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pping" sheetId="2" state="visible" r:id="rId4"/>
    <sheet name="Monthly_Sold" sheetId="3" state="visible" r:id="rId5"/>
    <sheet name="Monthly_Purchased" sheetId="4" state="visible" r:id="rId6"/>
    <sheet name="Annual_Sold_CY" sheetId="5" state="visible" r:id="rId7"/>
    <sheet name="Top15_Sold_CY" sheetId="6" state="visible" r:id="rId8"/>
    <sheet name="Top15_ByYear_Sold_CY" sheetId="7" state="visible" r:id="rId9"/>
    <sheet name="AnnualGroup_Sold_CY" sheetId="8" state="visible" r:id="rId10"/>
    <sheet name="Top15Group_Sold_CY" sheetId="9" state="visible" r:id="rId11"/>
    <sheet name="Annual_Purchased_CY" sheetId="10" state="visible" r:id="rId12"/>
    <sheet name="Top15_Purchased_CY" sheetId="11" state="visible" r:id="rId13"/>
    <sheet name="Top15_ByYear_Purchased_CY" sheetId="12" state="visible" r:id="rId14"/>
    <sheet name="AnnualGroup_Purchased_CY" sheetId="13" state="visible" r:id="rId15"/>
    <sheet name="Top15Group_Purchased_CY" sheetId="14" state="visible" r:id="rId16"/>
    <sheet name="Annual_Sold_FY" sheetId="15" state="visible" r:id="rId17"/>
    <sheet name="Top15_Sold_FY" sheetId="16" state="visible" r:id="rId18"/>
    <sheet name="Top15_ByYear_Sold_FY" sheetId="17" state="visible" r:id="rId19"/>
    <sheet name="AnnualGroup_Sold_FY" sheetId="18" state="visible" r:id="rId20"/>
    <sheet name="Top15Group_Sold_FY" sheetId="19" state="visible" r:id="rId21"/>
    <sheet name="Annual_Purchased_FY" sheetId="20" state="visible" r:id="rId22"/>
    <sheet name="Top15_Purchased_FY" sheetId="21" state="visible" r:id="rId23"/>
    <sheet name="Top15_ByYear_Purchased_FY" sheetId="22" state="visible" r:id="rId24"/>
    <sheet name="AnnualGroup_Purchased_FY" sheetId="23" state="visible" r:id="rId25"/>
    <sheet name="Top15Group_Purchased_FY" sheetId="24" state="visible" r:id="rId26"/>
    <sheet name="PDF_Extraction_Check" sheetId="25" state="visible" r:id="rId27"/>
  </sheets>
  <definedNames>
    <definedName function="false" hidden="true" localSheetId="3" name="_xlnm._FilterDatabase" vbProcedure="false">Monthly_Purchased!$A$1:$I$2607</definedName>
    <definedName function="false" hidden="true" localSheetId="2" name="_xlnm._FilterDatabase" vbProcedure="false">Monthly_Sold!$A$1:$I$7864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<sst xmlns="http://schemas.openxmlformats.org/spreadsheetml/2006/main" count="36588" uniqueCount="952">
  <si>
    <t xml:space="preserve">FORMULA-DRIVEN DAM ANALYSIS - sold and purchased volumes in the Day Ahead Market through power exchanges</t>
  </si>
  <si>
    <t xml:space="preserve">Source: CERC Market Monitoring monthly reports, 2020-01 to 2026-03. Units: MU.</t>
  </si>
  <si>
    <t xml:space="preserve">HOW THE SHEETS CHAIN (no pasted numbers beyond the first two)</t>
  </si>
  <si>
    <t xml:space="preserve">1. Monthly_Sold, Monthly_Purchased  - raw rows as printed in the reports (month, entity, volume, %). Columns CY, FY, Player, Group are formulas.</t>
  </si>
  <si>
    <t xml:space="preserve">2. Mapping                          - printed name -&gt; Player -&gt; Group. The only place names are decided. Edit Player/Group here and every downstream sheet recalculates.</t>
  </si>
  <si>
    <t xml:space="preserve">3. Annual_*                         - SUMIFS over the Monthly sheet by Player and year. Includes TOTAL, unique rank on TOTAL, unique rank per year, and a reconciliation row (OK / MISMATCH) against the Monthly sheet.</t>
  </si>
  <si>
    <t xml:space="preserve">4. Top15_*                          - pulls players ranked 1-15 from Annual_* by INDEX/MATCH; Others = Total - top 15. Share block below.</t>
  </si>
  <si>
    <t xml:space="preserve">5. Top15_ByYear_*                   - each year's own top 15 from the per-year rank columns of Annual_*.</t>
  </si>
  <si>
    <t xml:space="preserve">6. AnnualGroup_* / Top15Group_*     - same as 3-4 but by parent Group (Adani Green SPVs, NTPC stations etc. rolled up).</t>
  </si>
  <si>
    <t xml:space="preserve">PERIODS</t>
  </si>
  <si>
    <t xml:space="preserve">- CY = calendar year. FY = April-March fiscal year.</t>
  </si>
  <si>
    <t xml:space="preserve">- Partial periods: CY 2026: 2026-01 to 2026-03 only; FY FY2019-20: 2020-01 to 2020-03 only.</t>
  </si>
  <si>
    <t xml:space="preserve">CHECKS BUILT IN</t>
  </si>
  <si>
    <t xml:space="preserve">- Every Annual sheet has a 'Check vs Monthly' row: sheet total minus SUMIFS of the monthly sheet for that year. Shows OK when zero.</t>
  </si>
  <si>
    <t xml:space="preserve">- Every Top15 sheet has a check that top 15 + Others equals the Annual total.</t>
  </si>
  <si>
    <t xml:space="preserve">- Sold and Purchased totals are equal in every month by construction of the market (buy = sell); compare the TOTAL rows of Annual_Sold and Annual_Purchased.</t>
  </si>
  <si>
    <t xml:space="preserve">NAME MAPPING NOTES</t>
  </si>
  <si>
    <t xml:space="preserve">- CERC changed naming conventions several times (notably Aug-2024). Renames merged only where the old label stops exactly when the new one starts (e.g. MP -&gt; Madhya Pradesh; RPREL -&gt; ARTPP -&gt; Adani Power Raipur TPP). 'renamed' column in Mapping flags each.</t>
  </si>
  <si>
    <t xml:space="preserve">- 'Government of Himachal Pradesh_&lt;plant&gt;' rows (state free-power shares shown separately from Aug-2024) are mapped into HIMACHAL PRADESH; before Aug-2024 they sat inside the single state row.</t>
  </si>
  <si>
    <t xml:space="preserve">- Inferred from timing only: AMPS HAZIRA = AM/NS India (Hazira); RENEW_SR_SLR = ReNew Surya Ravi; ADANI_4RE = Adani Renewable Energy Holding Four.</t>
  </si>
  <si>
    <t xml:space="preserve">- Plant-level rows introduced from Aug-2024 (Adani Green SPVs, NTPC stations, ReNew SPVs) are NOT merged at Player level; the Group sheets roll them up.</t>
  </si>
  <si>
    <t xml:space="preserve">- Workbook is set to recalculate fully on open. If a sheet shows zeros, press Ctrl+Alt+F9 in Excel.</t>
  </si>
  <si>
    <t xml:space="preserve">printed_name (normalised)</t>
  </si>
  <si>
    <t xml:space="preserve">Player  &lt;- edit</t>
  </si>
  <si>
    <t xml:space="preserve">Group  &lt;- edit</t>
  </si>
  <si>
    <t xml:space="preserve">renamed</t>
  </si>
  <si>
    <t xml:space="preserve">tables</t>
  </si>
  <si>
    <t xml:space="preserve">first_month</t>
  </si>
  <si>
    <t xml:space="preserve">last_month</t>
  </si>
  <si>
    <t xml:space="preserve">months</t>
  </si>
  <si>
    <t xml:space="preserve">total_mu</t>
  </si>
  <si>
    <t xml:space="preserve">GUJARAT</t>
  </si>
  <si>
    <t xml:space="preserve">purchased/sold</t>
  </si>
  <si>
    <t xml:space="preserve">2020-01</t>
  </si>
  <si>
    <t xml:space="preserve">2026-03</t>
  </si>
  <si>
    <t xml:space="preserve">TELANGANA</t>
  </si>
  <si>
    <t xml:space="preserve">UTTAR PRADESH</t>
  </si>
  <si>
    <t xml:space="preserve">MAHARASHTRA</t>
  </si>
  <si>
    <t xml:space="preserve">ANDHRA PRADESH</t>
  </si>
  <si>
    <t xml:space="preserve">WEST BENGAL</t>
  </si>
  <si>
    <t xml:space="preserve">TAMIL NADU</t>
  </si>
  <si>
    <t xml:space="preserve">RAJASTHAN</t>
  </si>
  <si>
    <t xml:space="preserve">PUNJAB</t>
  </si>
  <si>
    <t xml:space="preserve">ODISHA</t>
  </si>
  <si>
    <t xml:space="preserve">HARYANA</t>
  </si>
  <si>
    <t xml:space="preserve">BIHAR</t>
  </si>
  <si>
    <t xml:space="preserve">CHHATTISGARH</t>
  </si>
  <si>
    <t xml:space="preserve">KARNATAKA</t>
  </si>
  <si>
    <t xml:space="preserve">DELHI</t>
  </si>
  <si>
    <t xml:space="preserve">MP</t>
  </si>
  <si>
    <t xml:space="preserve">MADHYA PRADESH</t>
  </si>
  <si>
    <t xml:space="preserve">yes</t>
  </si>
  <si>
    <t xml:space="preserve">2024-07</t>
  </si>
  <si>
    <t xml:space="preserve">HIMACHAL PRADESH</t>
  </si>
  <si>
    <t xml:space="preserve">J &amp; K</t>
  </si>
  <si>
    <t xml:space="preserve">JAMMU &amp; KASHMIR</t>
  </si>
  <si>
    <t xml:space="preserve">UTTARAKHAND</t>
  </si>
  <si>
    <t xml:space="preserve">SEMBCORP</t>
  </si>
  <si>
    <t xml:space="preserve">SEIL ENERGY INDIA (EX-SEMBCORP)</t>
  </si>
  <si>
    <t xml:space="preserve">SEIL ENERGY INDIA</t>
  </si>
  <si>
    <t xml:space="preserve">sold</t>
  </si>
  <si>
    <t xml:space="preserve">ASSAM</t>
  </si>
  <si>
    <t xml:space="preserve">TEESTA STG3</t>
  </si>
  <si>
    <t xml:space="preserve">TEESTA URJA (TEESTA-III HEP)</t>
  </si>
  <si>
    <t xml:space="preserve">2022-08</t>
  </si>
  <si>
    <t xml:space="preserve">JAYPEE NIGRIE</t>
  </si>
  <si>
    <t xml:space="preserve">JAYPEE NIGRIE STPP</t>
  </si>
  <si>
    <t xml:space="preserve">JINDAL STAGE-II</t>
  </si>
  <si>
    <t xml:space="preserve">JINDAL POWER LTD - STAGE 2</t>
  </si>
  <si>
    <t xml:space="preserve">JINDAL POWER LTD (BOTH STAGES)</t>
  </si>
  <si>
    <t xml:space="preserve">2020-02</t>
  </si>
  <si>
    <t xml:space="preserve">KERALA</t>
  </si>
  <si>
    <t xml:space="preserve">JINDAL POWER</t>
  </si>
  <si>
    <t xml:space="preserve">JINDAL POWER LTD - STAGE 1</t>
  </si>
  <si>
    <t xml:space="preserve">NEPAL(NVVN)</t>
  </si>
  <si>
    <t xml:space="preserve">NEPAL (NEA / NVVN)</t>
  </si>
  <si>
    <t xml:space="preserve">2021-04</t>
  </si>
  <si>
    <t xml:space="preserve">JINDAL POWER LIMITED, STAGE-2</t>
  </si>
  <si>
    <t xml:space="preserve">2024-08</t>
  </si>
  <si>
    <t xml:space="preserve">ESSAR POWER</t>
  </si>
  <si>
    <t xml:space="preserve">MAHAN ENERGEN (EX-ESSAR POWER MP)</t>
  </si>
  <si>
    <t xml:space="preserve">ADANI POWER (ALL PLANTS)</t>
  </si>
  <si>
    <t xml:space="preserve">JITPL</t>
  </si>
  <si>
    <t xml:space="preserve">JINDAL INDIA THERMAL POWER (JITPL)</t>
  </si>
  <si>
    <t xml:space="preserve">DB POWER</t>
  </si>
  <si>
    <t xml:space="preserve">RPREL</t>
  </si>
  <si>
    <t xml:space="preserve">ADANI POWER - RAIPUR TPP (EX-GMR CHHATTISGARH)</t>
  </si>
  <si>
    <t xml:space="preserve">2020-04</t>
  </si>
  <si>
    <t xml:space="preserve">2023-06</t>
  </si>
  <si>
    <t xml:space="preserve">MB POWER</t>
  </si>
  <si>
    <t xml:space="preserve">MB POWER (MP)</t>
  </si>
  <si>
    <t xml:space="preserve">AMPS HAZIRA</t>
  </si>
  <si>
    <t xml:space="preserve">AM/NS INDIA (HAZIRA)</t>
  </si>
  <si>
    <t xml:space="preserve">ADANI POWER LIMITED-RAIPUR TPP</t>
  </si>
  <si>
    <t xml:space="preserve">JHARKHAND</t>
  </si>
  <si>
    <t xml:space="preserve">DRUK GREEN POWER CORPORATION LIMITED (DGPCL-BHUTAN)</t>
  </si>
  <si>
    <t xml:space="preserve">DRUK GREEN POWER (BHUTAN)</t>
  </si>
  <si>
    <t xml:space="preserve">purchased</t>
  </si>
  <si>
    <t xml:space="preserve">2024-11</t>
  </si>
  <si>
    <t xml:space="preserve">JINDAL POWER LIMITED, STAGE-1</t>
  </si>
  <si>
    <t xml:space="preserve">DD&amp;DNH</t>
  </si>
  <si>
    <t xml:space="preserve">DNH &amp; DD (UT)</t>
  </si>
  <si>
    <t xml:space="preserve">2022-06</t>
  </si>
  <si>
    <t xml:space="preserve">ARTPP</t>
  </si>
  <si>
    <t xml:space="preserve">2023-07</t>
  </si>
  <si>
    <t xml:space="preserve">DAMAN AND DIU - DADRA AND NAGAR HAVELI</t>
  </si>
  <si>
    <t xml:space="preserve">ACBIL</t>
  </si>
  <si>
    <t xml:space="preserve">ACB (INDIA)</t>
  </si>
  <si>
    <t xml:space="preserve">JAYPEE NIGRIE SUPER THERMAL POWER PLANT</t>
  </si>
  <si>
    <t xml:space="preserve">ADANI POWER LIMITED - RAIGARH TPP</t>
  </si>
  <si>
    <t xml:space="preserve">ADANI POWER - RAIGARH TPP (EX-REGL)</t>
  </si>
  <si>
    <t xml:space="preserve">DGPCL BHUTAN</t>
  </si>
  <si>
    <t xml:space="preserve">2022-01</t>
  </si>
  <si>
    <t xml:space="preserve">2024-05</t>
  </si>
  <si>
    <t xml:space="preserve">REGL</t>
  </si>
  <si>
    <t xml:space="preserve">2023-10</t>
  </si>
  <si>
    <t xml:space="preserve">RKM POWER</t>
  </si>
  <si>
    <t xml:space="preserve">RKM POWERGEN</t>
  </si>
  <si>
    <t xml:space="preserve">2020-11</t>
  </si>
  <si>
    <t xml:space="preserve">GOA</t>
  </si>
  <si>
    <t xml:space="preserve">NEPAL ELECTRICITY AUTHORITY MUZAFFARPUR</t>
  </si>
  <si>
    <t xml:space="preserve">MEGHALAYA</t>
  </si>
  <si>
    <t xml:space="preserve">KARCHAM WANGTOO</t>
  </si>
  <si>
    <t xml:space="preserve">KARCHAM WANGTOO HEP</t>
  </si>
  <si>
    <t xml:space="preserve">ADANI RENEWABLE ENERGY HOLDING FOUR LIMITED_PSS-1</t>
  </si>
  <si>
    <t xml:space="preserve">ADANI RENEWABLE ENERGY HOLDING FOUR</t>
  </si>
  <si>
    <t xml:space="preserve">ADANI GREEN ENERGY (ALL SPVs)</t>
  </si>
  <si>
    <t xml:space="preserve">2024-12</t>
  </si>
  <si>
    <t xml:space="preserve">AD HYDRO</t>
  </si>
  <si>
    <t xml:space="preserve">AD HYDRO POWER</t>
  </si>
  <si>
    <t xml:space="preserve">KSK MAHANADI POWER COMPANY LIMITED</t>
  </si>
  <si>
    <t xml:space="preserve">KSK MAHANADI</t>
  </si>
  <si>
    <t xml:space="preserve">JSW ENERGY (INCL. KSK MAHANADI)</t>
  </si>
  <si>
    <t xml:space="preserve">2025-01</t>
  </si>
  <si>
    <t xml:space="preserve">NTPC STATIONS-SR</t>
  </si>
  <si>
    <t xml:space="preserve">NTPC STATIONS</t>
  </si>
  <si>
    <t xml:space="preserve">NTPC GROUP</t>
  </si>
  <si>
    <t xml:space="preserve">JINDAL STEEL &amp; POWER LTD, DCPP</t>
  </si>
  <si>
    <t xml:space="preserve">JSPL - DCPP</t>
  </si>
  <si>
    <t xml:space="preserve">JSPL</t>
  </si>
  <si>
    <t xml:space="preserve">NEEPCO STATIONS</t>
  </si>
  <si>
    <t xml:space="preserve">2020-06</t>
  </si>
  <si>
    <t xml:space="preserve">SAINJ HEP</t>
  </si>
  <si>
    <t xml:space="preserve">MARUTI COAL</t>
  </si>
  <si>
    <t xml:space="preserve">MARUTI CLEAN COAL &amp; POWER</t>
  </si>
  <si>
    <t xml:space="preserve">DCPP</t>
  </si>
  <si>
    <t xml:space="preserve">2022-12</t>
  </si>
  <si>
    <t xml:space="preserve">JAMMU KASHMIR</t>
  </si>
  <si>
    <t xml:space="preserve">RAIGARH_ADANI</t>
  </si>
  <si>
    <t xml:space="preserve">2023-11</t>
  </si>
  <si>
    <t xml:space="preserve">DADRA &amp; NAGAR HAVELI</t>
  </si>
  <si>
    <t xml:space="preserve">2022-05</t>
  </si>
  <si>
    <t xml:space="preserve">CHANDIGARH</t>
  </si>
  <si>
    <t xml:space="preserve">DAMODAR VALLEY CORPORATION</t>
  </si>
  <si>
    <t xml:space="preserve">DVC</t>
  </si>
  <si>
    <t xml:space="preserve">SKS POWER</t>
  </si>
  <si>
    <t xml:space="preserve">MAHAN ENERGEN LIMITED U#2</t>
  </si>
  <si>
    <t xml:space="preserve">2025-05</t>
  </si>
  <si>
    <t xml:space="preserve">TEESTA HEP</t>
  </si>
  <si>
    <t xml:space="preserve">EMCO</t>
  </si>
  <si>
    <t xml:space="preserve">GMR WARORA (EX-EMCO)</t>
  </si>
  <si>
    <t xml:space="preserve">GMR ENERGY</t>
  </si>
  <si>
    <t xml:space="preserve">MAHAN ENERGEN LIMITED U#1</t>
  </si>
  <si>
    <t xml:space="preserve">NTPC STATIONS-ER</t>
  </si>
  <si>
    <t xml:space="preserve">ADANI GREEN ENERGY TWENTY FIVE B LIMITED_PSS-2</t>
  </si>
  <si>
    <t xml:space="preserve">DGEN MEGA POWER</t>
  </si>
  <si>
    <t xml:space="preserve">D B POWER LIMITED</t>
  </si>
  <si>
    <t xml:space="preserve">THERMAL POWERTECH</t>
  </si>
  <si>
    <t xml:space="preserve">2022-09</t>
  </si>
  <si>
    <t xml:space="preserve">JHABUA POWER_MP</t>
  </si>
  <si>
    <t xml:space="preserve">JHABUA POWER</t>
  </si>
  <si>
    <t xml:space="preserve">MAHAN ENERGEN LIMITED U2</t>
  </si>
  <si>
    <t xml:space="preserve">2025-06</t>
  </si>
  <si>
    <t xml:space="preserve">ADANI GREEN ENERGY TWENTY FOUR LIMITED</t>
  </si>
  <si>
    <t xml:space="preserve">SEIL ENERGY INDIA LIMITED</t>
  </si>
  <si>
    <t xml:space="preserve">2025-12</t>
  </si>
  <si>
    <t xml:space="preserve">SIKKIM</t>
  </si>
  <si>
    <t xml:space="preserve">JINDAL INDIA POWER LIMITED</t>
  </si>
  <si>
    <t xml:space="preserve">ARCELORMITTAL NIPPON STEEL INDIA LIMITED</t>
  </si>
  <si>
    <t xml:space="preserve">GMR CHATTISGARH</t>
  </si>
  <si>
    <t xml:space="preserve">2020-03</t>
  </si>
  <si>
    <t xml:space="preserve">ARUNACHAL PRADESH</t>
  </si>
  <si>
    <t xml:space="preserve">AD HYDRO POWER LIMITED</t>
  </si>
  <si>
    <t xml:space="preserve">JINDAL INDIA THERMAL POWER LIMITED</t>
  </si>
  <si>
    <t xml:space="preserve">GMR KAMALANGA</t>
  </si>
  <si>
    <t xml:space="preserve">ADANI GREEN ENERGY TWENTY FIVE LIMITED</t>
  </si>
  <si>
    <t xml:space="preserve">ADANI GREEN ENERGY TWENTY FIVE A LIMITED_PSS-2</t>
  </si>
  <si>
    <t xml:space="preserve">SPECTRUM</t>
  </si>
  <si>
    <t xml:space="preserve">2021-07</t>
  </si>
  <si>
    <t xml:space="preserve">MAHAN ENERGEN LIMITED U1</t>
  </si>
  <si>
    <t xml:space="preserve">JORETHANG</t>
  </si>
  <si>
    <t xml:space="preserve">DIKCHU HEP</t>
  </si>
  <si>
    <t xml:space="preserve">MB POWER (MADHYA PRADESH) LIMITED</t>
  </si>
  <si>
    <t xml:space="preserve">MIZORAM</t>
  </si>
  <si>
    <t xml:space="preserve">TASHIDENG HEP</t>
  </si>
  <si>
    <t xml:space="preserve">COASTGEN</t>
  </si>
  <si>
    <t xml:space="preserve">COASTAL ENERGEN</t>
  </si>
  <si>
    <t xml:space="preserve">2020-10</t>
  </si>
  <si>
    <t xml:space="preserve">CHANDIGARH (UT)</t>
  </si>
  <si>
    <t xml:space="preserve">TRIPURA</t>
  </si>
  <si>
    <t xml:space="preserve">IND BARATH ENERGY UTKAL LIMITED</t>
  </si>
  <si>
    <t xml:space="preserve">JSW ENERGY UTKAL (EX-IND BARATH)</t>
  </si>
  <si>
    <t xml:space="preserve">2025-07</t>
  </si>
  <si>
    <t xml:space="preserve">ADHUNIK POWER LTD</t>
  </si>
  <si>
    <t xml:space="preserve">ADHUNIK POWER</t>
  </si>
  <si>
    <t xml:space="preserve">2024-03</t>
  </si>
  <si>
    <t xml:space="preserve">ADANI RENEWABLE ENERGY FIFTY SEVEN LIMITED_PSS13</t>
  </si>
  <si>
    <t xml:space="preserve">2025-02</t>
  </si>
  <si>
    <t xml:space="preserve">JSW ENERGY (UTKAL) LIMITED</t>
  </si>
  <si>
    <t xml:space="preserve">2025-08</t>
  </si>
  <si>
    <t xml:space="preserve">ACB (INDIA) LIMITED</t>
  </si>
  <si>
    <t xml:space="preserve">SINGOLI BHATWARI HEP</t>
  </si>
  <si>
    <t xml:space="preserve">ADANI WIND ENERGY KUTCHH FOUR LTD. NAKHATRANA</t>
  </si>
  <si>
    <t xml:space="preserve">NEP</t>
  </si>
  <si>
    <t xml:space="preserve">NLC</t>
  </si>
  <si>
    <t xml:space="preserve">NLC INDIA</t>
  </si>
  <si>
    <t xml:space="preserve">NLC INDIA GROUP</t>
  </si>
  <si>
    <t xml:space="preserve">SHREE CEMENT</t>
  </si>
  <si>
    <t xml:space="preserve">KARCHAM WANGTOO HYDRO ELECTRIC PLANT.</t>
  </si>
  <si>
    <t xml:space="preserve">RENEW SURYA PRATAP PRIVATE LIMITED</t>
  </si>
  <si>
    <t xml:space="preserve">RENEW SURYA PRATAP</t>
  </si>
  <si>
    <t xml:space="preserve">RENEW POWER (ALL SPVs)</t>
  </si>
  <si>
    <t xml:space="preserve">2026-01</t>
  </si>
  <si>
    <t xml:space="preserve">ADANI GREEN ENERGY TWENTY FOUR A LIMITED_PSS-3</t>
  </si>
  <si>
    <t xml:space="preserve">RENEW_SR_SLR</t>
  </si>
  <si>
    <t xml:space="preserve">RENEW SURYA RAVI</t>
  </si>
  <si>
    <t xml:space="preserve">2022-02</t>
  </si>
  <si>
    <t xml:space="preserve">SHREE CEMENT LIMITED TPS</t>
  </si>
  <si>
    <t xml:space="preserve">ONGC PALATANA</t>
  </si>
  <si>
    <t xml:space="preserve">OTPC PALATANA</t>
  </si>
  <si>
    <t xml:space="preserve">ADANI_WIND</t>
  </si>
  <si>
    <t xml:space="preserve">2021-08</t>
  </si>
  <si>
    <t xml:space="preserve">PONDICHERRY</t>
  </si>
  <si>
    <t xml:space="preserve">PUDUCHERRY</t>
  </si>
  <si>
    <t xml:space="preserve">2023-04</t>
  </si>
  <si>
    <t xml:space="preserve">IL&amp;FS</t>
  </si>
  <si>
    <t xml:space="preserve">ITPCL (IL&amp;FS TAMIL NADU)</t>
  </si>
  <si>
    <t xml:space="preserve">NTPC FARAKKA STAGE I</t>
  </si>
  <si>
    <t xml:space="preserve">SIMHAPURI ENERGY LIMITED</t>
  </si>
  <si>
    <t xml:space="preserve">SIMHAPURI ENERGY</t>
  </si>
  <si>
    <t xml:space="preserve">CHUZACHEN HEP</t>
  </si>
  <si>
    <t xml:space="preserve">GOVERNMENT OF HIMACHAL PRADESH_NJHPS</t>
  </si>
  <si>
    <t xml:space="preserve">SKS POWER GENERATION CHHATTISGARH LIMITED</t>
  </si>
  <si>
    <t xml:space="preserve">ASEJTL_SLR</t>
  </si>
  <si>
    <t xml:space="preserve">ADANI SOLAR ENERGY JAISALMER TWO</t>
  </si>
  <si>
    <t xml:space="preserve">DAMAN AND DIU</t>
  </si>
  <si>
    <t xml:space="preserve">NTPC STATIONS-WR</t>
  </si>
  <si>
    <t xml:space="preserve">SEIL ENERGY INDIA LIMITED PROJECT II</t>
  </si>
  <si>
    <t xml:space="preserve">GREENKO AP01 IREP PRIVATE LIMITED_DRAWEE</t>
  </si>
  <si>
    <t xml:space="preserve">GREENKO AP01 IREP (PSP)</t>
  </si>
  <si>
    <t xml:space="preserve">GREENKO GROUP</t>
  </si>
  <si>
    <t xml:space="preserve">2025-10</t>
  </si>
  <si>
    <t xml:space="preserve">NTPC STATIONS-NR</t>
  </si>
  <si>
    <t xml:space="preserve">NAGALAND</t>
  </si>
  <si>
    <t xml:space="preserve">AMNSIL_WR_STATE</t>
  </si>
  <si>
    <t xml:space="preserve">2025-04</t>
  </si>
  <si>
    <t xml:space="preserve">ADANI RENEWABLE ENERGY FIFTY SIX LIMITED_PSS9</t>
  </si>
  <si>
    <t xml:space="preserve">NORTH CENTRAL RAILWAY PRAYAGRAJ</t>
  </si>
  <si>
    <t xml:space="preserve">INDIAN RAILWAYS (NCR)</t>
  </si>
  <si>
    <t xml:space="preserve">NCR ALLAHABAD</t>
  </si>
  <si>
    <t xml:space="preserve">2022-11</t>
  </si>
  <si>
    <t xml:space="preserve">NABINAGAR POWER GENERATING COMPANY LIMITED</t>
  </si>
  <si>
    <t xml:space="preserve">NPGC NABINAGAR</t>
  </si>
  <si>
    <t xml:space="preserve">ADANI RENEWABLE ENERGY FIFTY FIVE LIMITED_PSS-3 (162.5 MW HYBRID SOLAR OF 187.5MW HPD)</t>
  </si>
  <si>
    <t xml:space="preserve">ADANI RENEWABLE ENERGY FORTY ONE LIMITED_PSS-3</t>
  </si>
  <si>
    <t xml:space="preserve">NTPC STATIONS-NER</t>
  </si>
  <si>
    <t xml:space="preserve">ADEPT RENEWABLE TECHNOLOGIES PRIVATE LIMITED</t>
  </si>
  <si>
    <t xml:space="preserve">ADEPT RENEWABLE TECHNOLOGIES</t>
  </si>
  <si>
    <t xml:space="preserve">GOA WR</t>
  </si>
  <si>
    <t xml:space="preserve">GREENKO AP01 IREP PRIVATE LIMITED_INFIRM_INJECTEE</t>
  </si>
  <si>
    <t xml:space="preserve">ADANI RENEWABLE ENERGY FIFTY SIX LIMITED_PSS4</t>
  </si>
  <si>
    <t xml:space="preserve">2025-03</t>
  </si>
  <si>
    <t xml:space="preserve">BALCO</t>
  </si>
  <si>
    <t xml:space="preserve">ADANI RENEWABLE ENERGY FIFTY SIX LIMITED_PSS10</t>
  </si>
  <si>
    <t xml:space="preserve">MEENAKSHI</t>
  </si>
  <si>
    <t xml:space="preserve">MEENAKSHI ENERGY</t>
  </si>
  <si>
    <t xml:space="preserve">2020-12</t>
  </si>
  <si>
    <t xml:space="preserve">R.K.M POWERGEN PRIVATE LIMITED</t>
  </si>
  <si>
    <t xml:space="preserve">RENEW SURYA RAVI PRIVATE LIMITED</t>
  </si>
  <si>
    <t xml:space="preserve">ADANI GREEN ENERGY TWENTY SIX B LIMITED_PSS-2</t>
  </si>
  <si>
    <t xml:space="preserve">COASTAL ENERGEN PRIVATE LIMITED</t>
  </si>
  <si>
    <t xml:space="preserve">GREENKO AP01 IREP PRIVATE LIMITED_INFIRM_DRAWEE</t>
  </si>
  <si>
    <t xml:space="preserve">ADANI SOLAR ENERGY JAISALMER TWO PRIVATE LIMITED(PROJECT-2)</t>
  </si>
  <si>
    <t xml:space="preserve">AMP ENERGY GREEN SIX PRIVATE LIMITED</t>
  </si>
  <si>
    <t xml:space="preserve">AMP ENERGY</t>
  </si>
  <si>
    <t xml:space="preserve">MEENAKSHI ENERGY LIMITED</t>
  </si>
  <si>
    <t xml:space="preserve">2024-10</t>
  </si>
  <si>
    <t xml:space="preserve">NTPC BARH STAGE II</t>
  </si>
  <si>
    <t xml:space="preserve">ADANI_4RE</t>
  </si>
  <si>
    <t xml:space="preserve">2024-01</t>
  </si>
  <si>
    <t xml:space="preserve">NEA - BIHAR STU</t>
  </si>
  <si>
    <t xml:space="preserve">MANIPUR</t>
  </si>
  <si>
    <t xml:space="preserve">DIKCHU HYDRO ELECTRIC PROJECT (SNEHA KINETIC POWER PROJECTS PVT. LTD.)</t>
  </si>
  <si>
    <t xml:space="preserve">RENEW_SPRATAP</t>
  </si>
  <si>
    <t xml:space="preserve">BASOCHHU HYDROPOWER PLANT BHUTAN</t>
  </si>
  <si>
    <t xml:space="preserve">HVDC RAIGARH</t>
  </si>
  <si>
    <t xml:space="preserve">2021-11</t>
  </si>
  <si>
    <t xml:space="preserve">NPGC</t>
  </si>
  <si>
    <t xml:space="preserve">GOVERNMENT OF HIMACHAL PRADESH_KOLDAM HEP</t>
  </si>
  <si>
    <t xml:space="preserve">NEPAL ELECTRICITY AUTHORITY TANAKPUR</t>
  </si>
  <si>
    <t xml:space="preserve">BHARAT ALUMINIUM COMPANY LTD</t>
  </si>
  <si>
    <t xml:space="preserve">2024-09</t>
  </si>
  <si>
    <t xml:space="preserve">2026-02</t>
  </si>
  <si>
    <t xml:space="preserve">PONDICHERRY UT</t>
  </si>
  <si>
    <t xml:space="preserve">GREENKO AP01 IREP PRIVATE LIMITED_INJECTEE</t>
  </si>
  <si>
    <t xml:space="preserve">KAMENG HYDRO POWER STATION</t>
  </si>
  <si>
    <t xml:space="preserve">BHARAT ALUMINIUM COMPANY LTD (BULK CONSUMER)</t>
  </si>
  <si>
    <t xml:space="preserve">ADANI RENEWABLE ENERGY HOLDING FOUR LIMITED</t>
  </si>
  <si>
    <t xml:space="preserve">ADANI RENEWABLE ENERGY FORTY FIVE LIMITED_PSS5</t>
  </si>
  <si>
    <t xml:space="preserve">SIMHAPURI</t>
  </si>
  <si>
    <t xml:space="preserve">2023-01</t>
  </si>
  <si>
    <t xml:space="preserve">GOVERNMENT OF HIMACHAL PRADESH_RAMPURHEP</t>
  </si>
  <si>
    <t xml:space="preserve">RAIL</t>
  </si>
  <si>
    <t xml:space="preserve">2021-10</t>
  </si>
  <si>
    <t xml:space="preserve">2022-10</t>
  </si>
  <si>
    <t xml:space="preserve">DHARIWAL POWER</t>
  </si>
  <si>
    <t xml:space="preserve">DHARIWAL INFRASTRUCTURE</t>
  </si>
  <si>
    <t xml:space="preserve">IGSTPS JHAJJAR</t>
  </si>
  <si>
    <t xml:space="preserve">JHABUA POWER LIMITED</t>
  </si>
  <si>
    <t xml:space="preserve">SORANG HEP</t>
  </si>
  <si>
    <t xml:space="preserve">GOVERNMENT OF HIMACHAL PRADESH _ CHAMERA1HEP</t>
  </si>
  <si>
    <t xml:space="preserve">KLEIO SOLAR POWER PRIVATE LIMITED (WIND)</t>
  </si>
  <si>
    <t xml:space="preserve">ADANI_S_RJ2</t>
  </si>
  <si>
    <t xml:space="preserve">ADEPT</t>
  </si>
  <si>
    <t xml:space="preserve">2024-02</t>
  </si>
  <si>
    <t xml:space="preserve">ADANI SOLAR ENERGY JODHPUR TWO LIMITED</t>
  </si>
  <si>
    <t xml:space="preserve">IL&amp;FS TAMIL NADU POWER COMPANY LIMITED</t>
  </si>
  <si>
    <t xml:space="preserve">LANCO BUDHIL</t>
  </si>
  <si>
    <t xml:space="preserve">GOVERNMENT OF HIMACHAL PRADESH_ CHAMERA2HEP</t>
  </si>
  <si>
    <t xml:space="preserve">NTPC DADRI STAGE I</t>
  </si>
  <si>
    <t xml:space="preserve">MARUTI CLEAN COAL AND POWER LIMITED</t>
  </si>
  <si>
    <t xml:space="preserve">NIKACHHU HYDROPOWER PROJECT</t>
  </si>
  <si>
    <t xml:space="preserve">KANTI BIJLEE UTPADAN NIGAM LIMITED</t>
  </si>
  <si>
    <t xml:space="preserve">NTPC SIPAT STAGE I</t>
  </si>
  <si>
    <t xml:space="preserve">NTPC NORTH KARANPURA STPS</t>
  </si>
  <si>
    <t xml:space="preserve">NTPC DADRI STAGE II</t>
  </si>
  <si>
    <t xml:space="preserve">IBEUL</t>
  </si>
  <si>
    <t xml:space="preserve">NTPC KORBA STAGE III</t>
  </si>
  <si>
    <t xml:space="preserve">NEA - UP STU</t>
  </si>
  <si>
    <t xml:space="preserve">NTPP BRBCL</t>
  </si>
  <si>
    <t xml:space="preserve">BRBCL NABINAGAR</t>
  </si>
  <si>
    <t xml:space="preserve">NTPC FARAKKA STAGE III</t>
  </si>
  <si>
    <t xml:space="preserve">KLEIO SOLAR POWER PRIVATE LIMITED (SOLAR)</t>
  </si>
  <si>
    <t xml:space="preserve">2X600 VEDANTA LIMITED CHHATTISGARH POWER PLANT</t>
  </si>
  <si>
    <t xml:space="preserve">ADANI RENEWABLE ENERGY FORTY ONE LIMITED_PSS13</t>
  </si>
  <si>
    <t xml:space="preserve">ONEVOLT</t>
  </si>
  <si>
    <t xml:space="preserve">ADANI GREEN ENERGY TWENTY FIVE B LIMITED_INFIRM</t>
  </si>
  <si>
    <t xml:space="preserve">ADANI GREEN_25B (INFIRM)</t>
  </si>
  <si>
    <t xml:space="preserve">DHARIWAL ISTS</t>
  </si>
  <si>
    <t xml:space="preserve">RENEW_SOJAS</t>
  </si>
  <si>
    <t xml:space="preserve">NEA-BIHAR</t>
  </si>
  <si>
    <t xml:space="preserve">2024-06</t>
  </si>
  <si>
    <t xml:space="preserve">ESSAR STEEL</t>
  </si>
  <si>
    <t xml:space="preserve">GOVERNMENT OF HIMACHAL PRADESH _ CHAMERA3HEP</t>
  </si>
  <si>
    <t xml:space="preserve">NTPC TALCHER STAGE I</t>
  </si>
  <si>
    <t xml:space="preserve">PALATANA PLANT</t>
  </si>
  <si>
    <t xml:space="preserve">BLUE LEAF ENERGY RENEWABLES PRIVATE LIMITED_HYBRID_SOLAR</t>
  </si>
  <si>
    <t xml:space="preserve">GOVERNMENT OF HIMACHAL PRADESH_PARBATI3HEP</t>
  </si>
  <si>
    <t xml:space="preserve">NTPC KORBA STAGE I &amp;II</t>
  </si>
  <si>
    <t xml:space="preserve">ADANI GREEN ENERGY TWENTY FOUR LIMITED_PSS4</t>
  </si>
  <si>
    <t xml:space="preserve">BLUE LEAF ENERGY RENEWABLES PRIVATE LIMITED_HYBRID_WIND</t>
  </si>
  <si>
    <t xml:space="preserve">RGPPL</t>
  </si>
  <si>
    <t xml:space="preserve">2021-02</t>
  </si>
  <si>
    <t xml:space="preserve">2023-05</t>
  </si>
  <si>
    <t xml:space="preserve">PATRATU VIDYUT UTPADAN NIGAM LIMITED</t>
  </si>
  <si>
    <t xml:space="preserve">2025-11</t>
  </si>
  <si>
    <t xml:space="preserve">RENEW GREEN (MHS THREE) PRIVATE LIMITED_HYBRID_SOLAR</t>
  </si>
  <si>
    <t xml:space="preserve">RENEW_ROSHNI FATEHGARH</t>
  </si>
  <si>
    <t xml:space="preserve">OSTRO HIRIYUR</t>
  </si>
  <si>
    <t xml:space="preserve">NTPC BARH STAGE I</t>
  </si>
  <si>
    <t xml:space="preserve">TRN ENERGY PRIVATE LIMITED</t>
  </si>
  <si>
    <t xml:space="preserve">KARCHAM WANGTOO HYDRO ELECTRIC PLANT</t>
  </si>
  <si>
    <t xml:space="preserve">NTPC TALCHER SUPER THERMAL POWER STATION STAGE II</t>
  </si>
  <si>
    <t xml:space="preserve">GOVERNMENT OF HIMACHAL PRADESH_PARBATI2HEP</t>
  </si>
  <si>
    <t xml:space="preserve">RONGNICHU HEP</t>
  </si>
  <si>
    <t xml:space="preserve">WIND FIVE RENERGY LIMITED</t>
  </si>
  <si>
    <t xml:space="preserve">ADANI PORTS AND SPECIAL ECONOMIC ZONE LIMITED (PSS-3)</t>
  </si>
  <si>
    <t xml:space="preserve">ADANI PORTS &amp; SEZ</t>
  </si>
  <si>
    <t xml:space="preserve">DEVKOOT_SLR</t>
  </si>
  <si>
    <t xml:space="preserve">ADANI SOLAR ENERGY RJ TWO PRIVATE LIMITED</t>
  </si>
  <si>
    <t xml:space="preserve">RENEW GREEN (MHP ONE) PRIVATE LIMITED</t>
  </si>
  <si>
    <t xml:space="preserve">NTPC LARA STAGE I</t>
  </si>
  <si>
    <t xml:space="preserve">TRN ENERGY</t>
  </si>
  <si>
    <t xml:space="preserve">2021-03</t>
  </si>
  <si>
    <t xml:space="preserve">2024-04</t>
  </si>
  <si>
    <t xml:space="preserve">NTPL</t>
  </si>
  <si>
    <t xml:space="preserve">NTPL (NLC TAMIL NADU POWER)</t>
  </si>
  <si>
    <t xml:space="preserve">2021-12</t>
  </si>
  <si>
    <t xml:space="preserve">AMP_GREEN6</t>
  </si>
  <si>
    <t xml:space="preserve">2023-12</t>
  </si>
  <si>
    <t xml:space="preserve">RAMAGUNDAM FLOATING SOLAR</t>
  </si>
  <si>
    <t xml:space="preserve">ADANI GREEN ENERGY TWENTY SIX B LIMITED_HYBRID SOLAR_PSS10</t>
  </si>
  <si>
    <t xml:space="preserve">2025-09</t>
  </si>
  <si>
    <t xml:space="preserve">NTPC KAHALGAON STAGE II</t>
  </si>
  <si>
    <t xml:space="preserve">NTPC KAHALGAON STAGE I</t>
  </si>
  <si>
    <t xml:space="preserve">GOVERNMENT OF HIMACHAL PRADESH_BAIRASUILHEP</t>
  </si>
  <si>
    <t xml:space="preserve">AHEJ4L_SOLAR</t>
  </si>
  <si>
    <t xml:space="preserve">2022-03</t>
  </si>
  <si>
    <t xml:space="preserve">ADANI GREEN ENERGY TWENTY SIX B LIMITED_HYBRID WIND_PSS10</t>
  </si>
  <si>
    <t xml:space="preserve">RENEW SURYA OJAS PRIVATE LIMITED-WIND</t>
  </si>
  <si>
    <t xml:space="preserve">NTPC SOLAPUR</t>
  </si>
  <si>
    <t xml:space="preserve">ADANI GREEN ENERGY TWENTY FIVE B LIMITED(HYBRID SOLAR)_PSS9</t>
  </si>
  <si>
    <t xml:space="preserve">BASOCHHU HEP</t>
  </si>
  <si>
    <t xml:space="preserve">RENEW_SAAYAN</t>
  </si>
  <si>
    <t xml:space="preserve">BONGAIGAON THERMAL POWER STATION NTPC</t>
  </si>
  <si>
    <t xml:space="preserve">AMBUJA CEMENTS LIMITED_ESSEL PARK RJ</t>
  </si>
  <si>
    <t xml:space="preserve">AMBUJA CEMENTS</t>
  </si>
  <si>
    <t xml:space="preserve">NTPC SIPAT STAGE II</t>
  </si>
  <si>
    <t xml:space="preserve">ADANI GREEN</t>
  </si>
  <si>
    <t xml:space="preserve">2020-07</t>
  </si>
  <si>
    <t xml:space="preserve">ADANI GREEN ENERGY TWENTY FIVE B LIMITED(WIND)_PSS9</t>
  </si>
  <si>
    <t xml:space="preserve">NTPC UNCHAHAR STAGE II</t>
  </si>
  <si>
    <t xml:space="preserve">CGPL</t>
  </si>
  <si>
    <t xml:space="preserve">NTPC VINDHYACHAL STAGE I</t>
  </si>
  <si>
    <t xml:space="preserve">BUDHIL HEP (GREENKO BUDHIL HYDRO POWER PVT. LTD.)</t>
  </si>
  <si>
    <t xml:space="preserve">AHEJ3L_SOLAR</t>
  </si>
  <si>
    <t xml:space="preserve">KAPP 3&amp;4</t>
  </si>
  <si>
    <t xml:space="preserve">2023-03</t>
  </si>
  <si>
    <t xml:space="preserve">OSTRO KANNADA POWER PRIVATE LIMITED</t>
  </si>
  <si>
    <t xml:space="preserve">ADANI HYBRID ENERGY JAISALMER FIVE LIMITED_PSS5_SOLAR</t>
  </si>
  <si>
    <t xml:space="preserve">RENERGY5_WIND</t>
  </si>
  <si>
    <t xml:space="preserve">KBUNL</t>
  </si>
  <si>
    <t xml:space="preserve">NTPC KUDGI</t>
  </si>
  <si>
    <t xml:space="preserve">GMR WARORA ENERGY LIMITED</t>
  </si>
  <si>
    <t xml:space="preserve">ADANI GREEN ENERGY TWENTY FIVE C LIMITED_PSS8</t>
  </si>
  <si>
    <t xml:space="preserve">THE TATA POWER CO LTD (MTPS)</t>
  </si>
  <si>
    <t xml:space="preserve">NTPC UNCHAHAR STAGE IV</t>
  </si>
  <si>
    <t xml:space="preserve">NTPC MOUDA STAGE II</t>
  </si>
  <si>
    <t xml:space="preserve">NTPC VINDHYACHAL STAGE II</t>
  </si>
  <si>
    <t xml:space="preserve">NTPC VINDHYACHAL STAGE III</t>
  </si>
  <si>
    <t xml:space="preserve">AMBUJA CEMENTS LIMITED_PSS4_HYBRID WIND</t>
  </si>
  <si>
    <t xml:space="preserve">JUNIPER GREEN COSMIC PRIVATE LIMITED</t>
  </si>
  <si>
    <t xml:space="preserve">JUNIPER GREEN ENERGY</t>
  </si>
  <si>
    <t xml:space="preserve">ADANI HYBRID ENERGY JAISALMER FIVE LIMITED_SOLAR_PSS8</t>
  </si>
  <si>
    <t xml:space="preserve">ADANI GREEN ENERGY TWENTY FIVE LIMITED_INFIRM</t>
  </si>
  <si>
    <t xml:space="preserve">DGEN MEGA POWER PROJECT</t>
  </si>
  <si>
    <t xml:space="preserve">NJPC</t>
  </si>
  <si>
    <t xml:space="preserve">NTPC VINDHYACHAL STAGE IV</t>
  </si>
  <si>
    <t xml:space="preserve">GRIAN</t>
  </si>
  <si>
    <t xml:space="preserve">ADANI RENEWABLE ENERGY FORTY ONE LIMITED_PSS4</t>
  </si>
  <si>
    <t xml:space="preserve">NTPC GADARWARA</t>
  </si>
  <si>
    <t xml:space="preserve">ADANI RENEWABLE ENERGY FORTY ONE LIMITED_INFIRM</t>
  </si>
  <si>
    <t xml:space="preserve">ADANI HYBRID ENERGY JAISALMER FIVE LIMITED_PSS4</t>
  </si>
  <si>
    <t xml:space="preserve">RENEW DINKAR URJA PRIVATE LIMITED</t>
  </si>
  <si>
    <t xml:space="preserve">SIMHAPURI(SEPL)</t>
  </si>
  <si>
    <t xml:space="preserve">NTPC KHARGONE</t>
  </si>
  <si>
    <t xml:space="preserve">ADANI RENEWABLE ENERGY FORTY ONE LIMITED_PSS8</t>
  </si>
  <si>
    <t xml:space="preserve">NTPC MOUDA STAGE I</t>
  </si>
  <si>
    <t xml:space="preserve">ADANI RENEWABLE ENERGY FORTY EIGHT LIMITED (WIND)_PSS-9</t>
  </si>
  <si>
    <t xml:space="preserve">KSMPL_SLR</t>
  </si>
  <si>
    <t xml:space="preserve">BRBCL,NABINAGAR</t>
  </si>
  <si>
    <t xml:space="preserve">ADANI_W_KUTCHH4 (INFIRM)</t>
  </si>
  <si>
    <t xml:space="preserve">ADANI GREEN ENERGY TWENTY FIVE A LIMITED_INFIRM</t>
  </si>
  <si>
    <t xml:space="preserve">GMR KAMALANGA ENERGY LTD-CTU</t>
  </si>
  <si>
    <t xml:space="preserve">RENEW_SVIHAAN</t>
  </si>
  <si>
    <t xml:space="preserve">NTPC SIMHADRI STAGE II</t>
  </si>
  <si>
    <t xml:space="preserve">RENEW SURYA JYOTI PRIVATE LIMITED</t>
  </si>
  <si>
    <t xml:space="preserve">NTPC SINGRAULI</t>
  </si>
  <si>
    <t xml:space="preserve">ADANI GREEN ENERGY TWENTY SIX B LIMITED_INFIRM</t>
  </si>
  <si>
    <t xml:space="preserve">IGSTPS</t>
  </si>
  <si>
    <t xml:space="preserve">NTPC UNCHAHAR STAGE III</t>
  </si>
  <si>
    <t xml:space="preserve">NIKACHHU HEP</t>
  </si>
  <si>
    <t xml:space="preserve">DHARIWAL STU OTH</t>
  </si>
  <si>
    <t xml:space="preserve">RELIANCE INDUSTRIES LIMITED JAMNAGAR</t>
  </si>
  <si>
    <t xml:space="preserve">ADANI PORTS AND SPECIAL ECONOMIC ZONE LIMITED_PSS4_WIND</t>
  </si>
  <si>
    <t xml:space="preserve">AHEJ2L_SOLAR</t>
  </si>
  <si>
    <t xml:space="preserve">ADANIHB_SLR</t>
  </si>
  <si>
    <t xml:space="preserve">ADANI SOLAR ENERGY JODHPUR SIX PRIVATE LIMITED_PSS8_HYBRID SOLAR</t>
  </si>
  <si>
    <t xml:space="preserve">TPSL 200MW TPTCL BANDERWALA</t>
  </si>
  <si>
    <t xml:space="preserve">ADANIRE_55 (INFIRM)</t>
  </si>
  <si>
    <t xml:space="preserve">ADANI SOLAR ENERGY JAISALMER TWO PVT. LTD (PROJECT-2)</t>
  </si>
  <si>
    <t xml:space="preserve">NTPC RAMAGUNDAM STAGE I &amp;II</t>
  </si>
  <si>
    <t xml:space="preserve">TRANSITION ENERGY SERVICES PRIVATE LIMITED</t>
  </si>
  <si>
    <t xml:space="preserve">ADANI GREEN_26B (INFIRM)</t>
  </si>
  <si>
    <t xml:space="preserve">ONEVOLT ENERGY PRIVATE LIMITED</t>
  </si>
  <si>
    <t xml:space="preserve">ADANI RENEWABLE ENERGY FIFTY FIVE LIMITED_PSS3_INFIRM (162.5 MW HYBRID SOLAR OF 187.5MW HPD)</t>
  </si>
  <si>
    <t xml:space="preserve">ADANI SOLAR ENERGY JAISALMER TWO PRIVATE LIMITED (PROJECT-2)</t>
  </si>
  <si>
    <t xml:space="preserve">ADANI GREEN ENERGY TWENTY SIX A LIMITED_PSS-3</t>
  </si>
  <si>
    <t xml:space="preserve">NTPC TANDA STAGE II</t>
  </si>
  <si>
    <t xml:space="preserve">NTPC VINDHYACHAL STAGE V</t>
  </si>
  <si>
    <t xml:space="preserve">ADANI SOLAR ENERGY JODHPUR SIX PRIVATE LIMITED_50MW</t>
  </si>
  <si>
    <t xml:space="preserve">ADANI SOLAR ENERGY JAISALMER TWO PVT. LTD. (PROJECT-2)</t>
  </si>
  <si>
    <t xml:space="preserve">GOA SR</t>
  </si>
  <si>
    <t xml:space="preserve">ADANI RENEWABLE ENERGY THREE LIMITED_PSS8_HYBRID SOLAR</t>
  </si>
  <si>
    <t xml:space="preserve">AHEJOL_S_FTG2</t>
  </si>
  <si>
    <t xml:space="preserve">2022-04</t>
  </si>
  <si>
    <t xml:space="preserve">NHPC STATIONS</t>
  </si>
  <si>
    <t xml:space="preserve">NHPC</t>
  </si>
  <si>
    <t xml:space="preserve">NTPC UNCHAHAR STAGE I</t>
  </si>
  <si>
    <t xml:space="preserve">NLC TAMILNADU POWER LIMITED</t>
  </si>
  <si>
    <t xml:space="preserve">GREENKO AP01 IREP PRIVATE LIMITED_START UP</t>
  </si>
  <si>
    <t xml:space="preserve">SORANG HEP (HIMACHAL SORANG POWER PVT. LTD.))</t>
  </si>
  <si>
    <t xml:space="preserve">ADANI GREEN ENERGY TWENTY FOUR LIMITED_PSS5</t>
  </si>
  <si>
    <t xml:space="preserve">ASSAM GAS BASED POWER STATION</t>
  </si>
  <si>
    <t xml:space="preserve">RGPPL_IR</t>
  </si>
  <si>
    <t xml:space="preserve">RENEW_ROSHNI</t>
  </si>
  <si>
    <t xml:space="preserve">SIMHADRI FSP 15 MW</t>
  </si>
  <si>
    <t xml:space="preserve">ADANI_SLR</t>
  </si>
  <si>
    <t xml:space="preserve">NTPC DARLIPALI</t>
  </si>
  <si>
    <t xml:space="preserve">TPSL BANDERWALA</t>
  </si>
  <si>
    <t xml:space="preserve">ADANI HYBRID ENERGY JAISALMER FIVE LIMITED_WIND_PSS8</t>
  </si>
  <si>
    <t xml:space="preserve">AMBUJA CEMENTS LIMITED_PSS3</t>
  </si>
  <si>
    <t xml:space="preserve">ADANI GREEN ENERGY TWENTY SIX B LIMITED_SOLAR_PSS10</t>
  </si>
  <si>
    <t xml:space="preserve">JUNIPER GREEN COSMIC PRIVATE LIMITED_BESS</t>
  </si>
  <si>
    <t xml:space="preserve">RENEWJH_SLR</t>
  </si>
  <si>
    <t xml:space="preserve">NTPC RIHAND STAGE II</t>
  </si>
  <si>
    <t xml:space="preserve">ADANI GREEN ENERGY TWENTY FOUR LIMITED_INFIRM</t>
  </si>
  <si>
    <t xml:space="preserve">TESPL</t>
  </si>
  <si>
    <t xml:space="preserve">NTPC TELANGANA</t>
  </si>
  <si>
    <t xml:space="preserve">AMP ENERGY GREEN FOUR PRIVATE LIMITED</t>
  </si>
  <si>
    <t xml:space="preserve">SERENTICA RENEWABLES INDIA 5 PRIVATE LIMITED</t>
  </si>
  <si>
    <t xml:space="preserve">SERENTICA RENEWABLES</t>
  </si>
  <si>
    <t xml:space="preserve">NTPC RIHAND STAGE I</t>
  </si>
  <si>
    <t xml:space="preserve">ADANI GREEN ENERGY TWENTY FIVE C LIMITED_PSS11</t>
  </si>
  <si>
    <t xml:space="preserve">ADANI RENEWABLE ENERGY THREE LIMITED_PSS8_HYBRID WIND</t>
  </si>
  <si>
    <t xml:space="preserve">SB_SLR</t>
  </si>
  <si>
    <t xml:space="preserve">ADANI RENEWABLE ENERGY FIFTY FIVE LIMITED_INFIRM</t>
  </si>
  <si>
    <t xml:space="preserve">NTPC RIHAND STAGE III</t>
  </si>
  <si>
    <t xml:space="preserve">NTPC SOLAPUR SOLAR PV STATION</t>
  </si>
  <si>
    <t xml:space="preserve">AMPLUS_AGES</t>
  </si>
  <si>
    <t xml:space="preserve">ADANI GREEN ENERGY TWENTY FOUR LIMITED_PSS10</t>
  </si>
  <si>
    <t xml:space="preserve">GOHP_PARBATI2</t>
  </si>
  <si>
    <t xml:space="preserve">TAMIL NADU MARCH 2020</t>
  </si>
  <si>
    <t xml:space="preserve">OSTRO</t>
  </si>
  <si>
    <t xml:space="preserve">2023-02</t>
  </si>
  <si>
    <t xml:space="preserve">TEHRI PSP</t>
  </si>
  <si>
    <t xml:space="preserve">SIMHADRI FLOATING SOLAR (10 MW)</t>
  </si>
  <si>
    <t xml:space="preserve">ADANI GREEN_25A (INFIRM)</t>
  </si>
  <si>
    <t xml:space="preserve">GOVERNMENT OF HIMACHAL PRADESH_BAIRASUIL HEP</t>
  </si>
  <si>
    <t xml:space="preserve">JUNIPER GREEN COSMIC PRIVATE LIMITED_INFIRM</t>
  </si>
  <si>
    <t xml:space="preserve">NTPC RENEWABLE ENERGY LIMITED_KPS3</t>
  </si>
  <si>
    <t xml:space="preserve">ADANIRE_41 (INFIRM)</t>
  </si>
  <si>
    <t xml:space="preserve">RENEWURJA_SLR</t>
  </si>
  <si>
    <t xml:space="preserve">AMBUJA CEMENTS LIMITED(KHAVDA PSS-3)_INFIRM</t>
  </si>
  <si>
    <t xml:space="preserve">MEENAKSHI ENERGY LIMITED (PH2)</t>
  </si>
  <si>
    <t xml:space="preserve">AGARTALA GAS BASED POWER STATION</t>
  </si>
  <si>
    <t xml:space="preserve">RAMPUR HEP</t>
  </si>
  <si>
    <t xml:space="preserve">2020-05</t>
  </si>
  <si>
    <t xml:space="preserve">JUNIPER NIRJARA ENERGY PRIVATE LIMITED</t>
  </si>
  <si>
    <t xml:space="preserve">AYANA_RP3</t>
  </si>
  <si>
    <t xml:space="preserve">ADANI WIND ENERGY KUTCHH FOUR LTD. NAKHATRANA (INFIRM)</t>
  </si>
  <si>
    <t xml:space="preserve">ADANI SOLAR ENERGY BARMER ONE LIMITED</t>
  </si>
  <si>
    <t xml:space="preserve">SASAN POWER LIMITED</t>
  </si>
  <si>
    <t xml:space="preserve">BRBCL, NABINAGAR</t>
  </si>
  <si>
    <t xml:space="preserve">NTECL VALLUR</t>
  </si>
  <si>
    <t xml:space="preserve">MTPS</t>
  </si>
  <si>
    <t xml:space="preserve">2023-08</t>
  </si>
  <si>
    <t xml:space="preserve">DAGACHU</t>
  </si>
  <si>
    <t xml:space="preserve">CONTINNUM PT</t>
  </si>
  <si>
    <t xml:space="preserve">2021-09</t>
  </si>
  <si>
    <t xml:space="preserve">ADANI GREEN ENERGY TWENTY FOUR A LIMITED_INFIRM</t>
  </si>
  <si>
    <t xml:space="preserve">ADANI RENEWABLE ENERGY FORTY THREE LIMITED_BESS_PSS-10</t>
  </si>
  <si>
    <t xml:space="preserve">AMBUJA CEMENTS LIMITED_PSS4_HYBRID SOLAR</t>
  </si>
  <si>
    <t xml:space="preserve">ADANI GREEN ENERGY TWENTY SIX A LIMITED_PSS12</t>
  </si>
  <si>
    <t xml:space="preserve">TPSL BANDERWALA SECI 100_INF</t>
  </si>
  <si>
    <t xml:space="preserve">VENA ENERGY VIDYUTH PRIVATE LIMITED_INFIRM</t>
  </si>
  <si>
    <t xml:space="preserve">KHIDRAT RENEWABLE ENERGY PRIVATE LIMITED</t>
  </si>
  <si>
    <t xml:space="preserve">NLC INDIA LIMITED THERMAL POWER STATION I EXPANSION</t>
  </si>
  <si>
    <t xml:space="preserve">RGPPL_OTHERS</t>
  </si>
  <si>
    <t xml:space="preserve">NTPC RAMAGUNDAM STAGE III</t>
  </si>
  <si>
    <t xml:space="preserve">RENEW SURYA OJAS PRIVATE LIMITED_INFIRM</t>
  </si>
  <si>
    <t xml:space="preserve">TRANSITION SUSTAINABLE ENERGY SERVICES ONE PRIVATE LIMITED</t>
  </si>
  <si>
    <t xml:space="preserve">NLC INDIA LIMITED THERMAL POWER STATION II STAGE I</t>
  </si>
  <si>
    <t xml:space="preserve">ADANI SOLAR ENERGY RJ TWO PRIVATE LIMITED (INFIRM)</t>
  </si>
  <si>
    <t xml:space="preserve">ADANI RENEWABLE ENERGY FIFTY SEVEN LIMITED_PSS13_INFIRM</t>
  </si>
  <si>
    <t xml:space="preserve">TP SAURYA LIMITED KOPPAL</t>
  </si>
  <si>
    <t xml:space="preserve">TATA POWER</t>
  </si>
  <si>
    <t xml:space="preserve">ADANI SOLAR ENERGY JODHPUR SIX LIMITED_PSS8_SOLAR</t>
  </si>
  <si>
    <t xml:space="preserve">ADANI RENEWABLE ENERGY FIFTY FIVE LIMITED_PSS3 (20.8 MW HYBRID WIND OF 25 MW OF 187.5MW HPD)</t>
  </si>
  <si>
    <t xml:space="preserve">ADANI RENEWABLE ENERGY FORTY EIGHT LIMITED(WIND)_INFIRM</t>
  </si>
  <si>
    <t xml:space="preserve">SERENTICA RENEWABLES INDIA 4 PRIVATE LIMITED</t>
  </si>
  <si>
    <t xml:space="preserve">MAITHON POWER LIMITED</t>
  </si>
  <si>
    <t xml:space="preserve">NLC INDIA LIMITED NEYVELI NEW THERMAL POWER STATION</t>
  </si>
  <si>
    <t xml:space="preserve">AZURE43_SLR</t>
  </si>
  <si>
    <t xml:space="preserve">AZURE POWER</t>
  </si>
  <si>
    <t xml:space="preserve">NETCL VALLUR</t>
  </si>
  <si>
    <t xml:space="preserve">ADANI RENEWABLE ENERGY FIFTY FIVE LIMITED_PSS3 (25 MW HYBRID SOLAR OF 25 MW OF 187.5MW HPD)</t>
  </si>
  <si>
    <t xml:space="preserve">TPSL</t>
  </si>
  <si>
    <t xml:space="preserve">AM GREEN ENERGY PRIVATE LIMITED SOLAR</t>
  </si>
  <si>
    <t xml:space="preserve">ADANI SOLAR ENERGY JODHPUR SIX PRIVATE LIMITED_PSS8_HYBRID WIND</t>
  </si>
  <si>
    <t xml:space="preserve">SPRNG AKSHAYA URJA PRIVATE LIMITED</t>
  </si>
  <si>
    <t xml:space="preserve">SPRNG ENERGY</t>
  </si>
  <si>
    <t xml:space="preserve">ADANI GREEN ENERGY TWENTY SIX A LIMITED_INFIRM</t>
  </si>
  <si>
    <t xml:space="preserve">RENEW_SLR_BKN</t>
  </si>
  <si>
    <t xml:space="preserve">AHEJ2L_SLR</t>
  </si>
  <si>
    <t xml:space="preserve">NLC INDIA LIMITED THERMAL POWER STATION II STAGE II</t>
  </si>
  <si>
    <t xml:space="preserve">SERENTICA RENEWABLES INDIA 5 PRIVATE LIMITED- INFIRM</t>
  </si>
  <si>
    <t xml:space="preserve">AHEJ3L_SLR</t>
  </si>
  <si>
    <t xml:space="preserve">SORANG HEP (HIMACHAL SORANG POWER PVT. LTD.)</t>
  </si>
  <si>
    <t xml:space="preserve">TEQ GREEN POWER XI PRIVATE LIMITED_C&amp;I(HYBRID_SOLAR)</t>
  </si>
  <si>
    <t xml:space="preserve">ADANIHB_WIND</t>
  </si>
  <si>
    <t xml:space="preserve">ADANI GREEN_26A (INFIRM)</t>
  </si>
  <si>
    <t xml:space="preserve">AYANA_RP1</t>
  </si>
  <si>
    <t xml:space="preserve">RGPPL (DABHOL)</t>
  </si>
  <si>
    <t xml:space="preserve">TRANSITION GREEN ENERGY PRIVATE LIMITED</t>
  </si>
  <si>
    <t xml:space="preserve">NANI VIRANI WIND ENERGY PRIVATE LIMITED</t>
  </si>
  <si>
    <t xml:space="preserve">NLC INDIA LIMITED THERMAL POWER STATION II EXPANSION</t>
  </si>
  <si>
    <t xml:space="preserve">KHABA RENEWABLE ENERGY PRIVATE LIMITED</t>
  </si>
  <si>
    <t xml:space="preserve">AMP ENERGY GREEN FOUR PRIVATE LIMITED_INFIRM</t>
  </si>
  <si>
    <t xml:space="preserve">SUBANSIRI LOWER HEP</t>
  </si>
  <si>
    <t xml:space="preserve">NLC INDIA LIMITED NEYVELI NEW TPS</t>
  </si>
  <si>
    <t xml:space="preserve">ADANI RENEWABLE ENERGY FIFTY FIVE LIMITED_PSS3_INFIRM (25 MW HYBRID SOLAR OF 25 MW OF 187.5MW HPD)</t>
  </si>
  <si>
    <t xml:space="preserve">NANI VIRANI_W</t>
  </si>
  <si>
    <t xml:space="preserve">ADANI HYBRID ENERGY JAISALMER FIVE LIMITED_PSS5_WIND</t>
  </si>
  <si>
    <t xml:space="preserve">AVAADA GJSUSTAINABLE PRIVATE LIMITED</t>
  </si>
  <si>
    <t xml:space="preserve">AVAADA</t>
  </si>
  <si>
    <t xml:space="preserve">SBSR_SLR</t>
  </si>
  <si>
    <t xml:space="preserve">SERENTICA RE1 (INFIRM)</t>
  </si>
  <si>
    <t xml:space="preserve">RENEWSW_SLR</t>
  </si>
  <si>
    <t xml:space="preserve">ACME SURYODAYA PRIVATE LIMITED_BESS</t>
  </si>
  <si>
    <t xml:space="preserve">ACME</t>
  </si>
  <si>
    <t xml:space="preserve">JUNA RENEWABLE ENERGY PRIVATE LIMITED</t>
  </si>
  <si>
    <t xml:space="preserve">RANGANADI HEP</t>
  </si>
  <si>
    <t xml:space="preserve">NTPC SAIL POWER COMPANY LIMITED</t>
  </si>
  <si>
    <t xml:space="preserve">SERENTICA RENEWABLES INDIA 1 PRIVATE LIMITED- KOPPAL (INFIRM)</t>
  </si>
  <si>
    <t xml:space="preserve">RENEW GREEN (MHS ONE) PRIVATE LIMITED_SOLAR_HYBRID</t>
  </si>
  <si>
    <t xml:space="preserve">ADANI RENEWABLE ENERGY FIFTY FIVE LIMITED_PSS3_INFIRM (20.8 MW HYBRID WIND OF 25 MW OF 187.5MW HPD)</t>
  </si>
  <si>
    <t xml:space="preserve">MAITHON POWER LTD</t>
  </si>
  <si>
    <t xml:space="preserve">SERENTICA RENEWABLES INDIA 3 PRIVATE LIMITED (WIND)</t>
  </si>
  <si>
    <t xml:space="preserve">PARE HEP</t>
  </si>
  <si>
    <t xml:space="preserve">TEQ GREEN POWER XI PRIVATE LIMITED_C&amp;I(HYBRID_WIND)</t>
  </si>
  <si>
    <t xml:space="preserve">GRIAN ENERGY PRIVATE LIMITED</t>
  </si>
  <si>
    <t xml:space="preserve">INOX_BHUJ</t>
  </si>
  <si>
    <t xml:space="preserve">DOYANG HEP</t>
  </si>
  <si>
    <t xml:space="preserve">O2 RENEWABLE ENERGY III PRIVATE LIMITED(TEQ GREEN X1_MERCHANT)</t>
  </si>
  <si>
    <t xml:space="preserve">SERENTICA RE4</t>
  </si>
  <si>
    <t xml:space="preserve">AMPLUS AGES PRIVATE LIMITED</t>
  </si>
  <si>
    <t xml:space="preserve">ZENATARIS RENEWABLE ENERGY PRIVATE LIMITED</t>
  </si>
  <si>
    <t xml:space="preserve">NLC INDIA LIMITED TPS II STAGE II</t>
  </si>
  <si>
    <t xml:space="preserve">NLC INDIA LIMITED TPS II STAGE I</t>
  </si>
  <si>
    <t xml:space="preserve">NLC INDIA LIMITED TPS II EXPANSION</t>
  </si>
  <si>
    <t xml:space="preserve">SERENTICA RENEWABLES INDIA 3 PRIVATE LIMITED (SOLAR)</t>
  </si>
  <si>
    <t xml:space="preserve">TRANSITION CLEANTECH SERVICES PRIVATE LIMITED</t>
  </si>
  <si>
    <t xml:space="preserve">month</t>
  </si>
  <si>
    <t xml:space="preserve">CY</t>
  </si>
  <si>
    <t xml:space="preserve">FY</t>
  </si>
  <si>
    <t xml:space="preserve">entity (as printed)</t>
  </si>
  <si>
    <t xml:space="preserve">Player</t>
  </si>
  <si>
    <t xml:space="preserve">Group</t>
  </si>
  <si>
    <t xml:space="preserve">volume_mu</t>
  </si>
  <si>
    <t xml:space="preserve">pct_of_table</t>
  </si>
  <si>
    <t xml:space="preserve">2020-08</t>
  </si>
  <si>
    <t xml:space="preserve">2020-09</t>
  </si>
  <si>
    <t xml:space="preserve">2021-01</t>
  </si>
  <si>
    <t xml:space="preserve">2021-05</t>
  </si>
  <si>
    <t xml:space="preserve">2021-06</t>
  </si>
  <si>
    <t xml:space="preserve">RGPPL_Others</t>
  </si>
  <si>
    <t xml:space="preserve">2022-07</t>
  </si>
  <si>
    <t xml:space="preserve">AMPS Hazira</t>
  </si>
  <si>
    <t xml:space="preserve">OSTRO Hiriyur</t>
  </si>
  <si>
    <t xml:space="preserve">2023-09</t>
  </si>
  <si>
    <t xml:space="preserve">DGPCL Bhutan</t>
  </si>
  <si>
    <t xml:space="preserve">Karnataka</t>
  </si>
  <si>
    <t xml:space="preserve">Jindal India Thermal Power Limited</t>
  </si>
  <si>
    <t xml:space="preserve">Odisha</t>
  </si>
  <si>
    <t xml:space="preserve">Jindal Power Limited, Stage-2</t>
  </si>
  <si>
    <t xml:space="preserve">Uttar Pradesh</t>
  </si>
  <si>
    <t xml:space="preserve">Chhattisgarh</t>
  </si>
  <si>
    <t xml:space="preserve">Delhi</t>
  </si>
  <si>
    <t xml:space="preserve">Adani Power Limited-Raipur TPP</t>
  </si>
  <si>
    <t xml:space="preserve">Madhya Pradesh</t>
  </si>
  <si>
    <t xml:space="preserve">D B Power Limited</t>
  </si>
  <si>
    <t xml:space="preserve">Jindal Power Limited, Stage-1</t>
  </si>
  <si>
    <t xml:space="preserve">Rajasthan</t>
  </si>
  <si>
    <t xml:space="preserve">Jaypee Nigrie Super Thermal Power Plant</t>
  </si>
  <si>
    <t xml:space="preserve">Assam</t>
  </si>
  <si>
    <t xml:space="preserve">Himachal Pradesh</t>
  </si>
  <si>
    <t xml:space="preserve">Adani Power Limited - Raigarh TPP</t>
  </si>
  <si>
    <t xml:space="preserve">Tamil Nadu</t>
  </si>
  <si>
    <t xml:space="preserve">Haryana</t>
  </si>
  <si>
    <t xml:space="preserve">SKS Power Generation Chhattisgarh Limited</t>
  </si>
  <si>
    <t xml:space="preserve">Gujarat</t>
  </si>
  <si>
    <t xml:space="preserve">Andhra Pradesh</t>
  </si>
  <si>
    <t xml:space="preserve">Sainj HEP</t>
  </si>
  <si>
    <t xml:space="preserve">ADANI WIND ENERGY KUTCHH FOUR Ltd. Nakhatrana</t>
  </si>
  <si>
    <t xml:space="preserve">Jindal Steel &amp; Power Ltd , DCPP</t>
  </si>
  <si>
    <t xml:space="preserve">Maharashtra</t>
  </si>
  <si>
    <t xml:space="preserve">West Bengal</t>
  </si>
  <si>
    <t xml:space="preserve">Basochhu Hydropower Plant Bhutan</t>
  </si>
  <si>
    <t xml:space="preserve">Government of Himachal Pradesh_NJHPS</t>
  </si>
  <si>
    <t xml:space="preserve">Government of Himachal Pradesh_RampurHEP</t>
  </si>
  <si>
    <t xml:space="preserve">Government of Himachal Pradesh _ Chamera1HEP</t>
  </si>
  <si>
    <t xml:space="preserve">RENEW SURYA OJAS PRIVATE LIMITED-Wind</t>
  </si>
  <si>
    <t xml:space="preserve">Damodar Valley Corporation</t>
  </si>
  <si>
    <t xml:space="preserve">NTPC North Karanpura STPS</t>
  </si>
  <si>
    <t xml:space="preserve">ReNew Surya Ravi Private Limited</t>
  </si>
  <si>
    <t xml:space="preserve">Adept Renewable Technologies Private Limited</t>
  </si>
  <si>
    <t xml:space="preserve">Bihar</t>
  </si>
  <si>
    <t xml:space="preserve">Mizoram</t>
  </si>
  <si>
    <t xml:space="preserve">NTPC Farakka stage I</t>
  </si>
  <si>
    <t xml:space="preserve">Chandigarh (UT)</t>
  </si>
  <si>
    <t xml:space="preserve">Adani Green Energy Twenty Five B Limited_infirm</t>
  </si>
  <si>
    <t xml:space="preserve">Nikachhu Hydropower Project</t>
  </si>
  <si>
    <t xml:space="preserve">ADANI SOLAR ENERGY JAISALMER TWO PRIVATE LIMITED(Project-2)</t>
  </si>
  <si>
    <t xml:space="preserve">Government of Himachal Pradesh_ CHAMERA2HEP</t>
  </si>
  <si>
    <t xml:space="preserve">Singoli Bhatwari HEP</t>
  </si>
  <si>
    <t xml:space="preserve">NTPC Talcher Stage I</t>
  </si>
  <si>
    <t xml:space="preserve">Amp Energy Green Six Private Limited</t>
  </si>
  <si>
    <t xml:space="preserve">Government of Himachal Pradesh_Koldam HEP</t>
  </si>
  <si>
    <t xml:space="preserve">Kerala</t>
  </si>
  <si>
    <t xml:space="preserve">Government of Himachal Pradesh _ Chamera3HEP</t>
  </si>
  <si>
    <t xml:space="preserve">NTPC BARH Stage II</t>
  </si>
  <si>
    <t xml:space="preserve">Punjab</t>
  </si>
  <si>
    <t xml:space="preserve">The Tata Power Co Ltd (MTPS)</t>
  </si>
  <si>
    <t xml:space="preserve">Jhabua Power Limited</t>
  </si>
  <si>
    <t xml:space="preserve">Telangana</t>
  </si>
  <si>
    <t xml:space="preserve">Government of Himachal Pradesh_Parbati3HEP</t>
  </si>
  <si>
    <t xml:space="preserve">NTPC Sipat Stage I</t>
  </si>
  <si>
    <t xml:space="preserve">Sorang HEP (Himachal Sorang Power Pvt. Ltd.))</t>
  </si>
  <si>
    <t xml:space="preserve">NTPC Korba Stage I &amp;II</t>
  </si>
  <si>
    <t xml:space="preserve">ADANI RENEWABLE ENERGY FORTY ONE LIMITED_infirm</t>
  </si>
  <si>
    <t xml:space="preserve">Jharkhand</t>
  </si>
  <si>
    <t xml:space="preserve">Budhil HEP (Greenko Budhil Hydro Power Pvt. Ltd.)</t>
  </si>
  <si>
    <t xml:space="preserve">Goa WR</t>
  </si>
  <si>
    <t xml:space="preserve">Government of Himachal Pradesh_BairasuilHEP</t>
  </si>
  <si>
    <t xml:space="preserve">NTPC Farakka stage III</t>
  </si>
  <si>
    <t xml:space="preserve">SEIL Energy India Limited Project II</t>
  </si>
  <si>
    <t xml:space="preserve">NTPC Lara Stage I</t>
  </si>
  <si>
    <t xml:space="preserve">NTPC Sipat Stage II</t>
  </si>
  <si>
    <t xml:space="preserve">Bongaigaon Thermal Power Station NTPC</t>
  </si>
  <si>
    <t xml:space="preserve">NTPC Vindhyachal Stage II</t>
  </si>
  <si>
    <t xml:space="preserve">Sikkim</t>
  </si>
  <si>
    <t xml:space="preserve">Onevolt Energy Private Limited</t>
  </si>
  <si>
    <t xml:space="preserve">Maruti Clean Coal and Power Limited</t>
  </si>
  <si>
    <t xml:space="preserve">NTPC Vindhyachal Stage IV</t>
  </si>
  <si>
    <t xml:space="preserve">NTPC Kahalgaon stage I</t>
  </si>
  <si>
    <t xml:space="preserve">NTPC Kahalgaon stage II</t>
  </si>
  <si>
    <t xml:space="preserve">Tripura</t>
  </si>
  <si>
    <t xml:space="preserve">Adani Green Energy Twenty Six B Limited_infirm</t>
  </si>
  <si>
    <t xml:space="preserve">Nagaland</t>
  </si>
  <si>
    <t xml:space="preserve">ADANI RENEWABLE ENERGY FIFTY FIVE LIMITED_Infirm</t>
  </si>
  <si>
    <t xml:space="preserve">NTPC Vindhyachal Stage III</t>
  </si>
  <si>
    <t xml:space="preserve">GMR Warora Energy Limited</t>
  </si>
  <si>
    <t xml:space="preserve">NTPC Vindhyachal Stage I</t>
  </si>
  <si>
    <t xml:space="preserve">Adani Green Energy Twenty Five A Limited_Infirm</t>
  </si>
  <si>
    <t xml:space="preserve">Jammu Kashmir</t>
  </si>
  <si>
    <t xml:space="preserve">Pondicherry UT</t>
  </si>
  <si>
    <t xml:space="preserve">NTPC Korba Stage III</t>
  </si>
  <si>
    <t xml:space="preserve">Uttarakhand</t>
  </si>
  <si>
    <t xml:space="preserve">Transition Energy Services Private Limited</t>
  </si>
  <si>
    <t xml:space="preserve">NTPC Unchahar Stage IV</t>
  </si>
  <si>
    <t xml:space="preserve">NTPC khargone</t>
  </si>
  <si>
    <t xml:space="preserve">Ramagundam Floating solar</t>
  </si>
  <si>
    <t xml:space="preserve">TPSL 200MW TPTCL Banderwala</t>
  </si>
  <si>
    <t xml:space="preserve">NTPC Talcher Super Thermal Power Station Stage II</t>
  </si>
  <si>
    <t xml:space="preserve">Palatana Plant</t>
  </si>
  <si>
    <t xml:space="preserve">NTPC BARH Stage I</t>
  </si>
  <si>
    <t xml:space="preserve">NTPC Tanda Stage II</t>
  </si>
  <si>
    <t xml:space="preserve">NTPC Mouda Stage II</t>
  </si>
  <si>
    <t xml:space="preserve">NTPC Unchahar Stage II</t>
  </si>
  <si>
    <t xml:space="preserve">NTPC Telangana</t>
  </si>
  <si>
    <t xml:space="preserve">NTPC Vindhyachal Stage V</t>
  </si>
  <si>
    <t xml:space="preserve">NTPC Gadarwara</t>
  </si>
  <si>
    <t xml:space="preserve">ADANI WIND ENERGY KUTCHH FOUR Ltd. Nakhatrana (infirm)</t>
  </si>
  <si>
    <t xml:space="preserve">NTPC Rihand stage I</t>
  </si>
  <si>
    <t xml:space="preserve">Arunachal Pradesh</t>
  </si>
  <si>
    <t xml:space="preserve">Simhadri FSP 15 MW</t>
  </si>
  <si>
    <t xml:space="preserve">Meghalaya</t>
  </si>
  <si>
    <t xml:space="preserve">NTPC Solapur</t>
  </si>
  <si>
    <t xml:space="preserve">NTPC Rihand stage III</t>
  </si>
  <si>
    <t xml:space="preserve">NTPC Unchahar Stage I</t>
  </si>
  <si>
    <t xml:space="preserve">NTPC Dadri Stage II</t>
  </si>
  <si>
    <t xml:space="preserve">NTPC Mouda Stage I</t>
  </si>
  <si>
    <t xml:space="preserve">Simhadri Floating solar (10 MW)</t>
  </si>
  <si>
    <t xml:space="preserve">NTPC Rihand stage II</t>
  </si>
  <si>
    <t xml:space="preserve">ADANI SOLAR ENERGY RJ TWO PRIVATE LIMITED (infirm)</t>
  </si>
  <si>
    <t xml:space="preserve">NTPC Simhadri Stage II</t>
  </si>
  <si>
    <t xml:space="preserve">Dhariwal ISTS</t>
  </si>
  <si>
    <t xml:space="preserve">NTPC Unchahar Stage III</t>
  </si>
  <si>
    <t xml:space="preserve">NTPC Darlipali</t>
  </si>
  <si>
    <t xml:space="preserve">TPSL Banderwala SECI 100_INF</t>
  </si>
  <si>
    <t xml:space="preserve">NTPC Singrauli</t>
  </si>
  <si>
    <t xml:space="preserve">NTPC Ramagundam Stage I &amp;II</t>
  </si>
  <si>
    <t xml:space="preserve">Nani Virani Wind Energy Private Limited</t>
  </si>
  <si>
    <t xml:space="preserve">ADANI GREEN ENERGY TWENTY SIX A LIMITED_infirm</t>
  </si>
  <si>
    <t xml:space="preserve">Serentica Renewables India 1 Private Limited- Koppal (Infirm)</t>
  </si>
  <si>
    <t xml:space="preserve">NLC Tamilnadu Power Limited</t>
  </si>
  <si>
    <t xml:space="preserve">NTPC Ramagundam Stage III</t>
  </si>
  <si>
    <t xml:space="preserve">ADANI SOLAR ENERGY JAISALMER TWO PVT. LTD. (Project-2)</t>
  </si>
  <si>
    <t xml:space="preserve">ADANI GREEN ENERGY TWENTY FIVE LIMITED_infirm</t>
  </si>
  <si>
    <t xml:space="preserve">ADANI RENEWABLE ENERGY FIFTY FIVE LIMITED_PSS3_infirm (162.5 MW Hybrid Solar of 187.5MW HPD)</t>
  </si>
  <si>
    <t xml:space="preserve">Government of Himachal Pradesh_Bairasuil HEP</t>
  </si>
  <si>
    <t xml:space="preserve">NTPC Dadri Stage I</t>
  </si>
  <si>
    <t xml:space="preserve">Serentica Renewables India 4 Private Limited</t>
  </si>
  <si>
    <t xml:space="preserve">Grian Energy Private Limited</t>
  </si>
  <si>
    <t xml:space="preserve">Amplus Ages Private Limited</t>
  </si>
  <si>
    <t xml:space="preserve">Serentica Renewables India 5 Private Limited</t>
  </si>
  <si>
    <t xml:space="preserve">AMBUJA CEMENTS LIMITED(Khavda PSS-3)_infirm</t>
  </si>
  <si>
    <t xml:space="preserve">Serentica Renewables India 5 Private Limited- Infirm</t>
  </si>
  <si>
    <t xml:space="preserve">Jindal India Power Limited</t>
  </si>
  <si>
    <t xml:space="preserve">ADANI SOLAR ENERGY JAISALMER TWO PVT. LTD (Project-2)</t>
  </si>
  <si>
    <t xml:space="preserve">Dikchu Hydro Electric Project (Sneha Kinetic Power Projects Pvt. Ltd.)</t>
  </si>
  <si>
    <t xml:space="preserve">NTPC SOLAPUR SOLAR PV Station</t>
  </si>
  <si>
    <t xml:space="preserve">Adani Green Energy Twenty Five B Limited_PSS-2</t>
  </si>
  <si>
    <t xml:space="preserve">Adani Green Energy Twenty Five A Limited_PSS-2</t>
  </si>
  <si>
    <t xml:space="preserve">ADANI RENEWABLE ENERGY FIFTY FIVE LIMITED_PSS-3 (162.5 MW Hybrid Solar of 187.5MW HPD)</t>
  </si>
  <si>
    <t xml:space="preserve">Adani Green Energy Twenty Six B Limited_PSS-2</t>
  </si>
  <si>
    <t xml:space="preserve">ADANI GREEN ENERGY TWENTY FOUR LIMITED_infirm</t>
  </si>
  <si>
    <t xml:space="preserve">Adani Green Energy Twenty Four A Limited_infirm</t>
  </si>
  <si>
    <t xml:space="preserve">Adani Renewable Energy Forty Eight Limited(Wind)_infirm</t>
  </si>
  <si>
    <t xml:space="preserve">Adani Green Energy Twenty Four A Limited_PSS-3</t>
  </si>
  <si>
    <t xml:space="preserve">AMP Energy Green Four Private Limited_Infirm</t>
  </si>
  <si>
    <t xml:space="preserve">Adani Renewable Energy Forty Eight Limited (Wind)_PSS-9</t>
  </si>
  <si>
    <t xml:space="preserve">ADANI RENEWABLE ENERGY FIFTY FIVE LIMITED_PSS3_infirm (25 MW Hybrid Solar of 25 MW of 187.5MW HPD)</t>
  </si>
  <si>
    <t xml:space="preserve">ADANI RENEWABLE ENERGY FIFTY FIVE LIMITED_PSS3 (25 MW Hybrid Solar of 25 MW of 187.5MW HPD)</t>
  </si>
  <si>
    <t xml:space="preserve">ADANI RENEWABLE ENERGY FIFTY FIVE LIMITED_PSS3_infirm (20.8 MW Hybrid Wind of 25 MW of 187.5MW HPD)</t>
  </si>
  <si>
    <t xml:space="preserve">ADANI RENEWABLE ENERGY FIFTY FIVE LIMITED_PSS3 (20.8 MW Hybrid Wind of 25 MW of 187.5MW HPD)</t>
  </si>
  <si>
    <t xml:space="preserve">Adani Renewable Energy Holding Four Limited_PSS-1</t>
  </si>
  <si>
    <t xml:space="preserve">Adani Solar Energy Jaisalmer Two Private Limited (Project-2)</t>
  </si>
  <si>
    <t xml:space="preserve">Sorang HEP (Himachal Sorang Power Pvt. Ltd.)</t>
  </si>
  <si>
    <t xml:space="preserve">Transition Green Energy Private Limited</t>
  </si>
  <si>
    <t xml:space="preserve">Adani Ports and Special Economic Zone Limited (PSS-3)</t>
  </si>
  <si>
    <t xml:space="preserve">Transition Sustainable Energy Services One Private Limited</t>
  </si>
  <si>
    <t xml:space="preserve">Adani Renewable Energy Fifty Five Limited_PSS-3 (162.5 MW Hybrid Solar of 187.5MW HPD)</t>
  </si>
  <si>
    <t xml:space="preserve">AMP Energy Green Four Private Limited</t>
  </si>
  <si>
    <t xml:space="preserve">AM GREEN ENERGY PRIVATE LIMITED Solar</t>
  </si>
  <si>
    <t xml:space="preserve">ADANI RENEWABLE ENERGY FIFTY SEVEN LIMITED_PSS13_infirm</t>
  </si>
  <si>
    <t xml:space="preserve">AMBUJA CEMENTS LIMITED_PSS4_Hybrid Wind</t>
  </si>
  <si>
    <t xml:space="preserve">ADANI HYBRID ENERGY JAISALMER FIVE LIMITED_PSS5_Solar</t>
  </si>
  <si>
    <t xml:space="preserve">GoHP_PARBATI2</t>
  </si>
  <si>
    <t xml:space="preserve">Adani Ports and Special Economic Zone Limited_PSS4_Wind</t>
  </si>
  <si>
    <t xml:space="preserve">Adani Renewable Energy Fifty Six Limited_PSS10</t>
  </si>
  <si>
    <t xml:space="preserve">Government of Himachal Pradesh_Parbati2HEP</t>
  </si>
  <si>
    <t xml:space="preserve">Renew Surya Jyoti Private Limited</t>
  </si>
  <si>
    <t xml:space="preserve">Goa SR</t>
  </si>
  <si>
    <t xml:space="preserve">Zenataris Renewable Energy Private Limited</t>
  </si>
  <si>
    <t xml:space="preserve">GREENKO AP01 IREP PRIVATE LIMITED_Infirm_Injectee</t>
  </si>
  <si>
    <t xml:space="preserve">KLEIO SOLAR POWER PRIVATE LIMITED (Wind)</t>
  </si>
  <si>
    <t xml:space="preserve">KLEIO SOLAR POWER PRIVATE LIMITED (Solar)</t>
  </si>
  <si>
    <t xml:space="preserve">Adani Green Energy Twenty Five B Limited(Wind)_PSS9</t>
  </si>
  <si>
    <t xml:space="preserve">Adani Green Energy Twenty Six B Limited_Hybrid Wind_PSS10</t>
  </si>
  <si>
    <t xml:space="preserve">Rongnichu HEP</t>
  </si>
  <si>
    <t xml:space="preserve">Blue Leaf Energy Renewables Private Limited_Hybrid_Wind</t>
  </si>
  <si>
    <t xml:space="preserve">Blue Leaf Energy Renewables Private Limited_Hybrid_Solar</t>
  </si>
  <si>
    <t xml:space="preserve">Khidrat Renewable Energy Private Limited</t>
  </si>
  <si>
    <t xml:space="preserve">TEQ GREEN POWER XI PRIVATE LIMITED_C&amp;I(Hybrid_wind)</t>
  </si>
  <si>
    <t xml:space="preserve">Juna Renewable Energy Private Limited</t>
  </si>
  <si>
    <t xml:space="preserve">Sprng Akshaya Urja Private Limited</t>
  </si>
  <si>
    <t xml:space="preserve">O2 RENEWABLE ENERGY III PRIVATE LIMITED(Teq green X1_merchant)</t>
  </si>
  <si>
    <t xml:space="preserve">2X600 VEDANTA LIMITED Chhattisgarh Power Plant</t>
  </si>
  <si>
    <t xml:space="preserve">AMBUJA CEMENTS LIMITED_Essel Park RJ</t>
  </si>
  <si>
    <t xml:space="preserve">Meenakshi Energy Limited (Ph2)</t>
  </si>
  <si>
    <t xml:space="preserve">ADANI RENEWABLE ENERGY THREE LIMITED_PSS8_Hybrid Wind</t>
  </si>
  <si>
    <t xml:space="preserve">ADANI SOLAR ENERGY JODHPUR SIX PRIVATE LIMITED_PSS8_Hybrid Solar</t>
  </si>
  <si>
    <t xml:space="preserve">ADANI RENEWABLE ENERGY THREE LIMITED_PSS8_Hybrid Solar</t>
  </si>
  <si>
    <t xml:space="preserve">TEQ GREEN POWER XI PRIVATE LIMITED_C&amp;I(Hybrid_solar)</t>
  </si>
  <si>
    <t xml:space="preserve">Serentica Renewables India 3 Private Limited (Solar)</t>
  </si>
  <si>
    <t xml:space="preserve">Transition Cleantech Services Private Limited</t>
  </si>
  <si>
    <t xml:space="preserve">Sasan Power Limited</t>
  </si>
  <si>
    <t xml:space="preserve">Adani Green Energy Twenty Five B Limited(Hybrid Solar)_PSS9</t>
  </si>
  <si>
    <t xml:space="preserve">Adani Green Energy Twenty Six B Limited_Hybrid Solar_PSS10</t>
  </si>
  <si>
    <t xml:space="preserve">AMBUJA CEMENTS LIMITED_PSS4_Hybrid Solar</t>
  </si>
  <si>
    <t xml:space="preserve">Greenko AP01 IREP Private Limited_Injectee</t>
  </si>
  <si>
    <t xml:space="preserve">Adani Hybrid Energy Jaisalmer Five Limited_Solar_PSS8</t>
  </si>
  <si>
    <t xml:space="preserve">Adani Hybrid Energy Jaisalmer Five Limited_Wind_PSS8</t>
  </si>
  <si>
    <t xml:space="preserve">Serentica Renewables India 3 Private Limited (Wind)</t>
  </si>
  <si>
    <t xml:space="preserve">Patratu Vidyut Utpadan Nigam Limited</t>
  </si>
  <si>
    <t xml:space="preserve">Adani Green Energy Twenty Five C Limited_PSS8</t>
  </si>
  <si>
    <t xml:space="preserve">Adani Green Energy Twenty Six B Limited_Solar_PSS10</t>
  </si>
  <si>
    <t xml:space="preserve">Subansiri Lower HEP</t>
  </si>
  <si>
    <t xml:space="preserve">TP Saurya Limited Koppal</t>
  </si>
  <si>
    <t xml:space="preserve">Adani Green Energy Twenty Four Limited_PSS10</t>
  </si>
  <si>
    <t xml:space="preserve">Adani Green Energy Twenty Four Limited_PSS5</t>
  </si>
  <si>
    <t xml:space="preserve">NTPC Renewable Energy Limited_KPS3</t>
  </si>
  <si>
    <t xml:space="preserve">Adani Green Energy Twenty Five C Limited_PSS11</t>
  </si>
  <si>
    <t xml:space="preserve">Adani Solar Energy Barmer One Limited</t>
  </si>
  <si>
    <t xml:space="preserve">Adani Renewable Energy Forty Three Limited_BESS_PSS-10</t>
  </si>
  <si>
    <t xml:space="preserve">Adani Green Energy Twenty Six A Limited_PSS12</t>
  </si>
  <si>
    <t xml:space="preserve">Adani Solar Energy Jodhpur Six Limited_PSS8_Solar</t>
  </si>
  <si>
    <t xml:space="preserve">Adani Solar Energy Jodhpur Six Private Limited_PSS8_Hybrid Wind</t>
  </si>
  <si>
    <t xml:space="preserve">ADANI HYBRID ENERGY JAISALMER FIVE LIMITED_PSS5_Wind</t>
  </si>
  <si>
    <t xml:space="preserve">NEA-Bihar</t>
  </si>
  <si>
    <t xml:space="preserve">Daman and Diu - Dadra and Nagar Haveli</t>
  </si>
  <si>
    <t xml:space="preserve">BHARAT ALUMINIUM COMPANY LTD (Bulk Consumer)</t>
  </si>
  <si>
    <t xml:space="preserve">North Central Railway Prayagraj</t>
  </si>
  <si>
    <t xml:space="preserve">ArcelorMittal Nippon Steel India Limited</t>
  </si>
  <si>
    <t xml:space="preserve">Druk Green Power Corporation Limited (DGPCL-Bhutan)</t>
  </si>
  <si>
    <t xml:space="preserve">Chandigarh</t>
  </si>
  <si>
    <t xml:space="preserve">Manipur</t>
  </si>
  <si>
    <t xml:space="preserve">Pondicherry</t>
  </si>
  <si>
    <t xml:space="preserve">NEA - Bihar STU</t>
  </si>
  <si>
    <t xml:space="preserve">AMNSIL_WR_State</t>
  </si>
  <si>
    <t xml:space="preserve">Reliance Industries Limited Jamnagar</t>
  </si>
  <si>
    <t xml:space="preserve">Greenko AP01 IREP Private Limited_Start UP</t>
  </si>
  <si>
    <t xml:space="preserve">GREENKO AP01 IREP PRIVATE LIMITED_INFIRM_Drawee</t>
  </si>
  <si>
    <t xml:space="preserve">Greenko AP01 IREP Private Limited_Drawee</t>
  </si>
  <si>
    <t xml:space="preserve">SOLD in DAM by player and CY (MU). Formulas: SUMIFS over Monthly_Sold.</t>
  </si>
  <si>
    <t xml:space="preserve">2026-01 to 2026-03 only</t>
  </si>
  <si>
    <t xml:space="preserve">TOTAL</t>
  </si>
  <si>
    <t xml:space="preserve">Rank (TOTAL)</t>
  </si>
  <si>
    <t xml:space="preserve">Rank 2020</t>
  </si>
  <si>
    <t xml:space="preserve">Rank 2021</t>
  </si>
  <si>
    <t xml:space="preserve">Rank 2022</t>
  </si>
  <si>
    <t xml:space="preserve">Rank 2023</t>
  </si>
  <si>
    <t xml:space="preserve">Rank 2024</t>
  </si>
  <si>
    <t xml:space="preserve">Rank 2025</t>
  </si>
  <si>
    <t xml:space="preserve">Rank 2026</t>
  </si>
  <si>
    <t xml:space="preserve">Check vs Monthly (should be OK)</t>
  </si>
  <si>
    <t xml:space="preserve">SOLD in DAM - top 15 players by TOTAL volume over the whole period (MU), from Annual_Sold_CY</t>
  </si>
  <si>
    <t xml:space="preserve">Rank</t>
  </si>
  <si>
    <t xml:space="preserve">Check: top15 + Others = Annual total</t>
  </si>
  <si>
    <t xml:space="preserve">Share of period total (%)</t>
  </si>
  <si>
    <t xml:space="preserve">SOLD in DAM - each period's own top 15 players (MU and % of that period), from Annual_Sold_CY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</si>
  <si>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</si>
  <si>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</si>
  <si>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</si>
  <si>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</si>
  <si>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</si>
  <si>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</si>
  <si>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  (2026-01 to 2026-03 only)</t>
  </si>
  <si>
    <t xml:space="preserve">MU</t>
  </si>
  <si>
    <t xml:space="preserve">% share</t>
  </si>
  <si>
    <t xml:space="preserve">SOLD in DAM by group and CY (MU). Formulas: SUMIFS over Monthly_Sold.</t>
  </si>
  <si>
    <t xml:space="preserve">SOLD in DAM - top 15 groups by TOTAL volume over the whole period (MU), from AnnualGroup_Sold_CY</t>
  </si>
  <si>
    <t xml:space="preserve">PURCHASED in DAM by player and CY (MU). Formulas: SUMIFS over Monthly_Purchased.</t>
  </si>
  <si>
    <t xml:space="preserve">PURCHASED in DAM - top 15 players by TOTAL volume over the whole period (MU), from Annual_Purchased_CY</t>
  </si>
  <si>
    <t xml:space="preserve">PURCHASED in DAM - each period's own top 15 players (MU and % of that period), from Annual_Purchased_CY</t>
  </si>
  <si>
    <t xml:space="preserve">PURCHASED in DAM by group and CY (MU). Formulas: SUMIFS over Monthly_Purchased.</t>
  </si>
  <si>
    <t xml:space="preserve">PURCHASED in DAM - top 15 groups by TOTAL volume over the whole period (MU), from AnnualGroup_Purchased_CY</t>
  </si>
  <si>
    <t xml:space="preserve">SOLD in DAM by player and FY (MU). Formulas: SUMIFS over Monthly_Sold.</t>
  </si>
  <si>
    <t xml:space="preserve">2020-01 to 2020-03 only</t>
  </si>
  <si>
    <t xml:space="preserve">FY2019-20</t>
  </si>
  <si>
    <t xml:space="preserve">FY2020-21</t>
  </si>
  <si>
    <t xml:space="preserve">FY2021-22</t>
  </si>
  <si>
    <t xml:space="preserve">FY2022-23</t>
  </si>
  <si>
    <t xml:space="preserve">FY2023-24</t>
  </si>
  <si>
    <t xml:space="preserve">FY2024-25</t>
  </si>
  <si>
    <t xml:space="preserve">FY2025-26</t>
  </si>
  <si>
    <t xml:space="preserve">Rank FY2019-20</t>
  </si>
  <si>
    <t xml:space="preserve">Rank FY2020-21</t>
  </si>
  <si>
    <t xml:space="preserve">Rank FY2021-22</t>
  </si>
  <si>
    <t xml:space="preserve">Rank FY2022-23</t>
  </si>
  <si>
    <t xml:space="preserve">Rank FY2023-24</t>
  </si>
  <si>
    <t xml:space="preserve">Rank FY2024-25</t>
  </si>
  <si>
    <t xml:space="preserve">Rank FY2025-26</t>
  </si>
  <si>
    <t xml:space="preserve">SOLD in DAM - top 15 players by TOTAL volume over the whole period (MU), from Annual_Sold_FY</t>
  </si>
  <si>
    <t xml:space="preserve">SOLD in DAM - each period's own top 15 players (MU and % of that period), from Annual_Sold_FY</t>
  </si>
  <si>
    <t xml:space="preserve">FY2019-20  (2020-01 to 2020-03 only)</t>
  </si>
  <si>
    <t xml:space="preserve">SOLD in DAM by group and FY (MU). Formulas: SUMIFS over Monthly_Sold.</t>
  </si>
  <si>
    <t xml:space="preserve">SOLD in DAM - top 15 groups by TOTAL volume over the whole period (MU), from AnnualGroup_Sold_FY</t>
  </si>
  <si>
    <t xml:space="preserve">PURCHASED in DAM by player and FY (MU). Formulas: SUMIFS over Monthly_Purchased.</t>
  </si>
  <si>
    <t xml:space="preserve">PURCHASED in DAM - top 15 players by TOTAL volume over the whole period (MU), from Annual_Purchased_FY</t>
  </si>
  <si>
    <t xml:space="preserve">PURCHASED in DAM - each period's own top 15 players (MU and % of that period), from Annual_Purchased_FY</t>
  </si>
  <si>
    <t xml:space="preserve">PURCHASED in DAM by group and FY (MU). Formulas: SUMIFS over Monthly_Purchased.</t>
  </si>
  <si>
    <t xml:space="preserve">PURCHASED in DAM - top 15 groups by TOTAL volume over the whole period (MU), from AnnualGroup_Purchased_FY</t>
  </si>
  <si>
    <t xml:space="preserve">table</t>
  </si>
  <si>
    <t xml:space="preserve">status</t>
  </si>
  <si>
    <t xml:space="preserve">rows</t>
  </si>
  <si>
    <t xml:space="preserve">sum_volume</t>
  </si>
  <si>
    <t xml:space="preserve">printed_total</t>
  </si>
  <si>
    <t xml:space="preserve">sum_pct</t>
  </si>
  <si>
    <t xml:space="preserve">ok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</si>
</sst>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5" customFormat="false" ht="15" hidden="false" customHeight="false" outlineLevel="0" collapsed="false">
      <c r="A25" s="0" t="s">
        <v>20</v>
      </c>
    </row>
    <row r="26" customFormat="false" ht="15" hidden="false" customHeight="false" outlineLevel="0" collapsed="false">
      <c r="A26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2"/>
  </cols>
  <sheetData>
    <row r="1" customFormat="false" ht="28.3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customFormat="false" ht="15" hidden="false" customHeight="false" outlineLevel="0" collapsed="false">
      <c r="A2" s="0" t="s">
        <v>31</v>
      </c>
      <c r="B2" s="0" t="s">
        <v>31</v>
      </c>
      <c r="C2" s="0" t="s">
        <v>31</v>
      </c>
      <c r="E2" s="0" t="s">
        <v>32</v>
      </c>
      <c r="F2" s="0" t="s">
        <v>33</v>
      </c>
      <c r="G2" s="0" t="s">
        <v>34</v>
      </c>
      <c r="H2" s="0" t="n">
        <v>150</v>
      </c>
      <c r="I2" s="2" t="n">
        <v>69790.74</v>
      </c>
    </row>
    <row r="3" customFormat="false" ht="15" hidden="false" customHeight="false" outlineLevel="0" collapsed="false">
      <c r="A3" s="0" t="s">
        <v>35</v>
      </c>
      <c r="B3" s="0" t="s">
        <v>35</v>
      </c>
      <c r="C3" s="0" t="s">
        <v>35</v>
      </c>
      <c r="E3" s="0" t="s">
        <v>32</v>
      </c>
      <c r="F3" s="0" t="s">
        <v>33</v>
      </c>
      <c r="G3" s="0" t="s">
        <v>34</v>
      </c>
      <c r="H3" s="0" t="n">
        <v>149</v>
      </c>
      <c r="I3" s="2" t="n">
        <v>57343.18</v>
      </c>
    </row>
    <row r="4" customFormat="false" ht="15" hidden="false" customHeight="false" outlineLevel="0" collapsed="false">
      <c r="A4" s="0" t="s">
        <v>36</v>
      </c>
      <c r="B4" s="0" t="s">
        <v>36</v>
      </c>
      <c r="C4" s="0" t="s">
        <v>36</v>
      </c>
      <c r="E4" s="0" t="s">
        <v>32</v>
      </c>
      <c r="F4" s="0" t="s">
        <v>33</v>
      </c>
      <c r="G4" s="0" t="s">
        <v>34</v>
      </c>
      <c r="H4" s="0" t="n">
        <v>150</v>
      </c>
      <c r="I4" s="2" t="n">
        <v>52545.06</v>
      </c>
    </row>
    <row r="5" customFormat="false" ht="15" hidden="false" customHeight="false" outlineLevel="0" collapsed="false">
      <c r="A5" s="0" t="s">
        <v>37</v>
      </c>
      <c r="B5" s="0" t="s">
        <v>37</v>
      </c>
      <c r="C5" s="0" t="s">
        <v>37</v>
      </c>
      <c r="E5" s="0" t="s">
        <v>32</v>
      </c>
      <c r="F5" s="0" t="s">
        <v>33</v>
      </c>
      <c r="G5" s="0" t="s">
        <v>34</v>
      </c>
      <c r="H5" s="0" t="n">
        <v>150</v>
      </c>
      <c r="I5" s="2" t="n">
        <v>38444.52</v>
      </c>
    </row>
    <row r="6" customFormat="false" ht="15" hidden="false" customHeight="false" outlineLevel="0" collapsed="false">
      <c r="A6" s="0" t="s">
        <v>38</v>
      </c>
      <c r="B6" s="0" t="s">
        <v>38</v>
      </c>
      <c r="C6" s="0" t="s">
        <v>38</v>
      </c>
      <c r="E6" s="0" t="s">
        <v>32</v>
      </c>
      <c r="F6" s="0" t="s">
        <v>33</v>
      </c>
      <c r="G6" s="0" t="s">
        <v>34</v>
      </c>
      <c r="H6" s="0" t="n">
        <v>150</v>
      </c>
      <c r="I6" s="2" t="n">
        <v>33738.21</v>
      </c>
    </row>
    <row r="7" customFormat="false" ht="15" hidden="false" customHeight="false" outlineLevel="0" collapsed="false">
      <c r="A7" s="0" t="s">
        <v>39</v>
      </c>
      <c r="B7" s="0" t="s">
        <v>39</v>
      </c>
      <c r="C7" s="0" t="s">
        <v>39</v>
      </c>
      <c r="E7" s="0" t="s">
        <v>32</v>
      </c>
      <c r="F7" s="0" t="s">
        <v>33</v>
      </c>
      <c r="G7" s="0" t="s">
        <v>34</v>
      </c>
      <c r="H7" s="0" t="n">
        <v>148</v>
      </c>
      <c r="I7" s="2" t="n">
        <v>31439.47</v>
      </c>
    </row>
    <row r="8" customFormat="false" ht="15" hidden="false" customHeight="false" outlineLevel="0" collapsed="false">
      <c r="A8" s="0" t="s">
        <v>40</v>
      </c>
      <c r="B8" s="0" t="s">
        <v>40</v>
      </c>
      <c r="C8" s="0" t="s">
        <v>40</v>
      </c>
      <c r="E8" s="0" t="s">
        <v>32</v>
      </c>
      <c r="F8" s="0" t="s">
        <v>33</v>
      </c>
      <c r="G8" s="0" t="s">
        <v>34</v>
      </c>
      <c r="H8" s="0" t="n">
        <v>149</v>
      </c>
      <c r="I8" s="2" t="n">
        <v>26111.9</v>
      </c>
    </row>
    <row r="9" customFormat="false" ht="15" hidden="false" customHeight="false" outlineLevel="0" collapsed="false">
      <c r="A9" s="0" t="s">
        <v>41</v>
      </c>
      <c r="B9" s="0" t="s">
        <v>41</v>
      </c>
      <c r="C9" s="0" t="s">
        <v>41</v>
      </c>
      <c r="E9" s="0" t="s">
        <v>32</v>
      </c>
      <c r="F9" s="0" t="s">
        <v>33</v>
      </c>
      <c r="G9" s="0" t="s">
        <v>34</v>
      </c>
      <c r="H9" s="0" t="n">
        <v>150</v>
      </c>
      <c r="I9" s="2" t="n">
        <v>24950.74</v>
      </c>
    </row>
    <row r="10" customFormat="false" ht="15" hidden="false" customHeight="false" outlineLevel="0" collapsed="false">
      <c r="A10" s="0" t="s">
        <v>42</v>
      </c>
      <c r="B10" s="0" t="s">
        <v>42</v>
      </c>
      <c r="C10" s="0" t="s">
        <v>42</v>
      </c>
      <c r="E10" s="0" t="s">
        <v>32</v>
      </c>
      <c r="F10" s="0" t="s">
        <v>33</v>
      </c>
      <c r="G10" s="0" t="s">
        <v>34</v>
      </c>
      <c r="H10" s="0" t="n">
        <v>126</v>
      </c>
      <c r="I10" s="2" t="n">
        <v>20849.27</v>
      </c>
    </row>
    <row r="11" customFormat="false" ht="15" hidden="false" customHeight="false" outlineLevel="0" collapsed="false">
      <c r="A11" s="0" t="s">
        <v>43</v>
      </c>
      <c r="B11" s="0" t="s">
        <v>43</v>
      </c>
      <c r="C11" s="0" t="s">
        <v>43</v>
      </c>
      <c r="E11" s="0" t="s">
        <v>32</v>
      </c>
      <c r="F11" s="0" t="s">
        <v>33</v>
      </c>
      <c r="G11" s="0" t="s">
        <v>34</v>
      </c>
      <c r="H11" s="0" t="n">
        <v>150</v>
      </c>
      <c r="I11" s="2" t="n">
        <v>20811.77</v>
      </c>
    </row>
    <row r="12" customFormat="false" ht="15" hidden="false" customHeight="false" outlineLevel="0" collapsed="false">
      <c r="A12" s="0" t="s">
        <v>44</v>
      </c>
      <c r="B12" s="0" t="s">
        <v>44</v>
      </c>
      <c r="C12" s="0" t="s">
        <v>44</v>
      </c>
      <c r="E12" s="0" t="s">
        <v>32</v>
      </c>
      <c r="F12" s="0" t="s">
        <v>33</v>
      </c>
      <c r="G12" s="0" t="s">
        <v>34</v>
      </c>
      <c r="H12" s="0" t="n">
        <v>149</v>
      </c>
      <c r="I12" s="2" t="n">
        <v>17890.55</v>
      </c>
    </row>
    <row r="13" customFormat="false" ht="15" hidden="false" customHeight="false" outlineLevel="0" collapsed="false">
      <c r="A13" s="0" t="s">
        <v>45</v>
      </c>
      <c r="B13" s="0" t="s">
        <v>45</v>
      </c>
      <c r="C13" s="0" t="s">
        <v>45</v>
      </c>
      <c r="E13" s="0" t="s">
        <v>32</v>
      </c>
      <c r="F13" s="0" t="s">
        <v>33</v>
      </c>
      <c r="G13" s="0" t="s">
        <v>34</v>
      </c>
      <c r="H13" s="0" t="n">
        <v>148</v>
      </c>
      <c r="I13" s="2" t="n">
        <v>17882.84</v>
      </c>
    </row>
    <row r="14" customFormat="false" ht="15" hidden="false" customHeight="false" outlineLevel="0" collapsed="false">
      <c r="A14" s="0" t="s">
        <v>46</v>
      </c>
      <c r="B14" s="0" t="s">
        <v>46</v>
      </c>
      <c r="C14" s="0" t="s">
        <v>46</v>
      </c>
      <c r="E14" s="0" t="s">
        <v>32</v>
      </c>
      <c r="F14" s="0" t="s">
        <v>33</v>
      </c>
      <c r="G14" s="0" t="s">
        <v>34</v>
      </c>
      <c r="H14" s="0" t="n">
        <v>143</v>
      </c>
      <c r="I14" s="2" t="n">
        <v>17805.23</v>
      </c>
    </row>
    <row r="15" customFormat="false" ht="15" hidden="false" customHeight="false" outlineLevel="0" collapsed="false">
      <c r="A15" s="0" t="s">
        <v>47</v>
      </c>
      <c r="B15" s="0" t="s">
        <v>47</v>
      </c>
      <c r="C15" s="0" t="s">
        <v>47</v>
      </c>
      <c r="E15" s="0" t="s">
        <v>32</v>
      </c>
      <c r="F15" s="0" t="s">
        <v>33</v>
      </c>
      <c r="G15" s="0" t="s">
        <v>34</v>
      </c>
      <c r="H15" s="0" t="n">
        <v>146</v>
      </c>
      <c r="I15" s="2" t="n">
        <v>16369.47</v>
      </c>
    </row>
    <row r="16" customFormat="false" ht="15" hidden="false" customHeight="false" outlineLevel="0" collapsed="false">
      <c r="A16" s="0" t="s">
        <v>48</v>
      </c>
      <c r="B16" s="0" t="s">
        <v>48</v>
      </c>
      <c r="C16" s="0" t="s">
        <v>48</v>
      </c>
      <c r="E16" s="0" t="s">
        <v>32</v>
      </c>
      <c r="F16" s="0" t="s">
        <v>33</v>
      </c>
      <c r="G16" s="0" t="s">
        <v>34</v>
      </c>
      <c r="H16" s="0" t="n">
        <v>150</v>
      </c>
      <c r="I16" s="2" t="n">
        <v>15766.17</v>
      </c>
    </row>
    <row r="17" customFormat="false" ht="15" hidden="false" customHeight="false" outlineLevel="0" collapsed="false">
      <c r="A17" s="0" t="s">
        <v>49</v>
      </c>
      <c r="B17" s="0" t="s">
        <v>50</v>
      </c>
      <c r="C17" s="0" t="s">
        <v>50</v>
      </c>
      <c r="D17" s="0" t="s">
        <v>51</v>
      </c>
      <c r="E17" s="0" t="s">
        <v>32</v>
      </c>
      <c r="F17" s="0" t="s">
        <v>33</v>
      </c>
      <c r="G17" s="0" t="s">
        <v>52</v>
      </c>
      <c r="H17" s="0" t="n">
        <v>110</v>
      </c>
      <c r="I17" s="2" t="n">
        <v>12654.59</v>
      </c>
    </row>
    <row r="18" customFormat="false" ht="15" hidden="false" customHeight="false" outlineLevel="0" collapsed="false">
      <c r="A18" s="0" t="s">
        <v>53</v>
      </c>
      <c r="B18" s="0" t="s">
        <v>53</v>
      </c>
      <c r="C18" s="0" t="s">
        <v>53</v>
      </c>
      <c r="E18" s="0" t="s">
        <v>32</v>
      </c>
      <c r="F18" s="0" t="s">
        <v>33</v>
      </c>
      <c r="G18" s="0" t="s">
        <v>34</v>
      </c>
      <c r="H18" s="0" t="n">
        <v>150</v>
      </c>
      <c r="I18" s="2" t="n">
        <v>11842.55</v>
      </c>
    </row>
    <row r="19" customFormat="false" ht="15" hidden="false" customHeight="false" outlineLevel="0" collapsed="false">
      <c r="A19" s="0" t="s">
        <v>54</v>
      </c>
      <c r="B19" s="0" t="s">
        <v>55</v>
      </c>
      <c r="C19" s="0" t="s">
        <v>55</v>
      </c>
      <c r="D19" s="0" t="s">
        <v>51</v>
      </c>
      <c r="E19" s="0" t="s">
        <v>32</v>
      </c>
      <c r="F19" s="0" t="s">
        <v>33</v>
      </c>
      <c r="G19" s="0" t="s">
        <v>52</v>
      </c>
      <c r="H19" s="0" t="n">
        <v>91</v>
      </c>
      <c r="I19" s="2" t="n">
        <v>11332.54</v>
      </c>
    </row>
    <row r="20" customFormat="false" ht="15" hidden="false" customHeight="false" outlineLevel="0" collapsed="false">
      <c r="A20" s="0" t="s">
        <v>56</v>
      </c>
      <c r="B20" s="0" t="s">
        <v>56</v>
      </c>
      <c r="C20" s="0" t="s">
        <v>56</v>
      </c>
      <c r="E20" s="0" t="s">
        <v>32</v>
      </c>
      <c r="F20" s="0" t="s">
        <v>33</v>
      </c>
      <c r="G20" s="0" t="s">
        <v>34</v>
      </c>
      <c r="H20" s="0" t="n">
        <v>135</v>
      </c>
      <c r="I20" s="2" t="n">
        <v>11296.96</v>
      </c>
    </row>
    <row r="21" customFormat="false" ht="15" hidden="false" customHeight="false" outlineLevel="0" collapsed="false">
      <c r="A21" s="0" t="s">
        <v>57</v>
      </c>
      <c r="B21" s="0" t="s">
        <v>58</v>
      </c>
      <c r="C21" s="0" t="s">
        <v>59</v>
      </c>
      <c r="D21" s="0" t="s">
        <v>51</v>
      </c>
      <c r="E21" s="0" t="s">
        <v>60</v>
      </c>
      <c r="F21" s="0" t="s">
        <v>33</v>
      </c>
      <c r="G21" s="0" t="s">
        <v>52</v>
      </c>
      <c r="H21" s="0" t="n">
        <v>53</v>
      </c>
      <c r="I21" s="2" t="n">
        <v>8978.48</v>
      </c>
    </row>
    <row r="22" customFormat="false" ht="15" hidden="false" customHeight="false" outlineLevel="0" collapsed="false">
      <c r="A22" s="0" t="s">
        <v>61</v>
      </c>
      <c r="B22" s="0" t="s">
        <v>61</v>
      </c>
      <c r="C22" s="0" t="s">
        <v>61</v>
      </c>
      <c r="E22" s="0" t="s">
        <v>32</v>
      </c>
      <c r="F22" s="0" t="s">
        <v>33</v>
      </c>
      <c r="G22" s="0" t="s">
        <v>34</v>
      </c>
      <c r="H22" s="0" t="n">
        <v>136</v>
      </c>
      <c r="I22" s="2" t="n">
        <v>8884.77</v>
      </c>
    </row>
    <row r="23" customFormat="false" ht="15" hidden="false" customHeight="false" outlineLevel="0" collapsed="false">
      <c r="A23" s="0" t="s">
        <v>62</v>
      </c>
      <c r="B23" s="0" t="s">
        <v>63</v>
      </c>
      <c r="C23" s="0" t="s">
        <v>63</v>
      </c>
      <c r="D23" s="0" t="s">
        <v>51</v>
      </c>
      <c r="E23" s="0" t="s">
        <v>60</v>
      </c>
      <c r="F23" s="0" t="s">
        <v>33</v>
      </c>
      <c r="G23" s="0" t="s">
        <v>64</v>
      </c>
      <c r="H23" s="0" t="n">
        <v>30</v>
      </c>
      <c r="I23" s="2" t="n">
        <v>8347.91</v>
      </c>
    </row>
    <row r="24" customFormat="false" ht="15" hidden="false" customHeight="false" outlineLevel="0" collapsed="false">
      <c r="A24" s="0" t="s">
        <v>65</v>
      </c>
      <c r="B24" s="0" t="s">
        <v>66</v>
      </c>
      <c r="C24" s="0" t="s">
        <v>66</v>
      </c>
      <c r="D24" s="0" t="s">
        <v>51</v>
      </c>
      <c r="E24" s="0" t="s">
        <v>60</v>
      </c>
      <c r="F24" s="0" t="s">
        <v>33</v>
      </c>
      <c r="G24" s="0" t="s">
        <v>52</v>
      </c>
      <c r="H24" s="0" t="n">
        <v>55</v>
      </c>
      <c r="I24" s="2" t="n">
        <v>7183.88</v>
      </c>
    </row>
    <row r="25" customFormat="false" ht="15" hidden="false" customHeight="false" outlineLevel="0" collapsed="false">
      <c r="A25" s="0" t="s">
        <v>67</v>
      </c>
      <c r="B25" s="0" t="s">
        <v>68</v>
      </c>
      <c r="C25" s="0" t="s">
        <v>69</v>
      </c>
      <c r="D25" s="0" t="s">
        <v>51</v>
      </c>
      <c r="E25" s="0" t="s">
        <v>32</v>
      </c>
      <c r="F25" s="0" t="s">
        <v>70</v>
      </c>
      <c r="G25" s="0" t="s">
        <v>52</v>
      </c>
      <c r="H25" s="0" t="n">
        <v>54</v>
      </c>
      <c r="I25" s="2" t="n">
        <v>7137.04</v>
      </c>
    </row>
    <row r="26" customFormat="false" ht="15" hidden="false" customHeight="false" outlineLevel="0" collapsed="false">
      <c r="A26" s="0" t="s">
        <v>71</v>
      </c>
      <c r="B26" s="0" t="s">
        <v>71</v>
      </c>
      <c r="C26" s="0" t="s">
        <v>71</v>
      </c>
      <c r="E26" s="0" t="s">
        <v>32</v>
      </c>
      <c r="F26" s="0" t="s">
        <v>33</v>
      </c>
      <c r="G26" s="0" t="s">
        <v>34</v>
      </c>
      <c r="H26" s="0" t="n">
        <v>150</v>
      </c>
      <c r="I26" s="2" t="n">
        <v>6957.96</v>
      </c>
    </row>
    <row r="27" customFormat="false" ht="15" hidden="false" customHeight="false" outlineLevel="0" collapsed="false">
      <c r="A27" s="0" t="s">
        <v>72</v>
      </c>
      <c r="B27" s="0" t="s">
        <v>73</v>
      </c>
      <c r="C27" s="0" t="s">
        <v>69</v>
      </c>
      <c r="D27" s="0" t="s">
        <v>51</v>
      </c>
      <c r="E27" s="0" t="s">
        <v>32</v>
      </c>
      <c r="F27" s="0" t="s">
        <v>33</v>
      </c>
      <c r="G27" s="0" t="s">
        <v>52</v>
      </c>
      <c r="H27" s="0" t="n">
        <v>57</v>
      </c>
      <c r="I27" s="2" t="n">
        <v>6646.39</v>
      </c>
    </row>
    <row r="28" customFormat="false" ht="15" hidden="false" customHeight="false" outlineLevel="0" collapsed="false">
      <c r="A28" s="0" t="s">
        <v>74</v>
      </c>
      <c r="B28" s="0" t="s">
        <v>75</v>
      </c>
      <c r="C28" s="0" t="s">
        <v>75</v>
      </c>
      <c r="D28" s="0" t="s">
        <v>51</v>
      </c>
      <c r="E28" s="0" t="s">
        <v>32</v>
      </c>
      <c r="F28" s="0" t="s">
        <v>76</v>
      </c>
      <c r="G28" s="0" t="s">
        <v>52</v>
      </c>
      <c r="H28" s="0" t="n">
        <v>46</v>
      </c>
      <c r="I28" s="2" t="n">
        <v>6246.72</v>
      </c>
    </row>
    <row r="29" customFormat="false" ht="15" hidden="false" customHeight="false" outlineLevel="0" collapsed="false">
      <c r="A29" s="0" t="s">
        <v>77</v>
      </c>
      <c r="B29" s="0" t="s">
        <v>68</v>
      </c>
      <c r="C29" s="0" t="s">
        <v>69</v>
      </c>
      <c r="D29" s="0" t="s">
        <v>51</v>
      </c>
      <c r="E29" s="0" t="s">
        <v>32</v>
      </c>
      <c r="F29" s="0" t="s">
        <v>78</v>
      </c>
      <c r="G29" s="0" t="s">
        <v>34</v>
      </c>
      <c r="H29" s="0" t="n">
        <v>21</v>
      </c>
      <c r="I29" s="2" t="n">
        <v>6213.66</v>
      </c>
    </row>
    <row r="30" customFormat="false" ht="15" hidden="false" customHeight="false" outlineLevel="0" collapsed="false">
      <c r="A30" s="0" t="s">
        <v>79</v>
      </c>
      <c r="B30" s="0" t="s">
        <v>80</v>
      </c>
      <c r="C30" s="0" t="s">
        <v>81</v>
      </c>
      <c r="D30" s="0" t="s">
        <v>51</v>
      </c>
      <c r="E30" s="0" t="s">
        <v>60</v>
      </c>
      <c r="F30" s="0" t="s">
        <v>33</v>
      </c>
      <c r="G30" s="0" t="s">
        <v>52</v>
      </c>
      <c r="H30" s="0" t="n">
        <v>55</v>
      </c>
      <c r="I30" s="2" t="n">
        <v>5936.77</v>
      </c>
    </row>
    <row r="31" customFormat="false" ht="15" hidden="false" customHeight="false" outlineLevel="0" collapsed="false">
      <c r="A31" s="0" t="s">
        <v>82</v>
      </c>
      <c r="B31" s="0" t="s">
        <v>83</v>
      </c>
      <c r="C31" s="0" t="s">
        <v>83</v>
      </c>
      <c r="D31" s="0" t="s">
        <v>51</v>
      </c>
      <c r="E31" s="0" t="s">
        <v>60</v>
      </c>
      <c r="F31" s="0" t="s">
        <v>33</v>
      </c>
      <c r="G31" s="0" t="s">
        <v>52</v>
      </c>
      <c r="H31" s="0" t="n">
        <v>55</v>
      </c>
      <c r="I31" s="2" t="n">
        <v>5822.96</v>
      </c>
    </row>
    <row r="32" customFormat="false" ht="15" hidden="false" customHeight="false" outlineLevel="0" collapsed="false">
      <c r="A32" s="0" t="s">
        <v>84</v>
      </c>
      <c r="B32" s="0" t="s">
        <v>84</v>
      </c>
      <c r="C32" s="0" t="s">
        <v>84</v>
      </c>
      <c r="E32" s="0" t="s">
        <v>60</v>
      </c>
      <c r="F32" s="0" t="s">
        <v>33</v>
      </c>
      <c r="G32" s="0" t="s">
        <v>52</v>
      </c>
      <c r="H32" s="0" t="n">
        <v>55</v>
      </c>
      <c r="I32" s="2" t="n">
        <v>5715.87</v>
      </c>
    </row>
    <row r="33" customFormat="false" ht="15" hidden="false" customHeight="false" outlineLevel="0" collapsed="false">
      <c r="A33" s="0" t="s">
        <v>50</v>
      </c>
      <c r="B33" s="0" t="s">
        <v>50</v>
      </c>
      <c r="C33" s="0" t="s">
        <v>50</v>
      </c>
      <c r="E33" s="0" t="s">
        <v>32</v>
      </c>
      <c r="F33" s="0" t="s">
        <v>78</v>
      </c>
      <c r="G33" s="0" t="s">
        <v>34</v>
      </c>
      <c r="H33" s="0" t="n">
        <v>40</v>
      </c>
      <c r="I33" s="2" t="n">
        <v>5161.25</v>
      </c>
    </row>
    <row r="34" customFormat="false" ht="15" hidden="false" customHeight="false" outlineLevel="0" collapsed="false">
      <c r="A34" s="0" t="s">
        <v>85</v>
      </c>
      <c r="B34" s="0" t="s">
        <v>86</v>
      </c>
      <c r="C34" s="0" t="s">
        <v>81</v>
      </c>
      <c r="D34" s="0" t="s">
        <v>51</v>
      </c>
      <c r="E34" s="0" t="s">
        <v>60</v>
      </c>
      <c r="F34" s="0" t="s">
        <v>87</v>
      </c>
      <c r="G34" s="0" t="s">
        <v>88</v>
      </c>
      <c r="H34" s="0" t="n">
        <v>39</v>
      </c>
      <c r="I34" s="2" t="n">
        <v>4015.94</v>
      </c>
    </row>
    <row r="35" customFormat="false" ht="15" hidden="false" customHeight="false" outlineLevel="0" collapsed="false">
      <c r="A35" s="0" t="s">
        <v>89</v>
      </c>
      <c r="B35" s="0" t="s">
        <v>90</v>
      </c>
      <c r="C35" s="0" t="s">
        <v>90</v>
      </c>
      <c r="D35" s="0" t="s">
        <v>51</v>
      </c>
      <c r="E35" s="0" t="s">
        <v>32</v>
      </c>
      <c r="F35" s="0" t="s">
        <v>33</v>
      </c>
      <c r="G35" s="0" t="s">
        <v>52</v>
      </c>
      <c r="H35" s="0" t="n">
        <v>60</v>
      </c>
      <c r="I35" s="2" t="n">
        <v>3923.55</v>
      </c>
    </row>
    <row r="36" customFormat="false" ht="15" hidden="false" customHeight="false" outlineLevel="0" collapsed="false">
      <c r="A36" s="0" t="s">
        <v>91</v>
      </c>
      <c r="B36" s="0" t="s">
        <v>92</v>
      </c>
      <c r="C36" s="0" t="s">
        <v>92</v>
      </c>
      <c r="D36" s="0" t="s">
        <v>51</v>
      </c>
      <c r="E36" s="0" t="s">
        <v>32</v>
      </c>
      <c r="F36" s="0" t="s">
        <v>87</v>
      </c>
      <c r="G36" s="0" t="s">
        <v>52</v>
      </c>
      <c r="H36" s="0" t="n">
        <v>53</v>
      </c>
      <c r="I36" s="2" t="n">
        <v>3713.12</v>
      </c>
    </row>
    <row r="37" customFormat="false" ht="15" hidden="false" customHeight="false" outlineLevel="0" collapsed="false">
      <c r="A37" s="0" t="s">
        <v>93</v>
      </c>
      <c r="B37" s="0" t="s">
        <v>86</v>
      </c>
      <c r="C37" s="0" t="s">
        <v>81</v>
      </c>
      <c r="D37" s="0" t="s">
        <v>51</v>
      </c>
      <c r="E37" s="0" t="s">
        <v>32</v>
      </c>
      <c r="F37" s="0" t="s">
        <v>78</v>
      </c>
      <c r="G37" s="0" t="s">
        <v>34</v>
      </c>
      <c r="H37" s="0" t="n">
        <v>23</v>
      </c>
      <c r="I37" s="2" t="n">
        <v>3648.21</v>
      </c>
    </row>
    <row r="38" customFormat="false" ht="15" hidden="false" customHeight="false" outlineLevel="0" collapsed="false">
      <c r="A38" s="0" t="s">
        <v>94</v>
      </c>
      <c r="B38" s="0" t="s">
        <v>94</v>
      </c>
      <c r="C38" s="0" t="s">
        <v>94</v>
      </c>
      <c r="E38" s="0" t="s">
        <v>32</v>
      </c>
      <c r="F38" s="0" t="s">
        <v>33</v>
      </c>
      <c r="G38" s="0" t="s">
        <v>34</v>
      </c>
      <c r="H38" s="0" t="n">
        <v>133</v>
      </c>
      <c r="I38" s="2" t="n">
        <v>3136.46</v>
      </c>
    </row>
    <row r="39" customFormat="false" ht="15" hidden="false" customHeight="false" outlineLevel="0" collapsed="false">
      <c r="A39" s="0" t="s">
        <v>95</v>
      </c>
      <c r="B39" s="0" t="s">
        <v>96</v>
      </c>
      <c r="C39" s="0" t="s">
        <v>96</v>
      </c>
      <c r="D39" s="0" t="s">
        <v>51</v>
      </c>
      <c r="E39" s="0" t="s">
        <v>97</v>
      </c>
      <c r="F39" s="0" t="s">
        <v>98</v>
      </c>
      <c r="G39" s="0" t="s">
        <v>34</v>
      </c>
      <c r="H39" s="0" t="n">
        <v>11</v>
      </c>
      <c r="I39" s="2" t="n">
        <v>2706</v>
      </c>
    </row>
    <row r="40" customFormat="false" ht="15" hidden="false" customHeight="false" outlineLevel="0" collapsed="false">
      <c r="A40" s="0" t="s">
        <v>99</v>
      </c>
      <c r="B40" s="0" t="s">
        <v>73</v>
      </c>
      <c r="C40" s="0" t="s">
        <v>69</v>
      </c>
      <c r="D40" s="0" t="s">
        <v>51</v>
      </c>
      <c r="E40" s="0" t="s">
        <v>60</v>
      </c>
      <c r="F40" s="0" t="s">
        <v>78</v>
      </c>
      <c r="G40" s="0" t="s">
        <v>34</v>
      </c>
      <c r="H40" s="0" t="n">
        <v>20</v>
      </c>
      <c r="I40" s="2" t="n">
        <v>2644.25</v>
      </c>
    </row>
    <row r="41" customFormat="false" ht="15" hidden="false" customHeight="false" outlineLevel="0" collapsed="false">
      <c r="A41" s="0" t="s">
        <v>100</v>
      </c>
      <c r="B41" s="0" t="s">
        <v>101</v>
      </c>
      <c r="C41" s="0" t="s">
        <v>101</v>
      </c>
      <c r="D41" s="0" t="s">
        <v>51</v>
      </c>
      <c r="E41" s="0" t="s">
        <v>97</v>
      </c>
      <c r="F41" s="0" t="s">
        <v>102</v>
      </c>
      <c r="G41" s="0" t="s">
        <v>52</v>
      </c>
      <c r="H41" s="0" t="n">
        <v>26</v>
      </c>
      <c r="I41" s="2" t="n">
        <v>2565.94</v>
      </c>
    </row>
    <row r="42" customFormat="false" ht="15" hidden="false" customHeight="false" outlineLevel="0" collapsed="false">
      <c r="A42" s="0" t="s">
        <v>103</v>
      </c>
      <c r="B42" s="0" t="s">
        <v>86</v>
      </c>
      <c r="C42" s="0" t="s">
        <v>81</v>
      </c>
      <c r="D42" s="0" t="s">
        <v>51</v>
      </c>
      <c r="E42" s="0" t="s">
        <v>60</v>
      </c>
      <c r="F42" s="0" t="s">
        <v>104</v>
      </c>
      <c r="G42" s="0" t="s">
        <v>52</v>
      </c>
      <c r="H42" s="0" t="n">
        <v>13</v>
      </c>
      <c r="I42" s="2" t="n">
        <v>2430.58</v>
      </c>
    </row>
    <row r="43" customFormat="false" ht="15" hidden="false" customHeight="false" outlineLevel="0" collapsed="false">
      <c r="A43" s="0" t="s">
        <v>105</v>
      </c>
      <c r="B43" s="0" t="s">
        <v>101</v>
      </c>
      <c r="C43" s="0" t="s">
        <v>101</v>
      </c>
      <c r="D43" s="0" t="s">
        <v>51</v>
      </c>
      <c r="E43" s="0" t="s">
        <v>97</v>
      </c>
      <c r="F43" s="0" t="s">
        <v>78</v>
      </c>
      <c r="G43" s="0" t="s">
        <v>34</v>
      </c>
      <c r="H43" s="0" t="n">
        <v>20</v>
      </c>
      <c r="I43" s="2" t="n">
        <v>2365.91</v>
      </c>
    </row>
    <row r="44" customFormat="false" ht="15" hidden="false" customHeight="false" outlineLevel="0" collapsed="false">
      <c r="A44" s="0" t="s">
        <v>106</v>
      </c>
      <c r="B44" s="0" t="s">
        <v>107</v>
      </c>
      <c r="C44" s="0" t="s">
        <v>107</v>
      </c>
      <c r="D44" s="0" t="s">
        <v>51</v>
      </c>
      <c r="E44" s="0" t="s">
        <v>60</v>
      </c>
      <c r="F44" s="0" t="s">
        <v>33</v>
      </c>
      <c r="G44" s="0" t="s">
        <v>52</v>
      </c>
      <c r="H44" s="0" t="n">
        <v>53</v>
      </c>
      <c r="I44" s="2" t="n">
        <v>2320.52</v>
      </c>
    </row>
    <row r="45" customFormat="false" ht="15" hidden="false" customHeight="false" outlineLevel="0" collapsed="false">
      <c r="A45" s="0" t="s">
        <v>108</v>
      </c>
      <c r="B45" s="0" t="s">
        <v>66</v>
      </c>
      <c r="C45" s="0" t="s">
        <v>66</v>
      </c>
      <c r="D45" s="0" t="s">
        <v>51</v>
      </c>
      <c r="E45" s="0" t="s">
        <v>32</v>
      </c>
      <c r="F45" s="0" t="s">
        <v>78</v>
      </c>
      <c r="G45" s="0" t="s">
        <v>34</v>
      </c>
      <c r="H45" s="0" t="n">
        <v>21</v>
      </c>
      <c r="I45" s="2" t="n">
        <v>2184.18</v>
      </c>
    </row>
    <row r="46" customFormat="false" ht="15" hidden="false" customHeight="false" outlineLevel="0" collapsed="false">
      <c r="A46" s="0" t="s">
        <v>109</v>
      </c>
      <c r="B46" s="0" t="s">
        <v>110</v>
      </c>
      <c r="C46" s="0" t="s">
        <v>81</v>
      </c>
      <c r="D46" s="0" t="s">
        <v>51</v>
      </c>
      <c r="E46" s="0" t="s">
        <v>32</v>
      </c>
      <c r="F46" s="0" t="s">
        <v>78</v>
      </c>
      <c r="G46" s="0" t="s">
        <v>34</v>
      </c>
      <c r="H46" s="0" t="n">
        <v>25</v>
      </c>
      <c r="I46" s="2" t="n">
        <v>2058.01</v>
      </c>
    </row>
    <row r="47" customFormat="false" ht="15" hidden="false" customHeight="false" outlineLevel="0" collapsed="false">
      <c r="A47" s="0" t="s">
        <v>111</v>
      </c>
      <c r="B47" s="0" t="s">
        <v>96</v>
      </c>
      <c r="C47" s="0" t="s">
        <v>96</v>
      </c>
      <c r="D47" s="0" t="s">
        <v>51</v>
      </c>
      <c r="E47" s="0" t="s">
        <v>32</v>
      </c>
      <c r="F47" s="0" t="s">
        <v>112</v>
      </c>
      <c r="G47" s="0" t="s">
        <v>113</v>
      </c>
      <c r="H47" s="0" t="n">
        <v>15</v>
      </c>
      <c r="I47" s="2" t="n">
        <v>2038.17</v>
      </c>
    </row>
    <row r="48" customFormat="false" ht="15" hidden="false" customHeight="false" outlineLevel="0" collapsed="false">
      <c r="A48" s="0" t="s">
        <v>114</v>
      </c>
      <c r="B48" s="0" t="s">
        <v>110</v>
      </c>
      <c r="C48" s="0" t="s">
        <v>81</v>
      </c>
      <c r="D48" s="0" t="s">
        <v>51</v>
      </c>
      <c r="E48" s="0" t="s">
        <v>60</v>
      </c>
      <c r="F48" s="0" t="s">
        <v>70</v>
      </c>
      <c r="G48" s="0" t="s">
        <v>115</v>
      </c>
      <c r="H48" s="0" t="n">
        <v>41</v>
      </c>
      <c r="I48" s="2" t="n">
        <v>2004.77</v>
      </c>
    </row>
    <row r="49" customFormat="false" ht="15" hidden="false" customHeight="false" outlineLevel="0" collapsed="false">
      <c r="A49" s="0" t="s">
        <v>116</v>
      </c>
      <c r="B49" s="0" t="s">
        <v>117</v>
      </c>
      <c r="C49" s="0" t="s">
        <v>117</v>
      </c>
      <c r="D49" s="0" t="s">
        <v>51</v>
      </c>
      <c r="E49" s="0" t="s">
        <v>60</v>
      </c>
      <c r="F49" s="0" t="s">
        <v>118</v>
      </c>
      <c r="G49" s="0" t="s">
        <v>52</v>
      </c>
      <c r="H49" s="0" t="n">
        <v>43</v>
      </c>
      <c r="I49" s="2" t="n">
        <v>1979.25</v>
      </c>
    </row>
    <row r="50" customFormat="false" ht="15" hidden="false" customHeight="false" outlineLevel="0" collapsed="false">
      <c r="A50" s="0" t="s">
        <v>119</v>
      </c>
      <c r="B50" s="0" t="s">
        <v>119</v>
      </c>
      <c r="C50" s="0" t="s">
        <v>119</v>
      </c>
      <c r="E50" s="0" t="s">
        <v>32</v>
      </c>
      <c r="F50" s="0" t="s">
        <v>33</v>
      </c>
      <c r="G50" s="0" t="s">
        <v>52</v>
      </c>
      <c r="H50" s="0" t="n">
        <v>110</v>
      </c>
      <c r="I50" s="2" t="n">
        <v>1905.23</v>
      </c>
    </row>
    <row r="51" customFormat="false" ht="15" hidden="false" customHeight="false" outlineLevel="0" collapsed="false">
      <c r="A51" s="0" t="s">
        <v>120</v>
      </c>
      <c r="B51" s="0" t="s">
        <v>75</v>
      </c>
      <c r="C51" s="0" t="s">
        <v>75</v>
      </c>
      <c r="D51" s="0" t="s">
        <v>51</v>
      </c>
      <c r="E51" s="0" t="s">
        <v>32</v>
      </c>
      <c r="F51" s="0" t="s">
        <v>78</v>
      </c>
      <c r="G51" s="0" t="s">
        <v>34</v>
      </c>
      <c r="H51" s="0" t="n">
        <v>20</v>
      </c>
      <c r="I51" s="2" t="n">
        <v>1799.19</v>
      </c>
    </row>
    <row r="52" customFormat="false" ht="15" hidden="false" customHeight="false" outlineLevel="0" collapsed="false">
      <c r="A52" s="0" t="s">
        <v>121</v>
      </c>
      <c r="B52" s="0" t="s">
        <v>121</v>
      </c>
      <c r="C52" s="0" t="s">
        <v>121</v>
      </c>
      <c r="E52" s="0" t="s">
        <v>32</v>
      </c>
      <c r="F52" s="0" t="s">
        <v>33</v>
      </c>
      <c r="G52" s="0" t="s">
        <v>34</v>
      </c>
      <c r="H52" s="0" t="n">
        <v>134</v>
      </c>
      <c r="I52" s="2" t="n">
        <v>1776.31</v>
      </c>
    </row>
    <row r="53" customFormat="false" ht="15" hidden="false" customHeight="false" outlineLevel="0" collapsed="false">
      <c r="A53" s="0" t="s">
        <v>122</v>
      </c>
      <c r="B53" s="0" t="s">
        <v>123</v>
      </c>
      <c r="C53" s="0" t="s">
        <v>123</v>
      </c>
      <c r="D53" s="0" t="s">
        <v>51</v>
      </c>
      <c r="E53" s="0" t="s">
        <v>60</v>
      </c>
      <c r="F53" s="0" t="s">
        <v>33</v>
      </c>
      <c r="G53" s="0" t="s">
        <v>52</v>
      </c>
      <c r="H53" s="0" t="n">
        <v>55</v>
      </c>
      <c r="I53" s="2" t="n">
        <v>1698.46</v>
      </c>
    </row>
    <row r="54" customFormat="false" ht="15" hidden="false" customHeight="false" outlineLevel="0" collapsed="false">
      <c r="A54" s="0" t="s">
        <v>124</v>
      </c>
      <c r="B54" s="0" t="s">
        <v>125</v>
      </c>
      <c r="C54" s="0" t="s">
        <v>126</v>
      </c>
      <c r="D54" s="0" t="s">
        <v>51</v>
      </c>
      <c r="E54" s="0" t="s">
        <v>60</v>
      </c>
      <c r="F54" s="0" t="s">
        <v>127</v>
      </c>
      <c r="G54" s="0" t="s">
        <v>34</v>
      </c>
      <c r="H54" s="0" t="n">
        <v>16</v>
      </c>
      <c r="I54" s="2" t="n">
        <v>1601.6</v>
      </c>
    </row>
    <row r="55" customFormat="false" ht="15" hidden="false" customHeight="false" outlineLevel="0" collapsed="false">
      <c r="A55" s="0" t="s">
        <v>128</v>
      </c>
      <c r="B55" s="0" t="s">
        <v>129</v>
      </c>
      <c r="C55" s="0" t="s">
        <v>129</v>
      </c>
      <c r="D55" s="0" t="s">
        <v>51</v>
      </c>
      <c r="E55" s="0" t="s">
        <v>60</v>
      </c>
      <c r="F55" s="0" t="s">
        <v>33</v>
      </c>
      <c r="G55" s="0" t="s">
        <v>52</v>
      </c>
      <c r="H55" s="0" t="n">
        <v>55</v>
      </c>
      <c r="I55" s="2" t="n">
        <v>1569.45</v>
      </c>
    </row>
    <row r="56" customFormat="false" ht="15" hidden="false" customHeight="false" outlineLevel="0" collapsed="false">
      <c r="A56" s="0" t="s">
        <v>130</v>
      </c>
      <c r="B56" s="0" t="s">
        <v>131</v>
      </c>
      <c r="C56" s="0" t="s">
        <v>132</v>
      </c>
      <c r="D56" s="0" t="s">
        <v>51</v>
      </c>
      <c r="E56" s="0" t="s">
        <v>60</v>
      </c>
      <c r="F56" s="0" t="s">
        <v>133</v>
      </c>
      <c r="G56" s="0" t="s">
        <v>34</v>
      </c>
      <c r="H56" s="0" t="n">
        <v>15</v>
      </c>
      <c r="I56" s="2" t="n">
        <v>1504.79</v>
      </c>
    </row>
    <row r="57" customFormat="false" ht="15" hidden="false" customHeight="false" outlineLevel="0" collapsed="false">
      <c r="A57" s="0" t="s">
        <v>134</v>
      </c>
      <c r="B57" s="0" t="s">
        <v>135</v>
      </c>
      <c r="C57" s="0" t="s">
        <v>136</v>
      </c>
      <c r="D57" s="0" t="s">
        <v>51</v>
      </c>
      <c r="E57" s="0" t="s">
        <v>60</v>
      </c>
      <c r="F57" s="0" t="s">
        <v>33</v>
      </c>
      <c r="G57" s="0" t="s">
        <v>52</v>
      </c>
      <c r="H57" s="0" t="n">
        <v>48</v>
      </c>
      <c r="I57" s="2" t="n">
        <v>1501.79</v>
      </c>
    </row>
    <row r="58" customFormat="false" ht="15" hidden="false" customHeight="false" outlineLevel="0" collapsed="false">
      <c r="A58" s="0" t="s">
        <v>137</v>
      </c>
      <c r="B58" s="0" t="s">
        <v>138</v>
      </c>
      <c r="C58" s="0" t="s">
        <v>139</v>
      </c>
      <c r="D58" s="0" t="s">
        <v>51</v>
      </c>
      <c r="E58" s="0" t="s">
        <v>60</v>
      </c>
      <c r="F58" s="0" t="s">
        <v>78</v>
      </c>
      <c r="G58" s="0" t="s">
        <v>34</v>
      </c>
      <c r="H58" s="0" t="n">
        <v>20</v>
      </c>
      <c r="I58" s="2" t="n">
        <v>1458.81</v>
      </c>
    </row>
    <row r="59" customFormat="false" ht="15" hidden="false" customHeight="false" outlineLevel="0" collapsed="false">
      <c r="A59" s="0" t="s">
        <v>140</v>
      </c>
      <c r="B59" s="0" t="s">
        <v>140</v>
      </c>
      <c r="C59" s="0" t="s">
        <v>140</v>
      </c>
      <c r="E59" s="0" t="s">
        <v>60</v>
      </c>
      <c r="F59" s="0" t="s">
        <v>141</v>
      </c>
      <c r="G59" s="0" t="s">
        <v>52</v>
      </c>
      <c r="H59" s="0" t="n">
        <v>42</v>
      </c>
      <c r="I59" s="2" t="n">
        <v>1440.13</v>
      </c>
    </row>
    <row r="60" customFormat="false" ht="15" hidden="false" customHeight="false" outlineLevel="0" collapsed="false">
      <c r="A60" s="0" t="s">
        <v>142</v>
      </c>
      <c r="B60" s="0" t="s">
        <v>142</v>
      </c>
      <c r="C60" s="0" t="s">
        <v>142</v>
      </c>
      <c r="E60" s="0" t="s">
        <v>60</v>
      </c>
      <c r="F60" s="0" t="s">
        <v>33</v>
      </c>
      <c r="G60" s="0" t="s">
        <v>34</v>
      </c>
      <c r="H60" s="0" t="n">
        <v>69</v>
      </c>
      <c r="I60" s="2" t="n">
        <v>1384.2</v>
      </c>
    </row>
    <row r="61" customFormat="false" ht="15" hidden="false" customHeight="false" outlineLevel="0" collapsed="false">
      <c r="A61" s="0" t="s">
        <v>143</v>
      </c>
      <c r="B61" s="0" t="s">
        <v>144</v>
      </c>
      <c r="C61" s="0" t="s">
        <v>144</v>
      </c>
      <c r="D61" s="0" t="s">
        <v>51</v>
      </c>
      <c r="E61" s="0" t="s">
        <v>60</v>
      </c>
      <c r="F61" s="0" t="s">
        <v>33</v>
      </c>
      <c r="G61" s="0" t="s">
        <v>52</v>
      </c>
      <c r="H61" s="0" t="n">
        <v>52</v>
      </c>
      <c r="I61" s="2" t="n">
        <v>1377.86</v>
      </c>
    </row>
    <row r="62" customFormat="false" ht="15" hidden="false" customHeight="false" outlineLevel="0" collapsed="false">
      <c r="A62" s="0" t="s">
        <v>145</v>
      </c>
      <c r="B62" s="0" t="s">
        <v>138</v>
      </c>
      <c r="C62" s="0" t="s">
        <v>139</v>
      </c>
      <c r="D62" s="0" t="s">
        <v>51</v>
      </c>
      <c r="E62" s="0" t="s">
        <v>60</v>
      </c>
      <c r="F62" s="0" t="s">
        <v>146</v>
      </c>
      <c r="G62" s="0" t="s">
        <v>52</v>
      </c>
      <c r="H62" s="0" t="n">
        <v>20</v>
      </c>
      <c r="I62" s="2" t="n">
        <v>1373.89</v>
      </c>
    </row>
    <row r="63" customFormat="false" ht="15" hidden="false" customHeight="false" outlineLevel="0" collapsed="false">
      <c r="A63" s="0" t="s">
        <v>147</v>
      </c>
      <c r="B63" s="0" t="s">
        <v>55</v>
      </c>
      <c r="C63" s="0" t="s">
        <v>55</v>
      </c>
      <c r="D63" s="0" t="s">
        <v>51</v>
      </c>
      <c r="E63" s="0" t="s">
        <v>32</v>
      </c>
      <c r="F63" s="0" t="s">
        <v>78</v>
      </c>
      <c r="G63" s="0" t="s">
        <v>34</v>
      </c>
      <c r="H63" s="0" t="n">
        <v>34</v>
      </c>
      <c r="I63" s="2" t="n">
        <v>1334.52</v>
      </c>
    </row>
    <row r="64" customFormat="false" ht="15" hidden="false" customHeight="false" outlineLevel="0" collapsed="false">
      <c r="A64" s="0" t="s">
        <v>148</v>
      </c>
      <c r="B64" s="0" t="s">
        <v>110</v>
      </c>
      <c r="C64" s="0" t="s">
        <v>81</v>
      </c>
      <c r="D64" s="0" t="s">
        <v>51</v>
      </c>
      <c r="E64" s="0" t="s">
        <v>60</v>
      </c>
      <c r="F64" s="0" t="s">
        <v>149</v>
      </c>
      <c r="G64" s="0" t="s">
        <v>52</v>
      </c>
      <c r="H64" s="0" t="n">
        <v>9</v>
      </c>
      <c r="I64" s="2" t="n">
        <v>1309.05</v>
      </c>
    </row>
    <row r="65" customFormat="false" ht="15" hidden="false" customHeight="false" outlineLevel="0" collapsed="false">
      <c r="A65" s="0" t="s">
        <v>150</v>
      </c>
      <c r="B65" s="0" t="s">
        <v>101</v>
      </c>
      <c r="C65" s="0" t="s">
        <v>101</v>
      </c>
      <c r="D65" s="0" t="s">
        <v>51</v>
      </c>
      <c r="E65" s="0" t="s">
        <v>32</v>
      </c>
      <c r="F65" s="0" t="s">
        <v>33</v>
      </c>
      <c r="G65" s="0" t="s">
        <v>151</v>
      </c>
      <c r="H65" s="0" t="n">
        <v>51</v>
      </c>
      <c r="I65" s="2" t="n">
        <v>1297.49</v>
      </c>
    </row>
    <row r="66" customFormat="false" ht="15" hidden="false" customHeight="false" outlineLevel="0" collapsed="false">
      <c r="A66" s="0" t="s">
        <v>152</v>
      </c>
      <c r="B66" s="0" t="s">
        <v>152</v>
      </c>
      <c r="C66" s="0" t="s">
        <v>152</v>
      </c>
      <c r="E66" s="0" t="s">
        <v>32</v>
      </c>
      <c r="F66" s="0" t="s">
        <v>33</v>
      </c>
      <c r="G66" s="0" t="s">
        <v>127</v>
      </c>
      <c r="H66" s="0" t="n">
        <v>102</v>
      </c>
      <c r="I66" s="2" t="n">
        <v>1291.91</v>
      </c>
    </row>
    <row r="67" customFormat="false" ht="15" hidden="false" customHeight="false" outlineLevel="0" collapsed="false">
      <c r="A67" s="0" t="s">
        <v>153</v>
      </c>
      <c r="B67" s="0" t="s">
        <v>154</v>
      </c>
      <c r="C67" s="0" t="s">
        <v>154</v>
      </c>
      <c r="D67" s="0" t="s">
        <v>51</v>
      </c>
      <c r="E67" s="0" t="s">
        <v>32</v>
      </c>
      <c r="F67" s="0" t="s">
        <v>78</v>
      </c>
      <c r="G67" s="0" t="s">
        <v>34</v>
      </c>
      <c r="H67" s="0" t="n">
        <v>39</v>
      </c>
      <c r="I67" s="2" t="n">
        <v>1265.89</v>
      </c>
    </row>
    <row r="68" customFormat="false" ht="15" hidden="false" customHeight="false" outlineLevel="0" collapsed="false">
      <c r="A68" s="0" t="s">
        <v>155</v>
      </c>
      <c r="B68" s="0" t="s">
        <v>155</v>
      </c>
      <c r="C68" s="0" t="s">
        <v>155</v>
      </c>
      <c r="E68" s="0" t="s">
        <v>32</v>
      </c>
      <c r="F68" s="0" t="s">
        <v>33</v>
      </c>
      <c r="G68" s="0" t="s">
        <v>52</v>
      </c>
      <c r="H68" s="0" t="n">
        <v>46</v>
      </c>
      <c r="I68" s="2" t="n">
        <v>1250.19</v>
      </c>
    </row>
    <row r="69" customFormat="false" ht="15" hidden="false" customHeight="false" outlineLevel="0" collapsed="false">
      <c r="A69" s="0" t="s">
        <v>156</v>
      </c>
      <c r="B69" s="0" t="s">
        <v>80</v>
      </c>
      <c r="C69" s="0" t="s">
        <v>81</v>
      </c>
      <c r="D69" s="0" t="s">
        <v>51</v>
      </c>
      <c r="E69" s="0" t="s">
        <v>60</v>
      </c>
      <c r="F69" s="0" t="s">
        <v>78</v>
      </c>
      <c r="G69" s="0" t="s">
        <v>157</v>
      </c>
      <c r="H69" s="0" t="n">
        <v>10</v>
      </c>
      <c r="I69" s="2" t="n">
        <v>1166.42</v>
      </c>
    </row>
    <row r="70" customFormat="false" ht="15" hidden="false" customHeight="false" outlineLevel="0" collapsed="false">
      <c r="A70" s="0" t="s">
        <v>154</v>
      </c>
      <c r="B70" s="0" t="s">
        <v>154</v>
      </c>
      <c r="C70" s="0" t="s">
        <v>154</v>
      </c>
      <c r="E70" s="0" t="s">
        <v>32</v>
      </c>
      <c r="F70" s="0" t="s">
        <v>33</v>
      </c>
      <c r="G70" s="0" t="s">
        <v>52</v>
      </c>
      <c r="H70" s="0" t="n">
        <v>77</v>
      </c>
      <c r="I70" s="2" t="n">
        <v>1161.79</v>
      </c>
    </row>
    <row r="71" customFormat="false" ht="15" hidden="false" customHeight="false" outlineLevel="0" collapsed="false">
      <c r="A71" s="0" t="s">
        <v>158</v>
      </c>
      <c r="B71" s="0" t="s">
        <v>63</v>
      </c>
      <c r="C71" s="0" t="s">
        <v>63</v>
      </c>
      <c r="D71" s="0" t="s">
        <v>51</v>
      </c>
      <c r="E71" s="0" t="s">
        <v>60</v>
      </c>
      <c r="F71" s="0" t="s">
        <v>118</v>
      </c>
      <c r="G71" s="0" t="s">
        <v>115</v>
      </c>
      <c r="H71" s="0" t="n">
        <v>16</v>
      </c>
      <c r="I71" s="2" t="n">
        <v>1152.72</v>
      </c>
    </row>
    <row r="72" customFormat="false" ht="15" hidden="false" customHeight="false" outlineLevel="0" collapsed="false">
      <c r="A72" s="0" t="s">
        <v>159</v>
      </c>
      <c r="B72" s="0" t="s">
        <v>160</v>
      </c>
      <c r="C72" s="0" t="s">
        <v>161</v>
      </c>
      <c r="D72" s="0" t="s">
        <v>51</v>
      </c>
      <c r="E72" s="0" t="s">
        <v>60</v>
      </c>
      <c r="F72" s="0" t="s">
        <v>33</v>
      </c>
      <c r="G72" s="0" t="s">
        <v>52</v>
      </c>
      <c r="H72" s="0" t="n">
        <v>46</v>
      </c>
      <c r="I72" s="2" t="n">
        <v>1116.93</v>
      </c>
    </row>
    <row r="73" customFormat="false" ht="15" hidden="false" customHeight="false" outlineLevel="0" collapsed="false">
      <c r="A73" s="0" t="s">
        <v>162</v>
      </c>
      <c r="B73" s="0" t="s">
        <v>80</v>
      </c>
      <c r="C73" s="0" t="s">
        <v>81</v>
      </c>
      <c r="D73" s="0" t="s">
        <v>51</v>
      </c>
      <c r="E73" s="0" t="s">
        <v>32</v>
      </c>
      <c r="F73" s="0" t="s">
        <v>78</v>
      </c>
      <c r="G73" s="0" t="s">
        <v>157</v>
      </c>
      <c r="H73" s="0" t="n">
        <v>11</v>
      </c>
      <c r="I73" s="2" t="n">
        <v>991.36</v>
      </c>
    </row>
    <row r="74" customFormat="false" ht="15" hidden="false" customHeight="false" outlineLevel="0" collapsed="false">
      <c r="A74" s="0" t="s">
        <v>163</v>
      </c>
      <c r="B74" s="0" t="s">
        <v>135</v>
      </c>
      <c r="C74" s="0" t="s">
        <v>136</v>
      </c>
      <c r="D74" s="0" t="s">
        <v>51</v>
      </c>
      <c r="E74" s="0" t="s">
        <v>60</v>
      </c>
      <c r="F74" s="0" t="s">
        <v>33</v>
      </c>
      <c r="G74" s="0" t="s">
        <v>52</v>
      </c>
      <c r="H74" s="0" t="n">
        <v>43</v>
      </c>
      <c r="I74" s="2" t="n">
        <v>952.85</v>
      </c>
    </row>
    <row r="75" customFormat="false" ht="15" hidden="false" customHeight="false" outlineLevel="0" collapsed="false">
      <c r="A75" s="0" t="s">
        <v>164</v>
      </c>
      <c r="B75" s="0" t="s">
        <v>164</v>
      </c>
      <c r="C75" s="0" t="s">
        <v>126</v>
      </c>
      <c r="E75" s="0" t="s">
        <v>60</v>
      </c>
      <c r="F75" s="0" t="s">
        <v>127</v>
      </c>
      <c r="G75" s="0" t="s">
        <v>34</v>
      </c>
      <c r="H75" s="0" t="n">
        <v>16</v>
      </c>
      <c r="I75" s="2" t="n">
        <v>947.73</v>
      </c>
    </row>
    <row r="76" customFormat="false" ht="15" hidden="false" customHeight="false" outlineLevel="0" collapsed="false">
      <c r="A76" s="0" t="s">
        <v>165</v>
      </c>
      <c r="B76" s="0" t="s">
        <v>165</v>
      </c>
      <c r="C76" s="0" t="s">
        <v>165</v>
      </c>
      <c r="E76" s="0" t="s">
        <v>60</v>
      </c>
      <c r="F76" s="0" t="s">
        <v>70</v>
      </c>
      <c r="G76" s="0" t="s">
        <v>52</v>
      </c>
      <c r="H76" s="0" t="n">
        <v>20</v>
      </c>
      <c r="I76" s="2" t="n">
        <v>926.41</v>
      </c>
    </row>
    <row r="77" customFormat="false" ht="15" hidden="false" customHeight="false" outlineLevel="0" collapsed="false">
      <c r="A77" s="0" t="s">
        <v>166</v>
      </c>
      <c r="B77" s="0" t="s">
        <v>84</v>
      </c>
      <c r="C77" s="0" t="s">
        <v>84</v>
      </c>
      <c r="D77" s="0" t="s">
        <v>51</v>
      </c>
      <c r="E77" s="0" t="s">
        <v>32</v>
      </c>
      <c r="F77" s="0" t="s">
        <v>78</v>
      </c>
      <c r="G77" s="0" t="s">
        <v>34</v>
      </c>
      <c r="H77" s="0" t="n">
        <v>21</v>
      </c>
      <c r="I77" s="2" t="n">
        <v>907.6</v>
      </c>
    </row>
    <row r="78" customFormat="false" ht="15" hidden="false" customHeight="false" outlineLevel="0" collapsed="false">
      <c r="A78" s="0" t="s">
        <v>167</v>
      </c>
      <c r="B78" s="0" t="s">
        <v>58</v>
      </c>
      <c r="C78" s="0" t="s">
        <v>59</v>
      </c>
      <c r="D78" s="0" t="s">
        <v>51</v>
      </c>
      <c r="E78" s="0" t="s">
        <v>60</v>
      </c>
      <c r="F78" s="0" t="s">
        <v>33</v>
      </c>
      <c r="G78" s="0" t="s">
        <v>168</v>
      </c>
      <c r="H78" s="0" t="n">
        <v>16</v>
      </c>
      <c r="I78" s="2" t="n">
        <v>906.85</v>
      </c>
    </row>
    <row r="79" customFormat="false" ht="15" hidden="false" customHeight="false" outlineLevel="0" collapsed="false">
      <c r="A79" s="0" t="s">
        <v>169</v>
      </c>
      <c r="B79" s="0" t="s">
        <v>170</v>
      </c>
      <c r="C79" s="0" t="s">
        <v>170</v>
      </c>
      <c r="D79" s="0" t="s">
        <v>51</v>
      </c>
      <c r="E79" s="0" t="s">
        <v>32</v>
      </c>
      <c r="F79" s="0" t="s">
        <v>33</v>
      </c>
      <c r="G79" s="0" t="s">
        <v>52</v>
      </c>
      <c r="H79" s="0" t="n">
        <v>56</v>
      </c>
      <c r="I79" s="2" t="n">
        <v>904.64</v>
      </c>
    </row>
    <row r="80" customFormat="false" ht="15" hidden="false" customHeight="false" outlineLevel="0" collapsed="false">
      <c r="A80" s="0" t="s">
        <v>171</v>
      </c>
      <c r="B80" s="0" t="s">
        <v>80</v>
      </c>
      <c r="C80" s="0" t="s">
        <v>81</v>
      </c>
      <c r="D80" s="0" t="s">
        <v>51</v>
      </c>
      <c r="E80" s="0" t="s">
        <v>32</v>
      </c>
      <c r="F80" s="0" t="s">
        <v>172</v>
      </c>
      <c r="G80" s="0" t="s">
        <v>34</v>
      </c>
      <c r="H80" s="0" t="n">
        <v>11</v>
      </c>
      <c r="I80" s="2" t="n">
        <v>847.86</v>
      </c>
    </row>
    <row r="81" customFormat="false" ht="15" hidden="false" customHeight="false" outlineLevel="0" collapsed="false">
      <c r="A81" s="0" t="s">
        <v>173</v>
      </c>
      <c r="B81" s="0" t="s">
        <v>173</v>
      </c>
      <c r="C81" s="0" t="s">
        <v>126</v>
      </c>
      <c r="E81" s="0" t="s">
        <v>60</v>
      </c>
      <c r="F81" s="0" t="s">
        <v>133</v>
      </c>
      <c r="G81" s="0" t="s">
        <v>34</v>
      </c>
      <c r="H81" s="0" t="n">
        <v>15</v>
      </c>
      <c r="I81" s="2" t="n">
        <v>822.21</v>
      </c>
    </row>
    <row r="82" customFormat="false" ht="15" hidden="false" customHeight="false" outlineLevel="0" collapsed="false">
      <c r="A82" s="0" t="s">
        <v>174</v>
      </c>
      <c r="B82" s="0" t="s">
        <v>58</v>
      </c>
      <c r="C82" s="0" t="s">
        <v>59</v>
      </c>
      <c r="D82" s="0" t="s">
        <v>51</v>
      </c>
      <c r="E82" s="0" t="s">
        <v>60</v>
      </c>
      <c r="F82" s="0" t="s">
        <v>78</v>
      </c>
      <c r="G82" s="0" t="s">
        <v>175</v>
      </c>
      <c r="H82" s="0" t="n">
        <v>17</v>
      </c>
      <c r="I82" s="2" t="n">
        <v>802.44</v>
      </c>
    </row>
    <row r="83" customFormat="false" ht="15" hidden="false" customHeight="false" outlineLevel="0" collapsed="false">
      <c r="A83" s="0" t="s">
        <v>176</v>
      </c>
      <c r="B83" s="0" t="s">
        <v>176</v>
      </c>
      <c r="C83" s="0" t="s">
        <v>176</v>
      </c>
      <c r="E83" s="0" t="s">
        <v>32</v>
      </c>
      <c r="F83" s="0" t="s">
        <v>33</v>
      </c>
      <c r="G83" s="0" t="s">
        <v>34</v>
      </c>
      <c r="H83" s="0" t="n">
        <v>88</v>
      </c>
      <c r="I83" s="2" t="n">
        <v>800.69</v>
      </c>
    </row>
    <row r="84" customFormat="false" ht="15" hidden="false" customHeight="false" outlineLevel="0" collapsed="false">
      <c r="A84" s="0" t="s">
        <v>177</v>
      </c>
      <c r="B84" s="0" t="s">
        <v>83</v>
      </c>
      <c r="C84" s="0" t="s">
        <v>83</v>
      </c>
      <c r="D84" s="0" t="s">
        <v>51</v>
      </c>
      <c r="E84" s="0" t="s">
        <v>60</v>
      </c>
      <c r="F84" s="0" t="s">
        <v>98</v>
      </c>
      <c r="G84" s="0" t="s">
        <v>34</v>
      </c>
      <c r="H84" s="0" t="n">
        <v>16</v>
      </c>
      <c r="I84" s="2" t="n">
        <v>797.18</v>
      </c>
    </row>
    <row r="85" customFormat="false" ht="15" hidden="false" customHeight="false" outlineLevel="0" collapsed="false">
      <c r="A85" s="0" t="s">
        <v>178</v>
      </c>
      <c r="B85" s="0" t="s">
        <v>92</v>
      </c>
      <c r="C85" s="0" t="s">
        <v>92</v>
      </c>
      <c r="D85" s="0" t="s">
        <v>51</v>
      </c>
      <c r="E85" s="0" t="s">
        <v>97</v>
      </c>
      <c r="F85" s="0" t="s">
        <v>78</v>
      </c>
      <c r="G85" s="0" t="s">
        <v>34</v>
      </c>
      <c r="H85" s="0" t="n">
        <v>12</v>
      </c>
      <c r="I85" s="2" t="n">
        <v>791.83</v>
      </c>
    </row>
    <row r="86" customFormat="false" ht="15" hidden="false" customHeight="false" outlineLevel="0" collapsed="false">
      <c r="A86" s="0" t="s">
        <v>179</v>
      </c>
      <c r="B86" s="0" t="s">
        <v>86</v>
      </c>
      <c r="C86" s="0" t="s">
        <v>81</v>
      </c>
      <c r="D86" s="0" t="s">
        <v>51</v>
      </c>
      <c r="E86" s="0" t="s">
        <v>60</v>
      </c>
      <c r="F86" s="0" t="s">
        <v>33</v>
      </c>
      <c r="G86" s="0" t="s">
        <v>180</v>
      </c>
      <c r="H86" s="0" t="n">
        <v>3</v>
      </c>
      <c r="I86" s="2" t="n">
        <v>789.95</v>
      </c>
    </row>
    <row r="87" customFormat="false" ht="15" hidden="false" customHeight="false" outlineLevel="0" collapsed="false">
      <c r="A87" s="0" t="s">
        <v>181</v>
      </c>
      <c r="B87" s="0" t="s">
        <v>181</v>
      </c>
      <c r="C87" s="0" t="s">
        <v>181</v>
      </c>
      <c r="E87" s="0" t="s">
        <v>32</v>
      </c>
      <c r="F87" s="0" t="s">
        <v>33</v>
      </c>
      <c r="G87" s="0" t="s">
        <v>34</v>
      </c>
      <c r="H87" s="0" t="n">
        <v>85</v>
      </c>
      <c r="I87" s="2" t="n">
        <v>769.58</v>
      </c>
    </row>
    <row r="88" customFormat="false" ht="15" hidden="false" customHeight="false" outlineLevel="0" collapsed="false">
      <c r="A88" s="0" t="s">
        <v>182</v>
      </c>
      <c r="B88" s="0" t="s">
        <v>129</v>
      </c>
      <c r="C88" s="0" t="s">
        <v>129</v>
      </c>
      <c r="D88" s="0" t="s">
        <v>51</v>
      </c>
      <c r="E88" s="0" t="s">
        <v>60</v>
      </c>
      <c r="F88" s="0" t="s">
        <v>78</v>
      </c>
      <c r="G88" s="0" t="s">
        <v>34</v>
      </c>
      <c r="H88" s="0" t="n">
        <v>20</v>
      </c>
      <c r="I88" s="2" t="n">
        <v>760.78</v>
      </c>
    </row>
    <row r="89" customFormat="false" ht="15" hidden="false" customHeight="false" outlineLevel="0" collapsed="false">
      <c r="A89" s="0" t="s">
        <v>183</v>
      </c>
      <c r="B89" s="0" t="s">
        <v>83</v>
      </c>
      <c r="C89" s="0" t="s">
        <v>83</v>
      </c>
      <c r="D89" s="0" t="s">
        <v>51</v>
      </c>
      <c r="E89" s="0" t="s">
        <v>60</v>
      </c>
      <c r="F89" s="0" t="s">
        <v>78</v>
      </c>
      <c r="G89" s="0" t="s">
        <v>133</v>
      </c>
      <c r="H89" s="0" t="n">
        <v>4</v>
      </c>
      <c r="I89" s="2" t="n">
        <v>740.37</v>
      </c>
    </row>
    <row r="90" customFormat="false" ht="15" hidden="false" customHeight="false" outlineLevel="0" collapsed="false">
      <c r="A90" s="0" t="s">
        <v>184</v>
      </c>
      <c r="B90" s="0" t="s">
        <v>184</v>
      </c>
      <c r="C90" s="0" t="s">
        <v>161</v>
      </c>
      <c r="E90" s="0" t="s">
        <v>60</v>
      </c>
      <c r="F90" s="0" t="s">
        <v>33</v>
      </c>
      <c r="G90" s="0" t="s">
        <v>52</v>
      </c>
      <c r="H90" s="0" t="n">
        <v>52</v>
      </c>
      <c r="I90" s="2" t="n">
        <v>737.95</v>
      </c>
    </row>
    <row r="91" customFormat="false" ht="15" hidden="false" customHeight="false" outlineLevel="0" collapsed="false">
      <c r="A91" s="0" t="s">
        <v>185</v>
      </c>
      <c r="B91" s="0" t="s">
        <v>185</v>
      </c>
      <c r="C91" s="0" t="s">
        <v>126</v>
      </c>
      <c r="E91" s="0" t="s">
        <v>60</v>
      </c>
      <c r="F91" s="0" t="s">
        <v>127</v>
      </c>
      <c r="G91" s="0" t="s">
        <v>34</v>
      </c>
      <c r="H91" s="0" t="n">
        <v>16</v>
      </c>
      <c r="I91" s="2" t="n">
        <v>737.43</v>
      </c>
    </row>
    <row r="92" customFormat="false" ht="15" hidden="false" customHeight="false" outlineLevel="0" collapsed="false">
      <c r="A92" s="0" t="s">
        <v>186</v>
      </c>
      <c r="B92" s="0" t="s">
        <v>186</v>
      </c>
      <c r="C92" s="0" t="s">
        <v>126</v>
      </c>
      <c r="E92" s="0" t="s">
        <v>60</v>
      </c>
      <c r="F92" s="0" t="s">
        <v>127</v>
      </c>
      <c r="G92" s="0" t="s">
        <v>34</v>
      </c>
      <c r="H92" s="0" t="n">
        <v>16</v>
      </c>
      <c r="I92" s="2" t="n">
        <v>728.19</v>
      </c>
    </row>
    <row r="93" customFormat="false" ht="15" hidden="false" customHeight="false" outlineLevel="0" collapsed="false">
      <c r="A93" s="0" t="s">
        <v>187</v>
      </c>
      <c r="B93" s="0" t="s">
        <v>187</v>
      </c>
      <c r="C93" s="0" t="s">
        <v>187</v>
      </c>
      <c r="E93" s="0" t="s">
        <v>60</v>
      </c>
      <c r="F93" s="0" t="s">
        <v>33</v>
      </c>
      <c r="G93" s="0" t="s">
        <v>188</v>
      </c>
      <c r="H93" s="0" t="n">
        <v>19</v>
      </c>
      <c r="I93" s="2" t="n">
        <v>726.63</v>
      </c>
    </row>
    <row r="94" customFormat="false" ht="15" hidden="false" customHeight="false" outlineLevel="0" collapsed="false">
      <c r="A94" s="0" t="s">
        <v>189</v>
      </c>
      <c r="B94" s="0" t="s">
        <v>80</v>
      </c>
      <c r="C94" s="0" t="s">
        <v>81</v>
      </c>
      <c r="D94" s="0" t="s">
        <v>51</v>
      </c>
      <c r="E94" s="0" t="s">
        <v>32</v>
      </c>
      <c r="F94" s="0" t="s">
        <v>172</v>
      </c>
      <c r="G94" s="0" t="s">
        <v>34</v>
      </c>
      <c r="H94" s="0" t="n">
        <v>11</v>
      </c>
      <c r="I94" s="2" t="n">
        <v>719.88</v>
      </c>
    </row>
    <row r="95" customFormat="false" ht="15" hidden="false" customHeight="false" outlineLevel="0" collapsed="false">
      <c r="A95" s="0" t="s">
        <v>190</v>
      </c>
      <c r="B95" s="0" t="s">
        <v>190</v>
      </c>
      <c r="C95" s="0" t="s">
        <v>190</v>
      </c>
      <c r="E95" s="0" t="s">
        <v>60</v>
      </c>
      <c r="F95" s="0" t="s">
        <v>33</v>
      </c>
      <c r="G95" s="0" t="s">
        <v>149</v>
      </c>
      <c r="H95" s="0" t="n">
        <v>35</v>
      </c>
      <c r="I95" s="2" t="n">
        <v>719.15</v>
      </c>
    </row>
    <row r="96" customFormat="false" ht="15" hidden="false" customHeight="false" outlineLevel="0" collapsed="false">
      <c r="A96" s="0" t="s">
        <v>191</v>
      </c>
      <c r="B96" s="0" t="s">
        <v>191</v>
      </c>
      <c r="C96" s="0" t="s">
        <v>191</v>
      </c>
      <c r="E96" s="0" t="s">
        <v>60</v>
      </c>
      <c r="F96" s="0" t="s">
        <v>33</v>
      </c>
      <c r="G96" s="0" t="s">
        <v>115</v>
      </c>
      <c r="H96" s="0" t="n">
        <v>44</v>
      </c>
      <c r="I96" s="2" t="n">
        <v>714.01</v>
      </c>
    </row>
    <row r="97" customFormat="false" ht="15" hidden="false" customHeight="false" outlineLevel="0" collapsed="false">
      <c r="A97" s="0" t="s">
        <v>192</v>
      </c>
      <c r="B97" s="0" t="s">
        <v>90</v>
      </c>
      <c r="C97" s="0" t="s">
        <v>90</v>
      </c>
      <c r="D97" s="0" t="s">
        <v>51</v>
      </c>
      <c r="E97" s="0" t="s">
        <v>32</v>
      </c>
      <c r="F97" s="0" t="s">
        <v>78</v>
      </c>
      <c r="G97" s="0" t="s">
        <v>34</v>
      </c>
      <c r="H97" s="0" t="n">
        <v>32</v>
      </c>
      <c r="I97" s="2" t="n">
        <v>705.02</v>
      </c>
    </row>
    <row r="98" customFormat="false" ht="15" hidden="false" customHeight="false" outlineLevel="0" collapsed="false">
      <c r="A98" s="0" t="s">
        <v>193</v>
      </c>
      <c r="B98" s="0" t="s">
        <v>193</v>
      </c>
      <c r="C98" s="0" t="s">
        <v>193</v>
      </c>
      <c r="E98" s="0" t="s">
        <v>32</v>
      </c>
      <c r="F98" s="0" t="s">
        <v>33</v>
      </c>
      <c r="G98" s="0" t="s">
        <v>34</v>
      </c>
      <c r="H98" s="0" t="n">
        <v>75</v>
      </c>
      <c r="I98" s="2" t="n">
        <v>700.48</v>
      </c>
    </row>
    <row r="99" customFormat="false" ht="15" hidden="false" customHeight="false" outlineLevel="0" collapsed="false">
      <c r="A99" s="0" t="s">
        <v>194</v>
      </c>
      <c r="B99" s="0" t="s">
        <v>194</v>
      </c>
      <c r="C99" s="0" t="s">
        <v>194</v>
      </c>
      <c r="E99" s="0" t="s">
        <v>60</v>
      </c>
      <c r="F99" s="0" t="s">
        <v>33</v>
      </c>
      <c r="G99" s="0" t="s">
        <v>149</v>
      </c>
      <c r="H99" s="0" t="n">
        <v>34</v>
      </c>
      <c r="I99" s="2" t="n">
        <v>695.19</v>
      </c>
    </row>
    <row r="100" customFormat="false" ht="15" hidden="false" customHeight="false" outlineLevel="0" collapsed="false">
      <c r="A100" s="0" t="s">
        <v>195</v>
      </c>
      <c r="B100" s="0" t="s">
        <v>196</v>
      </c>
      <c r="C100" s="0" t="s">
        <v>196</v>
      </c>
      <c r="D100" s="0" t="s">
        <v>51</v>
      </c>
      <c r="E100" s="0" t="s">
        <v>60</v>
      </c>
      <c r="F100" s="0" t="s">
        <v>197</v>
      </c>
      <c r="G100" s="0" t="s">
        <v>52</v>
      </c>
      <c r="H100" s="0" t="n">
        <v>19</v>
      </c>
      <c r="I100" s="2" t="n">
        <v>695.19</v>
      </c>
    </row>
    <row r="101" customFormat="false" ht="15" hidden="false" customHeight="false" outlineLevel="0" collapsed="false">
      <c r="A101" s="0" t="s">
        <v>198</v>
      </c>
      <c r="B101" s="0" t="s">
        <v>152</v>
      </c>
      <c r="C101" s="0" t="s">
        <v>152</v>
      </c>
      <c r="D101" s="0" t="s">
        <v>51</v>
      </c>
      <c r="E101" s="0" t="s">
        <v>32</v>
      </c>
      <c r="F101" s="0" t="s">
        <v>78</v>
      </c>
      <c r="G101" s="0" t="s">
        <v>34</v>
      </c>
      <c r="H101" s="0" t="n">
        <v>39</v>
      </c>
      <c r="I101" s="2" t="n">
        <v>690.94</v>
      </c>
    </row>
    <row r="102" customFormat="false" ht="15" hidden="false" customHeight="false" outlineLevel="0" collapsed="false">
      <c r="A102" s="0" t="s">
        <v>199</v>
      </c>
      <c r="B102" s="0" t="s">
        <v>199</v>
      </c>
      <c r="C102" s="0" t="s">
        <v>199</v>
      </c>
      <c r="E102" s="0" t="s">
        <v>32</v>
      </c>
      <c r="F102" s="0" t="s">
        <v>33</v>
      </c>
      <c r="G102" s="0" t="s">
        <v>34</v>
      </c>
      <c r="H102" s="0" t="n">
        <v>99</v>
      </c>
      <c r="I102" s="2" t="n">
        <v>690.75</v>
      </c>
    </row>
    <row r="103" customFormat="false" ht="15" hidden="false" customHeight="false" outlineLevel="0" collapsed="false">
      <c r="A103" s="0" t="s">
        <v>200</v>
      </c>
      <c r="B103" s="0" t="s">
        <v>201</v>
      </c>
      <c r="C103" s="0" t="s">
        <v>132</v>
      </c>
      <c r="D103" s="0" t="s">
        <v>51</v>
      </c>
      <c r="E103" s="0" t="s">
        <v>32</v>
      </c>
      <c r="F103" s="0" t="s">
        <v>78</v>
      </c>
      <c r="G103" s="0" t="s">
        <v>202</v>
      </c>
      <c r="H103" s="0" t="n">
        <v>16</v>
      </c>
      <c r="I103" s="2" t="n">
        <v>686.4</v>
      </c>
    </row>
    <row r="104" customFormat="false" ht="15" hidden="false" customHeight="false" outlineLevel="0" collapsed="false">
      <c r="A104" s="0" t="s">
        <v>203</v>
      </c>
      <c r="B104" s="0" t="s">
        <v>204</v>
      </c>
      <c r="C104" s="0" t="s">
        <v>204</v>
      </c>
      <c r="D104" s="0" t="s">
        <v>51</v>
      </c>
      <c r="E104" s="0" t="s">
        <v>60</v>
      </c>
      <c r="F104" s="0" t="s">
        <v>33</v>
      </c>
      <c r="G104" s="0" t="s">
        <v>205</v>
      </c>
      <c r="H104" s="0" t="n">
        <v>47</v>
      </c>
      <c r="I104" s="2" t="n">
        <v>669.37</v>
      </c>
    </row>
    <row r="105" customFormat="false" ht="15" hidden="false" customHeight="false" outlineLevel="0" collapsed="false">
      <c r="A105" s="0" t="s">
        <v>206</v>
      </c>
      <c r="B105" s="0" t="s">
        <v>206</v>
      </c>
      <c r="C105" s="0" t="s">
        <v>126</v>
      </c>
      <c r="E105" s="0" t="s">
        <v>60</v>
      </c>
      <c r="F105" s="0" t="s">
        <v>207</v>
      </c>
      <c r="G105" s="0" t="s">
        <v>34</v>
      </c>
      <c r="H105" s="0" t="n">
        <v>14</v>
      </c>
      <c r="I105" s="2" t="n">
        <v>662.19</v>
      </c>
    </row>
    <row r="106" customFormat="false" ht="15" hidden="false" customHeight="false" outlineLevel="0" collapsed="false">
      <c r="A106" s="0" t="s">
        <v>208</v>
      </c>
      <c r="B106" s="0" t="s">
        <v>201</v>
      </c>
      <c r="C106" s="0" t="s">
        <v>132</v>
      </c>
      <c r="D106" s="0" t="s">
        <v>51</v>
      </c>
      <c r="E106" s="0" t="s">
        <v>32</v>
      </c>
      <c r="F106" s="0" t="s">
        <v>209</v>
      </c>
      <c r="G106" s="0" t="s">
        <v>34</v>
      </c>
      <c r="H106" s="0" t="n">
        <v>11</v>
      </c>
      <c r="I106" s="2" t="n">
        <v>633.58</v>
      </c>
    </row>
    <row r="107" customFormat="false" ht="15" hidden="false" customHeight="false" outlineLevel="0" collapsed="false">
      <c r="A107" s="0" t="s">
        <v>210</v>
      </c>
      <c r="B107" s="0" t="s">
        <v>107</v>
      </c>
      <c r="C107" s="0" t="s">
        <v>107</v>
      </c>
      <c r="D107" s="0" t="s">
        <v>51</v>
      </c>
      <c r="E107" s="0" t="s">
        <v>60</v>
      </c>
      <c r="F107" s="0" t="s">
        <v>78</v>
      </c>
      <c r="G107" s="0" t="s">
        <v>34</v>
      </c>
      <c r="H107" s="0" t="n">
        <v>20</v>
      </c>
      <c r="I107" s="2" t="n">
        <v>623.5</v>
      </c>
    </row>
    <row r="108" customFormat="false" ht="15" hidden="false" customHeight="false" outlineLevel="0" collapsed="false">
      <c r="A108" s="0" t="s">
        <v>211</v>
      </c>
      <c r="B108" s="0" t="s">
        <v>211</v>
      </c>
      <c r="C108" s="0" t="s">
        <v>211</v>
      </c>
      <c r="E108" s="0" t="s">
        <v>60</v>
      </c>
      <c r="F108" s="0" t="s">
        <v>118</v>
      </c>
      <c r="G108" s="0" t="s">
        <v>34</v>
      </c>
      <c r="H108" s="0" t="n">
        <v>64</v>
      </c>
      <c r="I108" s="2" t="n">
        <v>621.39</v>
      </c>
    </row>
    <row r="109" customFormat="false" ht="15" hidden="false" customHeight="false" outlineLevel="0" collapsed="false">
      <c r="A109" s="0" t="s">
        <v>212</v>
      </c>
      <c r="B109" s="0" t="s">
        <v>212</v>
      </c>
      <c r="C109" s="0" t="s">
        <v>126</v>
      </c>
      <c r="E109" s="0" t="s">
        <v>60</v>
      </c>
      <c r="F109" s="0" t="s">
        <v>78</v>
      </c>
      <c r="G109" s="0" t="s">
        <v>34</v>
      </c>
      <c r="H109" s="0" t="n">
        <v>20</v>
      </c>
      <c r="I109" s="2" t="n">
        <v>611.86</v>
      </c>
    </row>
    <row r="110" customFormat="false" ht="15" hidden="false" customHeight="false" outlineLevel="0" collapsed="false">
      <c r="A110" s="0" t="s">
        <v>213</v>
      </c>
      <c r="B110" s="0" t="s">
        <v>75</v>
      </c>
      <c r="C110" s="0" t="s">
        <v>75</v>
      </c>
      <c r="D110" s="0" t="s">
        <v>51</v>
      </c>
      <c r="E110" s="0" t="s">
        <v>32</v>
      </c>
      <c r="F110" s="0" t="s">
        <v>112</v>
      </c>
      <c r="G110" s="0" t="s">
        <v>52</v>
      </c>
      <c r="H110" s="0" t="n">
        <v>33</v>
      </c>
      <c r="I110" s="2" t="n">
        <v>593.95</v>
      </c>
    </row>
    <row r="111" customFormat="false" ht="15" hidden="false" customHeight="false" outlineLevel="0" collapsed="false">
      <c r="A111" s="0" t="s">
        <v>214</v>
      </c>
      <c r="B111" s="0" t="s">
        <v>215</v>
      </c>
      <c r="C111" s="0" t="s">
        <v>216</v>
      </c>
      <c r="D111" s="0" t="s">
        <v>51</v>
      </c>
      <c r="E111" s="0" t="s">
        <v>32</v>
      </c>
      <c r="F111" s="0" t="s">
        <v>33</v>
      </c>
      <c r="G111" s="0" t="s">
        <v>52</v>
      </c>
      <c r="H111" s="0" t="n">
        <v>46</v>
      </c>
      <c r="I111" s="2" t="n">
        <v>589.12</v>
      </c>
    </row>
    <row r="112" customFormat="false" ht="15" hidden="false" customHeight="false" outlineLevel="0" collapsed="false">
      <c r="A112" s="0" t="s">
        <v>217</v>
      </c>
      <c r="B112" s="0" t="s">
        <v>217</v>
      </c>
      <c r="C112" s="0" t="s">
        <v>217</v>
      </c>
      <c r="E112" s="0" t="s">
        <v>60</v>
      </c>
      <c r="F112" s="0" t="s">
        <v>33</v>
      </c>
      <c r="G112" s="0" t="s">
        <v>52</v>
      </c>
      <c r="H112" s="0" t="n">
        <v>36</v>
      </c>
      <c r="I112" s="2" t="n">
        <v>579.13</v>
      </c>
    </row>
    <row r="113" customFormat="false" ht="15" hidden="false" customHeight="false" outlineLevel="0" collapsed="false">
      <c r="A113" s="0" t="s">
        <v>218</v>
      </c>
      <c r="B113" s="0" t="s">
        <v>123</v>
      </c>
      <c r="C113" s="0" t="s">
        <v>123</v>
      </c>
      <c r="D113" s="0" t="s">
        <v>51</v>
      </c>
      <c r="E113" s="0" t="s">
        <v>60</v>
      </c>
      <c r="F113" s="0" t="s">
        <v>78</v>
      </c>
      <c r="G113" s="0" t="s">
        <v>34</v>
      </c>
      <c r="H113" s="0" t="n">
        <v>19</v>
      </c>
      <c r="I113" s="2" t="n">
        <v>564.05</v>
      </c>
    </row>
    <row r="114" customFormat="false" ht="15" hidden="false" customHeight="false" outlineLevel="0" collapsed="false">
      <c r="A114" s="0" t="s">
        <v>219</v>
      </c>
      <c r="B114" s="0" t="s">
        <v>220</v>
      </c>
      <c r="C114" s="0" t="s">
        <v>221</v>
      </c>
      <c r="D114" s="0" t="s">
        <v>51</v>
      </c>
      <c r="E114" s="0" t="s">
        <v>60</v>
      </c>
      <c r="F114" s="0" t="s">
        <v>78</v>
      </c>
      <c r="G114" s="0" t="s">
        <v>222</v>
      </c>
      <c r="H114" s="0" t="n">
        <v>18</v>
      </c>
      <c r="I114" s="2" t="n">
        <v>554.43</v>
      </c>
    </row>
    <row r="115" customFormat="false" ht="15" hidden="false" customHeight="false" outlineLevel="0" collapsed="false">
      <c r="A115" s="0" t="s">
        <v>223</v>
      </c>
      <c r="B115" s="0" t="s">
        <v>223</v>
      </c>
      <c r="C115" s="0" t="s">
        <v>126</v>
      </c>
      <c r="E115" s="0" t="s">
        <v>60</v>
      </c>
      <c r="F115" s="0" t="s">
        <v>127</v>
      </c>
      <c r="G115" s="0" t="s">
        <v>34</v>
      </c>
      <c r="H115" s="0" t="n">
        <v>16</v>
      </c>
      <c r="I115" s="2" t="n">
        <v>544.13</v>
      </c>
    </row>
    <row r="116" customFormat="false" ht="15" hidden="false" customHeight="false" outlineLevel="0" collapsed="false">
      <c r="A116" s="0" t="s">
        <v>224</v>
      </c>
      <c r="B116" s="0" t="s">
        <v>225</v>
      </c>
      <c r="C116" s="0" t="s">
        <v>221</v>
      </c>
      <c r="D116" s="0" t="s">
        <v>51</v>
      </c>
      <c r="E116" s="0" t="s">
        <v>60</v>
      </c>
      <c r="F116" s="0" t="s">
        <v>226</v>
      </c>
      <c r="G116" s="0" t="s">
        <v>52</v>
      </c>
      <c r="H116" s="0" t="n">
        <v>30</v>
      </c>
      <c r="I116" s="2" t="n">
        <v>540.55</v>
      </c>
    </row>
    <row r="117" customFormat="false" ht="15" hidden="false" customHeight="false" outlineLevel="0" collapsed="false">
      <c r="A117" s="0" t="s">
        <v>227</v>
      </c>
      <c r="B117" s="0" t="s">
        <v>217</v>
      </c>
      <c r="C117" s="0" t="s">
        <v>217</v>
      </c>
      <c r="D117" s="0" t="s">
        <v>51</v>
      </c>
      <c r="E117" s="0" t="s">
        <v>60</v>
      </c>
      <c r="F117" s="0" t="s">
        <v>78</v>
      </c>
      <c r="G117" s="0" t="s">
        <v>34</v>
      </c>
      <c r="H117" s="0" t="n">
        <v>20</v>
      </c>
      <c r="I117" s="2" t="n">
        <v>493.88</v>
      </c>
    </row>
    <row r="118" customFormat="false" ht="15" hidden="false" customHeight="false" outlineLevel="0" collapsed="false">
      <c r="A118" s="0" t="s">
        <v>228</v>
      </c>
      <c r="B118" s="0" t="s">
        <v>229</v>
      </c>
      <c r="C118" s="0" t="s">
        <v>229</v>
      </c>
      <c r="D118" s="0" t="s">
        <v>51</v>
      </c>
      <c r="E118" s="0" t="s">
        <v>60</v>
      </c>
      <c r="F118" s="0" t="s">
        <v>33</v>
      </c>
      <c r="G118" s="0" t="s">
        <v>52</v>
      </c>
      <c r="H118" s="0" t="n">
        <v>47</v>
      </c>
      <c r="I118" s="2" t="n">
        <v>480.83</v>
      </c>
    </row>
    <row r="119" customFormat="false" ht="15" hidden="false" customHeight="false" outlineLevel="0" collapsed="false">
      <c r="A119" s="0" t="s">
        <v>230</v>
      </c>
      <c r="B119" s="0" t="s">
        <v>230</v>
      </c>
      <c r="C119" s="0" t="s">
        <v>126</v>
      </c>
      <c r="E119" s="0" t="s">
        <v>60</v>
      </c>
      <c r="F119" s="0" t="s">
        <v>231</v>
      </c>
      <c r="G119" s="0" t="s">
        <v>52</v>
      </c>
      <c r="H119" s="0" t="n">
        <v>30</v>
      </c>
      <c r="I119" s="2" t="n">
        <v>464.01</v>
      </c>
    </row>
    <row r="120" customFormat="false" ht="15" hidden="false" customHeight="false" outlineLevel="0" collapsed="false">
      <c r="A120" s="0" t="s">
        <v>232</v>
      </c>
      <c r="B120" s="0" t="s">
        <v>233</v>
      </c>
      <c r="C120" s="0" t="s">
        <v>233</v>
      </c>
      <c r="D120" s="0" t="s">
        <v>51</v>
      </c>
      <c r="E120" s="0" t="s">
        <v>32</v>
      </c>
      <c r="F120" s="0" t="s">
        <v>234</v>
      </c>
      <c r="G120" s="0" t="s">
        <v>127</v>
      </c>
      <c r="H120" s="0" t="n">
        <v>23</v>
      </c>
      <c r="I120" s="2" t="n">
        <v>453.58</v>
      </c>
    </row>
    <row r="121" customFormat="false" ht="15" hidden="false" customHeight="false" outlineLevel="0" collapsed="false">
      <c r="A121" s="0" t="s">
        <v>235</v>
      </c>
      <c r="B121" s="0" t="s">
        <v>236</v>
      </c>
      <c r="C121" s="0" t="s">
        <v>236</v>
      </c>
      <c r="D121" s="0" t="s">
        <v>51</v>
      </c>
      <c r="E121" s="0" t="s">
        <v>32</v>
      </c>
      <c r="F121" s="0" t="s">
        <v>33</v>
      </c>
      <c r="G121" s="0" t="s">
        <v>52</v>
      </c>
      <c r="H121" s="0" t="n">
        <v>50</v>
      </c>
      <c r="I121" s="2" t="n">
        <v>442.41</v>
      </c>
    </row>
    <row r="122" customFormat="false" ht="15" hidden="false" customHeight="false" outlineLevel="0" collapsed="false">
      <c r="A122" s="0" t="s">
        <v>237</v>
      </c>
      <c r="B122" s="0" t="s">
        <v>135</v>
      </c>
      <c r="C122" s="0" t="s">
        <v>136</v>
      </c>
      <c r="D122" s="0" t="s">
        <v>51</v>
      </c>
      <c r="E122" s="0" t="s">
        <v>60</v>
      </c>
      <c r="F122" s="0" t="s">
        <v>78</v>
      </c>
      <c r="G122" s="0" t="s">
        <v>34</v>
      </c>
      <c r="H122" s="0" t="n">
        <v>20</v>
      </c>
      <c r="I122" s="2" t="n">
        <v>442.17</v>
      </c>
    </row>
    <row r="123" customFormat="false" ht="15" hidden="false" customHeight="false" outlineLevel="0" collapsed="false">
      <c r="A123" s="0" t="s">
        <v>238</v>
      </c>
      <c r="B123" s="0" t="s">
        <v>239</v>
      </c>
      <c r="C123" s="0" t="s">
        <v>239</v>
      </c>
      <c r="D123" s="0" t="s">
        <v>51</v>
      </c>
      <c r="E123" s="0" t="s">
        <v>60</v>
      </c>
      <c r="F123" s="0" t="s">
        <v>78</v>
      </c>
      <c r="G123" s="0" t="s">
        <v>34</v>
      </c>
      <c r="H123" s="0" t="n">
        <v>18</v>
      </c>
      <c r="I123" s="2" t="n">
        <v>441.82</v>
      </c>
    </row>
    <row r="124" customFormat="false" ht="15" hidden="false" customHeight="false" outlineLevel="0" collapsed="false">
      <c r="A124" s="0" t="s">
        <v>240</v>
      </c>
      <c r="B124" s="0" t="s">
        <v>240</v>
      </c>
      <c r="C124" s="0" t="s">
        <v>240</v>
      </c>
      <c r="E124" s="0" t="s">
        <v>60</v>
      </c>
      <c r="F124" s="0" t="s">
        <v>33</v>
      </c>
      <c r="G124" s="0" t="s">
        <v>149</v>
      </c>
      <c r="H124" s="0" t="n">
        <v>47</v>
      </c>
      <c r="I124" s="2" t="n">
        <v>429.69</v>
      </c>
    </row>
    <row r="125" customFormat="false" ht="15" hidden="false" customHeight="false" outlineLevel="0" collapsed="false">
      <c r="A125" s="0" t="s">
        <v>241</v>
      </c>
      <c r="B125" s="0" t="s">
        <v>53</v>
      </c>
      <c r="C125" s="0" t="s">
        <v>53</v>
      </c>
      <c r="D125" s="0" t="s">
        <v>51</v>
      </c>
      <c r="E125" s="0" t="s">
        <v>60</v>
      </c>
      <c r="F125" s="0" t="s">
        <v>78</v>
      </c>
      <c r="G125" s="0" t="s">
        <v>34</v>
      </c>
      <c r="H125" s="0" t="n">
        <v>20</v>
      </c>
      <c r="I125" s="2" t="n">
        <v>420.34</v>
      </c>
    </row>
    <row r="126" customFormat="false" ht="15" hidden="false" customHeight="false" outlineLevel="0" collapsed="false">
      <c r="A126" s="0" t="s">
        <v>242</v>
      </c>
      <c r="B126" s="0" t="s">
        <v>155</v>
      </c>
      <c r="C126" s="0" t="s">
        <v>155</v>
      </c>
      <c r="D126" s="0" t="s">
        <v>51</v>
      </c>
      <c r="E126" s="0" t="s">
        <v>32</v>
      </c>
      <c r="F126" s="0" t="s">
        <v>78</v>
      </c>
      <c r="G126" s="0" t="s">
        <v>34</v>
      </c>
      <c r="H126" s="0" t="n">
        <v>25</v>
      </c>
      <c r="I126" s="2" t="n">
        <v>418.2</v>
      </c>
    </row>
    <row r="127" customFormat="false" ht="15" hidden="false" customHeight="false" outlineLevel="0" collapsed="false">
      <c r="A127" s="0" t="s">
        <v>243</v>
      </c>
      <c r="B127" s="0" t="s">
        <v>244</v>
      </c>
      <c r="C127" s="0" t="s">
        <v>126</v>
      </c>
      <c r="D127" s="0" t="s">
        <v>51</v>
      </c>
      <c r="E127" s="0" t="s">
        <v>60</v>
      </c>
      <c r="F127" s="0" t="s">
        <v>168</v>
      </c>
      <c r="G127" s="0" t="s">
        <v>52</v>
      </c>
      <c r="H127" s="0" t="n">
        <v>23</v>
      </c>
      <c r="I127" s="2" t="n">
        <v>375.8</v>
      </c>
    </row>
    <row r="128" customFormat="false" ht="15" hidden="false" customHeight="false" outlineLevel="0" collapsed="false">
      <c r="A128" s="0" t="s">
        <v>245</v>
      </c>
      <c r="B128" s="0" t="s">
        <v>101</v>
      </c>
      <c r="C128" s="0" t="s">
        <v>101</v>
      </c>
      <c r="D128" s="0" t="s">
        <v>51</v>
      </c>
      <c r="E128" s="0" t="s">
        <v>97</v>
      </c>
      <c r="F128" s="0" t="s">
        <v>33</v>
      </c>
      <c r="G128" s="0" t="s">
        <v>151</v>
      </c>
      <c r="H128" s="0" t="n">
        <v>28</v>
      </c>
      <c r="I128" s="2" t="n">
        <v>363.69</v>
      </c>
    </row>
    <row r="129" customFormat="false" ht="15" hidden="false" customHeight="false" outlineLevel="0" collapsed="false">
      <c r="A129" s="0" t="s">
        <v>246</v>
      </c>
      <c r="B129" s="0" t="s">
        <v>135</v>
      </c>
      <c r="C129" s="0" t="s">
        <v>136</v>
      </c>
      <c r="D129" s="0" t="s">
        <v>51</v>
      </c>
      <c r="E129" s="0" t="s">
        <v>32</v>
      </c>
      <c r="F129" s="0" t="s">
        <v>33</v>
      </c>
      <c r="G129" s="0" t="s">
        <v>52</v>
      </c>
      <c r="H129" s="0" t="n">
        <v>33</v>
      </c>
      <c r="I129" s="2" t="n">
        <v>358.45</v>
      </c>
    </row>
    <row r="130" customFormat="false" ht="15" hidden="false" customHeight="false" outlineLevel="0" collapsed="false">
      <c r="A130" s="0" t="s">
        <v>247</v>
      </c>
      <c r="B130" s="0" t="s">
        <v>58</v>
      </c>
      <c r="C130" s="0" t="s">
        <v>59</v>
      </c>
      <c r="D130" s="0" t="s">
        <v>51</v>
      </c>
      <c r="E130" s="0" t="s">
        <v>60</v>
      </c>
      <c r="F130" s="0" t="s">
        <v>78</v>
      </c>
      <c r="G130" s="0" t="s">
        <v>34</v>
      </c>
      <c r="H130" s="0" t="n">
        <v>19</v>
      </c>
      <c r="I130" s="2" t="n">
        <v>349.09</v>
      </c>
    </row>
    <row r="131" customFormat="false" ht="15" hidden="false" customHeight="false" outlineLevel="0" collapsed="false">
      <c r="A131" s="0" t="s">
        <v>248</v>
      </c>
      <c r="B131" s="0" t="s">
        <v>249</v>
      </c>
      <c r="C131" s="0" t="s">
        <v>250</v>
      </c>
      <c r="D131" s="0" t="s">
        <v>51</v>
      </c>
      <c r="E131" s="0" t="s">
        <v>97</v>
      </c>
      <c r="F131" s="0" t="s">
        <v>251</v>
      </c>
      <c r="G131" s="0" t="s">
        <v>34</v>
      </c>
      <c r="H131" s="0" t="n">
        <v>6</v>
      </c>
      <c r="I131" s="2" t="n">
        <v>347.23</v>
      </c>
    </row>
    <row r="132" customFormat="false" ht="15" hidden="false" customHeight="false" outlineLevel="0" collapsed="false">
      <c r="A132" s="0" t="s">
        <v>252</v>
      </c>
      <c r="B132" s="0" t="s">
        <v>135</v>
      </c>
      <c r="C132" s="0" t="s">
        <v>136</v>
      </c>
      <c r="D132" s="0" t="s">
        <v>51</v>
      </c>
      <c r="E132" s="0" t="s">
        <v>60</v>
      </c>
      <c r="F132" s="0" t="s">
        <v>33</v>
      </c>
      <c r="G132" s="0" t="s">
        <v>52</v>
      </c>
      <c r="H132" s="0" t="n">
        <v>27</v>
      </c>
      <c r="I132" s="2" t="n">
        <v>344.35</v>
      </c>
    </row>
    <row r="133" customFormat="false" ht="15" hidden="false" customHeight="false" outlineLevel="0" collapsed="false">
      <c r="A133" s="0" t="s">
        <v>253</v>
      </c>
      <c r="B133" s="0" t="s">
        <v>253</v>
      </c>
      <c r="C133" s="0" t="s">
        <v>253</v>
      </c>
      <c r="E133" s="0" t="s">
        <v>32</v>
      </c>
      <c r="F133" s="0" t="s">
        <v>33</v>
      </c>
      <c r="G133" s="0" t="s">
        <v>34</v>
      </c>
      <c r="H133" s="0" t="n">
        <v>108</v>
      </c>
      <c r="I133" s="2" t="n">
        <v>344.08</v>
      </c>
    </row>
    <row r="134" customFormat="false" ht="15" hidden="false" customHeight="false" outlineLevel="0" collapsed="false">
      <c r="A134" s="0" t="s">
        <v>254</v>
      </c>
      <c r="B134" s="0" t="s">
        <v>92</v>
      </c>
      <c r="C134" s="0" t="s">
        <v>92</v>
      </c>
      <c r="D134" s="0" t="s">
        <v>51</v>
      </c>
      <c r="E134" s="0" t="s">
        <v>97</v>
      </c>
      <c r="F134" s="0" t="s">
        <v>255</v>
      </c>
      <c r="G134" s="0" t="s">
        <v>222</v>
      </c>
      <c r="H134" s="0" t="n">
        <v>8</v>
      </c>
      <c r="I134" s="2" t="n">
        <v>341.68</v>
      </c>
    </row>
    <row r="135" customFormat="false" ht="15" hidden="false" customHeight="false" outlineLevel="0" collapsed="false">
      <c r="A135" s="0" t="s">
        <v>256</v>
      </c>
      <c r="B135" s="0" t="s">
        <v>256</v>
      </c>
      <c r="C135" s="0" t="s">
        <v>126</v>
      </c>
      <c r="E135" s="0" t="s">
        <v>60</v>
      </c>
      <c r="F135" s="0" t="s">
        <v>207</v>
      </c>
      <c r="G135" s="0" t="s">
        <v>34</v>
      </c>
      <c r="H135" s="0" t="n">
        <v>14</v>
      </c>
      <c r="I135" s="2" t="n">
        <v>340.23</v>
      </c>
    </row>
    <row r="136" customFormat="false" ht="15" hidden="false" customHeight="false" outlineLevel="0" collapsed="false">
      <c r="A136" s="0" t="s">
        <v>257</v>
      </c>
      <c r="B136" s="0" t="s">
        <v>258</v>
      </c>
      <c r="C136" s="0" t="s">
        <v>258</v>
      </c>
      <c r="D136" s="0" t="s">
        <v>51</v>
      </c>
      <c r="E136" s="0" t="s">
        <v>97</v>
      </c>
      <c r="F136" s="0" t="s">
        <v>78</v>
      </c>
      <c r="G136" s="0" t="s">
        <v>34</v>
      </c>
      <c r="H136" s="0" t="n">
        <v>20</v>
      </c>
      <c r="I136" s="2" t="n">
        <v>332.63</v>
      </c>
    </row>
    <row r="137" customFormat="false" ht="15" hidden="false" customHeight="false" outlineLevel="0" collapsed="false">
      <c r="A137" s="0" t="s">
        <v>259</v>
      </c>
      <c r="B137" s="0" t="s">
        <v>258</v>
      </c>
      <c r="C137" s="0" t="s">
        <v>258</v>
      </c>
      <c r="D137" s="0" t="s">
        <v>51</v>
      </c>
      <c r="E137" s="0" t="s">
        <v>97</v>
      </c>
      <c r="F137" s="0" t="s">
        <v>260</v>
      </c>
      <c r="G137" s="0" t="s">
        <v>52</v>
      </c>
      <c r="H137" s="0" t="n">
        <v>21</v>
      </c>
      <c r="I137" s="2" t="n">
        <v>332.48</v>
      </c>
    </row>
    <row r="138" customFormat="false" ht="15" hidden="false" customHeight="false" outlineLevel="0" collapsed="false">
      <c r="A138" s="0" t="s">
        <v>261</v>
      </c>
      <c r="B138" s="0" t="s">
        <v>262</v>
      </c>
      <c r="C138" s="0" t="s">
        <v>136</v>
      </c>
      <c r="D138" s="0" t="s">
        <v>51</v>
      </c>
      <c r="E138" s="0" t="s">
        <v>60</v>
      </c>
      <c r="F138" s="0" t="s">
        <v>78</v>
      </c>
      <c r="G138" s="0" t="s">
        <v>34</v>
      </c>
      <c r="H138" s="0" t="n">
        <v>20</v>
      </c>
      <c r="I138" s="2" t="n">
        <v>329.94</v>
      </c>
    </row>
    <row r="139" customFormat="false" ht="15" hidden="false" customHeight="false" outlineLevel="0" collapsed="false">
      <c r="A139" s="0" t="s">
        <v>263</v>
      </c>
      <c r="B139" s="0" t="s">
        <v>263</v>
      </c>
      <c r="C139" s="0" t="s">
        <v>126</v>
      </c>
      <c r="E139" s="0" t="s">
        <v>60</v>
      </c>
      <c r="F139" s="0" t="s">
        <v>127</v>
      </c>
      <c r="G139" s="0" t="s">
        <v>34</v>
      </c>
      <c r="H139" s="0" t="n">
        <v>16</v>
      </c>
      <c r="I139" s="2" t="n">
        <v>327.86</v>
      </c>
    </row>
    <row r="140" customFormat="false" ht="15" hidden="false" customHeight="false" outlineLevel="0" collapsed="false">
      <c r="A140" s="0" t="s">
        <v>264</v>
      </c>
      <c r="B140" s="0" t="s">
        <v>264</v>
      </c>
      <c r="C140" s="0" t="s">
        <v>126</v>
      </c>
      <c r="E140" s="0" t="s">
        <v>60</v>
      </c>
      <c r="F140" s="0" t="s">
        <v>127</v>
      </c>
      <c r="G140" s="0" t="s">
        <v>34</v>
      </c>
      <c r="H140" s="0" t="n">
        <v>16</v>
      </c>
      <c r="I140" s="2" t="n">
        <v>323.9</v>
      </c>
    </row>
    <row r="141" customFormat="false" ht="15" hidden="false" customHeight="false" outlineLevel="0" collapsed="false">
      <c r="A141" s="0" t="s">
        <v>265</v>
      </c>
      <c r="B141" s="0" t="s">
        <v>135</v>
      </c>
      <c r="C141" s="0" t="s">
        <v>136</v>
      </c>
      <c r="D141" s="0" t="s">
        <v>51</v>
      </c>
      <c r="E141" s="0" t="s">
        <v>60</v>
      </c>
      <c r="F141" s="0" t="s">
        <v>33</v>
      </c>
      <c r="G141" s="0" t="s">
        <v>52</v>
      </c>
      <c r="H141" s="0" t="n">
        <v>50</v>
      </c>
      <c r="I141" s="2" t="n">
        <v>322.19</v>
      </c>
    </row>
    <row r="142" customFormat="false" ht="15" hidden="false" customHeight="false" outlineLevel="0" collapsed="false">
      <c r="A142" s="0" t="s">
        <v>266</v>
      </c>
      <c r="B142" s="0" t="s">
        <v>267</v>
      </c>
      <c r="C142" s="0" t="s">
        <v>267</v>
      </c>
      <c r="D142" s="0" t="s">
        <v>51</v>
      </c>
      <c r="E142" s="0" t="s">
        <v>60</v>
      </c>
      <c r="F142" s="0" t="s">
        <v>78</v>
      </c>
      <c r="G142" s="0" t="s">
        <v>34</v>
      </c>
      <c r="H142" s="0" t="n">
        <v>20</v>
      </c>
      <c r="I142" s="2" t="n">
        <v>321.38</v>
      </c>
    </row>
    <row r="143" customFormat="false" ht="15" hidden="false" customHeight="false" outlineLevel="0" collapsed="false">
      <c r="A143" s="0" t="s">
        <v>268</v>
      </c>
      <c r="B143" s="0" t="s">
        <v>119</v>
      </c>
      <c r="C143" s="0" t="s">
        <v>119</v>
      </c>
      <c r="D143" s="0" t="s">
        <v>51</v>
      </c>
      <c r="E143" s="0" t="s">
        <v>32</v>
      </c>
      <c r="F143" s="0" t="s">
        <v>78</v>
      </c>
      <c r="G143" s="0" t="s">
        <v>34</v>
      </c>
      <c r="H143" s="0" t="n">
        <v>39</v>
      </c>
      <c r="I143" s="2" t="n">
        <v>318.77</v>
      </c>
    </row>
    <row r="144" customFormat="false" ht="15" hidden="false" customHeight="false" outlineLevel="0" collapsed="false">
      <c r="A144" s="0" t="s">
        <v>269</v>
      </c>
      <c r="B144" s="0" t="s">
        <v>249</v>
      </c>
      <c r="C144" s="0" t="s">
        <v>250</v>
      </c>
      <c r="D144" s="0" t="s">
        <v>51</v>
      </c>
      <c r="E144" s="0" t="s">
        <v>60</v>
      </c>
      <c r="F144" s="0" t="s">
        <v>172</v>
      </c>
      <c r="G144" s="0" t="s">
        <v>34</v>
      </c>
      <c r="H144" s="0" t="n">
        <v>10</v>
      </c>
      <c r="I144" s="2" t="n">
        <v>316.83</v>
      </c>
    </row>
    <row r="145" customFormat="false" ht="15" hidden="false" customHeight="false" outlineLevel="0" collapsed="false">
      <c r="A145" s="0" t="s">
        <v>270</v>
      </c>
      <c r="B145" s="0" t="s">
        <v>270</v>
      </c>
      <c r="C145" s="0" t="s">
        <v>126</v>
      </c>
      <c r="E145" s="0" t="s">
        <v>60</v>
      </c>
      <c r="F145" s="0" t="s">
        <v>271</v>
      </c>
      <c r="G145" s="0" t="s">
        <v>34</v>
      </c>
      <c r="H145" s="0" t="n">
        <v>13</v>
      </c>
      <c r="I145" s="2" t="n">
        <v>316.78</v>
      </c>
    </row>
    <row r="146" customFormat="false" ht="15" hidden="false" customHeight="false" outlineLevel="0" collapsed="false">
      <c r="A146" s="0" t="s">
        <v>272</v>
      </c>
      <c r="B146" s="0" t="s">
        <v>272</v>
      </c>
      <c r="C146" s="0" t="s">
        <v>272</v>
      </c>
      <c r="E146" s="0" t="s">
        <v>32</v>
      </c>
      <c r="F146" s="0" t="s">
        <v>33</v>
      </c>
      <c r="G146" s="0" t="s">
        <v>52</v>
      </c>
      <c r="H146" s="0" t="n">
        <v>66</v>
      </c>
      <c r="I146" s="2" t="n">
        <v>311.3</v>
      </c>
    </row>
    <row r="147" customFormat="false" ht="15" hidden="false" customHeight="false" outlineLevel="0" collapsed="false">
      <c r="A147" s="0" t="s">
        <v>273</v>
      </c>
      <c r="B147" s="0" t="s">
        <v>273</v>
      </c>
      <c r="C147" s="0" t="s">
        <v>126</v>
      </c>
      <c r="E147" s="0" t="s">
        <v>60</v>
      </c>
      <c r="F147" s="0" t="s">
        <v>255</v>
      </c>
      <c r="G147" s="0" t="s">
        <v>34</v>
      </c>
      <c r="H147" s="0" t="n">
        <v>12</v>
      </c>
      <c r="I147" s="2" t="n">
        <v>310.91</v>
      </c>
    </row>
    <row r="148" customFormat="false" ht="15" hidden="false" customHeight="false" outlineLevel="0" collapsed="false">
      <c r="A148" s="0" t="s">
        <v>274</v>
      </c>
      <c r="B148" s="0" t="s">
        <v>275</v>
      </c>
      <c r="C148" s="0" t="s">
        <v>275</v>
      </c>
      <c r="D148" s="0" t="s">
        <v>51</v>
      </c>
      <c r="E148" s="0" t="s">
        <v>32</v>
      </c>
      <c r="F148" s="0" t="s">
        <v>276</v>
      </c>
      <c r="G148" s="0" t="s">
        <v>231</v>
      </c>
      <c r="H148" s="0" t="n">
        <v>4</v>
      </c>
      <c r="I148" s="2" t="n">
        <v>310.46</v>
      </c>
    </row>
    <row r="149" customFormat="false" ht="15" hidden="false" customHeight="false" outlineLevel="0" collapsed="false">
      <c r="A149" s="0" t="s">
        <v>277</v>
      </c>
      <c r="B149" s="0" t="s">
        <v>117</v>
      </c>
      <c r="C149" s="0" t="s">
        <v>117</v>
      </c>
      <c r="D149" s="0" t="s">
        <v>51</v>
      </c>
      <c r="E149" s="0" t="s">
        <v>60</v>
      </c>
      <c r="F149" s="0" t="s">
        <v>78</v>
      </c>
      <c r="G149" s="0" t="s">
        <v>34</v>
      </c>
      <c r="H149" s="0" t="n">
        <v>20</v>
      </c>
      <c r="I149" s="2" t="n">
        <v>308.45</v>
      </c>
    </row>
    <row r="150" customFormat="false" ht="15" hidden="false" customHeight="false" outlineLevel="0" collapsed="false">
      <c r="A150" s="0" t="s">
        <v>278</v>
      </c>
      <c r="B150" s="0" t="s">
        <v>225</v>
      </c>
      <c r="C150" s="0" t="s">
        <v>221</v>
      </c>
      <c r="D150" s="0" t="s">
        <v>51</v>
      </c>
      <c r="E150" s="0" t="s">
        <v>60</v>
      </c>
      <c r="F150" s="0" t="s">
        <v>78</v>
      </c>
      <c r="G150" s="0" t="s">
        <v>34</v>
      </c>
      <c r="H150" s="0" t="n">
        <v>20</v>
      </c>
      <c r="I150" s="2" t="n">
        <v>305.08</v>
      </c>
    </row>
    <row r="151" customFormat="false" ht="15" hidden="false" customHeight="false" outlineLevel="0" collapsed="false">
      <c r="A151" s="0" t="s">
        <v>279</v>
      </c>
      <c r="B151" s="0" t="s">
        <v>279</v>
      </c>
      <c r="C151" s="0" t="s">
        <v>126</v>
      </c>
      <c r="E151" s="0" t="s">
        <v>60</v>
      </c>
      <c r="F151" s="0" t="s">
        <v>127</v>
      </c>
      <c r="G151" s="0" t="s">
        <v>34</v>
      </c>
      <c r="H151" s="0" t="n">
        <v>16</v>
      </c>
      <c r="I151" s="2" t="n">
        <v>301.79</v>
      </c>
    </row>
    <row r="152" customFormat="false" ht="15" hidden="false" customHeight="false" outlineLevel="0" collapsed="false">
      <c r="A152" s="0" t="s">
        <v>280</v>
      </c>
      <c r="B152" s="0" t="s">
        <v>196</v>
      </c>
      <c r="C152" s="0" t="s">
        <v>196</v>
      </c>
      <c r="D152" s="0" t="s">
        <v>51</v>
      </c>
      <c r="E152" s="0" t="s">
        <v>32</v>
      </c>
      <c r="F152" s="0" t="s">
        <v>78</v>
      </c>
      <c r="G152" s="0" t="s">
        <v>34</v>
      </c>
      <c r="H152" s="0" t="n">
        <v>20</v>
      </c>
      <c r="I152" s="2" t="n">
        <v>284.06</v>
      </c>
    </row>
    <row r="153" customFormat="false" ht="15" hidden="false" customHeight="false" outlineLevel="0" collapsed="false">
      <c r="A153" s="0" t="s">
        <v>281</v>
      </c>
      <c r="B153" s="0" t="s">
        <v>249</v>
      </c>
      <c r="C153" s="0" t="s">
        <v>250</v>
      </c>
      <c r="D153" s="0" t="s">
        <v>51</v>
      </c>
      <c r="E153" s="0" t="s">
        <v>97</v>
      </c>
      <c r="F153" s="0" t="s">
        <v>172</v>
      </c>
      <c r="G153" s="0" t="s">
        <v>34</v>
      </c>
      <c r="H153" s="0" t="n">
        <v>10</v>
      </c>
      <c r="I153" s="2" t="n">
        <v>283.16</v>
      </c>
    </row>
    <row r="154" customFormat="false" ht="15" hidden="false" customHeight="false" outlineLevel="0" collapsed="false">
      <c r="A154" s="0" t="s">
        <v>282</v>
      </c>
      <c r="B154" s="0" t="s">
        <v>244</v>
      </c>
      <c r="C154" s="0" t="s">
        <v>126</v>
      </c>
      <c r="D154" s="0" t="s">
        <v>51</v>
      </c>
      <c r="E154" s="0" t="s">
        <v>60</v>
      </c>
      <c r="F154" s="0" t="s">
        <v>78</v>
      </c>
      <c r="G154" s="0" t="s">
        <v>34</v>
      </c>
      <c r="H154" s="0" t="n">
        <v>17</v>
      </c>
      <c r="I154" s="2" t="n">
        <v>283.07</v>
      </c>
    </row>
    <row r="155" customFormat="false" ht="15" hidden="false" customHeight="false" outlineLevel="0" collapsed="false">
      <c r="A155" s="0" t="s">
        <v>283</v>
      </c>
      <c r="B155" s="0" t="s">
        <v>283</v>
      </c>
      <c r="C155" s="0" t="s">
        <v>284</v>
      </c>
      <c r="E155" s="0" t="s">
        <v>60</v>
      </c>
      <c r="F155" s="0" t="s">
        <v>78</v>
      </c>
      <c r="G155" s="0" t="s">
        <v>34</v>
      </c>
      <c r="H155" s="0" t="n">
        <v>20</v>
      </c>
      <c r="I155" s="2" t="n">
        <v>269.6</v>
      </c>
    </row>
    <row r="156" customFormat="false" ht="15" hidden="false" customHeight="false" outlineLevel="0" collapsed="false">
      <c r="A156" s="0" t="s">
        <v>285</v>
      </c>
      <c r="B156" s="0" t="s">
        <v>275</v>
      </c>
      <c r="C156" s="0" t="s">
        <v>275</v>
      </c>
      <c r="D156" s="0" t="s">
        <v>51</v>
      </c>
      <c r="E156" s="0" t="s">
        <v>32</v>
      </c>
      <c r="F156" s="0" t="s">
        <v>286</v>
      </c>
      <c r="G156" s="0" t="s">
        <v>34</v>
      </c>
      <c r="H156" s="0" t="n">
        <v>17</v>
      </c>
      <c r="I156" s="2" t="n">
        <v>260.92</v>
      </c>
    </row>
    <row r="157" customFormat="false" ht="15" hidden="false" customHeight="false" outlineLevel="0" collapsed="false">
      <c r="A157" s="0" t="s">
        <v>287</v>
      </c>
      <c r="B157" s="0" t="s">
        <v>135</v>
      </c>
      <c r="C157" s="0" t="s">
        <v>136</v>
      </c>
      <c r="D157" s="0" t="s">
        <v>51</v>
      </c>
      <c r="E157" s="0" t="s">
        <v>60</v>
      </c>
      <c r="F157" s="0" t="s">
        <v>78</v>
      </c>
      <c r="G157" s="0" t="s">
        <v>34</v>
      </c>
      <c r="H157" s="0" t="n">
        <v>20</v>
      </c>
      <c r="I157" s="2" t="n">
        <v>260.46</v>
      </c>
    </row>
    <row r="158" customFormat="false" ht="15" hidden="false" customHeight="false" outlineLevel="0" collapsed="false">
      <c r="A158" s="0" t="s">
        <v>288</v>
      </c>
      <c r="B158" s="0" t="s">
        <v>125</v>
      </c>
      <c r="C158" s="0" t="s">
        <v>126</v>
      </c>
      <c r="D158" s="0" t="s">
        <v>51</v>
      </c>
      <c r="E158" s="0" t="s">
        <v>60</v>
      </c>
      <c r="F158" s="0" t="s">
        <v>289</v>
      </c>
      <c r="G158" s="0" t="s">
        <v>52</v>
      </c>
      <c r="H158" s="0" t="n">
        <v>7</v>
      </c>
      <c r="I158" s="2" t="n">
        <v>255.6</v>
      </c>
    </row>
    <row r="159" customFormat="false" ht="15" hidden="false" customHeight="false" outlineLevel="0" collapsed="false">
      <c r="A159" s="0" t="s">
        <v>290</v>
      </c>
      <c r="B159" s="0" t="s">
        <v>75</v>
      </c>
      <c r="C159" s="0" t="s">
        <v>75</v>
      </c>
      <c r="D159" s="0" t="s">
        <v>51</v>
      </c>
      <c r="E159" s="0" t="s">
        <v>97</v>
      </c>
      <c r="F159" s="0" t="s">
        <v>133</v>
      </c>
      <c r="G159" s="0" t="s">
        <v>222</v>
      </c>
      <c r="H159" s="0" t="n">
        <v>6</v>
      </c>
      <c r="I159" s="2" t="n">
        <v>254.47</v>
      </c>
    </row>
    <row r="160" customFormat="false" ht="15" hidden="false" customHeight="false" outlineLevel="0" collapsed="false">
      <c r="A160" s="0" t="s">
        <v>291</v>
      </c>
      <c r="B160" s="0" t="s">
        <v>291</v>
      </c>
      <c r="C160" s="0" t="s">
        <v>291</v>
      </c>
      <c r="E160" s="0" t="s">
        <v>32</v>
      </c>
      <c r="F160" s="0" t="s">
        <v>33</v>
      </c>
      <c r="G160" s="0" t="s">
        <v>172</v>
      </c>
      <c r="H160" s="0" t="n">
        <v>55</v>
      </c>
      <c r="I160" s="2" t="n">
        <v>232.23</v>
      </c>
    </row>
    <row r="161" customFormat="false" ht="15" hidden="false" customHeight="false" outlineLevel="0" collapsed="false">
      <c r="A161" s="0" t="s">
        <v>292</v>
      </c>
      <c r="B161" s="0" t="s">
        <v>191</v>
      </c>
      <c r="C161" s="0" t="s">
        <v>191</v>
      </c>
      <c r="D161" s="0" t="s">
        <v>51</v>
      </c>
      <c r="E161" s="0" t="s">
        <v>60</v>
      </c>
      <c r="F161" s="0" t="s">
        <v>98</v>
      </c>
      <c r="G161" s="0" t="s">
        <v>34</v>
      </c>
      <c r="H161" s="0" t="n">
        <v>17</v>
      </c>
      <c r="I161" s="2" t="n">
        <v>232.06</v>
      </c>
    </row>
    <row r="162" customFormat="false" ht="15" hidden="false" customHeight="false" outlineLevel="0" collapsed="false">
      <c r="A162" s="0" t="s">
        <v>293</v>
      </c>
      <c r="B162" s="0" t="s">
        <v>220</v>
      </c>
      <c r="C162" s="0" t="s">
        <v>221</v>
      </c>
      <c r="D162" s="0" t="s">
        <v>51</v>
      </c>
      <c r="E162" s="0" t="s">
        <v>60</v>
      </c>
      <c r="F162" s="0" t="s">
        <v>289</v>
      </c>
      <c r="G162" s="0" t="s">
        <v>52</v>
      </c>
      <c r="H162" s="0" t="n">
        <v>7</v>
      </c>
      <c r="I162" s="2" t="n">
        <v>226.72</v>
      </c>
    </row>
    <row r="163" customFormat="false" ht="15" hidden="false" customHeight="false" outlineLevel="0" collapsed="false">
      <c r="A163" s="0" t="s">
        <v>294</v>
      </c>
      <c r="B163" s="0" t="s">
        <v>96</v>
      </c>
      <c r="C163" s="0" t="s">
        <v>96</v>
      </c>
      <c r="D163" s="0" t="s">
        <v>51</v>
      </c>
      <c r="E163" s="0" t="s">
        <v>60</v>
      </c>
      <c r="F163" s="0" t="s">
        <v>78</v>
      </c>
      <c r="G163" s="0" t="s">
        <v>251</v>
      </c>
      <c r="H163" s="0" t="n">
        <v>9</v>
      </c>
      <c r="I163" s="2" t="n">
        <v>225.34</v>
      </c>
    </row>
    <row r="164" customFormat="false" ht="15" hidden="false" customHeight="false" outlineLevel="0" collapsed="false">
      <c r="A164" s="0" t="s">
        <v>295</v>
      </c>
      <c r="B164" s="0" t="s">
        <v>295</v>
      </c>
      <c r="C164" s="0" t="s">
        <v>295</v>
      </c>
      <c r="E164" s="0" t="s">
        <v>97</v>
      </c>
      <c r="F164" s="0" t="s">
        <v>296</v>
      </c>
      <c r="G164" s="0" t="s">
        <v>296</v>
      </c>
      <c r="H164" s="0" t="n">
        <v>1</v>
      </c>
      <c r="I164" s="2" t="n">
        <v>224.64</v>
      </c>
    </row>
    <row r="165" customFormat="false" ht="15" hidden="false" customHeight="false" outlineLevel="0" collapsed="false">
      <c r="A165" s="0" t="s">
        <v>297</v>
      </c>
      <c r="B165" s="0" t="s">
        <v>262</v>
      </c>
      <c r="C165" s="0" t="s">
        <v>136</v>
      </c>
      <c r="D165" s="0" t="s">
        <v>51</v>
      </c>
      <c r="E165" s="0" t="s">
        <v>60</v>
      </c>
      <c r="F165" s="0" t="s">
        <v>115</v>
      </c>
      <c r="G165" s="0" t="s">
        <v>52</v>
      </c>
      <c r="H165" s="0" t="n">
        <v>10</v>
      </c>
      <c r="I165" s="2" t="n">
        <v>223.47</v>
      </c>
    </row>
    <row r="166" customFormat="false" ht="15" hidden="false" customHeight="false" outlineLevel="0" collapsed="false">
      <c r="A166" s="0" t="s">
        <v>298</v>
      </c>
      <c r="B166" s="0" t="s">
        <v>53</v>
      </c>
      <c r="C166" s="0" t="s">
        <v>53</v>
      </c>
      <c r="D166" s="0" t="s">
        <v>51</v>
      </c>
      <c r="E166" s="0" t="s">
        <v>60</v>
      </c>
      <c r="F166" s="0" t="s">
        <v>78</v>
      </c>
      <c r="G166" s="0" t="s">
        <v>34</v>
      </c>
      <c r="H166" s="0" t="n">
        <v>20</v>
      </c>
      <c r="I166" s="2" t="n">
        <v>210.58</v>
      </c>
    </row>
    <row r="167" customFormat="false" ht="15" hidden="false" customHeight="false" outlineLevel="0" collapsed="false">
      <c r="A167" s="0" t="s">
        <v>299</v>
      </c>
      <c r="B167" s="0" t="s">
        <v>75</v>
      </c>
      <c r="C167" s="0" t="s">
        <v>75</v>
      </c>
      <c r="D167" s="0" t="s">
        <v>51</v>
      </c>
      <c r="E167" s="0" t="s">
        <v>32</v>
      </c>
      <c r="F167" s="0" t="s">
        <v>78</v>
      </c>
      <c r="G167" s="0" t="s">
        <v>34</v>
      </c>
      <c r="H167" s="0" t="n">
        <v>18</v>
      </c>
      <c r="I167" s="2" t="n">
        <v>201.83</v>
      </c>
    </row>
    <row r="168" customFormat="false" ht="15" hidden="false" customHeight="false" outlineLevel="0" collapsed="false">
      <c r="A168" s="0" t="s">
        <v>300</v>
      </c>
      <c r="B168" s="0" t="s">
        <v>272</v>
      </c>
      <c r="C168" s="0" t="s">
        <v>272</v>
      </c>
      <c r="D168" s="0" t="s">
        <v>51</v>
      </c>
      <c r="E168" s="0" t="s">
        <v>60</v>
      </c>
      <c r="F168" s="0" t="s">
        <v>301</v>
      </c>
      <c r="G168" s="0" t="s">
        <v>302</v>
      </c>
      <c r="H168" s="0" t="n">
        <v>18</v>
      </c>
      <c r="I168" s="2" t="n">
        <v>195.98</v>
      </c>
    </row>
    <row r="169" customFormat="false" ht="15" hidden="false" customHeight="false" outlineLevel="0" collapsed="false">
      <c r="A169" s="0" t="s">
        <v>303</v>
      </c>
      <c r="B169" s="0" t="s">
        <v>233</v>
      </c>
      <c r="C169" s="0" t="s">
        <v>233</v>
      </c>
      <c r="D169" s="0" t="s">
        <v>51</v>
      </c>
      <c r="E169" s="0" t="s">
        <v>32</v>
      </c>
      <c r="F169" s="0" t="s">
        <v>78</v>
      </c>
      <c r="G169" s="0" t="s">
        <v>34</v>
      </c>
      <c r="H169" s="0" t="n">
        <v>31</v>
      </c>
      <c r="I169" s="2" t="n">
        <v>190.37</v>
      </c>
    </row>
    <row r="170" customFormat="false" ht="15" hidden="false" customHeight="false" outlineLevel="0" collapsed="false">
      <c r="A170" s="0" t="s">
        <v>304</v>
      </c>
      <c r="B170" s="0" t="s">
        <v>249</v>
      </c>
      <c r="C170" s="0" t="s">
        <v>250</v>
      </c>
      <c r="D170" s="0" t="s">
        <v>51</v>
      </c>
      <c r="E170" s="0" t="s">
        <v>60</v>
      </c>
      <c r="F170" s="0" t="s">
        <v>251</v>
      </c>
      <c r="G170" s="0" t="s">
        <v>34</v>
      </c>
      <c r="H170" s="0" t="n">
        <v>6</v>
      </c>
      <c r="I170" s="2" t="n">
        <v>187</v>
      </c>
    </row>
    <row r="171" customFormat="false" ht="15" hidden="false" customHeight="false" outlineLevel="0" collapsed="false">
      <c r="A171" s="0" t="s">
        <v>305</v>
      </c>
      <c r="B171" s="0" t="s">
        <v>140</v>
      </c>
      <c r="C171" s="0" t="s">
        <v>140</v>
      </c>
      <c r="D171" s="0" t="s">
        <v>51</v>
      </c>
      <c r="E171" s="0" t="s">
        <v>60</v>
      </c>
      <c r="F171" s="0" t="s">
        <v>286</v>
      </c>
      <c r="G171" s="0" t="s">
        <v>34</v>
      </c>
      <c r="H171" s="0" t="n">
        <v>9</v>
      </c>
      <c r="I171" s="2" t="n">
        <v>182.77</v>
      </c>
    </row>
    <row r="172" customFormat="false" ht="15" hidden="false" customHeight="false" outlineLevel="0" collapsed="false">
      <c r="A172" s="0" t="s">
        <v>306</v>
      </c>
      <c r="B172" s="0" t="s">
        <v>272</v>
      </c>
      <c r="C172" s="0" t="s">
        <v>272</v>
      </c>
      <c r="D172" s="0" t="s">
        <v>51</v>
      </c>
      <c r="E172" s="0" t="s">
        <v>97</v>
      </c>
      <c r="F172" s="0" t="s">
        <v>78</v>
      </c>
      <c r="G172" s="0" t="s">
        <v>302</v>
      </c>
      <c r="H172" s="0" t="n">
        <v>10</v>
      </c>
      <c r="I172" s="2" t="n">
        <v>181.65</v>
      </c>
    </row>
    <row r="173" customFormat="false" ht="15" hidden="false" customHeight="false" outlineLevel="0" collapsed="false">
      <c r="A173" s="0" t="s">
        <v>307</v>
      </c>
      <c r="B173" s="0" t="s">
        <v>125</v>
      </c>
      <c r="C173" s="0" t="s">
        <v>126</v>
      </c>
      <c r="D173" s="0" t="s">
        <v>51</v>
      </c>
      <c r="E173" s="0" t="s">
        <v>60</v>
      </c>
      <c r="F173" s="0" t="s">
        <v>78</v>
      </c>
      <c r="G173" s="0" t="s">
        <v>127</v>
      </c>
      <c r="H173" s="0" t="n">
        <v>5</v>
      </c>
      <c r="I173" s="2" t="n">
        <v>179.53</v>
      </c>
    </row>
    <row r="174" customFormat="false" ht="15" hidden="false" customHeight="false" outlineLevel="0" collapsed="false">
      <c r="A174" s="0" t="s">
        <v>308</v>
      </c>
      <c r="B174" s="0" t="s">
        <v>308</v>
      </c>
      <c r="C174" s="0" t="s">
        <v>126</v>
      </c>
      <c r="E174" s="0" t="s">
        <v>60</v>
      </c>
      <c r="F174" s="0" t="s">
        <v>255</v>
      </c>
      <c r="G174" s="0" t="s">
        <v>34</v>
      </c>
      <c r="H174" s="0" t="n">
        <v>12</v>
      </c>
      <c r="I174" s="2" t="n">
        <v>177.23</v>
      </c>
    </row>
    <row r="175" customFormat="false" ht="15" hidden="false" customHeight="false" outlineLevel="0" collapsed="false">
      <c r="A175" s="0" t="s">
        <v>309</v>
      </c>
      <c r="B175" s="0" t="s">
        <v>239</v>
      </c>
      <c r="C175" s="0" t="s">
        <v>239</v>
      </c>
      <c r="D175" s="0" t="s">
        <v>51</v>
      </c>
      <c r="E175" s="0" t="s">
        <v>60</v>
      </c>
      <c r="F175" s="0" t="s">
        <v>310</v>
      </c>
      <c r="G175" s="0" t="s">
        <v>52</v>
      </c>
      <c r="H175" s="0" t="n">
        <v>19</v>
      </c>
      <c r="I175" s="2" t="n">
        <v>176.03</v>
      </c>
    </row>
    <row r="176" customFormat="false" ht="15" hidden="false" customHeight="false" outlineLevel="0" collapsed="false">
      <c r="A176" s="0" t="s">
        <v>311</v>
      </c>
      <c r="B176" s="0" t="s">
        <v>53</v>
      </c>
      <c r="C176" s="0" t="s">
        <v>53</v>
      </c>
      <c r="D176" s="0" t="s">
        <v>51</v>
      </c>
      <c r="E176" s="0" t="s">
        <v>60</v>
      </c>
      <c r="F176" s="0" t="s">
        <v>78</v>
      </c>
      <c r="G176" s="0" t="s">
        <v>34</v>
      </c>
      <c r="H176" s="0" t="n">
        <v>20</v>
      </c>
      <c r="I176" s="2" t="n">
        <v>175.83</v>
      </c>
    </row>
    <row r="177" customFormat="false" ht="15" hidden="false" customHeight="false" outlineLevel="0" collapsed="false">
      <c r="A177" s="0" t="s">
        <v>312</v>
      </c>
      <c r="B177" s="0" t="s">
        <v>258</v>
      </c>
      <c r="C177" s="0" t="s">
        <v>258</v>
      </c>
      <c r="D177" s="0" t="s">
        <v>51</v>
      </c>
      <c r="E177" s="0" t="s">
        <v>97</v>
      </c>
      <c r="F177" s="0" t="s">
        <v>313</v>
      </c>
      <c r="G177" s="0" t="s">
        <v>314</v>
      </c>
      <c r="H177" s="0" t="n">
        <v>12</v>
      </c>
      <c r="I177" s="2" t="n">
        <v>174.16</v>
      </c>
    </row>
    <row r="178" customFormat="false" ht="15" hidden="false" customHeight="false" outlineLevel="0" collapsed="false">
      <c r="A178" s="0" t="s">
        <v>315</v>
      </c>
      <c r="B178" s="0" t="s">
        <v>316</v>
      </c>
      <c r="C178" s="0" t="s">
        <v>316</v>
      </c>
      <c r="D178" s="0" t="s">
        <v>51</v>
      </c>
      <c r="E178" s="0" t="s">
        <v>60</v>
      </c>
      <c r="F178" s="0" t="s">
        <v>33</v>
      </c>
      <c r="G178" s="0" t="s">
        <v>52</v>
      </c>
      <c r="H178" s="0" t="n">
        <v>54</v>
      </c>
      <c r="I178" s="2" t="n">
        <v>171.94</v>
      </c>
    </row>
    <row r="179" customFormat="false" ht="15" hidden="false" customHeight="false" outlineLevel="0" collapsed="false">
      <c r="A179" s="0" t="s">
        <v>317</v>
      </c>
      <c r="B179" s="0" t="s">
        <v>317</v>
      </c>
      <c r="C179" s="0" t="s">
        <v>136</v>
      </c>
      <c r="E179" s="0" t="s">
        <v>60</v>
      </c>
      <c r="F179" s="0" t="s">
        <v>78</v>
      </c>
      <c r="G179" s="0" t="s">
        <v>34</v>
      </c>
      <c r="H179" s="0" t="n">
        <v>20</v>
      </c>
      <c r="I179" s="2" t="n">
        <v>167.53</v>
      </c>
    </row>
    <row r="180" customFormat="false" ht="15" hidden="false" customHeight="false" outlineLevel="0" collapsed="false">
      <c r="A180" s="0" t="s">
        <v>318</v>
      </c>
      <c r="B180" s="0" t="s">
        <v>170</v>
      </c>
      <c r="C180" s="0" t="s">
        <v>170</v>
      </c>
      <c r="D180" s="0" t="s">
        <v>51</v>
      </c>
      <c r="E180" s="0" t="s">
        <v>32</v>
      </c>
      <c r="F180" s="0" t="s">
        <v>78</v>
      </c>
      <c r="G180" s="0" t="s">
        <v>34</v>
      </c>
      <c r="H180" s="0" t="n">
        <v>25</v>
      </c>
      <c r="I180" s="2" t="n">
        <v>161.42</v>
      </c>
    </row>
    <row r="181" customFormat="false" ht="15" hidden="false" customHeight="false" outlineLevel="0" collapsed="false">
      <c r="A181" s="0" t="s">
        <v>319</v>
      </c>
      <c r="B181" s="0" t="s">
        <v>319</v>
      </c>
      <c r="C181" s="0" t="s">
        <v>319</v>
      </c>
      <c r="E181" s="0" t="s">
        <v>60</v>
      </c>
      <c r="F181" s="0" t="s">
        <v>313</v>
      </c>
      <c r="G181" s="0" t="s">
        <v>52</v>
      </c>
      <c r="H181" s="0" t="n">
        <v>30</v>
      </c>
      <c r="I181" s="2" t="n">
        <v>160.26</v>
      </c>
    </row>
    <row r="182" customFormat="false" ht="15" hidden="false" customHeight="false" outlineLevel="0" collapsed="false">
      <c r="A182" s="0" t="s">
        <v>320</v>
      </c>
      <c r="B182" s="0" t="s">
        <v>53</v>
      </c>
      <c r="C182" s="0" t="s">
        <v>53</v>
      </c>
      <c r="D182" s="0" t="s">
        <v>51</v>
      </c>
      <c r="E182" s="0" t="s">
        <v>60</v>
      </c>
      <c r="F182" s="0" t="s">
        <v>78</v>
      </c>
      <c r="G182" s="0" t="s">
        <v>34</v>
      </c>
      <c r="H182" s="0" t="n">
        <v>20</v>
      </c>
      <c r="I182" s="2" t="n">
        <v>160.13</v>
      </c>
    </row>
    <row r="183" customFormat="false" ht="15" hidden="false" customHeight="false" outlineLevel="0" collapsed="false">
      <c r="A183" s="0" t="s">
        <v>321</v>
      </c>
      <c r="B183" s="0" t="s">
        <v>321</v>
      </c>
      <c r="C183" s="0" t="s">
        <v>321</v>
      </c>
      <c r="E183" s="0" t="s">
        <v>60</v>
      </c>
      <c r="F183" s="0" t="s">
        <v>172</v>
      </c>
      <c r="G183" s="0" t="s">
        <v>34</v>
      </c>
      <c r="H183" s="0" t="n">
        <v>10</v>
      </c>
      <c r="I183" s="2" t="n">
        <v>156.28</v>
      </c>
    </row>
    <row r="184" customFormat="false" ht="15" hidden="false" customHeight="false" outlineLevel="0" collapsed="false">
      <c r="A184" s="0" t="s">
        <v>322</v>
      </c>
      <c r="B184" s="0" t="s">
        <v>322</v>
      </c>
      <c r="C184" s="0" t="s">
        <v>126</v>
      </c>
      <c r="E184" s="0" t="s">
        <v>60</v>
      </c>
      <c r="F184" s="0" t="s">
        <v>205</v>
      </c>
      <c r="G184" s="0" t="s">
        <v>52</v>
      </c>
      <c r="H184" s="0" t="n">
        <v>5</v>
      </c>
      <c r="I184" s="2" t="n">
        <v>153.63</v>
      </c>
    </row>
    <row r="185" customFormat="false" ht="15" hidden="false" customHeight="false" outlineLevel="0" collapsed="false">
      <c r="A185" s="0" t="s">
        <v>323</v>
      </c>
      <c r="B185" s="0" t="s">
        <v>267</v>
      </c>
      <c r="C185" s="0" t="s">
        <v>267</v>
      </c>
      <c r="D185" s="0" t="s">
        <v>51</v>
      </c>
      <c r="E185" s="0" t="s">
        <v>60</v>
      </c>
      <c r="F185" s="0" t="s">
        <v>324</v>
      </c>
      <c r="G185" s="0" t="s">
        <v>52</v>
      </c>
      <c r="H185" s="0" t="n">
        <v>6</v>
      </c>
      <c r="I185" s="2" t="n">
        <v>151.37</v>
      </c>
    </row>
    <row r="186" customFormat="false" ht="15" hidden="false" customHeight="false" outlineLevel="0" collapsed="false">
      <c r="A186" s="0" t="s">
        <v>325</v>
      </c>
      <c r="B186" s="0" t="s">
        <v>325</v>
      </c>
      <c r="C186" s="0" t="s">
        <v>126</v>
      </c>
      <c r="E186" s="0" t="s">
        <v>60</v>
      </c>
      <c r="F186" s="0" t="s">
        <v>78</v>
      </c>
      <c r="G186" s="0" t="s">
        <v>34</v>
      </c>
      <c r="H186" s="0" t="n">
        <v>20</v>
      </c>
      <c r="I186" s="2" t="n">
        <v>149.32</v>
      </c>
    </row>
    <row r="187" customFormat="false" ht="15" hidden="false" customHeight="false" outlineLevel="0" collapsed="false">
      <c r="A187" s="0" t="s">
        <v>326</v>
      </c>
      <c r="B187" s="0" t="s">
        <v>236</v>
      </c>
      <c r="C187" s="0" t="s">
        <v>236</v>
      </c>
      <c r="D187" s="0" t="s">
        <v>51</v>
      </c>
      <c r="E187" s="0" t="s">
        <v>60</v>
      </c>
      <c r="F187" s="0" t="s">
        <v>78</v>
      </c>
      <c r="G187" s="0" t="s">
        <v>34</v>
      </c>
      <c r="H187" s="0" t="n">
        <v>19</v>
      </c>
      <c r="I187" s="2" t="n">
        <v>145.75</v>
      </c>
    </row>
    <row r="188" customFormat="false" ht="15" hidden="false" customHeight="false" outlineLevel="0" collapsed="false">
      <c r="A188" s="0" t="s">
        <v>327</v>
      </c>
      <c r="B188" s="0" t="s">
        <v>327</v>
      </c>
      <c r="C188" s="0" t="s">
        <v>250</v>
      </c>
      <c r="E188" s="0" t="s">
        <v>60</v>
      </c>
      <c r="F188" s="0" t="s">
        <v>33</v>
      </c>
      <c r="G188" s="0" t="s">
        <v>52</v>
      </c>
      <c r="H188" s="0" t="n">
        <v>53</v>
      </c>
      <c r="I188" s="2" t="n">
        <v>144.14</v>
      </c>
    </row>
    <row r="189" customFormat="false" ht="15" hidden="false" customHeight="false" outlineLevel="0" collapsed="false">
      <c r="A189" s="0" t="s">
        <v>328</v>
      </c>
      <c r="B189" s="0" t="s">
        <v>53</v>
      </c>
      <c r="C189" s="0" t="s">
        <v>53</v>
      </c>
      <c r="D189" s="0" t="s">
        <v>51</v>
      </c>
      <c r="E189" s="0" t="s">
        <v>60</v>
      </c>
      <c r="F189" s="0" t="s">
        <v>78</v>
      </c>
      <c r="G189" s="0" t="s">
        <v>34</v>
      </c>
      <c r="H189" s="0" t="n">
        <v>20</v>
      </c>
      <c r="I189" s="2" t="n">
        <v>143.62</v>
      </c>
    </row>
    <row r="190" customFormat="false" ht="15" hidden="false" customHeight="false" outlineLevel="0" collapsed="false">
      <c r="A190" s="0" t="s">
        <v>329</v>
      </c>
      <c r="B190" s="0" t="s">
        <v>135</v>
      </c>
      <c r="C190" s="0" t="s">
        <v>136</v>
      </c>
      <c r="D190" s="0" t="s">
        <v>51</v>
      </c>
      <c r="E190" s="0" t="s">
        <v>60</v>
      </c>
      <c r="F190" s="0" t="s">
        <v>301</v>
      </c>
      <c r="G190" s="0" t="s">
        <v>34</v>
      </c>
      <c r="H190" s="0" t="n">
        <v>19</v>
      </c>
      <c r="I190" s="2" t="n">
        <v>141.28</v>
      </c>
    </row>
    <row r="191" customFormat="false" ht="15" hidden="false" customHeight="false" outlineLevel="0" collapsed="false">
      <c r="A191" s="0" t="s">
        <v>330</v>
      </c>
      <c r="B191" s="0" t="s">
        <v>144</v>
      </c>
      <c r="C191" s="0" t="s">
        <v>144</v>
      </c>
      <c r="D191" s="0" t="s">
        <v>51</v>
      </c>
      <c r="E191" s="0" t="s">
        <v>60</v>
      </c>
      <c r="F191" s="0" t="s">
        <v>78</v>
      </c>
      <c r="G191" s="0" t="s">
        <v>34</v>
      </c>
      <c r="H191" s="0" t="n">
        <v>20</v>
      </c>
      <c r="I191" s="2" t="n">
        <v>140.45</v>
      </c>
    </row>
    <row r="192" customFormat="false" ht="15" hidden="false" customHeight="false" outlineLevel="0" collapsed="false">
      <c r="A192" s="0" t="s">
        <v>331</v>
      </c>
      <c r="B192" s="0" t="s">
        <v>331</v>
      </c>
      <c r="C192" s="0" t="s">
        <v>331</v>
      </c>
      <c r="E192" s="0" t="s">
        <v>60</v>
      </c>
      <c r="F192" s="0" t="s">
        <v>78</v>
      </c>
      <c r="G192" s="0" t="s">
        <v>251</v>
      </c>
      <c r="H192" s="0" t="n">
        <v>9</v>
      </c>
      <c r="I192" s="2" t="n">
        <v>138.03</v>
      </c>
    </row>
    <row r="193" customFormat="false" ht="15" hidden="false" customHeight="false" outlineLevel="0" collapsed="false">
      <c r="A193" s="0" t="s">
        <v>332</v>
      </c>
      <c r="B193" s="0" t="s">
        <v>332</v>
      </c>
      <c r="C193" s="0" t="s">
        <v>136</v>
      </c>
      <c r="E193" s="0" t="s">
        <v>60</v>
      </c>
      <c r="F193" s="0" t="s">
        <v>78</v>
      </c>
      <c r="G193" s="0" t="s">
        <v>34</v>
      </c>
      <c r="H193" s="0" t="n">
        <v>20</v>
      </c>
      <c r="I193" s="2" t="n">
        <v>137.5</v>
      </c>
    </row>
    <row r="194" customFormat="false" ht="15" hidden="false" customHeight="false" outlineLevel="0" collapsed="false">
      <c r="A194" s="0" t="s">
        <v>333</v>
      </c>
      <c r="B194" s="0" t="s">
        <v>135</v>
      </c>
      <c r="C194" s="0" t="s">
        <v>136</v>
      </c>
      <c r="D194" s="0" t="s">
        <v>51</v>
      </c>
      <c r="E194" s="0" t="s">
        <v>60</v>
      </c>
      <c r="F194" s="0" t="s">
        <v>78</v>
      </c>
      <c r="G194" s="0" t="s">
        <v>34</v>
      </c>
      <c r="H194" s="0" t="n">
        <v>17</v>
      </c>
      <c r="I194" s="2" t="n">
        <v>136.76</v>
      </c>
    </row>
    <row r="195" customFormat="false" ht="15" hidden="false" customHeight="false" outlineLevel="0" collapsed="false">
      <c r="A195" s="0" t="s">
        <v>334</v>
      </c>
      <c r="B195" s="0" t="s">
        <v>135</v>
      </c>
      <c r="C195" s="0" t="s">
        <v>136</v>
      </c>
      <c r="D195" s="0" t="s">
        <v>51</v>
      </c>
      <c r="E195" s="0" t="s">
        <v>60</v>
      </c>
      <c r="F195" s="0" t="s">
        <v>78</v>
      </c>
      <c r="G195" s="0" t="s">
        <v>34</v>
      </c>
      <c r="H195" s="0" t="n">
        <v>20</v>
      </c>
      <c r="I195" s="2" t="n">
        <v>135.17</v>
      </c>
    </row>
    <row r="196" customFormat="false" ht="15" hidden="false" customHeight="false" outlineLevel="0" collapsed="false">
      <c r="A196" s="0" t="s">
        <v>335</v>
      </c>
      <c r="B196" s="0" t="s">
        <v>135</v>
      </c>
      <c r="C196" s="0" t="s">
        <v>136</v>
      </c>
      <c r="D196" s="0" t="s">
        <v>51</v>
      </c>
      <c r="E196" s="0" t="s">
        <v>60</v>
      </c>
      <c r="F196" s="0" t="s">
        <v>78</v>
      </c>
      <c r="G196" s="0" t="s">
        <v>34</v>
      </c>
      <c r="H196" s="0" t="n">
        <v>20</v>
      </c>
      <c r="I196" s="2" t="n">
        <v>134.28</v>
      </c>
    </row>
    <row r="197" customFormat="false" ht="15" hidden="false" customHeight="false" outlineLevel="0" collapsed="false">
      <c r="A197" s="0" t="s">
        <v>336</v>
      </c>
      <c r="B197" s="0" t="s">
        <v>336</v>
      </c>
      <c r="C197" s="0" t="s">
        <v>336</v>
      </c>
      <c r="E197" s="0" t="s">
        <v>32</v>
      </c>
      <c r="F197" s="0" t="s">
        <v>324</v>
      </c>
      <c r="G197" s="0" t="s">
        <v>52</v>
      </c>
      <c r="H197" s="0" t="n">
        <v>7</v>
      </c>
      <c r="I197" s="2" t="n">
        <v>133.9</v>
      </c>
    </row>
    <row r="198" customFormat="false" ht="15" hidden="false" customHeight="false" outlineLevel="0" collapsed="false">
      <c r="A198" s="0" t="s">
        <v>337</v>
      </c>
      <c r="B198" s="0" t="s">
        <v>135</v>
      </c>
      <c r="C198" s="0" t="s">
        <v>136</v>
      </c>
      <c r="D198" s="0" t="s">
        <v>51</v>
      </c>
      <c r="E198" s="0" t="s">
        <v>60</v>
      </c>
      <c r="F198" s="0" t="s">
        <v>78</v>
      </c>
      <c r="G198" s="0" t="s">
        <v>34</v>
      </c>
      <c r="H198" s="0" t="n">
        <v>18</v>
      </c>
      <c r="I198" s="2" t="n">
        <v>131.49</v>
      </c>
    </row>
    <row r="199" customFormat="false" ht="15" hidden="false" customHeight="false" outlineLevel="0" collapsed="false">
      <c r="A199" s="0" t="s">
        <v>338</v>
      </c>
      <c r="B199" s="0" t="s">
        <v>75</v>
      </c>
      <c r="C199" s="0" t="s">
        <v>75</v>
      </c>
      <c r="D199" s="0" t="s">
        <v>51</v>
      </c>
      <c r="E199" s="0" t="s">
        <v>97</v>
      </c>
      <c r="F199" s="0" t="s">
        <v>133</v>
      </c>
      <c r="G199" s="0" t="s">
        <v>34</v>
      </c>
      <c r="H199" s="0" t="n">
        <v>9</v>
      </c>
      <c r="I199" s="2" t="n">
        <v>131</v>
      </c>
    </row>
    <row r="200" customFormat="false" ht="15" hidden="false" customHeight="false" outlineLevel="0" collapsed="false">
      <c r="A200" s="0" t="s">
        <v>339</v>
      </c>
      <c r="B200" s="0" t="s">
        <v>340</v>
      </c>
      <c r="C200" s="0" t="s">
        <v>136</v>
      </c>
      <c r="D200" s="0" t="s">
        <v>51</v>
      </c>
      <c r="E200" s="0" t="s">
        <v>60</v>
      </c>
      <c r="F200" s="0" t="s">
        <v>78</v>
      </c>
      <c r="G200" s="0" t="s">
        <v>34</v>
      </c>
      <c r="H200" s="0" t="n">
        <v>20</v>
      </c>
      <c r="I200" s="2" t="n">
        <v>130.78</v>
      </c>
    </row>
    <row r="201" customFormat="false" ht="15" hidden="false" customHeight="false" outlineLevel="0" collapsed="false">
      <c r="A201" s="0" t="s">
        <v>341</v>
      </c>
      <c r="B201" s="0" t="s">
        <v>135</v>
      </c>
      <c r="C201" s="0" t="s">
        <v>136</v>
      </c>
      <c r="D201" s="0" t="s">
        <v>51</v>
      </c>
      <c r="E201" s="0" t="s">
        <v>60</v>
      </c>
      <c r="F201" s="0" t="s">
        <v>78</v>
      </c>
      <c r="G201" s="0" t="s">
        <v>34</v>
      </c>
      <c r="H201" s="0" t="n">
        <v>20</v>
      </c>
      <c r="I201" s="2" t="n">
        <v>124.71</v>
      </c>
    </row>
    <row r="202" customFormat="false" ht="15" hidden="false" customHeight="false" outlineLevel="0" collapsed="false">
      <c r="A202" s="0" t="s">
        <v>342</v>
      </c>
      <c r="B202" s="0" t="s">
        <v>342</v>
      </c>
      <c r="C202" s="0" t="s">
        <v>342</v>
      </c>
      <c r="E202" s="0" t="s">
        <v>60</v>
      </c>
      <c r="F202" s="0" t="s">
        <v>172</v>
      </c>
      <c r="G202" s="0" t="s">
        <v>34</v>
      </c>
      <c r="H202" s="0" t="n">
        <v>10</v>
      </c>
      <c r="I202" s="2" t="n">
        <v>121.2</v>
      </c>
    </row>
    <row r="203" customFormat="false" ht="15" hidden="false" customHeight="false" outlineLevel="0" collapsed="false">
      <c r="A203" s="0" t="s">
        <v>343</v>
      </c>
      <c r="B203" s="0" t="s">
        <v>343</v>
      </c>
      <c r="C203" s="0" t="s">
        <v>343</v>
      </c>
      <c r="E203" s="0" t="s">
        <v>32</v>
      </c>
      <c r="F203" s="0" t="s">
        <v>209</v>
      </c>
      <c r="G203" s="0" t="s">
        <v>34</v>
      </c>
      <c r="H203" s="0" t="n">
        <v>9</v>
      </c>
      <c r="I203" s="2" t="n">
        <v>118.84</v>
      </c>
    </row>
    <row r="204" customFormat="false" ht="15" hidden="false" customHeight="false" outlineLevel="0" collapsed="false">
      <c r="A204" s="0" t="s">
        <v>344</v>
      </c>
      <c r="B204" s="0" t="s">
        <v>344</v>
      </c>
      <c r="C204" s="0" t="s">
        <v>126</v>
      </c>
      <c r="E204" s="0" t="s">
        <v>60</v>
      </c>
      <c r="F204" s="0" t="s">
        <v>207</v>
      </c>
      <c r="G204" s="0" t="s">
        <v>34</v>
      </c>
      <c r="H204" s="0" t="n">
        <v>14</v>
      </c>
      <c r="I204" s="2" t="n">
        <v>117.63</v>
      </c>
    </row>
    <row r="205" customFormat="false" ht="15" hidden="false" customHeight="false" outlineLevel="0" collapsed="false">
      <c r="A205" s="0" t="s">
        <v>345</v>
      </c>
      <c r="B205" s="0" t="s">
        <v>345</v>
      </c>
      <c r="C205" s="0" t="s">
        <v>345</v>
      </c>
      <c r="E205" s="0" t="s">
        <v>60</v>
      </c>
      <c r="F205" s="0" t="s">
        <v>324</v>
      </c>
      <c r="G205" s="0" t="s">
        <v>52</v>
      </c>
      <c r="H205" s="0" t="n">
        <v>6</v>
      </c>
      <c r="I205" s="2" t="n">
        <v>116.21</v>
      </c>
    </row>
    <row r="206" customFormat="false" ht="15" hidden="false" customHeight="false" outlineLevel="0" collapsed="false">
      <c r="A206" s="0" t="s">
        <v>346</v>
      </c>
      <c r="B206" s="0" t="s">
        <v>346</v>
      </c>
      <c r="C206" s="0" t="s">
        <v>126</v>
      </c>
      <c r="E206" s="0" t="s">
        <v>60</v>
      </c>
      <c r="F206" s="0" t="s">
        <v>78</v>
      </c>
      <c r="G206" s="0" t="s">
        <v>127</v>
      </c>
      <c r="H206" s="0" t="n">
        <v>5</v>
      </c>
      <c r="I206" s="2" t="n">
        <v>116.18</v>
      </c>
    </row>
    <row r="207" customFormat="false" ht="15" hidden="false" customHeight="false" outlineLevel="0" collapsed="false">
      <c r="A207" s="0" t="s">
        <v>347</v>
      </c>
      <c r="B207" s="0" t="s">
        <v>347</v>
      </c>
      <c r="C207" s="0" t="s">
        <v>126</v>
      </c>
      <c r="E207" s="0" t="s">
        <v>60</v>
      </c>
      <c r="F207" s="0" t="s">
        <v>205</v>
      </c>
      <c r="G207" s="0" t="s">
        <v>52</v>
      </c>
      <c r="H207" s="0" t="n">
        <v>5</v>
      </c>
      <c r="I207" s="2" t="n">
        <v>114.01</v>
      </c>
    </row>
    <row r="208" customFormat="false" ht="15" hidden="false" customHeight="false" outlineLevel="0" collapsed="false">
      <c r="A208" s="0" t="s">
        <v>348</v>
      </c>
      <c r="B208" s="0" t="s">
        <v>316</v>
      </c>
      <c r="C208" s="0" t="s">
        <v>316</v>
      </c>
      <c r="D208" s="0" t="s">
        <v>51</v>
      </c>
      <c r="E208" s="0" t="s">
        <v>60</v>
      </c>
      <c r="F208" s="0" t="s">
        <v>78</v>
      </c>
      <c r="G208" s="0" t="s">
        <v>34</v>
      </c>
      <c r="H208" s="0" t="n">
        <v>20</v>
      </c>
      <c r="I208" s="2" t="n">
        <v>105.45</v>
      </c>
    </row>
    <row r="209" customFormat="false" ht="15" hidden="false" customHeight="false" outlineLevel="0" collapsed="false">
      <c r="A209" s="0" t="s">
        <v>349</v>
      </c>
      <c r="B209" s="0" t="s">
        <v>349</v>
      </c>
      <c r="C209" s="0" t="s">
        <v>221</v>
      </c>
      <c r="E209" s="0" t="s">
        <v>60</v>
      </c>
      <c r="F209" s="0" t="s">
        <v>324</v>
      </c>
      <c r="G209" s="0" t="s">
        <v>52</v>
      </c>
      <c r="H209" s="0" t="n">
        <v>6</v>
      </c>
      <c r="I209" s="2" t="n">
        <v>104.71</v>
      </c>
    </row>
    <row r="210" customFormat="false" ht="15" hidden="false" customHeight="false" outlineLevel="0" collapsed="false">
      <c r="A210" s="0" t="s">
        <v>350</v>
      </c>
      <c r="B210" s="0" t="s">
        <v>75</v>
      </c>
      <c r="C210" s="0" t="s">
        <v>75</v>
      </c>
      <c r="D210" s="0" t="s">
        <v>51</v>
      </c>
      <c r="E210" s="0" t="s">
        <v>97</v>
      </c>
      <c r="F210" s="0" t="s">
        <v>113</v>
      </c>
      <c r="G210" s="0" t="s">
        <v>351</v>
      </c>
      <c r="H210" s="0" t="n">
        <v>2</v>
      </c>
      <c r="I210" s="2" t="n">
        <v>102.32</v>
      </c>
    </row>
    <row r="211" customFormat="false" ht="15" hidden="false" customHeight="false" outlineLevel="0" collapsed="false">
      <c r="A211" s="0" t="s">
        <v>352</v>
      </c>
      <c r="B211" s="0" t="s">
        <v>92</v>
      </c>
      <c r="C211" s="0" t="s">
        <v>92</v>
      </c>
      <c r="D211" s="0" t="s">
        <v>51</v>
      </c>
      <c r="E211" s="0" t="s">
        <v>97</v>
      </c>
      <c r="F211" s="0" t="s">
        <v>33</v>
      </c>
      <c r="G211" s="0" t="s">
        <v>180</v>
      </c>
      <c r="H211" s="0" t="n">
        <v>3</v>
      </c>
      <c r="I211" s="2" t="n">
        <v>102.12</v>
      </c>
    </row>
    <row r="212" customFormat="false" ht="15" hidden="false" customHeight="false" outlineLevel="0" collapsed="false">
      <c r="A212" s="0" t="s">
        <v>353</v>
      </c>
      <c r="B212" s="0" t="s">
        <v>53</v>
      </c>
      <c r="C212" s="0" t="s">
        <v>53</v>
      </c>
      <c r="D212" s="0" t="s">
        <v>51</v>
      </c>
      <c r="E212" s="0" t="s">
        <v>60</v>
      </c>
      <c r="F212" s="0" t="s">
        <v>78</v>
      </c>
      <c r="G212" s="0" t="s">
        <v>34</v>
      </c>
      <c r="H212" s="0" t="n">
        <v>20</v>
      </c>
      <c r="I212" s="2" t="n">
        <v>101.91</v>
      </c>
    </row>
    <row r="213" customFormat="false" ht="15" hidden="false" customHeight="false" outlineLevel="0" collapsed="false">
      <c r="A213" s="0" t="s">
        <v>354</v>
      </c>
      <c r="B213" s="0" t="s">
        <v>135</v>
      </c>
      <c r="C213" s="0" t="s">
        <v>136</v>
      </c>
      <c r="D213" s="0" t="s">
        <v>51</v>
      </c>
      <c r="E213" s="0" t="s">
        <v>60</v>
      </c>
      <c r="F213" s="0" t="s">
        <v>78</v>
      </c>
      <c r="G213" s="0" t="s">
        <v>34</v>
      </c>
      <c r="H213" s="0" t="n">
        <v>20</v>
      </c>
      <c r="I213" s="2" t="n">
        <v>97.97</v>
      </c>
    </row>
    <row r="214" customFormat="false" ht="15" hidden="false" customHeight="false" outlineLevel="0" collapsed="false">
      <c r="A214" s="0" t="s">
        <v>355</v>
      </c>
      <c r="B214" s="0" t="s">
        <v>229</v>
      </c>
      <c r="C214" s="0" t="s">
        <v>229</v>
      </c>
      <c r="D214" s="0" t="s">
        <v>51</v>
      </c>
      <c r="E214" s="0" t="s">
        <v>60</v>
      </c>
      <c r="F214" s="0" t="s">
        <v>78</v>
      </c>
      <c r="G214" s="0" t="s">
        <v>34</v>
      </c>
      <c r="H214" s="0" t="n">
        <v>14</v>
      </c>
      <c r="I214" s="2" t="n">
        <v>97.78</v>
      </c>
    </row>
    <row r="215" customFormat="false" ht="15" hidden="false" customHeight="false" outlineLevel="0" collapsed="false">
      <c r="A215" s="0" t="s">
        <v>356</v>
      </c>
      <c r="B215" s="0" t="s">
        <v>356</v>
      </c>
      <c r="C215" s="0" t="s">
        <v>356</v>
      </c>
      <c r="E215" s="0" t="s">
        <v>60</v>
      </c>
      <c r="F215" s="0" t="s">
        <v>202</v>
      </c>
      <c r="G215" s="0" t="s">
        <v>34</v>
      </c>
      <c r="H215" s="0" t="n">
        <v>9</v>
      </c>
      <c r="I215" s="2" t="n">
        <v>97.41</v>
      </c>
    </row>
    <row r="216" customFormat="false" ht="15" hidden="false" customHeight="false" outlineLevel="0" collapsed="false">
      <c r="A216" s="0" t="s">
        <v>357</v>
      </c>
      <c r="B216" s="0" t="s">
        <v>53</v>
      </c>
      <c r="C216" s="0" t="s">
        <v>53</v>
      </c>
      <c r="D216" s="0" t="s">
        <v>51</v>
      </c>
      <c r="E216" s="0" t="s">
        <v>60</v>
      </c>
      <c r="F216" s="0" t="s">
        <v>78</v>
      </c>
      <c r="G216" s="0" t="s">
        <v>175</v>
      </c>
      <c r="H216" s="0" t="n">
        <v>17</v>
      </c>
      <c r="I216" s="2" t="n">
        <v>97.03</v>
      </c>
    </row>
    <row r="217" customFormat="false" ht="15" hidden="false" customHeight="false" outlineLevel="0" collapsed="false">
      <c r="A217" s="0" t="s">
        <v>358</v>
      </c>
      <c r="B217" s="0" t="s">
        <v>135</v>
      </c>
      <c r="C217" s="0" t="s">
        <v>136</v>
      </c>
      <c r="D217" s="0" t="s">
        <v>51</v>
      </c>
      <c r="E217" s="0" t="s">
        <v>60</v>
      </c>
      <c r="F217" s="0" t="s">
        <v>78</v>
      </c>
      <c r="G217" s="0" t="s">
        <v>34</v>
      </c>
      <c r="H217" s="0" t="n">
        <v>16</v>
      </c>
      <c r="I217" s="2" t="n">
        <v>95.58</v>
      </c>
    </row>
    <row r="218" customFormat="false" ht="15" hidden="false" customHeight="false" outlineLevel="0" collapsed="false">
      <c r="A218" s="0" t="s">
        <v>359</v>
      </c>
      <c r="B218" s="0" t="s">
        <v>359</v>
      </c>
      <c r="C218" s="0" t="s">
        <v>126</v>
      </c>
      <c r="E218" s="0" t="s">
        <v>60</v>
      </c>
      <c r="F218" s="0" t="s">
        <v>271</v>
      </c>
      <c r="G218" s="0" t="s">
        <v>34</v>
      </c>
      <c r="H218" s="0" t="n">
        <v>13</v>
      </c>
      <c r="I218" s="2" t="n">
        <v>95.02</v>
      </c>
    </row>
    <row r="219" customFormat="false" ht="15" hidden="false" customHeight="false" outlineLevel="0" collapsed="false">
      <c r="A219" s="0" t="s">
        <v>360</v>
      </c>
      <c r="B219" s="0" t="s">
        <v>360</v>
      </c>
      <c r="C219" s="0" t="s">
        <v>360</v>
      </c>
      <c r="E219" s="0" t="s">
        <v>60</v>
      </c>
      <c r="F219" s="0" t="s">
        <v>202</v>
      </c>
      <c r="G219" s="0" t="s">
        <v>34</v>
      </c>
      <c r="H219" s="0" t="n">
        <v>9</v>
      </c>
      <c r="I219" s="2" t="n">
        <v>93.27</v>
      </c>
    </row>
    <row r="220" customFormat="false" ht="15" hidden="false" customHeight="false" outlineLevel="0" collapsed="false">
      <c r="A220" s="0" t="s">
        <v>361</v>
      </c>
      <c r="B220" s="0" t="s">
        <v>361</v>
      </c>
      <c r="C220" s="0" t="s">
        <v>361</v>
      </c>
      <c r="E220" s="0" t="s">
        <v>60</v>
      </c>
      <c r="F220" s="0" t="s">
        <v>362</v>
      </c>
      <c r="G220" s="0" t="s">
        <v>363</v>
      </c>
      <c r="H220" s="0" t="n">
        <v>13</v>
      </c>
      <c r="I220" s="2" t="n">
        <v>92.5</v>
      </c>
    </row>
    <row r="221" customFormat="false" ht="15" hidden="false" customHeight="false" outlineLevel="0" collapsed="false">
      <c r="A221" s="0" t="s">
        <v>364</v>
      </c>
      <c r="B221" s="0" t="s">
        <v>364</v>
      </c>
      <c r="C221" s="0" t="s">
        <v>364</v>
      </c>
      <c r="E221" s="0" t="s">
        <v>60</v>
      </c>
      <c r="F221" s="0" t="s">
        <v>365</v>
      </c>
      <c r="G221" s="0" t="s">
        <v>34</v>
      </c>
      <c r="H221" s="0" t="n">
        <v>5</v>
      </c>
      <c r="I221" s="2" t="n">
        <v>91.32</v>
      </c>
    </row>
    <row r="222" customFormat="false" ht="15" hidden="false" customHeight="false" outlineLevel="0" collapsed="false">
      <c r="A222" s="0" t="s">
        <v>366</v>
      </c>
      <c r="B222" s="0" t="s">
        <v>366</v>
      </c>
      <c r="C222" s="0" t="s">
        <v>221</v>
      </c>
      <c r="E222" s="0" t="s">
        <v>60</v>
      </c>
      <c r="F222" s="0" t="s">
        <v>202</v>
      </c>
      <c r="G222" s="0" t="s">
        <v>34</v>
      </c>
      <c r="H222" s="0" t="n">
        <v>9</v>
      </c>
      <c r="I222" s="2" t="n">
        <v>88.91</v>
      </c>
    </row>
    <row r="223" customFormat="false" ht="15" hidden="false" customHeight="false" outlineLevel="0" collapsed="false">
      <c r="A223" s="0" t="s">
        <v>367</v>
      </c>
      <c r="B223" s="0" t="s">
        <v>367</v>
      </c>
      <c r="C223" s="0" t="s">
        <v>221</v>
      </c>
      <c r="E223" s="0" t="s">
        <v>60</v>
      </c>
      <c r="F223" s="0" t="s">
        <v>205</v>
      </c>
      <c r="G223" s="0" t="s">
        <v>351</v>
      </c>
      <c r="H223" s="0" t="n">
        <v>4</v>
      </c>
      <c r="I223" s="2" t="n">
        <v>88.54</v>
      </c>
    </row>
    <row r="224" customFormat="false" ht="15" hidden="false" customHeight="false" outlineLevel="0" collapsed="false">
      <c r="A224" s="0" t="s">
        <v>368</v>
      </c>
      <c r="B224" s="0" t="s">
        <v>368</v>
      </c>
      <c r="C224" s="0" t="s">
        <v>368</v>
      </c>
      <c r="E224" s="0" t="s">
        <v>60</v>
      </c>
      <c r="F224" s="0" t="s">
        <v>146</v>
      </c>
      <c r="G224" s="0" t="s">
        <v>52</v>
      </c>
      <c r="H224" s="0" t="n">
        <v>20</v>
      </c>
      <c r="I224" s="2" t="n">
        <v>87.29</v>
      </c>
    </row>
    <row r="225" customFormat="false" ht="15" hidden="false" customHeight="false" outlineLevel="0" collapsed="false">
      <c r="A225" s="0" t="s">
        <v>369</v>
      </c>
      <c r="B225" s="0" t="s">
        <v>135</v>
      </c>
      <c r="C225" s="0" t="s">
        <v>136</v>
      </c>
      <c r="D225" s="0" t="s">
        <v>51</v>
      </c>
      <c r="E225" s="0" t="s">
        <v>60</v>
      </c>
      <c r="F225" s="0" t="s">
        <v>78</v>
      </c>
      <c r="G225" s="0" t="s">
        <v>34</v>
      </c>
      <c r="H225" s="0" t="n">
        <v>18</v>
      </c>
      <c r="I225" s="2" t="n">
        <v>85.68</v>
      </c>
    </row>
    <row r="226" customFormat="false" ht="15" hidden="false" customHeight="false" outlineLevel="0" collapsed="false">
      <c r="A226" s="0" t="s">
        <v>370</v>
      </c>
      <c r="B226" s="0" t="s">
        <v>370</v>
      </c>
      <c r="C226" s="0" t="s">
        <v>370</v>
      </c>
      <c r="E226" s="0" t="s">
        <v>32</v>
      </c>
      <c r="F226" s="0" t="s">
        <v>286</v>
      </c>
      <c r="G226" s="0" t="s">
        <v>222</v>
      </c>
      <c r="H226" s="0" t="n">
        <v>11</v>
      </c>
      <c r="I226" s="2" t="n">
        <v>81.88</v>
      </c>
    </row>
    <row r="227" customFormat="false" ht="15" hidden="false" customHeight="false" outlineLevel="0" collapsed="false">
      <c r="A227" s="0" t="s">
        <v>371</v>
      </c>
      <c r="B227" s="0" t="s">
        <v>123</v>
      </c>
      <c r="C227" s="0" t="s">
        <v>123</v>
      </c>
      <c r="D227" s="0" t="s">
        <v>51</v>
      </c>
      <c r="E227" s="0" t="s">
        <v>60</v>
      </c>
      <c r="F227" s="0" t="s">
        <v>301</v>
      </c>
      <c r="G227" s="0" t="s">
        <v>301</v>
      </c>
      <c r="H227" s="0" t="n">
        <v>1</v>
      </c>
      <c r="I227" s="2" t="n">
        <v>81.04</v>
      </c>
    </row>
    <row r="228" customFormat="false" ht="15" hidden="false" customHeight="false" outlineLevel="0" collapsed="false">
      <c r="A228" s="0" t="s">
        <v>372</v>
      </c>
      <c r="B228" s="0" t="s">
        <v>135</v>
      </c>
      <c r="C228" s="0" t="s">
        <v>136</v>
      </c>
      <c r="D228" s="0" t="s">
        <v>51</v>
      </c>
      <c r="E228" s="0" t="s">
        <v>60</v>
      </c>
      <c r="F228" s="0" t="s">
        <v>78</v>
      </c>
      <c r="G228" s="0" t="s">
        <v>34</v>
      </c>
      <c r="H228" s="0" t="n">
        <v>18</v>
      </c>
      <c r="I228" s="2" t="n">
        <v>80.93</v>
      </c>
    </row>
    <row r="229" customFormat="false" ht="15" hidden="false" customHeight="false" outlineLevel="0" collapsed="false">
      <c r="A229" s="0" t="s">
        <v>373</v>
      </c>
      <c r="B229" s="0" t="s">
        <v>53</v>
      </c>
      <c r="C229" s="0" t="s">
        <v>53</v>
      </c>
      <c r="D229" s="0" t="s">
        <v>51</v>
      </c>
      <c r="E229" s="0" t="s">
        <v>60</v>
      </c>
      <c r="F229" s="0" t="s">
        <v>157</v>
      </c>
      <c r="G229" s="0" t="s">
        <v>34</v>
      </c>
      <c r="H229" s="0" t="n">
        <v>11</v>
      </c>
      <c r="I229" s="2" t="n">
        <v>78.24</v>
      </c>
    </row>
    <row r="230" customFormat="false" ht="15" hidden="false" customHeight="false" outlineLevel="0" collapsed="false">
      <c r="A230" s="0" t="s">
        <v>374</v>
      </c>
      <c r="B230" s="0" t="s">
        <v>374</v>
      </c>
      <c r="C230" s="0" t="s">
        <v>374</v>
      </c>
      <c r="E230" s="0" t="s">
        <v>60</v>
      </c>
      <c r="F230" s="0" t="s">
        <v>202</v>
      </c>
      <c r="G230" s="0" t="s">
        <v>34</v>
      </c>
      <c r="H230" s="0" t="n">
        <v>7</v>
      </c>
      <c r="I230" s="2" t="n">
        <v>78.11</v>
      </c>
    </row>
    <row r="231" customFormat="false" ht="15" hidden="false" customHeight="false" outlineLevel="0" collapsed="false">
      <c r="A231" s="0" t="s">
        <v>375</v>
      </c>
      <c r="B231" s="0" t="s">
        <v>375</v>
      </c>
      <c r="C231" s="0" t="s">
        <v>375</v>
      </c>
      <c r="E231" s="0" t="s">
        <v>60</v>
      </c>
      <c r="F231" s="0" t="s">
        <v>78</v>
      </c>
      <c r="G231" s="0" t="s">
        <v>34</v>
      </c>
      <c r="H231" s="0" t="n">
        <v>20</v>
      </c>
      <c r="I231" s="2" t="n">
        <v>77.66</v>
      </c>
    </row>
    <row r="232" customFormat="false" ht="15" hidden="false" customHeight="false" outlineLevel="0" collapsed="false">
      <c r="A232" s="0" t="s">
        <v>376</v>
      </c>
      <c r="B232" s="0" t="s">
        <v>376</v>
      </c>
      <c r="C232" s="0" t="s">
        <v>377</v>
      </c>
      <c r="E232" s="0" t="s">
        <v>60</v>
      </c>
      <c r="F232" s="0" t="s">
        <v>133</v>
      </c>
      <c r="G232" s="0" t="s">
        <v>34</v>
      </c>
      <c r="H232" s="0" t="n">
        <v>15</v>
      </c>
      <c r="I232" s="2" t="n">
        <v>76.33</v>
      </c>
    </row>
    <row r="233" customFormat="false" ht="15" hidden="false" customHeight="false" outlineLevel="0" collapsed="false">
      <c r="A233" s="0" t="s">
        <v>378</v>
      </c>
      <c r="B233" s="0" t="s">
        <v>378</v>
      </c>
      <c r="C233" s="0" t="s">
        <v>378</v>
      </c>
      <c r="E233" s="0" t="s">
        <v>60</v>
      </c>
      <c r="F233" s="0" t="s">
        <v>113</v>
      </c>
      <c r="G233" s="0" t="s">
        <v>52</v>
      </c>
      <c r="H233" s="0" t="n">
        <v>3</v>
      </c>
      <c r="I233" s="2" t="n">
        <v>75.99</v>
      </c>
    </row>
    <row r="234" customFormat="false" ht="15" hidden="false" customHeight="false" outlineLevel="0" collapsed="false">
      <c r="A234" s="0" t="s">
        <v>379</v>
      </c>
      <c r="B234" s="0" t="s">
        <v>379</v>
      </c>
      <c r="C234" s="0" t="s">
        <v>126</v>
      </c>
      <c r="E234" s="0" t="s">
        <v>60</v>
      </c>
      <c r="F234" s="0" t="s">
        <v>78</v>
      </c>
      <c r="G234" s="0" t="s">
        <v>133</v>
      </c>
      <c r="H234" s="0" t="n">
        <v>6</v>
      </c>
      <c r="I234" s="2" t="n">
        <v>73.54</v>
      </c>
    </row>
    <row r="235" customFormat="false" ht="15" hidden="false" customHeight="false" outlineLevel="0" collapsed="false">
      <c r="A235" s="0" t="s">
        <v>380</v>
      </c>
      <c r="B235" s="0" t="s">
        <v>380</v>
      </c>
      <c r="C235" s="0" t="s">
        <v>221</v>
      </c>
      <c r="E235" s="0" t="s">
        <v>60</v>
      </c>
      <c r="F235" s="0" t="s">
        <v>209</v>
      </c>
      <c r="G235" s="0" t="s">
        <v>34</v>
      </c>
      <c r="H235" s="0" t="n">
        <v>8</v>
      </c>
      <c r="I235" s="2" t="n">
        <v>71.02</v>
      </c>
    </row>
    <row r="236" customFormat="false" ht="15" hidden="false" customHeight="false" outlineLevel="0" collapsed="false">
      <c r="A236" s="0" t="s">
        <v>381</v>
      </c>
      <c r="B236" s="0" t="s">
        <v>135</v>
      </c>
      <c r="C236" s="0" t="s">
        <v>136</v>
      </c>
      <c r="D236" s="0" t="s">
        <v>51</v>
      </c>
      <c r="E236" s="0" t="s">
        <v>60</v>
      </c>
      <c r="F236" s="0" t="s">
        <v>78</v>
      </c>
      <c r="G236" s="0" t="s">
        <v>34</v>
      </c>
      <c r="H236" s="0" t="n">
        <v>19</v>
      </c>
      <c r="I236" s="2" t="n">
        <v>67.45</v>
      </c>
    </row>
    <row r="237" customFormat="false" ht="15" hidden="false" customHeight="false" outlineLevel="0" collapsed="false">
      <c r="A237" s="0" t="s">
        <v>382</v>
      </c>
      <c r="B237" s="0" t="s">
        <v>382</v>
      </c>
      <c r="C237" s="0" t="s">
        <v>382</v>
      </c>
      <c r="E237" s="0" t="s">
        <v>60</v>
      </c>
      <c r="F237" s="0" t="s">
        <v>383</v>
      </c>
      <c r="G237" s="0" t="s">
        <v>384</v>
      </c>
      <c r="H237" s="0" t="n">
        <v>8</v>
      </c>
      <c r="I237" s="2" t="n">
        <v>66.36</v>
      </c>
    </row>
    <row r="238" customFormat="false" ht="15" hidden="false" customHeight="false" outlineLevel="0" collapsed="false">
      <c r="A238" s="0" t="s">
        <v>385</v>
      </c>
      <c r="B238" s="0" t="s">
        <v>386</v>
      </c>
      <c r="C238" s="0" t="s">
        <v>216</v>
      </c>
      <c r="D238" s="0" t="s">
        <v>51</v>
      </c>
      <c r="E238" s="0" t="s">
        <v>32</v>
      </c>
      <c r="F238" s="0" t="s">
        <v>33</v>
      </c>
      <c r="G238" s="0" t="s">
        <v>387</v>
      </c>
      <c r="H238" s="0" t="n">
        <v>17</v>
      </c>
      <c r="I238" s="2" t="n">
        <v>65.99</v>
      </c>
    </row>
    <row r="239" customFormat="false" ht="15" hidden="false" customHeight="false" outlineLevel="0" collapsed="false">
      <c r="A239" s="0" t="s">
        <v>388</v>
      </c>
      <c r="B239" s="0" t="s">
        <v>388</v>
      </c>
      <c r="C239" s="0" t="s">
        <v>388</v>
      </c>
      <c r="E239" s="0" t="s">
        <v>60</v>
      </c>
      <c r="F239" s="0" t="s">
        <v>389</v>
      </c>
      <c r="G239" s="0" t="s">
        <v>384</v>
      </c>
      <c r="H239" s="0" t="n">
        <v>5</v>
      </c>
      <c r="I239" s="2" t="n">
        <v>65.41</v>
      </c>
    </row>
    <row r="240" customFormat="false" ht="15" hidden="false" customHeight="false" outlineLevel="0" collapsed="false">
      <c r="A240" s="0" t="s">
        <v>390</v>
      </c>
      <c r="B240" s="0" t="s">
        <v>135</v>
      </c>
      <c r="C240" s="0" t="s">
        <v>136</v>
      </c>
      <c r="D240" s="0" t="s">
        <v>51</v>
      </c>
      <c r="E240" s="0" t="s">
        <v>60</v>
      </c>
      <c r="F240" s="0" t="s">
        <v>78</v>
      </c>
      <c r="G240" s="0" t="s">
        <v>34</v>
      </c>
      <c r="H240" s="0" t="n">
        <v>20</v>
      </c>
      <c r="I240" s="2" t="n">
        <v>65.02</v>
      </c>
    </row>
    <row r="241" customFormat="false" ht="15" hidden="false" customHeight="false" outlineLevel="0" collapsed="false">
      <c r="A241" s="0" t="s">
        <v>391</v>
      </c>
      <c r="B241" s="0" t="s">
        <v>391</v>
      </c>
      <c r="C241" s="0" t="s">
        <v>126</v>
      </c>
      <c r="E241" s="0" t="s">
        <v>60</v>
      </c>
      <c r="F241" s="0" t="s">
        <v>392</v>
      </c>
      <c r="G241" s="0" t="s">
        <v>34</v>
      </c>
      <c r="H241" s="0" t="n">
        <v>7</v>
      </c>
      <c r="I241" s="2" t="n">
        <v>62.72</v>
      </c>
    </row>
    <row r="242" customFormat="false" ht="15" hidden="false" customHeight="false" outlineLevel="0" collapsed="false">
      <c r="A242" s="0" t="s">
        <v>393</v>
      </c>
      <c r="B242" s="0" t="s">
        <v>135</v>
      </c>
      <c r="C242" s="0" t="s">
        <v>136</v>
      </c>
      <c r="D242" s="0" t="s">
        <v>51</v>
      </c>
      <c r="E242" s="0" t="s">
        <v>60</v>
      </c>
      <c r="F242" s="0" t="s">
        <v>78</v>
      </c>
      <c r="G242" s="0" t="s">
        <v>34</v>
      </c>
      <c r="H242" s="0" t="n">
        <v>20</v>
      </c>
      <c r="I242" s="2" t="n">
        <v>61.81</v>
      </c>
    </row>
    <row r="243" customFormat="false" ht="15" hidden="false" customHeight="false" outlineLevel="0" collapsed="false">
      <c r="A243" s="0" t="s">
        <v>394</v>
      </c>
      <c r="B243" s="0" t="s">
        <v>135</v>
      </c>
      <c r="C243" s="0" t="s">
        <v>136</v>
      </c>
      <c r="D243" s="0" t="s">
        <v>51</v>
      </c>
      <c r="E243" s="0" t="s">
        <v>60</v>
      </c>
      <c r="F243" s="0" t="s">
        <v>78</v>
      </c>
      <c r="G243" s="0" t="s">
        <v>34</v>
      </c>
      <c r="H243" s="0" t="n">
        <v>20</v>
      </c>
      <c r="I243" s="2" t="n">
        <v>61.36</v>
      </c>
    </row>
    <row r="244" customFormat="false" ht="15" hidden="false" customHeight="false" outlineLevel="0" collapsed="false">
      <c r="A244" s="0" t="s">
        <v>395</v>
      </c>
      <c r="B244" s="0" t="s">
        <v>53</v>
      </c>
      <c r="C244" s="0" t="s">
        <v>53</v>
      </c>
      <c r="D244" s="0" t="s">
        <v>51</v>
      </c>
      <c r="E244" s="0" t="s">
        <v>60</v>
      </c>
      <c r="F244" s="0" t="s">
        <v>78</v>
      </c>
      <c r="G244" s="0" t="s">
        <v>34</v>
      </c>
      <c r="H244" s="0" t="n">
        <v>18</v>
      </c>
      <c r="I244" s="2" t="n">
        <v>60.99</v>
      </c>
    </row>
    <row r="245" customFormat="false" ht="15" hidden="false" customHeight="false" outlineLevel="0" collapsed="false">
      <c r="A245" s="0" t="s">
        <v>396</v>
      </c>
      <c r="B245" s="0" t="s">
        <v>396</v>
      </c>
      <c r="C245" s="0" t="s">
        <v>396</v>
      </c>
      <c r="E245" s="0" t="s">
        <v>60</v>
      </c>
      <c r="F245" s="0" t="s">
        <v>397</v>
      </c>
      <c r="G245" s="0" t="s">
        <v>64</v>
      </c>
      <c r="H245" s="0" t="n">
        <v>6</v>
      </c>
      <c r="I245" s="2" t="n">
        <v>60.72</v>
      </c>
    </row>
    <row r="246" customFormat="false" ht="15" hidden="false" customHeight="false" outlineLevel="0" collapsed="false">
      <c r="A246" s="0" t="s">
        <v>398</v>
      </c>
      <c r="B246" s="0" t="s">
        <v>398</v>
      </c>
      <c r="C246" s="0" t="s">
        <v>126</v>
      </c>
      <c r="E246" s="0" t="s">
        <v>60</v>
      </c>
      <c r="F246" s="0" t="s">
        <v>172</v>
      </c>
      <c r="G246" s="0" t="s">
        <v>34</v>
      </c>
      <c r="H246" s="0" t="n">
        <v>10</v>
      </c>
      <c r="I246" s="2" t="n">
        <v>59.9</v>
      </c>
    </row>
    <row r="247" customFormat="false" ht="15" hidden="false" customHeight="false" outlineLevel="0" collapsed="false">
      <c r="A247" s="0" t="s">
        <v>399</v>
      </c>
      <c r="B247" s="0" t="s">
        <v>399</v>
      </c>
      <c r="C247" s="0" t="s">
        <v>221</v>
      </c>
      <c r="E247" s="0" t="s">
        <v>60</v>
      </c>
      <c r="F247" s="0" t="s">
        <v>78</v>
      </c>
      <c r="G247" s="0" t="s">
        <v>127</v>
      </c>
      <c r="H247" s="0" t="n">
        <v>5</v>
      </c>
      <c r="I247" s="2" t="n">
        <v>59.04</v>
      </c>
    </row>
    <row r="248" customFormat="false" ht="15" hidden="false" customHeight="false" outlineLevel="0" collapsed="false">
      <c r="A248" s="0" t="s">
        <v>400</v>
      </c>
      <c r="B248" s="0" t="s">
        <v>135</v>
      </c>
      <c r="C248" s="0" t="s">
        <v>136</v>
      </c>
      <c r="D248" s="0" t="s">
        <v>51</v>
      </c>
      <c r="E248" s="0" t="s">
        <v>60</v>
      </c>
      <c r="F248" s="0" t="s">
        <v>78</v>
      </c>
      <c r="G248" s="0" t="s">
        <v>34</v>
      </c>
      <c r="H248" s="0" t="n">
        <v>20</v>
      </c>
      <c r="I248" s="2" t="n">
        <v>58.09</v>
      </c>
    </row>
    <row r="249" customFormat="false" ht="15" hidden="false" customHeight="false" outlineLevel="0" collapsed="false">
      <c r="A249" s="0" t="s">
        <v>401</v>
      </c>
      <c r="B249" s="0" t="s">
        <v>401</v>
      </c>
      <c r="C249" s="0" t="s">
        <v>126</v>
      </c>
      <c r="E249" s="0" t="s">
        <v>60</v>
      </c>
      <c r="F249" s="0" t="s">
        <v>392</v>
      </c>
      <c r="G249" s="0" t="s">
        <v>34</v>
      </c>
      <c r="H249" s="0" t="n">
        <v>7</v>
      </c>
      <c r="I249" s="2" t="n">
        <v>57.93</v>
      </c>
    </row>
    <row r="250" customFormat="false" ht="15" hidden="false" customHeight="false" outlineLevel="0" collapsed="false">
      <c r="A250" s="0" t="s">
        <v>402</v>
      </c>
      <c r="B250" s="0" t="s">
        <v>96</v>
      </c>
      <c r="C250" s="0" t="s">
        <v>96</v>
      </c>
      <c r="D250" s="0" t="s">
        <v>51</v>
      </c>
      <c r="E250" s="0" t="s">
        <v>32</v>
      </c>
      <c r="F250" s="0" t="s">
        <v>149</v>
      </c>
      <c r="G250" s="0" t="s">
        <v>52</v>
      </c>
      <c r="H250" s="0" t="n">
        <v>5</v>
      </c>
      <c r="I250" s="2" t="n">
        <v>57.9</v>
      </c>
    </row>
    <row r="251" customFormat="false" ht="15" hidden="false" customHeight="false" outlineLevel="0" collapsed="false">
      <c r="A251" s="0" t="s">
        <v>403</v>
      </c>
      <c r="B251" s="0" t="s">
        <v>403</v>
      </c>
      <c r="C251" s="0" t="s">
        <v>221</v>
      </c>
      <c r="E251" s="0" t="s">
        <v>60</v>
      </c>
      <c r="F251" s="0" t="s">
        <v>324</v>
      </c>
      <c r="G251" s="0" t="s">
        <v>205</v>
      </c>
      <c r="H251" s="0" t="n">
        <v>2</v>
      </c>
      <c r="I251" s="2" t="n">
        <v>56.9</v>
      </c>
    </row>
    <row r="252" customFormat="false" ht="15" hidden="false" customHeight="false" outlineLevel="0" collapsed="false">
      <c r="A252" s="0" t="s">
        <v>404</v>
      </c>
      <c r="B252" s="0" t="s">
        <v>404</v>
      </c>
      <c r="C252" s="0" t="s">
        <v>136</v>
      </c>
      <c r="E252" s="0" t="s">
        <v>60</v>
      </c>
      <c r="F252" s="0" t="s">
        <v>78</v>
      </c>
      <c r="G252" s="0" t="s">
        <v>34</v>
      </c>
      <c r="H252" s="0" t="n">
        <v>20</v>
      </c>
      <c r="I252" s="2" t="n">
        <v>56.18</v>
      </c>
    </row>
    <row r="253" customFormat="false" ht="15" hidden="false" customHeight="false" outlineLevel="0" collapsed="false">
      <c r="A253" s="0" t="s">
        <v>405</v>
      </c>
      <c r="B253" s="0" t="s">
        <v>405</v>
      </c>
      <c r="C253" s="0" t="s">
        <v>406</v>
      </c>
      <c r="E253" s="0" t="s">
        <v>60</v>
      </c>
      <c r="F253" s="0" t="s">
        <v>209</v>
      </c>
      <c r="G253" s="0" t="s">
        <v>34</v>
      </c>
      <c r="H253" s="0" t="n">
        <v>7</v>
      </c>
      <c r="I253" s="2" t="n">
        <v>55.91</v>
      </c>
    </row>
    <row r="254" customFormat="false" ht="15" hidden="false" customHeight="false" outlineLevel="0" collapsed="false">
      <c r="A254" s="0" t="s">
        <v>407</v>
      </c>
      <c r="B254" s="0" t="s">
        <v>135</v>
      </c>
      <c r="C254" s="0" t="s">
        <v>136</v>
      </c>
      <c r="D254" s="0" t="s">
        <v>51</v>
      </c>
      <c r="E254" s="0" t="s">
        <v>60</v>
      </c>
      <c r="F254" s="0" t="s">
        <v>78</v>
      </c>
      <c r="G254" s="0" t="s">
        <v>34</v>
      </c>
      <c r="H254" s="0" t="n">
        <v>18</v>
      </c>
      <c r="I254" s="2" t="n">
        <v>55</v>
      </c>
    </row>
    <row r="255" customFormat="false" ht="15" hidden="false" customHeight="false" outlineLevel="0" collapsed="false">
      <c r="A255" s="0" t="s">
        <v>408</v>
      </c>
      <c r="B255" s="0" t="s">
        <v>408</v>
      </c>
      <c r="C255" s="0" t="s">
        <v>126</v>
      </c>
      <c r="E255" s="0" t="s">
        <v>60</v>
      </c>
      <c r="F255" s="0" t="s">
        <v>409</v>
      </c>
      <c r="G255" s="0" t="s">
        <v>64</v>
      </c>
      <c r="H255" s="0" t="n">
        <v>12</v>
      </c>
      <c r="I255" s="2" t="n">
        <v>54.45</v>
      </c>
    </row>
    <row r="256" customFormat="false" ht="15" hidden="false" customHeight="false" outlineLevel="0" collapsed="false">
      <c r="A256" s="0" t="s">
        <v>410</v>
      </c>
      <c r="B256" s="0" t="s">
        <v>410</v>
      </c>
      <c r="C256" s="0" t="s">
        <v>126</v>
      </c>
      <c r="E256" s="0" t="s">
        <v>60</v>
      </c>
      <c r="F256" s="0" t="s">
        <v>172</v>
      </c>
      <c r="G256" s="0" t="s">
        <v>34</v>
      </c>
      <c r="H256" s="0" t="n">
        <v>10</v>
      </c>
      <c r="I256" s="2" t="n">
        <v>54.18</v>
      </c>
    </row>
    <row r="257" customFormat="false" ht="15" hidden="false" customHeight="false" outlineLevel="0" collapsed="false">
      <c r="A257" s="0" t="s">
        <v>411</v>
      </c>
      <c r="B257" s="0" t="s">
        <v>135</v>
      </c>
      <c r="C257" s="0" t="s">
        <v>136</v>
      </c>
      <c r="D257" s="0" t="s">
        <v>51</v>
      </c>
      <c r="E257" s="0" t="s">
        <v>60</v>
      </c>
      <c r="F257" s="0" t="s">
        <v>78</v>
      </c>
      <c r="G257" s="0" t="s">
        <v>34</v>
      </c>
      <c r="H257" s="0" t="n">
        <v>20</v>
      </c>
      <c r="I257" s="2" t="n">
        <v>53.25</v>
      </c>
    </row>
    <row r="258" customFormat="false" ht="15" hidden="false" customHeight="false" outlineLevel="0" collapsed="false">
      <c r="A258" s="0" t="s">
        <v>412</v>
      </c>
      <c r="B258" s="0" t="s">
        <v>412</v>
      </c>
      <c r="C258" s="0" t="s">
        <v>412</v>
      </c>
      <c r="E258" s="0" t="s">
        <v>60</v>
      </c>
      <c r="F258" s="0" t="s">
        <v>102</v>
      </c>
      <c r="G258" s="0" t="s">
        <v>310</v>
      </c>
      <c r="H258" s="0" t="n">
        <v>8</v>
      </c>
      <c r="I258" s="2" t="n">
        <v>52.54</v>
      </c>
    </row>
    <row r="259" customFormat="false" ht="15" hidden="false" customHeight="false" outlineLevel="0" collapsed="false">
      <c r="A259" s="0" t="s">
        <v>413</v>
      </c>
      <c r="B259" s="0" t="s">
        <v>135</v>
      </c>
      <c r="C259" s="0" t="s">
        <v>136</v>
      </c>
      <c r="D259" s="0" t="s">
        <v>51</v>
      </c>
      <c r="E259" s="0" t="s">
        <v>60</v>
      </c>
      <c r="F259" s="0" t="s">
        <v>78</v>
      </c>
      <c r="G259" s="0" t="s">
        <v>34</v>
      </c>
      <c r="H259" s="0" t="n">
        <v>20</v>
      </c>
      <c r="I259" s="2" t="n">
        <v>52.39</v>
      </c>
    </row>
    <row r="260" customFormat="false" ht="15" hidden="false" customHeight="false" outlineLevel="0" collapsed="false">
      <c r="A260" s="0" t="s">
        <v>414</v>
      </c>
      <c r="B260" s="0" t="s">
        <v>414</v>
      </c>
      <c r="C260" s="0" t="s">
        <v>250</v>
      </c>
      <c r="E260" s="0" t="s">
        <v>60</v>
      </c>
      <c r="F260" s="0" t="s">
        <v>78</v>
      </c>
      <c r="G260" s="0" t="s">
        <v>34</v>
      </c>
      <c r="H260" s="0" t="n">
        <v>20</v>
      </c>
      <c r="I260" s="2" t="n">
        <v>51.72</v>
      </c>
    </row>
    <row r="261" customFormat="false" ht="15" hidden="false" customHeight="false" outlineLevel="0" collapsed="false">
      <c r="A261" s="0" t="s">
        <v>415</v>
      </c>
      <c r="B261" s="0" t="s">
        <v>415</v>
      </c>
      <c r="C261" s="0" t="s">
        <v>415</v>
      </c>
      <c r="E261" s="0" t="s">
        <v>60</v>
      </c>
      <c r="F261" s="0" t="s">
        <v>112</v>
      </c>
      <c r="G261" s="0" t="s">
        <v>168</v>
      </c>
      <c r="H261" s="0" t="n">
        <v>9</v>
      </c>
      <c r="I261" s="2" t="n">
        <v>49.73</v>
      </c>
    </row>
    <row r="262" customFormat="false" ht="15" hidden="false" customHeight="false" outlineLevel="0" collapsed="false">
      <c r="A262" s="0" t="s">
        <v>416</v>
      </c>
      <c r="B262" s="0" t="s">
        <v>416</v>
      </c>
      <c r="C262" s="0" t="s">
        <v>416</v>
      </c>
      <c r="E262" s="0" t="s">
        <v>32</v>
      </c>
      <c r="F262" s="0" t="s">
        <v>118</v>
      </c>
      <c r="G262" s="0" t="s">
        <v>417</v>
      </c>
      <c r="H262" s="0" t="n">
        <v>5</v>
      </c>
      <c r="I262" s="2" t="n">
        <v>49.29</v>
      </c>
    </row>
    <row r="263" customFormat="false" ht="15" hidden="false" customHeight="false" outlineLevel="0" collapsed="false">
      <c r="A263" s="0" t="s">
        <v>418</v>
      </c>
      <c r="B263" s="0" t="s">
        <v>418</v>
      </c>
      <c r="C263" s="0" t="s">
        <v>418</v>
      </c>
      <c r="E263" s="0" t="s">
        <v>60</v>
      </c>
      <c r="F263" s="0" t="s">
        <v>78</v>
      </c>
      <c r="G263" s="0" t="s">
        <v>34</v>
      </c>
      <c r="H263" s="0" t="n">
        <v>20</v>
      </c>
      <c r="I263" s="2" t="n">
        <v>49.11</v>
      </c>
    </row>
    <row r="264" customFormat="false" ht="15" hidden="false" customHeight="false" outlineLevel="0" collapsed="false">
      <c r="A264" s="0" t="s">
        <v>419</v>
      </c>
      <c r="B264" s="0" t="s">
        <v>419</v>
      </c>
      <c r="C264" s="0" t="s">
        <v>126</v>
      </c>
      <c r="E264" s="0" t="s">
        <v>60</v>
      </c>
      <c r="F264" s="0" t="s">
        <v>255</v>
      </c>
      <c r="G264" s="0" t="s">
        <v>34</v>
      </c>
      <c r="H264" s="0" t="n">
        <v>11</v>
      </c>
      <c r="I264" s="2" t="n">
        <v>48.48</v>
      </c>
    </row>
    <row r="265" customFormat="false" ht="15" hidden="false" customHeight="false" outlineLevel="0" collapsed="false">
      <c r="A265" s="0" t="s">
        <v>420</v>
      </c>
      <c r="B265" s="0" t="s">
        <v>420</v>
      </c>
      <c r="C265" s="0" t="s">
        <v>420</v>
      </c>
      <c r="E265" s="0" t="s">
        <v>60</v>
      </c>
      <c r="F265" s="0" t="s">
        <v>363</v>
      </c>
      <c r="G265" s="0" t="s">
        <v>52</v>
      </c>
      <c r="H265" s="0" t="n">
        <v>12</v>
      </c>
      <c r="I265" s="2" t="n">
        <v>47.44</v>
      </c>
    </row>
    <row r="266" customFormat="false" ht="15" hidden="false" customHeight="false" outlineLevel="0" collapsed="false">
      <c r="A266" s="0" t="s">
        <v>421</v>
      </c>
      <c r="B266" s="0" t="s">
        <v>421</v>
      </c>
      <c r="C266" s="0" t="s">
        <v>421</v>
      </c>
      <c r="E266" s="0" t="s">
        <v>60</v>
      </c>
      <c r="F266" s="0" t="s">
        <v>115</v>
      </c>
      <c r="G266" s="0" t="s">
        <v>52</v>
      </c>
      <c r="H266" s="0" t="n">
        <v>10</v>
      </c>
      <c r="I266" s="2" t="n">
        <v>45.58</v>
      </c>
    </row>
    <row r="267" customFormat="false" ht="15" hidden="false" customHeight="false" outlineLevel="0" collapsed="false">
      <c r="A267" s="0" t="s">
        <v>422</v>
      </c>
      <c r="B267" s="0" t="s">
        <v>135</v>
      </c>
      <c r="C267" s="0" t="s">
        <v>136</v>
      </c>
      <c r="D267" s="0" t="s">
        <v>51</v>
      </c>
      <c r="E267" s="0" t="s">
        <v>60</v>
      </c>
      <c r="F267" s="0" t="s">
        <v>78</v>
      </c>
      <c r="G267" s="0" t="s">
        <v>34</v>
      </c>
      <c r="H267" s="0" t="n">
        <v>17</v>
      </c>
      <c r="I267" s="2" t="n">
        <v>43.88</v>
      </c>
    </row>
    <row r="268" customFormat="false" ht="15" hidden="false" customHeight="false" outlineLevel="0" collapsed="false">
      <c r="A268" s="0" t="s">
        <v>423</v>
      </c>
      <c r="B268" s="0" t="s">
        <v>160</v>
      </c>
      <c r="C268" s="0" t="s">
        <v>161</v>
      </c>
      <c r="D268" s="0" t="s">
        <v>51</v>
      </c>
      <c r="E268" s="0" t="s">
        <v>60</v>
      </c>
      <c r="F268" s="0" t="s">
        <v>78</v>
      </c>
      <c r="G268" s="0" t="s">
        <v>34</v>
      </c>
      <c r="H268" s="0" t="n">
        <v>19</v>
      </c>
      <c r="I268" s="2" t="n">
        <v>43.69</v>
      </c>
    </row>
    <row r="269" customFormat="false" ht="15" hidden="false" customHeight="false" outlineLevel="0" collapsed="false">
      <c r="A269" s="0" t="s">
        <v>424</v>
      </c>
      <c r="B269" s="0" t="s">
        <v>424</v>
      </c>
      <c r="C269" s="0" t="s">
        <v>126</v>
      </c>
      <c r="E269" s="0" t="s">
        <v>60</v>
      </c>
      <c r="F269" s="0" t="s">
        <v>175</v>
      </c>
      <c r="G269" s="0" t="s">
        <v>34</v>
      </c>
      <c r="H269" s="0" t="n">
        <v>4</v>
      </c>
      <c r="I269" s="2" t="n">
        <v>43.62</v>
      </c>
    </row>
    <row r="270" customFormat="false" ht="15" hidden="false" customHeight="false" outlineLevel="0" collapsed="false">
      <c r="A270" s="0" t="s">
        <v>425</v>
      </c>
      <c r="B270" s="0" t="s">
        <v>425</v>
      </c>
      <c r="C270" s="0" t="s">
        <v>425</v>
      </c>
      <c r="E270" s="0" t="s">
        <v>60</v>
      </c>
      <c r="F270" s="0" t="s">
        <v>78</v>
      </c>
      <c r="G270" s="0" t="s">
        <v>202</v>
      </c>
      <c r="H270" s="0" t="n">
        <v>11</v>
      </c>
      <c r="I270" s="2" t="n">
        <v>43.21</v>
      </c>
    </row>
    <row r="271" customFormat="false" ht="15" hidden="false" customHeight="false" outlineLevel="0" collapsed="false">
      <c r="A271" s="0" t="s">
        <v>426</v>
      </c>
      <c r="B271" s="0" t="s">
        <v>135</v>
      </c>
      <c r="C271" s="0" t="s">
        <v>136</v>
      </c>
      <c r="D271" s="0" t="s">
        <v>51</v>
      </c>
      <c r="E271" s="0" t="s">
        <v>60</v>
      </c>
      <c r="F271" s="0" t="s">
        <v>78</v>
      </c>
      <c r="G271" s="0" t="s">
        <v>34</v>
      </c>
      <c r="H271" s="0" t="n">
        <v>20</v>
      </c>
      <c r="I271" s="2" t="n">
        <v>42.81</v>
      </c>
    </row>
    <row r="272" customFormat="false" ht="15" hidden="false" customHeight="false" outlineLevel="0" collapsed="false">
      <c r="A272" s="0" t="s">
        <v>427</v>
      </c>
      <c r="B272" s="0" t="s">
        <v>135</v>
      </c>
      <c r="C272" s="0" t="s">
        <v>136</v>
      </c>
      <c r="D272" s="0" t="s">
        <v>51</v>
      </c>
      <c r="E272" s="0" t="s">
        <v>60</v>
      </c>
      <c r="F272" s="0" t="s">
        <v>78</v>
      </c>
      <c r="G272" s="0" t="s">
        <v>34</v>
      </c>
      <c r="H272" s="0" t="n">
        <v>20</v>
      </c>
      <c r="I272" s="2" t="n">
        <v>42.27</v>
      </c>
    </row>
    <row r="273" customFormat="false" ht="15" hidden="false" customHeight="false" outlineLevel="0" collapsed="false">
      <c r="A273" s="0" t="s">
        <v>428</v>
      </c>
      <c r="B273" s="0" t="s">
        <v>135</v>
      </c>
      <c r="C273" s="0" t="s">
        <v>136</v>
      </c>
      <c r="D273" s="0" t="s">
        <v>51</v>
      </c>
      <c r="E273" s="0" t="s">
        <v>60</v>
      </c>
      <c r="F273" s="0" t="s">
        <v>78</v>
      </c>
      <c r="G273" s="0" t="s">
        <v>34</v>
      </c>
      <c r="H273" s="0" t="n">
        <v>20</v>
      </c>
      <c r="I273" s="2" t="n">
        <v>41.99</v>
      </c>
    </row>
    <row r="274" customFormat="false" ht="15" hidden="false" customHeight="false" outlineLevel="0" collapsed="false">
      <c r="A274" s="0" t="s">
        <v>429</v>
      </c>
      <c r="B274" s="0" t="s">
        <v>135</v>
      </c>
      <c r="C274" s="0" t="s">
        <v>136</v>
      </c>
      <c r="D274" s="0" t="s">
        <v>51</v>
      </c>
      <c r="E274" s="0" t="s">
        <v>60</v>
      </c>
      <c r="F274" s="0" t="s">
        <v>78</v>
      </c>
      <c r="G274" s="0" t="s">
        <v>34</v>
      </c>
      <c r="H274" s="0" t="n">
        <v>20</v>
      </c>
      <c r="I274" s="2" t="n">
        <v>41.45</v>
      </c>
    </row>
    <row r="275" customFormat="false" ht="15" hidden="false" customHeight="false" outlineLevel="0" collapsed="false">
      <c r="A275" s="0" t="s">
        <v>430</v>
      </c>
      <c r="B275" s="0" t="s">
        <v>430</v>
      </c>
      <c r="C275" s="0" t="s">
        <v>406</v>
      </c>
      <c r="E275" s="0" t="s">
        <v>60</v>
      </c>
      <c r="F275" s="0" t="s">
        <v>271</v>
      </c>
      <c r="G275" s="0" t="s">
        <v>34</v>
      </c>
      <c r="H275" s="0" t="n">
        <v>13</v>
      </c>
      <c r="I275" s="2" t="n">
        <v>40.14</v>
      </c>
    </row>
    <row r="276" customFormat="false" ht="15" hidden="false" customHeight="false" outlineLevel="0" collapsed="false">
      <c r="A276" s="0" t="s">
        <v>431</v>
      </c>
      <c r="B276" s="0" t="s">
        <v>431</v>
      </c>
      <c r="C276" s="0" t="s">
        <v>432</v>
      </c>
      <c r="E276" s="0" t="s">
        <v>60</v>
      </c>
      <c r="F276" s="0" t="s">
        <v>286</v>
      </c>
      <c r="G276" s="0" t="s">
        <v>34</v>
      </c>
      <c r="H276" s="0" t="n">
        <v>18</v>
      </c>
      <c r="I276" s="2" t="n">
        <v>39.98</v>
      </c>
    </row>
    <row r="277" customFormat="false" ht="15" hidden="false" customHeight="false" outlineLevel="0" collapsed="false">
      <c r="A277" s="0" t="s">
        <v>433</v>
      </c>
      <c r="B277" s="0" t="s">
        <v>433</v>
      </c>
      <c r="C277" s="0" t="s">
        <v>126</v>
      </c>
      <c r="E277" s="0" t="s">
        <v>60</v>
      </c>
      <c r="F277" s="0" t="s">
        <v>251</v>
      </c>
      <c r="G277" s="0" t="s">
        <v>34</v>
      </c>
      <c r="H277" s="0" t="n">
        <v>6</v>
      </c>
      <c r="I277" s="2" t="n">
        <v>39.73</v>
      </c>
    </row>
    <row r="278" customFormat="false" ht="15" hidden="false" customHeight="false" outlineLevel="0" collapsed="false">
      <c r="A278" s="0" t="s">
        <v>434</v>
      </c>
      <c r="B278" s="0" t="s">
        <v>434</v>
      </c>
      <c r="C278" s="0" t="s">
        <v>126</v>
      </c>
      <c r="E278" s="0" t="s">
        <v>60</v>
      </c>
      <c r="F278" s="0" t="s">
        <v>301</v>
      </c>
      <c r="G278" s="0" t="s">
        <v>271</v>
      </c>
      <c r="H278" s="0" t="n">
        <v>5</v>
      </c>
      <c r="I278" s="2" t="n">
        <v>39.53</v>
      </c>
    </row>
    <row r="279" customFormat="false" ht="15" hidden="false" customHeight="false" outlineLevel="0" collapsed="false">
      <c r="A279" s="0" t="s">
        <v>435</v>
      </c>
      <c r="B279" s="0" t="s">
        <v>435</v>
      </c>
      <c r="C279" s="0" t="s">
        <v>435</v>
      </c>
      <c r="E279" s="0" t="s">
        <v>60</v>
      </c>
      <c r="F279" s="0" t="s">
        <v>78</v>
      </c>
      <c r="G279" s="0" t="s">
        <v>302</v>
      </c>
      <c r="H279" s="0" t="n">
        <v>5</v>
      </c>
      <c r="I279" s="2" t="n">
        <v>39.46</v>
      </c>
    </row>
    <row r="280" customFormat="false" ht="15" hidden="false" customHeight="false" outlineLevel="0" collapsed="false">
      <c r="A280" s="0" t="s">
        <v>131</v>
      </c>
      <c r="B280" s="0" t="s">
        <v>131</v>
      </c>
      <c r="C280" s="0" t="s">
        <v>132</v>
      </c>
      <c r="E280" s="0" t="s">
        <v>60</v>
      </c>
      <c r="F280" s="0" t="s">
        <v>362</v>
      </c>
      <c r="G280" s="0" t="s">
        <v>113</v>
      </c>
      <c r="H280" s="0" t="n">
        <v>12</v>
      </c>
      <c r="I280" s="2" t="n">
        <v>39.43</v>
      </c>
    </row>
    <row r="281" customFormat="false" ht="15" hidden="false" customHeight="false" outlineLevel="0" collapsed="false">
      <c r="A281" s="0" t="s">
        <v>436</v>
      </c>
      <c r="B281" s="0" t="s">
        <v>436</v>
      </c>
      <c r="C281" s="0" t="s">
        <v>436</v>
      </c>
      <c r="E281" s="0" t="s">
        <v>60</v>
      </c>
      <c r="F281" s="0" t="s">
        <v>70</v>
      </c>
      <c r="G281" s="0" t="s">
        <v>168</v>
      </c>
      <c r="H281" s="0" t="n">
        <v>9</v>
      </c>
      <c r="I281" s="2" t="n">
        <v>38.69</v>
      </c>
    </row>
    <row r="282" customFormat="false" ht="15" hidden="false" customHeight="false" outlineLevel="0" collapsed="false">
      <c r="A282" s="0" t="s">
        <v>437</v>
      </c>
      <c r="B282" s="0" t="s">
        <v>135</v>
      </c>
      <c r="C282" s="0" t="s">
        <v>136</v>
      </c>
      <c r="D282" s="0" t="s">
        <v>51</v>
      </c>
      <c r="E282" s="0" t="s">
        <v>60</v>
      </c>
      <c r="F282" s="0" t="s">
        <v>78</v>
      </c>
      <c r="G282" s="0" t="s">
        <v>34</v>
      </c>
      <c r="H282" s="0" t="n">
        <v>20</v>
      </c>
      <c r="I282" s="2" t="n">
        <v>38.68</v>
      </c>
    </row>
    <row r="283" customFormat="false" ht="15" hidden="false" customHeight="false" outlineLevel="0" collapsed="false">
      <c r="A283" s="0" t="s">
        <v>438</v>
      </c>
      <c r="B283" s="0" t="s">
        <v>438</v>
      </c>
      <c r="C283" s="0" t="s">
        <v>438</v>
      </c>
      <c r="E283" s="0" t="s">
        <v>60</v>
      </c>
      <c r="F283" s="0" t="s">
        <v>324</v>
      </c>
      <c r="G283" s="0" t="s">
        <v>351</v>
      </c>
      <c r="H283" s="0" t="n">
        <v>5</v>
      </c>
      <c r="I283" s="2" t="n">
        <v>38.21</v>
      </c>
    </row>
    <row r="284" customFormat="false" ht="15" hidden="false" customHeight="false" outlineLevel="0" collapsed="false">
      <c r="A284" s="0" t="s">
        <v>439</v>
      </c>
      <c r="B284" s="0" t="s">
        <v>439</v>
      </c>
      <c r="C284" s="0" t="s">
        <v>126</v>
      </c>
      <c r="E284" s="0" t="s">
        <v>60</v>
      </c>
      <c r="F284" s="0" t="s">
        <v>271</v>
      </c>
      <c r="G284" s="0" t="s">
        <v>34</v>
      </c>
      <c r="H284" s="0" t="n">
        <v>13</v>
      </c>
      <c r="I284" s="2" t="n">
        <v>36.96</v>
      </c>
    </row>
    <row r="285" customFormat="false" ht="15" hidden="false" customHeight="false" outlineLevel="0" collapsed="false">
      <c r="A285" s="0" t="s">
        <v>440</v>
      </c>
      <c r="B285" s="0" t="s">
        <v>135</v>
      </c>
      <c r="C285" s="0" t="s">
        <v>136</v>
      </c>
      <c r="D285" s="0" t="s">
        <v>51</v>
      </c>
      <c r="E285" s="0" t="s">
        <v>60</v>
      </c>
      <c r="F285" s="0" t="s">
        <v>78</v>
      </c>
      <c r="G285" s="0" t="s">
        <v>34</v>
      </c>
      <c r="H285" s="0" t="n">
        <v>20</v>
      </c>
      <c r="I285" s="2" t="n">
        <v>35.91</v>
      </c>
    </row>
    <row r="286" customFormat="false" ht="15" hidden="false" customHeight="false" outlineLevel="0" collapsed="false">
      <c r="A286" s="0" t="s">
        <v>441</v>
      </c>
      <c r="B286" s="0" t="s">
        <v>441</v>
      </c>
      <c r="C286" s="0" t="s">
        <v>126</v>
      </c>
      <c r="E286" s="0" t="s">
        <v>60</v>
      </c>
      <c r="F286" s="0" t="s">
        <v>78</v>
      </c>
      <c r="G286" s="0" t="s">
        <v>127</v>
      </c>
      <c r="H286" s="0" t="n">
        <v>5</v>
      </c>
      <c r="I286" s="2" t="n">
        <v>35.54</v>
      </c>
    </row>
    <row r="287" customFormat="false" ht="15" hidden="false" customHeight="false" outlineLevel="0" collapsed="false">
      <c r="A287" s="0" t="s">
        <v>442</v>
      </c>
      <c r="B287" s="0" t="s">
        <v>442</v>
      </c>
      <c r="C287" s="0" t="s">
        <v>126</v>
      </c>
      <c r="E287" s="0" t="s">
        <v>60</v>
      </c>
      <c r="F287" s="0" t="s">
        <v>157</v>
      </c>
      <c r="G287" s="0" t="s">
        <v>34</v>
      </c>
      <c r="H287" s="0" t="n">
        <v>11</v>
      </c>
      <c r="I287" s="2" t="n">
        <v>35.4</v>
      </c>
    </row>
    <row r="288" customFormat="false" ht="15" hidden="false" customHeight="false" outlineLevel="0" collapsed="false">
      <c r="A288" s="0" t="s">
        <v>443</v>
      </c>
      <c r="B288" s="0" t="s">
        <v>443</v>
      </c>
      <c r="C288" s="0" t="s">
        <v>221</v>
      </c>
      <c r="E288" s="0" t="s">
        <v>60</v>
      </c>
      <c r="F288" s="0" t="s">
        <v>222</v>
      </c>
      <c r="G288" s="0" t="s">
        <v>34</v>
      </c>
      <c r="H288" s="0" t="n">
        <v>3</v>
      </c>
      <c r="I288" s="2" t="n">
        <v>34.69</v>
      </c>
    </row>
    <row r="289" customFormat="false" ht="15" hidden="false" customHeight="false" outlineLevel="0" collapsed="false">
      <c r="A289" s="0" t="s">
        <v>444</v>
      </c>
      <c r="B289" s="0" t="s">
        <v>239</v>
      </c>
      <c r="C289" s="0" t="s">
        <v>239</v>
      </c>
      <c r="D289" s="0" t="s">
        <v>51</v>
      </c>
      <c r="E289" s="0" t="s">
        <v>60</v>
      </c>
      <c r="F289" s="0" t="s">
        <v>271</v>
      </c>
      <c r="G289" s="0" t="s">
        <v>255</v>
      </c>
      <c r="H289" s="0" t="n">
        <v>2</v>
      </c>
      <c r="I289" s="2" t="n">
        <v>34.46</v>
      </c>
    </row>
    <row r="290" customFormat="false" ht="15" hidden="false" customHeight="false" outlineLevel="0" collapsed="false">
      <c r="A290" s="0" t="s">
        <v>445</v>
      </c>
      <c r="B290" s="0" t="s">
        <v>135</v>
      </c>
      <c r="C290" s="0" t="s">
        <v>136</v>
      </c>
      <c r="D290" s="0" t="s">
        <v>51</v>
      </c>
      <c r="E290" s="0" t="s">
        <v>60</v>
      </c>
      <c r="F290" s="0" t="s">
        <v>78</v>
      </c>
      <c r="G290" s="0" t="s">
        <v>34</v>
      </c>
      <c r="H290" s="0" t="n">
        <v>20</v>
      </c>
      <c r="I290" s="2" t="n">
        <v>33.68</v>
      </c>
    </row>
    <row r="291" customFormat="false" ht="15" hidden="false" customHeight="false" outlineLevel="0" collapsed="false">
      <c r="A291" s="0" t="s">
        <v>446</v>
      </c>
      <c r="B291" s="0" t="s">
        <v>446</v>
      </c>
      <c r="C291" s="0" t="s">
        <v>126</v>
      </c>
      <c r="E291" s="0" t="s">
        <v>60</v>
      </c>
      <c r="F291" s="0" t="s">
        <v>392</v>
      </c>
      <c r="G291" s="0" t="s">
        <v>34</v>
      </c>
      <c r="H291" s="0" t="n">
        <v>7</v>
      </c>
      <c r="I291" s="2" t="n">
        <v>33.03</v>
      </c>
    </row>
    <row r="292" customFormat="false" ht="15" hidden="false" customHeight="false" outlineLevel="0" collapsed="false">
      <c r="A292" s="0" t="s">
        <v>447</v>
      </c>
      <c r="B292" s="0" t="s">
        <v>135</v>
      </c>
      <c r="C292" s="0" t="s">
        <v>136</v>
      </c>
      <c r="D292" s="0" t="s">
        <v>51</v>
      </c>
      <c r="E292" s="0" t="s">
        <v>60</v>
      </c>
      <c r="F292" s="0" t="s">
        <v>78</v>
      </c>
      <c r="G292" s="0" t="s">
        <v>34</v>
      </c>
      <c r="H292" s="0" t="n">
        <v>20</v>
      </c>
      <c r="I292" s="2" t="n">
        <v>32.59</v>
      </c>
    </row>
    <row r="293" customFormat="false" ht="15" hidden="false" customHeight="false" outlineLevel="0" collapsed="false">
      <c r="A293" s="0" t="s">
        <v>448</v>
      </c>
      <c r="B293" s="0" t="s">
        <v>448</v>
      </c>
      <c r="C293" s="0" t="s">
        <v>126</v>
      </c>
      <c r="E293" s="0" t="s">
        <v>60</v>
      </c>
      <c r="F293" s="0" t="s">
        <v>127</v>
      </c>
      <c r="G293" s="0" t="s">
        <v>157</v>
      </c>
      <c r="H293" s="0" t="n">
        <v>6</v>
      </c>
      <c r="I293" s="2" t="n">
        <v>31.17</v>
      </c>
    </row>
    <row r="294" customFormat="false" ht="15" hidden="false" customHeight="false" outlineLevel="0" collapsed="false">
      <c r="A294" s="0" t="s">
        <v>449</v>
      </c>
      <c r="B294" s="0" t="s">
        <v>449</v>
      </c>
      <c r="C294" s="0" t="s">
        <v>449</v>
      </c>
      <c r="E294" s="0" t="s">
        <v>60</v>
      </c>
      <c r="F294" s="0" t="s">
        <v>87</v>
      </c>
      <c r="G294" s="0" t="s">
        <v>409</v>
      </c>
      <c r="H294" s="0" t="n">
        <v>4</v>
      </c>
      <c r="I294" s="2" t="n">
        <v>30.76</v>
      </c>
    </row>
    <row r="295" customFormat="false" ht="15" hidden="false" customHeight="false" outlineLevel="0" collapsed="false">
      <c r="A295" s="0" t="s">
        <v>450</v>
      </c>
      <c r="B295" s="0" t="s">
        <v>340</v>
      </c>
      <c r="C295" s="0" t="s">
        <v>136</v>
      </c>
      <c r="D295" s="0" t="s">
        <v>51</v>
      </c>
      <c r="E295" s="0" t="s">
        <v>60</v>
      </c>
      <c r="F295" s="0" t="s">
        <v>33</v>
      </c>
      <c r="G295" s="0" t="s">
        <v>52</v>
      </c>
      <c r="H295" s="0" t="n">
        <v>6</v>
      </c>
      <c r="I295" s="2" t="n">
        <v>30.08</v>
      </c>
    </row>
    <row r="296" customFormat="false" ht="15" hidden="false" customHeight="false" outlineLevel="0" collapsed="false">
      <c r="A296" s="0" t="s">
        <v>451</v>
      </c>
      <c r="B296" s="0" t="s">
        <v>451</v>
      </c>
      <c r="C296" s="0" t="s">
        <v>126</v>
      </c>
      <c r="E296" s="0" t="s">
        <v>60</v>
      </c>
      <c r="F296" s="0" t="s">
        <v>205</v>
      </c>
      <c r="G296" s="0" t="s">
        <v>52</v>
      </c>
      <c r="H296" s="0" t="n">
        <v>5</v>
      </c>
      <c r="I296" s="2" t="n">
        <v>29.87</v>
      </c>
    </row>
    <row r="297" customFormat="false" ht="15" hidden="false" customHeight="false" outlineLevel="0" collapsed="false">
      <c r="A297" s="0" t="s">
        <v>452</v>
      </c>
      <c r="B297" s="0" t="s">
        <v>452</v>
      </c>
      <c r="C297" s="0" t="s">
        <v>126</v>
      </c>
      <c r="E297" s="0" t="s">
        <v>60</v>
      </c>
      <c r="F297" s="0" t="s">
        <v>78</v>
      </c>
      <c r="G297" s="0" t="s">
        <v>127</v>
      </c>
      <c r="H297" s="0" t="n">
        <v>5</v>
      </c>
      <c r="I297" s="2" t="n">
        <v>28.57</v>
      </c>
    </row>
    <row r="298" customFormat="false" ht="15" hidden="false" customHeight="false" outlineLevel="0" collapsed="false">
      <c r="A298" s="0" t="s">
        <v>453</v>
      </c>
      <c r="B298" s="0" t="s">
        <v>184</v>
      </c>
      <c r="C298" s="0" t="s">
        <v>161</v>
      </c>
      <c r="D298" s="0" t="s">
        <v>51</v>
      </c>
      <c r="E298" s="0" t="s">
        <v>60</v>
      </c>
      <c r="F298" s="0" t="s">
        <v>78</v>
      </c>
      <c r="G298" s="0" t="s">
        <v>34</v>
      </c>
      <c r="H298" s="0" t="n">
        <v>20</v>
      </c>
      <c r="I298" s="2" t="n">
        <v>28.51</v>
      </c>
    </row>
    <row r="299" customFormat="false" ht="15" hidden="false" customHeight="false" outlineLevel="0" collapsed="false">
      <c r="A299" s="0" t="s">
        <v>454</v>
      </c>
      <c r="B299" s="0" t="s">
        <v>454</v>
      </c>
      <c r="C299" s="0" t="s">
        <v>221</v>
      </c>
      <c r="E299" s="0" t="s">
        <v>60</v>
      </c>
      <c r="F299" s="0" t="s">
        <v>289</v>
      </c>
      <c r="G299" s="0" t="s">
        <v>205</v>
      </c>
      <c r="H299" s="0" t="n">
        <v>3</v>
      </c>
      <c r="I299" s="2" t="n">
        <v>27.52</v>
      </c>
    </row>
    <row r="300" customFormat="false" ht="15" hidden="false" customHeight="false" outlineLevel="0" collapsed="false">
      <c r="A300" s="0" t="s">
        <v>455</v>
      </c>
      <c r="B300" s="0" t="s">
        <v>135</v>
      </c>
      <c r="C300" s="0" t="s">
        <v>136</v>
      </c>
      <c r="D300" s="0" t="s">
        <v>51</v>
      </c>
      <c r="E300" s="0" t="s">
        <v>60</v>
      </c>
      <c r="F300" s="0" t="s">
        <v>78</v>
      </c>
      <c r="G300" s="0" t="s">
        <v>34</v>
      </c>
      <c r="H300" s="0" t="n">
        <v>20</v>
      </c>
      <c r="I300" s="2" t="n">
        <v>26.93</v>
      </c>
    </row>
    <row r="301" customFormat="false" ht="15" hidden="false" customHeight="false" outlineLevel="0" collapsed="false">
      <c r="A301" s="0" t="s">
        <v>456</v>
      </c>
      <c r="B301" s="0" t="s">
        <v>456</v>
      </c>
      <c r="C301" s="0" t="s">
        <v>221</v>
      </c>
      <c r="E301" s="0" t="s">
        <v>60</v>
      </c>
      <c r="F301" s="0" t="s">
        <v>157</v>
      </c>
      <c r="G301" s="0" t="s">
        <v>34</v>
      </c>
      <c r="H301" s="0" t="n">
        <v>11</v>
      </c>
      <c r="I301" s="2" t="n">
        <v>26.66</v>
      </c>
    </row>
    <row r="302" customFormat="false" ht="15" hidden="false" customHeight="false" outlineLevel="0" collapsed="false">
      <c r="A302" s="0" t="s">
        <v>457</v>
      </c>
      <c r="B302" s="0" t="s">
        <v>135</v>
      </c>
      <c r="C302" s="0" t="s">
        <v>136</v>
      </c>
      <c r="D302" s="0" t="s">
        <v>51</v>
      </c>
      <c r="E302" s="0" t="s">
        <v>60</v>
      </c>
      <c r="F302" s="0" t="s">
        <v>78</v>
      </c>
      <c r="G302" s="0" t="s">
        <v>34</v>
      </c>
      <c r="H302" s="0" t="n">
        <v>18</v>
      </c>
      <c r="I302" s="2" t="n">
        <v>25.57</v>
      </c>
    </row>
    <row r="303" customFormat="false" ht="15" hidden="false" customHeight="false" outlineLevel="0" collapsed="false">
      <c r="A303" s="0" t="s">
        <v>458</v>
      </c>
      <c r="B303" s="0" t="s">
        <v>458</v>
      </c>
      <c r="C303" s="0" t="s">
        <v>126</v>
      </c>
      <c r="E303" s="0" t="s">
        <v>60</v>
      </c>
      <c r="F303" s="0" t="s">
        <v>78</v>
      </c>
      <c r="G303" s="0" t="s">
        <v>127</v>
      </c>
      <c r="H303" s="0" t="n">
        <v>5</v>
      </c>
      <c r="I303" s="2" t="n">
        <v>24.91</v>
      </c>
    </row>
    <row r="304" customFormat="false" ht="15" hidden="false" customHeight="false" outlineLevel="0" collapsed="false">
      <c r="A304" s="0" t="s">
        <v>459</v>
      </c>
      <c r="B304" s="0" t="s">
        <v>459</v>
      </c>
      <c r="C304" s="0" t="s">
        <v>136</v>
      </c>
      <c r="E304" s="0" t="s">
        <v>60</v>
      </c>
      <c r="F304" s="0" t="s">
        <v>168</v>
      </c>
      <c r="G304" s="0" t="s">
        <v>52</v>
      </c>
      <c r="H304" s="0" t="n">
        <v>9</v>
      </c>
      <c r="I304" s="2" t="n">
        <v>24.89</v>
      </c>
    </row>
    <row r="305" customFormat="false" ht="15" hidden="false" customHeight="false" outlineLevel="0" collapsed="false">
      <c r="A305" s="0" t="s">
        <v>460</v>
      </c>
      <c r="B305" s="0" t="s">
        <v>135</v>
      </c>
      <c r="C305" s="0" t="s">
        <v>136</v>
      </c>
      <c r="D305" s="0" t="s">
        <v>51</v>
      </c>
      <c r="E305" s="0" t="s">
        <v>60</v>
      </c>
      <c r="F305" s="0" t="s">
        <v>78</v>
      </c>
      <c r="G305" s="0" t="s">
        <v>34</v>
      </c>
      <c r="H305" s="0" t="n">
        <v>20</v>
      </c>
      <c r="I305" s="2" t="n">
        <v>24.76</v>
      </c>
    </row>
    <row r="306" customFormat="false" ht="15" hidden="false" customHeight="false" outlineLevel="0" collapsed="false">
      <c r="A306" s="0" t="s">
        <v>461</v>
      </c>
      <c r="B306" s="0" t="s">
        <v>461</v>
      </c>
      <c r="C306" s="0" t="s">
        <v>461</v>
      </c>
      <c r="E306" s="0" t="s">
        <v>60</v>
      </c>
      <c r="F306" s="0" t="s">
        <v>351</v>
      </c>
      <c r="G306" s="0" t="s">
        <v>52</v>
      </c>
      <c r="H306" s="0" t="n">
        <v>2</v>
      </c>
      <c r="I306" s="2" t="n">
        <v>24.63</v>
      </c>
    </row>
    <row r="307" customFormat="false" ht="15" hidden="false" customHeight="false" outlineLevel="0" collapsed="false">
      <c r="A307" s="0" t="s">
        <v>462</v>
      </c>
      <c r="B307" s="0" t="s">
        <v>316</v>
      </c>
      <c r="C307" s="0" t="s">
        <v>316</v>
      </c>
      <c r="D307" s="0" t="s">
        <v>51</v>
      </c>
      <c r="E307" s="0" t="s">
        <v>60</v>
      </c>
      <c r="F307" s="0" t="s">
        <v>78</v>
      </c>
      <c r="G307" s="0" t="s">
        <v>34</v>
      </c>
      <c r="H307" s="0" t="n">
        <v>16</v>
      </c>
      <c r="I307" s="2" t="n">
        <v>23.48</v>
      </c>
    </row>
    <row r="308" customFormat="false" ht="15" hidden="false" customHeight="false" outlineLevel="0" collapsed="false">
      <c r="A308" s="0" t="s">
        <v>463</v>
      </c>
      <c r="B308" s="0" t="s">
        <v>463</v>
      </c>
      <c r="C308" s="0" t="s">
        <v>463</v>
      </c>
      <c r="E308" s="0" t="s">
        <v>97</v>
      </c>
      <c r="F308" s="0" t="s">
        <v>255</v>
      </c>
      <c r="G308" s="0" t="s">
        <v>34</v>
      </c>
      <c r="H308" s="0" t="n">
        <v>6</v>
      </c>
      <c r="I308" s="2" t="n">
        <v>23.11</v>
      </c>
    </row>
    <row r="309" customFormat="false" ht="15" hidden="false" customHeight="false" outlineLevel="0" collapsed="false">
      <c r="A309" s="0" t="s">
        <v>464</v>
      </c>
      <c r="B309" s="0" t="s">
        <v>464</v>
      </c>
      <c r="C309" s="0" t="s">
        <v>377</v>
      </c>
      <c r="E309" s="0" t="s">
        <v>60</v>
      </c>
      <c r="F309" s="0" t="s">
        <v>255</v>
      </c>
      <c r="G309" s="0" t="s">
        <v>34</v>
      </c>
      <c r="H309" s="0" t="n">
        <v>12</v>
      </c>
      <c r="I309" s="2" t="n">
        <v>22.72</v>
      </c>
    </row>
    <row r="310" customFormat="false" ht="15" hidden="false" customHeight="false" outlineLevel="0" collapsed="false">
      <c r="A310" s="0" t="s">
        <v>465</v>
      </c>
      <c r="B310" s="0" t="s">
        <v>465</v>
      </c>
      <c r="C310" s="0" t="s">
        <v>465</v>
      </c>
      <c r="E310" s="0" t="s">
        <v>60</v>
      </c>
      <c r="F310" s="0" t="s">
        <v>112</v>
      </c>
      <c r="G310" s="0" t="s">
        <v>168</v>
      </c>
      <c r="H310" s="0" t="n">
        <v>8</v>
      </c>
      <c r="I310" s="2" t="n">
        <v>22.61</v>
      </c>
    </row>
    <row r="311" customFormat="false" ht="15" hidden="false" customHeight="false" outlineLevel="0" collapsed="false">
      <c r="A311" s="0" t="s">
        <v>466</v>
      </c>
      <c r="B311" s="0" t="s">
        <v>466</v>
      </c>
      <c r="C311" s="0" t="s">
        <v>466</v>
      </c>
      <c r="E311" s="0" t="s">
        <v>60</v>
      </c>
      <c r="F311" s="0" t="s">
        <v>313</v>
      </c>
      <c r="G311" s="0" t="s">
        <v>397</v>
      </c>
      <c r="H311" s="0" t="n">
        <v>3</v>
      </c>
      <c r="I311" s="2" t="n">
        <v>22.43</v>
      </c>
    </row>
    <row r="312" customFormat="false" ht="15" hidden="false" customHeight="false" outlineLevel="0" collapsed="false">
      <c r="A312" s="0" t="s">
        <v>467</v>
      </c>
      <c r="B312" s="0" t="s">
        <v>467</v>
      </c>
      <c r="C312" s="0" t="s">
        <v>126</v>
      </c>
      <c r="E312" s="0" t="s">
        <v>60</v>
      </c>
      <c r="F312" s="0" t="s">
        <v>209</v>
      </c>
      <c r="G312" s="0" t="s">
        <v>34</v>
      </c>
      <c r="H312" s="0" t="n">
        <v>8</v>
      </c>
      <c r="I312" s="2" t="n">
        <v>22.17</v>
      </c>
    </row>
    <row r="313" customFormat="false" ht="15" hidden="false" customHeight="false" outlineLevel="0" collapsed="false">
      <c r="A313" s="0" t="s">
        <v>468</v>
      </c>
      <c r="B313" s="0" t="s">
        <v>468</v>
      </c>
      <c r="C313" s="0" t="s">
        <v>468</v>
      </c>
      <c r="E313" s="0" t="s">
        <v>60</v>
      </c>
      <c r="F313" s="0" t="s">
        <v>78</v>
      </c>
      <c r="G313" s="0" t="s">
        <v>34</v>
      </c>
      <c r="H313" s="0" t="n">
        <v>14</v>
      </c>
      <c r="I313" s="2" t="n">
        <v>22.13</v>
      </c>
    </row>
    <row r="314" customFormat="false" ht="15" hidden="false" customHeight="false" outlineLevel="0" collapsed="false">
      <c r="A314" s="0" t="s">
        <v>469</v>
      </c>
      <c r="B314" s="0" t="s">
        <v>469</v>
      </c>
      <c r="C314" s="0" t="s">
        <v>469</v>
      </c>
      <c r="E314" s="0" t="s">
        <v>60</v>
      </c>
      <c r="F314" s="0" t="s">
        <v>384</v>
      </c>
      <c r="G314" s="0" t="s">
        <v>52</v>
      </c>
      <c r="H314" s="0" t="n">
        <v>4</v>
      </c>
      <c r="I314" s="2" t="n">
        <v>22.06</v>
      </c>
    </row>
    <row r="315" customFormat="false" ht="15" hidden="false" customHeight="false" outlineLevel="0" collapsed="false">
      <c r="A315" s="0" t="s">
        <v>470</v>
      </c>
      <c r="B315" s="0" t="s">
        <v>244</v>
      </c>
      <c r="C315" s="0" t="s">
        <v>126</v>
      </c>
      <c r="D315" s="0" t="s">
        <v>51</v>
      </c>
      <c r="E315" s="0" t="s">
        <v>60</v>
      </c>
      <c r="F315" s="0" t="s">
        <v>98</v>
      </c>
      <c r="G315" s="0" t="s">
        <v>98</v>
      </c>
      <c r="H315" s="0" t="n">
        <v>1</v>
      </c>
      <c r="I315" s="2" t="n">
        <v>21.5</v>
      </c>
    </row>
    <row r="316" customFormat="false" ht="15" hidden="false" customHeight="false" outlineLevel="0" collapsed="false">
      <c r="A316" s="0" t="s">
        <v>471</v>
      </c>
      <c r="B316" s="0" t="s">
        <v>135</v>
      </c>
      <c r="C316" s="0" t="s">
        <v>136</v>
      </c>
      <c r="D316" s="0" t="s">
        <v>51</v>
      </c>
      <c r="E316" s="0" t="s">
        <v>60</v>
      </c>
      <c r="F316" s="0" t="s">
        <v>78</v>
      </c>
      <c r="G316" s="0" t="s">
        <v>34</v>
      </c>
      <c r="H316" s="0" t="n">
        <v>19</v>
      </c>
      <c r="I316" s="2" t="n">
        <v>21.05</v>
      </c>
    </row>
    <row r="317" customFormat="false" ht="15" hidden="false" customHeight="false" outlineLevel="0" collapsed="false">
      <c r="A317" s="0" t="s">
        <v>472</v>
      </c>
      <c r="B317" s="0" t="s">
        <v>472</v>
      </c>
      <c r="C317" s="0" t="s">
        <v>472</v>
      </c>
      <c r="E317" s="0" t="s">
        <v>60</v>
      </c>
      <c r="F317" s="0" t="s">
        <v>78</v>
      </c>
      <c r="G317" s="0" t="s">
        <v>34</v>
      </c>
      <c r="H317" s="0" t="n">
        <v>14</v>
      </c>
      <c r="I317" s="2" t="n">
        <v>20.91</v>
      </c>
    </row>
    <row r="318" customFormat="false" ht="15" hidden="false" customHeight="false" outlineLevel="0" collapsed="false">
      <c r="A318" s="0" t="s">
        <v>473</v>
      </c>
      <c r="B318" s="0" t="s">
        <v>473</v>
      </c>
      <c r="C318" s="0" t="s">
        <v>126</v>
      </c>
      <c r="E318" s="0" t="s">
        <v>60</v>
      </c>
      <c r="F318" s="0" t="s">
        <v>205</v>
      </c>
      <c r="G318" s="0" t="s">
        <v>52</v>
      </c>
      <c r="H318" s="0" t="n">
        <v>5</v>
      </c>
      <c r="I318" s="2" t="n">
        <v>20.91</v>
      </c>
    </row>
    <row r="319" customFormat="false" ht="15" hidden="false" customHeight="false" outlineLevel="0" collapsed="false">
      <c r="A319" s="0" t="s">
        <v>474</v>
      </c>
      <c r="B319" s="0" t="s">
        <v>474</v>
      </c>
      <c r="C319" s="0" t="s">
        <v>474</v>
      </c>
      <c r="E319" s="0" t="s">
        <v>60</v>
      </c>
      <c r="F319" s="0" t="s">
        <v>78</v>
      </c>
      <c r="G319" s="0" t="s">
        <v>175</v>
      </c>
      <c r="H319" s="0" t="n">
        <v>9</v>
      </c>
      <c r="I319" s="2" t="n">
        <v>20.47</v>
      </c>
    </row>
    <row r="320" customFormat="false" ht="15" hidden="false" customHeight="false" outlineLevel="0" collapsed="false">
      <c r="A320" s="0" t="s">
        <v>475</v>
      </c>
      <c r="B320" s="0" t="s">
        <v>475</v>
      </c>
      <c r="C320" s="0" t="s">
        <v>126</v>
      </c>
      <c r="E320" s="0" t="s">
        <v>60</v>
      </c>
      <c r="F320" s="0" t="s">
        <v>301</v>
      </c>
      <c r="G320" s="0" t="s">
        <v>127</v>
      </c>
      <c r="H320" s="0" t="n">
        <v>3</v>
      </c>
      <c r="I320" s="2" t="n">
        <v>19.41</v>
      </c>
    </row>
    <row r="321" customFormat="false" ht="15" hidden="false" customHeight="false" outlineLevel="0" collapsed="false">
      <c r="A321" s="0" t="s">
        <v>476</v>
      </c>
      <c r="B321" s="0" t="s">
        <v>244</v>
      </c>
      <c r="C321" s="0" t="s">
        <v>126</v>
      </c>
      <c r="D321" s="0" t="s">
        <v>51</v>
      </c>
      <c r="E321" s="0" t="s">
        <v>60</v>
      </c>
      <c r="F321" s="0" t="s">
        <v>133</v>
      </c>
      <c r="G321" s="0" t="s">
        <v>133</v>
      </c>
      <c r="H321" s="0" t="n">
        <v>1</v>
      </c>
      <c r="I321" s="2" t="n">
        <v>19.34</v>
      </c>
    </row>
    <row r="322" customFormat="false" ht="15" hidden="false" customHeight="false" outlineLevel="0" collapsed="false">
      <c r="A322" s="0" t="s">
        <v>477</v>
      </c>
      <c r="B322" s="0" t="s">
        <v>477</v>
      </c>
      <c r="C322" s="0" t="s">
        <v>126</v>
      </c>
      <c r="E322" s="0" t="s">
        <v>60</v>
      </c>
      <c r="F322" s="0" t="s">
        <v>127</v>
      </c>
      <c r="G322" s="0" t="s">
        <v>34</v>
      </c>
      <c r="H322" s="0" t="n">
        <v>16</v>
      </c>
      <c r="I322" s="2" t="n">
        <v>19</v>
      </c>
    </row>
    <row r="323" customFormat="false" ht="15" hidden="false" customHeight="false" outlineLevel="0" collapsed="false">
      <c r="A323" s="0" t="s">
        <v>478</v>
      </c>
      <c r="B323" s="0" t="s">
        <v>135</v>
      </c>
      <c r="C323" s="0" t="s">
        <v>136</v>
      </c>
      <c r="D323" s="0" t="s">
        <v>51</v>
      </c>
      <c r="E323" s="0" t="s">
        <v>60</v>
      </c>
      <c r="F323" s="0" t="s">
        <v>78</v>
      </c>
      <c r="G323" s="0" t="s">
        <v>34</v>
      </c>
      <c r="H323" s="0" t="n">
        <v>20</v>
      </c>
      <c r="I323" s="2" t="n">
        <v>18.96</v>
      </c>
    </row>
    <row r="324" customFormat="false" ht="15" hidden="false" customHeight="false" outlineLevel="0" collapsed="false">
      <c r="A324" s="0" t="s">
        <v>479</v>
      </c>
      <c r="B324" s="0" t="s">
        <v>135</v>
      </c>
      <c r="C324" s="0" t="s">
        <v>136</v>
      </c>
      <c r="D324" s="0" t="s">
        <v>51</v>
      </c>
      <c r="E324" s="0" t="s">
        <v>60</v>
      </c>
      <c r="F324" s="0" t="s">
        <v>78</v>
      </c>
      <c r="G324" s="0" t="s">
        <v>34</v>
      </c>
      <c r="H324" s="0" t="n">
        <v>20</v>
      </c>
      <c r="I324" s="2" t="n">
        <v>18.86</v>
      </c>
    </row>
    <row r="325" customFormat="false" ht="15" hidden="false" customHeight="false" outlineLevel="0" collapsed="false">
      <c r="A325" s="0" t="s">
        <v>480</v>
      </c>
      <c r="B325" s="0" t="s">
        <v>480</v>
      </c>
      <c r="C325" s="0" t="s">
        <v>126</v>
      </c>
      <c r="E325" s="0" t="s">
        <v>60</v>
      </c>
      <c r="F325" s="0" t="s">
        <v>202</v>
      </c>
      <c r="G325" s="0" t="s">
        <v>34</v>
      </c>
      <c r="H325" s="0" t="n">
        <v>9</v>
      </c>
      <c r="I325" s="2" t="n">
        <v>18.41</v>
      </c>
    </row>
    <row r="326" customFormat="false" ht="15" hidden="false" customHeight="false" outlineLevel="0" collapsed="false">
      <c r="A326" s="0" t="s">
        <v>481</v>
      </c>
      <c r="B326" s="0" t="s">
        <v>244</v>
      </c>
      <c r="C326" s="0" t="s">
        <v>126</v>
      </c>
      <c r="D326" s="0" t="s">
        <v>51</v>
      </c>
      <c r="E326" s="0" t="s">
        <v>60</v>
      </c>
      <c r="F326" s="0" t="s">
        <v>301</v>
      </c>
      <c r="G326" s="0" t="s">
        <v>301</v>
      </c>
      <c r="H326" s="0" t="n">
        <v>1</v>
      </c>
      <c r="I326" s="2" t="n">
        <v>17.95</v>
      </c>
    </row>
    <row r="327" customFormat="false" ht="15" hidden="false" customHeight="false" outlineLevel="0" collapsed="false">
      <c r="A327" s="0" t="s">
        <v>482</v>
      </c>
      <c r="B327" s="0" t="s">
        <v>482</v>
      </c>
      <c r="C327" s="0" t="s">
        <v>482</v>
      </c>
      <c r="E327" s="0" t="s">
        <v>32</v>
      </c>
      <c r="F327" s="0" t="s">
        <v>78</v>
      </c>
      <c r="G327" s="0" t="s">
        <v>34</v>
      </c>
      <c r="H327" s="0" t="n">
        <v>18</v>
      </c>
      <c r="I327" s="2" t="n">
        <v>17.92</v>
      </c>
    </row>
    <row r="328" customFormat="false" ht="15" hidden="false" customHeight="false" outlineLevel="0" collapsed="false">
      <c r="A328" s="0" t="s">
        <v>483</v>
      </c>
      <c r="B328" s="0" t="s">
        <v>483</v>
      </c>
      <c r="C328" s="0" t="s">
        <v>126</v>
      </c>
      <c r="E328" s="0" t="s">
        <v>60</v>
      </c>
      <c r="F328" s="0" t="s">
        <v>209</v>
      </c>
      <c r="G328" s="0" t="s">
        <v>34</v>
      </c>
      <c r="H328" s="0" t="n">
        <v>8</v>
      </c>
      <c r="I328" s="2" t="n">
        <v>17.55</v>
      </c>
    </row>
    <row r="329" customFormat="false" ht="15" hidden="false" customHeight="false" outlineLevel="0" collapsed="false">
      <c r="A329" s="0" t="s">
        <v>484</v>
      </c>
      <c r="B329" s="0" t="s">
        <v>484</v>
      </c>
      <c r="C329" s="0" t="s">
        <v>484</v>
      </c>
      <c r="E329" s="0" t="s">
        <v>60</v>
      </c>
      <c r="F329" s="0" t="s">
        <v>485</v>
      </c>
      <c r="G329" s="0" t="s">
        <v>102</v>
      </c>
      <c r="H329" s="0" t="n">
        <v>2</v>
      </c>
      <c r="I329" s="2" t="n">
        <v>17.4</v>
      </c>
    </row>
    <row r="330" customFormat="false" ht="15" hidden="false" customHeight="false" outlineLevel="0" collapsed="false">
      <c r="A330" s="0" t="s">
        <v>486</v>
      </c>
      <c r="B330" s="0" t="s">
        <v>486</v>
      </c>
      <c r="C330" s="0" t="s">
        <v>487</v>
      </c>
      <c r="E330" s="0" t="s">
        <v>60</v>
      </c>
      <c r="F330" s="0" t="s">
        <v>387</v>
      </c>
      <c r="G330" s="0" t="s">
        <v>52</v>
      </c>
      <c r="H330" s="0" t="n">
        <v>10</v>
      </c>
      <c r="I330" s="2" t="n">
        <v>17.39</v>
      </c>
    </row>
    <row r="331" customFormat="false" ht="15" hidden="false" customHeight="false" outlineLevel="0" collapsed="false">
      <c r="A331" s="0" t="s">
        <v>488</v>
      </c>
      <c r="B331" s="0" t="s">
        <v>135</v>
      </c>
      <c r="C331" s="0" t="s">
        <v>136</v>
      </c>
      <c r="D331" s="0" t="s">
        <v>51</v>
      </c>
      <c r="E331" s="0" t="s">
        <v>60</v>
      </c>
      <c r="F331" s="0" t="s">
        <v>78</v>
      </c>
      <c r="G331" s="0" t="s">
        <v>34</v>
      </c>
      <c r="H331" s="0" t="n">
        <v>20</v>
      </c>
      <c r="I331" s="2" t="n">
        <v>17.25</v>
      </c>
    </row>
    <row r="332" customFormat="false" ht="15" hidden="false" customHeight="false" outlineLevel="0" collapsed="false">
      <c r="A332" s="0" t="s">
        <v>489</v>
      </c>
      <c r="B332" s="0" t="s">
        <v>386</v>
      </c>
      <c r="C332" s="0" t="s">
        <v>216</v>
      </c>
      <c r="D332" s="0" t="s">
        <v>51</v>
      </c>
      <c r="E332" s="0" t="s">
        <v>60</v>
      </c>
      <c r="F332" s="0" t="s">
        <v>78</v>
      </c>
      <c r="G332" s="0" t="s">
        <v>34</v>
      </c>
      <c r="H332" s="0" t="n">
        <v>19</v>
      </c>
      <c r="I332" s="2" t="n">
        <v>17.16</v>
      </c>
    </row>
    <row r="333" customFormat="false" ht="15" hidden="false" customHeight="false" outlineLevel="0" collapsed="false">
      <c r="A333" s="0" t="s">
        <v>490</v>
      </c>
      <c r="B333" s="0" t="s">
        <v>249</v>
      </c>
      <c r="C333" s="0" t="s">
        <v>250</v>
      </c>
      <c r="D333" s="0" t="s">
        <v>51</v>
      </c>
      <c r="E333" s="0" t="s">
        <v>97</v>
      </c>
      <c r="F333" s="0" t="s">
        <v>157</v>
      </c>
      <c r="G333" s="0" t="s">
        <v>251</v>
      </c>
      <c r="H333" s="0" t="n">
        <v>6</v>
      </c>
      <c r="I333" s="2" t="n">
        <v>16.53</v>
      </c>
    </row>
    <row r="334" customFormat="false" ht="15" hidden="false" customHeight="false" outlineLevel="0" collapsed="false">
      <c r="A334" s="0" t="s">
        <v>491</v>
      </c>
      <c r="B334" s="0" t="s">
        <v>491</v>
      </c>
      <c r="C334" s="0" t="s">
        <v>491</v>
      </c>
      <c r="E334" s="0" t="s">
        <v>60</v>
      </c>
      <c r="F334" s="0" t="s">
        <v>78</v>
      </c>
      <c r="G334" s="0" t="s">
        <v>209</v>
      </c>
      <c r="H334" s="0" t="n">
        <v>7</v>
      </c>
      <c r="I334" s="2" t="n">
        <v>16.16</v>
      </c>
    </row>
    <row r="335" customFormat="false" ht="15" hidden="false" customHeight="false" outlineLevel="0" collapsed="false">
      <c r="A335" s="0" t="s">
        <v>492</v>
      </c>
      <c r="B335" s="0" t="s">
        <v>492</v>
      </c>
      <c r="C335" s="0" t="s">
        <v>126</v>
      </c>
      <c r="E335" s="0" t="s">
        <v>60</v>
      </c>
      <c r="F335" s="0" t="s">
        <v>302</v>
      </c>
      <c r="G335" s="0" t="s">
        <v>34</v>
      </c>
      <c r="H335" s="0" t="n">
        <v>2</v>
      </c>
      <c r="I335" s="2" t="n">
        <v>15.7</v>
      </c>
    </row>
    <row r="336" customFormat="false" ht="15" hidden="false" customHeight="false" outlineLevel="0" collapsed="false">
      <c r="A336" s="0" t="s">
        <v>493</v>
      </c>
      <c r="B336" s="0" t="s">
        <v>140</v>
      </c>
      <c r="C336" s="0" t="s">
        <v>140</v>
      </c>
      <c r="D336" s="0" t="s">
        <v>51</v>
      </c>
      <c r="E336" s="0" t="s">
        <v>32</v>
      </c>
      <c r="F336" s="0" t="s">
        <v>255</v>
      </c>
      <c r="G336" s="0" t="s">
        <v>34</v>
      </c>
      <c r="H336" s="0" t="n">
        <v>13</v>
      </c>
      <c r="I336" s="2" t="n">
        <v>15.64</v>
      </c>
    </row>
    <row r="337" customFormat="false" ht="15" hidden="false" customHeight="false" outlineLevel="0" collapsed="false">
      <c r="A337" s="0" t="s">
        <v>494</v>
      </c>
      <c r="B337" s="0" t="s">
        <v>494</v>
      </c>
      <c r="C337" s="0" t="s">
        <v>494</v>
      </c>
      <c r="E337" s="0" t="s">
        <v>32</v>
      </c>
      <c r="F337" s="0" t="s">
        <v>76</v>
      </c>
      <c r="G337" s="0" t="s">
        <v>363</v>
      </c>
      <c r="H337" s="0" t="n">
        <v>8</v>
      </c>
      <c r="I337" s="2" t="n">
        <v>15.22</v>
      </c>
    </row>
    <row r="338" customFormat="false" ht="15" hidden="false" customHeight="false" outlineLevel="0" collapsed="false">
      <c r="A338" s="0" t="s">
        <v>495</v>
      </c>
      <c r="B338" s="0" t="s">
        <v>495</v>
      </c>
      <c r="C338" s="0" t="s">
        <v>221</v>
      </c>
      <c r="E338" s="0" t="s">
        <v>60</v>
      </c>
      <c r="F338" s="0" t="s">
        <v>149</v>
      </c>
      <c r="G338" s="0" t="s">
        <v>205</v>
      </c>
      <c r="H338" s="0" t="n">
        <v>5</v>
      </c>
      <c r="I338" s="2" t="n">
        <v>15.19</v>
      </c>
    </row>
    <row r="339" customFormat="false" ht="15" hidden="false" customHeight="false" outlineLevel="0" collapsed="false">
      <c r="A339" s="0" t="s">
        <v>496</v>
      </c>
      <c r="B339" s="0" t="s">
        <v>135</v>
      </c>
      <c r="C339" s="0" t="s">
        <v>136</v>
      </c>
      <c r="D339" s="0" t="s">
        <v>51</v>
      </c>
      <c r="E339" s="0" t="s">
        <v>60</v>
      </c>
      <c r="F339" s="0" t="s">
        <v>78</v>
      </c>
      <c r="G339" s="0" t="s">
        <v>34</v>
      </c>
      <c r="H339" s="0" t="n">
        <v>20</v>
      </c>
      <c r="I339" s="2" t="n">
        <v>15.1</v>
      </c>
    </row>
    <row r="340" customFormat="false" ht="15" hidden="false" customHeight="false" outlineLevel="0" collapsed="false">
      <c r="A340" s="0" t="s">
        <v>497</v>
      </c>
      <c r="B340" s="0" t="s">
        <v>497</v>
      </c>
      <c r="C340" s="0" t="s">
        <v>126</v>
      </c>
      <c r="E340" s="0" t="s">
        <v>60</v>
      </c>
      <c r="F340" s="0" t="s">
        <v>112</v>
      </c>
      <c r="G340" s="0" t="s">
        <v>151</v>
      </c>
      <c r="H340" s="0" t="n">
        <v>2</v>
      </c>
      <c r="I340" s="2" t="n">
        <v>14.56</v>
      </c>
    </row>
    <row r="341" customFormat="false" ht="15" hidden="false" customHeight="false" outlineLevel="0" collapsed="false">
      <c r="A341" s="0" t="s">
        <v>498</v>
      </c>
      <c r="B341" s="0" t="s">
        <v>135</v>
      </c>
      <c r="C341" s="0" t="s">
        <v>136</v>
      </c>
      <c r="D341" s="0" t="s">
        <v>51</v>
      </c>
      <c r="E341" s="0" t="s">
        <v>60</v>
      </c>
      <c r="F341" s="0" t="s">
        <v>78</v>
      </c>
      <c r="G341" s="0" t="s">
        <v>34</v>
      </c>
      <c r="H341" s="0" t="n">
        <v>20</v>
      </c>
      <c r="I341" s="2" t="n">
        <v>14.14</v>
      </c>
    </row>
    <row r="342" customFormat="false" ht="15" hidden="false" customHeight="false" outlineLevel="0" collapsed="false">
      <c r="A342" s="0" t="s">
        <v>499</v>
      </c>
      <c r="B342" s="0" t="s">
        <v>499</v>
      </c>
      <c r="C342" s="0" t="s">
        <v>499</v>
      </c>
      <c r="E342" s="0" t="s">
        <v>60</v>
      </c>
      <c r="F342" s="0" t="s">
        <v>113</v>
      </c>
      <c r="G342" s="0" t="s">
        <v>52</v>
      </c>
      <c r="H342" s="0" t="n">
        <v>3</v>
      </c>
      <c r="I342" s="2" t="n">
        <v>14.11</v>
      </c>
    </row>
    <row r="343" customFormat="false" ht="15" hidden="false" customHeight="false" outlineLevel="0" collapsed="false">
      <c r="A343" s="0" t="s">
        <v>500</v>
      </c>
      <c r="B343" s="0" t="s">
        <v>500</v>
      </c>
      <c r="C343" s="0" t="s">
        <v>126</v>
      </c>
      <c r="E343" s="0" t="s">
        <v>60</v>
      </c>
      <c r="F343" s="0" t="s">
        <v>251</v>
      </c>
      <c r="G343" s="0" t="s">
        <v>34</v>
      </c>
      <c r="H343" s="0" t="n">
        <v>6</v>
      </c>
      <c r="I343" s="2" t="n">
        <v>13.98</v>
      </c>
    </row>
    <row r="344" customFormat="false" ht="15" hidden="false" customHeight="false" outlineLevel="0" collapsed="false">
      <c r="A344" s="0" t="s">
        <v>501</v>
      </c>
      <c r="B344" s="0" t="s">
        <v>501</v>
      </c>
      <c r="C344" s="0" t="s">
        <v>406</v>
      </c>
      <c r="E344" s="0" t="s">
        <v>60</v>
      </c>
      <c r="F344" s="0" t="s">
        <v>127</v>
      </c>
      <c r="G344" s="0" t="s">
        <v>34</v>
      </c>
      <c r="H344" s="0" t="n">
        <v>16</v>
      </c>
      <c r="I344" s="2" t="n">
        <v>13.95</v>
      </c>
    </row>
    <row r="345" customFormat="false" ht="15" hidden="false" customHeight="false" outlineLevel="0" collapsed="false">
      <c r="A345" s="0" t="s">
        <v>502</v>
      </c>
      <c r="B345" s="0" t="s">
        <v>502</v>
      </c>
      <c r="C345" s="0" t="s">
        <v>126</v>
      </c>
      <c r="E345" s="0" t="s">
        <v>60</v>
      </c>
      <c r="F345" s="0" t="s">
        <v>222</v>
      </c>
      <c r="G345" s="0" t="s">
        <v>34</v>
      </c>
      <c r="H345" s="0" t="n">
        <v>3</v>
      </c>
      <c r="I345" s="2" t="n">
        <v>13.87</v>
      </c>
    </row>
    <row r="346" customFormat="false" ht="15" hidden="false" customHeight="false" outlineLevel="0" collapsed="false">
      <c r="A346" s="0" t="s">
        <v>503</v>
      </c>
      <c r="B346" s="0" t="s">
        <v>503</v>
      </c>
      <c r="C346" s="0" t="s">
        <v>432</v>
      </c>
      <c r="E346" s="0" t="s">
        <v>32</v>
      </c>
      <c r="F346" s="0" t="s">
        <v>175</v>
      </c>
      <c r="G346" s="0" t="s">
        <v>34</v>
      </c>
      <c r="H346" s="0" t="n">
        <v>8</v>
      </c>
      <c r="I346" s="2" t="n">
        <v>13.16</v>
      </c>
    </row>
    <row r="347" customFormat="false" ht="15" hidden="false" customHeight="false" outlineLevel="0" collapsed="false">
      <c r="A347" s="0" t="s">
        <v>504</v>
      </c>
      <c r="B347" s="0" t="s">
        <v>504</v>
      </c>
      <c r="C347" s="0" t="s">
        <v>221</v>
      </c>
      <c r="E347" s="0" t="s">
        <v>60</v>
      </c>
      <c r="F347" s="0" t="s">
        <v>313</v>
      </c>
      <c r="G347" s="0" t="s">
        <v>485</v>
      </c>
      <c r="H347" s="0" t="n">
        <v>7</v>
      </c>
      <c r="I347" s="2" t="n">
        <v>13.11</v>
      </c>
    </row>
    <row r="348" customFormat="false" ht="15" hidden="false" customHeight="false" outlineLevel="0" collapsed="false">
      <c r="A348" s="0" t="s">
        <v>505</v>
      </c>
      <c r="B348" s="0" t="s">
        <v>135</v>
      </c>
      <c r="C348" s="0" t="s">
        <v>136</v>
      </c>
      <c r="D348" s="0" t="s">
        <v>51</v>
      </c>
      <c r="E348" s="0" t="s">
        <v>60</v>
      </c>
      <c r="F348" s="0" t="s">
        <v>78</v>
      </c>
      <c r="G348" s="0" t="s">
        <v>34</v>
      </c>
      <c r="H348" s="0" t="n">
        <v>17</v>
      </c>
      <c r="I348" s="2" t="n">
        <v>12.87</v>
      </c>
    </row>
    <row r="349" customFormat="false" ht="15" hidden="false" customHeight="false" outlineLevel="0" collapsed="false">
      <c r="A349" s="0" t="s">
        <v>506</v>
      </c>
      <c r="B349" s="0" t="s">
        <v>506</v>
      </c>
      <c r="C349" s="0" t="s">
        <v>126</v>
      </c>
      <c r="E349" s="0" t="s">
        <v>60</v>
      </c>
      <c r="F349" s="0" t="s">
        <v>127</v>
      </c>
      <c r="G349" s="0" t="s">
        <v>207</v>
      </c>
      <c r="H349" s="0" t="n">
        <v>2</v>
      </c>
      <c r="I349" s="2" t="n">
        <v>12.21</v>
      </c>
    </row>
    <row r="350" customFormat="false" ht="15" hidden="false" customHeight="false" outlineLevel="0" collapsed="false">
      <c r="A350" s="0" t="s">
        <v>507</v>
      </c>
      <c r="B350" s="0" t="s">
        <v>507</v>
      </c>
      <c r="C350" s="0" t="s">
        <v>507</v>
      </c>
      <c r="E350" s="0" t="s">
        <v>60</v>
      </c>
      <c r="F350" s="0" t="s">
        <v>205</v>
      </c>
      <c r="G350" s="0" t="s">
        <v>52</v>
      </c>
      <c r="H350" s="0" t="n">
        <v>5</v>
      </c>
      <c r="I350" s="2" t="n">
        <v>12.18</v>
      </c>
    </row>
    <row r="351" customFormat="false" ht="15" hidden="false" customHeight="false" outlineLevel="0" collapsed="false">
      <c r="A351" s="0" t="s">
        <v>508</v>
      </c>
      <c r="B351" s="0" t="s">
        <v>135</v>
      </c>
      <c r="C351" s="0" t="s">
        <v>136</v>
      </c>
      <c r="D351" s="0" t="s">
        <v>51</v>
      </c>
      <c r="E351" s="0" t="s">
        <v>60</v>
      </c>
      <c r="F351" s="0" t="s">
        <v>78</v>
      </c>
      <c r="G351" s="0" t="s">
        <v>222</v>
      </c>
      <c r="H351" s="0" t="n">
        <v>14</v>
      </c>
      <c r="I351" s="2" t="n">
        <v>12.12</v>
      </c>
    </row>
    <row r="352" customFormat="false" ht="15" hidden="false" customHeight="false" outlineLevel="0" collapsed="false">
      <c r="A352" s="0" t="s">
        <v>509</v>
      </c>
      <c r="B352" s="0" t="s">
        <v>509</v>
      </c>
      <c r="C352" s="0" t="s">
        <v>284</v>
      </c>
      <c r="E352" s="0" t="s">
        <v>60</v>
      </c>
      <c r="F352" s="0" t="s">
        <v>207</v>
      </c>
      <c r="G352" s="0" t="s">
        <v>271</v>
      </c>
      <c r="H352" s="0" t="n">
        <v>2</v>
      </c>
      <c r="I352" s="2" t="n">
        <v>11.81</v>
      </c>
    </row>
    <row r="353" customFormat="false" ht="15" hidden="false" customHeight="false" outlineLevel="0" collapsed="false">
      <c r="A353" s="0" t="s">
        <v>510</v>
      </c>
      <c r="B353" s="0" t="s">
        <v>510</v>
      </c>
      <c r="C353" s="0" t="s">
        <v>511</v>
      </c>
      <c r="E353" s="0" t="s">
        <v>60</v>
      </c>
      <c r="F353" s="0" t="s">
        <v>286</v>
      </c>
      <c r="G353" s="0" t="s">
        <v>34</v>
      </c>
      <c r="H353" s="0" t="n">
        <v>18</v>
      </c>
      <c r="I353" s="2" t="n">
        <v>11.72</v>
      </c>
    </row>
    <row r="354" customFormat="false" ht="15" hidden="false" customHeight="false" outlineLevel="0" collapsed="false">
      <c r="A354" s="0" t="s">
        <v>512</v>
      </c>
      <c r="B354" s="0" t="s">
        <v>135</v>
      </c>
      <c r="C354" s="0" t="s">
        <v>136</v>
      </c>
      <c r="D354" s="0" t="s">
        <v>51</v>
      </c>
      <c r="E354" s="0" t="s">
        <v>60</v>
      </c>
      <c r="F354" s="0" t="s">
        <v>78</v>
      </c>
      <c r="G354" s="0" t="s">
        <v>34</v>
      </c>
      <c r="H354" s="0" t="n">
        <v>19</v>
      </c>
      <c r="I354" s="2" t="n">
        <v>11.55</v>
      </c>
    </row>
    <row r="355" customFormat="false" ht="15" hidden="false" customHeight="false" outlineLevel="0" collapsed="false">
      <c r="A355" s="0" t="s">
        <v>513</v>
      </c>
      <c r="B355" s="0" t="s">
        <v>513</v>
      </c>
      <c r="C355" s="0" t="s">
        <v>126</v>
      </c>
      <c r="E355" s="0" t="s">
        <v>60</v>
      </c>
      <c r="F355" s="0" t="s">
        <v>302</v>
      </c>
      <c r="G355" s="0" t="s">
        <v>34</v>
      </c>
      <c r="H355" s="0" t="n">
        <v>2</v>
      </c>
      <c r="I355" s="2" t="n">
        <v>11.48</v>
      </c>
    </row>
    <row r="356" customFormat="false" ht="15" hidden="false" customHeight="false" outlineLevel="0" collapsed="false">
      <c r="A356" s="0" t="s">
        <v>514</v>
      </c>
      <c r="B356" s="0" t="s">
        <v>514</v>
      </c>
      <c r="C356" s="0" t="s">
        <v>126</v>
      </c>
      <c r="E356" s="0" t="s">
        <v>60</v>
      </c>
      <c r="F356" s="0" t="s">
        <v>209</v>
      </c>
      <c r="G356" s="0" t="s">
        <v>34</v>
      </c>
      <c r="H356" s="0" t="n">
        <v>8</v>
      </c>
      <c r="I356" s="2" t="n">
        <v>10.68</v>
      </c>
    </row>
    <row r="357" customFormat="false" ht="15" hidden="false" customHeight="false" outlineLevel="0" collapsed="false">
      <c r="A357" s="0" t="s">
        <v>515</v>
      </c>
      <c r="B357" s="0" t="s">
        <v>515</v>
      </c>
      <c r="C357" s="0" t="s">
        <v>515</v>
      </c>
      <c r="E357" s="0" t="s">
        <v>60</v>
      </c>
      <c r="F357" s="0" t="s">
        <v>310</v>
      </c>
      <c r="G357" s="0" t="s">
        <v>115</v>
      </c>
      <c r="H357" s="0" t="n">
        <v>9</v>
      </c>
      <c r="I357" s="2" t="n">
        <v>10.59</v>
      </c>
    </row>
    <row r="358" customFormat="false" ht="15" hidden="false" customHeight="false" outlineLevel="0" collapsed="false">
      <c r="A358" s="0" t="s">
        <v>516</v>
      </c>
      <c r="B358" s="0" t="s">
        <v>516</v>
      </c>
      <c r="C358" s="0" t="s">
        <v>126</v>
      </c>
      <c r="E358" s="0" t="s">
        <v>60</v>
      </c>
      <c r="F358" s="0" t="s">
        <v>78</v>
      </c>
      <c r="G358" s="0" t="s">
        <v>286</v>
      </c>
      <c r="H358" s="0" t="n">
        <v>2</v>
      </c>
      <c r="I358" s="2" t="n">
        <v>10.44</v>
      </c>
    </row>
    <row r="359" customFormat="false" ht="15" hidden="false" customHeight="false" outlineLevel="0" collapsed="false">
      <c r="A359" s="0" t="s">
        <v>517</v>
      </c>
      <c r="B359" s="0" t="s">
        <v>135</v>
      </c>
      <c r="C359" s="0" t="s">
        <v>136</v>
      </c>
      <c r="D359" s="0" t="s">
        <v>51</v>
      </c>
      <c r="E359" s="0" t="s">
        <v>60</v>
      </c>
      <c r="F359" s="0" t="s">
        <v>78</v>
      </c>
      <c r="G359" s="0" t="s">
        <v>34</v>
      </c>
      <c r="H359" s="0" t="n">
        <v>17</v>
      </c>
      <c r="I359" s="2" t="n">
        <v>9.98</v>
      </c>
    </row>
    <row r="360" customFormat="false" ht="15" hidden="false" customHeight="false" outlineLevel="0" collapsed="false">
      <c r="A360" s="0" t="s">
        <v>518</v>
      </c>
      <c r="B360" s="0" t="s">
        <v>135</v>
      </c>
      <c r="C360" s="0" t="s">
        <v>136</v>
      </c>
      <c r="D360" s="0" t="s">
        <v>51</v>
      </c>
      <c r="E360" s="0" t="s">
        <v>60</v>
      </c>
      <c r="F360" s="0" t="s">
        <v>98</v>
      </c>
      <c r="G360" s="0" t="s">
        <v>34</v>
      </c>
      <c r="H360" s="0" t="n">
        <v>15</v>
      </c>
      <c r="I360" s="2" t="n">
        <v>9.9</v>
      </c>
    </row>
    <row r="361" customFormat="false" ht="15" hidden="false" customHeight="false" outlineLevel="0" collapsed="false">
      <c r="A361" s="0" t="s">
        <v>519</v>
      </c>
      <c r="B361" s="0" t="s">
        <v>519</v>
      </c>
      <c r="C361" s="0" t="s">
        <v>519</v>
      </c>
      <c r="E361" s="0" t="s">
        <v>60</v>
      </c>
      <c r="F361" s="0" t="s">
        <v>205</v>
      </c>
      <c r="G361" s="0" t="s">
        <v>384</v>
      </c>
      <c r="H361" s="0" t="n">
        <v>2</v>
      </c>
      <c r="I361" s="2" t="n">
        <v>9.55</v>
      </c>
    </row>
    <row r="362" customFormat="false" ht="15" hidden="false" customHeight="false" outlineLevel="0" collapsed="false">
      <c r="A362" s="0" t="s">
        <v>520</v>
      </c>
      <c r="B362" s="0" t="s">
        <v>520</v>
      </c>
      <c r="C362" s="0" t="s">
        <v>126</v>
      </c>
      <c r="E362" s="0" t="s">
        <v>60</v>
      </c>
      <c r="F362" s="0" t="s">
        <v>302</v>
      </c>
      <c r="G362" s="0" t="s">
        <v>34</v>
      </c>
      <c r="H362" s="0" t="n">
        <v>2</v>
      </c>
      <c r="I362" s="2" t="n">
        <v>8.75</v>
      </c>
    </row>
    <row r="363" customFormat="false" ht="15" hidden="false" customHeight="false" outlineLevel="0" collapsed="false">
      <c r="A363" s="0" t="s">
        <v>521</v>
      </c>
      <c r="B363" s="0" t="s">
        <v>521</v>
      </c>
      <c r="C363" s="0" t="s">
        <v>521</v>
      </c>
      <c r="E363" s="0" t="s">
        <v>60</v>
      </c>
      <c r="F363" s="0" t="s">
        <v>255</v>
      </c>
      <c r="G363" s="0" t="s">
        <v>255</v>
      </c>
      <c r="H363" s="0" t="n">
        <v>1</v>
      </c>
      <c r="I363" s="2" t="n">
        <v>8.43</v>
      </c>
    </row>
    <row r="364" customFormat="false" ht="15" hidden="false" customHeight="false" outlineLevel="0" collapsed="false">
      <c r="A364" s="0" t="s">
        <v>522</v>
      </c>
      <c r="B364" s="0" t="s">
        <v>522</v>
      </c>
      <c r="C364" s="0" t="s">
        <v>522</v>
      </c>
      <c r="E364" s="0" t="s">
        <v>60</v>
      </c>
      <c r="F364" s="0" t="s">
        <v>180</v>
      </c>
      <c r="G364" s="0" t="s">
        <v>180</v>
      </c>
      <c r="H364" s="0" t="n">
        <v>1</v>
      </c>
      <c r="I364" s="2" t="n">
        <v>8.34</v>
      </c>
    </row>
    <row r="365" customFormat="false" ht="15" hidden="false" customHeight="false" outlineLevel="0" collapsed="false">
      <c r="A365" s="0" t="s">
        <v>523</v>
      </c>
      <c r="B365" s="0" t="s">
        <v>523</v>
      </c>
      <c r="C365" s="0" t="s">
        <v>523</v>
      </c>
      <c r="E365" s="0" t="s">
        <v>60</v>
      </c>
      <c r="F365" s="0" t="s">
        <v>387</v>
      </c>
      <c r="G365" s="0" t="s">
        <v>524</v>
      </c>
      <c r="H365" s="0" t="n">
        <v>15</v>
      </c>
      <c r="I365" s="2" t="n">
        <v>8.33</v>
      </c>
    </row>
    <row r="366" customFormat="false" ht="15" hidden="false" customHeight="false" outlineLevel="0" collapsed="false">
      <c r="A366" s="0" t="s">
        <v>525</v>
      </c>
      <c r="B366" s="0" t="s">
        <v>525</v>
      </c>
      <c r="C366" s="0" t="s">
        <v>525</v>
      </c>
      <c r="E366" s="0" t="s">
        <v>32</v>
      </c>
      <c r="F366" s="0" t="s">
        <v>172</v>
      </c>
      <c r="G366" s="0" t="s">
        <v>172</v>
      </c>
      <c r="H366" s="0" t="n">
        <v>2</v>
      </c>
      <c r="I366" s="2" t="n">
        <v>7.97</v>
      </c>
    </row>
    <row r="367" customFormat="false" ht="15" hidden="false" customHeight="false" outlineLevel="0" collapsed="false">
      <c r="A367" s="0" t="s">
        <v>526</v>
      </c>
      <c r="B367" s="0" t="s">
        <v>135</v>
      </c>
      <c r="C367" s="0" t="s">
        <v>136</v>
      </c>
      <c r="D367" s="0" t="s">
        <v>51</v>
      </c>
      <c r="E367" s="0" t="s">
        <v>60</v>
      </c>
      <c r="F367" s="0" t="s">
        <v>78</v>
      </c>
      <c r="G367" s="0" t="s">
        <v>34</v>
      </c>
      <c r="H367" s="0" t="n">
        <v>17</v>
      </c>
      <c r="I367" s="2" t="n">
        <v>7.94</v>
      </c>
    </row>
    <row r="368" customFormat="false" ht="15" hidden="false" customHeight="false" outlineLevel="0" collapsed="false">
      <c r="A368" s="0" t="s">
        <v>527</v>
      </c>
      <c r="B368" s="0" t="s">
        <v>527</v>
      </c>
      <c r="C368" s="0" t="s">
        <v>126</v>
      </c>
      <c r="E368" s="0" t="s">
        <v>60</v>
      </c>
      <c r="F368" s="0" t="s">
        <v>113</v>
      </c>
      <c r="G368" s="0" t="s">
        <v>52</v>
      </c>
      <c r="H368" s="0" t="n">
        <v>3</v>
      </c>
      <c r="I368" s="2" t="n">
        <v>7.2</v>
      </c>
    </row>
    <row r="369" customFormat="false" ht="15" hidden="false" customHeight="false" outlineLevel="0" collapsed="false">
      <c r="A369" s="0" t="s">
        <v>528</v>
      </c>
      <c r="B369" s="0" t="s">
        <v>53</v>
      </c>
      <c r="C369" s="0" t="s">
        <v>53</v>
      </c>
      <c r="D369" s="0" t="s">
        <v>51</v>
      </c>
      <c r="E369" s="0" t="s">
        <v>60</v>
      </c>
      <c r="F369" s="0" t="s">
        <v>301</v>
      </c>
      <c r="G369" s="0" t="s">
        <v>133</v>
      </c>
      <c r="H369" s="0" t="n">
        <v>2</v>
      </c>
      <c r="I369" s="2" t="n">
        <v>6.98</v>
      </c>
    </row>
    <row r="370" customFormat="false" ht="15" hidden="false" customHeight="false" outlineLevel="0" collapsed="false">
      <c r="A370" s="0" t="s">
        <v>529</v>
      </c>
      <c r="B370" s="0" t="s">
        <v>529</v>
      </c>
      <c r="C370" s="0" t="s">
        <v>432</v>
      </c>
      <c r="E370" s="0" t="s">
        <v>60</v>
      </c>
      <c r="F370" s="0" t="s">
        <v>301</v>
      </c>
      <c r="G370" s="0" t="s">
        <v>286</v>
      </c>
      <c r="H370" s="0" t="n">
        <v>2</v>
      </c>
      <c r="I370" s="2" t="n">
        <v>6.9</v>
      </c>
    </row>
    <row r="371" customFormat="false" ht="15" hidden="false" customHeight="false" outlineLevel="0" collapsed="false">
      <c r="A371" s="0" t="s">
        <v>530</v>
      </c>
      <c r="B371" s="0" t="s">
        <v>135</v>
      </c>
      <c r="C371" s="0" t="s">
        <v>136</v>
      </c>
      <c r="D371" s="0" t="s">
        <v>51</v>
      </c>
      <c r="E371" s="0" t="s">
        <v>60</v>
      </c>
      <c r="F371" s="0" t="s">
        <v>302</v>
      </c>
      <c r="G371" s="0" t="s">
        <v>34</v>
      </c>
      <c r="H371" s="0" t="n">
        <v>2</v>
      </c>
      <c r="I371" s="2" t="n">
        <v>6.75</v>
      </c>
    </row>
    <row r="372" customFormat="false" ht="15" hidden="false" customHeight="false" outlineLevel="0" collapsed="false">
      <c r="A372" s="0" t="s">
        <v>531</v>
      </c>
      <c r="B372" s="0" t="s">
        <v>531</v>
      </c>
      <c r="C372" s="0" t="s">
        <v>531</v>
      </c>
      <c r="E372" s="0" t="s">
        <v>60</v>
      </c>
      <c r="F372" s="0" t="s">
        <v>52</v>
      </c>
      <c r="G372" s="0" t="s">
        <v>52</v>
      </c>
      <c r="H372" s="0" t="n">
        <v>1</v>
      </c>
      <c r="I372" s="2" t="n">
        <v>6.07</v>
      </c>
    </row>
    <row r="373" customFormat="false" ht="15" hidden="false" customHeight="false" outlineLevel="0" collapsed="false">
      <c r="A373" s="0" t="s">
        <v>532</v>
      </c>
      <c r="B373" s="0" t="s">
        <v>532</v>
      </c>
      <c r="C373" s="0" t="s">
        <v>221</v>
      </c>
      <c r="E373" s="0" t="s">
        <v>60</v>
      </c>
      <c r="F373" s="0" t="s">
        <v>112</v>
      </c>
      <c r="G373" s="0" t="s">
        <v>151</v>
      </c>
      <c r="H373" s="0" t="n">
        <v>5</v>
      </c>
      <c r="I373" s="2" t="n">
        <v>6</v>
      </c>
    </row>
    <row r="374" customFormat="false" ht="15" hidden="false" customHeight="false" outlineLevel="0" collapsed="false">
      <c r="A374" s="0" t="s">
        <v>533</v>
      </c>
      <c r="B374" s="0" t="s">
        <v>533</v>
      </c>
      <c r="C374" s="0" t="s">
        <v>406</v>
      </c>
      <c r="E374" s="0" t="s">
        <v>60</v>
      </c>
      <c r="F374" s="0" t="s">
        <v>286</v>
      </c>
      <c r="G374" s="0" t="s">
        <v>127</v>
      </c>
      <c r="H374" s="0" t="n">
        <v>3</v>
      </c>
      <c r="I374" s="2" t="n">
        <v>5.93</v>
      </c>
    </row>
    <row r="375" customFormat="false" ht="15" hidden="false" customHeight="false" outlineLevel="0" collapsed="false">
      <c r="A375" s="0" t="s">
        <v>534</v>
      </c>
      <c r="B375" s="0" t="s">
        <v>275</v>
      </c>
      <c r="C375" s="0" t="s">
        <v>275</v>
      </c>
      <c r="D375" s="0" t="s">
        <v>51</v>
      </c>
      <c r="E375" s="0" t="s">
        <v>60</v>
      </c>
      <c r="F375" s="0" t="s">
        <v>209</v>
      </c>
      <c r="G375" s="0" t="s">
        <v>209</v>
      </c>
      <c r="H375" s="0" t="n">
        <v>1</v>
      </c>
      <c r="I375" s="2" t="n">
        <v>5.89</v>
      </c>
    </row>
    <row r="376" customFormat="false" ht="15" hidden="false" customHeight="false" outlineLevel="0" collapsed="false">
      <c r="A376" s="0" t="s">
        <v>535</v>
      </c>
      <c r="B376" s="0" t="s">
        <v>140</v>
      </c>
      <c r="C376" s="0" t="s">
        <v>140</v>
      </c>
      <c r="D376" s="0" t="s">
        <v>51</v>
      </c>
      <c r="E376" s="0" t="s">
        <v>60</v>
      </c>
      <c r="F376" s="0" t="s">
        <v>98</v>
      </c>
      <c r="G376" s="0" t="s">
        <v>34</v>
      </c>
      <c r="H376" s="0" t="n">
        <v>13</v>
      </c>
      <c r="I376" s="2" t="n">
        <v>5.84</v>
      </c>
    </row>
    <row r="377" customFormat="false" ht="15" hidden="false" customHeight="false" outlineLevel="0" collapsed="false">
      <c r="A377" s="0" t="s">
        <v>536</v>
      </c>
      <c r="B377" s="0" t="s">
        <v>536</v>
      </c>
      <c r="C377" s="0" t="s">
        <v>536</v>
      </c>
      <c r="E377" s="0" t="s">
        <v>60</v>
      </c>
      <c r="F377" s="0" t="s">
        <v>537</v>
      </c>
      <c r="G377" s="0" t="s">
        <v>168</v>
      </c>
      <c r="H377" s="0" t="n">
        <v>7</v>
      </c>
      <c r="I377" s="2" t="n">
        <v>5.67</v>
      </c>
    </row>
    <row r="378" customFormat="false" ht="15" hidden="false" customHeight="false" outlineLevel="0" collapsed="false">
      <c r="A378" s="0" t="s">
        <v>538</v>
      </c>
      <c r="B378" s="0" t="s">
        <v>538</v>
      </c>
      <c r="C378" s="0" t="s">
        <v>432</v>
      </c>
      <c r="E378" s="0" t="s">
        <v>60</v>
      </c>
      <c r="F378" s="0" t="s">
        <v>271</v>
      </c>
      <c r="G378" s="0" t="s">
        <v>34</v>
      </c>
      <c r="H378" s="0" t="n">
        <v>13</v>
      </c>
      <c r="I378" s="2" t="n">
        <v>5.67</v>
      </c>
    </row>
    <row r="379" customFormat="false" ht="15" hidden="false" customHeight="false" outlineLevel="0" collapsed="false">
      <c r="A379" s="0" t="s">
        <v>539</v>
      </c>
      <c r="B379" s="0" t="s">
        <v>539</v>
      </c>
      <c r="C379" s="0" t="s">
        <v>539</v>
      </c>
      <c r="E379" s="0" t="s">
        <v>60</v>
      </c>
      <c r="F379" s="0" t="s">
        <v>351</v>
      </c>
      <c r="G379" s="0" t="s">
        <v>351</v>
      </c>
      <c r="H379" s="0" t="n">
        <v>1</v>
      </c>
      <c r="I379" s="2" t="n">
        <v>5.65</v>
      </c>
    </row>
    <row r="380" customFormat="false" ht="15" hidden="false" customHeight="false" outlineLevel="0" collapsed="false">
      <c r="A380" s="0" t="s">
        <v>540</v>
      </c>
      <c r="B380" s="0" t="s">
        <v>540</v>
      </c>
      <c r="C380" s="0" t="s">
        <v>126</v>
      </c>
      <c r="E380" s="0" t="s">
        <v>60</v>
      </c>
      <c r="F380" s="0" t="s">
        <v>78</v>
      </c>
      <c r="G380" s="0" t="s">
        <v>127</v>
      </c>
      <c r="H380" s="0" t="n">
        <v>5</v>
      </c>
      <c r="I380" s="2" t="n">
        <v>5.14</v>
      </c>
    </row>
    <row r="381" customFormat="false" ht="15" hidden="false" customHeight="false" outlineLevel="0" collapsed="false">
      <c r="A381" s="0" t="s">
        <v>541</v>
      </c>
      <c r="B381" s="0" t="s">
        <v>541</v>
      </c>
      <c r="C381" s="0" t="s">
        <v>126</v>
      </c>
      <c r="E381" s="0" t="s">
        <v>60</v>
      </c>
      <c r="F381" s="0" t="s">
        <v>34</v>
      </c>
      <c r="G381" s="0" t="s">
        <v>34</v>
      </c>
      <c r="H381" s="0" t="n">
        <v>1</v>
      </c>
      <c r="I381" s="2" t="n">
        <v>4.95</v>
      </c>
    </row>
    <row r="382" customFormat="false" ht="15" hidden="false" customHeight="false" outlineLevel="0" collapsed="false">
      <c r="A382" s="0" t="s">
        <v>542</v>
      </c>
      <c r="B382" s="0" t="s">
        <v>542</v>
      </c>
      <c r="C382" s="0" t="s">
        <v>542</v>
      </c>
      <c r="E382" s="0" t="s">
        <v>60</v>
      </c>
      <c r="F382" s="0" t="s">
        <v>392</v>
      </c>
      <c r="G382" s="0" t="s">
        <v>392</v>
      </c>
      <c r="H382" s="0" t="n">
        <v>1</v>
      </c>
      <c r="I382" s="2" t="n">
        <v>4.77</v>
      </c>
    </row>
    <row r="383" customFormat="false" ht="15" hidden="false" customHeight="false" outlineLevel="0" collapsed="false">
      <c r="A383" s="0" t="s">
        <v>543</v>
      </c>
      <c r="B383" s="0" t="s">
        <v>340</v>
      </c>
      <c r="C383" s="0" t="s">
        <v>136</v>
      </c>
      <c r="D383" s="0" t="s">
        <v>51</v>
      </c>
      <c r="E383" s="0" t="s">
        <v>60</v>
      </c>
      <c r="F383" s="0" t="s">
        <v>384</v>
      </c>
      <c r="G383" s="0" t="s">
        <v>384</v>
      </c>
      <c r="H383" s="0" t="n">
        <v>1</v>
      </c>
      <c r="I383" s="2" t="n">
        <v>4.3</v>
      </c>
    </row>
    <row r="384" customFormat="false" ht="15" hidden="false" customHeight="false" outlineLevel="0" collapsed="false">
      <c r="A384" s="0" t="s">
        <v>544</v>
      </c>
      <c r="B384" s="0" t="s">
        <v>544</v>
      </c>
      <c r="C384" s="0" t="s">
        <v>136</v>
      </c>
      <c r="E384" s="0" t="s">
        <v>60</v>
      </c>
      <c r="F384" s="0" t="s">
        <v>286</v>
      </c>
      <c r="G384" s="0" t="s">
        <v>302</v>
      </c>
      <c r="H384" s="0" t="n">
        <v>12</v>
      </c>
      <c r="I384" s="2" t="n">
        <v>4.29</v>
      </c>
    </row>
    <row r="385" customFormat="false" ht="15" hidden="false" customHeight="false" outlineLevel="0" collapsed="false">
      <c r="A385" s="0" t="s">
        <v>545</v>
      </c>
      <c r="B385" s="0" t="s">
        <v>545</v>
      </c>
      <c r="C385" s="0" t="s">
        <v>545</v>
      </c>
      <c r="E385" s="0" t="s">
        <v>60</v>
      </c>
      <c r="F385" s="0" t="s">
        <v>546</v>
      </c>
      <c r="G385" s="0" t="s">
        <v>52</v>
      </c>
      <c r="H385" s="0" t="n">
        <v>7</v>
      </c>
      <c r="I385" s="2" t="n">
        <v>4.28</v>
      </c>
    </row>
    <row r="386" customFormat="false" ht="15" hidden="false" customHeight="false" outlineLevel="0" collapsed="false">
      <c r="A386" s="0" t="s">
        <v>547</v>
      </c>
      <c r="B386" s="0" t="s">
        <v>547</v>
      </c>
      <c r="C386" s="0" t="s">
        <v>547</v>
      </c>
      <c r="E386" s="0" t="s">
        <v>60</v>
      </c>
      <c r="F386" s="0" t="s">
        <v>362</v>
      </c>
      <c r="G386" s="0" t="s">
        <v>362</v>
      </c>
      <c r="H386" s="0" t="n">
        <v>1</v>
      </c>
      <c r="I386" s="2" t="n">
        <v>4.23</v>
      </c>
    </row>
    <row r="387" customFormat="false" ht="15" hidden="false" customHeight="false" outlineLevel="0" collapsed="false">
      <c r="A387" s="0" t="s">
        <v>548</v>
      </c>
      <c r="B387" s="0" t="s">
        <v>548</v>
      </c>
      <c r="C387" s="0" t="s">
        <v>548</v>
      </c>
      <c r="E387" s="0" t="s">
        <v>60</v>
      </c>
      <c r="F387" s="0" t="s">
        <v>549</v>
      </c>
      <c r="G387" s="0" t="s">
        <v>384</v>
      </c>
      <c r="H387" s="0" t="n">
        <v>6</v>
      </c>
      <c r="I387" s="2" t="n">
        <v>4.22</v>
      </c>
    </row>
    <row r="388" customFormat="false" ht="15" hidden="false" customHeight="false" outlineLevel="0" collapsed="false">
      <c r="A388" s="0" t="s">
        <v>550</v>
      </c>
      <c r="B388" s="0" t="s">
        <v>550</v>
      </c>
      <c r="C388" s="0" t="s">
        <v>126</v>
      </c>
      <c r="E388" s="0" t="s">
        <v>60</v>
      </c>
      <c r="F388" s="0" t="s">
        <v>127</v>
      </c>
      <c r="G388" s="0" t="s">
        <v>127</v>
      </c>
      <c r="H388" s="0" t="n">
        <v>1</v>
      </c>
      <c r="I388" s="2" t="n">
        <v>4.08</v>
      </c>
    </row>
    <row r="389" customFormat="false" ht="15" hidden="false" customHeight="false" outlineLevel="0" collapsed="false">
      <c r="A389" s="0" t="s">
        <v>551</v>
      </c>
      <c r="B389" s="0" t="s">
        <v>551</v>
      </c>
      <c r="C389" s="0" t="s">
        <v>126</v>
      </c>
      <c r="E389" s="0" t="s">
        <v>60</v>
      </c>
      <c r="F389" s="0" t="s">
        <v>34</v>
      </c>
      <c r="G389" s="0" t="s">
        <v>34</v>
      </c>
      <c r="H389" s="0" t="n">
        <v>1</v>
      </c>
      <c r="I389" s="2" t="n">
        <v>3.82</v>
      </c>
    </row>
    <row r="390" customFormat="false" ht="15" hidden="false" customHeight="false" outlineLevel="0" collapsed="false">
      <c r="A390" s="0" t="s">
        <v>552</v>
      </c>
      <c r="B390" s="0" t="s">
        <v>552</v>
      </c>
      <c r="C390" s="0" t="s">
        <v>406</v>
      </c>
      <c r="E390" s="0" t="s">
        <v>60</v>
      </c>
      <c r="F390" s="0" t="s">
        <v>392</v>
      </c>
      <c r="G390" s="0" t="s">
        <v>34</v>
      </c>
      <c r="H390" s="0" t="n">
        <v>7</v>
      </c>
      <c r="I390" s="2" t="n">
        <v>3.77</v>
      </c>
    </row>
    <row r="391" customFormat="false" ht="15" hidden="false" customHeight="false" outlineLevel="0" collapsed="false">
      <c r="A391" s="0" t="s">
        <v>553</v>
      </c>
      <c r="B391" s="0" t="s">
        <v>553</v>
      </c>
      <c r="C391" s="0" t="s">
        <v>126</v>
      </c>
      <c r="E391" s="0" t="s">
        <v>60</v>
      </c>
      <c r="F391" s="0" t="s">
        <v>34</v>
      </c>
      <c r="G391" s="0" t="s">
        <v>34</v>
      </c>
      <c r="H391" s="0" t="n">
        <v>1</v>
      </c>
      <c r="I391" s="2" t="n">
        <v>3.54</v>
      </c>
    </row>
    <row r="392" customFormat="false" ht="15" hidden="false" customHeight="false" outlineLevel="0" collapsed="false">
      <c r="A392" s="0" t="s">
        <v>554</v>
      </c>
      <c r="B392" s="0" t="s">
        <v>554</v>
      </c>
      <c r="C392" s="0" t="s">
        <v>554</v>
      </c>
      <c r="E392" s="0" t="s">
        <v>60</v>
      </c>
      <c r="F392" s="0" t="s">
        <v>78</v>
      </c>
      <c r="G392" s="0" t="s">
        <v>251</v>
      </c>
      <c r="H392" s="0" t="n">
        <v>15</v>
      </c>
      <c r="I392" s="2" t="n">
        <v>3.47</v>
      </c>
    </row>
    <row r="393" customFormat="false" ht="15" hidden="false" customHeight="false" outlineLevel="0" collapsed="false">
      <c r="A393" s="0" t="s">
        <v>555</v>
      </c>
      <c r="B393" s="0" t="s">
        <v>555</v>
      </c>
      <c r="C393" s="0" t="s">
        <v>555</v>
      </c>
      <c r="E393" s="0" t="s">
        <v>60</v>
      </c>
      <c r="F393" s="0" t="s">
        <v>301</v>
      </c>
      <c r="G393" s="0" t="s">
        <v>301</v>
      </c>
      <c r="H393" s="0" t="n">
        <v>1</v>
      </c>
      <c r="I393" s="2" t="n">
        <v>3.18</v>
      </c>
    </row>
    <row r="394" customFormat="false" ht="15" hidden="false" customHeight="false" outlineLevel="0" collapsed="false">
      <c r="A394" s="0" t="s">
        <v>556</v>
      </c>
      <c r="B394" s="0" t="s">
        <v>556</v>
      </c>
      <c r="C394" s="0" t="s">
        <v>556</v>
      </c>
      <c r="E394" s="0" t="s">
        <v>60</v>
      </c>
      <c r="F394" s="0" t="s">
        <v>202</v>
      </c>
      <c r="G394" s="0" t="s">
        <v>34</v>
      </c>
      <c r="H394" s="0" t="n">
        <v>8</v>
      </c>
      <c r="I394" s="2" t="n">
        <v>2.93</v>
      </c>
    </row>
    <row r="395" customFormat="false" ht="15" hidden="false" customHeight="false" outlineLevel="0" collapsed="false">
      <c r="A395" s="0" t="s">
        <v>557</v>
      </c>
      <c r="B395" s="0" t="s">
        <v>215</v>
      </c>
      <c r="C395" s="0" t="s">
        <v>216</v>
      </c>
      <c r="D395" s="0" t="s">
        <v>51</v>
      </c>
      <c r="E395" s="0" t="s">
        <v>60</v>
      </c>
      <c r="F395" s="0" t="s">
        <v>78</v>
      </c>
      <c r="G395" s="0" t="s">
        <v>34</v>
      </c>
      <c r="H395" s="0" t="n">
        <v>15</v>
      </c>
      <c r="I395" s="2" t="n">
        <v>2.88</v>
      </c>
    </row>
    <row r="396" customFormat="false" ht="15" hidden="false" customHeight="false" outlineLevel="0" collapsed="false">
      <c r="A396" s="0" t="s">
        <v>558</v>
      </c>
      <c r="B396" s="0" t="s">
        <v>558</v>
      </c>
      <c r="C396" s="0" t="s">
        <v>558</v>
      </c>
      <c r="E396" s="0" t="s">
        <v>60</v>
      </c>
      <c r="F396" s="0" t="s">
        <v>313</v>
      </c>
      <c r="G396" s="0" t="s">
        <v>313</v>
      </c>
      <c r="H396" s="0" t="n">
        <v>1</v>
      </c>
      <c r="I396" s="2" t="n">
        <v>2.82</v>
      </c>
    </row>
    <row r="397" customFormat="false" ht="15" hidden="false" customHeight="false" outlineLevel="0" collapsed="false">
      <c r="A397" s="0" t="s">
        <v>559</v>
      </c>
      <c r="B397" s="0" t="s">
        <v>135</v>
      </c>
      <c r="C397" s="0" t="s">
        <v>136</v>
      </c>
      <c r="D397" s="0" t="s">
        <v>51</v>
      </c>
      <c r="E397" s="0" t="s">
        <v>60</v>
      </c>
      <c r="F397" s="0" t="s">
        <v>78</v>
      </c>
      <c r="G397" s="0" t="s">
        <v>222</v>
      </c>
      <c r="H397" s="0" t="n">
        <v>14</v>
      </c>
      <c r="I397" s="2" t="n">
        <v>2.73</v>
      </c>
    </row>
    <row r="398" customFormat="false" ht="15" hidden="false" customHeight="false" outlineLevel="0" collapsed="false">
      <c r="A398" s="0" t="s">
        <v>560</v>
      </c>
      <c r="B398" s="0" t="s">
        <v>560</v>
      </c>
      <c r="C398" s="0" t="s">
        <v>221</v>
      </c>
      <c r="E398" s="0" t="s">
        <v>60</v>
      </c>
      <c r="F398" s="0" t="s">
        <v>78</v>
      </c>
      <c r="G398" s="0" t="s">
        <v>286</v>
      </c>
      <c r="H398" s="0" t="n">
        <v>3</v>
      </c>
      <c r="I398" s="2" t="n">
        <v>2.58</v>
      </c>
    </row>
    <row r="399" customFormat="false" ht="15" hidden="false" customHeight="false" outlineLevel="0" collapsed="false">
      <c r="A399" s="0" t="s">
        <v>561</v>
      </c>
      <c r="B399" s="0" t="s">
        <v>561</v>
      </c>
      <c r="C399" s="0" t="s">
        <v>561</v>
      </c>
      <c r="E399" s="0" t="s">
        <v>60</v>
      </c>
      <c r="F399" s="0" t="s">
        <v>133</v>
      </c>
      <c r="G399" s="0" t="s">
        <v>251</v>
      </c>
      <c r="H399" s="0" t="n">
        <v>4</v>
      </c>
      <c r="I399" s="2" t="n">
        <v>2.57</v>
      </c>
    </row>
    <row r="400" customFormat="false" ht="15" hidden="false" customHeight="false" outlineLevel="0" collapsed="false">
      <c r="A400" s="0" t="s">
        <v>562</v>
      </c>
      <c r="B400" s="0" t="s">
        <v>215</v>
      </c>
      <c r="C400" s="0" t="s">
        <v>216</v>
      </c>
      <c r="D400" s="0" t="s">
        <v>51</v>
      </c>
      <c r="E400" s="0" t="s">
        <v>60</v>
      </c>
      <c r="F400" s="0" t="s">
        <v>78</v>
      </c>
      <c r="G400" s="0" t="s">
        <v>34</v>
      </c>
      <c r="H400" s="0" t="n">
        <v>13</v>
      </c>
      <c r="I400" s="2" t="n">
        <v>2.51</v>
      </c>
    </row>
    <row r="401" customFormat="false" ht="15" hidden="false" customHeight="false" outlineLevel="0" collapsed="false">
      <c r="A401" s="0" t="s">
        <v>563</v>
      </c>
      <c r="B401" s="0" t="s">
        <v>563</v>
      </c>
      <c r="C401" s="0" t="s">
        <v>126</v>
      </c>
      <c r="E401" s="0" t="s">
        <v>60</v>
      </c>
      <c r="F401" s="0" t="s">
        <v>78</v>
      </c>
      <c r="G401" s="0" t="s">
        <v>286</v>
      </c>
      <c r="H401" s="0" t="n">
        <v>3</v>
      </c>
      <c r="I401" s="2" t="n">
        <v>2.33</v>
      </c>
    </row>
    <row r="402" customFormat="false" ht="15" hidden="false" customHeight="false" outlineLevel="0" collapsed="false">
      <c r="A402" s="0" t="s">
        <v>564</v>
      </c>
      <c r="B402" s="0" t="s">
        <v>564</v>
      </c>
      <c r="C402" s="0" t="s">
        <v>126</v>
      </c>
      <c r="E402" s="0" t="s">
        <v>60</v>
      </c>
      <c r="F402" s="0" t="s">
        <v>271</v>
      </c>
      <c r="G402" s="0" t="s">
        <v>157</v>
      </c>
      <c r="H402" s="0" t="n">
        <v>3</v>
      </c>
      <c r="I402" s="2" t="n">
        <v>2.23</v>
      </c>
    </row>
    <row r="403" customFormat="false" ht="15" hidden="false" customHeight="false" outlineLevel="0" collapsed="false">
      <c r="A403" s="0" t="s">
        <v>565</v>
      </c>
      <c r="B403" s="0" t="s">
        <v>565</v>
      </c>
      <c r="C403" s="0" t="s">
        <v>566</v>
      </c>
      <c r="E403" s="0" t="s">
        <v>60</v>
      </c>
      <c r="F403" s="0" t="s">
        <v>222</v>
      </c>
      <c r="G403" s="0" t="s">
        <v>34</v>
      </c>
      <c r="H403" s="0" t="n">
        <v>3</v>
      </c>
      <c r="I403" s="2" t="n">
        <v>2.18</v>
      </c>
    </row>
    <row r="404" customFormat="false" ht="15" hidden="false" customHeight="false" outlineLevel="0" collapsed="false">
      <c r="A404" s="0" t="s">
        <v>567</v>
      </c>
      <c r="B404" s="0" t="s">
        <v>567</v>
      </c>
      <c r="C404" s="0" t="s">
        <v>126</v>
      </c>
      <c r="E404" s="0" t="s">
        <v>60</v>
      </c>
      <c r="F404" s="0" t="s">
        <v>34</v>
      </c>
      <c r="G404" s="0" t="s">
        <v>34</v>
      </c>
      <c r="H404" s="0" t="n">
        <v>1</v>
      </c>
      <c r="I404" s="2" t="n">
        <v>2.1</v>
      </c>
    </row>
    <row r="405" customFormat="false" ht="15" hidden="false" customHeight="false" outlineLevel="0" collapsed="false">
      <c r="A405" s="0" t="s">
        <v>568</v>
      </c>
      <c r="B405" s="0" t="s">
        <v>568</v>
      </c>
      <c r="C405" s="0" t="s">
        <v>126</v>
      </c>
      <c r="E405" s="0" t="s">
        <v>60</v>
      </c>
      <c r="F405" s="0" t="s">
        <v>127</v>
      </c>
      <c r="G405" s="0" t="s">
        <v>34</v>
      </c>
      <c r="H405" s="0" t="n">
        <v>16</v>
      </c>
      <c r="I405" s="2" t="n">
        <v>1.93</v>
      </c>
    </row>
    <row r="406" customFormat="false" ht="15" hidden="false" customHeight="false" outlineLevel="0" collapsed="false">
      <c r="A406" s="0" t="s">
        <v>569</v>
      </c>
      <c r="B406" s="0" t="s">
        <v>569</v>
      </c>
      <c r="C406" s="0" t="s">
        <v>126</v>
      </c>
      <c r="E406" s="0" t="s">
        <v>60</v>
      </c>
      <c r="F406" s="0" t="s">
        <v>127</v>
      </c>
      <c r="G406" s="0" t="s">
        <v>127</v>
      </c>
      <c r="H406" s="0" t="n">
        <v>1</v>
      </c>
      <c r="I406" s="2" t="n">
        <v>1.86</v>
      </c>
    </row>
    <row r="407" customFormat="false" ht="15" hidden="false" customHeight="false" outlineLevel="0" collapsed="false">
      <c r="A407" s="0" t="s">
        <v>570</v>
      </c>
      <c r="B407" s="0" t="s">
        <v>570</v>
      </c>
      <c r="C407" s="0" t="s">
        <v>511</v>
      </c>
      <c r="E407" s="0" t="s">
        <v>60</v>
      </c>
      <c r="F407" s="0" t="s">
        <v>301</v>
      </c>
      <c r="G407" s="0" t="s">
        <v>34</v>
      </c>
      <c r="H407" s="0" t="n">
        <v>12</v>
      </c>
      <c r="I407" s="2" t="n">
        <v>1.64</v>
      </c>
    </row>
    <row r="408" customFormat="false" ht="15" hidden="false" customHeight="false" outlineLevel="0" collapsed="false">
      <c r="A408" s="0" t="s">
        <v>571</v>
      </c>
      <c r="B408" s="0" t="s">
        <v>571</v>
      </c>
      <c r="C408" s="0" t="s">
        <v>571</v>
      </c>
      <c r="E408" s="0" t="s">
        <v>60</v>
      </c>
      <c r="F408" s="0" t="s">
        <v>207</v>
      </c>
      <c r="G408" s="0" t="s">
        <v>34</v>
      </c>
      <c r="H408" s="0" t="n">
        <v>7</v>
      </c>
      <c r="I408" s="2" t="n">
        <v>1.62</v>
      </c>
    </row>
    <row r="409" customFormat="false" ht="15" hidden="false" customHeight="false" outlineLevel="0" collapsed="false">
      <c r="A409" s="0" t="s">
        <v>572</v>
      </c>
      <c r="B409" s="0" t="s">
        <v>215</v>
      </c>
      <c r="C409" s="0" t="s">
        <v>216</v>
      </c>
      <c r="D409" s="0" t="s">
        <v>51</v>
      </c>
      <c r="E409" s="0" t="s">
        <v>60</v>
      </c>
      <c r="F409" s="0" t="s">
        <v>78</v>
      </c>
      <c r="G409" s="0" t="s">
        <v>34</v>
      </c>
      <c r="H409" s="0" t="n">
        <v>12</v>
      </c>
      <c r="I409" s="2" t="n">
        <v>1.54</v>
      </c>
    </row>
    <row r="410" customFormat="false" ht="15" hidden="false" customHeight="false" outlineLevel="0" collapsed="false">
      <c r="A410" s="0" t="s">
        <v>573</v>
      </c>
      <c r="B410" s="0" t="s">
        <v>573</v>
      </c>
      <c r="C410" s="0" t="s">
        <v>574</v>
      </c>
      <c r="E410" s="0" t="s">
        <v>60</v>
      </c>
      <c r="F410" s="0" t="s">
        <v>313</v>
      </c>
      <c r="G410" s="0" t="s">
        <v>313</v>
      </c>
      <c r="H410" s="0" t="n">
        <v>1</v>
      </c>
      <c r="I410" s="2" t="n">
        <v>1.52</v>
      </c>
    </row>
    <row r="411" customFormat="false" ht="15" hidden="false" customHeight="false" outlineLevel="0" collapsed="false">
      <c r="A411" s="0" t="s">
        <v>575</v>
      </c>
      <c r="B411" s="0" t="s">
        <v>575</v>
      </c>
      <c r="C411" s="0" t="s">
        <v>575</v>
      </c>
      <c r="E411" s="0" t="s">
        <v>60</v>
      </c>
      <c r="F411" s="0" t="s">
        <v>205</v>
      </c>
      <c r="G411" s="0" t="s">
        <v>351</v>
      </c>
      <c r="H411" s="0" t="n">
        <v>4</v>
      </c>
      <c r="I411" s="2" t="n">
        <v>1.35</v>
      </c>
    </row>
    <row r="412" customFormat="false" ht="15" hidden="false" customHeight="false" outlineLevel="0" collapsed="false">
      <c r="A412" s="0" t="s">
        <v>576</v>
      </c>
      <c r="B412" s="0" t="s">
        <v>576</v>
      </c>
      <c r="C412" s="0" t="s">
        <v>126</v>
      </c>
      <c r="E412" s="0" t="s">
        <v>60</v>
      </c>
      <c r="F412" s="0" t="s">
        <v>127</v>
      </c>
      <c r="G412" s="0" t="s">
        <v>34</v>
      </c>
      <c r="H412" s="0" t="n">
        <v>15</v>
      </c>
      <c r="I412" s="2" t="n">
        <v>1.17</v>
      </c>
    </row>
    <row r="413" customFormat="false" ht="15" hidden="false" customHeight="false" outlineLevel="0" collapsed="false">
      <c r="A413" s="0" t="s">
        <v>577</v>
      </c>
      <c r="B413" s="0" t="s">
        <v>577</v>
      </c>
      <c r="C413" s="0" t="s">
        <v>577</v>
      </c>
      <c r="E413" s="0" t="s">
        <v>60</v>
      </c>
      <c r="F413" s="0" t="s">
        <v>205</v>
      </c>
      <c r="G413" s="0" t="s">
        <v>384</v>
      </c>
      <c r="H413" s="0" t="n">
        <v>2</v>
      </c>
      <c r="I413" s="2" t="n">
        <v>1.13</v>
      </c>
    </row>
    <row r="414" customFormat="false" ht="15" hidden="false" customHeight="false" outlineLevel="0" collapsed="false">
      <c r="A414" s="0" t="s">
        <v>578</v>
      </c>
      <c r="B414" s="0" t="s">
        <v>578</v>
      </c>
      <c r="C414" s="0" t="s">
        <v>578</v>
      </c>
      <c r="E414" s="0" t="s">
        <v>60</v>
      </c>
      <c r="F414" s="0" t="s">
        <v>207</v>
      </c>
      <c r="G414" s="0" t="s">
        <v>157</v>
      </c>
      <c r="H414" s="0" t="n">
        <v>3</v>
      </c>
      <c r="I414" s="2" t="n">
        <v>1.1</v>
      </c>
    </row>
    <row r="415" customFormat="false" ht="15" hidden="false" customHeight="false" outlineLevel="0" collapsed="false">
      <c r="A415" s="0" t="s">
        <v>579</v>
      </c>
      <c r="B415" s="0" t="s">
        <v>579</v>
      </c>
      <c r="C415" s="0" t="s">
        <v>126</v>
      </c>
      <c r="E415" s="0" t="s">
        <v>60</v>
      </c>
      <c r="F415" s="0" t="s">
        <v>34</v>
      </c>
      <c r="G415" s="0" t="s">
        <v>34</v>
      </c>
      <c r="H415" s="0" t="n">
        <v>1</v>
      </c>
      <c r="I415" s="2" t="n">
        <v>1.09</v>
      </c>
    </row>
    <row r="416" customFormat="false" ht="15" hidden="false" customHeight="false" outlineLevel="0" collapsed="false">
      <c r="A416" s="0" t="s">
        <v>580</v>
      </c>
      <c r="B416" s="0" t="s">
        <v>580</v>
      </c>
      <c r="C416" s="0" t="s">
        <v>581</v>
      </c>
      <c r="E416" s="0" t="s">
        <v>60</v>
      </c>
      <c r="F416" s="0" t="s">
        <v>202</v>
      </c>
      <c r="G416" s="0" t="s">
        <v>251</v>
      </c>
      <c r="H416" s="0" t="n">
        <v>4</v>
      </c>
      <c r="I416" s="2" t="n">
        <v>1.07</v>
      </c>
    </row>
    <row r="417" customFormat="false" ht="15" hidden="false" customHeight="false" outlineLevel="0" collapsed="false">
      <c r="A417" s="0" t="s">
        <v>582</v>
      </c>
      <c r="B417" s="0" t="s">
        <v>582</v>
      </c>
      <c r="C417" s="0" t="s">
        <v>126</v>
      </c>
      <c r="E417" s="0" t="s">
        <v>60</v>
      </c>
      <c r="F417" s="0" t="s">
        <v>78</v>
      </c>
      <c r="G417" s="0" t="s">
        <v>127</v>
      </c>
      <c r="H417" s="0" t="n">
        <v>5</v>
      </c>
      <c r="I417" s="2" t="n">
        <v>1.03</v>
      </c>
    </row>
    <row r="418" customFormat="false" ht="15" hidden="false" customHeight="false" outlineLevel="0" collapsed="false">
      <c r="A418" s="0" t="s">
        <v>583</v>
      </c>
      <c r="B418" s="0" t="s">
        <v>583</v>
      </c>
      <c r="C418" s="0" t="s">
        <v>221</v>
      </c>
      <c r="E418" s="0" t="s">
        <v>60</v>
      </c>
      <c r="F418" s="0" t="s">
        <v>151</v>
      </c>
      <c r="G418" s="0" t="s">
        <v>151</v>
      </c>
      <c r="H418" s="0" t="n">
        <v>1</v>
      </c>
      <c r="I418" s="2" t="n">
        <v>1.02</v>
      </c>
    </row>
    <row r="419" customFormat="false" ht="15" hidden="false" customHeight="false" outlineLevel="0" collapsed="false">
      <c r="A419" s="0" t="s">
        <v>584</v>
      </c>
      <c r="B419" s="0" t="s">
        <v>584</v>
      </c>
      <c r="C419" s="0" t="s">
        <v>584</v>
      </c>
      <c r="E419" s="0" t="s">
        <v>60</v>
      </c>
      <c r="F419" s="0" t="s">
        <v>313</v>
      </c>
      <c r="G419" s="0" t="s">
        <v>313</v>
      </c>
      <c r="H419" s="0" t="n">
        <v>1</v>
      </c>
      <c r="I419" s="2" t="n">
        <v>1.02</v>
      </c>
    </row>
    <row r="420" customFormat="false" ht="15" hidden="false" customHeight="false" outlineLevel="0" collapsed="false">
      <c r="A420" s="0" t="s">
        <v>585</v>
      </c>
      <c r="B420" s="0" t="s">
        <v>215</v>
      </c>
      <c r="C420" s="0" t="s">
        <v>216</v>
      </c>
      <c r="D420" s="0" t="s">
        <v>51</v>
      </c>
      <c r="E420" s="0" t="s">
        <v>32</v>
      </c>
      <c r="F420" s="0" t="s">
        <v>78</v>
      </c>
      <c r="G420" s="0" t="s">
        <v>34</v>
      </c>
      <c r="H420" s="0" t="n">
        <v>14</v>
      </c>
      <c r="I420" s="2" t="n">
        <v>1.01</v>
      </c>
    </row>
    <row r="421" customFormat="false" ht="15" hidden="false" customHeight="false" outlineLevel="0" collapsed="false">
      <c r="A421" s="0" t="s">
        <v>586</v>
      </c>
      <c r="B421" s="0" t="s">
        <v>586</v>
      </c>
      <c r="C421" s="0" t="s">
        <v>511</v>
      </c>
      <c r="E421" s="0" t="s">
        <v>60</v>
      </c>
      <c r="F421" s="0" t="s">
        <v>286</v>
      </c>
      <c r="G421" s="0" t="s">
        <v>286</v>
      </c>
      <c r="H421" s="0" t="n">
        <v>1</v>
      </c>
      <c r="I421" s="2" t="n">
        <v>1.01</v>
      </c>
    </row>
    <row r="422" customFormat="false" ht="15" hidden="false" customHeight="false" outlineLevel="0" collapsed="false">
      <c r="A422" s="0" t="s">
        <v>587</v>
      </c>
      <c r="B422" s="0" t="s">
        <v>587</v>
      </c>
      <c r="C422" s="0" t="s">
        <v>587</v>
      </c>
      <c r="E422" s="0" t="s">
        <v>60</v>
      </c>
      <c r="F422" s="0" t="s">
        <v>313</v>
      </c>
      <c r="G422" s="0" t="s">
        <v>313</v>
      </c>
      <c r="H422" s="0" t="n">
        <v>1</v>
      </c>
      <c r="I422" s="2" t="n">
        <v>0.94</v>
      </c>
    </row>
    <row r="423" customFormat="false" ht="15" hidden="false" customHeight="false" outlineLevel="0" collapsed="false">
      <c r="A423" s="0" t="s">
        <v>588</v>
      </c>
      <c r="B423" s="0" t="s">
        <v>588</v>
      </c>
      <c r="C423" s="0" t="s">
        <v>588</v>
      </c>
      <c r="E423" s="0" t="s">
        <v>60</v>
      </c>
      <c r="F423" s="0" t="s">
        <v>133</v>
      </c>
      <c r="G423" s="0" t="s">
        <v>133</v>
      </c>
      <c r="H423" s="0" t="n">
        <v>1</v>
      </c>
      <c r="I423" s="2" t="n">
        <v>0.78</v>
      </c>
    </row>
    <row r="424" customFormat="false" ht="15" hidden="false" customHeight="false" outlineLevel="0" collapsed="false">
      <c r="A424" s="0" t="s">
        <v>589</v>
      </c>
      <c r="B424" s="0" t="s">
        <v>589</v>
      </c>
      <c r="C424" s="0" t="s">
        <v>589</v>
      </c>
      <c r="E424" s="0" t="s">
        <v>60</v>
      </c>
      <c r="F424" s="0" t="s">
        <v>209</v>
      </c>
      <c r="G424" s="0" t="s">
        <v>209</v>
      </c>
      <c r="H424" s="0" t="n">
        <v>1</v>
      </c>
      <c r="I424" s="2" t="n">
        <v>0.73</v>
      </c>
    </row>
    <row r="425" customFormat="false" ht="15" hidden="false" customHeight="false" outlineLevel="0" collapsed="false">
      <c r="A425" s="0" t="s">
        <v>590</v>
      </c>
      <c r="B425" s="0" t="s">
        <v>590</v>
      </c>
      <c r="C425" s="0" t="s">
        <v>590</v>
      </c>
      <c r="E425" s="0" t="s">
        <v>60</v>
      </c>
      <c r="F425" s="0" t="s">
        <v>231</v>
      </c>
      <c r="G425" s="0" t="s">
        <v>231</v>
      </c>
      <c r="H425" s="0" t="n">
        <v>1</v>
      </c>
      <c r="I425" s="2" t="n">
        <v>0.68</v>
      </c>
    </row>
    <row r="426" customFormat="false" ht="15" hidden="false" customHeight="false" outlineLevel="0" collapsed="false">
      <c r="A426" s="0" t="s">
        <v>591</v>
      </c>
      <c r="B426" s="0" t="s">
        <v>591</v>
      </c>
      <c r="C426" s="0" t="s">
        <v>126</v>
      </c>
      <c r="E426" s="0" t="s">
        <v>60</v>
      </c>
      <c r="F426" s="0" t="s">
        <v>113</v>
      </c>
      <c r="G426" s="0" t="s">
        <v>52</v>
      </c>
      <c r="H426" s="0" t="n">
        <v>3</v>
      </c>
      <c r="I426" s="2" t="n">
        <v>0.57</v>
      </c>
    </row>
    <row r="427" customFormat="false" ht="15" hidden="false" customHeight="false" outlineLevel="0" collapsed="false">
      <c r="A427" s="0" t="s">
        <v>592</v>
      </c>
      <c r="B427" s="0" t="s">
        <v>592</v>
      </c>
      <c r="C427" s="0" t="s">
        <v>592</v>
      </c>
      <c r="E427" s="0" t="s">
        <v>60</v>
      </c>
      <c r="F427" s="0" t="s">
        <v>296</v>
      </c>
      <c r="G427" s="0" t="s">
        <v>397</v>
      </c>
      <c r="H427" s="0" t="n">
        <v>2</v>
      </c>
      <c r="I427" s="2" t="n">
        <v>0.57</v>
      </c>
    </row>
    <row r="428" customFormat="false" ht="15" hidden="false" customHeight="false" outlineLevel="0" collapsed="false">
      <c r="A428" s="0" t="s">
        <v>593</v>
      </c>
      <c r="B428" s="0" t="s">
        <v>593</v>
      </c>
      <c r="C428" s="0" t="s">
        <v>593</v>
      </c>
      <c r="E428" s="0" t="s">
        <v>60</v>
      </c>
      <c r="F428" s="0" t="s">
        <v>70</v>
      </c>
      <c r="G428" s="0" t="s">
        <v>70</v>
      </c>
      <c r="H428" s="0" t="n">
        <v>1</v>
      </c>
      <c r="I428" s="2" t="n">
        <v>0.5</v>
      </c>
    </row>
    <row r="429" customFormat="false" ht="15" hidden="false" customHeight="false" outlineLevel="0" collapsed="false">
      <c r="A429" s="0" t="s">
        <v>594</v>
      </c>
      <c r="B429" s="0" t="s">
        <v>594</v>
      </c>
      <c r="C429" s="0" t="s">
        <v>594</v>
      </c>
      <c r="E429" s="0" t="s">
        <v>60</v>
      </c>
      <c r="F429" s="0" t="s">
        <v>133</v>
      </c>
      <c r="G429" s="0" t="s">
        <v>251</v>
      </c>
      <c r="H429" s="0" t="n">
        <v>3</v>
      </c>
      <c r="I429" s="2" t="n">
        <v>0.49</v>
      </c>
    </row>
    <row r="430" customFormat="false" ht="15" hidden="false" customHeight="false" outlineLevel="0" collapsed="false">
      <c r="A430" s="0" t="s">
        <v>595</v>
      </c>
      <c r="B430" s="0" t="s">
        <v>595</v>
      </c>
      <c r="C430" s="0" t="s">
        <v>595</v>
      </c>
      <c r="E430" s="0" t="s">
        <v>60</v>
      </c>
      <c r="F430" s="0" t="s">
        <v>78</v>
      </c>
      <c r="G430" s="0" t="s">
        <v>34</v>
      </c>
      <c r="H430" s="0" t="n">
        <v>12</v>
      </c>
      <c r="I430" s="2" t="n">
        <v>0.45</v>
      </c>
    </row>
    <row r="431" customFormat="false" ht="15" hidden="false" customHeight="false" outlineLevel="0" collapsed="false">
      <c r="A431" s="0" t="s">
        <v>596</v>
      </c>
      <c r="B431" s="0" t="s">
        <v>215</v>
      </c>
      <c r="C431" s="0" t="s">
        <v>216</v>
      </c>
      <c r="D431" s="0" t="s">
        <v>51</v>
      </c>
      <c r="E431" s="0" t="s">
        <v>60</v>
      </c>
      <c r="F431" s="0" t="s">
        <v>78</v>
      </c>
      <c r="G431" s="0" t="s">
        <v>34</v>
      </c>
      <c r="H431" s="0" t="n">
        <v>12</v>
      </c>
      <c r="I431" s="2" t="n">
        <v>0.45</v>
      </c>
    </row>
    <row r="432" customFormat="false" ht="15" hidden="false" customHeight="false" outlineLevel="0" collapsed="false">
      <c r="A432" s="0" t="s">
        <v>597</v>
      </c>
      <c r="B432" s="0" t="s">
        <v>597</v>
      </c>
      <c r="C432" s="0" t="s">
        <v>597</v>
      </c>
      <c r="E432" s="0" t="s">
        <v>60</v>
      </c>
      <c r="F432" s="0" t="s">
        <v>34</v>
      </c>
      <c r="G432" s="0" t="s">
        <v>34</v>
      </c>
      <c r="H432" s="0" t="n">
        <v>1</v>
      </c>
      <c r="I432" s="2" t="n">
        <v>0.43</v>
      </c>
    </row>
    <row r="433" customFormat="false" ht="15" hidden="false" customHeight="false" outlineLevel="0" collapsed="false">
      <c r="A433" s="0" t="s">
        <v>598</v>
      </c>
      <c r="B433" s="0" t="s">
        <v>598</v>
      </c>
      <c r="C433" s="0" t="s">
        <v>284</v>
      </c>
      <c r="E433" s="0" t="s">
        <v>60</v>
      </c>
      <c r="F433" s="0" t="s">
        <v>127</v>
      </c>
      <c r="G433" s="0" t="s">
        <v>127</v>
      </c>
      <c r="H433" s="0" t="n">
        <v>1</v>
      </c>
      <c r="I433" s="2" t="n">
        <v>0.35</v>
      </c>
    </row>
    <row r="434" customFormat="false" ht="15" hidden="false" customHeight="false" outlineLevel="0" collapsed="false">
      <c r="A434" s="0" t="s">
        <v>599</v>
      </c>
      <c r="B434" s="0" t="s">
        <v>599</v>
      </c>
      <c r="C434" s="0" t="s">
        <v>599</v>
      </c>
      <c r="E434" s="0" t="s">
        <v>60</v>
      </c>
      <c r="F434" s="0" t="s">
        <v>222</v>
      </c>
      <c r="G434" s="0" t="s">
        <v>222</v>
      </c>
      <c r="H434" s="0" t="n">
        <v>1</v>
      </c>
      <c r="I434" s="2" t="n">
        <v>0.32</v>
      </c>
    </row>
    <row r="435" customFormat="false" ht="15" hidden="false" customHeight="false" outlineLevel="0" collapsed="false">
      <c r="A435" s="0" t="s">
        <v>600</v>
      </c>
      <c r="B435" s="0" t="s">
        <v>215</v>
      </c>
      <c r="C435" s="0" t="s">
        <v>216</v>
      </c>
      <c r="D435" s="0" t="s">
        <v>51</v>
      </c>
      <c r="E435" s="0" t="s">
        <v>60</v>
      </c>
      <c r="F435" s="0" t="s">
        <v>301</v>
      </c>
      <c r="G435" s="0" t="s">
        <v>133</v>
      </c>
      <c r="H435" s="0" t="n">
        <v>3</v>
      </c>
      <c r="I435" s="2" t="n">
        <v>0.29</v>
      </c>
    </row>
    <row r="436" customFormat="false" ht="15" hidden="false" customHeight="false" outlineLevel="0" collapsed="false">
      <c r="A436" s="0" t="s">
        <v>601</v>
      </c>
      <c r="B436" s="0" t="s">
        <v>601</v>
      </c>
      <c r="C436" s="0" t="s">
        <v>126</v>
      </c>
      <c r="E436" s="0" t="s">
        <v>60</v>
      </c>
      <c r="F436" s="0" t="s">
        <v>127</v>
      </c>
      <c r="G436" s="0" t="s">
        <v>127</v>
      </c>
      <c r="H436" s="0" t="n">
        <v>1</v>
      </c>
      <c r="I436" s="2" t="n">
        <v>0.29</v>
      </c>
    </row>
    <row r="437" customFormat="false" ht="15" hidden="false" customHeight="false" outlineLevel="0" collapsed="false">
      <c r="A437" s="0" t="s">
        <v>602</v>
      </c>
      <c r="B437" s="0" t="s">
        <v>602</v>
      </c>
      <c r="C437" s="0" t="s">
        <v>602</v>
      </c>
      <c r="E437" s="0" t="s">
        <v>60</v>
      </c>
      <c r="F437" s="0" t="s">
        <v>205</v>
      </c>
      <c r="G437" s="0" t="s">
        <v>52</v>
      </c>
      <c r="H437" s="0" t="n">
        <v>5</v>
      </c>
      <c r="I437" s="2" t="n">
        <v>0.24</v>
      </c>
    </row>
    <row r="438" customFormat="false" ht="15" hidden="false" customHeight="false" outlineLevel="0" collapsed="false">
      <c r="A438" s="0" t="s">
        <v>603</v>
      </c>
      <c r="B438" s="0" t="s">
        <v>603</v>
      </c>
      <c r="C438" s="0" t="s">
        <v>126</v>
      </c>
      <c r="E438" s="0" t="s">
        <v>60</v>
      </c>
      <c r="F438" s="0" t="s">
        <v>34</v>
      </c>
      <c r="G438" s="0" t="s">
        <v>34</v>
      </c>
      <c r="H438" s="0" t="n">
        <v>1</v>
      </c>
      <c r="I438" s="2" t="n">
        <v>0.24</v>
      </c>
    </row>
    <row r="439" customFormat="false" ht="15" hidden="false" customHeight="false" outlineLevel="0" collapsed="false">
      <c r="A439" s="0" t="s">
        <v>604</v>
      </c>
      <c r="B439" s="0" t="s">
        <v>604</v>
      </c>
      <c r="C439" s="0" t="s">
        <v>605</v>
      </c>
      <c r="E439" s="0" t="s">
        <v>60</v>
      </c>
      <c r="F439" s="0" t="s">
        <v>302</v>
      </c>
      <c r="G439" s="0" t="s">
        <v>302</v>
      </c>
      <c r="H439" s="0" t="n">
        <v>1</v>
      </c>
      <c r="I439" s="2" t="n">
        <v>0.21</v>
      </c>
    </row>
    <row r="440" customFormat="false" ht="15" hidden="false" customHeight="false" outlineLevel="0" collapsed="false">
      <c r="A440" s="0" t="s">
        <v>606</v>
      </c>
      <c r="B440" s="0" t="s">
        <v>606</v>
      </c>
      <c r="C440" s="0" t="s">
        <v>606</v>
      </c>
      <c r="E440" s="0" t="s">
        <v>60</v>
      </c>
      <c r="F440" s="0" t="s">
        <v>168</v>
      </c>
      <c r="G440" s="0" t="s">
        <v>168</v>
      </c>
      <c r="H440" s="0" t="n">
        <v>1</v>
      </c>
      <c r="I440" s="2" t="n">
        <v>0.21</v>
      </c>
    </row>
    <row r="441" customFormat="false" ht="15" hidden="false" customHeight="false" outlineLevel="0" collapsed="false">
      <c r="A441" s="0" t="s">
        <v>607</v>
      </c>
      <c r="B441" s="0" t="s">
        <v>607</v>
      </c>
      <c r="C441" s="0" t="s">
        <v>511</v>
      </c>
      <c r="E441" s="0" t="s">
        <v>60</v>
      </c>
      <c r="F441" s="0" t="s">
        <v>52</v>
      </c>
      <c r="G441" s="0" t="s">
        <v>52</v>
      </c>
      <c r="H441" s="0" t="n">
        <v>1</v>
      </c>
      <c r="I441" s="2" t="n">
        <v>0.2</v>
      </c>
    </row>
    <row r="442" customFormat="false" ht="15" hidden="false" customHeight="false" outlineLevel="0" collapsed="false">
      <c r="A442" s="0" t="s">
        <v>608</v>
      </c>
      <c r="B442" s="0" t="s">
        <v>608</v>
      </c>
      <c r="C442" s="0" t="s">
        <v>221</v>
      </c>
      <c r="E442" s="0" t="s">
        <v>60</v>
      </c>
      <c r="F442" s="0" t="s">
        <v>549</v>
      </c>
      <c r="G442" s="0" t="s">
        <v>387</v>
      </c>
      <c r="H442" s="0" t="n">
        <v>2</v>
      </c>
      <c r="I442" s="2" t="n">
        <v>0.19</v>
      </c>
    </row>
    <row r="443" customFormat="false" ht="15" hidden="false" customHeight="false" outlineLevel="0" collapsed="false">
      <c r="A443" s="0" t="s">
        <v>609</v>
      </c>
      <c r="B443" s="0" t="s">
        <v>609</v>
      </c>
      <c r="C443" s="0" t="s">
        <v>610</v>
      </c>
      <c r="E443" s="0" t="s">
        <v>32</v>
      </c>
      <c r="F443" s="0" t="s">
        <v>34</v>
      </c>
      <c r="G443" s="0" t="s">
        <v>34</v>
      </c>
      <c r="H443" s="0" t="n">
        <v>2</v>
      </c>
      <c r="I443" s="2" t="n">
        <v>0.17</v>
      </c>
    </row>
    <row r="444" customFormat="false" ht="15" hidden="false" customHeight="false" outlineLevel="0" collapsed="false">
      <c r="A444" s="0" t="s">
        <v>611</v>
      </c>
      <c r="B444" s="0" t="s">
        <v>611</v>
      </c>
      <c r="C444" s="0" t="s">
        <v>611</v>
      </c>
      <c r="E444" s="0" t="s">
        <v>60</v>
      </c>
      <c r="F444" s="0" t="s">
        <v>202</v>
      </c>
      <c r="G444" s="0" t="s">
        <v>251</v>
      </c>
      <c r="H444" s="0" t="n">
        <v>4</v>
      </c>
      <c r="I444" s="2" t="n">
        <v>0.16</v>
      </c>
    </row>
    <row r="445" customFormat="false" ht="15" hidden="false" customHeight="false" outlineLevel="0" collapsed="false">
      <c r="A445" s="0" t="s">
        <v>612</v>
      </c>
      <c r="B445" s="0" t="s">
        <v>612</v>
      </c>
      <c r="C445" s="0" t="s">
        <v>612</v>
      </c>
      <c r="E445" s="0" t="s">
        <v>60</v>
      </c>
      <c r="F445" s="0" t="s">
        <v>383</v>
      </c>
      <c r="G445" s="0" t="s">
        <v>383</v>
      </c>
      <c r="H445" s="0" t="n">
        <v>1</v>
      </c>
      <c r="I445" s="2" t="n">
        <v>0.14</v>
      </c>
    </row>
    <row r="446" customFormat="false" ht="15" hidden="false" customHeight="false" outlineLevel="0" collapsed="false">
      <c r="A446" s="0" t="s">
        <v>613</v>
      </c>
      <c r="B446" s="0" t="s">
        <v>135</v>
      </c>
      <c r="C446" s="0" t="s">
        <v>136</v>
      </c>
      <c r="D446" s="0" t="s">
        <v>51</v>
      </c>
      <c r="E446" s="0" t="s">
        <v>60</v>
      </c>
      <c r="F446" s="0" t="s">
        <v>34</v>
      </c>
      <c r="G446" s="0" t="s">
        <v>34</v>
      </c>
      <c r="H446" s="0" t="n">
        <v>1</v>
      </c>
      <c r="I446" s="2" t="n">
        <v>0.1</v>
      </c>
    </row>
    <row r="447" customFormat="false" ht="15" hidden="false" customHeight="false" outlineLevel="0" collapsed="false">
      <c r="A447" s="0" t="s">
        <v>614</v>
      </c>
      <c r="B447" s="0" t="s">
        <v>614</v>
      </c>
      <c r="C447" s="0" t="s">
        <v>511</v>
      </c>
      <c r="E447" s="0" t="s">
        <v>60</v>
      </c>
      <c r="F447" s="0" t="s">
        <v>78</v>
      </c>
      <c r="G447" s="0" t="s">
        <v>78</v>
      </c>
      <c r="H447" s="0" t="n">
        <v>1</v>
      </c>
      <c r="I447" s="2" t="n">
        <v>0.09</v>
      </c>
    </row>
    <row r="448" customFormat="false" ht="15" hidden="false" customHeight="false" outlineLevel="0" collapsed="false">
      <c r="A448" s="0" t="s">
        <v>615</v>
      </c>
      <c r="B448" s="0" t="s">
        <v>615</v>
      </c>
      <c r="C448" s="0" t="s">
        <v>221</v>
      </c>
      <c r="E448" s="0" t="s">
        <v>60</v>
      </c>
      <c r="F448" s="0" t="s">
        <v>271</v>
      </c>
      <c r="G448" s="0" t="s">
        <v>271</v>
      </c>
      <c r="H448" s="0" t="n">
        <v>1</v>
      </c>
      <c r="I448" s="2" t="n">
        <v>0.08</v>
      </c>
    </row>
    <row r="449" customFormat="false" ht="15" hidden="false" customHeight="false" outlineLevel="0" collapsed="false">
      <c r="A449" s="0" t="s">
        <v>616</v>
      </c>
      <c r="B449" s="0" t="s">
        <v>616</v>
      </c>
      <c r="C449" s="0" t="s">
        <v>126</v>
      </c>
      <c r="E449" s="0" t="s">
        <v>60</v>
      </c>
      <c r="F449" s="0" t="s">
        <v>127</v>
      </c>
      <c r="G449" s="0" t="s">
        <v>127</v>
      </c>
      <c r="H449" s="0" t="n">
        <v>1</v>
      </c>
      <c r="I449" s="2" t="n">
        <v>0.08</v>
      </c>
    </row>
    <row r="450" customFormat="false" ht="15" hidden="false" customHeight="false" outlineLevel="0" collapsed="false">
      <c r="A450" s="0" t="s">
        <v>617</v>
      </c>
      <c r="B450" s="0" t="s">
        <v>617</v>
      </c>
      <c r="C450" s="0" t="s">
        <v>617</v>
      </c>
      <c r="E450" s="0" t="s">
        <v>60</v>
      </c>
      <c r="F450" s="0" t="s">
        <v>384</v>
      </c>
      <c r="G450" s="0" t="s">
        <v>384</v>
      </c>
      <c r="H450" s="0" t="n">
        <v>1</v>
      </c>
      <c r="I450" s="2" t="n">
        <v>0.07</v>
      </c>
    </row>
    <row r="451" customFormat="false" ht="15" hidden="false" customHeight="false" outlineLevel="0" collapsed="false">
      <c r="A451" s="0" t="s">
        <v>618</v>
      </c>
      <c r="B451" s="0" t="s">
        <v>618</v>
      </c>
      <c r="C451" s="0" t="s">
        <v>511</v>
      </c>
      <c r="E451" s="0" t="s">
        <v>60</v>
      </c>
      <c r="F451" s="0" t="s">
        <v>251</v>
      </c>
      <c r="G451" s="0" t="s">
        <v>251</v>
      </c>
      <c r="H451" s="0" t="n">
        <v>1</v>
      </c>
      <c r="I451" s="2" t="n">
        <v>0.06</v>
      </c>
    </row>
    <row r="452" customFormat="false" ht="15" hidden="false" customHeight="false" outlineLevel="0" collapsed="false">
      <c r="A452" s="0" t="s">
        <v>619</v>
      </c>
      <c r="B452" s="0" t="s">
        <v>619</v>
      </c>
      <c r="C452" s="0" t="s">
        <v>619</v>
      </c>
      <c r="E452" s="0" t="s">
        <v>60</v>
      </c>
      <c r="F452" s="0" t="s">
        <v>383</v>
      </c>
      <c r="G452" s="0" t="s">
        <v>383</v>
      </c>
      <c r="H452" s="0" t="n">
        <v>1</v>
      </c>
      <c r="I452" s="2" t="n">
        <v>0.06</v>
      </c>
    </row>
    <row r="453" customFormat="false" ht="15" hidden="false" customHeight="false" outlineLevel="0" collapsed="false">
      <c r="A453" s="0" t="s">
        <v>620</v>
      </c>
      <c r="B453" s="0" t="s">
        <v>620</v>
      </c>
      <c r="C453" s="0" t="s">
        <v>620</v>
      </c>
      <c r="E453" s="0" t="s">
        <v>60</v>
      </c>
      <c r="F453" s="0" t="s">
        <v>202</v>
      </c>
      <c r="G453" s="0" t="s">
        <v>202</v>
      </c>
      <c r="H453" s="0" t="n">
        <v>1</v>
      </c>
      <c r="I453" s="2" t="n">
        <v>0.05</v>
      </c>
    </row>
    <row r="454" customFormat="false" ht="15" hidden="false" customHeight="false" outlineLevel="0" collapsed="false">
      <c r="A454" s="0" t="s">
        <v>621</v>
      </c>
      <c r="B454" s="0" t="s">
        <v>621</v>
      </c>
      <c r="C454" s="0" t="s">
        <v>621</v>
      </c>
      <c r="E454" s="0" t="s">
        <v>60</v>
      </c>
      <c r="F454" s="0" t="s">
        <v>301</v>
      </c>
      <c r="G454" s="0" t="s">
        <v>301</v>
      </c>
      <c r="H454" s="0" t="n">
        <v>1</v>
      </c>
      <c r="I454" s="2" t="n">
        <v>0.05</v>
      </c>
    </row>
    <row r="455" customFormat="false" ht="15" hidden="false" customHeight="false" outlineLevel="0" collapsed="false">
      <c r="A455" s="0" t="s">
        <v>622</v>
      </c>
      <c r="B455" s="0" t="s">
        <v>622</v>
      </c>
      <c r="C455" s="0" t="s">
        <v>622</v>
      </c>
      <c r="E455" s="0" t="s">
        <v>60</v>
      </c>
      <c r="F455" s="0" t="s">
        <v>363</v>
      </c>
      <c r="G455" s="0" t="s">
        <v>205</v>
      </c>
      <c r="H455" s="0" t="n">
        <v>4</v>
      </c>
      <c r="I455" s="2" t="n">
        <v>0.03</v>
      </c>
    </row>
    <row r="456" customFormat="false" ht="15" hidden="false" customHeight="false" outlineLevel="0" collapsed="false">
      <c r="A456" s="0" t="s">
        <v>623</v>
      </c>
      <c r="B456" s="0" t="s">
        <v>623</v>
      </c>
      <c r="C456" s="0" t="s">
        <v>623</v>
      </c>
      <c r="E456" s="0" t="s">
        <v>60</v>
      </c>
      <c r="F456" s="0" t="s">
        <v>383</v>
      </c>
      <c r="G456" s="0" t="s">
        <v>383</v>
      </c>
      <c r="H456" s="0" t="n">
        <v>1</v>
      </c>
      <c r="I456" s="2" t="n">
        <v>0.03</v>
      </c>
    </row>
    <row r="457" customFormat="false" ht="15" hidden="false" customHeight="false" outlineLevel="0" collapsed="false">
      <c r="A457" s="0" t="s">
        <v>624</v>
      </c>
      <c r="B457" s="0" t="s">
        <v>624</v>
      </c>
      <c r="C457" s="0" t="s">
        <v>624</v>
      </c>
      <c r="E457" s="0" t="s">
        <v>60</v>
      </c>
      <c r="F457" s="0" t="s">
        <v>202</v>
      </c>
      <c r="G457" s="0" t="s">
        <v>202</v>
      </c>
      <c r="H457" s="0" t="n">
        <v>1</v>
      </c>
      <c r="I457" s="2" t="n">
        <v>0.03</v>
      </c>
    </row>
    <row r="458" customFormat="false" ht="15" hidden="false" customHeight="false" outlineLevel="0" collapsed="false">
      <c r="A458" s="0" t="s">
        <v>625</v>
      </c>
      <c r="B458" s="0" t="s">
        <v>625</v>
      </c>
      <c r="C458" s="0" t="s">
        <v>511</v>
      </c>
      <c r="E458" s="0" t="s">
        <v>60</v>
      </c>
      <c r="F458" s="0" t="s">
        <v>113</v>
      </c>
      <c r="G458" s="0" t="s">
        <v>113</v>
      </c>
      <c r="H458" s="0" t="n">
        <v>1</v>
      </c>
      <c r="I458" s="2" t="n">
        <v>0.03</v>
      </c>
    </row>
    <row r="459" customFormat="false" ht="15" hidden="false" customHeight="false" outlineLevel="0" collapsed="false">
      <c r="A459" s="0" t="s">
        <v>626</v>
      </c>
      <c r="B459" s="0" t="s">
        <v>626</v>
      </c>
      <c r="C459" s="0" t="s">
        <v>626</v>
      </c>
      <c r="E459" s="0" t="s">
        <v>60</v>
      </c>
      <c r="F459" s="0" t="s">
        <v>301</v>
      </c>
      <c r="G459" s="0" t="s">
        <v>301</v>
      </c>
      <c r="H459" s="0" t="n">
        <v>1</v>
      </c>
      <c r="I459" s="2" t="n">
        <v>0.02</v>
      </c>
    </row>
    <row r="460" customFormat="false" ht="15" hidden="false" customHeight="false" outlineLevel="0" collapsed="false">
      <c r="A460" s="0" t="s">
        <v>627</v>
      </c>
      <c r="B460" s="0" t="s">
        <v>627</v>
      </c>
      <c r="C460" s="0" t="s">
        <v>627</v>
      </c>
      <c r="E460" s="0" t="s">
        <v>60</v>
      </c>
      <c r="F460" s="0" t="s">
        <v>157</v>
      </c>
      <c r="G460" s="0" t="s">
        <v>157</v>
      </c>
      <c r="H460" s="0" t="n">
        <v>1</v>
      </c>
      <c r="I460" s="2" t="n">
        <v>0.02</v>
      </c>
    </row>
    <row r="461" customFormat="false" ht="15" hidden="false" customHeight="false" outlineLevel="0" collapsed="false">
      <c r="A461" s="0" t="s">
        <v>628</v>
      </c>
      <c r="B461" s="0" t="s">
        <v>215</v>
      </c>
      <c r="C461" s="0" t="s">
        <v>216</v>
      </c>
      <c r="D461" s="0" t="s">
        <v>51</v>
      </c>
      <c r="E461" s="0" t="s">
        <v>60</v>
      </c>
      <c r="F461" s="0" t="s">
        <v>207</v>
      </c>
      <c r="G461" s="0" t="s">
        <v>207</v>
      </c>
      <c r="H461" s="0" t="n">
        <v>1</v>
      </c>
      <c r="I461" s="2" t="n">
        <v>0.01</v>
      </c>
    </row>
    <row r="462" customFormat="false" ht="15" hidden="false" customHeight="false" outlineLevel="0" collapsed="false">
      <c r="A462" s="0" t="s">
        <v>629</v>
      </c>
      <c r="B462" s="0" t="s">
        <v>215</v>
      </c>
      <c r="C462" s="0" t="s">
        <v>216</v>
      </c>
      <c r="D462" s="0" t="s">
        <v>51</v>
      </c>
      <c r="E462" s="0" t="s">
        <v>60</v>
      </c>
      <c r="F462" s="0" t="s">
        <v>207</v>
      </c>
      <c r="G462" s="0" t="s">
        <v>207</v>
      </c>
      <c r="H462" s="0" t="n">
        <v>1</v>
      </c>
      <c r="I462" s="2" t="n">
        <v>0.01</v>
      </c>
    </row>
    <row r="463" customFormat="false" ht="15" hidden="false" customHeight="false" outlineLevel="0" collapsed="false">
      <c r="A463" s="0" t="s">
        <v>630</v>
      </c>
      <c r="B463" s="0" t="s">
        <v>215</v>
      </c>
      <c r="C463" s="0" t="s">
        <v>216</v>
      </c>
      <c r="D463" s="0" t="s">
        <v>51</v>
      </c>
      <c r="E463" s="0" t="s">
        <v>60</v>
      </c>
      <c r="F463" s="0" t="s">
        <v>207</v>
      </c>
      <c r="G463" s="0" t="s">
        <v>207</v>
      </c>
      <c r="H463" s="0" t="n">
        <v>1</v>
      </c>
      <c r="I463" s="2" t="n">
        <v>0</v>
      </c>
    </row>
    <row r="464" customFormat="false" ht="15" hidden="false" customHeight="false" outlineLevel="0" collapsed="false">
      <c r="A464" s="0" t="s">
        <v>631</v>
      </c>
      <c r="B464" s="0" t="s">
        <v>631</v>
      </c>
      <c r="C464" s="0" t="s">
        <v>511</v>
      </c>
      <c r="E464" s="0" t="s">
        <v>60</v>
      </c>
      <c r="F464" s="0" t="s">
        <v>209</v>
      </c>
      <c r="G464" s="0" t="s">
        <v>209</v>
      </c>
      <c r="H464" s="0" t="n">
        <v>1</v>
      </c>
      <c r="I464" s="2" t="n">
        <v>0</v>
      </c>
    </row>
    <row r="465" customFormat="false" ht="15" hidden="false" customHeight="false" outlineLevel="0" collapsed="false">
      <c r="A465" s="0" t="s">
        <v>632</v>
      </c>
      <c r="B465" s="0" t="s">
        <v>632</v>
      </c>
      <c r="C465" s="0" t="s">
        <v>632</v>
      </c>
      <c r="E465" s="0" t="s">
        <v>60</v>
      </c>
      <c r="F465" s="0" t="s">
        <v>209</v>
      </c>
      <c r="G465" s="0" t="s">
        <v>209</v>
      </c>
      <c r="H465" s="0" t="n">
        <v>1</v>
      </c>
      <c r="I465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5" min="4" style="0" width="55"/>
    <col collapsed="false" customWidth="true" hidden="false" outlineLevel="0" max="6" min="6" style="0" width="45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8.35" hidden="false" customHeight="false" outlineLevel="0" collapsed="false">
      <c r="A1" s="1" t="s">
        <v>633</v>
      </c>
      <c r="B1" s="1" t="s">
        <v>634</v>
      </c>
      <c r="C1" s="1" t="s">
        <v>635</v>
      </c>
      <c r="D1" s="1" t="s">
        <v>636</v>
      </c>
      <c r="E1" s="1" t="s">
        <v>22</v>
      </c>
      <c r="F1" s="1" t="s">
        <v>637</v>
      </c>
      <c r="G1" s="1" t="s">
        <v>638</v>
      </c>
      <c r="H1" s="1" t="s">
        <v>639</v>
      </c>
      <c r="I1" s="1" t="s">
        <v>640</v>
      </c>
    </row>
    <row r="2" customFormat="false" ht="15" hidden="false" customHeight="false" outlineLevel="0" collapsed="false">
      <c r="A2" s="0" t="s">
        <v>33</v>
      </c>
      <c r="B2" s="0" t="n">
        <f aca="false">VALUE(LEFT(A2,4))</f>
        <v>2020</v>
      </c>
      <c r="C2" s="0" t="str">
        <f aca="false">"FY"&amp;IF(VALUE(MID(A2,6,2))&gt;=4,VALUE(LEFT(A2,4)),VALUE(LEFT(A2,4))-1)&amp;"-"&amp;TEXT(MOD(IF(VALUE(MID(A2,6,2))&gt;=4,VALUE(LEFT(A2,4)),VALUE(LEFT(A2,4))-1)+1,100),"00")</f>
        <v>FY2019-20</v>
      </c>
      <c r="D2" s="0" t="s">
        <v>57</v>
      </c>
      <c r="E2" s="0" t="s">
        <v>57</v>
      </c>
      <c r="F2" s="0" t="str">
        <f aca="false">INDEX(Mapping!$B$2:$B$465,MATCH(E2,Mapping!$A$2:$A$465,0))</f>
        <v>SEIL ENERGY INDIA (EX-SEMBCORP)</v>
      </c>
      <c r="G2" s="0" t="str">
        <f aca="false">INDEX(Mapping!$C$2:$C$465,MATCH(E2,Mapping!$A$2:$A$465,0))</f>
        <v>SEIL ENERGY INDIA</v>
      </c>
      <c r="H2" s="2" t="n">
        <v>527.61</v>
      </c>
      <c r="I2" s="3" t="n">
        <v>11.01</v>
      </c>
    </row>
    <row r="3" customFormat="false" ht="15" hidden="false" customHeight="false" outlineLevel="0" collapsed="false">
      <c r="A3" s="0" t="s">
        <v>33</v>
      </c>
      <c r="B3" s="0" t="n">
        <f aca="false">VALUE(LEFT(A3,4))</f>
        <v>2020</v>
      </c>
      <c r="C3" s="0" t="str">
        <f aca="false">"FY"&amp;IF(VALUE(MID(A3,6,2))&gt;=4,VALUE(LEFT(A3,4)),VALUE(LEFT(A3,4))-1)&amp;"-"&amp;TEXT(MOD(IF(VALUE(MID(A3,6,2))&gt;=4,VALUE(LEFT(A3,4)),VALUE(LEFT(A3,4))-1)+1,100),"00")</f>
        <v>FY2019-20</v>
      </c>
      <c r="D3" s="0" t="s">
        <v>49</v>
      </c>
      <c r="E3" s="0" t="s">
        <v>49</v>
      </c>
      <c r="F3" s="0" t="str">
        <f aca="false">INDEX(Mapping!$B$2:$B$465,MATCH(E3,Mapping!$A$2:$A$465,0))</f>
        <v>MADHYA PRADESH</v>
      </c>
      <c r="G3" s="0" t="str">
        <f aca="false">INDEX(Mapping!$C$2:$C$465,MATCH(E3,Mapping!$A$2:$A$465,0))</f>
        <v>MADHYA PRADESH</v>
      </c>
      <c r="H3" s="2" t="n">
        <v>493.24</v>
      </c>
      <c r="I3" s="3" t="n">
        <v>10.29</v>
      </c>
    </row>
    <row r="4" customFormat="false" ht="15" hidden="false" customHeight="false" outlineLevel="0" collapsed="false">
      <c r="A4" s="0" t="s">
        <v>33</v>
      </c>
      <c r="B4" s="0" t="n">
        <f aca="false">VALUE(LEFT(A4,4))</f>
        <v>2020</v>
      </c>
      <c r="C4" s="0" t="str">
        <f aca="false">"FY"&amp;IF(VALUE(MID(A4,6,2))&gt;=4,VALUE(LEFT(A4,4)),VALUE(LEFT(A4,4))-1)&amp;"-"&amp;TEXT(MOD(IF(VALUE(MID(A4,6,2))&gt;=4,VALUE(LEFT(A4,4)),VALUE(LEFT(A4,4))-1)+1,100),"00")</f>
        <v>FY2019-20</v>
      </c>
      <c r="D4" s="0" t="s">
        <v>31</v>
      </c>
      <c r="E4" s="0" t="s">
        <v>31</v>
      </c>
      <c r="F4" s="0" t="str">
        <f aca="false">INDEX(Mapping!$B$2:$B$465,MATCH(E4,Mapping!$A$2:$A$465,0))</f>
        <v>GUJARAT</v>
      </c>
      <c r="G4" s="0" t="str">
        <f aca="false">INDEX(Mapping!$C$2:$C$465,MATCH(E4,Mapping!$A$2:$A$465,0))</f>
        <v>GUJARAT</v>
      </c>
      <c r="H4" s="2" t="n">
        <v>426.61</v>
      </c>
      <c r="I4" s="3" t="n">
        <v>8.9</v>
      </c>
    </row>
    <row r="5" customFormat="false" ht="15" hidden="false" customHeight="false" outlineLevel="0" collapsed="false">
      <c r="A5" s="0" t="s">
        <v>33</v>
      </c>
      <c r="B5" s="0" t="n">
        <f aca="false">VALUE(LEFT(A5,4))</f>
        <v>2020</v>
      </c>
      <c r="C5" s="0" t="str">
        <f aca="false">"FY"&amp;IF(VALUE(MID(A5,6,2))&gt;=4,VALUE(LEFT(A5,4)),VALUE(LEFT(A5,4))-1)&amp;"-"&amp;TEXT(MOD(IF(VALUE(MID(A5,6,2))&gt;=4,VALUE(LEFT(A5,4)),VALUE(LEFT(A5,4))-1)+1,100),"00")</f>
        <v>FY2019-20</v>
      </c>
      <c r="D5" s="0" t="s">
        <v>179</v>
      </c>
      <c r="E5" s="0" t="s">
        <v>179</v>
      </c>
      <c r="F5" s="0" t="str">
        <f aca="false">INDEX(Mapping!$B$2:$B$465,MATCH(E5,Mapping!$A$2:$A$465,0))</f>
        <v>ADANI POWER - RAIPUR TPP (EX-GMR CHHATTISGARH)</v>
      </c>
      <c r="G5" s="0" t="str">
        <f aca="false">INDEX(Mapping!$C$2:$C$465,MATCH(E5,Mapping!$A$2:$A$465,0))</f>
        <v>ADANI POWER (ALL PLANTS)</v>
      </c>
      <c r="H5" s="2" t="n">
        <v>374.35</v>
      </c>
      <c r="I5" s="3" t="n">
        <v>7.81</v>
      </c>
    </row>
    <row r="6" customFormat="false" ht="15" hidden="false" customHeight="false" outlineLevel="0" collapsed="false">
      <c r="A6" s="0" t="s">
        <v>33</v>
      </c>
      <c r="B6" s="0" t="n">
        <f aca="false">VALUE(LEFT(A6,4))</f>
        <v>2020</v>
      </c>
      <c r="C6" s="0" t="str">
        <f aca="false">"FY"&amp;IF(VALUE(MID(A6,6,2))&gt;=4,VALUE(LEFT(A6,4)),VALUE(LEFT(A6,4))-1)&amp;"-"&amp;TEXT(MOD(IF(VALUE(MID(A6,6,2))&gt;=4,VALUE(LEFT(A6,4)),VALUE(LEFT(A6,4))-1)+1,100),"00")</f>
        <v>FY2019-20</v>
      </c>
      <c r="D6" s="0" t="s">
        <v>43</v>
      </c>
      <c r="E6" s="0" t="s">
        <v>43</v>
      </c>
      <c r="F6" s="0" t="str">
        <f aca="false">INDEX(Mapping!$B$2:$B$465,MATCH(E6,Mapping!$A$2:$A$465,0))</f>
        <v>ODISHA</v>
      </c>
      <c r="G6" s="0" t="str">
        <f aca="false">INDEX(Mapping!$C$2:$C$465,MATCH(E6,Mapping!$A$2:$A$465,0))</f>
        <v>ODISHA</v>
      </c>
      <c r="H6" s="2" t="n">
        <v>219.9</v>
      </c>
      <c r="I6" s="3" t="n">
        <v>4.59</v>
      </c>
    </row>
    <row r="7" customFormat="false" ht="15" hidden="false" customHeight="false" outlineLevel="0" collapsed="false">
      <c r="A7" s="0" t="s">
        <v>33</v>
      </c>
      <c r="B7" s="0" t="n">
        <f aca="false">VALUE(LEFT(A7,4))</f>
        <v>2020</v>
      </c>
      <c r="C7" s="0" t="str">
        <f aca="false">"FY"&amp;IF(VALUE(MID(A7,6,2))&gt;=4,VALUE(LEFT(A7,4)),VALUE(LEFT(A7,4))-1)&amp;"-"&amp;TEXT(MOD(IF(VALUE(MID(A7,6,2))&gt;=4,VALUE(LEFT(A7,4)),VALUE(LEFT(A7,4))-1)+1,100),"00")</f>
        <v>FY2019-20</v>
      </c>
      <c r="D7" s="0" t="s">
        <v>89</v>
      </c>
      <c r="E7" s="0" t="s">
        <v>89</v>
      </c>
      <c r="F7" s="0" t="str">
        <f aca="false">INDEX(Mapping!$B$2:$B$465,MATCH(E7,Mapping!$A$2:$A$465,0))</f>
        <v>MB POWER (MP)</v>
      </c>
      <c r="G7" s="0" t="str">
        <f aca="false">INDEX(Mapping!$C$2:$C$465,MATCH(E7,Mapping!$A$2:$A$465,0))</f>
        <v>MB POWER (MP)</v>
      </c>
      <c r="H7" s="2" t="n">
        <v>211.68</v>
      </c>
      <c r="I7" s="3" t="n">
        <v>4.42</v>
      </c>
    </row>
    <row r="8" customFormat="false" ht="15" hidden="false" customHeight="false" outlineLevel="0" collapsed="false">
      <c r="A8" s="0" t="s">
        <v>33</v>
      </c>
      <c r="B8" s="0" t="n">
        <f aca="false">VALUE(LEFT(A8,4))</f>
        <v>2020</v>
      </c>
      <c r="C8" s="0" t="str">
        <f aca="false">"FY"&amp;IF(VALUE(MID(A8,6,2))&gt;=4,VALUE(LEFT(A8,4)),VALUE(LEFT(A8,4))-1)&amp;"-"&amp;TEXT(MOD(IF(VALUE(MID(A8,6,2))&gt;=4,VALUE(LEFT(A8,4)),VALUE(LEFT(A8,4))-1)+1,100),"00")</f>
        <v>FY2019-20</v>
      </c>
      <c r="D8" s="0" t="s">
        <v>41</v>
      </c>
      <c r="E8" s="0" t="s">
        <v>41</v>
      </c>
      <c r="F8" s="0" t="str">
        <f aca="false">INDEX(Mapping!$B$2:$B$465,MATCH(E8,Mapping!$A$2:$A$465,0))</f>
        <v>RAJASTHAN</v>
      </c>
      <c r="G8" s="0" t="str">
        <f aca="false">INDEX(Mapping!$C$2:$C$465,MATCH(E8,Mapping!$A$2:$A$465,0))</f>
        <v>RAJASTHAN</v>
      </c>
      <c r="H8" s="2" t="n">
        <v>200.41</v>
      </c>
      <c r="I8" s="3" t="n">
        <v>4.18</v>
      </c>
    </row>
    <row r="9" customFormat="false" ht="15" hidden="false" customHeight="false" outlineLevel="0" collapsed="false">
      <c r="A9" s="0" t="s">
        <v>33</v>
      </c>
      <c r="B9" s="0" t="n">
        <f aca="false">VALUE(LEFT(A9,4))</f>
        <v>2020</v>
      </c>
      <c r="C9" s="0" t="str">
        <f aca="false">"FY"&amp;IF(VALUE(MID(A9,6,2))&gt;=4,VALUE(LEFT(A9,4)),VALUE(LEFT(A9,4))-1)&amp;"-"&amp;TEXT(MOD(IF(VALUE(MID(A9,6,2))&gt;=4,VALUE(LEFT(A9,4)),VALUE(LEFT(A9,4))-1)+1,100),"00")</f>
        <v>FY2019-20</v>
      </c>
      <c r="D9" s="0" t="s">
        <v>65</v>
      </c>
      <c r="E9" s="0" t="s">
        <v>65</v>
      </c>
      <c r="F9" s="0" t="str">
        <f aca="false">INDEX(Mapping!$B$2:$B$465,MATCH(E9,Mapping!$A$2:$A$465,0))</f>
        <v>JAYPEE NIGRIE STPP</v>
      </c>
      <c r="G9" s="0" t="str">
        <f aca="false">INDEX(Mapping!$C$2:$C$465,MATCH(E9,Mapping!$A$2:$A$465,0))</f>
        <v>JAYPEE NIGRIE STPP</v>
      </c>
      <c r="H9" s="2" t="n">
        <v>171.66</v>
      </c>
      <c r="I9" s="3" t="n">
        <v>3.58</v>
      </c>
    </row>
    <row r="10" customFormat="false" ht="15" hidden="false" customHeight="false" outlineLevel="0" collapsed="false">
      <c r="A10" s="0" t="s">
        <v>33</v>
      </c>
      <c r="B10" s="0" t="n">
        <f aca="false">VALUE(LEFT(A10,4))</f>
        <v>2020</v>
      </c>
      <c r="C10" s="0" t="str">
        <f aca="false">"FY"&amp;IF(VALUE(MID(A10,6,2))&gt;=4,VALUE(LEFT(A10,4)),VALUE(LEFT(A10,4))-1)&amp;"-"&amp;TEXT(MOD(IF(VALUE(MID(A10,6,2))&gt;=4,VALUE(LEFT(A10,4)),VALUE(LEFT(A10,4))-1)+1,100),"00")</f>
        <v>FY2019-20</v>
      </c>
      <c r="D10" s="0" t="s">
        <v>36</v>
      </c>
      <c r="E10" s="0" t="s">
        <v>36</v>
      </c>
      <c r="F10" s="0" t="str">
        <f aca="false">INDEX(Mapping!$B$2:$B$465,MATCH(E10,Mapping!$A$2:$A$465,0))</f>
        <v>UTTAR PRADESH</v>
      </c>
      <c r="G10" s="0" t="str">
        <f aca="false">INDEX(Mapping!$C$2:$C$465,MATCH(E10,Mapping!$A$2:$A$465,0))</f>
        <v>UTTAR PRADESH</v>
      </c>
      <c r="H10" s="2" t="n">
        <v>162.55</v>
      </c>
      <c r="I10" s="3" t="n">
        <v>3.39</v>
      </c>
    </row>
    <row r="11" customFormat="false" ht="15" hidden="false" customHeight="false" outlineLevel="0" collapsed="false">
      <c r="A11" s="0" t="s">
        <v>33</v>
      </c>
      <c r="B11" s="0" t="n">
        <f aca="false">VALUE(LEFT(A11,4))</f>
        <v>2020</v>
      </c>
      <c r="C11" s="0" t="str">
        <f aca="false">"FY"&amp;IF(VALUE(MID(A11,6,2))&gt;=4,VALUE(LEFT(A11,4)),VALUE(LEFT(A11,4))-1)&amp;"-"&amp;TEXT(MOD(IF(VALUE(MID(A11,6,2))&gt;=4,VALUE(LEFT(A11,4)),VALUE(LEFT(A11,4))-1)+1,100),"00")</f>
        <v>FY2019-20</v>
      </c>
      <c r="D11" s="0" t="s">
        <v>72</v>
      </c>
      <c r="E11" s="0" t="s">
        <v>72</v>
      </c>
      <c r="F11" s="0" t="str">
        <f aca="false">INDEX(Mapping!$B$2:$B$465,MATCH(E11,Mapping!$A$2:$A$465,0))</f>
        <v>JINDAL POWER LTD - STAGE 1</v>
      </c>
      <c r="G11" s="0" t="str">
        <f aca="false">INDEX(Mapping!$C$2:$C$465,MATCH(E11,Mapping!$A$2:$A$465,0))</f>
        <v>JINDAL POWER LTD (BOTH STAGES)</v>
      </c>
      <c r="H11" s="2" t="n">
        <v>139.26</v>
      </c>
      <c r="I11" s="3" t="n">
        <v>2.91</v>
      </c>
    </row>
    <row r="12" customFormat="false" ht="15" hidden="false" customHeight="false" outlineLevel="0" collapsed="false">
      <c r="A12" s="0" t="s">
        <v>33</v>
      </c>
      <c r="B12" s="0" t="n">
        <f aca="false">VALUE(LEFT(A12,4))</f>
        <v>2020</v>
      </c>
      <c r="C12" s="0" t="str">
        <f aca="false">"FY"&amp;IF(VALUE(MID(A12,6,2))&gt;=4,VALUE(LEFT(A12,4)),VALUE(LEFT(A12,4))-1)&amp;"-"&amp;TEXT(MOD(IF(VALUE(MID(A12,6,2))&gt;=4,VALUE(LEFT(A12,4)),VALUE(LEFT(A12,4))-1)+1,100),"00")</f>
        <v>FY2019-20</v>
      </c>
      <c r="D12" s="0" t="s">
        <v>84</v>
      </c>
      <c r="E12" s="0" t="s">
        <v>84</v>
      </c>
      <c r="F12" s="0" t="str">
        <f aca="false">INDEX(Mapping!$B$2:$B$465,MATCH(E12,Mapping!$A$2:$A$465,0))</f>
        <v>DB POWER</v>
      </c>
      <c r="G12" s="0" t="str">
        <f aca="false">INDEX(Mapping!$C$2:$C$465,MATCH(E12,Mapping!$A$2:$A$465,0))</f>
        <v>DB POWER</v>
      </c>
      <c r="H12" s="2" t="n">
        <v>138.1</v>
      </c>
      <c r="I12" s="3" t="n">
        <v>2.88</v>
      </c>
    </row>
    <row r="13" customFormat="false" ht="15" hidden="false" customHeight="false" outlineLevel="0" collapsed="false">
      <c r="A13" s="0" t="s">
        <v>33</v>
      </c>
      <c r="B13" s="0" t="n">
        <f aca="false">VALUE(LEFT(A13,4))</f>
        <v>2020</v>
      </c>
      <c r="C13" s="0" t="str">
        <f aca="false">"FY"&amp;IF(VALUE(MID(A13,6,2))&gt;=4,VALUE(LEFT(A13,4)),VALUE(LEFT(A13,4))-1)&amp;"-"&amp;TEXT(MOD(IF(VALUE(MID(A13,6,2))&gt;=4,VALUE(LEFT(A13,4)),VALUE(LEFT(A13,4))-1)+1,100),"00")</f>
        <v>FY2019-20</v>
      </c>
      <c r="D13" s="0" t="s">
        <v>61</v>
      </c>
      <c r="E13" s="0" t="s">
        <v>61</v>
      </c>
      <c r="F13" s="0" t="str">
        <f aca="false">INDEX(Mapping!$B$2:$B$465,MATCH(E13,Mapping!$A$2:$A$465,0))</f>
        <v>ASSAM</v>
      </c>
      <c r="G13" s="0" t="str">
        <f aca="false">INDEX(Mapping!$C$2:$C$465,MATCH(E13,Mapping!$A$2:$A$465,0))</f>
        <v>ASSAM</v>
      </c>
      <c r="H13" s="2" t="n">
        <v>136.42</v>
      </c>
      <c r="I13" s="3" t="n">
        <v>2.85</v>
      </c>
    </row>
    <row r="14" customFormat="false" ht="15" hidden="false" customHeight="false" outlineLevel="0" collapsed="false">
      <c r="A14" s="0" t="s">
        <v>33</v>
      </c>
      <c r="B14" s="0" t="n">
        <f aca="false">VALUE(LEFT(A14,4))</f>
        <v>2020</v>
      </c>
      <c r="C14" s="0" t="str">
        <f aca="false">"FY"&amp;IF(VALUE(MID(A14,6,2))&gt;=4,VALUE(LEFT(A14,4)),VALUE(LEFT(A14,4))-1)&amp;"-"&amp;TEXT(MOD(IF(VALUE(MID(A14,6,2))&gt;=4,VALUE(LEFT(A14,4)),VALUE(LEFT(A14,4))-1)+1,100),"00")</f>
        <v>FY2019-20</v>
      </c>
      <c r="D14" s="0" t="s">
        <v>53</v>
      </c>
      <c r="E14" s="0" t="s">
        <v>53</v>
      </c>
      <c r="F14" s="0" t="str">
        <f aca="false">INDEX(Mapping!$B$2:$B$465,MATCH(E14,Mapping!$A$2:$A$465,0))</f>
        <v>HIMACHAL PRADESH</v>
      </c>
      <c r="G14" s="0" t="str">
        <f aca="false">INDEX(Mapping!$C$2:$C$465,MATCH(E14,Mapping!$A$2:$A$465,0))</f>
        <v>HIMACHAL PRADESH</v>
      </c>
      <c r="H14" s="2" t="n">
        <v>130.85</v>
      </c>
      <c r="I14" s="3" t="n">
        <v>2.73</v>
      </c>
    </row>
    <row r="15" customFormat="false" ht="15" hidden="false" customHeight="false" outlineLevel="0" collapsed="false">
      <c r="A15" s="0" t="s">
        <v>33</v>
      </c>
      <c r="B15" s="0" t="n">
        <f aca="false">VALUE(LEFT(A15,4))</f>
        <v>2020</v>
      </c>
      <c r="C15" s="0" t="str">
        <f aca="false">"FY"&amp;IF(VALUE(MID(A15,6,2))&gt;=4,VALUE(LEFT(A15,4)),VALUE(LEFT(A15,4))-1)&amp;"-"&amp;TEXT(MOD(IF(VALUE(MID(A15,6,2))&gt;=4,VALUE(LEFT(A15,4)),VALUE(LEFT(A15,4))-1)+1,100),"00")</f>
        <v>FY2019-20</v>
      </c>
      <c r="D15" s="0" t="s">
        <v>62</v>
      </c>
      <c r="E15" s="0" t="s">
        <v>62</v>
      </c>
      <c r="F15" s="0" t="str">
        <f aca="false">INDEX(Mapping!$B$2:$B$465,MATCH(E15,Mapping!$A$2:$A$465,0))</f>
        <v>TEESTA URJA (TEESTA-III HEP)</v>
      </c>
      <c r="G15" s="0" t="str">
        <f aca="false">INDEX(Mapping!$C$2:$C$465,MATCH(E15,Mapping!$A$2:$A$465,0))</f>
        <v>TEESTA URJA (TEESTA-III HEP)</v>
      </c>
      <c r="H15" s="2" t="n">
        <v>121.25</v>
      </c>
      <c r="I15" s="3" t="n">
        <v>2.53</v>
      </c>
    </row>
    <row r="16" customFormat="false" ht="15" hidden="false" customHeight="false" outlineLevel="0" collapsed="false">
      <c r="A16" s="0" t="s">
        <v>33</v>
      </c>
      <c r="B16" s="0" t="n">
        <f aca="false">VALUE(LEFT(A16,4))</f>
        <v>2020</v>
      </c>
      <c r="C16" s="0" t="str">
        <f aca="false">"FY"&amp;IF(VALUE(MID(A16,6,2))&gt;=4,VALUE(LEFT(A16,4)),VALUE(LEFT(A16,4))-1)&amp;"-"&amp;TEXT(MOD(IF(VALUE(MID(A16,6,2))&gt;=4,VALUE(LEFT(A16,4)),VALUE(LEFT(A16,4))-1)+1,100),"00")</f>
        <v>FY2019-20</v>
      </c>
      <c r="D16" s="0" t="s">
        <v>46</v>
      </c>
      <c r="E16" s="0" t="s">
        <v>46</v>
      </c>
      <c r="F16" s="0" t="str">
        <f aca="false">INDEX(Mapping!$B$2:$B$465,MATCH(E16,Mapping!$A$2:$A$465,0))</f>
        <v>CHHATTISGARH</v>
      </c>
      <c r="G16" s="0" t="str">
        <f aca="false">INDEX(Mapping!$C$2:$C$465,MATCH(E16,Mapping!$A$2:$A$465,0))</f>
        <v>CHHATTISGARH</v>
      </c>
      <c r="H16" s="2" t="n">
        <v>119.39</v>
      </c>
      <c r="I16" s="3" t="n">
        <v>2.49</v>
      </c>
    </row>
    <row r="17" customFormat="false" ht="15" hidden="false" customHeight="false" outlineLevel="0" collapsed="false">
      <c r="A17" s="0" t="s">
        <v>33</v>
      </c>
      <c r="B17" s="0" t="n">
        <f aca="false">VALUE(LEFT(A17,4))</f>
        <v>2020</v>
      </c>
      <c r="C17" s="0" t="str">
        <f aca="false">"FY"&amp;IF(VALUE(MID(A17,6,2))&gt;=4,VALUE(LEFT(A17,4)),VALUE(LEFT(A17,4))-1)&amp;"-"&amp;TEXT(MOD(IF(VALUE(MID(A17,6,2))&gt;=4,VALUE(LEFT(A17,4)),VALUE(LEFT(A17,4))-1)+1,100),"00")</f>
        <v>FY2019-20</v>
      </c>
      <c r="D17" s="0" t="s">
        <v>155</v>
      </c>
      <c r="E17" s="0" t="s">
        <v>155</v>
      </c>
      <c r="F17" s="0" t="str">
        <f aca="false">INDEX(Mapping!$B$2:$B$465,MATCH(E17,Mapping!$A$2:$A$465,0))</f>
        <v>SKS POWER</v>
      </c>
      <c r="G17" s="0" t="str">
        <f aca="false">INDEX(Mapping!$C$2:$C$465,MATCH(E17,Mapping!$A$2:$A$465,0))</f>
        <v>SKS POWER</v>
      </c>
      <c r="H17" s="2" t="n">
        <v>115.42</v>
      </c>
      <c r="I17" s="3" t="n">
        <v>2.41</v>
      </c>
    </row>
    <row r="18" customFormat="false" ht="15" hidden="false" customHeight="false" outlineLevel="0" collapsed="false">
      <c r="A18" s="0" t="s">
        <v>33</v>
      </c>
      <c r="B18" s="0" t="n">
        <f aca="false">VALUE(LEFT(A18,4))</f>
        <v>2020</v>
      </c>
      <c r="C18" s="0" t="str">
        <f aca="false">"FY"&amp;IF(VALUE(MID(A18,6,2))&gt;=4,VALUE(LEFT(A18,4)),VALUE(LEFT(A18,4))-1)&amp;"-"&amp;TEXT(MOD(IF(VALUE(MID(A18,6,2))&gt;=4,VALUE(LEFT(A18,4)),VALUE(LEFT(A18,4))-1)+1,100),"00")</f>
        <v>FY2019-20</v>
      </c>
      <c r="D18" s="0" t="s">
        <v>48</v>
      </c>
      <c r="E18" s="0" t="s">
        <v>48</v>
      </c>
      <c r="F18" s="0" t="str">
        <f aca="false">INDEX(Mapping!$B$2:$B$465,MATCH(E18,Mapping!$A$2:$A$465,0))</f>
        <v>DELHI</v>
      </c>
      <c r="G18" s="0" t="str">
        <f aca="false">INDEX(Mapping!$C$2:$C$465,MATCH(E18,Mapping!$A$2:$A$465,0))</f>
        <v>DELHI</v>
      </c>
      <c r="H18" s="2" t="n">
        <v>96.45</v>
      </c>
      <c r="I18" s="3" t="n">
        <v>2.01</v>
      </c>
    </row>
    <row r="19" customFormat="false" ht="15" hidden="false" customHeight="false" outlineLevel="0" collapsed="false">
      <c r="A19" s="0" t="s">
        <v>33</v>
      </c>
      <c r="B19" s="0" t="n">
        <f aca="false">VALUE(LEFT(A19,4))</f>
        <v>2020</v>
      </c>
      <c r="C19" s="0" t="str">
        <f aca="false">"FY"&amp;IF(VALUE(MID(A19,6,2))&gt;=4,VALUE(LEFT(A19,4)),VALUE(LEFT(A19,4))-1)&amp;"-"&amp;TEXT(MOD(IF(VALUE(MID(A19,6,2))&gt;=4,VALUE(LEFT(A19,4)),VALUE(LEFT(A19,4))-1)+1,100),"00")</f>
        <v>FY2019-20</v>
      </c>
      <c r="D19" s="0" t="s">
        <v>167</v>
      </c>
      <c r="E19" s="0" t="s">
        <v>167</v>
      </c>
      <c r="F19" s="0" t="str">
        <f aca="false">INDEX(Mapping!$B$2:$B$465,MATCH(E19,Mapping!$A$2:$A$465,0))</f>
        <v>SEIL ENERGY INDIA (EX-SEMBCORP)</v>
      </c>
      <c r="G19" s="0" t="str">
        <f aca="false">INDEX(Mapping!$C$2:$C$465,MATCH(E19,Mapping!$A$2:$A$465,0))</f>
        <v>SEIL ENERGY INDIA</v>
      </c>
      <c r="H19" s="2" t="n">
        <v>87.73</v>
      </c>
      <c r="I19" s="3" t="n">
        <v>1.83</v>
      </c>
    </row>
    <row r="20" customFormat="false" ht="15" hidden="false" customHeight="false" outlineLevel="0" collapsed="false">
      <c r="A20" s="0" t="s">
        <v>33</v>
      </c>
      <c r="B20" s="0" t="n">
        <f aca="false">VALUE(LEFT(A20,4))</f>
        <v>2020</v>
      </c>
      <c r="C20" s="0" t="str">
        <f aca="false">"FY"&amp;IF(VALUE(MID(A20,6,2))&gt;=4,VALUE(LEFT(A20,4)),VALUE(LEFT(A20,4))-1)&amp;"-"&amp;TEXT(MOD(IF(VALUE(MID(A20,6,2))&gt;=4,VALUE(LEFT(A20,4)),VALUE(LEFT(A20,4))-1)+1,100),"00")</f>
        <v>FY2019-20</v>
      </c>
      <c r="D20" s="0" t="s">
        <v>214</v>
      </c>
      <c r="E20" s="0" t="s">
        <v>214</v>
      </c>
      <c r="F20" s="0" t="str">
        <f aca="false">INDEX(Mapping!$B$2:$B$465,MATCH(E20,Mapping!$A$2:$A$465,0))</f>
        <v>NLC INDIA</v>
      </c>
      <c r="G20" s="0" t="str">
        <f aca="false">INDEX(Mapping!$C$2:$C$465,MATCH(E20,Mapping!$A$2:$A$465,0))</f>
        <v>NLC INDIA GROUP</v>
      </c>
      <c r="H20" s="2" t="n">
        <v>85.72</v>
      </c>
      <c r="I20" s="3" t="n">
        <v>1.79</v>
      </c>
    </row>
    <row r="21" customFormat="false" ht="15" hidden="false" customHeight="false" outlineLevel="0" collapsed="false">
      <c r="A21" s="0" t="s">
        <v>33</v>
      </c>
      <c r="B21" s="0" t="n">
        <f aca="false">VALUE(LEFT(A21,4))</f>
        <v>2020</v>
      </c>
      <c r="C21" s="0" t="str">
        <f aca="false">"FY"&amp;IF(VALUE(MID(A21,6,2))&gt;=4,VALUE(LEFT(A21,4)),VALUE(LEFT(A21,4))-1)&amp;"-"&amp;TEXT(MOD(IF(VALUE(MID(A21,6,2))&gt;=4,VALUE(LEFT(A21,4)),VALUE(LEFT(A21,4))-1)+1,100),"00")</f>
        <v>FY2019-20</v>
      </c>
      <c r="D21" s="0" t="s">
        <v>82</v>
      </c>
      <c r="E21" s="0" t="s">
        <v>82</v>
      </c>
      <c r="F21" s="0" t="str">
        <f aca="false">INDEX(Mapping!$B$2:$B$465,MATCH(E21,Mapping!$A$2:$A$465,0))</f>
        <v>JINDAL INDIA THERMAL POWER (JITPL)</v>
      </c>
      <c r="G21" s="0" t="str">
        <f aca="false">INDEX(Mapping!$C$2:$C$465,MATCH(E21,Mapping!$A$2:$A$465,0))</f>
        <v>JINDAL INDIA THERMAL POWER (JITPL)</v>
      </c>
      <c r="H21" s="2" t="n">
        <v>63.99</v>
      </c>
      <c r="I21" s="3" t="n">
        <v>1.34</v>
      </c>
    </row>
    <row r="22" customFormat="false" ht="15" hidden="false" customHeight="false" outlineLevel="0" collapsed="false">
      <c r="A22" s="0" t="s">
        <v>33</v>
      </c>
      <c r="B22" s="0" t="n">
        <f aca="false">VALUE(LEFT(A22,4))</f>
        <v>2020</v>
      </c>
      <c r="C22" s="0" t="str">
        <f aca="false">"FY"&amp;IF(VALUE(MID(A22,6,2))&gt;=4,VALUE(LEFT(A22,4)),VALUE(LEFT(A22,4))-1)&amp;"-"&amp;TEXT(MOD(IF(VALUE(MID(A22,6,2))&gt;=4,VALUE(LEFT(A22,4)),VALUE(LEFT(A22,4))-1)+1,100),"00")</f>
        <v>FY2019-20</v>
      </c>
      <c r="D22" s="0" t="s">
        <v>187</v>
      </c>
      <c r="E22" s="0" t="s">
        <v>187</v>
      </c>
      <c r="F22" s="0" t="str">
        <f aca="false">INDEX(Mapping!$B$2:$B$465,MATCH(E22,Mapping!$A$2:$A$465,0))</f>
        <v>SPECTRUM</v>
      </c>
      <c r="G22" s="0" t="str">
        <f aca="false">INDEX(Mapping!$C$2:$C$465,MATCH(E22,Mapping!$A$2:$A$465,0))</f>
        <v>SPECTRUM</v>
      </c>
      <c r="H22" s="2" t="n">
        <v>59.7</v>
      </c>
      <c r="I22" s="3" t="n">
        <v>1.25</v>
      </c>
    </row>
    <row r="23" customFormat="false" ht="15" hidden="false" customHeight="false" outlineLevel="0" collapsed="false">
      <c r="A23" s="0" t="s">
        <v>33</v>
      </c>
      <c r="B23" s="0" t="n">
        <f aca="false">VALUE(LEFT(A23,4))</f>
        <v>2020</v>
      </c>
      <c r="C23" s="0" t="str">
        <f aca="false">"FY"&amp;IF(VALUE(MID(A23,6,2))&gt;=4,VALUE(LEFT(A23,4)),VALUE(LEFT(A23,4))-1)&amp;"-"&amp;TEXT(MOD(IF(VALUE(MID(A23,6,2))&gt;=4,VALUE(LEFT(A23,4)),VALUE(LEFT(A23,4))-1)+1,100),"00")</f>
        <v>FY2019-20</v>
      </c>
      <c r="D23" s="0" t="s">
        <v>39</v>
      </c>
      <c r="E23" s="0" t="s">
        <v>39</v>
      </c>
      <c r="F23" s="0" t="str">
        <f aca="false">INDEX(Mapping!$B$2:$B$465,MATCH(E23,Mapping!$A$2:$A$465,0))</f>
        <v>WEST BENGAL</v>
      </c>
      <c r="G23" s="0" t="str">
        <f aca="false">INDEX(Mapping!$C$2:$C$465,MATCH(E23,Mapping!$A$2:$A$465,0))</f>
        <v>WEST BENGAL</v>
      </c>
      <c r="H23" s="2" t="n">
        <v>50.68</v>
      </c>
      <c r="I23" s="3" t="n">
        <v>1.06</v>
      </c>
    </row>
    <row r="24" customFormat="false" ht="15" hidden="false" customHeight="false" outlineLevel="0" collapsed="false">
      <c r="A24" s="0" t="s">
        <v>33</v>
      </c>
      <c r="B24" s="0" t="n">
        <f aca="false">VALUE(LEFT(A24,4))</f>
        <v>2020</v>
      </c>
      <c r="C24" s="0" t="str">
        <f aca="false">"FY"&amp;IF(VALUE(MID(A24,6,2))&gt;=4,VALUE(LEFT(A24,4)),VALUE(LEFT(A24,4))-1)&amp;"-"&amp;TEXT(MOD(IF(VALUE(MID(A24,6,2))&gt;=4,VALUE(LEFT(A24,4)),VALUE(LEFT(A24,4))-1)+1,100),"00")</f>
        <v>FY2019-20</v>
      </c>
      <c r="D24" s="0" t="s">
        <v>47</v>
      </c>
      <c r="E24" s="0" t="s">
        <v>47</v>
      </c>
      <c r="F24" s="0" t="str">
        <f aca="false">INDEX(Mapping!$B$2:$B$465,MATCH(E24,Mapping!$A$2:$A$465,0))</f>
        <v>KARNATAKA</v>
      </c>
      <c r="G24" s="0" t="str">
        <f aca="false">INDEX(Mapping!$C$2:$C$465,MATCH(E24,Mapping!$A$2:$A$465,0))</f>
        <v>KARNATAKA</v>
      </c>
      <c r="H24" s="2" t="n">
        <v>48.98</v>
      </c>
      <c r="I24" s="3" t="n">
        <v>1.02</v>
      </c>
    </row>
    <row r="25" customFormat="false" ht="15" hidden="false" customHeight="false" outlineLevel="0" collapsed="false">
      <c r="A25" s="0" t="s">
        <v>33</v>
      </c>
      <c r="B25" s="0" t="n">
        <f aca="false">VALUE(LEFT(A25,4))</f>
        <v>2020</v>
      </c>
      <c r="C25" s="0" t="str">
        <f aca="false">"FY"&amp;IF(VALUE(MID(A25,6,2))&gt;=4,VALUE(LEFT(A25,4)),VALUE(LEFT(A25,4))-1)&amp;"-"&amp;TEXT(MOD(IF(VALUE(MID(A25,6,2))&gt;=4,VALUE(LEFT(A25,4)),VALUE(LEFT(A25,4))-1)+1,100),"00")</f>
        <v>FY2019-20</v>
      </c>
      <c r="D25" s="0" t="s">
        <v>143</v>
      </c>
      <c r="E25" s="0" t="s">
        <v>143</v>
      </c>
      <c r="F25" s="0" t="str">
        <f aca="false">INDEX(Mapping!$B$2:$B$465,MATCH(E25,Mapping!$A$2:$A$465,0))</f>
        <v>MARUTI CLEAN COAL &amp; POWER</v>
      </c>
      <c r="G25" s="0" t="str">
        <f aca="false">INDEX(Mapping!$C$2:$C$465,MATCH(E25,Mapping!$A$2:$A$465,0))</f>
        <v>MARUTI CLEAN COAL &amp; POWER</v>
      </c>
      <c r="H25" s="2" t="n">
        <v>48.73</v>
      </c>
      <c r="I25" s="3" t="n">
        <v>1.02</v>
      </c>
    </row>
    <row r="26" customFormat="false" ht="15" hidden="false" customHeight="false" outlineLevel="0" collapsed="false">
      <c r="A26" s="0" t="s">
        <v>33</v>
      </c>
      <c r="B26" s="0" t="n">
        <f aca="false">VALUE(LEFT(A26,4))</f>
        <v>2020</v>
      </c>
      <c r="C26" s="0" t="str">
        <f aca="false">"FY"&amp;IF(VALUE(MID(A26,6,2))&gt;=4,VALUE(LEFT(A26,4)),VALUE(LEFT(A26,4))-1)&amp;"-"&amp;TEXT(MOD(IF(VALUE(MID(A26,6,2))&gt;=4,VALUE(LEFT(A26,4)),VALUE(LEFT(A26,4))-1)+1,100),"00")</f>
        <v>FY2019-20</v>
      </c>
      <c r="D26" s="0" t="s">
        <v>199</v>
      </c>
      <c r="E26" s="0" t="s">
        <v>199</v>
      </c>
      <c r="F26" s="0" t="str">
        <f aca="false">INDEX(Mapping!$B$2:$B$465,MATCH(E26,Mapping!$A$2:$A$465,0))</f>
        <v>TRIPURA</v>
      </c>
      <c r="G26" s="0" t="str">
        <f aca="false">INDEX(Mapping!$C$2:$C$465,MATCH(E26,Mapping!$A$2:$A$465,0))</f>
        <v>TRIPURA</v>
      </c>
      <c r="H26" s="2" t="n">
        <v>46.71</v>
      </c>
      <c r="I26" s="3" t="n">
        <v>0.97</v>
      </c>
    </row>
    <row r="27" customFormat="false" ht="15" hidden="false" customHeight="false" outlineLevel="0" collapsed="false">
      <c r="A27" s="0" t="s">
        <v>33</v>
      </c>
      <c r="B27" s="0" t="n">
        <f aca="false">VALUE(LEFT(A27,4))</f>
        <v>2020</v>
      </c>
      <c r="C27" s="0" t="str">
        <f aca="false">"FY"&amp;IF(VALUE(MID(A27,6,2))&gt;=4,VALUE(LEFT(A27,4)),VALUE(LEFT(A27,4))-1)&amp;"-"&amp;TEXT(MOD(IF(VALUE(MID(A27,6,2))&gt;=4,VALUE(LEFT(A27,4)),VALUE(LEFT(A27,4))-1)+1,100),"00")</f>
        <v>FY2019-20</v>
      </c>
      <c r="D27" s="0" t="s">
        <v>79</v>
      </c>
      <c r="E27" s="0" t="s">
        <v>79</v>
      </c>
      <c r="F27" s="0" t="str">
        <f aca="false">INDEX(Mapping!$B$2:$B$465,MATCH(E27,Mapping!$A$2:$A$465,0))</f>
        <v>MAHAN ENERGEN (EX-ESSAR POWER MP)</v>
      </c>
      <c r="G27" s="0" t="str">
        <f aca="false">INDEX(Mapping!$C$2:$C$465,MATCH(E27,Mapping!$A$2:$A$465,0))</f>
        <v>ADANI POWER (ALL PLANTS)</v>
      </c>
      <c r="H27" s="2" t="n">
        <v>45.7</v>
      </c>
      <c r="I27" s="3" t="n">
        <v>0.95</v>
      </c>
    </row>
    <row r="28" customFormat="false" ht="15" hidden="false" customHeight="false" outlineLevel="0" collapsed="false">
      <c r="A28" s="0" t="s">
        <v>33</v>
      </c>
      <c r="B28" s="0" t="n">
        <f aca="false">VALUE(LEFT(A28,4))</f>
        <v>2020</v>
      </c>
      <c r="C28" s="0" t="str">
        <f aca="false">"FY"&amp;IF(VALUE(MID(A28,6,2))&gt;=4,VALUE(LEFT(A28,4)),VALUE(LEFT(A28,4))-1)&amp;"-"&amp;TEXT(MOD(IF(VALUE(MID(A28,6,2))&gt;=4,VALUE(LEFT(A28,4)),VALUE(LEFT(A28,4))-1)+1,100),"00")</f>
        <v>FY2019-20</v>
      </c>
      <c r="D28" s="0" t="s">
        <v>44</v>
      </c>
      <c r="E28" s="0" t="s">
        <v>44</v>
      </c>
      <c r="F28" s="0" t="str">
        <f aca="false">INDEX(Mapping!$B$2:$B$465,MATCH(E28,Mapping!$A$2:$A$465,0))</f>
        <v>HARYANA</v>
      </c>
      <c r="G28" s="0" t="str">
        <f aca="false">INDEX(Mapping!$C$2:$C$465,MATCH(E28,Mapping!$A$2:$A$465,0))</f>
        <v>HARYANA</v>
      </c>
      <c r="H28" s="2" t="n">
        <v>37.97</v>
      </c>
      <c r="I28" s="3" t="n">
        <v>0.79</v>
      </c>
    </row>
    <row r="29" customFormat="false" ht="15" hidden="false" customHeight="false" outlineLevel="0" collapsed="false">
      <c r="A29" s="0" t="s">
        <v>33</v>
      </c>
      <c r="B29" s="0" t="n">
        <f aca="false">VALUE(LEFT(A29,4))</f>
        <v>2020</v>
      </c>
      <c r="C29" s="0" t="str">
        <f aca="false">"FY"&amp;IF(VALUE(MID(A29,6,2))&gt;=4,VALUE(LEFT(A29,4)),VALUE(LEFT(A29,4))-1)&amp;"-"&amp;TEXT(MOD(IF(VALUE(MID(A29,6,2))&gt;=4,VALUE(LEFT(A29,4)),VALUE(LEFT(A29,4))-1)+1,100),"00")</f>
        <v>FY2019-20</v>
      </c>
      <c r="D29" s="0" t="s">
        <v>94</v>
      </c>
      <c r="E29" s="0" t="s">
        <v>94</v>
      </c>
      <c r="F29" s="0" t="str">
        <f aca="false">INDEX(Mapping!$B$2:$B$465,MATCH(E29,Mapping!$A$2:$A$465,0))</f>
        <v>JHARKHAND</v>
      </c>
      <c r="G29" s="0" t="str">
        <f aca="false">INDEX(Mapping!$C$2:$C$465,MATCH(E29,Mapping!$A$2:$A$465,0))</f>
        <v>JHARKHAND</v>
      </c>
      <c r="H29" s="2" t="n">
        <v>36.42</v>
      </c>
      <c r="I29" s="3" t="n">
        <v>0.76</v>
      </c>
    </row>
    <row r="30" customFormat="false" ht="15" hidden="false" customHeight="false" outlineLevel="0" collapsed="false">
      <c r="A30" s="0" t="s">
        <v>33</v>
      </c>
      <c r="B30" s="0" t="n">
        <f aca="false">VALUE(LEFT(A30,4))</f>
        <v>2020</v>
      </c>
      <c r="C30" s="0" t="str">
        <f aca="false">"FY"&amp;IF(VALUE(MID(A30,6,2))&gt;=4,VALUE(LEFT(A30,4)),VALUE(LEFT(A30,4))-1)&amp;"-"&amp;TEXT(MOD(IF(VALUE(MID(A30,6,2))&gt;=4,VALUE(LEFT(A30,4)),VALUE(LEFT(A30,4))-1)+1,100),"00")</f>
        <v>FY2019-20</v>
      </c>
      <c r="D30" s="0" t="s">
        <v>246</v>
      </c>
      <c r="E30" s="0" t="s">
        <v>246</v>
      </c>
      <c r="F30" s="0" t="str">
        <f aca="false">INDEX(Mapping!$B$2:$B$465,MATCH(E30,Mapping!$A$2:$A$465,0))</f>
        <v>NTPC STATIONS</v>
      </c>
      <c r="G30" s="0" t="str">
        <f aca="false">INDEX(Mapping!$C$2:$C$465,MATCH(E30,Mapping!$A$2:$A$465,0))</f>
        <v>NTPC GROUP</v>
      </c>
      <c r="H30" s="2" t="n">
        <v>34.75</v>
      </c>
      <c r="I30" s="3" t="n">
        <v>0.73</v>
      </c>
    </row>
    <row r="31" customFormat="false" ht="15" hidden="false" customHeight="false" outlineLevel="0" collapsed="false">
      <c r="A31" s="0" t="s">
        <v>33</v>
      </c>
      <c r="B31" s="0" t="n">
        <f aca="false">VALUE(LEFT(A31,4))</f>
        <v>2020</v>
      </c>
      <c r="C31" s="0" t="str">
        <f aca="false">"FY"&amp;IF(VALUE(MID(A31,6,2))&gt;=4,VALUE(LEFT(A31,4)),VALUE(LEFT(A31,4))-1)&amp;"-"&amp;TEXT(MOD(IF(VALUE(MID(A31,6,2))&gt;=4,VALUE(LEFT(A31,4)),VALUE(LEFT(A31,4))-1)+1,100),"00")</f>
        <v>FY2019-20</v>
      </c>
      <c r="D31" s="0" t="s">
        <v>45</v>
      </c>
      <c r="E31" s="0" t="s">
        <v>45</v>
      </c>
      <c r="F31" s="0" t="str">
        <f aca="false">INDEX(Mapping!$B$2:$B$465,MATCH(E31,Mapping!$A$2:$A$465,0))</f>
        <v>BIHAR</v>
      </c>
      <c r="G31" s="0" t="str">
        <f aca="false">INDEX(Mapping!$C$2:$C$465,MATCH(E31,Mapping!$A$2:$A$465,0))</f>
        <v>BIHAR</v>
      </c>
      <c r="H31" s="2" t="n">
        <v>31.82</v>
      </c>
      <c r="I31" s="3" t="n">
        <v>0.66</v>
      </c>
    </row>
    <row r="32" customFormat="false" ht="15" hidden="false" customHeight="false" outlineLevel="0" collapsed="false">
      <c r="A32" s="0" t="s">
        <v>33</v>
      </c>
      <c r="B32" s="0" t="n">
        <f aca="false">VALUE(LEFT(A32,4))</f>
        <v>2020</v>
      </c>
      <c r="C32" s="0" t="str">
        <f aca="false">"FY"&amp;IF(VALUE(MID(A32,6,2))&gt;=4,VALUE(LEFT(A32,4)),VALUE(LEFT(A32,4))-1)&amp;"-"&amp;TEXT(MOD(IF(VALUE(MID(A32,6,2))&gt;=4,VALUE(LEFT(A32,4)),VALUE(LEFT(A32,4))-1)+1,100),"00")</f>
        <v>FY2019-20</v>
      </c>
      <c r="D32" s="0" t="s">
        <v>119</v>
      </c>
      <c r="E32" s="0" t="s">
        <v>119</v>
      </c>
      <c r="F32" s="0" t="str">
        <f aca="false">INDEX(Mapping!$B$2:$B$465,MATCH(E32,Mapping!$A$2:$A$465,0))</f>
        <v>GOA</v>
      </c>
      <c r="G32" s="0" t="str">
        <f aca="false">INDEX(Mapping!$C$2:$C$465,MATCH(E32,Mapping!$A$2:$A$465,0))</f>
        <v>GOA</v>
      </c>
      <c r="H32" s="2" t="n">
        <v>31.8</v>
      </c>
      <c r="I32" s="3" t="n">
        <v>0.66</v>
      </c>
    </row>
    <row r="33" customFormat="false" ht="15" hidden="false" customHeight="false" outlineLevel="0" collapsed="false">
      <c r="A33" s="0" t="s">
        <v>33</v>
      </c>
      <c r="B33" s="0" t="n">
        <f aca="false">VALUE(LEFT(A33,4))</f>
        <v>2020</v>
      </c>
      <c r="C33" s="0" t="str">
        <f aca="false">"FY"&amp;IF(VALUE(MID(A33,6,2))&gt;=4,VALUE(LEFT(A33,4)),VALUE(LEFT(A33,4))-1)&amp;"-"&amp;TEXT(MOD(IF(VALUE(MID(A33,6,2))&gt;=4,VALUE(LEFT(A33,4)),VALUE(LEFT(A33,4))-1)+1,100),"00")</f>
        <v>FY2019-20</v>
      </c>
      <c r="D33" s="0" t="s">
        <v>169</v>
      </c>
      <c r="E33" s="0" t="s">
        <v>169</v>
      </c>
      <c r="F33" s="0" t="str">
        <f aca="false">INDEX(Mapping!$B$2:$B$465,MATCH(E33,Mapping!$A$2:$A$465,0))</f>
        <v>JHABUA POWER</v>
      </c>
      <c r="G33" s="0" t="str">
        <f aca="false">INDEX(Mapping!$C$2:$C$465,MATCH(E33,Mapping!$A$2:$A$465,0))</f>
        <v>JHABUA POWER</v>
      </c>
      <c r="H33" s="2" t="n">
        <v>28.89</v>
      </c>
      <c r="I33" s="3" t="n">
        <v>0.6</v>
      </c>
    </row>
    <row r="34" customFormat="false" ht="15" hidden="false" customHeight="false" outlineLevel="0" collapsed="false">
      <c r="A34" s="0" t="s">
        <v>33</v>
      </c>
      <c r="B34" s="0" t="n">
        <f aca="false">VALUE(LEFT(A34,4))</f>
        <v>2020</v>
      </c>
      <c r="C34" s="0" t="str">
        <f aca="false">"FY"&amp;IF(VALUE(MID(A34,6,2))&gt;=4,VALUE(LEFT(A34,4)),VALUE(LEFT(A34,4))-1)&amp;"-"&amp;TEXT(MOD(IF(VALUE(MID(A34,6,2))&gt;=4,VALUE(LEFT(A34,4)),VALUE(LEFT(A34,4))-1)+1,100),"00")</f>
        <v>FY2019-20</v>
      </c>
      <c r="D34" s="0" t="s">
        <v>291</v>
      </c>
      <c r="E34" s="0" t="s">
        <v>291</v>
      </c>
      <c r="F34" s="0" t="str">
        <f aca="false">INDEX(Mapping!$B$2:$B$465,MATCH(E34,Mapping!$A$2:$A$465,0))</f>
        <v>MANIPUR</v>
      </c>
      <c r="G34" s="0" t="str">
        <f aca="false">INDEX(Mapping!$C$2:$C$465,MATCH(E34,Mapping!$A$2:$A$465,0))</f>
        <v>MANIPUR</v>
      </c>
      <c r="H34" s="2" t="n">
        <v>21.81</v>
      </c>
      <c r="I34" s="3" t="n">
        <v>0.46</v>
      </c>
    </row>
    <row r="35" customFormat="false" ht="15" hidden="false" customHeight="false" outlineLevel="0" collapsed="false">
      <c r="A35" s="0" t="s">
        <v>33</v>
      </c>
      <c r="B35" s="0" t="n">
        <f aca="false">VALUE(LEFT(A35,4))</f>
        <v>2020</v>
      </c>
      <c r="C35" s="0" t="str">
        <f aca="false">"FY"&amp;IF(VALUE(MID(A35,6,2))&gt;=4,VALUE(LEFT(A35,4)),VALUE(LEFT(A35,4))-1)&amp;"-"&amp;TEXT(MOD(IF(VALUE(MID(A35,6,2))&gt;=4,VALUE(LEFT(A35,4)),VALUE(LEFT(A35,4))-1)+1,100),"00")</f>
        <v>FY2019-20</v>
      </c>
      <c r="D35" s="0" t="s">
        <v>38</v>
      </c>
      <c r="E35" s="0" t="s">
        <v>38</v>
      </c>
      <c r="F35" s="0" t="str">
        <f aca="false">INDEX(Mapping!$B$2:$B$465,MATCH(E35,Mapping!$A$2:$A$465,0))</f>
        <v>ANDHRA PRADESH</v>
      </c>
      <c r="G35" s="0" t="str">
        <f aca="false">INDEX(Mapping!$C$2:$C$465,MATCH(E35,Mapping!$A$2:$A$465,0))</f>
        <v>ANDHRA PRADESH</v>
      </c>
      <c r="H35" s="2" t="n">
        <v>20.22</v>
      </c>
      <c r="I35" s="3" t="n">
        <v>0.42</v>
      </c>
    </row>
    <row r="36" customFormat="false" ht="15" hidden="false" customHeight="false" outlineLevel="0" collapsed="false">
      <c r="A36" s="0" t="s">
        <v>33</v>
      </c>
      <c r="B36" s="0" t="n">
        <f aca="false">VALUE(LEFT(A36,4))</f>
        <v>2020</v>
      </c>
      <c r="C36" s="0" t="str">
        <f aca="false">"FY"&amp;IF(VALUE(MID(A36,6,2))&gt;=4,VALUE(LEFT(A36,4)),VALUE(LEFT(A36,4))-1)&amp;"-"&amp;TEXT(MOD(IF(VALUE(MID(A36,6,2))&gt;=4,VALUE(LEFT(A36,4)),VALUE(LEFT(A36,4))-1)+1,100),"00")</f>
        <v>FY2019-20</v>
      </c>
      <c r="D36" s="0" t="s">
        <v>37</v>
      </c>
      <c r="E36" s="0" t="s">
        <v>37</v>
      </c>
      <c r="F36" s="0" t="str">
        <f aca="false">INDEX(Mapping!$B$2:$B$465,MATCH(E36,Mapping!$A$2:$A$465,0))</f>
        <v>MAHARASHTRA</v>
      </c>
      <c r="G36" s="0" t="str">
        <f aca="false">INDEX(Mapping!$C$2:$C$465,MATCH(E36,Mapping!$A$2:$A$465,0))</f>
        <v>MAHARASHTRA</v>
      </c>
      <c r="H36" s="2" t="n">
        <v>18.77</v>
      </c>
      <c r="I36" s="3" t="n">
        <v>0.39</v>
      </c>
    </row>
    <row r="37" customFormat="false" ht="15" hidden="false" customHeight="false" outlineLevel="0" collapsed="false">
      <c r="A37" s="0" t="s">
        <v>33</v>
      </c>
      <c r="B37" s="0" t="n">
        <f aca="false">VALUE(LEFT(A37,4))</f>
        <v>2020</v>
      </c>
      <c r="C37" s="0" t="str">
        <f aca="false">"FY"&amp;IF(VALUE(MID(A37,6,2))&gt;=4,VALUE(LEFT(A37,4)),VALUE(LEFT(A37,4))-1)&amp;"-"&amp;TEXT(MOD(IF(VALUE(MID(A37,6,2))&gt;=4,VALUE(LEFT(A37,4)),VALUE(LEFT(A37,4))-1)+1,100),"00")</f>
        <v>FY2019-20</v>
      </c>
      <c r="D37" s="0" t="s">
        <v>106</v>
      </c>
      <c r="E37" s="0" t="s">
        <v>106</v>
      </c>
      <c r="F37" s="0" t="str">
        <f aca="false">INDEX(Mapping!$B$2:$B$465,MATCH(E37,Mapping!$A$2:$A$465,0))</f>
        <v>ACB (INDIA)</v>
      </c>
      <c r="G37" s="0" t="str">
        <f aca="false">INDEX(Mapping!$C$2:$C$465,MATCH(E37,Mapping!$A$2:$A$465,0))</f>
        <v>ACB (INDIA)</v>
      </c>
      <c r="H37" s="2" t="n">
        <v>18.67</v>
      </c>
      <c r="I37" s="3" t="n">
        <v>0.39</v>
      </c>
    </row>
    <row r="38" customFormat="false" ht="15" hidden="false" customHeight="false" outlineLevel="0" collapsed="false">
      <c r="A38" s="0" t="s">
        <v>33</v>
      </c>
      <c r="B38" s="0" t="n">
        <f aca="false">VALUE(LEFT(A38,4))</f>
        <v>2020</v>
      </c>
      <c r="C38" s="0" t="str">
        <f aca="false">"FY"&amp;IF(VALUE(MID(A38,6,2))&gt;=4,VALUE(LEFT(A38,4)),VALUE(LEFT(A38,4))-1)&amp;"-"&amp;TEXT(MOD(IF(VALUE(MID(A38,6,2))&gt;=4,VALUE(LEFT(A38,4)),VALUE(LEFT(A38,4))-1)+1,100),"00")</f>
        <v>FY2019-20</v>
      </c>
      <c r="D38" s="0" t="s">
        <v>56</v>
      </c>
      <c r="E38" s="0" t="s">
        <v>56</v>
      </c>
      <c r="F38" s="0" t="str">
        <f aca="false">INDEX(Mapping!$B$2:$B$465,MATCH(E38,Mapping!$A$2:$A$465,0))</f>
        <v>UTTARAKHAND</v>
      </c>
      <c r="G38" s="0" t="str">
        <f aca="false">INDEX(Mapping!$C$2:$C$465,MATCH(E38,Mapping!$A$2:$A$465,0))</f>
        <v>UTTARAKHAND</v>
      </c>
      <c r="H38" s="2" t="n">
        <v>17.72</v>
      </c>
      <c r="I38" s="3" t="n">
        <v>0.37</v>
      </c>
    </row>
    <row r="39" customFormat="false" ht="15" hidden="false" customHeight="false" outlineLevel="0" collapsed="false">
      <c r="A39" s="0" t="s">
        <v>33</v>
      </c>
      <c r="B39" s="0" t="n">
        <f aca="false">VALUE(LEFT(A39,4))</f>
        <v>2020</v>
      </c>
      <c r="C39" s="0" t="str">
        <f aca="false">"FY"&amp;IF(VALUE(MID(A39,6,2))&gt;=4,VALUE(LEFT(A39,4)),VALUE(LEFT(A39,4))-1)&amp;"-"&amp;TEXT(MOD(IF(VALUE(MID(A39,6,2))&gt;=4,VALUE(LEFT(A39,4)),VALUE(LEFT(A39,4))-1)+1,100),"00")</f>
        <v>FY2019-20</v>
      </c>
      <c r="D39" s="0" t="s">
        <v>128</v>
      </c>
      <c r="E39" s="0" t="s">
        <v>128</v>
      </c>
      <c r="F39" s="0" t="str">
        <f aca="false">INDEX(Mapping!$B$2:$B$465,MATCH(E39,Mapping!$A$2:$A$465,0))</f>
        <v>AD HYDRO POWER</v>
      </c>
      <c r="G39" s="0" t="str">
        <f aca="false">INDEX(Mapping!$C$2:$C$465,MATCH(E39,Mapping!$A$2:$A$465,0))</f>
        <v>AD HYDRO POWER</v>
      </c>
      <c r="H39" s="2" t="n">
        <v>13.37</v>
      </c>
      <c r="I39" s="3" t="n">
        <v>0.28</v>
      </c>
    </row>
    <row r="40" customFormat="false" ht="15" hidden="false" customHeight="false" outlineLevel="0" collapsed="false">
      <c r="A40" s="0" t="s">
        <v>33</v>
      </c>
      <c r="B40" s="0" t="n">
        <f aca="false">VALUE(LEFT(A40,4))</f>
        <v>2020</v>
      </c>
      <c r="C40" s="0" t="str">
        <f aca="false">"FY"&amp;IF(VALUE(MID(A40,6,2))&gt;=4,VALUE(LEFT(A40,4)),VALUE(LEFT(A40,4))-1)&amp;"-"&amp;TEXT(MOD(IF(VALUE(MID(A40,6,2))&gt;=4,VALUE(LEFT(A40,4)),VALUE(LEFT(A40,4))-1)+1,100),"00")</f>
        <v>FY2019-20</v>
      </c>
      <c r="D40" s="0" t="s">
        <v>122</v>
      </c>
      <c r="E40" s="0" t="s">
        <v>122</v>
      </c>
      <c r="F40" s="0" t="str">
        <f aca="false">INDEX(Mapping!$B$2:$B$465,MATCH(E40,Mapping!$A$2:$A$465,0))</f>
        <v>KARCHAM WANGTOO HEP</v>
      </c>
      <c r="G40" s="0" t="str">
        <f aca="false">INDEX(Mapping!$C$2:$C$465,MATCH(E40,Mapping!$A$2:$A$465,0))</f>
        <v>KARCHAM WANGTOO HEP</v>
      </c>
      <c r="H40" s="2" t="n">
        <v>13.3</v>
      </c>
      <c r="I40" s="3" t="n">
        <v>0.28</v>
      </c>
    </row>
    <row r="41" customFormat="false" ht="15" hidden="false" customHeight="false" outlineLevel="0" collapsed="false">
      <c r="A41" s="0" t="s">
        <v>33</v>
      </c>
      <c r="B41" s="0" t="n">
        <f aca="false">VALUE(LEFT(A41,4))</f>
        <v>2020</v>
      </c>
      <c r="C41" s="0" t="str">
        <f aca="false">"FY"&amp;IF(VALUE(MID(A41,6,2))&gt;=4,VALUE(LEFT(A41,4)),VALUE(LEFT(A41,4))-1)&amp;"-"&amp;TEXT(MOD(IF(VALUE(MID(A41,6,2))&gt;=4,VALUE(LEFT(A41,4)),VALUE(LEFT(A41,4))-1)+1,100),"00")</f>
        <v>FY2019-20</v>
      </c>
      <c r="D41" s="0" t="s">
        <v>190</v>
      </c>
      <c r="E41" s="0" t="s">
        <v>190</v>
      </c>
      <c r="F41" s="0" t="str">
        <f aca="false">INDEX(Mapping!$B$2:$B$465,MATCH(E41,Mapping!$A$2:$A$465,0))</f>
        <v>JORETHANG</v>
      </c>
      <c r="G41" s="0" t="str">
        <f aca="false">INDEX(Mapping!$C$2:$C$465,MATCH(E41,Mapping!$A$2:$A$465,0))</f>
        <v>JORETHANG</v>
      </c>
      <c r="H41" s="2" t="n">
        <v>12.1</v>
      </c>
      <c r="I41" s="3" t="n">
        <v>0.25</v>
      </c>
    </row>
    <row r="42" customFormat="false" ht="15" hidden="false" customHeight="false" outlineLevel="0" collapsed="false">
      <c r="A42" s="0" t="s">
        <v>33</v>
      </c>
      <c r="B42" s="0" t="n">
        <f aca="false">VALUE(LEFT(A42,4))</f>
        <v>2020</v>
      </c>
      <c r="C42" s="0" t="str">
        <f aca="false">"FY"&amp;IF(VALUE(MID(A42,6,2))&gt;=4,VALUE(LEFT(A42,4)),VALUE(LEFT(A42,4))-1)&amp;"-"&amp;TEXT(MOD(IF(VALUE(MID(A42,6,2))&gt;=4,VALUE(LEFT(A42,4)),VALUE(LEFT(A42,4))-1)+1,100),"00")</f>
        <v>FY2019-20</v>
      </c>
      <c r="D42" s="0" t="s">
        <v>235</v>
      </c>
      <c r="E42" s="0" t="s">
        <v>235</v>
      </c>
      <c r="F42" s="0" t="str">
        <f aca="false">INDEX(Mapping!$B$2:$B$465,MATCH(E42,Mapping!$A$2:$A$465,0))</f>
        <v>ITPCL (IL&amp;FS TAMIL NADU)</v>
      </c>
      <c r="G42" s="0" t="str">
        <f aca="false">INDEX(Mapping!$C$2:$C$465,MATCH(E42,Mapping!$A$2:$A$465,0))</f>
        <v>ITPCL (IL&amp;FS TAMIL NADU)</v>
      </c>
      <c r="H42" s="2" t="n">
        <v>11.48</v>
      </c>
      <c r="I42" s="3" t="n">
        <v>0.24</v>
      </c>
    </row>
    <row r="43" customFormat="false" ht="15" hidden="false" customHeight="false" outlineLevel="0" collapsed="false">
      <c r="A43" s="0" t="s">
        <v>33</v>
      </c>
      <c r="B43" s="0" t="n">
        <f aca="false">VALUE(LEFT(A43,4))</f>
        <v>2020</v>
      </c>
      <c r="C43" s="0" t="str">
        <f aca="false">"FY"&amp;IF(VALUE(MID(A43,6,2))&gt;=4,VALUE(LEFT(A43,4)),VALUE(LEFT(A43,4))-1)&amp;"-"&amp;TEXT(MOD(IF(VALUE(MID(A43,6,2))&gt;=4,VALUE(LEFT(A43,4)),VALUE(LEFT(A43,4))-1)+1,100),"00")</f>
        <v>FY2019-20</v>
      </c>
      <c r="D43" s="0" t="s">
        <v>142</v>
      </c>
      <c r="E43" s="0" t="s">
        <v>142</v>
      </c>
      <c r="F43" s="0" t="str">
        <f aca="false">INDEX(Mapping!$B$2:$B$465,MATCH(E43,Mapping!$A$2:$A$465,0))</f>
        <v>SAINJ HEP</v>
      </c>
      <c r="G43" s="0" t="str">
        <f aca="false">INDEX(Mapping!$C$2:$C$465,MATCH(E43,Mapping!$A$2:$A$465,0))</f>
        <v>SAINJ HEP</v>
      </c>
      <c r="H43" s="2" t="n">
        <v>11.37</v>
      </c>
      <c r="I43" s="3" t="n">
        <v>0.24</v>
      </c>
    </row>
    <row r="44" customFormat="false" ht="15" hidden="false" customHeight="false" outlineLevel="0" collapsed="false">
      <c r="A44" s="0" t="s">
        <v>33</v>
      </c>
      <c r="B44" s="0" t="n">
        <f aca="false">VALUE(LEFT(A44,4))</f>
        <v>2020</v>
      </c>
      <c r="C44" s="0" t="str">
        <f aca="false">"FY"&amp;IF(VALUE(MID(A44,6,2))&gt;=4,VALUE(LEFT(A44,4)),VALUE(LEFT(A44,4))-1)&amp;"-"&amp;TEXT(MOD(IF(VALUE(MID(A44,6,2))&gt;=4,VALUE(LEFT(A44,4)),VALUE(LEFT(A44,4))-1)+1,100),"00")</f>
        <v>FY2019-20</v>
      </c>
      <c r="D44" s="0" t="s">
        <v>194</v>
      </c>
      <c r="E44" s="0" t="s">
        <v>194</v>
      </c>
      <c r="F44" s="0" t="str">
        <f aca="false">INDEX(Mapping!$B$2:$B$465,MATCH(E44,Mapping!$A$2:$A$465,0))</f>
        <v>TASHIDENG HEP</v>
      </c>
      <c r="G44" s="0" t="str">
        <f aca="false">INDEX(Mapping!$C$2:$C$465,MATCH(E44,Mapping!$A$2:$A$465,0))</f>
        <v>TASHIDENG HEP</v>
      </c>
      <c r="H44" s="2" t="n">
        <v>10.78</v>
      </c>
      <c r="I44" s="3" t="n">
        <v>0.23</v>
      </c>
    </row>
    <row r="45" customFormat="false" ht="15" hidden="false" customHeight="false" outlineLevel="0" collapsed="false">
      <c r="A45" s="0" t="s">
        <v>33</v>
      </c>
      <c r="B45" s="0" t="n">
        <f aca="false">VALUE(LEFT(A45,4))</f>
        <v>2020</v>
      </c>
      <c r="C45" s="0" t="str">
        <f aca="false">"FY"&amp;IF(VALUE(MID(A45,6,2))&gt;=4,VALUE(LEFT(A45,4)),VALUE(LEFT(A45,4))-1)&amp;"-"&amp;TEXT(MOD(IF(VALUE(MID(A45,6,2))&gt;=4,VALUE(LEFT(A45,4)),VALUE(LEFT(A45,4))-1)+1,100),"00")</f>
        <v>FY2019-20</v>
      </c>
      <c r="D45" s="0" t="s">
        <v>163</v>
      </c>
      <c r="E45" s="0" t="s">
        <v>163</v>
      </c>
      <c r="F45" s="0" t="str">
        <f aca="false">INDEX(Mapping!$B$2:$B$465,MATCH(E45,Mapping!$A$2:$A$465,0))</f>
        <v>NTPC STATIONS</v>
      </c>
      <c r="G45" s="0" t="str">
        <f aca="false">INDEX(Mapping!$C$2:$C$465,MATCH(E45,Mapping!$A$2:$A$465,0))</f>
        <v>NTPC GROUP</v>
      </c>
      <c r="H45" s="2" t="n">
        <v>9.84</v>
      </c>
      <c r="I45" s="3" t="n">
        <v>0.21</v>
      </c>
    </row>
    <row r="46" customFormat="false" ht="15" hidden="false" customHeight="false" outlineLevel="0" collapsed="false">
      <c r="A46" s="0" t="s">
        <v>33</v>
      </c>
      <c r="B46" s="0" t="n">
        <f aca="false">VALUE(LEFT(A46,4))</f>
        <v>2020</v>
      </c>
      <c r="C46" s="0" t="str">
        <f aca="false">"FY"&amp;IF(VALUE(MID(A46,6,2))&gt;=4,VALUE(LEFT(A46,4)),VALUE(LEFT(A46,4))-1)&amp;"-"&amp;TEXT(MOD(IF(VALUE(MID(A46,6,2))&gt;=4,VALUE(LEFT(A46,4)),VALUE(LEFT(A46,4))-1)+1,100),"00")</f>
        <v>FY2019-20</v>
      </c>
      <c r="D46" s="0" t="s">
        <v>176</v>
      </c>
      <c r="E46" s="0" t="s">
        <v>176</v>
      </c>
      <c r="F46" s="0" t="str">
        <f aca="false">INDEX(Mapping!$B$2:$B$465,MATCH(E46,Mapping!$A$2:$A$465,0))</f>
        <v>SIKKIM</v>
      </c>
      <c r="G46" s="0" t="str">
        <f aca="false">INDEX(Mapping!$C$2:$C$465,MATCH(E46,Mapping!$A$2:$A$465,0))</f>
        <v>SIKKIM</v>
      </c>
      <c r="H46" s="2" t="n">
        <v>9.31</v>
      </c>
      <c r="I46" s="3" t="n">
        <v>0.19</v>
      </c>
    </row>
    <row r="47" customFormat="false" ht="15" hidden="false" customHeight="false" outlineLevel="0" collapsed="false">
      <c r="A47" s="0" t="s">
        <v>33</v>
      </c>
      <c r="B47" s="0" t="n">
        <f aca="false">VALUE(LEFT(A47,4))</f>
        <v>2020</v>
      </c>
      <c r="C47" s="0" t="str">
        <f aca="false">"FY"&amp;IF(VALUE(MID(A47,6,2))&gt;=4,VALUE(LEFT(A47,4)),VALUE(LEFT(A47,4))-1)&amp;"-"&amp;TEXT(MOD(IF(VALUE(MID(A47,6,2))&gt;=4,VALUE(LEFT(A47,4)),VALUE(LEFT(A47,4))-1)+1,100),"00")</f>
        <v>FY2019-20</v>
      </c>
      <c r="D47" s="0" t="s">
        <v>252</v>
      </c>
      <c r="E47" s="0" t="s">
        <v>252</v>
      </c>
      <c r="F47" s="0" t="str">
        <f aca="false">INDEX(Mapping!$B$2:$B$465,MATCH(E47,Mapping!$A$2:$A$465,0))</f>
        <v>NTPC STATIONS</v>
      </c>
      <c r="G47" s="0" t="str">
        <f aca="false">INDEX(Mapping!$C$2:$C$465,MATCH(E47,Mapping!$A$2:$A$465,0))</f>
        <v>NTPC GROUP</v>
      </c>
      <c r="H47" s="2" t="n">
        <v>8.38</v>
      </c>
      <c r="I47" s="3" t="n">
        <v>0.17</v>
      </c>
    </row>
    <row r="48" customFormat="false" ht="15" hidden="false" customHeight="false" outlineLevel="0" collapsed="false">
      <c r="A48" s="0" t="s">
        <v>33</v>
      </c>
      <c r="B48" s="0" t="n">
        <f aca="false">VALUE(LEFT(A48,4))</f>
        <v>2020</v>
      </c>
      <c r="C48" s="0" t="str">
        <f aca="false">"FY"&amp;IF(VALUE(MID(A48,6,2))&gt;=4,VALUE(LEFT(A48,4)),VALUE(LEFT(A48,4))-1)&amp;"-"&amp;TEXT(MOD(IF(VALUE(MID(A48,6,2))&gt;=4,VALUE(LEFT(A48,4)),VALUE(LEFT(A48,4))-1)+1,100),"00")</f>
        <v>FY2019-20</v>
      </c>
      <c r="D48" s="0" t="s">
        <v>193</v>
      </c>
      <c r="E48" s="0" t="s">
        <v>193</v>
      </c>
      <c r="F48" s="0" t="str">
        <f aca="false">INDEX(Mapping!$B$2:$B$465,MATCH(E48,Mapping!$A$2:$A$465,0))</f>
        <v>MIZORAM</v>
      </c>
      <c r="G48" s="0" t="str">
        <f aca="false">INDEX(Mapping!$C$2:$C$465,MATCH(E48,Mapping!$A$2:$A$465,0))</f>
        <v>MIZORAM</v>
      </c>
      <c r="H48" s="2" t="n">
        <v>7.9</v>
      </c>
      <c r="I48" s="3" t="n">
        <v>0.16</v>
      </c>
    </row>
    <row r="49" customFormat="false" ht="15" hidden="false" customHeight="false" outlineLevel="0" collapsed="false">
      <c r="A49" s="0" t="s">
        <v>33</v>
      </c>
      <c r="B49" s="0" t="n">
        <f aca="false">VALUE(LEFT(A49,4))</f>
        <v>2020</v>
      </c>
      <c r="C49" s="0" t="str">
        <f aca="false">"FY"&amp;IF(VALUE(MID(A49,6,2))&gt;=4,VALUE(LEFT(A49,4)),VALUE(LEFT(A49,4))-1)&amp;"-"&amp;TEXT(MOD(IF(VALUE(MID(A49,6,2))&gt;=4,VALUE(LEFT(A49,4)),VALUE(LEFT(A49,4))-1)+1,100),"00")</f>
        <v>FY2019-20</v>
      </c>
      <c r="D49" s="0" t="s">
        <v>134</v>
      </c>
      <c r="E49" s="0" t="s">
        <v>134</v>
      </c>
      <c r="F49" s="0" t="str">
        <f aca="false">INDEX(Mapping!$B$2:$B$465,MATCH(E49,Mapping!$A$2:$A$465,0))</f>
        <v>NTPC STATIONS</v>
      </c>
      <c r="G49" s="0" t="str">
        <f aca="false">INDEX(Mapping!$C$2:$C$465,MATCH(E49,Mapping!$A$2:$A$465,0))</f>
        <v>NTPC GROUP</v>
      </c>
      <c r="H49" s="2" t="n">
        <v>7.36</v>
      </c>
      <c r="I49" s="3" t="n">
        <v>0.15</v>
      </c>
    </row>
    <row r="50" customFormat="false" ht="15" hidden="false" customHeight="false" outlineLevel="0" collapsed="false">
      <c r="A50" s="0" t="s">
        <v>33</v>
      </c>
      <c r="B50" s="0" t="n">
        <f aca="false">VALUE(LEFT(A50,4))</f>
        <v>2020</v>
      </c>
      <c r="C50" s="0" t="str">
        <f aca="false">"FY"&amp;IF(VALUE(MID(A50,6,2))&gt;=4,VALUE(LEFT(A50,4)),VALUE(LEFT(A50,4))-1)&amp;"-"&amp;TEXT(MOD(IF(VALUE(MID(A50,6,2))&gt;=4,VALUE(LEFT(A50,4)),VALUE(LEFT(A50,4))-1)+1,100),"00")</f>
        <v>FY2019-20</v>
      </c>
      <c r="D50" s="0" t="s">
        <v>191</v>
      </c>
      <c r="E50" s="0" t="s">
        <v>191</v>
      </c>
      <c r="F50" s="0" t="str">
        <f aca="false">INDEX(Mapping!$B$2:$B$465,MATCH(E50,Mapping!$A$2:$A$465,0))</f>
        <v>DIKCHU HEP</v>
      </c>
      <c r="G50" s="0" t="str">
        <f aca="false">INDEX(Mapping!$C$2:$C$465,MATCH(E50,Mapping!$A$2:$A$465,0))</f>
        <v>DIKCHU HEP</v>
      </c>
      <c r="H50" s="2" t="n">
        <v>6.98</v>
      </c>
      <c r="I50" s="3" t="n">
        <v>0.15</v>
      </c>
    </row>
    <row r="51" customFormat="false" ht="15" hidden="false" customHeight="false" outlineLevel="0" collapsed="false">
      <c r="A51" s="0" t="s">
        <v>33</v>
      </c>
      <c r="B51" s="0" t="n">
        <f aca="false">VALUE(LEFT(A51,4))</f>
        <v>2020</v>
      </c>
      <c r="C51" s="0" t="str">
        <f aca="false">"FY"&amp;IF(VALUE(MID(A51,6,2))&gt;=4,VALUE(LEFT(A51,4)),VALUE(LEFT(A51,4))-1)&amp;"-"&amp;TEXT(MOD(IF(VALUE(MID(A51,6,2))&gt;=4,VALUE(LEFT(A51,4)),VALUE(LEFT(A51,4))-1)+1,100),"00")</f>
        <v>FY2019-20</v>
      </c>
      <c r="D51" s="0" t="s">
        <v>35</v>
      </c>
      <c r="E51" s="0" t="s">
        <v>35</v>
      </c>
      <c r="F51" s="0" t="str">
        <f aca="false">INDEX(Mapping!$B$2:$B$465,MATCH(E51,Mapping!$A$2:$A$465,0))</f>
        <v>TELANGANA</v>
      </c>
      <c r="G51" s="0" t="str">
        <f aca="false">INDEX(Mapping!$C$2:$C$465,MATCH(E51,Mapping!$A$2:$A$465,0))</f>
        <v>TELANGANA</v>
      </c>
      <c r="H51" s="2" t="n">
        <v>5.91</v>
      </c>
      <c r="I51" s="3" t="n">
        <v>0.12</v>
      </c>
    </row>
    <row r="52" customFormat="false" ht="15" hidden="false" customHeight="false" outlineLevel="0" collapsed="false">
      <c r="A52" s="0" t="s">
        <v>33</v>
      </c>
      <c r="B52" s="0" t="n">
        <f aca="false">VALUE(LEFT(A52,4))</f>
        <v>2020</v>
      </c>
      <c r="C52" s="0" t="str">
        <f aca="false">"FY"&amp;IF(VALUE(MID(A52,6,2))&gt;=4,VALUE(LEFT(A52,4)),VALUE(LEFT(A52,4))-1)&amp;"-"&amp;TEXT(MOD(IF(VALUE(MID(A52,6,2))&gt;=4,VALUE(LEFT(A52,4)),VALUE(LEFT(A52,4))-1)+1,100),"00")</f>
        <v>FY2019-20</v>
      </c>
      <c r="D52" s="0" t="s">
        <v>217</v>
      </c>
      <c r="E52" s="0" t="s">
        <v>217</v>
      </c>
      <c r="F52" s="0" t="str">
        <f aca="false">INDEX(Mapping!$B$2:$B$465,MATCH(E52,Mapping!$A$2:$A$465,0))</f>
        <v>SHREE CEMENT</v>
      </c>
      <c r="G52" s="0" t="str">
        <f aca="false">INDEX(Mapping!$C$2:$C$465,MATCH(E52,Mapping!$A$2:$A$465,0))</f>
        <v>SHREE CEMENT</v>
      </c>
      <c r="H52" s="2" t="n">
        <v>5.82</v>
      </c>
      <c r="I52" s="3" t="n">
        <v>0.12</v>
      </c>
    </row>
    <row r="53" customFormat="false" ht="15" hidden="false" customHeight="false" outlineLevel="0" collapsed="false">
      <c r="A53" s="0" t="s">
        <v>33</v>
      </c>
      <c r="B53" s="0" t="n">
        <f aca="false">VALUE(LEFT(A53,4))</f>
        <v>2020</v>
      </c>
      <c r="C53" s="0" t="str">
        <f aca="false">"FY"&amp;IF(VALUE(MID(A53,6,2))&gt;=4,VALUE(LEFT(A53,4)),VALUE(LEFT(A53,4))-1)&amp;"-"&amp;TEXT(MOD(IF(VALUE(MID(A53,6,2))&gt;=4,VALUE(LEFT(A53,4)),VALUE(LEFT(A53,4))-1)+1,100),"00")</f>
        <v>FY2019-20</v>
      </c>
      <c r="D53" s="0" t="s">
        <v>152</v>
      </c>
      <c r="E53" s="0" t="s">
        <v>152</v>
      </c>
      <c r="F53" s="0" t="str">
        <f aca="false">INDEX(Mapping!$B$2:$B$465,MATCH(E53,Mapping!$A$2:$A$465,0))</f>
        <v>CHANDIGARH</v>
      </c>
      <c r="G53" s="0" t="str">
        <f aca="false">INDEX(Mapping!$C$2:$C$465,MATCH(E53,Mapping!$A$2:$A$465,0))</f>
        <v>CHANDIGARH</v>
      </c>
      <c r="H53" s="2" t="n">
        <v>5.67</v>
      </c>
      <c r="I53" s="3" t="n">
        <v>0.12</v>
      </c>
    </row>
    <row r="54" customFormat="false" ht="15" hidden="false" customHeight="false" outlineLevel="0" collapsed="false">
      <c r="A54" s="0" t="s">
        <v>33</v>
      </c>
      <c r="B54" s="0" t="n">
        <f aca="false">VALUE(LEFT(A54,4))</f>
        <v>2020</v>
      </c>
      <c r="C54" s="0" t="str">
        <f aca="false">"FY"&amp;IF(VALUE(MID(A54,6,2))&gt;=4,VALUE(LEFT(A54,4)),VALUE(LEFT(A54,4))-1)&amp;"-"&amp;TEXT(MOD(IF(VALUE(MID(A54,6,2))&gt;=4,VALUE(LEFT(A54,4)),VALUE(LEFT(A54,4))-1)+1,100),"00")</f>
        <v>FY2019-20</v>
      </c>
      <c r="D54" s="0" t="s">
        <v>40</v>
      </c>
      <c r="E54" s="0" t="s">
        <v>40</v>
      </c>
      <c r="F54" s="0" t="str">
        <f aca="false">INDEX(Mapping!$B$2:$B$465,MATCH(E54,Mapping!$A$2:$A$465,0))</f>
        <v>TAMIL NADU</v>
      </c>
      <c r="G54" s="0" t="str">
        <f aca="false">INDEX(Mapping!$C$2:$C$465,MATCH(E54,Mapping!$A$2:$A$465,0))</f>
        <v>TAMIL NADU</v>
      </c>
      <c r="H54" s="2" t="n">
        <v>5.66</v>
      </c>
      <c r="I54" s="3" t="n">
        <v>0.12</v>
      </c>
    </row>
    <row r="55" customFormat="false" ht="15" hidden="false" customHeight="false" outlineLevel="0" collapsed="false">
      <c r="A55" s="0" t="s">
        <v>33</v>
      </c>
      <c r="B55" s="0" t="n">
        <f aca="false">VALUE(LEFT(A55,4))</f>
        <v>2020</v>
      </c>
      <c r="C55" s="0" t="str">
        <f aca="false">"FY"&amp;IF(VALUE(MID(A55,6,2))&gt;=4,VALUE(LEFT(A55,4)),VALUE(LEFT(A55,4))-1)&amp;"-"&amp;TEXT(MOD(IF(VALUE(MID(A55,6,2))&gt;=4,VALUE(LEFT(A55,4)),VALUE(LEFT(A55,4))-1)+1,100),"00")</f>
        <v>FY2019-20</v>
      </c>
      <c r="D55" s="0" t="s">
        <v>154</v>
      </c>
      <c r="E55" s="0" t="s">
        <v>154</v>
      </c>
      <c r="F55" s="0" t="str">
        <f aca="false">INDEX(Mapping!$B$2:$B$465,MATCH(E55,Mapping!$A$2:$A$465,0))</f>
        <v>DVC</v>
      </c>
      <c r="G55" s="0" t="str">
        <f aca="false">INDEX(Mapping!$C$2:$C$465,MATCH(E55,Mapping!$A$2:$A$465,0))</f>
        <v>DVC</v>
      </c>
      <c r="H55" s="2" t="n">
        <v>3.69</v>
      </c>
      <c r="I55" s="3" t="n">
        <v>0.08</v>
      </c>
    </row>
    <row r="56" customFormat="false" ht="15" hidden="false" customHeight="false" outlineLevel="0" collapsed="false">
      <c r="A56" s="0" t="s">
        <v>33</v>
      </c>
      <c r="B56" s="0" t="n">
        <f aca="false">VALUE(LEFT(A56,4))</f>
        <v>2020</v>
      </c>
      <c r="C56" s="0" t="str">
        <f aca="false">"FY"&amp;IF(VALUE(MID(A56,6,2))&gt;=4,VALUE(LEFT(A56,4)),VALUE(LEFT(A56,4))-1)&amp;"-"&amp;TEXT(MOD(IF(VALUE(MID(A56,6,2))&gt;=4,VALUE(LEFT(A56,4)),VALUE(LEFT(A56,4))-1)+1,100),"00")</f>
        <v>FY2019-20</v>
      </c>
      <c r="D56" s="0" t="s">
        <v>265</v>
      </c>
      <c r="E56" s="0" t="s">
        <v>265</v>
      </c>
      <c r="F56" s="0" t="str">
        <f aca="false">INDEX(Mapping!$B$2:$B$465,MATCH(E56,Mapping!$A$2:$A$465,0))</f>
        <v>NTPC STATIONS</v>
      </c>
      <c r="G56" s="0" t="str">
        <f aca="false">INDEX(Mapping!$C$2:$C$465,MATCH(E56,Mapping!$A$2:$A$465,0))</f>
        <v>NTPC GROUP</v>
      </c>
      <c r="H56" s="2" t="n">
        <v>3.42</v>
      </c>
      <c r="I56" s="3" t="n">
        <v>0.07</v>
      </c>
    </row>
    <row r="57" customFormat="false" ht="15" hidden="false" customHeight="false" outlineLevel="0" collapsed="false">
      <c r="A57" s="0" t="s">
        <v>33</v>
      </c>
      <c r="B57" s="0" t="n">
        <f aca="false">VALUE(LEFT(A57,4))</f>
        <v>2020</v>
      </c>
      <c r="C57" s="0" t="str">
        <f aca="false">"FY"&amp;IF(VALUE(MID(A57,6,2))&gt;=4,VALUE(LEFT(A57,4)),VALUE(LEFT(A57,4))-1)&amp;"-"&amp;TEXT(MOD(IF(VALUE(MID(A57,6,2))&gt;=4,VALUE(LEFT(A57,4)),VALUE(LEFT(A57,4))-1)+1,100),"00")</f>
        <v>FY2019-20</v>
      </c>
      <c r="D57" s="0" t="s">
        <v>184</v>
      </c>
      <c r="E57" s="0" t="s">
        <v>184</v>
      </c>
      <c r="F57" s="0" t="str">
        <f aca="false">INDEX(Mapping!$B$2:$B$465,MATCH(E57,Mapping!$A$2:$A$465,0))</f>
        <v>GMR KAMALANGA</v>
      </c>
      <c r="G57" s="0" t="str">
        <f aca="false">INDEX(Mapping!$C$2:$C$465,MATCH(E57,Mapping!$A$2:$A$465,0))</f>
        <v>GMR ENERGY</v>
      </c>
      <c r="H57" s="2" t="n">
        <v>3.41</v>
      </c>
      <c r="I57" s="3" t="n">
        <v>0.07</v>
      </c>
    </row>
    <row r="58" customFormat="false" ht="15" hidden="false" customHeight="false" outlineLevel="0" collapsed="false">
      <c r="A58" s="0" t="s">
        <v>33</v>
      </c>
      <c r="B58" s="0" t="n">
        <f aca="false">VALUE(LEFT(A58,4))</f>
        <v>2020</v>
      </c>
      <c r="C58" s="0" t="str">
        <f aca="false">"FY"&amp;IF(VALUE(MID(A58,6,2))&gt;=4,VALUE(LEFT(A58,4)),VALUE(LEFT(A58,4))-1)&amp;"-"&amp;TEXT(MOD(IF(VALUE(MID(A58,6,2))&gt;=4,VALUE(LEFT(A58,4)),VALUE(LEFT(A58,4))-1)+1,100),"00")</f>
        <v>FY2019-20</v>
      </c>
      <c r="D58" s="0" t="s">
        <v>71</v>
      </c>
      <c r="E58" s="0" t="s">
        <v>71</v>
      </c>
      <c r="F58" s="0" t="str">
        <f aca="false">INDEX(Mapping!$B$2:$B$465,MATCH(E58,Mapping!$A$2:$A$465,0))</f>
        <v>KERALA</v>
      </c>
      <c r="G58" s="0" t="str">
        <f aca="false">INDEX(Mapping!$C$2:$C$465,MATCH(E58,Mapping!$A$2:$A$465,0))</f>
        <v>KERALA</v>
      </c>
      <c r="H58" s="2" t="n">
        <v>3.35</v>
      </c>
      <c r="I58" s="3" t="n">
        <v>0.07</v>
      </c>
    </row>
    <row r="59" customFormat="false" ht="15" hidden="false" customHeight="false" outlineLevel="0" collapsed="false">
      <c r="A59" s="0" t="s">
        <v>33</v>
      </c>
      <c r="B59" s="0" t="n">
        <f aca="false">VALUE(LEFT(A59,4))</f>
        <v>2020</v>
      </c>
      <c r="C59" s="0" t="str">
        <f aca="false">"FY"&amp;IF(VALUE(MID(A59,6,2))&gt;=4,VALUE(LEFT(A59,4)),VALUE(LEFT(A59,4))-1)&amp;"-"&amp;TEXT(MOD(IF(VALUE(MID(A59,6,2))&gt;=4,VALUE(LEFT(A59,4)),VALUE(LEFT(A59,4))-1)+1,100),"00")</f>
        <v>FY2019-20</v>
      </c>
      <c r="D59" s="0" t="s">
        <v>228</v>
      </c>
      <c r="E59" s="0" t="s">
        <v>228</v>
      </c>
      <c r="F59" s="0" t="str">
        <f aca="false">INDEX(Mapping!$B$2:$B$465,MATCH(E59,Mapping!$A$2:$A$465,0))</f>
        <v>OTPC PALATANA</v>
      </c>
      <c r="G59" s="0" t="str">
        <f aca="false">INDEX(Mapping!$C$2:$C$465,MATCH(E59,Mapping!$A$2:$A$465,0))</f>
        <v>OTPC PALATANA</v>
      </c>
      <c r="H59" s="2" t="n">
        <v>2.88</v>
      </c>
      <c r="I59" s="3" t="n">
        <v>0.06</v>
      </c>
    </row>
    <row r="60" customFormat="false" ht="15" hidden="false" customHeight="false" outlineLevel="0" collapsed="false">
      <c r="A60" s="0" t="s">
        <v>33</v>
      </c>
      <c r="B60" s="0" t="n">
        <f aca="false">VALUE(LEFT(A60,4))</f>
        <v>2020</v>
      </c>
      <c r="C60" s="0" t="str">
        <f aca="false">"FY"&amp;IF(VALUE(MID(A60,6,2))&gt;=4,VALUE(LEFT(A60,4)),VALUE(LEFT(A60,4))-1)&amp;"-"&amp;TEXT(MOD(IF(VALUE(MID(A60,6,2))&gt;=4,VALUE(LEFT(A60,4)),VALUE(LEFT(A60,4))-1)+1,100),"00")</f>
        <v>FY2019-20</v>
      </c>
      <c r="D60" s="0" t="s">
        <v>181</v>
      </c>
      <c r="E60" s="0" t="s">
        <v>181</v>
      </c>
      <c r="F60" s="0" t="str">
        <f aca="false">INDEX(Mapping!$B$2:$B$465,MATCH(E60,Mapping!$A$2:$A$465,0))</f>
        <v>ARUNACHAL PRADESH</v>
      </c>
      <c r="G60" s="0" t="str">
        <f aca="false">INDEX(Mapping!$C$2:$C$465,MATCH(E60,Mapping!$A$2:$A$465,0))</f>
        <v>ARUNACHAL PRADESH</v>
      </c>
      <c r="H60" s="2" t="n">
        <v>2.26</v>
      </c>
      <c r="I60" s="3" t="n">
        <v>0.05</v>
      </c>
    </row>
    <row r="61" customFormat="false" ht="15" hidden="false" customHeight="false" outlineLevel="0" collapsed="false">
      <c r="A61" s="0" t="s">
        <v>33</v>
      </c>
      <c r="B61" s="0" t="n">
        <f aca="false">VALUE(LEFT(A61,4))</f>
        <v>2020</v>
      </c>
      <c r="C61" s="0" t="str">
        <f aca="false">"FY"&amp;IF(VALUE(MID(A61,6,2))&gt;=4,VALUE(LEFT(A61,4)),VALUE(LEFT(A61,4))-1)&amp;"-"&amp;TEXT(MOD(IF(VALUE(MID(A61,6,2))&gt;=4,VALUE(LEFT(A61,4)),VALUE(LEFT(A61,4))-1)+1,100),"00")</f>
        <v>FY2019-20</v>
      </c>
      <c r="D61" s="0" t="s">
        <v>203</v>
      </c>
      <c r="E61" s="0" t="s">
        <v>203</v>
      </c>
      <c r="F61" s="0" t="str">
        <f aca="false">INDEX(Mapping!$B$2:$B$465,MATCH(E61,Mapping!$A$2:$A$465,0))</f>
        <v>ADHUNIK POWER</v>
      </c>
      <c r="G61" s="0" t="str">
        <f aca="false">INDEX(Mapping!$C$2:$C$465,MATCH(E61,Mapping!$A$2:$A$465,0))</f>
        <v>ADHUNIK POWER</v>
      </c>
      <c r="H61" s="2" t="n">
        <v>1.28</v>
      </c>
      <c r="I61" s="3" t="n">
        <v>0.03</v>
      </c>
    </row>
    <row r="62" customFormat="false" ht="15" hidden="false" customHeight="false" outlineLevel="0" collapsed="false">
      <c r="A62" s="0" t="s">
        <v>33</v>
      </c>
      <c r="B62" s="0" t="n">
        <f aca="false">VALUE(LEFT(A62,4))</f>
        <v>2020</v>
      </c>
      <c r="C62" s="0" t="str">
        <f aca="false">"FY"&amp;IF(VALUE(MID(A62,6,2))&gt;=4,VALUE(LEFT(A62,4)),VALUE(LEFT(A62,4))-1)&amp;"-"&amp;TEXT(MOD(IF(VALUE(MID(A62,6,2))&gt;=4,VALUE(LEFT(A62,4)),VALUE(LEFT(A62,4))-1)+1,100),"00")</f>
        <v>FY2019-20</v>
      </c>
      <c r="D62" s="0" t="s">
        <v>240</v>
      </c>
      <c r="E62" s="0" t="s">
        <v>240</v>
      </c>
      <c r="F62" s="0" t="str">
        <f aca="false">INDEX(Mapping!$B$2:$B$465,MATCH(E62,Mapping!$A$2:$A$465,0))</f>
        <v>CHUZACHEN HEP</v>
      </c>
      <c r="G62" s="0" t="str">
        <f aca="false">INDEX(Mapping!$C$2:$C$465,MATCH(E62,Mapping!$A$2:$A$465,0))</f>
        <v>CHUZACHEN HEP</v>
      </c>
      <c r="H62" s="2" t="n">
        <v>1.2</v>
      </c>
      <c r="I62" s="3" t="n">
        <v>0.03</v>
      </c>
    </row>
    <row r="63" customFormat="false" ht="15" hidden="false" customHeight="false" outlineLevel="0" collapsed="false">
      <c r="A63" s="0" t="s">
        <v>33</v>
      </c>
      <c r="B63" s="0" t="n">
        <f aca="false">VALUE(LEFT(A63,4))</f>
        <v>2020</v>
      </c>
      <c r="C63" s="0" t="str">
        <f aca="false">"FY"&amp;IF(VALUE(MID(A63,6,2))&gt;=4,VALUE(LEFT(A63,4)),VALUE(LEFT(A63,4))-1)&amp;"-"&amp;TEXT(MOD(IF(VALUE(MID(A63,6,2))&gt;=4,VALUE(LEFT(A63,4)),VALUE(LEFT(A63,4))-1)+1,100),"00")</f>
        <v>FY2019-20</v>
      </c>
      <c r="D63" s="0" t="s">
        <v>159</v>
      </c>
      <c r="E63" s="0" t="s">
        <v>159</v>
      </c>
      <c r="F63" s="0" t="str">
        <f aca="false">INDEX(Mapping!$B$2:$B$465,MATCH(E63,Mapping!$A$2:$A$465,0))</f>
        <v>GMR WARORA (EX-EMCO)</v>
      </c>
      <c r="G63" s="0" t="str">
        <f aca="false">INDEX(Mapping!$C$2:$C$465,MATCH(E63,Mapping!$A$2:$A$465,0))</f>
        <v>GMR ENERGY</v>
      </c>
      <c r="H63" s="2" t="n">
        <v>0.82</v>
      </c>
      <c r="I63" s="3" t="n">
        <v>0.02</v>
      </c>
    </row>
    <row r="64" customFormat="false" ht="15" hidden="false" customHeight="false" outlineLevel="0" collapsed="false">
      <c r="A64" s="0" t="s">
        <v>33</v>
      </c>
      <c r="B64" s="0" t="n">
        <f aca="false">VALUE(LEFT(A64,4))</f>
        <v>2020</v>
      </c>
      <c r="C64" s="0" t="str">
        <f aca="false">"FY"&amp;IF(VALUE(MID(A64,6,2))&gt;=4,VALUE(LEFT(A64,4)),VALUE(LEFT(A64,4))-1)&amp;"-"&amp;TEXT(MOD(IF(VALUE(MID(A64,6,2))&gt;=4,VALUE(LEFT(A64,4)),VALUE(LEFT(A64,4))-1)+1,100),"00")</f>
        <v>FY2019-20</v>
      </c>
      <c r="D64" s="0" t="s">
        <v>327</v>
      </c>
      <c r="E64" s="0" t="s">
        <v>327</v>
      </c>
      <c r="F64" s="0" t="str">
        <f aca="false">INDEX(Mapping!$B$2:$B$465,MATCH(E64,Mapping!$A$2:$A$465,0))</f>
        <v>LANCO BUDHIL</v>
      </c>
      <c r="G64" s="0" t="str">
        <f aca="false">INDEX(Mapping!$C$2:$C$465,MATCH(E64,Mapping!$A$2:$A$465,0))</f>
        <v>GREENKO GROUP</v>
      </c>
      <c r="H64" s="2" t="n">
        <v>0.66</v>
      </c>
      <c r="I64" s="3" t="n">
        <v>0.01</v>
      </c>
    </row>
    <row r="65" customFormat="false" ht="15" hidden="false" customHeight="false" outlineLevel="0" collapsed="false">
      <c r="A65" s="0" t="s">
        <v>33</v>
      </c>
      <c r="B65" s="0" t="n">
        <f aca="false">VALUE(LEFT(A65,4))</f>
        <v>2020</v>
      </c>
      <c r="C65" s="0" t="str">
        <f aca="false">"FY"&amp;IF(VALUE(MID(A65,6,2))&gt;=4,VALUE(LEFT(A65,4)),VALUE(LEFT(A65,4))-1)&amp;"-"&amp;TEXT(MOD(IF(VALUE(MID(A65,6,2))&gt;=4,VALUE(LEFT(A65,4)),VALUE(LEFT(A65,4))-1)+1,100),"00")</f>
        <v>FY2019-20</v>
      </c>
      <c r="D65" s="0" t="s">
        <v>54</v>
      </c>
      <c r="E65" s="0" t="s">
        <v>54</v>
      </c>
      <c r="F65" s="0" t="str">
        <f aca="false">INDEX(Mapping!$B$2:$B$465,MATCH(E65,Mapping!$A$2:$A$465,0))</f>
        <v>JAMMU &amp; KASHMIR</v>
      </c>
      <c r="G65" s="0" t="str">
        <f aca="false">INDEX(Mapping!$C$2:$C$465,MATCH(E65,Mapping!$A$2:$A$465,0))</f>
        <v>JAMMU &amp; KASHMIR</v>
      </c>
      <c r="H65" s="2" t="n">
        <v>0.61</v>
      </c>
      <c r="I65" s="3" t="n">
        <v>0.01</v>
      </c>
    </row>
    <row r="66" customFormat="false" ht="15" hidden="false" customHeight="false" outlineLevel="0" collapsed="false">
      <c r="A66" s="0" t="s">
        <v>33</v>
      </c>
      <c r="B66" s="0" t="n">
        <f aca="false">VALUE(LEFT(A66,4))</f>
        <v>2020</v>
      </c>
      <c r="C66" s="0" t="str">
        <f aca="false">"FY"&amp;IF(VALUE(MID(A66,6,2))&gt;=4,VALUE(LEFT(A66,4)),VALUE(LEFT(A66,4))-1)&amp;"-"&amp;TEXT(MOD(IF(VALUE(MID(A66,6,2))&gt;=4,VALUE(LEFT(A66,4)),VALUE(LEFT(A66,4))-1)+1,100),"00")</f>
        <v>FY2019-20</v>
      </c>
      <c r="D66" s="0" t="s">
        <v>450</v>
      </c>
      <c r="E66" s="0" t="s">
        <v>450</v>
      </c>
      <c r="F66" s="0" t="str">
        <f aca="false">INDEX(Mapping!$B$2:$B$465,MATCH(E66,Mapping!$A$2:$A$465,0))</f>
        <v>BRBCL NABINAGAR</v>
      </c>
      <c r="G66" s="0" t="str">
        <f aca="false">INDEX(Mapping!$C$2:$C$465,MATCH(E66,Mapping!$A$2:$A$465,0))</f>
        <v>NTPC GROUP</v>
      </c>
      <c r="H66" s="2" t="n">
        <v>0.4</v>
      </c>
      <c r="I66" s="3" t="n">
        <v>0.01</v>
      </c>
    </row>
    <row r="67" customFormat="false" ht="15" hidden="false" customHeight="false" outlineLevel="0" collapsed="false">
      <c r="A67" s="0" t="s">
        <v>33</v>
      </c>
      <c r="B67" s="0" t="n">
        <f aca="false">VALUE(LEFT(A67,4))</f>
        <v>2020</v>
      </c>
      <c r="C67" s="0" t="str">
        <f aca="false">"FY"&amp;IF(VALUE(MID(A67,6,2))&gt;=4,VALUE(LEFT(A67,4)),VALUE(LEFT(A67,4))-1)&amp;"-"&amp;TEXT(MOD(IF(VALUE(MID(A67,6,2))&gt;=4,VALUE(LEFT(A67,4)),VALUE(LEFT(A67,4))-1)+1,100),"00")</f>
        <v>FY2019-20</v>
      </c>
      <c r="D67" s="0" t="s">
        <v>315</v>
      </c>
      <c r="E67" s="0" t="s">
        <v>315</v>
      </c>
      <c r="F67" s="0" t="str">
        <f aca="false">INDEX(Mapping!$B$2:$B$465,MATCH(E67,Mapping!$A$2:$A$465,0))</f>
        <v>DHARIWAL INFRASTRUCTURE</v>
      </c>
      <c r="G67" s="0" t="str">
        <f aca="false">INDEX(Mapping!$C$2:$C$465,MATCH(E67,Mapping!$A$2:$A$465,0))</f>
        <v>DHARIWAL INFRASTRUCTURE</v>
      </c>
      <c r="H67" s="2" t="n">
        <v>0.22</v>
      </c>
      <c r="I67" s="3" t="n">
        <v>0</v>
      </c>
    </row>
    <row r="68" customFormat="false" ht="15" hidden="false" customHeight="false" outlineLevel="0" collapsed="false">
      <c r="A68" s="0" t="s">
        <v>33</v>
      </c>
      <c r="B68" s="0" t="n">
        <f aca="false">VALUE(LEFT(A68,4))</f>
        <v>2020</v>
      </c>
      <c r="C68" s="0" t="str">
        <f aca="false">"FY"&amp;IF(VALUE(MID(A68,6,2))&gt;=4,VALUE(LEFT(A68,4)),VALUE(LEFT(A68,4))-1)&amp;"-"&amp;TEXT(MOD(IF(VALUE(MID(A68,6,2))&gt;=4,VALUE(LEFT(A68,4)),VALUE(LEFT(A68,4))-1)+1,100),"00")</f>
        <v>FY2019-20</v>
      </c>
      <c r="D68" s="0" t="s">
        <v>272</v>
      </c>
      <c r="E68" s="0" t="s">
        <v>272</v>
      </c>
      <c r="F68" s="0" t="str">
        <f aca="false">INDEX(Mapping!$B$2:$B$465,MATCH(E68,Mapping!$A$2:$A$465,0))</f>
        <v>BALCO</v>
      </c>
      <c r="G68" s="0" t="str">
        <f aca="false">INDEX(Mapping!$C$2:$C$465,MATCH(E68,Mapping!$A$2:$A$465,0))</f>
        <v>BALCO</v>
      </c>
      <c r="H68" s="2" t="n">
        <v>0.2</v>
      </c>
      <c r="I68" s="3" t="n">
        <v>0</v>
      </c>
    </row>
    <row r="69" customFormat="false" ht="15" hidden="false" customHeight="false" outlineLevel="0" collapsed="false">
      <c r="A69" s="0" t="s">
        <v>33</v>
      </c>
      <c r="B69" s="0" t="n">
        <f aca="false">VALUE(LEFT(A69,4))</f>
        <v>2020</v>
      </c>
      <c r="C69" s="0" t="str">
        <f aca="false">"FY"&amp;IF(VALUE(MID(A69,6,2))&gt;=4,VALUE(LEFT(A69,4)),VALUE(LEFT(A69,4))-1)&amp;"-"&amp;TEXT(MOD(IF(VALUE(MID(A69,6,2))&gt;=4,VALUE(LEFT(A69,4)),VALUE(LEFT(A69,4))-1)+1,100),"00")</f>
        <v>FY2019-20</v>
      </c>
      <c r="D69" s="0" t="s">
        <v>385</v>
      </c>
      <c r="E69" s="0" t="s">
        <v>385</v>
      </c>
      <c r="F69" s="0" t="str">
        <f aca="false">INDEX(Mapping!$B$2:$B$465,MATCH(E69,Mapping!$A$2:$A$465,0))</f>
        <v>NTPL (NLC TAMIL NADU POWER)</v>
      </c>
      <c r="G69" s="0" t="str">
        <f aca="false">INDEX(Mapping!$C$2:$C$465,MATCH(E69,Mapping!$A$2:$A$465,0))</f>
        <v>NLC INDIA GROUP</v>
      </c>
      <c r="H69" s="2" t="n">
        <v>0.16</v>
      </c>
      <c r="I69" s="3" t="n">
        <v>0.003</v>
      </c>
    </row>
    <row r="70" customFormat="false" ht="15" hidden="false" customHeight="false" outlineLevel="0" collapsed="false">
      <c r="A70" s="0" t="s">
        <v>33</v>
      </c>
      <c r="B70" s="0" t="n">
        <f aca="false">VALUE(LEFT(A70,4))</f>
        <v>2020</v>
      </c>
      <c r="C70" s="0" t="str">
        <f aca="false">"FY"&amp;IF(VALUE(MID(A70,6,2))&gt;=4,VALUE(LEFT(A70,4)),VALUE(LEFT(A70,4))-1)&amp;"-"&amp;TEXT(MOD(IF(VALUE(MID(A70,6,2))&gt;=4,VALUE(LEFT(A70,4)),VALUE(LEFT(A70,4))-1)+1,100),"00")</f>
        <v>FY2019-20</v>
      </c>
      <c r="D70" s="0" t="s">
        <v>150</v>
      </c>
      <c r="E70" s="0" t="s">
        <v>150</v>
      </c>
      <c r="F70" s="0" t="str">
        <f aca="false">INDEX(Mapping!$B$2:$B$465,MATCH(E70,Mapping!$A$2:$A$465,0))</f>
        <v>DNH &amp; DD (UT)</v>
      </c>
      <c r="G70" s="0" t="str">
        <f aca="false">INDEX(Mapping!$C$2:$C$465,MATCH(E70,Mapping!$A$2:$A$465,0))</f>
        <v>DNH &amp; DD (UT)</v>
      </c>
      <c r="H70" s="2" t="n">
        <v>0.01</v>
      </c>
      <c r="I70" s="3" t="n">
        <v>0</v>
      </c>
    </row>
    <row r="71" customFormat="false" ht="15" hidden="false" customHeight="false" outlineLevel="0" collapsed="false">
      <c r="A71" s="0" t="s">
        <v>70</v>
      </c>
      <c r="B71" s="0" t="n">
        <f aca="false">VALUE(LEFT(A71,4))</f>
        <v>2020</v>
      </c>
      <c r="C71" s="0" t="str">
        <f aca="false">"FY"&amp;IF(VALUE(MID(A71,6,2))&gt;=4,VALUE(LEFT(A71,4)),VALUE(LEFT(A71,4))-1)&amp;"-"&amp;TEXT(MOD(IF(VALUE(MID(A71,6,2))&gt;=4,VALUE(LEFT(A71,4)),VALUE(LEFT(A71,4))-1)+1,100),"00")</f>
        <v>FY2019-20</v>
      </c>
      <c r="D71" s="0" t="s">
        <v>31</v>
      </c>
      <c r="E71" s="0" t="s">
        <v>31</v>
      </c>
      <c r="F71" s="0" t="str">
        <f aca="false">INDEX(Mapping!$B$2:$B$465,MATCH(E71,Mapping!$A$2:$A$465,0))</f>
        <v>GUJARAT</v>
      </c>
      <c r="G71" s="0" t="str">
        <f aca="false">INDEX(Mapping!$C$2:$C$465,MATCH(E71,Mapping!$A$2:$A$465,0))</f>
        <v>GUJARAT</v>
      </c>
      <c r="H71" s="2" t="n">
        <v>586.8</v>
      </c>
      <c r="I71" s="3" t="n">
        <v>13.68</v>
      </c>
    </row>
    <row r="72" customFormat="false" ht="15" hidden="false" customHeight="false" outlineLevel="0" collapsed="false">
      <c r="A72" s="0" t="s">
        <v>70</v>
      </c>
      <c r="B72" s="0" t="n">
        <f aca="false">VALUE(LEFT(A72,4))</f>
        <v>2020</v>
      </c>
      <c r="C72" s="0" t="str">
        <f aca="false">"FY"&amp;IF(VALUE(MID(A72,6,2))&gt;=4,VALUE(LEFT(A72,4)),VALUE(LEFT(A72,4))-1)&amp;"-"&amp;TEXT(MOD(IF(VALUE(MID(A72,6,2))&gt;=4,VALUE(LEFT(A72,4)),VALUE(LEFT(A72,4))-1)+1,100),"00")</f>
        <v>FY2019-20</v>
      </c>
      <c r="D72" s="0" t="s">
        <v>57</v>
      </c>
      <c r="E72" s="0" t="s">
        <v>57</v>
      </c>
      <c r="F72" s="0" t="str">
        <f aca="false">INDEX(Mapping!$B$2:$B$465,MATCH(E72,Mapping!$A$2:$A$465,0))</f>
        <v>SEIL ENERGY INDIA (EX-SEMBCORP)</v>
      </c>
      <c r="G72" s="0" t="str">
        <f aca="false">INDEX(Mapping!$C$2:$C$465,MATCH(E72,Mapping!$A$2:$A$465,0))</f>
        <v>SEIL ENERGY INDIA</v>
      </c>
      <c r="H72" s="2" t="n">
        <v>281.85</v>
      </c>
      <c r="I72" s="3" t="n">
        <v>6.57</v>
      </c>
    </row>
    <row r="73" customFormat="false" ht="15" hidden="false" customHeight="false" outlineLevel="0" collapsed="false">
      <c r="A73" s="0" t="s">
        <v>70</v>
      </c>
      <c r="B73" s="0" t="n">
        <f aca="false">VALUE(LEFT(A73,4))</f>
        <v>2020</v>
      </c>
      <c r="C73" s="0" t="str">
        <f aca="false">"FY"&amp;IF(VALUE(MID(A73,6,2))&gt;=4,VALUE(LEFT(A73,4)),VALUE(LEFT(A73,4))-1)&amp;"-"&amp;TEXT(MOD(IF(VALUE(MID(A73,6,2))&gt;=4,VALUE(LEFT(A73,4)),VALUE(LEFT(A73,4))-1)+1,100),"00")</f>
        <v>FY2019-20</v>
      </c>
      <c r="D73" s="0" t="s">
        <v>43</v>
      </c>
      <c r="E73" s="0" t="s">
        <v>43</v>
      </c>
      <c r="F73" s="0" t="str">
        <f aca="false">INDEX(Mapping!$B$2:$B$465,MATCH(E73,Mapping!$A$2:$A$465,0))</f>
        <v>ODISHA</v>
      </c>
      <c r="G73" s="0" t="str">
        <f aca="false">INDEX(Mapping!$C$2:$C$465,MATCH(E73,Mapping!$A$2:$A$465,0))</f>
        <v>ODISHA</v>
      </c>
      <c r="H73" s="2" t="n">
        <v>238.01</v>
      </c>
      <c r="I73" s="3" t="n">
        <v>5.55</v>
      </c>
    </row>
    <row r="74" customFormat="false" ht="15" hidden="false" customHeight="false" outlineLevel="0" collapsed="false">
      <c r="A74" s="0" t="s">
        <v>70</v>
      </c>
      <c r="B74" s="0" t="n">
        <f aca="false">VALUE(LEFT(A74,4))</f>
        <v>2020</v>
      </c>
      <c r="C74" s="0" t="str">
        <f aca="false">"FY"&amp;IF(VALUE(MID(A74,6,2))&gt;=4,VALUE(LEFT(A74,4)),VALUE(LEFT(A74,4))-1)&amp;"-"&amp;TEXT(MOD(IF(VALUE(MID(A74,6,2))&gt;=4,VALUE(LEFT(A74,4)),VALUE(LEFT(A74,4))-1)+1,100),"00")</f>
        <v>FY2019-20</v>
      </c>
      <c r="D74" s="0" t="s">
        <v>49</v>
      </c>
      <c r="E74" s="0" t="s">
        <v>49</v>
      </c>
      <c r="F74" s="0" t="str">
        <f aca="false">INDEX(Mapping!$B$2:$B$465,MATCH(E74,Mapping!$A$2:$A$465,0))</f>
        <v>MADHYA PRADESH</v>
      </c>
      <c r="G74" s="0" t="str">
        <f aca="false">INDEX(Mapping!$C$2:$C$465,MATCH(E74,Mapping!$A$2:$A$465,0))</f>
        <v>MADHYA PRADESH</v>
      </c>
      <c r="H74" s="2" t="n">
        <v>228.2</v>
      </c>
      <c r="I74" s="3" t="n">
        <v>5.32</v>
      </c>
    </row>
    <row r="75" customFormat="false" ht="15" hidden="false" customHeight="false" outlineLevel="0" collapsed="false">
      <c r="A75" s="0" t="s">
        <v>70</v>
      </c>
      <c r="B75" s="0" t="n">
        <f aca="false">VALUE(LEFT(A75,4))</f>
        <v>2020</v>
      </c>
      <c r="C75" s="0" t="str">
        <f aca="false">"FY"&amp;IF(VALUE(MID(A75,6,2))&gt;=4,VALUE(LEFT(A75,4)),VALUE(LEFT(A75,4))-1)&amp;"-"&amp;TEXT(MOD(IF(VALUE(MID(A75,6,2))&gt;=4,VALUE(LEFT(A75,4)),VALUE(LEFT(A75,4))-1)+1,100),"00")</f>
        <v>FY2019-20</v>
      </c>
      <c r="D75" s="0" t="s">
        <v>82</v>
      </c>
      <c r="E75" s="0" t="s">
        <v>82</v>
      </c>
      <c r="F75" s="0" t="str">
        <f aca="false">INDEX(Mapping!$B$2:$B$465,MATCH(E75,Mapping!$A$2:$A$465,0))</f>
        <v>JINDAL INDIA THERMAL POWER (JITPL)</v>
      </c>
      <c r="G75" s="0" t="str">
        <f aca="false">INDEX(Mapping!$C$2:$C$465,MATCH(E75,Mapping!$A$2:$A$465,0))</f>
        <v>JINDAL INDIA THERMAL POWER (JITPL)</v>
      </c>
      <c r="H75" s="2" t="n">
        <v>204.78</v>
      </c>
      <c r="I75" s="3" t="n">
        <v>4.77</v>
      </c>
    </row>
    <row r="76" customFormat="false" ht="15" hidden="false" customHeight="false" outlineLevel="0" collapsed="false">
      <c r="A76" s="0" t="s">
        <v>70</v>
      </c>
      <c r="B76" s="0" t="n">
        <f aca="false">VALUE(LEFT(A76,4))</f>
        <v>2020</v>
      </c>
      <c r="C76" s="0" t="str">
        <f aca="false">"FY"&amp;IF(VALUE(MID(A76,6,2))&gt;=4,VALUE(LEFT(A76,4)),VALUE(LEFT(A76,4))-1)&amp;"-"&amp;TEXT(MOD(IF(VALUE(MID(A76,6,2))&gt;=4,VALUE(LEFT(A76,4)),VALUE(LEFT(A76,4))-1)+1,100),"00")</f>
        <v>FY2019-20</v>
      </c>
      <c r="D76" s="0" t="s">
        <v>36</v>
      </c>
      <c r="E76" s="0" t="s">
        <v>36</v>
      </c>
      <c r="F76" s="0" t="str">
        <f aca="false">INDEX(Mapping!$B$2:$B$465,MATCH(E76,Mapping!$A$2:$A$465,0))</f>
        <v>UTTAR PRADESH</v>
      </c>
      <c r="G76" s="0" t="str">
        <f aca="false">INDEX(Mapping!$C$2:$C$465,MATCH(E76,Mapping!$A$2:$A$465,0))</f>
        <v>UTTAR PRADESH</v>
      </c>
      <c r="H76" s="2" t="n">
        <v>186.98</v>
      </c>
      <c r="I76" s="3" t="n">
        <v>4.36</v>
      </c>
    </row>
    <row r="77" customFormat="false" ht="15" hidden="false" customHeight="false" outlineLevel="0" collapsed="false">
      <c r="A77" s="0" t="s">
        <v>70</v>
      </c>
      <c r="B77" s="0" t="n">
        <f aca="false">VALUE(LEFT(A77,4))</f>
        <v>2020</v>
      </c>
      <c r="C77" s="0" t="str">
        <f aca="false">"FY"&amp;IF(VALUE(MID(A77,6,2))&gt;=4,VALUE(LEFT(A77,4)),VALUE(LEFT(A77,4))-1)&amp;"-"&amp;TEXT(MOD(IF(VALUE(MID(A77,6,2))&gt;=4,VALUE(LEFT(A77,4)),VALUE(LEFT(A77,4))-1)+1,100),"00")</f>
        <v>FY2019-20</v>
      </c>
      <c r="D77" s="0" t="s">
        <v>84</v>
      </c>
      <c r="E77" s="0" t="s">
        <v>84</v>
      </c>
      <c r="F77" s="0" t="str">
        <f aca="false">INDEX(Mapping!$B$2:$B$465,MATCH(E77,Mapping!$A$2:$A$465,0))</f>
        <v>DB POWER</v>
      </c>
      <c r="G77" s="0" t="str">
        <f aca="false">INDEX(Mapping!$C$2:$C$465,MATCH(E77,Mapping!$A$2:$A$465,0))</f>
        <v>DB POWER</v>
      </c>
      <c r="H77" s="2" t="n">
        <v>172.62</v>
      </c>
      <c r="I77" s="3" t="n">
        <v>4.02</v>
      </c>
    </row>
    <row r="78" customFormat="false" ht="15" hidden="false" customHeight="false" outlineLevel="0" collapsed="false">
      <c r="A78" s="0" t="s">
        <v>70</v>
      </c>
      <c r="B78" s="0" t="n">
        <f aca="false">VALUE(LEFT(A78,4))</f>
        <v>2020</v>
      </c>
      <c r="C78" s="0" t="str">
        <f aca="false">"FY"&amp;IF(VALUE(MID(A78,6,2))&gt;=4,VALUE(LEFT(A78,4)),VALUE(LEFT(A78,4))-1)&amp;"-"&amp;TEXT(MOD(IF(VALUE(MID(A78,6,2))&gt;=4,VALUE(LEFT(A78,4)),VALUE(LEFT(A78,4))-1)+1,100),"00")</f>
        <v>FY2019-20</v>
      </c>
      <c r="D78" s="0" t="s">
        <v>53</v>
      </c>
      <c r="E78" s="0" t="s">
        <v>53</v>
      </c>
      <c r="F78" s="0" t="str">
        <f aca="false">INDEX(Mapping!$B$2:$B$465,MATCH(E78,Mapping!$A$2:$A$465,0))</f>
        <v>HIMACHAL PRADESH</v>
      </c>
      <c r="G78" s="0" t="str">
        <f aca="false">INDEX(Mapping!$C$2:$C$465,MATCH(E78,Mapping!$A$2:$A$465,0))</f>
        <v>HIMACHAL PRADESH</v>
      </c>
      <c r="H78" s="2" t="n">
        <v>147.43</v>
      </c>
      <c r="I78" s="3" t="n">
        <v>3.44</v>
      </c>
    </row>
    <row r="79" customFormat="false" ht="15" hidden="false" customHeight="false" outlineLevel="0" collapsed="false">
      <c r="A79" s="0" t="s">
        <v>70</v>
      </c>
      <c r="B79" s="0" t="n">
        <f aca="false">VALUE(LEFT(A79,4))</f>
        <v>2020</v>
      </c>
      <c r="C79" s="0" t="str">
        <f aca="false">"FY"&amp;IF(VALUE(MID(A79,6,2))&gt;=4,VALUE(LEFT(A79,4)),VALUE(LEFT(A79,4))-1)&amp;"-"&amp;TEXT(MOD(IF(VALUE(MID(A79,6,2))&gt;=4,VALUE(LEFT(A79,4)),VALUE(LEFT(A79,4))-1)+1,100),"00")</f>
        <v>FY2019-20</v>
      </c>
      <c r="D79" s="0" t="s">
        <v>41</v>
      </c>
      <c r="E79" s="0" t="s">
        <v>41</v>
      </c>
      <c r="F79" s="0" t="str">
        <f aca="false">INDEX(Mapping!$B$2:$B$465,MATCH(E79,Mapping!$A$2:$A$465,0))</f>
        <v>RAJASTHAN</v>
      </c>
      <c r="G79" s="0" t="str">
        <f aca="false">INDEX(Mapping!$C$2:$C$465,MATCH(E79,Mapping!$A$2:$A$465,0))</f>
        <v>RAJASTHAN</v>
      </c>
      <c r="H79" s="2" t="n">
        <v>140.71</v>
      </c>
      <c r="I79" s="3" t="n">
        <v>3.28</v>
      </c>
    </row>
    <row r="80" customFormat="false" ht="15" hidden="false" customHeight="false" outlineLevel="0" collapsed="false">
      <c r="A80" s="0" t="s">
        <v>70</v>
      </c>
      <c r="B80" s="0" t="n">
        <f aca="false">VALUE(LEFT(A80,4))</f>
        <v>2020</v>
      </c>
      <c r="C80" s="0" t="str">
        <f aca="false">"FY"&amp;IF(VALUE(MID(A80,6,2))&gt;=4,VALUE(LEFT(A80,4)),VALUE(LEFT(A80,4))-1)&amp;"-"&amp;TEXT(MOD(IF(VALUE(MID(A80,6,2))&gt;=4,VALUE(LEFT(A80,4)),VALUE(LEFT(A80,4))-1)+1,100),"00")</f>
        <v>FY2019-20</v>
      </c>
      <c r="D80" s="0" t="s">
        <v>65</v>
      </c>
      <c r="E80" s="0" t="s">
        <v>65</v>
      </c>
      <c r="F80" s="0" t="str">
        <f aca="false">INDEX(Mapping!$B$2:$B$465,MATCH(E80,Mapping!$A$2:$A$465,0))</f>
        <v>JAYPEE NIGRIE STPP</v>
      </c>
      <c r="G80" s="0" t="str">
        <f aca="false">INDEX(Mapping!$C$2:$C$465,MATCH(E80,Mapping!$A$2:$A$465,0))</f>
        <v>JAYPEE NIGRIE STPP</v>
      </c>
      <c r="H80" s="2" t="n">
        <v>110.51</v>
      </c>
      <c r="I80" s="3" t="n">
        <v>2.58</v>
      </c>
    </row>
    <row r="81" customFormat="false" ht="15" hidden="false" customHeight="false" outlineLevel="0" collapsed="false">
      <c r="A81" s="0" t="s">
        <v>70</v>
      </c>
      <c r="B81" s="0" t="n">
        <f aca="false">VALUE(LEFT(A81,4))</f>
        <v>2020</v>
      </c>
      <c r="C81" s="0" t="str">
        <f aca="false">"FY"&amp;IF(VALUE(MID(A81,6,2))&gt;=4,VALUE(LEFT(A81,4)),VALUE(LEFT(A81,4))-1)&amp;"-"&amp;TEXT(MOD(IF(VALUE(MID(A81,6,2))&gt;=4,VALUE(LEFT(A81,4)),VALUE(LEFT(A81,4))-1)+1,100),"00")</f>
        <v>FY2019-20</v>
      </c>
      <c r="D81" s="0" t="s">
        <v>214</v>
      </c>
      <c r="E81" s="0" t="s">
        <v>214</v>
      </c>
      <c r="F81" s="0" t="str">
        <f aca="false">INDEX(Mapping!$B$2:$B$465,MATCH(E81,Mapping!$A$2:$A$465,0))</f>
        <v>NLC INDIA</v>
      </c>
      <c r="G81" s="0" t="str">
        <f aca="false">INDEX(Mapping!$C$2:$C$465,MATCH(E81,Mapping!$A$2:$A$465,0))</f>
        <v>NLC INDIA GROUP</v>
      </c>
      <c r="H81" s="2" t="n">
        <v>110.33</v>
      </c>
      <c r="I81" s="3" t="n">
        <v>2.57</v>
      </c>
    </row>
    <row r="82" customFormat="false" ht="15" hidden="false" customHeight="false" outlineLevel="0" collapsed="false">
      <c r="A82" s="0" t="s">
        <v>70</v>
      </c>
      <c r="B82" s="0" t="n">
        <f aca="false">VALUE(LEFT(A82,4))</f>
        <v>2020</v>
      </c>
      <c r="C82" s="0" t="str">
        <f aca="false">"FY"&amp;IF(VALUE(MID(A82,6,2))&gt;=4,VALUE(LEFT(A82,4)),VALUE(LEFT(A82,4))-1)&amp;"-"&amp;TEXT(MOD(IF(VALUE(MID(A82,6,2))&gt;=4,VALUE(LEFT(A82,4)),VALUE(LEFT(A82,4))-1)+1,100),"00")</f>
        <v>FY2019-20</v>
      </c>
      <c r="D82" s="0" t="s">
        <v>72</v>
      </c>
      <c r="E82" s="0" t="s">
        <v>72</v>
      </c>
      <c r="F82" s="0" t="str">
        <f aca="false">INDEX(Mapping!$B$2:$B$465,MATCH(E82,Mapping!$A$2:$A$465,0))</f>
        <v>JINDAL POWER LTD - STAGE 1</v>
      </c>
      <c r="G82" s="0" t="str">
        <f aca="false">INDEX(Mapping!$C$2:$C$465,MATCH(E82,Mapping!$A$2:$A$465,0))</f>
        <v>JINDAL POWER LTD (BOTH STAGES)</v>
      </c>
      <c r="H82" s="2" t="n">
        <v>105.32</v>
      </c>
      <c r="I82" s="3" t="n">
        <v>2.46</v>
      </c>
    </row>
    <row r="83" customFormat="false" ht="15" hidden="false" customHeight="false" outlineLevel="0" collapsed="false">
      <c r="A83" s="0" t="s">
        <v>70</v>
      </c>
      <c r="B83" s="0" t="n">
        <f aca="false">VALUE(LEFT(A83,4))</f>
        <v>2020</v>
      </c>
      <c r="C83" s="0" t="str">
        <f aca="false">"FY"&amp;IF(VALUE(MID(A83,6,2))&gt;=4,VALUE(LEFT(A83,4)),VALUE(LEFT(A83,4))-1)&amp;"-"&amp;TEXT(MOD(IF(VALUE(MID(A83,6,2))&gt;=4,VALUE(LEFT(A83,4)),VALUE(LEFT(A83,4))-1)+1,100),"00")</f>
        <v>FY2019-20</v>
      </c>
      <c r="D83" s="0" t="s">
        <v>62</v>
      </c>
      <c r="E83" s="0" t="s">
        <v>62</v>
      </c>
      <c r="F83" s="0" t="str">
        <f aca="false">INDEX(Mapping!$B$2:$B$465,MATCH(E83,Mapping!$A$2:$A$465,0))</f>
        <v>TEESTA URJA (TEESTA-III HEP)</v>
      </c>
      <c r="G83" s="0" t="str">
        <f aca="false">INDEX(Mapping!$C$2:$C$465,MATCH(E83,Mapping!$A$2:$A$465,0))</f>
        <v>TEESTA URJA (TEESTA-III HEP)</v>
      </c>
      <c r="H83" s="2" t="n">
        <v>103.71</v>
      </c>
      <c r="I83" s="3" t="n">
        <v>2.42</v>
      </c>
    </row>
    <row r="84" customFormat="false" ht="15" hidden="false" customHeight="false" outlineLevel="0" collapsed="false">
      <c r="A84" s="0" t="s">
        <v>70</v>
      </c>
      <c r="B84" s="0" t="n">
        <f aca="false">VALUE(LEFT(A84,4))</f>
        <v>2020</v>
      </c>
      <c r="C84" s="0" t="str">
        <f aca="false">"FY"&amp;IF(VALUE(MID(A84,6,2))&gt;=4,VALUE(LEFT(A84,4)),VALUE(LEFT(A84,4))-1)&amp;"-"&amp;TEXT(MOD(IF(VALUE(MID(A84,6,2))&gt;=4,VALUE(LEFT(A84,4)),VALUE(LEFT(A84,4))-1)+1,100),"00")</f>
        <v>FY2019-20</v>
      </c>
      <c r="D84" s="0" t="s">
        <v>179</v>
      </c>
      <c r="E84" s="0" t="s">
        <v>179</v>
      </c>
      <c r="F84" s="0" t="str">
        <f aca="false">INDEX(Mapping!$B$2:$B$465,MATCH(E84,Mapping!$A$2:$A$465,0))</f>
        <v>ADANI POWER - RAIPUR TPP (EX-GMR CHHATTISGARH)</v>
      </c>
      <c r="G84" s="0" t="str">
        <f aca="false">INDEX(Mapping!$C$2:$C$465,MATCH(E84,Mapping!$A$2:$A$465,0))</f>
        <v>ADANI POWER (ALL PLANTS)</v>
      </c>
      <c r="H84" s="2" t="n">
        <v>101.92</v>
      </c>
      <c r="I84" s="3" t="n">
        <v>2.38</v>
      </c>
    </row>
    <row r="85" customFormat="false" ht="15" hidden="false" customHeight="false" outlineLevel="0" collapsed="false">
      <c r="A85" s="0" t="s">
        <v>70</v>
      </c>
      <c r="B85" s="0" t="n">
        <f aca="false">VALUE(LEFT(A85,4))</f>
        <v>2020</v>
      </c>
      <c r="C85" s="0" t="str">
        <f aca="false">"FY"&amp;IF(VALUE(MID(A85,6,2))&gt;=4,VALUE(LEFT(A85,4)),VALUE(LEFT(A85,4))-1)&amp;"-"&amp;TEXT(MOD(IF(VALUE(MID(A85,6,2))&gt;=4,VALUE(LEFT(A85,4)),VALUE(LEFT(A85,4))-1)+1,100),"00")</f>
        <v>FY2019-20</v>
      </c>
      <c r="D85" s="0" t="s">
        <v>61</v>
      </c>
      <c r="E85" s="0" t="s">
        <v>61</v>
      </c>
      <c r="F85" s="0" t="str">
        <f aca="false">INDEX(Mapping!$B$2:$B$465,MATCH(E85,Mapping!$A$2:$A$465,0))</f>
        <v>ASSAM</v>
      </c>
      <c r="G85" s="0" t="str">
        <f aca="false">INDEX(Mapping!$C$2:$C$465,MATCH(E85,Mapping!$A$2:$A$465,0))</f>
        <v>ASSAM</v>
      </c>
      <c r="H85" s="2" t="n">
        <v>100.58</v>
      </c>
      <c r="I85" s="3" t="n">
        <v>2.34</v>
      </c>
    </row>
    <row r="86" customFormat="false" ht="15" hidden="false" customHeight="false" outlineLevel="0" collapsed="false">
      <c r="A86" s="0" t="s">
        <v>70</v>
      </c>
      <c r="B86" s="0" t="n">
        <f aca="false">VALUE(LEFT(A86,4))</f>
        <v>2020</v>
      </c>
      <c r="C86" s="0" t="str">
        <f aca="false">"FY"&amp;IF(VALUE(MID(A86,6,2))&gt;=4,VALUE(LEFT(A86,4)),VALUE(LEFT(A86,4))-1)&amp;"-"&amp;TEXT(MOD(IF(VALUE(MID(A86,6,2))&gt;=4,VALUE(LEFT(A86,4)),VALUE(LEFT(A86,4))-1)+1,100),"00")</f>
        <v>FY2019-20</v>
      </c>
      <c r="D86" s="0" t="s">
        <v>89</v>
      </c>
      <c r="E86" s="0" t="s">
        <v>89</v>
      </c>
      <c r="F86" s="0" t="str">
        <f aca="false">INDEX(Mapping!$B$2:$B$465,MATCH(E86,Mapping!$A$2:$A$465,0))</f>
        <v>MB POWER (MP)</v>
      </c>
      <c r="G86" s="0" t="str">
        <f aca="false">INDEX(Mapping!$C$2:$C$465,MATCH(E86,Mapping!$A$2:$A$465,0))</f>
        <v>MB POWER (MP)</v>
      </c>
      <c r="H86" s="2" t="n">
        <v>98.58</v>
      </c>
      <c r="I86" s="3" t="n">
        <v>2.3</v>
      </c>
    </row>
    <row r="87" customFormat="false" ht="15" hidden="false" customHeight="false" outlineLevel="0" collapsed="false">
      <c r="A87" s="0" t="s">
        <v>70</v>
      </c>
      <c r="B87" s="0" t="n">
        <f aca="false">VALUE(LEFT(A87,4))</f>
        <v>2020</v>
      </c>
      <c r="C87" s="0" t="str">
        <f aca="false">"FY"&amp;IF(VALUE(MID(A87,6,2))&gt;=4,VALUE(LEFT(A87,4)),VALUE(LEFT(A87,4))-1)&amp;"-"&amp;TEXT(MOD(IF(VALUE(MID(A87,6,2))&gt;=4,VALUE(LEFT(A87,4)),VALUE(LEFT(A87,4))-1)+1,100),"00")</f>
        <v>FY2019-20</v>
      </c>
      <c r="D87" s="0" t="s">
        <v>48</v>
      </c>
      <c r="E87" s="0" t="s">
        <v>48</v>
      </c>
      <c r="F87" s="0" t="str">
        <f aca="false">INDEX(Mapping!$B$2:$B$465,MATCH(E87,Mapping!$A$2:$A$465,0))</f>
        <v>DELHI</v>
      </c>
      <c r="G87" s="0" t="str">
        <f aca="false">INDEX(Mapping!$C$2:$C$465,MATCH(E87,Mapping!$A$2:$A$465,0))</f>
        <v>DELHI</v>
      </c>
      <c r="H87" s="2" t="n">
        <v>97.96</v>
      </c>
      <c r="I87" s="3" t="n">
        <v>2.28</v>
      </c>
    </row>
    <row r="88" customFormat="false" ht="15" hidden="false" customHeight="false" outlineLevel="0" collapsed="false">
      <c r="A88" s="0" t="s">
        <v>70</v>
      </c>
      <c r="B88" s="0" t="n">
        <f aca="false">VALUE(LEFT(A88,4))</f>
        <v>2020</v>
      </c>
      <c r="C88" s="0" t="str">
        <f aca="false">"FY"&amp;IF(VALUE(MID(A88,6,2))&gt;=4,VALUE(LEFT(A88,4)),VALUE(LEFT(A88,4))-1)&amp;"-"&amp;TEXT(MOD(IF(VALUE(MID(A88,6,2))&gt;=4,VALUE(LEFT(A88,4)),VALUE(LEFT(A88,4))-1)+1,100),"00")</f>
        <v>FY2019-20</v>
      </c>
      <c r="D88" s="0" t="s">
        <v>167</v>
      </c>
      <c r="E88" s="0" t="s">
        <v>167</v>
      </c>
      <c r="F88" s="0" t="str">
        <f aca="false">INDEX(Mapping!$B$2:$B$465,MATCH(E88,Mapping!$A$2:$A$465,0))</f>
        <v>SEIL ENERGY INDIA (EX-SEMBCORP)</v>
      </c>
      <c r="G88" s="0" t="str">
        <f aca="false">INDEX(Mapping!$C$2:$C$465,MATCH(E88,Mapping!$A$2:$A$465,0))</f>
        <v>SEIL ENERGY INDIA</v>
      </c>
      <c r="H88" s="2" t="n">
        <v>97.42</v>
      </c>
      <c r="I88" s="3" t="n">
        <v>2.27</v>
      </c>
    </row>
    <row r="89" customFormat="false" ht="15" hidden="false" customHeight="false" outlineLevel="0" collapsed="false">
      <c r="A89" s="0" t="s">
        <v>70</v>
      </c>
      <c r="B89" s="0" t="n">
        <f aca="false">VALUE(LEFT(A89,4))</f>
        <v>2020</v>
      </c>
      <c r="C89" s="0" t="str">
        <f aca="false">"FY"&amp;IF(VALUE(MID(A89,6,2))&gt;=4,VALUE(LEFT(A89,4)),VALUE(LEFT(A89,4))-1)&amp;"-"&amp;TEXT(MOD(IF(VALUE(MID(A89,6,2))&gt;=4,VALUE(LEFT(A89,4)),VALUE(LEFT(A89,4))-1)+1,100),"00")</f>
        <v>FY2019-20</v>
      </c>
      <c r="D89" s="0" t="s">
        <v>165</v>
      </c>
      <c r="E89" s="0" t="s">
        <v>165</v>
      </c>
      <c r="F89" s="0" t="str">
        <f aca="false">INDEX(Mapping!$B$2:$B$465,MATCH(E89,Mapping!$A$2:$A$465,0))</f>
        <v>DGEN MEGA POWER</v>
      </c>
      <c r="G89" s="0" t="str">
        <f aca="false">INDEX(Mapping!$C$2:$C$465,MATCH(E89,Mapping!$A$2:$A$465,0))</f>
        <v>DGEN MEGA POWER</v>
      </c>
      <c r="H89" s="2" t="n">
        <v>91.82</v>
      </c>
      <c r="I89" s="3" t="n">
        <v>2.14</v>
      </c>
    </row>
    <row r="90" customFormat="false" ht="15" hidden="false" customHeight="false" outlineLevel="0" collapsed="false">
      <c r="A90" s="0" t="s">
        <v>70</v>
      </c>
      <c r="B90" s="0" t="n">
        <f aca="false">VALUE(LEFT(A90,4))</f>
        <v>2020</v>
      </c>
      <c r="C90" s="0" t="str">
        <f aca="false">"FY"&amp;IF(VALUE(MID(A90,6,2))&gt;=4,VALUE(LEFT(A90,4)),VALUE(LEFT(A90,4))-1)&amp;"-"&amp;TEXT(MOD(IF(VALUE(MID(A90,6,2))&gt;=4,VALUE(LEFT(A90,4)),VALUE(LEFT(A90,4))-1)+1,100),"00")</f>
        <v>FY2019-20</v>
      </c>
      <c r="D90" s="0" t="s">
        <v>46</v>
      </c>
      <c r="E90" s="0" t="s">
        <v>46</v>
      </c>
      <c r="F90" s="0" t="str">
        <f aca="false">INDEX(Mapping!$B$2:$B$465,MATCH(E90,Mapping!$A$2:$A$465,0))</f>
        <v>CHHATTISGARH</v>
      </c>
      <c r="G90" s="0" t="str">
        <f aca="false">INDEX(Mapping!$C$2:$C$465,MATCH(E90,Mapping!$A$2:$A$465,0))</f>
        <v>CHHATTISGARH</v>
      </c>
      <c r="H90" s="2" t="n">
        <v>86.29</v>
      </c>
      <c r="I90" s="3" t="n">
        <v>2.01</v>
      </c>
    </row>
    <row r="91" customFormat="false" ht="15" hidden="false" customHeight="false" outlineLevel="0" collapsed="false">
      <c r="A91" s="0" t="s">
        <v>70</v>
      </c>
      <c r="B91" s="0" t="n">
        <f aca="false">VALUE(LEFT(A91,4))</f>
        <v>2020</v>
      </c>
      <c r="C91" s="0" t="str">
        <f aca="false">"FY"&amp;IF(VALUE(MID(A91,6,2))&gt;=4,VALUE(LEFT(A91,4)),VALUE(LEFT(A91,4))-1)&amp;"-"&amp;TEXT(MOD(IF(VALUE(MID(A91,6,2))&gt;=4,VALUE(LEFT(A91,4)),VALUE(LEFT(A91,4))-1)+1,100),"00")</f>
        <v>FY2019-20</v>
      </c>
      <c r="D91" s="0" t="s">
        <v>155</v>
      </c>
      <c r="E91" s="0" t="s">
        <v>155</v>
      </c>
      <c r="F91" s="0" t="str">
        <f aca="false">INDEX(Mapping!$B$2:$B$465,MATCH(E91,Mapping!$A$2:$A$465,0))</f>
        <v>SKS POWER</v>
      </c>
      <c r="G91" s="0" t="str">
        <f aca="false">INDEX(Mapping!$C$2:$C$465,MATCH(E91,Mapping!$A$2:$A$465,0))</f>
        <v>SKS POWER</v>
      </c>
      <c r="H91" s="2" t="n">
        <v>84.1</v>
      </c>
      <c r="I91" s="3" t="n">
        <v>1.96</v>
      </c>
    </row>
    <row r="92" customFormat="false" ht="15" hidden="false" customHeight="false" outlineLevel="0" collapsed="false">
      <c r="A92" s="0" t="s">
        <v>70</v>
      </c>
      <c r="B92" s="0" t="n">
        <f aca="false">VALUE(LEFT(A92,4))</f>
        <v>2020</v>
      </c>
      <c r="C92" s="0" t="str">
        <f aca="false">"FY"&amp;IF(VALUE(MID(A92,6,2))&gt;=4,VALUE(LEFT(A92,4)),VALUE(LEFT(A92,4))-1)&amp;"-"&amp;TEXT(MOD(IF(VALUE(MID(A92,6,2))&gt;=4,VALUE(LEFT(A92,4)),VALUE(LEFT(A92,4))-1)+1,100),"00")</f>
        <v>FY2019-20</v>
      </c>
      <c r="D92" s="0" t="s">
        <v>67</v>
      </c>
      <c r="E92" s="0" t="s">
        <v>67</v>
      </c>
      <c r="F92" s="0" t="str">
        <f aca="false">INDEX(Mapping!$B$2:$B$465,MATCH(E92,Mapping!$A$2:$A$465,0))</f>
        <v>JINDAL POWER LTD - STAGE 2</v>
      </c>
      <c r="G92" s="0" t="str">
        <f aca="false">INDEX(Mapping!$C$2:$C$465,MATCH(E92,Mapping!$A$2:$A$465,0))</f>
        <v>JINDAL POWER LTD (BOTH STAGES)</v>
      </c>
      <c r="H92" s="2" t="n">
        <v>83.17</v>
      </c>
      <c r="I92" s="3" t="n">
        <v>1.94</v>
      </c>
    </row>
    <row r="93" customFormat="false" ht="15" hidden="false" customHeight="false" outlineLevel="0" collapsed="false">
      <c r="A93" s="0" t="s">
        <v>70</v>
      </c>
      <c r="B93" s="0" t="n">
        <f aca="false">VALUE(LEFT(A93,4))</f>
        <v>2020</v>
      </c>
      <c r="C93" s="0" t="str">
        <f aca="false">"FY"&amp;IF(VALUE(MID(A93,6,2))&gt;=4,VALUE(LEFT(A93,4)),VALUE(LEFT(A93,4))-1)&amp;"-"&amp;TEXT(MOD(IF(VALUE(MID(A93,6,2))&gt;=4,VALUE(LEFT(A93,4)),VALUE(LEFT(A93,4))-1)+1,100),"00")</f>
        <v>FY2019-20</v>
      </c>
      <c r="D93" s="0" t="s">
        <v>114</v>
      </c>
      <c r="E93" s="0" t="s">
        <v>114</v>
      </c>
      <c r="F93" s="0" t="str">
        <f aca="false">INDEX(Mapping!$B$2:$B$465,MATCH(E93,Mapping!$A$2:$A$465,0))</f>
        <v>ADANI POWER - RAIGARH TPP (EX-REGL)</v>
      </c>
      <c r="G93" s="0" t="str">
        <f aca="false">INDEX(Mapping!$C$2:$C$465,MATCH(E93,Mapping!$A$2:$A$465,0))</f>
        <v>ADANI POWER (ALL PLANTS)</v>
      </c>
      <c r="H93" s="2" t="n">
        <v>81.51</v>
      </c>
      <c r="I93" s="3" t="n">
        <v>1.9</v>
      </c>
    </row>
    <row r="94" customFormat="false" ht="15" hidden="false" customHeight="false" outlineLevel="0" collapsed="false">
      <c r="A94" s="0" t="s">
        <v>70</v>
      </c>
      <c r="B94" s="0" t="n">
        <f aca="false">VALUE(LEFT(A94,4))</f>
        <v>2020</v>
      </c>
      <c r="C94" s="0" t="str">
        <f aca="false">"FY"&amp;IF(VALUE(MID(A94,6,2))&gt;=4,VALUE(LEFT(A94,4)),VALUE(LEFT(A94,4))-1)&amp;"-"&amp;TEXT(MOD(IF(VALUE(MID(A94,6,2))&gt;=4,VALUE(LEFT(A94,4)),VALUE(LEFT(A94,4))-1)+1,100),"00")</f>
        <v>FY2019-20</v>
      </c>
      <c r="D94" s="0" t="s">
        <v>45</v>
      </c>
      <c r="E94" s="0" t="s">
        <v>45</v>
      </c>
      <c r="F94" s="0" t="str">
        <f aca="false">INDEX(Mapping!$B$2:$B$465,MATCH(E94,Mapping!$A$2:$A$465,0))</f>
        <v>BIHAR</v>
      </c>
      <c r="G94" s="0" t="str">
        <f aca="false">INDEX(Mapping!$C$2:$C$465,MATCH(E94,Mapping!$A$2:$A$465,0))</f>
        <v>BIHAR</v>
      </c>
      <c r="H94" s="2" t="n">
        <v>59.54</v>
      </c>
      <c r="I94" s="3" t="n">
        <v>1.39</v>
      </c>
    </row>
    <row r="95" customFormat="false" ht="15" hidden="false" customHeight="false" outlineLevel="0" collapsed="false">
      <c r="A95" s="0" t="s">
        <v>70</v>
      </c>
      <c r="B95" s="0" t="n">
        <f aca="false">VALUE(LEFT(A95,4))</f>
        <v>2020</v>
      </c>
      <c r="C95" s="0" t="str">
        <f aca="false">"FY"&amp;IF(VALUE(MID(A95,6,2))&gt;=4,VALUE(LEFT(A95,4)),VALUE(LEFT(A95,4))-1)&amp;"-"&amp;TEXT(MOD(IF(VALUE(MID(A95,6,2))&gt;=4,VALUE(LEFT(A95,4)),VALUE(LEFT(A95,4))-1)+1,100),"00")</f>
        <v>FY2019-20</v>
      </c>
      <c r="D95" s="0" t="s">
        <v>187</v>
      </c>
      <c r="E95" s="0" t="s">
        <v>187</v>
      </c>
      <c r="F95" s="0" t="str">
        <f aca="false">INDEX(Mapping!$B$2:$B$465,MATCH(E95,Mapping!$A$2:$A$465,0))</f>
        <v>SPECTRUM</v>
      </c>
      <c r="G95" s="0" t="str">
        <f aca="false">INDEX(Mapping!$C$2:$C$465,MATCH(E95,Mapping!$A$2:$A$465,0))</f>
        <v>SPECTRUM</v>
      </c>
      <c r="H95" s="2" t="n">
        <v>55.62</v>
      </c>
      <c r="I95" s="3" t="n">
        <v>1.3</v>
      </c>
    </row>
    <row r="96" customFormat="false" ht="15" hidden="false" customHeight="false" outlineLevel="0" collapsed="false">
      <c r="A96" s="0" t="s">
        <v>70</v>
      </c>
      <c r="B96" s="0" t="n">
        <f aca="false">VALUE(LEFT(A96,4))</f>
        <v>2020</v>
      </c>
      <c r="C96" s="0" t="str">
        <f aca="false">"FY"&amp;IF(VALUE(MID(A96,6,2))&gt;=4,VALUE(LEFT(A96,4)),VALUE(LEFT(A96,4))-1)&amp;"-"&amp;TEXT(MOD(IF(VALUE(MID(A96,6,2))&gt;=4,VALUE(LEFT(A96,4)),VALUE(LEFT(A96,4))-1)+1,100),"00")</f>
        <v>FY2019-20</v>
      </c>
      <c r="D96" s="0" t="s">
        <v>47</v>
      </c>
      <c r="E96" s="0" t="s">
        <v>47</v>
      </c>
      <c r="F96" s="0" t="str">
        <f aca="false">INDEX(Mapping!$B$2:$B$465,MATCH(E96,Mapping!$A$2:$A$465,0))</f>
        <v>KARNATAKA</v>
      </c>
      <c r="G96" s="0" t="str">
        <f aca="false">INDEX(Mapping!$C$2:$C$465,MATCH(E96,Mapping!$A$2:$A$465,0))</f>
        <v>KARNATAKA</v>
      </c>
      <c r="H96" s="2" t="n">
        <v>52.55</v>
      </c>
      <c r="I96" s="3" t="n">
        <v>1.23</v>
      </c>
    </row>
    <row r="97" customFormat="false" ht="15" hidden="false" customHeight="false" outlineLevel="0" collapsed="false">
      <c r="A97" s="0" t="s">
        <v>70</v>
      </c>
      <c r="B97" s="0" t="n">
        <f aca="false">VALUE(LEFT(A97,4))</f>
        <v>2020</v>
      </c>
      <c r="C97" s="0" t="str">
        <f aca="false">"FY"&amp;IF(VALUE(MID(A97,6,2))&gt;=4,VALUE(LEFT(A97,4)),VALUE(LEFT(A97,4))-1)&amp;"-"&amp;TEXT(MOD(IF(VALUE(MID(A97,6,2))&gt;=4,VALUE(LEFT(A97,4)),VALUE(LEFT(A97,4))-1)+1,100),"00")</f>
        <v>FY2019-20</v>
      </c>
      <c r="D97" s="0" t="s">
        <v>79</v>
      </c>
      <c r="E97" s="0" t="s">
        <v>79</v>
      </c>
      <c r="F97" s="0" t="str">
        <f aca="false">INDEX(Mapping!$B$2:$B$465,MATCH(E97,Mapping!$A$2:$A$465,0))</f>
        <v>MAHAN ENERGEN (EX-ESSAR POWER MP)</v>
      </c>
      <c r="G97" s="0" t="str">
        <f aca="false">INDEX(Mapping!$C$2:$C$465,MATCH(E97,Mapping!$A$2:$A$465,0))</f>
        <v>ADANI POWER (ALL PLANTS)</v>
      </c>
      <c r="H97" s="2" t="n">
        <v>47</v>
      </c>
      <c r="I97" s="3" t="n">
        <v>1.1</v>
      </c>
    </row>
    <row r="98" customFormat="false" ht="15" hidden="false" customHeight="false" outlineLevel="0" collapsed="false">
      <c r="A98" s="0" t="s">
        <v>70</v>
      </c>
      <c r="B98" s="0" t="n">
        <f aca="false">VALUE(LEFT(A98,4))</f>
        <v>2020</v>
      </c>
      <c r="C98" s="0" t="str">
        <f aca="false">"FY"&amp;IF(VALUE(MID(A98,6,2))&gt;=4,VALUE(LEFT(A98,4)),VALUE(LEFT(A98,4))-1)&amp;"-"&amp;TEXT(MOD(IF(VALUE(MID(A98,6,2))&gt;=4,VALUE(LEFT(A98,4)),VALUE(LEFT(A98,4))-1)+1,100),"00")</f>
        <v>FY2019-20</v>
      </c>
      <c r="D98" s="0" t="s">
        <v>44</v>
      </c>
      <c r="E98" s="0" t="s">
        <v>44</v>
      </c>
      <c r="F98" s="0" t="str">
        <f aca="false">INDEX(Mapping!$B$2:$B$465,MATCH(E98,Mapping!$A$2:$A$465,0))</f>
        <v>HARYANA</v>
      </c>
      <c r="G98" s="0" t="str">
        <f aca="false">INDEX(Mapping!$C$2:$C$465,MATCH(E98,Mapping!$A$2:$A$465,0))</f>
        <v>HARYANA</v>
      </c>
      <c r="H98" s="2" t="n">
        <v>42.84</v>
      </c>
      <c r="I98" s="3" t="n">
        <v>1</v>
      </c>
    </row>
    <row r="99" customFormat="false" ht="15" hidden="false" customHeight="false" outlineLevel="0" collapsed="false">
      <c r="A99" s="0" t="s">
        <v>70</v>
      </c>
      <c r="B99" s="0" t="n">
        <f aca="false">VALUE(LEFT(A99,4))</f>
        <v>2020</v>
      </c>
      <c r="C99" s="0" t="str">
        <f aca="false">"FY"&amp;IF(VALUE(MID(A99,6,2))&gt;=4,VALUE(LEFT(A99,4)),VALUE(LEFT(A99,4))-1)&amp;"-"&amp;TEXT(MOD(IF(VALUE(MID(A99,6,2))&gt;=4,VALUE(LEFT(A99,4)),VALUE(LEFT(A99,4))-1)+1,100),"00")</f>
        <v>FY2019-20</v>
      </c>
      <c r="D99" s="0" t="s">
        <v>143</v>
      </c>
      <c r="E99" s="0" t="s">
        <v>143</v>
      </c>
      <c r="F99" s="0" t="str">
        <f aca="false">INDEX(Mapping!$B$2:$B$465,MATCH(E99,Mapping!$A$2:$A$465,0))</f>
        <v>MARUTI CLEAN COAL &amp; POWER</v>
      </c>
      <c r="G99" s="0" t="str">
        <f aca="false">INDEX(Mapping!$C$2:$C$465,MATCH(E99,Mapping!$A$2:$A$465,0))</f>
        <v>MARUTI CLEAN COAL &amp; POWER</v>
      </c>
      <c r="H99" s="2" t="n">
        <v>42.46</v>
      </c>
      <c r="I99" s="3" t="n">
        <v>0.99</v>
      </c>
    </row>
    <row r="100" customFormat="false" ht="15" hidden="false" customHeight="false" outlineLevel="0" collapsed="false">
      <c r="A100" s="0" t="s">
        <v>70</v>
      </c>
      <c r="B100" s="0" t="n">
        <f aca="false">VALUE(LEFT(A100,4))</f>
        <v>2020</v>
      </c>
      <c r="C100" s="0" t="str">
        <f aca="false">"FY"&amp;IF(VALUE(MID(A100,6,2))&gt;=4,VALUE(LEFT(A100,4)),VALUE(LEFT(A100,4))-1)&amp;"-"&amp;TEXT(MOD(IF(VALUE(MID(A100,6,2))&gt;=4,VALUE(LEFT(A100,4)),VALUE(LEFT(A100,4))-1)+1,100),"00")</f>
        <v>FY2019-20</v>
      </c>
      <c r="D100" s="0" t="s">
        <v>199</v>
      </c>
      <c r="E100" s="0" t="s">
        <v>199</v>
      </c>
      <c r="F100" s="0" t="str">
        <f aca="false">INDEX(Mapping!$B$2:$B$465,MATCH(E100,Mapping!$A$2:$A$465,0))</f>
        <v>TRIPURA</v>
      </c>
      <c r="G100" s="0" t="str">
        <f aca="false">INDEX(Mapping!$C$2:$C$465,MATCH(E100,Mapping!$A$2:$A$465,0))</f>
        <v>TRIPURA</v>
      </c>
      <c r="H100" s="2" t="n">
        <v>34.05</v>
      </c>
      <c r="I100" s="3" t="n">
        <v>0.79</v>
      </c>
    </row>
    <row r="101" customFormat="false" ht="15" hidden="false" customHeight="false" outlineLevel="0" collapsed="false">
      <c r="A101" s="0" t="s">
        <v>70</v>
      </c>
      <c r="B101" s="0" t="n">
        <f aca="false">VALUE(LEFT(A101,4))</f>
        <v>2020</v>
      </c>
      <c r="C101" s="0" t="str">
        <f aca="false">"FY"&amp;IF(VALUE(MID(A101,6,2))&gt;=4,VALUE(LEFT(A101,4)),VALUE(LEFT(A101,4))-1)&amp;"-"&amp;TEXT(MOD(IF(VALUE(MID(A101,6,2))&gt;=4,VALUE(LEFT(A101,4)),VALUE(LEFT(A101,4))-1)+1,100),"00")</f>
        <v>FY2019-20</v>
      </c>
      <c r="D101" s="0" t="s">
        <v>56</v>
      </c>
      <c r="E101" s="0" t="s">
        <v>56</v>
      </c>
      <c r="F101" s="0" t="str">
        <f aca="false">INDEX(Mapping!$B$2:$B$465,MATCH(E101,Mapping!$A$2:$A$465,0))</f>
        <v>UTTARAKHAND</v>
      </c>
      <c r="G101" s="0" t="str">
        <f aca="false">INDEX(Mapping!$C$2:$C$465,MATCH(E101,Mapping!$A$2:$A$465,0))</f>
        <v>UTTARAKHAND</v>
      </c>
      <c r="H101" s="2" t="n">
        <v>30.8</v>
      </c>
      <c r="I101" s="3" t="n">
        <v>0.72</v>
      </c>
    </row>
    <row r="102" customFormat="false" ht="15" hidden="false" customHeight="false" outlineLevel="0" collapsed="false">
      <c r="A102" s="0" t="s">
        <v>70</v>
      </c>
      <c r="B102" s="0" t="n">
        <f aca="false">VALUE(LEFT(A102,4))</f>
        <v>2020</v>
      </c>
      <c r="C102" s="0" t="str">
        <f aca="false">"FY"&amp;IF(VALUE(MID(A102,6,2))&gt;=4,VALUE(LEFT(A102,4)),VALUE(LEFT(A102,4))-1)&amp;"-"&amp;TEXT(MOD(IF(VALUE(MID(A102,6,2))&gt;=4,VALUE(LEFT(A102,4)),VALUE(LEFT(A102,4))-1)+1,100),"00")</f>
        <v>FY2019-20</v>
      </c>
      <c r="D102" s="0" t="s">
        <v>169</v>
      </c>
      <c r="E102" s="0" t="s">
        <v>169</v>
      </c>
      <c r="F102" s="0" t="str">
        <f aca="false">INDEX(Mapping!$B$2:$B$465,MATCH(E102,Mapping!$A$2:$A$465,0))</f>
        <v>JHABUA POWER</v>
      </c>
      <c r="G102" s="0" t="str">
        <f aca="false">INDEX(Mapping!$C$2:$C$465,MATCH(E102,Mapping!$A$2:$A$465,0))</f>
        <v>JHABUA POWER</v>
      </c>
      <c r="H102" s="2" t="n">
        <v>29.58</v>
      </c>
      <c r="I102" s="3" t="n">
        <v>0.69</v>
      </c>
    </row>
    <row r="103" customFormat="false" ht="15" hidden="false" customHeight="false" outlineLevel="0" collapsed="false">
      <c r="A103" s="0" t="s">
        <v>70</v>
      </c>
      <c r="B103" s="0" t="n">
        <f aca="false">VALUE(LEFT(A103,4))</f>
        <v>2020</v>
      </c>
      <c r="C103" s="0" t="str">
        <f aca="false">"FY"&amp;IF(VALUE(MID(A103,6,2))&gt;=4,VALUE(LEFT(A103,4)),VALUE(LEFT(A103,4))-1)&amp;"-"&amp;TEXT(MOD(IF(VALUE(MID(A103,6,2))&gt;=4,VALUE(LEFT(A103,4)),VALUE(LEFT(A103,4))-1)+1,100),"00")</f>
        <v>FY2019-20</v>
      </c>
      <c r="D103" s="0" t="s">
        <v>291</v>
      </c>
      <c r="E103" s="0" t="s">
        <v>291</v>
      </c>
      <c r="F103" s="0" t="str">
        <f aca="false">INDEX(Mapping!$B$2:$B$465,MATCH(E103,Mapping!$A$2:$A$465,0))</f>
        <v>MANIPUR</v>
      </c>
      <c r="G103" s="0" t="str">
        <f aca="false">INDEX(Mapping!$C$2:$C$465,MATCH(E103,Mapping!$A$2:$A$465,0))</f>
        <v>MANIPUR</v>
      </c>
      <c r="H103" s="2" t="n">
        <v>29.54</v>
      </c>
      <c r="I103" s="3" t="n">
        <v>0.69</v>
      </c>
    </row>
    <row r="104" customFormat="false" ht="15" hidden="false" customHeight="false" outlineLevel="0" collapsed="false">
      <c r="A104" s="0" t="s">
        <v>70</v>
      </c>
      <c r="B104" s="0" t="n">
        <f aca="false">VALUE(LEFT(A104,4))</f>
        <v>2020</v>
      </c>
      <c r="C104" s="0" t="str">
        <f aca="false">"FY"&amp;IF(VALUE(MID(A104,6,2))&gt;=4,VALUE(LEFT(A104,4)),VALUE(LEFT(A104,4))-1)&amp;"-"&amp;TEXT(MOD(IF(VALUE(MID(A104,6,2))&gt;=4,VALUE(LEFT(A104,4)),VALUE(LEFT(A104,4))-1)+1,100),"00")</f>
        <v>FY2019-20</v>
      </c>
      <c r="D104" s="0" t="s">
        <v>106</v>
      </c>
      <c r="E104" s="0" t="s">
        <v>106</v>
      </c>
      <c r="F104" s="0" t="str">
        <f aca="false">INDEX(Mapping!$B$2:$B$465,MATCH(E104,Mapping!$A$2:$A$465,0))</f>
        <v>ACB (INDIA)</v>
      </c>
      <c r="G104" s="0" t="str">
        <f aca="false">INDEX(Mapping!$C$2:$C$465,MATCH(E104,Mapping!$A$2:$A$465,0))</f>
        <v>ACB (INDIA)</v>
      </c>
      <c r="H104" s="2" t="n">
        <v>28.57</v>
      </c>
      <c r="I104" s="3" t="n">
        <v>0.67</v>
      </c>
    </row>
    <row r="105" customFormat="false" ht="15" hidden="false" customHeight="false" outlineLevel="0" collapsed="false">
      <c r="A105" s="0" t="s">
        <v>70</v>
      </c>
      <c r="B105" s="0" t="n">
        <f aca="false">VALUE(LEFT(A105,4))</f>
        <v>2020</v>
      </c>
      <c r="C105" s="0" t="str">
        <f aca="false">"FY"&amp;IF(VALUE(MID(A105,6,2))&gt;=4,VALUE(LEFT(A105,4)),VALUE(LEFT(A105,4))-1)&amp;"-"&amp;TEXT(MOD(IF(VALUE(MID(A105,6,2))&gt;=4,VALUE(LEFT(A105,4)),VALUE(LEFT(A105,4))-1)+1,100),"00")</f>
        <v>FY2019-20</v>
      </c>
      <c r="D105" s="0" t="s">
        <v>39</v>
      </c>
      <c r="E105" s="0" t="s">
        <v>39</v>
      </c>
      <c r="F105" s="0" t="str">
        <f aca="false">INDEX(Mapping!$B$2:$B$465,MATCH(E105,Mapping!$A$2:$A$465,0))</f>
        <v>WEST BENGAL</v>
      </c>
      <c r="G105" s="0" t="str">
        <f aca="false">INDEX(Mapping!$C$2:$C$465,MATCH(E105,Mapping!$A$2:$A$465,0))</f>
        <v>WEST BENGAL</v>
      </c>
      <c r="H105" s="2" t="n">
        <v>26.37</v>
      </c>
      <c r="I105" s="3" t="n">
        <v>0.61</v>
      </c>
    </row>
    <row r="106" customFormat="false" ht="15" hidden="false" customHeight="false" outlineLevel="0" collapsed="false">
      <c r="A106" s="0" t="s">
        <v>70</v>
      </c>
      <c r="B106" s="0" t="n">
        <f aca="false">VALUE(LEFT(A106,4))</f>
        <v>2020</v>
      </c>
      <c r="C106" s="0" t="str">
        <f aca="false">"FY"&amp;IF(VALUE(MID(A106,6,2))&gt;=4,VALUE(LEFT(A106,4)),VALUE(LEFT(A106,4))-1)&amp;"-"&amp;TEXT(MOD(IF(VALUE(MID(A106,6,2))&gt;=4,VALUE(LEFT(A106,4)),VALUE(LEFT(A106,4))-1)+1,100),"00")</f>
        <v>FY2019-20</v>
      </c>
      <c r="D106" s="0" t="s">
        <v>37</v>
      </c>
      <c r="E106" s="0" t="s">
        <v>37</v>
      </c>
      <c r="F106" s="0" t="str">
        <f aca="false">INDEX(Mapping!$B$2:$B$465,MATCH(E106,Mapping!$A$2:$A$465,0))</f>
        <v>MAHARASHTRA</v>
      </c>
      <c r="G106" s="0" t="str">
        <f aca="false">INDEX(Mapping!$C$2:$C$465,MATCH(E106,Mapping!$A$2:$A$465,0))</f>
        <v>MAHARASHTRA</v>
      </c>
      <c r="H106" s="2" t="n">
        <v>22.49</v>
      </c>
      <c r="I106" s="3" t="n">
        <v>0.52</v>
      </c>
    </row>
    <row r="107" customFormat="false" ht="15" hidden="false" customHeight="false" outlineLevel="0" collapsed="false">
      <c r="A107" s="0" t="s">
        <v>70</v>
      </c>
      <c r="B107" s="0" t="n">
        <f aca="false">VALUE(LEFT(A107,4))</f>
        <v>2020</v>
      </c>
      <c r="C107" s="0" t="str">
        <f aca="false">"FY"&amp;IF(VALUE(MID(A107,6,2))&gt;=4,VALUE(LEFT(A107,4)),VALUE(LEFT(A107,4))-1)&amp;"-"&amp;TEXT(MOD(IF(VALUE(MID(A107,6,2))&gt;=4,VALUE(LEFT(A107,4)),VALUE(LEFT(A107,4))-1)+1,100),"00")</f>
        <v>FY2019-20</v>
      </c>
      <c r="D107" s="0" t="s">
        <v>119</v>
      </c>
      <c r="E107" s="0" t="s">
        <v>119</v>
      </c>
      <c r="F107" s="0" t="str">
        <f aca="false">INDEX(Mapping!$B$2:$B$465,MATCH(E107,Mapping!$A$2:$A$465,0))</f>
        <v>GOA</v>
      </c>
      <c r="G107" s="0" t="str">
        <f aca="false">INDEX(Mapping!$C$2:$C$465,MATCH(E107,Mapping!$A$2:$A$465,0))</f>
        <v>GOA</v>
      </c>
      <c r="H107" s="2" t="n">
        <v>21.95</v>
      </c>
      <c r="I107" s="3" t="n">
        <v>0.51</v>
      </c>
    </row>
    <row r="108" customFormat="false" ht="15" hidden="false" customHeight="false" outlineLevel="0" collapsed="false">
      <c r="A108" s="0" t="s">
        <v>70</v>
      </c>
      <c r="B108" s="0" t="n">
        <f aca="false">VALUE(LEFT(A108,4))</f>
        <v>2020</v>
      </c>
      <c r="C108" s="0" t="str">
        <f aca="false">"FY"&amp;IF(VALUE(MID(A108,6,2))&gt;=4,VALUE(LEFT(A108,4)),VALUE(LEFT(A108,4))-1)&amp;"-"&amp;TEXT(MOD(IF(VALUE(MID(A108,6,2))&gt;=4,VALUE(LEFT(A108,4)),VALUE(LEFT(A108,4))-1)+1,100),"00")</f>
        <v>FY2019-20</v>
      </c>
      <c r="D108" s="0" t="s">
        <v>246</v>
      </c>
      <c r="E108" s="0" t="s">
        <v>246</v>
      </c>
      <c r="F108" s="0" t="str">
        <f aca="false">INDEX(Mapping!$B$2:$B$465,MATCH(E108,Mapping!$A$2:$A$465,0))</f>
        <v>NTPC STATIONS</v>
      </c>
      <c r="G108" s="0" t="str">
        <f aca="false">INDEX(Mapping!$C$2:$C$465,MATCH(E108,Mapping!$A$2:$A$465,0))</f>
        <v>NTPC GROUP</v>
      </c>
      <c r="H108" s="2" t="n">
        <v>20.06</v>
      </c>
      <c r="I108" s="3" t="n">
        <v>0.47</v>
      </c>
    </row>
    <row r="109" customFormat="false" ht="15" hidden="false" customHeight="false" outlineLevel="0" collapsed="false">
      <c r="A109" s="0" t="s">
        <v>70</v>
      </c>
      <c r="B109" s="0" t="n">
        <f aca="false">VALUE(LEFT(A109,4))</f>
        <v>2020</v>
      </c>
      <c r="C109" s="0" t="str">
        <f aca="false">"FY"&amp;IF(VALUE(MID(A109,6,2))&gt;=4,VALUE(LEFT(A109,4)),VALUE(LEFT(A109,4))-1)&amp;"-"&amp;TEXT(MOD(IF(VALUE(MID(A109,6,2))&gt;=4,VALUE(LEFT(A109,4)),VALUE(LEFT(A109,4))-1)+1,100),"00")</f>
        <v>FY2019-20</v>
      </c>
      <c r="D109" s="0" t="s">
        <v>94</v>
      </c>
      <c r="E109" s="0" t="s">
        <v>94</v>
      </c>
      <c r="F109" s="0" t="str">
        <f aca="false">INDEX(Mapping!$B$2:$B$465,MATCH(E109,Mapping!$A$2:$A$465,0))</f>
        <v>JHARKHAND</v>
      </c>
      <c r="G109" s="0" t="str">
        <f aca="false">INDEX(Mapping!$C$2:$C$465,MATCH(E109,Mapping!$A$2:$A$465,0))</f>
        <v>JHARKHAND</v>
      </c>
      <c r="H109" s="2" t="n">
        <v>16.86</v>
      </c>
      <c r="I109" s="3" t="n">
        <v>0.39</v>
      </c>
    </row>
    <row r="110" customFormat="false" ht="15" hidden="false" customHeight="false" outlineLevel="0" collapsed="false">
      <c r="A110" s="0" t="s">
        <v>70</v>
      </c>
      <c r="B110" s="0" t="n">
        <f aca="false">VALUE(LEFT(A110,4))</f>
        <v>2020</v>
      </c>
      <c r="C110" s="0" t="str">
        <f aca="false">"FY"&amp;IF(VALUE(MID(A110,6,2))&gt;=4,VALUE(LEFT(A110,4)),VALUE(LEFT(A110,4))-1)&amp;"-"&amp;TEXT(MOD(IF(VALUE(MID(A110,6,2))&gt;=4,VALUE(LEFT(A110,4)),VALUE(LEFT(A110,4))-1)+1,100),"00")</f>
        <v>FY2019-20</v>
      </c>
      <c r="D110" s="0" t="s">
        <v>35</v>
      </c>
      <c r="E110" s="0" t="s">
        <v>35</v>
      </c>
      <c r="F110" s="0" t="str">
        <f aca="false">INDEX(Mapping!$B$2:$B$465,MATCH(E110,Mapping!$A$2:$A$465,0))</f>
        <v>TELANGANA</v>
      </c>
      <c r="G110" s="0" t="str">
        <f aca="false">INDEX(Mapping!$C$2:$C$465,MATCH(E110,Mapping!$A$2:$A$465,0))</f>
        <v>TELANGANA</v>
      </c>
      <c r="H110" s="2" t="n">
        <v>15.89</v>
      </c>
      <c r="I110" s="3" t="n">
        <v>0.37</v>
      </c>
    </row>
    <row r="111" customFormat="false" ht="15" hidden="false" customHeight="false" outlineLevel="0" collapsed="false">
      <c r="A111" s="0" t="s">
        <v>70</v>
      </c>
      <c r="B111" s="0" t="n">
        <f aca="false">VALUE(LEFT(A111,4))</f>
        <v>2020</v>
      </c>
      <c r="C111" s="0" t="str">
        <f aca="false">"FY"&amp;IF(VALUE(MID(A111,6,2))&gt;=4,VALUE(LEFT(A111,4)),VALUE(LEFT(A111,4))-1)&amp;"-"&amp;TEXT(MOD(IF(VALUE(MID(A111,6,2))&gt;=4,VALUE(LEFT(A111,4)),VALUE(LEFT(A111,4))-1)+1,100),"00")</f>
        <v>FY2019-20</v>
      </c>
      <c r="D111" s="0" t="s">
        <v>152</v>
      </c>
      <c r="E111" s="0" t="s">
        <v>152</v>
      </c>
      <c r="F111" s="0" t="str">
        <f aca="false">INDEX(Mapping!$B$2:$B$465,MATCH(E111,Mapping!$A$2:$A$465,0))</f>
        <v>CHANDIGARH</v>
      </c>
      <c r="G111" s="0" t="str">
        <f aca="false">INDEX(Mapping!$C$2:$C$465,MATCH(E111,Mapping!$A$2:$A$465,0))</f>
        <v>CHANDIGARH</v>
      </c>
      <c r="H111" s="2" t="n">
        <v>15.78</v>
      </c>
      <c r="I111" s="3" t="n">
        <v>0.37</v>
      </c>
    </row>
    <row r="112" customFormat="false" ht="15" hidden="false" customHeight="false" outlineLevel="0" collapsed="false">
      <c r="A112" s="0" t="s">
        <v>70</v>
      </c>
      <c r="B112" s="0" t="n">
        <f aca="false">VALUE(LEFT(A112,4))</f>
        <v>2020</v>
      </c>
      <c r="C112" s="0" t="str">
        <f aca="false">"FY"&amp;IF(VALUE(MID(A112,6,2))&gt;=4,VALUE(LEFT(A112,4)),VALUE(LEFT(A112,4))-1)&amp;"-"&amp;TEXT(MOD(IF(VALUE(MID(A112,6,2))&gt;=4,VALUE(LEFT(A112,4)),VALUE(LEFT(A112,4))-1)+1,100),"00")</f>
        <v>FY2019-20</v>
      </c>
      <c r="D112" s="0" t="s">
        <v>235</v>
      </c>
      <c r="E112" s="0" t="s">
        <v>235</v>
      </c>
      <c r="F112" s="0" t="str">
        <f aca="false">INDEX(Mapping!$B$2:$B$465,MATCH(E112,Mapping!$A$2:$A$465,0))</f>
        <v>ITPCL (IL&amp;FS TAMIL NADU)</v>
      </c>
      <c r="G112" s="0" t="str">
        <f aca="false">INDEX(Mapping!$C$2:$C$465,MATCH(E112,Mapping!$A$2:$A$465,0))</f>
        <v>ITPCL (IL&amp;FS TAMIL NADU)</v>
      </c>
      <c r="H112" s="2" t="n">
        <v>14.74</v>
      </c>
      <c r="I112" s="3" t="n">
        <v>0.34</v>
      </c>
    </row>
    <row r="113" customFormat="false" ht="15" hidden="false" customHeight="false" outlineLevel="0" collapsed="false">
      <c r="A113" s="0" t="s">
        <v>70</v>
      </c>
      <c r="B113" s="0" t="n">
        <f aca="false">VALUE(LEFT(A113,4))</f>
        <v>2020</v>
      </c>
      <c r="C113" s="0" t="str">
        <f aca="false">"FY"&amp;IF(VALUE(MID(A113,6,2))&gt;=4,VALUE(LEFT(A113,4)),VALUE(LEFT(A113,4))-1)&amp;"-"&amp;TEXT(MOD(IF(VALUE(MID(A113,6,2))&gt;=4,VALUE(LEFT(A113,4)),VALUE(LEFT(A113,4))-1)+1,100),"00")</f>
        <v>FY2019-20</v>
      </c>
      <c r="D113" s="0" t="s">
        <v>38</v>
      </c>
      <c r="E113" s="0" t="s">
        <v>38</v>
      </c>
      <c r="F113" s="0" t="str">
        <f aca="false">INDEX(Mapping!$B$2:$B$465,MATCH(E113,Mapping!$A$2:$A$465,0))</f>
        <v>ANDHRA PRADESH</v>
      </c>
      <c r="G113" s="0" t="str">
        <f aca="false">INDEX(Mapping!$C$2:$C$465,MATCH(E113,Mapping!$A$2:$A$465,0))</f>
        <v>ANDHRA PRADESH</v>
      </c>
      <c r="H113" s="2" t="n">
        <v>13.43</v>
      </c>
      <c r="I113" s="3" t="n">
        <v>0.31</v>
      </c>
    </row>
    <row r="114" customFormat="false" ht="15" hidden="false" customHeight="false" outlineLevel="0" collapsed="false">
      <c r="A114" s="0" t="s">
        <v>70</v>
      </c>
      <c r="B114" s="0" t="n">
        <f aca="false">VALUE(LEFT(A114,4))</f>
        <v>2020</v>
      </c>
      <c r="C114" s="0" t="str">
        <f aca="false">"FY"&amp;IF(VALUE(MID(A114,6,2))&gt;=4,VALUE(LEFT(A114,4)),VALUE(LEFT(A114,4))-1)&amp;"-"&amp;TEXT(MOD(IF(VALUE(MID(A114,6,2))&gt;=4,VALUE(LEFT(A114,4)),VALUE(LEFT(A114,4))-1)+1,100),"00")</f>
        <v>FY2019-20</v>
      </c>
      <c r="D114" s="0" t="s">
        <v>122</v>
      </c>
      <c r="E114" s="0" t="s">
        <v>122</v>
      </c>
      <c r="F114" s="0" t="str">
        <f aca="false">INDEX(Mapping!$B$2:$B$465,MATCH(E114,Mapping!$A$2:$A$465,0))</f>
        <v>KARCHAM WANGTOO HEP</v>
      </c>
      <c r="G114" s="0" t="str">
        <f aca="false">INDEX(Mapping!$C$2:$C$465,MATCH(E114,Mapping!$A$2:$A$465,0))</f>
        <v>KARCHAM WANGTOO HEP</v>
      </c>
      <c r="H114" s="2" t="n">
        <v>11.86</v>
      </c>
      <c r="I114" s="3" t="n">
        <v>0.28</v>
      </c>
    </row>
    <row r="115" customFormat="false" ht="15" hidden="false" customHeight="false" outlineLevel="0" collapsed="false">
      <c r="A115" s="0" t="s">
        <v>70</v>
      </c>
      <c r="B115" s="0" t="n">
        <f aca="false">VALUE(LEFT(A115,4))</f>
        <v>2020</v>
      </c>
      <c r="C115" s="0" t="str">
        <f aca="false">"FY"&amp;IF(VALUE(MID(A115,6,2))&gt;=4,VALUE(LEFT(A115,4)),VALUE(LEFT(A115,4))-1)&amp;"-"&amp;TEXT(MOD(IF(VALUE(MID(A115,6,2))&gt;=4,VALUE(LEFT(A115,4)),VALUE(LEFT(A115,4))-1)+1,100),"00")</f>
        <v>FY2019-20</v>
      </c>
      <c r="D115" s="0" t="s">
        <v>128</v>
      </c>
      <c r="E115" s="0" t="s">
        <v>128</v>
      </c>
      <c r="F115" s="0" t="str">
        <f aca="false">INDEX(Mapping!$B$2:$B$465,MATCH(E115,Mapping!$A$2:$A$465,0))</f>
        <v>AD HYDRO POWER</v>
      </c>
      <c r="G115" s="0" t="str">
        <f aca="false">INDEX(Mapping!$C$2:$C$465,MATCH(E115,Mapping!$A$2:$A$465,0))</f>
        <v>AD HYDRO POWER</v>
      </c>
      <c r="H115" s="2" t="n">
        <v>11.46</v>
      </c>
      <c r="I115" s="3" t="n">
        <v>0.27</v>
      </c>
    </row>
    <row r="116" customFormat="false" ht="15" hidden="false" customHeight="false" outlineLevel="0" collapsed="false">
      <c r="A116" s="0" t="s">
        <v>70</v>
      </c>
      <c r="B116" s="0" t="n">
        <f aca="false">VALUE(LEFT(A116,4))</f>
        <v>2020</v>
      </c>
      <c r="C116" s="0" t="str">
        <f aca="false">"FY"&amp;IF(VALUE(MID(A116,6,2))&gt;=4,VALUE(LEFT(A116,4)),VALUE(LEFT(A116,4))-1)&amp;"-"&amp;TEXT(MOD(IF(VALUE(MID(A116,6,2))&gt;=4,VALUE(LEFT(A116,4)),VALUE(LEFT(A116,4))-1)+1,100),"00")</f>
        <v>FY2019-20</v>
      </c>
      <c r="D116" s="0" t="s">
        <v>40</v>
      </c>
      <c r="E116" s="0" t="s">
        <v>40</v>
      </c>
      <c r="F116" s="0" t="str">
        <f aca="false">INDEX(Mapping!$B$2:$B$465,MATCH(E116,Mapping!$A$2:$A$465,0))</f>
        <v>TAMIL NADU</v>
      </c>
      <c r="G116" s="0" t="str">
        <f aca="false">INDEX(Mapping!$C$2:$C$465,MATCH(E116,Mapping!$A$2:$A$465,0))</f>
        <v>TAMIL NADU</v>
      </c>
      <c r="H116" s="2" t="n">
        <v>11.02</v>
      </c>
      <c r="I116" s="3" t="n">
        <v>0.26</v>
      </c>
    </row>
    <row r="117" customFormat="false" ht="15" hidden="false" customHeight="false" outlineLevel="0" collapsed="false">
      <c r="A117" s="0" t="s">
        <v>70</v>
      </c>
      <c r="B117" s="0" t="n">
        <f aca="false">VALUE(LEFT(A117,4))</f>
        <v>2020</v>
      </c>
      <c r="C117" s="0" t="str">
        <f aca="false">"FY"&amp;IF(VALUE(MID(A117,6,2))&gt;=4,VALUE(LEFT(A117,4)),VALUE(LEFT(A117,4))-1)&amp;"-"&amp;TEXT(MOD(IF(VALUE(MID(A117,6,2))&gt;=4,VALUE(LEFT(A117,4)),VALUE(LEFT(A117,4))-1)+1,100),"00")</f>
        <v>FY2019-20</v>
      </c>
      <c r="D117" s="0" t="s">
        <v>142</v>
      </c>
      <c r="E117" s="0" t="s">
        <v>142</v>
      </c>
      <c r="F117" s="0" t="str">
        <f aca="false">INDEX(Mapping!$B$2:$B$465,MATCH(E117,Mapping!$A$2:$A$465,0))</f>
        <v>SAINJ HEP</v>
      </c>
      <c r="G117" s="0" t="str">
        <f aca="false">INDEX(Mapping!$C$2:$C$465,MATCH(E117,Mapping!$A$2:$A$465,0))</f>
        <v>SAINJ HEP</v>
      </c>
      <c r="H117" s="2" t="n">
        <v>10.32</v>
      </c>
      <c r="I117" s="3" t="n">
        <v>0.24</v>
      </c>
    </row>
    <row r="118" customFormat="false" ht="15" hidden="false" customHeight="false" outlineLevel="0" collapsed="false">
      <c r="A118" s="0" t="s">
        <v>70</v>
      </c>
      <c r="B118" s="0" t="n">
        <f aca="false">VALUE(LEFT(A118,4))</f>
        <v>2020</v>
      </c>
      <c r="C118" s="0" t="str">
        <f aca="false">"FY"&amp;IF(VALUE(MID(A118,6,2))&gt;=4,VALUE(LEFT(A118,4)),VALUE(LEFT(A118,4))-1)&amp;"-"&amp;TEXT(MOD(IF(VALUE(MID(A118,6,2))&gt;=4,VALUE(LEFT(A118,4)),VALUE(LEFT(A118,4))-1)+1,100),"00")</f>
        <v>FY2019-20</v>
      </c>
      <c r="D118" s="0" t="s">
        <v>134</v>
      </c>
      <c r="E118" s="0" t="s">
        <v>134</v>
      </c>
      <c r="F118" s="0" t="str">
        <f aca="false">INDEX(Mapping!$B$2:$B$465,MATCH(E118,Mapping!$A$2:$A$465,0))</f>
        <v>NTPC STATIONS</v>
      </c>
      <c r="G118" s="0" t="str">
        <f aca="false">INDEX(Mapping!$C$2:$C$465,MATCH(E118,Mapping!$A$2:$A$465,0))</f>
        <v>NTPC GROUP</v>
      </c>
      <c r="H118" s="2" t="n">
        <v>9.14</v>
      </c>
      <c r="I118" s="3" t="n">
        <v>0.21</v>
      </c>
    </row>
    <row r="119" customFormat="false" ht="15" hidden="false" customHeight="false" outlineLevel="0" collapsed="false">
      <c r="A119" s="0" t="s">
        <v>70</v>
      </c>
      <c r="B119" s="0" t="n">
        <f aca="false">VALUE(LEFT(A119,4))</f>
        <v>2020</v>
      </c>
      <c r="C119" s="0" t="str">
        <f aca="false">"FY"&amp;IF(VALUE(MID(A119,6,2))&gt;=4,VALUE(LEFT(A119,4)),VALUE(LEFT(A119,4))-1)&amp;"-"&amp;TEXT(MOD(IF(VALUE(MID(A119,6,2))&gt;=4,VALUE(LEFT(A119,4)),VALUE(LEFT(A119,4))-1)+1,100),"00")</f>
        <v>FY2019-20</v>
      </c>
      <c r="D119" s="0" t="s">
        <v>163</v>
      </c>
      <c r="E119" s="0" t="s">
        <v>163</v>
      </c>
      <c r="F119" s="0" t="str">
        <f aca="false">INDEX(Mapping!$B$2:$B$465,MATCH(E119,Mapping!$A$2:$A$465,0))</f>
        <v>NTPC STATIONS</v>
      </c>
      <c r="G119" s="0" t="str">
        <f aca="false">INDEX(Mapping!$C$2:$C$465,MATCH(E119,Mapping!$A$2:$A$465,0))</f>
        <v>NTPC GROUP</v>
      </c>
      <c r="H119" s="2" t="n">
        <v>8.96</v>
      </c>
      <c r="I119" s="3" t="n">
        <v>0.21</v>
      </c>
    </row>
    <row r="120" customFormat="false" ht="15" hidden="false" customHeight="false" outlineLevel="0" collapsed="false">
      <c r="A120" s="0" t="s">
        <v>70</v>
      </c>
      <c r="B120" s="0" t="n">
        <f aca="false">VALUE(LEFT(A120,4))</f>
        <v>2020</v>
      </c>
      <c r="C120" s="0" t="str">
        <f aca="false">"FY"&amp;IF(VALUE(MID(A120,6,2))&gt;=4,VALUE(LEFT(A120,4)),VALUE(LEFT(A120,4))-1)&amp;"-"&amp;TEXT(MOD(IF(VALUE(MID(A120,6,2))&gt;=4,VALUE(LEFT(A120,4)),VALUE(LEFT(A120,4))-1)+1,100),"00")</f>
        <v>FY2019-20</v>
      </c>
      <c r="D120" s="0" t="s">
        <v>190</v>
      </c>
      <c r="E120" s="0" t="s">
        <v>190</v>
      </c>
      <c r="F120" s="0" t="str">
        <f aca="false">INDEX(Mapping!$B$2:$B$465,MATCH(E120,Mapping!$A$2:$A$465,0))</f>
        <v>JORETHANG</v>
      </c>
      <c r="G120" s="0" t="str">
        <f aca="false">INDEX(Mapping!$C$2:$C$465,MATCH(E120,Mapping!$A$2:$A$465,0))</f>
        <v>JORETHANG</v>
      </c>
      <c r="H120" s="2" t="n">
        <v>8.8</v>
      </c>
      <c r="I120" s="3" t="n">
        <v>0.21</v>
      </c>
    </row>
    <row r="121" customFormat="false" ht="15" hidden="false" customHeight="false" outlineLevel="0" collapsed="false">
      <c r="A121" s="0" t="s">
        <v>70</v>
      </c>
      <c r="B121" s="0" t="n">
        <f aca="false">VALUE(LEFT(A121,4))</f>
        <v>2020</v>
      </c>
      <c r="C121" s="0" t="str">
        <f aca="false">"FY"&amp;IF(VALUE(MID(A121,6,2))&gt;=4,VALUE(LEFT(A121,4)),VALUE(LEFT(A121,4))-1)&amp;"-"&amp;TEXT(MOD(IF(VALUE(MID(A121,6,2))&gt;=4,VALUE(LEFT(A121,4)),VALUE(LEFT(A121,4))-1)+1,100),"00")</f>
        <v>FY2019-20</v>
      </c>
      <c r="D121" s="0" t="s">
        <v>194</v>
      </c>
      <c r="E121" s="0" t="s">
        <v>194</v>
      </c>
      <c r="F121" s="0" t="str">
        <f aca="false">INDEX(Mapping!$B$2:$B$465,MATCH(E121,Mapping!$A$2:$A$465,0))</f>
        <v>TASHIDENG HEP</v>
      </c>
      <c r="G121" s="0" t="str">
        <f aca="false">INDEX(Mapping!$C$2:$C$465,MATCH(E121,Mapping!$A$2:$A$465,0))</f>
        <v>TASHIDENG HEP</v>
      </c>
      <c r="H121" s="2" t="n">
        <v>8.41</v>
      </c>
      <c r="I121" s="3" t="n">
        <v>0.2</v>
      </c>
    </row>
    <row r="122" customFormat="false" ht="15" hidden="false" customHeight="false" outlineLevel="0" collapsed="false">
      <c r="A122" s="0" t="s">
        <v>70</v>
      </c>
      <c r="B122" s="0" t="n">
        <f aca="false">VALUE(LEFT(A122,4))</f>
        <v>2020</v>
      </c>
      <c r="C122" s="0" t="str">
        <f aca="false">"FY"&amp;IF(VALUE(MID(A122,6,2))&gt;=4,VALUE(LEFT(A122,4)),VALUE(LEFT(A122,4))-1)&amp;"-"&amp;TEXT(MOD(IF(VALUE(MID(A122,6,2))&gt;=4,VALUE(LEFT(A122,4)),VALUE(LEFT(A122,4))-1)+1,100),"00")</f>
        <v>FY2019-20</v>
      </c>
      <c r="D122" s="0" t="s">
        <v>176</v>
      </c>
      <c r="E122" s="0" t="s">
        <v>176</v>
      </c>
      <c r="F122" s="0" t="str">
        <f aca="false">INDEX(Mapping!$B$2:$B$465,MATCH(E122,Mapping!$A$2:$A$465,0))</f>
        <v>SIKKIM</v>
      </c>
      <c r="G122" s="0" t="str">
        <f aca="false">INDEX(Mapping!$C$2:$C$465,MATCH(E122,Mapping!$A$2:$A$465,0))</f>
        <v>SIKKIM</v>
      </c>
      <c r="H122" s="2" t="n">
        <v>5.24</v>
      </c>
      <c r="I122" s="3" t="n">
        <v>0.12</v>
      </c>
    </row>
    <row r="123" customFormat="false" ht="15" hidden="false" customHeight="false" outlineLevel="0" collapsed="false">
      <c r="A123" s="0" t="s">
        <v>70</v>
      </c>
      <c r="B123" s="0" t="n">
        <f aca="false">VALUE(LEFT(A123,4))</f>
        <v>2020</v>
      </c>
      <c r="C123" s="0" t="str">
        <f aca="false">"FY"&amp;IF(VALUE(MID(A123,6,2))&gt;=4,VALUE(LEFT(A123,4)),VALUE(LEFT(A123,4))-1)&amp;"-"&amp;TEXT(MOD(IF(VALUE(MID(A123,6,2))&gt;=4,VALUE(LEFT(A123,4)),VALUE(LEFT(A123,4))-1)+1,100),"00")</f>
        <v>FY2019-20</v>
      </c>
      <c r="D123" s="0" t="s">
        <v>193</v>
      </c>
      <c r="E123" s="0" t="s">
        <v>193</v>
      </c>
      <c r="F123" s="0" t="str">
        <f aca="false">INDEX(Mapping!$B$2:$B$465,MATCH(E123,Mapping!$A$2:$A$465,0))</f>
        <v>MIZORAM</v>
      </c>
      <c r="G123" s="0" t="str">
        <f aca="false">INDEX(Mapping!$C$2:$C$465,MATCH(E123,Mapping!$A$2:$A$465,0))</f>
        <v>MIZORAM</v>
      </c>
      <c r="H123" s="2" t="n">
        <v>4.91</v>
      </c>
      <c r="I123" s="3" t="n">
        <v>0.11</v>
      </c>
    </row>
    <row r="124" customFormat="false" ht="15" hidden="false" customHeight="false" outlineLevel="0" collapsed="false">
      <c r="A124" s="0" t="s">
        <v>70</v>
      </c>
      <c r="B124" s="0" t="n">
        <f aca="false">VALUE(LEFT(A124,4))</f>
        <v>2020</v>
      </c>
      <c r="C124" s="0" t="str">
        <f aca="false">"FY"&amp;IF(VALUE(MID(A124,6,2))&gt;=4,VALUE(LEFT(A124,4)),VALUE(LEFT(A124,4))-1)&amp;"-"&amp;TEXT(MOD(IF(VALUE(MID(A124,6,2))&gt;=4,VALUE(LEFT(A124,4)),VALUE(LEFT(A124,4))-1)+1,100),"00")</f>
        <v>FY2019-20</v>
      </c>
      <c r="D124" s="0" t="s">
        <v>191</v>
      </c>
      <c r="E124" s="0" t="s">
        <v>191</v>
      </c>
      <c r="F124" s="0" t="str">
        <f aca="false">INDEX(Mapping!$B$2:$B$465,MATCH(E124,Mapping!$A$2:$A$465,0))</f>
        <v>DIKCHU HEP</v>
      </c>
      <c r="G124" s="0" t="str">
        <f aca="false">INDEX(Mapping!$C$2:$C$465,MATCH(E124,Mapping!$A$2:$A$465,0))</f>
        <v>DIKCHU HEP</v>
      </c>
      <c r="H124" s="2" t="n">
        <v>4.6</v>
      </c>
      <c r="I124" s="3" t="n">
        <v>0.11</v>
      </c>
    </row>
    <row r="125" customFormat="false" ht="15" hidden="false" customHeight="false" outlineLevel="0" collapsed="false">
      <c r="A125" s="0" t="s">
        <v>70</v>
      </c>
      <c r="B125" s="0" t="n">
        <f aca="false">VALUE(LEFT(A125,4))</f>
        <v>2020</v>
      </c>
      <c r="C125" s="0" t="str">
        <f aca="false">"FY"&amp;IF(VALUE(MID(A125,6,2))&gt;=4,VALUE(LEFT(A125,4)),VALUE(LEFT(A125,4))-1)&amp;"-"&amp;TEXT(MOD(IF(VALUE(MID(A125,6,2))&gt;=4,VALUE(LEFT(A125,4)),VALUE(LEFT(A125,4))-1)+1,100),"00")</f>
        <v>FY2019-20</v>
      </c>
      <c r="D125" s="0" t="s">
        <v>252</v>
      </c>
      <c r="E125" s="0" t="s">
        <v>252</v>
      </c>
      <c r="F125" s="0" t="str">
        <f aca="false">INDEX(Mapping!$B$2:$B$465,MATCH(E125,Mapping!$A$2:$A$465,0))</f>
        <v>NTPC STATIONS</v>
      </c>
      <c r="G125" s="0" t="str">
        <f aca="false">INDEX(Mapping!$C$2:$C$465,MATCH(E125,Mapping!$A$2:$A$465,0))</f>
        <v>NTPC GROUP</v>
      </c>
      <c r="H125" s="2" t="n">
        <v>3.98</v>
      </c>
      <c r="I125" s="3" t="n">
        <v>0.09</v>
      </c>
    </row>
    <row r="126" customFormat="false" ht="15" hidden="false" customHeight="false" outlineLevel="0" collapsed="false">
      <c r="A126" s="0" t="s">
        <v>70</v>
      </c>
      <c r="B126" s="0" t="n">
        <f aca="false">VALUE(LEFT(A126,4))</f>
        <v>2020</v>
      </c>
      <c r="C126" s="0" t="str">
        <f aca="false">"FY"&amp;IF(VALUE(MID(A126,6,2))&gt;=4,VALUE(LEFT(A126,4)),VALUE(LEFT(A126,4))-1)&amp;"-"&amp;TEXT(MOD(IF(VALUE(MID(A126,6,2))&gt;=4,VALUE(LEFT(A126,4)),VALUE(LEFT(A126,4))-1)+1,100),"00")</f>
        <v>FY2019-20</v>
      </c>
      <c r="D126" s="0" t="s">
        <v>265</v>
      </c>
      <c r="E126" s="0" t="s">
        <v>265</v>
      </c>
      <c r="F126" s="0" t="str">
        <f aca="false">INDEX(Mapping!$B$2:$B$465,MATCH(E126,Mapping!$A$2:$A$465,0))</f>
        <v>NTPC STATIONS</v>
      </c>
      <c r="G126" s="0" t="str">
        <f aca="false">INDEX(Mapping!$C$2:$C$465,MATCH(E126,Mapping!$A$2:$A$465,0))</f>
        <v>NTPC GROUP</v>
      </c>
      <c r="H126" s="2" t="n">
        <v>3.7</v>
      </c>
      <c r="I126" s="3" t="n">
        <v>0.09</v>
      </c>
    </row>
    <row r="127" customFormat="false" ht="15" hidden="false" customHeight="false" outlineLevel="0" collapsed="false">
      <c r="A127" s="0" t="s">
        <v>70</v>
      </c>
      <c r="B127" s="0" t="n">
        <f aca="false">VALUE(LEFT(A127,4))</f>
        <v>2020</v>
      </c>
      <c r="C127" s="0" t="str">
        <f aca="false">"FY"&amp;IF(VALUE(MID(A127,6,2))&gt;=4,VALUE(LEFT(A127,4)),VALUE(LEFT(A127,4))-1)&amp;"-"&amp;TEXT(MOD(IF(VALUE(MID(A127,6,2))&gt;=4,VALUE(LEFT(A127,4)),VALUE(LEFT(A127,4))-1)+1,100),"00")</f>
        <v>FY2019-20</v>
      </c>
      <c r="D127" s="0" t="s">
        <v>154</v>
      </c>
      <c r="E127" s="0" t="s">
        <v>154</v>
      </c>
      <c r="F127" s="0" t="str">
        <f aca="false">INDEX(Mapping!$B$2:$B$465,MATCH(E127,Mapping!$A$2:$A$465,0))</f>
        <v>DVC</v>
      </c>
      <c r="G127" s="0" t="str">
        <f aca="false">INDEX(Mapping!$C$2:$C$465,MATCH(E127,Mapping!$A$2:$A$465,0))</f>
        <v>DVC</v>
      </c>
      <c r="H127" s="2" t="n">
        <v>3.65</v>
      </c>
      <c r="I127" s="3" t="n">
        <v>0.08</v>
      </c>
    </row>
    <row r="128" customFormat="false" ht="15" hidden="false" customHeight="false" outlineLevel="0" collapsed="false">
      <c r="A128" s="0" t="s">
        <v>70</v>
      </c>
      <c r="B128" s="0" t="n">
        <f aca="false">VALUE(LEFT(A128,4))</f>
        <v>2020</v>
      </c>
      <c r="C128" s="0" t="str">
        <f aca="false">"FY"&amp;IF(VALUE(MID(A128,6,2))&gt;=4,VALUE(LEFT(A128,4)),VALUE(LEFT(A128,4))-1)&amp;"-"&amp;TEXT(MOD(IF(VALUE(MID(A128,6,2))&gt;=4,VALUE(LEFT(A128,4)),VALUE(LEFT(A128,4))-1)+1,100),"00")</f>
        <v>FY2019-20</v>
      </c>
      <c r="D128" s="0" t="s">
        <v>159</v>
      </c>
      <c r="E128" s="0" t="s">
        <v>159</v>
      </c>
      <c r="F128" s="0" t="str">
        <f aca="false">INDEX(Mapping!$B$2:$B$465,MATCH(E128,Mapping!$A$2:$A$465,0))</f>
        <v>GMR WARORA (EX-EMCO)</v>
      </c>
      <c r="G128" s="0" t="str">
        <f aca="false">INDEX(Mapping!$C$2:$C$465,MATCH(E128,Mapping!$A$2:$A$465,0))</f>
        <v>GMR ENERGY</v>
      </c>
      <c r="H128" s="2" t="n">
        <v>3.46</v>
      </c>
      <c r="I128" s="3" t="n">
        <v>0.08</v>
      </c>
    </row>
    <row r="129" customFormat="false" ht="15" hidden="false" customHeight="false" outlineLevel="0" collapsed="false">
      <c r="A129" s="0" t="s">
        <v>70</v>
      </c>
      <c r="B129" s="0" t="n">
        <f aca="false">VALUE(LEFT(A129,4))</f>
        <v>2020</v>
      </c>
      <c r="C129" s="0" t="str">
        <f aca="false">"FY"&amp;IF(VALUE(MID(A129,6,2))&gt;=4,VALUE(LEFT(A129,4)),VALUE(LEFT(A129,4))-1)&amp;"-"&amp;TEXT(MOD(IF(VALUE(MID(A129,6,2))&gt;=4,VALUE(LEFT(A129,4)),VALUE(LEFT(A129,4))-1)+1,100),"00")</f>
        <v>FY2019-20</v>
      </c>
      <c r="D129" s="0" t="s">
        <v>385</v>
      </c>
      <c r="E129" s="0" t="s">
        <v>385</v>
      </c>
      <c r="F129" s="0" t="str">
        <f aca="false">INDEX(Mapping!$B$2:$B$465,MATCH(E129,Mapping!$A$2:$A$465,0))</f>
        <v>NTPL (NLC TAMIL NADU POWER)</v>
      </c>
      <c r="G129" s="0" t="str">
        <f aca="false">INDEX(Mapping!$C$2:$C$465,MATCH(E129,Mapping!$A$2:$A$465,0))</f>
        <v>NLC INDIA GROUP</v>
      </c>
      <c r="H129" s="2" t="n">
        <v>3.4</v>
      </c>
      <c r="I129" s="3" t="n">
        <v>0.08</v>
      </c>
    </row>
    <row r="130" customFormat="false" ht="15" hidden="false" customHeight="false" outlineLevel="0" collapsed="false">
      <c r="A130" s="0" t="s">
        <v>70</v>
      </c>
      <c r="B130" s="0" t="n">
        <f aca="false">VALUE(LEFT(A130,4))</f>
        <v>2020</v>
      </c>
      <c r="C130" s="0" t="str">
        <f aca="false">"FY"&amp;IF(VALUE(MID(A130,6,2))&gt;=4,VALUE(LEFT(A130,4)),VALUE(LEFT(A130,4))-1)&amp;"-"&amp;TEXT(MOD(IF(VALUE(MID(A130,6,2))&gt;=4,VALUE(LEFT(A130,4)),VALUE(LEFT(A130,4))-1)+1,100),"00")</f>
        <v>FY2019-20</v>
      </c>
      <c r="D130" s="0" t="s">
        <v>184</v>
      </c>
      <c r="E130" s="0" t="s">
        <v>184</v>
      </c>
      <c r="F130" s="0" t="str">
        <f aca="false">INDEX(Mapping!$B$2:$B$465,MATCH(E130,Mapping!$A$2:$A$465,0))</f>
        <v>GMR KAMALANGA</v>
      </c>
      <c r="G130" s="0" t="str">
        <f aca="false">INDEX(Mapping!$C$2:$C$465,MATCH(E130,Mapping!$A$2:$A$465,0))</f>
        <v>GMR ENERGY</v>
      </c>
      <c r="H130" s="2" t="n">
        <v>3.39</v>
      </c>
      <c r="I130" s="3" t="n">
        <v>0.08</v>
      </c>
    </row>
    <row r="131" customFormat="false" ht="15" hidden="false" customHeight="false" outlineLevel="0" collapsed="false">
      <c r="A131" s="0" t="s">
        <v>70</v>
      </c>
      <c r="B131" s="0" t="n">
        <f aca="false">VALUE(LEFT(A131,4))</f>
        <v>2020</v>
      </c>
      <c r="C131" s="0" t="str">
        <f aca="false">"FY"&amp;IF(VALUE(MID(A131,6,2))&gt;=4,VALUE(LEFT(A131,4)),VALUE(LEFT(A131,4))-1)&amp;"-"&amp;TEXT(MOD(IF(VALUE(MID(A131,6,2))&gt;=4,VALUE(LEFT(A131,4)),VALUE(LEFT(A131,4))-1)+1,100),"00")</f>
        <v>FY2019-20</v>
      </c>
      <c r="D131" s="0" t="s">
        <v>436</v>
      </c>
      <c r="E131" s="0" t="s">
        <v>436</v>
      </c>
      <c r="F131" s="0" t="str">
        <f aca="false">INDEX(Mapping!$B$2:$B$465,MATCH(E131,Mapping!$A$2:$A$465,0))</f>
        <v>NJPC</v>
      </c>
      <c r="G131" s="0" t="str">
        <f aca="false">INDEX(Mapping!$C$2:$C$465,MATCH(E131,Mapping!$A$2:$A$465,0))</f>
        <v>NJPC</v>
      </c>
      <c r="H131" s="2" t="n">
        <v>3.02</v>
      </c>
      <c r="I131" s="3" t="n">
        <v>0.07</v>
      </c>
    </row>
    <row r="132" customFormat="false" ht="15" hidden="false" customHeight="false" outlineLevel="0" collapsed="false">
      <c r="A132" s="0" t="s">
        <v>70</v>
      </c>
      <c r="B132" s="0" t="n">
        <f aca="false">VALUE(LEFT(A132,4))</f>
        <v>2020</v>
      </c>
      <c r="C132" s="0" t="str">
        <f aca="false">"FY"&amp;IF(VALUE(MID(A132,6,2))&gt;=4,VALUE(LEFT(A132,4)),VALUE(LEFT(A132,4))-1)&amp;"-"&amp;TEXT(MOD(IF(VALUE(MID(A132,6,2))&gt;=4,VALUE(LEFT(A132,4)),VALUE(LEFT(A132,4))-1)+1,100),"00")</f>
        <v>FY2019-20</v>
      </c>
      <c r="D132" s="0" t="s">
        <v>71</v>
      </c>
      <c r="E132" s="0" t="s">
        <v>71</v>
      </c>
      <c r="F132" s="0" t="str">
        <f aca="false">INDEX(Mapping!$B$2:$B$465,MATCH(E132,Mapping!$A$2:$A$465,0))</f>
        <v>KERALA</v>
      </c>
      <c r="G132" s="0" t="str">
        <f aca="false">INDEX(Mapping!$C$2:$C$465,MATCH(E132,Mapping!$A$2:$A$465,0))</f>
        <v>KERALA</v>
      </c>
      <c r="H132" s="2" t="n">
        <v>2.86</v>
      </c>
      <c r="I132" s="3" t="n">
        <v>0.07</v>
      </c>
    </row>
    <row r="133" customFormat="false" ht="15" hidden="false" customHeight="false" outlineLevel="0" collapsed="false">
      <c r="A133" s="0" t="s">
        <v>70</v>
      </c>
      <c r="B133" s="0" t="n">
        <f aca="false">VALUE(LEFT(A133,4))</f>
        <v>2020</v>
      </c>
      <c r="C133" s="0" t="str">
        <f aca="false">"FY"&amp;IF(VALUE(MID(A133,6,2))&gt;=4,VALUE(LEFT(A133,4)),VALUE(LEFT(A133,4))-1)&amp;"-"&amp;TEXT(MOD(IF(VALUE(MID(A133,6,2))&gt;=4,VALUE(LEFT(A133,4)),VALUE(LEFT(A133,4))-1)+1,100),"00")</f>
        <v>FY2019-20</v>
      </c>
      <c r="D133" s="0" t="s">
        <v>217</v>
      </c>
      <c r="E133" s="0" t="s">
        <v>217</v>
      </c>
      <c r="F133" s="0" t="str">
        <f aca="false">INDEX(Mapping!$B$2:$B$465,MATCH(E133,Mapping!$A$2:$A$465,0))</f>
        <v>SHREE CEMENT</v>
      </c>
      <c r="G133" s="0" t="str">
        <f aca="false">INDEX(Mapping!$C$2:$C$465,MATCH(E133,Mapping!$A$2:$A$465,0))</f>
        <v>SHREE CEMENT</v>
      </c>
      <c r="H133" s="2" t="n">
        <v>1.62</v>
      </c>
      <c r="I133" s="3" t="n">
        <v>0.04</v>
      </c>
    </row>
    <row r="134" customFormat="false" ht="15" hidden="false" customHeight="false" outlineLevel="0" collapsed="false">
      <c r="A134" s="0" t="s">
        <v>70</v>
      </c>
      <c r="B134" s="0" t="n">
        <f aca="false">VALUE(LEFT(A134,4))</f>
        <v>2020</v>
      </c>
      <c r="C134" s="0" t="str">
        <f aca="false">"FY"&amp;IF(VALUE(MID(A134,6,2))&gt;=4,VALUE(LEFT(A134,4)),VALUE(LEFT(A134,4))-1)&amp;"-"&amp;TEXT(MOD(IF(VALUE(MID(A134,6,2))&gt;=4,VALUE(LEFT(A134,4)),VALUE(LEFT(A134,4))-1)+1,100),"00")</f>
        <v>FY2019-20</v>
      </c>
      <c r="D134" s="0" t="s">
        <v>228</v>
      </c>
      <c r="E134" s="0" t="s">
        <v>228</v>
      </c>
      <c r="F134" s="0" t="str">
        <f aca="false">INDEX(Mapping!$B$2:$B$465,MATCH(E134,Mapping!$A$2:$A$465,0))</f>
        <v>OTPC PALATANA</v>
      </c>
      <c r="G134" s="0" t="str">
        <f aca="false">INDEX(Mapping!$C$2:$C$465,MATCH(E134,Mapping!$A$2:$A$465,0))</f>
        <v>OTPC PALATANA</v>
      </c>
      <c r="H134" s="2" t="n">
        <v>1.19</v>
      </c>
      <c r="I134" s="3" t="n">
        <v>0.03</v>
      </c>
    </row>
    <row r="135" customFormat="false" ht="15" hidden="false" customHeight="false" outlineLevel="0" collapsed="false">
      <c r="A135" s="0" t="s">
        <v>70</v>
      </c>
      <c r="B135" s="0" t="n">
        <f aca="false">VALUE(LEFT(A135,4))</f>
        <v>2020</v>
      </c>
      <c r="C135" s="0" t="str">
        <f aca="false">"FY"&amp;IF(VALUE(MID(A135,6,2))&gt;=4,VALUE(LEFT(A135,4)),VALUE(LEFT(A135,4))-1)&amp;"-"&amp;TEXT(MOD(IF(VALUE(MID(A135,6,2))&gt;=4,VALUE(LEFT(A135,4)),VALUE(LEFT(A135,4))-1)+1,100),"00")</f>
        <v>FY2019-20</v>
      </c>
      <c r="D135" s="0" t="s">
        <v>181</v>
      </c>
      <c r="E135" s="0" t="s">
        <v>181</v>
      </c>
      <c r="F135" s="0" t="str">
        <f aca="false">INDEX(Mapping!$B$2:$B$465,MATCH(E135,Mapping!$A$2:$A$465,0))</f>
        <v>ARUNACHAL PRADESH</v>
      </c>
      <c r="G135" s="0" t="str">
        <f aca="false">INDEX(Mapping!$C$2:$C$465,MATCH(E135,Mapping!$A$2:$A$465,0))</f>
        <v>ARUNACHAL PRADESH</v>
      </c>
      <c r="H135" s="2" t="n">
        <v>0.78</v>
      </c>
      <c r="I135" s="3" t="n">
        <v>0.02</v>
      </c>
    </row>
    <row r="136" customFormat="false" ht="15" hidden="false" customHeight="false" outlineLevel="0" collapsed="false">
      <c r="A136" s="0" t="s">
        <v>70</v>
      </c>
      <c r="B136" s="0" t="n">
        <f aca="false">VALUE(LEFT(A136,4))</f>
        <v>2020</v>
      </c>
      <c r="C136" s="0" t="str">
        <f aca="false">"FY"&amp;IF(VALUE(MID(A136,6,2))&gt;=4,VALUE(LEFT(A136,4)),VALUE(LEFT(A136,4))-1)&amp;"-"&amp;TEXT(MOD(IF(VALUE(MID(A136,6,2))&gt;=4,VALUE(LEFT(A136,4)),VALUE(LEFT(A136,4))-1)+1,100),"00")</f>
        <v>FY2019-20</v>
      </c>
      <c r="D136" s="0" t="s">
        <v>327</v>
      </c>
      <c r="E136" s="0" t="s">
        <v>327</v>
      </c>
      <c r="F136" s="0" t="str">
        <f aca="false">INDEX(Mapping!$B$2:$B$465,MATCH(E136,Mapping!$A$2:$A$465,0))</f>
        <v>LANCO BUDHIL</v>
      </c>
      <c r="G136" s="0" t="str">
        <f aca="false">INDEX(Mapping!$C$2:$C$465,MATCH(E136,Mapping!$A$2:$A$465,0))</f>
        <v>GREENKO GROUP</v>
      </c>
      <c r="H136" s="2" t="n">
        <v>0.57</v>
      </c>
      <c r="I136" s="3" t="n">
        <v>0.01</v>
      </c>
    </row>
    <row r="137" customFormat="false" ht="15" hidden="false" customHeight="false" outlineLevel="0" collapsed="false">
      <c r="A137" s="0" t="s">
        <v>70</v>
      </c>
      <c r="B137" s="0" t="n">
        <f aca="false">VALUE(LEFT(A137,4))</f>
        <v>2020</v>
      </c>
      <c r="C137" s="0" t="str">
        <f aca="false">"FY"&amp;IF(VALUE(MID(A137,6,2))&gt;=4,VALUE(LEFT(A137,4)),VALUE(LEFT(A137,4))-1)&amp;"-"&amp;TEXT(MOD(IF(VALUE(MID(A137,6,2))&gt;=4,VALUE(LEFT(A137,4)),VALUE(LEFT(A137,4))-1)+1,100),"00")</f>
        <v>FY2019-20</v>
      </c>
      <c r="D137" s="0" t="s">
        <v>240</v>
      </c>
      <c r="E137" s="0" t="s">
        <v>240</v>
      </c>
      <c r="F137" s="0" t="str">
        <f aca="false">INDEX(Mapping!$B$2:$B$465,MATCH(E137,Mapping!$A$2:$A$465,0))</f>
        <v>CHUZACHEN HEP</v>
      </c>
      <c r="G137" s="0" t="str">
        <f aca="false">INDEX(Mapping!$C$2:$C$465,MATCH(E137,Mapping!$A$2:$A$465,0))</f>
        <v>CHUZACHEN HEP</v>
      </c>
      <c r="H137" s="2" t="n">
        <v>0.53</v>
      </c>
      <c r="I137" s="3" t="n">
        <v>0.01</v>
      </c>
    </row>
    <row r="138" customFormat="false" ht="15" hidden="false" customHeight="false" outlineLevel="0" collapsed="false">
      <c r="A138" s="0" t="s">
        <v>70</v>
      </c>
      <c r="B138" s="0" t="n">
        <f aca="false">VALUE(LEFT(A138,4))</f>
        <v>2020</v>
      </c>
      <c r="C138" s="0" t="str">
        <f aca="false">"FY"&amp;IF(VALUE(MID(A138,6,2))&gt;=4,VALUE(LEFT(A138,4)),VALUE(LEFT(A138,4))-1)&amp;"-"&amp;TEXT(MOD(IF(VALUE(MID(A138,6,2))&gt;=4,VALUE(LEFT(A138,4)),VALUE(LEFT(A138,4))-1)+1,100),"00")</f>
        <v>FY2019-20</v>
      </c>
      <c r="D138" s="0" t="s">
        <v>593</v>
      </c>
      <c r="E138" s="0" t="s">
        <v>593</v>
      </c>
      <c r="F138" s="0" t="str">
        <f aca="false">INDEX(Mapping!$B$2:$B$465,MATCH(E138,Mapping!$A$2:$A$465,0))</f>
        <v>RGPPL (DABHOL)</v>
      </c>
      <c r="G138" s="0" t="str">
        <f aca="false">INDEX(Mapping!$C$2:$C$465,MATCH(E138,Mapping!$A$2:$A$465,0))</f>
        <v>RGPPL (DABHOL)</v>
      </c>
      <c r="H138" s="2" t="n">
        <v>0.5</v>
      </c>
      <c r="I138" s="3" t="n">
        <v>0.01</v>
      </c>
    </row>
    <row r="139" customFormat="false" ht="15" hidden="false" customHeight="false" outlineLevel="0" collapsed="false">
      <c r="A139" s="0" t="s">
        <v>70</v>
      </c>
      <c r="B139" s="0" t="n">
        <f aca="false">VALUE(LEFT(A139,4))</f>
        <v>2020</v>
      </c>
      <c r="C139" s="0" t="str">
        <f aca="false">"FY"&amp;IF(VALUE(MID(A139,6,2))&gt;=4,VALUE(LEFT(A139,4)),VALUE(LEFT(A139,4))-1)&amp;"-"&amp;TEXT(MOD(IF(VALUE(MID(A139,6,2))&gt;=4,VALUE(LEFT(A139,4)),VALUE(LEFT(A139,4))-1)+1,100),"00")</f>
        <v>FY2019-20</v>
      </c>
      <c r="D139" s="0" t="s">
        <v>54</v>
      </c>
      <c r="E139" s="0" t="s">
        <v>54</v>
      </c>
      <c r="F139" s="0" t="str">
        <f aca="false">INDEX(Mapping!$B$2:$B$465,MATCH(E139,Mapping!$A$2:$A$465,0))</f>
        <v>JAMMU &amp; KASHMIR</v>
      </c>
      <c r="G139" s="0" t="str">
        <f aca="false">INDEX(Mapping!$C$2:$C$465,MATCH(E139,Mapping!$A$2:$A$465,0))</f>
        <v>JAMMU &amp; KASHMIR</v>
      </c>
      <c r="H139" s="2" t="n">
        <v>0.45</v>
      </c>
      <c r="I139" s="3" t="n">
        <v>0.01</v>
      </c>
    </row>
    <row r="140" customFormat="false" ht="15" hidden="false" customHeight="false" outlineLevel="0" collapsed="false">
      <c r="A140" s="0" t="s">
        <v>70</v>
      </c>
      <c r="B140" s="0" t="n">
        <f aca="false">VALUE(LEFT(A140,4))</f>
        <v>2020</v>
      </c>
      <c r="C140" s="0" t="str">
        <f aca="false">"FY"&amp;IF(VALUE(MID(A140,6,2))&gt;=4,VALUE(LEFT(A140,4)),VALUE(LEFT(A140,4))-1)&amp;"-"&amp;TEXT(MOD(IF(VALUE(MID(A140,6,2))&gt;=4,VALUE(LEFT(A140,4)),VALUE(LEFT(A140,4))-1)+1,100),"00")</f>
        <v>FY2019-20</v>
      </c>
      <c r="D140" s="0" t="s">
        <v>203</v>
      </c>
      <c r="E140" s="0" t="s">
        <v>203</v>
      </c>
      <c r="F140" s="0" t="str">
        <f aca="false">INDEX(Mapping!$B$2:$B$465,MATCH(E140,Mapping!$A$2:$A$465,0))</f>
        <v>ADHUNIK POWER</v>
      </c>
      <c r="G140" s="0" t="str">
        <f aca="false">INDEX(Mapping!$C$2:$C$465,MATCH(E140,Mapping!$A$2:$A$465,0))</f>
        <v>ADHUNIK POWER</v>
      </c>
      <c r="H140" s="2" t="n">
        <v>0.35</v>
      </c>
      <c r="I140" s="3" t="n">
        <v>0.01</v>
      </c>
    </row>
    <row r="141" customFormat="false" ht="15" hidden="false" customHeight="false" outlineLevel="0" collapsed="false">
      <c r="A141" s="0" t="s">
        <v>70</v>
      </c>
      <c r="B141" s="0" t="n">
        <f aca="false">VALUE(LEFT(A141,4))</f>
        <v>2020</v>
      </c>
      <c r="C141" s="0" t="str">
        <f aca="false">"FY"&amp;IF(VALUE(MID(A141,6,2))&gt;=4,VALUE(LEFT(A141,4)),VALUE(LEFT(A141,4))-1)&amp;"-"&amp;TEXT(MOD(IF(VALUE(MID(A141,6,2))&gt;=4,VALUE(LEFT(A141,4)),VALUE(LEFT(A141,4))-1)+1,100),"00")</f>
        <v>FY2019-20</v>
      </c>
      <c r="D141" s="0" t="s">
        <v>272</v>
      </c>
      <c r="E141" s="0" t="s">
        <v>272</v>
      </c>
      <c r="F141" s="0" t="str">
        <f aca="false">INDEX(Mapping!$B$2:$B$465,MATCH(E141,Mapping!$A$2:$A$465,0))</f>
        <v>BALCO</v>
      </c>
      <c r="G141" s="0" t="str">
        <f aca="false">INDEX(Mapping!$C$2:$C$465,MATCH(E141,Mapping!$A$2:$A$465,0))</f>
        <v>BALCO</v>
      </c>
      <c r="H141" s="2" t="n">
        <v>0.31</v>
      </c>
      <c r="I141" s="3" t="n">
        <v>0.01</v>
      </c>
    </row>
    <row r="142" customFormat="false" ht="15" hidden="false" customHeight="false" outlineLevel="0" collapsed="false">
      <c r="A142" s="0" t="s">
        <v>70</v>
      </c>
      <c r="B142" s="0" t="n">
        <f aca="false">VALUE(LEFT(A142,4))</f>
        <v>2020</v>
      </c>
      <c r="C142" s="0" t="str">
        <f aca="false">"FY"&amp;IF(VALUE(MID(A142,6,2))&gt;=4,VALUE(LEFT(A142,4)),VALUE(LEFT(A142,4))-1)&amp;"-"&amp;TEXT(MOD(IF(VALUE(MID(A142,6,2))&gt;=4,VALUE(LEFT(A142,4)),VALUE(LEFT(A142,4))-1)+1,100),"00")</f>
        <v>FY2019-20</v>
      </c>
      <c r="D142" s="0" t="s">
        <v>315</v>
      </c>
      <c r="E142" s="0" t="s">
        <v>315</v>
      </c>
      <c r="F142" s="0" t="str">
        <f aca="false">INDEX(Mapping!$B$2:$B$465,MATCH(E142,Mapping!$A$2:$A$465,0))</f>
        <v>DHARIWAL INFRASTRUCTURE</v>
      </c>
      <c r="G142" s="0" t="str">
        <f aca="false">INDEX(Mapping!$C$2:$C$465,MATCH(E142,Mapping!$A$2:$A$465,0))</f>
        <v>DHARIWAL INFRASTRUCTURE</v>
      </c>
      <c r="H142" s="2" t="n">
        <v>0.19</v>
      </c>
      <c r="I142" s="3" t="n">
        <v>0.005</v>
      </c>
    </row>
    <row r="143" customFormat="false" ht="15" hidden="false" customHeight="false" outlineLevel="0" collapsed="false">
      <c r="A143" s="0" t="s">
        <v>70</v>
      </c>
      <c r="B143" s="0" t="n">
        <f aca="false">VALUE(LEFT(A143,4))</f>
        <v>2020</v>
      </c>
      <c r="C143" s="0" t="str">
        <f aca="false">"FY"&amp;IF(VALUE(MID(A143,6,2))&gt;=4,VALUE(LEFT(A143,4)),VALUE(LEFT(A143,4))-1)&amp;"-"&amp;TEXT(MOD(IF(VALUE(MID(A143,6,2))&gt;=4,VALUE(LEFT(A143,4)),VALUE(LEFT(A143,4))-1)+1,100),"00")</f>
        <v>FY2019-20</v>
      </c>
      <c r="D143" s="0" t="s">
        <v>150</v>
      </c>
      <c r="E143" s="0" t="s">
        <v>150</v>
      </c>
      <c r="F143" s="0" t="str">
        <f aca="false">INDEX(Mapping!$B$2:$B$465,MATCH(E143,Mapping!$A$2:$A$465,0))</f>
        <v>DNH &amp; DD (UT)</v>
      </c>
      <c r="G143" s="0" t="str">
        <f aca="false">INDEX(Mapping!$C$2:$C$465,MATCH(E143,Mapping!$A$2:$A$465,0))</f>
        <v>DNH &amp; DD (UT)</v>
      </c>
      <c r="H143" s="2" t="n">
        <v>0.02</v>
      </c>
      <c r="I143" s="3" t="n">
        <v>0.0004</v>
      </c>
    </row>
    <row r="144" customFormat="false" ht="15" hidden="false" customHeight="false" outlineLevel="0" collapsed="false">
      <c r="A144" s="0" t="s">
        <v>70</v>
      </c>
      <c r="B144" s="0" t="n">
        <f aca="false">VALUE(LEFT(A144,4))</f>
        <v>2020</v>
      </c>
      <c r="C144" s="0" t="str">
        <f aca="false">"FY"&amp;IF(VALUE(MID(A144,6,2))&gt;=4,VALUE(LEFT(A144,4)),VALUE(LEFT(A144,4))-1)&amp;"-"&amp;TEXT(MOD(IF(VALUE(MID(A144,6,2))&gt;=4,VALUE(LEFT(A144,4)),VALUE(LEFT(A144,4))-1)+1,100),"00")</f>
        <v>FY2019-20</v>
      </c>
      <c r="D144" s="0" t="s">
        <v>450</v>
      </c>
      <c r="E144" s="0" t="s">
        <v>450</v>
      </c>
      <c r="F144" s="0" t="str">
        <f aca="false">INDEX(Mapping!$B$2:$B$465,MATCH(E144,Mapping!$A$2:$A$465,0))</f>
        <v>BRBCL NABINAGAR</v>
      </c>
      <c r="G144" s="0" t="str">
        <f aca="false">INDEX(Mapping!$C$2:$C$465,MATCH(E144,Mapping!$A$2:$A$465,0))</f>
        <v>NTPC GROUP</v>
      </c>
      <c r="H144" s="2" t="n">
        <v>0.01</v>
      </c>
      <c r="I144" s="3" t="n">
        <v>0.0003</v>
      </c>
    </row>
    <row r="145" customFormat="false" ht="15" hidden="false" customHeight="false" outlineLevel="0" collapsed="false">
      <c r="A145" s="0" t="s">
        <v>180</v>
      </c>
      <c r="B145" s="0" t="n">
        <f aca="false">VALUE(LEFT(A145,4))</f>
        <v>2020</v>
      </c>
      <c r="C145" s="0" t="str">
        <f aca="false">"FY"&amp;IF(VALUE(MID(A145,6,2))&gt;=4,VALUE(LEFT(A145,4)),VALUE(LEFT(A145,4))-1)&amp;"-"&amp;TEXT(MOD(IF(VALUE(MID(A145,6,2))&gt;=4,VALUE(LEFT(A145,4)),VALUE(LEFT(A145,4))-1)+1,100),"00")</f>
        <v>FY2019-20</v>
      </c>
      <c r="D145" s="0" t="s">
        <v>43</v>
      </c>
      <c r="E145" s="0" t="s">
        <v>43</v>
      </c>
      <c r="F145" s="0" t="str">
        <f aca="false">INDEX(Mapping!$B$2:$B$465,MATCH(E145,Mapping!$A$2:$A$465,0))</f>
        <v>ODISHA</v>
      </c>
      <c r="G145" s="0" t="str">
        <f aca="false">INDEX(Mapping!$C$2:$C$465,MATCH(E145,Mapping!$A$2:$A$465,0))</f>
        <v>ODISHA</v>
      </c>
      <c r="H145" s="2" t="n">
        <v>374.83</v>
      </c>
      <c r="I145" s="3" t="n">
        <v>9.44</v>
      </c>
    </row>
    <row r="146" customFormat="false" ht="15" hidden="false" customHeight="false" outlineLevel="0" collapsed="false">
      <c r="A146" s="0" t="s">
        <v>180</v>
      </c>
      <c r="B146" s="0" t="n">
        <f aca="false">VALUE(LEFT(A146,4))</f>
        <v>2020</v>
      </c>
      <c r="C146" s="0" t="str">
        <f aca="false">"FY"&amp;IF(VALUE(MID(A146,6,2))&gt;=4,VALUE(LEFT(A146,4)),VALUE(LEFT(A146,4))-1)&amp;"-"&amp;TEXT(MOD(IF(VALUE(MID(A146,6,2))&gt;=4,VALUE(LEFT(A146,4)),VALUE(LEFT(A146,4))-1)+1,100),"00")</f>
        <v>FY2019-20</v>
      </c>
      <c r="D146" s="0" t="s">
        <v>36</v>
      </c>
      <c r="E146" s="0" t="s">
        <v>36</v>
      </c>
      <c r="F146" s="0" t="str">
        <f aca="false">INDEX(Mapping!$B$2:$B$465,MATCH(E146,Mapping!$A$2:$A$465,0))</f>
        <v>UTTAR PRADESH</v>
      </c>
      <c r="G146" s="0" t="str">
        <f aca="false">INDEX(Mapping!$C$2:$C$465,MATCH(E146,Mapping!$A$2:$A$465,0))</f>
        <v>UTTAR PRADESH</v>
      </c>
      <c r="H146" s="2" t="n">
        <v>346.05</v>
      </c>
      <c r="I146" s="3" t="n">
        <v>8.71</v>
      </c>
    </row>
    <row r="147" customFormat="false" ht="15" hidden="false" customHeight="false" outlineLevel="0" collapsed="false">
      <c r="A147" s="0" t="s">
        <v>180</v>
      </c>
      <c r="B147" s="0" t="n">
        <f aca="false">VALUE(LEFT(A147,4))</f>
        <v>2020</v>
      </c>
      <c r="C147" s="0" t="str">
        <f aca="false">"FY"&amp;IF(VALUE(MID(A147,6,2))&gt;=4,VALUE(LEFT(A147,4)),VALUE(LEFT(A147,4))-1)&amp;"-"&amp;TEXT(MOD(IF(VALUE(MID(A147,6,2))&gt;=4,VALUE(LEFT(A147,4)),VALUE(LEFT(A147,4))-1)+1,100),"00")</f>
        <v>FY2019-20</v>
      </c>
      <c r="D147" s="0" t="s">
        <v>179</v>
      </c>
      <c r="E147" s="0" t="s">
        <v>179</v>
      </c>
      <c r="F147" s="0" t="str">
        <f aca="false">INDEX(Mapping!$B$2:$B$465,MATCH(E147,Mapping!$A$2:$A$465,0))</f>
        <v>ADANI POWER - RAIPUR TPP (EX-GMR CHHATTISGARH)</v>
      </c>
      <c r="G147" s="0" t="str">
        <f aca="false">INDEX(Mapping!$C$2:$C$465,MATCH(E147,Mapping!$A$2:$A$465,0))</f>
        <v>ADANI POWER (ALL PLANTS)</v>
      </c>
      <c r="H147" s="2" t="n">
        <v>313.68</v>
      </c>
      <c r="I147" s="3" t="n">
        <v>7.9</v>
      </c>
    </row>
    <row r="148" customFormat="false" ht="15" hidden="false" customHeight="false" outlineLevel="0" collapsed="false">
      <c r="A148" s="0" t="s">
        <v>180</v>
      </c>
      <c r="B148" s="0" t="n">
        <f aca="false">VALUE(LEFT(A148,4))</f>
        <v>2020</v>
      </c>
      <c r="C148" s="0" t="str">
        <f aca="false">"FY"&amp;IF(VALUE(MID(A148,6,2))&gt;=4,VALUE(LEFT(A148,4)),VALUE(LEFT(A148,4))-1)&amp;"-"&amp;TEXT(MOD(IF(VALUE(MID(A148,6,2))&gt;=4,VALUE(LEFT(A148,4)),VALUE(LEFT(A148,4))-1)+1,100),"00")</f>
        <v>FY2019-20</v>
      </c>
      <c r="D148" s="0" t="s">
        <v>45</v>
      </c>
      <c r="E148" s="0" t="s">
        <v>45</v>
      </c>
      <c r="F148" s="0" t="str">
        <f aca="false">INDEX(Mapping!$B$2:$B$465,MATCH(E148,Mapping!$A$2:$A$465,0))</f>
        <v>BIHAR</v>
      </c>
      <c r="G148" s="0" t="str">
        <f aca="false">INDEX(Mapping!$C$2:$C$465,MATCH(E148,Mapping!$A$2:$A$465,0))</f>
        <v>BIHAR</v>
      </c>
      <c r="H148" s="2" t="n">
        <v>267.99</v>
      </c>
      <c r="I148" s="3" t="n">
        <v>6.75</v>
      </c>
    </row>
    <row r="149" customFormat="false" ht="15" hidden="false" customHeight="false" outlineLevel="0" collapsed="false">
      <c r="A149" s="0" t="s">
        <v>180</v>
      </c>
      <c r="B149" s="0" t="n">
        <f aca="false">VALUE(LEFT(A149,4))</f>
        <v>2020</v>
      </c>
      <c r="C149" s="0" t="str">
        <f aca="false">"FY"&amp;IF(VALUE(MID(A149,6,2))&gt;=4,VALUE(LEFT(A149,4)),VALUE(LEFT(A149,4))-1)&amp;"-"&amp;TEXT(MOD(IF(VALUE(MID(A149,6,2))&gt;=4,VALUE(LEFT(A149,4)),VALUE(LEFT(A149,4))-1)+1,100),"00")</f>
        <v>FY2019-20</v>
      </c>
      <c r="D149" s="0" t="s">
        <v>53</v>
      </c>
      <c r="E149" s="0" t="s">
        <v>53</v>
      </c>
      <c r="F149" s="0" t="str">
        <f aca="false">INDEX(Mapping!$B$2:$B$465,MATCH(E149,Mapping!$A$2:$A$465,0))</f>
        <v>HIMACHAL PRADESH</v>
      </c>
      <c r="G149" s="0" t="str">
        <f aca="false">INDEX(Mapping!$C$2:$C$465,MATCH(E149,Mapping!$A$2:$A$465,0))</f>
        <v>HIMACHAL PRADESH</v>
      </c>
      <c r="H149" s="2" t="n">
        <v>232.83</v>
      </c>
      <c r="I149" s="3" t="n">
        <v>5.86</v>
      </c>
    </row>
    <row r="150" customFormat="false" ht="15" hidden="false" customHeight="false" outlineLevel="0" collapsed="false">
      <c r="A150" s="0" t="s">
        <v>180</v>
      </c>
      <c r="B150" s="0" t="n">
        <f aca="false">VALUE(LEFT(A150,4))</f>
        <v>2020</v>
      </c>
      <c r="C150" s="0" t="str">
        <f aca="false">"FY"&amp;IF(VALUE(MID(A150,6,2))&gt;=4,VALUE(LEFT(A150,4)),VALUE(LEFT(A150,4))-1)&amp;"-"&amp;TEXT(MOD(IF(VALUE(MID(A150,6,2))&gt;=4,VALUE(LEFT(A150,4)),VALUE(LEFT(A150,4))-1)+1,100),"00")</f>
        <v>FY2019-20</v>
      </c>
      <c r="D150" s="0" t="s">
        <v>41</v>
      </c>
      <c r="E150" s="0" t="s">
        <v>41</v>
      </c>
      <c r="F150" s="0" t="str">
        <f aca="false">INDEX(Mapping!$B$2:$B$465,MATCH(E150,Mapping!$A$2:$A$465,0))</f>
        <v>RAJASTHAN</v>
      </c>
      <c r="G150" s="0" t="str">
        <f aca="false">INDEX(Mapping!$C$2:$C$465,MATCH(E150,Mapping!$A$2:$A$465,0))</f>
        <v>RAJASTHAN</v>
      </c>
      <c r="H150" s="2" t="n">
        <v>218.35</v>
      </c>
      <c r="I150" s="3" t="n">
        <v>5.5</v>
      </c>
    </row>
    <row r="151" customFormat="false" ht="15" hidden="false" customHeight="false" outlineLevel="0" collapsed="false">
      <c r="A151" s="0" t="s">
        <v>180</v>
      </c>
      <c r="B151" s="0" t="n">
        <f aca="false">VALUE(LEFT(A151,4))</f>
        <v>2020</v>
      </c>
      <c r="C151" s="0" t="str">
        <f aca="false">"FY"&amp;IF(VALUE(MID(A151,6,2))&gt;=4,VALUE(LEFT(A151,4)),VALUE(LEFT(A151,4))-1)&amp;"-"&amp;TEXT(MOD(IF(VALUE(MID(A151,6,2))&gt;=4,VALUE(LEFT(A151,4)),VALUE(LEFT(A151,4))-1)+1,100),"00")</f>
        <v>FY2019-20</v>
      </c>
      <c r="D151" s="0" t="s">
        <v>31</v>
      </c>
      <c r="E151" s="0" t="s">
        <v>31</v>
      </c>
      <c r="F151" s="0" t="str">
        <f aca="false">INDEX(Mapping!$B$2:$B$465,MATCH(E151,Mapping!$A$2:$A$465,0))</f>
        <v>GUJARAT</v>
      </c>
      <c r="G151" s="0" t="str">
        <f aca="false">INDEX(Mapping!$C$2:$C$465,MATCH(E151,Mapping!$A$2:$A$465,0))</f>
        <v>GUJARAT</v>
      </c>
      <c r="H151" s="2" t="n">
        <v>196.95</v>
      </c>
      <c r="I151" s="3" t="n">
        <v>4.96</v>
      </c>
    </row>
    <row r="152" customFormat="false" ht="15" hidden="false" customHeight="false" outlineLevel="0" collapsed="false">
      <c r="A152" s="0" t="s">
        <v>180</v>
      </c>
      <c r="B152" s="0" t="n">
        <f aca="false">VALUE(LEFT(A152,4))</f>
        <v>2020</v>
      </c>
      <c r="C152" s="0" t="str">
        <f aca="false">"FY"&amp;IF(VALUE(MID(A152,6,2))&gt;=4,VALUE(LEFT(A152,4)),VALUE(LEFT(A152,4))-1)&amp;"-"&amp;TEXT(MOD(IF(VALUE(MID(A152,6,2))&gt;=4,VALUE(LEFT(A152,4)),VALUE(LEFT(A152,4))-1)+1,100),"00")</f>
        <v>FY2019-20</v>
      </c>
      <c r="D152" s="0" t="s">
        <v>46</v>
      </c>
      <c r="E152" s="0" t="s">
        <v>46</v>
      </c>
      <c r="F152" s="0" t="str">
        <f aca="false">INDEX(Mapping!$B$2:$B$465,MATCH(E152,Mapping!$A$2:$A$465,0))</f>
        <v>CHHATTISGARH</v>
      </c>
      <c r="G152" s="0" t="str">
        <f aca="false">INDEX(Mapping!$C$2:$C$465,MATCH(E152,Mapping!$A$2:$A$465,0))</f>
        <v>CHHATTISGARH</v>
      </c>
      <c r="H152" s="2" t="n">
        <v>180.99</v>
      </c>
      <c r="I152" s="3" t="n">
        <v>4.56</v>
      </c>
    </row>
    <row r="153" customFormat="false" ht="15" hidden="false" customHeight="false" outlineLevel="0" collapsed="false">
      <c r="A153" s="0" t="s">
        <v>180</v>
      </c>
      <c r="B153" s="0" t="n">
        <f aca="false">VALUE(LEFT(A153,4))</f>
        <v>2020</v>
      </c>
      <c r="C153" s="0" t="str">
        <f aca="false">"FY"&amp;IF(VALUE(MID(A153,6,2))&gt;=4,VALUE(LEFT(A153,4)),VALUE(LEFT(A153,4))-1)&amp;"-"&amp;TEXT(MOD(IF(VALUE(MID(A153,6,2))&gt;=4,VALUE(LEFT(A153,4)),VALUE(LEFT(A153,4))-1)+1,100),"00")</f>
        <v>FY2019-20</v>
      </c>
      <c r="D153" s="0" t="s">
        <v>62</v>
      </c>
      <c r="E153" s="0" t="s">
        <v>62</v>
      </c>
      <c r="F153" s="0" t="str">
        <f aca="false">INDEX(Mapping!$B$2:$B$465,MATCH(E153,Mapping!$A$2:$A$465,0))</f>
        <v>TEESTA URJA (TEESTA-III HEP)</v>
      </c>
      <c r="G153" s="0" t="str">
        <f aca="false">INDEX(Mapping!$C$2:$C$465,MATCH(E153,Mapping!$A$2:$A$465,0))</f>
        <v>TEESTA URJA (TEESTA-III HEP)</v>
      </c>
      <c r="H153" s="2" t="n">
        <v>136.5</v>
      </c>
      <c r="I153" s="3" t="n">
        <v>3.44</v>
      </c>
    </row>
    <row r="154" customFormat="false" ht="15" hidden="false" customHeight="false" outlineLevel="0" collapsed="false">
      <c r="A154" s="0" t="s">
        <v>180</v>
      </c>
      <c r="B154" s="0" t="n">
        <f aca="false">VALUE(LEFT(A154,4))</f>
        <v>2020</v>
      </c>
      <c r="C154" s="0" t="str">
        <f aca="false">"FY"&amp;IF(VALUE(MID(A154,6,2))&gt;=4,VALUE(LEFT(A154,4)),VALUE(LEFT(A154,4))-1)&amp;"-"&amp;TEXT(MOD(IF(VALUE(MID(A154,6,2))&gt;=4,VALUE(LEFT(A154,4)),VALUE(LEFT(A154,4))-1)+1,100),"00")</f>
        <v>FY2019-20</v>
      </c>
      <c r="D154" s="0" t="s">
        <v>61</v>
      </c>
      <c r="E154" s="0" t="s">
        <v>61</v>
      </c>
      <c r="F154" s="0" t="str">
        <f aca="false">INDEX(Mapping!$B$2:$B$465,MATCH(E154,Mapping!$A$2:$A$465,0))</f>
        <v>ASSAM</v>
      </c>
      <c r="G154" s="0" t="str">
        <f aca="false">INDEX(Mapping!$C$2:$C$465,MATCH(E154,Mapping!$A$2:$A$465,0))</f>
        <v>ASSAM</v>
      </c>
      <c r="H154" s="2" t="n">
        <v>126.14</v>
      </c>
      <c r="I154" s="3" t="n">
        <v>3.18</v>
      </c>
    </row>
    <row r="155" customFormat="false" ht="15" hidden="false" customHeight="false" outlineLevel="0" collapsed="false">
      <c r="A155" s="0" t="s">
        <v>180</v>
      </c>
      <c r="B155" s="0" t="n">
        <f aca="false">VALUE(LEFT(A155,4))</f>
        <v>2020</v>
      </c>
      <c r="C155" s="0" t="str">
        <f aca="false">"FY"&amp;IF(VALUE(MID(A155,6,2))&gt;=4,VALUE(LEFT(A155,4)),VALUE(LEFT(A155,4))-1)&amp;"-"&amp;TEXT(MOD(IF(VALUE(MID(A155,6,2))&gt;=4,VALUE(LEFT(A155,4)),VALUE(LEFT(A155,4))-1)+1,100),"00")</f>
        <v>FY2019-20</v>
      </c>
      <c r="D155" s="0" t="s">
        <v>114</v>
      </c>
      <c r="E155" s="0" t="s">
        <v>114</v>
      </c>
      <c r="F155" s="0" t="str">
        <f aca="false">INDEX(Mapping!$B$2:$B$465,MATCH(E155,Mapping!$A$2:$A$465,0))</f>
        <v>ADANI POWER - RAIGARH TPP (EX-REGL)</v>
      </c>
      <c r="G155" s="0" t="str">
        <f aca="false">INDEX(Mapping!$C$2:$C$465,MATCH(E155,Mapping!$A$2:$A$465,0))</f>
        <v>ADANI POWER (ALL PLANTS)</v>
      </c>
      <c r="H155" s="2" t="n">
        <v>108.74</v>
      </c>
      <c r="I155" s="3" t="n">
        <v>2.74</v>
      </c>
    </row>
    <row r="156" customFormat="false" ht="15" hidden="false" customHeight="false" outlineLevel="0" collapsed="false">
      <c r="A156" s="0" t="s">
        <v>180</v>
      </c>
      <c r="B156" s="0" t="n">
        <f aca="false">VALUE(LEFT(A156,4))</f>
        <v>2020</v>
      </c>
      <c r="C156" s="0" t="str">
        <f aca="false">"FY"&amp;IF(VALUE(MID(A156,6,2))&gt;=4,VALUE(LEFT(A156,4)),VALUE(LEFT(A156,4))-1)&amp;"-"&amp;TEXT(MOD(IF(VALUE(MID(A156,6,2))&gt;=4,VALUE(LEFT(A156,4)),VALUE(LEFT(A156,4))-1)+1,100),"00")</f>
        <v>FY2019-20</v>
      </c>
      <c r="D156" s="0" t="s">
        <v>165</v>
      </c>
      <c r="E156" s="0" t="s">
        <v>165</v>
      </c>
      <c r="F156" s="0" t="str">
        <f aca="false">INDEX(Mapping!$B$2:$B$465,MATCH(E156,Mapping!$A$2:$A$465,0))</f>
        <v>DGEN MEGA POWER</v>
      </c>
      <c r="G156" s="0" t="str">
        <f aca="false">INDEX(Mapping!$C$2:$C$465,MATCH(E156,Mapping!$A$2:$A$465,0))</f>
        <v>DGEN MEGA POWER</v>
      </c>
      <c r="H156" s="2" t="n">
        <v>105.75</v>
      </c>
      <c r="I156" s="3" t="n">
        <v>2.66</v>
      </c>
    </row>
    <row r="157" customFormat="false" ht="15" hidden="false" customHeight="false" outlineLevel="0" collapsed="false">
      <c r="A157" s="0" t="s">
        <v>180</v>
      </c>
      <c r="B157" s="0" t="n">
        <f aca="false">VALUE(LEFT(A157,4))</f>
        <v>2020</v>
      </c>
      <c r="C157" s="0" t="str">
        <f aca="false">"FY"&amp;IF(VALUE(MID(A157,6,2))&gt;=4,VALUE(LEFT(A157,4)),VALUE(LEFT(A157,4))-1)&amp;"-"&amp;TEXT(MOD(IF(VALUE(MID(A157,6,2))&gt;=4,VALUE(LEFT(A157,4)),VALUE(LEFT(A157,4))-1)+1,100),"00")</f>
        <v>FY2019-20</v>
      </c>
      <c r="D157" s="0" t="s">
        <v>155</v>
      </c>
      <c r="E157" s="0" t="s">
        <v>155</v>
      </c>
      <c r="F157" s="0" t="str">
        <f aca="false">INDEX(Mapping!$B$2:$B$465,MATCH(E157,Mapping!$A$2:$A$465,0))</f>
        <v>SKS POWER</v>
      </c>
      <c r="G157" s="0" t="str">
        <f aca="false">INDEX(Mapping!$C$2:$C$465,MATCH(E157,Mapping!$A$2:$A$465,0))</f>
        <v>SKS POWER</v>
      </c>
      <c r="H157" s="2" t="n">
        <v>100.81</v>
      </c>
      <c r="I157" s="3" t="n">
        <v>2.54</v>
      </c>
    </row>
    <row r="158" customFormat="false" ht="15" hidden="false" customHeight="false" outlineLevel="0" collapsed="false">
      <c r="A158" s="0" t="s">
        <v>180</v>
      </c>
      <c r="B158" s="0" t="n">
        <f aca="false">VALUE(LEFT(A158,4))</f>
        <v>2020</v>
      </c>
      <c r="C158" s="0" t="str">
        <f aca="false">"FY"&amp;IF(VALUE(MID(A158,6,2))&gt;=4,VALUE(LEFT(A158,4)),VALUE(LEFT(A158,4))-1)&amp;"-"&amp;TEXT(MOD(IF(VALUE(MID(A158,6,2))&gt;=4,VALUE(LEFT(A158,4)),VALUE(LEFT(A158,4))-1)+1,100),"00")</f>
        <v>FY2019-20</v>
      </c>
      <c r="D158" s="0" t="s">
        <v>94</v>
      </c>
      <c r="E158" s="0" t="s">
        <v>94</v>
      </c>
      <c r="F158" s="0" t="str">
        <f aca="false">INDEX(Mapping!$B$2:$B$465,MATCH(E158,Mapping!$A$2:$A$465,0))</f>
        <v>JHARKHAND</v>
      </c>
      <c r="G158" s="0" t="str">
        <f aca="false">INDEX(Mapping!$C$2:$C$465,MATCH(E158,Mapping!$A$2:$A$465,0))</f>
        <v>JHARKHAND</v>
      </c>
      <c r="H158" s="2" t="n">
        <v>94.09</v>
      </c>
      <c r="I158" s="3" t="n">
        <v>2.37</v>
      </c>
    </row>
    <row r="159" customFormat="false" ht="15" hidden="false" customHeight="false" outlineLevel="0" collapsed="false">
      <c r="A159" s="0" t="s">
        <v>180</v>
      </c>
      <c r="B159" s="0" t="n">
        <f aca="false">VALUE(LEFT(A159,4))</f>
        <v>2020</v>
      </c>
      <c r="C159" s="0" t="str">
        <f aca="false">"FY"&amp;IF(VALUE(MID(A159,6,2))&gt;=4,VALUE(LEFT(A159,4)),VALUE(LEFT(A159,4))-1)&amp;"-"&amp;TEXT(MOD(IF(VALUE(MID(A159,6,2))&gt;=4,VALUE(LEFT(A159,4)),VALUE(LEFT(A159,4))-1)+1,100),"00")</f>
        <v>FY2019-20</v>
      </c>
      <c r="D159" s="0" t="s">
        <v>49</v>
      </c>
      <c r="E159" s="0" t="s">
        <v>49</v>
      </c>
      <c r="F159" s="0" t="str">
        <f aca="false">INDEX(Mapping!$B$2:$B$465,MATCH(E159,Mapping!$A$2:$A$465,0))</f>
        <v>MADHYA PRADESH</v>
      </c>
      <c r="G159" s="0" t="str">
        <f aca="false">INDEX(Mapping!$C$2:$C$465,MATCH(E159,Mapping!$A$2:$A$465,0))</f>
        <v>MADHYA PRADESH</v>
      </c>
      <c r="H159" s="2" t="n">
        <v>93.2</v>
      </c>
      <c r="I159" s="3" t="n">
        <v>2.35</v>
      </c>
    </row>
    <row r="160" customFormat="false" ht="15" hidden="false" customHeight="false" outlineLevel="0" collapsed="false">
      <c r="A160" s="0" t="s">
        <v>180</v>
      </c>
      <c r="B160" s="0" t="n">
        <f aca="false">VALUE(LEFT(A160,4))</f>
        <v>2020</v>
      </c>
      <c r="C160" s="0" t="str">
        <f aca="false">"FY"&amp;IF(VALUE(MID(A160,6,2))&gt;=4,VALUE(LEFT(A160,4)),VALUE(LEFT(A160,4))-1)&amp;"-"&amp;TEXT(MOD(IF(VALUE(MID(A160,6,2))&gt;=4,VALUE(LEFT(A160,4)),VALUE(LEFT(A160,4))-1)+1,100),"00")</f>
        <v>FY2019-20</v>
      </c>
      <c r="D160" s="0" t="s">
        <v>48</v>
      </c>
      <c r="E160" s="0" t="s">
        <v>48</v>
      </c>
      <c r="F160" s="0" t="str">
        <f aca="false">INDEX(Mapping!$B$2:$B$465,MATCH(E160,Mapping!$A$2:$A$465,0))</f>
        <v>DELHI</v>
      </c>
      <c r="G160" s="0" t="str">
        <f aca="false">INDEX(Mapping!$C$2:$C$465,MATCH(E160,Mapping!$A$2:$A$465,0))</f>
        <v>DELHI</v>
      </c>
      <c r="H160" s="2" t="n">
        <v>91.51</v>
      </c>
      <c r="I160" s="3" t="n">
        <v>2.3</v>
      </c>
    </row>
    <row r="161" customFormat="false" ht="15" hidden="false" customHeight="false" outlineLevel="0" collapsed="false">
      <c r="A161" s="0" t="s">
        <v>180</v>
      </c>
      <c r="B161" s="0" t="n">
        <f aca="false">VALUE(LEFT(A161,4))</f>
        <v>2020</v>
      </c>
      <c r="C161" s="0" t="str">
        <f aca="false">"FY"&amp;IF(VALUE(MID(A161,6,2))&gt;=4,VALUE(LEFT(A161,4)),VALUE(LEFT(A161,4))-1)&amp;"-"&amp;TEXT(MOD(IF(VALUE(MID(A161,6,2))&gt;=4,VALUE(LEFT(A161,4)),VALUE(LEFT(A161,4))-1)+1,100),"00")</f>
        <v>FY2019-20</v>
      </c>
      <c r="D161" s="0" t="s">
        <v>67</v>
      </c>
      <c r="E161" s="0" t="s">
        <v>67</v>
      </c>
      <c r="F161" s="0" t="str">
        <f aca="false">INDEX(Mapping!$B$2:$B$465,MATCH(E161,Mapping!$A$2:$A$465,0))</f>
        <v>JINDAL POWER LTD - STAGE 2</v>
      </c>
      <c r="G161" s="0" t="str">
        <f aca="false">INDEX(Mapping!$C$2:$C$465,MATCH(E161,Mapping!$A$2:$A$465,0))</f>
        <v>JINDAL POWER LTD (BOTH STAGES)</v>
      </c>
      <c r="H161" s="2" t="n">
        <v>81.75</v>
      </c>
      <c r="I161" s="3" t="n">
        <v>2.06</v>
      </c>
    </row>
    <row r="162" customFormat="false" ht="15" hidden="false" customHeight="false" outlineLevel="0" collapsed="false">
      <c r="A162" s="0" t="s">
        <v>180</v>
      </c>
      <c r="B162" s="0" t="n">
        <f aca="false">VALUE(LEFT(A162,4))</f>
        <v>2020</v>
      </c>
      <c r="C162" s="0" t="str">
        <f aca="false">"FY"&amp;IF(VALUE(MID(A162,6,2))&gt;=4,VALUE(LEFT(A162,4)),VALUE(LEFT(A162,4))-1)&amp;"-"&amp;TEXT(MOD(IF(VALUE(MID(A162,6,2))&gt;=4,VALUE(LEFT(A162,4)),VALUE(LEFT(A162,4))-1)+1,100),"00")</f>
        <v>FY2019-20</v>
      </c>
      <c r="D162" s="0" t="s">
        <v>56</v>
      </c>
      <c r="E162" s="0" t="s">
        <v>56</v>
      </c>
      <c r="F162" s="0" t="str">
        <f aca="false">INDEX(Mapping!$B$2:$B$465,MATCH(E162,Mapping!$A$2:$A$465,0))</f>
        <v>UTTARAKHAND</v>
      </c>
      <c r="G162" s="0" t="str">
        <f aca="false">INDEX(Mapping!$C$2:$C$465,MATCH(E162,Mapping!$A$2:$A$465,0))</f>
        <v>UTTARAKHAND</v>
      </c>
      <c r="H162" s="2" t="n">
        <v>80.39</v>
      </c>
      <c r="I162" s="3" t="n">
        <v>2.02</v>
      </c>
    </row>
    <row r="163" customFormat="false" ht="15" hidden="false" customHeight="false" outlineLevel="0" collapsed="false">
      <c r="A163" s="0" t="s">
        <v>180</v>
      </c>
      <c r="B163" s="0" t="n">
        <f aca="false">VALUE(LEFT(A163,4))</f>
        <v>2020</v>
      </c>
      <c r="C163" s="0" t="str">
        <f aca="false">"FY"&amp;IF(VALUE(MID(A163,6,2))&gt;=4,VALUE(LEFT(A163,4)),VALUE(LEFT(A163,4))-1)&amp;"-"&amp;TEXT(MOD(IF(VALUE(MID(A163,6,2))&gt;=4,VALUE(LEFT(A163,4)),VALUE(LEFT(A163,4))-1)+1,100),"00")</f>
        <v>FY2019-20</v>
      </c>
      <c r="D163" s="0" t="s">
        <v>57</v>
      </c>
      <c r="E163" s="0" t="s">
        <v>57</v>
      </c>
      <c r="F163" s="0" t="str">
        <f aca="false">INDEX(Mapping!$B$2:$B$465,MATCH(E163,Mapping!$A$2:$A$465,0))</f>
        <v>SEIL ENERGY INDIA (EX-SEMBCORP)</v>
      </c>
      <c r="G163" s="0" t="str">
        <f aca="false">INDEX(Mapping!$C$2:$C$465,MATCH(E163,Mapping!$A$2:$A$465,0))</f>
        <v>SEIL ENERGY INDIA</v>
      </c>
      <c r="H163" s="2" t="n">
        <v>75.55</v>
      </c>
      <c r="I163" s="3" t="n">
        <v>1.9</v>
      </c>
    </row>
    <row r="164" customFormat="false" ht="15" hidden="false" customHeight="false" outlineLevel="0" collapsed="false">
      <c r="A164" s="0" t="s">
        <v>180</v>
      </c>
      <c r="B164" s="0" t="n">
        <f aca="false">VALUE(LEFT(A164,4))</f>
        <v>2020</v>
      </c>
      <c r="C164" s="0" t="str">
        <f aca="false">"FY"&amp;IF(VALUE(MID(A164,6,2))&gt;=4,VALUE(LEFT(A164,4)),VALUE(LEFT(A164,4))-1)&amp;"-"&amp;TEXT(MOD(IF(VALUE(MID(A164,6,2))&gt;=4,VALUE(LEFT(A164,4)),VALUE(LEFT(A164,4))-1)+1,100),"00")</f>
        <v>FY2019-20</v>
      </c>
      <c r="D164" s="0" t="s">
        <v>187</v>
      </c>
      <c r="E164" s="0" t="s">
        <v>187</v>
      </c>
      <c r="F164" s="0" t="str">
        <f aca="false">INDEX(Mapping!$B$2:$B$465,MATCH(E164,Mapping!$A$2:$A$465,0))</f>
        <v>SPECTRUM</v>
      </c>
      <c r="G164" s="0" t="str">
        <f aca="false">INDEX(Mapping!$C$2:$C$465,MATCH(E164,Mapping!$A$2:$A$465,0))</f>
        <v>SPECTRUM</v>
      </c>
      <c r="H164" s="2" t="n">
        <v>55.04</v>
      </c>
      <c r="I164" s="3" t="n">
        <v>1.39</v>
      </c>
    </row>
    <row r="165" customFormat="false" ht="15" hidden="false" customHeight="false" outlineLevel="0" collapsed="false">
      <c r="A165" s="0" t="s">
        <v>180</v>
      </c>
      <c r="B165" s="0" t="n">
        <f aca="false">VALUE(LEFT(A165,4))</f>
        <v>2020</v>
      </c>
      <c r="C165" s="0" t="str">
        <f aca="false">"FY"&amp;IF(VALUE(MID(A165,6,2))&gt;=4,VALUE(LEFT(A165,4)),VALUE(LEFT(A165,4))-1)&amp;"-"&amp;TEXT(MOD(IF(VALUE(MID(A165,6,2))&gt;=4,VALUE(LEFT(A165,4)),VALUE(LEFT(A165,4))-1)+1,100),"00")</f>
        <v>FY2019-20</v>
      </c>
      <c r="D165" s="0" t="s">
        <v>89</v>
      </c>
      <c r="E165" s="0" t="s">
        <v>89</v>
      </c>
      <c r="F165" s="0" t="str">
        <f aca="false">INDEX(Mapping!$B$2:$B$465,MATCH(E165,Mapping!$A$2:$A$465,0))</f>
        <v>MB POWER (MP)</v>
      </c>
      <c r="G165" s="0" t="str">
        <f aca="false">INDEX(Mapping!$C$2:$C$465,MATCH(E165,Mapping!$A$2:$A$465,0))</f>
        <v>MB POWER (MP)</v>
      </c>
      <c r="H165" s="2" t="n">
        <v>52.74</v>
      </c>
      <c r="I165" s="3" t="n">
        <v>1.33</v>
      </c>
    </row>
    <row r="166" customFormat="false" ht="15" hidden="false" customHeight="false" outlineLevel="0" collapsed="false">
      <c r="A166" s="0" t="s">
        <v>180</v>
      </c>
      <c r="B166" s="0" t="n">
        <f aca="false">VALUE(LEFT(A166,4))</f>
        <v>2020</v>
      </c>
      <c r="C166" s="0" t="str">
        <f aca="false">"FY"&amp;IF(VALUE(MID(A166,6,2))&gt;=4,VALUE(LEFT(A166,4)),VALUE(LEFT(A166,4))-1)&amp;"-"&amp;TEXT(MOD(IF(VALUE(MID(A166,6,2))&gt;=4,VALUE(LEFT(A166,4)),VALUE(LEFT(A166,4))-1)+1,100),"00")</f>
        <v>FY2019-20</v>
      </c>
      <c r="D166" s="0" t="s">
        <v>82</v>
      </c>
      <c r="E166" s="0" t="s">
        <v>82</v>
      </c>
      <c r="F166" s="0" t="str">
        <f aca="false">INDEX(Mapping!$B$2:$B$465,MATCH(E166,Mapping!$A$2:$A$465,0))</f>
        <v>JINDAL INDIA THERMAL POWER (JITPL)</v>
      </c>
      <c r="G166" s="0" t="str">
        <f aca="false">INDEX(Mapping!$C$2:$C$465,MATCH(E166,Mapping!$A$2:$A$465,0))</f>
        <v>JINDAL INDIA THERMAL POWER (JITPL)</v>
      </c>
      <c r="H166" s="2" t="n">
        <v>47.53</v>
      </c>
      <c r="I166" s="3" t="n">
        <v>1.2</v>
      </c>
    </row>
    <row r="167" customFormat="false" ht="15" hidden="false" customHeight="false" outlineLevel="0" collapsed="false">
      <c r="A167" s="0" t="s">
        <v>180</v>
      </c>
      <c r="B167" s="0" t="n">
        <f aca="false">VALUE(LEFT(A167,4))</f>
        <v>2020</v>
      </c>
      <c r="C167" s="0" t="str">
        <f aca="false">"FY"&amp;IF(VALUE(MID(A167,6,2))&gt;=4,VALUE(LEFT(A167,4)),VALUE(LEFT(A167,4))-1)&amp;"-"&amp;TEXT(MOD(IF(VALUE(MID(A167,6,2))&gt;=4,VALUE(LEFT(A167,4)),VALUE(LEFT(A167,4))-1)+1,100),"00")</f>
        <v>FY2019-20</v>
      </c>
      <c r="D167" s="0" t="s">
        <v>72</v>
      </c>
      <c r="E167" s="0" t="s">
        <v>72</v>
      </c>
      <c r="F167" s="0" t="str">
        <f aca="false">INDEX(Mapping!$B$2:$B$465,MATCH(E167,Mapping!$A$2:$A$465,0))</f>
        <v>JINDAL POWER LTD - STAGE 1</v>
      </c>
      <c r="G167" s="0" t="str">
        <f aca="false">INDEX(Mapping!$C$2:$C$465,MATCH(E167,Mapping!$A$2:$A$465,0))</f>
        <v>JINDAL POWER LTD (BOTH STAGES)</v>
      </c>
      <c r="H167" s="2" t="n">
        <v>47.47</v>
      </c>
      <c r="I167" s="3" t="n">
        <v>1.2</v>
      </c>
    </row>
    <row r="168" customFormat="false" ht="15" hidden="false" customHeight="false" outlineLevel="0" collapsed="false">
      <c r="A168" s="0" t="s">
        <v>180</v>
      </c>
      <c r="B168" s="0" t="n">
        <f aca="false">VALUE(LEFT(A168,4))</f>
        <v>2020</v>
      </c>
      <c r="C168" s="0" t="str">
        <f aca="false">"FY"&amp;IF(VALUE(MID(A168,6,2))&gt;=4,VALUE(LEFT(A168,4)),VALUE(LEFT(A168,4))-1)&amp;"-"&amp;TEXT(MOD(IF(VALUE(MID(A168,6,2))&gt;=4,VALUE(LEFT(A168,4)),VALUE(LEFT(A168,4))-1)+1,100),"00")</f>
        <v>FY2019-20</v>
      </c>
      <c r="D168" s="0" t="s">
        <v>106</v>
      </c>
      <c r="E168" s="0" t="s">
        <v>106</v>
      </c>
      <c r="F168" s="0" t="str">
        <f aca="false">INDEX(Mapping!$B$2:$B$465,MATCH(E168,Mapping!$A$2:$A$465,0))</f>
        <v>ACB (INDIA)</v>
      </c>
      <c r="G168" s="0" t="str">
        <f aca="false">INDEX(Mapping!$C$2:$C$465,MATCH(E168,Mapping!$A$2:$A$465,0))</f>
        <v>ACB (INDIA)</v>
      </c>
      <c r="H168" s="2" t="n">
        <v>44.81</v>
      </c>
      <c r="I168" s="3" t="n">
        <v>1.13</v>
      </c>
    </row>
    <row r="169" customFormat="false" ht="15" hidden="false" customHeight="false" outlineLevel="0" collapsed="false">
      <c r="A169" s="0" t="s">
        <v>180</v>
      </c>
      <c r="B169" s="0" t="n">
        <f aca="false">VALUE(LEFT(A169,4))</f>
        <v>2020</v>
      </c>
      <c r="C169" s="0" t="str">
        <f aca="false">"FY"&amp;IF(VALUE(MID(A169,6,2))&gt;=4,VALUE(LEFT(A169,4)),VALUE(LEFT(A169,4))-1)&amp;"-"&amp;TEXT(MOD(IF(VALUE(MID(A169,6,2))&gt;=4,VALUE(LEFT(A169,4)),VALUE(LEFT(A169,4))-1)+1,100),"00")</f>
        <v>FY2019-20</v>
      </c>
      <c r="D169" s="0" t="s">
        <v>167</v>
      </c>
      <c r="E169" s="0" t="s">
        <v>167</v>
      </c>
      <c r="F169" s="0" t="str">
        <f aca="false">INDEX(Mapping!$B$2:$B$465,MATCH(E169,Mapping!$A$2:$A$465,0))</f>
        <v>SEIL ENERGY INDIA (EX-SEMBCORP)</v>
      </c>
      <c r="G169" s="0" t="str">
        <f aca="false">INDEX(Mapping!$C$2:$C$465,MATCH(E169,Mapping!$A$2:$A$465,0))</f>
        <v>SEIL ENERGY INDIA</v>
      </c>
      <c r="H169" s="2" t="n">
        <v>40.76</v>
      </c>
      <c r="I169" s="3" t="n">
        <v>1.03</v>
      </c>
    </row>
    <row r="170" customFormat="false" ht="15" hidden="false" customHeight="false" outlineLevel="0" collapsed="false">
      <c r="A170" s="0" t="s">
        <v>180</v>
      </c>
      <c r="B170" s="0" t="n">
        <f aca="false">VALUE(LEFT(A170,4))</f>
        <v>2020</v>
      </c>
      <c r="C170" s="0" t="str">
        <f aca="false">"FY"&amp;IF(VALUE(MID(A170,6,2))&gt;=4,VALUE(LEFT(A170,4)),VALUE(LEFT(A170,4))-1)&amp;"-"&amp;TEXT(MOD(IF(VALUE(MID(A170,6,2))&gt;=4,VALUE(LEFT(A170,4)),VALUE(LEFT(A170,4))-1)+1,100),"00")</f>
        <v>FY2019-20</v>
      </c>
      <c r="D170" s="0" t="s">
        <v>143</v>
      </c>
      <c r="E170" s="0" t="s">
        <v>143</v>
      </c>
      <c r="F170" s="0" t="str">
        <f aca="false">INDEX(Mapping!$B$2:$B$465,MATCH(E170,Mapping!$A$2:$A$465,0))</f>
        <v>MARUTI CLEAN COAL &amp; POWER</v>
      </c>
      <c r="G170" s="0" t="str">
        <f aca="false">INDEX(Mapping!$C$2:$C$465,MATCH(E170,Mapping!$A$2:$A$465,0))</f>
        <v>MARUTI CLEAN COAL &amp; POWER</v>
      </c>
      <c r="H170" s="2" t="n">
        <v>39.73</v>
      </c>
      <c r="I170" s="3" t="n">
        <v>1</v>
      </c>
    </row>
    <row r="171" customFormat="false" ht="15" hidden="false" customHeight="false" outlineLevel="0" collapsed="false">
      <c r="A171" s="0" t="s">
        <v>180</v>
      </c>
      <c r="B171" s="0" t="n">
        <f aca="false">VALUE(LEFT(A171,4))</f>
        <v>2020</v>
      </c>
      <c r="C171" s="0" t="str">
        <f aca="false">"FY"&amp;IF(VALUE(MID(A171,6,2))&gt;=4,VALUE(LEFT(A171,4)),VALUE(LEFT(A171,4))-1)&amp;"-"&amp;TEXT(MOD(IF(VALUE(MID(A171,6,2))&gt;=4,VALUE(LEFT(A171,4)),VALUE(LEFT(A171,4))-1)+1,100),"00")</f>
        <v>FY2019-20</v>
      </c>
      <c r="D171" s="0" t="s">
        <v>169</v>
      </c>
      <c r="E171" s="0" t="s">
        <v>169</v>
      </c>
      <c r="F171" s="0" t="str">
        <f aca="false">INDEX(Mapping!$B$2:$B$465,MATCH(E171,Mapping!$A$2:$A$465,0))</f>
        <v>JHABUA POWER</v>
      </c>
      <c r="G171" s="0" t="str">
        <f aca="false">INDEX(Mapping!$C$2:$C$465,MATCH(E171,Mapping!$A$2:$A$465,0))</f>
        <v>JHABUA POWER</v>
      </c>
      <c r="H171" s="2" t="n">
        <v>35.28</v>
      </c>
      <c r="I171" s="3" t="n">
        <v>0.89</v>
      </c>
    </row>
    <row r="172" customFormat="false" ht="15" hidden="false" customHeight="false" outlineLevel="0" collapsed="false">
      <c r="A172" s="0" t="s">
        <v>180</v>
      </c>
      <c r="B172" s="0" t="n">
        <f aca="false">VALUE(LEFT(A172,4))</f>
        <v>2020</v>
      </c>
      <c r="C172" s="0" t="str">
        <f aca="false">"FY"&amp;IF(VALUE(MID(A172,6,2))&gt;=4,VALUE(LEFT(A172,4)),VALUE(LEFT(A172,4))-1)&amp;"-"&amp;TEXT(MOD(IF(VALUE(MID(A172,6,2))&gt;=4,VALUE(LEFT(A172,4)),VALUE(LEFT(A172,4))-1)+1,100),"00")</f>
        <v>FY2019-20</v>
      </c>
      <c r="D172" s="0" t="s">
        <v>119</v>
      </c>
      <c r="E172" s="0" t="s">
        <v>119</v>
      </c>
      <c r="F172" s="0" t="str">
        <f aca="false">INDEX(Mapping!$B$2:$B$465,MATCH(E172,Mapping!$A$2:$A$465,0))</f>
        <v>GOA</v>
      </c>
      <c r="G172" s="0" t="str">
        <f aca="false">INDEX(Mapping!$C$2:$C$465,MATCH(E172,Mapping!$A$2:$A$465,0))</f>
        <v>GOA</v>
      </c>
      <c r="H172" s="2" t="n">
        <v>27.41</v>
      </c>
      <c r="I172" s="3" t="n">
        <v>0.69</v>
      </c>
    </row>
    <row r="173" customFormat="false" ht="15" hidden="false" customHeight="false" outlineLevel="0" collapsed="false">
      <c r="A173" s="0" t="s">
        <v>180</v>
      </c>
      <c r="B173" s="0" t="n">
        <f aca="false">VALUE(LEFT(A173,4))</f>
        <v>2020</v>
      </c>
      <c r="C173" s="0" t="str">
        <f aca="false">"FY"&amp;IF(VALUE(MID(A173,6,2))&gt;=4,VALUE(LEFT(A173,4)),VALUE(LEFT(A173,4))-1)&amp;"-"&amp;TEXT(MOD(IF(VALUE(MID(A173,6,2))&gt;=4,VALUE(LEFT(A173,4)),VALUE(LEFT(A173,4))-1)+1,100),"00")</f>
        <v>FY2019-20</v>
      </c>
      <c r="D173" s="0" t="s">
        <v>152</v>
      </c>
      <c r="E173" s="0" t="s">
        <v>152</v>
      </c>
      <c r="F173" s="0" t="str">
        <f aca="false">INDEX(Mapping!$B$2:$B$465,MATCH(E173,Mapping!$A$2:$A$465,0))</f>
        <v>CHANDIGARH</v>
      </c>
      <c r="G173" s="0" t="str">
        <f aca="false">INDEX(Mapping!$C$2:$C$465,MATCH(E173,Mapping!$A$2:$A$465,0))</f>
        <v>CHANDIGARH</v>
      </c>
      <c r="H173" s="2" t="n">
        <v>27.26</v>
      </c>
      <c r="I173" s="3" t="n">
        <v>0.69</v>
      </c>
    </row>
    <row r="174" customFormat="false" ht="15" hidden="false" customHeight="false" outlineLevel="0" collapsed="false">
      <c r="A174" s="0" t="s">
        <v>180</v>
      </c>
      <c r="B174" s="0" t="n">
        <f aca="false">VALUE(LEFT(A174,4))</f>
        <v>2020</v>
      </c>
      <c r="C174" s="0" t="str">
        <f aca="false">"FY"&amp;IF(VALUE(MID(A174,6,2))&gt;=4,VALUE(LEFT(A174,4)),VALUE(LEFT(A174,4))-1)&amp;"-"&amp;TEXT(MOD(IF(VALUE(MID(A174,6,2))&gt;=4,VALUE(LEFT(A174,4)),VALUE(LEFT(A174,4))-1)+1,100),"00")</f>
        <v>FY2019-20</v>
      </c>
      <c r="D174" s="0" t="s">
        <v>214</v>
      </c>
      <c r="E174" s="0" t="s">
        <v>214</v>
      </c>
      <c r="F174" s="0" t="str">
        <f aca="false">INDEX(Mapping!$B$2:$B$465,MATCH(E174,Mapping!$A$2:$A$465,0))</f>
        <v>NLC INDIA</v>
      </c>
      <c r="G174" s="0" t="str">
        <f aca="false">INDEX(Mapping!$C$2:$C$465,MATCH(E174,Mapping!$A$2:$A$465,0))</f>
        <v>NLC INDIA GROUP</v>
      </c>
      <c r="H174" s="2" t="n">
        <v>26.3</v>
      </c>
      <c r="I174" s="3" t="n">
        <v>0.66</v>
      </c>
    </row>
    <row r="175" customFormat="false" ht="15" hidden="false" customHeight="false" outlineLevel="0" collapsed="false">
      <c r="A175" s="0" t="s">
        <v>180</v>
      </c>
      <c r="B175" s="0" t="n">
        <f aca="false">VALUE(LEFT(A175,4))</f>
        <v>2020</v>
      </c>
      <c r="C175" s="0" t="str">
        <f aca="false">"FY"&amp;IF(VALUE(MID(A175,6,2))&gt;=4,VALUE(LEFT(A175,4)),VALUE(LEFT(A175,4))-1)&amp;"-"&amp;TEXT(MOD(IF(VALUE(MID(A175,6,2))&gt;=4,VALUE(LEFT(A175,4)),VALUE(LEFT(A175,4))-1)+1,100),"00")</f>
        <v>FY2019-20</v>
      </c>
      <c r="D175" s="0" t="s">
        <v>84</v>
      </c>
      <c r="E175" s="0" t="s">
        <v>84</v>
      </c>
      <c r="F175" s="0" t="str">
        <f aca="false">INDEX(Mapping!$B$2:$B$465,MATCH(E175,Mapping!$A$2:$A$465,0))</f>
        <v>DB POWER</v>
      </c>
      <c r="G175" s="0" t="str">
        <f aca="false">INDEX(Mapping!$C$2:$C$465,MATCH(E175,Mapping!$A$2:$A$465,0))</f>
        <v>DB POWER</v>
      </c>
      <c r="H175" s="2" t="n">
        <v>21.92</v>
      </c>
      <c r="I175" s="3" t="n">
        <v>0.55</v>
      </c>
    </row>
    <row r="176" customFormat="false" ht="15" hidden="false" customHeight="false" outlineLevel="0" collapsed="false">
      <c r="A176" s="0" t="s">
        <v>180</v>
      </c>
      <c r="B176" s="0" t="n">
        <f aca="false">VALUE(LEFT(A176,4))</f>
        <v>2020</v>
      </c>
      <c r="C176" s="0" t="str">
        <f aca="false">"FY"&amp;IF(VALUE(MID(A176,6,2))&gt;=4,VALUE(LEFT(A176,4)),VALUE(LEFT(A176,4))-1)&amp;"-"&amp;TEXT(MOD(IF(VALUE(MID(A176,6,2))&gt;=4,VALUE(LEFT(A176,4)),VALUE(LEFT(A176,4))-1)+1,100),"00")</f>
        <v>FY2019-20</v>
      </c>
      <c r="D176" s="0" t="s">
        <v>246</v>
      </c>
      <c r="E176" s="0" t="s">
        <v>246</v>
      </c>
      <c r="F176" s="0" t="str">
        <f aca="false">INDEX(Mapping!$B$2:$B$465,MATCH(E176,Mapping!$A$2:$A$465,0))</f>
        <v>NTPC STATIONS</v>
      </c>
      <c r="G176" s="0" t="str">
        <f aca="false">INDEX(Mapping!$C$2:$C$465,MATCH(E176,Mapping!$A$2:$A$465,0))</f>
        <v>NTPC GROUP</v>
      </c>
      <c r="H176" s="2" t="n">
        <v>21.23</v>
      </c>
      <c r="I176" s="3" t="n">
        <v>0.53</v>
      </c>
    </row>
    <row r="177" customFormat="false" ht="15" hidden="false" customHeight="false" outlineLevel="0" collapsed="false">
      <c r="A177" s="0" t="s">
        <v>180</v>
      </c>
      <c r="B177" s="0" t="n">
        <f aca="false">VALUE(LEFT(A177,4))</f>
        <v>2020</v>
      </c>
      <c r="C177" s="0" t="str">
        <f aca="false">"FY"&amp;IF(VALUE(MID(A177,6,2))&gt;=4,VALUE(LEFT(A177,4)),VALUE(LEFT(A177,4))-1)&amp;"-"&amp;TEXT(MOD(IF(VALUE(MID(A177,6,2))&gt;=4,VALUE(LEFT(A177,4)),VALUE(LEFT(A177,4))-1)+1,100),"00")</f>
        <v>FY2019-20</v>
      </c>
      <c r="D177" s="0" t="s">
        <v>436</v>
      </c>
      <c r="E177" s="0" t="s">
        <v>436</v>
      </c>
      <c r="F177" s="0" t="str">
        <f aca="false">INDEX(Mapping!$B$2:$B$465,MATCH(E177,Mapping!$A$2:$A$465,0))</f>
        <v>NJPC</v>
      </c>
      <c r="G177" s="0" t="str">
        <f aca="false">INDEX(Mapping!$C$2:$C$465,MATCH(E177,Mapping!$A$2:$A$465,0))</f>
        <v>NJPC</v>
      </c>
      <c r="H177" s="2" t="n">
        <v>20.44</v>
      </c>
      <c r="I177" s="3" t="n">
        <v>0.51</v>
      </c>
    </row>
    <row r="178" customFormat="false" ht="15" hidden="false" customHeight="false" outlineLevel="0" collapsed="false">
      <c r="A178" s="0" t="s">
        <v>180</v>
      </c>
      <c r="B178" s="0" t="n">
        <f aca="false">VALUE(LEFT(A178,4))</f>
        <v>2020</v>
      </c>
      <c r="C178" s="0" t="str">
        <f aca="false">"FY"&amp;IF(VALUE(MID(A178,6,2))&gt;=4,VALUE(LEFT(A178,4)),VALUE(LEFT(A178,4))-1)&amp;"-"&amp;TEXT(MOD(IF(VALUE(MID(A178,6,2))&gt;=4,VALUE(LEFT(A178,4)),VALUE(LEFT(A178,4))-1)+1,100),"00")</f>
        <v>FY2019-20</v>
      </c>
      <c r="D178" s="0" t="s">
        <v>47</v>
      </c>
      <c r="E178" s="0" t="s">
        <v>47</v>
      </c>
      <c r="F178" s="0" t="str">
        <f aca="false">INDEX(Mapping!$B$2:$B$465,MATCH(E178,Mapping!$A$2:$A$465,0))</f>
        <v>KARNATAKA</v>
      </c>
      <c r="G178" s="0" t="str">
        <f aca="false">INDEX(Mapping!$C$2:$C$465,MATCH(E178,Mapping!$A$2:$A$465,0))</f>
        <v>KARNATAKA</v>
      </c>
      <c r="H178" s="2" t="n">
        <v>19.75</v>
      </c>
      <c r="I178" s="3" t="n">
        <v>0.5</v>
      </c>
    </row>
    <row r="179" customFormat="false" ht="15" hidden="false" customHeight="false" outlineLevel="0" collapsed="false">
      <c r="A179" s="0" t="s">
        <v>180</v>
      </c>
      <c r="B179" s="0" t="n">
        <f aca="false">VALUE(LEFT(A179,4))</f>
        <v>2020</v>
      </c>
      <c r="C179" s="0" t="str">
        <f aca="false">"FY"&amp;IF(VALUE(MID(A179,6,2))&gt;=4,VALUE(LEFT(A179,4)),VALUE(LEFT(A179,4))-1)&amp;"-"&amp;TEXT(MOD(IF(VALUE(MID(A179,6,2))&gt;=4,VALUE(LEFT(A179,4)),VALUE(LEFT(A179,4))-1)+1,100),"00")</f>
        <v>FY2019-20</v>
      </c>
      <c r="D179" s="0" t="s">
        <v>176</v>
      </c>
      <c r="E179" s="0" t="s">
        <v>176</v>
      </c>
      <c r="F179" s="0" t="str">
        <f aca="false">INDEX(Mapping!$B$2:$B$465,MATCH(E179,Mapping!$A$2:$A$465,0))</f>
        <v>SIKKIM</v>
      </c>
      <c r="G179" s="0" t="str">
        <f aca="false">INDEX(Mapping!$C$2:$C$465,MATCH(E179,Mapping!$A$2:$A$465,0))</f>
        <v>SIKKIM</v>
      </c>
      <c r="H179" s="2" t="n">
        <v>18.5</v>
      </c>
      <c r="I179" s="3" t="n">
        <v>0.47</v>
      </c>
    </row>
    <row r="180" customFormat="false" ht="15" hidden="false" customHeight="false" outlineLevel="0" collapsed="false">
      <c r="A180" s="0" t="s">
        <v>180</v>
      </c>
      <c r="B180" s="0" t="n">
        <f aca="false">VALUE(LEFT(A180,4))</f>
        <v>2020</v>
      </c>
      <c r="C180" s="0" t="str">
        <f aca="false">"FY"&amp;IF(VALUE(MID(A180,6,2))&gt;=4,VALUE(LEFT(A180,4)),VALUE(LEFT(A180,4))-1)&amp;"-"&amp;TEXT(MOD(IF(VALUE(MID(A180,6,2))&gt;=4,VALUE(LEFT(A180,4)),VALUE(LEFT(A180,4))-1)+1,100),"00")</f>
        <v>FY2019-20</v>
      </c>
      <c r="D180" s="0" t="s">
        <v>79</v>
      </c>
      <c r="E180" s="0" t="s">
        <v>79</v>
      </c>
      <c r="F180" s="0" t="str">
        <f aca="false">INDEX(Mapping!$B$2:$B$465,MATCH(E180,Mapping!$A$2:$A$465,0))</f>
        <v>MAHAN ENERGEN (EX-ESSAR POWER MP)</v>
      </c>
      <c r="G180" s="0" t="str">
        <f aca="false">INDEX(Mapping!$C$2:$C$465,MATCH(E180,Mapping!$A$2:$A$465,0))</f>
        <v>ADANI POWER (ALL PLANTS)</v>
      </c>
      <c r="H180" s="2" t="n">
        <v>16.56</v>
      </c>
      <c r="I180" s="3" t="n">
        <v>0.42</v>
      </c>
    </row>
    <row r="181" customFormat="false" ht="15" hidden="false" customHeight="false" outlineLevel="0" collapsed="false">
      <c r="A181" s="0" t="s">
        <v>180</v>
      </c>
      <c r="B181" s="0" t="n">
        <f aca="false">VALUE(LEFT(A181,4))</f>
        <v>2020</v>
      </c>
      <c r="C181" s="0" t="str">
        <f aca="false">"FY"&amp;IF(VALUE(MID(A181,6,2))&gt;=4,VALUE(LEFT(A181,4)),VALUE(LEFT(A181,4))-1)&amp;"-"&amp;TEXT(MOD(IF(VALUE(MID(A181,6,2))&gt;=4,VALUE(LEFT(A181,4)),VALUE(LEFT(A181,4))-1)+1,100),"00")</f>
        <v>FY2019-20</v>
      </c>
      <c r="D181" s="0" t="s">
        <v>39</v>
      </c>
      <c r="E181" s="0" t="s">
        <v>39</v>
      </c>
      <c r="F181" s="0" t="str">
        <f aca="false">INDEX(Mapping!$B$2:$B$465,MATCH(E181,Mapping!$A$2:$A$465,0))</f>
        <v>WEST BENGAL</v>
      </c>
      <c r="G181" s="0" t="str">
        <f aca="false">INDEX(Mapping!$C$2:$C$465,MATCH(E181,Mapping!$A$2:$A$465,0))</f>
        <v>WEST BENGAL</v>
      </c>
      <c r="H181" s="2" t="n">
        <v>14.86</v>
      </c>
      <c r="I181" s="3" t="n">
        <v>0.37</v>
      </c>
    </row>
    <row r="182" customFormat="false" ht="15" hidden="false" customHeight="false" outlineLevel="0" collapsed="false">
      <c r="A182" s="0" t="s">
        <v>180</v>
      </c>
      <c r="B182" s="0" t="n">
        <f aca="false">VALUE(LEFT(A182,4))</f>
        <v>2020</v>
      </c>
      <c r="C182" s="0" t="str">
        <f aca="false">"FY"&amp;IF(VALUE(MID(A182,6,2))&gt;=4,VALUE(LEFT(A182,4)),VALUE(LEFT(A182,4))-1)&amp;"-"&amp;TEXT(MOD(IF(VALUE(MID(A182,6,2))&gt;=4,VALUE(LEFT(A182,4)),VALUE(LEFT(A182,4))-1)+1,100),"00")</f>
        <v>FY2019-20</v>
      </c>
      <c r="D182" s="0" t="s">
        <v>65</v>
      </c>
      <c r="E182" s="0" t="s">
        <v>65</v>
      </c>
      <c r="F182" s="0" t="str">
        <f aca="false">INDEX(Mapping!$B$2:$B$465,MATCH(E182,Mapping!$A$2:$A$465,0))</f>
        <v>JAYPEE NIGRIE STPP</v>
      </c>
      <c r="G182" s="0" t="str">
        <f aca="false">INDEX(Mapping!$C$2:$C$465,MATCH(E182,Mapping!$A$2:$A$465,0))</f>
        <v>JAYPEE NIGRIE STPP</v>
      </c>
      <c r="H182" s="2" t="n">
        <v>14.69</v>
      </c>
      <c r="I182" s="3" t="n">
        <v>0.37</v>
      </c>
    </row>
    <row r="183" customFormat="false" ht="15" hidden="false" customHeight="false" outlineLevel="0" collapsed="false">
      <c r="A183" s="0" t="s">
        <v>180</v>
      </c>
      <c r="B183" s="0" t="n">
        <f aca="false">VALUE(LEFT(A183,4))</f>
        <v>2020</v>
      </c>
      <c r="C183" s="0" t="str">
        <f aca="false">"FY"&amp;IF(VALUE(MID(A183,6,2))&gt;=4,VALUE(LEFT(A183,4)),VALUE(LEFT(A183,4))-1)&amp;"-"&amp;TEXT(MOD(IF(VALUE(MID(A183,6,2))&gt;=4,VALUE(LEFT(A183,4)),VALUE(LEFT(A183,4))-1)+1,100),"00")</f>
        <v>FY2019-20</v>
      </c>
      <c r="D183" s="0" t="s">
        <v>122</v>
      </c>
      <c r="E183" s="0" t="s">
        <v>122</v>
      </c>
      <c r="F183" s="0" t="str">
        <f aca="false">INDEX(Mapping!$B$2:$B$465,MATCH(E183,Mapping!$A$2:$A$465,0))</f>
        <v>KARCHAM WANGTOO HEP</v>
      </c>
      <c r="G183" s="0" t="str">
        <f aca="false">INDEX(Mapping!$C$2:$C$465,MATCH(E183,Mapping!$A$2:$A$465,0))</f>
        <v>KARCHAM WANGTOO HEP</v>
      </c>
      <c r="H183" s="2" t="n">
        <v>14.31</v>
      </c>
      <c r="I183" s="3" t="n">
        <v>0.36</v>
      </c>
    </row>
    <row r="184" customFormat="false" ht="15" hidden="false" customHeight="false" outlineLevel="0" collapsed="false">
      <c r="A184" s="0" t="s">
        <v>180</v>
      </c>
      <c r="B184" s="0" t="n">
        <f aca="false">VALUE(LEFT(A184,4))</f>
        <v>2020</v>
      </c>
      <c r="C184" s="0" t="str">
        <f aca="false">"FY"&amp;IF(VALUE(MID(A184,6,2))&gt;=4,VALUE(LEFT(A184,4)),VALUE(LEFT(A184,4))-1)&amp;"-"&amp;TEXT(MOD(IF(VALUE(MID(A184,6,2))&gt;=4,VALUE(LEFT(A184,4)),VALUE(LEFT(A184,4))-1)+1,100),"00")</f>
        <v>FY2019-20</v>
      </c>
      <c r="D184" s="0" t="s">
        <v>199</v>
      </c>
      <c r="E184" s="0" t="s">
        <v>199</v>
      </c>
      <c r="F184" s="0" t="str">
        <f aca="false">INDEX(Mapping!$B$2:$B$465,MATCH(E184,Mapping!$A$2:$A$465,0))</f>
        <v>TRIPURA</v>
      </c>
      <c r="G184" s="0" t="str">
        <f aca="false">INDEX(Mapping!$C$2:$C$465,MATCH(E184,Mapping!$A$2:$A$465,0))</f>
        <v>TRIPURA</v>
      </c>
      <c r="H184" s="2" t="n">
        <v>13.19</v>
      </c>
      <c r="I184" s="3" t="n">
        <v>0.33</v>
      </c>
    </row>
    <row r="185" customFormat="false" ht="15" hidden="false" customHeight="false" outlineLevel="0" collapsed="false">
      <c r="A185" s="0" t="s">
        <v>180</v>
      </c>
      <c r="B185" s="0" t="n">
        <f aca="false">VALUE(LEFT(A185,4))</f>
        <v>2020</v>
      </c>
      <c r="C185" s="0" t="str">
        <f aca="false">"FY"&amp;IF(VALUE(MID(A185,6,2))&gt;=4,VALUE(LEFT(A185,4)),VALUE(LEFT(A185,4))-1)&amp;"-"&amp;TEXT(MOD(IF(VALUE(MID(A185,6,2))&gt;=4,VALUE(LEFT(A185,4)),VALUE(LEFT(A185,4))-1)+1,100),"00")</f>
        <v>FY2019-20</v>
      </c>
      <c r="D185" s="0" t="s">
        <v>128</v>
      </c>
      <c r="E185" s="0" t="s">
        <v>128</v>
      </c>
      <c r="F185" s="0" t="str">
        <f aca="false">INDEX(Mapping!$B$2:$B$465,MATCH(E185,Mapping!$A$2:$A$465,0))</f>
        <v>AD HYDRO POWER</v>
      </c>
      <c r="G185" s="0" t="str">
        <f aca="false">INDEX(Mapping!$C$2:$C$465,MATCH(E185,Mapping!$A$2:$A$465,0))</f>
        <v>AD HYDRO POWER</v>
      </c>
      <c r="H185" s="2" t="n">
        <v>12.52</v>
      </c>
      <c r="I185" s="3" t="n">
        <v>0.32</v>
      </c>
    </row>
    <row r="186" customFormat="false" ht="15" hidden="false" customHeight="false" outlineLevel="0" collapsed="false">
      <c r="A186" s="0" t="s">
        <v>180</v>
      </c>
      <c r="B186" s="0" t="n">
        <f aca="false">VALUE(LEFT(A186,4))</f>
        <v>2020</v>
      </c>
      <c r="C186" s="0" t="str">
        <f aca="false">"FY"&amp;IF(VALUE(MID(A186,6,2))&gt;=4,VALUE(LEFT(A186,4)),VALUE(LEFT(A186,4))-1)&amp;"-"&amp;TEXT(MOD(IF(VALUE(MID(A186,6,2))&gt;=4,VALUE(LEFT(A186,4)),VALUE(LEFT(A186,4))-1)+1,100),"00")</f>
        <v>FY2019-20</v>
      </c>
      <c r="D186" s="0" t="s">
        <v>190</v>
      </c>
      <c r="E186" s="0" t="s">
        <v>190</v>
      </c>
      <c r="F186" s="0" t="str">
        <f aca="false">INDEX(Mapping!$B$2:$B$465,MATCH(E186,Mapping!$A$2:$A$465,0))</f>
        <v>JORETHANG</v>
      </c>
      <c r="G186" s="0" t="str">
        <f aca="false">INDEX(Mapping!$C$2:$C$465,MATCH(E186,Mapping!$A$2:$A$465,0))</f>
        <v>JORETHANG</v>
      </c>
      <c r="H186" s="2" t="n">
        <v>11.24</v>
      </c>
      <c r="I186" s="3" t="n">
        <v>0.28</v>
      </c>
    </row>
    <row r="187" customFormat="false" ht="15" hidden="false" customHeight="false" outlineLevel="0" collapsed="false">
      <c r="A187" s="0" t="s">
        <v>180</v>
      </c>
      <c r="B187" s="0" t="n">
        <f aca="false">VALUE(LEFT(A187,4))</f>
        <v>2020</v>
      </c>
      <c r="C187" s="0" t="str">
        <f aca="false">"FY"&amp;IF(VALUE(MID(A187,6,2))&gt;=4,VALUE(LEFT(A187,4)),VALUE(LEFT(A187,4))-1)&amp;"-"&amp;TEXT(MOD(IF(VALUE(MID(A187,6,2))&gt;=4,VALUE(LEFT(A187,4)),VALUE(LEFT(A187,4))-1)+1,100),"00")</f>
        <v>FY2019-20</v>
      </c>
      <c r="D187" s="0" t="s">
        <v>142</v>
      </c>
      <c r="E187" s="0" t="s">
        <v>142</v>
      </c>
      <c r="F187" s="0" t="str">
        <f aca="false">INDEX(Mapping!$B$2:$B$465,MATCH(E187,Mapping!$A$2:$A$465,0))</f>
        <v>SAINJ HEP</v>
      </c>
      <c r="G187" s="0" t="str">
        <f aca="false">INDEX(Mapping!$C$2:$C$465,MATCH(E187,Mapping!$A$2:$A$465,0))</f>
        <v>SAINJ HEP</v>
      </c>
      <c r="H187" s="2" t="n">
        <v>10.59</v>
      </c>
      <c r="I187" s="3" t="n">
        <v>0.27</v>
      </c>
    </row>
    <row r="188" customFormat="false" ht="15" hidden="false" customHeight="false" outlineLevel="0" collapsed="false">
      <c r="A188" s="0" t="s">
        <v>180</v>
      </c>
      <c r="B188" s="0" t="n">
        <f aca="false">VALUE(LEFT(A188,4))</f>
        <v>2020</v>
      </c>
      <c r="C188" s="0" t="str">
        <f aca="false">"FY"&amp;IF(VALUE(MID(A188,6,2))&gt;=4,VALUE(LEFT(A188,4)),VALUE(LEFT(A188,4))-1)&amp;"-"&amp;TEXT(MOD(IF(VALUE(MID(A188,6,2))&gt;=4,VALUE(LEFT(A188,4)),VALUE(LEFT(A188,4))-1)+1,100),"00")</f>
        <v>FY2019-20</v>
      </c>
      <c r="D188" s="0" t="s">
        <v>191</v>
      </c>
      <c r="E188" s="0" t="s">
        <v>191</v>
      </c>
      <c r="F188" s="0" t="str">
        <f aca="false">INDEX(Mapping!$B$2:$B$465,MATCH(E188,Mapping!$A$2:$A$465,0))</f>
        <v>DIKCHU HEP</v>
      </c>
      <c r="G188" s="0" t="str">
        <f aca="false">INDEX(Mapping!$C$2:$C$465,MATCH(E188,Mapping!$A$2:$A$465,0))</f>
        <v>DIKCHU HEP</v>
      </c>
      <c r="H188" s="2" t="n">
        <v>9.36</v>
      </c>
      <c r="I188" s="3" t="n">
        <v>0.24</v>
      </c>
    </row>
    <row r="189" customFormat="false" ht="15" hidden="false" customHeight="false" outlineLevel="0" collapsed="false">
      <c r="A189" s="0" t="s">
        <v>180</v>
      </c>
      <c r="B189" s="0" t="n">
        <f aca="false">VALUE(LEFT(A189,4))</f>
        <v>2020</v>
      </c>
      <c r="C189" s="0" t="str">
        <f aca="false">"FY"&amp;IF(VALUE(MID(A189,6,2))&gt;=4,VALUE(LEFT(A189,4)),VALUE(LEFT(A189,4))-1)&amp;"-"&amp;TEXT(MOD(IF(VALUE(MID(A189,6,2))&gt;=4,VALUE(LEFT(A189,4)),VALUE(LEFT(A189,4))-1)+1,100),"00")</f>
        <v>FY2019-20</v>
      </c>
      <c r="D189" s="0" t="s">
        <v>194</v>
      </c>
      <c r="E189" s="0" t="s">
        <v>194</v>
      </c>
      <c r="F189" s="0" t="str">
        <f aca="false">INDEX(Mapping!$B$2:$B$465,MATCH(E189,Mapping!$A$2:$A$465,0))</f>
        <v>TASHIDENG HEP</v>
      </c>
      <c r="G189" s="0" t="str">
        <f aca="false">INDEX(Mapping!$C$2:$C$465,MATCH(E189,Mapping!$A$2:$A$465,0))</f>
        <v>TASHIDENG HEP</v>
      </c>
      <c r="H189" s="2" t="n">
        <v>9.15</v>
      </c>
      <c r="I189" s="3" t="n">
        <v>0.23</v>
      </c>
    </row>
    <row r="190" customFormat="false" ht="15" hidden="false" customHeight="false" outlineLevel="0" collapsed="false">
      <c r="A190" s="0" t="s">
        <v>180</v>
      </c>
      <c r="B190" s="0" t="n">
        <f aca="false">VALUE(LEFT(A190,4))</f>
        <v>2020</v>
      </c>
      <c r="C190" s="0" t="str">
        <f aca="false">"FY"&amp;IF(VALUE(MID(A190,6,2))&gt;=4,VALUE(LEFT(A190,4)),VALUE(LEFT(A190,4))-1)&amp;"-"&amp;TEXT(MOD(IF(VALUE(MID(A190,6,2))&gt;=4,VALUE(LEFT(A190,4)),VALUE(LEFT(A190,4))-1)+1,100),"00")</f>
        <v>FY2019-20</v>
      </c>
      <c r="D190" s="0" t="s">
        <v>193</v>
      </c>
      <c r="E190" s="0" t="s">
        <v>193</v>
      </c>
      <c r="F190" s="0" t="str">
        <f aca="false">INDEX(Mapping!$B$2:$B$465,MATCH(E190,Mapping!$A$2:$A$465,0))</f>
        <v>MIZORAM</v>
      </c>
      <c r="G190" s="0" t="str">
        <f aca="false">INDEX(Mapping!$C$2:$C$465,MATCH(E190,Mapping!$A$2:$A$465,0))</f>
        <v>MIZORAM</v>
      </c>
      <c r="H190" s="2" t="n">
        <v>8.98</v>
      </c>
      <c r="I190" s="3" t="n">
        <v>0.23</v>
      </c>
    </row>
    <row r="191" customFormat="false" ht="15" hidden="false" customHeight="false" outlineLevel="0" collapsed="false">
      <c r="A191" s="0" t="s">
        <v>180</v>
      </c>
      <c r="B191" s="0" t="n">
        <f aca="false">VALUE(LEFT(A191,4))</f>
        <v>2020</v>
      </c>
      <c r="C191" s="0" t="str">
        <f aca="false">"FY"&amp;IF(VALUE(MID(A191,6,2))&gt;=4,VALUE(LEFT(A191,4)),VALUE(LEFT(A191,4))-1)&amp;"-"&amp;TEXT(MOD(IF(VALUE(MID(A191,6,2))&gt;=4,VALUE(LEFT(A191,4)),VALUE(LEFT(A191,4))-1)+1,100),"00")</f>
        <v>FY2019-20</v>
      </c>
      <c r="D191" s="0" t="s">
        <v>44</v>
      </c>
      <c r="E191" s="0" t="s">
        <v>44</v>
      </c>
      <c r="F191" s="0" t="str">
        <f aca="false">INDEX(Mapping!$B$2:$B$465,MATCH(E191,Mapping!$A$2:$A$465,0))</f>
        <v>HARYANA</v>
      </c>
      <c r="G191" s="0" t="str">
        <f aca="false">INDEX(Mapping!$C$2:$C$465,MATCH(E191,Mapping!$A$2:$A$465,0))</f>
        <v>HARYANA</v>
      </c>
      <c r="H191" s="2" t="n">
        <v>8.93</v>
      </c>
      <c r="I191" s="3" t="n">
        <v>0.22</v>
      </c>
    </row>
    <row r="192" customFormat="false" ht="15" hidden="false" customHeight="false" outlineLevel="0" collapsed="false">
      <c r="A192" s="0" t="s">
        <v>180</v>
      </c>
      <c r="B192" s="0" t="n">
        <f aca="false">VALUE(LEFT(A192,4))</f>
        <v>2020</v>
      </c>
      <c r="C192" s="0" t="str">
        <f aca="false">"FY"&amp;IF(VALUE(MID(A192,6,2))&gt;=4,VALUE(LEFT(A192,4)),VALUE(LEFT(A192,4))-1)&amp;"-"&amp;TEXT(MOD(IF(VALUE(MID(A192,6,2))&gt;=4,VALUE(LEFT(A192,4)),VALUE(LEFT(A192,4))-1)+1,100),"00")</f>
        <v>FY2019-20</v>
      </c>
      <c r="D192" s="0" t="s">
        <v>522</v>
      </c>
      <c r="E192" s="0" t="s">
        <v>522</v>
      </c>
      <c r="F192" s="0" t="str">
        <f aca="false">INDEX(Mapping!$B$2:$B$465,MATCH(E192,Mapping!$A$2:$A$465,0))</f>
        <v>TAMIL NADU MARCH 2020</v>
      </c>
      <c r="G192" s="0" t="str">
        <f aca="false">INDEX(Mapping!$C$2:$C$465,MATCH(E192,Mapping!$A$2:$A$465,0))</f>
        <v>TAMIL NADU MARCH 2020</v>
      </c>
      <c r="H192" s="2" t="n">
        <v>8.34</v>
      </c>
      <c r="I192" s="3" t="n">
        <v>0.21</v>
      </c>
    </row>
    <row r="193" customFormat="false" ht="15" hidden="false" customHeight="false" outlineLevel="0" collapsed="false">
      <c r="A193" s="0" t="s">
        <v>180</v>
      </c>
      <c r="B193" s="0" t="n">
        <f aca="false">VALUE(LEFT(A193,4))</f>
        <v>2020</v>
      </c>
      <c r="C193" s="0" t="str">
        <f aca="false">"FY"&amp;IF(VALUE(MID(A193,6,2))&gt;=4,VALUE(LEFT(A193,4)),VALUE(LEFT(A193,4))-1)&amp;"-"&amp;TEXT(MOD(IF(VALUE(MID(A193,6,2))&gt;=4,VALUE(LEFT(A193,4)),VALUE(LEFT(A193,4))-1)+1,100),"00")</f>
        <v>FY2019-20</v>
      </c>
      <c r="D193" s="0" t="s">
        <v>291</v>
      </c>
      <c r="E193" s="0" t="s">
        <v>291</v>
      </c>
      <c r="F193" s="0" t="str">
        <f aca="false">INDEX(Mapping!$B$2:$B$465,MATCH(E193,Mapping!$A$2:$A$465,0))</f>
        <v>MANIPUR</v>
      </c>
      <c r="G193" s="0" t="str">
        <f aca="false">INDEX(Mapping!$C$2:$C$465,MATCH(E193,Mapping!$A$2:$A$465,0))</f>
        <v>MANIPUR</v>
      </c>
      <c r="H193" s="2" t="n">
        <v>8.09</v>
      </c>
      <c r="I193" s="3" t="n">
        <v>0.2</v>
      </c>
    </row>
    <row r="194" customFormat="false" ht="15" hidden="false" customHeight="false" outlineLevel="0" collapsed="false">
      <c r="A194" s="0" t="s">
        <v>180</v>
      </c>
      <c r="B194" s="0" t="n">
        <f aca="false">VALUE(LEFT(A194,4))</f>
        <v>2020</v>
      </c>
      <c r="C194" s="0" t="str">
        <f aca="false">"FY"&amp;IF(VALUE(MID(A194,6,2))&gt;=4,VALUE(LEFT(A194,4)),VALUE(LEFT(A194,4))-1)&amp;"-"&amp;TEXT(MOD(IF(VALUE(MID(A194,6,2))&gt;=4,VALUE(LEFT(A194,4)),VALUE(LEFT(A194,4))-1)+1,100),"00")</f>
        <v>FY2019-20</v>
      </c>
      <c r="D194" s="0" t="s">
        <v>150</v>
      </c>
      <c r="E194" s="0" t="s">
        <v>150</v>
      </c>
      <c r="F194" s="0" t="str">
        <f aca="false">INDEX(Mapping!$B$2:$B$465,MATCH(E194,Mapping!$A$2:$A$465,0))</f>
        <v>DNH &amp; DD (UT)</v>
      </c>
      <c r="G194" s="0" t="str">
        <f aca="false">INDEX(Mapping!$C$2:$C$465,MATCH(E194,Mapping!$A$2:$A$465,0))</f>
        <v>DNH &amp; DD (UT)</v>
      </c>
      <c r="H194" s="2" t="n">
        <v>5.97</v>
      </c>
      <c r="I194" s="3" t="n">
        <v>0.15</v>
      </c>
    </row>
    <row r="195" customFormat="false" ht="15" hidden="false" customHeight="false" outlineLevel="0" collapsed="false">
      <c r="A195" s="0" t="s">
        <v>180</v>
      </c>
      <c r="B195" s="0" t="n">
        <f aca="false">VALUE(LEFT(A195,4))</f>
        <v>2020</v>
      </c>
      <c r="C195" s="0" t="str">
        <f aca="false">"FY"&amp;IF(VALUE(MID(A195,6,2))&gt;=4,VALUE(LEFT(A195,4)),VALUE(LEFT(A195,4))-1)&amp;"-"&amp;TEXT(MOD(IF(VALUE(MID(A195,6,2))&gt;=4,VALUE(LEFT(A195,4)),VALUE(LEFT(A195,4))-1)+1,100),"00")</f>
        <v>FY2019-20</v>
      </c>
      <c r="D195" s="0" t="s">
        <v>38</v>
      </c>
      <c r="E195" s="0" t="s">
        <v>38</v>
      </c>
      <c r="F195" s="0" t="str">
        <f aca="false">INDEX(Mapping!$B$2:$B$465,MATCH(E195,Mapping!$A$2:$A$465,0))</f>
        <v>ANDHRA PRADESH</v>
      </c>
      <c r="G195" s="0" t="str">
        <f aca="false">INDEX(Mapping!$C$2:$C$465,MATCH(E195,Mapping!$A$2:$A$465,0))</f>
        <v>ANDHRA PRADESH</v>
      </c>
      <c r="H195" s="2" t="n">
        <v>5.92</v>
      </c>
      <c r="I195" s="3" t="n">
        <v>0.15</v>
      </c>
    </row>
    <row r="196" customFormat="false" ht="15" hidden="false" customHeight="false" outlineLevel="0" collapsed="false">
      <c r="A196" s="0" t="s">
        <v>180</v>
      </c>
      <c r="B196" s="0" t="n">
        <f aca="false">VALUE(LEFT(A196,4))</f>
        <v>2020</v>
      </c>
      <c r="C196" s="0" t="str">
        <f aca="false">"FY"&amp;IF(VALUE(MID(A196,6,2))&gt;=4,VALUE(LEFT(A196,4)),VALUE(LEFT(A196,4))-1)&amp;"-"&amp;TEXT(MOD(IF(VALUE(MID(A196,6,2))&gt;=4,VALUE(LEFT(A196,4)),VALUE(LEFT(A196,4))-1)+1,100),"00")</f>
        <v>FY2019-20</v>
      </c>
      <c r="D196" s="0" t="s">
        <v>181</v>
      </c>
      <c r="E196" s="0" t="s">
        <v>181</v>
      </c>
      <c r="F196" s="0" t="str">
        <f aca="false">INDEX(Mapping!$B$2:$B$465,MATCH(E196,Mapping!$A$2:$A$465,0))</f>
        <v>ARUNACHAL PRADESH</v>
      </c>
      <c r="G196" s="0" t="str">
        <f aca="false">INDEX(Mapping!$C$2:$C$465,MATCH(E196,Mapping!$A$2:$A$465,0))</f>
        <v>ARUNACHAL PRADESH</v>
      </c>
      <c r="H196" s="2" t="n">
        <v>5.81</v>
      </c>
      <c r="I196" s="3" t="n">
        <v>0.15</v>
      </c>
    </row>
    <row r="197" customFormat="false" ht="15" hidden="false" customHeight="false" outlineLevel="0" collapsed="false">
      <c r="A197" s="0" t="s">
        <v>180</v>
      </c>
      <c r="B197" s="0" t="n">
        <f aca="false">VALUE(LEFT(A197,4))</f>
        <v>2020</v>
      </c>
      <c r="C197" s="0" t="str">
        <f aca="false">"FY"&amp;IF(VALUE(MID(A197,6,2))&gt;=4,VALUE(LEFT(A197,4)),VALUE(LEFT(A197,4))-1)&amp;"-"&amp;TEXT(MOD(IF(VALUE(MID(A197,6,2))&gt;=4,VALUE(LEFT(A197,4)),VALUE(LEFT(A197,4))-1)+1,100),"00")</f>
        <v>FY2019-20</v>
      </c>
      <c r="D197" s="0" t="s">
        <v>35</v>
      </c>
      <c r="E197" s="0" t="s">
        <v>35</v>
      </c>
      <c r="F197" s="0" t="str">
        <f aca="false">INDEX(Mapping!$B$2:$B$465,MATCH(E197,Mapping!$A$2:$A$465,0))</f>
        <v>TELANGANA</v>
      </c>
      <c r="G197" s="0" t="str">
        <f aca="false">INDEX(Mapping!$C$2:$C$465,MATCH(E197,Mapping!$A$2:$A$465,0))</f>
        <v>TELANGANA</v>
      </c>
      <c r="H197" s="2" t="n">
        <v>3.78</v>
      </c>
      <c r="I197" s="3" t="n">
        <v>0.1</v>
      </c>
    </row>
    <row r="198" customFormat="false" ht="15" hidden="false" customHeight="false" outlineLevel="0" collapsed="false">
      <c r="A198" s="0" t="s">
        <v>180</v>
      </c>
      <c r="B198" s="0" t="n">
        <f aca="false">VALUE(LEFT(A198,4))</f>
        <v>2020</v>
      </c>
      <c r="C198" s="0" t="str">
        <f aca="false">"FY"&amp;IF(VALUE(MID(A198,6,2))&gt;=4,VALUE(LEFT(A198,4)),VALUE(LEFT(A198,4))-1)&amp;"-"&amp;TEXT(MOD(IF(VALUE(MID(A198,6,2))&gt;=4,VALUE(LEFT(A198,4)),VALUE(LEFT(A198,4))-1)+1,100),"00")</f>
        <v>FY2019-20</v>
      </c>
      <c r="D198" s="0" t="s">
        <v>37</v>
      </c>
      <c r="E198" s="0" t="s">
        <v>37</v>
      </c>
      <c r="F198" s="0" t="str">
        <f aca="false">INDEX(Mapping!$B$2:$B$465,MATCH(E198,Mapping!$A$2:$A$465,0))</f>
        <v>MAHARASHTRA</v>
      </c>
      <c r="G198" s="0" t="str">
        <f aca="false">INDEX(Mapping!$C$2:$C$465,MATCH(E198,Mapping!$A$2:$A$465,0))</f>
        <v>MAHARASHTRA</v>
      </c>
      <c r="H198" s="2" t="n">
        <v>3.74</v>
      </c>
      <c r="I198" s="3" t="n">
        <v>0.09</v>
      </c>
    </row>
    <row r="199" customFormat="false" ht="15" hidden="false" customHeight="false" outlineLevel="0" collapsed="false">
      <c r="A199" s="0" t="s">
        <v>180</v>
      </c>
      <c r="B199" s="0" t="n">
        <f aca="false">VALUE(LEFT(A199,4))</f>
        <v>2020</v>
      </c>
      <c r="C199" s="0" t="str">
        <f aca="false">"FY"&amp;IF(VALUE(MID(A199,6,2))&gt;=4,VALUE(LEFT(A199,4)),VALUE(LEFT(A199,4))-1)&amp;"-"&amp;TEXT(MOD(IF(VALUE(MID(A199,6,2))&gt;=4,VALUE(LEFT(A199,4)),VALUE(LEFT(A199,4))-1)+1,100),"00")</f>
        <v>FY2019-20</v>
      </c>
      <c r="D199" s="0" t="s">
        <v>163</v>
      </c>
      <c r="E199" s="0" t="s">
        <v>163</v>
      </c>
      <c r="F199" s="0" t="str">
        <f aca="false">INDEX(Mapping!$B$2:$B$465,MATCH(E199,Mapping!$A$2:$A$465,0))</f>
        <v>NTPC STATIONS</v>
      </c>
      <c r="G199" s="0" t="str">
        <f aca="false">INDEX(Mapping!$C$2:$C$465,MATCH(E199,Mapping!$A$2:$A$465,0))</f>
        <v>NTPC GROUP</v>
      </c>
      <c r="H199" s="2" t="n">
        <v>3.11</v>
      </c>
      <c r="I199" s="3" t="n">
        <v>0.08</v>
      </c>
    </row>
    <row r="200" customFormat="false" ht="15" hidden="false" customHeight="false" outlineLevel="0" collapsed="false">
      <c r="A200" s="0" t="s">
        <v>180</v>
      </c>
      <c r="B200" s="0" t="n">
        <f aca="false">VALUE(LEFT(A200,4))</f>
        <v>2020</v>
      </c>
      <c r="C200" s="0" t="str">
        <f aca="false">"FY"&amp;IF(VALUE(MID(A200,6,2))&gt;=4,VALUE(LEFT(A200,4)),VALUE(LEFT(A200,4))-1)&amp;"-"&amp;TEXT(MOD(IF(VALUE(MID(A200,6,2))&gt;=4,VALUE(LEFT(A200,4)),VALUE(LEFT(A200,4))-1)+1,100),"00")</f>
        <v>FY2019-20</v>
      </c>
      <c r="D200" s="0" t="s">
        <v>71</v>
      </c>
      <c r="E200" s="0" t="s">
        <v>71</v>
      </c>
      <c r="F200" s="0" t="str">
        <f aca="false">INDEX(Mapping!$B$2:$B$465,MATCH(E200,Mapping!$A$2:$A$465,0))</f>
        <v>KERALA</v>
      </c>
      <c r="G200" s="0" t="str">
        <f aca="false">INDEX(Mapping!$C$2:$C$465,MATCH(E200,Mapping!$A$2:$A$465,0))</f>
        <v>KERALA</v>
      </c>
      <c r="H200" s="2" t="n">
        <v>2.56</v>
      </c>
      <c r="I200" s="3" t="n">
        <v>0.06</v>
      </c>
    </row>
    <row r="201" customFormat="false" ht="15" hidden="false" customHeight="false" outlineLevel="0" collapsed="false">
      <c r="A201" s="0" t="s">
        <v>180</v>
      </c>
      <c r="B201" s="0" t="n">
        <f aca="false">VALUE(LEFT(A201,4))</f>
        <v>2020</v>
      </c>
      <c r="C201" s="0" t="str">
        <f aca="false">"FY"&amp;IF(VALUE(MID(A201,6,2))&gt;=4,VALUE(LEFT(A201,4)),VALUE(LEFT(A201,4))-1)&amp;"-"&amp;TEXT(MOD(IF(VALUE(MID(A201,6,2))&gt;=4,VALUE(LEFT(A201,4)),VALUE(LEFT(A201,4))-1)+1,100),"00")</f>
        <v>FY2019-20</v>
      </c>
      <c r="D201" s="0" t="s">
        <v>235</v>
      </c>
      <c r="E201" s="0" t="s">
        <v>235</v>
      </c>
      <c r="F201" s="0" t="str">
        <f aca="false">INDEX(Mapping!$B$2:$B$465,MATCH(E201,Mapping!$A$2:$A$465,0))</f>
        <v>ITPCL (IL&amp;FS TAMIL NADU)</v>
      </c>
      <c r="G201" s="0" t="str">
        <f aca="false">INDEX(Mapping!$C$2:$C$465,MATCH(E201,Mapping!$A$2:$A$465,0))</f>
        <v>ITPCL (IL&amp;FS TAMIL NADU)</v>
      </c>
      <c r="H201" s="2" t="n">
        <v>1.51</v>
      </c>
      <c r="I201" s="3" t="n">
        <v>0.04</v>
      </c>
    </row>
    <row r="202" customFormat="false" ht="15" hidden="false" customHeight="false" outlineLevel="0" collapsed="false">
      <c r="A202" s="0" t="s">
        <v>180</v>
      </c>
      <c r="B202" s="0" t="n">
        <f aca="false">VALUE(LEFT(A202,4))</f>
        <v>2020</v>
      </c>
      <c r="C202" s="0" t="str">
        <f aca="false">"FY"&amp;IF(VALUE(MID(A202,6,2))&gt;=4,VALUE(LEFT(A202,4)),VALUE(LEFT(A202,4))-1)&amp;"-"&amp;TEXT(MOD(IF(VALUE(MID(A202,6,2))&gt;=4,VALUE(LEFT(A202,4)),VALUE(LEFT(A202,4))-1)+1,100),"00")</f>
        <v>FY2019-20</v>
      </c>
      <c r="D202" s="0" t="s">
        <v>240</v>
      </c>
      <c r="E202" s="0" t="s">
        <v>240</v>
      </c>
      <c r="F202" s="0" t="str">
        <f aca="false">INDEX(Mapping!$B$2:$B$465,MATCH(E202,Mapping!$A$2:$A$465,0))</f>
        <v>CHUZACHEN HEP</v>
      </c>
      <c r="G202" s="0" t="str">
        <f aca="false">INDEX(Mapping!$C$2:$C$465,MATCH(E202,Mapping!$A$2:$A$465,0))</f>
        <v>CHUZACHEN HEP</v>
      </c>
      <c r="H202" s="2" t="n">
        <v>1.49</v>
      </c>
      <c r="I202" s="3" t="n">
        <v>0.04</v>
      </c>
    </row>
    <row r="203" customFormat="false" ht="15" hidden="false" customHeight="false" outlineLevel="0" collapsed="false">
      <c r="A203" s="0" t="s">
        <v>180</v>
      </c>
      <c r="B203" s="0" t="n">
        <f aca="false">VALUE(LEFT(A203,4))</f>
        <v>2020</v>
      </c>
      <c r="C203" s="0" t="str">
        <f aca="false">"FY"&amp;IF(VALUE(MID(A203,6,2))&gt;=4,VALUE(LEFT(A203,4)),VALUE(LEFT(A203,4))-1)&amp;"-"&amp;TEXT(MOD(IF(VALUE(MID(A203,6,2))&gt;=4,VALUE(LEFT(A203,4)),VALUE(LEFT(A203,4))-1)+1,100),"00")</f>
        <v>FY2019-20</v>
      </c>
      <c r="D203" s="0" t="s">
        <v>134</v>
      </c>
      <c r="E203" s="0" t="s">
        <v>134</v>
      </c>
      <c r="F203" s="0" t="str">
        <f aca="false">INDEX(Mapping!$B$2:$B$465,MATCH(E203,Mapping!$A$2:$A$465,0))</f>
        <v>NTPC STATIONS</v>
      </c>
      <c r="G203" s="0" t="str">
        <f aca="false">INDEX(Mapping!$C$2:$C$465,MATCH(E203,Mapping!$A$2:$A$465,0))</f>
        <v>NTPC GROUP</v>
      </c>
      <c r="H203" s="2" t="n">
        <v>1.21</v>
      </c>
      <c r="I203" s="3" t="n">
        <v>0.03</v>
      </c>
    </row>
    <row r="204" customFormat="false" ht="15" hidden="false" customHeight="false" outlineLevel="0" collapsed="false">
      <c r="A204" s="0" t="s">
        <v>180</v>
      </c>
      <c r="B204" s="0" t="n">
        <f aca="false">VALUE(LEFT(A204,4))</f>
        <v>2020</v>
      </c>
      <c r="C204" s="0" t="str">
        <f aca="false">"FY"&amp;IF(VALUE(MID(A204,6,2))&gt;=4,VALUE(LEFT(A204,4)),VALUE(LEFT(A204,4))-1)&amp;"-"&amp;TEXT(MOD(IF(VALUE(MID(A204,6,2))&gt;=4,VALUE(LEFT(A204,4)),VALUE(LEFT(A204,4))-1)+1,100),"00")</f>
        <v>FY2019-20</v>
      </c>
      <c r="D204" s="0" t="s">
        <v>252</v>
      </c>
      <c r="E204" s="0" t="s">
        <v>252</v>
      </c>
      <c r="F204" s="0" t="str">
        <f aca="false">INDEX(Mapping!$B$2:$B$465,MATCH(E204,Mapping!$A$2:$A$465,0))</f>
        <v>NTPC STATIONS</v>
      </c>
      <c r="G204" s="0" t="str">
        <f aca="false">INDEX(Mapping!$C$2:$C$465,MATCH(E204,Mapping!$A$2:$A$465,0))</f>
        <v>NTPC GROUP</v>
      </c>
      <c r="H204" s="2" t="n">
        <v>0.92</v>
      </c>
      <c r="I204" s="3" t="n">
        <v>0.02</v>
      </c>
    </row>
    <row r="205" customFormat="false" ht="15" hidden="false" customHeight="false" outlineLevel="0" collapsed="false">
      <c r="A205" s="0" t="s">
        <v>180</v>
      </c>
      <c r="B205" s="0" t="n">
        <f aca="false">VALUE(LEFT(A205,4))</f>
        <v>2020</v>
      </c>
      <c r="C205" s="0" t="str">
        <f aca="false">"FY"&amp;IF(VALUE(MID(A205,6,2))&gt;=4,VALUE(LEFT(A205,4)),VALUE(LEFT(A205,4))-1)&amp;"-"&amp;TEXT(MOD(IF(VALUE(MID(A205,6,2))&gt;=4,VALUE(LEFT(A205,4)),VALUE(LEFT(A205,4))-1)+1,100),"00")</f>
        <v>FY2019-20</v>
      </c>
      <c r="D205" s="0" t="s">
        <v>327</v>
      </c>
      <c r="E205" s="0" t="s">
        <v>327</v>
      </c>
      <c r="F205" s="0" t="str">
        <f aca="false">INDEX(Mapping!$B$2:$B$465,MATCH(E205,Mapping!$A$2:$A$465,0))</f>
        <v>LANCO BUDHIL</v>
      </c>
      <c r="G205" s="0" t="str">
        <f aca="false">INDEX(Mapping!$C$2:$C$465,MATCH(E205,Mapping!$A$2:$A$465,0))</f>
        <v>GREENKO GROUP</v>
      </c>
      <c r="H205" s="2" t="n">
        <v>0.9</v>
      </c>
      <c r="I205" s="3" t="n">
        <v>0.02</v>
      </c>
    </row>
    <row r="206" customFormat="false" ht="15" hidden="false" customHeight="false" outlineLevel="0" collapsed="false">
      <c r="A206" s="0" t="s">
        <v>180</v>
      </c>
      <c r="B206" s="0" t="n">
        <f aca="false">VALUE(LEFT(A206,4))</f>
        <v>2020</v>
      </c>
      <c r="C206" s="0" t="str">
        <f aca="false">"FY"&amp;IF(VALUE(MID(A206,6,2))&gt;=4,VALUE(LEFT(A206,4)),VALUE(LEFT(A206,4))-1)&amp;"-"&amp;TEXT(MOD(IF(VALUE(MID(A206,6,2))&gt;=4,VALUE(LEFT(A206,4)),VALUE(LEFT(A206,4))-1)+1,100),"00")</f>
        <v>FY2019-20</v>
      </c>
      <c r="D206" s="0" t="s">
        <v>154</v>
      </c>
      <c r="E206" s="0" t="s">
        <v>154</v>
      </c>
      <c r="F206" s="0" t="str">
        <f aca="false">INDEX(Mapping!$B$2:$B$465,MATCH(E206,Mapping!$A$2:$A$465,0))</f>
        <v>DVC</v>
      </c>
      <c r="G206" s="0" t="str">
        <f aca="false">INDEX(Mapping!$C$2:$C$465,MATCH(E206,Mapping!$A$2:$A$465,0))</f>
        <v>DVC</v>
      </c>
      <c r="H206" s="2" t="n">
        <v>0.77</v>
      </c>
      <c r="I206" s="3" t="n">
        <v>0.02</v>
      </c>
    </row>
    <row r="207" customFormat="false" ht="15" hidden="false" customHeight="false" outlineLevel="0" collapsed="false">
      <c r="A207" s="0" t="s">
        <v>180</v>
      </c>
      <c r="B207" s="0" t="n">
        <f aca="false">VALUE(LEFT(A207,4))</f>
        <v>2020</v>
      </c>
      <c r="C207" s="0" t="str">
        <f aca="false">"FY"&amp;IF(VALUE(MID(A207,6,2))&gt;=4,VALUE(LEFT(A207,4)),VALUE(LEFT(A207,4))-1)&amp;"-"&amp;TEXT(MOD(IF(VALUE(MID(A207,6,2))&gt;=4,VALUE(LEFT(A207,4)),VALUE(LEFT(A207,4))-1)+1,100),"00")</f>
        <v>FY2019-20</v>
      </c>
      <c r="D207" s="0" t="s">
        <v>54</v>
      </c>
      <c r="E207" s="0" t="s">
        <v>54</v>
      </c>
      <c r="F207" s="0" t="str">
        <f aca="false">INDEX(Mapping!$B$2:$B$465,MATCH(E207,Mapping!$A$2:$A$465,0))</f>
        <v>JAMMU &amp; KASHMIR</v>
      </c>
      <c r="G207" s="0" t="str">
        <f aca="false">INDEX(Mapping!$C$2:$C$465,MATCH(E207,Mapping!$A$2:$A$465,0))</f>
        <v>JAMMU &amp; KASHMIR</v>
      </c>
      <c r="H207" s="2" t="n">
        <v>0.28</v>
      </c>
      <c r="I207" s="3" t="n">
        <v>0.01</v>
      </c>
    </row>
    <row r="208" customFormat="false" ht="15" hidden="false" customHeight="false" outlineLevel="0" collapsed="false">
      <c r="A208" s="0" t="s">
        <v>180</v>
      </c>
      <c r="B208" s="0" t="n">
        <f aca="false">VALUE(LEFT(A208,4))</f>
        <v>2020</v>
      </c>
      <c r="C208" s="0" t="str">
        <f aca="false">"FY"&amp;IF(VALUE(MID(A208,6,2))&gt;=4,VALUE(LEFT(A208,4)),VALUE(LEFT(A208,4))-1)&amp;"-"&amp;TEXT(MOD(IF(VALUE(MID(A208,6,2))&gt;=4,VALUE(LEFT(A208,4)),VALUE(LEFT(A208,4))-1)+1,100),"00")</f>
        <v>FY2019-20</v>
      </c>
      <c r="D208" s="0" t="s">
        <v>385</v>
      </c>
      <c r="E208" s="0" t="s">
        <v>385</v>
      </c>
      <c r="F208" s="0" t="str">
        <f aca="false">INDEX(Mapping!$B$2:$B$465,MATCH(E208,Mapping!$A$2:$A$465,0))</f>
        <v>NTPL (NLC TAMIL NADU POWER)</v>
      </c>
      <c r="G208" s="0" t="str">
        <f aca="false">INDEX(Mapping!$C$2:$C$465,MATCH(E208,Mapping!$A$2:$A$465,0))</f>
        <v>NLC INDIA GROUP</v>
      </c>
      <c r="H208" s="2" t="n">
        <v>0.1</v>
      </c>
      <c r="I208" s="3" t="n">
        <v>0.002</v>
      </c>
    </row>
    <row r="209" customFormat="false" ht="15" hidden="false" customHeight="false" outlineLevel="0" collapsed="false">
      <c r="A209" s="0" t="s">
        <v>180</v>
      </c>
      <c r="B209" s="0" t="n">
        <f aca="false">VALUE(LEFT(A209,4))</f>
        <v>2020</v>
      </c>
      <c r="C209" s="0" t="str">
        <f aca="false">"FY"&amp;IF(VALUE(MID(A209,6,2))&gt;=4,VALUE(LEFT(A209,4)),VALUE(LEFT(A209,4))-1)&amp;"-"&amp;TEXT(MOD(IF(VALUE(MID(A209,6,2))&gt;=4,VALUE(LEFT(A209,4)),VALUE(LEFT(A209,4))-1)+1,100),"00")</f>
        <v>FY2019-20</v>
      </c>
      <c r="D209" s="0" t="s">
        <v>228</v>
      </c>
      <c r="E209" s="0" t="s">
        <v>228</v>
      </c>
      <c r="F209" s="0" t="str">
        <f aca="false">INDEX(Mapping!$B$2:$B$465,MATCH(E209,Mapping!$A$2:$A$465,0))</f>
        <v>OTPC PALATANA</v>
      </c>
      <c r="G209" s="0" t="str">
        <f aca="false">INDEX(Mapping!$C$2:$C$465,MATCH(E209,Mapping!$A$2:$A$465,0))</f>
        <v>OTPC PALATANA</v>
      </c>
      <c r="H209" s="2" t="n">
        <v>0.05</v>
      </c>
      <c r="I209" s="3" t="n">
        <v>0.001</v>
      </c>
    </row>
    <row r="210" customFormat="false" ht="15" hidden="false" customHeight="false" outlineLevel="0" collapsed="false">
      <c r="A210" s="0" t="s">
        <v>180</v>
      </c>
      <c r="B210" s="0" t="n">
        <f aca="false">VALUE(LEFT(A210,4))</f>
        <v>2020</v>
      </c>
      <c r="C210" s="0" t="str">
        <f aca="false">"FY"&amp;IF(VALUE(MID(A210,6,2))&gt;=4,VALUE(LEFT(A210,4)),VALUE(LEFT(A210,4))-1)&amp;"-"&amp;TEXT(MOD(IF(VALUE(MID(A210,6,2))&gt;=4,VALUE(LEFT(A210,4)),VALUE(LEFT(A210,4))-1)+1,100),"00")</f>
        <v>FY2019-20</v>
      </c>
      <c r="D210" s="0" t="s">
        <v>217</v>
      </c>
      <c r="E210" s="0" t="s">
        <v>217</v>
      </c>
      <c r="F210" s="0" t="str">
        <f aca="false">INDEX(Mapping!$B$2:$B$465,MATCH(E210,Mapping!$A$2:$A$465,0))</f>
        <v>SHREE CEMENT</v>
      </c>
      <c r="G210" s="0" t="str">
        <f aca="false">INDEX(Mapping!$C$2:$C$465,MATCH(E210,Mapping!$A$2:$A$465,0))</f>
        <v>SHREE CEMENT</v>
      </c>
      <c r="H210" s="2" t="n">
        <v>0.03</v>
      </c>
      <c r="I210" s="3" t="n">
        <v>0.001</v>
      </c>
    </row>
    <row r="211" customFormat="false" ht="15" hidden="false" customHeight="false" outlineLevel="0" collapsed="false">
      <c r="A211" s="0" t="s">
        <v>180</v>
      </c>
      <c r="B211" s="0" t="n">
        <f aca="false">VALUE(LEFT(A211,4))</f>
        <v>2020</v>
      </c>
      <c r="C211" s="0" t="str">
        <f aca="false">"FY"&amp;IF(VALUE(MID(A211,6,2))&gt;=4,VALUE(LEFT(A211,4)),VALUE(LEFT(A211,4))-1)&amp;"-"&amp;TEXT(MOD(IF(VALUE(MID(A211,6,2))&gt;=4,VALUE(LEFT(A211,4)),VALUE(LEFT(A211,4))-1)+1,100),"00")</f>
        <v>FY2019-20</v>
      </c>
      <c r="D211" s="0" t="s">
        <v>315</v>
      </c>
      <c r="E211" s="0" t="s">
        <v>315</v>
      </c>
      <c r="F211" s="0" t="str">
        <f aca="false">INDEX(Mapping!$B$2:$B$465,MATCH(E211,Mapping!$A$2:$A$465,0))</f>
        <v>DHARIWAL INFRASTRUCTURE</v>
      </c>
      <c r="G211" s="0" t="str">
        <f aca="false">INDEX(Mapping!$C$2:$C$465,MATCH(E211,Mapping!$A$2:$A$465,0))</f>
        <v>DHARIWAL INFRASTRUCTURE</v>
      </c>
      <c r="H211" s="2" t="n">
        <v>0</v>
      </c>
      <c r="I211" s="3" t="n">
        <v>0.0001</v>
      </c>
    </row>
    <row r="212" customFormat="false" ht="15" hidden="false" customHeight="false" outlineLevel="0" collapsed="false">
      <c r="A212" s="0" t="s">
        <v>87</v>
      </c>
      <c r="B212" s="0" t="n">
        <f aca="false">VALUE(LEFT(A212,4))</f>
        <v>2020</v>
      </c>
      <c r="C212" s="0" t="str">
        <f aca="false">"FY"&amp;IF(VALUE(MID(A212,6,2))&gt;=4,VALUE(LEFT(A212,4)),VALUE(LEFT(A212,4))-1)&amp;"-"&amp;TEXT(MOD(IF(VALUE(MID(A212,6,2))&gt;=4,VALUE(LEFT(A212,4)),VALUE(LEFT(A212,4))-1)+1,100),"00")</f>
        <v>FY2020-21</v>
      </c>
      <c r="D212" s="0" t="s">
        <v>43</v>
      </c>
      <c r="E212" s="0" t="s">
        <v>43</v>
      </c>
      <c r="F212" s="0" t="str">
        <f aca="false">INDEX(Mapping!$B$2:$B$465,MATCH(E212,Mapping!$A$2:$A$465,0))</f>
        <v>ODISHA</v>
      </c>
      <c r="G212" s="0" t="str">
        <f aca="false">INDEX(Mapping!$C$2:$C$465,MATCH(E212,Mapping!$A$2:$A$465,0))</f>
        <v>ODISHA</v>
      </c>
      <c r="H212" s="2" t="n">
        <v>448.52</v>
      </c>
      <c r="I212" s="3" t="n">
        <v>12.15</v>
      </c>
    </row>
    <row r="213" customFormat="false" ht="15" hidden="false" customHeight="false" outlineLevel="0" collapsed="false">
      <c r="A213" s="0" t="s">
        <v>87</v>
      </c>
      <c r="B213" s="0" t="n">
        <f aca="false">VALUE(LEFT(A213,4))</f>
        <v>2020</v>
      </c>
      <c r="C213" s="0" t="str">
        <f aca="false">"FY"&amp;IF(VALUE(MID(A213,6,2))&gt;=4,VALUE(LEFT(A213,4)),VALUE(LEFT(A213,4))-1)&amp;"-"&amp;TEXT(MOD(IF(VALUE(MID(A213,6,2))&gt;=4,VALUE(LEFT(A213,4)),VALUE(LEFT(A213,4))-1)+1,100),"00")</f>
        <v>FY2020-21</v>
      </c>
      <c r="D213" s="0" t="s">
        <v>36</v>
      </c>
      <c r="E213" s="0" t="s">
        <v>36</v>
      </c>
      <c r="F213" s="0" t="str">
        <f aca="false">INDEX(Mapping!$B$2:$B$465,MATCH(E213,Mapping!$A$2:$A$465,0))</f>
        <v>UTTAR PRADESH</v>
      </c>
      <c r="G213" s="0" t="str">
        <f aca="false">INDEX(Mapping!$C$2:$C$465,MATCH(E213,Mapping!$A$2:$A$465,0))</f>
        <v>UTTAR PRADESH</v>
      </c>
      <c r="H213" s="2" t="n">
        <v>431.14</v>
      </c>
      <c r="I213" s="3" t="n">
        <v>11.68</v>
      </c>
    </row>
    <row r="214" customFormat="false" ht="15" hidden="false" customHeight="false" outlineLevel="0" collapsed="false">
      <c r="A214" s="0" t="s">
        <v>87</v>
      </c>
      <c r="B214" s="0" t="n">
        <f aca="false">VALUE(LEFT(A214,4))</f>
        <v>2020</v>
      </c>
      <c r="C214" s="0" t="str">
        <f aca="false">"FY"&amp;IF(VALUE(MID(A214,6,2))&gt;=4,VALUE(LEFT(A214,4)),VALUE(LEFT(A214,4))-1)&amp;"-"&amp;TEXT(MOD(IF(VALUE(MID(A214,6,2))&gt;=4,VALUE(LEFT(A214,4)),VALUE(LEFT(A214,4))-1)+1,100),"00")</f>
        <v>FY2020-21</v>
      </c>
      <c r="D214" s="0" t="s">
        <v>53</v>
      </c>
      <c r="E214" s="0" t="s">
        <v>53</v>
      </c>
      <c r="F214" s="0" t="str">
        <f aca="false">INDEX(Mapping!$B$2:$B$465,MATCH(E214,Mapping!$A$2:$A$465,0))</f>
        <v>HIMACHAL PRADESH</v>
      </c>
      <c r="G214" s="0" t="str">
        <f aca="false">INDEX(Mapping!$C$2:$C$465,MATCH(E214,Mapping!$A$2:$A$465,0))</f>
        <v>HIMACHAL PRADESH</v>
      </c>
      <c r="H214" s="2" t="n">
        <v>362.85</v>
      </c>
      <c r="I214" s="3" t="n">
        <v>9.83</v>
      </c>
    </row>
    <row r="215" customFormat="false" ht="15" hidden="false" customHeight="false" outlineLevel="0" collapsed="false">
      <c r="A215" s="0" t="s">
        <v>87</v>
      </c>
      <c r="B215" s="0" t="n">
        <f aca="false">VALUE(LEFT(A215,4))</f>
        <v>2020</v>
      </c>
      <c r="C215" s="0" t="str">
        <f aca="false">"FY"&amp;IF(VALUE(MID(A215,6,2))&gt;=4,VALUE(LEFT(A215,4)),VALUE(LEFT(A215,4))-1)&amp;"-"&amp;TEXT(MOD(IF(VALUE(MID(A215,6,2))&gt;=4,VALUE(LEFT(A215,4)),VALUE(LEFT(A215,4))-1)+1,100),"00")</f>
        <v>FY2020-21</v>
      </c>
      <c r="D215" s="0" t="s">
        <v>165</v>
      </c>
      <c r="E215" s="0" t="s">
        <v>165</v>
      </c>
      <c r="F215" s="0" t="str">
        <f aca="false">INDEX(Mapping!$B$2:$B$465,MATCH(E215,Mapping!$A$2:$A$465,0))</f>
        <v>DGEN MEGA POWER</v>
      </c>
      <c r="G215" s="0" t="str">
        <f aca="false">INDEX(Mapping!$C$2:$C$465,MATCH(E215,Mapping!$A$2:$A$465,0))</f>
        <v>DGEN MEGA POWER</v>
      </c>
      <c r="H215" s="2" t="n">
        <v>262.58</v>
      </c>
      <c r="I215" s="3" t="n">
        <v>7.11</v>
      </c>
    </row>
    <row r="216" customFormat="false" ht="15" hidden="false" customHeight="false" outlineLevel="0" collapsed="false">
      <c r="A216" s="0" t="s">
        <v>87</v>
      </c>
      <c r="B216" s="0" t="n">
        <f aca="false">VALUE(LEFT(A216,4))</f>
        <v>2020</v>
      </c>
      <c r="C216" s="0" t="str">
        <f aca="false">"FY"&amp;IF(VALUE(MID(A216,6,2))&gt;=4,VALUE(LEFT(A216,4)),VALUE(LEFT(A216,4))-1)&amp;"-"&amp;TEXT(MOD(IF(VALUE(MID(A216,6,2))&gt;=4,VALUE(LEFT(A216,4)),VALUE(LEFT(A216,4))-1)+1,100),"00")</f>
        <v>FY2020-21</v>
      </c>
      <c r="D216" s="0" t="s">
        <v>62</v>
      </c>
      <c r="E216" s="0" t="s">
        <v>62</v>
      </c>
      <c r="F216" s="0" t="str">
        <f aca="false">INDEX(Mapping!$B$2:$B$465,MATCH(E216,Mapping!$A$2:$A$465,0))</f>
        <v>TEESTA URJA (TEESTA-III HEP)</v>
      </c>
      <c r="G216" s="0" t="str">
        <f aca="false">INDEX(Mapping!$C$2:$C$465,MATCH(E216,Mapping!$A$2:$A$465,0))</f>
        <v>TEESTA URJA (TEESTA-III HEP)</v>
      </c>
      <c r="H216" s="2" t="n">
        <v>229.47</v>
      </c>
      <c r="I216" s="3" t="n">
        <v>6.22</v>
      </c>
    </row>
    <row r="217" customFormat="false" ht="15" hidden="false" customHeight="false" outlineLevel="0" collapsed="false">
      <c r="A217" s="0" t="s">
        <v>87</v>
      </c>
      <c r="B217" s="0" t="n">
        <f aca="false">VALUE(LEFT(A217,4))</f>
        <v>2020</v>
      </c>
      <c r="C217" s="0" t="str">
        <f aca="false">"FY"&amp;IF(VALUE(MID(A217,6,2))&gt;=4,VALUE(LEFT(A217,4)),VALUE(LEFT(A217,4))-1)&amp;"-"&amp;TEXT(MOD(IF(VALUE(MID(A217,6,2))&gt;=4,VALUE(LEFT(A217,4)),VALUE(LEFT(A217,4))-1)+1,100),"00")</f>
        <v>FY2020-21</v>
      </c>
      <c r="D217" s="0" t="s">
        <v>61</v>
      </c>
      <c r="E217" s="0" t="s">
        <v>61</v>
      </c>
      <c r="F217" s="0" t="str">
        <f aca="false">INDEX(Mapping!$B$2:$B$465,MATCH(E217,Mapping!$A$2:$A$465,0))</f>
        <v>ASSAM</v>
      </c>
      <c r="G217" s="0" t="str">
        <f aca="false">INDEX(Mapping!$C$2:$C$465,MATCH(E217,Mapping!$A$2:$A$465,0))</f>
        <v>ASSAM</v>
      </c>
      <c r="H217" s="2" t="n">
        <v>213.99</v>
      </c>
      <c r="I217" s="3" t="n">
        <v>5.8</v>
      </c>
    </row>
    <row r="218" customFormat="false" ht="15" hidden="false" customHeight="false" outlineLevel="0" collapsed="false">
      <c r="A218" s="0" t="s">
        <v>87</v>
      </c>
      <c r="B218" s="0" t="n">
        <f aca="false">VALUE(LEFT(A218,4))</f>
        <v>2020</v>
      </c>
      <c r="C218" s="0" t="str">
        <f aca="false">"FY"&amp;IF(VALUE(MID(A218,6,2))&gt;=4,VALUE(LEFT(A218,4)),VALUE(LEFT(A218,4))-1)&amp;"-"&amp;TEXT(MOD(IF(VALUE(MID(A218,6,2))&gt;=4,VALUE(LEFT(A218,4)),VALUE(LEFT(A218,4))-1)+1,100),"00")</f>
        <v>FY2020-21</v>
      </c>
      <c r="D218" s="0" t="s">
        <v>56</v>
      </c>
      <c r="E218" s="0" t="s">
        <v>56</v>
      </c>
      <c r="F218" s="0" t="str">
        <f aca="false">INDEX(Mapping!$B$2:$B$465,MATCH(E218,Mapping!$A$2:$A$465,0))</f>
        <v>UTTARAKHAND</v>
      </c>
      <c r="G218" s="0" t="str">
        <f aca="false">INDEX(Mapping!$C$2:$C$465,MATCH(E218,Mapping!$A$2:$A$465,0))</f>
        <v>UTTARAKHAND</v>
      </c>
      <c r="H218" s="2" t="n">
        <v>161.61</v>
      </c>
      <c r="I218" s="3" t="n">
        <v>4.38</v>
      </c>
    </row>
    <row r="219" customFormat="false" ht="15" hidden="false" customHeight="false" outlineLevel="0" collapsed="false">
      <c r="A219" s="0" t="s">
        <v>87</v>
      </c>
      <c r="B219" s="0" t="n">
        <f aca="false">VALUE(LEFT(A219,4))</f>
        <v>2020</v>
      </c>
      <c r="C219" s="0" t="str">
        <f aca="false">"FY"&amp;IF(VALUE(MID(A219,6,2))&gt;=4,VALUE(LEFT(A219,4)),VALUE(LEFT(A219,4))-1)&amp;"-"&amp;TEXT(MOD(IF(VALUE(MID(A219,6,2))&gt;=4,VALUE(LEFT(A219,4)),VALUE(LEFT(A219,4))-1)+1,100),"00")</f>
        <v>FY2020-21</v>
      </c>
      <c r="D219" s="0" t="s">
        <v>82</v>
      </c>
      <c r="E219" s="0" t="s">
        <v>82</v>
      </c>
      <c r="F219" s="0" t="str">
        <f aca="false">INDEX(Mapping!$B$2:$B$465,MATCH(E219,Mapping!$A$2:$A$465,0))</f>
        <v>JINDAL INDIA THERMAL POWER (JITPL)</v>
      </c>
      <c r="G219" s="0" t="str">
        <f aca="false">INDEX(Mapping!$C$2:$C$465,MATCH(E219,Mapping!$A$2:$A$465,0))</f>
        <v>JINDAL INDIA THERMAL POWER (JITPL)</v>
      </c>
      <c r="H219" s="2" t="n">
        <v>145.26</v>
      </c>
      <c r="I219" s="3" t="n">
        <v>3.93</v>
      </c>
    </row>
    <row r="220" customFormat="false" ht="15" hidden="false" customHeight="false" outlineLevel="0" collapsed="false">
      <c r="A220" s="0" t="s">
        <v>87</v>
      </c>
      <c r="B220" s="0" t="n">
        <f aca="false">VALUE(LEFT(A220,4))</f>
        <v>2020</v>
      </c>
      <c r="C220" s="0" t="str">
        <f aca="false">"FY"&amp;IF(VALUE(MID(A220,6,2))&gt;=4,VALUE(LEFT(A220,4)),VALUE(LEFT(A220,4))-1)&amp;"-"&amp;TEXT(MOD(IF(VALUE(MID(A220,6,2))&gt;=4,VALUE(LEFT(A220,4)),VALUE(LEFT(A220,4))-1)+1,100),"00")</f>
        <v>FY2020-21</v>
      </c>
      <c r="D220" s="0" t="s">
        <v>48</v>
      </c>
      <c r="E220" s="0" t="s">
        <v>48</v>
      </c>
      <c r="F220" s="0" t="str">
        <f aca="false">INDEX(Mapping!$B$2:$B$465,MATCH(E220,Mapping!$A$2:$A$465,0))</f>
        <v>DELHI</v>
      </c>
      <c r="G220" s="0" t="str">
        <f aca="false">INDEX(Mapping!$C$2:$C$465,MATCH(E220,Mapping!$A$2:$A$465,0))</f>
        <v>DELHI</v>
      </c>
      <c r="H220" s="2" t="n">
        <v>127.04</v>
      </c>
      <c r="I220" s="3" t="n">
        <v>3.44</v>
      </c>
    </row>
    <row r="221" customFormat="false" ht="15" hidden="false" customHeight="false" outlineLevel="0" collapsed="false">
      <c r="A221" s="0" t="s">
        <v>87</v>
      </c>
      <c r="B221" s="0" t="n">
        <f aca="false">VALUE(LEFT(A221,4))</f>
        <v>2020</v>
      </c>
      <c r="C221" s="0" t="str">
        <f aca="false">"FY"&amp;IF(VALUE(MID(A221,6,2))&gt;=4,VALUE(LEFT(A221,4)),VALUE(LEFT(A221,4))-1)&amp;"-"&amp;TEXT(MOD(IF(VALUE(MID(A221,6,2))&gt;=4,VALUE(LEFT(A221,4)),VALUE(LEFT(A221,4))-1)+1,100),"00")</f>
        <v>FY2020-21</v>
      </c>
      <c r="D221" s="0" t="s">
        <v>46</v>
      </c>
      <c r="E221" s="0" t="s">
        <v>46</v>
      </c>
      <c r="F221" s="0" t="str">
        <f aca="false">INDEX(Mapping!$B$2:$B$465,MATCH(E221,Mapping!$A$2:$A$465,0))</f>
        <v>CHHATTISGARH</v>
      </c>
      <c r="G221" s="0" t="str">
        <f aca="false">INDEX(Mapping!$C$2:$C$465,MATCH(E221,Mapping!$A$2:$A$465,0))</f>
        <v>CHHATTISGARH</v>
      </c>
      <c r="H221" s="2" t="n">
        <v>115.44</v>
      </c>
      <c r="I221" s="3" t="n">
        <v>3.13</v>
      </c>
    </row>
    <row r="222" customFormat="false" ht="15" hidden="false" customHeight="false" outlineLevel="0" collapsed="false">
      <c r="A222" s="0" t="s">
        <v>87</v>
      </c>
      <c r="B222" s="0" t="n">
        <f aca="false">VALUE(LEFT(A222,4))</f>
        <v>2020</v>
      </c>
      <c r="C222" s="0" t="str">
        <f aca="false">"FY"&amp;IF(VALUE(MID(A222,6,2))&gt;=4,VALUE(LEFT(A222,4)),VALUE(LEFT(A222,4))-1)&amp;"-"&amp;TEXT(MOD(IF(VALUE(MID(A222,6,2))&gt;=4,VALUE(LEFT(A222,4)),VALUE(LEFT(A222,4))-1)+1,100),"00")</f>
        <v>FY2020-21</v>
      </c>
      <c r="D222" s="0" t="s">
        <v>31</v>
      </c>
      <c r="E222" s="0" t="s">
        <v>31</v>
      </c>
      <c r="F222" s="0" t="str">
        <f aca="false">INDEX(Mapping!$B$2:$B$465,MATCH(E222,Mapping!$A$2:$A$465,0))</f>
        <v>GUJARAT</v>
      </c>
      <c r="G222" s="0" t="str">
        <f aca="false">INDEX(Mapping!$C$2:$C$465,MATCH(E222,Mapping!$A$2:$A$465,0))</f>
        <v>GUJARAT</v>
      </c>
      <c r="H222" s="2" t="n">
        <v>115.16</v>
      </c>
      <c r="I222" s="3" t="n">
        <v>3.12</v>
      </c>
    </row>
    <row r="223" customFormat="false" ht="15" hidden="false" customHeight="false" outlineLevel="0" collapsed="false">
      <c r="A223" s="0" t="s">
        <v>87</v>
      </c>
      <c r="B223" s="0" t="n">
        <f aca="false">VALUE(LEFT(A223,4))</f>
        <v>2020</v>
      </c>
      <c r="C223" s="0" t="str">
        <f aca="false">"FY"&amp;IF(VALUE(MID(A223,6,2))&gt;=4,VALUE(LEFT(A223,4)),VALUE(LEFT(A223,4))-1)&amp;"-"&amp;TEXT(MOD(IF(VALUE(MID(A223,6,2))&gt;=4,VALUE(LEFT(A223,4)),VALUE(LEFT(A223,4))-1)+1,100),"00")</f>
        <v>FY2020-21</v>
      </c>
      <c r="D223" s="0" t="s">
        <v>44</v>
      </c>
      <c r="E223" s="0" t="s">
        <v>44</v>
      </c>
      <c r="F223" s="0" t="str">
        <f aca="false">INDEX(Mapping!$B$2:$B$465,MATCH(E223,Mapping!$A$2:$A$465,0))</f>
        <v>HARYANA</v>
      </c>
      <c r="G223" s="0" t="str">
        <f aca="false">INDEX(Mapping!$C$2:$C$465,MATCH(E223,Mapping!$A$2:$A$465,0))</f>
        <v>HARYANA</v>
      </c>
      <c r="H223" s="2" t="n">
        <v>89.15</v>
      </c>
      <c r="I223" s="3" t="n">
        <v>2.41</v>
      </c>
    </row>
    <row r="224" customFormat="false" ht="15" hidden="false" customHeight="false" outlineLevel="0" collapsed="false">
      <c r="A224" s="0" t="s">
        <v>87</v>
      </c>
      <c r="B224" s="0" t="n">
        <f aca="false">VALUE(LEFT(A224,4))</f>
        <v>2020</v>
      </c>
      <c r="C224" s="0" t="str">
        <f aca="false">"FY"&amp;IF(VALUE(MID(A224,6,2))&gt;=4,VALUE(LEFT(A224,4)),VALUE(LEFT(A224,4))-1)&amp;"-"&amp;TEXT(MOD(IF(VALUE(MID(A224,6,2))&gt;=4,VALUE(LEFT(A224,4)),VALUE(LEFT(A224,4))-1)+1,100),"00")</f>
        <v>FY2020-21</v>
      </c>
      <c r="D224" s="0" t="s">
        <v>41</v>
      </c>
      <c r="E224" s="0" t="s">
        <v>41</v>
      </c>
      <c r="F224" s="0" t="str">
        <f aca="false">INDEX(Mapping!$B$2:$B$465,MATCH(E224,Mapping!$A$2:$A$465,0))</f>
        <v>RAJASTHAN</v>
      </c>
      <c r="G224" s="0" t="str">
        <f aca="false">INDEX(Mapping!$C$2:$C$465,MATCH(E224,Mapping!$A$2:$A$465,0))</f>
        <v>RAJASTHAN</v>
      </c>
      <c r="H224" s="2" t="n">
        <v>56.28</v>
      </c>
      <c r="I224" s="3" t="n">
        <v>1.52</v>
      </c>
    </row>
    <row r="225" customFormat="false" ht="15" hidden="false" customHeight="false" outlineLevel="0" collapsed="false">
      <c r="A225" s="0" t="s">
        <v>87</v>
      </c>
      <c r="B225" s="0" t="n">
        <f aca="false">VALUE(LEFT(A225,4))</f>
        <v>2020</v>
      </c>
      <c r="C225" s="0" t="str">
        <f aca="false">"FY"&amp;IF(VALUE(MID(A225,6,2))&gt;=4,VALUE(LEFT(A225,4)),VALUE(LEFT(A225,4))-1)&amp;"-"&amp;TEXT(MOD(IF(VALUE(MID(A225,6,2))&gt;=4,VALUE(LEFT(A225,4)),VALUE(LEFT(A225,4))-1)+1,100),"00")</f>
        <v>FY2020-21</v>
      </c>
      <c r="D225" s="0" t="s">
        <v>187</v>
      </c>
      <c r="E225" s="0" t="s">
        <v>187</v>
      </c>
      <c r="F225" s="0" t="str">
        <f aca="false">INDEX(Mapping!$B$2:$B$465,MATCH(E225,Mapping!$A$2:$A$465,0))</f>
        <v>SPECTRUM</v>
      </c>
      <c r="G225" s="0" t="str">
        <f aca="false">INDEX(Mapping!$C$2:$C$465,MATCH(E225,Mapping!$A$2:$A$465,0))</f>
        <v>SPECTRUM</v>
      </c>
      <c r="H225" s="2" t="n">
        <v>54.87</v>
      </c>
      <c r="I225" s="3" t="n">
        <v>1.49</v>
      </c>
    </row>
    <row r="226" customFormat="false" ht="15" hidden="false" customHeight="false" outlineLevel="0" collapsed="false">
      <c r="A226" s="0" t="s">
        <v>87</v>
      </c>
      <c r="B226" s="0" t="n">
        <f aca="false">VALUE(LEFT(A226,4))</f>
        <v>2020</v>
      </c>
      <c r="C226" s="0" t="str">
        <f aca="false">"FY"&amp;IF(VALUE(MID(A226,6,2))&gt;=4,VALUE(LEFT(A226,4)),VALUE(LEFT(A226,4))-1)&amp;"-"&amp;TEXT(MOD(IF(VALUE(MID(A226,6,2))&gt;=4,VALUE(LEFT(A226,4)),VALUE(LEFT(A226,4))-1)+1,100),"00")</f>
        <v>FY2020-21</v>
      </c>
      <c r="D226" s="0" t="s">
        <v>150</v>
      </c>
      <c r="E226" s="0" t="s">
        <v>150</v>
      </c>
      <c r="F226" s="0" t="str">
        <f aca="false">INDEX(Mapping!$B$2:$B$465,MATCH(E226,Mapping!$A$2:$A$465,0))</f>
        <v>DNH &amp; DD (UT)</v>
      </c>
      <c r="G226" s="0" t="str">
        <f aca="false">INDEX(Mapping!$C$2:$C$465,MATCH(E226,Mapping!$A$2:$A$465,0))</f>
        <v>DNH &amp; DD (UT)</v>
      </c>
      <c r="H226" s="2" t="n">
        <v>51.68</v>
      </c>
      <c r="I226" s="3" t="n">
        <v>1.4</v>
      </c>
    </row>
    <row r="227" customFormat="false" ht="15" hidden="false" customHeight="false" outlineLevel="0" collapsed="false">
      <c r="A227" s="0" t="s">
        <v>87</v>
      </c>
      <c r="B227" s="0" t="n">
        <f aca="false">VALUE(LEFT(A227,4))</f>
        <v>2020</v>
      </c>
      <c r="C227" s="0" t="str">
        <f aca="false">"FY"&amp;IF(VALUE(MID(A227,6,2))&gt;=4,VALUE(LEFT(A227,4)),VALUE(LEFT(A227,4))-1)&amp;"-"&amp;TEXT(MOD(IF(VALUE(MID(A227,6,2))&gt;=4,VALUE(LEFT(A227,4)),VALUE(LEFT(A227,4))-1)+1,100),"00")</f>
        <v>FY2020-21</v>
      </c>
      <c r="D227" s="0" t="s">
        <v>119</v>
      </c>
      <c r="E227" s="0" t="s">
        <v>119</v>
      </c>
      <c r="F227" s="0" t="str">
        <f aca="false">INDEX(Mapping!$B$2:$B$465,MATCH(E227,Mapping!$A$2:$A$465,0))</f>
        <v>GOA</v>
      </c>
      <c r="G227" s="0" t="str">
        <f aca="false">INDEX(Mapping!$C$2:$C$465,MATCH(E227,Mapping!$A$2:$A$465,0))</f>
        <v>GOA</v>
      </c>
      <c r="H227" s="2" t="n">
        <v>47.58</v>
      </c>
      <c r="I227" s="3" t="n">
        <v>1.29</v>
      </c>
    </row>
    <row r="228" customFormat="false" ht="15" hidden="false" customHeight="false" outlineLevel="0" collapsed="false">
      <c r="A228" s="0" t="s">
        <v>87</v>
      </c>
      <c r="B228" s="0" t="n">
        <f aca="false">VALUE(LEFT(A228,4))</f>
        <v>2020</v>
      </c>
      <c r="C228" s="0" t="str">
        <f aca="false">"FY"&amp;IF(VALUE(MID(A228,6,2))&gt;=4,VALUE(LEFT(A228,4)),VALUE(LEFT(A228,4))-1)&amp;"-"&amp;TEXT(MOD(IF(VALUE(MID(A228,6,2))&gt;=4,VALUE(LEFT(A228,4)),VALUE(LEFT(A228,4))-1)+1,100),"00")</f>
        <v>FY2020-21</v>
      </c>
      <c r="D228" s="0" t="s">
        <v>169</v>
      </c>
      <c r="E228" s="0" t="s">
        <v>169</v>
      </c>
      <c r="F228" s="0" t="str">
        <f aca="false">INDEX(Mapping!$B$2:$B$465,MATCH(E228,Mapping!$A$2:$A$465,0))</f>
        <v>JHABUA POWER</v>
      </c>
      <c r="G228" s="0" t="str">
        <f aca="false">INDEX(Mapping!$C$2:$C$465,MATCH(E228,Mapping!$A$2:$A$465,0))</f>
        <v>JHABUA POWER</v>
      </c>
      <c r="H228" s="2" t="n">
        <v>47.02</v>
      </c>
      <c r="I228" s="3" t="n">
        <v>1.27</v>
      </c>
    </row>
    <row r="229" customFormat="false" ht="15" hidden="false" customHeight="false" outlineLevel="0" collapsed="false">
      <c r="A229" s="0" t="s">
        <v>87</v>
      </c>
      <c r="B229" s="0" t="n">
        <f aca="false">VALUE(LEFT(A229,4))</f>
        <v>2020</v>
      </c>
      <c r="C229" s="0" t="str">
        <f aca="false">"FY"&amp;IF(VALUE(MID(A229,6,2))&gt;=4,VALUE(LEFT(A229,4)),VALUE(LEFT(A229,4))-1)&amp;"-"&amp;TEXT(MOD(IF(VALUE(MID(A229,6,2))&gt;=4,VALUE(LEFT(A229,4)),VALUE(LEFT(A229,4))-1)+1,100),"00")</f>
        <v>FY2020-21</v>
      </c>
      <c r="D229" s="0" t="s">
        <v>106</v>
      </c>
      <c r="E229" s="0" t="s">
        <v>106</v>
      </c>
      <c r="F229" s="0" t="str">
        <f aca="false">INDEX(Mapping!$B$2:$B$465,MATCH(E229,Mapping!$A$2:$A$465,0))</f>
        <v>ACB (INDIA)</v>
      </c>
      <c r="G229" s="0" t="str">
        <f aca="false">INDEX(Mapping!$C$2:$C$465,MATCH(E229,Mapping!$A$2:$A$465,0))</f>
        <v>ACB (INDIA)</v>
      </c>
      <c r="H229" s="2" t="n">
        <v>46.13</v>
      </c>
      <c r="I229" s="3" t="n">
        <v>1.25</v>
      </c>
    </row>
    <row r="230" customFormat="false" ht="15" hidden="false" customHeight="false" outlineLevel="0" collapsed="false">
      <c r="A230" s="0" t="s">
        <v>87</v>
      </c>
      <c r="B230" s="0" t="n">
        <f aca="false">VALUE(LEFT(A230,4))</f>
        <v>2020</v>
      </c>
      <c r="C230" s="0" t="str">
        <f aca="false">"FY"&amp;IF(VALUE(MID(A230,6,2))&gt;=4,VALUE(LEFT(A230,4)),VALUE(LEFT(A230,4))-1)&amp;"-"&amp;TEXT(MOD(IF(VALUE(MID(A230,6,2))&gt;=4,VALUE(LEFT(A230,4)),VALUE(LEFT(A230,4))-1)+1,100),"00")</f>
        <v>FY2020-21</v>
      </c>
      <c r="D230" s="0" t="s">
        <v>85</v>
      </c>
      <c r="E230" s="0" t="s">
        <v>85</v>
      </c>
      <c r="F230" s="0" t="str">
        <f aca="false">INDEX(Mapping!$B$2:$B$465,MATCH(E230,Mapping!$A$2:$A$465,0))</f>
        <v>ADANI POWER - RAIPUR TPP (EX-GMR CHHATTISGARH)</v>
      </c>
      <c r="G230" s="0" t="str">
        <f aca="false">INDEX(Mapping!$C$2:$C$465,MATCH(E230,Mapping!$A$2:$A$465,0))</f>
        <v>ADANI POWER (ALL PLANTS)</v>
      </c>
      <c r="H230" s="2" t="n">
        <v>43.75</v>
      </c>
      <c r="I230" s="3" t="n">
        <v>1.18</v>
      </c>
    </row>
    <row r="231" customFormat="false" ht="15" hidden="false" customHeight="false" outlineLevel="0" collapsed="false">
      <c r="A231" s="0" t="s">
        <v>87</v>
      </c>
      <c r="B231" s="0" t="n">
        <f aca="false">VALUE(LEFT(A231,4))</f>
        <v>2020</v>
      </c>
      <c r="C231" s="0" t="str">
        <f aca="false">"FY"&amp;IF(VALUE(MID(A231,6,2))&gt;=4,VALUE(LEFT(A231,4)),VALUE(LEFT(A231,4))-1)&amp;"-"&amp;TEXT(MOD(IF(VALUE(MID(A231,6,2))&gt;=4,VALUE(LEFT(A231,4)),VALUE(LEFT(A231,4))-1)+1,100),"00")</f>
        <v>FY2020-21</v>
      </c>
      <c r="D231" s="0" t="s">
        <v>152</v>
      </c>
      <c r="E231" s="0" t="s">
        <v>152</v>
      </c>
      <c r="F231" s="0" t="str">
        <f aca="false">INDEX(Mapping!$B$2:$B$465,MATCH(E231,Mapping!$A$2:$A$465,0))</f>
        <v>CHANDIGARH</v>
      </c>
      <c r="G231" s="0" t="str">
        <f aca="false">INDEX(Mapping!$C$2:$C$465,MATCH(E231,Mapping!$A$2:$A$465,0))</f>
        <v>CHANDIGARH</v>
      </c>
      <c r="H231" s="2" t="n">
        <v>43.24</v>
      </c>
      <c r="I231" s="3" t="n">
        <v>1.17</v>
      </c>
    </row>
    <row r="232" customFormat="false" ht="15" hidden="false" customHeight="false" outlineLevel="0" collapsed="false">
      <c r="A232" s="0" t="s">
        <v>87</v>
      </c>
      <c r="B232" s="0" t="n">
        <f aca="false">VALUE(LEFT(A232,4))</f>
        <v>2020</v>
      </c>
      <c r="C232" s="0" t="str">
        <f aca="false">"FY"&amp;IF(VALUE(MID(A232,6,2))&gt;=4,VALUE(LEFT(A232,4)),VALUE(LEFT(A232,4))-1)&amp;"-"&amp;TEXT(MOD(IF(VALUE(MID(A232,6,2))&gt;=4,VALUE(LEFT(A232,4)),VALUE(LEFT(A232,4))-1)+1,100),"00")</f>
        <v>FY2020-21</v>
      </c>
      <c r="D232" s="0" t="s">
        <v>214</v>
      </c>
      <c r="E232" s="0" t="s">
        <v>214</v>
      </c>
      <c r="F232" s="0" t="str">
        <f aca="false">INDEX(Mapping!$B$2:$B$465,MATCH(E232,Mapping!$A$2:$A$465,0))</f>
        <v>NLC INDIA</v>
      </c>
      <c r="G232" s="0" t="str">
        <f aca="false">INDEX(Mapping!$C$2:$C$465,MATCH(E232,Mapping!$A$2:$A$465,0))</f>
        <v>NLC INDIA GROUP</v>
      </c>
      <c r="H232" s="2" t="n">
        <v>43.15</v>
      </c>
      <c r="I232" s="3" t="n">
        <v>1.17</v>
      </c>
    </row>
    <row r="233" customFormat="false" ht="15" hidden="false" customHeight="false" outlineLevel="0" collapsed="false">
      <c r="A233" s="0" t="s">
        <v>87</v>
      </c>
      <c r="B233" s="0" t="n">
        <f aca="false">VALUE(LEFT(A233,4))</f>
        <v>2020</v>
      </c>
      <c r="C233" s="0" t="str">
        <f aca="false">"FY"&amp;IF(VALUE(MID(A233,6,2))&gt;=4,VALUE(LEFT(A233,4)),VALUE(LEFT(A233,4))-1)&amp;"-"&amp;TEXT(MOD(IF(VALUE(MID(A233,6,2))&gt;=4,VALUE(LEFT(A233,4)),VALUE(LEFT(A233,4))-1)+1,100),"00")</f>
        <v>FY2020-21</v>
      </c>
      <c r="D233" s="0" t="s">
        <v>94</v>
      </c>
      <c r="E233" s="0" t="s">
        <v>94</v>
      </c>
      <c r="F233" s="0" t="str">
        <f aca="false">INDEX(Mapping!$B$2:$B$465,MATCH(E233,Mapping!$A$2:$A$465,0))</f>
        <v>JHARKHAND</v>
      </c>
      <c r="G233" s="0" t="str">
        <f aca="false">INDEX(Mapping!$C$2:$C$465,MATCH(E233,Mapping!$A$2:$A$465,0))</f>
        <v>JHARKHAND</v>
      </c>
      <c r="H233" s="2" t="n">
        <v>42.47</v>
      </c>
      <c r="I233" s="3" t="n">
        <v>1.15</v>
      </c>
    </row>
    <row r="234" customFormat="false" ht="15" hidden="false" customHeight="false" outlineLevel="0" collapsed="false">
      <c r="A234" s="0" t="s">
        <v>87</v>
      </c>
      <c r="B234" s="0" t="n">
        <f aca="false">VALUE(LEFT(A234,4))</f>
        <v>2020</v>
      </c>
      <c r="C234" s="0" t="str">
        <f aca="false">"FY"&amp;IF(VALUE(MID(A234,6,2))&gt;=4,VALUE(LEFT(A234,4)),VALUE(LEFT(A234,4))-1)&amp;"-"&amp;TEXT(MOD(IF(VALUE(MID(A234,6,2))&gt;=4,VALUE(LEFT(A234,4)),VALUE(LEFT(A234,4))-1)+1,100),"00")</f>
        <v>FY2020-21</v>
      </c>
      <c r="D234" s="0" t="s">
        <v>45</v>
      </c>
      <c r="E234" s="0" t="s">
        <v>45</v>
      </c>
      <c r="F234" s="0" t="str">
        <f aca="false">INDEX(Mapping!$B$2:$B$465,MATCH(E234,Mapping!$A$2:$A$465,0))</f>
        <v>BIHAR</v>
      </c>
      <c r="G234" s="0" t="str">
        <f aca="false">INDEX(Mapping!$C$2:$C$465,MATCH(E234,Mapping!$A$2:$A$465,0))</f>
        <v>BIHAR</v>
      </c>
      <c r="H234" s="2" t="n">
        <v>37.79</v>
      </c>
      <c r="I234" s="3" t="n">
        <v>1.02</v>
      </c>
    </row>
    <row r="235" customFormat="false" ht="15" hidden="false" customHeight="false" outlineLevel="0" collapsed="false">
      <c r="A235" s="0" t="s">
        <v>87</v>
      </c>
      <c r="B235" s="0" t="n">
        <f aca="false">VALUE(LEFT(A235,4))</f>
        <v>2020</v>
      </c>
      <c r="C235" s="0" t="str">
        <f aca="false">"FY"&amp;IF(VALUE(MID(A235,6,2))&gt;=4,VALUE(LEFT(A235,4)),VALUE(LEFT(A235,4))-1)&amp;"-"&amp;TEXT(MOD(IF(VALUE(MID(A235,6,2))&gt;=4,VALUE(LEFT(A235,4)),VALUE(LEFT(A235,4))-1)+1,100),"00")</f>
        <v>FY2020-21</v>
      </c>
      <c r="D235" s="0" t="s">
        <v>54</v>
      </c>
      <c r="E235" s="0" t="s">
        <v>54</v>
      </c>
      <c r="F235" s="0" t="str">
        <f aca="false">INDEX(Mapping!$B$2:$B$465,MATCH(E235,Mapping!$A$2:$A$465,0))</f>
        <v>JAMMU &amp; KASHMIR</v>
      </c>
      <c r="G235" s="0" t="str">
        <f aca="false">INDEX(Mapping!$C$2:$C$465,MATCH(E235,Mapping!$A$2:$A$465,0))</f>
        <v>JAMMU &amp; KASHMIR</v>
      </c>
      <c r="H235" s="2" t="n">
        <v>36.95</v>
      </c>
      <c r="I235" s="3" t="n">
        <v>1</v>
      </c>
    </row>
    <row r="236" customFormat="false" ht="15" hidden="false" customHeight="false" outlineLevel="0" collapsed="false">
      <c r="A236" s="0" t="s">
        <v>87</v>
      </c>
      <c r="B236" s="0" t="n">
        <f aca="false">VALUE(LEFT(A236,4))</f>
        <v>2020</v>
      </c>
      <c r="C236" s="0" t="str">
        <f aca="false">"FY"&amp;IF(VALUE(MID(A236,6,2))&gt;=4,VALUE(LEFT(A236,4)),VALUE(LEFT(A236,4))-1)&amp;"-"&amp;TEXT(MOD(IF(VALUE(MID(A236,6,2))&gt;=4,VALUE(LEFT(A236,4)),VALUE(LEFT(A236,4))-1)+1,100),"00")</f>
        <v>FY2020-21</v>
      </c>
      <c r="D236" s="0" t="s">
        <v>155</v>
      </c>
      <c r="E236" s="0" t="s">
        <v>155</v>
      </c>
      <c r="F236" s="0" t="str">
        <f aca="false">INDEX(Mapping!$B$2:$B$465,MATCH(E236,Mapping!$A$2:$A$465,0))</f>
        <v>SKS POWER</v>
      </c>
      <c r="G236" s="0" t="str">
        <f aca="false">INDEX(Mapping!$C$2:$C$465,MATCH(E236,Mapping!$A$2:$A$465,0))</f>
        <v>SKS POWER</v>
      </c>
      <c r="H236" s="2" t="n">
        <v>34.1</v>
      </c>
      <c r="I236" s="3" t="n">
        <v>0.92</v>
      </c>
    </row>
    <row r="237" customFormat="false" ht="15" hidden="false" customHeight="false" outlineLevel="0" collapsed="false">
      <c r="A237" s="0" t="s">
        <v>87</v>
      </c>
      <c r="B237" s="0" t="n">
        <f aca="false">VALUE(LEFT(A237,4))</f>
        <v>2020</v>
      </c>
      <c r="C237" s="0" t="str">
        <f aca="false">"FY"&amp;IF(VALUE(MID(A237,6,2))&gt;=4,VALUE(LEFT(A237,4)),VALUE(LEFT(A237,4))-1)&amp;"-"&amp;TEXT(MOD(IF(VALUE(MID(A237,6,2))&gt;=4,VALUE(LEFT(A237,4)),VALUE(LEFT(A237,4))-1)+1,100),"00")</f>
        <v>FY2020-21</v>
      </c>
      <c r="D237" s="0" t="s">
        <v>143</v>
      </c>
      <c r="E237" s="0" t="s">
        <v>143</v>
      </c>
      <c r="F237" s="0" t="str">
        <f aca="false">INDEX(Mapping!$B$2:$B$465,MATCH(E237,Mapping!$A$2:$A$465,0))</f>
        <v>MARUTI CLEAN COAL &amp; POWER</v>
      </c>
      <c r="G237" s="0" t="str">
        <f aca="false">INDEX(Mapping!$C$2:$C$465,MATCH(E237,Mapping!$A$2:$A$465,0))</f>
        <v>MARUTI CLEAN COAL &amp; POWER</v>
      </c>
      <c r="H237" s="2" t="n">
        <v>29.92</v>
      </c>
      <c r="I237" s="3" t="n">
        <v>0.81</v>
      </c>
    </row>
    <row r="238" customFormat="false" ht="15" hidden="false" customHeight="false" outlineLevel="0" collapsed="false">
      <c r="A238" s="0" t="s">
        <v>87</v>
      </c>
      <c r="B238" s="0" t="n">
        <f aca="false">VALUE(LEFT(A238,4))</f>
        <v>2020</v>
      </c>
      <c r="C238" s="0" t="str">
        <f aca="false">"FY"&amp;IF(VALUE(MID(A238,6,2))&gt;=4,VALUE(LEFT(A238,4)),VALUE(LEFT(A238,4))-1)&amp;"-"&amp;TEXT(MOD(IF(VALUE(MID(A238,6,2))&gt;=4,VALUE(LEFT(A238,4)),VALUE(LEFT(A238,4))-1)+1,100),"00")</f>
        <v>FY2020-21</v>
      </c>
      <c r="D238" s="0" t="s">
        <v>176</v>
      </c>
      <c r="E238" s="0" t="s">
        <v>176</v>
      </c>
      <c r="F238" s="0" t="str">
        <f aca="false">INDEX(Mapping!$B$2:$B$465,MATCH(E238,Mapping!$A$2:$A$465,0))</f>
        <v>SIKKIM</v>
      </c>
      <c r="G238" s="0" t="str">
        <f aca="false">INDEX(Mapping!$C$2:$C$465,MATCH(E238,Mapping!$A$2:$A$465,0))</f>
        <v>SIKKIM</v>
      </c>
      <c r="H238" s="2" t="n">
        <v>29.88</v>
      </c>
      <c r="I238" s="3" t="n">
        <v>0.81</v>
      </c>
    </row>
    <row r="239" customFormat="false" ht="15" hidden="false" customHeight="false" outlineLevel="0" collapsed="false">
      <c r="A239" s="0" t="s">
        <v>87</v>
      </c>
      <c r="B239" s="0" t="n">
        <f aca="false">VALUE(LEFT(A239,4))</f>
        <v>2020</v>
      </c>
      <c r="C239" s="0" t="str">
        <f aca="false">"FY"&amp;IF(VALUE(MID(A239,6,2))&gt;=4,VALUE(LEFT(A239,4)),VALUE(LEFT(A239,4))-1)&amp;"-"&amp;TEXT(MOD(IF(VALUE(MID(A239,6,2))&gt;=4,VALUE(LEFT(A239,4)),VALUE(LEFT(A239,4))-1)+1,100),"00")</f>
        <v>FY2020-21</v>
      </c>
      <c r="D239" s="0" t="s">
        <v>39</v>
      </c>
      <c r="E239" s="0" t="s">
        <v>39</v>
      </c>
      <c r="F239" s="0" t="str">
        <f aca="false">INDEX(Mapping!$B$2:$B$465,MATCH(E239,Mapping!$A$2:$A$465,0))</f>
        <v>WEST BENGAL</v>
      </c>
      <c r="G239" s="0" t="str">
        <f aca="false">INDEX(Mapping!$C$2:$C$465,MATCH(E239,Mapping!$A$2:$A$465,0))</f>
        <v>WEST BENGAL</v>
      </c>
      <c r="H239" s="2" t="n">
        <v>29.68</v>
      </c>
      <c r="I239" s="3" t="n">
        <v>0.8</v>
      </c>
    </row>
    <row r="240" customFormat="false" ht="15" hidden="false" customHeight="false" outlineLevel="0" collapsed="false">
      <c r="A240" s="0" t="s">
        <v>87</v>
      </c>
      <c r="B240" s="0" t="n">
        <f aca="false">VALUE(LEFT(A240,4))</f>
        <v>2020</v>
      </c>
      <c r="C240" s="0" t="str">
        <f aca="false">"FY"&amp;IF(VALUE(MID(A240,6,2))&gt;=4,VALUE(LEFT(A240,4)),VALUE(LEFT(A240,4))-1)&amp;"-"&amp;TEXT(MOD(IF(VALUE(MID(A240,6,2))&gt;=4,VALUE(LEFT(A240,4)),VALUE(LEFT(A240,4))-1)+1,100),"00")</f>
        <v>FY2020-21</v>
      </c>
      <c r="D240" s="0" t="s">
        <v>199</v>
      </c>
      <c r="E240" s="0" t="s">
        <v>199</v>
      </c>
      <c r="F240" s="0" t="str">
        <f aca="false">INDEX(Mapping!$B$2:$B$465,MATCH(E240,Mapping!$A$2:$A$465,0))</f>
        <v>TRIPURA</v>
      </c>
      <c r="G240" s="0" t="str">
        <f aca="false">INDEX(Mapping!$C$2:$C$465,MATCH(E240,Mapping!$A$2:$A$465,0))</f>
        <v>TRIPURA</v>
      </c>
      <c r="H240" s="2" t="n">
        <v>28.2</v>
      </c>
      <c r="I240" s="3" t="n">
        <v>0.76</v>
      </c>
    </row>
    <row r="241" customFormat="false" ht="15" hidden="false" customHeight="false" outlineLevel="0" collapsed="false">
      <c r="A241" s="0" t="s">
        <v>87</v>
      </c>
      <c r="B241" s="0" t="n">
        <f aca="false">VALUE(LEFT(A241,4))</f>
        <v>2020</v>
      </c>
      <c r="C241" s="0" t="str">
        <f aca="false">"FY"&amp;IF(VALUE(MID(A241,6,2))&gt;=4,VALUE(LEFT(A241,4)),VALUE(LEFT(A241,4))-1)&amp;"-"&amp;TEXT(MOD(IF(VALUE(MID(A241,6,2))&gt;=4,VALUE(LEFT(A241,4)),VALUE(LEFT(A241,4))-1)+1,100),"00")</f>
        <v>FY2020-21</v>
      </c>
      <c r="D241" s="0" t="s">
        <v>57</v>
      </c>
      <c r="E241" s="0" t="s">
        <v>57</v>
      </c>
      <c r="F241" s="0" t="str">
        <f aca="false">INDEX(Mapping!$B$2:$B$465,MATCH(E241,Mapping!$A$2:$A$465,0))</f>
        <v>SEIL ENERGY INDIA (EX-SEMBCORP)</v>
      </c>
      <c r="G241" s="0" t="str">
        <f aca="false">INDEX(Mapping!$C$2:$C$465,MATCH(E241,Mapping!$A$2:$A$465,0))</f>
        <v>SEIL ENERGY INDIA</v>
      </c>
      <c r="H241" s="2" t="n">
        <v>25.91</v>
      </c>
      <c r="I241" s="3" t="n">
        <v>0.7</v>
      </c>
    </row>
    <row r="242" customFormat="false" ht="15" hidden="false" customHeight="false" outlineLevel="0" collapsed="false">
      <c r="A242" s="0" t="s">
        <v>87</v>
      </c>
      <c r="B242" s="0" t="n">
        <f aca="false">VALUE(LEFT(A242,4))</f>
        <v>2020</v>
      </c>
      <c r="C242" s="0" t="str">
        <f aca="false">"FY"&amp;IF(VALUE(MID(A242,6,2))&gt;=4,VALUE(LEFT(A242,4)),VALUE(LEFT(A242,4))-1)&amp;"-"&amp;TEXT(MOD(IF(VALUE(MID(A242,6,2))&gt;=4,VALUE(LEFT(A242,4)),VALUE(LEFT(A242,4))-1)+1,100),"00")</f>
        <v>FY2020-21</v>
      </c>
      <c r="D242" s="0" t="s">
        <v>89</v>
      </c>
      <c r="E242" s="0" t="s">
        <v>89</v>
      </c>
      <c r="F242" s="0" t="str">
        <f aca="false">INDEX(Mapping!$B$2:$B$465,MATCH(E242,Mapping!$A$2:$A$465,0))</f>
        <v>MB POWER (MP)</v>
      </c>
      <c r="G242" s="0" t="str">
        <f aca="false">INDEX(Mapping!$C$2:$C$465,MATCH(E242,Mapping!$A$2:$A$465,0))</f>
        <v>MB POWER (MP)</v>
      </c>
      <c r="H242" s="2" t="n">
        <v>22.13</v>
      </c>
      <c r="I242" s="3" t="n">
        <v>0.6</v>
      </c>
    </row>
    <row r="243" customFormat="false" ht="15" hidden="false" customHeight="false" outlineLevel="0" collapsed="false">
      <c r="A243" s="0" t="s">
        <v>87</v>
      </c>
      <c r="B243" s="0" t="n">
        <f aca="false">VALUE(LEFT(A243,4))</f>
        <v>2020</v>
      </c>
      <c r="C243" s="0" t="str">
        <f aca="false">"FY"&amp;IF(VALUE(MID(A243,6,2))&gt;=4,VALUE(LEFT(A243,4)),VALUE(LEFT(A243,4))-1)&amp;"-"&amp;TEXT(MOD(IF(VALUE(MID(A243,6,2))&gt;=4,VALUE(LEFT(A243,4)),VALUE(LEFT(A243,4))-1)+1,100),"00")</f>
        <v>FY2020-21</v>
      </c>
      <c r="D243" s="0" t="s">
        <v>191</v>
      </c>
      <c r="E243" s="0" t="s">
        <v>191</v>
      </c>
      <c r="F243" s="0" t="str">
        <f aca="false">INDEX(Mapping!$B$2:$B$465,MATCH(E243,Mapping!$A$2:$A$465,0))</f>
        <v>DIKCHU HEP</v>
      </c>
      <c r="G243" s="0" t="str">
        <f aca="false">INDEX(Mapping!$C$2:$C$465,MATCH(E243,Mapping!$A$2:$A$465,0))</f>
        <v>DIKCHU HEP</v>
      </c>
      <c r="H243" s="2" t="n">
        <v>20.44</v>
      </c>
      <c r="I243" s="3" t="n">
        <v>0.55</v>
      </c>
    </row>
    <row r="244" customFormat="false" ht="15" hidden="false" customHeight="false" outlineLevel="0" collapsed="false">
      <c r="A244" s="0" t="s">
        <v>87</v>
      </c>
      <c r="B244" s="0" t="n">
        <f aca="false">VALUE(LEFT(A244,4))</f>
        <v>2020</v>
      </c>
      <c r="C244" s="0" t="str">
        <f aca="false">"FY"&amp;IF(VALUE(MID(A244,6,2))&gt;=4,VALUE(LEFT(A244,4)),VALUE(LEFT(A244,4))-1)&amp;"-"&amp;TEXT(MOD(IF(VALUE(MID(A244,6,2))&gt;=4,VALUE(LEFT(A244,4)),VALUE(LEFT(A244,4))-1)+1,100),"00")</f>
        <v>FY2020-21</v>
      </c>
      <c r="D244" s="0" t="s">
        <v>122</v>
      </c>
      <c r="E244" s="0" t="s">
        <v>122</v>
      </c>
      <c r="F244" s="0" t="str">
        <f aca="false">INDEX(Mapping!$B$2:$B$465,MATCH(E244,Mapping!$A$2:$A$465,0))</f>
        <v>KARCHAM WANGTOO HEP</v>
      </c>
      <c r="G244" s="0" t="str">
        <f aca="false">INDEX(Mapping!$C$2:$C$465,MATCH(E244,Mapping!$A$2:$A$465,0))</f>
        <v>KARCHAM WANGTOO HEP</v>
      </c>
      <c r="H244" s="2" t="n">
        <v>19.12</v>
      </c>
      <c r="I244" s="3" t="n">
        <v>0.52</v>
      </c>
    </row>
    <row r="245" customFormat="false" ht="15" hidden="false" customHeight="false" outlineLevel="0" collapsed="false">
      <c r="A245" s="0" t="s">
        <v>87</v>
      </c>
      <c r="B245" s="0" t="n">
        <f aca="false">VALUE(LEFT(A245,4))</f>
        <v>2020</v>
      </c>
      <c r="C245" s="0" t="str">
        <f aca="false">"FY"&amp;IF(VALUE(MID(A245,6,2))&gt;=4,VALUE(LEFT(A245,4)),VALUE(LEFT(A245,4))-1)&amp;"-"&amp;TEXT(MOD(IF(VALUE(MID(A245,6,2))&gt;=4,VALUE(LEFT(A245,4)),VALUE(LEFT(A245,4))-1)+1,100),"00")</f>
        <v>FY2020-21</v>
      </c>
      <c r="D245" s="0" t="s">
        <v>246</v>
      </c>
      <c r="E245" s="0" t="s">
        <v>246</v>
      </c>
      <c r="F245" s="0" t="str">
        <f aca="false">INDEX(Mapping!$B$2:$B$465,MATCH(E245,Mapping!$A$2:$A$465,0))</f>
        <v>NTPC STATIONS</v>
      </c>
      <c r="G245" s="0" t="str">
        <f aca="false">INDEX(Mapping!$C$2:$C$465,MATCH(E245,Mapping!$A$2:$A$465,0))</f>
        <v>NTPC GROUP</v>
      </c>
      <c r="H245" s="2" t="n">
        <v>16.29</v>
      </c>
      <c r="I245" s="3" t="n">
        <v>0.44</v>
      </c>
    </row>
    <row r="246" customFormat="false" ht="15" hidden="false" customHeight="false" outlineLevel="0" collapsed="false">
      <c r="A246" s="0" t="s">
        <v>87</v>
      </c>
      <c r="B246" s="0" t="n">
        <f aca="false">VALUE(LEFT(A246,4))</f>
        <v>2020</v>
      </c>
      <c r="C246" s="0" t="str">
        <f aca="false">"FY"&amp;IF(VALUE(MID(A246,6,2))&gt;=4,VALUE(LEFT(A246,4)),VALUE(LEFT(A246,4))-1)&amp;"-"&amp;TEXT(MOD(IF(VALUE(MID(A246,6,2))&gt;=4,VALUE(LEFT(A246,4)),VALUE(LEFT(A246,4))-1)+1,100),"00")</f>
        <v>FY2020-21</v>
      </c>
      <c r="D246" s="0" t="s">
        <v>47</v>
      </c>
      <c r="E246" s="0" t="s">
        <v>47</v>
      </c>
      <c r="F246" s="0" t="str">
        <f aca="false">INDEX(Mapping!$B$2:$B$465,MATCH(E246,Mapping!$A$2:$A$465,0))</f>
        <v>KARNATAKA</v>
      </c>
      <c r="G246" s="0" t="str">
        <f aca="false">INDEX(Mapping!$C$2:$C$465,MATCH(E246,Mapping!$A$2:$A$465,0))</f>
        <v>KARNATAKA</v>
      </c>
      <c r="H246" s="2" t="n">
        <v>16.27</v>
      </c>
      <c r="I246" s="3" t="n">
        <v>0.44</v>
      </c>
    </row>
    <row r="247" customFormat="false" ht="15" hidden="false" customHeight="false" outlineLevel="0" collapsed="false">
      <c r="A247" s="0" t="s">
        <v>87</v>
      </c>
      <c r="B247" s="0" t="n">
        <f aca="false">VALUE(LEFT(A247,4))</f>
        <v>2020</v>
      </c>
      <c r="C247" s="0" t="str">
        <f aca="false">"FY"&amp;IF(VALUE(MID(A247,6,2))&gt;=4,VALUE(LEFT(A247,4)),VALUE(LEFT(A247,4))-1)&amp;"-"&amp;TEXT(MOD(IF(VALUE(MID(A247,6,2))&gt;=4,VALUE(LEFT(A247,4)),VALUE(LEFT(A247,4))-1)+1,100),"00")</f>
        <v>FY2020-21</v>
      </c>
      <c r="D247" s="0" t="s">
        <v>142</v>
      </c>
      <c r="E247" s="0" t="s">
        <v>142</v>
      </c>
      <c r="F247" s="0" t="str">
        <f aca="false">INDEX(Mapping!$B$2:$B$465,MATCH(E247,Mapping!$A$2:$A$465,0))</f>
        <v>SAINJ HEP</v>
      </c>
      <c r="G247" s="0" t="str">
        <f aca="false">INDEX(Mapping!$C$2:$C$465,MATCH(E247,Mapping!$A$2:$A$465,0))</f>
        <v>SAINJ HEP</v>
      </c>
      <c r="H247" s="2" t="n">
        <v>16.17</v>
      </c>
      <c r="I247" s="3" t="n">
        <v>0.44</v>
      </c>
    </row>
    <row r="248" customFormat="false" ht="15" hidden="false" customHeight="false" outlineLevel="0" collapsed="false">
      <c r="A248" s="0" t="s">
        <v>87</v>
      </c>
      <c r="B248" s="0" t="n">
        <f aca="false">VALUE(LEFT(A248,4))</f>
        <v>2020</v>
      </c>
      <c r="C248" s="0" t="str">
        <f aca="false">"FY"&amp;IF(VALUE(MID(A248,6,2))&gt;=4,VALUE(LEFT(A248,4)),VALUE(LEFT(A248,4))-1)&amp;"-"&amp;TEXT(MOD(IF(VALUE(MID(A248,6,2))&gt;=4,VALUE(LEFT(A248,4)),VALUE(LEFT(A248,4))-1)+1,100),"00")</f>
        <v>FY2020-21</v>
      </c>
      <c r="D248" s="0" t="s">
        <v>181</v>
      </c>
      <c r="E248" s="0" t="s">
        <v>181</v>
      </c>
      <c r="F248" s="0" t="str">
        <f aca="false">INDEX(Mapping!$B$2:$B$465,MATCH(E248,Mapping!$A$2:$A$465,0))</f>
        <v>ARUNACHAL PRADESH</v>
      </c>
      <c r="G248" s="0" t="str">
        <f aca="false">INDEX(Mapping!$C$2:$C$465,MATCH(E248,Mapping!$A$2:$A$465,0))</f>
        <v>ARUNACHAL PRADESH</v>
      </c>
      <c r="H248" s="2" t="n">
        <v>14.03</v>
      </c>
      <c r="I248" s="3" t="n">
        <v>0.38</v>
      </c>
    </row>
    <row r="249" customFormat="false" ht="15" hidden="false" customHeight="false" outlineLevel="0" collapsed="false">
      <c r="A249" s="0" t="s">
        <v>87</v>
      </c>
      <c r="B249" s="0" t="n">
        <f aca="false">VALUE(LEFT(A249,4))</f>
        <v>2020</v>
      </c>
      <c r="C249" s="0" t="str">
        <f aca="false">"FY"&amp;IF(VALUE(MID(A249,6,2))&gt;=4,VALUE(LEFT(A249,4)),VALUE(LEFT(A249,4))-1)&amp;"-"&amp;TEXT(MOD(IF(VALUE(MID(A249,6,2))&gt;=4,VALUE(LEFT(A249,4)),VALUE(LEFT(A249,4))-1)+1,100),"00")</f>
        <v>FY2020-21</v>
      </c>
      <c r="D249" s="0" t="s">
        <v>190</v>
      </c>
      <c r="E249" s="0" t="s">
        <v>190</v>
      </c>
      <c r="F249" s="0" t="str">
        <f aca="false">INDEX(Mapping!$B$2:$B$465,MATCH(E249,Mapping!$A$2:$A$465,0))</f>
        <v>JORETHANG</v>
      </c>
      <c r="G249" s="0" t="str">
        <f aca="false">INDEX(Mapping!$C$2:$C$465,MATCH(E249,Mapping!$A$2:$A$465,0))</f>
        <v>JORETHANG</v>
      </c>
      <c r="H249" s="2" t="n">
        <v>13.48</v>
      </c>
      <c r="I249" s="3" t="n">
        <v>0.37</v>
      </c>
    </row>
    <row r="250" customFormat="false" ht="15" hidden="false" customHeight="false" outlineLevel="0" collapsed="false">
      <c r="A250" s="0" t="s">
        <v>87</v>
      </c>
      <c r="B250" s="0" t="n">
        <f aca="false">VALUE(LEFT(A250,4))</f>
        <v>2020</v>
      </c>
      <c r="C250" s="0" t="str">
        <f aca="false">"FY"&amp;IF(VALUE(MID(A250,6,2))&gt;=4,VALUE(LEFT(A250,4)),VALUE(LEFT(A250,4))-1)&amp;"-"&amp;TEXT(MOD(IF(VALUE(MID(A250,6,2))&gt;=4,VALUE(LEFT(A250,4)),VALUE(LEFT(A250,4))-1)+1,100),"00")</f>
        <v>FY2020-21</v>
      </c>
      <c r="D250" s="0" t="s">
        <v>194</v>
      </c>
      <c r="E250" s="0" t="s">
        <v>194</v>
      </c>
      <c r="F250" s="0" t="str">
        <f aca="false">INDEX(Mapping!$B$2:$B$465,MATCH(E250,Mapping!$A$2:$A$465,0))</f>
        <v>TASHIDENG HEP</v>
      </c>
      <c r="G250" s="0" t="str">
        <f aca="false">INDEX(Mapping!$C$2:$C$465,MATCH(E250,Mapping!$A$2:$A$465,0))</f>
        <v>TASHIDENG HEP</v>
      </c>
      <c r="H250" s="2" t="n">
        <v>12.2</v>
      </c>
      <c r="I250" s="3" t="n">
        <v>0.33</v>
      </c>
    </row>
    <row r="251" customFormat="false" ht="15" hidden="false" customHeight="false" outlineLevel="0" collapsed="false">
      <c r="A251" s="0" t="s">
        <v>87</v>
      </c>
      <c r="B251" s="0" t="n">
        <f aca="false">VALUE(LEFT(A251,4))</f>
        <v>2020</v>
      </c>
      <c r="C251" s="0" t="str">
        <f aca="false">"FY"&amp;IF(VALUE(MID(A251,6,2))&gt;=4,VALUE(LEFT(A251,4)),VALUE(LEFT(A251,4))-1)&amp;"-"&amp;TEXT(MOD(IF(VALUE(MID(A251,6,2))&gt;=4,VALUE(LEFT(A251,4)),VALUE(LEFT(A251,4))-1)+1,100),"00")</f>
        <v>FY2020-21</v>
      </c>
      <c r="D251" s="0" t="s">
        <v>114</v>
      </c>
      <c r="E251" s="0" t="s">
        <v>114</v>
      </c>
      <c r="F251" s="0" t="str">
        <f aca="false">INDEX(Mapping!$B$2:$B$465,MATCH(E251,Mapping!$A$2:$A$465,0))</f>
        <v>ADANI POWER - RAIGARH TPP (EX-REGL)</v>
      </c>
      <c r="G251" s="0" t="str">
        <f aca="false">INDEX(Mapping!$C$2:$C$465,MATCH(E251,Mapping!$A$2:$A$465,0))</f>
        <v>ADANI POWER (ALL PLANTS)</v>
      </c>
      <c r="H251" s="2" t="n">
        <v>11.63</v>
      </c>
      <c r="I251" s="3" t="n">
        <v>0.32</v>
      </c>
    </row>
    <row r="252" customFormat="false" ht="15" hidden="false" customHeight="false" outlineLevel="0" collapsed="false">
      <c r="A252" s="0" t="s">
        <v>87</v>
      </c>
      <c r="B252" s="0" t="n">
        <f aca="false">VALUE(LEFT(A252,4))</f>
        <v>2020</v>
      </c>
      <c r="C252" s="0" t="str">
        <f aca="false">"FY"&amp;IF(VALUE(MID(A252,6,2))&gt;=4,VALUE(LEFT(A252,4)),VALUE(LEFT(A252,4))-1)&amp;"-"&amp;TEXT(MOD(IF(VALUE(MID(A252,6,2))&gt;=4,VALUE(LEFT(A252,4)),VALUE(LEFT(A252,4))-1)+1,100),"00")</f>
        <v>FY2020-21</v>
      </c>
      <c r="D252" s="0" t="s">
        <v>193</v>
      </c>
      <c r="E252" s="0" t="s">
        <v>193</v>
      </c>
      <c r="F252" s="0" t="str">
        <f aca="false">INDEX(Mapping!$B$2:$B$465,MATCH(E252,Mapping!$A$2:$A$465,0))</f>
        <v>MIZORAM</v>
      </c>
      <c r="G252" s="0" t="str">
        <f aca="false">INDEX(Mapping!$C$2:$C$465,MATCH(E252,Mapping!$A$2:$A$465,0))</f>
        <v>MIZORAM</v>
      </c>
      <c r="H252" s="2" t="n">
        <v>10.17</v>
      </c>
      <c r="I252" s="3" t="n">
        <v>0.28</v>
      </c>
    </row>
    <row r="253" customFormat="false" ht="15" hidden="false" customHeight="false" outlineLevel="0" collapsed="false">
      <c r="A253" s="0" t="s">
        <v>87</v>
      </c>
      <c r="B253" s="0" t="n">
        <f aca="false">VALUE(LEFT(A253,4))</f>
        <v>2020</v>
      </c>
      <c r="C253" s="0" t="str">
        <f aca="false">"FY"&amp;IF(VALUE(MID(A253,6,2))&gt;=4,VALUE(LEFT(A253,4)),VALUE(LEFT(A253,4))-1)&amp;"-"&amp;TEXT(MOD(IF(VALUE(MID(A253,6,2))&gt;=4,VALUE(LEFT(A253,4)),VALUE(LEFT(A253,4))-1)+1,100),"00")</f>
        <v>FY2020-21</v>
      </c>
      <c r="D253" s="0" t="s">
        <v>84</v>
      </c>
      <c r="E253" s="0" t="s">
        <v>84</v>
      </c>
      <c r="F253" s="0" t="str">
        <f aca="false">INDEX(Mapping!$B$2:$B$465,MATCH(E253,Mapping!$A$2:$A$465,0))</f>
        <v>DB POWER</v>
      </c>
      <c r="G253" s="0" t="str">
        <f aca="false">INDEX(Mapping!$C$2:$C$465,MATCH(E253,Mapping!$A$2:$A$465,0))</f>
        <v>DB POWER</v>
      </c>
      <c r="H253" s="2" t="n">
        <v>9.82</v>
      </c>
      <c r="I253" s="3" t="n">
        <v>0.27</v>
      </c>
    </row>
    <row r="254" customFormat="false" ht="15" hidden="false" customHeight="false" outlineLevel="0" collapsed="false">
      <c r="A254" s="0" t="s">
        <v>87</v>
      </c>
      <c r="B254" s="0" t="n">
        <f aca="false">VALUE(LEFT(A254,4))</f>
        <v>2020</v>
      </c>
      <c r="C254" s="0" t="str">
        <f aca="false">"FY"&amp;IF(VALUE(MID(A254,6,2))&gt;=4,VALUE(LEFT(A254,4)),VALUE(LEFT(A254,4))-1)&amp;"-"&amp;TEXT(MOD(IF(VALUE(MID(A254,6,2))&gt;=4,VALUE(LEFT(A254,4)),VALUE(LEFT(A254,4))-1)+1,100),"00")</f>
        <v>FY2020-21</v>
      </c>
      <c r="D254" s="0" t="s">
        <v>128</v>
      </c>
      <c r="E254" s="0" t="s">
        <v>128</v>
      </c>
      <c r="F254" s="0" t="str">
        <f aca="false">INDEX(Mapping!$B$2:$B$465,MATCH(E254,Mapping!$A$2:$A$465,0))</f>
        <v>AD HYDRO POWER</v>
      </c>
      <c r="G254" s="0" t="str">
        <f aca="false">INDEX(Mapping!$C$2:$C$465,MATCH(E254,Mapping!$A$2:$A$465,0))</f>
        <v>AD HYDRO POWER</v>
      </c>
      <c r="H254" s="2" t="n">
        <v>9.76</v>
      </c>
      <c r="I254" s="3" t="n">
        <v>0.26</v>
      </c>
    </row>
    <row r="255" customFormat="false" ht="15" hidden="false" customHeight="false" outlineLevel="0" collapsed="false">
      <c r="A255" s="0" t="s">
        <v>87</v>
      </c>
      <c r="B255" s="0" t="n">
        <f aca="false">VALUE(LEFT(A255,4))</f>
        <v>2020</v>
      </c>
      <c r="C255" s="0" t="str">
        <f aca="false">"FY"&amp;IF(VALUE(MID(A255,6,2))&gt;=4,VALUE(LEFT(A255,4)),VALUE(LEFT(A255,4))-1)&amp;"-"&amp;TEXT(MOD(IF(VALUE(MID(A255,6,2))&gt;=4,VALUE(LEFT(A255,4)),VALUE(LEFT(A255,4))-1)+1,100),"00")</f>
        <v>FY2020-21</v>
      </c>
      <c r="D255" s="0" t="s">
        <v>49</v>
      </c>
      <c r="E255" s="0" t="s">
        <v>49</v>
      </c>
      <c r="F255" s="0" t="str">
        <f aca="false">INDEX(Mapping!$B$2:$B$465,MATCH(E255,Mapping!$A$2:$A$465,0))</f>
        <v>MADHYA PRADESH</v>
      </c>
      <c r="G255" s="0" t="str">
        <f aca="false">INDEX(Mapping!$C$2:$C$465,MATCH(E255,Mapping!$A$2:$A$465,0))</f>
        <v>MADHYA PRADESH</v>
      </c>
      <c r="H255" s="2" t="n">
        <v>8.44</v>
      </c>
      <c r="I255" s="3" t="n">
        <v>0.23</v>
      </c>
    </row>
    <row r="256" customFormat="false" ht="15" hidden="false" customHeight="false" outlineLevel="0" collapsed="false">
      <c r="A256" s="0" t="s">
        <v>87</v>
      </c>
      <c r="B256" s="0" t="n">
        <f aca="false">VALUE(LEFT(A256,4))</f>
        <v>2020</v>
      </c>
      <c r="C256" s="0" t="str">
        <f aca="false">"FY"&amp;IF(VALUE(MID(A256,6,2))&gt;=4,VALUE(LEFT(A256,4)),VALUE(LEFT(A256,4))-1)&amp;"-"&amp;TEXT(MOD(IF(VALUE(MID(A256,6,2))&gt;=4,VALUE(LEFT(A256,4)),VALUE(LEFT(A256,4))-1)+1,100),"00")</f>
        <v>FY2020-21</v>
      </c>
      <c r="D256" s="0" t="s">
        <v>167</v>
      </c>
      <c r="E256" s="0" t="s">
        <v>167</v>
      </c>
      <c r="F256" s="0" t="str">
        <f aca="false">INDEX(Mapping!$B$2:$B$465,MATCH(E256,Mapping!$A$2:$A$465,0))</f>
        <v>SEIL ENERGY INDIA (EX-SEMBCORP)</v>
      </c>
      <c r="G256" s="0" t="str">
        <f aca="false">INDEX(Mapping!$C$2:$C$465,MATCH(E256,Mapping!$A$2:$A$465,0))</f>
        <v>SEIL ENERGY INDIA</v>
      </c>
      <c r="H256" s="2" t="n">
        <v>7.07</v>
      </c>
      <c r="I256" s="3" t="n">
        <v>0.19</v>
      </c>
    </row>
    <row r="257" customFormat="false" ht="15" hidden="false" customHeight="false" outlineLevel="0" collapsed="false">
      <c r="A257" s="0" t="s">
        <v>87</v>
      </c>
      <c r="B257" s="0" t="n">
        <f aca="false">VALUE(LEFT(A257,4))</f>
        <v>2020</v>
      </c>
      <c r="C257" s="0" t="str">
        <f aca="false">"FY"&amp;IF(VALUE(MID(A257,6,2))&gt;=4,VALUE(LEFT(A257,4)),VALUE(LEFT(A257,4))-1)&amp;"-"&amp;TEXT(MOD(IF(VALUE(MID(A257,6,2))&gt;=4,VALUE(LEFT(A257,4)),VALUE(LEFT(A257,4))-1)+1,100),"00")</f>
        <v>FY2020-21</v>
      </c>
      <c r="D257" s="0" t="s">
        <v>134</v>
      </c>
      <c r="E257" s="0" t="s">
        <v>134</v>
      </c>
      <c r="F257" s="0" t="str">
        <f aca="false">INDEX(Mapping!$B$2:$B$465,MATCH(E257,Mapping!$A$2:$A$465,0))</f>
        <v>NTPC STATIONS</v>
      </c>
      <c r="G257" s="0" t="str">
        <f aca="false">INDEX(Mapping!$C$2:$C$465,MATCH(E257,Mapping!$A$2:$A$465,0))</f>
        <v>NTPC GROUP</v>
      </c>
      <c r="H257" s="2" t="n">
        <v>6.31</v>
      </c>
      <c r="I257" s="3" t="n">
        <v>0.17</v>
      </c>
    </row>
    <row r="258" customFormat="false" ht="15" hidden="false" customHeight="false" outlineLevel="0" collapsed="false">
      <c r="A258" s="0" t="s">
        <v>87</v>
      </c>
      <c r="B258" s="0" t="n">
        <f aca="false">VALUE(LEFT(A258,4))</f>
        <v>2020</v>
      </c>
      <c r="C258" s="0" t="str">
        <f aca="false">"FY"&amp;IF(VALUE(MID(A258,6,2))&gt;=4,VALUE(LEFT(A258,4)),VALUE(LEFT(A258,4))-1)&amp;"-"&amp;TEXT(MOD(IF(VALUE(MID(A258,6,2))&gt;=4,VALUE(LEFT(A258,4)),VALUE(LEFT(A258,4))-1)+1,100),"00")</f>
        <v>FY2020-21</v>
      </c>
      <c r="D258" s="0" t="s">
        <v>291</v>
      </c>
      <c r="E258" s="0" t="s">
        <v>291</v>
      </c>
      <c r="F258" s="0" t="str">
        <f aca="false">INDEX(Mapping!$B$2:$B$465,MATCH(E258,Mapping!$A$2:$A$465,0))</f>
        <v>MANIPUR</v>
      </c>
      <c r="G258" s="0" t="str">
        <f aca="false">INDEX(Mapping!$C$2:$C$465,MATCH(E258,Mapping!$A$2:$A$465,0))</f>
        <v>MANIPUR</v>
      </c>
      <c r="H258" s="2" t="n">
        <v>5.51</v>
      </c>
      <c r="I258" s="3" t="n">
        <v>0.15</v>
      </c>
    </row>
    <row r="259" customFormat="false" ht="15" hidden="false" customHeight="false" outlineLevel="0" collapsed="false">
      <c r="A259" s="0" t="s">
        <v>87</v>
      </c>
      <c r="B259" s="0" t="n">
        <f aca="false">VALUE(LEFT(A259,4))</f>
        <v>2020</v>
      </c>
      <c r="C259" s="0" t="str">
        <f aca="false">"FY"&amp;IF(VALUE(MID(A259,6,2))&gt;=4,VALUE(LEFT(A259,4)),VALUE(LEFT(A259,4))-1)&amp;"-"&amp;TEXT(MOD(IF(VALUE(MID(A259,6,2))&gt;=4,VALUE(LEFT(A259,4)),VALUE(LEFT(A259,4))-1)+1,100),"00")</f>
        <v>FY2020-21</v>
      </c>
      <c r="D259" s="0" t="s">
        <v>79</v>
      </c>
      <c r="E259" s="0" t="s">
        <v>79</v>
      </c>
      <c r="F259" s="0" t="str">
        <f aca="false">INDEX(Mapping!$B$2:$B$465,MATCH(E259,Mapping!$A$2:$A$465,0))</f>
        <v>MAHAN ENERGEN (EX-ESSAR POWER MP)</v>
      </c>
      <c r="G259" s="0" t="str">
        <f aca="false">INDEX(Mapping!$C$2:$C$465,MATCH(E259,Mapping!$A$2:$A$465,0))</f>
        <v>ADANI POWER (ALL PLANTS)</v>
      </c>
      <c r="H259" s="2" t="n">
        <v>5.27</v>
      </c>
      <c r="I259" s="3" t="n">
        <v>0.14</v>
      </c>
    </row>
    <row r="260" customFormat="false" ht="15" hidden="false" customHeight="false" outlineLevel="0" collapsed="false">
      <c r="A260" s="0" t="s">
        <v>87</v>
      </c>
      <c r="B260" s="0" t="n">
        <f aca="false">VALUE(LEFT(A260,4))</f>
        <v>2020</v>
      </c>
      <c r="C260" s="0" t="str">
        <f aca="false">"FY"&amp;IF(VALUE(MID(A260,6,2))&gt;=4,VALUE(LEFT(A260,4)),VALUE(LEFT(A260,4))-1)&amp;"-"&amp;TEXT(MOD(IF(VALUE(MID(A260,6,2))&gt;=4,VALUE(LEFT(A260,4)),VALUE(LEFT(A260,4))-1)+1,100),"00")</f>
        <v>FY2020-21</v>
      </c>
      <c r="D260" s="0" t="s">
        <v>38</v>
      </c>
      <c r="E260" s="0" t="s">
        <v>38</v>
      </c>
      <c r="F260" s="0" t="str">
        <f aca="false">INDEX(Mapping!$B$2:$B$465,MATCH(E260,Mapping!$A$2:$A$465,0))</f>
        <v>ANDHRA PRADESH</v>
      </c>
      <c r="G260" s="0" t="str">
        <f aca="false">INDEX(Mapping!$C$2:$C$465,MATCH(E260,Mapping!$A$2:$A$465,0))</f>
        <v>ANDHRA PRADESH</v>
      </c>
      <c r="H260" s="2" t="n">
        <v>5.18</v>
      </c>
      <c r="I260" s="3" t="n">
        <v>0.14</v>
      </c>
    </row>
    <row r="261" customFormat="false" ht="15" hidden="false" customHeight="false" outlineLevel="0" collapsed="false">
      <c r="A261" s="0" t="s">
        <v>87</v>
      </c>
      <c r="B261" s="0" t="n">
        <f aca="false">VALUE(LEFT(A261,4))</f>
        <v>2020</v>
      </c>
      <c r="C261" s="0" t="str">
        <f aca="false">"FY"&amp;IF(VALUE(MID(A261,6,2))&gt;=4,VALUE(LEFT(A261,4)),VALUE(LEFT(A261,4))-1)&amp;"-"&amp;TEXT(MOD(IF(VALUE(MID(A261,6,2))&gt;=4,VALUE(LEFT(A261,4)),VALUE(LEFT(A261,4))-1)+1,100),"00")</f>
        <v>FY2020-21</v>
      </c>
      <c r="D261" s="0" t="s">
        <v>72</v>
      </c>
      <c r="E261" s="0" t="s">
        <v>72</v>
      </c>
      <c r="F261" s="0" t="str">
        <f aca="false">INDEX(Mapping!$B$2:$B$465,MATCH(E261,Mapping!$A$2:$A$465,0))</f>
        <v>JINDAL POWER LTD - STAGE 1</v>
      </c>
      <c r="G261" s="0" t="str">
        <f aca="false">INDEX(Mapping!$C$2:$C$465,MATCH(E261,Mapping!$A$2:$A$465,0))</f>
        <v>JINDAL POWER LTD (BOTH STAGES)</v>
      </c>
      <c r="H261" s="2" t="n">
        <v>4.51</v>
      </c>
      <c r="I261" s="3" t="n">
        <v>0.12</v>
      </c>
    </row>
    <row r="262" customFormat="false" ht="15" hidden="false" customHeight="false" outlineLevel="0" collapsed="false">
      <c r="A262" s="0" t="s">
        <v>87</v>
      </c>
      <c r="B262" s="0" t="n">
        <f aca="false">VALUE(LEFT(A262,4))</f>
        <v>2020</v>
      </c>
      <c r="C262" s="0" t="str">
        <f aca="false">"FY"&amp;IF(VALUE(MID(A262,6,2))&gt;=4,VALUE(LEFT(A262,4)),VALUE(LEFT(A262,4))-1)&amp;"-"&amp;TEXT(MOD(IF(VALUE(MID(A262,6,2))&gt;=4,VALUE(LEFT(A262,4)),VALUE(LEFT(A262,4))-1)+1,100),"00")</f>
        <v>FY2020-21</v>
      </c>
      <c r="D262" s="0" t="s">
        <v>121</v>
      </c>
      <c r="E262" s="0" t="s">
        <v>121</v>
      </c>
      <c r="F262" s="0" t="str">
        <f aca="false">INDEX(Mapping!$B$2:$B$465,MATCH(E262,Mapping!$A$2:$A$465,0))</f>
        <v>MEGHALAYA</v>
      </c>
      <c r="G262" s="0" t="str">
        <f aca="false">INDEX(Mapping!$C$2:$C$465,MATCH(E262,Mapping!$A$2:$A$465,0))</f>
        <v>MEGHALAYA</v>
      </c>
      <c r="H262" s="2" t="n">
        <v>4.29</v>
      </c>
      <c r="I262" s="3" t="n">
        <v>0.12</v>
      </c>
    </row>
    <row r="263" customFormat="false" ht="15" hidden="false" customHeight="false" outlineLevel="0" collapsed="false">
      <c r="A263" s="0" t="s">
        <v>87</v>
      </c>
      <c r="B263" s="0" t="n">
        <f aca="false">VALUE(LEFT(A263,4))</f>
        <v>2020</v>
      </c>
      <c r="C263" s="0" t="str">
        <f aca="false">"FY"&amp;IF(VALUE(MID(A263,6,2))&gt;=4,VALUE(LEFT(A263,4)),VALUE(LEFT(A263,4))-1)&amp;"-"&amp;TEXT(MOD(IF(VALUE(MID(A263,6,2))&gt;=4,VALUE(LEFT(A263,4)),VALUE(LEFT(A263,4))-1)+1,100),"00")</f>
        <v>FY2020-21</v>
      </c>
      <c r="D263" s="0" t="s">
        <v>228</v>
      </c>
      <c r="E263" s="0" t="s">
        <v>228</v>
      </c>
      <c r="F263" s="0" t="str">
        <f aca="false">INDEX(Mapping!$B$2:$B$465,MATCH(E263,Mapping!$A$2:$A$465,0))</f>
        <v>OTPC PALATANA</v>
      </c>
      <c r="G263" s="0" t="str">
        <f aca="false">INDEX(Mapping!$C$2:$C$465,MATCH(E263,Mapping!$A$2:$A$465,0))</f>
        <v>OTPC PALATANA</v>
      </c>
      <c r="H263" s="2" t="n">
        <v>3.65</v>
      </c>
      <c r="I263" s="3" t="n">
        <v>0.1</v>
      </c>
    </row>
    <row r="264" customFormat="false" ht="15" hidden="false" customHeight="false" outlineLevel="0" collapsed="false">
      <c r="A264" s="0" t="s">
        <v>87</v>
      </c>
      <c r="B264" s="0" t="n">
        <f aca="false">VALUE(LEFT(A264,4))</f>
        <v>2020</v>
      </c>
      <c r="C264" s="0" t="str">
        <f aca="false">"FY"&amp;IF(VALUE(MID(A264,6,2))&gt;=4,VALUE(LEFT(A264,4)),VALUE(LEFT(A264,4))-1)&amp;"-"&amp;TEXT(MOD(IF(VALUE(MID(A264,6,2))&gt;=4,VALUE(LEFT(A264,4)),VALUE(LEFT(A264,4))-1)+1,100),"00")</f>
        <v>FY2020-21</v>
      </c>
      <c r="D264" s="0" t="s">
        <v>65</v>
      </c>
      <c r="E264" s="0" t="s">
        <v>65</v>
      </c>
      <c r="F264" s="0" t="str">
        <f aca="false">INDEX(Mapping!$B$2:$B$465,MATCH(E264,Mapping!$A$2:$A$465,0))</f>
        <v>JAYPEE NIGRIE STPP</v>
      </c>
      <c r="G264" s="0" t="str">
        <f aca="false">INDEX(Mapping!$C$2:$C$465,MATCH(E264,Mapping!$A$2:$A$465,0))</f>
        <v>JAYPEE NIGRIE STPP</v>
      </c>
      <c r="H264" s="2" t="n">
        <v>3.21</v>
      </c>
      <c r="I264" s="3" t="n">
        <v>0.09</v>
      </c>
    </row>
    <row r="265" customFormat="false" ht="15" hidden="false" customHeight="false" outlineLevel="0" collapsed="false">
      <c r="A265" s="0" t="s">
        <v>87</v>
      </c>
      <c r="B265" s="0" t="n">
        <f aca="false">VALUE(LEFT(A265,4))</f>
        <v>2020</v>
      </c>
      <c r="C265" s="0" t="str">
        <f aca="false">"FY"&amp;IF(VALUE(MID(A265,6,2))&gt;=4,VALUE(LEFT(A265,4)),VALUE(LEFT(A265,4))-1)&amp;"-"&amp;TEXT(MOD(IF(VALUE(MID(A265,6,2))&gt;=4,VALUE(LEFT(A265,4)),VALUE(LEFT(A265,4))-1)+1,100),"00")</f>
        <v>FY2020-21</v>
      </c>
      <c r="D265" s="0" t="s">
        <v>154</v>
      </c>
      <c r="E265" s="0" t="s">
        <v>154</v>
      </c>
      <c r="F265" s="0" t="str">
        <f aca="false">INDEX(Mapping!$B$2:$B$465,MATCH(E265,Mapping!$A$2:$A$465,0))</f>
        <v>DVC</v>
      </c>
      <c r="G265" s="0" t="str">
        <f aca="false">INDEX(Mapping!$C$2:$C$465,MATCH(E265,Mapping!$A$2:$A$465,0))</f>
        <v>DVC</v>
      </c>
      <c r="H265" s="2" t="n">
        <v>3.08</v>
      </c>
      <c r="I265" s="3" t="n">
        <v>0.08</v>
      </c>
    </row>
    <row r="266" customFormat="false" ht="15" hidden="false" customHeight="false" outlineLevel="0" collapsed="false">
      <c r="A266" s="0" t="s">
        <v>87</v>
      </c>
      <c r="B266" s="0" t="n">
        <f aca="false">VALUE(LEFT(A266,4))</f>
        <v>2020</v>
      </c>
      <c r="C266" s="0" t="str">
        <f aca="false">"FY"&amp;IF(VALUE(MID(A266,6,2))&gt;=4,VALUE(LEFT(A266,4)),VALUE(LEFT(A266,4))-1)&amp;"-"&amp;TEXT(MOD(IF(VALUE(MID(A266,6,2))&gt;=4,VALUE(LEFT(A266,4)),VALUE(LEFT(A266,4))-1)+1,100),"00")</f>
        <v>FY2020-21</v>
      </c>
      <c r="D266" s="0" t="s">
        <v>240</v>
      </c>
      <c r="E266" s="0" t="s">
        <v>240</v>
      </c>
      <c r="F266" s="0" t="str">
        <f aca="false">INDEX(Mapping!$B$2:$B$465,MATCH(E266,Mapping!$A$2:$A$465,0))</f>
        <v>CHUZACHEN HEP</v>
      </c>
      <c r="G266" s="0" t="str">
        <f aca="false">INDEX(Mapping!$C$2:$C$465,MATCH(E266,Mapping!$A$2:$A$465,0))</f>
        <v>CHUZACHEN HEP</v>
      </c>
      <c r="H266" s="2" t="n">
        <v>2.52</v>
      </c>
      <c r="I266" s="3" t="n">
        <v>0.07</v>
      </c>
    </row>
    <row r="267" customFormat="false" ht="15" hidden="false" customHeight="false" outlineLevel="0" collapsed="false">
      <c r="A267" s="0" t="s">
        <v>87</v>
      </c>
      <c r="B267" s="0" t="n">
        <f aca="false">VALUE(LEFT(A267,4))</f>
        <v>2020</v>
      </c>
      <c r="C267" s="0" t="str">
        <f aca="false">"FY"&amp;IF(VALUE(MID(A267,6,2))&gt;=4,VALUE(LEFT(A267,4)),VALUE(LEFT(A267,4))-1)&amp;"-"&amp;TEXT(MOD(IF(VALUE(MID(A267,6,2))&gt;=4,VALUE(LEFT(A267,4)),VALUE(LEFT(A267,4))-1)+1,100),"00")</f>
        <v>FY2020-21</v>
      </c>
      <c r="D267" s="0" t="s">
        <v>449</v>
      </c>
      <c r="E267" s="0" t="s">
        <v>449</v>
      </c>
      <c r="F267" s="0" t="str">
        <f aca="false">INDEX(Mapping!$B$2:$B$465,MATCH(E267,Mapping!$A$2:$A$465,0))</f>
        <v>KSMPL_SLR</v>
      </c>
      <c r="G267" s="0" t="str">
        <f aca="false">INDEX(Mapping!$C$2:$C$465,MATCH(E267,Mapping!$A$2:$A$465,0))</f>
        <v>KSMPL_SLR</v>
      </c>
      <c r="H267" s="2" t="n">
        <v>2.39</v>
      </c>
      <c r="I267" s="3" t="n">
        <v>0.06</v>
      </c>
    </row>
    <row r="268" customFormat="false" ht="15" hidden="false" customHeight="false" outlineLevel="0" collapsed="false">
      <c r="A268" s="0" t="s">
        <v>87</v>
      </c>
      <c r="B268" s="0" t="n">
        <f aca="false">VALUE(LEFT(A268,4))</f>
        <v>2020</v>
      </c>
      <c r="C268" s="0" t="str">
        <f aca="false">"FY"&amp;IF(VALUE(MID(A268,6,2))&gt;=4,VALUE(LEFT(A268,4)),VALUE(LEFT(A268,4))-1)&amp;"-"&amp;TEXT(MOD(IF(VALUE(MID(A268,6,2))&gt;=4,VALUE(LEFT(A268,4)),VALUE(LEFT(A268,4))-1)+1,100),"00")</f>
        <v>FY2020-21</v>
      </c>
      <c r="D268" s="0" t="s">
        <v>163</v>
      </c>
      <c r="E268" s="0" t="s">
        <v>163</v>
      </c>
      <c r="F268" s="0" t="str">
        <f aca="false">INDEX(Mapping!$B$2:$B$465,MATCH(E268,Mapping!$A$2:$A$465,0))</f>
        <v>NTPC STATIONS</v>
      </c>
      <c r="G268" s="0" t="str">
        <f aca="false">INDEX(Mapping!$C$2:$C$465,MATCH(E268,Mapping!$A$2:$A$465,0))</f>
        <v>NTPC GROUP</v>
      </c>
      <c r="H268" s="2" t="n">
        <v>2.16</v>
      </c>
      <c r="I268" s="3" t="n">
        <v>0.06</v>
      </c>
    </row>
    <row r="269" customFormat="false" ht="15" hidden="false" customHeight="false" outlineLevel="0" collapsed="false">
      <c r="A269" s="0" t="s">
        <v>87</v>
      </c>
      <c r="B269" s="0" t="n">
        <f aca="false">VALUE(LEFT(A269,4))</f>
        <v>2020</v>
      </c>
      <c r="C269" s="0" t="str">
        <f aca="false">"FY"&amp;IF(VALUE(MID(A269,6,2))&gt;=4,VALUE(LEFT(A269,4)),VALUE(LEFT(A269,4))-1)&amp;"-"&amp;TEXT(MOD(IF(VALUE(MID(A269,6,2))&gt;=4,VALUE(LEFT(A269,4)),VALUE(LEFT(A269,4))-1)+1,100),"00")</f>
        <v>FY2020-21</v>
      </c>
      <c r="D269" s="0" t="s">
        <v>71</v>
      </c>
      <c r="E269" s="0" t="s">
        <v>71</v>
      </c>
      <c r="F269" s="0" t="str">
        <f aca="false">INDEX(Mapping!$B$2:$B$465,MATCH(E269,Mapping!$A$2:$A$465,0))</f>
        <v>KERALA</v>
      </c>
      <c r="G269" s="0" t="str">
        <f aca="false">INDEX(Mapping!$C$2:$C$465,MATCH(E269,Mapping!$A$2:$A$465,0))</f>
        <v>KERALA</v>
      </c>
      <c r="H269" s="2" t="n">
        <v>1.94</v>
      </c>
      <c r="I269" s="3" t="n">
        <v>0.05</v>
      </c>
    </row>
    <row r="270" customFormat="false" ht="15" hidden="false" customHeight="false" outlineLevel="0" collapsed="false">
      <c r="A270" s="0" t="s">
        <v>87</v>
      </c>
      <c r="B270" s="0" t="n">
        <f aca="false">VALUE(LEFT(A270,4))</f>
        <v>2020</v>
      </c>
      <c r="C270" s="0" t="str">
        <f aca="false">"FY"&amp;IF(VALUE(MID(A270,6,2))&gt;=4,VALUE(LEFT(A270,4)),VALUE(LEFT(A270,4))-1)&amp;"-"&amp;TEXT(MOD(IF(VALUE(MID(A270,6,2))&gt;=4,VALUE(LEFT(A270,4)),VALUE(LEFT(A270,4))-1)+1,100),"00")</f>
        <v>FY2020-21</v>
      </c>
      <c r="D270" s="0" t="s">
        <v>40</v>
      </c>
      <c r="E270" s="0" t="s">
        <v>40</v>
      </c>
      <c r="F270" s="0" t="str">
        <f aca="false">INDEX(Mapping!$B$2:$B$465,MATCH(E270,Mapping!$A$2:$A$465,0))</f>
        <v>TAMIL NADU</v>
      </c>
      <c r="G270" s="0" t="str">
        <f aca="false">INDEX(Mapping!$C$2:$C$465,MATCH(E270,Mapping!$A$2:$A$465,0))</f>
        <v>TAMIL NADU</v>
      </c>
      <c r="H270" s="2" t="n">
        <v>1.67</v>
      </c>
      <c r="I270" s="3" t="n">
        <v>0.05</v>
      </c>
    </row>
    <row r="271" customFormat="false" ht="15" hidden="false" customHeight="false" outlineLevel="0" collapsed="false">
      <c r="A271" s="0" t="s">
        <v>87</v>
      </c>
      <c r="B271" s="0" t="n">
        <f aca="false">VALUE(LEFT(A271,4))</f>
        <v>2020</v>
      </c>
      <c r="C271" s="0" t="str">
        <f aca="false">"FY"&amp;IF(VALUE(MID(A271,6,2))&gt;=4,VALUE(LEFT(A271,4)),VALUE(LEFT(A271,4))-1)&amp;"-"&amp;TEXT(MOD(IF(VALUE(MID(A271,6,2))&gt;=4,VALUE(LEFT(A271,4)),VALUE(LEFT(A271,4))-1)+1,100),"00")</f>
        <v>FY2020-21</v>
      </c>
      <c r="D271" s="0" t="s">
        <v>327</v>
      </c>
      <c r="E271" s="0" t="s">
        <v>327</v>
      </c>
      <c r="F271" s="0" t="str">
        <f aca="false">INDEX(Mapping!$B$2:$B$465,MATCH(E271,Mapping!$A$2:$A$465,0))</f>
        <v>LANCO BUDHIL</v>
      </c>
      <c r="G271" s="0" t="str">
        <f aca="false">INDEX(Mapping!$C$2:$C$465,MATCH(E271,Mapping!$A$2:$A$465,0))</f>
        <v>GREENKO GROUP</v>
      </c>
      <c r="H271" s="2" t="n">
        <v>1.65</v>
      </c>
      <c r="I271" s="3" t="n">
        <v>0.04</v>
      </c>
    </row>
    <row r="272" customFormat="false" ht="15" hidden="false" customHeight="false" outlineLevel="0" collapsed="false">
      <c r="A272" s="0" t="s">
        <v>87</v>
      </c>
      <c r="B272" s="0" t="n">
        <f aca="false">VALUE(LEFT(A272,4))</f>
        <v>2020</v>
      </c>
      <c r="C272" s="0" t="str">
        <f aca="false">"FY"&amp;IF(VALUE(MID(A272,6,2))&gt;=4,VALUE(LEFT(A272,4)),VALUE(LEFT(A272,4))-1)&amp;"-"&amp;TEXT(MOD(IF(VALUE(MID(A272,6,2))&gt;=4,VALUE(LEFT(A272,4)),VALUE(LEFT(A272,4))-1)+1,100),"00")</f>
        <v>FY2020-21</v>
      </c>
      <c r="D272" s="0" t="s">
        <v>235</v>
      </c>
      <c r="E272" s="0" t="s">
        <v>235</v>
      </c>
      <c r="F272" s="0" t="str">
        <f aca="false">INDEX(Mapping!$B$2:$B$465,MATCH(E272,Mapping!$A$2:$A$465,0))</f>
        <v>ITPCL (IL&amp;FS TAMIL NADU)</v>
      </c>
      <c r="G272" s="0" t="str">
        <f aca="false">INDEX(Mapping!$C$2:$C$465,MATCH(E272,Mapping!$A$2:$A$465,0))</f>
        <v>ITPCL (IL&amp;FS TAMIL NADU)</v>
      </c>
      <c r="H272" s="2" t="n">
        <v>0.52</v>
      </c>
      <c r="I272" s="3" t="n">
        <v>0.01</v>
      </c>
    </row>
    <row r="273" customFormat="false" ht="15" hidden="false" customHeight="false" outlineLevel="0" collapsed="false">
      <c r="A273" s="0" t="s">
        <v>87</v>
      </c>
      <c r="B273" s="0" t="n">
        <f aca="false">VALUE(LEFT(A273,4))</f>
        <v>2020</v>
      </c>
      <c r="C273" s="0" t="str">
        <f aca="false">"FY"&amp;IF(VALUE(MID(A273,6,2))&gt;=4,VALUE(LEFT(A273,4)),VALUE(LEFT(A273,4))-1)&amp;"-"&amp;TEXT(MOD(IF(VALUE(MID(A273,6,2))&gt;=4,VALUE(LEFT(A273,4)),VALUE(LEFT(A273,4))-1)+1,100),"00")</f>
        <v>FY2020-21</v>
      </c>
      <c r="D273" s="0" t="s">
        <v>253</v>
      </c>
      <c r="E273" s="0" t="s">
        <v>253</v>
      </c>
      <c r="F273" s="0" t="str">
        <f aca="false">INDEX(Mapping!$B$2:$B$465,MATCH(E273,Mapping!$A$2:$A$465,0))</f>
        <v>NAGALAND</v>
      </c>
      <c r="G273" s="0" t="str">
        <f aca="false">INDEX(Mapping!$C$2:$C$465,MATCH(E273,Mapping!$A$2:$A$465,0))</f>
        <v>NAGALAND</v>
      </c>
      <c r="H273" s="2" t="n">
        <v>0.24</v>
      </c>
      <c r="I273" s="3" t="n">
        <v>0.01</v>
      </c>
    </row>
    <row r="274" customFormat="false" ht="15" hidden="false" customHeight="false" outlineLevel="0" collapsed="false">
      <c r="A274" s="0" t="s">
        <v>87</v>
      </c>
      <c r="B274" s="0" t="n">
        <f aca="false">VALUE(LEFT(A274,4))</f>
        <v>2020</v>
      </c>
      <c r="C274" s="0" t="str">
        <f aca="false">"FY"&amp;IF(VALUE(MID(A274,6,2))&gt;=4,VALUE(LEFT(A274,4)),VALUE(LEFT(A274,4))-1)&amp;"-"&amp;TEXT(MOD(IF(VALUE(MID(A274,6,2))&gt;=4,VALUE(LEFT(A274,4)),VALUE(LEFT(A274,4))-1)+1,100),"00")</f>
        <v>FY2020-21</v>
      </c>
      <c r="D274" s="0" t="s">
        <v>35</v>
      </c>
      <c r="E274" s="0" t="s">
        <v>35</v>
      </c>
      <c r="F274" s="0" t="str">
        <f aca="false">INDEX(Mapping!$B$2:$B$465,MATCH(E274,Mapping!$A$2:$A$465,0))</f>
        <v>TELANGANA</v>
      </c>
      <c r="G274" s="0" t="str">
        <f aca="false">INDEX(Mapping!$C$2:$C$465,MATCH(E274,Mapping!$A$2:$A$465,0))</f>
        <v>TELANGANA</v>
      </c>
      <c r="H274" s="2" t="n">
        <v>0.08</v>
      </c>
      <c r="I274" s="3" t="n">
        <v>0</v>
      </c>
    </row>
    <row r="275" customFormat="false" ht="15" hidden="false" customHeight="false" outlineLevel="0" collapsed="false">
      <c r="A275" s="0" t="s">
        <v>87</v>
      </c>
      <c r="B275" s="0" t="n">
        <f aca="false">VALUE(LEFT(A275,4))</f>
        <v>2020</v>
      </c>
      <c r="C275" s="0" t="str">
        <f aca="false">"FY"&amp;IF(VALUE(MID(A275,6,2))&gt;=4,VALUE(LEFT(A275,4)),VALUE(LEFT(A275,4))-1)&amp;"-"&amp;TEXT(MOD(IF(VALUE(MID(A275,6,2))&gt;=4,VALUE(LEFT(A275,4)),VALUE(LEFT(A275,4))-1)+1,100),"00")</f>
        <v>FY2020-21</v>
      </c>
      <c r="D275" s="0" t="s">
        <v>37</v>
      </c>
      <c r="E275" s="0" t="s">
        <v>37</v>
      </c>
      <c r="F275" s="0" t="str">
        <f aca="false">INDEX(Mapping!$B$2:$B$465,MATCH(E275,Mapping!$A$2:$A$465,0))</f>
        <v>MAHARASHTRA</v>
      </c>
      <c r="G275" s="0" t="str">
        <f aca="false">INDEX(Mapping!$C$2:$C$465,MATCH(E275,Mapping!$A$2:$A$465,0))</f>
        <v>MAHARASHTRA</v>
      </c>
      <c r="H275" s="2" t="n">
        <v>0.02</v>
      </c>
      <c r="I275" s="3" t="n">
        <v>0.001</v>
      </c>
    </row>
    <row r="276" customFormat="false" ht="15" hidden="false" customHeight="false" outlineLevel="0" collapsed="false">
      <c r="A276" s="0" t="s">
        <v>87</v>
      </c>
      <c r="B276" s="0" t="n">
        <f aca="false">VALUE(LEFT(A276,4))</f>
        <v>2020</v>
      </c>
      <c r="C276" s="0" t="str">
        <f aca="false">"FY"&amp;IF(VALUE(MID(A276,6,2))&gt;=4,VALUE(LEFT(A276,4)),VALUE(LEFT(A276,4))-1)&amp;"-"&amp;TEXT(MOD(IF(VALUE(MID(A276,6,2))&gt;=4,VALUE(LEFT(A276,4)),VALUE(LEFT(A276,4))-1)+1,100),"00")</f>
        <v>FY2020-21</v>
      </c>
      <c r="D276" s="0" t="s">
        <v>265</v>
      </c>
      <c r="E276" s="0" t="s">
        <v>265</v>
      </c>
      <c r="F276" s="0" t="str">
        <f aca="false">INDEX(Mapping!$B$2:$B$465,MATCH(E276,Mapping!$A$2:$A$465,0))</f>
        <v>NTPC STATIONS</v>
      </c>
      <c r="G276" s="0" t="str">
        <f aca="false">INDEX(Mapping!$C$2:$C$465,MATCH(E276,Mapping!$A$2:$A$465,0))</f>
        <v>NTPC GROUP</v>
      </c>
      <c r="H276" s="2" t="n">
        <v>0.02</v>
      </c>
      <c r="I276" s="3" t="n">
        <v>0.001</v>
      </c>
    </row>
    <row r="277" customFormat="false" ht="15" hidden="false" customHeight="false" outlineLevel="0" collapsed="false">
      <c r="A277" s="0" t="s">
        <v>87</v>
      </c>
      <c r="B277" s="0" t="n">
        <f aca="false">VALUE(LEFT(A277,4))</f>
        <v>2020</v>
      </c>
      <c r="C277" s="0" t="str">
        <f aca="false">"FY"&amp;IF(VALUE(MID(A277,6,2))&gt;=4,VALUE(LEFT(A277,4)),VALUE(LEFT(A277,4))-1)&amp;"-"&amp;TEXT(MOD(IF(VALUE(MID(A277,6,2))&gt;=4,VALUE(LEFT(A277,4)),VALUE(LEFT(A277,4))-1)+1,100),"00")</f>
        <v>FY2020-21</v>
      </c>
      <c r="D277" s="0" t="s">
        <v>385</v>
      </c>
      <c r="E277" s="0" t="s">
        <v>385</v>
      </c>
      <c r="F277" s="0" t="str">
        <f aca="false">INDEX(Mapping!$B$2:$B$465,MATCH(E277,Mapping!$A$2:$A$465,0))</f>
        <v>NTPL (NLC TAMIL NADU POWER)</v>
      </c>
      <c r="G277" s="0" t="str">
        <f aca="false">INDEX(Mapping!$C$2:$C$465,MATCH(E277,Mapping!$A$2:$A$465,0))</f>
        <v>NLC INDIA GROUP</v>
      </c>
      <c r="H277" s="2" t="n">
        <v>0.02</v>
      </c>
      <c r="I277" s="3" t="n">
        <v>0.0004</v>
      </c>
    </row>
    <row r="278" customFormat="false" ht="15" hidden="false" customHeight="false" outlineLevel="0" collapsed="false">
      <c r="A278" s="0" t="s">
        <v>537</v>
      </c>
      <c r="B278" s="0" t="n">
        <f aca="false">VALUE(LEFT(A278,4))</f>
        <v>2020</v>
      </c>
      <c r="C278" s="0" t="str">
        <f aca="false">"FY"&amp;IF(VALUE(MID(A278,6,2))&gt;=4,VALUE(LEFT(A278,4)),VALUE(LEFT(A278,4))-1)&amp;"-"&amp;TEXT(MOD(IF(VALUE(MID(A278,6,2))&gt;=4,VALUE(LEFT(A278,4)),VALUE(LEFT(A278,4))-1)+1,100),"00")</f>
        <v>FY2020-21</v>
      </c>
      <c r="D278" s="0" t="s">
        <v>43</v>
      </c>
      <c r="E278" s="0" t="s">
        <v>43</v>
      </c>
      <c r="F278" s="0" t="str">
        <f aca="false">INDEX(Mapping!$B$2:$B$465,MATCH(E278,Mapping!$A$2:$A$465,0))</f>
        <v>ODISHA</v>
      </c>
      <c r="G278" s="0" t="str">
        <f aca="false">INDEX(Mapping!$C$2:$C$465,MATCH(E278,Mapping!$A$2:$A$465,0))</f>
        <v>ODISHA</v>
      </c>
      <c r="H278" s="2" t="n">
        <v>651.27</v>
      </c>
      <c r="I278" s="3" t="n">
        <v>11.64</v>
      </c>
    </row>
    <row r="279" customFormat="false" ht="15" hidden="false" customHeight="false" outlineLevel="0" collapsed="false">
      <c r="A279" s="0" t="s">
        <v>537</v>
      </c>
      <c r="B279" s="0" t="n">
        <f aca="false">VALUE(LEFT(A279,4))</f>
        <v>2020</v>
      </c>
      <c r="C279" s="0" t="str">
        <f aca="false">"FY"&amp;IF(VALUE(MID(A279,6,2))&gt;=4,VALUE(LEFT(A279,4)),VALUE(LEFT(A279,4))-1)&amp;"-"&amp;TEXT(MOD(IF(VALUE(MID(A279,6,2))&gt;=4,VALUE(LEFT(A279,4)),VALUE(LEFT(A279,4))-1)+1,100),"00")</f>
        <v>FY2020-21</v>
      </c>
      <c r="D279" s="0" t="s">
        <v>62</v>
      </c>
      <c r="E279" s="0" t="s">
        <v>62</v>
      </c>
      <c r="F279" s="0" t="str">
        <f aca="false">INDEX(Mapping!$B$2:$B$465,MATCH(E279,Mapping!$A$2:$A$465,0))</f>
        <v>TEESTA URJA (TEESTA-III HEP)</v>
      </c>
      <c r="G279" s="0" t="str">
        <f aca="false">INDEX(Mapping!$C$2:$C$465,MATCH(E279,Mapping!$A$2:$A$465,0))</f>
        <v>TEESTA URJA (TEESTA-III HEP)</v>
      </c>
      <c r="H279" s="2" t="n">
        <v>469.01</v>
      </c>
      <c r="I279" s="3" t="n">
        <v>8.38</v>
      </c>
    </row>
    <row r="280" customFormat="false" ht="15" hidden="false" customHeight="false" outlineLevel="0" collapsed="false">
      <c r="A280" s="0" t="s">
        <v>537</v>
      </c>
      <c r="B280" s="0" t="n">
        <f aca="false">VALUE(LEFT(A280,4))</f>
        <v>2020</v>
      </c>
      <c r="C280" s="0" t="str">
        <f aca="false">"FY"&amp;IF(VALUE(MID(A280,6,2))&gt;=4,VALUE(LEFT(A280,4)),VALUE(LEFT(A280,4))-1)&amp;"-"&amp;TEXT(MOD(IF(VALUE(MID(A280,6,2))&gt;=4,VALUE(LEFT(A280,4)),VALUE(LEFT(A280,4))-1)+1,100),"00")</f>
        <v>FY2020-21</v>
      </c>
      <c r="D280" s="0" t="s">
        <v>54</v>
      </c>
      <c r="E280" s="0" t="s">
        <v>54</v>
      </c>
      <c r="F280" s="0" t="str">
        <f aca="false">INDEX(Mapping!$B$2:$B$465,MATCH(E280,Mapping!$A$2:$A$465,0))</f>
        <v>JAMMU &amp; KASHMIR</v>
      </c>
      <c r="G280" s="0" t="str">
        <f aca="false">INDEX(Mapping!$C$2:$C$465,MATCH(E280,Mapping!$A$2:$A$465,0))</f>
        <v>JAMMU &amp; KASHMIR</v>
      </c>
      <c r="H280" s="2" t="n">
        <v>386.05</v>
      </c>
      <c r="I280" s="3" t="n">
        <v>6.9</v>
      </c>
    </row>
    <row r="281" customFormat="false" ht="15" hidden="false" customHeight="false" outlineLevel="0" collapsed="false">
      <c r="A281" s="0" t="s">
        <v>537</v>
      </c>
      <c r="B281" s="0" t="n">
        <f aca="false">VALUE(LEFT(A281,4))</f>
        <v>2020</v>
      </c>
      <c r="C281" s="0" t="str">
        <f aca="false">"FY"&amp;IF(VALUE(MID(A281,6,2))&gt;=4,VALUE(LEFT(A281,4)),VALUE(LEFT(A281,4))-1)&amp;"-"&amp;TEXT(MOD(IF(VALUE(MID(A281,6,2))&gt;=4,VALUE(LEFT(A281,4)),VALUE(LEFT(A281,4))-1)+1,100),"00")</f>
        <v>FY2020-21</v>
      </c>
      <c r="D281" s="0" t="s">
        <v>53</v>
      </c>
      <c r="E281" s="0" t="s">
        <v>53</v>
      </c>
      <c r="F281" s="0" t="str">
        <f aca="false">INDEX(Mapping!$B$2:$B$465,MATCH(E281,Mapping!$A$2:$A$465,0))</f>
        <v>HIMACHAL PRADESH</v>
      </c>
      <c r="G281" s="0" t="str">
        <f aca="false">INDEX(Mapping!$C$2:$C$465,MATCH(E281,Mapping!$A$2:$A$465,0))</f>
        <v>HIMACHAL PRADESH</v>
      </c>
      <c r="H281" s="2" t="n">
        <v>382.29</v>
      </c>
      <c r="I281" s="3" t="n">
        <v>6.83</v>
      </c>
    </row>
    <row r="282" customFormat="false" ht="15" hidden="false" customHeight="false" outlineLevel="0" collapsed="false">
      <c r="A282" s="0" t="s">
        <v>537</v>
      </c>
      <c r="B282" s="0" t="n">
        <f aca="false">VALUE(LEFT(A282,4))</f>
        <v>2020</v>
      </c>
      <c r="C282" s="0" t="str">
        <f aca="false">"FY"&amp;IF(VALUE(MID(A282,6,2))&gt;=4,VALUE(LEFT(A282,4)),VALUE(LEFT(A282,4))-1)&amp;"-"&amp;TEXT(MOD(IF(VALUE(MID(A282,6,2))&gt;=4,VALUE(LEFT(A282,4)),VALUE(LEFT(A282,4))-1)+1,100),"00")</f>
        <v>FY2020-21</v>
      </c>
      <c r="D282" s="0" t="s">
        <v>31</v>
      </c>
      <c r="E282" s="0" t="s">
        <v>31</v>
      </c>
      <c r="F282" s="0" t="str">
        <f aca="false">INDEX(Mapping!$B$2:$B$465,MATCH(E282,Mapping!$A$2:$A$465,0))</f>
        <v>GUJARAT</v>
      </c>
      <c r="G282" s="0" t="str">
        <f aca="false">INDEX(Mapping!$C$2:$C$465,MATCH(E282,Mapping!$A$2:$A$465,0))</f>
        <v>GUJARAT</v>
      </c>
      <c r="H282" s="2" t="n">
        <v>251.21</v>
      </c>
      <c r="I282" s="3" t="n">
        <v>4.49</v>
      </c>
    </row>
    <row r="283" customFormat="false" ht="15" hidden="false" customHeight="false" outlineLevel="0" collapsed="false">
      <c r="A283" s="0" t="s">
        <v>537</v>
      </c>
      <c r="B283" s="0" t="n">
        <f aca="false">VALUE(LEFT(A283,4))</f>
        <v>2020</v>
      </c>
      <c r="C283" s="0" t="str">
        <f aca="false">"FY"&amp;IF(VALUE(MID(A283,6,2))&gt;=4,VALUE(LEFT(A283,4)),VALUE(LEFT(A283,4))-1)&amp;"-"&amp;TEXT(MOD(IF(VALUE(MID(A283,6,2))&gt;=4,VALUE(LEFT(A283,4)),VALUE(LEFT(A283,4))-1)+1,100),"00")</f>
        <v>FY2020-21</v>
      </c>
      <c r="D283" s="0" t="s">
        <v>65</v>
      </c>
      <c r="E283" s="0" t="s">
        <v>65</v>
      </c>
      <c r="F283" s="0" t="str">
        <f aca="false">INDEX(Mapping!$B$2:$B$465,MATCH(E283,Mapping!$A$2:$A$465,0))</f>
        <v>JAYPEE NIGRIE STPP</v>
      </c>
      <c r="G283" s="0" t="str">
        <f aca="false">INDEX(Mapping!$C$2:$C$465,MATCH(E283,Mapping!$A$2:$A$465,0))</f>
        <v>JAYPEE NIGRIE STPP</v>
      </c>
      <c r="H283" s="2" t="n">
        <v>249.53</v>
      </c>
      <c r="I283" s="3" t="n">
        <v>4.46</v>
      </c>
    </row>
    <row r="284" customFormat="false" ht="15" hidden="false" customHeight="false" outlineLevel="0" collapsed="false">
      <c r="A284" s="0" t="s">
        <v>537</v>
      </c>
      <c r="B284" s="0" t="n">
        <f aca="false">VALUE(LEFT(A284,4))</f>
        <v>2020</v>
      </c>
      <c r="C284" s="0" t="str">
        <f aca="false">"FY"&amp;IF(VALUE(MID(A284,6,2))&gt;=4,VALUE(LEFT(A284,4)),VALUE(LEFT(A284,4))-1)&amp;"-"&amp;TEXT(MOD(IF(VALUE(MID(A284,6,2))&gt;=4,VALUE(LEFT(A284,4)),VALUE(LEFT(A284,4))-1)+1,100),"00")</f>
        <v>FY2020-21</v>
      </c>
      <c r="D284" s="0" t="s">
        <v>46</v>
      </c>
      <c r="E284" s="0" t="s">
        <v>46</v>
      </c>
      <c r="F284" s="0" t="str">
        <f aca="false">INDEX(Mapping!$B$2:$B$465,MATCH(E284,Mapping!$A$2:$A$465,0))</f>
        <v>CHHATTISGARH</v>
      </c>
      <c r="G284" s="0" t="str">
        <f aca="false">INDEX(Mapping!$C$2:$C$465,MATCH(E284,Mapping!$A$2:$A$465,0))</f>
        <v>CHHATTISGARH</v>
      </c>
      <c r="H284" s="2" t="n">
        <v>243.13</v>
      </c>
      <c r="I284" s="3" t="n">
        <v>4.34</v>
      </c>
    </row>
    <row r="285" customFormat="false" ht="15" hidden="false" customHeight="false" outlineLevel="0" collapsed="false">
      <c r="A285" s="0" t="s">
        <v>537</v>
      </c>
      <c r="B285" s="0" t="n">
        <f aca="false">VALUE(LEFT(A285,4))</f>
        <v>2020</v>
      </c>
      <c r="C285" s="0" t="str">
        <f aca="false">"FY"&amp;IF(VALUE(MID(A285,6,2))&gt;=4,VALUE(LEFT(A285,4)),VALUE(LEFT(A285,4))-1)&amp;"-"&amp;TEXT(MOD(IF(VALUE(MID(A285,6,2))&gt;=4,VALUE(LEFT(A285,4)),VALUE(LEFT(A285,4))-1)+1,100),"00")</f>
        <v>FY2020-21</v>
      </c>
      <c r="D285" s="0" t="s">
        <v>36</v>
      </c>
      <c r="E285" s="0" t="s">
        <v>36</v>
      </c>
      <c r="F285" s="0" t="str">
        <f aca="false">INDEX(Mapping!$B$2:$B$465,MATCH(E285,Mapping!$A$2:$A$465,0))</f>
        <v>UTTAR PRADESH</v>
      </c>
      <c r="G285" s="0" t="str">
        <f aca="false">INDEX(Mapping!$C$2:$C$465,MATCH(E285,Mapping!$A$2:$A$465,0))</f>
        <v>UTTAR PRADESH</v>
      </c>
      <c r="H285" s="2" t="n">
        <v>238.16</v>
      </c>
      <c r="I285" s="3" t="n">
        <v>4.26</v>
      </c>
    </row>
    <row r="286" customFormat="false" ht="15" hidden="false" customHeight="false" outlineLevel="0" collapsed="false">
      <c r="A286" s="0" t="s">
        <v>537</v>
      </c>
      <c r="B286" s="0" t="n">
        <f aca="false">VALUE(LEFT(A286,4))</f>
        <v>2020</v>
      </c>
      <c r="C286" s="0" t="str">
        <f aca="false">"FY"&amp;IF(VALUE(MID(A286,6,2))&gt;=4,VALUE(LEFT(A286,4)),VALUE(LEFT(A286,4))-1)&amp;"-"&amp;TEXT(MOD(IF(VALUE(MID(A286,6,2))&gt;=4,VALUE(LEFT(A286,4)),VALUE(LEFT(A286,4))-1)+1,100),"00")</f>
        <v>FY2020-21</v>
      </c>
      <c r="D286" s="0" t="s">
        <v>85</v>
      </c>
      <c r="E286" s="0" t="s">
        <v>85</v>
      </c>
      <c r="F286" s="0" t="str">
        <f aca="false">INDEX(Mapping!$B$2:$B$465,MATCH(E286,Mapping!$A$2:$A$465,0))</f>
        <v>ADANI POWER - RAIPUR TPP (EX-GMR CHHATTISGARH)</v>
      </c>
      <c r="G286" s="0" t="str">
        <f aca="false">INDEX(Mapping!$C$2:$C$465,MATCH(E286,Mapping!$A$2:$A$465,0))</f>
        <v>ADANI POWER (ALL PLANTS)</v>
      </c>
      <c r="H286" s="2" t="n">
        <v>235.58</v>
      </c>
      <c r="I286" s="3" t="n">
        <v>4.21</v>
      </c>
    </row>
    <row r="287" customFormat="false" ht="15" hidden="false" customHeight="false" outlineLevel="0" collapsed="false">
      <c r="A287" s="0" t="s">
        <v>537</v>
      </c>
      <c r="B287" s="0" t="n">
        <f aca="false">VALUE(LEFT(A287,4))</f>
        <v>2020</v>
      </c>
      <c r="C287" s="0" t="str">
        <f aca="false">"FY"&amp;IF(VALUE(MID(A287,6,2))&gt;=4,VALUE(LEFT(A287,4)),VALUE(LEFT(A287,4))-1)&amp;"-"&amp;TEXT(MOD(IF(VALUE(MID(A287,6,2))&gt;=4,VALUE(LEFT(A287,4)),VALUE(LEFT(A287,4))-1)+1,100),"00")</f>
        <v>FY2020-21</v>
      </c>
      <c r="D287" s="0" t="s">
        <v>82</v>
      </c>
      <c r="E287" s="0" t="s">
        <v>82</v>
      </c>
      <c r="F287" s="0" t="str">
        <f aca="false">INDEX(Mapping!$B$2:$B$465,MATCH(E287,Mapping!$A$2:$A$465,0))</f>
        <v>JINDAL INDIA THERMAL POWER (JITPL)</v>
      </c>
      <c r="G287" s="0" t="str">
        <f aca="false">INDEX(Mapping!$C$2:$C$465,MATCH(E287,Mapping!$A$2:$A$465,0))</f>
        <v>JINDAL INDIA THERMAL POWER (JITPL)</v>
      </c>
      <c r="H287" s="2" t="n">
        <v>234.18</v>
      </c>
      <c r="I287" s="3" t="n">
        <v>4.18</v>
      </c>
    </row>
    <row r="288" customFormat="false" ht="15" hidden="false" customHeight="false" outlineLevel="0" collapsed="false">
      <c r="A288" s="0" t="s">
        <v>537</v>
      </c>
      <c r="B288" s="0" t="n">
        <f aca="false">VALUE(LEFT(A288,4))</f>
        <v>2020</v>
      </c>
      <c r="C288" s="0" t="str">
        <f aca="false">"FY"&amp;IF(VALUE(MID(A288,6,2))&gt;=4,VALUE(LEFT(A288,4)),VALUE(LEFT(A288,4))-1)&amp;"-"&amp;TEXT(MOD(IF(VALUE(MID(A288,6,2))&gt;=4,VALUE(LEFT(A288,4)),VALUE(LEFT(A288,4))-1)+1,100),"00")</f>
        <v>FY2020-21</v>
      </c>
      <c r="D288" s="0" t="s">
        <v>57</v>
      </c>
      <c r="E288" s="0" t="s">
        <v>57</v>
      </c>
      <c r="F288" s="0" t="str">
        <f aca="false">INDEX(Mapping!$B$2:$B$465,MATCH(E288,Mapping!$A$2:$A$465,0))</f>
        <v>SEIL ENERGY INDIA (EX-SEMBCORP)</v>
      </c>
      <c r="G288" s="0" t="str">
        <f aca="false">INDEX(Mapping!$C$2:$C$465,MATCH(E288,Mapping!$A$2:$A$465,0))</f>
        <v>SEIL ENERGY INDIA</v>
      </c>
      <c r="H288" s="2" t="n">
        <v>159.17</v>
      </c>
      <c r="I288" s="3" t="n">
        <v>2.84</v>
      </c>
    </row>
    <row r="289" customFormat="false" ht="15" hidden="false" customHeight="false" outlineLevel="0" collapsed="false">
      <c r="A289" s="0" t="s">
        <v>537</v>
      </c>
      <c r="B289" s="0" t="n">
        <f aca="false">VALUE(LEFT(A289,4))</f>
        <v>2020</v>
      </c>
      <c r="C289" s="0" t="str">
        <f aca="false">"FY"&amp;IF(VALUE(MID(A289,6,2))&gt;=4,VALUE(LEFT(A289,4)),VALUE(LEFT(A289,4))-1)&amp;"-"&amp;TEXT(MOD(IF(VALUE(MID(A289,6,2))&gt;=4,VALUE(LEFT(A289,4)),VALUE(LEFT(A289,4))-1)+1,100),"00")</f>
        <v>FY2020-21</v>
      </c>
      <c r="D289" s="0" t="s">
        <v>61</v>
      </c>
      <c r="E289" s="0" t="s">
        <v>61</v>
      </c>
      <c r="F289" s="0" t="str">
        <f aca="false">INDEX(Mapping!$B$2:$B$465,MATCH(E289,Mapping!$A$2:$A$465,0))</f>
        <v>ASSAM</v>
      </c>
      <c r="G289" s="0" t="str">
        <f aca="false">INDEX(Mapping!$C$2:$C$465,MATCH(E289,Mapping!$A$2:$A$465,0))</f>
        <v>ASSAM</v>
      </c>
      <c r="H289" s="2" t="n">
        <v>158.81</v>
      </c>
      <c r="I289" s="3" t="n">
        <v>2.84</v>
      </c>
    </row>
    <row r="290" customFormat="false" ht="15" hidden="false" customHeight="false" outlineLevel="0" collapsed="false">
      <c r="A290" s="0" t="s">
        <v>537</v>
      </c>
      <c r="B290" s="0" t="n">
        <f aca="false">VALUE(LEFT(A290,4))</f>
        <v>2020</v>
      </c>
      <c r="C290" s="0" t="str">
        <f aca="false">"FY"&amp;IF(VALUE(MID(A290,6,2))&gt;=4,VALUE(LEFT(A290,4)),VALUE(LEFT(A290,4))-1)&amp;"-"&amp;TEXT(MOD(IF(VALUE(MID(A290,6,2))&gt;=4,VALUE(LEFT(A290,4)),VALUE(LEFT(A290,4))-1)+1,100),"00")</f>
        <v>FY2020-21</v>
      </c>
      <c r="D290" s="0" t="s">
        <v>79</v>
      </c>
      <c r="E290" s="0" t="s">
        <v>79</v>
      </c>
      <c r="F290" s="0" t="str">
        <f aca="false">INDEX(Mapping!$B$2:$B$465,MATCH(E290,Mapping!$A$2:$A$465,0))</f>
        <v>MAHAN ENERGEN (EX-ESSAR POWER MP)</v>
      </c>
      <c r="G290" s="0" t="str">
        <f aca="false">INDEX(Mapping!$C$2:$C$465,MATCH(E290,Mapping!$A$2:$A$465,0))</f>
        <v>ADANI POWER (ALL PLANTS)</v>
      </c>
      <c r="H290" s="2" t="n">
        <v>140.06</v>
      </c>
      <c r="I290" s="3" t="n">
        <v>2.5</v>
      </c>
    </row>
    <row r="291" customFormat="false" ht="15" hidden="false" customHeight="false" outlineLevel="0" collapsed="false">
      <c r="A291" s="0" t="s">
        <v>537</v>
      </c>
      <c r="B291" s="0" t="n">
        <f aca="false">VALUE(LEFT(A291,4))</f>
        <v>2020</v>
      </c>
      <c r="C291" s="0" t="str">
        <f aca="false">"FY"&amp;IF(VALUE(MID(A291,6,2))&gt;=4,VALUE(LEFT(A291,4)),VALUE(LEFT(A291,4))-1)&amp;"-"&amp;TEXT(MOD(IF(VALUE(MID(A291,6,2))&gt;=4,VALUE(LEFT(A291,4)),VALUE(LEFT(A291,4))-1)+1,100),"00")</f>
        <v>FY2020-21</v>
      </c>
      <c r="D291" s="0" t="s">
        <v>165</v>
      </c>
      <c r="E291" s="0" t="s">
        <v>165</v>
      </c>
      <c r="F291" s="0" t="str">
        <f aca="false">INDEX(Mapping!$B$2:$B$465,MATCH(E291,Mapping!$A$2:$A$465,0))</f>
        <v>DGEN MEGA POWER</v>
      </c>
      <c r="G291" s="0" t="str">
        <f aca="false">INDEX(Mapping!$C$2:$C$465,MATCH(E291,Mapping!$A$2:$A$465,0))</f>
        <v>DGEN MEGA POWER</v>
      </c>
      <c r="H291" s="2" t="n">
        <v>116.95</v>
      </c>
      <c r="I291" s="3" t="n">
        <v>2.09</v>
      </c>
    </row>
    <row r="292" customFormat="false" ht="15" hidden="false" customHeight="false" outlineLevel="0" collapsed="false">
      <c r="A292" s="0" t="s">
        <v>537</v>
      </c>
      <c r="B292" s="0" t="n">
        <f aca="false">VALUE(LEFT(A292,4))</f>
        <v>2020</v>
      </c>
      <c r="C292" s="0" t="str">
        <f aca="false">"FY"&amp;IF(VALUE(MID(A292,6,2))&gt;=4,VALUE(LEFT(A292,4)),VALUE(LEFT(A292,4))-1)&amp;"-"&amp;TEXT(MOD(IF(VALUE(MID(A292,6,2))&gt;=4,VALUE(LEFT(A292,4)),VALUE(LEFT(A292,4))-1)+1,100),"00")</f>
        <v>FY2020-21</v>
      </c>
      <c r="D292" s="0" t="s">
        <v>114</v>
      </c>
      <c r="E292" s="0" t="s">
        <v>114</v>
      </c>
      <c r="F292" s="0" t="str">
        <f aca="false">INDEX(Mapping!$B$2:$B$465,MATCH(E292,Mapping!$A$2:$A$465,0))</f>
        <v>ADANI POWER - RAIGARH TPP (EX-REGL)</v>
      </c>
      <c r="G292" s="0" t="str">
        <f aca="false">INDEX(Mapping!$C$2:$C$465,MATCH(E292,Mapping!$A$2:$A$465,0))</f>
        <v>ADANI POWER (ALL PLANTS)</v>
      </c>
      <c r="H292" s="2" t="n">
        <v>105.86</v>
      </c>
      <c r="I292" s="3" t="n">
        <v>1.89</v>
      </c>
    </row>
    <row r="293" customFormat="false" ht="15" hidden="false" customHeight="false" outlineLevel="0" collapsed="false">
      <c r="A293" s="0" t="s">
        <v>537</v>
      </c>
      <c r="B293" s="0" t="n">
        <f aca="false">VALUE(LEFT(A293,4))</f>
        <v>2020</v>
      </c>
      <c r="C293" s="0" t="str">
        <f aca="false">"FY"&amp;IF(VALUE(MID(A293,6,2))&gt;=4,VALUE(LEFT(A293,4)),VALUE(LEFT(A293,4))-1)&amp;"-"&amp;TEXT(MOD(IF(VALUE(MID(A293,6,2))&gt;=4,VALUE(LEFT(A293,4)),VALUE(LEFT(A293,4))-1)+1,100),"00")</f>
        <v>FY2020-21</v>
      </c>
      <c r="D293" s="0" t="s">
        <v>84</v>
      </c>
      <c r="E293" s="0" t="s">
        <v>84</v>
      </c>
      <c r="F293" s="0" t="str">
        <f aca="false">INDEX(Mapping!$B$2:$B$465,MATCH(E293,Mapping!$A$2:$A$465,0))</f>
        <v>DB POWER</v>
      </c>
      <c r="G293" s="0" t="str">
        <f aca="false">INDEX(Mapping!$C$2:$C$465,MATCH(E293,Mapping!$A$2:$A$465,0))</f>
        <v>DB POWER</v>
      </c>
      <c r="H293" s="2" t="n">
        <v>99.83</v>
      </c>
      <c r="I293" s="3" t="n">
        <v>1.78</v>
      </c>
    </row>
    <row r="294" customFormat="false" ht="15" hidden="false" customHeight="false" outlineLevel="0" collapsed="false">
      <c r="A294" s="0" t="s">
        <v>537</v>
      </c>
      <c r="B294" s="0" t="n">
        <f aca="false">VALUE(LEFT(A294,4))</f>
        <v>2020</v>
      </c>
      <c r="C294" s="0" t="str">
        <f aca="false">"FY"&amp;IF(VALUE(MID(A294,6,2))&gt;=4,VALUE(LEFT(A294,4)),VALUE(LEFT(A294,4))-1)&amp;"-"&amp;TEXT(MOD(IF(VALUE(MID(A294,6,2))&gt;=4,VALUE(LEFT(A294,4)),VALUE(LEFT(A294,4))-1)+1,100),"00")</f>
        <v>FY2020-21</v>
      </c>
      <c r="D294" s="0" t="s">
        <v>56</v>
      </c>
      <c r="E294" s="0" t="s">
        <v>56</v>
      </c>
      <c r="F294" s="0" t="str">
        <f aca="false">INDEX(Mapping!$B$2:$B$465,MATCH(E294,Mapping!$A$2:$A$465,0))</f>
        <v>UTTARAKHAND</v>
      </c>
      <c r="G294" s="0" t="str">
        <f aca="false">INDEX(Mapping!$C$2:$C$465,MATCH(E294,Mapping!$A$2:$A$465,0))</f>
        <v>UTTARAKHAND</v>
      </c>
      <c r="H294" s="2" t="n">
        <v>95.5</v>
      </c>
      <c r="I294" s="3" t="n">
        <v>1.71</v>
      </c>
    </row>
    <row r="295" customFormat="false" ht="15" hidden="false" customHeight="false" outlineLevel="0" collapsed="false">
      <c r="A295" s="0" t="s">
        <v>537</v>
      </c>
      <c r="B295" s="0" t="n">
        <f aca="false">VALUE(LEFT(A295,4))</f>
        <v>2020</v>
      </c>
      <c r="C295" s="0" t="str">
        <f aca="false">"FY"&amp;IF(VALUE(MID(A295,6,2))&gt;=4,VALUE(LEFT(A295,4)),VALUE(LEFT(A295,4))-1)&amp;"-"&amp;TEXT(MOD(IF(VALUE(MID(A295,6,2))&gt;=4,VALUE(LEFT(A295,4)),VALUE(LEFT(A295,4))-1)+1,100),"00")</f>
        <v>FY2020-21</v>
      </c>
      <c r="D295" s="0" t="s">
        <v>48</v>
      </c>
      <c r="E295" s="0" t="s">
        <v>48</v>
      </c>
      <c r="F295" s="0" t="str">
        <f aca="false">INDEX(Mapping!$B$2:$B$465,MATCH(E295,Mapping!$A$2:$A$465,0))</f>
        <v>DELHI</v>
      </c>
      <c r="G295" s="0" t="str">
        <f aca="false">INDEX(Mapping!$C$2:$C$465,MATCH(E295,Mapping!$A$2:$A$465,0))</f>
        <v>DELHI</v>
      </c>
      <c r="H295" s="2" t="n">
        <v>92.78</v>
      </c>
      <c r="I295" s="3" t="n">
        <v>1.66</v>
      </c>
    </row>
    <row r="296" customFormat="false" ht="15" hidden="false" customHeight="false" outlineLevel="0" collapsed="false">
      <c r="A296" s="0" t="s">
        <v>537</v>
      </c>
      <c r="B296" s="0" t="n">
        <f aca="false">VALUE(LEFT(A296,4))</f>
        <v>2020</v>
      </c>
      <c r="C296" s="0" t="str">
        <f aca="false">"FY"&amp;IF(VALUE(MID(A296,6,2))&gt;=4,VALUE(LEFT(A296,4)),VALUE(LEFT(A296,4))-1)&amp;"-"&amp;TEXT(MOD(IF(VALUE(MID(A296,6,2))&gt;=4,VALUE(LEFT(A296,4)),VALUE(LEFT(A296,4))-1)+1,100),"00")</f>
        <v>FY2020-21</v>
      </c>
      <c r="D296" s="0" t="s">
        <v>67</v>
      </c>
      <c r="E296" s="0" t="s">
        <v>67</v>
      </c>
      <c r="F296" s="0" t="str">
        <f aca="false">INDEX(Mapping!$B$2:$B$465,MATCH(E296,Mapping!$A$2:$A$465,0))</f>
        <v>JINDAL POWER LTD - STAGE 2</v>
      </c>
      <c r="G296" s="0" t="str">
        <f aca="false">INDEX(Mapping!$C$2:$C$465,MATCH(E296,Mapping!$A$2:$A$465,0))</f>
        <v>JINDAL POWER LTD (BOTH STAGES)</v>
      </c>
      <c r="H296" s="2" t="n">
        <v>71.23</v>
      </c>
      <c r="I296" s="3" t="n">
        <v>1.27</v>
      </c>
    </row>
    <row r="297" customFormat="false" ht="15" hidden="false" customHeight="false" outlineLevel="0" collapsed="false">
      <c r="A297" s="0" t="s">
        <v>537</v>
      </c>
      <c r="B297" s="0" t="n">
        <f aca="false">VALUE(LEFT(A297,4))</f>
        <v>2020</v>
      </c>
      <c r="C297" s="0" t="str">
        <f aca="false">"FY"&amp;IF(VALUE(MID(A297,6,2))&gt;=4,VALUE(LEFT(A297,4)),VALUE(LEFT(A297,4))-1)&amp;"-"&amp;TEXT(MOD(IF(VALUE(MID(A297,6,2))&gt;=4,VALUE(LEFT(A297,4)),VALUE(LEFT(A297,4))-1)+1,100),"00")</f>
        <v>FY2020-21</v>
      </c>
      <c r="D297" s="0" t="s">
        <v>89</v>
      </c>
      <c r="E297" s="0" t="s">
        <v>89</v>
      </c>
      <c r="F297" s="0" t="str">
        <f aca="false">INDEX(Mapping!$B$2:$B$465,MATCH(E297,Mapping!$A$2:$A$465,0))</f>
        <v>MB POWER (MP)</v>
      </c>
      <c r="G297" s="0" t="str">
        <f aca="false">INDEX(Mapping!$C$2:$C$465,MATCH(E297,Mapping!$A$2:$A$465,0))</f>
        <v>MB POWER (MP)</v>
      </c>
      <c r="H297" s="2" t="n">
        <v>66.66</v>
      </c>
      <c r="I297" s="3" t="n">
        <v>1.19</v>
      </c>
    </row>
    <row r="298" customFormat="false" ht="15" hidden="false" customHeight="false" outlineLevel="0" collapsed="false">
      <c r="A298" s="0" t="s">
        <v>537</v>
      </c>
      <c r="B298" s="0" t="n">
        <f aca="false">VALUE(LEFT(A298,4))</f>
        <v>2020</v>
      </c>
      <c r="C298" s="0" t="str">
        <f aca="false">"FY"&amp;IF(VALUE(MID(A298,6,2))&gt;=4,VALUE(LEFT(A298,4)),VALUE(LEFT(A298,4))-1)&amp;"-"&amp;TEXT(MOD(IF(VALUE(MID(A298,6,2))&gt;=4,VALUE(LEFT(A298,4)),VALUE(LEFT(A298,4))-1)+1,100),"00")</f>
        <v>FY2020-21</v>
      </c>
      <c r="D298" s="0" t="s">
        <v>72</v>
      </c>
      <c r="E298" s="0" t="s">
        <v>72</v>
      </c>
      <c r="F298" s="0" t="str">
        <f aca="false">INDEX(Mapping!$B$2:$B$465,MATCH(E298,Mapping!$A$2:$A$465,0))</f>
        <v>JINDAL POWER LTD - STAGE 1</v>
      </c>
      <c r="G298" s="0" t="str">
        <f aca="false">INDEX(Mapping!$C$2:$C$465,MATCH(E298,Mapping!$A$2:$A$465,0))</f>
        <v>JINDAL POWER LTD (BOTH STAGES)</v>
      </c>
      <c r="H298" s="2" t="n">
        <v>65.6</v>
      </c>
      <c r="I298" s="3" t="n">
        <v>1.17</v>
      </c>
    </row>
    <row r="299" customFormat="false" ht="15" hidden="false" customHeight="false" outlineLevel="0" collapsed="false">
      <c r="A299" s="0" t="s">
        <v>537</v>
      </c>
      <c r="B299" s="0" t="n">
        <f aca="false">VALUE(LEFT(A299,4))</f>
        <v>2020</v>
      </c>
      <c r="C299" s="0" t="str">
        <f aca="false">"FY"&amp;IF(VALUE(MID(A299,6,2))&gt;=4,VALUE(LEFT(A299,4)),VALUE(LEFT(A299,4))-1)&amp;"-"&amp;TEXT(MOD(IF(VALUE(MID(A299,6,2))&gt;=4,VALUE(LEFT(A299,4)),VALUE(LEFT(A299,4))-1)+1,100),"00")</f>
        <v>FY2020-21</v>
      </c>
      <c r="D299" s="0" t="s">
        <v>167</v>
      </c>
      <c r="E299" s="0" t="s">
        <v>167</v>
      </c>
      <c r="F299" s="0" t="str">
        <f aca="false">INDEX(Mapping!$B$2:$B$465,MATCH(E299,Mapping!$A$2:$A$465,0))</f>
        <v>SEIL ENERGY INDIA (EX-SEMBCORP)</v>
      </c>
      <c r="G299" s="0" t="str">
        <f aca="false">INDEX(Mapping!$C$2:$C$465,MATCH(E299,Mapping!$A$2:$A$465,0))</f>
        <v>SEIL ENERGY INDIA</v>
      </c>
      <c r="H299" s="2" t="n">
        <v>56.68</v>
      </c>
      <c r="I299" s="3" t="n">
        <v>1.01</v>
      </c>
    </row>
    <row r="300" customFormat="false" ht="15" hidden="false" customHeight="false" outlineLevel="0" collapsed="false">
      <c r="A300" s="0" t="s">
        <v>537</v>
      </c>
      <c r="B300" s="0" t="n">
        <f aca="false">VALUE(LEFT(A300,4))</f>
        <v>2020</v>
      </c>
      <c r="C300" s="0" t="str">
        <f aca="false">"FY"&amp;IF(VALUE(MID(A300,6,2))&gt;=4,VALUE(LEFT(A300,4)),VALUE(LEFT(A300,4))-1)&amp;"-"&amp;TEXT(MOD(IF(VALUE(MID(A300,6,2))&gt;=4,VALUE(LEFT(A300,4)),VALUE(LEFT(A300,4))-1)+1,100),"00")</f>
        <v>FY2020-21</v>
      </c>
      <c r="D300" s="0" t="s">
        <v>214</v>
      </c>
      <c r="E300" s="0" t="s">
        <v>214</v>
      </c>
      <c r="F300" s="0" t="str">
        <f aca="false">INDEX(Mapping!$B$2:$B$465,MATCH(E300,Mapping!$A$2:$A$465,0))</f>
        <v>NLC INDIA</v>
      </c>
      <c r="G300" s="0" t="str">
        <f aca="false">INDEX(Mapping!$C$2:$C$465,MATCH(E300,Mapping!$A$2:$A$465,0))</f>
        <v>NLC INDIA GROUP</v>
      </c>
      <c r="H300" s="2" t="n">
        <v>56.48</v>
      </c>
      <c r="I300" s="3" t="n">
        <v>1.01</v>
      </c>
    </row>
    <row r="301" customFormat="false" ht="15" hidden="false" customHeight="false" outlineLevel="0" collapsed="false">
      <c r="A301" s="0" t="s">
        <v>537</v>
      </c>
      <c r="B301" s="0" t="n">
        <f aca="false">VALUE(LEFT(A301,4))</f>
        <v>2020</v>
      </c>
      <c r="C301" s="0" t="str">
        <f aca="false">"FY"&amp;IF(VALUE(MID(A301,6,2))&gt;=4,VALUE(LEFT(A301,4)),VALUE(LEFT(A301,4))-1)&amp;"-"&amp;TEXT(MOD(IF(VALUE(MID(A301,6,2))&gt;=4,VALUE(LEFT(A301,4)),VALUE(LEFT(A301,4))-1)+1,100),"00")</f>
        <v>FY2020-21</v>
      </c>
      <c r="D301" s="0" t="s">
        <v>94</v>
      </c>
      <c r="E301" s="0" t="s">
        <v>94</v>
      </c>
      <c r="F301" s="0" t="str">
        <f aca="false">INDEX(Mapping!$B$2:$B$465,MATCH(E301,Mapping!$A$2:$A$465,0))</f>
        <v>JHARKHAND</v>
      </c>
      <c r="G301" s="0" t="str">
        <f aca="false">INDEX(Mapping!$C$2:$C$465,MATCH(E301,Mapping!$A$2:$A$465,0))</f>
        <v>JHARKHAND</v>
      </c>
      <c r="H301" s="2" t="n">
        <v>54.71</v>
      </c>
      <c r="I301" s="3" t="n">
        <v>0.98</v>
      </c>
    </row>
    <row r="302" customFormat="false" ht="15" hidden="false" customHeight="false" outlineLevel="0" collapsed="false">
      <c r="A302" s="0" t="s">
        <v>537</v>
      </c>
      <c r="B302" s="0" t="n">
        <f aca="false">VALUE(LEFT(A302,4))</f>
        <v>2020</v>
      </c>
      <c r="C302" s="0" t="str">
        <f aca="false">"FY"&amp;IF(VALUE(MID(A302,6,2))&gt;=4,VALUE(LEFT(A302,4)),VALUE(LEFT(A302,4))-1)&amp;"-"&amp;TEXT(MOD(IF(VALUE(MID(A302,6,2))&gt;=4,VALUE(LEFT(A302,4)),VALUE(LEFT(A302,4))-1)+1,100),"00")</f>
        <v>FY2020-21</v>
      </c>
      <c r="D302" s="0" t="s">
        <v>187</v>
      </c>
      <c r="E302" s="0" t="s">
        <v>187</v>
      </c>
      <c r="F302" s="0" t="str">
        <f aca="false">INDEX(Mapping!$B$2:$B$465,MATCH(E302,Mapping!$A$2:$A$465,0))</f>
        <v>SPECTRUM</v>
      </c>
      <c r="G302" s="0" t="str">
        <f aca="false">INDEX(Mapping!$C$2:$C$465,MATCH(E302,Mapping!$A$2:$A$465,0))</f>
        <v>SPECTRUM</v>
      </c>
      <c r="H302" s="2" t="n">
        <v>51.83</v>
      </c>
      <c r="I302" s="3" t="n">
        <v>0.93</v>
      </c>
    </row>
    <row r="303" customFormat="false" ht="15" hidden="false" customHeight="false" outlineLevel="0" collapsed="false">
      <c r="A303" s="0" t="s">
        <v>537</v>
      </c>
      <c r="B303" s="0" t="n">
        <f aca="false">VALUE(LEFT(A303,4))</f>
        <v>2020</v>
      </c>
      <c r="C303" s="0" t="str">
        <f aca="false">"FY"&amp;IF(VALUE(MID(A303,6,2))&gt;=4,VALUE(LEFT(A303,4)),VALUE(LEFT(A303,4))-1)&amp;"-"&amp;TEXT(MOD(IF(VALUE(MID(A303,6,2))&gt;=4,VALUE(LEFT(A303,4)),VALUE(LEFT(A303,4))-1)+1,100),"00")</f>
        <v>FY2020-21</v>
      </c>
      <c r="D303" s="0" t="s">
        <v>169</v>
      </c>
      <c r="E303" s="0" t="s">
        <v>169</v>
      </c>
      <c r="F303" s="0" t="str">
        <f aca="false">INDEX(Mapping!$B$2:$B$465,MATCH(E303,Mapping!$A$2:$A$465,0))</f>
        <v>JHABUA POWER</v>
      </c>
      <c r="G303" s="0" t="str">
        <f aca="false">INDEX(Mapping!$C$2:$C$465,MATCH(E303,Mapping!$A$2:$A$465,0))</f>
        <v>JHABUA POWER</v>
      </c>
      <c r="H303" s="2" t="n">
        <v>51.11</v>
      </c>
      <c r="I303" s="3" t="n">
        <v>0.91</v>
      </c>
    </row>
    <row r="304" customFormat="false" ht="15" hidden="false" customHeight="false" outlineLevel="0" collapsed="false">
      <c r="A304" s="0" t="s">
        <v>537</v>
      </c>
      <c r="B304" s="0" t="n">
        <f aca="false">VALUE(LEFT(A304,4))</f>
        <v>2020</v>
      </c>
      <c r="C304" s="0" t="str">
        <f aca="false">"FY"&amp;IF(VALUE(MID(A304,6,2))&gt;=4,VALUE(LEFT(A304,4)),VALUE(LEFT(A304,4))-1)&amp;"-"&amp;TEXT(MOD(IF(VALUE(MID(A304,6,2))&gt;=4,VALUE(LEFT(A304,4)),VALUE(LEFT(A304,4))-1)+1,100),"00")</f>
        <v>FY2020-21</v>
      </c>
      <c r="D304" s="0" t="s">
        <v>106</v>
      </c>
      <c r="E304" s="0" t="s">
        <v>106</v>
      </c>
      <c r="F304" s="0" t="str">
        <f aca="false">INDEX(Mapping!$B$2:$B$465,MATCH(E304,Mapping!$A$2:$A$465,0))</f>
        <v>ACB (INDIA)</v>
      </c>
      <c r="G304" s="0" t="str">
        <f aca="false">INDEX(Mapping!$C$2:$C$465,MATCH(E304,Mapping!$A$2:$A$465,0))</f>
        <v>ACB (INDIA)</v>
      </c>
      <c r="H304" s="2" t="n">
        <v>50.01</v>
      </c>
      <c r="I304" s="3" t="n">
        <v>0.89</v>
      </c>
    </row>
    <row r="305" customFormat="false" ht="15" hidden="false" customHeight="false" outlineLevel="0" collapsed="false">
      <c r="A305" s="0" t="s">
        <v>537</v>
      </c>
      <c r="B305" s="0" t="n">
        <f aca="false">VALUE(LEFT(A305,4))</f>
        <v>2020</v>
      </c>
      <c r="C305" s="0" t="str">
        <f aca="false">"FY"&amp;IF(VALUE(MID(A305,6,2))&gt;=4,VALUE(LEFT(A305,4)),VALUE(LEFT(A305,4))-1)&amp;"-"&amp;TEXT(MOD(IF(VALUE(MID(A305,6,2))&gt;=4,VALUE(LEFT(A305,4)),VALUE(LEFT(A305,4))-1)+1,100),"00")</f>
        <v>FY2020-21</v>
      </c>
      <c r="D305" s="0" t="s">
        <v>122</v>
      </c>
      <c r="E305" s="0" t="s">
        <v>122</v>
      </c>
      <c r="F305" s="0" t="str">
        <f aca="false">INDEX(Mapping!$B$2:$B$465,MATCH(E305,Mapping!$A$2:$A$465,0))</f>
        <v>KARCHAM WANGTOO HEP</v>
      </c>
      <c r="G305" s="0" t="str">
        <f aca="false">INDEX(Mapping!$C$2:$C$465,MATCH(E305,Mapping!$A$2:$A$465,0))</f>
        <v>KARCHAM WANGTOO HEP</v>
      </c>
      <c r="H305" s="2" t="n">
        <v>45.65</v>
      </c>
      <c r="I305" s="3" t="n">
        <v>0.82</v>
      </c>
    </row>
    <row r="306" customFormat="false" ht="15" hidden="false" customHeight="false" outlineLevel="0" collapsed="false">
      <c r="A306" s="0" t="s">
        <v>537</v>
      </c>
      <c r="B306" s="0" t="n">
        <f aca="false">VALUE(LEFT(A306,4))</f>
        <v>2020</v>
      </c>
      <c r="C306" s="0" t="str">
        <f aca="false">"FY"&amp;IF(VALUE(MID(A306,6,2))&gt;=4,VALUE(LEFT(A306,4)),VALUE(LEFT(A306,4))-1)&amp;"-"&amp;TEXT(MOD(IF(VALUE(MID(A306,6,2))&gt;=4,VALUE(LEFT(A306,4)),VALUE(LEFT(A306,4))-1)+1,100),"00")</f>
        <v>FY2020-21</v>
      </c>
      <c r="D306" s="0" t="s">
        <v>39</v>
      </c>
      <c r="E306" s="0" t="s">
        <v>39</v>
      </c>
      <c r="F306" s="0" t="str">
        <f aca="false">INDEX(Mapping!$B$2:$B$465,MATCH(E306,Mapping!$A$2:$A$465,0))</f>
        <v>WEST BENGAL</v>
      </c>
      <c r="G306" s="0" t="str">
        <f aca="false">INDEX(Mapping!$C$2:$C$465,MATCH(E306,Mapping!$A$2:$A$465,0))</f>
        <v>WEST BENGAL</v>
      </c>
      <c r="H306" s="2" t="n">
        <v>45.32</v>
      </c>
      <c r="I306" s="3" t="n">
        <v>0.81</v>
      </c>
    </row>
    <row r="307" customFormat="false" ht="15" hidden="false" customHeight="false" outlineLevel="0" collapsed="false">
      <c r="A307" s="0" t="s">
        <v>537</v>
      </c>
      <c r="B307" s="0" t="n">
        <f aca="false">VALUE(LEFT(A307,4))</f>
        <v>2020</v>
      </c>
      <c r="C307" s="0" t="str">
        <f aca="false">"FY"&amp;IF(VALUE(MID(A307,6,2))&gt;=4,VALUE(LEFT(A307,4)),VALUE(LEFT(A307,4))-1)&amp;"-"&amp;TEXT(MOD(IF(VALUE(MID(A307,6,2))&gt;=4,VALUE(LEFT(A307,4)),VALUE(LEFT(A307,4))-1)+1,100),"00")</f>
        <v>FY2020-21</v>
      </c>
      <c r="D307" s="0" t="s">
        <v>128</v>
      </c>
      <c r="E307" s="0" t="s">
        <v>128</v>
      </c>
      <c r="F307" s="0" t="str">
        <f aca="false">INDEX(Mapping!$B$2:$B$465,MATCH(E307,Mapping!$A$2:$A$465,0))</f>
        <v>AD HYDRO POWER</v>
      </c>
      <c r="G307" s="0" t="str">
        <f aca="false">INDEX(Mapping!$C$2:$C$465,MATCH(E307,Mapping!$A$2:$A$465,0))</f>
        <v>AD HYDRO POWER</v>
      </c>
      <c r="H307" s="2" t="n">
        <v>43.09</v>
      </c>
      <c r="I307" s="3" t="n">
        <v>0.77</v>
      </c>
    </row>
    <row r="308" customFormat="false" ht="15" hidden="false" customHeight="false" outlineLevel="0" collapsed="false">
      <c r="A308" s="0" t="s">
        <v>537</v>
      </c>
      <c r="B308" s="0" t="n">
        <f aca="false">VALUE(LEFT(A308,4))</f>
        <v>2020</v>
      </c>
      <c r="C308" s="0" t="str">
        <f aca="false">"FY"&amp;IF(VALUE(MID(A308,6,2))&gt;=4,VALUE(LEFT(A308,4)),VALUE(LEFT(A308,4))-1)&amp;"-"&amp;TEXT(MOD(IF(VALUE(MID(A308,6,2))&gt;=4,VALUE(LEFT(A308,4)),VALUE(LEFT(A308,4))-1)+1,100),"00")</f>
        <v>FY2020-21</v>
      </c>
      <c r="D308" s="0" t="s">
        <v>49</v>
      </c>
      <c r="E308" s="0" t="s">
        <v>49</v>
      </c>
      <c r="F308" s="0" t="str">
        <f aca="false">INDEX(Mapping!$B$2:$B$465,MATCH(E308,Mapping!$A$2:$A$465,0))</f>
        <v>MADHYA PRADESH</v>
      </c>
      <c r="G308" s="0" t="str">
        <f aca="false">INDEX(Mapping!$C$2:$C$465,MATCH(E308,Mapping!$A$2:$A$465,0))</f>
        <v>MADHYA PRADESH</v>
      </c>
      <c r="H308" s="2" t="n">
        <v>41.8</v>
      </c>
      <c r="I308" s="3" t="n">
        <v>0.75</v>
      </c>
    </row>
    <row r="309" customFormat="false" ht="15" hidden="false" customHeight="false" outlineLevel="0" collapsed="false">
      <c r="A309" s="0" t="s">
        <v>537</v>
      </c>
      <c r="B309" s="0" t="n">
        <f aca="false">VALUE(LEFT(A309,4))</f>
        <v>2020</v>
      </c>
      <c r="C309" s="0" t="str">
        <f aca="false">"FY"&amp;IF(VALUE(MID(A309,6,2))&gt;=4,VALUE(LEFT(A309,4)),VALUE(LEFT(A309,4))-1)&amp;"-"&amp;TEXT(MOD(IF(VALUE(MID(A309,6,2))&gt;=4,VALUE(LEFT(A309,4)),VALUE(LEFT(A309,4))-1)+1,100),"00")</f>
        <v>FY2020-21</v>
      </c>
      <c r="D309" s="0" t="s">
        <v>47</v>
      </c>
      <c r="E309" s="0" t="s">
        <v>47</v>
      </c>
      <c r="F309" s="0" t="str">
        <f aca="false">INDEX(Mapping!$B$2:$B$465,MATCH(E309,Mapping!$A$2:$A$465,0))</f>
        <v>KARNATAKA</v>
      </c>
      <c r="G309" s="0" t="str">
        <f aca="false">INDEX(Mapping!$C$2:$C$465,MATCH(E309,Mapping!$A$2:$A$465,0))</f>
        <v>KARNATAKA</v>
      </c>
      <c r="H309" s="2" t="n">
        <v>41.04</v>
      </c>
      <c r="I309" s="3" t="n">
        <v>0.73</v>
      </c>
    </row>
    <row r="310" customFormat="false" ht="15" hidden="false" customHeight="false" outlineLevel="0" collapsed="false">
      <c r="A310" s="0" t="s">
        <v>537</v>
      </c>
      <c r="B310" s="0" t="n">
        <f aca="false">VALUE(LEFT(A310,4))</f>
        <v>2020</v>
      </c>
      <c r="C310" s="0" t="str">
        <f aca="false">"FY"&amp;IF(VALUE(MID(A310,6,2))&gt;=4,VALUE(LEFT(A310,4)),VALUE(LEFT(A310,4))-1)&amp;"-"&amp;TEXT(MOD(IF(VALUE(MID(A310,6,2))&gt;=4,VALUE(LEFT(A310,4)),VALUE(LEFT(A310,4))-1)+1,100),"00")</f>
        <v>FY2020-21</v>
      </c>
      <c r="D310" s="0" t="s">
        <v>176</v>
      </c>
      <c r="E310" s="0" t="s">
        <v>176</v>
      </c>
      <c r="F310" s="0" t="str">
        <f aca="false">INDEX(Mapping!$B$2:$B$465,MATCH(E310,Mapping!$A$2:$A$465,0))</f>
        <v>SIKKIM</v>
      </c>
      <c r="G310" s="0" t="str">
        <f aca="false">INDEX(Mapping!$C$2:$C$465,MATCH(E310,Mapping!$A$2:$A$465,0))</f>
        <v>SIKKIM</v>
      </c>
      <c r="H310" s="2" t="n">
        <v>39.81</v>
      </c>
      <c r="I310" s="3" t="n">
        <v>0.71</v>
      </c>
    </row>
    <row r="311" customFormat="false" ht="15" hidden="false" customHeight="false" outlineLevel="0" collapsed="false">
      <c r="A311" s="0" t="s">
        <v>537</v>
      </c>
      <c r="B311" s="0" t="n">
        <f aca="false">VALUE(LEFT(A311,4))</f>
        <v>2020</v>
      </c>
      <c r="C311" s="0" t="str">
        <f aca="false">"FY"&amp;IF(VALUE(MID(A311,6,2))&gt;=4,VALUE(LEFT(A311,4)),VALUE(LEFT(A311,4))-1)&amp;"-"&amp;TEXT(MOD(IF(VALUE(MID(A311,6,2))&gt;=4,VALUE(LEFT(A311,4)),VALUE(LEFT(A311,4))-1)+1,100),"00")</f>
        <v>FY2020-21</v>
      </c>
      <c r="D311" s="0" t="s">
        <v>45</v>
      </c>
      <c r="E311" s="0" t="s">
        <v>45</v>
      </c>
      <c r="F311" s="0" t="str">
        <f aca="false">INDEX(Mapping!$B$2:$B$465,MATCH(E311,Mapping!$A$2:$A$465,0))</f>
        <v>BIHAR</v>
      </c>
      <c r="G311" s="0" t="str">
        <f aca="false">INDEX(Mapping!$C$2:$C$465,MATCH(E311,Mapping!$A$2:$A$465,0))</f>
        <v>BIHAR</v>
      </c>
      <c r="H311" s="2" t="n">
        <v>39.42</v>
      </c>
      <c r="I311" s="3" t="n">
        <v>0.7</v>
      </c>
    </row>
    <row r="312" customFormat="false" ht="15" hidden="false" customHeight="false" outlineLevel="0" collapsed="false">
      <c r="A312" s="0" t="s">
        <v>537</v>
      </c>
      <c r="B312" s="0" t="n">
        <f aca="false">VALUE(LEFT(A312,4))</f>
        <v>2020</v>
      </c>
      <c r="C312" s="0" t="str">
        <f aca="false">"FY"&amp;IF(VALUE(MID(A312,6,2))&gt;=4,VALUE(LEFT(A312,4)),VALUE(LEFT(A312,4))-1)&amp;"-"&amp;TEXT(MOD(IF(VALUE(MID(A312,6,2))&gt;=4,VALUE(LEFT(A312,4)),VALUE(LEFT(A312,4))-1)+1,100),"00")</f>
        <v>FY2020-21</v>
      </c>
      <c r="D312" s="0" t="s">
        <v>152</v>
      </c>
      <c r="E312" s="0" t="s">
        <v>152</v>
      </c>
      <c r="F312" s="0" t="str">
        <f aca="false">INDEX(Mapping!$B$2:$B$465,MATCH(E312,Mapping!$A$2:$A$465,0))</f>
        <v>CHANDIGARH</v>
      </c>
      <c r="G312" s="0" t="str">
        <f aca="false">INDEX(Mapping!$C$2:$C$465,MATCH(E312,Mapping!$A$2:$A$465,0))</f>
        <v>CHANDIGARH</v>
      </c>
      <c r="H312" s="2" t="n">
        <v>38.28</v>
      </c>
      <c r="I312" s="3" t="n">
        <v>0.68</v>
      </c>
    </row>
    <row r="313" customFormat="false" ht="15" hidden="false" customHeight="false" outlineLevel="0" collapsed="false">
      <c r="A313" s="0" t="s">
        <v>537</v>
      </c>
      <c r="B313" s="0" t="n">
        <f aca="false">VALUE(LEFT(A313,4))</f>
        <v>2020</v>
      </c>
      <c r="C313" s="0" t="str">
        <f aca="false">"FY"&amp;IF(VALUE(MID(A313,6,2))&gt;=4,VALUE(LEFT(A313,4)),VALUE(LEFT(A313,4))-1)&amp;"-"&amp;TEXT(MOD(IF(VALUE(MID(A313,6,2))&gt;=4,VALUE(LEFT(A313,4)),VALUE(LEFT(A313,4))-1)+1,100),"00")</f>
        <v>FY2020-21</v>
      </c>
      <c r="D313" s="0" t="s">
        <v>142</v>
      </c>
      <c r="E313" s="0" t="s">
        <v>142</v>
      </c>
      <c r="F313" s="0" t="str">
        <f aca="false">INDEX(Mapping!$B$2:$B$465,MATCH(E313,Mapping!$A$2:$A$465,0))</f>
        <v>SAINJ HEP</v>
      </c>
      <c r="G313" s="0" t="str">
        <f aca="false">INDEX(Mapping!$C$2:$C$465,MATCH(E313,Mapping!$A$2:$A$465,0))</f>
        <v>SAINJ HEP</v>
      </c>
      <c r="H313" s="2" t="n">
        <v>36.37</v>
      </c>
      <c r="I313" s="3" t="n">
        <v>0.65</v>
      </c>
    </row>
    <row r="314" customFormat="false" ht="15" hidden="false" customHeight="false" outlineLevel="0" collapsed="false">
      <c r="A314" s="0" t="s">
        <v>537</v>
      </c>
      <c r="B314" s="0" t="n">
        <f aca="false">VALUE(LEFT(A314,4))</f>
        <v>2020</v>
      </c>
      <c r="C314" s="0" t="str">
        <f aca="false">"FY"&amp;IF(VALUE(MID(A314,6,2))&gt;=4,VALUE(LEFT(A314,4)),VALUE(LEFT(A314,4))-1)&amp;"-"&amp;TEXT(MOD(IF(VALUE(MID(A314,6,2))&gt;=4,VALUE(LEFT(A314,4)),VALUE(LEFT(A314,4))-1)+1,100),"00")</f>
        <v>FY2020-21</v>
      </c>
      <c r="D314" s="0" t="s">
        <v>143</v>
      </c>
      <c r="E314" s="0" t="s">
        <v>143</v>
      </c>
      <c r="F314" s="0" t="str">
        <f aca="false">INDEX(Mapping!$B$2:$B$465,MATCH(E314,Mapping!$A$2:$A$465,0))</f>
        <v>MARUTI CLEAN COAL &amp; POWER</v>
      </c>
      <c r="G314" s="0" t="str">
        <f aca="false">INDEX(Mapping!$C$2:$C$465,MATCH(E314,Mapping!$A$2:$A$465,0))</f>
        <v>MARUTI CLEAN COAL &amp; POWER</v>
      </c>
      <c r="H314" s="2" t="n">
        <v>34.61</v>
      </c>
      <c r="I314" s="3" t="n">
        <v>0.62</v>
      </c>
    </row>
    <row r="315" customFormat="false" ht="15" hidden="false" customHeight="false" outlineLevel="0" collapsed="false">
      <c r="A315" s="0" t="s">
        <v>537</v>
      </c>
      <c r="B315" s="0" t="n">
        <f aca="false">VALUE(LEFT(A315,4))</f>
        <v>2020</v>
      </c>
      <c r="C315" s="0" t="str">
        <f aca="false">"FY"&amp;IF(VALUE(MID(A315,6,2))&gt;=4,VALUE(LEFT(A315,4)),VALUE(LEFT(A315,4))-1)&amp;"-"&amp;TEXT(MOD(IF(VALUE(MID(A315,6,2))&gt;=4,VALUE(LEFT(A315,4)),VALUE(LEFT(A315,4))-1)+1,100),"00")</f>
        <v>FY2020-21</v>
      </c>
      <c r="D315" s="0" t="s">
        <v>121</v>
      </c>
      <c r="E315" s="0" t="s">
        <v>121</v>
      </c>
      <c r="F315" s="0" t="str">
        <f aca="false">INDEX(Mapping!$B$2:$B$465,MATCH(E315,Mapping!$A$2:$A$465,0))</f>
        <v>MEGHALAYA</v>
      </c>
      <c r="G315" s="0" t="str">
        <f aca="false">INDEX(Mapping!$C$2:$C$465,MATCH(E315,Mapping!$A$2:$A$465,0))</f>
        <v>MEGHALAYA</v>
      </c>
      <c r="H315" s="2" t="n">
        <v>33.24</v>
      </c>
      <c r="I315" s="3" t="n">
        <v>0.59</v>
      </c>
    </row>
    <row r="316" customFormat="false" ht="15" hidden="false" customHeight="false" outlineLevel="0" collapsed="false">
      <c r="A316" s="0" t="s">
        <v>537</v>
      </c>
      <c r="B316" s="0" t="n">
        <f aca="false">VALUE(LEFT(A316,4))</f>
        <v>2020</v>
      </c>
      <c r="C316" s="0" t="str">
        <f aca="false">"FY"&amp;IF(VALUE(MID(A316,6,2))&gt;=4,VALUE(LEFT(A316,4)),VALUE(LEFT(A316,4))-1)&amp;"-"&amp;TEXT(MOD(IF(VALUE(MID(A316,6,2))&gt;=4,VALUE(LEFT(A316,4)),VALUE(LEFT(A316,4))-1)+1,100),"00")</f>
        <v>FY2020-21</v>
      </c>
      <c r="D316" s="0" t="s">
        <v>35</v>
      </c>
      <c r="E316" s="0" t="s">
        <v>35</v>
      </c>
      <c r="F316" s="0" t="str">
        <f aca="false">INDEX(Mapping!$B$2:$B$465,MATCH(E316,Mapping!$A$2:$A$465,0))</f>
        <v>TELANGANA</v>
      </c>
      <c r="G316" s="0" t="str">
        <f aca="false">INDEX(Mapping!$C$2:$C$465,MATCH(E316,Mapping!$A$2:$A$465,0))</f>
        <v>TELANGANA</v>
      </c>
      <c r="H316" s="2" t="n">
        <v>33.24</v>
      </c>
      <c r="I316" s="3" t="n">
        <v>0.59</v>
      </c>
    </row>
    <row r="317" customFormat="false" ht="15" hidden="false" customHeight="false" outlineLevel="0" collapsed="false">
      <c r="A317" s="0" t="s">
        <v>537</v>
      </c>
      <c r="B317" s="0" t="n">
        <f aca="false">VALUE(LEFT(A317,4))</f>
        <v>2020</v>
      </c>
      <c r="C317" s="0" t="str">
        <f aca="false">"FY"&amp;IF(VALUE(MID(A317,6,2))&gt;=4,VALUE(LEFT(A317,4)),VALUE(LEFT(A317,4))-1)&amp;"-"&amp;TEXT(MOD(IF(VALUE(MID(A317,6,2))&gt;=4,VALUE(LEFT(A317,4)),VALUE(LEFT(A317,4))-1)+1,100),"00")</f>
        <v>FY2020-21</v>
      </c>
      <c r="D317" s="0" t="s">
        <v>191</v>
      </c>
      <c r="E317" s="0" t="s">
        <v>191</v>
      </c>
      <c r="F317" s="0" t="str">
        <f aca="false">INDEX(Mapping!$B$2:$B$465,MATCH(E317,Mapping!$A$2:$A$465,0))</f>
        <v>DIKCHU HEP</v>
      </c>
      <c r="G317" s="0" t="str">
        <f aca="false">INDEX(Mapping!$C$2:$C$465,MATCH(E317,Mapping!$A$2:$A$465,0))</f>
        <v>DIKCHU HEP</v>
      </c>
      <c r="H317" s="2" t="n">
        <v>32.6</v>
      </c>
      <c r="I317" s="3" t="n">
        <v>0.58</v>
      </c>
    </row>
    <row r="318" customFormat="false" ht="15" hidden="false" customHeight="false" outlineLevel="0" collapsed="false">
      <c r="A318" s="0" t="s">
        <v>537</v>
      </c>
      <c r="B318" s="0" t="n">
        <f aca="false">VALUE(LEFT(A318,4))</f>
        <v>2020</v>
      </c>
      <c r="C318" s="0" t="str">
        <f aca="false">"FY"&amp;IF(VALUE(MID(A318,6,2))&gt;=4,VALUE(LEFT(A318,4)),VALUE(LEFT(A318,4))-1)&amp;"-"&amp;TEXT(MOD(IF(VALUE(MID(A318,6,2))&gt;=4,VALUE(LEFT(A318,4)),VALUE(LEFT(A318,4))-1)+1,100),"00")</f>
        <v>FY2020-21</v>
      </c>
      <c r="D318" s="0" t="s">
        <v>190</v>
      </c>
      <c r="E318" s="0" t="s">
        <v>190</v>
      </c>
      <c r="F318" s="0" t="str">
        <f aca="false">INDEX(Mapping!$B$2:$B$465,MATCH(E318,Mapping!$A$2:$A$465,0))</f>
        <v>JORETHANG</v>
      </c>
      <c r="G318" s="0" t="str">
        <f aca="false">INDEX(Mapping!$C$2:$C$465,MATCH(E318,Mapping!$A$2:$A$465,0))</f>
        <v>JORETHANG</v>
      </c>
      <c r="H318" s="2" t="n">
        <v>29.07</v>
      </c>
      <c r="I318" s="3" t="n">
        <v>0.52</v>
      </c>
    </row>
    <row r="319" customFormat="false" ht="15" hidden="false" customHeight="false" outlineLevel="0" collapsed="false">
      <c r="A319" s="0" t="s">
        <v>537</v>
      </c>
      <c r="B319" s="0" t="n">
        <f aca="false">VALUE(LEFT(A319,4))</f>
        <v>2020</v>
      </c>
      <c r="C319" s="0" t="str">
        <f aca="false">"FY"&amp;IF(VALUE(MID(A319,6,2))&gt;=4,VALUE(LEFT(A319,4)),VALUE(LEFT(A319,4))-1)&amp;"-"&amp;TEXT(MOD(IF(VALUE(MID(A319,6,2))&gt;=4,VALUE(LEFT(A319,4)),VALUE(LEFT(A319,4))-1)+1,100),"00")</f>
        <v>FY2020-21</v>
      </c>
      <c r="D319" s="0" t="s">
        <v>194</v>
      </c>
      <c r="E319" s="0" t="s">
        <v>194</v>
      </c>
      <c r="F319" s="0" t="str">
        <f aca="false">INDEX(Mapping!$B$2:$B$465,MATCH(E319,Mapping!$A$2:$A$465,0))</f>
        <v>TASHIDENG HEP</v>
      </c>
      <c r="G319" s="0" t="str">
        <f aca="false">INDEX(Mapping!$C$2:$C$465,MATCH(E319,Mapping!$A$2:$A$465,0))</f>
        <v>TASHIDENG HEP</v>
      </c>
      <c r="H319" s="2" t="n">
        <v>25.57</v>
      </c>
      <c r="I319" s="3" t="n">
        <v>0.46</v>
      </c>
    </row>
    <row r="320" customFormat="false" ht="15" hidden="false" customHeight="false" outlineLevel="0" collapsed="false">
      <c r="A320" s="0" t="s">
        <v>537</v>
      </c>
      <c r="B320" s="0" t="n">
        <f aca="false">VALUE(LEFT(A320,4))</f>
        <v>2020</v>
      </c>
      <c r="C320" s="0" t="str">
        <f aca="false">"FY"&amp;IF(VALUE(MID(A320,6,2))&gt;=4,VALUE(LEFT(A320,4)),VALUE(LEFT(A320,4))-1)&amp;"-"&amp;TEXT(MOD(IF(VALUE(MID(A320,6,2))&gt;=4,VALUE(LEFT(A320,4)),VALUE(LEFT(A320,4))-1)+1,100),"00")</f>
        <v>FY2020-21</v>
      </c>
      <c r="D320" s="0" t="s">
        <v>155</v>
      </c>
      <c r="E320" s="0" t="s">
        <v>155</v>
      </c>
      <c r="F320" s="0" t="str">
        <f aca="false">INDEX(Mapping!$B$2:$B$465,MATCH(E320,Mapping!$A$2:$A$465,0))</f>
        <v>SKS POWER</v>
      </c>
      <c r="G320" s="0" t="str">
        <f aca="false">INDEX(Mapping!$C$2:$C$465,MATCH(E320,Mapping!$A$2:$A$465,0))</f>
        <v>SKS POWER</v>
      </c>
      <c r="H320" s="2" t="n">
        <v>24.86</v>
      </c>
      <c r="I320" s="3" t="n">
        <v>0.44</v>
      </c>
    </row>
    <row r="321" customFormat="false" ht="15" hidden="false" customHeight="false" outlineLevel="0" collapsed="false">
      <c r="A321" s="0" t="s">
        <v>537</v>
      </c>
      <c r="B321" s="0" t="n">
        <f aca="false">VALUE(LEFT(A321,4))</f>
        <v>2020</v>
      </c>
      <c r="C321" s="0" t="str">
        <f aca="false">"FY"&amp;IF(VALUE(MID(A321,6,2))&gt;=4,VALUE(LEFT(A321,4)),VALUE(LEFT(A321,4))-1)&amp;"-"&amp;TEXT(MOD(IF(VALUE(MID(A321,6,2))&gt;=4,VALUE(LEFT(A321,4)),VALUE(LEFT(A321,4))-1)+1,100),"00")</f>
        <v>FY2020-21</v>
      </c>
      <c r="D321" s="0" t="s">
        <v>119</v>
      </c>
      <c r="E321" s="0" t="s">
        <v>119</v>
      </c>
      <c r="F321" s="0" t="str">
        <f aca="false">INDEX(Mapping!$B$2:$B$465,MATCH(E321,Mapping!$A$2:$A$465,0))</f>
        <v>GOA</v>
      </c>
      <c r="G321" s="0" t="str">
        <f aca="false">INDEX(Mapping!$C$2:$C$465,MATCH(E321,Mapping!$A$2:$A$465,0))</f>
        <v>GOA</v>
      </c>
      <c r="H321" s="2" t="n">
        <v>19.84</v>
      </c>
      <c r="I321" s="3" t="n">
        <v>0.35</v>
      </c>
    </row>
    <row r="322" customFormat="false" ht="15" hidden="false" customHeight="false" outlineLevel="0" collapsed="false">
      <c r="A322" s="0" t="s">
        <v>537</v>
      </c>
      <c r="B322" s="0" t="n">
        <f aca="false">VALUE(LEFT(A322,4))</f>
        <v>2020</v>
      </c>
      <c r="C322" s="0" t="str">
        <f aca="false">"FY"&amp;IF(VALUE(MID(A322,6,2))&gt;=4,VALUE(LEFT(A322,4)),VALUE(LEFT(A322,4))-1)&amp;"-"&amp;TEXT(MOD(IF(VALUE(MID(A322,6,2))&gt;=4,VALUE(LEFT(A322,4)),VALUE(LEFT(A322,4))-1)+1,100),"00")</f>
        <v>FY2020-21</v>
      </c>
      <c r="D322" s="0" t="s">
        <v>181</v>
      </c>
      <c r="E322" s="0" t="s">
        <v>181</v>
      </c>
      <c r="F322" s="0" t="str">
        <f aca="false">INDEX(Mapping!$B$2:$B$465,MATCH(E322,Mapping!$A$2:$A$465,0))</f>
        <v>ARUNACHAL PRADESH</v>
      </c>
      <c r="G322" s="0" t="str">
        <f aca="false">INDEX(Mapping!$C$2:$C$465,MATCH(E322,Mapping!$A$2:$A$465,0))</f>
        <v>ARUNACHAL PRADESH</v>
      </c>
      <c r="H322" s="2" t="n">
        <v>17.39</v>
      </c>
      <c r="I322" s="3" t="n">
        <v>0.31</v>
      </c>
    </row>
    <row r="323" customFormat="false" ht="15" hidden="false" customHeight="false" outlineLevel="0" collapsed="false">
      <c r="A323" s="0" t="s">
        <v>537</v>
      </c>
      <c r="B323" s="0" t="n">
        <f aca="false">VALUE(LEFT(A323,4))</f>
        <v>2020</v>
      </c>
      <c r="C323" s="0" t="str">
        <f aca="false">"FY"&amp;IF(VALUE(MID(A323,6,2))&gt;=4,VALUE(LEFT(A323,4)),VALUE(LEFT(A323,4))-1)&amp;"-"&amp;TEXT(MOD(IF(VALUE(MID(A323,6,2))&gt;=4,VALUE(LEFT(A323,4)),VALUE(LEFT(A323,4))-1)+1,100),"00")</f>
        <v>FY2020-21</v>
      </c>
      <c r="D323" s="0" t="s">
        <v>41</v>
      </c>
      <c r="E323" s="0" t="s">
        <v>41</v>
      </c>
      <c r="F323" s="0" t="str">
        <f aca="false">INDEX(Mapping!$B$2:$B$465,MATCH(E323,Mapping!$A$2:$A$465,0))</f>
        <v>RAJASTHAN</v>
      </c>
      <c r="G323" s="0" t="str">
        <f aca="false">INDEX(Mapping!$C$2:$C$465,MATCH(E323,Mapping!$A$2:$A$465,0))</f>
        <v>RAJASTHAN</v>
      </c>
      <c r="H323" s="2" t="n">
        <v>17.21</v>
      </c>
      <c r="I323" s="3" t="n">
        <v>0.31</v>
      </c>
    </row>
    <row r="324" customFormat="false" ht="15" hidden="false" customHeight="false" outlineLevel="0" collapsed="false">
      <c r="A324" s="0" t="s">
        <v>537</v>
      </c>
      <c r="B324" s="0" t="n">
        <f aca="false">VALUE(LEFT(A324,4))</f>
        <v>2020</v>
      </c>
      <c r="C324" s="0" t="str">
        <f aca="false">"FY"&amp;IF(VALUE(MID(A324,6,2))&gt;=4,VALUE(LEFT(A324,4)),VALUE(LEFT(A324,4))-1)&amp;"-"&amp;TEXT(MOD(IF(VALUE(MID(A324,6,2))&gt;=4,VALUE(LEFT(A324,4)),VALUE(LEFT(A324,4))-1)+1,100),"00")</f>
        <v>FY2020-21</v>
      </c>
      <c r="D324" s="0" t="s">
        <v>246</v>
      </c>
      <c r="E324" s="0" t="s">
        <v>246</v>
      </c>
      <c r="F324" s="0" t="str">
        <f aca="false">INDEX(Mapping!$B$2:$B$465,MATCH(E324,Mapping!$A$2:$A$465,0))</f>
        <v>NTPC STATIONS</v>
      </c>
      <c r="G324" s="0" t="str">
        <f aca="false">INDEX(Mapping!$C$2:$C$465,MATCH(E324,Mapping!$A$2:$A$465,0))</f>
        <v>NTPC GROUP</v>
      </c>
      <c r="H324" s="2" t="n">
        <v>16.94</v>
      </c>
      <c r="I324" s="3" t="n">
        <v>0.3</v>
      </c>
    </row>
    <row r="325" customFormat="false" ht="15" hidden="false" customHeight="false" outlineLevel="0" collapsed="false">
      <c r="A325" s="0" t="s">
        <v>537</v>
      </c>
      <c r="B325" s="0" t="n">
        <f aca="false">VALUE(LEFT(A325,4))</f>
        <v>2020</v>
      </c>
      <c r="C325" s="0" t="str">
        <f aca="false">"FY"&amp;IF(VALUE(MID(A325,6,2))&gt;=4,VALUE(LEFT(A325,4)),VALUE(LEFT(A325,4))-1)&amp;"-"&amp;TEXT(MOD(IF(VALUE(MID(A325,6,2))&gt;=4,VALUE(LEFT(A325,4)),VALUE(LEFT(A325,4))-1)+1,100),"00")</f>
        <v>FY2020-21</v>
      </c>
      <c r="D325" s="0" t="s">
        <v>199</v>
      </c>
      <c r="E325" s="0" t="s">
        <v>199</v>
      </c>
      <c r="F325" s="0" t="str">
        <f aca="false">INDEX(Mapping!$B$2:$B$465,MATCH(E325,Mapping!$A$2:$A$465,0))</f>
        <v>TRIPURA</v>
      </c>
      <c r="G325" s="0" t="str">
        <f aca="false">INDEX(Mapping!$C$2:$C$465,MATCH(E325,Mapping!$A$2:$A$465,0))</f>
        <v>TRIPURA</v>
      </c>
      <c r="H325" s="2" t="n">
        <v>16.12</v>
      </c>
      <c r="I325" s="3" t="n">
        <v>0.29</v>
      </c>
    </row>
    <row r="326" customFormat="false" ht="15" hidden="false" customHeight="false" outlineLevel="0" collapsed="false">
      <c r="A326" s="0" t="s">
        <v>537</v>
      </c>
      <c r="B326" s="0" t="n">
        <f aca="false">VALUE(LEFT(A326,4))</f>
        <v>2020</v>
      </c>
      <c r="C326" s="0" t="str">
        <f aca="false">"FY"&amp;IF(VALUE(MID(A326,6,2))&gt;=4,VALUE(LEFT(A326,4)),VALUE(LEFT(A326,4))-1)&amp;"-"&amp;TEXT(MOD(IF(VALUE(MID(A326,6,2))&gt;=4,VALUE(LEFT(A326,4)),VALUE(LEFT(A326,4))-1)+1,100),"00")</f>
        <v>FY2020-21</v>
      </c>
      <c r="D326" s="0" t="s">
        <v>44</v>
      </c>
      <c r="E326" s="0" t="s">
        <v>44</v>
      </c>
      <c r="F326" s="0" t="str">
        <f aca="false">INDEX(Mapping!$B$2:$B$465,MATCH(E326,Mapping!$A$2:$A$465,0))</f>
        <v>HARYANA</v>
      </c>
      <c r="G326" s="0" t="str">
        <f aca="false">INDEX(Mapping!$C$2:$C$465,MATCH(E326,Mapping!$A$2:$A$465,0))</f>
        <v>HARYANA</v>
      </c>
      <c r="H326" s="2" t="n">
        <v>12.03</v>
      </c>
      <c r="I326" s="3" t="n">
        <v>0.22</v>
      </c>
    </row>
    <row r="327" customFormat="false" ht="15" hidden="false" customHeight="false" outlineLevel="0" collapsed="false">
      <c r="A327" s="0" t="s">
        <v>537</v>
      </c>
      <c r="B327" s="0" t="n">
        <f aca="false">VALUE(LEFT(A327,4))</f>
        <v>2020</v>
      </c>
      <c r="C327" s="0" t="str">
        <f aca="false">"FY"&amp;IF(VALUE(MID(A327,6,2))&gt;=4,VALUE(LEFT(A327,4)),VALUE(LEFT(A327,4))-1)&amp;"-"&amp;TEXT(MOD(IF(VALUE(MID(A327,6,2))&gt;=4,VALUE(LEFT(A327,4)),VALUE(LEFT(A327,4))-1)+1,100),"00")</f>
        <v>FY2020-21</v>
      </c>
      <c r="D327" s="0" t="s">
        <v>40</v>
      </c>
      <c r="E327" s="0" t="s">
        <v>40</v>
      </c>
      <c r="F327" s="0" t="str">
        <f aca="false">INDEX(Mapping!$B$2:$B$465,MATCH(E327,Mapping!$A$2:$A$465,0))</f>
        <v>TAMIL NADU</v>
      </c>
      <c r="G327" s="0" t="str">
        <f aca="false">INDEX(Mapping!$C$2:$C$465,MATCH(E327,Mapping!$A$2:$A$465,0))</f>
        <v>TAMIL NADU</v>
      </c>
      <c r="H327" s="2" t="n">
        <v>10.43</v>
      </c>
      <c r="I327" s="3" t="n">
        <v>0.19</v>
      </c>
    </row>
    <row r="328" customFormat="false" ht="15" hidden="false" customHeight="false" outlineLevel="0" collapsed="false">
      <c r="A328" s="0" t="s">
        <v>537</v>
      </c>
      <c r="B328" s="0" t="n">
        <f aca="false">VALUE(LEFT(A328,4))</f>
        <v>2020</v>
      </c>
      <c r="C328" s="0" t="str">
        <f aca="false">"FY"&amp;IF(VALUE(MID(A328,6,2))&gt;=4,VALUE(LEFT(A328,4)),VALUE(LEFT(A328,4))-1)&amp;"-"&amp;TEXT(MOD(IF(VALUE(MID(A328,6,2))&gt;=4,VALUE(LEFT(A328,4)),VALUE(LEFT(A328,4))-1)+1,100),"00")</f>
        <v>FY2020-21</v>
      </c>
      <c r="D328" s="0" t="s">
        <v>449</v>
      </c>
      <c r="E328" s="0" t="s">
        <v>449</v>
      </c>
      <c r="F328" s="0" t="str">
        <f aca="false">INDEX(Mapping!$B$2:$B$465,MATCH(E328,Mapping!$A$2:$A$465,0))</f>
        <v>KSMPL_SLR</v>
      </c>
      <c r="G328" s="0" t="str">
        <f aca="false">INDEX(Mapping!$C$2:$C$465,MATCH(E328,Mapping!$A$2:$A$465,0))</f>
        <v>KSMPL_SLR</v>
      </c>
      <c r="H328" s="2" t="n">
        <v>10.03</v>
      </c>
      <c r="I328" s="3" t="n">
        <v>0.18</v>
      </c>
    </row>
    <row r="329" customFormat="false" ht="15" hidden="false" customHeight="false" outlineLevel="0" collapsed="false">
      <c r="A329" s="0" t="s">
        <v>537</v>
      </c>
      <c r="B329" s="0" t="n">
        <f aca="false">VALUE(LEFT(A329,4))</f>
        <v>2020</v>
      </c>
      <c r="C329" s="0" t="str">
        <f aca="false">"FY"&amp;IF(VALUE(MID(A329,6,2))&gt;=4,VALUE(LEFT(A329,4)),VALUE(LEFT(A329,4))-1)&amp;"-"&amp;TEXT(MOD(IF(VALUE(MID(A329,6,2))&gt;=4,VALUE(LEFT(A329,4)),VALUE(LEFT(A329,4))-1)+1,100),"00")</f>
        <v>FY2020-21</v>
      </c>
      <c r="D329" s="0" t="s">
        <v>38</v>
      </c>
      <c r="E329" s="0" t="s">
        <v>38</v>
      </c>
      <c r="F329" s="0" t="str">
        <f aca="false">INDEX(Mapping!$B$2:$B$465,MATCH(E329,Mapping!$A$2:$A$465,0))</f>
        <v>ANDHRA PRADESH</v>
      </c>
      <c r="G329" s="0" t="str">
        <f aca="false">INDEX(Mapping!$C$2:$C$465,MATCH(E329,Mapping!$A$2:$A$465,0))</f>
        <v>ANDHRA PRADESH</v>
      </c>
      <c r="H329" s="2" t="n">
        <v>9.73</v>
      </c>
      <c r="I329" s="3" t="n">
        <v>0.17</v>
      </c>
    </row>
    <row r="330" customFormat="false" ht="15" hidden="false" customHeight="false" outlineLevel="0" collapsed="false">
      <c r="A330" s="0" t="s">
        <v>537</v>
      </c>
      <c r="B330" s="0" t="n">
        <f aca="false">VALUE(LEFT(A330,4))</f>
        <v>2020</v>
      </c>
      <c r="C330" s="0" t="str">
        <f aca="false">"FY"&amp;IF(VALUE(MID(A330,6,2))&gt;=4,VALUE(LEFT(A330,4)),VALUE(LEFT(A330,4))-1)&amp;"-"&amp;TEXT(MOD(IF(VALUE(MID(A330,6,2))&gt;=4,VALUE(LEFT(A330,4)),VALUE(LEFT(A330,4))-1)+1,100),"00")</f>
        <v>FY2020-21</v>
      </c>
      <c r="D330" s="0" t="s">
        <v>154</v>
      </c>
      <c r="E330" s="0" t="s">
        <v>154</v>
      </c>
      <c r="F330" s="0" t="str">
        <f aca="false">INDEX(Mapping!$B$2:$B$465,MATCH(E330,Mapping!$A$2:$A$465,0))</f>
        <v>DVC</v>
      </c>
      <c r="G330" s="0" t="str">
        <f aca="false">INDEX(Mapping!$C$2:$C$465,MATCH(E330,Mapping!$A$2:$A$465,0))</f>
        <v>DVC</v>
      </c>
      <c r="H330" s="2" t="n">
        <v>7.11</v>
      </c>
      <c r="I330" s="3" t="n">
        <v>0.13</v>
      </c>
    </row>
    <row r="331" customFormat="false" ht="15" hidden="false" customHeight="false" outlineLevel="0" collapsed="false">
      <c r="A331" s="0" t="s">
        <v>537</v>
      </c>
      <c r="B331" s="0" t="n">
        <f aca="false">VALUE(LEFT(A331,4))</f>
        <v>2020</v>
      </c>
      <c r="C331" s="0" t="str">
        <f aca="false">"FY"&amp;IF(VALUE(MID(A331,6,2))&gt;=4,VALUE(LEFT(A331,4)),VALUE(LEFT(A331,4))-1)&amp;"-"&amp;TEXT(MOD(IF(VALUE(MID(A331,6,2))&gt;=4,VALUE(LEFT(A331,4)),VALUE(LEFT(A331,4))-1)+1,100),"00")</f>
        <v>FY2020-21</v>
      </c>
      <c r="D331" s="0" t="s">
        <v>150</v>
      </c>
      <c r="E331" s="0" t="s">
        <v>150</v>
      </c>
      <c r="F331" s="0" t="str">
        <f aca="false">INDEX(Mapping!$B$2:$B$465,MATCH(E331,Mapping!$A$2:$A$465,0))</f>
        <v>DNH &amp; DD (UT)</v>
      </c>
      <c r="G331" s="0" t="str">
        <f aca="false">INDEX(Mapping!$C$2:$C$465,MATCH(E331,Mapping!$A$2:$A$465,0))</f>
        <v>DNH &amp; DD (UT)</v>
      </c>
      <c r="H331" s="2" t="n">
        <v>6.29</v>
      </c>
      <c r="I331" s="3" t="n">
        <v>0.11</v>
      </c>
    </row>
    <row r="332" customFormat="false" ht="15" hidden="false" customHeight="false" outlineLevel="0" collapsed="false">
      <c r="A332" s="0" t="s">
        <v>537</v>
      </c>
      <c r="B332" s="0" t="n">
        <f aca="false">VALUE(LEFT(A332,4))</f>
        <v>2020</v>
      </c>
      <c r="C332" s="0" t="str">
        <f aca="false">"FY"&amp;IF(VALUE(MID(A332,6,2))&gt;=4,VALUE(LEFT(A332,4)),VALUE(LEFT(A332,4))-1)&amp;"-"&amp;TEXT(MOD(IF(VALUE(MID(A332,6,2))&gt;=4,VALUE(LEFT(A332,4)),VALUE(LEFT(A332,4))-1)+1,100),"00")</f>
        <v>FY2020-21</v>
      </c>
      <c r="D332" s="0" t="s">
        <v>240</v>
      </c>
      <c r="E332" s="0" t="s">
        <v>240</v>
      </c>
      <c r="F332" s="0" t="str">
        <f aca="false">INDEX(Mapping!$B$2:$B$465,MATCH(E332,Mapping!$A$2:$A$465,0))</f>
        <v>CHUZACHEN HEP</v>
      </c>
      <c r="G332" s="0" t="str">
        <f aca="false">INDEX(Mapping!$C$2:$C$465,MATCH(E332,Mapping!$A$2:$A$465,0))</f>
        <v>CHUZACHEN HEP</v>
      </c>
      <c r="H332" s="2" t="n">
        <v>5.44</v>
      </c>
      <c r="I332" s="3" t="n">
        <v>0.1</v>
      </c>
    </row>
    <row r="333" customFormat="false" ht="15" hidden="false" customHeight="false" outlineLevel="0" collapsed="false">
      <c r="A333" s="0" t="s">
        <v>537</v>
      </c>
      <c r="B333" s="0" t="n">
        <f aca="false">VALUE(LEFT(A333,4))</f>
        <v>2020</v>
      </c>
      <c r="C333" s="0" t="str">
        <f aca="false">"FY"&amp;IF(VALUE(MID(A333,6,2))&gt;=4,VALUE(LEFT(A333,4)),VALUE(LEFT(A333,4))-1)&amp;"-"&amp;TEXT(MOD(IF(VALUE(MID(A333,6,2))&gt;=4,VALUE(LEFT(A333,4)),VALUE(LEFT(A333,4))-1)+1,100),"00")</f>
        <v>FY2020-21</v>
      </c>
      <c r="D333" s="0" t="s">
        <v>71</v>
      </c>
      <c r="E333" s="0" t="s">
        <v>71</v>
      </c>
      <c r="F333" s="0" t="str">
        <f aca="false">INDEX(Mapping!$B$2:$B$465,MATCH(E333,Mapping!$A$2:$A$465,0))</f>
        <v>KERALA</v>
      </c>
      <c r="G333" s="0" t="str">
        <f aca="false">INDEX(Mapping!$C$2:$C$465,MATCH(E333,Mapping!$A$2:$A$465,0))</f>
        <v>KERALA</v>
      </c>
      <c r="H333" s="2" t="n">
        <v>4.51</v>
      </c>
      <c r="I333" s="3" t="n">
        <v>0.08</v>
      </c>
    </row>
    <row r="334" customFormat="false" ht="15" hidden="false" customHeight="false" outlineLevel="0" collapsed="false">
      <c r="A334" s="0" t="s">
        <v>537</v>
      </c>
      <c r="B334" s="0" t="n">
        <f aca="false">VALUE(LEFT(A334,4))</f>
        <v>2020</v>
      </c>
      <c r="C334" s="0" t="str">
        <f aca="false">"FY"&amp;IF(VALUE(MID(A334,6,2))&gt;=4,VALUE(LEFT(A334,4)),VALUE(LEFT(A334,4))-1)&amp;"-"&amp;TEXT(MOD(IF(VALUE(MID(A334,6,2))&gt;=4,VALUE(LEFT(A334,4)),VALUE(LEFT(A334,4))-1)+1,100),"00")</f>
        <v>FY2020-21</v>
      </c>
      <c r="D334" s="0" t="s">
        <v>228</v>
      </c>
      <c r="E334" s="0" t="s">
        <v>228</v>
      </c>
      <c r="F334" s="0" t="str">
        <f aca="false">INDEX(Mapping!$B$2:$B$465,MATCH(E334,Mapping!$A$2:$A$465,0))</f>
        <v>OTPC PALATANA</v>
      </c>
      <c r="G334" s="0" t="str">
        <f aca="false">INDEX(Mapping!$C$2:$C$465,MATCH(E334,Mapping!$A$2:$A$465,0))</f>
        <v>OTPC PALATANA</v>
      </c>
      <c r="H334" s="2" t="n">
        <v>4.36</v>
      </c>
      <c r="I334" s="3" t="n">
        <v>0.08</v>
      </c>
    </row>
    <row r="335" customFormat="false" ht="15" hidden="false" customHeight="false" outlineLevel="0" collapsed="false">
      <c r="A335" s="0" t="s">
        <v>537</v>
      </c>
      <c r="B335" s="0" t="n">
        <f aca="false">VALUE(LEFT(A335,4))</f>
        <v>2020</v>
      </c>
      <c r="C335" s="0" t="str">
        <f aca="false">"FY"&amp;IF(VALUE(MID(A335,6,2))&gt;=4,VALUE(LEFT(A335,4)),VALUE(LEFT(A335,4))-1)&amp;"-"&amp;TEXT(MOD(IF(VALUE(MID(A335,6,2))&gt;=4,VALUE(LEFT(A335,4)),VALUE(LEFT(A335,4))-1)+1,100),"00")</f>
        <v>FY2020-21</v>
      </c>
      <c r="D335" s="0" t="s">
        <v>327</v>
      </c>
      <c r="E335" s="0" t="s">
        <v>327</v>
      </c>
      <c r="F335" s="0" t="str">
        <f aca="false">INDEX(Mapping!$B$2:$B$465,MATCH(E335,Mapping!$A$2:$A$465,0))</f>
        <v>LANCO BUDHIL</v>
      </c>
      <c r="G335" s="0" t="str">
        <f aca="false">INDEX(Mapping!$C$2:$C$465,MATCH(E335,Mapping!$A$2:$A$465,0))</f>
        <v>GREENKO GROUP</v>
      </c>
      <c r="H335" s="2" t="n">
        <v>3.51</v>
      </c>
      <c r="I335" s="3" t="n">
        <v>0.06</v>
      </c>
    </row>
    <row r="336" customFormat="false" ht="15" hidden="false" customHeight="false" outlineLevel="0" collapsed="false">
      <c r="A336" s="0" t="s">
        <v>537</v>
      </c>
      <c r="B336" s="0" t="n">
        <f aca="false">VALUE(LEFT(A336,4))</f>
        <v>2020</v>
      </c>
      <c r="C336" s="0" t="str">
        <f aca="false">"FY"&amp;IF(VALUE(MID(A336,6,2))&gt;=4,VALUE(LEFT(A336,4)),VALUE(LEFT(A336,4))-1)&amp;"-"&amp;TEXT(MOD(IF(VALUE(MID(A336,6,2))&gt;=4,VALUE(LEFT(A336,4)),VALUE(LEFT(A336,4))-1)+1,100),"00")</f>
        <v>FY2020-21</v>
      </c>
      <c r="D336" s="0" t="s">
        <v>193</v>
      </c>
      <c r="E336" s="0" t="s">
        <v>193</v>
      </c>
      <c r="F336" s="0" t="str">
        <f aca="false">INDEX(Mapping!$B$2:$B$465,MATCH(E336,Mapping!$A$2:$A$465,0))</f>
        <v>MIZORAM</v>
      </c>
      <c r="G336" s="0" t="str">
        <f aca="false">INDEX(Mapping!$C$2:$C$465,MATCH(E336,Mapping!$A$2:$A$465,0))</f>
        <v>MIZORAM</v>
      </c>
      <c r="H336" s="2" t="n">
        <v>3.21</v>
      </c>
      <c r="I336" s="3" t="n">
        <v>0.06</v>
      </c>
    </row>
    <row r="337" customFormat="false" ht="15" hidden="false" customHeight="false" outlineLevel="0" collapsed="false">
      <c r="A337" s="0" t="s">
        <v>537</v>
      </c>
      <c r="B337" s="0" t="n">
        <f aca="false">VALUE(LEFT(A337,4))</f>
        <v>2020</v>
      </c>
      <c r="C337" s="0" t="str">
        <f aca="false">"FY"&amp;IF(VALUE(MID(A337,6,2))&gt;=4,VALUE(LEFT(A337,4)),VALUE(LEFT(A337,4))-1)&amp;"-"&amp;TEXT(MOD(IF(VALUE(MID(A337,6,2))&gt;=4,VALUE(LEFT(A337,4)),VALUE(LEFT(A337,4))-1)+1,100),"00")</f>
        <v>FY2020-21</v>
      </c>
      <c r="D337" s="0" t="s">
        <v>235</v>
      </c>
      <c r="E337" s="0" t="s">
        <v>235</v>
      </c>
      <c r="F337" s="0" t="str">
        <f aca="false">INDEX(Mapping!$B$2:$B$465,MATCH(E337,Mapping!$A$2:$A$465,0))</f>
        <v>ITPCL (IL&amp;FS TAMIL NADU)</v>
      </c>
      <c r="G337" s="0" t="str">
        <f aca="false">INDEX(Mapping!$C$2:$C$465,MATCH(E337,Mapping!$A$2:$A$465,0))</f>
        <v>ITPCL (IL&amp;FS TAMIL NADU)</v>
      </c>
      <c r="H337" s="2" t="n">
        <v>3.16</v>
      </c>
      <c r="I337" s="3" t="n">
        <v>0.06</v>
      </c>
    </row>
    <row r="338" customFormat="false" ht="15" hidden="false" customHeight="false" outlineLevel="0" collapsed="false">
      <c r="A338" s="0" t="s">
        <v>537</v>
      </c>
      <c r="B338" s="0" t="n">
        <f aca="false">VALUE(LEFT(A338,4))</f>
        <v>2020</v>
      </c>
      <c r="C338" s="0" t="str">
        <f aca="false">"FY"&amp;IF(VALUE(MID(A338,6,2))&gt;=4,VALUE(LEFT(A338,4)),VALUE(LEFT(A338,4))-1)&amp;"-"&amp;TEXT(MOD(IF(VALUE(MID(A338,6,2))&gt;=4,VALUE(LEFT(A338,4)),VALUE(LEFT(A338,4))-1)+1,100),"00")</f>
        <v>FY2020-21</v>
      </c>
      <c r="D338" s="0" t="s">
        <v>291</v>
      </c>
      <c r="E338" s="0" t="s">
        <v>291</v>
      </c>
      <c r="F338" s="0" t="str">
        <f aca="false">INDEX(Mapping!$B$2:$B$465,MATCH(E338,Mapping!$A$2:$A$465,0))</f>
        <v>MANIPUR</v>
      </c>
      <c r="G338" s="0" t="str">
        <f aca="false">INDEX(Mapping!$C$2:$C$465,MATCH(E338,Mapping!$A$2:$A$465,0))</f>
        <v>MANIPUR</v>
      </c>
      <c r="H338" s="2" t="n">
        <v>2.06</v>
      </c>
      <c r="I338" s="3" t="n">
        <v>0.04</v>
      </c>
    </row>
    <row r="339" customFormat="false" ht="15" hidden="false" customHeight="false" outlineLevel="0" collapsed="false">
      <c r="A339" s="0" t="s">
        <v>537</v>
      </c>
      <c r="B339" s="0" t="n">
        <f aca="false">VALUE(LEFT(A339,4))</f>
        <v>2020</v>
      </c>
      <c r="C339" s="0" t="str">
        <f aca="false">"FY"&amp;IF(VALUE(MID(A339,6,2))&gt;=4,VALUE(LEFT(A339,4)),VALUE(LEFT(A339,4))-1)&amp;"-"&amp;TEXT(MOD(IF(VALUE(MID(A339,6,2))&gt;=4,VALUE(LEFT(A339,4)),VALUE(LEFT(A339,4))-1)+1,100),"00")</f>
        <v>FY2020-21</v>
      </c>
      <c r="D339" s="0" t="s">
        <v>163</v>
      </c>
      <c r="E339" s="0" t="s">
        <v>163</v>
      </c>
      <c r="F339" s="0" t="str">
        <f aca="false">INDEX(Mapping!$B$2:$B$465,MATCH(E339,Mapping!$A$2:$A$465,0))</f>
        <v>NTPC STATIONS</v>
      </c>
      <c r="G339" s="0" t="str">
        <f aca="false">INDEX(Mapping!$C$2:$C$465,MATCH(E339,Mapping!$A$2:$A$465,0))</f>
        <v>NTPC GROUP</v>
      </c>
      <c r="H339" s="2" t="n">
        <v>1.71</v>
      </c>
      <c r="I339" s="3" t="n">
        <v>0.03</v>
      </c>
    </row>
    <row r="340" customFormat="false" ht="15" hidden="false" customHeight="false" outlineLevel="0" collapsed="false">
      <c r="A340" s="0" t="s">
        <v>537</v>
      </c>
      <c r="B340" s="0" t="n">
        <f aca="false">VALUE(LEFT(A340,4))</f>
        <v>2020</v>
      </c>
      <c r="C340" s="0" t="str">
        <f aca="false">"FY"&amp;IF(VALUE(MID(A340,6,2))&gt;=4,VALUE(LEFT(A340,4)),VALUE(LEFT(A340,4))-1)&amp;"-"&amp;TEXT(MOD(IF(VALUE(MID(A340,6,2))&gt;=4,VALUE(LEFT(A340,4)),VALUE(LEFT(A340,4))-1)+1,100),"00")</f>
        <v>FY2020-21</v>
      </c>
      <c r="D340" s="0" t="s">
        <v>203</v>
      </c>
      <c r="E340" s="0" t="s">
        <v>203</v>
      </c>
      <c r="F340" s="0" t="str">
        <f aca="false">INDEX(Mapping!$B$2:$B$465,MATCH(E340,Mapping!$A$2:$A$465,0))</f>
        <v>ADHUNIK POWER</v>
      </c>
      <c r="G340" s="0" t="str">
        <f aca="false">INDEX(Mapping!$C$2:$C$465,MATCH(E340,Mapping!$A$2:$A$465,0))</f>
        <v>ADHUNIK POWER</v>
      </c>
      <c r="H340" s="2" t="n">
        <v>1.49</v>
      </c>
      <c r="I340" s="3" t="n">
        <v>0.03</v>
      </c>
    </row>
    <row r="341" customFormat="false" ht="15" hidden="false" customHeight="false" outlineLevel="0" collapsed="false">
      <c r="A341" s="0" t="s">
        <v>537</v>
      </c>
      <c r="B341" s="0" t="n">
        <f aca="false">VALUE(LEFT(A341,4))</f>
        <v>2020</v>
      </c>
      <c r="C341" s="0" t="str">
        <f aca="false">"FY"&amp;IF(VALUE(MID(A341,6,2))&gt;=4,VALUE(LEFT(A341,4)),VALUE(LEFT(A341,4))-1)&amp;"-"&amp;TEXT(MOD(IF(VALUE(MID(A341,6,2))&gt;=4,VALUE(LEFT(A341,4)),VALUE(LEFT(A341,4))-1)+1,100),"00")</f>
        <v>FY2020-21</v>
      </c>
      <c r="D341" s="0" t="s">
        <v>37</v>
      </c>
      <c r="E341" s="0" t="s">
        <v>37</v>
      </c>
      <c r="F341" s="0" t="str">
        <f aca="false">INDEX(Mapping!$B$2:$B$465,MATCH(E341,Mapping!$A$2:$A$465,0))</f>
        <v>MAHARASHTRA</v>
      </c>
      <c r="G341" s="0" t="str">
        <f aca="false">INDEX(Mapping!$C$2:$C$465,MATCH(E341,Mapping!$A$2:$A$465,0))</f>
        <v>MAHARASHTRA</v>
      </c>
      <c r="H341" s="2" t="n">
        <v>1.21</v>
      </c>
      <c r="I341" s="3" t="n">
        <v>0.02</v>
      </c>
    </row>
    <row r="342" customFormat="false" ht="15" hidden="false" customHeight="false" outlineLevel="0" collapsed="false">
      <c r="A342" s="0" t="s">
        <v>537</v>
      </c>
      <c r="B342" s="0" t="n">
        <f aca="false">VALUE(LEFT(A342,4))</f>
        <v>2020</v>
      </c>
      <c r="C342" s="0" t="str">
        <f aca="false">"FY"&amp;IF(VALUE(MID(A342,6,2))&gt;=4,VALUE(LEFT(A342,4)),VALUE(LEFT(A342,4))-1)&amp;"-"&amp;TEXT(MOD(IF(VALUE(MID(A342,6,2))&gt;=4,VALUE(LEFT(A342,4)),VALUE(LEFT(A342,4))-1)+1,100),"00")</f>
        <v>FY2020-21</v>
      </c>
      <c r="D342" s="0" t="s">
        <v>134</v>
      </c>
      <c r="E342" s="0" t="s">
        <v>134</v>
      </c>
      <c r="F342" s="0" t="str">
        <f aca="false">INDEX(Mapping!$B$2:$B$465,MATCH(E342,Mapping!$A$2:$A$465,0))</f>
        <v>NTPC STATIONS</v>
      </c>
      <c r="G342" s="0" t="str">
        <f aca="false">INDEX(Mapping!$C$2:$C$465,MATCH(E342,Mapping!$A$2:$A$465,0))</f>
        <v>NTPC GROUP</v>
      </c>
      <c r="H342" s="2" t="n">
        <v>1.17</v>
      </c>
      <c r="I342" s="3" t="n">
        <v>0.02</v>
      </c>
    </row>
    <row r="343" customFormat="false" ht="15" hidden="false" customHeight="false" outlineLevel="0" collapsed="false">
      <c r="A343" s="0" t="s">
        <v>537</v>
      </c>
      <c r="B343" s="0" t="n">
        <f aca="false">VALUE(LEFT(A343,4))</f>
        <v>2020</v>
      </c>
      <c r="C343" s="0" t="str">
        <f aca="false">"FY"&amp;IF(VALUE(MID(A343,6,2))&gt;=4,VALUE(LEFT(A343,4)),VALUE(LEFT(A343,4))-1)&amp;"-"&amp;TEXT(MOD(IF(VALUE(MID(A343,6,2))&gt;=4,VALUE(LEFT(A343,4)),VALUE(LEFT(A343,4))-1)+1,100),"00")</f>
        <v>FY2020-21</v>
      </c>
      <c r="D343" s="0" t="s">
        <v>272</v>
      </c>
      <c r="E343" s="0" t="s">
        <v>272</v>
      </c>
      <c r="F343" s="0" t="str">
        <f aca="false">INDEX(Mapping!$B$2:$B$465,MATCH(E343,Mapping!$A$2:$A$465,0))</f>
        <v>BALCO</v>
      </c>
      <c r="G343" s="0" t="str">
        <f aca="false">INDEX(Mapping!$C$2:$C$465,MATCH(E343,Mapping!$A$2:$A$465,0))</f>
        <v>BALCO</v>
      </c>
      <c r="H343" s="2" t="n">
        <v>1.1</v>
      </c>
      <c r="I343" s="3" t="n">
        <v>0.02</v>
      </c>
    </row>
    <row r="344" customFormat="false" ht="15" hidden="false" customHeight="false" outlineLevel="0" collapsed="false">
      <c r="A344" s="0" t="s">
        <v>537</v>
      </c>
      <c r="B344" s="0" t="n">
        <f aca="false">VALUE(LEFT(A344,4))</f>
        <v>2020</v>
      </c>
      <c r="C344" s="0" t="str">
        <f aca="false">"FY"&amp;IF(VALUE(MID(A344,6,2))&gt;=4,VALUE(LEFT(A344,4)),VALUE(LEFT(A344,4))-1)&amp;"-"&amp;TEXT(MOD(IF(VALUE(MID(A344,6,2))&gt;=4,VALUE(LEFT(A344,4)),VALUE(LEFT(A344,4))-1)+1,100),"00")</f>
        <v>FY2020-21</v>
      </c>
      <c r="D344" s="0" t="s">
        <v>436</v>
      </c>
      <c r="E344" s="0" t="s">
        <v>436</v>
      </c>
      <c r="F344" s="0" t="str">
        <f aca="false">INDEX(Mapping!$B$2:$B$465,MATCH(E344,Mapping!$A$2:$A$465,0))</f>
        <v>NJPC</v>
      </c>
      <c r="G344" s="0" t="str">
        <f aca="false">INDEX(Mapping!$C$2:$C$465,MATCH(E344,Mapping!$A$2:$A$465,0))</f>
        <v>NJPC</v>
      </c>
      <c r="H344" s="2" t="n">
        <v>0.69</v>
      </c>
      <c r="I344" s="3" t="n">
        <v>0.01</v>
      </c>
    </row>
    <row r="345" customFormat="false" ht="15" hidden="false" customHeight="false" outlineLevel="0" collapsed="false">
      <c r="A345" s="0" t="s">
        <v>537</v>
      </c>
      <c r="B345" s="0" t="n">
        <f aca="false">VALUE(LEFT(A345,4))</f>
        <v>2020</v>
      </c>
      <c r="C345" s="0" t="str">
        <f aca="false">"FY"&amp;IF(VALUE(MID(A345,6,2))&gt;=4,VALUE(LEFT(A345,4)),VALUE(LEFT(A345,4))-1)&amp;"-"&amp;TEXT(MOD(IF(VALUE(MID(A345,6,2))&gt;=4,VALUE(LEFT(A345,4)),VALUE(LEFT(A345,4))-1)+1,100),"00")</f>
        <v>FY2020-21</v>
      </c>
      <c r="D345" s="0" t="s">
        <v>253</v>
      </c>
      <c r="E345" s="0" t="s">
        <v>253</v>
      </c>
      <c r="F345" s="0" t="str">
        <f aca="false">INDEX(Mapping!$B$2:$B$465,MATCH(E345,Mapping!$A$2:$A$465,0))</f>
        <v>NAGALAND</v>
      </c>
      <c r="G345" s="0" t="str">
        <f aca="false">INDEX(Mapping!$C$2:$C$465,MATCH(E345,Mapping!$A$2:$A$465,0))</f>
        <v>NAGALAND</v>
      </c>
      <c r="H345" s="2" t="n">
        <v>0.63</v>
      </c>
      <c r="I345" s="3" t="n">
        <v>0.01</v>
      </c>
    </row>
    <row r="346" customFormat="false" ht="15" hidden="false" customHeight="false" outlineLevel="0" collapsed="false">
      <c r="A346" s="0" t="s">
        <v>537</v>
      </c>
      <c r="B346" s="0" t="n">
        <f aca="false">VALUE(LEFT(A346,4))</f>
        <v>2020</v>
      </c>
      <c r="C346" s="0" t="str">
        <f aca="false">"FY"&amp;IF(VALUE(MID(A346,6,2))&gt;=4,VALUE(LEFT(A346,4)),VALUE(LEFT(A346,4))-1)&amp;"-"&amp;TEXT(MOD(IF(VALUE(MID(A346,6,2))&gt;=4,VALUE(LEFT(A346,4)),VALUE(LEFT(A346,4))-1)+1,100),"00")</f>
        <v>FY2020-21</v>
      </c>
      <c r="D346" s="0" t="s">
        <v>536</v>
      </c>
      <c r="E346" s="0" t="s">
        <v>536</v>
      </c>
      <c r="F346" s="0" t="str">
        <f aca="false">INDEX(Mapping!$B$2:$B$465,MATCH(E346,Mapping!$A$2:$A$465,0))</f>
        <v>RAMPUR HEP</v>
      </c>
      <c r="G346" s="0" t="str">
        <f aca="false">INDEX(Mapping!$C$2:$C$465,MATCH(E346,Mapping!$A$2:$A$465,0))</f>
        <v>RAMPUR HEP</v>
      </c>
      <c r="H346" s="2" t="n">
        <v>0.44</v>
      </c>
      <c r="I346" s="3" t="n">
        <v>0.01</v>
      </c>
    </row>
    <row r="347" customFormat="false" ht="15" hidden="false" customHeight="false" outlineLevel="0" collapsed="false">
      <c r="A347" s="0" t="s">
        <v>537</v>
      </c>
      <c r="B347" s="0" t="n">
        <f aca="false">VALUE(LEFT(A347,4))</f>
        <v>2020</v>
      </c>
      <c r="C347" s="0" t="str">
        <f aca="false">"FY"&amp;IF(VALUE(MID(A347,6,2))&gt;=4,VALUE(LEFT(A347,4)),VALUE(LEFT(A347,4))-1)&amp;"-"&amp;TEXT(MOD(IF(VALUE(MID(A347,6,2))&gt;=4,VALUE(LEFT(A347,4)),VALUE(LEFT(A347,4))-1)+1,100),"00")</f>
        <v>FY2020-21</v>
      </c>
      <c r="D347" s="0" t="s">
        <v>265</v>
      </c>
      <c r="E347" s="0" t="s">
        <v>265</v>
      </c>
      <c r="F347" s="0" t="str">
        <f aca="false">INDEX(Mapping!$B$2:$B$465,MATCH(E347,Mapping!$A$2:$A$465,0))</f>
        <v>NTPC STATIONS</v>
      </c>
      <c r="G347" s="0" t="str">
        <f aca="false">INDEX(Mapping!$C$2:$C$465,MATCH(E347,Mapping!$A$2:$A$465,0))</f>
        <v>NTPC GROUP</v>
      </c>
      <c r="H347" s="2" t="n">
        <v>0.41</v>
      </c>
      <c r="I347" s="3" t="n">
        <v>0.01</v>
      </c>
    </row>
    <row r="348" customFormat="false" ht="15" hidden="false" customHeight="false" outlineLevel="0" collapsed="false">
      <c r="A348" s="0" t="s">
        <v>537</v>
      </c>
      <c r="B348" s="0" t="n">
        <f aca="false">VALUE(LEFT(A348,4))</f>
        <v>2020</v>
      </c>
      <c r="C348" s="0" t="str">
        <f aca="false">"FY"&amp;IF(VALUE(MID(A348,6,2))&gt;=4,VALUE(LEFT(A348,4)),VALUE(LEFT(A348,4))-1)&amp;"-"&amp;TEXT(MOD(IF(VALUE(MID(A348,6,2))&gt;=4,VALUE(LEFT(A348,4)),VALUE(LEFT(A348,4))-1)+1,100),"00")</f>
        <v>FY2020-21</v>
      </c>
      <c r="D348" s="0" t="s">
        <v>315</v>
      </c>
      <c r="E348" s="0" t="s">
        <v>315</v>
      </c>
      <c r="F348" s="0" t="str">
        <f aca="false">INDEX(Mapping!$B$2:$B$465,MATCH(E348,Mapping!$A$2:$A$465,0))</f>
        <v>DHARIWAL INFRASTRUCTURE</v>
      </c>
      <c r="G348" s="0" t="str">
        <f aca="false">INDEX(Mapping!$C$2:$C$465,MATCH(E348,Mapping!$A$2:$A$465,0))</f>
        <v>DHARIWAL INFRASTRUCTURE</v>
      </c>
      <c r="H348" s="2" t="n">
        <v>0.1</v>
      </c>
      <c r="I348" s="3" t="n">
        <v>0.002</v>
      </c>
    </row>
    <row r="349" customFormat="false" ht="15" hidden="false" customHeight="false" outlineLevel="0" collapsed="false">
      <c r="A349" s="0" t="s">
        <v>537</v>
      </c>
      <c r="B349" s="0" t="n">
        <f aca="false">VALUE(LEFT(A349,4))</f>
        <v>2020</v>
      </c>
      <c r="C349" s="0" t="str">
        <f aca="false">"FY"&amp;IF(VALUE(MID(A349,6,2))&gt;=4,VALUE(LEFT(A349,4)),VALUE(LEFT(A349,4))-1)&amp;"-"&amp;TEXT(MOD(IF(VALUE(MID(A349,6,2))&gt;=4,VALUE(LEFT(A349,4)),VALUE(LEFT(A349,4))-1)+1,100),"00")</f>
        <v>FY2020-21</v>
      </c>
      <c r="D349" s="0" t="s">
        <v>385</v>
      </c>
      <c r="E349" s="0" t="s">
        <v>385</v>
      </c>
      <c r="F349" s="0" t="str">
        <f aca="false">INDEX(Mapping!$B$2:$B$465,MATCH(E349,Mapping!$A$2:$A$465,0))</f>
        <v>NTPL (NLC TAMIL NADU POWER)</v>
      </c>
      <c r="G349" s="0" t="str">
        <f aca="false">INDEX(Mapping!$C$2:$C$465,MATCH(E349,Mapping!$A$2:$A$465,0))</f>
        <v>NLC INDIA GROUP</v>
      </c>
      <c r="H349" s="2" t="n">
        <v>0.001</v>
      </c>
      <c r="I349" s="3" t="n">
        <v>1E-005</v>
      </c>
    </row>
    <row r="350" customFormat="false" ht="15" hidden="false" customHeight="false" outlineLevel="0" collapsed="false">
      <c r="A350" s="0" t="s">
        <v>141</v>
      </c>
      <c r="B350" s="0" t="n">
        <f aca="false">VALUE(LEFT(A350,4))</f>
        <v>2020</v>
      </c>
      <c r="C350" s="0" t="str">
        <f aca="false">"FY"&amp;IF(VALUE(MID(A350,6,2))&gt;=4,VALUE(LEFT(A350,4)),VALUE(LEFT(A350,4))-1)&amp;"-"&amp;TEXT(MOD(IF(VALUE(MID(A350,6,2))&gt;=4,VALUE(LEFT(A350,4)),VALUE(LEFT(A350,4))-1)+1,100),"00")</f>
        <v>FY2020-21</v>
      </c>
      <c r="D350" s="0" t="s">
        <v>62</v>
      </c>
      <c r="E350" s="0" t="s">
        <v>62</v>
      </c>
      <c r="F350" s="0" t="str">
        <f aca="false">INDEX(Mapping!$B$2:$B$465,MATCH(E350,Mapping!$A$2:$A$465,0))</f>
        <v>TEESTA URJA (TEESTA-III HEP)</v>
      </c>
      <c r="G350" s="0" t="str">
        <f aca="false">INDEX(Mapping!$C$2:$C$465,MATCH(E350,Mapping!$A$2:$A$465,0))</f>
        <v>TEESTA URJA (TEESTA-III HEP)</v>
      </c>
      <c r="H350" s="2" t="n">
        <v>696.56</v>
      </c>
      <c r="I350" s="3" t="n">
        <v>16.63</v>
      </c>
    </row>
    <row r="351" customFormat="false" ht="15" hidden="false" customHeight="false" outlineLevel="0" collapsed="false">
      <c r="A351" s="0" t="s">
        <v>141</v>
      </c>
      <c r="B351" s="0" t="n">
        <f aca="false">VALUE(LEFT(A351,4))</f>
        <v>2020</v>
      </c>
      <c r="C351" s="0" t="str">
        <f aca="false">"FY"&amp;IF(VALUE(MID(A351,6,2))&gt;=4,VALUE(LEFT(A351,4)),VALUE(LEFT(A351,4))-1)&amp;"-"&amp;TEXT(MOD(IF(VALUE(MID(A351,6,2))&gt;=4,VALUE(LEFT(A351,4)),VALUE(LEFT(A351,4))-1)+1,100),"00")</f>
        <v>FY2020-21</v>
      </c>
      <c r="D351" s="0" t="s">
        <v>54</v>
      </c>
      <c r="E351" s="0" t="s">
        <v>54</v>
      </c>
      <c r="F351" s="0" t="str">
        <f aca="false">INDEX(Mapping!$B$2:$B$465,MATCH(E351,Mapping!$A$2:$A$465,0))</f>
        <v>JAMMU &amp; KASHMIR</v>
      </c>
      <c r="G351" s="0" t="str">
        <f aca="false">INDEX(Mapping!$C$2:$C$465,MATCH(E351,Mapping!$A$2:$A$465,0))</f>
        <v>JAMMU &amp; KASHMIR</v>
      </c>
      <c r="H351" s="2" t="n">
        <v>523.7</v>
      </c>
      <c r="I351" s="3" t="n">
        <v>12.5</v>
      </c>
    </row>
    <row r="352" customFormat="false" ht="15" hidden="false" customHeight="false" outlineLevel="0" collapsed="false">
      <c r="A352" s="0" t="s">
        <v>141</v>
      </c>
      <c r="B352" s="0" t="n">
        <f aca="false">VALUE(LEFT(A352,4))</f>
        <v>2020</v>
      </c>
      <c r="C352" s="0" t="str">
        <f aca="false">"FY"&amp;IF(VALUE(MID(A352,6,2))&gt;=4,VALUE(LEFT(A352,4)),VALUE(LEFT(A352,4))-1)&amp;"-"&amp;TEXT(MOD(IF(VALUE(MID(A352,6,2))&gt;=4,VALUE(LEFT(A352,4)),VALUE(LEFT(A352,4))-1)+1,100),"00")</f>
        <v>FY2020-21</v>
      </c>
      <c r="D352" s="0" t="s">
        <v>43</v>
      </c>
      <c r="E352" s="0" t="s">
        <v>43</v>
      </c>
      <c r="F352" s="0" t="str">
        <f aca="false">INDEX(Mapping!$B$2:$B$465,MATCH(E352,Mapping!$A$2:$A$465,0))</f>
        <v>ODISHA</v>
      </c>
      <c r="G352" s="0" t="str">
        <f aca="false">INDEX(Mapping!$C$2:$C$465,MATCH(E352,Mapping!$A$2:$A$465,0))</f>
        <v>ODISHA</v>
      </c>
      <c r="H352" s="2" t="n">
        <v>321.07</v>
      </c>
      <c r="I352" s="3" t="n">
        <v>7.66</v>
      </c>
    </row>
    <row r="353" customFormat="false" ht="15" hidden="false" customHeight="false" outlineLevel="0" collapsed="false">
      <c r="A353" s="0" t="s">
        <v>141</v>
      </c>
      <c r="B353" s="0" t="n">
        <f aca="false">VALUE(LEFT(A353,4))</f>
        <v>2020</v>
      </c>
      <c r="C353" s="0" t="str">
        <f aca="false">"FY"&amp;IF(VALUE(MID(A353,6,2))&gt;=4,VALUE(LEFT(A353,4)),VALUE(LEFT(A353,4))-1)&amp;"-"&amp;TEXT(MOD(IF(VALUE(MID(A353,6,2))&gt;=4,VALUE(LEFT(A353,4)),VALUE(LEFT(A353,4))-1)+1,100),"00")</f>
        <v>FY2020-21</v>
      </c>
      <c r="D353" s="0" t="s">
        <v>53</v>
      </c>
      <c r="E353" s="0" t="s">
        <v>53</v>
      </c>
      <c r="F353" s="0" t="str">
        <f aca="false">INDEX(Mapping!$B$2:$B$465,MATCH(E353,Mapping!$A$2:$A$465,0))</f>
        <v>HIMACHAL PRADESH</v>
      </c>
      <c r="G353" s="0" t="str">
        <f aca="false">INDEX(Mapping!$C$2:$C$465,MATCH(E353,Mapping!$A$2:$A$465,0))</f>
        <v>HIMACHAL PRADESH</v>
      </c>
      <c r="H353" s="2" t="n">
        <v>269.19</v>
      </c>
      <c r="I353" s="3" t="n">
        <v>6.43</v>
      </c>
    </row>
    <row r="354" customFormat="false" ht="15" hidden="false" customHeight="false" outlineLevel="0" collapsed="false">
      <c r="A354" s="0" t="s">
        <v>141</v>
      </c>
      <c r="B354" s="0" t="n">
        <f aca="false">VALUE(LEFT(A354,4))</f>
        <v>2020</v>
      </c>
      <c r="C354" s="0" t="str">
        <f aca="false">"FY"&amp;IF(VALUE(MID(A354,6,2))&gt;=4,VALUE(LEFT(A354,4)),VALUE(LEFT(A354,4))-1)&amp;"-"&amp;TEXT(MOD(IF(VALUE(MID(A354,6,2))&gt;=4,VALUE(LEFT(A354,4)),VALUE(LEFT(A354,4))-1)+1,100),"00")</f>
        <v>FY2020-21</v>
      </c>
      <c r="D354" s="0" t="s">
        <v>85</v>
      </c>
      <c r="E354" s="0" t="s">
        <v>85</v>
      </c>
      <c r="F354" s="0" t="str">
        <f aca="false">INDEX(Mapping!$B$2:$B$465,MATCH(E354,Mapping!$A$2:$A$465,0))</f>
        <v>ADANI POWER - RAIPUR TPP (EX-GMR CHHATTISGARH)</v>
      </c>
      <c r="G354" s="0" t="str">
        <f aca="false">INDEX(Mapping!$C$2:$C$465,MATCH(E354,Mapping!$A$2:$A$465,0))</f>
        <v>ADANI POWER (ALL PLANTS)</v>
      </c>
      <c r="H354" s="2" t="n">
        <v>170.77</v>
      </c>
      <c r="I354" s="3" t="n">
        <v>4.08</v>
      </c>
    </row>
    <row r="355" customFormat="false" ht="15" hidden="false" customHeight="false" outlineLevel="0" collapsed="false">
      <c r="A355" s="0" t="s">
        <v>141</v>
      </c>
      <c r="B355" s="0" t="n">
        <f aca="false">VALUE(LEFT(A355,4))</f>
        <v>2020</v>
      </c>
      <c r="C355" s="0" t="str">
        <f aca="false">"FY"&amp;IF(VALUE(MID(A355,6,2))&gt;=4,VALUE(LEFT(A355,4)),VALUE(LEFT(A355,4))-1)&amp;"-"&amp;TEXT(MOD(IF(VALUE(MID(A355,6,2))&gt;=4,VALUE(LEFT(A355,4)),VALUE(LEFT(A355,4))-1)+1,100),"00")</f>
        <v>FY2020-21</v>
      </c>
      <c r="D355" s="0" t="s">
        <v>61</v>
      </c>
      <c r="E355" s="0" t="s">
        <v>61</v>
      </c>
      <c r="F355" s="0" t="str">
        <f aca="false">INDEX(Mapping!$B$2:$B$465,MATCH(E355,Mapping!$A$2:$A$465,0))</f>
        <v>ASSAM</v>
      </c>
      <c r="G355" s="0" t="str">
        <f aca="false">INDEX(Mapping!$C$2:$C$465,MATCH(E355,Mapping!$A$2:$A$465,0))</f>
        <v>ASSAM</v>
      </c>
      <c r="H355" s="2" t="n">
        <v>155.12</v>
      </c>
      <c r="I355" s="3" t="n">
        <v>3.7</v>
      </c>
    </row>
    <row r="356" customFormat="false" ht="15" hidden="false" customHeight="false" outlineLevel="0" collapsed="false">
      <c r="A356" s="0" t="s">
        <v>141</v>
      </c>
      <c r="B356" s="0" t="n">
        <f aca="false">VALUE(LEFT(A356,4))</f>
        <v>2020</v>
      </c>
      <c r="C356" s="0" t="str">
        <f aca="false">"FY"&amp;IF(VALUE(MID(A356,6,2))&gt;=4,VALUE(LEFT(A356,4)),VALUE(LEFT(A356,4))-1)&amp;"-"&amp;TEXT(MOD(IF(VALUE(MID(A356,6,2))&gt;=4,VALUE(LEFT(A356,4)),VALUE(LEFT(A356,4))-1)+1,100),"00")</f>
        <v>FY2020-21</v>
      </c>
      <c r="D356" s="0" t="s">
        <v>49</v>
      </c>
      <c r="E356" s="0" t="s">
        <v>49</v>
      </c>
      <c r="F356" s="0" t="str">
        <f aca="false">INDEX(Mapping!$B$2:$B$465,MATCH(E356,Mapping!$A$2:$A$465,0))</f>
        <v>MADHYA PRADESH</v>
      </c>
      <c r="G356" s="0" t="str">
        <f aca="false">INDEX(Mapping!$C$2:$C$465,MATCH(E356,Mapping!$A$2:$A$465,0))</f>
        <v>MADHYA PRADESH</v>
      </c>
      <c r="H356" s="2" t="n">
        <v>124.24</v>
      </c>
      <c r="I356" s="3" t="n">
        <v>2.97</v>
      </c>
    </row>
    <row r="357" customFormat="false" ht="15" hidden="false" customHeight="false" outlineLevel="0" collapsed="false">
      <c r="A357" s="0" t="s">
        <v>141</v>
      </c>
      <c r="B357" s="0" t="n">
        <f aca="false">VALUE(LEFT(A357,4))</f>
        <v>2020</v>
      </c>
      <c r="C357" s="0" t="str">
        <f aca="false">"FY"&amp;IF(VALUE(MID(A357,6,2))&gt;=4,VALUE(LEFT(A357,4)),VALUE(LEFT(A357,4))-1)&amp;"-"&amp;TEXT(MOD(IF(VALUE(MID(A357,6,2))&gt;=4,VALUE(LEFT(A357,4)),VALUE(LEFT(A357,4))-1)+1,100),"00")</f>
        <v>FY2020-21</v>
      </c>
      <c r="D357" s="0" t="s">
        <v>36</v>
      </c>
      <c r="E357" s="0" t="s">
        <v>36</v>
      </c>
      <c r="F357" s="0" t="str">
        <f aca="false">INDEX(Mapping!$B$2:$B$465,MATCH(E357,Mapping!$A$2:$A$465,0))</f>
        <v>UTTAR PRADESH</v>
      </c>
      <c r="G357" s="0" t="str">
        <f aca="false">INDEX(Mapping!$C$2:$C$465,MATCH(E357,Mapping!$A$2:$A$465,0))</f>
        <v>UTTAR PRADESH</v>
      </c>
      <c r="H357" s="2" t="n">
        <v>117.65</v>
      </c>
      <c r="I357" s="3" t="n">
        <v>2.81</v>
      </c>
    </row>
    <row r="358" customFormat="false" ht="15" hidden="false" customHeight="false" outlineLevel="0" collapsed="false">
      <c r="A358" s="0" t="s">
        <v>141</v>
      </c>
      <c r="B358" s="0" t="n">
        <f aca="false">VALUE(LEFT(A358,4))</f>
        <v>2020</v>
      </c>
      <c r="C358" s="0" t="str">
        <f aca="false">"FY"&amp;IF(VALUE(MID(A358,6,2))&gt;=4,VALUE(LEFT(A358,4)),VALUE(LEFT(A358,4))-1)&amp;"-"&amp;TEXT(MOD(IF(VALUE(MID(A358,6,2))&gt;=4,VALUE(LEFT(A358,4)),VALUE(LEFT(A358,4))-1)+1,100),"00")</f>
        <v>FY2020-21</v>
      </c>
      <c r="D358" s="0" t="s">
        <v>57</v>
      </c>
      <c r="E358" s="0" t="s">
        <v>57</v>
      </c>
      <c r="F358" s="0" t="str">
        <f aca="false">INDEX(Mapping!$B$2:$B$465,MATCH(E358,Mapping!$A$2:$A$465,0))</f>
        <v>SEIL ENERGY INDIA (EX-SEMBCORP)</v>
      </c>
      <c r="G358" s="0" t="str">
        <f aca="false">INDEX(Mapping!$C$2:$C$465,MATCH(E358,Mapping!$A$2:$A$465,0))</f>
        <v>SEIL ENERGY INDIA</v>
      </c>
      <c r="H358" s="2" t="n">
        <v>116.55</v>
      </c>
      <c r="I358" s="3" t="n">
        <v>2.78</v>
      </c>
    </row>
    <row r="359" customFormat="false" ht="15" hidden="false" customHeight="false" outlineLevel="0" collapsed="false">
      <c r="A359" s="0" t="s">
        <v>141</v>
      </c>
      <c r="B359" s="0" t="n">
        <f aca="false">VALUE(LEFT(A359,4))</f>
        <v>2020</v>
      </c>
      <c r="C359" s="0" t="str">
        <f aca="false">"FY"&amp;IF(VALUE(MID(A359,6,2))&gt;=4,VALUE(LEFT(A359,4)),VALUE(LEFT(A359,4))-1)&amp;"-"&amp;TEXT(MOD(IF(VALUE(MID(A359,6,2))&gt;=4,VALUE(LEFT(A359,4)),VALUE(LEFT(A359,4))-1)+1,100),"00")</f>
        <v>FY2020-21</v>
      </c>
      <c r="D359" s="0" t="s">
        <v>48</v>
      </c>
      <c r="E359" s="0" t="s">
        <v>48</v>
      </c>
      <c r="F359" s="0" t="str">
        <f aca="false">INDEX(Mapping!$B$2:$B$465,MATCH(E359,Mapping!$A$2:$A$465,0))</f>
        <v>DELHI</v>
      </c>
      <c r="G359" s="0" t="str">
        <f aca="false">INDEX(Mapping!$C$2:$C$465,MATCH(E359,Mapping!$A$2:$A$465,0))</f>
        <v>DELHI</v>
      </c>
      <c r="H359" s="2" t="n">
        <v>92.3</v>
      </c>
      <c r="I359" s="3" t="n">
        <v>2.2</v>
      </c>
    </row>
    <row r="360" customFormat="false" ht="15" hidden="false" customHeight="false" outlineLevel="0" collapsed="false">
      <c r="A360" s="0" t="s">
        <v>141</v>
      </c>
      <c r="B360" s="0" t="n">
        <f aca="false">VALUE(LEFT(A360,4))</f>
        <v>2020</v>
      </c>
      <c r="C360" s="0" t="str">
        <f aca="false">"FY"&amp;IF(VALUE(MID(A360,6,2))&gt;=4,VALUE(LEFT(A360,4)),VALUE(LEFT(A360,4))-1)&amp;"-"&amp;TEXT(MOD(IF(VALUE(MID(A360,6,2))&gt;=4,VALUE(LEFT(A360,4)),VALUE(LEFT(A360,4))-1)+1,100),"00")</f>
        <v>FY2020-21</v>
      </c>
      <c r="D360" s="0" t="s">
        <v>65</v>
      </c>
      <c r="E360" s="0" t="s">
        <v>65</v>
      </c>
      <c r="F360" s="0" t="str">
        <f aca="false">INDEX(Mapping!$B$2:$B$465,MATCH(E360,Mapping!$A$2:$A$465,0))</f>
        <v>JAYPEE NIGRIE STPP</v>
      </c>
      <c r="G360" s="0" t="str">
        <f aca="false">INDEX(Mapping!$C$2:$C$465,MATCH(E360,Mapping!$A$2:$A$465,0))</f>
        <v>JAYPEE NIGRIE STPP</v>
      </c>
      <c r="H360" s="2" t="n">
        <v>86.04</v>
      </c>
      <c r="I360" s="3" t="n">
        <v>2.05</v>
      </c>
    </row>
    <row r="361" customFormat="false" ht="15" hidden="false" customHeight="false" outlineLevel="0" collapsed="false">
      <c r="A361" s="0" t="s">
        <v>141</v>
      </c>
      <c r="B361" s="0" t="n">
        <f aca="false">VALUE(LEFT(A361,4))</f>
        <v>2020</v>
      </c>
      <c r="C361" s="0" t="str">
        <f aca="false">"FY"&amp;IF(VALUE(MID(A361,6,2))&gt;=4,VALUE(LEFT(A361,4)),VALUE(LEFT(A361,4))-1)&amp;"-"&amp;TEXT(MOD(IF(VALUE(MID(A361,6,2))&gt;=4,VALUE(LEFT(A361,4)),VALUE(LEFT(A361,4))-1)+1,100),"00")</f>
        <v>FY2020-21</v>
      </c>
      <c r="D361" s="0" t="s">
        <v>128</v>
      </c>
      <c r="E361" s="0" t="s">
        <v>128</v>
      </c>
      <c r="F361" s="0" t="str">
        <f aca="false">INDEX(Mapping!$B$2:$B$465,MATCH(E361,Mapping!$A$2:$A$465,0))</f>
        <v>AD HYDRO POWER</v>
      </c>
      <c r="G361" s="0" t="str">
        <f aca="false">INDEX(Mapping!$C$2:$C$465,MATCH(E361,Mapping!$A$2:$A$465,0))</f>
        <v>AD HYDRO POWER</v>
      </c>
      <c r="H361" s="2" t="n">
        <v>74.58</v>
      </c>
      <c r="I361" s="3" t="n">
        <v>1.78</v>
      </c>
    </row>
    <row r="362" customFormat="false" ht="15" hidden="false" customHeight="false" outlineLevel="0" collapsed="false">
      <c r="A362" s="0" t="s">
        <v>141</v>
      </c>
      <c r="B362" s="0" t="n">
        <f aca="false">VALUE(LEFT(A362,4))</f>
        <v>2020</v>
      </c>
      <c r="C362" s="0" t="str">
        <f aca="false">"FY"&amp;IF(VALUE(MID(A362,6,2))&gt;=4,VALUE(LEFT(A362,4)),VALUE(LEFT(A362,4))-1)&amp;"-"&amp;TEXT(MOD(IF(VALUE(MID(A362,6,2))&gt;=4,VALUE(LEFT(A362,4)),VALUE(LEFT(A362,4))-1)+1,100),"00")</f>
        <v>FY2020-21</v>
      </c>
      <c r="D362" s="0" t="s">
        <v>114</v>
      </c>
      <c r="E362" s="0" t="s">
        <v>114</v>
      </c>
      <c r="F362" s="0" t="str">
        <f aca="false">INDEX(Mapping!$B$2:$B$465,MATCH(E362,Mapping!$A$2:$A$465,0))</f>
        <v>ADANI POWER - RAIGARH TPP (EX-REGL)</v>
      </c>
      <c r="G362" s="0" t="str">
        <f aca="false">INDEX(Mapping!$C$2:$C$465,MATCH(E362,Mapping!$A$2:$A$465,0))</f>
        <v>ADANI POWER (ALL PLANTS)</v>
      </c>
      <c r="H362" s="2" t="n">
        <v>73.04</v>
      </c>
      <c r="I362" s="3" t="n">
        <v>1.74</v>
      </c>
    </row>
    <row r="363" customFormat="false" ht="15" hidden="false" customHeight="false" outlineLevel="0" collapsed="false">
      <c r="A363" s="0" t="s">
        <v>141</v>
      </c>
      <c r="B363" s="0" t="n">
        <f aca="false">VALUE(LEFT(A363,4))</f>
        <v>2020</v>
      </c>
      <c r="C363" s="0" t="str">
        <f aca="false">"FY"&amp;IF(VALUE(MID(A363,6,2))&gt;=4,VALUE(LEFT(A363,4)),VALUE(LEFT(A363,4))-1)&amp;"-"&amp;TEXT(MOD(IF(VALUE(MID(A363,6,2))&gt;=4,VALUE(LEFT(A363,4)),VALUE(LEFT(A363,4))-1)+1,100),"00")</f>
        <v>FY2020-21</v>
      </c>
      <c r="D363" s="0" t="s">
        <v>191</v>
      </c>
      <c r="E363" s="0" t="s">
        <v>191</v>
      </c>
      <c r="F363" s="0" t="str">
        <f aca="false">INDEX(Mapping!$B$2:$B$465,MATCH(E363,Mapping!$A$2:$A$465,0))</f>
        <v>DIKCHU HEP</v>
      </c>
      <c r="G363" s="0" t="str">
        <f aca="false">INDEX(Mapping!$C$2:$C$465,MATCH(E363,Mapping!$A$2:$A$465,0))</f>
        <v>DIKCHU HEP</v>
      </c>
      <c r="H363" s="2" t="n">
        <v>71.97</v>
      </c>
      <c r="I363" s="3" t="n">
        <v>1.72</v>
      </c>
    </row>
    <row r="364" customFormat="false" ht="15" hidden="false" customHeight="false" outlineLevel="0" collapsed="false">
      <c r="A364" s="0" t="s">
        <v>141</v>
      </c>
      <c r="B364" s="0" t="n">
        <f aca="false">VALUE(LEFT(A364,4))</f>
        <v>2020</v>
      </c>
      <c r="C364" s="0" t="str">
        <f aca="false">"FY"&amp;IF(VALUE(MID(A364,6,2))&gt;=4,VALUE(LEFT(A364,4)),VALUE(LEFT(A364,4))-1)&amp;"-"&amp;TEXT(MOD(IF(VALUE(MID(A364,6,2))&gt;=4,VALUE(LEFT(A364,4)),VALUE(LEFT(A364,4))-1)+1,100),"00")</f>
        <v>FY2020-21</v>
      </c>
      <c r="D364" s="0" t="s">
        <v>89</v>
      </c>
      <c r="E364" s="0" t="s">
        <v>89</v>
      </c>
      <c r="F364" s="0" t="str">
        <f aca="false">INDEX(Mapping!$B$2:$B$465,MATCH(E364,Mapping!$A$2:$A$465,0))</f>
        <v>MB POWER (MP)</v>
      </c>
      <c r="G364" s="0" t="str">
        <f aca="false">INDEX(Mapping!$C$2:$C$465,MATCH(E364,Mapping!$A$2:$A$465,0))</f>
        <v>MB POWER (MP)</v>
      </c>
      <c r="H364" s="2" t="n">
        <v>69.77</v>
      </c>
      <c r="I364" s="3" t="n">
        <v>1.67</v>
      </c>
    </row>
    <row r="365" customFormat="false" ht="15" hidden="false" customHeight="false" outlineLevel="0" collapsed="false">
      <c r="A365" s="0" t="s">
        <v>141</v>
      </c>
      <c r="B365" s="0" t="n">
        <f aca="false">VALUE(LEFT(A365,4))</f>
        <v>2020</v>
      </c>
      <c r="C365" s="0" t="str">
        <f aca="false">"FY"&amp;IF(VALUE(MID(A365,6,2))&gt;=4,VALUE(LEFT(A365,4)),VALUE(LEFT(A365,4))-1)&amp;"-"&amp;TEXT(MOD(IF(VALUE(MID(A365,6,2))&gt;=4,VALUE(LEFT(A365,4)),VALUE(LEFT(A365,4))-1)+1,100),"00")</f>
        <v>FY2020-21</v>
      </c>
      <c r="D365" s="0" t="s">
        <v>46</v>
      </c>
      <c r="E365" s="0" t="s">
        <v>46</v>
      </c>
      <c r="F365" s="0" t="str">
        <f aca="false">INDEX(Mapping!$B$2:$B$465,MATCH(E365,Mapping!$A$2:$A$465,0))</f>
        <v>CHHATTISGARH</v>
      </c>
      <c r="G365" s="0" t="str">
        <f aca="false">INDEX(Mapping!$C$2:$C$465,MATCH(E365,Mapping!$A$2:$A$465,0))</f>
        <v>CHHATTISGARH</v>
      </c>
      <c r="H365" s="2" t="n">
        <v>65.3</v>
      </c>
      <c r="I365" s="3" t="n">
        <v>1.56</v>
      </c>
    </row>
    <row r="366" customFormat="false" ht="15" hidden="false" customHeight="false" outlineLevel="0" collapsed="false">
      <c r="A366" s="0" t="s">
        <v>141</v>
      </c>
      <c r="B366" s="0" t="n">
        <f aca="false">VALUE(LEFT(A366,4))</f>
        <v>2020</v>
      </c>
      <c r="C366" s="0" t="str">
        <f aca="false">"FY"&amp;IF(VALUE(MID(A366,6,2))&gt;=4,VALUE(LEFT(A366,4)),VALUE(LEFT(A366,4))-1)&amp;"-"&amp;TEXT(MOD(IF(VALUE(MID(A366,6,2))&gt;=4,VALUE(LEFT(A366,4)),VALUE(LEFT(A366,4))-1)+1,100),"00")</f>
        <v>FY2020-21</v>
      </c>
      <c r="D366" s="0" t="s">
        <v>72</v>
      </c>
      <c r="E366" s="0" t="s">
        <v>72</v>
      </c>
      <c r="F366" s="0" t="str">
        <f aca="false">INDEX(Mapping!$B$2:$B$465,MATCH(E366,Mapping!$A$2:$A$465,0))</f>
        <v>JINDAL POWER LTD - STAGE 1</v>
      </c>
      <c r="G366" s="0" t="str">
        <f aca="false">INDEX(Mapping!$C$2:$C$465,MATCH(E366,Mapping!$A$2:$A$465,0))</f>
        <v>JINDAL POWER LTD (BOTH STAGES)</v>
      </c>
      <c r="H366" s="2" t="n">
        <v>63.4</v>
      </c>
      <c r="I366" s="3" t="n">
        <v>1.51</v>
      </c>
    </row>
    <row r="367" customFormat="false" ht="15" hidden="false" customHeight="false" outlineLevel="0" collapsed="false">
      <c r="A367" s="0" t="s">
        <v>141</v>
      </c>
      <c r="B367" s="0" t="n">
        <f aca="false">VALUE(LEFT(A367,4))</f>
        <v>2020</v>
      </c>
      <c r="C367" s="0" t="str">
        <f aca="false">"FY"&amp;IF(VALUE(MID(A367,6,2))&gt;=4,VALUE(LEFT(A367,4)),VALUE(LEFT(A367,4))-1)&amp;"-"&amp;TEXT(MOD(IF(VALUE(MID(A367,6,2))&gt;=4,VALUE(LEFT(A367,4)),VALUE(LEFT(A367,4))-1)+1,100),"00")</f>
        <v>FY2020-21</v>
      </c>
      <c r="D367" s="0" t="s">
        <v>142</v>
      </c>
      <c r="E367" s="0" t="s">
        <v>142</v>
      </c>
      <c r="F367" s="0" t="str">
        <f aca="false">INDEX(Mapping!$B$2:$B$465,MATCH(E367,Mapping!$A$2:$A$465,0))</f>
        <v>SAINJ HEP</v>
      </c>
      <c r="G367" s="0" t="str">
        <f aca="false">INDEX(Mapping!$C$2:$C$465,MATCH(E367,Mapping!$A$2:$A$465,0))</f>
        <v>SAINJ HEP</v>
      </c>
      <c r="H367" s="2" t="n">
        <v>56.81</v>
      </c>
      <c r="I367" s="3" t="n">
        <v>1.36</v>
      </c>
    </row>
    <row r="368" customFormat="false" ht="15" hidden="false" customHeight="false" outlineLevel="0" collapsed="false">
      <c r="A368" s="0" t="s">
        <v>141</v>
      </c>
      <c r="B368" s="0" t="n">
        <f aca="false">VALUE(LEFT(A368,4))</f>
        <v>2020</v>
      </c>
      <c r="C368" s="0" t="str">
        <f aca="false">"FY"&amp;IF(VALUE(MID(A368,6,2))&gt;=4,VALUE(LEFT(A368,4)),VALUE(LEFT(A368,4))-1)&amp;"-"&amp;TEXT(MOD(IF(VALUE(MID(A368,6,2))&gt;=4,VALUE(LEFT(A368,4)),VALUE(LEFT(A368,4))-1)+1,100),"00")</f>
        <v>FY2020-21</v>
      </c>
      <c r="D368" s="0" t="s">
        <v>190</v>
      </c>
      <c r="E368" s="0" t="s">
        <v>190</v>
      </c>
      <c r="F368" s="0" t="str">
        <f aca="false">INDEX(Mapping!$B$2:$B$465,MATCH(E368,Mapping!$A$2:$A$465,0))</f>
        <v>JORETHANG</v>
      </c>
      <c r="G368" s="0" t="str">
        <f aca="false">INDEX(Mapping!$C$2:$C$465,MATCH(E368,Mapping!$A$2:$A$465,0))</f>
        <v>JORETHANG</v>
      </c>
      <c r="H368" s="2" t="n">
        <v>56.49</v>
      </c>
      <c r="I368" s="3" t="n">
        <v>1.35</v>
      </c>
    </row>
    <row r="369" customFormat="false" ht="15" hidden="false" customHeight="false" outlineLevel="0" collapsed="false">
      <c r="A369" s="0" t="s">
        <v>141</v>
      </c>
      <c r="B369" s="0" t="n">
        <f aca="false">VALUE(LEFT(A369,4))</f>
        <v>2020</v>
      </c>
      <c r="C369" s="0" t="str">
        <f aca="false">"FY"&amp;IF(VALUE(MID(A369,6,2))&gt;=4,VALUE(LEFT(A369,4)),VALUE(LEFT(A369,4))-1)&amp;"-"&amp;TEXT(MOD(IF(VALUE(MID(A369,6,2))&gt;=4,VALUE(LEFT(A369,4)),VALUE(LEFT(A369,4))-1)+1,100),"00")</f>
        <v>FY2020-21</v>
      </c>
      <c r="D369" s="0" t="s">
        <v>31</v>
      </c>
      <c r="E369" s="0" t="s">
        <v>31</v>
      </c>
      <c r="F369" s="0" t="str">
        <f aca="false">INDEX(Mapping!$B$2:$B$465,MATCH(E369,Mapping!$A$2:$A$465,0))</f>
        <v>GUJARAT</v>
      </c>
      <c r="G369" s="0" t="str">
        <f aca="false">INDEX(Mapping!$C$2:$C$465,MATCH(E369,Mapping!$A$2:$A$465,0))</f>
        <v>GUJARAT</v>
      </c>
      <c r="H369" s="2" t="n">
        <v>56.01</v>
      </c>
      <c r="I369" s="3" t="n">
        <v>1.34</v>
      </c>
    </row>
    <row r="370" customFormat="false" ht="15" hidden="false" customHeight="false" outlineLevel="0" collapsed="false">
      <c r="A370" s="0" t="s">
        <v>141</v>
      </c>
      <c r="B370" s="0" t="n">
        <f aca="false">VALUE(LEFT(A370,4))</f>
        <v>2020</v>
      </c>
      <c r="C370" s="0" t="str">
        <f aca="false">"FY"&amp;IF(VALUE(MID(A370,6,2))&gt;=4,VALUE(LEFT(A370,4)),VALUE(LEFT(A370,4))-1)&amp;"-"&amp;TEXT(MOD(IF(VALUE(MID(A370,6,2))&gt;=4,VALUE(LEFT(A370,4)),VALUE(LEFT(A370,4))-1)+1,100),"00")</f>
        <v>FY2020-21</v>
      </c>
      <c r="D370" s="0" t="s">
        <v>165</v>
      </c>
      <c r="E370" s="0" t="s">
        <v>165</v>
      </c>
      <c r="F370" s="0" t="str">
        <f aca="false">INDEX(Mapping!$B$2:$B$465,MATCH(E370,Mapping!$A$2:$A$465,0))</f>
        <v>DGEN MEGA POWER</v>
      </c>
      <c r="G370" s="0" t="str">
        <f aca="false">INDEX(Mapping!$C$2:$C$465,MATCH(E370,Mapping!$A$2:$A$465,0))</f>
        <v>DGEN MEGA POWER</v>
      </c>
      <c r="H370" s="2" t="n">
        <v>55.79</v>
      </c>
      <c r="I370" s="3" t="n">
        <v>1.33</v>
      </c>
    </row>
    <row r="371" customFormat="false" ht="15" hidden="false" customHeight="false" outlineLevel="0" collapsed="false">
      <c r="A371" s="0" t="s">
        <v>141</v>
      </c>
      <c r="B371" s="0" t="n">
        <f aca="false">VALUE(LEFT(A371,4))</f>
        <v>2020</v>
      </c>
      <c r="C371" s="0" t="str">
        <f aca="false">"FY"&amp;IF(VALUE(MID(A371,6,2))&gt;=4,VALUE(LEFT(A371,4)),VALUE(LEFT(A371,4))-1)&amp;"-"&amp;TEXT(MOD(IF(VALUE(MID(A371,6,2))&gt;=4,VALUE(LEFT(A371,4)),VALUE(LEFT(A371,4))-1)+1,100),"00")</f>
        <v>FY2020-21</v>
      </c>
      <c r="D371" s="0" t="s">
        <v>194</v>
      </c>
      <c r="E371" s="0" t="s">
        <v>194</v>
      </c>
      <c r="F371" s="0" t="str">
        <f aca="false">INDEX(Mapping!$B$2:$B$465,MATCH(E371,Mapping!$A$2:$A$465,0))</f>
        <v>TASHIDENG HEP</v>
      </c>
      <c r="G371" s="0" t="str">
        <f aca="false">INDEX(Mapping!$C$2:$C$465,MATCH(E371,Mapping!$A$2:$A$465,0))</f>
        <v>TASHIDENG HEP</v>
      </c>
      <c r="H371" s="2" t="n">
        <v>53.33</v>
      </c>
      <c r="I371" s="3" t="n">
        <v>1.27</v>
      </c>
    </row>
    <row r="372" customFormat="false" ht="15" hidden="false" customHeight="false" outlineLevel="0" collapsed="false">
      <c r="A372" s="0" t="s">
        <v>141</v>
      </c>
      <c r="B372" s="0" t="n">
        <f aca="false">VALUE(LEFT(A372,4))</f>
        <v>2020</v>
      </c>
      <c r="C372" s="0" t="str">
        <f aca="false">"FY"&amp;IF(VALUE(MID(A372,6,2))&gt;=4,VALUE(LEFT(A372,4)),VALUE(LEFT(A372,4))-1)&amp;"-"&amp;TEXT(MOD(IF(VALUE(MID(A372,6,2))&gt;=4,VALUE(LEFT(A372,4)),VALUE(LEFT(A372,4))-1)+1,100),"00")</f>
        <v>FY2020-21</v>
      </c>
      <c r="D372" s="0" t="s">
        <v>67</v>
      </c>
      <c r="E372" s="0" t="s">
        <v>67</v>
      </c>
      <c r="F372" s="0" t="str">
        <f aca="false">INDEX(Mapping!$B$2:$B$465,MATCH(E372,Mapping!$A$2:$A$465,0))</f>
        <v>JINDAL POWER LTD - STAGE 2</v>
      </c>
      <c r="G372" s="0" t="str">
        <f aca="false">INDEX(Mapping!$C$2:$C$465,MATCH(E372,Mapping!$A$2:$A$465,0))</f>
        <v>JINDAL POWER LTD (BOTH STAGES)</v>
      </c>
      <c r="H372" s="2" t="n">
        <v>48.32</v>
      </c>
      <c r="I372" s="3" t="n">
        <v>1.15</v>
      </c>
    </row>
    <row r="373" customFormat="false" ht="15" hidden="false" customHeight="false" outlineLevel="0" collapsed="false">
      <c r="A373" s="0" t="s">
        <v>141</v>
      </c>
      <c r="B373" s="0" t="n">
        <f aca="false">VALUE(LEFT(A373,4))</f>
        <v>2020</v>
      </c>
      <c r="C373" s="0" t="str">
        <f aca="false">"FY"&amp;IF(VALUE(MID(A373,6,2))&gt;=4,VALUE(LEFT(A373,4)),VALUE(LEFT(A373,4))-1)&amp;"-"&amp;TEXT(MOD(IF(VALUE(MID(A373,6,2))&gt;=4,VALUE(LEFT(A373,4)),VALUE(LEFT(A373,4))-1)+1,100),"00")</f>
        <v>FY2020-21</v>
      </c>
      <c r="D373" s="0" t="s">
        <v>122</v>
      </c>
      <c r="E373" s="0" t="s">
        <v>122</v>
      </c>
      <c r="F373" s="0" t="str">
        <f aca="false">INDEX(Mapping!$B$2:$B$465,MATCH(E373,Mapping!$A$2:$A$465,0))</f>
        <v>KARCHAM WANGTOO HEP</v>
      </c>
      <c r="G373" s="0" t="str">
        <f aca="false">INDEX(Mapping!$C$2:$C$465,MATCH(E373,Mapping!$A$2:$A$465,0))</f>
        <v>KARCHAM WANGTOO HEP</v>
      </c>
      <c r="H373" s="2" t="n">
        <v>46.32</v>
      </c>
      <c r="I373" s="3" t="n">
        <v>1.11</v>
      </c>
    </row>
    <row r="374" customFormat="false" ht="15" hidden="false" customHeight="false" outlineLevel="0" collapsed="false">
      <c r="A374" s="0" t="s">
        <v>141</v>
      </c>
      <c r="B374" s="0" t="n">
        <f aca="false">VALUE(LEFT(A374,4))</f>
        <v>2020</v>
      </c>
      <c r="C374" s="0" t="str">
        <f aca="false">"FY"&amp;IF(VALUE(MID(A374,6,2))&gt;=4,VALUE(LEFT(A374,4)),VALUE(LEFT(A374,4))-1)&amp;"-"&amp;TEXT(MOD(IF(VALUE(MID(A374,6,2))&gt;=4,VALUE(LEFT(A374,4)),VALUE(LEFT(A374,4))-1)+1,100),"00")</f>
        <v>FY2020-21</v>
      </c>
      <c r="D374" s="0" t="s">
        <v>45</v>
      </c>
      <c r="E374" s="0" t="s">
        <v>45</v>
      </c>
      <c r="F374" s="0" t="str">
        <f aca="false">INDEX(Mapping!$B$2:$B$465,MATCH(E374,Mapping!$A$2:$A$465,0))</f>
        <v>BIHAR</v>
      </c>
      <c r="G374" s="0" t="str">
        <f aca="false">INDEX(Mapping!$C$2:$C$465,MATCH(E374,Mapping!$A$2:$A$465,0))</f>
        <v>BIHAR</v>
      </c>
      <c r="H374" s="2" t="n">
        <v>46.1</v>
      </c>
      <c r="I374" s="3" t="n">
        <v>1.1</v>
      </c>
    </row>
    <row r="375" customFormat="false" ht="15" hidden="false" customHeight="false" outlineLevel="0" collapsed="false">
      <c r="A375" s="0" t="s">
        <v>141</v>
      </c>
      <c r="B375" s="0" t="n">
        <f aca="false">VALUE(LEFT(A375,4))</f>
        <v>2020</v>
      </c>
      <c r="C375" s="0" t="str">
        <f aca="false">"FY"&amp;IF(VALUE(MID(A375,6,2))&gt;=4,VALUE(LEFT(A375,4)),VALUE(LEFT(A375,4))-1)&amp;"-"&amp;TEXT(MOD(IF(VALUE(MID(A375,6,2))&gt;=4,VALUE(LEFT(A375,4)),VALUE(LEFT(A375,4))-1)+1,100),"00")</f>
        <v>FY2020-21</v>
      </c>
      <c r="D375" s="0" t="s">
        <v>176</v>
      </c>
      <c r="E375" s="0" t="s">
        <v>176</v>
      </c>
      <c r="F375" s="0" t="str">
        <f aca="false">INDEX(Mapping!$B$2:$B$465,MATCH(E375,Mapping!$A$2:$A$465,0))</f>
        <v>SIKKIM</v>
      </c>
      <c r="G375" s="0" t="str">
        <f aca="false">INDEX(Mapping!$C$2:$C$465,MATCH(E375,Mapping!$A$2:$A$465,0))</f>
        <v>SIKKIM</v>
      </c>
      <c r="H375" s="2" t="n">
        <v>44.12</v>
      </c>
      <c r="I375" s="3" t="n">
        <v>1.05</v>
      </c>
    </row>
    <row r="376" customFormat="false" ht="15" hidden="false" customHeight="false" outlineLevel="0" collapsed="false">
      <c r="A376" s="0" t="s">
        <v>141</v>
      </c>
      <c r="B376" s="0" t="n">
        <f aca="false">VALUE(LEFT(A376,4))</f>
        <v>2020</v>
      </c>
      <c r="C376" s="0" t="str">
        <f aca="false">"FY"&amp;IF(VALUE(MID(A376,6,2))&gt;=4,VALUE(LEFT(A376,4)),VALUE(LEFT(A376,4))-1)&amp;"-"&amp;TEXT(MOD(IF(VALUE(MID(A376,6,2))&gt;=4,VALUE(LEFT(A376,4)),VALUE(LEFT(A376,4))-1)+1,100),"00")</f>
        <v>FY2020-21</v>
      </c>
      <c r="D376" s="0" t="s">
        <v>169</v>
      </c>
      <c r="E376" s="0" t="s">
        <v>169</v>
      </c>
      <c r="F376" s="0" t="str">
        <f aca="false">INDEX(Mapping!$B$2:$B$465,MATCH(E376,Mapping!$A$2:$A$465,0))</f>
        <v>JHABUA POWER</v>
      </c>
      <c r="G376" s="0" t="str">
        <f aca="false">INDEX(Mapping!$C$2:$C$465,MATCH(E376,Mapping!$A$2:$A$465,0))</f>
        <v>JHABUA POWER</v>
      </c>
      <c r="H376" s="2" t="n">
        <v>42.69</v>
      </c>
      <c r="I376" s="3" t="n">
        <v>1.02</v>
      </c>
    </row>
    <row r="377" customFormat="false" ht="15" hidden="false" customHeight="false" outlineLevel="0" collapsed="false">
      <c r="A377" s="0" t="s">
        <v>141</v>
      </c>
      <c r="B377" s="0" t="n">
        <f aca="false">VALUE(LEFT(A377,4))</f>
        <v>2020</v>
      </c>
      <c r="C377" s="0" t="str">
        <f aca="false">"FY"&amp;IF(VALUE(MID(A377,6,2))&gt;=4,VALUE(LEFT(A377,4)),VALUE(LEFT(A377,4))-1)&amp;"-"&amp;TEXT(MOD(IF(VALUE(MID(A377,6,2))&gt;=4,VALUE(LEFT(A377,4)),VALUE(LEFT(A377,4))-1)+1,100),"00")</f>
        <v>FY2020-21</v>
      </c>
      <c r="D377" s="0" t="s">
        <v>79</v>
      </c>
      <c r="E377" s="0" t="s">
        <v>79</v>
      </c>
      <c r="F377" s="0" t="str">
        <f aca="false">INDEX(Mapping!$B$2:$B$465,MATCH(E377,Mapping!$A$2:$A$465,0))</f>
        <v>MAHAN ENERGEN (EX-ESSAR POWER MP)</v>
      </c>
      <c r="G377" s="0" t="str">
        <f aca="false">INDEX(Mapping!$C$2:$C$465,MATCH(E377,Mapping!$A$2:$A$465,0))</f>
        <v>ADANI POWER (ALL PLANTS)</v>
      </c>
      <c r="H377" s="2" t="n">
        <v>41.12</v>
      </c>
      <c r="I377" s="3" t="n">
        <v>0.98</v>
      </c>
    </row>
    <row r="378" customFormat="false" ht="15" hidden="false" customHeight="false" outlineLevel="0" collapsed="false">
      <c r="A378" s="0" t="s">
        <v>141</v>
      </c>
      <c r="B378" s="0" t="n">
        <f aca="false">VALUE(LEFT(A378,4))</f>
        <v>2020</v>
      </c>
      <c r="C378" s="0" t="str">
        <f aca="false">"FY"&amp;IF(VALUE(MID(A378,6,2))&gt;=4,VALUE(LEFT(A378,4)),VALUE(LEFT(A378,4))-1)&amp;"-"&amp;TEXT(MOD(IF(VALUE(MID(A378,6,2))&gt;=4,VALUE(LEFT(A378,4)),VALUE(LEFT(A378,4))-1)+1,100),"00")</f>
        <v>FY2020-21</v>
      </c>
      <c r="D378" s="0" t="s">
        <v>119</v>
      </c>
      <c r="E378" s="0" t="s">
        <v>119</v>
      </c>
      <c r="F378" s="0" t="str">
        <f aca="false">INDEX(Mapping!$B$2:$B$465,MATCH(E378,Mapping!$A$2:$A$465,0))</f>
        <v>GOA</v>
      </c>
      <c r="G378" s="0" t="str">
        <f aca="false">INDEX(Mapping!$C$2:$C$465,MATCH(E378,Mapping!$A$2:$A$465,0))</f>
        <v>GOA</v>
      </c>
      <c r="H378" s="2" t="n">
        <v>40.62</v>
      </c>
      <c r="I378" s="3" t="n">
        <v>0.97</v>
      </c>
    </row>
    <row r="379" customFormat="false" ht="15" hidden="false" customHeight="false" outlineLevel="0" collapsed="false">
      <c r="A379" s="0" t="s">
        <v>141</v>
      </c>
      <c r="B379" s="0" t="n">
        <f aca="false">VALUE(LEFT(A379,4))</f>
        <v>2020</v>
      </c>
      <c r="C379" s="0" t="str">
        <f aca="false">"FY"&amp;IF(VALUE(MID(A379,6,2))&gt;=4,VALUE(LEFT(A379,4)),VALUE(LEFT(A379,4))-1)&amp;"-"&amp;TEXT(MOD(IF(VALUE(MID(A379,6,2))&gt;=4,VALUE(LEFT(A379,4)),VALUE(LEFT(A379,4))-1)+1,100),"00")</f>
        <v>FY2020-21</v>
      </c>
      <c r="D379" s="0" t="s">
        <v>121</v>
      </c>
      <c r="E379" s="0" t="s">
        <v>121</v>
      </c>
      <c r="F379" s="0" t="str">
        <f aca="false">INDEX(Mapping!$B$2:$B$465,MATCH(E379,Mapping!$A$2:$A$465,0))</f>
        <v>MEGHALAYA</v>
      </c>
      <c r="G379" s="0" t="str">
        <f aca="false">INDEX(Mapping!$C$2:$C$465,MATCH(E379,Mapping!$A$2:$A$465,0))</f>
        <v>MEGHALAYA</v>
      </c>
      <c r="H379" s="2" t="n">
        <v>39.14</v>
      </c>
      <c r="I379" s="3" t="n">
        <v>0.93</v>
      </c>
    </row>
    <row r="380" customFormat="false" ht="15" hidden="false" customHeight="false" outlineLevel="0" collapsed="false">
      <c r="A380" s="0" t="s">
        <v>141</v>
      </c>
      <c r="B380" s="0" t="n">
        <f aca="false">VALUE(LEFT(A380,4))</f>
        <v>2020</v>
      </c>
      <c r="C380" s="0" t="str">
        <f aca="false">"FY"&amp;IF(VALUE(MID(A380,6,2))&gt;=4,VALUE(LEFT(A380,4)),VALUE(LEFT(A380,4))-1)&amp;"-"&amp;TEXT(MOD(IF(VALUE(MID(A380,6,2))&gt;=4,VALUE(LEFT(A380,4)),VALUE(LEFT(A380,4))-1)+1,100),"00")</f>
        <v>FY2020-21</v>
      </c>
      <c r="D380" s="0" t="s">
        <v>47</v>
      </c>
      <c r="E380" s="0" t="s">
        <v>47</v>
      </c>
      <c r="F380" s="0" t="str">
        <f aca="false">INDEX(Mapping!$B$2:$B$465,MATCH(E380,Mapping!$A$2:$A$465,0))</f>
        <v>KARNATAKA</v>
      </c>
      <c r="G380" s="0" t="str">
        <f aca="false">INDEX(Mapping!$C$2:$C$465,MATCH(E380,Mapping!$A$2:$A$465,0))</f>
        <v>KARNATAKA</v>
      </c>
      <c r="H380" s="2" t="n">
        <v>38.54</v>
      </c>
      <c r="I380" s="3" t="n">
        <v>0.92</v>
      </c>
    </row>
    <row r="381" customFormat="false" ht="15" hidden="false" customHeight="false" outlineLevel="0" collapsed="false">
      <c r="A381" s="0" t="s">
        <v>141</v>
      </c>
      <c r="B381" s="0" t="n">
        <f aca="false">VALUE(LEFT(A381,4))</f>
        <v>2020</v>
      </c>
      <c r="C381" s="0" t="str">
        <f aca="false">"FY"&amp;IF(VALUE(MID(A381,6,2))&gt;=4,VALUE(LEFT(A381,4)),VALUE(LEFT(A381,4))-1)&amp;"-"&amp;TEXT(MOD(IF(VALUE(MID(A381,6,2))&gt;=4,VALUE(LEFT(A381,4)),VALUE(LEFT(A381,4))-1)+1,100),"00")</f>
        <v>FY2020-21</v>
      </c>
      <c r="D381" s="0" t="s">
        <v>82</v>
      </c>
      <c r="E381" s="0" t="s">
        <v>82</v>
      </c>
      <c r="F381" s="0" t="str">
        <f aca="false">INDEX(Mapping!$B$2:$B$465,MATCH(E381,Mapping!$A$2:$A$465,0))</f>
        <v>JINDAL INDIA THERMAL POWER (JITPL)</v>
      </c>
      <c r="G381" s="0" t="str">
        <f aca="false">INDEX(Mapping!$C$2:$C$465,MATCH(E381,Mapping!$A$2:$A$465,0))</f>
        <v>JINDAL INDIA THERMAL POWER (JITPL)</v>
      </c>
      <c r="H381" s="2" t="n">
        <v>37.1</v>
      </c>
      <c r="I381" s="3" t="n">
        <v>0.89</v>
      </c>
    </row>
    <row r="382" customFormat="false" ht="15" hidden="false" customHeight="false" outlineLevel="0" collapsed="false">
      <c r="A382" s="0" t="s">
        <v>141</v>
      </c>
      <c r="B382" s="0" t="n">
        <f aca="false">VALUE(LEFT(A382,4))</f>
        <v>2020</v>
      </c>
      <c r="C382" s="0" t="str">
        <f aca="false">"FY"&amp;IF(VALUE(MID(A382,6,2))&gt;=4,VALUE(LEFT(A382,4)),VALUE(LEFT(A382,4))-1)&amp;"-"&amp;TEXT(MOD(IF(VALUE(MID(A382,6,2))&gt;=4,VALUE(LEFT(A382,4)),VALUE(LEFT(A382,4))-1)+1,100),"00")</f>
        <v>FY2020-21</v>
      </c>
      <c r="D382" s="0" t="s">
        <v>106</v>
      </c>
      <c r="E382" s="0" t="s">
        <v>106</v>
      </c>
      <c r="F382" s="0" t="str">
        <f aca="false">INDEX(Mapping!$B$2:$B$465,MATCH(E382,Mapping!$A$2:$A$465,0))</f>
        <v>ACB (INDIA)</v>
      </c>
      <c r="G382" s="0" t="str">
        <f aca="false">INDEX(Mapping!$C$2:$C$465,MATCH(E382,Mapping!$A$2:$A$465,0))</f>
        <v>ACB (INDIA)</v>
      </c>
      <c r="H382" s="2" t="n">
        <v>34.58</v>
      </c>
      <c r="I382" s="3" t="n">
        <v>0.83</v>
      </c>
    </row>
    <row r="383" customFormat="false" ht="15" hidden="false" customHeight="false" outlineLevel="0" collapsed="false">
      <c r="A383" s="0" t="s">
        <v>141</v>
      </c>
      <c r="B383" s="0" t="n">
        <f aca="false">VALUE(LEFT(A383,4))</f>
        <v>2020</v>
      </c>
      <c r="C383" s="0" t="str">
        <f aca="false">"FY"&amp;IF(VALUE(MID(A383,6,2))&gt;=4,VALUE(LEFT(A383,4)),VALUE(LEFT(A383,4))-1)&amp;"-"&amp;TEXT(MOD(IF(VALUE(MID(A383,6,2))&gt;=4,VALUE(LEFT(A383,4)),VALUE(LEFT(A383,4))-1)+1,100),"00")</f>
        <v>FY2020-21</v>
      </c>
      <c r="D383" s="0" t="s">
        <v>94</v>
      </c>
      <c r="E383" s="0" t="s">
        <v>94</v>
      </c>
      <c r="F383" s="0" t="str">
        <f aca="false">INDEX(Mapping!$B$2:$B$465,MATCH(E383,Mapping!$A$2:$A$465,0))</f>
        <v>JHARKHAND</v>
      </c>
      <c r="G383" s="0" t="str">
        <f aca="false">INDEX(Mapping!$C$2:$C$465,MATCH(E383,Mapping!$A$2:$A$465,0))</f>
        <v>JHARKHAND</v>
      </c>
      <c r="H383" s="2" t="n">
        <v>30.8</v>
      </c>
      <c r="I383" s="3" t="n">
        <v>0.74</v>
      </c>
    </row>
    <row r="384" customFormat="false" ht="15" hidden="false" customHeight="false" outlineLevel="0" collapsed="false">
      <c r="A384" s="0" t="s">
        <v>141</v>
      </c>
      <c r="B384" s="0" t="n">
        <f aca="false">VALUE(LEFT(A384,4))</f>
        <v>2020</v>
      </c>
      <c r="C384" s="0" t="str">
        <f aca="false">"FY"&amp;IF(VALUE(MID(A384,6,2))&gt;=4,VALUE(LEFT(A384,4)),VALUE(LEFT(A384,4))-1)&amp;"-"&amp;TEXT(MOD(IF(VALUE(MID(A384,6,2))&gt;=4,VALUE(LEFT(A384,4)),VALUE(LEFT(A384,4))-1)+1,100),"00")</f>
        <v>FY2020-21</v>
      </c>
      <c r="D384" s="0" t="s">
        <v>187</v>
      </c>
      <c r="E384" s="0" t="s">
        <v>187</v>
      </c>
      <c r="F384" s="0" t="str">
        <f aca="false">INDEX(Mapping!$B$2:$B$465,MATCH(E384,Mapping!$A$2:$A$465,0))</f>
        <v>SPECTRUM</v>
      </c>
      <c r="G384" s="0" t="str">
        <f aca="false">INDEX(Mapping!$C$2:$C$465,MATCH(E384,Mapping!$A$2:$A$465,0))</f>
        <v>SPECTRUM</v>
      </c>
      <c r="H384" s="2" t="n">
        <v>30.72</v>
      </c>
      <c r="I384" s="3" t="n">
        <v>0.73</v>
      </c>
    </row>
    <row r="385" customFormat="false" ht="15" hidden="false" customHeight="false" outlineLevel="0" collapsed="false">
      <c r="A385" s="0" t="s">
        <v>141</v>
      </c>
      <c r="B385" s="0" t="n">
        <f aca="false">VALUE(LEFT(A385,4))</f>
        <v>2020</v>
      </c>
      <c r="C385" s="0" t="str">
        <f aca="false">"FY"&amp;IF(VALUE(MID(A385,6,2))&gt;=4,VALUE(LEFT(A385,4)),VALUE(LEFT(A385,4))-1)&amp;"-"&amp;TEXT(MOD(IF(VALUE(MID(A385,6,2))&gt;=4,VALUE(LEFT(A385,4)),VALUE(LEFT(A385,4))-1)+1,100),"00")</f>
        <v>FY2020-21</v>
      </c>
      <c r="D385" s="0" t="s">
        <v>56</v>
      </c>
      <c r="E385" s="0" t="s">
        <v>56</v>
      </c>
      <c r="F385" s="0" t="str">
        <f aca="false">INDEX(Mapping!$B$2:$B$465,MATCH(E385,Mapping!$A$2:$A$465,0))</f>
        <v>UTTARAKHAND</v>
      </c>
      <c r="G385" s="0" t="str">
        <f aca="false">INDEX(Mapping!$C$2:$C$465,MATCH(E385,Mapping!$A$2:$A$465,0))</f>
        <v>UTTARAKHAND</v>
      </c>
      <c r="H385" s="2" t="n">
        <v>28.7</v>
      </c>
      <c r="I385" s="3" t="n">
        <v>0.68</v>
      </c>
    </row>
    <row r="386" customFormat="false" ht="15" hidden="false" customHeight="false" outlineLevel="0" collapsed="false">
      <c r="A386" s="0" t="s">
        <v>141</v>
      </c>
      <c r="B386" s="0" t="n">
        <f aca="false">VALUE(LEFT(A386,4))</f>
        <v>2020</v>
      </c>
      <c r="C386" s="0" t="str">
        <f aca="false">"FY"&amp;IF(VALUE(MID(A386,6,2))&gt;=4,VALUE(LEFT(A386,4)),VALUE(LEFT(A386,4))-1)&amp;"-"&amp;TEXT(MOD(IF(VALUE(MID(A386,6,2))&gt;=4,VALUE(LEFT(A386,4)),VALUE(LEFT(A386,4))-1)+1,100),"00")</f>
        <v>FY2020-21</v>
      </c>
      <c r="D386" s="0" t="s">
        <v>143</v>
      </c>
      <c r="E386" s="0" t="s">
        <v>143</v>
      </c>
      <c r="F386" s="0" t="str">
        <f aca="false">INDEX(Mapping!$B$2:$B$465,MATCH(E386,Mapping!$A$2:$A$465,0))</f>
        <v>MARUTI CLEAN COAL &amp; POWER</v>
      </c>
      <c r="G386" s="0" t="str">
        <f aca="false">INDEX(Mapping!$C$2:$C$465,MATCH(E386,Mapping!$A$2:$A$465,0))</f>
        <v>MARUTI CLEAN COAL &amp; POWER</v>
      </c>
      <c r="H386" s="2" t="n">
        <v>26.15</v>
      </c>
      <c r="I386" s="3" t="n">
        <v>0.62</v>
      </c>
    </row>
    <row r="387" customFormat="false" ht="15" hidden="false" customHeight="false" outlineLevel="0" collapsed="false">
      <c r="A387" s="0" t="s">
        <v>141</v>
      </c>
      <c r="B387" s="0" t="n">
        <f aca="false">VALUE(LEFT(A387,4))</f>
        <v>2020</v>
      </c>
      <c r="C387" s="0" t="str">
        <f aca="false">"FY"&amp;IF(VALUE(MID(A387,6,2))&gt;=4,VALUE(LEFT(A387,4)),VALUE(LEFT(A387,4))-1)&amp;"-"&amp;TEXT(MOD(IF(VALUE(MID(A387,6,2))&gt;=4,VALUE(LEFT(A387,4)),VALUE(LEFT(A387,4))-1)+1,100),"00")</f>
        <v>FY2020-21</v>
      </c>
      <c r="D387" s="0" t="s">
        <v>140</v>
      </c>
      <c r="E387" s="0" t="s">
        <v>140</v>
      </c>
      <c r="F387" s="0" t="str">
        <f aca="false">INDEX(Mapping!$B$2:$B$465,MATCH(E387,Mapping!$A$2:$A$465,0))</f>
        <v>NEEPCO STATIONS</v>
      </c>
      <c r="G387" s="0" t="str">
        <f aca="false">INDEX(Mapping!$C$2:$C$465,MATCH(E387,Mapping!$A$2:$A$465,0))</f>
        <v>NEEPCO STATIONS</v>
      </c>
      <c r="H387" s="2" t="n">
        <v>23.92</v>
      </c>
      <c r="I387" s="3" t="n">
        <v>0.57</v>
      </c>
    </row>
    <row r="388" customFormat="false" ht="15" hidden="false" customHeight="false" outlineLevel="0" collapsed="false">
      <c r="A388" s="0" t="s">
        <v>141</v>
      </c>
      <c r="B388" s="0" t="n">
        <f aca="false">VALUE(LEFT(A388,4))</f>
        <v>2020</v>
      </c>
      <c r="C388" s="0" t="str">
        <f aca="false">"FY"&amp;IF(VALUE(MID(A388,6,2))&gt;=4,VALUE(LEFT(A388,4)),VALUE(LEFT(A388,4))-1)&amp;"-"&amp;TEXT(MOD(IF(VALUE(MID(A388,6,2))&gt;=4,VALUE(LEFT(A388,4)),VALUE(LEFT(A388,4))-1)+1,100),"00")</f>
        <v>FY2020-21</v>
      </c>
      <c r="D388" s="0" t="s">
        <v>152</v>
      </c>
      <c r="E388" s="0" t="s">
        <v>152</v>
      </c>
      <c r="F388" s="0" t="str">
        <f aca="false">INDEX(Mapping!$B$2:$B$465,MATCH(E388,Mapping!$A$2:$A$465,0))</f>
        <v>CHANDIGARH</v>
      </c>
      <c r="G388" s="0" t="str">
        <f aca="false">INDEX(Mapping!$C$2:$C$465,MATCH(E388,Mapping!$A$2:$A$465,0))</f>
        <v>CHANDIGARH</v>
      </c>
      <c r="H388" s="2" t="n">
        <v>22.12</v>
      </c>
      <c r="I388" s="3" t="n">
        <v>0.53</v>
      </c>
    </row>
    <row r="389" customFormat="false" ht="15" hidden="false" customHeight="false" outlineLevel="0" collapsed="false">
      <c r="A389" s="0" t="s">
        <v>141</v>
      </c>
      <c r="B389" s="0" t="n">
        <f aca="false">VALUE(LEFT(A389,4))</f>
        <v>2020</v>
      </c>
      <c r="C389" s="0" t="str">
        <f aca="false">"FY"&amp;IF(VALUE(MID(A389,6,2))&gt;=4,VALUE(LEFT(A389,4)),VALUE(LEFT(A389,4))-1)&amp;"-"&amp;TEXT(MOD(IF(VALUE(MID(A389,6,2))&gt;=4,VALUE(LEFT(A389,4)),VALUE(LEFT(A389,4))-1)+1,100),"00")</f>
        <v>FY2020-21</v>
      </c>
      <c r="D389" s="0" t="s">
        <v>84</v>
      </c>
      <c r="E389" s="0" t="s">
        <v>84</v>
      </c>
      <c r="F389" s="0" t="str">
        <f aca="false">INDEX(Mapping!$B$2:$B$465,MATCH(E389,Mapping!$A$2:$A$465,0))</f>
        <v>DB POWER</v>
      </c>
      <c r="G389" s="0" t="str">
        <f aca="false">INDEX(Mapping!$C$2:$C$465,MATCH(E389,Mapping!$A$2:$A$465,0))</f>
        <v>DB POWER</v>
      </c>
      <c r="H389" s="2" t="n">
        <v>21.21</v>
      </c>
      <c r="I389" s="3" t="n">
        <v>0.51</v>
      </c>
    </row>
    <row r="390" customFormat="false" ht="15" hidden="false" customHeight="false" outlineLevel="0" collapsed="false">
      <c r="A390" s="0" t="s">
        <v>141</v>
      </c>
      <c r="B390" s="0" t="n">
        <f aca="false">VALUE(LEFT(A390,4))</f>
        <v>2020</v>
      </c>
      <c r="C390" s="0" t="str">
        <f aca="false">"FY"&amp;IF(VALUE(MID(A390,6,2))&gt;=4,VALUE(LEFT(A390,4)),VALUE(LEFT(A390,4))-1)&amp;"-"&amp;TEXT(MOD(IF(VALUE(MID(A390,6,2))&gt;=4,VALUE(LEFT(A390,4)),VALUE(LEFT(A390,4))-1)+1,100),"00")</f>
        <v>FY2020-21</v>
      </c>
      <c r="D390" s="0" t="s">
        <v>246</v>
      </c>
      <c r="E390" s="0" t="s">
        <v>246</v>
      </c>
      <c r="F390" s="0" t="str">
        <f aca="false">INDEX(Mapping!$B$2:$B$465,MATCH(E390,Mapping!$A$2:$A$465,0))</f>
        <v>NTPC STATIONS</v>
      </c>
      <c r="G390" s="0" t="str">
        <f aca="false">INDEX(Mapping!$C$2:$C$465,MATCH(E390,Mapping!$A$2:$A$465,0))</f>
        <v>NTPC GROUP</v>
      </c>
      <c r="H390" s="2" t="n">
        <v>15.78</v>
      </c>
      <c r="I390" s="3" t="n">
        <v>0.38</v>
      </c>
    </row>
    <row r="391" customFormat="false" ht="15" hidden="false" customHeight="false" outlineLevel="0" collapsed="false">
      <c r="A391" s="0" t="s">
        <v>141</v>
      </c>
      <c r="B391" s="0" t="n">
        <f aca="false">VALUE(LEFT(A391,4))</f>
        <v>2020</v>
      </c>
      <c r="C391" s="0" t="str">
        <f aca="false">"FY"&amp;IF(VALUE(MID(A391,6,2))&gt;=4,VALUE(LEFT(A391,4)),VALUE(LEFT(A391,4))-1)&amp;"-"&amp;TEXT(MOD(IF(VALUE(MID(A391,6,2))&gt;=4,VALUE(LEFT(A391,4)),VALUE(LEFT(A391,4))-1)+1,100),"00")</f>
        <v>FY2020-21</v>
      </c>
      <c r="D391" s="0" t="s">
        <v>181</v>
      </c>
      <c r="E391" s="0" t="s">
        <v>181</v>
      </c>
      <c r="F391" s="0" t="str">
        <f aca="false">INDEX(Mapping!$B$2:$B$465,MATCH(E391,Mapping!$A$2:$A$465,0))</f>
        <v>ARUNACHAL PRADESH</v>
      </c>
      <c r="G391" s="0" t="str">
        <f aca="false">INDEX(Mapping!$C$2:$C$465,MATCH(E391,Mapping!$A$2:$A$465,0))</f>
        <v>ARUNACHAL PRADESH</v>
      </c>
      <c r="H391" s="2" t="n">
        <v>15.7</v>
      </c>
      <c r="I391" s="3" t="n">
        <v>0.37</v>
      </c>
    </row>
    <row r="392" customFormat="false" ht="15" hidden="false" customHeight="false" outlineLevel="0" collapsed="false">
      <c r="A392" s="0" t="s">
        <v>141</v>
      </c>
      <c r="B392" s="0" t="n">
        <f aca="false">VALUE(LEFT(A392,4))</f>
        <v>2020</v>
      </c>
      <c r="C392" s="0" t="str">
        <f aca="false">"FY"&amp;IF(VALUE(MID(A392,6,2))&gt;=4,VALUE(LEFT(A392,4)),VALUE(LEFT(A392,4))-1)&amp;"-"&amp;TEXT(MOD(IF(VALUE(MID(A392,6,2))&gt;=4,VALUE(LEFT(A392,4)),VALUE(LEFT(A392,4))-1)+1,100),"00")</f>
        <v>FY2020-21</v>
      </c>
      <c r="D392" s="0" t="s">
        <v>37</v>
      </c>
      <c r="E392" s="0" t="s">
        <v>37</v>
      </c>
      <c r="F392" s="0" t="str">
        <f aca="false">INDEX(Mapping!$B$2:$B$465,MATCH(E392,Mapping!$A$2:$A$465,0))</f>
        <v>MAHARASHTRA</v>
      </c>
      <c r="G392" s="0" t="str">
        <f aca="false">INDEX(Mapping!$C$2:$C$465,MATCH(E392,Mapping!$A$2:$A$465,0))</f>
        <v>MAHARASHTRA</v>
      </c>
      <c r="H392" s="2" t="n">
        <v>14.53</v>
      </c>
      <c r="I392" s="3" t="n">
        <v>0.35</v>
      </c>
    </row>
    <row r="393" customFormat="false" ht="15" hidden="false" customHeight="false" outlineLevel="0" collapsed="false">
      <c r="A393" s="0" t="s">
        <v>141</v>
      </c>
      <c r="B393" s="0" t="n">
        <f aca="false">VALUE(LEFT(A393,4))</f>
        <v>2020</v>
      </c>
      <c r="C393" s="0" t="str">
        <f aca="false">"FY"&amp;IF(VALUE(MID(A393,6,2))&gt;=4,VALUE(LEFT(A393,4)),VALUE(LEFT(A393,4))-1)&amp;"-"&amp;TEXT(MOD(IF(VALUE(MID(A393,6,2))&gt;=4,VALUE(LEFT(A393,4)),VALUE(LEFT(A393,4))-1)+1,100),"00")</f>
        <v>FY2020-21</v>
      </c>
      <c r="D393" s="0" t="s">
        <v>41</v>
      </c>
      <c r="E393" s="0" t="s">
        <v>41</v>
      </c>
      <c r="F393" s="0" t="str">
        <f aca="false">INDEX(Mapping!$B$2:$B$465,MATCH(E393,Mapping!$A$2:$A$465,0))</f>
        <v>RAJASTHAN</v>
      </c>
      <c r="G393" s="0" t="str">
        <f aca="false">INDEX(Mapping!$C$2:$C$465,MATCH(E393,Mapping!$A$2:$A$465,0))</f>
        <v>RAJASTHAN</v>
      </c>
      <c r="H393" s="2" t="n">
        <v>14.24</v>
      </c>
      <c r="I393" s="3" t="n">
        <v>0.34</v>
      </c>
    </row>
    <row r="394" customFormat="false" ht="15" hidden="false" customHeight="false" outlineLevel="0" collapsed="false">
      <c r="A394" s="0" t="s">
        <v>141</v>
      </c>
      <c r="B394" s="0" t="n">
        <f aca="false">VALUE(LEFT(A394,4))</f>
        <v>2020</v>
      </c>
      <c r="C394" s="0" t="str">
        <f aca="false">"FY"&amp;IF(VALUE(MID(A394,6,2))&gt;=4,VALUE(LEFT(A394,4)),VALUE(LEFT(A394,4))-1)&amp;"-"&amp;TEXT(MOD(IF(VALUE(MID(A394,6,2))&gt;=4,VALUE(LEFT(A394,4)),VALUE(LEFT(A394,4))-1)+1,100),"00")</f>
        <v>FY2020-21</v>
      </c>
      <c r="D394" s="0" t="s">
        <v>155</v>
      </c>
      <c r="E394" s="0" t="s">
        <v>155</v>
      </c>
      <c r="F394" s="0" t="str">
        <f aca="false">INDEX(Mapping!$B$2:$B$465,MATCH(E394,Mapping!$A$2:$A$465,0))</f>
        <v>SKS POWER</v>
      </c>
      <c r="G394" s="0" t="str">
        <f aca="false">INDEX(Mapping!$C$2:$C$465,MATCH(E394,Mapping!$A$2:$A$465,0))</f>
        <v>SKS POWER</v>
      </c>
      <c r="H394" s="2" t="n">
        <v>11.7</v>
      </c>
      <c r="I394" s="3" t="n">
        <v>0.28</v>
      </c>
    </row>
    <row r="395" customFormat="false" ht="15" hidden="false" customHeight="false" outlineLevel="0" collapsed="false">
      <c r="A395" s="0" t="s">
        <v>141</v>
      </c>
      <c r="B395" s="0" t="n">
        <f aca="false">VALUE(LEFT(A395,4))</f>
        <v>2020</v>
      </c>
      <c r="C395" s="0" t="str">
        <f aca="false">"FY"&amp;IF(VALUE(MID(A395,6,2))&gt;=4,VALUE(LEFT(A395,4)),VALUE(LEFT(A395,4))-1)&amp;"-"&amp;TEXT(MOD(IF(VALUE(MID(A395,6,2))&gt;=4,VALUE(LEFT(A395,4)),VALUE(LEFT(A395,4))-1)+1,100),"00")</f>
        <v>FY2020-21</v>
      </c>
      <c r="D395" s="0" t="s">
        <v>449</v>
      </c>
      <c r="E395" s="0" t="s">
        <v>449</v>
      </c>
      <c r="F395" s="0" t="str">
        <f aca="false">INDEX(Mapping!$B$2:$B$465,MATCH(E395,Mapping!$A$2:$A$465,0))</f>
        <v>KSMPL_SLR</v>
      </c>
      <c r="G395" s="0" t="str">
        <f aca="false">INDEX(Mapping!$C$2:$C$465,MATCH(E395,Mapping!$A$2:$A$465,0))</f>
        <v>KSMPL_SLR</v>
      </c>
      <c r="H395" s="2" t="n">
        <v>10.42</v>
      </c>
      <c r="I395" s="3" t="n">
        <v>0.25</v>
      </c>
    </row>
    <row r="396" customFormat="false" ht="15" hidden="false" customHeight="false" outlineLevel="0" collapsed="false">
      <c r="A396" s="0" t="s">
        <v>141</v>
      </c>
      <c r="B396" s="0" t="n">
        <f aca="false">VALUE(LEFT(A396,4))</f>
        <v>2020</v>
      </c>
      <c r="C396" s="0" t="str">
        <f aca="false">"FY"&amp;IF(VALUE(MID(A396,6,2))&gt;=4,VALUE(LEFT(A396,4)),VALUE(LEFT(A396,4))-1)&amp;"-"&amp;TEXT(MOD(IF(VALUE(MID(A396,6,2))&gt;=4,VALUE(LEFT(A396,4)),VALUE(LEFT(A396,4))-1)+1,100),"00")</f>
        <v>FY2020-21</v>
      </c>
      <c r="D396" s="0" t="s">
        <v>40</v>
      </c>
      <c r="E396" s="0" t="s">
        <v>40</v>
      </c>
      <c r="F396" s="0" t="str">
        <f aca="false">INDEX(Mapping!$B$2:$B$465,MATCH(E396,Mapping!$A$2:$A$465,0))</f>
        <v>TAMIL NADU</v>
      </c>
      <c r="G396" s="0" t="str">
        <f aca="false">INDEX(Mapping!$C$2:$C$465,MATCH(E396,Mapping!$A$2:$A$465,0))</f>
        <v>TAMIL NADU</v>
      </c>
      <c r="H396" s="2" t="n">
        <v>10.38</v>
      </c>
      <c r="I396" s="3" t="n">
        <v>0.25</v>
      </c>
    </row>
    <row r="397" customFormat="false" ht="15" hidden="false" customHeight="false" outlineLevel="0" collapsed="false">
      <c r="A397" s="0" t="s">
        <v>141</v>
      </c>
      <c r="B397" s="0" t="n">
        <f aca="false">VALUE(LEFT(A397,4))</f>
        <v>2020</v>
      </c>
      <c r="C397" s="0" t="str">
        <f aca="false">"FY"&amp;IF(VALUE(MID(A397,6,2))&gt;=4,VALUE(LEFT(A397,4)),VALUE(LEFT(A397,4))-1)&amp;"-"&amp;TEXT(MOD(IF(VALUE(MID(A397,6,2))&gt;=4,VALUE(LEFT(A397,4)),VALUE(LEFT(A397,4))-1)+1,100),"00")</f>
        <v>FY2020-21</v>
      </c>
      <c r="D397" s="0" t="s">
        <v>167</v>
      </c>
      <c r="E397" s="0" t="s">
        <v>167</v>
      </c>
      <c r="F397" s="0" t="str">
        <f aca="false">INDEX(Mapping!$B$2:$B$465,MATCH(E397,Mapping!$A$2:$A$465,0))</f>
        <v>SEIL ENERGY INDIA (EX-SEMBCORP)</v>
      </c>
      <c r="G397" s="0" t="str">
        <f aca="false">INDEX(Mapping!$C$2:$C$465,MATCH(E397,Mapping!$A$2:$A$465,0))</f>
        <v>SEIL ENERGY INDIA</v>
      </c>
      <c r="H397" s="2" t="n">
        <v>10.37</v>
      </c>
      <c r="I397" s="3" t="n">
        <v>0.25</v>
      </c>
    </row>
    <row r="398" customFormat="false" ht="15" hidden="false" customHeight="false" outlineLevel="0" collapsed="false">
      <c r="A398" s="0" t="s">
        <v>141</v>
      </c>
      <c r="B398" s="0" t="n">
        <f aca="false">VALUE(LEFT(A398,4))</f>
        <v>2020</v>
      </c>
      <c r="C398" s="0" t="str">
        <f aca="false">"FY"&amp;IF(VALUE(MID(A398,6,2))&gt;=4,VALUE(LEFT(A398,4)),VALUE(LEFT(A398,4))-1)&amp;"-"&amp;TEXT(MOD(IF(VALUE(MID(A398,6,2))&gt;=4,VALUE(LEFT(A398,4)),VALUE(LEFT(A398,4))-1)+1,100),"00")</f>
        <v>FY2020-21</v>
      </c>
      <c r="D398" s="0" t="s">
        <v>240</v>
      </c>
      <c r="E398" s="0" t="s">
        <v>240</v>
      </c>
      <c r="F398" s="0" t="str">
        <f aca="false">INDEX(Mapping!$B$2:$B$465,MATCH(E398,Mapping!$A$2:$A$465,0))</f>
        <v>CHUZACHEN HEP</v>
      </c>
      <c r="G398" s="0" t="str">
        <f aca="false">INDEX(Mapping!$C$2:$C$465,MATCH(E398,Mapping!$A$2:$A$465,0))</f>
        <v>CHUZACHEN HEP</v>
      </c>
      <c r="H398" s="2" t="n">
        <v>9.46</v>
      </c>
      <c r="I398" s="3" t="n">
        <v>0.23</v>
      </c>
    </row>
    <row r="399" customFormat="false" ht="15" hidden="false" customHeight="false" outlineLevel="0" collapsed="false">
      <c r="A399" s="0" t="s">
        <v>141</v>
      </c>
      <c r="B399" s="0" t="n">
        <f aca="false">VALUE(LEFT(A399,4))</f>
        <v>2020</v>
      </c>
      <c r="C399" s="0" t="str">
        <f aca="false">"FY"&amp;IF(VALUE(MID(A399,6,2))&gt;=4,VALUE(LEFT(A399,4)),VALUE(LEFT(A399,4))-1)&amp;"-"&amp;TEXT(MOD(IF(VALUE(MID(A399,6,2))&gt;=4,VALUE(LEFT(A399,4)),VALUE(LEFT(A399,4))-1)+1,100),"00")</f>
        <v>FY2020-21</v>
      </c>
      <c r="D399" s="0" t="s">
        <v>38</v>
      </c>
      <c r="E399" s="0" t="s">
        <v>38</v>
      </c>
      <c r="F399" s="0" t="str">
        <f aca="false">INDEX(Mapping!$B$2:$B$465,MATCH(E399,Mapping!$A$2:$A$465,0))</f>
        <v>ANDHRA PRADESH</v>
      </c>
      <c r="G399" s="0" t="str">
        <f aca="false">INDEX(Mapping!$C$2:$C$465,MATCH(E399,Mapping!$A$2:$A$465,0))</f>
        <v>ANDHRA PRADESH</v>
      </c>
      <c r="H399" s="2" t="n">
        <v>8.08</v>
      </c>
      <c r="I399" s="3" t="n">
        <v>0.19</v>
      </c>
    </row>
    <row r="400" customFormat="false" ht="15" hidden="false" customHeight="false" outlineLevel="0" collapsed="false">
      <c r="A400" s="0" t="s">
        <v>141</v>
      </c>
      <c r="B400" s="0" t="n">
        <f aca="false">VALUE(LEFT(A400,4))</f>
        <v>2020</v>
      </c>
      <c r="C400" s="0" t="str">
        <f aca="false">"FY"&amp;IF(VALUE(MID(A400,6,2))&gt;=4,VALUE(LEFT(A400,4)),VALUE(LEFT(A400,4))-1)&amp;"-"&amp;TEXT(MOD(IF(VALUE(MID(A400,6,2))&gt;=4,VALUE(LEFT(A400,4)),VALUE(LEFT(A400,4))-1)+1,100),"00")</f>
        <v>FY2020-21</v>
      </c>
      <c r="D400" s="0" t="s">
        <v>71</v>
      </c>
      <c r="E400" s="0" t="s">
        <v>71</v>
      </c>
      <c r="F400" s="0" t="str">
        <f aca="false">INDEX(Mapping!$B$2:$B$465,MATCH(E400,Mapping!$A$2:$A$465,0))</f>
        <v>KERALA</v>
      </c>
      <c r="G400" s="0" t="str">
        <f aca="false">INDEX(Mapping!$C$2:$C$465,MATCH(E400,Mapping!$A$2:$A$465,0))</f>
        <v>KERALA</v>
      </c>
      <c r="H400" s="2" t="n">
        <v>7.13</v>
      </c>
      <c r="I400" s="3" t="n">
        <v>0.17</v>
      </c>
    </row>
    <row r="401" customFormat="false" ht="15" hidden="false" customHeight="false" outlineLevel="0" collapsed="false">
      <c r="A401" s="0" t="s">
        <v>141</v>
      </c>
      <c r="B401" s="0" t="n">
        <f aca="false">VALUE(LEFT(A401,4))</f>
        <v>2020</v>
      </c>
      <c r="C401" s="0" t="str">
        <f aca="false">"FY"&amp;IF(VALUE(MID(A401,6,2))&gt;=4,VALUE(LEFT(A401,4)),VALUE(LEFT(A401,4))-1)&amp;"-"&amp;TEXT(MOD(IF(VALUE(MID(A401,6,2))&gt;=4,VALUE(LEFT(A401,4)),VALUE(LEFT(A401,4))-1)+1,100),"00")</f>
        <v>FY2020-21</v>
      </c>
      <c r="D401" s="0" t="s">
        <v>214</v>
      </c>
      <c r="E401" s="0" t="s">
        <v>214</v>
      </c>
      <c r="F401" s="0" t="str">
        <f aca="false">INDEX(Mapping!$B$2:$B$465,MATCH(E401,Mapping!$A$2:$A$465,0))</f>
        <v>NLC INDIA</v>
      </c>
      <c r="G401" s="0" t="str">
        <f aca="false">INDEX(Mapping!$C$2:$C$465,MATCH(E401,Mapping!$A$2:$A$465,0))</f>
        <v>NLC INDIA GROUP</v>
      </c>
      <c r="H401" s="2" t="n">
        <v>5.72</v>
      </c>
      <c r="I401" s="3" t="n">
        <v>0.14</v>
      </c>
    </row>
    <row r="402" customFormat="false" ht="15" hidden="false" customHeight="false" outlineLevel="0" collapsed="false">
      <c r="A402" s="0" t="s">
        <v>141</v>
      </c>
      <c r="B402" s="0" t="n">
        <f aca="false">VALUE(LEFT(A402,4))</f>
        <v>2020</v>
      </c>
      <c r="C402" s="0" t="str">
        <f aca="false">"FY"&amp;IF(VALUE(MID(A402,6,2))&gt;=4,VALUE(LEFT(A402,4)),VALUE(LEFT(A402,4))-1)&amp;"-"&amp;TEXT(MOD(IF(VALUE(MID(A402,6,2))&gt;=4,VALUE(LEFT(A402,4)),VALUE(LEFT(A402,4))-1)+1,100),"00")</f>
        <v>FY2020-21</v>
      </c>
      <c r="D402" s="0" t="s">
        <v>327</v>
      </c>
      <c r="E402" s="0" t="s">
        <v>327</v>
      </c>
      <c r="F402" s="0" t="str">
        <f aca="false">INDEX(Mapping!$B$2:$B$465,MATCH(E402,Mapping!$A$2:$A$465,0))</f>
        <v>LANCO BUDHIL</v>
      </c>
      <c r="G402" s="0" t="str">
        <f aca="false">INDEX(Mapping!$C$2:$C$465,MATCH(E402,Mapping!$A$2:$A$465,0))</f>
        <v>GREENKO GROUP</v>
      </c>
      <c r="H402" s="2" t="n">
        <v>5.28</v>
      </c>
      <c r="I402" s="3" t="n">
        <v>0.13</v>
      </c>
    </row>
    <row r="403" customFormat="false" ht="15" hidden="false" customHeight="false" outlineLevel="0" collapsed="false">
      <c r="A403" s="0" t="s">
        <v>141</v>
      </c>
      <c r="B403" s="0" t="n">
        <f aca="false">VALUE(LEFT(A403,4))</f>
        <v>2020</v>
      </c>
      <c r="C403" s="0" t="str">
        <f aca="false">"FY"&amp;IF(VALUE(MID(A403,6,2))&gt;=4,VALUE(LEFT(A403,4)),VALUE(LEFT(A403,4))-1)&amp;"-"&amp;TEXT(MOD(IF(VALUE(MID(A403,6,2))&gt;=4,VALUE(LEFT(A403,4)),VALUE(LEFT(A403,4))-1)+1,100),"00")</f>
        <v>FY2020-21</v>
      </c>
      <c r="D403" s="0" t="s">
        <v>35</v>
      </c>
      <c r="E403" s="0" t="s">
        <v>35</v>
      </c>
      <c r="F403" s="0" t="str">
        <f aca="false">INDEX(Mapping!$B$2:$B$465,MATCH(E403,Mapping!$A$2:$A$465,0))</f>
        <v>TELANGANA</v>
      </c>
      <c r="G403" s="0" t="str">
        <f aca="false">INDEX(Mapping!$C$2:$C$465,MATCH(E403,Mapping!$A$2:$A$465,0))</f>
        <v>TELANGANA</v>
      </c>
      <c r="H403" s="2" t="n">
        <v>5.03</v>
      </c>
      <c r="I403" s="3" t="n">
        <v>0.12</v>
      </c>
    </row>
    <row r="404" customFormat="false" ht="15" hidden="false" customHeight="false" outlineLevel="0" collapsed="false">
      <c r="A404" s="0" t="s">
        <v>141</v>
      </c>
      <c r="B404" s="0" t="n">
        <f aca="false">VALUE(LEFT(A404,4))</f>
        <v>2020</v>
      </c>
      <c r="C404" s="0" t="str">
        <f aca="false">"FY"&amp;IF(VALUE(MID(A404,6,2))&gt;=4,VALUE(LEFT(A404,4)),VALUE(LEFT(A404,4))-1)&amp;"-"&amp;TEXT(MOD(IF(VALUE(MID(A404,6,2))&gt;=4,VALUE(LEFT(A404,4)),VALUE(LEFT(A404,4))-1)+1,100),"00")</f>
        <v>FY2020-21</v>
      </c>
      <c r="D404" s="0" t="s">
        <v>39</v>
      </c>
      <c r="E404" s="0" t="s">
        <v>39</v>
      </c>
      <c r="F404" s="0" t="str">
        <f aca="false">INDEX(Mapping!$B$2:$B$465,MATCH(E404,Mapping!$A$2:$A$465,0))</f>
        <v>WEST BENGAL</v>
      </c>
      <c r="G404" s="0" t="str">
        <f aca="false">INDEX(Mapping!$C$2:$C$465,MATCH(E404,Mapping!$A$2:$A$465,0))</f>
        <v>WEST BENGAL</v>
      </c>
      <c r="H404" s="2" t="n">
        <v>4.59</v>
      </c>
      <c r="I404" s="3" t="n">
        <v>0.11</v>
      </c>
    </row>
    <row r="405" customFormat="false" ht="15" hidden="false" customHeight="false" outlineLevel="0" collapsed="false">
      <c r="A405" s="0" t="s">
        <v>141</v>
      </c>
      <c r="B405" s="0" t="n">
        <f aca="false">VALUE(LEFT(A405,4))</f>
        <v>2020</v>
      </c>
      <c r="C405" s="0" t="str">
        <f aca="false">"FY"&amp;IF(VALUE(MID(A405,6,2))&gt;=4,VALUE(LEFT(A405,4)),VALUE(LEFT(A405,4))-1)&amp;"-"&amp;TEXT(MOD(IF(VALUE(MID(A405,6,2))&gt;=4,VALUE(LEFT(A405,4)),VALUE(LEFT(A405,4))-1)+1,100),"00")</f>
        <v>FY2020-21</v>
      </c>
      <c r="D405" s="0" t="s">
        <v>199</v>
      </c>
      <c r="E405" s="0" t="s">
        <v>199</v>
      </c>
      <c r="F405" s="0" t="str">
        <f aca="false">INDEX(Mapping!$B$2:$B$465,MATCH(E405,Mapping!$A$2:$A$465,0))</f>
        <v>TRIPURA</v>
      </c>
      <c r="G405" s="0" t="str">
        <f aca="false">INDEX(Mapping!$C$2:$C$465,MATCH(E405,Mapping!$A$2:$A$465,0))</f>
        <v>TRIPURA</v>
      </c>
      <c r="H405" s="2" t="n">
        <v>4.56</v>
      </c>
      <c r="I405" s="3" t="n">
        <v>0.11</v>
      </c>
    </row>
    <row r="406" customFormat="false" ht="15" hidden="false" customHeight="false" outlineLevel="0" collapsed="false">
      <c r="A406" s="0" t="s">
        <v>141</v>
      </c>
      <c r="B406" s="0" t="n">
        <f aca="false">VALUE(LEFT(A406,4))</f>
        <v>2020</v>
      </c>
      <c r="C406" s="0" t="str">
        <f aca="false">"FY"&amp;IF(VALUE(MID(A406,6,2))&gt;=4,VALUE(LEFT(A406,4)),VALUE(LEFT(A406,4))-1)&amp;"-"&amp;TEXT(MOD(IF(VALUE(MID(A406,6,2))&gt;=4,VALUE(LEFT(A406,4)),VALUE(LEFT(A406,4))-1)+1,100),"00")</f>
        <v>FY2020-21</v>
      </c>
      <c r="D406" s="0" t="s">
        <v>154</v>
      </c>
      <c r="E406" s="0" t="s">
        <v>154</v>
      </c>
      <c r="F406" s="0" t="str">
        <f aca="false">INDEX(Mapping!$B$2:$B$465,MATCH(E406,Mapping!$A$2:$A$465,0))</f>
        <v>DVC</v>
      </c>
      <c r="G406" s="0" t="str">
        <f aca="false">INDEX(Mapping!$C$2:$C$465,MATCH(E406,Mapping!$A$2:$A$465,0))</f>
        <v>DVC</v>
      </c>
      <c r="H406" s="2" t="n">
        <v>4.21</v>
      </c>
      <c r="I406" s="3" t="n">
        <v>0.1</v>
      </c>
    </row>
    <row r="407" customFormat="false" ht="15" hidden="false" customHeight="false" outlineLevel="0" collapsed="false">
      <c r="A407" s="0" t="s">
        <v>141</v>
      </c>
      <c r="B407" s="0" t="n">
        <f aca="false">VALUE(LEFT(A407,4))</f>
        <v>2020</v>
      </c>
      <c r="C407" s="0" t="str">
        <f aca="false">"FY"&amp;IF(VALUE(MID(A407,6,2))&gt;=4,VALUE(LEFT(A407,4)),VALUE(LEFT(A407,4))-1)&amp;"-"&amp;TEXT(MOD(IF(VALUE(MID(A407,6,2))&gt;=4,VALUE(LEFT(A407,4)),VALUE(LEFT(A407,4))-1)+1,100),"00")</f>
        <v>FY2020-21</v>
      </c>
      <c r="D407" s="0" t="s">
        <v>291</v>
      </c>
      <c r="E407" s="0" t="s">
        <v>291</v>
      </c>
      <c r="F407" s="0" t="str">
        <f aca="false">INDEX(Mapping!$B$2:$B$465,MATCH(E407,Mapping!$A$2:$A$465,0))</f>
        <v>MANIPUR</v>
      </c>
      <c r="G407" s="0" t="str">
        <f aca="false">INDEX(Mapping!$C$2:$C$465,MATCH(E407,Mapping!$A$2:$A$465,0))</f>
        <v>MANIPUR</v>
      </c>
      <c r="H407" s="2" t="n">
        <v>3.93</v>
      </c>
      <c r="I407" s="3" t="n">
        <v>0.09</v>
      </c>
    </row>
    <row r="408" customFormat="false" ht="15" hidden="false" customHeight="false" outlineLevel="0" collapsed="false">
      <c r="A408" s="0" t="s">
        <v>141</v>
      </c>
      <c r="B408" s="0" t="n">
        <f aca="false">VALUE(LEFT(A408,4))</f>
        <v>2020</v>
      </c>
      <c r="C408" s="0" t="str">
        <f aca="false">"FY"&amp;IF(VALUE(MID(A408,6,2))&gt;=4,VALUE(LEFT(A408,4)),VALUE(LEFT(A408,4))-1)&amp;"-"&amp;TEXT(MOD(IF(VALUE(MID(A408,6,2))&gt;=4,VALUE(LEFT(A408,4)),VALUE(LEFT(A408,4))-1)+1,100),"00")</f>
        <v>FY2020-21</v>
      </c>
      <c r="D408" s="0" t="s">
        <v>228</v>
      </c>
      <c r="E408" s="0" t="s">
        <v>228</v>
      </c>
      <c r="F408" s="0" t="str">
        <f aca="false">INDEX(Mapping!$B$2:$B$465,MATCH(E408,Mapping!$A$2:$A$465,0))</f>
        <v>OTPC PALATANA</v>
      </c>
      <c r="G408" s="0" t="str">
        <f aca="false">INDEX(Mapping!$C$2:$C$465,MATCH(E408,Mapping!$A$2:$A$465,0))</f>
        <v>OTPC PALATANA</v>
      </c>
      <c r="H408" s="2" t="n">
        <v>2.17</v>
      </c>
      <c r="I408" s="3" t="n">
        <v>0.05</v>
      </c>
    </row>
    <row r="409" customFormat="false" ht="15" hidden="false" customHeight="false" outlineLevel="0" collapsed="false">
      <c r="A409" s="0" t="s">
        <v>141</v>
      </c>
      <c r="B409" s="0" t="n">
        <f aca="false">VALUE(LEFT(A409,4))</f>
        <v>2020</v>
      </c>
      <c r="C409" s="0" t="str">
        <f aca="false">"FY"&amp;IF(VALUE(MID(A409,6,2))&gt;=4,VALUE(LEFT(A409,4)),VALUE(LEFT(A409,4))-1)&amp;"-"&amp;TEXT(MOD(IF(VALUE(MID(A409,6,2))&gt;=4,VALUE(LEFT(A409,4)),VALUE(LEFT(A409,4))-1)+1,100),"00")</f>
        <v>FY2020-21</v>
      </c>
      <c r="D409" s="0" t="s">
        <v>193</v>
      </c>
      <c r="E409" s="0" t="s">
        <v>193</v>
      </c>
      <c r="F409" s="0" t="str">
        <f aca="false">INDEX(Mapping!$B$2:$B$465,MATCH(E409,Mapping!$A$2:$A$465,0))</f>
        <v>MIZORAM</v>
      </c>
      <c r="G409" s="0" t="str">
        <f aca="false">INDEX(Mapping!$C$2:$C$465,MATCH(E409,Mapping!$A$2:$A$465,0))</f>
        <v>MIZORAM</v>
      </c>
      <c r="H409" s="2" t="n">
        <v>2.09</v>
      </c>
      <c r="I409" s="3" t="n">
        <v>0.05</v>
      </c>
    </row>
    <row r="410" customFormat="false" ht="15" hidden="false" customHeight="false" outlineLevel="0" collapsed="false">
      <c r="A410" s="0" t="s">
        <v>141</v>
      </c>
      <c r="B410" s="0" t="n">
        <f aca="false">VALUE(LEFT(A410,4))</f>
        <v>2020</v>
      </c>
      <c r="C410" s="0" t="str">
        <f aca="false">"FY"&amp;IF(VALUE(MID(A410,6,2))&gt;=4,VALUE(LEFT(A410,4)),VALUE(LEFT(A410,4))-1)&amp;"-"&amp;TEXT(MOD(IF(VALUE(MID(A410,6,2))&gt;=4,VALUE(LEFT(A410,4)),VALUE(LEFT(A410,4))-1)+1,100),"00")</f>
        <v>FY2020-21</v>
      </c>
      <c r="D410" s="0" t="s">
        <v>44</v>
      </c>
      <c r="E410" s="0" t="s">
        <v>44</v>
      </c>
      <c r="F410" s="0" t="str">
        <f aca="false">INDEX(Mapping!$B$2:$B$465,MATCH(E410,Mapping!$A$2:$A$465,0))</f>
        <v>HARYANA</v>
      </c>
      <c r="G410" s="0" t="str">
        <f aca="false">INDEX(Mapping!$C$2:$C$465,MATCH(E410,Mapping!$A$2:$A$465,0))</f>
        <v>HARYANA</v>
      </c>
      <c r="H410" s="2" t="n">
        <v>1.92</v>
      </c>
      <c r="I410" s="3" t="n">
        <v>0.05</v>
      </c>
    </row>
    <row r="411" customFormat="false" ht="15" hidden="false" customHeight="false" outlineLevel="0" collapsed="false">
      <c r="A411" s="0" t="s">
        <v>141</v>
      </c>
      <c r="B411" s="0" t="n">
        <f aca="false">VALUE(LEFT(A411,4))</f>
        <v>2020</v>
      </c>
      <c r="C411" s="0" t="str">
        <f aca="false">"FY"&amp;IF(VALUE(MID(A411,6,2))&gt;=4,VALUE(LEFT(A411,4)),VALUE(LEFT(A411,4))-1)&amp;"-"&amp;TEXT(MOD(IF(VALUE(MID(A411,6,2))&gt;=4,VALUE(LEFT(A411,4)),VALUE(LEFT(A411,4))-1)+1,100),"00")</f>
        <v>FY2020-21</v>
      </c>
      <c r="D411" s="0" t="s">
        <v>436</v>
      </c>
      <c r="E411" s="0" t="s">
        <v>436</v>
      </c>
      <c r="F411" s="0" t="str">
        <f aca="false">INDEX(Mapping!$B$2:$B$465,MATCH(E411,Mapping!$A$2:$A$465,0))</f>
        <v>NJPC</v>
      </c>
      <c r="G411" s="0" t="str">
        <f aca="false">INDEX(Mapping!$C$2:$C$465,MATCH(E411,Mapping!$A$2:$A$465,0))</f>
        <v>NJPC</v>
      </c>
      <c r="H411" s="2" t="n">
        <v>1.81</v>
      </c>
      <c r="I411" s="3" t="n">
        <v>0.04</v>
      </c>
    </row>
    <row r="412" customFormat="false" ht="15" hidden="false" customHeight="false" outlineLevel="0" collapsed="false">
      <c r="A412" s="0" t="s">
        <v>141</v>
      </c>
      <c r="B412" s="0" t="n">
        <f aca="false">VALUE(LEFT(A412,4))</f>
        <v>2020</v>
      </c>
      <c r="C412" s="0" t="str">
        <f aca="false">"FY"&amp;IF(VALUE(MID(A412,6,2))&gt;=4,VALUE(LEFT(A412,4)),VALUE(LEFT(A412,4))-1)&amp;"-"&amp;TEXT(MOD(IF(VALUE(MID(A412,6,2))&gt;=4,VALUE(LEFT(A412,4)),VALUE(LEFT(A412,4))-1)+1,100),"00")</f>
        <v>FY2020-21</v>
      </c>
      <c r="D412" s="0" t="s">
        <v>163</v>
      </c>
      <c r="E412" s="0" t="s">
        <v>163</v>
      </c>
      <c r="F412" s="0" t="str">
        <f aca="false">INDEX(Mapping!$B$2:$B$465,MATCH(E412,Mapping!$A$2:$A$465,0))</f>
        <v>NTPC STATIONS</v>
      </c>
      <c r="G412" s="0" t="str">
        <f aca="false">INDEX(Mapping!$C$2:$C$465,MATCH(E412,Mapping!$A$2:$A$465,0))</f>
        <v>NTPC GROUP</v>
      </c>
      <c r="H412" s="2" t="n">
        <v>1.81</v>
      </c>
      <c r="I412" s="3" t="n">
        <v>0.04</v>
      </c>
    </row>
    <row r="413" customFormat="false" ht="15" hidden="false" customHeight="false" outlineLevel="0" collapsed="false">
      <c r="A413" s="0" t="s">
        <v>141</v>
      </c>
      <c r="B413" s="0" t="n">
        <f aca="false">VALUE(LEFT(A413,4))</f>
        <v>2020</v>
      </c>
      <c r="C413" s="0" t="str">
        <f aca="false">"FY"&amp;IF(VALUE(MID(A413,6,2))&gt;=4,VALUE(LEFT(A413,4)),VALUE(LEFT(A413,4))-1)&amp;"-"&amp;TEXT(MOD(IF(VALUE(MID(A413,6,2))&gt;=4,VALUE(LEFT(A413,4)),VALUE(LEFT(A413,4))-1)+1,100),"00")</f>
        <v>FY2020-21</v>
      </c>
      <c r="D413" s="0" t="s">
        <v>272</v>
      </c>
      <c r="E413" s="0" t="s">
        <v>272</v>
      </c>
      <c r="F413" s="0" t="str">
        <f aca="false">INDEX(Mapping!$B$2:$B$465,MATCH(E413,Mapping!$A$2:$A$465,0))</f>
        <v>BALCO</v>
      </c>
      <c r="G413" s="0" t="str">
        <f aca="false">INDEX(Mapping!$C$2:$C$465,MATCH(E413,Mapping!$A$2:$A$465,0))</f>
        <v>BALCO</v>
      </c>
      <c r="H413" s="2" t="n">
        <v>1.6</v>
      </c>
      <c r="I413" s="3" t="n">
        <v>0.04</v>
      </c>
    </row>
    <row r="414" customFormat="false" ht="15" hidden="false" customHeight="false" outlineLevel="0" collapsed="false">
      <c r="A414" s="0" t="s">
        <v>141</v>
      </c>
      <c r="B414" s="0" t="n">
        <f aca="false">VALUE(LEFT(A414,4))</f>
        <v>2020</v>
      </c>
      <c r="C414" s="0" t="str">
        <f aca="false">"FY"&amp;IF(VALUE(MID(A414,6,2))&gt;=4,VALUE(LEFT(A414,4)),VALUE(LEFT(A414,4))-1)&amp;"-"&amp;TEXT(MOD(IF(VALUE(MID(A414,6,2))&gt;=4,VALUE(LEFT(A414,4)),VALUE(LEFT(A414,4))-1)+1,100),"00")</f>
        <v>FY2020-21</v>
      </c>
      <c r="D414" s="0" t="s">
        <v>184</v>
      </c>
      <c r="E414" s="0" t="s">
        <v>184</v>
      </c>
      <c r="F414" s="0" t="str">
        <f aca="false">INDEX(Mapping!$B$2:$B$465,MATCH(E414,Mapping!$A$2:$A$465,0))</f>
        <v>GMR KAMALANGA</v>
      </c>
      <c r="G414" s="0" t="str">
        <f aca="false">INDEX(Mapping!$C$2:$C$465,MATCH(E414,Mapping!$A$2:$A$465,0))</f>
        <v>GMR ENERGY</v>
      </c>
      <c r="H414" s="2" t="n">
        <v>1.58</v>
      </c>
      <c r="I414" s="3" t="n">
        <v>0.04</v>
      </c>
    </row>
    <row r="415" customFormat="false" ht="15" hidden="false" customHeight="false" outlineLevel="0" collapsed="false">
      <c r="A415" s="0" t="s">
        <v>141</v>
      </c>
      <c r="B415" s="0" t="n">
        <f aca="false">VALUE(LEFT(A415,4))</f>
        <v>2020</v>
      </c>
      <c r="C415" s="0" t="str">
        <f aca="false">"FY"&amp;IF(VALUE(MID(A415,6,2))&gt;=4,VALUE(LEFT(A415,4)),VALUE(LEFT(A415,4))-1)&amp;"-"&amp;TEXT(MOD(IF(VALUE(MID(A415,6,2))&gt;=4,VALUE(LEFT(A415,4)),VALUE(LEFT(A415,4))-1)+1,100),"00")</f>
        <v>FY2020-21</v>
      </c>
      <c r="D415" s="0" t="s">
        <v>536</v>
      </c>
      <c r="E415" s="0" t="s">
        <v>536</v>
      </c>
      <c r="F415" s="0" t="str">
        <f aca="false">INDEX(Mapping!$B$2:$B$465,MATCH(E415,Mapping!$A$2:$A$465,0))</f>
        <v>RAMPUR HEP</v>
      </c>
      <c r="G415" s="0" t="str">
        <f aca="false">INDEX(Mapping!$C$2:$C$465,MATCH(E415,Mapping!$A$2:$A$465,0))</f>
        <v>RAMPUR HEP</v>
      </c>
      <c r="H415" s="2" t="n">
        <v>1.05</v>
      </c>
      <c r="I415" s="3" t="n">
        <v>0.03</v>
      </c>
    </row>
    <row r="416" customFormat="false" ht="15" hidden="false" customHeight="false" outlineLevel="0" collapsed="false">
      <c r="A416" s="0" t="s">
        <v>141</v>
      </c>
      <c r="B416" s="0" t="n">
        <f aca="false">VALUE(LEFT(A416,4))</f>
        <v>2020</v>
      </c>
      <c r="C416" s="0" t="str">
        <f aca="false">"FY"&amp;IF(VALUE(MID(A416,6,2))&gt;=4,VALUE(LEFT(A416,4)),VALUE(LEFT(A416,4))-1)&amp;"-"&amp;TEXT(MOD(IF(VALUE(MID(A416,6,2))&gt;=4,VALUE(LEFT(A416,4)),VALUE(LEFT(A416,4))-1)+1,100),"00")</f>
        <v>FY2020-21</v>
      </c>
      <c r="D416" s="0" t="s">
        <v>235</v>
      </c>
      <c r="E416" s="0" t="s">
        <v>235</v>
      </c>
      <c r="F416" s="0" t="str">
        <f aca="false">INDEX(Mapping!$B$2:$B$465,MATCH(E416,Mapping!$A$2:$A$465,0))</f>
        <v>ITPCL (IL&amp;FS TAMIL NADU)</v>
      </c>
      <c r="G416" s="0" t="str">
        <f aca="false">INDEX(Mapping!$C$2:$C$465,MATCH(E416,Mapping!$A$2:$A$465,0))</f>
        <v>ITPCL (IL&amp;FS TAMIL NADU)</v>
      </c>
      <c r="H416" s="2" t="n">
        <v>0.78</v>
      </c>
      <c r="I416" s="3" t="n">
        <v>0.02</v>
      </c>
    </row>
    <row r="417" customFormat="false" ht="15" hidden="false" customHeight="false" outlineLevel="0" collapsed="false">
      <c r="A417" s="0" t="s">
        <v>141</v>
      </c>
      <c r="B417" s="0" t="n">
        <f aca="false">VALUE(LEFT(A417,4))</f>
        <v>2020</v>
      </c>
      <c r="C417" s="0" t="str">
        <f aca="false">"FY"&amp;IF(VALUE(MID(A417,6,2))&gt;=4,VALUE(LEFT(A417,4)),VALUE(LEFT(A417,4))-1)&amp;"-"&amp;TEXT(MOD(IF(VALUE(MID(A417,6,2))&gt;=4,VALUE(LEFT(A417,4)),VALUE(LEFT(A417,4))-1)+1,100),"00")</f>
        <v>FY2020-21</v>
      </c>
      <c r="D417" s="0" t="s">
        <v>253</v>
      </c>
      <c r="E417" s="0" t="s">
        <v>253</v>
      </c>
      <c r="F417" s="0" t="str">
        <f aca="false">INDEX(Mapping!$B$2:$B$465,MATCH(E417,Mapping!$A$2:$A$465,0))</f>
        <v>NAGALAND</v>
      </c>
      <c r="G417" s="0" t="str">
        <f aca="false">INDEX(Mapping!$C$2:$C$465,MATCH(E417,Mapping!$A$2:$A$465,0))</f>
        <v>NAGALAND</v>
      </c>
      <c r="H417" s="2" t="n">
        <v>0.57</v>
      </c>
      <c r="I417" s="3" t="n">
        <v>0.01</v>
      </c>
    </row>
    <row r="418" customFormat="false" ht="15" hidden="false" customHeight="false" outlineLevel="0" collapsed="false">
      <c r="A418" s="0" t="s">
        <v>141</v>
      </c>
      <c r="B418" s="0" t="n">
        <f aca="false">VALUE(LEFT(A418,4))</f>
        <v>2020</v>
      </c>
      <c r="C418" s="0" t="str">
        <f aca="false">"FY"&amp;IF(VALUE(MID(A418,6,2))&gt;=4,VALUE(LEFT(A418,4)),VALUE(LEFT(A418,4))-1)&amp;"-"&amp;TEXT(MOD(IF(VALUE(MID(A418,6,2))&gt;=4,VALUE(LEFT(A418,4)),VALUE(LEFT(A418,4))-1)+1,100),"00")</f>
        <v>FY2020-21</v>
      </c>
      <c r="D418" s="0" t="s">
        <v>134</v>
      </c>
      <c r="E418" s="0" t="s">
        <v>134</v>
      </c>
      <c r="F418" s="0" t="str">
        <f aca="false">INDEX(Mapping!$B$2:$B$465,MATCH(E418,Mapping!$A$2:$A$465,0))</f>
        <v>NTPC STATIONS</v>
      </c>
      <c r="G418" s="0" t="str">
        <f aca="false">INDEX(Mapping!$C$2:$C$465,MATCH(E418,Mapping!$A$2:$A$465,0))</f>
        <v>NTPC GROUP</v>
      </c>
      <c r="H418" s="2" t="n">
        <v>0.54</v>
      </c>
      <c r="I418" s="3" t="n">
        <v>0.01</v>
      </c>
    </row>
    <row r="419" customFormat="false" ht="15" hidden="false" customHeight="false" outlineLevel="0" collapsed="false">
      <c r="A419" s="0" t="s">
        <v>141</v>
      </c>
      <c r="B419" s="0" t="n">
        <f aca="false">VALUE(LEFT(A419,4))</f>
        <v>2020</v>
      </c>
      <c r="C419" s="0" t="str">
        <f aca="false">"FY"&amp;IF(VALUE(MID(A419,6,2))&gt;=4,VALUE(LEFT(A419,4)),VALUE(LEFT(A419,4))-1)&amp;"-"&amp;TEXT(MOD(IF(VALUE(MID(A419,6,2))&gt;=4,VALUE(LEFT(A419,4)),VALUE(LEFT(A419,4))-1)+1,100),"00")</f>
        <v>FY2020-21</v>
      </c>
      <c r="D419" s="0" t="s">
        <v>265</v>
      </c>
      <c r="E419" s="0" t="s">
        <v>265</v>
      </c>
      <c r="F419" s="0" t="str">
        <f aca="false">INDEX(Mapping!$B$2:$B$465,MATCH(E419,Mapping!$A$2:$A$465,0))</f>
        <v>NTPC STATIONS</v>
      </c>
      <c r="G419" s="0" t="str">
        <f aca="false">INDEX(Mapping!$C$2:$C$465,MATCH(E419,Mapping!$A$2:$A$465,0))</f>
        <v>NTPC GROUP</v>
      </c>
      <c r="H419" s="2" t="n">
        <v>0.14</v>
      </c>
      <c r="I419" s="3" t="n">
        <v>0.003</v>
      </c>
    </row>
    <row r="420" customFormat="false" ht="15" hidden="false" customHeight="false" outlineLevel="0" collapsed="false">
      <c r="A420" s="0" t="s">
        <v>141</v>
      </c>
      <c r="B420" s="0" t="n">
        <f aca="false">VALUE(LEFT(A420,4))</f>
        <v>2020</v>
      </c>
      <c r="C420" s="0" t="str">
        <f aca="false">"FY"&amp;IF(VALUE(MID(A420,6,2))&gt;=4,VALUE(LEFT(A420,4)),VALUE(LEFT(A420,4))-1)&amp;"-"&amp;TEXT(MOD(IF(VALUE(MID(A420,6,2))&gt;=4,VALUE(LEFT(A420,4)),VALUE(LEFT(A420,4))-1)+1,100),"00")</f>
        <v>FY2020-21</v>
      </c>
      <c r="D420" s="0" t="s">
        <v>150</v>
      </c>
      <c r="E420" s="0" t="s">
        <v>150</v>
      </c>
      <c r="F420" s="0" t="str">
        <f aca="false">INDEX(Mapping!$B$2:$B$465,MATCH(E420,Mapping!$A$2:$A$465,0))</f>
        <v>DNH &amp; DD (UT)</v>
      </c>
      <c r="G420" s="0" t="str">
        <f aca="false">INDEX(Mapping!$C$2:$C$465,MATCH(E420,Mapping!$A$2:$A$465,0))</f>
        <v>DNH &amp; DD (UT)</v>
      </c>
      <c r="H420" s="2" t="n">
        <v>0.1</v>
      </c>
      <c r="I420" s="3" t="n">
        <v>0.002</v>
      </c>
    </row>
    <row r="421" customFormat="false" ht="15" hidden="false" customHeight="false" outlineLevel="0" collapsed="false">
      <c r="A421" s="0" t="s">
        <v>141</v>
      </c>
      <c r="B421" s="0" t="n">
        <f aca="false">VALUE(LEFT(A421,4))</f>
        <v>2020</v>
      </c>
      <c r="C421" s="0" t="str">
        <f aca="false">"FY"&amp;IF(VALUE(MID(A421,6,2))&gt;=4,VALUE(LEFT(A421,4)),VALUE(LEFT(A421,4))-1)&amp;"-"&amp;TEXT(MOD(IF(VALUE(MID(A421,6,2))&gt;=4,VALUE(LEFT(A421,4)),VALUE(LEFT(A421,4))-1)+1,100),"00")</f>
        <v>FY2020-21</v>
      </c>
      <c r="D421" s="0" t="s">
        <v>315</v>
      </c>
      <c r="E421" s="0" t="s">
        <v>315</v>
      </c>
      <c r="F421" s="0" t="str">
        <f aca="false">INDEX(Mapping!$B$2:$B$465,MATCH(E421,Mapping!$A$2:$A$465,0))</f>
        <v>DHARIWAL INFRASTRUCTURE</v>
      </c>
      <c r="G421" s="0" t="str">
        <f aca="false">INDEX(Mapping!$C$2:$C$465,MATCH(E421,Mapping!$A$2:$A$465,0))</f>
        <v>DHARIWAL INFRASTRUCTURE</v>
      </c>
      <c r="H421" s="2" t="n">
        <v>0.09</v>
      </c>
      <c r="I421" s="3" t="n">
        <v>0.002</v>
      </c>
    </row>
    <row r="422" customFormat="false" ht="15" hidden="false" customHeight="false" outlineLevel="0" collapsed="false">
      <c r="A422" s="0" t="s">
        <v>141</v>
      </c>
      <c r="B422" s="0" t="n">
        <f aca="false">VALUE(LEFT(A422,4))</f>
        <v>2020</v>
      </c>
      <c r="C422" s="0" t="str">
        <f aca="false">"FY"&amp;IF(VALUE(MID(A422,6,2))&gt;=4,VALUE(LEFT(A422,4)),VALUE(LEFT(A422,4))-1)&amp;"-"&amp;TEXT(MOD(IF(VALUE(MID(A422,6,2))&gt;=4,VALUE(LEFT(A422,4)),VALUE(LEFT(A422,4))-1)+1,100),"00")</f>
        <v>FY2020-21</v>
      </c>
      <c r="D422" s="0" t="s">
        <v>203</v>
      </c>
      <c r="E422" s="0" t="s">
        <v>203</v>
      </c>
      <c r="F422" s="0" t="str">
        <f aca="false">INDEX(Mapping!$B$2:$B$465,MATCH(E422,Mapping!$A$2:$A$465,0))</f>
        <v>ADHUNIK POWER</v>
      </c>
      <c r="G422" s="0" t="str">
        <f aca="false">INDEX(Mapping!$C$2:$C$465,MATCH(E422,Mapping!$A$2:$A$465,0))</f>
        <v>ADHUNIK POWER</v>
      </c>
      <c r="H422" s="2" t="n">
        <v>0.05</v>
      </c>
      <c r="I422" s="3" t="n">
        <v>0.001</v>
      </c>
    </row>
    <row r="423" customFormat="false" ht="15" hidden="false" customHeight="false" outlineLevel="0" collapsed="false">
      <c r="A423" s="0" t="s">
        <v>141</v>
      </c>
      <c r="B423" s="0" t="n">
        <f aca="false">VALUE(LEFT(A423,4))</f>
        <v>2020</v>
      </c>
      <c r="C423" s="0" t="str">
        <f aca="false">"FY"&amp;IF(VALUE(MID(A423,6,2))&gt;=4,VALUE(LEFT(A423,4)),VALUE(LEFT(A423,4))-1)&amp;"-"&amp;TEXT(MOD(IF(VALUE(MID(A423,6,2))&gt;=4,VALUE(LEFT(A423,4)),VALUE(LEFT(A423,4))-1)+1,100),"00")</f>
        <v>FY2020-21</v>
      </c>
      <c r="D423" s="0" t="s">
        <v>159</v>
      </c>
      <c r="E423" s="0" t="s">
        <v>159</v>
      </c>
      <c r="F423" s="0" t="str">
        <f aca="false">INDEX(Mapping!$B$2:$B$465,MATCH(E423,Mapping!$A$2:$A$465,0))</f>
        <v>GMR WARORA (EX-EMCO)</v>
      </c>
      <c r="G423" s="0" t="str">
        <f aca="false">INDEX(Mapping!$C$2:$C$465,MATCH(E423,Mapping!$A$2:$A$465,0))</f>
        <v>GMR ENERGY</v>
      </c>
      <c r="H423" s="2" t="n">
        <v>0.039</v>
      </c>
      <c r="I423" s="3" t="n">
        <v>0.001</v>
      </c>
    </row>
    <row r="424" customFormat="false" ht="15" hidden="false" customHeight="false" outlineLevel="0" collapsed="false">
      <c r="A424" s="0" t="s">
        <v>409</v>
      </c>
      <c r="B424" s="0" t="n">
        <f aca="false">VALUE(LEFT(A424,4))</f>
        <v>2020</v>
      </c>
      <c r="C424" s="0" t="str">
        <f aca="false">"FY"&amp;IF(VALUE(MID(A424,6,2))&gt;=4,VALUE(LEFT(A424,4)),VALUE(LEFT(A424,4))-1)&amp;"-"&amp;TEXT(MOD(IF(VALUE(MID(A424,6,2))&gt;=4,VALUE(LEFT(A424,4)),VALUE(LEFT(A424,4))-1)+1,100),"00")</f>
        <v>FY2020-21</v>
      </c>
      <c r="D424" s="0" t="s">
        <v>62</v>
      </c>
      <c r="E424" s="0" t="s">
        <v>62</v>
      </c>
      <c r="F424" s="0" t="str">
        <f aca="false">INDEX(Mapping!$B$2:$B$465,MATCH(E424,Mapping!$A$2:$A$465,0))</f>
        <v>TEESTA URJA (TEESTA-III HEP)</v>
      </c>
      <c r="G424" s="0" t="str">
        <f aca="false">INDEX(Mapping!$C$2:$C$465,MATCH(E424,Mapping!$A$2:$A$465,0))</f>
        <v>TEESTA URJA (TEESTA-III HEP)</v>
      </c>
      <c r="H424" s="2" t="n">
        <v>712.87</v>
      </c>
      <c r="I424" s="3" t="n">
        <v>15.89</v>
      </c>
    </row>
    <row r="425" customFormat="false" ht="15" hidden="false" customHeight="false" outlineLevel="0" collapsed="false">
      <c r="A425" s="0" t="s">
        <v>409</v>
      </c>
      <c r="B425" s="0" t="n">
        <f aca="false">VALUE(LEFT(A425,4))</f>
        <v>2020</v>
      </c>
      <c r="C425" s="0" t="str">
        <f aca="false">"FY"&amp;IF(VALUE(MID(A425,6,2))&gt;=4,VALUE(LEFT(A425,4)),VALUE(LEFT(A425,4))-1)&amp;"-"&amp;TEXT(MOD(IF(VALUE(MID(A425,6,2))&gt;=4,VALUE(LEFT(A425,4)),VALUE(LEFT(A425,4))-1)+1,100),"00")</f>
        <v>FY2020-21</v>
      </c>
      <c r="D425" s="0" t="s">
        <v>53</v>
      </c>
      <c r="E425" s="0" t="s">
        <v>53</v>
      </c>
      <c r="F425" s="0" t="str">
        <f aca="false">INDEX(Mapping!$B$2:$B$465,MATCH(E425,Mapping!$A$2:$A$465,0))</f>
        <v>HIMACHAL PRADESH</v>
      </c>
      <c r="G425" s="0" t="str">
        <f aca="false">INDEX(Mapping!$C$2:$C$465,MATCH(E425,Mapping!$A$2:$A$465,0))</f>
        <v>HIMACHAL PRADESH</v>
      </c>
      <c r="H425" s="2" t="n">
        <v>431.31</v>
      </c>
      <c r="I425" s="3" t="n">
        <v>9.61</v>
      </c>
    </row>
    <row r="426" customFormat="false" ht="15" hidden="false" customHeight="false" outlineLevel="0" collapsed="false">
      <c r="A426" s="0" t="s">
        <v>409</v>
      </c>
      <c r="B426" s="0" t="n">
        <f aca="false">VALUE(LEFT(A426,4))</f>
        <v>2020</v>
      </c>
      <c r="C426" s="0" t="str">
        <f aca="false">"FY"&amp;IF(VALUE(MID(A426,6,2))&gt;=4,VALUE(LEFT(A426,4)),VALUE(LEFT(A426,4))-1)&amp;"-"&amp;TEXT(MOD(IF(VALUE(MID(A426,6,2))&gt;=4,VALUE(LEFT(A426,4)),VALUE(LEFT(A426,4))-1)+1,100),"00")</f>
        <v>FY2020-21</v>
      </c>
      <c r="D426" s="0" t="s">
        <v>43</v>
      </c>
      <c r="E426" s="0" t="s">
        <v>43</v>
      </c>
      <c r="F426" s="0" t="str">
        <f aca="false">INDEX(Mapping!$B$2:$B$465,MATCH(E426,Mapping!$A$2:$A$465,0))</f>
        <v>ODISHA</v>
      </c>
      <c r="G426" s="0" t="str">
        <f aca="false">INDEX(Mapping!$C$2:$C$465,MATCH(E426,Mapping!$A$2:$A$465,0))</f>
        <v>ODISHA</v>
      </c>
      <c r="H426" s="2" t="n">
        <v>348.92</v>
      </c>
      <c r="I426" s="3" t="n">
        <v>7.78</v>
      </c>
    </row>
    <row r="427" customFormat="false" ht="15" hidden="false" customHeight="false" outlineLevel="0" collapsed="false">
      <c r="A427" s="0" t="s">
        <v>409</v>
      </c>
      <c r="B427" s="0" t="n">
        <f aca="false">VALUE(LEFT(A427,4))</f>
        <v>2020</v>
      </c>
      <c r="C427" s="0" t="str">
        <f aca="false">"FY"&amp;IF(VALUE(MID(A427,6,2))&gt;=4,VALUE(LEFT(A427,4)),VALUE(LEFT(A427,4))-1)&amp;"-"&amp;TEXT(MOD(IF(VALUE(MID(A427,6,2))&gt;=4,VALUE(LEFT(A427,4)),VALUE(LEFT(A427,4))-1)+1,100),"00")</f>
        <v>FY2020-21</v>
      </c>
      <c r="D427" s="0" t="s">
        <v>54</v>
      </c>
      <c r="E427" s="0" t="s">
        <v>54</v>
      </c>
      <c r="F427" s="0" t="str">
        <f aca="false">INDEX(Mapping!$B$2:$B$465,MATCH(E427,Mapping!$A$2:$A$465,0))</f>
        <v>JAMMU &amp; KASHMIR</v>
      </c>
      <c r="G427" s="0" t="str">
        <f aca="false">INDEX(Mapping!$C$2:$C$465,MATCH(E427,Mapping!$A$2:$A$465,0))</f>
        <v>JAMMU &amp; KASHMIR</v>
      </c>
      <c r="H427" s="2" t="n">
        <v>277.7</v>
      </c>
      <c r="I427" s="3" t="n">
        <v>6.19</v>
      </c>
    </row>
    <row r="428" customFormat="false" ht="15" hidden="false" customHeight="false" outlineLevel="0" collapsed="false">
      <c r="A428" s="0" t="s">
        <v>409</v>
      </c>
      <c r="B428" s="0" t="n">
        <f aca="false">VALUE(LEFT(A428,4))</f>
        <v>2020</v>
      </c>
      <c r="C428" s="0" t="str">
        <f aca="false">"FY"&amp;IF(VALUE(MID(A428,6,2))&gt;=4,VALUE(LEFT(A428,4)),VALUE(LEFT(A428,4))-1)&amp;"-"&amp;TEXT(MOD(IF(VALUE(MID(A428,6,2))&gt;=4,VALUE(LEFT(A428,4)),VALUE(LEFT(A428,4))-1)+1,100),"00")</f>
        <v>FY2020-21</v>
      </c>
      <c r="D428" s="0" t="s">
        <v>65</v>
      </c>
      <c r="E428" s="0" t="s">
        <v>65</v>
      </c>
      <c r="F428" s="0" t="str">
        <f aca="false">INDEX(Mapping!$B$2:$B$465,MATCH(E428,Mapping!$A$2:$A$465,0))</f>
        <v>JAYPEE NIGRIE STPP</v>
      </c>
      <c r="G428" s="0" t="str">
        <f aca="false">INDEX(Mapping!$C$2:$C$465,MATCH(E428,Mapping!$A$2:$A$465,0))</f>
        <v>JAYPEE NIGRIE STPP</v>
      </c>
      <c r="H428" s="2" t="n">
        <v>255.71</v>
      </c>
      <c r="I428" s="3" t="n">
        <v>5.7</v>
      </c>
    </row>
    <row r="429" customFormat="false" ht="15" hidden="false" customHeight="false" outlineLevel="0" collapsed="false">
      <c r="A429" s="0" t="s">
        <v>409</v>
      </c>
      <c r="B429" s="0" t="n">
        <f aca="false">VALUE(LEFT(A429,4))</f>
        <v>2020</v>
      </c>
      <c r="C429" s="0" t="str">
        <f aca="false">"FY"&amp;IF(VALUE(MID(A429,6,2))&gt;=4,VALUE(LEFT(A429,4)),VALUE(LEFT(A429,4))-1)&amp;"-"&amp;TEXT(MOD(IF(VALUE(MID(A429,6,2))&gt;=4,VALUE(LEFT(A429,4)),VALUE(LEFT(A429,4))-1)+1,100),"00")</f>
        <v>FY2020-21</v>
      </c>
      <c r="D429" s="0" t="s">
        <v>57</v>
      </c>
      <c r="E429" s="0" t="s">
        <v>57</v>
      </c>
      <c r="F429" s="0" t="str">
        <f aca="false">INDEX(Mapping!$B$2:$B$465,MATCH(E429,Mapping!$A$2:$A$465,0))</f>
        <v>SEIL ENERGY INDIA (EX-SEMBCORP)</v>
      </c>
      <c r="G429" s="0" t="str">
        <f aca="false">INDEX(Mapping!$C$2:$C$465,MATCH(E429,Mapping!$A$2:$A$465,0))</f>
        <v>SEIL ENERGY INDIA</v>
      </c>
      <c r="H429" s="2" t="n">
        <v>197.32</v>
      </c>
      <c r="I429" s="3" t="n">
        <v>4.4</v>
      </c>
    </row>
    <row r="430" customFormat="false" ht="15" hidden="false" customHeight="false" outlineLevel="0" collapsed="false">
      <c r="A430" s="0" t="s">
        <v>409</v>
      </c>
      <c r="B430" s="0" t="n">
        <f aca="false">VALUE(LEFT(A430,4))</f>
        <v>2020</v>
      </c>
      <c r="C430" s="0" t="str">
        <f aca="false">"FY"&amp;IF(VALUE(MID(A430,6,2))&gt;=4,VALUE(LEFT(A430,4)),VALUE(LEFT(A430,4))-1)&amp;"-"&amp;TEXT(MOD(IF(VALUE(MID(A430,6,2))&gt;=4,VALUE(LEFT(A430,4)),VALUE(LEFT(A430,4))-1)+1,100),"00")</f>
        <v>FY2020-21</v>
      </c>
      <c r="D430" s="0" t="s">
        <v>61</v>
      </c>
      <c r="E430" s="0" t="s">
        <v>61</v>
      </c>
      <c r="F430" s="0" t="str">
        <f aca="false">INDEX(Mapping!$B$2:$B$465,MATCH(E430,Mapping!$A$2:$A$465,0))</f>
        <v>ASSAM</v>
      </c>
      <c r="G430" s="0" t="str">
        <f aca="false">INDEX(Mapping!$C$2:$C$465,MATCH(E430,Mapping!$A$2:$A$465,0))</f>
        <v>ASSAM</v>
      </c>
      <c r="H430" s="2" t="n">
        <v>127.69</v>
      </c>
      <c r="I430" s="3" t="n">
        <v>2.85</v>
      </c>
    </row>
    <row r="431" customFormat="false" ht="15" hidden="false" customHeight="false" outlineLevel="0" collapsed="false">
      <c r="A431" s="0" t="s">
        <v>409</v>
      </c>
      <c r="B431" s="0" t="n">
        <f aca="false">VALUE(LEFT(A431,4))</f>
        <v>2020</v>
      </c>
      <c r="C431" s="0" t="str">
        <f aca="false">"FY"&amp;IF(VALUE(MID(A431,6,2))&gt;=4,VALUE(LEFT(A431,4)),VALUE(LEFT(A431,4))-1)&amp;"-"&amp;TEXT(MOD(IF(VALUE(MID(A431,6,2))&gt;=4,VALUE(LEFT(A431,4)),VALUE(LEFT(A431,4))-1)+1,100),"00")</f>
        <v>FY2020-21</v>
      </c>
      <c r="D431" s="0" t="s">
        <v>140</v>
      </c>
      <c r="E431" s="0" t="s">
        <v>140</v>
      </c>
      <c r="F431" s="0" t="str">
        <f aca="false">INDEX(Mapping!$B$2:$B$465,MATCH(E431,Mapping!$A$2:$A$465,0))</f>
        <v>NEEPCO STATIONS</v>
      </c>
      <c r="G431" s="0" t="str">
        <f aca="false">INDEX(Mapping!$C$2:$C$465,MATCH(E431,Mapping!$A$2:$A$465,0))</f>
        <v>NEEPCO STATIONS</v>
      </c>
      <c r="H431" s="2" t="n">
        <v>123.01</v>
      </c>
      <c r="I431" s="3" t="n">
        <v>2.74</v>
      </c>
    </row>
    <row r="432" customFormat="false" ht="15" hidden="false" customHeight="false" outlineLevel="0" collapsed="false">
      <c r="A432" s="0" t="s">
        <v>409</v>
      </c>
      <c r="B432" s="0" t="n">
        <f aca="false">VALUE(LEFT(A432,4))</f>
        <v>2020</v>
      </c>
      <c r="C432" s="0" t="str">
        <f aca="false">"FY"&amp;IF(VALUE(MID(A432,6,2))&gt;=4,VALUE(LEFT(A432,4)),VALUE(LEFT(A432,4))-1)&amp;"-"&amp;TEXT(MOD(IF(VALUE(MID(A432,6,2))&gt;=4,VALUE(LEFT(A432,4)),VALUE(LEFT(A432,4))-1)+1,100),"00")</f>
        <v>FY2020-21</v>
      </c>
      <c r="D432" s="0" t="s">
        <v>36</v>
      </c>
      <c r="E432" s="0" t="s">
        <v>36</v>
      </c>
      <c r="F432" s="0" t="str">
        <f aca="false">INDEX(Mapping!$B$2:$B$465,MATCH(E432,Mapping!$A$2:$A$465,0))</f>
        <v>UTTAR PRADESH</v>
      </c>
      <c r="G432" s="0" t="str">
        <f aca="false">INDEX(Mapping!$C$2:$C$465,MATCH(E432,Mapping!$A$2:$A$465,0))</f>
        <v>UTTAR PRADESH</v>
      </c>
      <c r="H432" s="2" t="n">
        <v>120.8</v>
      </c>
      <c r="I432" s="3" t="n">
        <v>2.69</v>
      </c>
    </row>
    <row r="433" customFormat="false" ht="15" hidden="false" customHeight="false" outlineLevel="0" collapsed="false">
      <c r="A433" s="0" t="s">
        <v>409</v>
      </c>
      <c r="B433" s="0" t="n">
        <f aca="false">VALUE(LEFT(A433,4))</f>
        <v>2020</v>
      </c>
      <c r="C433" s="0" t="str">
        <f aca="false">"FY"&amp;IF(VALUE(MID(A433,6,2))&gt;=4,VALUE(LEFT(A433,4)),VALUE(LEFT(A433,4))-1)&amp;"-"&amp;TEXT(MOD(IF(VALUE(MID(A433,6,2))&gt;=4,VALUE(LEFT(A433,4)),VALUE(LEFT(A433,4))-1)+1,100),"00")</f>
        <v>FY2020-21</v>
      </c>
      <c r="D433" s="0" t="s">
        <v>128</v>
      </c>
      <c r="E433" s="0" t="s">
        <v>128</v>
      </c>
      <c r="F433" s="0" t="str">
        <f aca="false">INDEX(Mapping!$B$2:$B$465,MATCH(E433,Mapping!$A$2:$A$465,0))</f>
        <v>AD HYDRO POWER</v>
      </c>
      <c r="G433" s="0" t="str">
        <f aca="false">INDEX(Mapping!$C$2:$C$465,MATCH(E433,Mapping!$A$2:$A$465,0))</f>
        <v>AD HYDRO POWER</v>
      </c>
      <c r="H433" s="2" t="n">
        <v>106.9</v>
      </c>
      <c r="I433" s="3" t="n">
        <v>2.38</v>
      </c>
    </row>
    <row r="434" customFormat="false" ht="15" hidden="false" customHeight="false" outlineLevel="0" collapsed="false">
      <c r="A434" s="0" t="s">
        <v>409</v>
      </c>
      <c r="B434" s="0" t="n">
        <f aca="false">VALUE(LEFT(A434,4))</f>
        <v>2020</v>
      </c>
      <c r="C434" s="0" t="str">
        <f aca="false">"FY"&amp;IF(VALUE(MID(A434,6,2))&gt;=4,VALUE(LEFT(A434,4)),VALUE(LEFT(A434,4))-1)&amp;"-"&amp;TEXT(MOD(IF(VALUE(MID(A434,6,2))&gt;=4,VALUE(LEFT(A434,4)),VALUE(LEFT(A434,4))-1)+1,100),"00")</f>
        <v>FY2020-21</v>
      </c>
      <c r="D434" s="0" t="s">
        <v>165</v>
      </c>
      <c r="E434" s="0" t="s">
        <v>165</v>
      </c>
      <c r="F434" s="0" t="str">
        <f aca="false">INDEX(Mapping!$B$2:$B$465,MATCH(E434,Mapping!$A$2:$A$465,0))</f>
        <v>DGEN MEGA POWER</v>
      </c>
      <c r="G434" s="0" t="str">
        <f aca="false">INDEX(Mapping!$C$2:$C$465,MATCH(E434,Mapping!$A$2:$A$465,0))</f>
        <v>DGEN MEGA POWER</v>
      </c>
      <c r="H434" s="2" t="n">
        <v>101.22</v>
      </c>
      <c r="I434" s="3" t="n">
        <v>2.26</v>
      </c>
    </row>
    <row r="435" customFormat="false" ht="15" hidden="false" customHeight="false" outlineLevel="0" collapsed="false">
      <c r="A435" s="0" t="s">
        <v>409</v>
      </c>
      <c r="B435" s="0" t="n">
        <f aca="false">VALUE(LEFT(A435,4))</f>
        <v>2020</v>
      </c>
      <c r="C435" s="0" t="str">
        <f aca="false">"FY"&amp;IF(VALUE(MID(A435,6,2))&gt;=4,VALUE(LEFT(A435,4)),VALUE(LEFT(A435,4))-1)&amp;"-"&amp;TEXT(MOD(IF(VALUE(MID(A435,6,2))&gt;=4,VALUE(LEFT(A435,4)),VALUE(LEFT(A435,4))-1)+1,100),"00")</f>
        <v>FY2020-21</v>
      </c>
      <c r="D435" s="0" t="s">
        <v>122</v>
      </c>
      <c r="E435" s="0" t="s">
        <v>122</v>
      </c>
      <c r="F435" s="0" t="str">
        <f aca="false">INDEX(Mapping!$B$2:$B$465,MATCH(E435,Mapping!$A$2:$A$465,0))</f>
        <v>KARCHAM WANGTOO HEP</v>
      </c>
      <c r="G435" s="0" t="str">
        <f aca="false">INDEX(Mapping!$C$2:$C$465,MATCH(E435,Mapping!$A$2:$A$465,0))</f>
        <v>KARCHAM WANGTOO HEP</v>
      </c>
      <c r="H435" s="2" t="n">
        <v>94.99</v>
      </c>
      <c r="I435" s="3" t="n">
        <v>2.12</v>
      </c>
    </row>
    <row r="436" customFormat="false" ht="15" hidden="false" customHeight="false" outlineLevel="0" collapsed="false">
      <c r="A436" s="0" t="s">
        <v>409</v>
      </c>
      <c r="B436" s="0" t="n">
        <f aca="false">VALUE(LEFT(A436,4))</f>
        <v>2020</v>
      </c>
      <c r="C436" s="0" t="str">
        <f aca="false">"FY"&amp;IF(VALUE(MID(A436,6,2))&gt;=4,VALUE(LEFT(A436,4)),VALUE(LEFT(A436,4))-1)&amp;"-"&amp;TEXT(MOD(IF(VALUE(MID(A436,6,2))&gt;=4,VALUE(LEFT(A436,4)),VALUE(LEFT(A436,4))-1)+1,100),"00")</f>
        <v>FY2020-21</v>
      </c>
      <c r="D436" s="0" t="s">
        <v>31</v>
      </c>
      <c r="E436" s="0" t="s">
        <v>31</v>
      </c>
      <c r="F436" s="0" t="str">
        <f aca="false">INDEX(Mapping!$B$2:$B$465,MATCH(E436,Mapping!$A$2:$A$465,0))</f>
        <v>GUJARAT</v>
      </c>
      <c r="G436" s="0" t="str">
        <f aca="false">INDEX(Mapping!$C$2:$C$465,MATCH(E436,Mapping!$A$2:$A$465,0))</f>
        <v>GUJARAT</v>
      </c>
      <c r="H436" s="2" t="n">
        <v>94.22</v>
      </c>
      <c r="I436" s="3" t="n">
        <v>2.1</v>
      </c>
    </row>
    <row r="437" customFormat="false" ht="15" hidden="false" customHeight="false" outlineLevel="0" collapsed="false">
      <c r="A437" s="0" t="s">
        <v>409</v>
      </c>
      <c r="B437" s="0" t="n">
        <f aca="false">VALUE(LEFT(A437,4))</f>
        <v>2020</v>
      </c>
      <c r="C437" s="0" t="str">
        <f aca="false">"FY"&amp;IF(VALUE(MID(A437,6,2))&gt;=4,VALUE(LEFT(A437,4)),VALUE(LEFT(A437,4))-1)&amp;"-"&amp;TEXT(MOD(IF(VALUE(MID(A437,6,2))&gt;=4,VALUE(LEFT(A437,4)),VALUE(LEFT(A437,4))-1)+1,100),"00")</f>
        <v>FY2020-21</v>
      </c>
      <c r="D437" s="0" t="s">
        <v>72</v>
      </c>
      <c r="E437" s="0" t="s">
        <v>72</v>
      </c>
      <c r="F437" s="0" t="str">
        <f aca="false">INDEX(Mapping!$B$2:$B$465,MATCH(E437,Mapping!$A$2:$A$465,0))</f>
        <v>JINDAL POWER LTD - STAGE 1</v>
      </c>
      <c r="G437" s="0" t="str">
        <f aca="false">INDEX(Mapping!$C$2:$C$465,MATCH(E437,Mapping!$A$2:$A$465,0))</f>
        <v>JINDAL POWER LTD (BOTH STAGES)</v>
      </c>
      <c r="H437" s="2" t="n">
        <v>82.7</v>
      </c>
      <c r="I437" s="3" t="n">
        <v>1.84</v>
      </c>
    </row>
    <row r="438" customFormat="false" ht="15" hidden="false" customHeight="false" outlineLevel="0" collapsed="false">
      <c r="A438" s="0" t="s">
        <v>409</v>
      </c>
      <c r="B438" s="0" t="n">
        <f aca="false">VALUE(LEFT(A438,4))</f>
        <v>2020</v>
      </c>
      <c r="C438" s="0" t="str">
        <f aca="false">"FY"&amp;IF(VALUE(MID(A438,6,2))&gt;=4,VALUE(LEFT(A438,4)),VALUE(LEFT(A438,4))-1)&amp;"-"&amp;TEXT(MOD(IF(VALUE(MID(A438,6,2))&gt;=4,VALUE(LEFT(A438,4)),VALUE(LEFT(A438,4))-1)+1,100),"00")</f>
        <v>FY2020-21</v>
      </c>
      <c r="D438" s="0" t="s">
        <v>47</v>
      </c>
      <c r="E438" s="0" t="s">
        <v>47</v>
      </c>
      <c r="F438" s="0" t="str">
        <f aca="false">INDEX(Mapping!$B$2:$B$465,MATCH(E438,Mapping!$A$2:$A$465,0))</f>
        <v>KARNATAKA</v>
      </c>
      <c r="G438" s="0" t="str">
        <f aca="false">INDEX(Mapping!$C$2:$C$465,MATCH(E438,Mapping!$A$2:$A$465,0))</f>
        <v>KARNATAKA</v>
      </c>
      <c r="H438" s="2" t="n">
        <v>79.24</v>
      </c>
      <c r="I438" s="3" t="n">
        <v>1.77</v>
      </c>
    </row>
    <row r="439" customFormat="false" ht="15" hidden="false" customHeight="false" outlineLevel="0" collapsed="false">
      <c r="A439" s="0" t="s">
        <v>409</v>
      </c>
      <c r="B439" s="0" t="n">
        <f aca="false">VALUE(LEFT(A439,4))</f>
        <v>2020</v>
      </c>
      <c r="C439" s="0" t="str">
        <f aca="false">"FY"&amp;IF(VALUE(MID(A439,6,2))&gt;=4,VALUE(LEFT(A439,4)),VALUE(LEFT(A439,4))-1)&amp;"-"&amp;TEXT(MOD(IF(VALUE(MID(A439,6,2))&gt;=4,VALUE(LEFT(A439,4)),VALUE(LEFT(A439,4))-1)+1,100),"00")</f>
        <v>FY2020-21</v>
      </c>
      <c r="D439" s="0" t="s">
        <v>194</v>
      </c>
      <c r="E439" s="0" t="s">
        <v>194</v>
      </c>
      <c r="F439" s="0" t="str">
        <f aca="false">INDEX(Mapping!$B$2:$B$465,MATCH(E439,Mapping!$A$2:$A$465,0))</f>
        <v>TASHIDENG HEP</v>
      </c>
      <c r="G439" s="0" t="str">
        <f aca="false">INDEX(Mapping!$C$2:$C$465,MATCH(E439,Mapping!$A$2:$A$465,0))</f>
        <v>TASHIDENG HEP</v>
      </c>
      <c r="H439" s="2" t="n">
        <v>77</v>
      </c>
      <c r="I439" s="3" t="n">
        <v>1.72</v>
      </c>
    </row>
    <row r="440" customFormat="false" ht="15" hidden="false" customHeight="false" outlineLevel="0" collapsed="false">
      <c r="A440" s="0" t="s">
        <v>409</v>
      </c>
      <c r="B440" s="0" t="n">
        <f aca="false">VALUE(LEFT(A440,4))</f>
        <v>2020</v>
      </c>
      <c r="C440" s="0" t="str">
        <f aca="false">"FY"&amp;IF(VALUE(MID(A440,6,2))&gt;=4,VALUE(LEFT(A440,4)),VALUE(LEFT(A440,4))-1)&amp;"-"&amp;TEXT(MOD(IF(VALUE(MID(A440,6,2))&gt;=4,VALUE(LEFT(A440,4)),VALUE(LEFT(A440,4))-1)+1,100),"00")</f>
        <v>FY2020-21</v>
      </c>
      <c r="D440" s="0" t="s">
        <v>191</v>
      </c>
      <c r="E440" s="0" t="s">
        <v>191</v>
      </c>
      <c r="F440" s="0" t="str">
        <f aca="false">INDEX(Mapping!$B$2:$B$465,MATCH(E440,Mapping!$A$2:$A$465,0))</f>
        <v>DIKCHU HEP</v>
      </c>
      <c r="G440" s="0" t="str">
        <f aca="false">INDEX(Mapping!$C$2:$C$465,MATCH(E440,Mapping!$A$2:$A$465,0))</f>
        <v>DIKCHU HEP</v>
      </c>
      <c r="H440" s="2" t="n">
        <v>76.41</v>
      </c>
      <c r="I440" s="3" t="n">
        <v>1.7</v>
      </c>
    </row>
    <row r="441" customFormat="false" ht="15" hidden="false" customHeight="false" outlineLevel="0" collapsed="false">
      <c r="A441" s="0" t="s">
        <v>409</v>
      </c>
      <c r="B441" s="0" t="n">
        <f aca="false">VALUE(LEFT(A441,4))</f>
        <v>2020</v>
      </c>
      <c r="C441" s="0" t="str">
        <f aca="false">"FY"&amp;IF(VALUE(MID(A441,6,2))&gt;=4,VALUE(LEFT(A441,4)),VALUE(LEFT(A441,4))-1)&amp;"-"&amp;TEXT(MOD(IF(VALUE(MID(A441,6,2))&gt;=4,VALUE(LEFT(A441,4)),VALUE(LEFT(A441,4))-1)+1,100),"00")</f>
        <v>FY2020-21</v>
      </c>
      <c r="D441" s="0" t="s">
        <v>190</v>
      </c>
      <c r="E441" s="0" t="s">
        <v>190</v>
      </c>
      <c r="F441" s="0" t="str">
        <f aca="false">INDEX(Mapping!$B$2:$B$465,MATCH(E441,Mapping!$A$2:$A$465,0))</f>
        <v>JORETHANG</v>
      </c>
      <c r="G441" s="0" t="str">
        <f aca="false">INDEX(Mapping!$C$2:$C$465,MATCH(E441,Mapping!$A$2:$A$465,0))</f>
        <v>JORETHANG</v>
      </c>
      <c r="H441" s="2" t="n">
        <v>75.25</v>
      </c>
      <c r="I441" s="3" t="n">
        <v>1.68</v>
      </c>
    </row>
    <row r="442" customFormat="false" ht="15" hidden="false" customHeight="false" outlineLevel="0" collapsed="false">
      <c r="A442" s="0" t="s">
        <v>409</v>
      </c>
      <c r="B442" s="0" t="n">
        <f aca="false">VALUE(LEFT(A442,4))</f>
        <v>2020</v>
      </c>
      <c r="C442" s="0" t="str">
        <f aca="false">"FY"&amp;IF(VALUE(MID(A442,6,2))&gt;=4,VALUE(LEFT(A442,4)),VALUE(LEFT(A442,4))-1)&amp;"-"&amp;TEXT(MOD(IF(VALUE(MID(A442,6,2))&gt;=4,VALUE(LEFT(A442,4)),VALUE(LEFT(A442,4))-1)+1,100),"00")</f>
        <v>FY2020-21</v>
      </c>
      <c r="D442" s="0" t="s">
        <v>85</v>
      </c>
      <c r="E442" s="0" t="s">
        <v>85</v>
      </c>
      <c r="F442" s="0" t="str">
        <f aca="false">INDEX(Mapping!$B$2:$B$465,MATCH(E442,Mapping!$A$2:$A$465,0))</f>
        <v>ADANI POWER - RAIPUR TPP (EX-GMR CHHATTISGARH)</v>
      </c>
      <c r="G442" s="0" t="str">
        <f aca="false">INDEX(Mapping!$C$2:$C$465,MATCH(E442,Mapping!$A$2:$A$465,0))</f>
        <v>ADANI POWER (ALL PLANTS)</v>
      </c>
      <c r="H442" s="2" t="n">
        <v>72.42</v>
      </c>
      <c r="I442" s="3" t="n">
        <v>1.61</v>
      </c>
    </row>
    <row r="443" customFormat="false" ht="15" hidden="false" customHeight="false" outlineLevel="0" collapsed="false">
      <c r="A443" s="0" t="s">
        <v>409</v>
      </c>
      <c r="B443" s="0" t="n">
        <f aca="false">VALUE(LEFT(A443,4))</f>
        <v>2020</v>
      </c>
      <c r="C443" s="0" t="str">
        <f aca="false">"FY"&amp;IF(VALUE(MID(A443,6,2))&gt;=4,VALUE(LEFT(A443,4)),VALUE(LEFT(A443,4))-1)&amp;"-"&amp;TEXT(MOD(IF(VALUE(MID(A443,6,2))&gt;=4,VALUE(LEFT(A443,4)),VALUE(LEFT(A443,4))-1)+1,100),"00")</f>
        <v>FY2020-21</v>
      </c>
      <c r="D443" s="0" t="s">
        <v>142</v>
      </c>
      <c r="E443" s="0" t="s">
        <v>142</v>
      </c>
      <c r="F443" s="0" t="str">
        <f aca="false">INDEX(Mapping!$B$2:$B$465,MATCH(E443,Mapping!$A$2:$A$465,0))</f>
        <v>SAINJ HEP</v>
      </c>
      <c r="G443" s="0" t="str">
        <f aca="false">INDEX(Mapping!$C$2:$C$465,MATCH(E443,Mapping!$A$2:$A$465,0))</f>
        <v>SAINJ HEP</v>
      </c>
      <c r="H443" s="2" t="n">
        <v>63.8</v>
      </c>
      <c r="I443" s="3" t="n">
        <v>1.42</v>
      </c>
    </row>
    <row r="444" customFormat="false" ht="15" hidden="false" customHeight="false" outlineLevel="0" collapsed="false">
      <c r="A444" s="0" t="s">
        <v>409</v>
      </c>
      <c r="B444" s="0" t="n">
        <f aca="false">VALUE(LEFT(A444,4))</f>
        <v>2020</v>
      </c>
      <c r="C444" s="0" t="str">
        <f aca="false">"FY"&amp;IF(VALUE(MID(A444,6,2))&gt;=4,VALUE(LEFT(A444,4)),VALUE(LEFT(A444,4))-1)&amp;"-"&amp;TEXT(MOD(IF(VALUE(MID(A444,6,2))&gt;=4,VALUE(LEFT(A444,4)),VALUE(LEFT(A444,4))-1)+1,100),"00")</f>
        <v>FY2020-21</v>
      </c>
      <c r="D444" s="0" t="s">
        <v>121</v>
      </c>
      <c r="E444" s="0" t="s">
        <v>121</v>
      </c>
      <c r="F444" s="0" t="str">
        <f aca="false">INDEX(Mapping!$B$2:$B$465,MATCH(E444,Mapping!$A$2:$A$465,0))</f>
        <v>MEGHALAYA</v>
      </c>
      <c r="G444" s="0" t="str">
        <f aca="false">INDEX(Mapping!$C$2:$C$465,MATCH(E444,Mapping!$A$2:$A$465,0))</f>
        <v>MEGHALAYA</v>
      </c>
      <c r="H444" s="2" t="n">
        <v>62.39</v>
      </c>
      <c r="I444" s="3" t="n">
        <v>1.39</v>
      </c>
    </row>
    <row r="445" customFormat="false" ht="15" hidden="false" customHeight="false" outlineLevel="0" collapsed="false">
      <c r="A445" s="0" t="s">
        <v>409</v>
      </c>
      <c r="B445" s="0" t="n">
        <f aca="false">VALUE(LEFT(A445,4))</f>
        <v>2020</v>
      </c>
      <c r="C445" s="0" t="str">
        <f aca="false">"FY"&amp;IF(VALUE(MID(A445,6,2))&gt;=4,VALUE(LEFT(A445,4)),VALUE(LEFT(A445,4))-1)&amp;"-"&amp;TEXT(MOD(IF(VALUE(MID(A445,6,2))&gt;=4,VALUE(LEFT(A445,4)),VALUE(LEFT(A445,4))-1)+1,100),"00")</f>
        <v>FY2020-21</v>
      </c>
      <c r="D445" s="0" t="s">
        <v>84</v>
      </c>
      <c r="E445" s="0" t="s">
        <v>84</v>
      </c>
      <c r="F445" s="0" t="str">
        <f aca="false">INDEX(Mapping!$B$2:$B$465,MATCH(E445,Mapping!$A$2:$A$465,0))</f>
        <v>DB POWER</v>
      </c>
      <c r="G445" s="0" t="str">
        <f aca="false">INDEX(Mapping!$C$2:$C$465,MATCH(E445,Mapping!$A$2:$A$465,0))</f>
        <v>DB POWER</v>
      </c>
      <c r="H445" s="2" t="n">
        <v>59.75</v>
      </c>
      <c r="I445" s="3" t="n">
        <v>1.33</v>
      </c>
    </row>
    <row r="446" customFormat="false" ht="15" hidden="false" customHeight="false" outlineLevel="0" collapsed="false">
      <c r="A446" s="0" t="s">
        <v>409</v>
      </c>
      <c r="B446" s="0" t="n">
        <f aca="false">VALUE(LEFT(A446,4))</f>
        <v>2020</v>
      </c>
      <c r="C446" s="0" t="str">
        <f aca="false">"FY"&amp;IF(VALUE(MID(A446,6,2))&gt;=4,VALUE(LEFT(A446,4)),VALUE(LEFT(A446,4))-1)&amp;"-"&amp;TEXT(MOD(IF(VALUE(MID(A446,6,2))&gt;=4,VALUE(LEFT(A446,4)),VALUE(LEFT(A446,4))-1)+1,100),"00")</f>
        <v>FY2020-21</v>
      </c>
      <c r="D446" s="0" t="s">
        <v>119</v>
      </c>
      <c r="E446" s="0" t="s">
        <v>119</v>
      </c>
      <c r="F446" s="0" t="str">
        <f aca="false">INDEX(Mapping!$B$2:$B$465,MATCH(E446,Mapping!$A$2:$A$465,0))</f>
        <v>GOA</v>
      </c>
      <c r="G446" s="0" t="str">
        <f aca="false">INDEX(Mapping!$C$2:$C$465,MATCH(E446,Mapping!$A$2:$A$465,0))</f>
        <v>GOA</v>
      </c>
      <c r="H446" s="2" t="n">
        <v>57.15</v>
      </c>
      <c r="I446" s="3" t="n">
        <v>1.27</v>
      </c>
    </row>
    <row r="447" customFormat="false" ht="15" hidden="false" customHeight="false" outlineLevel="0" collapsed="false">
      <c r="A447" s="0" t="s">
        <v>409</v>
      </c>
      <c r="B447" s="0" t="n">
        <f aca="false">VALUE(LEFT(A447,4))</f>
        <v>2020</v>
      </c>
      <c r="C447" s="0" t="str">
        <f aca="false">"FY"&amp;IF(VALUE(MID(A447,6,2))&gt;=4,VALUE(LEFT(A447,4)),VALUE(LEFT(A447,4))-1)&amp;"-"&amp;TEXT(MOD(IF(VALUE(MID(A447,6,2))&gt;=4,VALUE(LEFT(A447,4)),VALUE(LEFT(A447,4))-1)+1,100),"00")</f>
        <v>FY2020-21</v>
      </c>
      <c r="D447" s="0" t="s">
        <v>89</v>
      </c>
      <c r="E447" s="0" t="s">
        <v>89</v>
      </c>
      <c r="F447" s="0" t="str">
        <f aca="false">INDEX(Mapping!$B$2:$B$465,MATCH(E447,Mapping!$A$2:$A$465,0))</f>
        <v>MB POWER (MP)</v>
      </c>
      <c r="G447" s="0" t="str">
        <f aca="false">INDEX(Mapping!$C$2:$C$465,MATCH(E447,Mapping!$A$2:$A$465,0))</f>
        <v>MB POWER (MP)</v>
      </c>
      <c r="H447" s="2" t="n">
        <v>50.9</v>
      </c>
      <c r="I447" s="3" t="n">
        <v>1.13</v>
      </c>
    </row>
    <row r="448" customFormat="false" ht="15" hidden="false" customHeight="false" outlineLevel="0" collapsed="false">
      <c r="A448" s="0" t="s">
        <v>409</v>
      </c>
      <c r="B448" s="0" t="n">
        <f aca="false">VALUE(LEFT(A448,4))</f>
        <v>2020</v>
      </c>
      <c r="C448" s="0" t="str">
        <f aca="false">"FY"&amp;IF(VALUE(MID(A448,6,2))&gt;=4,VALUE(LEFT(A448,4)),VALUE(LEFT(A448,4))-1)&amp;"-"&amp;TEXT(MOD(IF(VALUE(MID(A448,6,2))&gt;=4,VALUE(LEFT(A448,4)),VALUE(LEFT(A448,4))-1)+1,100),"00")</f>
        <v>FY2020-21</v>
      </c>
      <c r="D448" s="0" t="s">
        <v>79</v>
      </c>
      <c r="E448" s="0" t="s">
        <v>79</v>
      </c>
      <c r="F448" s="0" t="str">
        <f aca="false">INDEX(Mapping!$B$2:$B$465,MATCH(E448,Mapping!$A$2:$A$465,0))</f>
        <v>MAHAN ENERGEN (EX-ESSAR POWER MP)</v>
      </c>
      <c r="G448" s="0" t="str">
        <f aca="false">INDEX(Mapping!$C$2:$C$465,MATCH(E448,Mapping!$A$2:$A$465,0))</f>
        <v>ADANI POWER (ALL PLANTS)</v>
      </c>
      <c r="H448" s="2" t="n">
        <v>50.48</v>
      </c>
      <c r="I448" s="3" t="n">
        <v>1.13</v>
      </c>
    </row>
    <row r="449" customFormat="false" ht="15" hidden="false" customHeight="false" outlineLevel="0" collapsed="false">
      <c r="A449" s="0" t="s">
        <v>409</v>
      </c>
      <c r="B449" s="0" t="n">
        <f aca="false">VALUE(LEFT(A449,4))</f>
        <v>2020</v>
      </c>
      <c r="C449" s="0" t="str">
        <f aca="false">"FY"&amp;IF(VALUE(MID(A449,6,2))&gt;=4,VALUE(LEFT(A449,4)),VALUE(LEFT(A449,4))-1)&amp;"-"&amp;TEXT(MOD(IF(VALUE(MID(A449,6,2))&gt;=4,VALUE(LEFT(A449,4)),VALUE(LEFT(A449,4))-1)+1,100),"00")</f>
        <v>FY2020-21</v>
      </c>
      <c r="D449" s="0" t="s">
        <v>94</v>
      </c>
      <c r="E449" s="0" t="s">
        <v>94</v>
      </c>
      <c r="F449" s="0" t="str">
        <f aca="false">INDEX(Mapping!$B$2:$B$465,MATCH(E449,Mapping!$A$2:$A$465,0))</f>
        <v>JHARKHAND</v>
      </c>
      <c r="G449" s="0" t="str">
        <f aca="false">INDEX(Mapping!$C$2:$C$465,MATCH(E449,Mapping!$A$2:$A$465,0))</f>
        <v>JHARKHAND</v>
      </c>
      <c r="H449" s="2" t="n">
        <v>47.14</v>
      </c>
      <c r="I449" s="3" t="n">
        <v>1.05</v>
      </c>
    </row>
    <row r="450" customFormat="false" ht="15" hidden="false" customHeight="false" outlineLevel="0" collapsed="false">
      <c r="A450" s="0" t="s">
        <v>409</v>
      </c>
      <c r="B450" s="0" t="n">
        <f aca="false">VALUE(LEFT(A450,4))</f>
        <v>2020</v>
      </c>
      <c r="C450" s="0" t="str">
        <f aca="false">"FY"&amp;IF(VALUE(MID(A450,6,2))&gt;=4,VALUE(LEFT(A450,4)),VALUE(LEFT(A450,4))-1)&amp;"-"&amp;TEXT(MOD(IF(VALUE(MID(A450,6,2))&gt;=4,VALUE(LEFT(A450,4)),VALUE(LEFT(A450,4))-1)+1,100),"00")</f>
        <v>FY2020-21</v>
      </c>
      <c r="D450" s="0" t="s">
        <v>176</v>
      </c>
      <c r="E450" s="0" t="s">
        <v>176</v>
      </c>
      <c r="F450" s="0" t="str">
        <f aca="false">INDEX(Mapping!$B$2:$B$465,MATCH(E450,Mapping!$A$2:$A$465,0))</f>
        <v>SIKKIM</v>
      </c>
      <c r="G450" s="0" t="str">
        <f aca="false">INDEX(Mapping!$C$2:$C$465,MATCH(E450,Mapping!$A$2:$A$465,0))</f>
        <v>SIKKIM</v>
      </c>
      <c r="H450" s="2" t="n">
        <v>43.46</v>
      </c>
      <c r="I450" s="3" t="n">
        <v>0.97</v>
      </c>
    </row>
    <row r="451" customFormat="false" ht="15" hidden="false" customHeight="false" outlineLevel="0" collapsed="false">
      <c r="A451" s="0" t="s">
        <v>409</v>
      </c>
      <c r="B451" s="0" t="n">
        <f aca="false">VALUE(LEFT(A451,4))</f>
        <v>2020</v>
      </c>
      <c r="C451" s="0" t="str">
        <f aca="false">"FY"&amp;IF(VALUE(MID(A451,6,2))&gt;=4,VALUE(LEFT(A451,4)),VALUE(LEFT(A451,4))-1)&amp;"-"&amp;TEXT(MOD(IF(VALUE(MID(A451,6,2))&gt;=4,VALUE(LEFT(A451,4)),VALUE(LEFT(A451,4))-1)+1,100),"00")</f>
        <v>FY2020-21</v>
      </c>
      <c r="D451" s="0" t="s">
        <v>159</v>
      </c>
      <c r="E451" s="0" t="s">
        <v>159</v>
      </c>
      <c r="F451" s="0" t="str">
        <f aca="false">INDEX(Mapping!$B$2:$B$465,MATCH(E451,Mapping!$A$2:$A$465,0))</f>
        <v>GMR WARORA (EX-EMCO)</v>
      </c>
      <c r="G451" s="0" t="str">
        <f aca="false">INDEX(Mapping!$C$2:$C$465,MATCH(E451,Mapping!$A$2:$A$465,0))</f>
        <v>GMR ENERGY</v>
      </c>
      <c r="H451" s="2" t="n">
        <v>40.48</v>
      </c>
      <c r="I451" s="3" t="n">
        <v>0.9</v>
      </c>
    </row>
    <row r="452" customFormat="false" ht="15" hidden="false" customHeight="false" outlineLevel="0" collapsed="false">
      <c r="A452" s="0" t="s">
        <v>409</v>
      </c>
      <c r="B452" s="0" t="n">
        <f aca="false">VALUE(LEFT(A452,4))</f>
        <v>2020</v>
      </c>
      <c r="C452" s="0" t="str">
        <f aca="false">"FY"&amp;IF(VALUE(MID(A452,6,2))&gt;=4,VALUE(LEFT(A452,4)),VALUE(LEFT(A452,4))-1)&amp;"-"&amp;TEXT(MOD(IF(VALUE(MID(A452,6,2))&gt;=4,VALUE(LEFT(A452,4)),VALUE(LEFT(A452,4))-1)+1,100),"00")</f>
        <v>FY2020-21</v>
      </c>
      <c r="D452" s="0" t="s">
        <v>67</v>
      </c>
      <c r="E452" s="0" t="s">
        <v>67</v>
      </c>
      <c r="F452" s="0" t="str">
        <f aca="false">INDEX(Mapping!$B$2:$B$465,MATCH(E452,Mapping!$A$2:$A$465,0))</f>
        <v>JINDAL POWER LTD - STAGE 2</v>
      </c>
      <c r="G452" s="0" t="str">
        <f aca="false">INDEX(Mapping!$C$2:$C$465,MATCH(E452,Mapping!$A$2:$A$465,0))</f>
        <v>JINDAL POWER LTD (BOTH STAGES)</v>
      </c>
      <c r="H452" s="2" t="n">
        <v>38.58</v>
      </c>
      <c r="I452" s="3" t="n">
        <v>0.86</v>
      </c>
    </row>
    <row r="453" customFormat="false" ht="15" hidden="false" customHeight="false" outlineLevel="0" collapsed="false">
      <c r="A453" s="0" t="s">
        <v>409</v>
      </c>
      <c r="B453" s="0" t="n">
        <f aca="false">VALUE(LEFT(A453,4))</f>
        <v>2020</v>
      </c>
      <c r="C453" s="0" t="str">
        <f aca="false">"FY"&amp;IF(VALUE(MID(A453,6,2))&gt;=4,VALUE(LEFT(A453,4)),VALUE(LEFT(A453,4))-1)&amp;"-"&amp;TEXT(MOD(IF(VALUE(MID(A453,6,2))&gt;=4,VALUE(LEFT(A453,4)),VALUE(LEFT(A453,4))-1)+1,100),"00")</f>
        <v>FY2020-21</v>
      </c>
      <c r="D453" s="0" t="s">
        <v>48</v>
      </c>
      <c r="E453" s="0" t="s">
        <v>48</v>
      </c>
      <c r="F453" s="0" t="str">
        <f aca="false">INDEX(Mapping!$B$2:$B$465,MATCH(E453,Mapping!$A$2:$A$465,0))</f>
        <v>DELHI</v>
      </c>
      <c r="G453" s="0" t="str">
        <f aca="false">INDEX(Mapping!$C$2:$C$465,MATCH(E453,Mapping!$A$2:$A$465,0))</f>
        <v>DELHI</v>
      </c>
      <c r="H453" s="2" t="n">
        <v>36.54</v>
      </c>
      <c r="I453" s="3" t="n">
        <v>0.81</v>
      </c>
    </row>
    <row r="454" customFormat="false" ht="15" hidden="false" customHeight="false" outlineLevel="0" collapsed="false">
      <c r="A454" s="0" t="s">
        <v>409</v>
      </c>
      <c r="B454" s="0" t="n">
        <f aca="false">VALUE(LEFT(A454,4))</f>
        <v>2020</v>
      </c>
      <c r="C454" s="0" t="str">
        <f aca="false">"FY"&amp;IF(VALUE(MID(A454,6,2))&gt;=4,VALUE(LEFT(A454,4)),VALUE(LEFT(A454,4))-1)&amp;"-"&amp;TEXT(MOD(IF(VALUE(MID(A454,6,2))&gt;=4,VALUE(LEFT(A454,4)),VALUE(LEFT(A454,4))-1)+1,100),"00")</f>
        <v>FY2020-21</v>
      </c>
      <c r="D454" s="0" t="s">
        <v>45</v>
      </c>
      <c r="E454" s="0" t="s">
        <v>45</v>
      </c>
      <c r="F454" s="0" t="str">
        <f aca="false">INDEX(Mapping!$B$2:$B$465,MATCH(E454,Mapping!$A$2:$A$465,0))</f>
        <v>BIHAR</v>
      </c>
      <c r="G454" s="0" t="str">
        <f aca="false">INDEX(Mapping!$C$2:$C$465,MATCH(E454,Mapping!$A$2:$A$465,0))</f>
        <v>BIHAR</v>
      </c>
      <c r="H454" s="2" t="n">
        <v>34.93</v>
      </c>
      <c r="I454" s="3" t="n">
        <v>0.78</v>
      </c>
    </row>
    <row r="455" customFormat="false" ht="15" hidden="false" customHeight="false" outlineLevel="0" collapsed="false">
      <c r="A455" s="0" t="s">
        <v>409</v>
      </c>
      <c r="B455" s="0" t="n">
        <f aca="false">VALUE(LEFT(A455,4))</f>
        <v>2020</v>
      </c>
      <c r="C455" s="0" t="str">
        <f aca="false">"FY"&amp;IF(VALUE(MID(A455,6,2))&gt;=4,VALUE(LEFT(A455,4)),VALUE(LEFT(A455,4))-1)&amp;"-"&amp;TEXT(MOD(IF(VALUE(MID(A455,6,2))&gt;=4,VALUE(LEFT(A455,4)),VALUE(LEFT(A455,4))-1)+1,100),"00")</f>
        <v>FY2020-21</v>
      </c>
      <c r="D455" s="0" t="s">
        <v>181</v>
      </c>
      <c r="E455" s="0" t="s">
        <v>181</v>
      </c>
      <c r="F455" s="0" t="str">
        <f aca="false">INDEX(Mapping!$B$2:$B$465,MATCH(E455,Mapping!$A$2:$A$465,0))</f>
        <v>ARUNACHAL PRADESH</v>
      </c>
      <c r="G455" s="0" t="str">
        <f aca="false">INDEX(Mapping!$C$2:$C$465,MATCH(E455,Mapping!$A$2:$A$465,0))</f>
        <v>ARUNACHAL PRADESH</v>
      </c>
      <c r="H455" s="2" t="n">
        <v>34.73</v>
      </c>
      <c r="I455" s="3" t="n">
        <v>0.77</v>
      </c>
    </row>
    <row r="456" customFormat="false" ht="15" hidden="false" customHeight="false" outlineLevel="0" collapsed="false">
      <c r="A456" s="0" t="s">
        <v>409</v>
      </c>
      <c r="B456" s="0" t="n">
        <f aca="false">VALUE(LEFT(A456,4))</f>
        <v>2020</v>
      </c>
      <c r="C456" s="0" t="str">
        <f aca="false">"FY"&amp;IF(VALUE(MID(A456,6,2))&gt;=4,VALUE(LEFT(A456,4)),VALUE(LEFT(A456,4))-1)&amp;"-"&amp;TEXT(MOD(IF(VALUE(MID(A456,6,2))&gt;=4,VALUE(LEFT(A456,4)),VALUE(LEFT(A456,4))-1)+1,100),"00")</f>
        <v>FY2020-21</v>
      </c>
      <c r="D456" s="0" t="s">
        <v>228</v>
      </c>
      <c r="E456" s="0" t="s">
        <v>228</v>
      </c>
      <c r="F456" s="0" t="str">
        <f aca="false">INDEX(Mapping!$B$2:$B$465,MATCH(E456,Mapping!$A$2:$A$465,0))</f>
        <v>OTPC PALATANA</v>
      </c>
      <c r="G456" s="0" t="str">
        <f aca="false">INDEX(Mapping!$C$2:$C$465,MATCH(E456,Mapping!$A$2:$A$465,0))</f>
        <v>OTPC PALATANA</v>
      </c>
      <c r="H456" s="2" t="n">
        <v>31.11</v>
      </c>
      <c r="I456" s="3" t="n">
        <v>0.69</v>
      </c>
    </row>
    <row r="457" customFormat="false" ht="15" hidden="false" customHeight="false" outlineLevel="0" collapsed="false">
      <c r="A457" s="0" t="s">
        <v>409</v>
      </c>
      <c r="B457" s="0" t="n">
        <f aca="false">VALUE(LEFT(A457,4))</f>
        <v>2020</v>
      </c>
      <c r="C457" s="0" t="str">
        <f aca="false">"FY"&amp;IF(VALUE(MID(A457,6,2))&gt;=4,VALUE(LEFT(A457,4)),VALUE(LEFT(A457,4))-1)&amp;"-"&amp;TEXT(MOD(IF(VALUE(MID(A457,6,2))&gt;=4,VALUE(LEFT(A457,4)),VALUE(LEFT(A457,4))-1)+1,100),"00")</f>
        <v>FY2020-21</v>
      </c>
      <c r="D457" s="0" t="s">
        <v>143</v>
      </c>
      <c r="E457" s="0" t="s">
        <v>143</v>
      </c>
      <c r="F457" s="0" t="str">
        <f aca="false">INDEX(Mapping!$B$2:$B$465,MATCH(E457,Mapping!$A$2:$A$465,0))</f>
        <v>MARUTI CLEAN COAL &amp; POWER</v>
      </c>
      <c r="G457" s="0" t="str">
        <f aca="false">INDEX(Mapping!$C$2:$C$465,MATCH(E457,Mapping!$A$2:$A$465,0))</f>
        <v>MARUTI CLEAN COAL &amp; POWER</v>
      </c>
      <c r="H457" s="2" t="n">
        <v>30.02</v>
      </c>
      <c r="I457" s="3" t="n">
        <v>0.67</v>
      </c>
    </row>
    <row r="458" customFormat="false" ht="15" hidden="false" customHeight="false" outlineLevel="0" collapsed="false">
      <c r="A458" s="0" t="s">
        <v>409</v>
      </c>
      <c r="B458" s="0" t="n">
        <f aca="false">VALUE(LEFT(A458,4))</f>
        <v>2020</v>
      </c>
      <c r="C458" s="0" t="str">
        <f aca="false">"FY"&amp;IF(VALUE(MID(A458,6,2))&gt;=4,VALUE(LEFT(A458,4)),VALUE(LEFT(A458,4))-1)&amp;"-"&amp;TEXT(MOD(IF(VALUE(MID(A458,6,2))&gt;=4,VALUE(LEFT(A458,4)),VALUE(LEFT(A458,4))-1)+1,100),"00")</f>
        <v>FY2020-21</v>
      </c>
      <c r="D458" s="0" t="s">
        <v>187</v>
      </c>
      <c r="E458" s="0" t="s">
        <v>187</v>
      </c>
      <c r="F458" s="0" t="str">
        <f aca="false">INDEX(Mapping!$B$2:$B$465,MATCH(E458,Mapping!$A$2:$A$465,0))</f>
        <v>SPECTRUM</v>
      </c>
      <c r="G458" s="0" t="str">
        <f aca="false">INDEX(Mapping!$C$2:$C$465,MATCH(E458,Mapping!$A$2:$A$465,0))</f>
        <v>SPECTRUM</v>
      </c>
      <c r="H458" s="2" t="n">
        <v>26.6</v>
      </c>
      <c r="I458" s="3" t="n">
        <v>0.59</v>
      </c>
    </row>
    <row r="459" customFormat="false" ht="15" hidden="false" customHeight="false" outlineLevel="0" collapsed="false">
      <c r="A459" s="0" t="s">
        <v>409</v>
      </c>
      <c r="B459" s="0" t="n">
        <f aca="false">VALUE(LEFT(A459,4))</f>
        <v>2020</v>
      </c>
      <c r="C459" s="0" t="str">
        <f aca="false">"FY"&amp;IF(VALUE(MID(A459,6,2))&gt;=4,VALUE(LEFT(A459,4)),VALUE(LEFT(A459,4))-1)&amp;"-"&amp;TEXT(MOD(IF(VALUE(MID(A459,6,2))&gt;=4,VALUE(LEFT(A459,4)),VALUE(LEFT(A459,4))-1)+1,100),"00")</f>
        <v>FY2020-21</v>
      </c>
      <c r="D459" s="0" t="s">
        <v>49</v>
      </c>
      <c r="E459" s="0" t="s">
        <v>49</v>
      </c>
      <c r="F459" s="0" t="str">
        <f aca="false">INDEX(Mapping!$B$2:$B$465,MATCH(E459,Mapping!$A$2:$A$465,0))</f>
        <v>MADHYA PRADESH</v>
      </c>
      <c r="G459" s="0" t="str">
        <f aca="false">INDEX(Mapping!$C$2:$C$465,MATCH(E459,Mapping!$A$2:$A$465,0))</f>
        <v>MADHYA PRADESH</v>
      </c>
      <c r="H459" s="2" t="n">
        <v>24.24</v>
      </c>
      <c r="I459" s="3" t="n">
        <v>0.54</v>
      </c>
    </row>
    <row r="460" customFormat="false" ht="15" hidden="false" customHeight="false" outlineLevel="0" collapsed="false">
      <c r="A460" s="0" t="s">
        <v>409</v>
      </c>
      <c r="B460" s="0" t="n">
        <f aca="false">VALUE(LEFT(A460,4))</f>
        <v>2020</v>
      </c>
      <c r="C460" s="0" t="str">
        <f aca="false">"FY"&amp;IF(VALUE(MID(A460,6,2))&gt;=4,VALUE(LEFT(A460,4)),VALUE(LEFT(A460,4))-1)&amp;"-"&amp;TEXT(MOD(IF(VALUE(MID(A460,6,2))&gt;=4,VALUE(LEFT(A460,4)),VALUE(LEFT(A460,4))-1)+1,100),"00")</f>
        <v>FY2020-21</v>
      </c>
      <c r="D460" s="0" t="s">
        <v>240</v>
      </c>
      <c r="E460" s="0" t="s">
        <v>240</v>
      </c>
      <c r="F460" s="0" t="str">
        <f aca="false">INDEX(Mapping!$B$2:$B$465,MATCH(E460,Mapping!$A$2:$A$465,0))</f>
        <v>CHUZACHEN HEP</v>
      </c>
      <c r="G460" s="0" t="str">
        <f aca="false">INDEX(Mapping!$C$2:$C$465,MATCH(E460,Mapping!$A$2:$A$465,0))</f>
        <v>CHUZACHEN HEP</v>
      </c>
      <c r="H460" s="2" t="n">
        <v>24.02</v>
      </c>
      <c r="I460" s="3" t="n">
        <v>0.54</v>
      </c>
    </row>
    <row r="461" customFormat="false" ht="15" hidden="false" customHeight="false" outlineLevel="0" collapsed="false">
      <c r="A461" s="0" t="s">
        <v>409</v>
      </c>
      <c r="B461" s="0" t="n">
        <f aca="false">VALUE(LEFT(A461,4))</f>
        <v>2020</v>
      </c>
      <c r="C461" s="0" t="str">
        <f aca="false">"FY"&amp;IF(VALUE(MID(A461,6,2))&gt;=4,VALUE(LEFT(A461,4)),VALUE(LEFT(A461,4))-1)&amp;"-"&amp;TEXT(MOD(IF(VALUE(MID(A461,6,2))&gt;=4,VALUE(LEFT(A461,4)),VALUE(LEFT(A461,4))-1)+1,100),"00")</f>
        <v>FY2020-21</v>
      </c>
      <c r="D461" s="0" t="s">
        <v>152</v>
      </c>
      <c r="E461" s="0" t="s">
        <v>152</v>
      </c>
      <c r="F461" s="0" t="str">
        <f aca="false">INDEX(Mapping!$B$2:$B$465,MATCH(E461,Mapping!$A$2:$A$465,0))</f>
        <v>CHANDIGARH</v>
      </c>
      <c r="G461" s="0" t="str">
        <f aca="false">INDEX(Mapping!$C$2:$C$465,MATCH(E461,Mapping!$A$2:$A$465,0))</f>
        <v>CHANDIGARH</v>
      </c>
      <c r="H461" s="2" t="n">
        <v>22.26</v>
      </c>
      <c r="I461" s="3" t="n">
        <v>0.5</v>
      </c>
    </row>
    <row r="462" customFormat="false" ht="15" hidden="false" customHeight="false" outlineLevel="0" collapsed="false">
      <c r="A462" s="0" t="s">
        <v>409</v>
      </c>
      <c r="B462" s="0" t="n">
        <f aca="false">VALUE(LEFT(A462,4))</f>
        <v>2020</v>
      </c>
      <c r="C462" s="0" t="str">
        <f aca="false">"FY"&amp;IF(VALUE(MID(A462,6,2))&gt;=4,VALUE(LEFT(A462,4)),VALUE(LEFT(A462,4))-1)&amp;"-"&amp;TEXT(MOD(IF(VALUE(MID(A462,6,2))&gt;=4,VALUE(LEFT(A462,4)),VALUE(LEFT(A462,4))-1)+1,100),"00")</f>
        <v>FY2020-21</v>
      </c>
      <c r="D462" s="0" t="s">
        <v>82</v>
      </c>
      <c r="E462" s="0" t="s">
        <v>82</v>
      </c>
      <c r="F462" s="0" t="str">
        <f aca="false">INDEX(Mapping!$B$2:$B$465,MATCH(E462,Mapping!$A$2:$A$465,0))</f>
        <v>JINDAL INDIA THERMAL POWER (JITPL)</v>
      </c>
      <c r="G462" s="0" t="str">
        <f aca="false">INDEX(Mapping!$C$2:$C$465,MATCH(E462,Mapping!$A$2:$A$465,0))</f>
        <v>JINDAL INDIA THERMAL POWER (JITPL)</v>
      </c>
      <c r="H462" s="2" t="n">
        <v>21.07</v>
      </c>
      <c r="I462" s="3" t="n">
        <v>0.47</v>
      </c>
    </row>
    <row r="463" customFormat="false" ht="15" hidden="false" customHeight="false" outlineLevel="0" collapsed="false">
      <c r="A463" s="0" t="s">
        <v>409</v>
      </c>
      <c r="B463" s="0" t="n">
        <f aca="false">VALUE(LEFT(A463,4))</f>
        <v>2020</v>
      </c>
      <c r="C463" s="0" t="str">
        <f aca="false">"FY"&amp;IF(VALUE(MID(A463,6,2))&gt;=4,VALUE(LEFT(A463,4)),VALUE(LEFT(A463,4))-1)&amp;"-"&amp;TEXT(MOD(IF(VALUE(MID(A463,6,2))&gt;=4,VALUE(LEFT(A463,4)),VALUE(LEFT(A463,4))-1)+1,100),"00")</f>
        <v>FY2020-21</v>
      </c>
      <c r="D463" s="0" t="s">
        <v>37</v>
      </c>
      <c r="E463" s="0" t="s">
        <v>37</v>
      </c>
      <c r="F463" s="0" t="str">
        <f aca="false">INDEX(Mapping!$B$2:$B$465,MATCH(E463,Mapping!$A$2:$A$465,0))</f>
        <v>MAHARASHTRA</v>
      </c>
      <c r="G463" s="0" t="str">
        <f aca="false">INDEX(Mapping!$C$2:$C$465,MATCH(E463,Mapping!$A$2:$A$465,0))</f>
        <v>MAHARASHTRA</v>
      </c>
      <c r="H463" s="2" t="n">
        <v>20.72</v>
      </c>
      <c r="I463" s="3" t="n">
        <v>0.46</v>
      </c>
    </row>
    <row r="464" customFormat="false" ht="15" hidden="false" customHeight="false" outlineLevel="0" collapsed="false">
      <c r="A464" s="0" t="s">
        <v>409</v>
      </c>
      <c r="B464" s="0" t="n">
        <f aca="false">VALUE(LEFT(A464,4))</f>
        <v>2020</v>
      </c>
      <c r="C464" s="0" t="str">
        <f aca="false">"FY"&amp;IF(VALUE(MID(A464,6,2))&gt;=4,VALUE(LEFT(A464,4)),VALUE(LEFT(A464,4))-1)&amp;"-"&amp;TEXT(MOD(IF(VALUE(MID(A464,6,2))&gt;=4,VALUE(LEFT(A464,4)),VALUE(LEFT(A464,4))-1)+1,100),"00")</f>
        <v>FY2020-21</v>
      </c>
      <c r="D464" s="0" t="s">
        <v>106</v>
      </c>
      <c r="E464" s="0" t="s">
        <v>106</v>
      </c>
      <c r="F464" s="0" t="str">
        <f aca="false">INDEX(Mapping!$B$2:$B$465,MATCH(E464,Mapping!$A$2:$A$465,0))</f>
        <v>ACB (INDIA)</v>
      </c>
      <c r="G464" s="0" t="str">
        <f aca="false">INDEX(Mapping!$C$2:$C$465,MATCH(E464,Mapping!$A$2:$A$465,0))</f>
        <v>ACB (INDIA)</v>
      </c>
      <c r="H464" s="2" t="n">
        <v>18.92</v>
      </c>
      <c r="I464" s="3" t="n">
        <v>0.42</v>
      </c>
    </row>
    <row r="465" customFormat="false" ht="15" hidden="false" customHeight="false" outlineLevel="0" collapsed="false">
      <c r="A465" s="0" t="s">
        <v>409</v>
      </c>
      <c r="B465" s="0" t="n">
        <f aca="false">VALUE(LEFT(A465,4))</f>
        <v>2020</v>
      </c>
      <c r="C465" s="0" t="str">
        <f aca="false">"FY"&amp;IF(VALUE(MID(A465,6,2))&gt;=4,VALUE(LEFT(A465,4)),VALUE(LEFT(A465,4))-1)&amp;"-"&amp;TEXT(MOD(IF(VALUE(MID(A465,6,2))&gt;=4,VALUE(LEFT(A465,4)),VALUE(LEFT(A465,4))-1)+1,100),"00")</f>
        <v>FY2020-21</v>
      </c>
      <c r="D465" s="0" t="s">
        <v>184</v>
      </c>
      <c r="E465" s="0" t="s">
        <v>184</v>
      </c>
      <c r="F465" s="0" t="str">
        <f aca="false">INDEX(Mapping!$B$2:$B$465,MATCH(E465,Mapping!$A$2:$A$465,0))</f>
        <v>GMR KAMALANGA</v>
      </c>
      <c r="G465" s="0" t="str">
        <f aca="false">INDEX(Mapping!$C$2:$C$465,MATCH(E465,Mapping!$A$2:$A$465,0))</f>
        <v>GMR ENERGY</v>
      </c>
      <c r="H465" s="2" t="n">
        <v>18.58</v>
      </c>
      <c r="I465" s="3" t="n">
        <v>0.41</v>
      </c>
    </row>
    <row r="466" customFormat="false" ht="15" hidden="false" customHeight="false" outlineLevel="0" collapsed="false">
      <c r="A466" s="0" t="s">
        <v>409</v>
      </c>
      <c r="B466" s="0" t="n">
        <f aca="false">VALUE(LEFT(A466,4))</f>
        <v>2020</v>
      </c>
      <c r="C466" s="0" t="str">
        <f aca="false">"FY"&amp;IF(VALUE(MID(A466,6,2))&gt;=4,VALUE(LEFT(A466,4)),VALUE(LEFT(A466,4))-1)&amp;"-"&amp;TEXT(MOD(IF(VALUE(MID(A466,6,2))&gt;=4,VALUE(LEFT(A466,4)),VALUE(LEFT(A466,4))-1)+1,100),"00")</f>
        <v>FY2020-21</v>
      </c>
      <c r="D466" s="0" t="s">
        <v>246</v>
      </c>
      <c r="E466" s="0" t="s">
        <v>246</v>
      </c>
      <c r="F466" s="0" t="str">
        <f aca="false">INDEX(Mapping!$B$2:$B$465,MATCH(E466,Mapping!$A$2:$A$465,0))</f>
        <v>NTPC STATIONS</v>
      </c>
      <c r="G466" s="0" t="str">
        <f aca="false">INDEX(Mapping!$C$2:$C$465,MATCH(E466,Mapping!$A$2:$A$465,0))</f>
        <v>NTPC GROUP</v>
      </c>
      <c r="H466" s="2" t="n">
        <v>16.32</v>
      </c>
      <c r="I466" s="3" t="n">
        <v>0.36</v>
      </c>
    </row>
    <row r="467" customFormat="false" ht="15" hidden="false" customHeight="false" outlineLevel="0" collapsed="false">
      <c r="A467" s="0" t="s">
        <v>409</v>
      </c>
      <c r="B467" s="0" t="n">
        <f aca="false">VALUE(LEFT(A467,4))</f>
        <v>2020</v>
      </c>
      <c r="C467" s="0" t="str">
        <f aca="false">"FY"&amp;IF(VALUE(MID(A467,6,2))&gt;=4,VALUE(LEFT(A467,4)),VALUE(LEFT(A467,4))-1)&amp;"-"&amp;TEXT(MOD(IF(VALUE(MID(A467,6,2))&gt;=4,VALUE(LEFT(A467,4)),VALUE(LEFT(A467,4))-1)+1,100),"00")</f>
        <v>FY2020-21</v>
      </c>
      <c r="D467" s="0" t="s">
        <v>169</v>
      </c>
      <c r="E467" s="0" t="s">
        <v>169</v>
      </c>
      <c r="F467" s="0" t="str">
        <f aca="false">INDEX(Mapping!$B$2:$B$465,MATCH(E467,Mapping!$A$2:$A$465,0))</f>
        <v>JHABUA POWER</v>
      </c>
      <c r="G467" s="0" t="str">
        <f aca="false">INDEX(Mapping!$C$2:$C$465,MATCH(E467,Mapping!$A$2:$A$465,0))</f>
        <v>JHABUA POWER</v>
      </c>
      <c r="H467" s="2" t="n">
        <v>15.43</v>
      </c>
      <c r="I467" s="3" t="n">
        <v>0.34</v>
      </c>
    </row>
    <row r="468" customFormat="false" ht="15" hidden="false" customHeight="false" outlineLevel="0" collapsed="false">
      <c r="A468" s="0" t="s">
        <v>409</v>
      </c>
      <c r="B468" s="0" t="n">
        <f aca="false">VALUE(LEFT(A468,4))</f>
        <v>2020</v>
      </c>
      <c r="C468" s="0" t="str">
        <f aca="false">"FY"&amp;IF(VALUE(MID(A468,6,2))&gt;=4,VALUE(LEFT(A468,4)),VALUE(LEFT(A468,4))-1)&amp;"-"&amp;TEXT(MOD(IF(VALUE(MID(A468,6,2))&gt;=4,VALUE(LEFT(A468,4)),VALUE(LEFT(A468,4))-1)+1,100),"00")</f>
        <v>FY2020-21</v>
      </c>
      <c r="D468" s="0" t="s">
        <v>291</v>
      </c>
      <c r="E468" s="0" t="s">
        <v>291</v>
      </c>
      <c r="F468" s="0" t="str">
        <f aca="false">INDEX(Mapping!$B$2:$B$465,MATCH(E468,Mapping!$A$2:$A$465,0))</f>
        <v>MANIPUR</v>
      </c>
      <c r="G468" s="0" t="str">
        <f aca="false">INDEX(Mapping!$C$2:$C$465,MATCH(E468,Mapping!$A$2:$A$465,0))</f>
        <v>MANIPUR</v>
      </c>
      <c r="H468" s="2" t="n">
        <v>14.19</v>
      </c>
      <c r="I468" s="3" t="n">
        <v>0.32</v>
      </c>
    </row>
    <row r="469" customFormat="false" ht="15" hidden="false" customHeight="false" outlineLevel="0" collapsed="false">
      <c r="A469" s="0" t="s">
        <v>409</v>
      </c>
      <c r="B469" s="0" t="n">
        <f aca="false">VALUE(LEFT(A469,4))</f>
        <v>2020</v>
      </c>
      <c r="C469" s="0" t="str">
        <f aca="false">"FY"&amp;IF(VALUE(MID(A469,6,2))&gt;=4,VALUE(LEFT(A469,4)),VALUE(LEFT(A469,4))-1)&amp;"-"&amp;TEXT(MOD(IF(VALUE(MID(A469,6,2))&gt;=4,VALUE(LEFT(A469,4)),VALUE(LEFT(A469,4))-1)+1,100),"00")</f>
        <v>FY2020-21</v>
      </c>
      <c r="D469" s="0" t="s">
        <v>41</v>
      </c>
      <c r="E469" s="0" t="s">
        <v>41</v>
      </c>
      <c r="F469" s="0" t="str">
        <f aca="false">INDEX(Mapping!$B$2:$B$465,MATCH(E469,Mapping!$A$2:$A$465,0))</f>
        <v>RAJASTHAN</v>
      </c>
      <c r="G469" s="0" t="str">
        <f aca="false">INDEX(Mapping!$C$2:$C$465,MATCH(E469,Mapping!$A$2:$A$465,0))</f>
        <v>RAJASTHAN</v>
      </c>
      <c r="H469" s="2" t="n">
        <v>13.06</v>
      </c>
      <c r="I469" s="3" t="n">
        <v>0.29</v>
      </c>
    </row>
    <row r="470" customFormat="false" ht="15" hidden="false" customHeight="false" outlineLevel="0" collapsed="false">
      <c r="A470" s="0" t="s">
        <v>409</v>
      </c>
      <c r="B470" s="0" t="n">
        <f aca="false">VALUE(LEFT(A470,4))</f>
        <v>2020</v>
      </c>
      <c r="C470" s="0" t="str">
        <f aca="false">"FY"&amp;IF(VALUE(MID(A470,6,2))&gt;=4,VALUE(LEFT(A470,4)),VALUE(LEFT(A470,4))-1)&amp;"-"&amp;TEXT(MOD(IF(VALUE(MID(A470,6,2))&gt;=4,VALUE(LEFT(A470,4)),VALUE(LEFT(A470,4))-1)+1,100),"00")</f>
        <v>FY2020-21</v>
      </c>
      <c r="D470" s="0" t="s">
        <v>39</v>
      </c>
      <c r="E470" s="0" t="s">
        <v>39</v>
      </c>
      <c r="F470" s="0" t="str">
        <f aca="false">INDEX(Mapping!$B$2:$B$465,MATCH(E470,Mapping!$A$2:$A$465,0))</f>
        <v>WEST BENGAL</v>
      </c>
      <c r="G470" s="0" t="str">
        <f aca="false">INDEX(Mapping!$C$2:$C$465,MATCH(E470,Mapping!$A$2:$A$465,0))</f>
        <v>WEST BENGAL</v>
      </c>
      <c r="H470" s="2" t="n">
        <v>12.34</v>
      </c>
      <c r="I470" s="3" t="n">
        <v>0.28</v>
      </c>
    </row>
    <row r="471" customFormat="false" ht="15" hidden="false" customHeight="false" outlineLevel="0" collapsed="false">
      <c r="A471" s="0" t="s">
        <v>409</v>
      </c>
      <c r="B471" s="0" t="n">
        <f aca="false">VALUE(LEFT(A471,4))</f>
        <v>2020</v>
      </c>
      <c r="C471" s="0" t="str">
        <f aca="false">"FY"&amp;IF(VALUE(MID(A471,6,2))&gt;=4,VALUE(LEFT(A471,4)),VALUE(LEFT(A471,4))-1)&amp;"-"&amp;TEXT(MOD(IF(VALUE(MID(A471,6,2))&gt;=4,VALUE(LEFT(A471,4)),VALUE(LEFT(A471,4))-1)+1,100),"00")</f>
        <v>FY2020-21</v>
      </c>
      <c r="D471" s="0" t="s">
        <v>35</v>
      </c>
      <c r="E471" s="0" t="s">
        <v>35</v>
      </c>
      <c r="F471" s="0" t="str">
        <f aca="false">INDEX(Mapping!$B$2:$B$465,MATCH(E471,Mapping!$A$2:$A$465,0))</f>
        <v>TELANGANA</v>
      </c>
      <c r="G471" s="0" t="str">
        <f aca="false">INDEX(Mapping!$C$2:$C$465,MATCH(E471,Mapping!$A$2:$A$465,0))</f>
        <v>TELANGANA</v>
      </c>
      <c r="H471" s="2" t="n">
        <v>11.88</v>
      </c>
      <c r="I471" s="3" t="n">
        <v>0.26</v>
      </c>
    </row>
    <row r="472" customFormat="false" ht="15" hidden="false" customHeight="false" outlineLevel="0" collapsed="false">
      <c r="A472" s="0" t="s">
        <v>409</v>
      </c>
      <c r="B472" s="0" t="n">
        <f aca="false">VALUE(LEFT(A472,4))</f>
        <v>2020</v>
      </c>
      <c r="C472" s="0" t="str">
        <f aca="false">"FY"&amp;IF(VALUE(MID(A472,6,2))&gt;=4,VALUE(LEFT(A472,4)),VALUE(LEFT(A472,4))-1)&amp;"-"&amp;TEXT(MOD(IF(VALUE(MID(A472,6,2))&gt;=4,VALUE(LEFT(A472,4)),VALUE(LEFT(A472,4))-1)+1,100),"00")</f>
        <v>FY2020-21</v>
      </c>
      <c r="D472" s="0" t="s">
        <v>40</v>
      </c>
      <c r="E472" s="0" t="s">
        <v>40</v>
      </c>
      <c r="F472" s="0" t="str">
        <f aca="false">INDEX(Mapping!$B$2:$B$465,MATCH(E472,Mapping!$A$2:$A$465,0))</f>
        <v>TAMIL NADU</v>
      </c>
      <c r="G472" s="0" t="str">
        <f aca="false">INDEX(Mapping!$C$2:$C$465,MATCH(E472,Mapping!$A$2:$A$465,0))</f>
        <v>TAMIL NADU</v>
      </c>
      <c r="H472" s="2" t="n">
        <v>10.1</v>
      </c>
      <c r="I472" s="3" t="n">
        <v>0.23</v>
      </c>
    </row>
    <row r="473" customFormat="false" ht="15" hidden="false" customHeight="false" outlineLevel="0" collapsed="false">
      <c r="A473" s="0" t="s">
        <v>409</v>
      </c>
      <c r="B473" s="0" t="n">
        <f aca="false">VALUE(LEFT(A473,4))</f>
        <v>2020</v>
      </c>
      <c r="C473" s="0" t="str">
        <f aca="false">"FY"&amp;IF(VALUE(MID(A473,6,2))&gt;=4,VALUE(LEFT(A473,4)),VALUE(LEFT(A473,4))-1)&amp;"-"&amp;TEXT(MOD(IF(VALUE(MID(A473,6,2))&gt;=4,VALUE(LEFT(A473,4)),VALUE(LEFT(A473,4))-1)+1,100),"00")</f>
        <v>FY2020-21</v>
      </c>
      <c r="D473" s="0" t="s">
        <v>272</v>
      </c>
      <c r="E473" s="0" t="s">
        <v>272</v>
      </c>
      <c r="F473" s="0" t="str">
        <f aca="false">INDEX(Mapping!$B$2:$B$465,MATCH(E473,Mapping!$A$2:$A$465,0))</f>
        <v>BALCO</v>
      </c>
      <c r="G473" s="0" t="str">
        <f aca="false">INDEX(Mapping!$C$2:$C$465,MATCH(E473,Mapping!$A$2:$A$465,0))</f>
        <v>BALCO</v>
      </c>
      <c r="H473" s="2" t="n">
        <v>9.82</v>
      </c>
      <c r="I473" s="3" t="n">
        <v>0.22</v>
      </c>
    </row>
    <row r="474" customFormat="false" ht="15" hidden="false" customHeight="false" outlineLevel="0" collapsed="false">
      <c r="A474" s="0" t="s">
        <v>409</v>
      </c>
      <c r="B474" s="0" t="n">
        <f aca="false">VALUE(LEFT(A474,4))</f>
        <v>2020</v>
      </c>
      <c r="C474" s="0" t="str">
        <f aca="false">"FY"&amp;IF(VALUE(MID(A474,6,2))&gt;=4,VALUE(LEFT(A474,4)),VALUE(LEFT(A474,4))-1)&amp;"-"&amp;TEXT(MOD(IF(VALUE(MID(A474,6,2))&gt;=4,VALUE(LEFT(A474,4)),VALUE(LEFT(A474,4))-1)+1,100),"00")</f>
        <v>FY2020-21</v>
      </c>
      <c r="D474" s="0" t="s">
        <v>449</v>
      </c>
      <c r="E474" s="0" t="s">
        <v>449</v>
      </c>
      <c r="F474" s="0" t="str">
        <f aca="false">INDEX(Mapping!$B$2:$B$465,MATCH(E474,Mapping!$A$2:$A$465,0))</f>
        <v>KSMPL_SLR</v>
      </c>
      <c r="G474" s="0" t="str">
        <f aca="false">INDEX(Mapping!$C$2:$C$465,MATCH(E474,Mapping!$A$2:$A$465,0))</f>
        <v>KSMPL_SLR</v>
      </c>
      <c r="H474" s="2" t="n">
        <v>7.92</v>
      </c>
      <c r="I474" s="3" t="n">
        <v>0.18</v>
      </c>
    </row>
    <row r="475" customFormat="false" ht="15" hidden="false" customHeight="false" outlineLevel="0" collapsed="false">
      <c r="A475" s="0" t="s">
        <v>409</v>
      </c>
      <c r="B475" s="0" t="n">
        <f aca="false">VALUE(LEFT(A475,4))</f>
        <v>2020</v>
      </c>
      <c r="C475" s="0" t="str">
        <f aca="false">"FY"&amp;IF(VALUE(MID(A475,6,2))&gt;=4,VALUE(LEFT(A475,4)),VALUE(LEFT(A475,4))-1)&amp;"-"&amp;TEXT(MOD(IF(VALUE(MID(A475,6,2))&gt;=4,VALUE(LEFT(A475,4)),VALUE(LEFT(A475,4))-1)+1,100),"00")</f>
        <v>FY2020-21</v>
      </c>
      <c r="D475" s="0" t="s">
        <v>44</v>
      </c>
      <c r="E475" s="0" t="s">
        <v>44</v>
      </c>
      <c r="F475" s="0" t="str">
        <f aca="false">INDEX(Mapping!$B$2:$B$465,MATCH(E475,Mapping!$A$2:$A$465,0))</f>
        <v>HARYANA</v>
      </c>
      <c r="G475" s="0" t="str">
        <f aca="false">INDEX(Mapping!$C$2:$C$465,MATCH(E475,Mapping!$A$2:$A$465,0))</f>
        <v>HARYANA</v>
      </c>
      <c r="H475" s="2" t="n">
        <v>7.8</v>
      </c>
      <c r="I475" s="3" t="n">
        <v>0.17</v>
      </c>
    </row>
    <row r="476" customFormat="false" ht="15" hidden="false" customHeight="false" outlineLevel="0" collapsed="false">
      <c r="A476" s="0" t="s">
        <v>409</v>
      </c>
      <c r="B476" s="0" t="n">
        <f aca="false">VALUE(LEFT(A476,4))</f>
        <v>2020</v>
      </c>
      <c r="C476" s="0" t="str">
        <f aca="false">"FY"&amp;IF(VALUE(MID(A476,6,2))&gt;=4,VALUE(LEFT(A476,4)),VALUE(LEFT(A476,4))-1)&amp;"-"&amp;TEXT(MOD(IF(VALUE(MID(A476,6,2))&gt;=4,VALUE(LEFT(A476,4)),VALUE(LEFT(A476,4))-1)+1,100),"00")</f>
        <v>FY2020-21</v>
      </c>
      <c r="D476" s="0" t="s">
        <v>38</v>
      </c>
      <c r="E476" s="0" t="s">
        <v>38</v>
      </c>
      <c r="F476" s="0" t="str">
        <f aca="false">INDEX(Mapping!$B$2:$B$465,MATCH(E476,Mapping!$A$2:$A$465,0))</f>
        <v>ANDHRA PRADESH</v>
      </c>
      <c r="G476" s="0" t="str">
        <f aca="false">INDEX(Mapping!$C$2:$C$465,MATCH(E476,Mapping!$A$2:$A$465,0))</f>
        <v>ANDHRA PRADESH</v>
      </c>
      <c r="H476" s="2" t="n">
        <v>7.03</v>
      </c>
      <c r="I476" s="3" t="n">
        <v>0.16</v>
      </c>
    </row>
    <row r="477" customFormat="false" ht="15" hidden="false" customHeight="false" outlineLevel="0" collapsed="false">
      <c r="A477" s="0" t="s">
        <v>409</v>
      </c>
      <c r="B477" s="0" t="n">
        <f aca="false">VALUE(LEFT(A477,4))</f>
        <v>2020</v>
      </c>
      <c r="C477" s="0" t="str">
        <f aca="false">"FY"&amp;IF(VALUE(MID(A477,6,2))&gt;=4,VALUE(LEFT(A477,4)),VALUE(LEFT(A477,4))-1)&amp;"-"&amp;TEXT(MOD(IF(VALUE(MID(A477,6,2))&gt;=4,VALUE(LEFT(A477,4)),VALUE(LEFT(A477,4))-1)+1,100),"00")</f>
        <v>FY2020-21</v>
      </c>
      <c r="D477" s="0" t="s">
        <v>46</v>
      </c>
      <c r="E477" s="0" t="s">
        <v>46</v>
      </c>
      <c r="F477" s="0" t="str">
        <f aca="false">INDEX(Mapping!$B$2:$B$465,MATCH(E477,Mapping!$A$2:$A$465,0))</f>
        <v>CHHATTISGARH</v>
      </c>
      <c r="G477" s="0" t="str">
        <f aca="false">INDEX(Mapping!$C$2:$C$465,MATCH(E477,Mapping!$A$2:$A$465,0))</f>
        <v>CHHATTISGARH</v>
      </c>
      <c r="H477" s="2" t="n">
        <v>6.83</v>
      </c>
      <c r="I477" s="3" t="n">
        <v>0.15</v>
      </c>
    </row>
    <row r="478" customFormat="false" ht="15" hidden="false" customHeight="false" outlineLevel="0" collapsed="false">
      <c r="A478" s="0" t="s">
        <v>409</v>
      </c>
      <c r="B478" s="0" t="n">
        <f aca="false">VALUE(LEFT(A478,4))</f>
        <v>2020</v>
      </c>
      <c r="C478" s="0" t="str">
        <f aca="false">"FY"&amp;IF(VALUE(MID(A478,6,2))&gt;=4,VALUE(LEFT(A478,4)),VALUE(LEFT(A478,4))-1)&amp;"-"&amp;TEXT(MOD(IF(VALUE(MID(A478,6,2))&gt;=4,VALUE(LEFT(A478,4)),VALUE(LEFT(A478,4))-1)+1,100),"00")</f>
        <v>FY2020-21</v>
      </c>
      <c r="D478" s="0" t="s">
        <v>327</v>
      </c>
      <c r="E478" s="0" t="s">
        <v>327</v>
      </c>
      <c r="F478" s="0" t="str">
        <f aca="false">INDEX(Mapping!$B$2:$B$465,MATCH(E478,Mapping!$A$2:$A$465,0))</f>
        <v>LANCO BUDHIL</v>
      </c>
      <c r="G478" s="0" t="str">
        <f aca="false">INDEX(Mapping!$C$2:$C$465,MATCH(E478,Mapping!$A$2:$A$465,0))</f>
        <v>GREENKO GROUP</v>
      </c>
      <c r="H478" s="2" t="n">
        <v>6.5</v>
      </c>
      <c r="I478" s="3" t="n">
        <v>0.14</v>
      </c>
    </row>
    <row r="479" customFormat="false" ht="15" hidden="false" customHeight="false" outlineLevel="0" collapsed="false">
      <c r="A479" s="0" t="s">
        <v>409</v>
      </c>
      <c r="B479" s="0" t="n">
        <f aca="false">VALUE(LEFT(A479,4))</f>
        <v>2020</v>
      </c>
      <c r="C479" s="0" t="str">
        <f aca="false">"FY"&amp;IF(VALUE(MID(A479,6,2))&gt;=4,VALUE(LEFT(A479,4)),VALUE(LEFT(A479,4))-1)&amp;"-"&amp;TEXT(MOD(IF(VALUE(MID(A479,6,2))&gt;=4,VALUE(LEFT(A479,4)),VALUE(LEFT(A479,4))-1)+1,100),"00")</f>
        <v>FY2020-21</v>
      </c>
      <c r="D479" s="0" t="s">
        <v>154</v>
      </c>
      <c r="E479" s="0" t="s">
        <v>154</v>
      </c>
      <c r="F479" s="0" t="str">
        <f aca="false">INDEX(Mapping!$B$2:$B$465,MATCH(E479,Mapping!$A$2:$A$465,0))</f>
        <v>DVC</v>
      </c>
      <c r="G479" s="0" t="str">
        <f aca="false">INDEX(Mapping!$C$2:$C$465,MATCH(E479,Mapping!$A$2:$A$465,0))</f>
        <v>DVC</v>
      </c>
      <c r="H479" s="2" t="n">
        <v>5.77</v>
      </c>
      <c r="I479" s="3" t="n">
        <v>0.13</v>
      </c>
    </row>
    <row r="480" customFormat="false" ht="15" hidden="false" customHeight="false" outlineLevel="0" collapsed="false">
      <c r="A480" s="0" t="s">
        <v>409</v>
      </c>
      <c r="B480" s="0" t="n">
        <f aca="false">VALUE(LEFT(A480,4))</f>
        <v>2020</v>
      </c>
      <c r="C480" s="0" t="str">
        <f aca="false">"FY"&amp;IF(VALUE(MID(A480,6,2))&gt;=4,VALUE(LEFT(A480,4)),VALUE(LEFT(A480,4))-1)&amp;"-"&amp;TEXT(MOD(IF(VALUE(MID(A480,6,2))&gt;=4,VALUE(LEFT(A480,4)),VALUE(LEFT(A480,4))-1)+1,100),"00")</f>
        <v>FY2020-21</v>
      </c>
      <c r="D480" s="0" t="s">
        <v>71</v>
      </c>
      <c r="E480" s="0" t="s">
        <v>71</v>
      </c>
      <c r="F480" s="0" t="str">
        <f aca="false">INDEX(Mapping!$B$2:$B$465,MATCH(E480,Mapping!$A$2:$A$465,0))</f>
        <v>KERALA</v>
      </c>
      <c r="G480" s="0" t="str">
        <f aca="false">INDEX(Mapping!$C$2:$C$465,MATCH(E480,Mapping!$A$2:$A$465,0))</f>
        <v>KERALA</v>
      </c>
      <c r="H480" s="2" t="n">
        <v>3.37</v>
      </c>
      <c r="I480" s="3" t="n">
        <v>0.08</v>
      </c>
    </row>
    <row r="481" customFormat="false" ht="15" hidden="false" customHeight="false" outlineLevel="0" collapsed="false">
      <c r="A481" s="0" t="s">
        <v>409</v>
      </c>
      <c r="B481" s="0" t="n">
        <f aca="false">VALUE(LEFT(A481,4))</f>
        <v>2020</v>
      </c>
      <c r="C481" s="0" t="str">
        <f aca="false">"FY"&amp;IF(VALUE(MID(A481,6,2))&gt;=4,VALUE(LEFT(A481,4)),VALUE(LEFT(A481,4))-1)&amp;"-"&amp;TEXT(MOD(IF(VALUE(MID(A481,6,2))&gt;=4,VALUE(LEFT(A481,4)),VALUE(LEFT(A481,4))-1)+1,100),"00")</f>
        <v>FY2020-21</v>
      </c>
      <c r="D481" s="0" t="s">
        <v>150</v>
      </c>
      <c r="E481" s="0" t="s">
        <v>150</v>
      </c>
      <c r="F481" s="0" t="str">
        <f aca="false">INDEX(Mapping!$B$2:$B$465,MATCH(E481,Mapping!$A$2:$A$465,0))</f>
        <v>DNH &amp; DD (UT)</v>
      </c>
      <c r="G481" s="0" t="str">
        <f aca="false">INDEX(Mapping!$C$2:$C$465,MATCH(E481,Mapping!$A$2:$A$465,0))</f>
        <v>DNH &amp; DD (UT)</v>
      </c>
      <c r="H481" s="2" t="n">
        <v>3.16</v>
      </c>
      <c r="I481" s="3" t="n">
        <v>0.07</v>
      </c>
    </row>
    <row r="482" customFormat="false" ht="15" hidden="false" customHeight="false" outlineLevel="0" collapsed="false">
      <c r="A482" s="0" t="s">
        <v>409</v>
      </c>
      <c r="B482" s="0" t="n">
        <f aca="false">VALUE(LEFT(A482,4))</f>
        <v>2020</v>
      </c>
      <c r="C482" s="0" t="str">
        <f aca="false">"FY"&amp;IF(VALUE(MID(A482,6,2))&gt;=4,VALUE(LEFT(A482,4)),VALUE(LEFT(A482,4))-1)&amp;"-"&amp;TEXT(MOD(IF(VALUE(MID(A482,6,2))&gt;=4,VALUE(LEFT(A482,4)),VALUE(LEFT(A482,4))-1)+1,100),"00")</f>
        <v>FY2020-21</v>
      </c>
      <c r="D482" s="0" t="s">
        <v>193</v>
      </c>
      <c r="E482" s="0" t="s">
        <v>193</v>
      </c>
      <c r="F482" s="0" t="str">
        <f aca="false">INDEX(Mapping!$B$2:$B$465,MATCH(E482,Mapping!$A$2:$A$465,0))</f>
        <v>MIZORAM</v>
      </c>
      <c r="G482" s="0" t="str">
        <f aca="false">INDEX(Mapping!$C$2:$C$465,MATCH(E482,Mapping!$A$2:$A$465,0))</f>
        <v>MIZORAM</v>
      </c>
      <c r="H482" s="2" t="n">
        <v>2.85</v>
      </c>
      <c r="I482" s="3" t="n">
        <v>0.06</v>
      </c>
    </row>
    <row r="483" customFormat="false" ht="15" hidden="false" customHeight="false" outlineLevel="0" collapsed="false">
      <c r="A483" s="0" t="s">
        <v>409</v>
      </c>
      <c r="B483" s="0" t="n">
        <f aca="false">VALUE(LEFT(A483,4))</f>
        <v>2020</v>
      </c>
      <c r="C483" s="0" t="str">
        <f aca="false">"FY"&amp;IF(VALUE(MID(A483,6,2))&gt;=4,VALUE(LEFT(A483,4)),VALUE(LEFT(A483,4))-1)&amp;"-"&amp;TEXT(MOD(IF(VALUE(MID(A483,6,2))&gt;=4,VALUE(LEFT(A483,4)),VALUE(LEFT(A483,4))-1)+1,100),"00")</f>
        <v>FY2020-21</v>
      </c>
      <c r="D483" s="0" t="s">
        <v>155</v>
      </c>
      <c r="E483" s="0" t="s">
        <v>155</v>
      </c>
      <c r="F483" s="0" t="str">
        <f aca="false">INDEX(Mapping!$B$2:$B$465,MATCH(E483,Mapping!$A$2:$A$465,0))</f>
        <v>SKS POWER</v>
      </c>
      <c r="G483" s="0" t="str">
        <f aca="false">INDEX(Mapping!$C$2:$C$465,MATCH(E483,Mapping!$A$2:$A$465,0))</f>
        <v>SKS POWER</v>
      </c>
      <c r="H483" s="2" t="n">
        <v>2.77</v>
      </c>
      <c r="I483" s="3" t="n">
        <v>0.06</v>
      </c>
    </row>
    <row r="484" customFormat="false" ht="15" hidden="false" customHeight="false" outlineLevel="0" collapsed="false">
      <c r="A484" s="0" t="s">
        <v>409</v>
      </c>
      <c r="B484" s="0" t="n">
        <f aca="false">VALUE(LEFT(A484,4))</f>
        <v>2020</v>
      </c>
      <c r="C484" s="0" t="str">
        <f aca="false">"FY"&amp;IF(VALUE(MID(A484,6,2))&gt;=4,VALUE(LEFT(A484,4)),VALUE(LEFT(A484,4))-1)&amp;"-"&amp;TEXT(MOD(IF(VALUE(MID(A484,6,2))&gt;=4,VALUE(LEFT(A484,4)),VALUE(LEFT(A484,4))-1)+1,100),"00")</f>
        <v>FY2020-21</v>
      </c>
      <c r="D484" s="0" t="s">
        <v>408</v>
      </c>
      <c r="E484" s="0" t="s">
        <v>408</v>
      </c>
      <c r="F484" s="0" t="str">
        <f aca="false">INDEX(Mapping!$B$2:$B$465,MATCH(E484,Mapping!$A$2:$A$465,0))</f>
        <v>ADANI GREEN</v>
      </c>
      <c r="G484" s="0" t="str">
        <f aca="false">INDEX(Mapping!$C$2:$C$465,MATCH(E484,Mapping!$A$2:$A$465,0))</f>
        <v>ADANI GREEN ENERGY (ALL SPVs)</v>
      </c>
      <c r="H484" s="2" t="n">
        <v>2.75</v>
      </c>
      <c r="I484" s="3" t="n">
        <v>0.06</v>
      </c>
    </row>
    <row r="485" customFormat="false" ht="15" hidden="false" customHeight="false" outlineLevel="0" collapsed="false">
      <c r="A485" s="0" t="s">
        <v>409</v>
      </c>
      <c r="B485" s="0" t="n">
        <f aca="false">VALUE(LEFT(A485,4))</f>
        <v>2020</v>
      </c>
      <c r="C485" s="0" t="str">
        <f aca="false">"FY"&amp;IF(VALUE(MID(A485,6,2))&gt;=4,VALUE(LEFT(A485,4)),VALUE(LEFT(A485,4))-1)&amp;"-"&amp;TEXT(MOD(IF(VALUE(MID(A485,6,2))&gt;=4,VALUE(LEFT(A485,4)),VALUE(LEFT(A485,4))-1)+1,100),"00")</f>
        <v>FY2020-21</v>
      </c>
      <c r="D485" s="0" t="s">
        <v>42</v>
      </c>
      <c r="E485" s="0" t="s">
        <v>42</v>
      </c>
      <c r="F485" s="0" t="str">
        <f aca="false">INDEX(Mapping!$B$2:$B$465,MATCH(E485,Mapping!$A$2:$A$465,0))</f>
        <v>PUNJAB</v>
      </c>
      <c r="G485" s="0" t="str">
        <f aca="false">INDEX(Mapping!$C$2:$C$465,MATCH(E485,Mapping!$A$2:$A$465,0))</f>
        <v>PUNJAB</v>
      </c>
      <c r="H485" s="2" t="n">
        <v>2.7</v>
      </c>
      <c r="I485" s="3" t="n">
        <v>0.06</v>
      </c>
    </row>
    <row r="486" customFormat="false" ht="15" hidden="false" customHeight="false" outlineLevel="0" collapsed="false">
      <c r="A486" s="0" t="s">
        <v>409</v>
      </c>
      <c r="B486" s="0" t="n">
        <f aca="false">VALUE(LEFT(A486,4))</f>
        <v>2020</v>
      </c>
      <c r="C486" s="0" t="str">
        <f aca="false">"FY"&amp;IF(VALUE(MID(A486,6,2))&gt;=4,VALUE(LEFT(A486,4)),VALUE(LEFT(A486,4))-1)&amp;"-"&amp;TEXT(MOD(IF(VALUE(MID(A486,6,2))&gt;=4,VALUE(LEFT(A486,4)),VALUE(LEFT(A486,4))-1)+1,100),"00")</f>
        <v>FY2020-21</v>
      </c>
      <c r="D486" s="0" t="s">
        <v>235</v>
      </c>
      <c r="E486" s="0" t="s">
        <v>235</v>
      </c>
      <c r="F486" s="0" t="str">
        <f aca="false">INDEX(Mapping!$B$2:$B$465,MATCH(E486,Mapping!$A$2:$A$465,0))</f>
        <v>ITPCL (IL&amp;FS TAMIL NADU)</v>
      </c>
      <c r="G486" s="0" t="str">
        <f aca="false">INDEX(Mapping!$C$2:$C$465,MATCH(E486,Mapping!$A$2:$A$465,0))</f>
        <v>ITPCL (IL&amp;FS TAMIL NADU)</v>
      </c>
      <c r="H486" s="2" t="n">
        <v>2.65</v>
      </c>
      <c r="I486" s="3" t="n">
        <v>0.06</v>
      </c>
    </row>
    <row r="487" customFormat="false" ht="15" hidden="false" customHeight="false" outlineLevel="0" collapsed="false">
      <c r="A487" s="0" t="s">
        <v>409</v>
      </c>
      <c r="B487" s="0" t="n">
        <f aca="false">VALUE(LEFT(A487,4))</f>
        <v>2020</v>
      </c>
      <c r="C487" s="0" t="str">
        <f aca="false">"FY"&amp;IF(VALUE(MID(A487,6,2))&gt;=4,VALUE(LEFT(A487,4)),VALUE(LEFT(A487,4))-1)&amp;"-"&amp;TEXT(MOD(IF(VALUE(MID(A487,6,2))&gt;=4,VALUE(LEFT(A487,4)),VALUE(LEFT(A487,4))-1)+1,100),"00")</f>
        <v>FY2020-21</v>
      </c>
      <c r="D487" s="0" t="s">
        <v>163</v>
      </c>
      <c r="E487" s="0" t="s">
        <v>163</v>
      </c>
      <c r="F487" s="0" t="str">
        <f aca="false">INDEX(Mapping!$B$2:$B$465,MATCH(E487,Mapping!$A$2:$A$465,0))</f>
        <v>NTPC STATIONS</v>
      </c>
      <c r="G487" s="0" t="str">
        <f aca="false">INDEX(Mapping!$C$2:$C$465,MATCH(E487,Mapping!$A$2:$A$465,0))</f>
        <v>NTPC GROUP</v>
      </c>
      <c r="H487" s="2" t="n">
        <v>2.13</v>
      </c>
      <c r="I487" s="3" t="n">
        <v>0.05</v>
      </c>
    </row>
    <row r="488" customFormat="false" ht="15" hidden="false" customHeight="false" outlineLevel="0" collapsed="false">
      <c r="A488" s="0" t="s">
        <v>409</v>
      </c>
      <c r="B488" s="0" t="n">
        <f aca="false">VALUE(LEFT(A488,4))</f>
        <v>2020</v>
      </c>
      <c r="C488" s="0" t="str">
        <f aca="false">"FY"&amp;IF(VALUE(MID(A488,6,2))&gt;=4,VALUE(LEFT(A488,4)),VALUE(LEFT(A488,4))-1)&amp;"-"&amp;TEXT(MOD(IF(VALUE(MID(A488,6,2))&gt;=4,VALUE(LEFT(A488,4)),VALUE(LEFT(A488,4))-1)+1,100),"00")</f>
        <v>FY2020-21</v>
      </c>
      <c r="D488" s="0" t="s">
        <v>265</v>
      </c>
      <c r="E488" s="0" t="s">
        <v>265</v>
      </c>
      <c r="F488" s="0" t="str">
        <f aca="false">INDEX(Mapping!$B$2:$B$465,MATCH(E488,Mapping!$A$2:$A$465,0))</f>
        <v>NTPC STATIONS</v>
      </c>
      <c r="G488" s="0" t="str">
        <f aca="false">INDEX(Mapping!$C$2:$C$465,MATCH(E488,Mapping!$A$2:$A$465,0))</f>
        <v>NTPC GROUP</v>
      </c>
      <c r="H488" s="2" t="n">
        <v>1.73</v>
      </c>
      <c r="I488" s="3" t="n">
        <v>0.04</v>
      </c>
    </row>
    <row r="489" customFormat="false" ht="15" hidden="false" customHeight="false" outlineLevel="0" collapsed="false">
      <c r="A489" s="0" t="s">
        <v>409</v>
      </c>
      <c r="B489" s="0" t="n">
        <f aca="false">VALUE(LEFT(A489,4))</f>
        <v>2020</v>
      </c>
      <c r="C489" s="0" t="str">
        <f aca="false">"FY"&amp;IF(VALUE(MID(A489,6,2))&gt;=4,VALUE(LEFT(A489,4)),VALUE(LEFT(A489,4))-1)&amp;"-"&amp;TEXT(MOD(IF(VALUE(MID(A489,6,2))&gt;=4,VALUE(LEFT(A489,4)),VALUE(LEFT(A489,4))-1)+1,100),"00")</f>
        <v>FY2020-21</v>
      </c>
      <c r="D489" s="0" t="s">
        <v>214</v>
      </c>
      <c r="E489" s="0" t="s">
        <v>214</v>
      </c>
      <c r="F489" s="0" t="str">
        <f aca="false">INDEX(Mapping!$B$2:$B$465,MATCH(E489,Mapping!$A$2:$A$465,0))</f>
        <v>NLC INDIA</v>
      </c>
      <c r="G489" s="0" t="str">
        <f aca="false">INDEX(Mapping!$C$2:$C$465,MATCH(E489,Mapping!$A$2:$A$465,0))</f>
        <v>NLC INDIA GROUP</v>
      </c>
      <c r="H489" s="2" t="n">
        <v>1.62</v>
      </c>
      <c r="I489" s="3" t="n">
        <v>0.04</v>
      </c>
    </row>
    <row r="490" customFormat="false" ht="15" hidden="false" customHeight="false" outlineLevel="0" collapsed="false">
      <c r="A490" s="0" t="s">
        <v>409</v>
      </c>
      <c r="B490" s="0" t="n">
        <f aca="false">VALUE(LEFT(A490,4))</f>
        <v>2020</v>
      </c>
      <c r="C490" s="0" t="str">
        <f aca="false">"FY"&amp;IF(VALUE(MID(A490,6,2))&gt;=4,VALUE(LEFT(A490,4)),VALUE(LEFT(A490,4))-1)&amp;"-"&amp;TEXT(MOD(IF(VALUE(MID(A490,6,2))&gt;=4,VALUE(LEFT(A490,4)),VALUE(LEFT(A490,4))-1)+1,100),"00")</f>
        <v>FY2020-21</v>
      </c>
      <c r="D490" s="0" t="s">
        <v>436</v>
      </c>
      <c r="E490" s="0" t="s">
        <v>436</v>
      </c>
      <c r="F490" s="0" t="str">
        <f aca="false">INDEX(Mapping!$B$2:$B$465,MATCH(E490,Mapping!$A$2:$A$465,0))</f>
        <v>NJPC</v>
      </c>
      <c r="G490" s="0" t="str">
        <f aca="false">INDEX(Mapping!$C$2:$C$465,MATCH(E490,Mapping!$A$2:$A$465,0))</f>
        <v>NJPC</v>
      </c>
      <c r="H490" s="2" t="n">
        <v>1.15</v>
      </c>
      <c r="I490" s="3" t="n">
        <v>0.03</v>
      </c>
    </row>
    <row r="491" customFormat="false" ht="15" hidden="false" customHeight="false" outlineLevel="0" collapsed="false">
      <c r="A491" s="0" t="s">
        <v>409</v>
      </c>
      <c r="B491" s="0" t="n">
        <f aca="false">VALUE(LEFT(A491,4))</f>
        <v>2020</v>
      </c>
      <c r="C491" s="0" t="str">
        <f aca="false">"FY"&amp;IF(VALUE(MID(A491,6,2))&gt;=4,VALUE(LEFT(A491,4)),VALUE(LEFT(A491,4))-1)&amp;"-"&amp;TEXT(MOD(IF(VALUE(MID(A491,6,2))&gt;=4,VALUE(LEFT(A491,4)),VALUE(LEFT(A491,4))-1)+1,100),"00")</f>
        <v>FY2020-21</v>
      </c>
      <c r="D491" s="0" t="s">
        <v>536</v>
      </c>
      <c r="E491" s="0" t="s">
        <v>536</v>
      </c>
      <c r="F491" s="0" t="str">
        <f aca="false">INDEX(Mapping!$B$2:$B$465,MATCH(E491,Mapping!$A$2:$A$465,0))</f>
        <v>RAMPUR HEP</v>
      </c>
      <c r="G491" s="0" t="str">
        <f aca="false">INDEX(Mapping!$C$2:$C$465,MATCH(E491,Mapping!$A$2:$A$465,0))</f>
        <v>RAMPUR HEP</v>
      </c>
      <c r="H491" s="2" t="n">
        <v>0.58</v>
      </c>
      <c r="I491" s="3" t="n">
        <v>0.01</v>
      </c>
    </row>
    <row r="492" customFormat="false" ht="15" hidden="false" customHeight="false" outlineLevel="0" collapsed="false">
      <c r="A492" s="0" t="s">
        <v>409</v>
      </c>
      <c r="B492" s="0" t="n">
        <f aca="false">VALUE(LEFT(A492,4))</f>
        <v>2020</v>
      </c>
      <c r="C492" s="0" t="str">
        <f aca="false">"FY"&amp;IF(VALUE(MID(A492,6,2))&gt;=4,VALUE(LEFT(A492,4)),VALUE(LEFT(A492,4))-1)&amp;"-"&amp;TEXT(MOD(IF(VALUE(MID(A492,6,2))&gt;=4,VALUE(LEFT(A492,4)),VALUE(LEFT(A492,4))-1)+1,100),"00")</f>
        <v>FY2020-21</v>
      </c>
      <c r="D492" s="0" t="s">
        <v>203</v>
      </c>
      <c r="E492" s="0" t="s">
        <v>203</v>
      </c>
      <c r="F492" s="0" t="str">
        <f aca="false">INDEX(Mapping!$B$2:$B$465,MATCH(E492,Mapping!$A$2:$A$465,0))</f>
        <v>ADHUNIK POWER</v>
      </c>
      <c r="G492" s="0" t="str">
        <f aca="false">INDEX(Mapping!$C$2:$C$465,MATCH(E492,Mapping!$A$2:$A$465,0))</f>
        <v>ADHUNIK POWER</v>
      </c>
      <c r="H492" s="2" t="n">
        <v>0.48</v>
      </c>
      <c r="I492" s="3" t="n">
        <v>0.01</v>
      </c>
    </row>
    <row r="493" customFormat="false" ht="15" hidden="false" customHeight="false" outlineLevel="0" collapsed="false">
      <c r="A493" s="0" t="s">
        <v>409</v>
      </c>
      <c r="B493" s="0" t="n">
        <f aca="false">VALUE(LEFT(A493,4))</f>
        <v>2020</v>
      </c>
      <c r="C493" s="0" t="str">
        <f aca="false">"FY"&amp;IF(VALUE(MID(A493,6,2))&gt;=4,VALUE(LEFT(A493,4)),VALUE(LEFT(A493,4))-1)&amp;"-"&amp;TEXT(MOD(IF(VALUE(MID(A493,6,2))&gt;=4,VALUE(LEFT(A493,4)),VALUE(LEFT(A493,4))-1)+1,100),"00")</f>
        <v>FY2020-21</v>
      </c>
      <c r="D493" s="0" t="s">
        <v>315</v>
      </c>
      <c r="E493" s="0" t="s">
        <v>315</v>
      </c>
      <c r="F493" s="0" t="str">
        <f aca="false">INDEX(Mapping!$B$2:$B$465,MATCH(E493,Mapping!$A$2:$A$465,0))</f>
        <v>DHARIWAL INFRASTRUCTURE</v>
      </c>
      <c r="G493" s="0" t="str">
        <f aca="false">INDEX(Mapping!$C$2:$C$465,MATCH(E493,Mapping!$A$2:$A$465,0))</f>
        <v>DHARIWAL INFRASTRUCTURE</v>
      </c>
      <c r="H493" s="2" t="n">
        <v>0.21</v>
      </c>
      <c r="I493" s="3" t="n">
        <v>0.005</v>
      </c>
    </row>
    <row r="494" customFormat="false" ht="15" hidden="false" customHeight="false" outlineLevel="0" collapsed="false">
      <c r="A494" s="0" t="s">
        <v>641</v>
      </c>
      <c r="B494" s="0" t="n">
        <f aca="false">VALUE(LEFT(A494,4))</f>
        <v>2020</v>
      </c>
      <c r="C494" s="0" t="str">
        <f aca="false">"FY"&amp;IF(VALUE(MID(A494,6,2))&gt;=4,VALUE(LEFT(A494,4)),VALUE(LEFT(A494,4))-1)&amp;"-"&amp;TEXT(MOD(IF(VALUE(MID(A494,6,2))&gt;=4,VALUE(LEFT(A494,4)),VALUE(LEFT(A494,4))-1)+1,100),"00")</f>
        <v>FY2020-21</v>
      </c>
      <c r="D494" s="0" t="s">
        <v>62</v>
      </c>
      <c r="E494" s="0" t="s">
        <v>62</v>
      </c>
      <c r="F494" s="0" t="str">
        <f aca="false">INDEX(Mapping!$B$2:$B$465,MATCH(E494,Mapping!$A$2:$A$465,0))</f>
        <v>TEESTA URJA (TEESTA-III HEP)</v>
      </c>
      <c r="G494" s="0" t="str">
        <f aca="false">INDEX(Mapping!$C$2:$C$465,MATCH(E494,Mapping!$A$2:$A$465,0))</f>
        <v>TEESTA URJA (TEESTA-III HEP)</v>
      </c>
      <c r="H494" s="2" t="n">
        <v>673.63</v>
      </c>
      <c r="I494" s="3" t="n">
        <v>14.97</v>
      </c>
    </row>
    <row r="495" customFormat="false" ht="15" hidden="false" customHeight="false" outlineLevel="0" collapsed="false">
      <c r="A495" s="0" t="s">
        <v>641</v>
      </c>
      <c r="B495" s="0" t="n">
        <f aca="false">VALUE(LEFT(A495,4))</f>
        <v>2020</v>
      </c>
      <c r="C495" s="0" t="str">
        <f aca="false">"FY"&amp;IF(VALUE(MID(A495,6,2))&gt;=4,VALUE(LEFT(A495,4)),VALUE(LEFT(A495,4))-1)&amp;"-"&amp;TEXT(MOD(IF(VALUE(MID(A495,6,2))&gt;=4,VALUE(LEFT(A495,4)),VALUE(LEFT(A495,4))-1)+1,100),"00")</f>
        <v>FY2020-21</v>
      </c>
      <c r="D495" s="0" t="s">
        <v>53</v>
      </c>
      <c r="E495" s="0" t="s">
        <v>53</v>
      </c>
      <c r="F495" s="0" t="str">
        <f aca="false">INDEX(Mapping!$B$2:$B$465,MATCH(E495,Mapping!$A$2:$A$465,0))</f>
        <v>HIMACHAL PRADESH</v>
      </c>
      <c r="G495" s="0" t="str">
        <f aca="false">INDEX(Mapping!$C$2:$C$465,MATCH(E495,Mapping!$A$2:$A$465,0))</f>
        <v>HIMACHAL PRADESH</v>
      </c>
      <c r="H495" s="2" t="n">
        <v>430.32</v>
      </c>
      <c r="I495" s="3" t="n">
        <v>9.57</v>
      </c>
    </row>
    <row r="496" customFormat="false" ht="15" hidden="false" customHeight="false" outlineLevel="0" collapsed="false">
      <c r="A496" s="0" t="s">
        <v>641</v>
      </c>
      <c r="B496" s="0" t="n">
        <f aca="false">VALUE(LEFT(A496,4))</f>
        <v>2020</v>
      </c>
      <c r="C496" s="0" t="str">
        <f aca="false">"FY"&amp;IF(VALUE(MID(A496,6,2))&gt;=4,VALUE(LEFT(A496,4)),VALUE(LEFT(A496,4))-1)&amp;"-"&amp;TEXT(MOD(IF(VALUE(MID(A496,6,2))&gt;=4,VALUE(LEFT(A496,4)),VALUE(LEFT(A496,4))-1)+1,100),"00")</f>
        <v>FY2020-21</v>
      </c>
      <c r="D496" s="0" t="s">
        <v>43</v>
      </c>
      <c r="E496" s="0" t="s">
        <v>43</v>
      </c>
      <c r="F496" s="0" t="str">
        <f aca="false">INDEX(Mapping!$B$2:$B$465,MATCH(E496,Mapping!$A$2:$A$465,0))</f>
        <v>ODISHA</v>
      </c>
      <c r="G496" s="0" t="str">
        <f aca="false">INDEX(Mapping!$C$2:$C$465,MATCH(E496,Mapping!$A$2:$A$465,0))</f>
        <v>ODISHA</v>
      </c>
      <c r="H496" s="2" t="n">
        <v>326.75</v>
      </c>
      <c r="I496" s="3" t="n">
        <v>7.26</v>
      </c>
    </row>
    <row r="497" customFormat="false" ht="15" hidden="false" customHeight="false" outlineLevel="0" collapsed="false">
      <c r="A497" s="0" t="s">
        <v>641</v>
      </c>
      <c r="B497" s="0" t="n">
        <f aca="false">VALUE(LEFT(A497,4))</f>
        <v>2020</v>
      </c>
      <c r="C497" s="0" t="str">
        <f aca="false">"FY"&amp;IF(VALUE(MID(A497,6,2))&gt;=4,VALUE(LEFT(A497,4)),VALUE(LEFT(A497,4))-1)&amp;"-"&amp;TEXT(MOD(IF(VALUE(MID(A497,6,2))&gt;=4,VALUE(LEFT(A497,4)),VALUE(LEFT(A497,4))-1)+1,100),"00")</f>
        <v>FY2020-21</v>
      </c>
      <c r="D497" s="0" t="s">
        <v>65</v>
      </c>
      <c r="E497" s="0" t="s">
        <v>65</v>
      </c>
      <c r="F497" s="0" t="str">
        <f aca="false">INDEX(Mapping!$B$2:$B$465,MATCH(E497,Mapping!$A$2:$A$465,0))</f>
        <v>JAYPEE NIGRIE STPP</v>
      </c>
      <c r="G497" s="0" t="str">
        <f aca="false">INDEX(Mapping!$C$2:$C$465,MATCH(E497,Mapping!$A$2:$A$465,0))</f>
        <v>JAYPEE NIGRIE STPP</v>
      </c>
      <c r="H497" s="2" t="n">
        <v>214.59</v>
      </c>
      <c r="I497" s="3" t="n">
        <v>4.77</v>
      </c>
    </row>
    <row r="498" customFormat="false" ht="15" hidden="false" customHeight="false" outlineLevel="0" collapsed="false">
      <c r="A498" s="0" t="s">
        <v>641</v>
      </c>
      <c r="B498" s="0" t="n">
        <f aca="false">VALUE(LEFT(A498,4))</f>
        <v>2020</v>
      </c>
      <c r="C498" s="0" t="str">
        <f aca="false">"FY"&amp;IF(VALUE(MID(A498,6,2))&gt;=4,VALUE(LEFT(A498,4)),VALUE(LEFT(A498,4))-1)&amp;"-"&amp;TEXT(MOD(IF(VALUE(MID(A498,6,2))&gt;=4,VALUE(LEFT(A498,4)),VALUE(LEFT(A498,4))-1)+1,100),"00")</f>
        <v>FY2020-21</v>
      </c>
      <c r="D498" s="0" t="s">
        <v>54</v>
      </c>
      <c r="E498" s="0" t="s">
        <v>54</v>
      </c>
      <c r="F498" s="0" t="str">
        <f aca="false">INDEX(Mapping!$B$2:$B$465,MATCH(E498,Mapping!$A$2:$A$465,0))</f>
        <v>JAMMU &amp; KASHMIR</v>
      </c>
      <c r="G498" s="0" t="str">
        <f aca="false">INDEX(Mapping!$C$2:$C$465,MATCH(E498,Mapping!$A$2:$A$465,0))</f>
        <v>JAMMU &amp; KASHMIR</v>
      </c>
      <c r="H498" s="2" t="n">
        <v>210.97</v>
      </c>
      <c r="I498" s="3" t="n">
        <v>4.69</v>
      </c>
    </row>
    <row r="499" customFormat="false" ht="15" hidden="false" customHeight="false" outlineLevel="0" collapsed="false">
      <c r="A499" s="0" t="s">
        <v>641</v>
      </c>
      <c r="B499" s="0" t="n">
        <f aca="false">VALUE(LEFT(A499,4))</f>
        <v>2020</v>
      </c>
      <c r="C499" s="0" t="str">
        <f aca="false">"FY"&amp;IF(VALUE(MID(A499,6,2))&gt;=4,VALUE(LEFT(A499,4)),VALUE(LEFT(A499,4))-1)&amp;"-"&amp;TEXT(MOD(IF(VALUE(MID(A499,6,2))&gt;=4,VALUE(LEFT(A499,4)),VALUE(LEFT(A499,4))-1)+1,100),"00")</f>
        <v>FY2020-21</v>
      </c>
      <c r="D499" s="0" t="s">
        <v>57</v>
      </c>
      <c r="E499" s="0" t="s">
        <v>57</v>
      </c>
      <c r="F499" s="0" t="str">
        <f aca="false">INDEX(Mapping!$B$2:$B$465,MATCH(E499,Mapping!$A$2:$A$465,0))</f>
        <v>SEIL ENERGY INDIA (EX-SEMBCORP)</v>
      </c>
      <c r="G499" s="0" t="str">
        <f aca="false">INDEX(Mapping!$C$2:$C$465,MATCH(E499,Mapping!$A$2:$A$465,0))</f>
        <v>SEIL ENERGY INDIA</v>
      </c>
      <c r="H499" s="2" t="n">
        <v>198.83</v>
      </c>
      <c r="I499" s="3" t="n">
        <v>4.42</v>
      </c>
    </row>
    <row r="500" customFormat="false" ht="15" hidden="false" customHeight="false" outlineLevel="0" collapsed="false">
      <c r="A500" s="0" t="s">
        <v>641</v>
      </c>
      <c r="B500" s="0" t="n">
        <f aca="false">VALUE(LEFT(A500,4))</f>
        <v>2020</v>
      </c>
      <c r="C500" s="0" t="str">
        <f aca="false">"FY"&amp;IF(VALUE(MID(A500,6,2))&gt;=4,VALUE(LEFT(A500,4)),VALUE(LEFT(A500,4))-1)&amp;"-"&amp;TEXT(MOD(IF(VALUE(MID(A500,6,2))&gt;=4,VALUE(LEFT(A500,4)),VALUE(LEFT(A500,4))-1)+1,100),"00")</f>
        <v>FY2020-21</v>
      </c>
      <c r="D500" s="0" t="s">
        <v>31</v>
      </c>
      <c r="E500" s="0" t="s">
        <v>31</v>
      </c>
      <c r="F500" s="0" t="str">
        <f aca="false">INDEX(Mapping!$B$2:$B$465,MATCH(E500,Mapping!$A$2:$A$465,0))</f>
        <v>GUJARAT</v>
      </c>
      <c r="G500" s="0" t="str">
        <f aca="false">INDEX(Mapping!$C$2:$C$465,MATCH(E500,Mapping!$A$2:$A$465,0))</f>
        <v>GUJARAT</v>
      </c>
      <c r="H500" s="2" t="n">
        <v>166.42</v>
      </c>
      <c r="I500" s="3" t="n">
        <v>3.7</v>
      </c>
    </row>
    <row r="501" customFormat="false" ht="15" hidden="false" customHeight="false" outlineLevel="0" collapsed="false">
      <c r="A501" s="0" t="s">
        <v>641</v>
      </c>
      <c r="B501" s="0" t="n">
        <f aca="false">VALUE(LEFT(A501,4))</f>
        <v>2020</v>
      </c>
      <c r="C501" s="0" t="str">
        <f aca="false">"FY"&amp;IF(VALUE(MID(A501,6,2))&gt;=4,VALUE(LEFT(A501,4)),VALUE(LEFT(A501,4))-1)&amp;"-"&amp;TEXT(MOD(IF(VALUE(MID(A501,6,2))&gt;=4,VALUE(LEFT(A501,4)),VALUE(LEFT(A501,4))-1)+1,100),"00")</f>
        <v>FY2020-21</v>
      </c>
      <c r="D501" s="0" t="s">
        <v>85</v>
      </c>
      <c r="E501" s="0" t="s">
        <v>85</v>
      </c>
      <c r="F501" s="0" t="str">
        <f aca="false">INDEX(Mapping!$B$2:$B$465,MATCH(E501,Mapping!$A$2:$A$465,0))</f>
        <v>ADANI POWER - RAIPUR TPP (EX-GMR CHHATTISGARH)</v>
      </c>
      <c r="G501" s="0" t="str">
        <f aca="false">INDEX(Mapping!$C$2:$C$465,MATCH(E501,Mapping!$A$2:$A$465,0))</f>
        <v>ADANI POWER (ALL PLANTS)</v>
      </c>
      <c r="H501" s="2" t="n">
        <v>153.47</v>
      </c>
      <c r="I501" s="3" t="n">
        <v>3.41</v>
      </c>
    </row>
    <row r="502" customFormat="false" ht="15" hidden="false" customHeight="false" outlineLevel="0" collapsed="false">
      <c r="A502" s="0" t="s">
        <v>641</v>
      </c>
      <c r="B502" s="0" t="n">
        <f aca="false">VALUE(LEFT(A502,4))</f>
        <v>2020</v>
      </c>
      <c r="C502" s="0" t="str">
        <f aca="false">"FY"&amp;IF(VALUE(MID(A502,6,2))&gt;=4,VALUE(LEFT(A502,4)),VALUE(LEFT(A502,4))-1)&amp;"-"&amp;TEXT(MOD(IF(VALUE(MID(A502,6,2))&gt;=4,VALUE(LEFT(A502,4)),VALUE(LEFT(A502,4))-1)+1,100),"00")</f>
        <v>FY2020-21</v>
      </c>
      <c r="D502" s="0" t="s">
        <v>47</v>
      </c>
      <c r="E502" s="0" t="s">
        <v>47</v>
      </c>
      <c r="F502" s="0" t="str">
        <f aca="false">INDEX(Mapping!$B$2:$B$465,MATCH(E502,Mapping!$A$2:$A$465,0))</f>
        <v>KARNATAKA</v>
      </c>
      <c r="G502" s="0" t="str">
        <f aca="false">INDEX(Mapping!$C$2:$C$465,MATCH(E502,Mapping!$A$2:$A$465,0))</f>
        <v>KARNATAKA</v>
      </c>
      <c r="H502" s="2" t="n">
        <v>121.05</v>
      </c>
      <c r="I502" s="3" t="n">
        <v>2.69</v>
      </c>
    </row>
    <row r="503" customFormat="false" ht="15" hidden="false" customHeight="false" outlineLevel="0" collapsed="false">
      <c r="A503" s="0" t="s">
        <v>641</v>
      </c>
      <c r="B503" s="0" t="n">
        <f aca="false">VALUE(LEFT(A503,4))</f>
        <v>2020</v>
      </c>
      <c r="C503" s="0" t="str">
        <f aca="false">"FY"&amp;IF(VALUE(MID(A503,6,2))&gt;=4,VALUE(LEFT(A503,4)),VALUE(LEFT(A503,4))-1)&amp;"-"&amp;TEXT(MOD(IF(VALUE(MID(A503,6,2))&gt;=4,VALUE(LEFT(A503,4)),VALUE(LEFT(A503,4))-1)+1,100),"00")</f>
        <v>FY2020-21</v>
      </c>
      <c r="D503" s="0" t="s">
        <v>36</v>
      </c>
      <c r="E503" s="0" t="s">
        <v>36</v>
      </c>
      <c r="F503" s="0" t="str">
        <f aca="false">INDEX(Mapping!$B$2:$B$465,MATCH(E503,Mapping!$A$2:$A$465,0))</f>
        <v>UTTAR PRADESH</v>
      </c>
      <c r="G503" s="0" t="str">
        <f aca="false">INDEX(Mapping!$C$2:$C$465,MATCH(E503,Mapping!$A$2:$A$465,0))</f>
        <v>UTTAR PRADESH</v>
      </c>
      <c r="H503" s="2" t="n">
        <v>105.22</v>
      </c>
      <c r="I503" s="3" t="n">
        <v>2.34</v>
      </c>
    </row>
    <row r="504" customFormat="false" ht="15" hidden="false" customHeight="false" outlineLevel="0" collapsed="false">
      <c r="A504" s="0" t="s">
        <v>641</v>
      </c>
      <c r="B504" s="0" t="n">
        <f aca="false">VALUE(LEFT(A504,4))</f>
        <v>2020</v>
      </c>
      <c r="C504" s="0" t="str">
        <f aca="false">"FY"&amp;IF(VALUE(MID(A504,6,2))&gt;=4,VALUE(LEFT(A504,4)),VALUE(LEFT(A504,4))-1)&amp;"-"&amp;TEXT(MOD(IF(VALUE(MID(A504,6,2))&gt;=4,VALUE(LEFT(A504,4)),VALUE(LEFT(A504,4))-1)+1,100),"00")</f>
        <v>FY2020-21</v>
      </c>
      <c r="D504" s="0" t="s">
        <v>79</v>
      </c>
      <c r="E504" s="0" t="s">
        <v>79</v>
      </c>
      <c r="F504" s="0" t="str">
        <f aca="false">INDEX(Mapping!$B$2:$B$465,MATCH(E504,Mapping!$A$2:$A$465,0))</f>
        <v>MAHAN ENERGEN (EX-ESSAR POWER MP)</v>
      </c>
      <c r="G504" s="0" t="str">
        <f aca="false">INDEX(Mapping!$C$2:$C$465,MATCH(E504,Mapping!$A$2:$A$465,0))</f>
        <v>ADANI POWER (ALL PLANTS)</v>
      </c>
      <c r="H504" s="2" t="n">
        <v>103.17</v>
      </c>
      <c r="I504" s="3" t="n">
        <v>2.29</v>
      </c>
    </row>
    <row r="505" customFormat="false" ht="15" hidden="false" customHeight="false" outlineLevel="0" collapsed="false">
      <c r="A505" s="0" t="s">
        <v>641</v>
      </c>
      <c r="B505" s="0" t="n">
        <f aca="false">VALUE(LEFT(A505,4))</f>
        <v>2020</v>
      </c>
      <c r="C505" s="0" t="str">
        <f aca="false">"FY"&amp;IF(VALUE(MID(A505,6,2))&gt;=4,VALUE(LEFT(A505,4)),VALUE(LEFT(A505,4))-1)&amp;"-"&amp;TEXT(MOD(IF(VALUE(MID(A505,6,2))&gt;=4,VALUE(LEFT(A505,4)),VALUE(LEFT(A505,4))-1)+1,100),"00")</f>
        <v>FY2020-21</v>
      </c>
      <c r="D505" s="0" t="s">
        <v>128</v>
      </c>
      <c r="E505" s="0" t="s">
        <v>128</v>
      </c>
      <c r="F505" s="0" t="str">
        <f aca="false">INDEX(Mapping!$B$2:$B$465,MATCH(E505,Mapping!$A$2:$A$465,0))</f>
        <v>AD HYDRO POWER</v>
      </c>
      <c r="G505" s="0" t="str">
        <f aca="false">INDEX(Mapping!$C$2:$C$465,MATCH(E505,Mapping!$A$2:$A$465,0))</f>
        <v>AD HYDRO POWER</v>
      </c>
      <c r="H505" s="2" t="n">
        <v>103.13</v>
      </c>
      <c r="I505" s="3" t="n">
        <v>2.29</v>
      </c>
    </row>
    <row r="506" customFormat="false" ht="15" hidden="false" customHeight="false" outlineLevel="0" collapsed="false">
      <c r="A506" s="0" t="s">
        <v>641</v>
      </c>
      <c r="B506" s="0" t="n">
        <f aca="false">VALUE(LEFT(A506,4))</f>
        <v>2020</v>
      </c>
      <c r="C506" s="0" t="str">
        <f aca="false">"FY"&amp;IF(VALUE(MID(A506,6,2))&gt;=4,VALUE(LEFT(A506,4)),VALUE(LEFT(A506,4))-1)&amp;"-"&amp;TEXT(MOD(IF(VALUE(MID(A506,6,2))&gt;=4,VALUE(LEFT(A506,4)),VALUE(LEFT(A506,4))-1)+1,100),"00")</f>
        <v>FY2020-21</v>
      </c>
      <c r="D506" s="0" t="s">
        <v>122</v>
      </c>
      <c r="E506" s="0" t="s">
        <v>122</v>
      </c>
      <c r="F506" s="0" t="str">
        <f aca="false">INDEX(Mapping!$B$2:$B$465,MATCH(E506,Mapping!$A$2:$A$465,0))</f>
        <v>KARCHAM WANGTOO HEP</v>
      </c>
      <c r="G506" s="0" t="str">
        <f aca="false">INDEX(Mapping!$C$2:$C$465,MATCH(E506,Mapping!$A$2:$A$465,0))</f>
        <v>KARCHAM WANGTOO HEP</v>
      </c>
      <c r="H506" s="2" t="n">
        <v>93.66</v>
      </c>
      <c r="I506" s="3" t="n">
        <v>2.08</v>
      </c>
    </row>
    <row r="507" customFormat="false" ht="15" hidden="false" customHeight="false" outlineLevel="0" collapsed="false">
      <c r="A507" s="0" t="s">
        <v>641</v>
      </c>
      <c r="B507" s="0" t="n">
        <f aca="false">VALUE(LEFT(A507,4))</f>
        <v>2020</v>
      </c>
      <c r="C507" s="0" t="str">
        <f aca="false">"FY"&amp;IF(VALUE(MID(A507,6,2))&gt;=4,VALUE(LEFT(A507,4)),VALUE(LEFT(A507,4))-1)&amp;"-"&amp;TEXT(MOD(IF(VALUE(MID(A507,6,2))&gt;=4,VALUE(LEFT(A507,4)),VALUE(LEFT(A507,4))-1)+1,100),"00")</f>
        <v>FY2020-21</v>
      </c>
      <c r="D507" s="0" t="s">
        <v>140</v>
      </c>
      <c r="E507" s="0" t="s">
        <v>140</v>
      </c>
      <c r="F507" s="0" t="str">
        <f aca="false">INDEX(Mapping!$B$2:$B$465,MATCH(E507,Mapping!$A$2:$A$465,0))</f>
        <v>NEEPCO STATIONS</v>
      </c>
      <c r="G507" s="0" t="str">
        <f aca="false">INDEX(Mapping!$C$2:$C$465,MATCH(E507,Mapping!$A$2:$A$465,0))</f>
        <v>NEEPCO STATIONS</v>
      </c>
      <c r="H507" s="2" t="n">
        <v>91.35</v>
      </c>
      <c r="I507" s="3" t="n">
        <v>2.03</v>
      </c>
    </row>
    <row r="508" customFormat="false" ht="15" hidden="false" customHeight="false" outlineLevel="0" collapsed="false">
      <c r="A508" s="0" t="s">
        <v>641</v>
      </c>
      <c r="B508" s="0" t="n">
        <f aca="false">VALUE(LEFT(A508,4))</f>
        <v>2020</v>
      </c>
      <c r="C508" s="0" t="str">
        <f aca="false">"FY"&amp;IF(VALUE(MID(A508,6,2))&gt;=4,VALUE(LEFT(A508,4)),VALUE(LEFT(A508,4))-1)&amp;"-"&amp;TEXT(MOD(IF(VALUE(MID(A508,6,2))&gt;=4,VALUE(LEFT(A508,4)),VALUE(LEFT(A508,4))-1)+1,100),"00")</f>
        <v>FY2020-21</v>
      </c>
      <c r="D508" s="0" t="s">
        <v>72</v>
      </c>
      <c r="E508" s="0" t="s">
        <v>72</v>
      </c>
      <c r="F508" s="0" t="str">
        <f aca="false">INDEX(Mapping!$B$2:$B$465,MATCH(E508,Mapping!$A$2:$A$465,0))</f>
        <v>JINDAL POWER LTD - STAGE 1</v>
      </c>
      <c r="G508" s="0" t="str">
        <f aca="false">INDEX(Mapping!$C$2:$C$465,MATCH(E508,Mapping!$A$2:$A$465,0))</f>
        <v>JINDAL POWER LTD (BOTH STAGES)</v>
      </c>
      <c r="H508" s="2" t="n">
        <v>86.34</v>
      </c>
      <c r="I508" s="3" t="n">
        <v>1.92</v>
      </c>
    </row>
    <row r="509" customFormat="false" ht="15" hidden="false" customHeight="false" outlineLevel="0" collapsed="false">
      <c r="A509" s="0" t="s">
        <v>641</v>
      </c>
      <c r="B509" s="0" t="n">
        <f aca="false">VALUE(LEFT(A509,4))</f>
        <v>2020</v>
      </c>
      <c r="C509" s="0" t="str">
        <f aca="false">"FY"&amp;IF(VALUE(MID(A509,6,2))&gt;=4,VALUE(LEFT(A509,4)),VALUE(LEFT(A509,4))-1)&amp;"-"&amp;TEXT(MOD(IF(VALUE(MID(A509,6,2))&gt;=4,VALUE(LEFT(A509,4)),VALUE(LEFT(A509,4))-1)+1,100),"00")</f>
        <v>FY2020-21</v>
      </c>
      <c r="D509" s="0" t="s">
        <v>240</v>
      </c>
      <c r="E509" s="0" t="s">
        <v>240</v>
      </c>
      <c r="F509" s="0" t="str">
        <f aca="false">INDEX(Mapping!$B$2:$B$465,MATCH(E509,Mapping!$A$2:$A$465,0))</f>
        <v>CHUZACHEN HEP</v>
      </c>
      <c r="G509" s="0" t="str">
        <f aca="false">INDEX(Mapping!$C$2:$C$465,MATCH(E509,Mapping!$A$2:$A$465,0))</f>
        <v>CHUZACHEN HEP</v>
      </c>
      <c r="H509" s="2" t="n">
        <v>84.96</v>
      </c>
      <c r="I509" s="3" t="n">
        <v>1.89</v>
      </c>
    </row>
    <row r="510" customFormat="false" ht="15" hidden="false" customHeight="false" outlineLevel="0" collapsed="false">
      <c r="A510" s="0" t="s">
        <v>641</v>
      </c>
      <c r="B510" s="0" t="n">
        <f aca="false">VALUE(LEFT(A510,4))</f>
        <v>2020</v>
      </c>
      <c r="C510" s="0" t="str">
        <f aca="false">"FY"&amp;IF(VALUE(MID(A510,6,2))&gt;=4,VALUE(LEFT(A510,4)),VALUE(LEFT(A510,4))-1)&amp;"-"&amp;TEXT(MOD(IF(VALUE(MID(A510,6,2))&gt;=4,VALUE(LEFT(A510,4)),VALUE(LEFT(A510,4))-1)+1,100),"00")</f>
        <v>FY2020-21</v>
      </c>
      <c r="D510" s="0" t="s">
        <v>94</v>
      </c>
      <c r="E510" s="0" t="s">
        <v>94</v>
      </c>
      <c r="F510" s="0" t="str">
        <f aca="false">INDEX(Mapping!$B$2:$B$465,MATCH(E510,Mapping!$A$2:$A$465,0))</f>
        <v>JHARKHAND</v>
      </c>
      <c r="G510" s="0" t="str">
        <f aca="false">INDEX(Mapping!$C$2:$C$465,MATCH(E510,Mapping!$A$2:$A$465,0))</f>
        <v>JHARKHAND</v>
      </c>
      <c r="H510" s="2" t="n">
        <v>83.98</v>
      </c>
      <c r="I510" s="3" t="n">
        <v>1.87</v>
      </c>
    </row>
    <row r="511" customFormat="false" ht="15" hidden="false" customHeight="false" outlineLevel="0" collapsed="false">
      <c r="A511" s="0" t="s">
        <v>641</v>
      </c>
      <c r="B511" s="0" t="n">
        <f aca="false">VALUE(LEFT(A511,4))</f>
        <v>2020</v>
      </c>
      <c r="C511" s="0" t="str">
        <f aca="false">"FY"&amp;IF(VALUE(MID(A511,6,2))&gt;=4,VALUE(LEFT(A511,4)),VALUE(LEFT(A511,4))-1)&amp;"-"&amp;TEXT(MOD(IF(VALUE(MID(A511,6,2))&gt;=4,VALUE(LEFT(A511,4)),VALUE(LEFT(A511,4))-1)+1,100),"00")</f>
        <v>FY2020-21</v>
      </c>
      <c r="D511" s="0" t="s">
        <v>191</v>
      </c>
      <c r="E511" s="0" t="s">
        <v>191</v>
      </c>
      <c r="F511" s="0" t="str">
        <f aca="false">INDEX(Mapping!$B$2:$B$465,MATCH(E511,Mapping!$A$2:$A$465,0))</f>
        <v>DIKCHU HEP</v>
      </c>
      <c r="G511" s="0" t="str">
        <f aca="false">INDEX(Mapping!$C$2:$C$465,MATCH(E511,Mapping!$A$2:$A$465,0))</f>
        <v>DIKCHU HEP</v>
      </c>
      <c r="H511" s="2" t="n">
        <v>76.27</v>
      </c>
      <c r="I511" s="3" t="n">
        <v>1.7</v>
      </c>
    </row>
    <row r="512" customFormat="false" ht="15" hidden="false" customHeight="false" outlineLevel="0" collapsed="false">
      <c r="A512" s="0" t="s">
        <v>641</v>
      </c>
      <c r="B512" s="0" t="n">
        <f aca="false">VALUE(LEFT(A512,4))</f>
        <v>2020</v>
      </c>
      <c r="C512" s="0" t="str">
        <f aca="false">"FY"&amp;IF(VALUE(MID(A512,6,2))&gt;=4,VALUE(LEFT(A512,4)),VALUE(LEFT(A512,4))-1)&amp;"-"&amp;TEXT(MOD(IF(VALUE(MID(A512,6,2))&gt;=4,VALUE(LEFT(A512,4)),VALUE(LEFT(A512,4))-1)+1,100),"00")</f>
        <v>FY2020-21</v>
      </c>
      <c r="D512" s="0" t="s">
        <v>119</v>
      </c>
      <c r="E512" s="0" t="s">
        <v>119</v>
      </c>
      <c r="F512" s="0" t="str">
        <f aca="false">INDEX(Mapping!$B$2:$B$465,MATCH(E512,Mapping!$A$2:$A$465,0))</f>
        <v>GOA</v>
      </c>
      <c r="G512" s="0" t="str">
        <f aca="false">INDEX(Mapping!$C$2:$C$465,MATCH(E512,Mapping!$A$2:$A$465,0))</f>
        <v>GOA</v>
      </c>
      <c r="H512" s="2" t="n">
        <v>69.37</v>
      </c>
      <c r="I512" s="3" t="n">
        <v>1.54</v>
      </c>
    </row>
    <row r="513" customFormat="false" ht="15" hidden="false" customHeight="false" outlineLevel="0" collapsed="false">
      <c r="A513" s="0" t="s">
        <v>641</v>
      </c>
      <c r="B513" s="0" t="n">
        <f aca="false">VALUE(LEFT(A513,4))</f>
        <v>2020</v>
      </c>
      <c r="C513" s="0" t="str">
        <f aca="false">"FY"&amp;IF(VALUE(MID(A513,6,2))&gt;=4,VALUE(LEFT(A513,4)),VALUE(LEFT(A513,4))-1)&amp;"-"&amp;TEXT(MOD(IF(VALUE(MID(A513,6,2))&gt;=4,VALUE(LEFT(A513,4)),VALUE(LEFT(A513,4))-1)+1,100),"00")</f>
        <v>FY2020-21</v>
      </c>
      <c r="D513" s="0" t="s">
        <v>142</v>
      </c>
      <c r="E513" s="0" t="s">
        <v>142</v>
      </c>
      <c r="F513" s="0" t="str">
        <f aca="false">INDEX(Mapping!$B$2:$B$465,MATCH(E513,Mapping!$A$2:$A$465,0))</f>
        <v>SAINJ HEP</v>
      </c>
      <c r="G513" s="0" t="str">
        <f aca="false">INDEX(Mapping!$C$2:$C$465,MATCH(E513,Mapping!$A$2:$A$465,0))</f>
        <v>SAINJ HEP</v>
      </c>
      <c r="H513" s="2" t="n">
        <v>65.11</v>
      </c>
      <c r="I513" s="3" t="n">
        <v>1.45</v>
      </c>
    </row>
    <row r="514" customFormat="false" ht="15" hidden="false" customHeight="false" outlineLevel="0" collapsed="false">
      <c r="A514" s="0" t="s">
        <v>641</v>
      </c>
      <c r="B514" s="0" t="n">
        <f aca="false">VALUE(LEFT(A514,4))</f>
        <v>2020</v>
      </c>
      <c r="C514" s="0" t="str">
        <f aca="false">"FY"&amp;IF(VALUE(MID(A514,6,2))&gt;=4,VALUE(LEFT(A514,4)),VALUE(LEFT(A514,4))-1)&amp;"-"&amp;TEXT(MOD(IF(VALUE(MID(A514,6,2))&gt;=4,VALUE(LEFT(A514,4)),VALUE(LEFT(A514,4))-1)+1,100),"00")</f>
        <v>FY2020-21</v>
      </c>
      <c r="D514" s="0" t="s">
        <v>159</v>
      </c>
      <c r="E514" s="0" t="s">
        <v>159</v>
      </c>
      <c r="F514" s="0" t="str">
        <f aca="false">INDEX(Mapping!$B$2:$B$465,MATCH(E514,Mapping!$A$2:$A$465,0))</f>
        <v>GMR WARORA (EX-EMCO)</v>
      </c>
      <c r="G514" s="0" t="str">
        <f aca="false">INDEX(Mapping!$C$2:$C$465,MATCH(E514,Mapping!$A$2:$A$465,0))</f>
        <v>GMR ENERGY</v>
      </c>
      <c r="H514" s="2" t="n">
        <v>61.91</v>
      </c>
      <c r="I514" s="3" t="n">
        <v>1.38</v>
      </c>
    </row>
    <row r="515" customFormat="false" ht="15" hidden="false" customHeight="false" outlineLevel="0" collapsed="false">
      <c r="A515" s="0" t="s">
        <v>641</v>
      </c>
      <c r="B515" s="0" t="n">
        <f aca="false">VALUE(LEFT(A515,4))</f>
        <v>2020</v>
      </c>
      <c r="C515" s="0" t="str">
        <f aca="false">"FY"&amp;IF(VALUE(MID(A515,6,2))&gt;=4,VALUE(LEFT(A515,4)),VALUE(LEFT(A515,4))-1)&amp;"-"&amp;TEXT(MOD(IF(VALUE(MID(A515,6,2))&gt;=4,VALUE(LEFT(A515,4)),VALUE(LEFT(A515,4))-1)+1,100),"00")</f>
        <v>FY2020-21</v>
      </c>
      <c r="D515" s="0" t="s">
        <v>190</v>
      </c>
      <c r="E515" s="0" t="s">
        <v>190</v>
      </c>
      <c r="F515" s="0" t="str">
        <f aca="false">INDEX(Mapping!$B$2:$B$465,MATCH(E515,Mapping!$A$2:$A$465,0))</f>
        <v>JORETHANG</v>
      </c>
      <c r="G515" s="0" t="str">
        <f aca="false">INDEX(Mapping!$C$2:$C$465,MATCH(E515,Mapping!$A$2:$A$465,0))</f>
        <v>JORETHANG</v>
      </c>
      <c r="H515" s="2" t="n">
        <v>60.68</v>
      </c>
      <c r="I515" s="3" t="n">
        <v>1.35</v>
      </c>
    </row>
    <row r="516" customFormat="false" ht="15" hidden="false" customHeight="false" outlineLevel="0" collapsed="false">
      <c r="A516" s="0" t="s">
        <v>641</v>
      </c>
      <c r="B516" s="0" t="n">
        <f aca="false">VALUE(LEFT(A516,4))</f>
        <v>2020</v>
      </c>
      <c r="C516" s="0" t="str">
        <f aca="false">"FY"&amp;IF(VALUE(MID(A516,6,2))&gt;=4,VALUE(LEFT(A516,4)),VALUE(LEFT(A516,4))-1)&amp;"-"&amp;TEXT(MOD(IF(VALUE(MID(A516,6,2))&gt;=4,VALUE(LEFT(A516,4)),VALUE(LEFT(A516,4))-1)+1,100),"00")</f>
        <v>FY2020-21</v>
      </c>
      <c r="D516" s="0" t="s">
        <v>89</v>
      </c>
      <c r="E516" s="0" t="s">
        <v>89</v>
      </c>
      <c r="F516" s="0" t="str">
        <f aca="false">INDEX(Mapping!$B$2:$B$465,MATCH(E516,Mapping!$A$2:$A$465,0))</f>
        <v>MB POWER (MP)</v>
      </c>
      <c r="G516" s="0" t="str">
        <f aca="false">INDEX(Mapping!$C$2:$C$465,MATCH(E516,Mapping!$A$2:$A$465,0))</f>
        <v>MB POWER (MP)</v>
      </c>
      <c r="H516" s="2" t="n">
        <v>59.55</v>
      </c>
      <c r="I516" s="3" t="n">
        <v>1.32</v>
      </c>
    </row>
    <row r="517" customFormat="false" ht="15" hidden="false" customHeight="false" outlineLevel="0" collapsed="false">
      <c r="A517" s="0" t="s">
        <v>641</v>
      </c>
      <c r="B517" s="0" t="n">
        <f aca="false">VALUE(LEFT(A517,4))</f>
        <v>2020</v>
      </c>
      <c r="C517" s="0" t="str">
        <f aca="false">"FY"&amp;IF(VALUE(MID(A517,6,2))&gt;=4,VALUE(LEFT(A517,4)),VALUE(LEFT(A517,4))-1)&amp;"-"&amp;TEXT(MOD(IF(VALUE(MID(A517,6,2))&gt;=4,VALUE(LEFT(A517,4)),VALUE(LEFT(A517,4))-1)+1,100),"00")</f>
        <v>FY2020-21</v>
      </c>
      <c r="D517" s="0" t="s">
        <v>194</v>
      </c>
      <c r="E517" s="0" t="s">
        <v>194</v>
      </c>
      <c r="F517" s="0" t="str">
        <f aca="false">INDEX(Mapping!$B$2:$B$465,MATCH(E517,Mapping!$A$2:$A$465,0))</f>
        <v>TASHIDENG HEP</v>
      </c>
      <c r="G517" s="0" t="str">
        <f aca="false">INDEX(Mapping!$C$2:$C$465,MATCH(E517,Mapping!$A$2:$A$465,0))</f>
        <v>TASHIDENG HEP</v>
      </c>
      <c r="H517" s="2" t="n">
        <v>58.68</v>
      </c>
      <c r="I517" s="3" t="n">
        <v>1.3</v>
      </c>
    </row>
    <row r="518" customFormat="false" ht="15" hidden="false" customHeight="false" outlineLevel="0" collapsed="false">
      <c r="A518" s="0" t="s">
        <v>641</v>
      </c>
      <c r="B518" s="0" t="n">
        <f aca="false">VALUE(LEFT(A518,4))</f>
        <v>2020</v>
      </c>
      <c r="C518" s="0" t="str">
        <f aca="false">"FY"&amp;IF(VALUE(MID(A518,6,2))&gt;=4,VALUE(LEFT(A518,4)),VALUE(LEFT(A518,4))-1)&amp;"-"&amp;TEXT(MOD(IF(VALUE(MID(A518,6,2))&gt;=4,VALUE(LEFT(A518,4)),VALUE(LEFT(A518,4))-1)+1,100),"00")</f>
        <v>FY2020-21</v>
      </c>
      <c r="D518" s="0" t="s">
        <v>165</v>
      </c>
      <c r="E518" s="0" t="s">
        <v>165</v>
      </c>
      <c r="F518" s="0" t="str">
        <f aca="false">INDEX(Mapping!$B$2:$B$465,MATCH(E518,Mapping!$A$2:$A$465,0))</f>
        <v>DGEN MEGA POWER</v>
      </c>
      <c r="G518" s="0" t="str">
        <f aca="false">INDEX(Mapping!$C$2:$C$465,MATCH(E518,Mapping!$A$2:$A$465,0))</f>
        <v>DGEN MEGA POWER</v>
      </c>
      <c r="H518" s="2" t="n">
        <v>53.43</v>
      </c>
      <c r="I518" s="3" t="n">
        <v>1.19</v>
      </c>
    </row>
    <row r="519" customFormat="false" ht="15" hidden="false" customHeight="false" outlineLevel="0" collapsed="false">
      <c r="A519" s="0" t="s">
        <v>641</v>
      </c>
      <c r="B519" s="0" t="n">
        <f aca="false">VALUE(LEFT(A519,4))</f>
        <v>2020</v>
      </c>
      <c r="C519" s="0" t="str">
        <f aca="false">"FY"&amp;IF(VALUE(MID(A519,6,2))&gt;=4,VALUE(LEFT(A519,4)),VALUE(LEFT(A519,4))-1)&amp;"-"&amp;TEXT(MOD(IF(VALUE(MID(A519,6,2))&gt;=4,VALUE(LEFT(A519,4)),VALUE(LEFT(A519,4))-1)+1,100),"00")</f>
        <v>FY2020-21</v>
      </c>
      <c r="D519" s="0" t="s">
        <v>46</v>
      </c>
      <c r="E519" s="0" t="s">
        <v>46</v>
      </c>
      <c r="F519" s="0" t="str">
        <f aca="false">INDEX(Mapping!$B$2:$B$465,MATCH(E519,Mapping!$A$2:$A$465,0))</f>
        <v>CHHATTISGARH</v>
      </c>
      <c r="G519" s="0" t="str">
        <f aca="false">INDEX(Mapping!$C$2:$C$465,MATCH(E519,Mapping!$A$2:$A$465,0))</f>
        <v>CHHATTISGARH</v>
      </c>
      <c r="H519" s="2" t="n">
        <v>53.2</v>
      </c>
      <c r="I519" s="3" t="n">
        <v>1.18</v>
      </c>
    </row>
    <row r="520" customFormat="false" ht="15" hidden="false" customHeight="false" outlineLevel="0" collapsed="false">
      <c r="A520" s="0" t="s">
        <v>641</v>
      </c>
      <c r="B520" s="0" t="n">
        <f aca="false">VALUE(LEFT(A520,4))</f>
        <v>2020</v>
      </c>
      <c r="C520" s="0" t="str">
        <f aca="false">"FY"&amp;IF(VALUE(MID(A520,6,2))&gt;=4,VALUE(LEFT(A520,4)),VALUE(LEFT(A520,4))-1)&amp;"-"&amp;TEXT(MOD(IF(VALUE(MID(A520,6,2))&gt;=4,VALUE(LEFT(A520,4)),VALUE(LEFT(A520,4))-1)+1,100),"00")</f>
        <v>FY2020-21</v>
      </c>
      <c r="D520" s="0" t="s">
        <v>228</v>
      </c>
      <c r="E520" s="0" t="s">
        <v>228</v>
      </c>
      <c r="F520" s="0" t="str">
        <f aca="false">INDEX(Mapping!$B$2:$B$465,MATCH(E520,Mapping!$A$2:$A$465,0))</f>
        <v>OTPC PALATANA</v>
      </c>
      <c r="G520" s="0" t="str">
        <f aca="false">INDEX(Mapping!$C$2:$C$465,MATCH(E520,Mapping!$A$2:$A$465,0))</f>
        <v>OTPC PALATANA</v>
      </c>
      <c r="H520" s="2" t="n">
        <v>52.48</v>
      </c>
      <c r="I520" s="3" t="n">
        <v>1.17</v>
      </c>
    </row>
    <row r="521" customFormat="false" ht="15" hidden="false" customHeight="false" outlineLevel="0" collapsed="false">
      <c r="A521" s="0" t="s">
        <v>641</v>
      </c>
      <c r="B521" s="0" t="n">
        <f aca="false">VALUE(LEFT(A521,4))</f>
        <v>2020</v>
      </c>
      <c r="C521" s="0" t="str">
        <f aca="false">"FY"&amp;IF(VALUE(MID(A521,6,2))&gt;=4,VALUE(LEFT(A521,4)),VALUE(LEFT(A521,4))-1)&amp;"-"&amp;TEXT(MOD(IF(VALUE(MID(A521,6,2))&gt;=4,VALUE(LEFT(A521,4)),VALUE(LEFT(A521,4))-1)+1,100),"00")</f>
        <v>FY2020-21</v>
      </c>
      <c r="D521" s="0" t="s">
        <v>176</v>
      </c>
      <c r="E521" s="0" t="s">
        <v>176</v>
      </c>
      <c r="F521" s="0" t="str">
        <f aca="false">INDEX(Mapping!$B$2:$B$465,MATCH(E521,Mapping!$A$2:$A$465,0))</f>
        <v>SIKKIM</v>
      </c>
      <c r="G521" s="0" t="str">
        <f aca="false">INDEX(Mapping!$C$2:$C$465,MATCH(E521,Mapping!$A$2:$A$465,0))</f>
        <v>SIKKIM</v>
      </c>
      <c r="H521" s="2" t="n">
        <v>45.69</v>
      </c>
      <c r="I521" s="3" t="n">
        <v>1.02</v>
      </c>
    </row>
    <row r="522" customFormat="false" ht="15" hidden="false" customHeight="false" outlineLevel="0" collapsed="false">
      <c r="A522" s="0" t="s">
        <v>641</v>
      </c>
      <c r="B522" s="0" t="n">
        <f aca="false">VALUE(LEFT(A522,4))</f>
        <v>2020</v>
      </c>
      <c r="C522" s="0" t="str">
        <f aca="false">"FY"&amp;IF(VALUE(MID(A522,6,2))&gt;=4,VALUE(LEFT(A522,4)),VALUE(LEFT(A522,4))-1)&amp;"-"&amp;TEXT(MOD(IF(VALUE(MID(A522,6,2))&gt;=4,VALUE(LEFT(A522,4)),VALUE(LEFT(A522,4))-1)+1,100),"00")</f>
        <v>FY2020-21</v>
      </c>
      <c r="D522" s="0" t="s">
        <v>84</v>
      </c>
      <c r="E522" s="0" t="s">
        <v>84</v>
      </c>
      <c r="F522" s="0" t="str">
        <f aca="false">INDEX(Mapping!$B$2:$B$465,MATCH(E522,Mapping!$A$2:$A$465,0))</f>
        <v>DB POWER</v>
      </c>
      <c r="G522" s="0" t="str">
        <f aca="false">INDEX(Mapping!$C$2:$C$465,MATCH(E522,Mapping!$A$2:$A$465,0))</f>
        <v>DB POWER</v>
      </c>
      <c r="H522" s="2" t="n">
        <v>39.92</v>
      </c>
      <c r="I522" s="3" t="n">
        <v>0.89</v>
      </c>
    </row>
    <row r="523" customFormat="false" ht="15" hidden="false" customHeight="false" outlineLevel="0" collapsed="false">
      <c r="A523" s="0" t="s">
        <v>641</v>
      </c>
      <c r="B523" s="0" t="n">
        <f aca="false">VALUE(LEFT(A523,4))</f>
        <v>2020</v>
      </c>
      <c r="C523" s="0" t="str">
        <f aca="false">"FY"&amp;IF(VALUE(MID(A523,6,2))&gt;=4,VALUE(LEFT(A523,4)),VALUE(LEFT(A523,4))-1)&amp;"-"&amp;TEXT(MOD(IF(VALUE(MID(A523,6,2))&gt;=4,VALUE(LEFT(A523,4)),VALUE(LEFT(A523,4))-1)+1,100),"00")</f>
        <v>FY2020-21</v>
      </c>
      <c r="D523" s="0" t="s">
        <v>67</v>
      </c>
      <c r="E523" s="0" t="s">
        <v>67</v>
      </c>
      <c r="F523" s="0" t="str">
        <f aca="false">INDEX(Mapping!$B$2:$B$465,MATCH(E523,Mapping!$A$2:$A$465,0))</f>
        <v>JINDAL POWER LTD - STAGE 2</v>
      </c>
      <c r="G523" s="0" t="str">
        <f aca="false">INDEX(Mapping!$C$2:$C$465,MATCH(E523,Mapping!$A$2:$A$465,0))</f>
        <v>JINDAL POWER LTD (BOTH STAGES)</v>
      </c>
      <c r="H523" s="2" t="n">
        <v>37.13</v>
      </c>
      <c r="I523" s="3" t="n">
        <v>0.83</v>
      </c>
    </row>
    <row r="524" customFormat="false" ht="15" hidden="false" customHeight="false" outlineLevel="0" collapsed="false">
      <c r="A524" s="0" t="s">
        <v>641</v>
      </c>
      <c r="B524" s="0" t="n">
        <f aca="false">VALUE(LEFT(A524,4))</f>
        <v>2020</v>
      </c>
      <c r="C524" s="0" t="str">
        <f aca="false">"FY"&amp;IF(VALUE(MID(A524,6,2))&gt;=4,VALUE(LEFT(A524,4)),VALUE(LEFT(A524,4))-1)&amp;"-"&amp;TEXT(MOD(IF(VALUE(MID(A524,6,2))&gt;=4,VALUE(LEFT(A524,4)),VALUE(LEFT(A524,4))-1)+1,100),"00")</f>
        <v>FY2020-21</v>
      </c>
      <c r="D524" s="0" t="s">
        <v>35</v>
      </c>
      <c r="E524" s="0" t="s">
        <v>35</v>
      </c>
      <c r="F524" s="0" t="str">
        <f aca="false">INDEX(Mapping!$B$2:$B$465,MATCH(E524,Mapping!$A$2:$A$465,0))</f>
        <v>TELANGANA</v>
      </c>
      <c r="G524" s="0" t="str">
        <f aca="false">INDEX(Mapping!$C$2:$C$465,MATCH(E524,Mapping!$A$2:$A$465,0))</f>
        <v>TELANGANA</v>
      </c>
      <c r="H524" s="2" t="n">
        <v>33</v>
      </c>
      <c r="I524" s="3" t="n">
        <v>0.73</v>
      </c>
    </row>
    <row r="525" customFormat="false" ht="15" hidden="false" customHeight="false" outlineLevel="0" collapsed="false">
      <c r="A525" s="0" t="s">
        <v>641</v>
      </c>
      <c r="B525" s="0" t="n">
        <f aca="false">VALUE(LEFT(A525,4))</f>
        <v>2020</v>
      </c>
      <c r="C525" s="0" t="str">
        <f aca="false">"FY"&amp;IF(VALUE(MID(A525,6,2))&gt;=4,VALUE(LEFT(A525,4)),VALUE(LEFT(A525,4))-1)&amp;"-"&amp;TEXT(MOD(IF(VALUE(MID(A525,6,2))&gt;=4,VALUE(LEFT(A525,4)),VALUE(LEFT(A525,4))-1)+1,100),"00")</f>
        <v>FY2020-21</v>
      </c>
      <c r="D525" s="0" t="s">
        <v>152</v>
      </c>
      <c r="E525" s="0" t="s">
        <v>152</v>
      </c>
      <c r="F525" s="0" t="str">
        <f aca="false">INDEX(Mapping!$B$2:$B$465,MATCH(E525,Mapping!$A$2:$A$465,0))</f>
        <v>CHANDIGARH</v>
      </c>
      <c r="G525" s="0" t="str">
        <f aca="false">INDEX(Mapping!$C$2:$C$465,MATCH(E525,Mapping!$A$2:$A$465,0))</f>
        <v>CHANDIGARH</v>
      </c>
      <c r="H525" s="2" t="n">
        <v>32.67</v>
      </c>
      <c r="I525" s="3" t="n">
        <v>0.73</v>
      </c>
    </row>
    <row r="526" customFormat="false" ht="15" hidden="false" customHeight="false" outlineLevel="0" collapsed="false">
      <c r="A526" s="0" t="s">
        <v>641</v>
      </c>
      <c r="B526" s="0" t="n">
        <f aca="false">VALUE(LEFT(A526,4))</f>
        <v>2020</v>
      </c>
      <c r="C526" s="0" t="str">
        <f aca="false">"FY"&amp;IF(VALUE(MID(A526,6,2))&gt;=4,VALUE(LEFT(A526,4)),VALUE(LEFT(A526,4))-1)&amp;"-"&amp;TEXT(MOD(IF(VALUE(MID(A526,6,2))&gt;=4,VALUE(LEFT(A526,4)),VALUE(LEFT(A526,4))-1)+1,100),"00")</f>
        <v>FY2020-21</v>
      </c>
      <c r="D526" s="0" t="s">
        <v>143</v>
      </c>
      <c r="E526" s="0" t="s">
        <v>143</v>
      </c>
      <c r="F526" s="0" t="str">
        <f aca="false">INDEX(Mapping!$B$2:$B$465,MATCH(E526,Mapping!$A$2:$A$465,0))</f>
        <v>MARUTI CLEAN COAL &amp; POWER</v>
      </c>
      <c r="G526" s="0" t="str">
        <f aca="false">INDEX(Mapping!$C$2:$C$465,MATCH(E526,Mapping!$A$2:$A$465,0))</f>
        <v>MARUTI CLEAN COAL &amp; POWER</v>
      </c>
      <c r="H526" s="2" t="n">
        <v>31.6</v>
      </c>
      <c r="I526" s="3" t="n">
        <v>0.7</v>
      </c>
    </row>
    <row r="527" customFormat="false" ht="15" hidden="false" customHeight="false" outlineLevel="0" collapsed="false">
      <c r="A527" s="0" t="s">
        <v>641</v>
      </c>
      <c r="B527" s="0" t="n">
        <f aca="false">VALUE(LEFT(A527,4))</f>
        <v>2020</v>
      </c>
      <c r="C527" s="0" t="str">
        <f aca="false">"FY"&amp;IF(VALUE(MID(A527,6,2))&gt;=4,VALUE(LEFT(A527,4)),VALUE(LEFT(A527,4))-1)&amp;"-"&amp;TEXT(MOD(IF(VALUE(MID(A527,6,2))&gt;=4,VALUE(LEFT(A527,4)),VALUE(LEFT(A527,4))-1)+1,100),"00")</f>
        <v>FY2020-21</v>
      </c>
      <c r="D527" s="0" t="s">
        <v>169</v>
      </c>
      <c r="E527" s="0" t="s">
        <v>169</v>
      </c>
      <c r="F527" s="0" t="str">
        <f aca="false">INDEX(Mapping!$B$2:$B$465,MATCH(E527,Mapping!$A$2:$A$465,0))</f>
        <v>JHABUA POWER</v>
      </c>
      <c r="G527" s="0" t="str">
        <f aca="false">INDEX(Mapping!$C$2:$C$465,MATCH(E527,Mapping!$A$2:$A$465,0))</f>
        <v>JHABUA POWER</v>
      </c>
      <c r="H527" s="2" t="n">
        <v>31.11</v>
      </c>
      <c r="I527" s="3" t="n">
        <v>0.69</v>
      </c>
    </row>
    <row r="528" customFormat="false" ht="15" hidden="false" customHeight="false" outlineLevel="0" collapsed="false">
      <c r="A528" s="0" t="s">
        <v>641</v>
      </c>
      <c r="B528" s="0" t="n">
        <f aca="false">VALUE(LEFT(A528,4))</f>
        <v>2020</v>
      </c>
      <c r="C528" s="0" t="str">
        <f aca="false">"FY"&amp;IF(VALUE(MID(A528,6,2))&gt;=4,VALUE(LEFT(A528,4)),VALUE(LEFT(A528,4))-1)&amp;"-"&amp;TEXT(MOD(IF(VALUE(MID(A528,6,2))&gt;=4,VALUE(LEFT(A528,4)),VALUE(LEFT(A528,4))-1)+1,100),"00")</f>
        <v>FY2020-21</v>
      </c>
      <c r="D528" s="0" t="s">
        <v>49</v>
      </c>
      <c r="E528" s="0" t="s">
        <v>49</v>
      </c>
      <c r="F528" s="0" t="str">
        <f aca="false">INDEX(Mapping!$B$2:$B$465,MATCH(E528,Mapping!$A$2:$A$465,0))</f>
        <v>MADHYA PRADESH</v>
      </c>
      <c r="G528" s="0" t="str">
        <f aca="false">INDEX(Mapping!$C$2:$C$465,MATCH(E528,Mapping!$A$2:$A$465,0))</f>
        <v>MADHYA PRADESH</v>
      </c>
      <c r="H528" s="2" t="n">
        <v>30.6</v>
      </c>
      <c r="I528" s="3" t="n">
        <v>0.68</v>
      </c>
    </row>
    <row r="529" customFormat="false" ht="15" hidden="false" customHeight="false" outlineLevel="0" collapsed="false">
      <c r="A529" s="0" t="s">
        <v>641</v>
      </c>
      <c r="B529" s="0" t="n">
        <f aca="false">VALUE(LEFT(A529,4))</f>
        <v>2020</v>
      </c>
      <c r="C529" s="0" t="str">
        <f aca="false">"FY"&amp;IF(VALUE(MID(A529,6,2))&gt;=4,VALUE(LEFT(A529,4)),VALUE(LEFT(A529,4))-1)&amp;"-"&amp;TEXT(MOD(IF(VALUE(MID(A529,6,2))&gt;=4,VALUE(LEFT(A529,4)),VALUE(LEFT(A529,4))-1)+1,100),"00")</f>
        <v>FY2020-21</v>
      </c>
      <c r="D529" s="0" t="s">
        <v>114</v>
      </c>
      <c r="E529" s="0" t="s">
        <v>114</v>
      </c>
      <c r="F529" s="0" t="str">
        <f aca="false">INDEX(Mapping!$B$2:$B$465,MATCH(E529,Mapping!$A$2:$A$465,0))</f>
        <v>ADANI POWER - RAIGARH TPP (EX-REGL)</v>
      </c>
      <c r="G529" s="0" t="str">
        <f aca="false">INDEX(Mapping!$C$2:$C$465,MATCH(E529,Mapping!$A$2:$A$465,0))</f>
        <v>ADANI POWER (ALL PLANTS)</v>
      </c>
      <c r="H529" s="2" t="n">
        <v>29.11</v>
      </c>
      <c r="I529" s="3" t="n">
        <v>0.65</v>
      </c>
    </row>
    <row r="530" customFormat="false" ht="15" hidden="false" customHeight="false" outlineLevel="0" collapsed="false">
      <c r="A530" s="0" t="s">
        <v>641</v>
      </c>
      <c r="B530" s="0" t="n">
        <f aca="false">VALUE(LEFT(A530,4))</f>
        <v>2020</v>
      </c>
      <c r="C530" s="0" t="str">
        <f aca="false">"FY"&amp;IF(VALUE(MID(A530,6,2))&gt;=4,VALUE(LEFT(A530,4)),VALUE(LEFT(A530,4))-1)&amp;"-"&amp;TEXT(MOD(IF(VALUE(MID(A530,6,2))&gt;=4,VALUE(LEFT(A530,4)),VALUE(LEFT(A530,4))-1)+1,100),"00")</f>
        <v>FY2020-21</v>
      </c>
      <c r="D530" s="0" t="s">
        <v>187</v>
      </c>
      <c r="E530" s="0" t="s">
        <v>187</v>
      </c>
      <c r="F530" s="0" t="str">
        <f aca="false">INDEX(Mapping!$B$2:$B$465,MATCH(E530,Mapping!$A$2:$A$465,0))</f>
        <v>SPECTRUM</v>
      </c>
      <c r="G530" s="0" t="str">
        <f aca="false">INDEX(Mapping!$C$2:$C$465,MATCH(E530,Mapping!$A$2:$A$465,0))</f>
        <v>SPECTRUM</v>
      </c>
      <c r="H530" s="2" t="n">
        <v>26.34</v>
      </c>
      <c r="I530" s="3" t="n">
        <v>0.59</v>
      </c>
    </row>
    <row r="531" customFormat="false" ht="15" hidden="false" customHeight="false" outlineLevel="0" collapsed="false">
      <c r="A531" s="0" t="s">
        <v>641</v>
      </c>
      <c r="B531" s="0" t="n">
        <f aca="false">VALUE(LEFT(A531,4))</f>
        <v>2020</v>
      </c>
      <c r="C531" s="0" t="str">
        <f aca="false">"FY"&amp;IF(VALUE(MID(A531,6,2))&gt;=4,VALUE(LEFT(A531,4)),VALUE(LEFT(A531,4))-1)&amp;"-"&amp;TEXT(MOD(IF(VALUE(MID(A531,6,2))&gt;=4,VALUE(LEFT(A531,4)),VALUE(LEFT(A531,4))-1)+1,100),"00")</f>
        <v>FY2020-21</v>
      </c>
      <c r="D531" s="0" t="s">
        <v>37</v>
      </c>
      <c r="E531" s="0" t="s">
        <v>37</v>
      </c>
      <c r="F531" s="0" t="str">
        <f aca="false">INDEX(Mapping!$B$2:$B$465,MATCH(E531,Mapping!$A$2:$A$465,0))</f>
        <v>MAHARASHTRA</v>
      </c>
      <c r="G531" s="0" t="str">
        <f aca="false">INDEX(Mapping!$C$2:$C$465,MATCH(E531,Mapping!$A$2:$A$465,0))</f>
        <v>MAHARASHTRA</v>
      </c>
      <c r="H531" s="2" t="n">
        <v>25.1</v>
      </c>
      <c r="I531" s="3" t="n">
        <v>0.56</v>
      </c>
    </row>
    <row r="532" customFormat="false" ht="15" hidden="false" customHeight="false" outlineLevel="0" collapsed="false">
      <c r="A532" s="0" t="s">
        <v>641</v>
      </c>
      <c r="B532" s="0" t="n">
        <f aca="false">VALUE(LEFT(A532,4))</f>
        <v>2020</v>
      </c>
      <c r="C532" s="0" t="str">
        <f aca="false">"FY"&amp;IF(VALUE(MID(A532,6,2))&gt;=4,VALUE(LEFT(A532,4)),VALUE(LEFT(A532,4))-1)&amp;"-"&amp;TEXT(MOD(IF(VALUE(MID(A532,6,2))&gt;=4,VALUE(LEFT(A532,4)),VALUE(LEFT(A532,4))-1)+1,100),"00")</f>
        <v>FY2020-21</v>
      </c>
      <c r="D532" s="0" t="s">
        <v>48</v>
      </c>
      <c r="E532" s="0" t="s">
        <v>48</v>
      </c>
      <c r="F532" s="0" t="str">
        <f aca="false">INDEX(Mapping!$B$2:$B$465,MATCH(E532,Mapping!$A$2:$A$465,0))</f>
        <v>DELHI</v>
      </c>
      <c r="G532" s="0" t="str">
        <f aca="false">INDEX(Mapping!$C$2:$C$465,MATCH(E532,Mapping!$A$2:$A$465,0))</f>
        <v>DELHI</v>
      </c>
      <c r="H532" s="2" t="n">
        <v>25.08</v>
      </c>
      <c r="I532" s="3" t="n">
        <v>0.56</v>
      </c>
    </row>
    <row r="533" customFormat="false" ht="15" hidden="false" customHeight="false" outlineLevel="0" collapsed="false">
      <c r="A533" s="0" t="s">
        <v>641</v>
      </c>
      <c r="B533" s="0" t="n">
        <f aca="false">VALUE(LEFT(A533,4))</f>
        <v>2020</v>
      </c>
      <c r="C533" s="0" t="str">
        <f aca="false">"FY"&amp;IF(VALUE(MID(A533,6,2))&gt;=4,VALUE(LEFT(A533,4)),VALUE(LEFT(A533,4))-1)&amp;"-"&amp;TEXT(MOD(IF(VALUE(MID(A533,6,2))&gt;=4,VALUE(LEFT(A533,4)),VALUE(LEFT(A533,4))-1)+1,100),"00")</f>
        <v>FY2020-21</v>
      </c>
      <c r="D533" s="0" t="s">
        <v>61</v>
      </c>
      <c r="E533" s="0" t="s">
        <v>61</v>
      </c>
      <c r="F533" s="0" t="str">
        <f aca="false">INDEX(Mapping!$B$2:$B$465,MATCH(E533,Mapping!$A$2:$A$465,0))</f>
        <v>ASSAM</v>
      </c>
      <c r="G533" s="0" t="str">
        <f aca="false">INDEX(Mapping!$C$2:$C$465,MATCH(E533,Mapping!$A$2:$A$465,0))</f>
        <v>ASSAM</v>
      </c>
      <c r="H533" s="2" t="n">
        <v>23.24</v>
      </c>
      <c r="I533" s="3" t="n">
        <v>0.52</v>
      </c>
    </row>
    <row r="534" customFormat="false" ht="15" hidden="false" customHeight="false" outlineLevel="0" collapsed="false">
      <c r="A534" s="0" t="s">
        <v>641</v>
      </c>
      <c r="B534" s="0" t="n">
        <f aca="false">VALUE(LEFT(A534,4))</f>
        <v>2020</v>
      </c>
      <c r="C534" s="0" t="str">
        <f aca="false">"FY"&amp;IF(VALUE(MID(A534,6,2))&gt;=4,VALUE(LEFT(A534,4)),VALUE(LEFT(A534,4))-1)&amp;"-"&amp;TEXT(MOD(IF(VALUE(MID(A534,6,2))&gt;=4,VALUE(LEFT(A534,4)),VALUE(LEFT(A534,4))-1)+1,100),"00")</f>
        <v>FY2020-21</v>
      </c>
      <c r="D534" s="0" t="s">
        <v>82</v>
      </c>
      <c r="E534" s="0" t="s">
        <v>82</v>
      </c>
      <c r="F534" s="0" t="str">
        <f aca="false">INDEX(Mapping!$B$2:$B$465,MATCH(E534,Mapping!$A$2:$A$465,0))</f>
        <v>JINDAL INDIA THERMAL POWER (JITPL)</v>
      </c>
      <c r="G534" s="0" t="str">
        <f aca="false">INDEX(Mapping!$C$2:$C$465,MATCH(E534,Mapping!$A$2:$A$465,0))</f>
        <v>JINDAL INDIA THERMAL POWER (JITPL)</v>
      </c>
      <c r="H534" s="2" t="n">
        <v>22.5</v>
      </c>
      <c r="I534" s="3" t="n">
        <v>0.5</v>
      </c>
    </row>
    <row r="535" customFormat="false" ht="15" hidden="false" customHeight="false" outlineLevel="0" collapsed="false">
      <c r="A535" s="0" t="s">
        <v>641</v>
      </c>
      <c r="B535" s="0" t="n">
        <f aca="false">VALUE(LEFT(A535,4))</f>
        <v>2020</v>
      </c>
      <c r="C535" s="0" t="str">
        <f aca="false">"FY"&amp;IF(VALUE(MID(A535,6,2))&gt;=4,VALUE(LEFT(A535,4)),VALUE(LEFT(A535,4))-1)&amp;"-"&amp;TEXT(MOD(IF(VALUE(MID(A535,6,2))&gt;=4,VALUE(LEFT(A535,4)),VALUE(LEFT(A535,4))-1)+1,100),"00")</f>
        <v>FY2020-21</v>
      </c>
      <c r="D535" s="0" t="s">
        <v>121</v>
      </c>
      <c r="E535" s="0" t="s">
        <v>121</v>
      </c>
      <c r="F535" s="0" t="str">
        <f aca="false">INDEX(Mapping!$B$2:$B$465,MATCH(E535,Mapping!$A$2:$A$465,0))</f>
        <v>MEGHALAYA</v>
      </c>
      <c r="G535" s="0" t="str">
        <f aca="false">INDEX(Mapping!$C$2:$C$465,MATCH(E535,Mapping!$A$2:$A$465,0))</f>
        <v>MEGHALAYA</v>
      </c>
      <c r="H535" s="2" t="n">
        <v>18.62</v>
      </c>
      <c r="I535" s="3" t="n">
        <v>0.41</v>
      </c>
    </row>
    <row r="536" customFormat="false" ht="15" hidden="false" customHeight="false" outlineLevel="0" collapsed="false">
      <c r="A536" s="0" t="s">
        <v>641</v>
      </c>
      <c r="B536" s="0" t="n">
        <f aca="false">VALUE(LEFT(A536,4))</f>
        <v>2020</v>
      </c>
      <c r="C536" s="0" t="str">
        <f aca="false">"FY"&amp;IF(VALUE(MID(A536,6,2))&gt;=4,VALUE(LEFT(A536,4)),VALUE(LEFT(A536,4))-1)&amp;"-"&amp;TEXT(MOD(IF(VALUE(MID(A536,6,2))&gt;=4,VALUE(LEFT(A536,4)),VALUE(LEFT(A536,4))-1)+1,100),"00")</f>
        <v>FY2020-21</v>
      </c>
      <c r="D536" s="0" t="s">
        <v>181</v>
      </c>
      <c r="E536" s="0" t="s">
        <v>181</v>
      </c>
      <c r="F536" s="0" t="str">
        <f aca="false">INDEX(Mapping!$B$2:$B$465,MATCH(E536,Mapping!$A$2:$A$465,0))</f>
        <v>ARUNACHAL PRADESH</v>
      </c>
      <c r="G536" s="0" t="str">
        <f aca="false">INDEX(Mapping!$C$2:$C$465,MATCH(E536,Mapping!$A$2:$A$465,0))</f>
        <v>ARUNACHAL PRADESH</v>
      </c>
      <c r="H536" s="2" t="n">
        <v>18.58</v>
      </c>
      <c r="I536" s="3" t="n">
        <v>0.41</v>
      </c>
    </row>
    <row r="537" customFormat="false" ht="15" hidden="false" customHeight="false" outlineLevel="0" collapsed="false">
      <c r="A537" s="0" t="s">
        <v>641</v>
      </c>
      <c r="B537" s="0" t="n">
        <f aca="false">VALUE(LEFT(A537,4))</f>
        <v>2020</v>
      </c>
      <c r="C537" s="0" t="str">
        <f aca="false">"FY"&amp;IF(VALUE(MID(A537,6,2))&gt;=4,VALUE(LEFT(A537,4)),VALUE(LEFT(A537,4))-1)&amp;"-"&amp;TEXT(MOD(IF(VALUE(MID(A537,6,2))&gt;=4,VALUE(LEFT(A537,4)),VALUE(LEFT(A537,4))-1)+1,100),"00")</f>
        <v>FY2020-21</v>
      </c>
      <c r="D537" s="0" t="s">
        <v>246</v>
      </c>
      <c r="E537" s="0" t="s">
        <v>246</v>
      </c>
      <c r="F537" s="0" t="str">
        <f aca="false">INDEX(Mapping!$B$2:$B$465,MATCH(E537,Mapping!$A$2:$A$465,0))</f>
        <v>NTPC STATIONS</v>
      </c>
      <c r="G537" s="0" t="str">
        <f aca="false">INDEX(Mapping!$C$2:$C$465,MATCH(E537,Mapping!$A$2:$A$465,0))</f>
        <v>NTPC GROUP</v>
      </c>
      <c r="H537" s="2" t="n">
        <v>18.02</v>
      </c>
      <c r="I537" s="3" t="n">
        <v>0.4</v>
      </c>
    </row>
    <row r="538" customFormat="false" ht="15" hidden="false" customHeight="false" outlineLevel="0" collapsed="false">
      <c r="A538" s="0" t="s">
        <v>641</v>
      </c>
      <c r="B538" s="0" t="n">
        <f aca="false">VALUE(LEFT(A538,4))</f>
        <v>2020</v>
      </c>
      <c r="C538" s="0" t="str">
        <f aca="false">"FY"&amp;IF(VALUE(MID(A538,6,2))&gt;=4,VALUE(LEFT(A538,4)),VALUE(LEFT(A538,4))-1)&amp;"-"&amp;TEXT(MOD(IF(VALUE(MID(A538,6,2))&gt;=4,VALUE(LEFT(A538,4)),VALUE(LEFT(A538,4))-1)+1,100),"00")</f>
        <v>FY2020-21</v>
      </c>
      <c r="D538" s="0" t="s">
        <v>167</v>
      </c>
      <c r="E538" s="0" t="s">
        <v>167</v>
      </c>
      <c r="F538" s="0" t="str">
        <f aca="false">INDEX(Mapping!$B$2:$B$465,MATCH(E538,Mapping!$A$2:$A$465,0))</f>
        <v>SEIL ENERGY INDIA (EX-SEMBCORP)</v>
      </c>
      <c r="G538" s="0" t="str">
        <f aca="false">INDEX(Mapping!$C$2:$C$465,MATCH(E538,Mapping!$A$2:$A$465,0))</f>
        <v>SEIL ENERGY INDIA</v>
      </c>
      <c r="H538" s="2" t="n">
        <v>15.56</v>
      </c>
      <c r="I538" s="3" t="n">
        <v>0.35</v>
      </c>
    </row>
    <row r="539" customFormat="false" ht="15" hidden="false" customHeight="false" outlineLevel="0" collapsed="false">
      <c r="A539" s="0" t="s">
        <v>641</v>
      </c>
      <c r="B539" s="0" t="n">
        <f aca="false">VALUE(LEFT(A539,4))</f>
        <v>2020</v>
      </c>
      <c r="C539" s="0" t="str">
        <f aca="false">"FY"&amp;IF(VALUE(MID(A539,6,2))&gt;=4,VALUE(LEFT(A539,4)),VALUE(LEFT(A539,4))-1)&amp;"-"&amp;TEXT(MOD(IF(VALUE(MID(A539,6,2))&gt;=4,VALUE(LEFT(A539,4)),VALUE(LEFT(A539,4))-1)+1,100),"00")</f>
        <v>FY2020-21</v>
      </c>
      <c r="D539" s="0" t="s">
        <v>39</v>
      </c>
      <c r="E539" s="0" t="s">
        <v>39</v>
      </c>
      <c r="F539" s="0" t="str">
        <f aca="false">INDEX(Mapping!$B$2:$B$465,MATCH(E539,Mapping!$A$2:$A$465,0))</f>
        <v>WEST BENGAL</v>
      </c>
      <c r="G539" s="0" t="str">
        <f aca="false">INDEX(Mapping!$C$2:$C$465,MATCH(E539,Mapping!$A$2:$A$465,0))</f>
        <v>WEST BENGAL</v>
      </c>
      <c r="H539" s="2" t="n">
        <v>13.48</v>
      </c>
      <c r="I539" s="3" t="n">
        <v>0.3</v>
      </c>
    </row>
    <row r="540" customFormat="false" ht="15" hidden="false" customHeight="false" outlineLevel="0" collapsed="false">
      <c r="A540" s="0" t="s">
        <v>641</v>
      </c>
      <c r="B540" s="0" t="n">
        <f aca="false">VALUE(LEFT(A540,4))</f>
        <v>2020</v>
      </c>
      <c r="C540" s="0" t="str">
        <f aca="false">"FY"&amp;IF(VALUE(MID(A540,6,2))&gt;=4,VALUE(LEFT(A540,4)),VALUE(LEFT(A540,4))-1)&amp;"-"&amp;TEXT(MOD(IF(VALUE(MID(A540,6,2))&gt;=4,VALUE(LEFT(A540,4)),VALUE(LEFT(A540,4))-1)+1,100),"00")</f>
        <v>FY2020-21</v>
      </c>
      <c r="D540" s="0" t="s">
        <v>184</v>
      </c>
      <c r="E540" s="0" t="s">
        <v>184</v>
      </c>
      <c r="F540" s="0" t="str">
        <f aca="false">INDEX(Mapping!$B$2:$B$465,MATCH(E540,Mapping!$A$2:$A$465,0))</f>
        <v>GMR KAMALANGA</v>
      </c>
      <c r="G540" s="0" t="str">
        <f aca="false">INDEX(Mapping!$C$2:$C$465,MATCH(E540,Mapping!$A$2:$A$465,0))</f>
        <v>GMR ENERGY</v>
      </c>
      <c r="H540" s="2" t="n">
        <v>13.14</v>
      </c>
      <c r="I540" s="3" t="n">
        <v>0.29</v>
      </c>
    </row>
    <row r="541" customFormat="false" ht="15" hidden="false" customHeight="false" outlineLevel="0" collapsed="false">
      <c r="A541" s="0" t="s">
        <v>641</v>
      </c>
      <c r="B541" s="0" t="n">
        <f aca="false">VALUE(LEFT(A541,4))</f>
        <v>2020</v>
      </c>
      <c r="C541" s="0" t="str">
        <f aca="false">"FY"&amp;IF(VALUE(MID(A541,6,2))&gt;=4,VALUE(LEFT(A541,4)),VALUE(LEFT(A541,4))-1)&amp;"-"&amp;TEXT(MOD(IF(VALUE(MID(A541,6,2))&gt;=4,VALUE(LEFT(A541,4)),VALUE(LEFT(A541,4))-1)+1,100),"00")</f>
        <v>FY2020-21</v>
      </c>
      <c r="D541" s="0" t="s">
        <v>106</v>
      </c>
      <c r="E541" s="0" t="s">
        <v>106</v>
      </c>
      <c r="F541" s="0" t="str">
        <f aca="false">INDEX(Mapping!$B$2:$B$465,MATCH(E541,Mapping!$A$2:$A$465,0))</f>
        <v>ACB (INDIA)</v>
      </c>
      <c r="G541" s="0" t="str">
        <f aca="false">INDEX(Mapping!$C$2:$C$465,MATCH(E541,Mapping!$A$2:$A$465,0))</f>
        <v>ACB (INDIA)</v>
      </c>
      <c r="H541" s="2" t="n">
        <v>13.05</v>
      </c>
      <c r="I541" s="3" t="n">
        <v>0.29</v>
      </c>
    </row>
    <row r="542" customFormat="false" ht="15" hidden="false" customHeight="false" outlineLevel="0" collapsed="false">
      <c r="A542" s="0" t="s">
        <v>641</v>
      </c>
      <c r="B542" s="0" t="n">
        <f aca="false">VALUE(LEFT(A542,4))</f>
        <v>2020</v>
      </c>
      <c r="C542" s="0" t="str">
        <f aca="false">"FY"&amp;IF(VALUE(MID(A542,6,2))&gt;=4,VALUE(LEFT(A542,4)),VALUE(LEFT(A542,4))-1)&amp;"-"&amp;TEXT(MOD(IF(VALUE(MID(A542,6,2))&gt;=4,VALUE(LEFT(A542,4)),VALUE(LEFT(A542,4))-1)+1,100),"00")</f>
        <v>FY2020-21</v>
      </c>
      <c r="D542" s="0" t="s">
        <v>71</v>
      </c>
      <c r="E542" s="0" t="s">
        <v>71</v>
      </c>
      <c r="F542" s="0" t="str">
        <f aca="false">INDEX(Mapping!$B$2:$B$465,MATCH(E542,Mapping!$A$2:$A$465,0))</f>
        <v>KERALA</v>
      </c>
      <c r="G542" s="0" t="str">
        <f aca="false">INDEX(Mapping!$C$2:$C$465,MATCH(E542,Mapping!$A$2:$A$465,0))</f>
        <v>KERALA</v>
      </c>
      <c r="H542" s="2" t="n">
        <v>11.63</v>
      </c>
      <c r="I542" s="3" t="n">
        <v>0.26</v>
      </c>
    </row>
    <row r="543" customFormat="false" ht="15" hidden="false" customHeight="false" outlineLevel="0" collapsed="false">
      <c r="A543" s="0" t="s">
        <v>641</v>
      </c>
      <c r="B543" s="0" t="n">
        <f aca="false">VALUE(LEFT(A543,4))</f>
        <v>2020</v>
      </c>
      <c r="C543" s="0" t="str">
        <f aca="false">"FY"&amp;IF(VALUE(MID(A543,6,2))&gt;=4,VALUE(LEFT(A543,4)),VALUE(LEFT(A543,4))-1)&amp;"-"&amp;TEXT(MOD(IF(VALUE(MID(A543,6,2))&gt;=4,VALUE(LEFT(A543,4)),VALUE(LEFT(A543,4))-1)+1,100),"00")</f>
        <v>FY2020-21</v>
      </c>
      <c r="D543" s="0" t="s">
        <v>45</v>
      </c>
      <c r="E543" s="0" t="s">
        <v>45</v>
      </c>
      <c r="F543" s="0" t="str">
        <f aca="false">INDEX(Mapping!$B$2:$B$465,MATCH(E543,Mapping!$A$2:$A$465,0))</f>
        <v>BIHAR</v>
      </c>
      <c r="G543" s="0" t="str">
        <f aca="false">INDEX(Mapping!$C$2:$C$465,MATCH(E543,Mapping!$A$2:$A$465,0))</f>
        <v>BIHAR</v>
      </c>
      <c r="H543" s="2" t="n">
        <v>10.82</v>
      </c>
      <c r="I543" s="3" t="n">
        <v>0.24</v>
      </c>
    </row>
    <row r="544" customFormat="false" ht="15" hidden="false" customHeight="false" outlineLevel="0" collapsed="false">
      <c r="A544" s="0" t="s">
        <v>641</v>
      </c>
      <c r="B544" s="0" t="n">
        <f aca="false">VALUE(LEFT(A544,4))</f>
        <v>2020</v>
      </c>
      <c r="C544" s="0" t="str">
        <f aca="false">"FY"&amp;IF(VALUE(MID(A544,6,2))&gt;=4,VALUE(LEFT(A544,4)),VALUE(LEFT(A544,4))-1)&amp;"-"&amp;TEXT(MOD(IF(VALUE(MID(A544,6,2))&gt;=4,VALUE(LEFT(A544,4)),VALUE(LEFT(A544,4))-1)+1,100),"00")</f>
        <v>FY2020-21</v>
      </c>
      <c r="D544" s="0" t="s">
        <v>41</v>
      </c>
      <c r="E544" s="0" t="s">
        <v>41</v>
      </c>
      <c r="F544" s="0" t="str">
        <f aca="false">INDEX(Mapping!$B$2:$B$465,MATCH(E544,Mapping!$A$2:$A$465,0))</f>
        <v>RAJASTHAN</v>
      </c>
      <c r="G544" s="0" t="str">
        <f aca="false">INDEX(Mapping!$C$2:$C$465,MATCH(E544,Mapping!$A$2:$A$465,0))</f>
        <v>RAJASTHAN</v>
      </c>
      <c r="H544" s="2" t="n">
        <v>8.79</v>
      </c>
      <c r="I544" s="3" t="n">
        <v>0.2</v>
      </c>
    </row>
    <row r="545" customFormat="false" ht="15" hidden="false" customHeight="false" outlineLevel="0" collapsed="false">
      <c r="A545" s="0" t="s">
        <v>641</v>
      </c>
      <c r="B545" s="0" t="n">
        <f aca="false">VALUE(LEFT(A545,4))</f>
        <v>2020</v>
      </c>
      <c r="C545" s="0" t="str">
        <f aca="false">"FY"&amp;IF(VALUE(MID(A545,6,2))&gt;=4,VALUE(LEFT(A545,4)),VALUE(LEFT(A545,4))-1)&amp;"-"&amp;TEXT(MOD(IF(VALUE(MID(A545,6,2))&gt;=4,VALUE(LEFT(A545,4)),VALUE(LEFT(A545,4))-1)+1,100),"00")</f>
        <v>FY2020-21</v>
      </c>
      <c r="D545" s="0" t="s">
        <v>40</v>
      </c>
      <c r="E545" s="0" t="s">
        <v>40</v>
      </c>
      <c r="F545" s="0" t="str">
        <f aca="false">INDEX(Mapping!$B$2:$B$465,MATCH(E545,Mapping!$A$2:$A$465,0))</f>
        <v>TAMIL NADU</v>
      </c>
      <c r="G545" s="0" t="str">
        <f aca="false">INDEX(Mapping!$C$2:$C$465,MATCH(E545,Mapping!$A$2:$A$465,0))</f>
        <v>TAMIL NADU</v>
      </c>
      <c r="H545" s="2" t="n">
        <v>8.6</v>
      </c>
      <c r="I545" s="3" t="n">
        <v>0.19</v>
      </c>
    </row>
    <row r="546" customFormat="false" ht="15" hidden="false" customHeight="false" outlineLevel="0" collapsed="false">
      <c r="A546" s="0" t="s">
        <v>641</v>
      </c>
      <c r="B546" s="0" t="n">
        <f aca="false">VALUE(LEFT(A546,4))</f>
        <v>2020</v>
      </c>
      <c r="C546" s="0" t="str">
        <f aca="false">"FY"&amp;IF(VALUE(MID(A546,6,2))&gt;=4,VALUE(LEFT(A546,4)),VALUE(LEFT(A546,4))-1)&amp;"-"&amp;TEXT(MOD(IF(VALUE(MID(A546,6,2))&gt;=4,VALUE(LEFT(A546,4)),VALUE(LEFT(A546,4))-1)+1,100),"00")</f>
        <v>FY2020-21</v>
      </c>
      <c r="D546" s="0" t="s">
        <v>272</v>
      </c>
      <c r="E546" s="0" t="s">
        <v>272</v>
      </c>
      <c r="F546" s="0" t="str">
        <f aca="false">INDEX(Mapping!$B$2:$B$465,MATCH(E546,Mapping!$A$2:$A$465,0))</f>
        <v>BALCO</v>
      </c>
      <c r="G546" s="0" t="str">
        <f aca="false">INDEX(Mapping!$C$2:$C$465,MATCH(E546,Mapping!$A$2:$A$465,0))</f>
        <v>BALCO</v>
      </c>
      <c r="H546" s="2" t="n">
        <v>6.63</v>
      </c>
      <c r="I546" s="3" t="n">
        <v>0.15</v>
      </c>
    </row>
    <row r="547" customFormat="false" ht="15" hidden="false" customHeight="false" outlineLevel="0" collapsed="false">
      <c r="A547" s="0" t="s">
        <v>641</v>
      </c>
      <c r="B547" s="0" t="n">
        <f aca="false">VALUE(LEFT(A547,4))</f>
        <v>2020</v>
      </c>
      <c r="C547" s="0" t="str">
        <f aca="false">"FY"&amp;IF(VALUE(MID(A547,6,2))&gt;=4,VALUE(LEFT(A547,4)),VALUE(LEFT(A547,4))-1)&amp;"-"&amp;TEXT(MOD(IF(VALUE(MID(A547,6,2))&gt;=4,VALUE(LEFT(A547,4)),VALUE(LEFT(A547,4))-1)+1,100),"00")</f>
        <v>FY2020-21</v>
      </c>
      <c r="D547" s="0" t="s">
        <v>327</v>
      </c>
      <c r="E547" s="0" t="s">
        <v>327</v>
      </c>
      <c r="F547" s="0" t="str">
        <f aca="false">INDEX(Mapping!$B$2:$B$465,MATCH(E547,Mapping!$A$2:$A$465,0))</f>
        <v>LANCO BUDHIL</v>
      </c>
      <c r="G547" s="0" t="str">
        <f aca="false">INDEX(Mapping!$C$2:$C$465,MATCH(E547,Mapping!$A$2:$A$465,0))</f>
        <v>GREENKO GROUP</v>
      </c>
      <c r="H547" s="2" t="n">
        <v>6.52</v>
      </c>
      <c r="I547" s="3" t="n">
        <v>0.15</v>
      </c>
    </row>
    <row r="548" customFormat="false" ht="15" hidden="false" customHeight="false" outlineLevel="0" collapsed="false">
      <c r="A548" s="0" t="s">
        <v>641</v>
      </c>
      <c r="B548" s="0" t="n">
        <f aca="false">VALUE(LEFT(A548,4))</f>
        <v>2020</v>
      </c>
      <c r="C548" s="0" t="str">
        <f aca="false">"FY"&amp;IF(VALUE(MID(A548,6,2))&gt;=4,VALUE(LEFT(A548,4)),VALUE(LEFT(A548,4))-1)&amp;"-"&amp;TEXT(MOD(IF(VALUE(MID(A548,6,2))&gt;=4,VALUE(LEFT(A548,4)),VALUE(LEFT(A548,4))-1)+1,100),"00")</f>
        <v>FY2020-21</v>
      </c>
      <c r="D548" s="0" t="s">
        <v>291</v>
      </c>
      <c r="E548" s="0" t="s">
        <v>291</v>
      </c>
      <c r="F548" s="0" t="str">
        <f aca="false">INDEX(Mapping!$B$2:$B$465,MATCH(E548,Mapping!$A$2:$A$465,0))</f>
        <v>MANIPUR</v>
      </c>
      <c r="G548" s="0" t="str">
        <f aca="false">INDEX(Mapping!$C$2:$C$465,MATCH(E548,Mapping!$A$2:$A$465,0))</f>
        <v>MANIPUR</v>
      </c>
      <c r="H548" s="2" t="n">
        <v>5.99</v>
      </c>
      <c r="I548" s="3" t="n">
        <v>0.13</v>
      </c>
    </row>
    <row r="549" customFormat="false" ht="15" hidden="false" customHeight="false" outlineLevel="0" collapsed="false">
      <c r="A549" s="0" t="s">
        <v>641</v>
      </c>
      <c r="B549" s="0" t="n">
        <f aca="false">VALUE(LEFT(A549,4))</f>
        <v>2020</v>
      </c>
      <c r="C549" s="0" t="str">
        <f aca="false">"FY"&amp;IF(VALUE(MID(A549,6,2))&gt;=4,VALUE(LEFT(A549,4)),VALUE(LEFT(A549,4))-1)&amp;"-"&amp;TEXT(MOD(IF(VALUE(MID(A549,6,2))&gt;=4,VALUE(LEFT(A549,4)),VALUE(LEFT(A549,4))-1)+1,100),"00")</f>
        <v>FY2020-21</v>
      </c>
      <c r="D549" s="0" t="s">
        <v>38</v>
      </c>
      <c r="E549" s="0" t="s">
        <v>38</v>
      </c>
      <c r="F549" s="0" t="str">
        <f aca="false">INDEX(Mapping!$B$2:$B$465,MATCH(E549,Mapping!$A$2:$A$465,0))</f>
        <v>ANDHRA PRADESH</v>
      </c>
      <c r="G549" s="0" t="str">
        <f aca="false">INDEX(Mapping!$C$2:$C$465,MATCH(E549,Mapping!$A$2:$A$465,0))</f>
        <v>ANDHRA PRADESH</v>
      </c>
      <c r="H549" s="2" t="n">
        <v>5.93</v>
      </c>
      <c r="I549" s="3" t="n">
        <v>0.13</v>
      </c>
    </row>
    <row r="550" customFormat="false" ht="15" hidden="false" customHeight="false" outlineLevel="0" collapsed="false">
      <c r="A550" s="0" t="s">
        <v>641</v>
      </c>
      <c r="B550" s="0" t="n">
        <f aca="false">VALUE(LEFT(A550,4))</f>
        <v>2020</v>
      </c>
      <c r="C550" s="0" t="str">
        <f aca="false">"FY"&amp;IF(VALUE(MID(A550,6,2))&gt;=4,VALUE(LEFT(A550,4)),VALUE(LEFT(A550,4))-1)&amp;"-"&amp;TEXT(MOD(IF(VALUE(MID(A550,6,2))&gt;=4,VALUE(LEFT(A550,4)),VALUE(LEFT(A550,4))-1)+1,100),"00")</f>
        <v>FY2020-21</v>
      </c>
      <c r="D550" s="0" t="s">
        <v>154</v>
      </c>
      <c r="E550" s="0" t="s">
        <v>154</v>
      </c>
      <c r="F550" s="0" t="str">
        <f aca="false">INDEX(Mapping!$B$2:$B$465,MATCH(E550,Mapping!$A$2:$A$465,0))</f>
        <v>DVC</v>
      </c>
      <c r="G550" s="0" t="str">
        <f aca="false">INDEX(Mapping!$C$2:$C$465,MATCH(E550,Mapping!$A$2:$A$465,0))</f>
        <v>DVC</v>
      </c>
      <c r="H550" s="2" t="n">
        <v>4.59</v>
      </c>
      <c r="I550" s="3" t="n">
        <v>0.1</v>
      </c>
    </row>
    <row r="551" customFormat="false" ht="15" hidden="false" customHeight="false" outlineLevel="0" collapsed="false">
      <c r="A551" s="0" t="s">
        <v>641</v>
      </c>
      <c r="B551" s="0" t="n">
        <f aca="false">VALUE(LEFT(A551,4))</f>
        <v>2020</v>
      </c>
      <c r="C551" s="0" t="str">
        <f aca="false">"FY"&amp;IF(VALUE(MID(A551,6,2))&gt;=4,VALUE(LEFT(A551,4)),VALUE(LEFT(A551,4))-1)&amp;"-"&amp;TEXT(MOD(IF(VALUE(MID(A551,6,2))&gt;=4,VALUE(LEFT(A551,4)),VALUE(LEFT(A551,4))-1)+1,100),"00")</f>
        <v>FY2020-21</v>
      </c>
      <c r="D551" s="0" t="s">
        <v>408</v>
      </c>
      <c r="E551" s="0" t="s">
        <v>408</v>
      </c>
      <c r="F551" s="0" t="str">
        <f aca="false">INDEX(Mapping!$B$2:$B$465,MATCH(E551,Mapping!$A$2:$A$465,0))</f>
        <v>ADANI GREEN</v>
      </c>
      <c r="G551" s="0" t="str">
        <f aca="false">INDEX(Mapping!$C$2:$C$465,MATCH(E551,Mapping!$A$2:$A$465,0))</f>
        <v>ADANI GREEN ENERGY (ALL SPVs)</v>
      </c>
      <c r="H551" s="2" t="n">
        <v>4.52</v>
      </c>
      <c r="I551" s="3" t="n">
        <v>0.1</v>
      </c>
    </row>
    <row r="552" customFormat="false" ht="15" hidden="false" customHeight="false" outlineLevel="0" collapsed="false">
      <c r="A552" s="0" t="s">
        <v>641</v>
      </c>
      <c r="B552" s="0" t="n">
        <f aca="false">VALUE(LEFT(A552,4))</f>
        <v>2020</v>
      </c>
      <c r="C552" s="0" t="str">
        <f aca="false">"FY"&amp;IF(VALUE(MID(A552,6,2))&gt;=4,VALUE(LEFT(A552,4)),VALUE(LEFT(A552,4))-1)&amp;"-"&amp;TEXT(MOD(IF(VALUE(MID(A552,6,2))&gt;=4,VALUE(LEFT(A552,4)),VALUE(LEFT(A552,4))-1)+1,100),"00")</f>
        <v>FY2020-21</v>
      </c>
      <c r="D552" s="0" t="s">
        <v>163</v>
      </c>
      <c r="E552" s="0" t="s">
        <v>163</v>
      </c>
      <c r="F552" s="0" t="str">
        <f aca="false">INDEX(Mapping!$B$2:$B$465,MATCH(E552,Mapping!$A$2:$A$465,0))</f>
        <v>NTPC STATIONS</v>
      </c>
      <c r="G552" s="0" t="str">
        <f aca="false">INDEX(Mapping!$C$2:$C$465,MATCH(E552,Mapping!$A$2:$A$465,0))</f>
        <v>NTPC GROUP</v>
      </c>
      <c r="H552" s="2" t="n">
        <v>2.87</v>
      </c>
      <c r="I552" s="3" t="n">
        <v>0.06</v>
      </c>
    </row>
    <row r="553" customFormat="false" ht="15" hidden="false" customHeight="false" outlineLevel="0" collapsed="false">
      <c r="A553" s="0" t="s">
        <v>641</v>
      </c>
      <c r="B553" s="0" t="n">
        <f aca="false">VALUE(LEFT(A553,4))</f>
        <v>2020</v>
      </c>
      <c r="C553" s="0" t="str">
        <f aca="false">"FY"&amp;IF(VALUE(MID(A553,6,2))&gt;=4,VALUE(LEFT(A553,4)),VALUE(LEFT(A553,4))-1)&amp;"-"&amp;TEXT(MOD(IF(VALUE(MID(A553,6,2))&gt;=4,VALUE(LEFT(A553,4)),VALUE(LEFT(A553,4))-1)+1,100),"00")</f>
        <v>FY2020-21</v>
      </c>
      <c r="D553" s="0" t="s">
        <v>150</v>
      </c>
      <c r="E553" s="0" t="s">
        <v>150</v>
      </c>
      <c r="F553" s="0" t="str">
        <f aca="false">INDEX(Mapping!$B$2:$B$465,MATCH(E553,Mapping!$A$2:$A$465,0))</f>
        <v>DNH &amp; DD (UT)</v>
      </c>
      <c r="G553" s="0" t="str">
        <f aca="false">INDEX(Mapping!$C$2:$C$465,MATCH(E553,Mapping!$A$2:$A$465,0))</f>
        <v>DNH &amp; DD (UT)</v>
      </c>
      <c r="H553" s="2" t="n">
        <v>2.74</v>
      </c>
      <c r="I553" s="3" t="n">
        <v>0.06</v>
      </c>
    </row>
    <row r="554" customFormat="false" ht="15" hidden="false" customHeight="false" outlineLevel="0" collapsed="false">
      <c r="A554" s="0" t="s">
        <v>641</v>
      </c>
      <c r="B554" s="0" t="n">
        <f aca="false">VALUE(LEFT(A554,4))</f>
        <v>2020</v>
      </c>
      <c r="C554" s="0" t="str">
        <f aca="false">"FY"&amp;IF(VALUE(MID(A554,6,2))&gt;=4,VALUE(LEFT(A554,4)),VALUE(LEFT(A554,4))-1)&amp;"-"&amp;TEXT(MOD(IF(VALUE(MID(A554,6,2))&gt;=4,VALUE(LEFT(A554,4)),VALUE(LEFT(A554,4))-1)+1,100),"00")</f>
        <v>FY2020-21</v>
      </c>
      <c r="D554" s="0" t="s">
        <v>134</v>
      </c>
      <c r="E554" s="0" t="s">
        <v>134</v>
      </c>
      <c r="F554" s="0" t="str">
        <f aca="false">INDEX(Mapping!$B$2:$B$465,MATCH(E554,Mapping!$A$2:$A$465,0))</f>
        <v>NTPC STATIONS</v>
      </c>
      <c r="G554" s="0" t="str">
        <f aca="false">INDEX(Mapping!$C$2:$C$465,MATCH(E554,Mapping!$A$2:$A$465,0))</f>
        <v>NTPC GROUP</v>
      </c>
      <c r="H554" s="2" t="n">
        <v>2.52</v>
      </c>
      <c r="I554" s="3" t="n">
        <v>0.06</v>
      </c>
    </row>
    <row r="555" customFormat="false" ht="15" hidden="false" customHeight="false" outlineLevel="0" collapsed="false">
      <c r="A555" s="0" t="s">
        <v>641</v>
      </c>
      <c r="B555" s="0" t="n">
        <f aca="false">VALUE(LEFT(A555,4))</f>
        <v>2020</v>
      </c>
      <c r="C555" s="0" t="str">
        <f aca="false">"FY"&amp;IF(VALUE(MID(A555,6,2))&gt;=4,VALUE(LEFT(A555,4)),VALUE(LEFT(A555,4))-1)&amp;"-"&amp;TEXT(MOD(IF(VALUE(MID(A555,6,2))&gt;=4,VALUE(LEFT(A555,4)),VALUE(LEFT(A555,4))-1)+1,100),"00")</f>
        <v>FY2020-21</v>
      </c>
      <c r="D555" s="0" t="s">
        <v>155</v>
      </c>
      <c r="E555" s="0" t="s">
        <v>155</v>
      </c>
      <c r="F555" s="0" t="str">
        <f aca="false">INDEX(Mapping!$B$2:$B$465,MATCH(E555,Mapping!$A$2:$A$465,0))</f>
        <v>SKS POWER</v>
      </c>
      <c r="G555" s="0" t="str">
        <f aca="false">INDEX(Mapping!$C$2:$C$465,MATCH(E555,Mapping!$A$2:$A$465,0))</f>
        <v>SKS POWER</v>
      </c>
      <c r="H555" s="2" t="n">
        <v>2.46</v>
      </c>
      <c r="I555" s="3" t="n">
        <v>0.05</v>
      </c>
    </row>
    <row r="556" customFormat="false" ht="15" hidden="false" customHeight="false" outlineLevel="0" collapsed="false">
      <c r="A556" s="0" t="s">
        <v>641</v>
      </c>
      <c r="B556" s="0" t="n">
        <f aca="false">VALUE(LEFT(A556,4))</f>
        <v>2020</v>
      </c>
      <c r="C556" s="0" t="str">
        <f aca="false">"FY"&amp;IF(VALUE(MID(A556,6,2))&gt;=4,VALUE(LEFT(A556,4)),VALUE(LEFT(A556,4))-1)&amp;"-"&amp;TEXT(MOD(IF(VALUE(MID(A556,6,2))&gt;=4,VALUE(LEFT(A556,4)),VALUE(LEFT(A556,4))-1)+1,100),"00")</f>
        <v>FY2020-21</v>
      </c>
      <c r="D556" s="0" t="s">
        <v>193</v>
      </c>
      <c r="E556" s="0" t="s">
        <v>193</v>
      </c>
      <c r="F556" s="0" t="str">
        <f aca="false">INDEX(Mapping!$B$2:$B$465,MATCH(E556,Mapping!$A$2:$A$465,0))</f>
        <v>MIZORAM</v>
      </c>
      <c r="G556" s="0" t="str">
        <f aca="false">INDEX(Mapping!$C$2:$C$465,MATCH(E556,Mapping!$A$2:$A$465,0))</f>
        <v>MIZORAM</v>
      </c>
      <c r="H556" s="2" t="n">
        <v>2.17</v>
      </c>
      <c r="I556" s="3" t="n">
        <v>0.05</v>
      </c>
    </row>
    <row r="557" customFormat="false" ht="15" hidden="false" customHeight="false" outlineLevel="0" collapsed="false">
      <c r="A557" s="0" t="s">
        <v>641</v>
      </c>
      <c r="B557" s="0" t="n">
        <f aca="false">VALUE(LEFT(A557,4))</f>
        <v>2020</v>
      </c>
      <c r="C557" s="0" t="str">
        <f aca="false">"FY"&amp;IF(VALUE(MID(A557,6,2))&gt;=4,VALUE(LEFT(A557,4)),VALUE(LEFT(A557,4))-1)&amp;"-"&amp;TEXT(MOD(IF(VALUE(MID(A557,6,2))&gt;=4,VALUE(LEFT(A557,4)),VALUE(LEFT(A557,4))-1)+1,100),"00")</f>
        <v>FY2020-21</v>
      </c>
      <c r="D557" s="0" t="s">
        <v>44</v>
      </c>
      <c r="E557" s="0" t="s">
        <v>44</v>
      </c>
      <c r="F557" s="0" t="str">
        <f aca="false">INDEX(Mapping!$B$2:$B$465,MATCH(E557,Mapping!$A$2:$A$465,0))</f>
        <v>HARYANA</v>
      </c>
      <c r="G557" s="0" t="str">
        <f aca="false">INDEX(Mapping!$C$2:$C$465,MATCH(E557,Mapping!$A$2:$A$465,0))</f>
        <v>HARYANA</v>
      </c>
      <c r="H557" s="2" t="n">
        <v>2.14</v>
      </c>
      <c r="I557" s="3" t="n">
        <v>0.05</v>
      </c>
    </row>
    <row r="558" customFormat="false" ht="15" hidden="false" customHeight="false" outlineLevel="0" collapsed="false">
      <c r="A558" s="0" t="s">
        <v>641</v>
      </c>
      <c r="B558" s="0" t="n">
        <f aca="false">VALUE(LEFT(A558,4))</f>
        <v>2020</v>
      </c>
      <c r="C558" s="0" t="str">
        <f aca="false">"FY"&amp;IF(VALUE(MID(A558,6,2))&gt;=4,VALUE(LEFT(A558,4)),VALUE(LEFT(A558,4))-1)&amp;"-"&amp;TEXT(MOD(IF(VALUE(MID(A558,6,2))&gt;=4,VALUE(LEFT(A558,4)),VALUE(LEFT(A558,4))-1)+1,100),"00")</f>
        <v>FY2020-21</v>
      </c>
      <c r="D558" s="0" t="s">
        <v>235</v>
      </c>
      <c r="E558" s="0" t="s">
        <v>235</v>
      </c>
      <c r="F558" s="0" t="str">
        <f aca="false">INDEX(Mapping!$B$2:$B$465,MATCH(E558,Mapping!$A$2:$A$465,0))</f>
        <v>ITPCL (IL&amp;FS TAMIL NADU)</v>
      </c>
      <c r="G558" s="0" t="str">
        <f aca="false">INDEX(Mapping!$C$2:$C$465,MATCH(E558,Mapping!$A$2:$A$465,0))</f>
        <v>ITPCL (IL&amp;FS TAMIL NADU)</v>
      </c>
      <c r="H558" s="2" t="n">
        <v>1.45</v>
      </c>
      <c r="I558" s="3" t="n">
        <v>0.03</v>
      </c>
    </row>
    <row r="559" customFormat="false" ht="15" hidden="false" customHeight="false" outlineLevel="0" collapsed="false">
      <c r="A559" s="0" t="s">
        <v>641</v>
      </c>
      <c r="B559" s="0" t="n">
        <f aca="false">VALUE(LEFT(A559,4))</f>
        <v>2020</v>
      </c>
      <c r="C559" s="0" t="str">
        <f aca="false">"FY"&amp;IF(VALUE(MID(A559,6,2))&gt;=4,VALUE(LEFT(A559,4)),VALUE(LEFT(A559,4))-1)&amp;"-"&amp;TEXT(MOD(IF(VALUE(MID(A559,6,2))&gt;=4,VALUE(LEFT(A559,4)),VALUE(LEFT(A559,4))-1)+1,100),"00")</f>
        <v>FY2020-21</v>
      </c>
      <c r="D559" s="0" t="s">
        <v>42</v>
      </c>
      <c r="E559" s="0" t="s">
        <v>42</v>
      </c>
      <c r="F559" s="0" t="str">
        <f aca="false">INDEX(Mapping!$B$2:$B$465,MATCH(E559,Mapping!$A$2:$A$465,0))</f>
        <v>PUNJAB</v>
      </c>
      <c r="G559" s="0" t="str">
        <f aca="false">INDEX(Mapping!$C$2:$C$465,MATCH(E559,Mapping!$A$2:$A$465,0))</f>
        <v>PUNJAB</v>
      </c>
      <c r="H559" s="2" t="n">
        <v>1.18</v>
      </c>
      <c r="I559" s="3" t="n">
        <v>0.03</v>
      </c>
    </row>
    <row r="560" customFormat="false" ht="15" hidden="false" customHeight="false" outlineLevel="0" collapsed="false">
      <c r="A560" s="0" t="s">
        <v>641</v>
      </c>
      <c r="B560" s="0" t="n">
        <f aca="false">VALUE(LEFT(A560,4))</f>
        <v>2020</v>
      </c>
      <c r="C560" s="0" t="str">
        <f aca="false">"FY"&amp;IF(VALUE(MID(A560,6,2))&gt;=4,VALUE(LEFT(A560,4)),VALUE(LEFT(A560,4))-1)&amp;"-"&amp;TEXT(MOD(IF(VALUE(MID(A560,6,2))&gt;=4,VALUE(LEFT(A560,4)),VALUE(LEFT(A560,4))-1)+1,100),"00")</f>
        <v>FY2020-21</v>
      </c>
      <c r="D560" s="0" t="s">
        <v>436</v>
      </c>
      <c r="E560" s="0" t="s">
        <v>436</v>
      </c>
      <c r="F560" s="0" t="str">
        <f aca="false">INDEX(Mapping!$B$2:$B$465,MATCH(E560,Mapping!$A$2:$A$465,0))</f>
        <v>NJPC</v>
      </c>
      <c r="G560" s="0" t="str">
        <f aca="false">INDEX(Mapping!$C$2:$C$465,MATCH(E560,Mapping!$A$2:$A$465,0))</f>
        <v>NJPC</v>
      </c>
      <c r="H560" s="2" t="n">
        <v>1.16</v>
      </c>
      <c r="I560" s="3" t="n">
        <v>0.03</v>
      </c>
    </row>
    <row r="561" customFormat="false" ht="15" hidden="false" customHeight="false" outlineLevel="0" collapsed="false">
      <c r="A561" s="0" t="s">
        <v>641</v>
      </c>
      <c r="B561" s="0" t="n">
        <f aca="false">VALUE(LEFT(A561,4))</f>
        <v>2020</v>
      </c>
      <c r="C561" s="0" t="str">
        <f aca="false">"FY"&amp;IF(VALUE(MID(A561,6,2))&gt;=4,VALUE(LEFT(A561,4)),VALUE(LEFT(A561,4))-1)&amp;"-"&amp;TEXT(MOD(IF(VALUE(MID(A561,6,2))&gt;=4,VALUE(LEFT(A561,4)),VALUE(LEFT(A561,4))-1)+1,100),"00")</f>
        <v>FY2020-21</v>
      </c>
      <c r="D561" s="0" t="s">
        <v>253</v>
      </c>
      <c r="E561" s="0" t="s">
        <v>253</v>
      </c>
      <c r="F561" s="0" t="str">
        <f aca="false">INDEX(Mapping!$B$2:$B$465,MATCH(E561,Mapping!$A$2:$A$465,0))</f>
        <v>NAGALAND</v>
      </c>
      <c r="G561" s="0" t="str">
        <f aca="false">INDEX(Mapping!$C$2:$C$465,MATCH(E561,Mapping!$A$2:$A$465,0))</f>
        <v>NAGALAND</v>
      </c>
      <c r="H561" s="2" t="n">
        <v>0.86</v>
      </c>
      <c r="I561" s="3" t="n">
        <v>0.02</v>
      </c>
    </row>
    <row r="562" customFormat="false" ht="15" hidden="false" customHeight="false" outlineLevel="0" collapsed="false">
      <c r="A562" s="0" t="s">
        <v>641</v>
      </c>
      <c r="B562" s="0" t="n">
        <f aca="false">VALUE(LEFT(A562,4))</f>
        <v>2020</v>
      </c>
      <c r="C562" s="0" t="str">
        <f aca="false">"FY"&amp;IF(VALUE(MID(A562,6,2))&gt;=4,VALUE(LEFT(A562,4)),VALUE(LEFT(A562,4))-1)&amp;"-"&amp;TEXT(MOD(IF(VALUE(MID(A562,6,2))&gt;=4,VALUE(LEFT(A562,4)),VALUE(LEFT(A562,4))-1)+1,100),"00")</f>
        <v>FY2020-21</v>
      </c>
      <c r="D562" s="0" t="s">
        <v>265</v>
      </c>
      <c r="E562" s="0" t="s">
        <v>265</v>
      </c>
      <c r="F562" s="0" t="str">
        <f aca="false">INDEX(Mapping!$B$2:$B$465,MATCH(E562,Mapping!$A$2:$A$465,0))</f>
        <v>NTPC STATIONS</v>
      </c>
      <c r="G562" s="0" t="str">
        <f aca="false">INDEX(Mapping!$C$2:$C$465,MATCH(E562,Mapping!$A$2:$A$465,0))</f>
        <v>NTPC GROUP</v>
      </c>
      <c r="H562" s="2" t="n">
        <v>0.71</v>
      </c>
      <c r="I562" s="3" t="n">
        <v>0.02</v>
      </c>
    </row>
    <row r="563" customFormat="false" ht="15" hidden="false" customHeight="false" outlineLevel="0" collapsed="false">
      <c r="A563" s="0" t="s">
        <v>641</v>
      </c>
      <c r="B563" s="0" t="n">
        <f aca="false">VALUE(LEFT(A563,4))</f>
        <v>2020</v>
      </c>
      <c r="C563" s="0" t="str">
        <f aca="false">"FY"&amp;IF(VALUE(MID(A563,6,2))&gt;=4,VALUE(LEFT(A563,4)),VALUE(LEFT(A563,4))-1)&amp;"-"&amp;TEXT(MOD(IF(VALUE(MID(A563,6,2))&gt;=4,VALUE(LEFT(A563,4)),VALUE(LEFT(A563,4))-1)+1,100),"00")</f>
        <v>FY2020-21</v>
      </c>
      <c r="D563" s="0" t="s">
        <v>214</v>
      </c>
      <c r="E563" s="0" t="s">
        <v>214</v>
      </c>
      <c r="F563" s="0" t="str">
        <f aca="false">INDEX(Mapping!$B$2:$B$465,MATCH(E563,Mapping!$A$2:$A$465,0))</f>
        <v>NLC INDIA</v>
      </c>
      <c r="G563" s="0" t="str">
        <f aca="false">INDEX(Mapping!$C$2:$C$465,MATCH(E563,Mapping!$A$2:$A$465,0))</f>
        <v>NLC INDIA GROUP</v>
      </c>
      <c r="H563" s="2" t="n">
        <v>0.68</v>
      </c>
      <c r="I563" s="3" t="n">
        <v>0.02</v>
      </c>
    </row>
    <row r="564" customFormat="false" ht="15" hidden="false" customHeight="false" outlineLevel="0" collapsed="false">
      <c r="A564" s="0" t="s">
        <v>641</v>
      </c>
      <c r="B564" s="0" t="n">
        <f aca="false">VALUE(LEFT(A564,4))</f>
        <v>2020</v>
      </c>
      <c r="C564" s="0" t="str">
        <f aca="false">"FY"&amp;IF(VALUE(MID(A564,6,2))&gt;=4,VALUE(LEFT(A564,4)),VALUE(LEFT(A564,4))-1)&amp;"-"&amp;TEXT(MOD(IF(VALUE(MID(A564,6,2))&gt;=4,VALUE(LEFT(A564,4)),VALUE(LEFT(A564,4))-1)+1,100),"00")</f>
        <v>FY2020-21</v>
      </c>
      <c r="D564" s="0" t="s">
        <v>536</v>
      </c>
      <c r="E564" s="0" t="s">
        <v>536</v>
      </c>
      <c r="F564" s="0" t="str">
        <f aca="false">INDEX(Mapping!$B$2:$B$465,MATCH(E564,Mapping!$A$2:$A$465,0))</f>
        <v>RAMPUR HEP</v>
      </c>
      <c r="G564" s="0" t="str">
        <f aca="false">INDEX(Mapping!$C$2:$C$465,MATCH(E564,Mapping!$A$2:$A$465,0))</f>
        <v>RAMPUR HEP</v>
      </c>
      <c r="H564" s="2" t="n">
        <v>0.58</v>
      </c>
      <c r="I564" s="3" t="n">
        <v>0.01</v>
      </c>
    </row>
    <row r="565" customFormat="false" ht="15" hidden="false" customHeight="false" outlineLevel="0" collapsed="false">
      <c r="A565" s="0" t="s">
        <v>641</v>
      </c>
      <c r="B565" s="0" t="n">
        <f aca="false">VALUE(LEFT(A565,4))</f>
        <v>2020</v>
      </c>
      <c r="C565" s="0" t="str">
        <f aca="false">"FY"&amp;IF(VALUE(MID(A565,6,2))&gt;=4,VALUE(LEFT(A565,4)),VALUE(LEFT(A565,4))-1)&amp;"-"&amp;TEXT(MOD(IF(VALUE(MID(A565,6,2))&gt;=4,VALUE(LEFT(A565,4)),VALUE(LEFT(A565,4))-1)+1,100),"00")</f>
        <v>FY2020-21</v>
      </c>
      <c r="D565" s="0" t="s">
        <v>203</v>
      </c>
      <c r="E565" s="0" t="s">
        <v>203</v>
      </c>
      <c r="F565" s="0" t="str">
        <f aca="false">INDEX(Mapping!$B$2:$B$465,MATCH(E565,Mapping!$A$2:$A$465,0))</f>
        <v>ADHUNIK POWER</v>
      </c>
      <c r="G565" s="0" t="str">
        <f aca="false">INDEX(Mapping!$C$2:$C$465,MATCH(E565,Mapping!$A$2:$A$465,0))</f>
        <v>ADHUNIK POWER</v>
      </c>
      <c r="H565" s="2" t="n">
        <v>0.45</v>
      </c>
      <c r="I565" s="3" t="n">
        <v>0.01</v>
      </c>
    </row>
    <row r="566" customFormat="false" ht="15" hidden="false" customHeight="false" outlineLevel="0" collapsed="false">
      <c r="A566" s="0" t="s">
        <v>641</v>
      </c>
      <c r="B566" s="0" t="n">
        <f aca="false">VALUE(LEFT(A566,4))</f>
        <v>2020</v>
      </c>
      <c r="C566" s="0" t="str">
        <f aca="false">"FY"&amp;IF(VALUE(MID(A566,6,2))&gt;=4,VALUE(LEFT(A566,4)),VALUE(LEFT(A566,4))-1)&amp;"-"&amp;TEXT(MOD(IF(VALUE(MID(A566,6,2))&gt;=4,VALUE(LEFT(A566,4)),VALUE(LEFT(A566,4))-1)+1,100),"00")</f>
        <v>FY2020-21</v>
      </c>
      <c r="D566" s="0" t="s">
        <v>252</v>
      </c>
      <c r="E566" s="0" t="s">
        <v>252</v>
      </c>
      <c r="F566" s="0" t="str">
        <f aca="false">INDEX(Mapping!$B$2:$B$465,MATCH(E566,Mapping!$A$2:$A$465,0))</f>
        <v>NTPC STATIONS</v>
      </c>
      <c r="G566" s="0" t="str">
        <f aca="false">INDEX(Mapping!$C$2:$C$465,MATCH(E566,Mapping!$A$2:$A$465,0))</f>
        <v>NTPC GROUP</v>
      </c>
      <c r="H566" s="2" t="n">
        <v>0.2</v>
      </c>
      <c r="I566" s="3" t="n">
        <v>0.005</v>
      </c>
    </row>
    <row r="567" customFormat="false" ht="15" hidden="false" customHeight="false" outlineLevel="0" collapsed="false">
      <c r="A567" s="0" t="s">
        <v>641</v>
      </c>
      <c r="B567" s="0" t="n">
        <f aca="false">VALUE(LEFT(A567,4))</f>
        <v>2020</v>
      </c>
      <c r="C567" s="0" t="str">
        <f aca="false">"FY"&amp;IF(VALUE(MID(A567,6,2))&gt;=4,VALUE(LEFT(A567,4)),VALUE(LEFT(A567,4))-1)&amp;"-"&amp;TEXT(MOD(IF(VALUE(MID(A567,6,2))&gt;=4,VALUE(LEFT(A567,4)),VALUE(LEFT(A567,4))-1)+1,100),"00")</f>
        <v>FY2020-21</v>
      </c>
      <c r="D567" s="0" t="s">
        <v>315</v>
      </c>
      <c r="E567" s="0" t="s">
        <v>315</v>
      </c>
      <c r="F567" s="0" t="str">
        <f aca="false">INDEX(Mapping!$B$2:$B$465,MATCH(E567,Mapping!$A$2:$A$465,0))</f>
        <v>DHARIWAL INFRASTRUCTURE</v>
      </c>
      <c r="G567" s="0" t="str">
        <f aca="false">INDEX(Mapping!$C$2:$C$465,MATCH(E567,Mapping!$A$2:$A$465,0))</f>
        <v>DHARIWAL INFRASTRUCTURE</v>
      </c>
      <c r="H567" s="2" t="n">
        <v>0.2</v>
      </c>
      <c r="I567" s="3" t="n">
        <v>0.004</v>
      </c>
    </row>
    <row r="568" customFormat="false" ht="15" hidden="false" customHeight="false" outlineLevel="0" collapsed="false">
      <c r="A568" s="0" t="s">
        <v>642</v>
      </c>
      <c r="B568" s="0" t="n">
        <f aca="false">VALUE(LEFT(A568,4))</f>
        <v>2020</v>
      </c>
      <c r="C568" s="0" t="str">
        <f aca="false">"FY"&amp;IF(VALUE(MID(A568,6,2))&gt;=4,VALUE(LEFT(A568,4)),VALUE(LEFT(A568,4))-1)&amp;"-"&amp;TEXT(MOD(IF(VALUE(MID(A568,6,2))&gt;=4,VALUE(LEFT(A568,4)),VALUE(LEFT(A568,4))-1)+1,100),"00")</f>
        <v>FY2020-21</v>
      </c>
      <c r="D568" s="0" t="s">
        <v>62</v>
      </c>
      <c r="E568" s="0" t="s">
        <v>62</v>
      </c>
      <c r="F568" s="0" t="str">
        <f aca="false">INDEX(Mapping!$B$2:$B$465,MATCH(E568,Mapping!$A$2:$A$465,0))</f>
        <v>TEESTA URJA (TEESTA-III HEP)</v>
      </c>
      <c r="G568" s="0" t="str">
        <f aca="false">INDEX(Mapping!$C$2:$C$465,MATCH(E568,Mapping!$A$2:$A$465,0))</f>
        <v>TEESTA URJA (TEESTA-III HEP)</v>
      </c>
      <c r="H568" s="2" t="n">
        <v>608.27</v>
      </c>
      <c r="I568" s="3" t="n">
        <v>12.56</v>
      </c>
    </row>
    <row r="569" customFormat="false" ht="15" hidden="false" customHeight="false" outlineLevel="0" collapsed="false">
      <c r="A569" s="0" t="s">
        <v>642</v>
      </c>
      <c r="B569" s="0" t="n">
        <f aca="false">VALUE(LEFT(A569,4))</f>
        <v>2020</v>
      </c>
      <c r="C569" s="0" t="str">
        <f aca="false">"FY"&amp;IF(VALUE(MID(A569,6,2))&gt;=4,VALUE(LEFT(A569,4)),VALUE(LEFT(A569,4))-1)&amp;"-"&amp;TEXT(MOD(IF(VALUE(MID(A569,6,2))&gt;=4,VALUE(LEFT(A569,4)),VALUE(LEFT(A569,4))-1)+1,100),"00")</f>
        <v>FY2020-21</v>
      </c>
      <c r="D569" s="0" t="s">
        <v>31</v>
      </c>
      <c r="E569" s="0" t="s">
        <v>31</v>
      </c>
      <c r="F569" s="0" t="str">
        <f aca="false">INDEX(Mapping!$B$2:$B$465,MATCH(E569,Mapping!$A$2:$A$465,0))</f>
        <v>GUJARAT</v>
      </c>
      <c r="G569" s="0" t="str">
        <f aca="false">INDEX(Mapping!$C$2:$C$465,MATCH(E569,Mapping!$A$2:$A$465,0))</f>
        <v>GUJARAT</v>
      </c>
      <c r="H569" s="2" t="n">
        <v>388.93</v>
      </c>
      <c r="I569" s="3" t="n">
        <v>8.03</v>
      </c>
    </row>
    <row r="570" customFormat="false" ht="15" hidden="false" customHeight="false" outlineLevel="0" collapsed="false">
      <c r="A570" s="0" t="s">
        <v>642</v>
      </c>
      <c r="B570" s="0" t="n">
        <f aca="false">VALUE(LEFT(A570,4))</f>
        <v>2020</v>
      </c>
      <c r="C570" s="0" t="str">
        <f aca="false">"FY"&amp;IF(VALUE(MID(A570,6,2))&gt;=4,VALUE(LEFT(A570,4)),VALUE(LEFT(A570,4))-1)&amp;"-"&amp;TEXT(MOD(IF(VALUE(MID(A570,6,2))&gt;=4,VALUE(LEFT(A570,4)),VALUE(LEFT(A570,4))-1)+1,100),"00")</f>
        <v>FY2020-21</v>
      </c>
      <c r="D570" s="0" t="s">
        <v>53</v>
      </c>
      <c r="E570" s="0" t="s">
        <v>53</v>
      </c>
      <c r="F570" s="0" t="str">
        <f aca="false">INDEX(Mapping!$B$2:$B$465,MATCH(E570,Mapping!$A$2:$A$465,0))</f>
        <v>HIMACHAL PRADESH</v>
      </c>
      <c r="G570" s="0" t="str">
        <f aca="false">INDEX(Mapping!$C$2:$C$465,MATCH(E570,Mapping!$A$2:$A$465,0))</f>
        <v>HIMACHAL PRADESH</v>
      </c>
      <c r="H570" s="2" t="n">
        <v>350.52</v>
      </c>
      <c r="I570" s="3" t="n">
        <v>7.24</v>
      </c>
    </row>
    <row r="571" customFormat="false" ht="15" hidden="false" customHeight="false" outlineLevel="0" collapsed="false">
      <c r="A571" s="0" t="s">
        <v>642</v>
      </c>
      <c r="B571" s="0" t="n">
        <f aca="false">VALUE(LEFT(A571,4))</f>
        <v>2020</v>
      </c>
      <c r="C571" s="0" t="str">
        <f aca="false">"FY"&amp;IF(VALUE(MID(A571,6,2))&gt;=4,VALUE(LEFT(A571,4)),VALUE(LEFT(A571,4))-1)&amp;"-"&amp;TEXT(MOD(IF(VALUE(MID(A571,6,2))&gt;=4,VALUE(LEFT(A571,4)),VALUE(LEFT(A571,4))-1)+1,100),"00")</f>
        <v>FY2020-21</v>
      </c>
      <c r="D571" s="0" t="s">
        <v>57</v>
      </c>
      <c r="E571" s="0" t="s">
        <v>57</v>
      </c>
      <c r="F571" s="0" t="str">
        <f aca="false">INDEX(Mapping!$B$2:$B$465,MATCH(E571,Mapping!$A$2:$A$465,0))</f>
        <v>SEIL ENERGY INDIA (EX-SEMBCORP)</v>
      </c>
      <c r="G571" s="0" t="str">
        <f aca="false">INDEX(Mapping!$C$2:$C$465,MATCH(E571,Mapping!$A$2:$A$465,0))</f>
        <v>SEIL ENERGY INDIA</v>
      </c>
      <c r="H571" s="2" t="n">
        <v>285.24</v>
      </c>
      <c r="I571" s="3" t="n">
        <v>5.89</v>
      </c>
    </row>
    <row r="572" customFormat="false" ht="15" hidden="false" customHeight="false" outlineLevel="0" collapsed="false">
      <c r="A572" s="0" t="s">
        <v>642</v>
      </c>
      <c r="B572" s="0" t="n">
        <f aca="false">VALUE(LEFT(A572,4))</f>
        <v>2020</v>
      </c>
      <c r="C572" s="0" t="str">
        <f aca="false">"FY"&amp;IF(VALUE(MID(A572,6,2))&gt;=4,VALUE(LEFT(A572,4)),VALUE(LEFT(A572,4))-1)&amp;"-"&amp;TEXT(MOD(IF(VALUE(MID(A572,6,2))&gt;=4,VALUE(LEFT(A572,4)),VALUE(LEFT(A572,4))-1)+1,100),"00")</f>
        <v>FY2020-21</v>
      </c>
      <c r="D572" s="0" t="s">
        <v>65</v>
      </c>
      <c r="E572" s="0" t="s">
        <v>65</v>
      </c>
      <c r="F572" s="0" t="str">
        <f aca="false">INDEX(Mapping!$B$2:$B$465,MATCH(E572,Mapping!$A$2:$A$465,0))</f>
        <v>JAYPEE NIGRIE STPP</v>
      </c>
      <c r="G572" s="0" t="str">
        <f aca="false">INDEX(Mapping!$C$2:$C$465,MATCH(E572,Mapping!$A$2:$A$465,0))</f>
        <v>JAYPEE NIGRIE STPP</v>
      </c>
      <c r="H572" s="2" t="n">
        <v>250.24</v>
      </c>
      <c r="I572" s="3" t="n">
        <v>5.17</v>
      </c>
    </row>
    <row r="573" customFormat="false" ht="15" hidden="false" customHeight="false" outlineLevel="0" collapsed="false">
      <c r="A573" s="0" t="s">
        <v>642</v>
      </c>
      <c r="B573" s="0" t="n">
        <f aca="false">VALUE(LEFT(A573,4))</f>
        <v>2020</v>
      </c>
      <c r="C573" s="0" t="str">
        <f aca="false">"FY"&amp;IF(VALUE(MID(A573,6,2))&gt;=4,VALUE(LEFT(A573,4)),VALUE(LEFT(A573,4))-1)&amp;"-"&amp;TEXT(MOD(IF(VALUE(MID(A573,6,2))&gt;=4,VALUE(LEFT(A573,4)),VALUE(LEFT(A573,4))-1)+1,100),"00")</f>
        <v>FY2020-21</v>
      </c>
      <c r="D573" s="0" t="s">
        <v>72</v>
      </c>
      <c r="E573" s="0" t="s">
        <v>72</v>
      </c>
      <c r="F573" s="0" t="str">
        <f aca="false">INDEX(Mapping!$B$2:$B$465,MATCH(E573,Mapping!$A$2:$A$465,0))</f>
        <v>JINDAL POWER LTD - STAGE 1</v>
      </c>
      <c r="G573" s="0" t="str">
        <f aca="false">INDEX(Mapping!$C$2:$C$465,MATCH(E573,Mapping!$A$2:$A$465,0))</f>
        <v>JINDAL POWER LTD (BOTH STAGES)</v>
      </c>
      <c r="H573" s="2" t="n">
        <v>232.7</v>
      </c>
      <c r="I573" s="3" t="n">
        <v>4.81</v>
      </c>
    </row>
    <row r="574" customFormat="false" ht="15" hidden="false" customHeight="false" outlineLevel="0" collapsed="false">
      <c r="A574" s="0" t="s">
        <v>642</v>
      </c>
      <c r="B574" s="0" t="n">
        <f aca="false">VALUE(LEFT(A574,4))</f>
        <v>2020</v>
      </c>
      <c r="C574" s="0" t="str">
        <f aca="false">"FY"&amp;IF(VALUE(MID(A574,6,2))&gt;=4,VALUE(LEFT(A574,4)),VALUE(LEFT(A574,4))-1)&amp;"-"&amp;TEXT(MOD(IF(VALUE(MID(A574,6,2))&gt;=4,VALUE(LEFT(A574,4)),VALUE(LEFT(A574,4))-1)+1,100),"00")</f>
        <v>FY2020-21</v>
      </c>
      <c r="D574" s="0" t="s">
        <v>43</v>
      </c>
      <c r="E574" s="0" t="s">
        <v>43</v>
      </c>
      <c r="F574" s="0" t="str">
        <f aca="false">INDEX(Mapping!$B$2:$B$465,MATCH(E574,Mapping!$A$2:$A$465,0))</f>
        <v>ODISHA</v>
      </c>
      <c r="G574" s="0" t="str">
        <f aca="false">INDEX(Mapping!$C$2:$C$465,MATCH(E574,Mapping!$A$2:$A$465,0))</f>
        <v>ODISHA</v>
      </c>
      <c r="H574" s="2" t="n">
        <v>221.49</v>
      </c>
      <c r="I574" s="3" t="n">
        <v>4.58</v>
      </c>
    </row>
    <row r="575" customFormat="false" ht="15" hidden="false" customHeight="false" outlineLevel="0" collapsed="false">
      <c r="A575" s="0" t="s">
        <v>642</v>
      </c>
      <c r="B575" s="0" t="n">
        <f aca="false">VALUE(LEFT(A575,4))</f>
        <v>2020</v>
      </c>
      <c r="C575" s="0" t="str">
        <f aca="false">"FY"&amp;IF(VALUE(MID(A575,6,2))&gt;=4,VALUE(LEFT(A575,4)),VALUE(LEFT(A575,4))-1)&amp;"-"&amp;TEXT(MOD(IF(VALUE(MID(A575,6,2))&gt;=4,VALUE(LEFT(A575,4)),VALUE(LEFT(A575,4))-1)+1,100),"00")</f>
        <v>FY2020-21</v>
      </c>
      <c r="D575" s="0" t="s">
        <v>85</v>
      </c>
      <c r="E575" s="0" t="s">
        <v>85</v>
      </c>
      <c r="F575" s="0" t="str">
        <f aca="false">INDEX(Mapping!$B$2:$B$465,MATCH(E575,Mapping!$A$2:$A$465,0))</f>
        <v>ADANI POWER - RAIPUR TPP (EX-GMR CHHATTISGARH)</v>
      </c>
      <c r="G575" s="0" t="str">
        <f aca="false">INDEX(Mapping!$C$2:$C$465,MATCH(E575,Mapping!$A$2:$A$465,0))</f>
        <v>ADANI POWER (ALL PLANTS)</v>
      </c>
      <c r="H575" s="2" t="n">
        <v>194.61</v>
      </c>
      <c r="I575" s="3" t="n">
        <v>4.02</v>
      </c>
    </row>
    <row r="576" customFormat="false" ht="15" hidden="false" customHeight="false" outlineLevel="0" collapsed="false">
      <c r="A576" s="0" t="s">
        <v>642</v>
      </c>
      <c r="B576" s="0" t="n">
        <f aca="false">VALUE(LEFT(A576,4))</f>
        <v>2020</v>
      </c>
      <c r="C576" s="0" t="str">
        <f aca="false">"FY"&amp;IF(VALUE(MID(A576,6,2))&gt;=4,VALUE(LEFT(A576,4)),VALUE(LEFT(A576,4))-1)&amp;"-"&amp;TEXT(MOD(IF(VALUE(MID(A576,6,2))&gt;=4,VALUE(LEFT(A576,4)),VALUE(LEFT(A576,4))-1)+1,100),"00")</f>
        <v>FY2020-21</v>
      </c>
      <c r="D576" s="0" t="s">
        <v>79</v>
      </c>
      <c r="E576" s="0" t="s">
        <v>79</v>
      </c>
      <c r="F576" s="0" t="str">
        <f aca="false">INDEX(Mapping!$B$2:$B$465,MATCH(E576,Mapping!$A$2:$A$465,0))</f>
        <v>MAHAN ENERGEN (EX-ESSAR POWER MP)</v>
      </c>
      <c r="G576" s="0" t="str">
        <f aca="false">INDEX(Mapping!$C$2:$C$465,MATCH(E576,Mapping!$A$2:$A$465,0))</f>
        <v>ADANI POWER (ALL PLANTS)</v>
      </c>
      <c r="H576" s="2" t="n">
        <v>183.91</v>
      </c>
      <c r="I576" s="3" t="n">
        <v>3.8</v>
      </c>
    </row>
    <row r="577" customFormat="false" ht="15" hidden="false" customHeight="false" outlineLevel="0" collapsed="false">
      <c r="A577" s="0" t="s">
        <v>642</v>
      </c>
      <c r="B577" s="0" t="n">
        <f aca="false">VALUE(LEFT(A577,4))</f>
        <v>2020</v>
      </c>
      <c r="C577" s="0" t="str">
        <f aca="false">"FY"&amp;IF(VALUE(MID(A577,6,2))&gt;=4,VALUE(LEFT(A577,4)),VALUE(LEFT(A577,4))-1)&amp;"-"&amp;TEXT(MOD(IF(VALUE(MID(A577,6,2))&gt;=4,VALUE(LEFT(A577,4)),VALUE(LEFT(A577,4))-1)+1,100),"00")</f>
        <v>FY2020-21</v>
      </c>
      <c r="D577" s="0" t="s">
        <v>114</v>
      </c>
      <c r="E577" s="0" t="s">
        <v>114</v>
      </c>
      <c r="F577" s="0" t="str">
        <f aca="false">INDEX(Mapping!$B$2:$B$465,MATCH(E577,Mapping!$A$2:$A$465,0))</f>
        <v>ADANI POWER - RAIGARH TPP (EX-REGL)</v>
      </c>
      <c r="G577" s="0" t="str">
        <f aca="false">INDEX(Mapping!$C$2:$C$465,MATCH(E577,Mapping!$A$2:$A$465,0))</f>
        <v>ADANI POWER (ALL PLANTS)</v>
      </c>
      <c r="H577" s="2" t="n">
        <v>135.77</v>
      </c>
      <c r="I577" s="3" t="n">
        <v>2.8</v>
      </c>
    </row>
    <row r="578" customFormat="false" ht="15" hidden="false" customHeight="false" outlineLevel="0" collapsed="false">
      <c r="A578" s="0" t="s">
        <v>642</v>
      </c>
      <c r="B578" s="0" t="n">
        <f aca="false">VALUE(LEFT(A578,4))</f>
        <v>2020</v>
      </c>
      <c r="C578" s="0" t="str">
        <f aca="false">"FY"&amp;IF(VALUE(MID(A578,6,2))&gt;=4,VALUE(LEFT(A578,4)),VALUE(LEFT(A578,4))-1)&amp;"-"&amp;TEXT(MOD(IF(VALUE(MID(A578,6,2))&gt;=4,VALUE(LEFT(A578,4)),VALUE(LEFT(A578,4))-1)+1,100),"00")</f>
        <v>FY2020-21</v>
      </c>
      <c r="D578" s="0" t="s">
        <v>49</v>
      </c>
      <c r="E578" s="0" t="s">
        <v>49</v>
      </c>
      <c r="F578" s="0" t="str">
        <f aca="false">INDEX(Mapping!$B$2:$B$465,MATCH(E578,Mapping!$A$2:$A$465,0))</f>
        <v>MADHYA PRADESH</v>
      </c>
      <c r="G578" s="0" t="str">
        <f aca="false">INDEX(Mapping!$C$2:$C$465,MATCH(E578,Mapping!$A$2:$A$465,0))</f>
        <v>MADHYA PRADESH</v>
      </c>
      <c r="H578" s="2" t="n">
        <v>130.2</v>
      </c>
      <c r="I578" s="3" t="n">
        <v>2.69</v>
      </c>
    </row>
    <row r="579" customFormat="false" ht="15" hidden="false" customHeight="false" outlineLevel="0" collapsed="false">
      <c r="A579" s="0" t="s">
        <v>642</v>
      </c>
      <c r="B579" s="0" t="n">
        <f aca="false">VALUE(LEFT(A579,4))</f>
        <v>2020</v>
      </c>
      <c r="C579" s="0" t="str">
        <f aca="false">"FY"&amp;IF(VALUE(MID(A579,6,2))&gt;=4,VALUE(LEFT(A579,4)),VALUE(LEFT(A579,4))-1)&amp;"-"&amp;TEXT(MOD(IF(VALUE(MID(A579,6,2))&gt;=4,VALUE(LEFT(A579,4)),VALUE(LEFT(A579,4))-1)+1,100),"00")</f>
        <v>FY2020-21</v>
      </c>
      <c r="D579" s="0" t="s">
        <v>67</v>
      </c>
      <c r="E579" s="0" t="s">
        <v>67</v>
      </c>
      <c r="F579" s="0" t="str">
        <f aca="false">INDEX(Mapping!$B$2:$B$465,MATCH(E579,Mapping!$A$2:$A$465,0))</f>
        <v>JINDAL POWER LTD - STAGE 2</v>
      </c>
      <c r="G579" s="0" t="str">
        <f aca="false">INDEX(Mapping!$C$2:$C$465,MATCH(E579,Mapping!$A$2:$A$465,0))</f>
        <v>JINDAL POWER LTD (BOTH STAGES)</v>
      </c>
      <c r="H579" s="2" t="n">
        <v>129.35</v>
      </c>
      <c r="I579" s="3" t="n">
        <v>2.67</v>
      </c>
    </row>
    <row r="580" customFormat="false" ht="15" hidden="false" customHeight="false" outlineLevel="0" collapsed="false">
      <c r="A580" s="0" t="s">
        <v>642</v>
      </c>
      <c r="B580" s="0" t="n">
        <f aca="false">VALUE(LEFT(A580,4))</f>
        <v>2020</v>
      </c>
      <c r="C580" s="0" t="str">
        <f aca="false">"FY"&amp;IF(VALUE(MID(A580,6,2))&gt;=4,VALUE(LEFT(A580,4)),VALUE(LEFT(A580,4))-1)&amp;"-"&amp;TEXT(MOD(IF(VALUE(MID(A580,6,2))&gt;=4,VALUE(LEFT(A580,4)),VALUE(LEFT(A580,4))-1)+1,100),"00")</f>
        <v>FY2020-21</v>
      </c>
      <c r="D580" s="0" t="s">
        <v>54</v>
      </c>
      <c r="E580" s="0" t="s">
        <v>54</v>
      </c>
      <c r="F580" s="0" t="str">
        <f aca="false">INDEX(Mapping!$B$2:$B$465,MATCH(E580,Mapping!$A$2:$A$465,0))</f>
        <v>JAMMU &amp; KASHMIR</v>
      </c>
      <c r="G580" s="0" t="str">
        <f aca="false">INDEX(Mapping!$C$2:$C$465,MATCH(E580,Mapping!$A$2:$A$465,0))</f>
        <v>JAMMU &amp; KASHMIR</v>
      </c>
      <c r="H580" s="2" t="n">
        <v>107.32</v>
      </c>
      <c r="I580" s="3" t="n">
        <v>2.22</v>
      </c>
    </row>
    <row r="581" customFormat="false" ht="15" hidden="false" customHeight="false" outlineLevel="0" collapsed="false">
      <c r="A581" s="0" t="s">
        <v>642</v>
      </c>
      <c r="B581" s="0" t="n">
        <f aca="false">VALUE(LEFT(A581,4))</f>
        <v>2020</v>
      </c>
      <c r="C581" s="0" t="str">
        <f aca="false">"FY"&amp;IF(VALUE(MID(A581,6,2))&gt;=4,VALUE(LEFT(A581,4)),VALUE(LEFT(A581,4))-1)&amp;"-"&amp;TEXT(MOD(IF(VALUE(MID(A581,6,2))&gt;=4,VALUE(LEFT(A581,4)),VALUE(LEFT(A581,4))-1)+1,100),"00")</f>
        <v>FY2020-21</v>
      </c>
      <c r="D581" s="0" t="s">
        <v>159</v>
      </c>
      <c r="E581" s="0" t="s">
        <v>159</v>
      </c>
      <c r="F581" s="0" t="str">
        <f aca="false">INDEX(Mapping!$B$2:$B$465,MATCH(E581,Mapping!$A$2:$A$465,0))</f>
        <v>GMR WARORA (EX-EMCO)</v>
      </c>
      <c r="G581" s="0" t="str">
        <f aca="false">INDEX(Mapping!$C$2:$C$465,MATCH(E581,Mapping!$A$2:$A$465,0))</f>
        <v>GMR ENERGY</v>
      </c>
      <c r="H581" s="2" t="n">
        <v>100.17</v>
      </c>
      <c r="I581" s="3" t="n">
        <v>2.07</v>
      </c>
    </row>
    <row r="582" customFormat="false" ht="15" hidden="false" customHeight="false" outlineLevel="0" collapsed="false">
      <c r="A582" s="0" t="s">
        <v>642</v>
      </c>
      <c r="B582" s="0" t="n">
        <f aca="false">VALUE(LEFT(A582,4))</f>
        <v>2020</v>
      </c>
      <c r="C582" s="0" t="str">
        <f aca="false">"FY"&amp;IF(VALUE(MID(A582,6,2))&gt;=4,VALUE(LEFT(A582,4)),VALUE(LEFT(A582,4))-1)&amp;"-"&amp;TEXT(MOD(IF(VALUE(MID(A582,6,2))&gt;=4,VALUE(LEFT(A582,4)),VALUE(LEFT(A582,4))-1)+1,100),"00")</f>
        <v>FY2020-21</v>
      </c>
      <c r="D582" s="0" t="s">
        <v>167</v>
      </c>
      <c r="E582" s="0" t="s">
        <v>167</v>
      </c>
      <c r="F582" s="0" t="str">
        <f aca="false">INDEX(Mapping!$B$2:$B$465,MATCH(E582,Mapping!$A$2:$A$465,0))</f>
        <v>SEIL ENERGY INDIA (EX-SEMBCORP)</v>
      </c>
      <c r="G582" s="0" t="str">
        <f aca="false">INDEX(Mapping!$C$2:$C$465,MATCH(E582,Mapping!$A$2:$A$465,0))</f>
        <v>SEIL ENERGY INDIA</v>
      </c>
      <c r="H582" s="2" t="n">
        <v>81.99</v>
      </c>
      <c r="I582" s="3" t="n">
        <v>1.69</v>
      </c>
    </row>
    <row r="583" customFormat="false" ht="15" hidden="false" customHeight="false" outlineLevel="0" collapsed="false">
      <c r="A583" s="0" t="s">
        <v>642</v>
      </c>
      <c r="B583" s="0" t="n">
        <f aca="false">VALUE(LEFT(A583,4))</f>
        <v>2020</v>
      </c>
      <c r="C583" s="0" t="str">
        <f aca="false">"FY"&amp;IF(VALUE(MID(A583,6,2))&gt;=4,VALUE(LEFT(A583,4)),VALUE(LEFT(A583,4))-1)&amp;"-"&amp;TEXT(MOD(IF(VALUE(MID(A583,6,2))&gt;=4,VALUE(LEFT(A583,4)),VALUE(LEFT(A583,4))-1)+1,100),"00")</f>
        <v>FY2020-21</v>
      </c>
      <c r="D583" s="0" t="s">
        <v>240</v>
      </c>
      <c r="E583" s="0" t="s">
        <v>240</v>
      </c>
      <c r="F583" s="0" t="str">
        <f aca="false">INDEX(Mapping!$B$2:$B$465,MATCH(E583,Mapping!$A$2:$A$465,0))</f>
        <v>CHUZACHEN HEP</v>
      </c>
      <c r="G583" s="0" t="str">
        <f aca="false">INDEX(Mapping!$C$2:$C$465,MATCH(E583,Mapping!$A$2:$A$465,0))</f>
        <v>CHUZACHEN HEP</v>
      </c>
      <c r="H583" s="2" t="n">
        <v>80.08</v>
      </c>
      <c r="I583" s="3" t="n">
        <v>1.65</v>
      </c>
    </row>
    <row r="584" customFormat="false" ht="15" hidden="false" customHeight="false" outlineLevel="0" collapsed="false">
      <c r="A584" s="0" t="s">
        <v>642</v>
      </c>
      <c r="B584" s="0" t="n">
        <f aca="false">VALUE(LEFT(A584,4))</f>
        <v>2020</v>
      </c>
      <c r="C584" s="0" t="str">
        <f aca="false">"FY"&amp;IF(VALUE(MID(A584,6,2))&gt;=4,VALUE(LEFT(A584,4)),VALUE(LEFT(A584,4))-1)&amp;"-"&amp;TEXT(MOD(IF(VALUE(MID(A584,6,2))&gt;=4,VALUE(LEFT(A584,4)),VALUE(LEFT(A584,4))-1)+1,100),"00")</f>
        <v>FY2020-21</v>
      </c>
      <c r="D584" s="0" t="s">
        <v>84</v>
      </c>
      <c r="E584" s="0" t="s">
        <v>84</v>
      </c>
      <c r="F584" s="0" t="str">
        <f aca="false">INDEX(Mapping!$B$2:$B$465,MATCH(E584,Mapping!$A$2:$A$465,0))</f>
        <v>DB POWER</v>
      </c>
      <c r="G584" s="0" t="str">
        <f aca="false">INDEX(Mapping!$C$2:$C$465,MATCH(E584,Mapping!$A$2:$A$465,0))</f>
        <v>DB POWER</v>
      </c>
      <c r="H584" s="2" t="n">
        <v>73.87</v>
      </c>
      <c r="I584" s="3" t="n">
        <v>1.53</v>
      </c>
    </row>
    <row r="585" customFormat="false" ht="15" hidden="false" customHeight="false" outlineLevel="0" collapsed="false">
      <c r="A585" s="0" t="s">
        <v>642</v>
      </c>
      <c r="B585" s="0" t="n">
        <f aca="false">VALUE(LEFT(A585,4))</f>
        <v>2020</v>
      </c>
      <c r="C585" s="0" t="str">
        <f aca="false">"FY"&amp;IF(VALUE(MID(A585,6,2))&gt;=4,VALUE(LEFT(A585,4)),VALUE(LEFT(A585,4))-1)&amp;"-"&amp;TEXT(MOD(IF(VALUE(MID(A585,6,2))&gt;=4,VALUE(LEFT(A585,4)),VALUE(LEFT(A585,4))-1)+1,100),"00")</f>
        <v>FY2020-21</v>
      </c>
      <c r="D585" s="0" t="s">
        <v>36</v>
      </c>
      <c r="E585" s="0" t="s">
        <v>36</v>
      </c>
      <c r="F585" s="0" t="str">
        <f aca="false">INDEX(Mapping!$B$2:$B$465,MATCH(E585,Mapping!$A$2:$A$465,0))</f>
        <v>UTTAR PRADESH</v>
      </c>
      <c r="G585" s="0" t="str">
        <f aca="false">INDEX(Mapping!$C$2:$C$465,MATCH(E585,Mapping!$A$2:$A$465,0))</f>
        <v>UTTAR PRADESH</v>
      </c>
      <c r="H585" s="2" t="n">
        <v>73.81</v>
      </c>
      <c r="I585" s="3" t="n">
        <v>1.52</v>
      </c>
    </row>
    <row r="586" customFormat="false" ht="15" hidden="false" customHeight="false" outlineLevel="0" collapsed="false">
      <c r="A586" s="0" t="s">
        <v>642</v>
      </c>
      <c r="B586" s="0" t="n">
        <f aca="false">VALUE(LEFT(A586,4))</f>
        <v>2020</v>
      </c>
      <c r="C586" s="0" t="str">
        <f aca="false">"FY"&amp;IF(VALUE(MID(A586,6,2))&gt;=4,VALUE(LEFT(A586,4)),VALUE(LEFT(A586,4))-1)&amp;"-"&amp;TEXT(MOD(IF(VALUE(MID(A586,6,2))&gt;=4,VALUE(LEFT(A586,4)),VALUE(LEFT(A586,4))-1)+1,100),"00")</f>
        <v>FY2020-21</v>
      </c>
      <c r="D586" s="0" t="s">
        <v>122</v>
      </c>
      <c r="E586" s="0" t="s">
        <v>122</v>
      </c>
      <c r="F586" s="0" t="str">
        <f aca="false">INDEX(Mapping!$B$2:$B$465,MATCH(E586,Mapping!$A$2:$A$465,0))</f>
        <v>KARCHAM WANGTOO HEP</v>
      </c>
      <c r="G586" s="0" t="str">
        <f aca="false">INDEX(Mapping!$C$2:$C$465,MATCH(E586,Mapping!$A$2:$A$465,0))</f>
        <v>KARCHAM WANGTOO HEP</v>
      </c>
      <c r="H586" s="2" t="n">
        <v>73.12</v>
      </c>
      <c r="I586" s="3" t="n">
        <v>1.51</v>
      </c>
    </row>
    <row r="587" customFormat="false" ht="15" hidden="false" customHeight="false" outlineLevel="0" collapsed="false">
      <c r="A587" s="0" t="s">
        <v>642</v>
      </c>
      <c r="B587" s="0" t="n">
        <f aca="false">VALUE(LEFT(A587,4))</f>
        <v>2020</v>
      </c>
      <c r="C587" s="0" t="str">
        <f aca="false">"FY"&amp;IF(VALUE(MID(A587,6,2))&gt;=4,VALUE(LEFT(A587,4)),VALUE(LEFT(A587,4))-1)&amp;"-"&amp;TEXT(MOD(IF(VALUE(MID(A587,6,2))&gt;=4,VALUE(LEFT(A587,4)),VALUE(LEFT(A587,4))-1)+1,100),"00")</f>
        <v>FY2020-21</v>
      </c>
      <c r="D587" s="0" t="s">
        <v>61</v>
      </c>
      <c r="E587" s="0" t="s">
        <v>61</v>
      </c>
      <c r="F587" s="0" t="str">
        <f aca="false">INDEX(Mapping!$B$2:$B$465,MATCH(E587,Mapping!$A$2:$A$465,0))</f>
        <v>ASSAM</v>
      </c>
      <c r="G587" s="0" t="str">
        <f aca="false">INDEX(Mapping!$C$2:$C$465,MATCH(E587,Mapping!$A$2:$A$465,0))</f>
        <v>ASSAM</v>
      </c>
      <c r="H587" s="2" t="n">
        <v>67.33</v>
      </c>
      <c r="I587" s="3" t="n">
        <v>1.39</v>
      </c>
    </row>
    <row r="588" customFormat="false" ht="15" hidden="false" customHeight="false" outlineLevel="0" collapsed="false">
      <c r="A588" s="0" t="s">
        <v>642</v>
      </c>
      <c r="B588" s="0" t="n">
        <f aca="false">VALUE(LEFT(A588,4))</f>
        <v>2020</v>
      </c>
      <c r="C588" s="0" t="str">
        <f aca="false">"FY"&amp;IF(VALUE(MID(A588,6,2))&gt;=4,VALUE(LEFT(A588,4)),VALUE(LEFT(A588,4))-1)&amp;"-"&amp;TEXT(MOD(IF(VALUE(MID(A588,6,2))&gt;=4,VALUE(LEFT(A588,4)),VALUE(LEFT(A588,4))-1)+1,100),"00")</f>
        <v>FY2020-21</v>
      </c>
      <c r="D588" s="0" t="s">
        <v>190</v>
      </c>
      <c r="E588" s="0" t="s">
        <v>190</v>
      </c>
      <c r="F588" s="0" t="str">
        <f aca="false">INDEX(Mapping!$B$2:$B$465,MATCH(E588,Mapping!$A$2:$A$465,0))</f>
        <v>JORETHANG</v>
      </c>
      <c r="G588" s="0" t="str">
        <f aca="false">INDEX(Mapping!$C$2:$C$465,MATCH(E588,Mapping!$A$2:$A$465,0))</f>
        <v>JORETHANG</v>
      </c>
      <c r="H588" s="2" t="n">
        <v>62.31</v>
      </c>
      <c r="I588" s="3" t="n">
        <v>1.29</v>
      </c>
    </row>
    <row r="589" customFormat="false" ht="15" hidden="false" customHeight="false" outlineLevel="0" collapsed="false">
      <c r="A589" s="0" t="s">
        <v>642</v>
      </c>
      <c r="B589" s="0" t="n">
        <f aca="false">VALUE(LEFT(A589,4))</f>
        <v>2020</v>
      </c>
      <c r="C589" s="0" t="str">
        <f aca="false">"FY"&amp;IF(VALUE(MID(A589,6,2))&gt;=4,VALUE(LEFT(A589,4)),VALUE(LEFT(A589,4))-1)&amp;"-"&amp;TEXT(MOD(IF(VALUE(MID(A589,6,2))&gt;=4,VALUE(LEFT(A589,4)),VALUE(LEFT(A589,4))-1)+1,100),"00")</f>
        <v>FY2020-21</v>
      </c>
      <c r="D589" s="0" t="s">
        <v>194</v>
      </c>
      <c r="E589" s="0" t="s">
        <v>194</v>
      </c>
      <c r="F589" s="0" t="str">
        <f aca="false">INDEX(Mapping!$B$2:$B$465,MATCH(E589,Mapping!$A$2:$A$465,0))</f>
        <v>TASHIDENG HEP</v>
      </c>
      <c r="G589" s="0" t="str">
        <f aca="false">INDEX(Mapping!$C$2:$C$465,MATCH(E589,Mapping!$A$2:$A$465,0))</f>
        <v>TASHIDENG HEP</v>
      </c>
      <c r="H589" s="2" t="n">
        <v>58.97</v>
      </c>
      <c r="I589" s="3" t="n">
        <v>1.22</v>
      </c>
    </row>
    <row r="590" customFormat="false" ht="15" hidden="false" customHeight="false" outlineLevel="0" collapsed="false">
      <c r="A590" s="0" t="s">
        <v>642</v>
      </c>
      <c r="B590" s="0" t="n">
        <f aca="false">VALUE(LEFT(A590,4))</f>
        <v>2020</v>
      </c>
      <c r="C590" s="0" t="str">
        <f aca="false">"FY"&amp;IF(VALUE(MID(A590,6,2))&gt;=4,VALUE(LEFT(A590,4)),VALUE(LEFT(A590,4))-1)&amp;"-"&amp;TEXT(MOD(IF(VALUE(MID(A590,6,2))&gt;=4,VALUE(LEFT(A590,4)),VALUE(LEFT(A590,4))-1)+1,100),"00")</f>
        <v>FY2020-21</v>
      </c>
      <c r="D590" s="0" t="s">
        <v>89</v>
      </c>
      <c r="E590" s="0" t="s">
        <v>89</v>
      </c>
      <c r="F590" s="0" t="str">
        <f aca="false">INDEX(Mapping!$B$2:$B$465,MATCH(E590,Mapping!$A$2:$A$465,0))</f>
        <v>MB POWER (MP)</v>
      </c>
      <c r="G590" s="0" t="str">
        <f aca="false">INDEX(Mapping!$C$2:$C$465,MATCH(E590,Mapping!$A$2:$A$465,0))</f>
        <v>MB POWER (MP)</v>
      </c>
      <c r="H590" s="2" t="n">
        <v>55.38</v>
      </c>
      <c r="I590" s="3" t="n">
        <v>1.14</v>
      </c>
    </row>
    <row r="591" customFormat="false" ht="15" hidden="false" customHeight="false" outlineLevel="0" collapsed="false">
      <c r="A591" s="0" t="s">
        <v>642</v>
      </c>
      <c r="B591" s="0" t="n">
        <f aca="false">VALUE(LEFT(A591,4))</f>
        <v>2020</v>
      </c>
      <c r="C591" s="0" t="str">
        <f aca="false">"FY"&amp;IF(VALUE(MID(A591,6,2))&gt;=4,VALUE(LEFT(A591,4)),VALUE(LEFT(A591,4))-1)&amp;"-"&amp;TEXT(MOD(IF(VALUE(MID(A591,6,2))&gt;=4,VALUE(LEFT(A591,4)),VALUE(LEFT(A591,4))-1)+1,100),"00")</f>
        <v>FY2020-21</v>
      </c>
      <c r="D591" s="0" t="s">
        <v>47</v>
      </c>
      <c r="E591" s="0" t="s">
        <v>47</v>
      </c>
      <c r="F591" s="0" t="str">
        <f aca="false">INDEX(Mapping!$B$2:$B$465,MATCH(E591,Mapping!$A$2:$A$465,0))</f>
        <v>KARNATAKA</v>
      </c>
      <c r="G591" s="0" t="str">
        <f aca="false">INDEX(Mapping!$C$2:$C$465,MATCH(E591,Mapping!$A$2:$A$465,0))</f>
        <v>KARNATAKA</v>
      </c>
      <c r="H591" s="2" t="n">
        <v>51.31</v>
      </c>
      <c r="I591" s="3" t="n">
        <v>1.06</v>
      </c>
    </row>
    <row r="592" customFormat="false" ht="15" hidden="false" customHeight="false" outlineLevel="0" collapsed="false">
      <c r="A592" s="0" t="s">
        <v>642</v>
      </c>
      <c r="B592" s="0" t="n">
        <f aca="false">VALUE(LEFT(A592,4))</f>
        <v>2020</v>
      </c>
      <c r="C592" s="0" t="str">
        <f aca="false">"FY"&amp;IF(VALUE(MID(A592,6,2))&gt;=4,VALUE(LEFT(A592,4)),VALUE(LEFT(A592,4))-1)&amp;"-"&amp;TEXT(MOD(IF(VALUE(MID(A592,6,2))&gt;=4,VALUE(LEFT(A592,4)),VALUE(LEFT(A592,4))-1)+1,100),"00")</f>
        <v>FY2020-21</v>
      </c>
      <c r="D592" s="0" t="s">
        <v>94</v>
      </c>
      <c r="E592" s="0" t="s">
        <v>94</v>
      </c>
      <c r="F592" s="0" t="str">
        <f aca="false">INDEX(Mapping!$B$2:$B$465,MATCH(E592,Mapping!$A$2:$A$465,0))</f>
        <v>JHARKHAND</v>
      </c>
      <c r="G592" s="0" t="str">
        <f aca="false">INDEX(Mapping!$C$2:$C$465,MATCH(E592,Mapping!$A$2:$A$465,0))</f>
        <v>JHARKHAND</v>
      </c>
      <c r="H592" s="2" t="n">
        <v>50.84</v>
      </c>
      <c r="I592" s="3" t="n">
        <v>1.05</v>
      </c>
    </row>
    <row r="593" customFormat="false" ht="15" hidden="false" customHeight="false" outlineLevel="0" collapsed="false">
      <c r="A593" s="0" t="s">
        <v>642</v>
      </c>
      <c r="B593" s="0" t="n">
        <f aca="false">VALUE(LEFT(A593,4))</f>
        <v>2020</v>
      </c>
      <c r="C593" s="0" t="str">
        <f aca="false">"FY"&amp;IF(VALUE(MID(A593,6,2))&gt;=4,VALUE(LEFT(A593,4)),VALUE(LEFT(A593,4))-1)&amp;"-"&amp;TEXT(MOD(IF(VALUE(MID(A593,6,2))&gt;=4,VALUE(LEFT(A593,4)),VALUE(LEFT(A593,4))-1)+1,100),"00")</f>
        <v>FY2020-21</v>
      </c>
      <c r="D593" s="0" t="s">
        <v>46</v>
      </c>
      <c r="E593" s="0" t="s">
        <v>46</v>
      </c>
      <c r="F593" s="0" t="str">
        <f aca="false">INDEX(Mapping!$B$2:$B$465,MATCH(E593,Mapping!$A$2:$A$465,0))</f>
        <v>CHHATTISGARH</v>
      </c>
      <c r="G593" s="0" t="str">
        <f aca="false">INDEX(Mapping!$C$2:$C$465,MATCH(E593,Mapping!$A$2:$A$465,0))</f>
        <v>CHHATTISGARH</v>
      </c>
      <c r="H593" s="2" t="n">
        <v>46.95</v>
      </c>
      <c r="I593" s="3" t="n">
        <v>0.97</v>
      </c>
    </row>
    <row r="594" customFormat="false" ht="15" hidden="false" customHeight="false" outlineLevel="0" collapsed="false">
      <c r="A594" s="0" t="s">
        <v>642</v>
      </c>
      <c r="B594" s="0" t="n">
        <f aca="false">VALUE(LEFT(A594,4))</f>
        <v>2020</v>
      </c>
      <c r="C594" s="0" t="str">
        <f aca="false">"FY"&amp;IF(VALUE(MID(A594,6,2))&gt;=4,VALUE(LEFT(A594,4)),VALUE(LEFT(A594,4))-1)&amp;"-"&amp;TEXT(MOD(IF(VALUE(MID(A594,6,2))&gt;=4,VALUE(LEFT(A594,4)),VALUE(LEFT(A594,4))-1)+1,100),"00")</f>
        <v>FY2020-21</v>
      </c>
      <c r="D594" s="0" t="s">
        <v>142</v>
      </c>
      <c r="E594" s="0" t="s">
        <v>142</v>
      </c>
      <c r="F594" s="0" t="str">
        <f aca="false">INDEX(Mapping!$B$2:$B$465,MATCH(E594,Mapping!$A$2:$A$465,0))</f>
        <v>SAINJ HEP</v>
      </c>
      <c r="G594" s="0" t="str">
        <f aca="false">INDEX(Mapping!$C$2:$C$465,MATCH(E594,Mapping!$A$2:$A$465,0))</f>
        <v>SAINJ HEP</v>
      </c>
      <c r="H594" s="2" t="n">
        <v>45.51</v>
      </c>
      <c r="I594" s="3" t="n">
        <v>0.94</v>
      </c>
    </row>
    <row r="595" customFormat="false" ht="15" hidden="false" customHeight="false" outlineLevel="0" collapsed="false">
      <c r="A595" s="0" t="s">
        <v>642</v>
      </c>
      <c r="B595" s="0" t="n">
        <f aca="false">VALUE(LEFT(A595,4))</f>
        <v>2020</v>
      </c>
      <c r="C595" s="0" t="str">
        <f aca="false">"FY"&amp;IF(VALUE(MID(A595,6,2))&gt;=4,VALUE(LEFT(A595,4)),VALUE(LEFT(A595,4))-1)&amp;"-"&amp;TEXT(MOD(IF(VALUE(MID(A595,6,2))&gt;=4,VALUE(LEFT(A595,4)),VALUE(LEFT(A595,4))-1)+1,100),"00")</f>
        <v>FY2020-21</v>
      </c>
      <c r="D595" s="0" t="s">
        <v>143</v>
      </c>
      <c r="E595" s="0" t="s">
        <v>143</v>
      </c>
      <c r="F595" s="0" t="str">
        <f aca="false">INDEX(Mapping!$B$2:$B$465,MATCH(E595,Mapping!$A$2:$A$465,0))</f>
        <v>MARUTI CLEAN COAL &amp; POWER</v>
      </c>
      <c r="G595" s="0" t="str">
        <f aca="false">INDEX(Mapping!$C$2:$C$465,MATCH(E595,Mapping!$A$2:$A$465,0))</f>
        <v>MARUTI CLEAN COAL &amp; POWER</v>
      </c>
      <c r="H595" s="2" t="n">
        <v>45.22</v>
      </c>
      <c r="I595" s="3" t="n">
        <v>0.93</v>
      </c>
    </row>
    <row r="596" customFormat="false" ht="15" hidden="false" customHeight="false" outlineLevel="0" collapsed="false">
      <c r="A596" s="0" t="s">
        <v>642</v>
      </c>
      <c r="B596" s="0" t="n">
        <f aca="false">VALUE(LEFT(A596,4))</f>
        <v>2020</v>
      </c>
      <c r="C596" s="0" t="str">
        <f aca="false">"FY"&amp;IF(VALUE(MID(A596,6,2))&gt;=4,VALUE(LEFT(A596,4)),VALUE(LEFT(A596,4))-1)&amp;"-"&amp;TEXT(MOD(IF(VALUE(MID(A596,6,2))&gt;=4,VALUE(LEFT(A596,4)),VALUE(LEFT(A596,4))-1)+1,100),"00")</f>
        <v>FY2020-21</v>
      </c>
      <c r="D596" s="0" t="s">
        <v>184</v>
      </c>
      <c r="E596" s="0" t="s">
        <v>184</v>
      </c>
      <c r="F596" s="0" t="str">
        <f aca="false">INDEX(Mapping!$B$2:$B$465,MATCH(E596,Mapping!$A$2:$A$465,0))</f>
        <v>GMR KAMALANGA</v>
      </c>
      <c r="G596" s="0" t="str">
        <f aca="false">INDEX(Mapping!$C$2:$C$465,MATCH(E596,Mapping!$A$2:$A$465,0))</f>
        <v>GMR ENERGY</v>
      </c>
      <c r="H596" s="2" t="n">
        <v>44.71</v>
      </c>
      <c r="I596" s="3" t="n">
        <v>0.92</v>
      </c>
    </row>
    <row r="597" customFormat="false" ht="15" hidden="false" customHeight="false" outlineLevel="0" collapsed="false">
      <c r="A597" s="0" t="s">
        <v>642</v>
      </c>
      <c r="B597" s="0" t="n">
        <f aca="false">VALUE(LEFT(A597,4))</f>
        <v>2020</v>
      </c>
      <c r="C597" s="0" t="str">
        <f aca="false">"FY"&amp;IF(VALUE(MID(A597,6,2))&gt;=4,VALUE(LEFT(A597,4)),VALUE(LEFT(A597,4))-1)&amp;"-"&amp;TEXT(MOD(IF(VALUE(MID(A597,6,2))&gt;=4,VALUE(LEFT(A597,4)),VALUE(LEFT(A597,4))-1)+1,100),"00")</f>
        <v>FY2020-21</v>
      </c>
      <c r="D597" s="0" t="s">
        <v>119</v>
      </c>
      <c r="E597" s="0" t="s">
        <v>119</v>
      </c>
      <c r="F597" s="0" t="str">
        <f aca="false">INDEX(Mapping!$B$2:$B$465,MATCH(E597,Mapping!$A$2:$A$465,0))</f>
        <v>GOA</v>
      </c>
      <c r="G597" s="0" t="str">
        <f aca="false">INDEX(Mapping!$C$2:$C$465,MATCH(E597,Mapping!$A$2:$A$465,0))</f>
        <v>GOA</v>
      </c>
      <c r="H597" s="2" t="n">
        <v>43.46</v>
      </c>
      <c r="I597" s="3" t="n">
        <v>0.9</v>
      </c>
    </row>
    <row r="598" customFormat="false" ht="15" hidden="false" customHeight="false" outlineLevel="0" collapsed="false">
      <c r="A598" s="0" t="s">
        <v>642</v>
      </c>
      <c r="B598" s="0" t="n">
        <f aca="false">VALUE(LEFT(A598,4))</f>
        <v>2020</v>
      </c>
      <c r="C598" s="0" t="str">
        <f aca="false">"FY"&amp;IF(VALUE(MID(A598,6,2))&gt;=4,VALUE(LEFT(A598,4)),VALUE(LEFT(A598,4))-1)&amp;"-"&amp;TEXT(MOD(IF(VALUE(MID(A598,6,2))&gt;=4,VALUE(LEFT(A598,4)),VALUE(LEFT(A598,4))-1)+1,100),"00")</f>
        <v>FY2020-21</v>
      </c>
      <c r="D598" s="0" t="s">
        <v>128</v>
      </c>
      <c r="E598" s="0" t="s">
        <v>128</v>
      </c>
      <c r="F598" s="0" t="str">
        <f aca="false">INDEX(Mapping!$B$2:$B$465,MATCH(E598,Mapping!$A$2:$A$465,0))</f>
        <v>AD HYDRO POWER</v>
      </c>
      <c r="G598" s="0" t="str">
        <f aca="false">INDEX(Mapping!$C$2:$C$465,MATCH(E598,Mapping!$A$2:$A$465,0))</f>
        <v>AD HYDRO POWER</v>
      </c>
      <c r="H598" s="2" t="n">
        <v>42.03</v>
      </c>
      <c r="I598" s="3" t="n">
        <v>0.87</v>
      </c>
    </row>
    <row r="599" customFormat="false" ht="15" hidden="false" customHeight="false" outlineLevel="0" collapsed="false">
      <c r="A599" s="0" t="s">
        <v>642</v>
      </c>
      <c r="B599" s="0" t="n">
        <f aca="false">VALUE(LEFT(A599,4))</f>
        <v>2020</v>
      </c>
      <c r="C599" s="0" t="str">
        <f aca="false">"FY"&amp;IF(VALUE(MID(A599,6,2))&gt;=4,VALUE(LEFT(A599,4)),VALUE(LEFT(A599,4))-1)&amp;"-"&amp;TEXT(MOD(IF(VALUE(MID(A599,6,2))&gt;=4,VALUE(LEFT(A599,4)),VALUE(LEFT(A599,4))-1)+1,100),"00")</f>
        <v>FY2020-21</v>
      </c>
      <c r="D599" s="0" t="s">
        <v>35</v>
      </c>
      <c r="E599" s="0" t="s">
        <v>35</v>
      </c>
      <c r="F599" s="0" t="str">
        <f aca="false">INDEX(Mapping!$B$2:$B$465,MATCH(E599,Mapping!$A$2:$A$465,0))</f>
        <v>TELANGANA</v>
      </c>
      <c r="G599" s="0" t="str">
        <f aca="false">INDEX(Mapping!$C$2:$C$465,MATCH(E599,Mapping!$A$2:$A$465,0))</f>
        <v>TELANGANA</v>
      </c>
      <c r="H599" s="2" t="n">
        <v>40.93</v>
      </c>
      <c r="I599" s="3" t="n">
        <v>0.85</v>
      </c>
    </row>
    <row r="600" customFormat="false" ht="15" hidden="false" customHeight="false" outlineLevel="0" collapsed="false">
      <c r="A600" s="0" t="s">
        <v>642</v>
      </c>
      <c r="B600" s="0" t="n">
        <f aca="false">VALUE(LEFT(A600,4))</f>
        <v>2020</v>
      </c>
      <c r="C600" s="0" t="str">
        <f aca="false">"FY"&amp;IF(VALUE(MID(A600,6,2))&gt;=4,VALUE(LEFT(A600,4)),VALUE(LEFT(A600,4))-1)&amp;"-"&amp;TEXT(MOD(IF(VALUE(MID(A600,6,2))&gt;=4,VALUE(LEFT(A600,4)),VALUE(LEFT(A600,4))-1)+1,100),"00")</f>
        <v>FY2020-21</v>
      </c>
      <c r="D600" s="0" t="s">
        <v>45</v>
      </c>
      <c r="E600" s="0" t="s">
        <v>45</v>
      </c>
      <c r="F600" s="0" t="str">
        <f aca="false">INDEX(Mapping!$B$2:$B$465,MATCH(E600,Mapping!$A$2:$A$465,0))</f>
        <v>BIHAR</v>
      </c>
      <c r="G600" s="0" t="str">
        <f aca="false">INDEX(Mapping!$C$2:$C$465,MATCH(E600,Mapping!$A$2:$A$465,0))</f>
        <v>BIHAR</v>
      </c>
      <c r="H600" s="2" t="n">
        <v>40.4</v>
      </c>
      <c r="I600" s="3" t="n">
        <v>0.83</v>
      </c>
    </row>
    <row r="601" customFormat="false" ht="15" hidden="false" customHeight="false" outlineLevel="0" collapsed="false">
      <c r="A601" s="0" t="s">
        <v>642</v>
      </c>
      <c r="B601" s="0" t="n">
        <f aca="false">VALUE(LEFT(A601,4))</f>
        <v>2020</v>
      </c>
      <c r="C601" s="0" t="str">
        <f aca="false">"FY"&amp;IF(VALUE(MID(A601,6,2))&gt;=4,VALUE(LEFT(A601,4)),VALUE(LEFT(A601,4))-1)&amp;"-"&amp;TEXT(MOD(IF(VALUE(MID(A601,6,2))&gt;=4,VALUE(LEFT(A601,4)),VALUE(LEFT(A601,4))-1)+1,100),"00")</f>
        <v>FY2020-21</v>
      </c>
      <c r="D601" s="0" t="s">
        <v>140</v>
      </c>
      <c r="E601" s="0" t="s">
        <v>140</v>
      </c>
      <c r="F601" s="0" t="str">
        <f aca="false">INDEX(Mapping!$B$2:$B$465,MATCH(E601,Mapping!$A$2:$A$465,0))</f>
        <v>NEEPCO STATIONS</v>
      </c>
      <c r="G601" s="0" t="str">
        <f aca="false">INDEX(Mapping!$C$2:$C$465,MATCH(E601,Mapping!$A$2:$A$465,0))</f>
        <v>NEEPCO STATIONS</v>
      </c>
      <c r="H601" s="2" t="n">
        <v>38.31</v>
      </c>
      <c r="I601" s="3" t="n">
        <v>0.79</v>
      </c>
    </row>
    <row r="602" customFormat="false" ht="15" hidden="false" customHeight="false" outlineLevel="0" collapsed="false">
      <c r="A602" s="0" t="s">
        <v>642</v>
      </c>
      <c r="B602" s="0" t="n">
        <f aca="false">VALUE(LEFT(A602,4))</f>
        <v>2020</v>
      </c>
      <c r="C602" s="0" t="str">
        <f aca="false">"FY"&amp;IF(VALUE(MID(A602,6,2))&gt;=4,VALUE(LEFT(A602,4)),VALUE(LEFT(A602,4))-1)&amp;"-"&amp;TEXT(MOD(IF(VALUE(MID(A602,6,2))&gt;=4,VALUE(LEFT(A602,4)),VALUE(LEFT(A602,4))-1)+1,100),"00")</f>
        <v>FY2020-21</v>
      </c>
      <c r="D602" s="0" t="s">
        <v>191</v>
      </c>
      <c r="E602" s="0" t="s">
        <v>191</v>
      </c>
      <c r="F602" s="0" t="str">
        <f aca="false">INDEX(Mapping!$B$2:$B$465,MATCH(E602,Mapping!$A$2:$A$465,0))</f>
        <v>DIKCHU HEP</v>
      </c>
      <c r="G602" s="0" t="str">
        <f aca="false">INDEX(Mapping!$C$2:$C$465,MATCH(E602,Mapping!$A$2:$A$465,0))</f>
        <v>DIKCHU HEP</v>
      </c>
      <c r="H602" s="2" t="n">
        <v>34.84</v>
      </c>
      <c r="I602" s="3" t="n">
        <v>0.72</v>
      </c>
    </row>
    <row r="603" customFormat="false" ht="15" hidden="false" customHeight="false" outlineLevel="0" collapsed="false">
      <c r="A603" s="0" t="s">
        <v>642</v>
      </c>
      <c r="B603" s="0" t="n">
        <f aca="false">VALUE(LEFT(A603,4))</f>
        <v>2020</v>
      </c>
      <c r="C603" s="0" t="str">
        <f aca="false">"FY"&amp;IF(VALUE(MID(A603,6,2))&gt;=4,VALUE(LEFT(A603,4)),VALUE(LEFT(A603,4))-1)&amp;"-"&amp;TEXT(MOD(IF(VALUE(MID(A603,6,2))&gt;=4,VALUE(LEFT(A603,4)),VALUE(LEFT(A603,4))-1)+1,100),"00")</f>
        <v>FY2020-21</v>
      </c>
      <c r="D603" s="0" t="s">
        <v>176</v>
      </c>
      <c r="E603" s="0" t="s">
        <v>176</v>
      </c>
      <c r="F603" s="0" t="str">
        <f aca="false">INDEX(Mapping!$B$2:$B$465,MATCH(E603,Mapping!$A$2:$A$465,0))</f>
        <v>SIKKIM</v>
      </c>
      <c r="G603" s="0" t="str">
        <f aca="false">INDEX(Mapping!$C$2:$C$465,MATCH(E603,Mapping!$A$2:$A$465,0))</f>
        <v>SIKKIM</v>
      </c>
      <c r="H603" s="2" t="n">
        <v>33.51</v>
      </c>
      <c r="I603" s="3" t="n">
        <v>0.69</v>
      </c>
    </row>
    <row r="604" customFormat="false" ht="15" hidden="false" customHeight="false" outlineLevel="0" collapsed="false">
      <c r="A604" s="0" t="s">
        <v>642</v>
      </c>
      <c r="B604" s="0" t="n">
        <f aca="false">VALUE(LEFT(A604,4))</f>
        <v>2020</v>
      </c>
      <c r="C604" s="0" t="str">
        <f aca="false">"FY"&amp;IF(VALUE(MID(A604,6,2))&gt;=4,VALUE(LEFT(A604,4)),VALUE(LEFT(A604,4))-1)&amp;"-"&amp;TEXT(MOD(IF(VALUE(MID(A604,6,2))&gt;=4,VALUE(LEFT(A604,4)),VALUE(LEFT(A604,4))-1)+1,100),"00")</f>
        <v>FY2020-21</v>
      </c>
      <c r="D604" s="0" t="s">
        <v>41</v>
      </c>
      <c r="E604" s="0" t="s">
        <v>41</v>
      </c>
      <c r="F604" s="0" t="str">
        <f aca="false">INDEX(Mapping!$B$2:$B$465,MATCH(E604,Mapping!$A$2:$A$465,0))</f>
        <v>RAJASTHAN</v>
      </c>
      <c r="G604" s="0" t="str">
        <f aca="false">INDEX(Mapping!$C$2:$C$465,MATCH(E604,Mapping!$A$2:$A$465,0))</f>
        <v>RAJASTHAN</v>
      </c>
      <c r="H604" s="2" t="n">
        <v>27.8</v>
      </c>
      <c r="I604" s="3" t="n">
        <v>0.57</v>
      </c>
    </row>
    <row r="605" customFormat="false" ht="15" hidden="false" customHeight="false" outlineLevel="0" collapsed="false">
      <c r="A605" s="0" t="s">
        <v>642</v>
      </c>
      <c r="B605" s="0" t="n">
        <f aca="false">VALUE(LEFT(A605,4))</f>
        <v>2020</v>
      </c>
      <c r="C605" s="0" t="str">
        <f aca="false">"FY"&amp;IF(VALUE(MID(A605,6,2))&gt;=4,VALUE(LEFT(A605,4)),VALUE(LEFT(A605,4))-1)&amp;"-"&amp;TEXT(MOD(IF(VALUE(MID(A605,6,2))&gt;=4,VALUE(LEFT(A605,4)),VALUE(LEFT(A605,4))-1)+1,100),"00")</f>
        <v>FY2020-21</v>
      </c>
      <c r="D605" s="0" t="s">
        <v>39</v>
      </c>
      <c r="E605" s="0" t="s">
        <v>39</v>
      </c>
      <c r="F605" s="0" t="str">
        <f aca="false">INDEX(Mapping!$B$2:$B$465,MATCH(E605,Mapping!$A$2:$A$465,0))</f>
        <v>WEST BENGAL</v>
      </c>
      <c r="G605" s="0" t="str">
        <f aca="false">INDEX(Mapping!$C$2:$C$465,MATCH(E605,Mapping!$A$2:$A$465,0))</f>
        <v>WEST BENGAL</v>
      </c>
      <c r="H605" s="2" t="n">
        <v>24.85</v>
      </c>
      <c r="I605" s="3" t="n">
        <v>0.51</v>
      </c>
    </row>
    <row r="606" customFormat="false" ht="15" hidden="false" customHeight="false" outlineLevel="0" collapsed="false">
      <c r="A606" s="0" t="s">
        <v>642</v>
      </c>
      <c r="B606" s="0" t="n">
        <f aca="false">VALUE(LEFT(A606,4))</f>
        <v>2020</v>
      </c>
      <c r="C606" s="0" t="str">
        <f aca="false">"FY"&amp;IF(VALUE(MID(A606,6,2))&gt;=4,VALUE(LEFT(A606,4)),VALUE(LEFT(A606,4))-1)&amp;"-"&amp;TEXT(MOD(IF(VALUE(MID(A606,6,2))&gt;=4,VALUE(LEFT(A606,4)),VALUE(LEFT(A606,4))-1)+1,100),"00")</f>
        <v>FY2020-21</v>
      </c>
      <c r="D606" s="0" t="s">
        <v>152</v>
      </c>
      <c r="E606" s="0" t="s">
        <v>152</v>
      </c>
      <c r="F606" s="0" t="str">
        <f aca="false">INDEX(Mapping!$B$2:$B$465,MATCH(E606,Mapping!$A$2:$A$465,0))</f>
        <v>CHANDIGARH</v>
      </c>
      <c r="G606" s="0" t="str">
        <f aca="false">INDEX(Mapping!$C$2:$C$465,MATCH(E606,Mapping!$A$2:$A$465,0))</f>
        <v>CHANDIGARH</v>
      </c>
      <c r="H606" s="2" t="n">
        <v>24.64</v>
      </c>
      <c r="I606" s="3" t="n">
        <v>0.51</v>
      </c>
    </row>
    <row r="607" customFormat="false" ht="15" hidden="false" customHeight="false" outlineLevel="0" collapsed="false">
      <c r="A607" s="0" t="s">
        <v>642</v>
      </c>
      <c r="B607" s="0" t="n">
        <f aca="false">VALUE(LEFT(A607,4))</f>
        <v>2020</v>
      </c>
      <c r="C607" s="0" t="str">
        <f aca="false">"FY"&amp;IF(VALUE(MID(A607,6,2))&gt;=4,VALUE(LEFT(A607,4)),VALUE(LEFT(A607,4))-1)&amp;"-"&amp;TEXT(MOD(IF(VALUE(MID(A607,6,2))&gt;=4,VALUE(LEFT(A607,4)),VALUE(LEFT(A607,4))-1)+1,100),"00")</f>
        <v>FY2020-21</v>
      </c>
      <c r="D607" s="0" t="s">
        <v>169</v>
      </c>
      <c r="E607" s="0" t="s">
        <v>169</v>
      </c>
      <c r="F607" s="0" t="str">
        <f aca="false">INDEX(Mapping!$B$2:$B$465,MATCH(E607,Mapping!$A$2:$A$465,0))</f>
        <v>JHABUA POWER</v>
      </c>
      <c r="G607" s="0" t="str">
        <f aca="false">INDEX(Mapping!$C$2:$C$465,MATCH(E607,Mapping!$A$2:$A$465,0))</f>
        <v>JHABUA POWER</v>
      </c>
      <c r="H607" s="2" t="n">
        <v>24.44</v>
      </c>
      <c r="I607" s="3" t="n">
        <v>0.5</v>
      </c>
    </row>
    <row r="608" customFormat="false" ht="15" hidden="false" customHeight="false" outlineLevel="0" collapsed="false">
      <c r="A608" s="0" t="s">
        <v>642</v>
      </c>
      <c r="B608" s="0" t="n">
        <f aca="false">VALUE(LEFT(A608,4))</f>
        <v>2020</v>
      </c>
      <c r="C608" s="0" t="str">
        <f aca="false">"FY"&amp;IF(VALUE(MID(A608,6,2))&gt;=4,VALUE(LEFT(A608,4)),VALUE(LEFT(A608,4))-1)&amp;"-"&amp;TEXT(MOD(IF(VALUE(MID(A608,6,2))&gt;=4,VALUE(LEFT(A608,4)),VALUE(LEFT(A608,4))-1)+1,100),"00")</f>
        <v>FY2020-21</v>
      </c>
      <c r="D608" s="0" t="s">
        <v>181</v>
      </c>
      <c r="E608" s="0" t="s">
        <v>181</v>
      </c>
      <c r="F608" s="0" t="str">
        <f aca="false">INDEX(Mapping!$B$2:$B$465,MATCH(E608,Mapping!$A$2:$A$465,0))</f>
        <v>ARUNACHAL PRADESH</v>
      </c>
      <c r="G608" s="0" t="str">
        <f aca="false">INDEX(Mapping!$C$2:$C$465,MATCH(E608,Mapping!$A$2:$A$465,0))</f>
        <v>ARUNACHAL PRADESH</v>
      </c>
      <c r="H608" s="2" t="n">
        <v>23.52</v>
      </c>
      <c r="I608" s="3" t="n">
        <v>0.49</v>
      </c>
    </row>
    <row r="609" customFormat="false" ht="15" hidden="false" customHeight="false" outlineLevel="0" collapsed="false">
      <c r="A609" s="0" t="s">
        <v>642</v>
      </c>
      <c r="B609" s="0" t="n">
        <f aca="false">VALUE(LEFT(A609,4))</f>
        <v>2020</v>
      </c>
      <c r="C609" s="0" t="str">
        <f aca="false">"FY"&amp;IF(VALUE(MID(A609,6,2))&gt;=4,VALUE(LEFT(A609,4)),VALUE(LEFT(A609,4))-1)&amp;"-"&amp;TEXT(MOD(IF(VALUE(MID(A609,6,2))&gt;=4,VALUE(LEFT(A609,4)),VALUE(LEFT(A609,4))-1)+1,100),"00")</f>
        <v>FY2020-21</v>
      </c>
      <c r="D609" s="0" t="s">
        <v>228</v>
      </c>
      <c r="E609" s="0" t="s">
        <v>228</v>
      </c>
      <c r="F609" s="0" t="str">
        <f aca="false">INDEX(Mapping!$B$2:$B$465,MATCH(E609,Mapping!$A$2:$A$465,0))</f>
        <v>OTPC PALATANA</v>
      </c>
      <c r="G609" s="0" t="str">
        <f aca="false">INDEX(Mapping!$C$2:$C$465,MATCH(E609,Mapping!$A$2:$A$465,0))</f>
        <v>OTPC PALATANA</v>
      </c>
      <c r="H609" s="2" t="n">
        <v>22.61</v>
      </c>
      <c r="I609" s="3" t="n">
        <v>0.47</v>
      </c>
    </row>
    <row r="610" customFormat="false" ht="15" hidden="false" customHeight="false" outlineLevel="0" collapsed="false">
      <c r="A610" s="0" t="s">
        <v>642</v>
      </c>
      <c r="B610" s="0" t="n">
        <f aca="false">VALUE(LEFT(A610,4))</f>
        <v>2020</v>
      </c>
      <c r="C610" s="0" t="str">
        <f aca="false">"FY"&amp;IF(VALUE(MID(A610,6,2))&gt;=4,VALUE(LEFT(A610,4)),VALUE(LEFT(A610,4))-1)&amp;"-"&amp;TEXT(MOD(IF(VALUE(MID(A610,6,2))&gt;=4,VALUE(LEFT(A610,4)),VALUE(LEFT(A610,4))-1)+1,100),"00")</f>
        <v>FY2020-21</v>
      </c>
      <c r="D610" s="0" t="s">
        <v>246</v>
      </c>
      <c r="E610" s="0" t="s">
        <v>246</v>
      </c>
      <c r="F610" s="0" t="str">
        <f aca="false">INDEX(Mapping!$B$2:$B$465,MATCH(E610,Mapping!$A$2:$A$465,0))</f>
        <v>NTPC STATIONS</v>
      </c>
      <c r="G610" s="0" t="str">
        <f aca="false">INDEX(Mapping!$C$2:$C$465,MATCH(E610,Mapping!$A$2:$A$465,0))</f>
        <v>NTPC GROUP</v>
      </c>
      <c r="H610" s="2" t="n">
        <v>20.48</v>
      </c>
      <c r="I610" s="3" t="n">
        <v>0.42</v>
      </c>
    </row>
    <row r="611" customFormat="false" ht="15" hidden="false" customHeight="false" outlineLevel="0" collapsed="false">
      <c r="A611" s="0" t="s">
        <v>642</v>
      </c>
      <c r="B611" s="0" t="n">
        <f aca="false">VALUE(LEFT(A611,4))</f>
        <v>2020</v>
      </c>
      <c r="C611" s="0" t="str">
        <f aca="false">"FY"&amp;IF(VALUE(MID(A611,6,2))&gt;=4,VALUE(LEFT(A611,4)),VALUE(LEFT(A611,4))-1)&amp;"-"&amp;TEXT(MOD(IF(VALUE(MID(A611,6,2))&gt;=4,VALUE(LEFT(A611,4)),VALUE(LEFT(A611,4))-1)+1,100),"00")</f>
        <v>FY2020-21</v>
      </c>
      <c r="D611" s="0" t="s">
        <v>187</v>
      </c>
      <c r="E611" s="0" t="s">
        <v>187</v>
      </c>
      <c r="F611" s="0" t="str">
        <f aca="false">INDEX(Mapping!$B$2:$B$465,MATCH(E611,Mapping!$A$2:$A$465,0))</f>
        <v>SPECTRUM</v>
      </c>
      <c r="G611" s="0" t="str">
        <f aca="false">INDEX(Mapping!$C$2:$C$465,MATCH(E611,Mapping!$A$2:$A$465,0))</f>
        <v>SPECTRUM</v>
      </c>
      <c r="H611" s="2" t="n">
        <v>19.24</v>
      </c>
      <c r="I611" s="3" t="n">
        <v>0.4</v>
      </c>
    </row>
    <row r="612" customFormat="false" ht="15" hidden="false" customHeight="false" outlineLevel="0" collapsed="false">
      <c r="A612" s="0" t="s">
        <v>642</v>
      </c>
      <c r="B612" s="0" t="n">
        <f aca="false">VALUE(LEFT(A612,4))</f>
        <v>2020</v>
      </c>
      <c r="C612" s="0" t="str">
        <f aca="false">"FY"&amp;IF(VALUE(MID(A612,6,2))&gt;=4,VALUE(LEFT(A612,4)),VALUE(LEFT(A612,4))-1)&amp;"-"&amp;TEXT(MOD(IF(VALUE(MID(A612,6,2))&gt;=4,VALUE(LEFT(A612,4)),VALUE(LEFT(A612,4))-1)+1,100),"00")</f>
        <v>FY2020-21</v>
      </c>
      <c r="D612" s="0" t="s">
        <v>37</v>
      </c>
      <c r="E612" s="0" t="s">
        <v>37</v>
      </c>
      <c r="F612" s="0" t="str">
        <f aca="false">INDEX(Mapping!$B$2:$B$465,MATCH(E612,Mapping!$A$2:$A$465,0))</f>
        <v>MAHARASHTRA</v>
      </c>
      <c r="G612" s="0" t="str">
        <f aca="false">INDEX(Mapping!$C$2:$C$465,MATCH(E612,Mapping!$A$2:$A$465,0))</f>
        <v>MAHARASHTRA</v>
      </c>
      <c r="H612" s="2" t="n">
        <v>17.46</v>
      </c>
      <c r="I612" s="3" t="n">
        <v>0.36</v>
      </c>
    </row>
    <row r="613" customFormat="false" ht="15" hidden="false" customHeight="false" outlineLevel="0" collapsed="false">
      <c r="A613" s="0" t="s">
        <v>642</v>
      </c>
      <c r="B613" s="0" t="n">
        <f aca="false">VALUE(LEFT(A613,4))</f>
        <v>2020</v>
      </c>
      <c r="C613" s="0" t="str">
        <f aca="false">"FY"&amp;IF(VALUE(MID(A613,6,2))&gt;=4,VALUE(LEFT(A613,4)),VALUE(LEFT(A613,4))-1)&amp;"-"&amp;TEXT(MOD(IF(VALUE(MID(A613,6,2))&gt;=4,VALUE(LEFT(A613,4)),VALUE(LEFT(A613,4))-1)+1,100),"00")</f>
        <v>FY2020-21</v>
      </c>
      <c r="D613" s="0" t="s">
        <v>71</v>
      </c>
      <c r="E613" s="0" t="s">
        <v>71</v>
      </c>
      <c r="F613" s="0" t="str">
        <f aca="false">INDEX(Mapping!$B$2:$B$465,MATCH(E613,Mapping!$A$2:$A$465,0))</f>
        <v>KERALA</v>
      </c>
      <c r="G613" s="0" t="str">
        <f aca="false">INDEX(Mapping!$C$2:$C$465,MATCH(E613,Mapping!$A$2:$A$465,0))</f>
        <v>KERALA</v>
      </c>
      <c r="H613" s="2" t="n">
        <v>15.37</v>
      </c>
      <c r="I613" s="3" t="n">
        <v>0.32</v>
      </c>
    </row>
    <row r="614" customFormat="false" ht="15" hidden="false" customHeight="false" outlineLevel="0" collapsed="false">
      <c r="A614" s="0" t="s">
        <v>642</v>
      </c>
      <c r="B614" s="0" t="n">
        <f aca="false">VALUE(LEFT(A614,4))</f>
        <v>2020</v>
      </c>
      <c r="C614" s="0" t="str">
        <f aca="false">"FY"&amp;IF(VALUE(MID(A614,6,2))&gt;=4,VALUE(LEFT(A614,4)),VALUE(LEFT(A614,4))-1)&amp;"-"&amp;TEXT(MOD(IF(VALUE(MID(A614,6,2))&gt;=4,VALUE(LEFT(A614,4)),VALUE(LEFT(A614,4))-1)+1,100),"00")</f>
        <v>FY2020-21</v>
      </c>
      <c r="D614" s="0" t="s">
        <v>121</v>
      </c>
      <c r="E614" s="0" t="s">
        <v>121</v>
      </c>
      <c r="F614" s="0" t="str">
        <f aca="false">INDEX(Mapping!$B$2:$B$465,MATCH(E614,Mapping!$A$2:$A$465,0))</f>
        <v>MEGHALAYA</v>
      </c>
      <c r="G614" s="0" t="str">
        <f aca="false">INDEX(Mapping!$C$2:$C$465,MATCH(E614,Mapping!$A$2:$A$465,0))</f>
        <v>MEGHALAYA</v>
      </c>
      <c r="H614" s="2" t="n">
        <v>14.67</v>
      </c>
      <c r="I614" s="3" t="n">
        <v>0.3</v>
      </c>
    </row>
    <row r="615" customFormat="false" ht="15" hidden="false" customHeight="false" outlineLevel="0" collapsed="false">
      <c r="A615" s="0" t="s">
        <v>642</v>
      </c>
      <c r="B615" s="0" t="n">
        <f aca="false">VALUE(LEFT(A615,4))</f>
        <v>2020</v>
      </c>
      <c r="C615" s="0" t="str">
        <f aca="false">"FY"&amp;IF(VALUE(MID(A615,6,2))&gt;=4,VALUE(LEFT(A615,4)),VALUE(LEFT(A615,4))-1)&amp;"-"&amp;TEXT(MOD(IF(VALUE(MID(A615,6,2))&gt;=4,VALUE(LEFT(A615,4)),VALUE(LEFT(A615,4))-1)+1,100),"00")</f>
        <v>FY2020-21</v>
      </c>
      <c r="D615" s="0" t="s">
        <v>106</v>
      </c>
      <c r="E615" s="0" t="s">
        <v>106</v>
      </c>
      <c r="F615" s="0" t="str">
        <f aca="false">INDEX(Mapping!$B$2:$B$465,MATCH(E615,Mapping!$A$2:$A$465,0))</f>
        <v>ACB (INDIA)</v>
      </c>
      <c r="G615" s="0" t="str">
        <f aca="false">INDEX(Mapping!$C$2:$C$465,MATCH(E615,Mapping!$A$2:$A$465,0))</f>
        <v>ACB (INDIA)</v>
      </c>
      <c r="H615" s="2" t="n">
        <v>14.33</v>
      </c>
      <c r="I615" s="3" t="n">
        <v>0.3</v>
      </c>
    </row>
    <row r="616" customFormat="false" ht="15" hidden="false" customHeight="false" outlineLevel="0" collapsed="false">
      <c r="A616" s="0" t="s">
        <v>642</v>
      </c>
      <c r="B616" s="0" t="n">
        <f aca="false">VALUE(LEFT(A616,4))</f>
        <v>2020</v>
      </c>
      <c r="C616" s="0" t="str">
        <f aca="false">"FY"&amp;IF(VALUE(MID(A616,6,2))&gt;=4,VALUE(LEFT(A616,4)),VALUE(LEFT(A616,4))-1)&amp;"-"&amp;TEXT(MOD(IF(VALUE(MID(A616,6,2))&gt;=4,VALUE(LEFT(A616,4)),VALUE(LEFT(A616,4))-1)+1,100),"00")</f>
        <v>FY2020-21</v>
      </c>
      <c r="D616" s="0" t="s">
        <v>82</v>
      </c>
      <c r="E616" s="0" t="s">
        <v>82</v>
      </c>
      <c r="F616" s="0" t="str">
        <f aca="false">INDEX(Mapping!$B$2:$B$465,MATCH(E616,Mapping!$A$2:$A$465,0))</f>
        <v>JINDAL INDIA THERMAL POWER (JITPL)</v>
      </c>
      <c r="G616" s="0" t="str">
        <f aca="false">INDEX(Mapping!$C$2:$C$465,MATCH(E616,Mapping!$A$2:$A$465,0))</f>
        <v>JINDAL INDIA THERMAL POWER (JITPL)</v>
      </c>
      <c r="H616" s="2" t="n">
        <v>12.39</v>
      </c>
      <c r="I616" s="3" t="n">
        <v>0.26</v>
      </c>
    </row>
    <row r="617" customFormat="false" ht="15" hidden="false" customHeight="false" outlineLevel="0" collapsed="false">
      <c r="A617" s="0" t="s">
        <v>642</v>
      </c>
      <c r="B617" s="0" t="n">
        <f aca="false">VALUE(LEFT(A617,4))</f>
        <v>2020</v>
      </c>
      <c r="C617" s="0" t="str">
        <f aca="false">"FY"&amp;IF(VALUE(MID(A617,6,2))&gt;=4,VALUE(LEFT(A617,4)),VALUE(LEFT(A617,4))-1)&amp;"-"&amp;TEXT(MOD(IF(VALUE(MID(A617,6,2))&gt;=4,VALUE(LEFT(A617,4)),VALUE(LEFT(A617,4))-1)+1,100),"00")</f>
        <v>FY2020-21</v>
      </c>
      <c r="D617" s="0" t="s">
        <v>272</v>
      </c>
      <c r="E617" s="0" t="s">
        <v>272</v>
      </c>
      <c r="F617" s="0" t="str">
        <f aca="false">INDEX(Mapping!$B$2:$B$465,MATCH(E617,Mapping!$A$2:$A$465,0))</f>
        <v>BALCO</v>
      </c>
      <c r="G617" s="0" t="str">
        <f aca="false">INDEX(Mapping!$C$2:$C$465,MATCH(E617,Mapping!$A$2:$A$465,0))</f>
        <v>BALCO</v>
      </c>
      <c r="H617" s="2" t="n">
        <v>10.14</v>
      </c>
      <c r="I617" s="3" t="n">
        <v>0.21</v>
      </c>
    </row>
    <row r="618" customFormat="false" ht="15" hidden="false" customHeight="false" outlineLevel="0" collapsed="false">
      <c r="A618" s="0" t="s">
        <v>642</v>
      </c>
      <c r="B618" s="0" t="n">
        <f aca="false">VALUE(LEFT(A618,4))</f>
        <v>2020</v>
      </c>
      <c r="C618" s="0" t="str">
        <f aca="false">"FY"&amp;IF(VALUE(MID(A618,6,2))&gt;=4,VALUE(LEFT(A618,4)),VALUE(LEFT(A618,4))-1)&amp;"-"&amp;TEXT(MOD(IF(VALUE(MID(A618,6,2))&gt;=4,VALUE(LEFT(A618,4)),VALUE(LEFT(A618,4))-1)+1,100),"00")</f>
        <v>FY2020-21</v>
      </c>
      <c r="D618" s="0" t="s">
        <v>408</v>
      </c>
      <c r="E618" s="0" t="s">
        <v>408</v>
      </c>
      <c r="F618" s="0" t="str">
        <f aca="false">INDEX(Mapping!$B$2:$B$465,MATCH(E618,Mapping!$A$2:$A$465,0))</f>
        <v>ADANI GREEN</v>
      </c>
      <c r="G618" s="0" t="str">
        <f aca="false">INDEX(Mapping!$C$2:$C$465,MATCH(E618,Mapping!$A$2:$A$465,0))</f>
        <v>ADANI GREEN ENERGY (ALL SPVs)</v>
      </c>
      <c r="H618" s="2" t="n">
        <v>8.14</v>
      </c>
      <c r="I618" s="3" t="n">
        <v>0.17</v>
      </c>
    </row>
    <row r="619" customFormat="false" ht="15" hidden="false" customHeight="false" outlineLevel="0" collapsed="false">
      <c r="A619" s="0" t="s">
        <v>642</v>
      </c>
      <c r="B619" s="0" t="n">
        <f aca="false">VALUE(LEFT(A619,4))</f>
        <v>2020</v>
      </c>
      <c r="C619" s="0" t="str">
        <f aca="false">"FY"&amp;IF(VALUE(MID(A619,6,2))&gt;=4,VALUE(LEFT(A619,4)),VALUE(LEFT(A619,4))-1)&amp;"-"&amp;TEXT(MOD(IF(VALUE(MID(A619,6,2))&gt;=4,VALUE(LEFT(A619,4)),VALUE(LEFT(A619,4))-1)+1,100),"00")</f>
        <v>FY2020-21</v>
      </c>
      <c r="D619" s="0" t="s">
        <v>154</v>
      </c>
      <c r="E619" s="0" t="s">
        <v>154</v>
      </c>
      <c r="F619" s="0" t="str">
        <f aca="false">INDEX(Mapping!$B$2:$B$465,MATCH(E619,Mapping!$A$2:$A$465,0))</f>
        <v>DVC</v>
      </c>
      <c r="G619" s="0" t="str">
        <f aca="false">INDEX(Mapping!$C$2:$C$465,MATCH(E619,Mapping!$A$2:$A$465,0))</f>
        <v>DVC</v>
      </c>
      <c r="H619" s="2" t="n">
        <v>6.93</v>
      </c>
      <c r="I619" s="3" t="n">
        <v>0.14</v>
      </c>
    </row>
    <row r="620" customFormat="false" ht="15" hidden="false" customHeight="false" outlineLevel="0" collapsed="false">
      <c r="A620" s="0" t="s">
        <v>642</v>
      </c>
      <c r="B620" s="0" t="n">
        <f aca="false">VALUE(LEFT(A620,4))</f>
        <v>2020</v>
      </c>
      <c r="C620" s="0" t="str">
        <f aca="false">"FY"&amp;IF(VALUE(MID(A620,6,2))&gt;=4,VALUE(LEFT(A620,4)),VALUE(LEFT(A620,4))-1)&amp;"-"&amp;TEXT(MOD(IF(VALUE(MID(A620,6,2))&gt;=4,VALUE(LEFT(A620,4)),VALUE(LEFT(A620,4))-1)+1,100),"00")</f>
        <v>FY2020-21</v>
      </c>
      <c r="D620" s="0" t="s">
        <v>40</v>
      </c>
      <c r="E620" s="0" t="s">
        <v>40</v>
      </c>
      <c r="F620" s="0" t="str">
        <f aca="false">INDEX(Mapping!$B$2:$B$465,MATCH(E620,Mapping!$A$2:$A$465,0))</f>
        <v>TAMIL NADU</v>
      </c>
      <c r="G620" s="0" t="str">
        <f aca="false">INDEX(Mapping!$C$2:$C$465,MATCH(E620,Mapping!$A$2:$A$465,0))</f>
        <v>TAMIL NADU</v>
      </c>
      <c r="H620" s="2" t="n">
        <v>6.92</v>
      </c>
      <c r="I620" s="3" t="n">
        <v>0.14</v>
      </c>
    </row>
    <row r="621" customFormat="false" ht="15" hidden="false" customHeight="false" outlineLevel="0" collapsed="false">
      <c r="A621" s="0" t="s">
        <v>642</v>
      </c>
      <c r="B621" s="0" t="n">
        <f aca="false">VALUE(LEFT(A621,4))</f>
        <v>2020</v>
      </c>
      <c r="C621" s="0" t="str">
        <f aca="false">"FY"&amp;IF(VALUE(MID(A621,6,2))&gt;=4,VALUE(LEFT(A621,4)),VALUE(LEFT(A621,4))-1)&amp;"-"&amp;TEXT(MOD(IF(VALUE(MID(A621,6,2))&gt;=4,VALUE(LEFT(A621,4)),VALUE(LEFT(A621,4))-1)+1,100),"00")</f>
        <v>FY2020-21</v>
      </c>
      <c r="D621" s="0" t="s">
        <v>38</v>
      </c>
      <c r="E621" s="0" t="s">
        <v>38</v>
      </c>
      <c r="F621" s="0" t="str">
        <f aca="false">INDEX(Mapping!$B$2:$B$465,MATCH(E621,Mapping!$A$2:$A$465,0))</f>
        <v>ANDHRA PRADESH</v>
      </c>
      <c r="G621" s="0" t="str">
        <f aca="false">INDEX(Mapping!$C$2:$C$465,MATCH(E621,Mapping!$A$2:$A$465,0))</f>
        <v>ANDHRA PRADESH</v>
      </c>
      <c r="H621" s="2" t="n">
        <v>5.6</v>
      </c>
      <c r="I621" s="3" t="n">
        <v>0.12</v>
      </c>
    </row>
    <row r="622" customFormat="false" ht="15" hidden="false" customHeight="false" outlineLevel="0" collapsed="false">
      <c r="A622" s="0" t="s">
        <v>642</v>
      </c>
      <c r="B622" s="0" t="n">
        <f aca="false">VALUE(LEFT(A622,4))</f>
        <v>2020</v>
      </c>
      <c r="C622" s="0" t="str">
        <f aca="false">"FY"&amp;IF(VALUE(MID(A622,6,2))&gt;=4,VALUE(LEFT(A622,4)),VALUE(LEFT(A622,4))-1)&amp;"-"&amp;TEXT(MOD(IF(VALUE(MID(A622,6,2))&gt;=4,VALUE(LEFT(A622,4)),VALUE(LEFT(A622,4))-1)+1,100),"00")</f>
        <v>FY2020-21</v>
      </c>
      <c r="D622" s="0" t="s">
        <v>327</v>
      </c>
      <c r="E622" s="0" t="s">
        <v>327</v>
      </c>
      <c r="F622" s="0" t="str">
        <f aca="false">INDEX(Mapping!$B$2:$B$465,MATCH(E622,Mapping!$A$2:$A$465,0))</f>
        <v>LANCO BUDHIL</v>
      </c>
      <c r="G622" s="0" t="str">
        <f aca="false">INDEX(Mapping!$C$2:$C$465,MATCH(E622,Mapping!$A$2:$A$465,0))</f>
        <v>GREENKO GROUP</v>
      </c>
      <c r="H622" s="2" t="n">
        <v>4.56</v>
      </c>
      <c r="I622" s="3" t="n">
        <v>0.09</v>
      </c>
    </row>
    <row r="623" customFormat="false" ht="15" hidden="false" customHeight="false" outlineLevel="0" collapsed="false">
      <c r="A623" s="0" t="s">
        <v>642</v>
      </c>
      <c r="B623" s="0" t="n">
        <f aca="false">VALUE(LEFT(A623,4))</f>
        <v>2020</v>
      </c>
      <c r="C623" s="0" t="str">
        <f aca="false">"FY"&amp;IF(VALUE(MID(A623,6,2))&gt;=4,VALUE(LEFT(A623,4)),VALUE(LEFT(A623,4))-1)&amp;"-"&amp;TEXT(MOD(IF(VALUE(MID(A623,6,2))&gt;=4,VALUE(LEFT(A623,4)),VALUE(LEFT(A623,4))-1)+1,100),"00")</f>
        <v>FY2020-21</v>
      </c>
      <c r="D623" s="0" t="s">
        <v>163</v>
      </c>
      <c r="E623" s="0" t="s">
        <v>163</v>
      </c>
      <c r="F623" s="0" t="str">
        <f aca="false">INDEX(Mapping!$B$2:$B$465,MATCH(E623,Mapping!$A$2:$A$465,0))</f>
        <v>NTPC STATIONS</v>
      </c>
      <c r="G623" s="0" t="str">
        <f aca="false">INDEX(Mapping!$C$2:$C$465,MATCH(E623,Mapping!$A$2:$A$465,0))</f>
        <v>NTPC GROUP</v>
      </c>
      <c r="H623" s="2" t="n">
        <v>4.14</v>
      </c>
      <c r="I623" s="3" t="n">
        <v>0.09</v>
      </c>
    </row>
    <row r="624" customFormat="false" ht="15" hidden="false" customHeight="false" outlineLevel="0" collapsed="false">
      <c r="A624" s="0" t="s">
        <v>642</v>
      </c>
      <c r="B624" s="0" t="n">
        <f aca="false">VALUE(LEFT(A624,4))</f>
        <v>2020</v>
      </c>
      <c r="C624" s="0" t="str">
        <f aca="false">"FY"&amp;IF(VALUE(MID(A624,6,2))&gt;=4,VALUE(LEFT(A624,4)),VALUE(LEFT(A624,4))-1)&amp;"-"&amp;TEXT(MOD(IF(VALUE(MID(A624,6,2))&gt;=4,VALUE(LEFT(A624,4)),VALUE(LEFT(A624,4))-1)+1,100),"00")</f>
        <v>FY2020-21</v>
      </c>
      <c r="D624" s="0" t="s">
        <v>193</v>
      </c>
      <c r="E624" s="0" t="s">
        <v>193</v>
      </c>
      <c r="F624" s="0" t="str">
        <f aca="false">INDEX(Mapping!$B$2:$B$465,MATCH(E624,Mapping!$A$2:$A$465,0))</f>
        <v>MIZORAM</v>
      </c>
      <c r="G624" s="0" t="str">
        <f aca="false">INDEX(Mapping!$C$2:$C$465,MATCH(E624,Mapping!$A$2:$A$465,0))</f>
        <v>MIZORAM</v>
      </c>
      <c r="H624" s="2" t="n">
        <v>3.99</v>
      </c>
      <c r="I624" s="3" t="n">
        <v>0.08</v>
      </c>
    </row>
    <row r="625" customFormat="false" ht="15" hidden="false" customHeight="false" outlineLevel="0" collapsed="false">
      <c r="A625" s="0" t="s">
        <v>642</v>
      </c>
      <c r="B625" s="0" t="n">
        <f aca="false">VALUE(LEFT(A625,4))</f>
        <v>2020</v>
      </c>
      <c r="C625" s="0" t="str">
        <f aca="false">"FY"&amp;IF(VALUE(MID(A625,6,2))&gt;=4,VALUE(LEFT(A625,4)),VALUE(LEFT(A625,4))-1)&amp;"-"&amp;TEXT(MOD(IF(VALUE(MID(A625,6,2))&gt;=4,VALUE(LEFT(A625,4)),VALUE(LEFT(A625,4))-1)+1,100),"00")</f>
        <v>FY2020-21</v>
      </c>
      <c r="D625" s="0" t="s">
        <v>44</v>
      </c>
      <c r="E625" s="0" t="s">
        <v>44</v>
      </c>
      <c r="F625" s="0" t="str">
        <f aca="false">INDEX(Mapping!$B$2:$B$465,MATCH(E625,Mapping!$A$2:$A$465,0))</f>
        <v>HARYANA</v>
      </c>
      <c r="G625" s="0" t="str">
        <f aca="false">INDEX(Mapping!$C$2:$C$465,MATCH(E625,Mapping!$A$2:$A$465,0))</f>
        <v>HARYANA</v>
      </c>
      <c r="H625" s="2" t="n">
        <v>3.67</v>
      </c>
      <c r="I625" s="3" t="n">
        <v>0.08</v>
      </c>
    </row>
    <row r="626" customFormat="false" ht="15" hidden="false" customHeight="false" outlineLevel="0" collapsed="false">
      <c r="A626" s="0" t="s">
        <v>642</v>
      </c>
      <c r="B626" s="0" t="n">
        <f aca="false">VALUE(LEFT(A626,4))</f>
        <v>2020</v>
      </c>
      <c r="C626" s="0" t="str">
        <f aca="false">"FY"&amp;IF(VALUE(MID(A626,6,2))&gt;=4,VALUE(LEFT(A626,4)),VALUE(LEFT(A626,4))-1)&amp;"-"&amp;TEXT(MOD(IF(VALUE(MID(A626,6,2))&gt;=4,VALUE(LEFT(A626,4)),VALUE(LEFT(A626,4))-1)+1,100),"00")</f>
        <v>FY2020-21</v>
      </c>
      <c r="D626" s="0" t="s">
        <v>253</v>
      </c>
      <c r="E626" s="0" t="s">
        <v>253</v>
      </c>
      <c r="F626" s="0" t="str">
        <f aca="false">INDEX(Mapping!$B$2:$B$465,MATCH(E626,Mapping!$A$2:$A$465,0))</f>
        <v>NAGALAND</v>
      </c>
      <c r="G626" s="0" t="str">
        <f aca="false">INDEX(Mapping!$C$2:$C$465,MATCH(E626,Mapping!$A$2:$A$465,0))</f>
        <v>NAGALAND</v>
      </c>
      <c r="H626" s="2" t="n">
        <v>3.44</v>
      </c>
      <c r="I626" s="3" t="n">
        <v>0.07</v>
      </c>
    </row>
    <row r="627" customFormat="false" ht="15" hidden="false" customHeight="false" outlineLevel="0" collapsed="false">
      <c r="A627" s="0" t="s">
        <v>642</v>
      </c>
      <c r="B627" s="0" t="n">
        <f aca="false">VALUE(LEFT(A627,4))</f>
        <v>2020</v>
      </c>
      <c r="C627" s="0" t="str">
        <f aca="false">"FY"&amp;IF(VALUE(MID(A627,6,2))&gt;=4,VALUE(LEFT(A627,4)),VALUE(LEFT(A627,4))-1)&amp;"-"&amp;TEXT(MOD(IF(VALUE(MID(A627,6,2))&gt;=4,VALUE(LEFT(A627,4)),VALUE(LEFT(A627,4))-1)+1,100),"00")</f>
        <v>FY2020-21</v>
      </c>
      <c r="D627" s="0" t="s">
        <v>235</v>
      </c>
      <c r="E627" s="0" t="s">
        <v>235</v>
      </c>
      <c r="F627" s="0" t="str">
        <f aca="false">INDEX(Mapping!$B$2:$B$465,MATCH(E627,Mapping!$A$2:$A$465,0))</f>
        <v>ITPCL (IL&amp;FS TAMIL NADU)</v>
      </c>
      <c r="G627" s="0" t="str">
        <f aca="false">INDEX(Mapping!$C$2:$C$465,MATCH(E627,Mapping!$A$2:$A$465,0))</f>
        <v>ITPCL (IL&amp;FS TAMIL NADU)</v>
      </c>
      <c r="H627" s="2" t="n">
        <v>2.86</v>
      </c>
      <c r="I627" s="3" t="n">
        <v>0.06</v>
      </c>
    </row>
    <row r="628" customFormat="false" ht="15" hidden="false" customHeight="false" outlineLevel="0" collapsed="false">
      <c r="A628" s="0" t="s">
        <v>642</v>
      </c>
      <c r="B628" s="0" t="n">
        <f aca="false">VALUE(LEFT(A628,4))</f>
        <v>2020</v>
      </c>
      <c r="C628" s="0" t="str">
        <f aca="false">"FY"&amp;IF(VALUE(MID(A628,6,2))&gt;=4,VALUE(LEFT(A628,4)),VALUE(LEFT(A628,4))-1)&amp;"-"&amp;TEXT(MOD(IF(VALUE(MID(A628,6,2))&gt;=4,VALUE(LEFT(A628,4)),VALUE(LEFT(A628,4))-1)+1,100),"00")</f>
        <v>FY2020-21</v>
      </c>
      <c r="D628" s="0" t="s">
        <v>42</v>
      </c>
      <c r="E628" s="0" t="s">
        <v>42</v>
      </c>
      <c r="F628" s="0" t="str">
        <f aca="false">INDEX(Mapping!$B$2:$B$465,MATCH(E628,Mapping!$A$2:$A$465,0))</f>
        <v>PUNJAB</v>
      </c>
      <c r="G628" s="0" t="str">
        <f aca="false">INDEX(Mapping!$C$2:$C$465,MATCH(E628,Mapping!$A$2:$A$465,0))</f>
        <v>PUNJAB</v>
      </c>
      <c r="H628" s="2" t="n">
        <v>2.68</v>
      </c>
      <c r="I628" s="3" t="n">
        <v>0.06</v>
      </c>
    </row>
    <row r="629" customFormat="false" ht="15" hidden="false" customHeight="false" outlineLevel="0" collapsed="false">
      <c r="A629" s="0" t="s">
        <v>642</v>
      </c>
      <c r="B629" s="0" t="n">
        <f aca="false">VALUE(LEFT(A629,4))</f>
        <v>2020</v>
      </c>
      <c r="C629" s="0" t="str">
        <f aca="false">"FY"&amp;IF(VALUE(MID(A629,6,2))&gt;=4,VALUE(LEFT(A629,4)),VALUE(LEFT(A629,4))-1)&amp;"-"&amp;TEXT(MOD(IF(VALUE(MID(A629,6,2))&gt;=4,VALUE(LEFT(A629,4)),VALUE(LEFT(A629,4))-1)+1,100),"00")</f>
        <v>FY2020-21</v>
      </c>
      <c r="D629" s="0" t="s">
        <v>48</v>
      </c>
      <c r="E629" s="0" t="s">
        <v>48</v>
      </c>
      <c r="F629" s="0" t="str">
        <f aca="false">INDEX(Mapping!$B$2:$B$465,MATCH(E629,Mapping!$A$2:$A$465,0))</f>
        <v>DELHI</v>
      </c>
      <c r="G629" s="0" t="str">
        <f aca="false">INDEX(Mapping!$C$2:$C$465,MATCH(E629,Mapping!$A$2:$A$465,0))</f>
        <v>DELHI</v>
      </c>
      <c r="H629" s="2" t="n">
        <v>2.63</v>
      </c>
      <c r="I629" s="3" t="n">
        <v>0.05</v>
      </c>
    </row>
    <row r="630" customFormat="false" ht="15" hidden="false" customHeight="false" outlineLevel="0" collapsed="false">
      <c r="A630" s="0" t="s">
        <v>642</v>
      </c>
      <c r="B630" s="0" t="n">
        <f aca="false">VALUE(LEFT(A630,4))</f>
        <v>2020</v>
      </c>
      <c r="C630" s="0" t="str">
        <f aca="false">"FY"&amp;IF(VALUE(MID(A630,6,2))&gt;=4,VALUE(LEFT(A630,4)),VALUE(LEFT(A630,4))-1)&amp;"-"&amp;TEXT(MOD(IF(VALUE(MID(A630,6,2))&gt;=4,VALUE(LEFT(A630,4)),VALUE(LEFT(A630,4))-1)+1,100),"00")</f>
        <v>FY2020-21</v>
      </c>
      <c r="D630" s="0" t="s">
        <v>203</v>
      </c>
      <c r="E630" s="0" t="s">
        <v>203</v>
      </c>
      <c r="F630" s="0" t="str">
        <f aca="false">INDEX(Mapping!$B$2:$B$465,MATCH(E630,Mapping!$A$2:$A$465,0))</f>
        <v>ADHUNIK POWER</v>
      </c>
      <c r="G630" s="0" t="str">
        <f aca="false">INDEX(Mapping!$C$2:$C$465,MATCH(E630,Mapping!$A$2:$A$465,0))</f>
        <v>ADHUNIK POWER</v>
      </c>
      <c r="H630" s="2" t="n">
        <v>1.93</v>
      </c>
      <c r="I630" s="3" t="n">
        <v>0.04</v>
      </c>
    </row>
    <row r="631" customFormat="false" ht="15" hidden="false" customHeight="false" outlineLevel="0" collapsed="false">
      <c r="A631" s="0" t="s">
        <v>642</v>
      </c>
      <c r="B631" s="0" t="n">
        <f aca="false">VALUE(LEFT(A631,4))</f>
        <v>2020</v>
      </c>
      <c r="C631" s="0" t="str">
        <f aca="false">"FY"&amp;IF(VALUE(MID(A631,6,2))&gt;=4,VALUE(LEFT(A631,4)),VALUE(LEFT(A631,4))-1)&amp;"-"&amp;TEXT(MOD(IF(VALUE(MID(A631,6,2))&gt;=4,VALUE(LEFT(A631,4)),VALUE(LEFT(A631,4))-1)+1,100),"00")</f>
        <v>FY2020-21</v>
      </c>
      <c r="D631" s="0" t="s">
        <v>265</v>
      </c>
      <c r="E631" s="0" t="s">
        <v>265</v>
      </c>
      <c r="F631" s="0" t="str">
        <f aca="false">INDEX(Mapping!$B$2:$B$465,MATCH(E631,Mapping!$A$2:$A$465,0))</f>
        <v>NTPC STATIONS</v>
      </c>
      <c r="G631" s="0" t="str">
        <f aca="false">INDEX(Mapping!$C$2:$C$465,MATCH(E631,Mapping!$A$2:$A$465,0))</f>
        <v>NTPC GROUP</v>
      </c>
      <c r="H631" s="2" t="n">
        <v>1.84</v>
      </c>
      <c r="I631" s="3" t="n">
        <v>0.04</v>
      </c>
    </row>
    <row r="632" customFormat="false" ht="15" hidden="false" customHeight="false" outlineLevel="0" collapsed="false">
      <c r="A632" s="0" t="s">
        <v>642</v>
      </c>
      <c r="B632" s="0" t="n">
        <f aca="false">VALUE(LEFT(A632,4))</f>
        <v>2020</v>
      </c>
      <c r="C632" s="0" t="str">
        <f aca="false">"FY"&amp;IF(VALUE(MID(A632,6,2))&gt;=4,VALUE(LEFT(A632,4)),VALUE(LEFT(A632,4))-1)&amp;"-"&amp;TEXT(MOD(IF(VALUE(MID(A632,6,2))&gt;=4,VALUE(LEFT(A632,4)),VALUE(LEFT(A632,4))-1)+1,100),"00")</f>
        <v>FY2020-21</v>
      </c>
      <c r="D632" s="0" t="s">
        <v>291</v>
      </c>
      <c r="E632" s="0" t="s">
        <v>291</v>
      </c>
      <c r="F632" s="0" t="str">
        <f aca="false">INDEX(Mapping!$B$2:$B$465,MATCH(E632,Mapping!$A$2:$A$465,0))</f>
        <v>MANIPUR</v>
      </c>
      <c r="G632" s="0" t="str">
        <f aca="false">INDEX(Mapping!$C$2:$C$465,MATCH(E632,Mapping!$A$2:$A$465,0))</f>
        <v>MANIPUR</v>
      </c>
      <c r="H632" s="2" t="n">
        <v>1.05</v>
      </c>
      <c r="I632" s="3" t="n">
        <v>0.02</v>
      </c>
    </row>
    <row r="633" customFormat="false" ht="15" hidden="false" customHeight="false" outlineLevel="0" collapsed="false">
      <c r="A633" s="0" t="s">
        <v>642</v>
      </c>
      <c r="B633" s="0" t="n">
        <f aca="false">VALUE(LEFT(A633,4))</f>
        <v>2020</v>
      </c>
      <c r="C633" s="0" t="str">
        <f aca="false">"FY"&amp;IF(VALUE(MID(A633,6,2))&gt;=4,VALUE(LEFT(A633,4)),VALUE(LEFT(A633,4))-1)&amp;"-"&amp;TEXT(MOD(IF(VALUE(MID(A633,6,2))&gt;=4,VALUE(LEFT(A633,4)),VALUE(LEFT(A633,4))-1)+1,100),"00")</f>
        <v>FY2020-21</v>
      </c>
      <c r="D633" s="0" t="s">
        <v>436</v>
      </c>
      <c r="E633" s="0" t="s">
        <v>436</v>
      </c>
      <c r="F633" s="0" t="str">
        <f aca="false">INDEX(Mapping!$B$2:$B$465,MATCH(E633,Mapping!$A$2:$A$465,0))</f>
        <v>NJPC</v>
      </c>
      <c r="G633" s="0" t="str">
        <f aca="false">INDEX(Mapping!$C$2:$C$465,MATCH(E633,Mapping!$A$2:$A$465,0))</f>
        <v>NJPC</v>
      </c>
      <c r="H633" s="2" t="n">
        <v>0.98</v>
      </c>
      <c r="I633" s="3" t="n">
        <v>0.02</v>
      </c>
    </row>
    <row r="634" customFormat="false" ht="15" hidden="false" customHeight="false" outlineLevel="0" collapsed="false">
      <c r="A634" s="0" t="s">
        <v>642</v>
      </c>
      <c r="B634" s="0" t="n">
        <f aca="false">VALUE(LEFT(A634,4))</f>
        <v>2020</v>
      </c>
      <c r="C634" s="0" t="str">
        <f aca="false">"FY"&amp;IF(VALUE(MID(A634,6,2))&gt;=4,VALUE(LEFT(A634,4)),VALUE(LEFT(A634,4))-1)&amp;"-"&amp;TEXT(MOD(IF(VALUE(MID(A634,6,2))&gt;=4,VALUE(LEFT(A634,4)),VALUE(LEFT(A634,4))-1)+1,100),"00")</f>
        <v>FY2020-21</v>
      </c>
      <c r="D634" s="0" t="s">
        <v>385</v>
      </c>
      <c r="E634" s="0" t="s">
        <v>385</v>
      </c>
      <c r="F634" s="0" t="str">
        <f aca="false">INDEX(Mapping!$B$2:$B$465,MATCH(E634,Mapping!$A$2:$A$465,0))</f>
        <v>NTPL (NLC TAMIL NADU POWER)</v>
      </c>
      <c r="G634" s="0" t="str">
        <f aca="false">INDEX(Mapping!$C$2:$C$465,MATCH(E634,Mapping!$A$2:$A$465,0))</f>
        <v>NLC INDIA GROUP</v>
      </c>
      <c r="H634" s="2" t="n">
        <v>0.81</v>
      </c>
      <c r="I634" s="3" t="n">
        <v>0.02</v>
      </c>
    </row>
    <row r="635" customFormat="false" ht="15" hidden="false" customHeight="false" outlineLevel="0" collapsed="false">
      <c r="A635" s="0" t="s">
        <v>642</v>
      </c>
      <c r="B635" s="0" t="n">
        <f aca="false">VALUE(LEFT(A635,4))</f>
        <v>2020</v>
      </c>
      <c r="C635" s="0" t="str">
        <f aca="false">"FY"&amp;IF(VALUE(MID(A635,6,2))&gt;=4,VALUE(LEFT(A635,4)),VALUE(LEFT(A635,4))-1)&amp;"-"&amp;TEXT(MOD(IF(VALUE(MID(A635,6,2))&gt;=4,VALUE(LEFT(A635,4)),VALUE(LEFT(A635,4))-1)+1,100),"00")</f>
        <v>FY2020-21</v>
      </c>
      <c r="D635" s="0" t="s">
        <v>155</v>
      </c>
      <c r="E635" s="0" t="s">
        <v>155</v>
      </c>
      <c r="F635" s="0" t="str">
        <f aca="false">INDEX(Mapping!$B$2:$B$465,MATCH(E635,Mapping!$A$2:$A$465,0))</f>
        <v>SKS POWER</v>
      </c>
      <c r="G635" s="0" t="str">
        <f aca="false">INDEX(Mapping!$C$2:$C$465,MATCH(E635,Mapping!$A$2:$A$465,0))</f>
        <v>SKS POWER</v>
      </c>
      <c r="H635" s="2" t="n">
        <v>0.79</v>
      </c>
      <c r="I635" s="3" t="n">
        <v>0.02</v>
      </c>
    </row>
    <row r="636" customFormat="false" ht="15" hidden="false" customHeight="false" outlineLevel="0" collapsed="false">
      <c r="A636" s="0" t="s">
        <v>642</v>
      </c>
      <c r="B636" s="0" t="n">
        <f aca="false">VALUE(LEFT(A636,4))</f>
        <v>2020</v>
      </c>
      <c r="C636" s="0" t="str">
        <f aca="false">"FY"&amp;IF(VALUE(MID(A636,6,2))&gt;=4,VALUE(LEFT(A636,4)),VALUE(LEFT(A636,4))-1)&amp;"-"&amp;TEXT(MOD(IF(VALUE(MID(A636,6,2))&gt;=4,VALUE(LEFT(A636,4)),VALUE(LEFT(A636,4))-1)+1,100),"00")</f>
        <v>FY2020-21</v>
      </c>
      <c r="D636" s="0" t="s">
        <v>252</v>
      </c>
      <c r="E636" s="0" t="s">
        <v>252</v>
      </c>
      <c r="F636" s="0" t="str">
        <f aca="false">INDEX(Mapping!$B$2:$B$465,MATCH(E636,Mapping!$A$2:$A$465,0))</f>
        <v>NTPC STATIONS</v>
      </c>
      <c r="G636" s="0" t="str">
        <f aca="false">INDEX(Mapping!$C$2:$C$465,MATCH(E636,Mapping!$A$2:$A$465,0))</f>
        <v>NTPC GROUP</v>
      </c>
      <c r="H636" s="2" t="n">
        <v>0.57</v>
      </c>
      <c r="I636" s="3" t="n">
        <v>0.01</v>
      </c>
    </row>
    <row r="637" customFormat="false" ht="15" hidden="false" customHeight="false" outlineLevel="0" collapsed="false">
      <c r="A637" s="0" t="s">
        <v>642</v>
      </c>
      <c r="B637" s="0" t="n">
        <f aca="false">VALUE(LEFT(A637,4))</f>
        <v>2020</v>
      </c>
      <c r="C637" s="0" t="str">
        <f aca="false">"FY"&amp;IF(VALUE(MID(A637,6,2))&gt;=4,VALUE(LEFT(A637,4)),VALUE(LEFT(A637,4))-1)&amp;"-"&amp;TEXT(MOD(IF(VALUE(MID(A637,6,2))&gt;=4,VALUE(LEFT(A637,4)),VALUE(LEFT(A637,4))-1)+1,100),"00")</f>
        <v>FY2020-21</v>
      </c>
      <c r="D637" s="0" t="s">
        <v>214</v>
      </c>
      <c r="E637" s="0" t="s">
        <v>214</v>
      </c>
      <c r="F637" s="0" t="str">
        <f aca="false">INDEX(Mapping!$B$2:$B$465,MATCH(E637,Mapping!$A$2:$A$465,0))</f>
        <v>NLC INDIA</v>
      </c>
      <c r="G637" s="0" t="str">
        <f aca="false">INDEX(Mapping!$C$2:$C$465,MATCH(E637,Mapping!$A$2:$A$465,0))</f>
        <v>NLC INDIA GROUP</v>
      </c>
      <c r="H637" s="2" t="n">
        <v>0.54</v>
      </c>
      <c r="I637" s="3" t="n">
        <v>0.01</v>
      </c>
    </row>
    <row r="638" customFormat="false" ht="15" hidden="false" customHeight="false" outlineLevel="0" collapsed="false">
      <c r="A638" s="0" t="s">
        <v>642</v>
      </c>
      <c r="B638" s="0" t="n">
        <f aca="false">VALUE(LEFT(A638,4))</f>
        <v>2020</v>
      </c>
      <c r="C638" s="0" t="str">
        <f aca="false">"FY"&amp;IF(VALUE(MID(A638,6,2))&gt;=4,VALUE(LEFT(A638,4)),VALUE(LEFT(A638,4))-1)&amp;"-"&amp;TEXT(MOD(IF(VALUE(MID(A638,6,2))&gt;=4,VALUE(LEFT(A638,4)),VALUE(LEFT(A638,4))-1)+1,100),"00")</f>
        <v>FY2020-21</v>
      </c>
      <c r="D638" s="0" t="s">
        <v>134</v>
      </c>
      <c r="E638" s="0" t="s">
        <v>134</v>
      </c>
      <c r="F638" s="0" t="str">
        <f aca="false">INDEX(Mapping!$B$2:$B$465,MATCH(E638,Mapping!$A$2:$A$465,0))</f>
        <v>NTPC STATIONS</v>
      </c>
      <c r="G638" s="0" t="str">
        <f aca="false">INDEX(Mapping!$C$2:$C$465,MATCH(E638,Mapping!$A$2:$A$465,0))</f>
        <v>NTPC GROUP</v>
      </c>
      <c r="H638" s="2" t="n">
        <v>0.53</v>
      </c>
      <c r="I638" s="3" t="n">
        <v>0.01</v>
      </c>
    </row>
    <row r="639" customFormat="false" ht="15" hidden="false" customHeight="false" outlineLevel="0" collapsed="false">
      <c r="A639" s="0" t="s">
        <v>642</v>
      </c>
      <c r="B639" s="0" t="n">
        <f aca="false">VALUE(LEFT(A639,4))</f>
        <v>2020</v>
      </c>
      <c r="C639" s="0" t="str">
        <f aca="false">"FY"&amp;IF(VALUE(MID(A639,6,2))&gt;=4,VALUE(LEFT(A639,4)),VALUE(LEFT(A639,4))-1)&amp;"-"&amp;TEXT(MOD(IF(VALUE(MID(A639,6,2))&gt;=4,VALUE(LEFT(A639,4)),VALUE(LEFT(A639,4))-1)+1,100),"00")</f>
        <v>FY2020-21</v>
      </c>
      <c r="D639" s="0" t="s">
        <v>536</v>
      </c>
      <c r="E639" s="0" t="s">
        <v>536</v>
      </c>
      <c r="F639" s="0" t="str">
        <f aca="false">INDEX(Mapping!$B$2:$B$465,MATCH(E639,Mapping!$A$2:$A$465,0))</f>
        <v>RAMPUR HEP</v>
      </c>
      <c r="G639" s="0" t="str">
        <f aca="false">INDEX(Mapping!$C$2:$C$465,MATCH(E639,Mapping!$A$2:$A$465,0))</f>
        <v>RAMPUR HEP</v>
      </c>
      <c r="H639" s="2" t="n">
        <v>0.5</v>
      </c>
      <c r="I639" s="3" t="n">
        <v>0.01</v>
      </c>
    </row>
    <row r="640" customFormat="false" ht="15" hidden="false" customHeight="false" outlineLevel="0" collapsed="false">
      <c r="A640" s="0" t="s">
        <v>642</v>
      </c>
      <c r="B640" s="0" t="n">
        <f aca="false">VALUE(LEFT(A640,4))</f>
        <v>2020</v>
      </c>
      <c r="C640" s="0" t="str">
        <f aca="false">"FY"&amp;IF(VALUE(MID(A640,6,2))&gt;=4,VALUE(LEFT(A640,4)),VALUE(LEFT(A640,4))-1)&amp;"-"&amp;TEXT(MOD(IF(VALUE(MID(A640,6,2))&gt;=4,VALUE(LEFT(A640,4)),VALUE(LEFT(A640,4))-1)+1,100),"00")</f>
        <v>FY2020-21</v>
      </c>
      <c r="D640" s="0" t="s">
        <v>315</v>
      </c>
      <c r="E640" s="0" t="s">
        <v>315</v>
      </c>
      <c r="F640" s="0" t="str">
        <f aca="false">INDEX(Mapping!$B$2:$B$465,MATCH(E640,Mapping!$A$2:$A$465,0))</f>
        <v>DHARIWAL INFRASTRUCTURE</v>
      </c>
      <c r="G640" s="0" t="str">
        <f aca="false">INDEX(Mapping!$C$2:$C$465,MATCH(E640,Mapping!$A$2:$A$465,0))</f>
        <v>DHARIWAL INFRASTRUCTURE</v>
      </c>
      <c r="H640" s="2" t="n">
        <v>0.43</v>
      </c>
      <c r="I640" s="3" t="n">
        <v>0.01</v>
      </c>
    </row>
    <row r="641" customFormat="false" ht="15" hidden="false" customHeight="false" outlineLevel="0" collapsed="false">
      <c r="A641" s="0" t="s">
        <v>642</v>
      </c>
      <c r="B641" s="0" t="n">
        <f aca="false">VALUE(LEFT(A641,4))</f>
        <v>2020</v>
      </c>
      <c r="C641" s="0" t="str">
        <f aca="false">"FY"&amp;IF(VALUE(MID(A641,6,2))&gt;=4,VALUE(LEFT(A641,4)),VALUE(LEFT(A641,4))-1)&amp;"-"&amp;TEXT(MOD(IF(VALUE(MID(A641,6,2))&gt;=4,VALUE(LEFT(A641,4)),VALUE(LEFT(A641,4))-1)+1,100),"00")</f>
        <v>FY2020-21</v>
      </c>
      <c r="D641" s="0" t="s">
        <v>150</v>
      </c>
      <c r="E641" s="0" t="s">
        <v>150</v>
      </c>
      <c r="F641" s="0" t="str">
        <f aca="false">INDEX(Mapping!$B$2:$B$465,MATCH(E641,Mapping!$A$2:$A$465,0))</f>
        <v>DNH &amp; DD (UT)</v>
      </c>
      <c r="G641" s="0" t="str">
        <f aca="false">INDEX(Mapping!$C$2:$C$465,MATCH(E641,Mapping!$A$2:$A$465,0))</f>
        <v>DNH &amp; DD (UT)</v>
      </c>
      <c r="H641" s="2" t="n">
        <v>0.12</v>
      </c>
      <c r="I641" s="3" t="n">
        <v>0.002</v>
      </c>
    </row>
    <row r="642" customFormat="false" ht="15" hidden="false" customHeight="false" outlineLevel="0" collapsed="false">
      <c r="A642" s="0" t="s">
        <v>197</v>
      </c>
      <c r="B642" s="0" t="n">
        <f aca="false">VALUE(LEFT(A642,4))</f>
        <v>2020</v>
      </c>
      <c r="C642" s="0" t="str">
        <f aca="false">"FY"&amp;IF(VALUE(MID(A642,6,2))&gt;=4,VALUE(LEFT(A642,4)),VALUE(LEFT(A642,4))-1)&amp;"-"&amp;TEXT(MOD(IF(VALUE(MID(A642,6,2))&gt;=4,VALUE(LEFT(A642,4)),VALUE(LEFT(A642,4))-1)+1,100),"00")</f>
        <v>FY2020-21</v>
      </c>
      <c r="D642" s="0" t="s">
        <v>62</v>
      </c>
      <c r="E642" s="0" t="s">
        <v>62</v>
      </c>
      <c r="F642" s="0" t="str">
        <f aca="false">INDEX(Mapping!$B$2:$B$465,MATCH(E642,Mapping!$A$2:$A$465,0))</f>
        <v>TEESTA URJA (TEESTA-III HEP)</v>
      </c>
      <c r="G642" s="0" t="str">
        <f aca="false">INDEX(Mapping!$C$2:$C$465,MATCH(E642,Mapping!$A$2:$A$465,0))</f>
        <v>TEESTA URJA (TEESTA-III HEP)</v>
      </c>
      <c r="H642" s="2" t="n">
        <v>497.7</v>
      </c>
      <c r="I642" s="3" t="n">
        <v>8.97</v>
      </c>
    </row>
    <row r="643" customFormat="false" ht="15" hidden="false" customHeight="false" outlineLevel="0" collapsed="false">
      <c r="A643" s="0" t="s">
        <v>197</v>
      </c>
      <c r="B643" s="0" t="n">
        <f aca="false">VALUE(LEFT(A643,4))</f>
        <v>2020</v>
      </c>
      <c r="C643" s="0" t="str">
        <f aca="false">"FY"&amp;IF(VALUE(MID(A643,6,2))&gt;=4,VALUE(LEFT(A643,4)),VALUE(LEFT(A643,4))-1)&amp;"-"&amp;TEXT(MOD(IF(VALUE(MID(A643,6,2))&gt;=4,VALUE(LEFT(A643,4)),VALUE(LEFT(A643,4))-1)+1,100),"00")</f>
        <v>FY2020-21</v>
      </c>
      <c r="D643" s="0" t="s">
        <v>31</v>
      </c>
      <c r="E643" s="0" t="s">
        <v>31</v>
      </c>
      <c r="F643" s="0" t="str">
        <f aca="false">INDEX(Mapping!$B$2:$B$465,MATCH(E643,Mapping!$A$2:$A$465,0))</f>
        <v>GUJARAT</v>
      </c>
      <c r="G643" s="0" t="str">
        <f aca="false">INDEX(Mapping!$C$2:$C$465,MATCH(E643,Mapping!$A$2:$A$465,0))</f>
        <v>GUJARAT</v>
      </c>
      <c r="H643" s="2" t="n">
        <v>444.14</v>
      </c>
      <c r="I643" s="3" t="n">
        <v>8</v>
      </c>
    </row>
    <row r="644" customFormat="false" ht="15" hidden="false" customHeight="false" outlineLevel="0" collapsed="false">
      <c r="A644" s="0" t="s">
        <v>197</v>
      </c>
      <c r="B644" s="0" t="n">
        <f aca="false">VALUE(LEFT(A644,4))</f>
        <v>2020</v>
      </c>
      <c r="C644" s="0" t="str">
        <f aca="false">"FY"&amp;IF(VALUE(MID(A644,6,2))&gt;=4,VALUE(LEFT(A644,4)),VALUE(LEFT(A644,4))-1)&amp;"-"&amp;TEXT(MOD(IF(VALUE(MID(A644,6,2))&gt;=4,VALUE(LEFT(A644,4)),VALUE(LEFT(A644,4))-1)+1,100),"00")</f>
        <v>FY2020-21</v>
      </c>
      <c r="D644" s="0" t="s">
        <v>43</v>
      </c>
      <c r="E644" s="0" t="s">
        <v>43</v>
      </c>
      <c r="F644" s="0" t="str">
        <f aca="false">INDEX(Mapping!$B$2:$B$465,MATCH(E644,Mapping!$A$2:$A$465,0))</f>
        <v>ODISHA</v>
      </c>
      <c r="G644" s="0" t="str">
        <f aca="false">INDEX(Mapping!$C$2:$C$465,MATCH(E644,Mapping!$A$2:$A$465,0))</f>
        <v>ODISHA</v>
      </c>
      <c r="H644" s="2" t="n">
        <v>390.63</v>
      </c>
      <c r="I644" s="3" t="n">
        <v>7.04</v>
      </c>
    </row>
    <row r="645" customFormat="false" ht="15" hidden="false" customHeight="false" outlineLevel="0" collapsed="false">
      <c r="A645" s="0" t="s">
        <v>197</v>
      </c>
      <c r="B645" s="0" t="n">
        <f aca="false">VALUE(LEFT(A645,4))</f>
        <v>2020</v>
      </c>
      <c r="C645" s="0" t="str">
        <f aca="false">"FY"&amp;IF(VALUE(MID(A645,6,2))&gt;=4,VALUE(LEFT(A645,4)),VALUE(LEFT(A645,4))-1)&amp;"-"&amp;TEXT(MOD(IF(VALUE(MID(A645,6,2))&gt;=4,VALUE(LEFT(A645,4)),VALUE(LEFT(A645,4))-1)+1,100),"00")</f>
        <v>FY2020-21</v>
      </c>
      <c r="D645" s="0" t="s">
        <v>57</v>
      </c>
      <c r="E645" s="0" t="s">
        <v>57</v>
      </c>
      <c r="F645" s="0" t="str">
        <f aca="false">INDEX(Mapping!$B$2:$B$465,MATCH(E645,Mapping!$A$2:$A$465,0))</f>
        <v>SEIL ENERGY INDIA (EX-SEMBCORP)</v>
      </c>
      <c r="G645" s="0" t="str">
        <f aca="false">INDEX(Mapping!$C$2:$C$465,MATCH(E645,Mapping!$A$2:$A$465,0))</f>
        <v>SEIL ENERGY INDIA</v>
      </c>
      <c r="H645" s="2" t="n">
        <v>387.9</v>
      </c>
      <c r="I645" s="3" t="n">
        <v>6.99</v>
      </c>
    </row>
    <row r="646" customFormat="false" ht="15" hidden="false" customHeight="false" outlineLevel="0" collapsed="false">
      <c r="A646" s="0" t="s">
        <v>197</v>
      </c>
      <c r="B646" s="0" t="n">
        <f aca="false">VALUE(LEFT(A646,4))</f>
        <v>2020</v>
      </c>
      <c r="C646" s="0" t="str">
        <f aca="false">"FY"&amp;IF(VALUE(MID(A646,6,2))&gt;=4,VALUE(LEFT(A646,4)),VALUE(LEFT(A646,4))-1)&amp;"-"&amp;TEXT(MOD(IF(VALUE(MID(A646,6,2))&gt;=4,VALUE(LEFT(A646,4)),VALUE(LEFT(A646,4))-1)+1,100),"00")</f>
        <v>FY2020-21</v>
      </c>
      <c r="D646" s="0" t="s">
        <v>65</v>
      </c>
      <c r="E646" s="0" t="s">
        <v>65</v>
      </c>
      <c r="F646" s="0" t="str">
        <f aca="false">INDEX(Mapping!$B$2:$B$465,MATCH(E646,Mapping!$A$2:$A$465,0))</f>
        <v>JAYPEE NIGRIE STPP</v>
      </c>
      <c r="G646" s="0" t="str">
        <f aca="false">INDEX(Mapping!$C$2:$C$465,MATCH(E646,Mapping!$A$2:$A$465,0))</f>
        <v>JAYPEE NIGRIE STPP</v>
      </c>
      <c r="H646" s="2" t="n">
        <v>347.78</v>
      </c>
      <c r="I646" s="3" t="n">
        <v>6.27</v>
      </c>
    </row>
    <row r="647" customFormat="false" ht="15" hidden="false" customHeight="false" outlineLevel="0" collapsed="false">
      <c r="A647" s="0" t="s">
        <v>197</v>
      </c>
      <c r="B647" s="0" t="n">
        <f aca="false">VALUE(LEFT(A647,4))</f>
        <v>2020</v>
      </c>
      <c r="C647" s="0" t="str">
        <f aca="false">"FY"&amp;IF(VALUE(MID(A647,6,2))&gt;=4,VALUE(LEFT(A647,4)),VALUE(LEFT(A647,4))-1)&amp;"-"&amp;TEXT(MOD(IF(VALUE(MID(A647,6,2))&gt;=4,VALUE(LEFT(A647,4)),VALUE(LEFT(A647,4))-1)+1,100),"00")</f>
        <v>FY2020-21</v>
      </c>
      <c r="D647" s="0" t="s">
        <v>114</v>
      </c>
      <c r="E647" s="0" t="s">
        <v>114</v>
      </c>
      <c r="F647" s="0" t="str">
        <f aca="false">INDEX(Mapping!$B$2:$B$465,MATCH(E647,Mapping!$A$2:$A$465,0))</f>
        <v>ADANI POWER - RAIGARH TPP (EX-REGL)</v>
      </c>
      <c r="G647" s="0" t="str">
        <f aca="false">INDEX(Mapping!$C$2:$C$465,MATCH(E647,Mapping!$A$2:$A$465,0))</f>
        <v>ADANI POWER (ALL PLANTS)</v>
      </c>
      <c r="H647" s="2" t="n">
        <v>303.18</v>
      </c>
      <c r="I647" s="3" t="n">
        <v>5.46</v>
      </c>
    </row>
    <row r="648" customFormat="false" ht="15" hidden="false" customHeight="false" outlineLevel="0" collapsed="false">
      <c r="A648" s="0" t="s">
        <v>197</v>
      </c>
      <c r="B648" s="0" t="n">
        <f aca="false">VALUE(LEFT(A648,4))</f>
        <v>2020</v>
      </c>
      <c r="C648" s="0" t="str">
        <f aca="false">"FY"&amp;IF(VALUE(MID(A648,6,2))&gt;=4,VALUE(LEFT(A648,4)),VALUE(LEFT(A648,4))-1)&amp;"-"&amp;TEXT(MOD(IF(VALUE(MID(A648,6,2))&gt;=4,VALUE(LEFT(A648,4)),VALUE(LEFT(A648,4))-1)+1,100),"00")</f>
        <v>FY2020-21</v>
      </c>
      <c r="D648" s="0" t="s">
        <v>72</v>
      </c>
      <c r="E648" s="0" t="s">
        <v>72</v>
      </c>
      <c r="F648" s="0" t="str">
        <f aca="false">INDEX(Mapping!$B$2:$B$465,MATCH(E648,Mapping!$A$2:$A$465,0))</f>
        <v>JINDAL POWER LTD - STAGE 1</v>
      </c>
      <c r="G648" s="0" t="str">
        <f aca="false">INDEX(Mapping!$C$2:$C$465,MATCH(E648,Mapping!$A$2:$A$465,0))</f>
        <v>JINDAL POWER LTD (BOTH STAGES)</v>
      </c>
      <c r="H648" s="2" t="n">
        <v>297.27</v>
      </c>
      <c r="I648" s="3" t="n">
        <v>5.36</v>
      </c>
    </row>
    <row r="649" customFormat="false" ht="15" hidden="false" customHeight="false" outlineLevel="0" collapsed="false">
      <c r="A649" s="0" t="s">
        <v>197</v>
      </c>
      <c r="B649" s="0" t="n">
        <f aca="false">VALUE(LEFT(A649,4))</f>
        <v>2020</v>
      </c>
      <c r="C649" s="0" t="str">
        <f aca="false">"FY"&amp;IF(VALUE(MID(A649,6,2))&gt;=4,VALUE(LEFT(A649,4)),VALUE(LEFT(A649,4))-1)&amp;"-"&amp;TEXT(MOD(IF(VALUE(MID(A649,6,2))&gt;=4,VALUE(LEFT(A649,4)),VALUE(LEFT(A649,4))-1)+1,100),"00")</f>
        <v>FY2020-21</v>
      </c>
      <c r="D649" s="0" t="s">
        <v>36</v>
      </c>
      <c r="E649" s="0" t="s">
        <v>36</v>
      </c>
      <c r="F649" s="0" t="str">
        <f aca="false">INDEX(Mapping!$B$2:$B$465,MATCH(E649,Mapping!$A$2:$A$465,0))</f>
        <v>UTTAR PRADESH</v>
      </c>
      <c r="G649" s="0" t="str">
        <f aca="false">INDEX(Mapping!$C$2:$C$465,MATCH(E649,Mapping!$A$2:$A$465,0))</f>
        <v>UTTAR PRADESH</v>
      </c>
      <c r="H649" s="2" t="n">
        <v>198.37</v>
      </c>
      <c r="I649" s="3" t="n">
        <v>3.57</v>
      </c>
    </row>
    <row r="650" customFormat="false" ht="15" hidden="false" customHeight="false" outlineLevel="0" collapsed="false">
      <c r="A650" s="0" t="s">
        <v>197</v>
      </c>
      <c r="B650" s="0" t="n">
        <f aca="false">VALUE(LEFT(A650,4))</f>
        <v>2020</v>
      </c>
      <c r="C650" s="0" t="str">
        <f aca="false">"FY"&amp;IF(VALUE(MID(A650,6,2))&gt;=4,VALUE(LEFT(A650,4)),VALUE(LEFT(A650,4))-1)&amp;"-"&amp;TEXT(MOD(IF(VALUE(MID(A650,6,2))&gt;=4,VALUE(LEFT(A650,4)),VALUE(LEFT(A650,4))-1)+1,100),"00")</f>
        <v>FY2020-21</v>
      </c>
      <c r="D650" s="0" t="s">
        <v>49</v>
      </c>
      <c r="E650" s="0" t="s">
        <v>49</v>
      </c>
      <c r="F650" s="0" t="str">
        <f aca="false">INDEX(Mapping!$B$2:$B$465,MATCH(E650,Mapping!$A$2:$A$465,0))</f>
        <v>MADHYA PRADESH</v>
      </c>
      <c r="G650" s="0" t="str">
        <f aca="false">INDEX(Mapping!$C$2:$C$465,MATCH(E650,Mapping!$A$2:$A$465,0))</f>
        <v>MADHYA PRADESH</v>
      </c>
      <c r="H650" s="2" t="n">
        <v>196.97</v>
      </c>
      <c r="I650" s="3" t="n">
        <v>3.55</v>
      </c>
    </row>
    <row r="651" customFormat="false" ht="15" hidden="false" customHeight="false" outlineLevel="0" collapsed="false">
      <c r="A651" s="0" t="s">
        <v>197</v>
      </c>
      <c r="B651" s="0" t="n">
        <f aca="false">VALUE(LEFT(A651,4))</f>
        <v>2020</v>
      </c>
      <c r="C651" s="0" t="str">
        <f aca="false">"FY"&amp;IF(VALUE(MID(A651,6,2))&gt;=4,VALUE(LEFT(A651,4)),VALUE(LEFT(A651,4))-1)&amp;"-"&amp;TEXT(MOD(IF(VALUE(MID(A651,6,2))&gt;=4,VALUE(LEFT(A651,4)),VALUE(LEFT(A651,4))-1)+1,100),"00")</f>
        <v>FY2020-21</v>
      </c>
      <c r="D651" s="0" t="s">
        <v>67</v>
      </c>
      <c r="E651" s="0" t="s">
        <v>67</v>
      </c>
      <c r="F651" s="0" t="str">
        <f aca="false">INDEX(Mapping!$B$2:$B$465,MATCH(E651,Mapping!$A$2:$A$465,0))</f>
        <v>JINDAL POWER LTD - STAGE 2</v>
      </c>
      <c r="G651" s="0" t="str">
        <f aca="false">INDEX(Mapping!$C$2:$C$465,MATCH(E651,Mapping!$A$2:$A$465,0))</f>
        <v>JINDAL POWER LTD (BOTH STAGES)</v>
      </c>
      <c r="H651" s="2" t="n">
        <v>188.31</v>
      </c>
      <c r="I651" s="3" t="n">
        <v>3.39</v>
      </c>
    </row>
    <row r="652" customFormat="false" ht="15" hidden="false" customHeight="false" outlineLevel="0" collapsed="false">
      <c r="A652" s="0" t="s">
        <v>197</v>
      </c>
      <c r="B652" s="0" t="n">
        <f aca="false">VALUE(LEFT(A652,4))</f>
        <v>2020</v>
      </c>
      <c r="C652" s="0" t="str">
        <f aca="false">"FY"&amp;IF(VALUE(MID(A652,6,2))&gt;=4,VALUE(LEFT(A652,4)),VALUE(LEFT(A652,4))-1)&amp;"-"&amp;TEXT(MOD(IF(VALUE(MID(A652,6,2))&gt;=4,VALUE(LEFT(A652,4)),VALUE(LEFT(A652,4))-1)+1,100),"00")</f>
        <v>FY2020-21</v>
      </c>
      <c r="D652" s="0" t="s">
        <v>195</v>
      </c>
      <c r="E652" s="0" t="s">
        <v>195</v>
      </c>
      <c r="F652" s="0" t="str">
        <f aca="false">INDEX(Mapping!$B$2:$B$465,MATCH(E652,Mapping!$A$2:$A$465,0))</f>
        <v>COASTAL ENERGEN</v>
      </c>
      <c r="G652" s="0" t="str">
        <f aca="false">INDEX(Mapping!$C$2:$C$465,MATCH(E652,Mapping!$A$2:$A$465,0))</f>
        <v>COASTAL ENERGEN</v>
      </c>
      <c r="H652" s="2" t="n">
        <v>183.31</v>
      </c>
      <c r="I652" s="3" t="n">
        <v>3.3</v>
      </c>
    </row>
    <row r="653" customFormat="false" ht="15" hidden="false" customHeight="false" outlineLevel="0" collapsed="false">
      <c r="A653" s="0" t="s">
        <v>197</v>
      </c>
      <c r="B653" s="0" t="n">
        <f aca="false">VALUE(LEFT(A653,4))</f>
        <v>2020</v>
      </c>
      <c r="C653" s="0" t="str">
        <f aca="false">"FY"&amp;IF(VALUE(MID(A653,6,2))&gt;=4,VALUE(LEFT(A653,4)),VALUE(LEFT(A653,4))-1)&amp;"-"&amp;TEXT(MOD(IF(VALUE(MID(A653,6,2))&gt;=4,VALUE(LEFT(A653,4)),VALUE(LEFT(A653,4))-1)+1,100),"00")</f>
        <v>FY2020-21</v>
      </c>
      <c r="D653" s="0" t="s">
        <v>53</v>
      </c>
      <c r="E653" s="0" t="s">
        <v>53</v>
      </c>
      <c r="F653" s="0" t="str">
        <f aca="false">INDEX(Mapping!$B$2:$B$465,MATCH(E653,Mapping!$A$2:$A$465,0))</f>
        <v>HIMACHAL PRADESH</v>
      </c>
      <c r="G653" s="0" t="str">
        <f aca="false">INDEX(Mapping!$C$2:$C$465,MATCH(E653,Mapping!$A$2:$A$465,0))</f>
        <v>HIMACHAL PRADESH</v>
      </c>
      <c r="H653" s="2" t="n">
        <v>169.69</v>
      </c>
      <c r="I653" s="3" t="n">
        <v>3.06</v>
      </c>
    </row>
    <row r="654" customFormat="false" ht="15" hidden="false" customHeight="false" outlineLevel="0" collapsed="false">
      <c r="A654" s="0" t="s">
        <v>197</v>
      </c>
      <c r="B654" s="0" t="n">
        <f aca="false">VALUE(LEFT(A654,4))</f>
        <v>2020</v>
      </c>
      <c r="C654" s="0" t="str">
        <f aca="false">"FY"&amp;IF(VALUE(MID(A654,6,2))&gt;=4,VALUE(LEFT(A654,4)),VALUE(LEFT(A654,4))-1)&amp;"-"&amp;TEXT(MOD(IF(VALUE(MID(A654,6,2))&gt;=4,VALUE(LEFT(A654,4)),VALUE(LEFT(A654,4))-1)+1,100),"00")</f>
        <v>FY2020-21</v>
      </c>
      <c r="D654" s="0" t="s">
        <v>85</v>
      </c>
      <c r="E654" s="0" t="s">
        <v>85</v>
      </c>
      <c r="F654" s="0" t="str">
        <f aca="false">INDEX(Mapping!$B$2:$B$465,MATCH(E654,Mapping!$A$2:$A$465,0))</f>
        <v>ADANI POWER - RAIPUR TPP (EX-GMR CHHATTISGARH)</v>
      </c>
      <c r="G654" s="0" t="str">
        <f aca="false">INDEX(Mapping!$C$2:$C$465,MATCH(E654,Mapping!$A$2:$A$465,0))</f>
        <v>ADANI POWER (ALL PLANTS)</v>
      </c>
      <c r="H654" s="2" t="n">
        <v>158.54</v>
      </c>
      <c r="I654" s="3" t="n">
        <v>2.86</v>
      </c>
    </row>
    <row r="655" customFormat="false" ht="15" hidden="false" customHeight="false" outlineLevel="0" collapsed="false">
      <c r="A655" s="0" t="s">
        <v>197</v>
      </c>
      <c r="B655" s="0" t="n">
        <f aca="false">VALUE(LEFT(A655,4))</f>
        <v>2020</v>
      </c>
      <c r="C655" s="0" t="str">
        <f aca="false">"FY"&amp;IF(VALUE(MID(A655,6,2))&gt;=4,VALUE(LEFT(A655,4)),VALUE(LEFT(A655,4))-1)&amp;"-"&amp;TEXT(MOD(IF(VALUE(MID(A655,6,2))&gt;=4,VALUE(LEFT(A655,4)),VALUE(LEFT(A655,4))-1)+1,100),"00")</f>
        <v>FY2020-21</v>
      </c>
      <c r="D655" s="0" t="s">
        <v>84</v>
      </c>
      <c r="E655" s="0" t="s">
        <v>84</v>
      </c>
      <c r="F655" s="0" t="str">
        <f aca="false">INDEX(Mapping!$B$2:$B$465,MATCH(E655,Mapping!$A$2:$A$465,0))</f>
        <v>DB POWER</v>
      </c>
      <c r="G655" s="0" t="str">
        <f aca="false">INDEX(Mapping!$C$2:$C$465,MATCH(E655,Mapping!$A$2:$A$465,0))</f>
        <v>DB POWER</v>
      </c>
      <c r="H655" s="2" t="n">
        <v>152.03</v>
      </c>
      <c r="I655" s="3" t="n">
        <v>2.74</v>
      </c>
    </row>
    <row r="656" customFormat="false" ht="15" hidden="false" customHeight="false" outlineLevel="0" collapsed="false">
      <c r="A656" s="0" t="s">
        <v>197</v>
      </c>
      <c r="B656" s="0" t="n">
        <f aca="false">VALUE(LEFT(A656,4))</f>
        <v>2020</v>
      </c>
      <c r="C656" s="0" t="str">
        <f aca="false">"FY"&amp;IF(VALUE(MID(A656,6,2))&gt;=4,VALUE(LEFT(A656,4)),VALUE(LEFT(A656,4))-1)&amp;"-"&amp;TEXT(MOD(IF(VALUE(MID(A656,6,2))&gt;=4,VALUE(LEFT(A656,4)),VALUE(LEFT(A656,4))-1)+1,100),"00")</f>
        <v>FY2020-21</v>
      </c>
      <c r="D656" s="0" t="s">
        <v>159</v>
      </c>
      <c r="E656" s="0" t="s">
        <v>159</v>
      </c>
      <c r="F656" s="0" t="str">
        <f aca="false">INDEX(Mapping!$B$2:$B$465,MATCH(E656,Mapping!$A$2:$A$465,0))</f>
        <v>GMR WARORA (EX-EMCO)</v>
      </c>
      <c r="G656" s="0" t="str">
        <f aca="false">INDEX(Mapping!$C$2:$C$465,MATCH(E656,Mapping!$A$2:$A$465,0))</f>
        <v>GMR ENERGY</v>
      </c>
      <c r="H656" s="2" t="n">
        <v>132.31</v>
      </c>
      <c r="I656" s="3" t="n">
        <v>2.38</v>
      </c>
    </row>
    <row r="657" customFormat="false" ht="15" hidden="false" customHeight="false" outlineLevel="0" collapsed="false">
      <c r="A657" s="0" t="s">
        <v>197</v>
      </c>
      <c r="B657" s="0" t="n">
        <f aca="false">VALUE(LEFT(A657,4))</f>
        <v>2020</v>
      </c>
      <c r="C657" s="0" t="str">
        <f aca="false">"FY"&amp;IF(VALUE(MID(A657,6,2))&gt;=4,VALUE(LEFT(A657,4)),VALUE(LEFT(A657,4))-1)&amp;"-"&amp;TEXT(MOD(IF(VALUE(MID(A657,6,2))&gt;=4,VALUE(LEFT(A657,4)),VALUE(LEFT(A657,4))-1)+1,100),"00")</f>
        <v>FY2020-21</v>
      </c>
      <c r="D657" s="0" t="s">
        <v>167</v>
      </c>
      <c r="E657" s="0" t="s">
        <v>167</v>
      </c>
      <c r="F657" s="0" t="str">
        <f aca="false">INDEX(Mapping!$B$2:$B$465,MATCH(E657,Mapping!$A$2:$A$465,0))</f>
        <v>SEIL ENERGY INDIA (EX-SEMBCORP)</v>
      </c>
      <c r="G657" s="0" t="str">
        <f aca="false">INDEX(Mapping!$C$2:$C$465,MATCH(E657,Mapping!$A$2:$A$465,0))</f>
        <v>SEIL ENERGY INDIA</v>
      </c>
      <c r="H657" s="2" t="n">
        <v>127.37</v>
      </c>
      <c r="I657" s="3" t="n">
        <v>2.29</v>
      </c>
    </row>
    <row r="658" customFormat="false" ht="15" hidden="false" customHeight="false" outlineLevel="0" collapsed="false">
      <c r="A658" s="0" t="s">
        <v>197</v>
      </c>
      <c r="B658" s="0" t="n">
        <f aca="false">VALUE(LEFT(A658,4))</f>
        <v>2020</v>
      </c>
      <c r="C658" s="0" t="str">
        <f aca="false">"FY"&amp;IF(VALUE(MID(A658,6,2))&gt;=4,VALUE(LEFT(A658,4)),VALUE(LEFT(A658,4))-1)&amp;"-"&amp;TEXT(MOD(IF(VALUE(MID(A658,6,2))&gt;=4,VALUE(LEFT(A658,4)),VALUE(LEFT(A658,4))-1)+1,100),"00")</f>
        <v>FY2020-21</v>
      </c>
      <c r="D658" s="0" t="s">
        <v>46</v>
      </c>
      <c r="E658" s="0" t="s">
        <v>46</v>
      </c>
      <c r="F658" s="0" t="str">
        <f aca="false">INDEX(Mapping!$B$2:$B$465,MATCH(E658,Mapping!$A$2:$A$465,0))</f>
        <v>CHHATTISGARH</v>
      </c>
      <c r="G658" s="0" t="str">
        <f aca="false">INDEX(Mapping!$C$2:$C$465,MATCH(E658,Mapping!$A$2:$A$465,0))</f>
        <v>CHHATTISGARH</v>
      </c>
      <c r="H658" s="2" t="n">
        <v>110.18</v>
      </c>
      <c r="I658" s="3" t="n">
        <v>1.99</v>
      </c>
    </row>
    <row r="659" customFormat="false" ht="15" hidden="false" customHeight="false" outlineLevel="0" collapsed="false">
      <c r="A659" s="0" t="s">
        <v>197</v>
      </c>
      <c r="B659" s="0" t="n">
        <f aca="false">VALUE(LEFT(A659,4))</f>
        <v>2020</v>
      </c>
      <c r="C659" s="0" t="str">
        <f aca="false">"FY"&amp;IF(VALUE(MID(A659,6,2))&gt;=4,VALUE(LEFT(A659,4)),VALUE(LEFT(A659,4))-1)&amp;"-"&amp;TEXT(MOD(IF(VALUE(MID(A659,6,2))&gt;=4,VALUE(LEFT(A659,4)),VALUE(LEFT(A659,4))-1)+1,100),"00")</f>
        <v>FY2020-21</v>
      </c>
      <c r="D659" s="0" t="s">
        <v>79</v>
      </c>
      <c r="E659" s="0" t="s">
        <v>79</v>
      </c>
      <c r="F659" s="0" t="str">
        <f aca="false">INDEX(Mapping!$B$2:$B$465,MATCH(E659,Mapping!$A$2:$A$465,0))</f>
        <v>MAHAN ENERGEN (EX-ESSAR POWER MP)</v>
      </c>
      <c r="G659" s="0" t="str">
        <f aca="false">INDEX(Mapping!$C$2:$C$465,MATCH(E659,Mapping!$A$2:$A$465,0))</f>
        <v>ADANI POWER (ALL PLANTS)</v>
      </c>
      <c r="H659" s="2" t="n">
        <v>106.84</v>
      </c>
      <c r="I659" s="3" t="n">
        <v>1.92</v>
      </c>
    </row>
    <row r="660" customFormat="false" ht="15" hidden="false" customHeight="false" outlineLevel="0" collapsed="false">
      <c r="A660" s="0" t="s">
        <v>197</v>
      </c>
      <c r="B660" s="0" t="n">
        <f aca="false">VALUE(LEFT(A660,4))</f>
        <v>2020</v>
      </c>
      <c r="C660" s="0" t="str">
        <f aca="false">"FY"&amp;IF(VALUE(MID(A660,6,2))&gt;=4,VALUE(LEFT(A660,4)),VALUE(LEFT(A660,4))-1)&amp;"-"&amp;TEXT(MOD(IF(VALUE(MID(A660,6,2))&gt;=4,VALUE(LEFT(A660,4)),VALUE(LEFT(A660,4))-1)+1,100),"00")</f>
        <v>FY2020-21</v>
      </c>
      <c r="D660" s="0" t="s">
        <v>47</v>
      </c>
      <c r="E660" s="0" t="s">
        <v>47</v>
      </c>
      <c r="F660" s="0" t="str">
        <f aca="false">INDEX(Mapping!$B$2:$B$465,MATCH(E660,Mapping!$A$2:$A$465,0))</f>
        <v>KARNATAKA</v>
      </c>
      <c r="G660" s="0" t="str">
        <f aca="false">INDEX(Mapping!$C$2:$C$465,MATCH(E660,Mapping!$A$2:$A$465,0))</f>
        <v>KARNATAKA</v>
      </c>
      <c r="H660" s="2" t="n">
        <v>94.67</v>
      </c>
      <c r="I660" s="3" t="n">
        <v>1.71</v>
      </c>
    </row>
    <row r="661" customFormat="false" ht="15" hidden="false" customHeight="false" outlineLevel="0" collapsed="false">
      <c r="A661" s="0" t="s">
        <v>197</v>
      </c>
      <c r="B661" s="0" t="n">
        <f aca="false">VALUE(LEFT(A661,4))</f>
        <v>2020</v>
      </c>
      <c r="C661" s="0" t="str">
        <f aca="false">"FY"&amp;IF(VALUE(MID(A661,6,2))&gt;=4,VALUE(LEFT(A661,4)),VALUE(LEFT(A661,4))-1)&amp;"-"&amp;TEXT(MOD(IF(VALUE(MID(A661,6,2))&gt;=4,VALUE(LEFT(A661,4)),VALUE(LEFT(A661,4))-1)+1,100),"00")</f>
        <v>FY2020-21</v>
      </c>
      <c r="D661" s="0" t="s">
        <v>184</v>
      </c>
      <c r="E661" s="0" t="s">
        <v>184</v>
      </c>
      <c r="F661" s="0" t="str">
        <f aca="false">INDEX(Mapping!$B$2:$B$465,MATCH(E661,Mapping!$A$2:$A$465,0))</f>
        <v>GMR KAMALANGA</v>
      </c>
      <c r="G661" s="0" t="str">
        <f aca="false">INDEX(Mapping!$C$2:$C$465,MATCH(E661,Mapping!$A$2:$A$465,0))</f>
        <v>GMR ENERGY</v>
      </c>
      <c r="H661" s="2" t="n">
        <v>60.26</v>
      </c>
      <c r="I661" s="3" t="n">
        <v>1.09</v>
      </c>
    </row>
    <row r="662" customFormat="false" ht="15" hidden="false" customHeight="false" outlineLevel="0" collapsed="false">
      <c r="A662" s="0" t="s">
        <v>197</v>
      </c>
      <c r="B662" s="0" t="n">
        <f aca="false">VALUE(LEFT(A662,4))</f>
        <v>2020</v>
      </c>
      <c r="C662" s="0" t="str">
        <f aca="false">"FY"&amp;IF(VALUE(MID(A662,6,2))&gt;=4,VALUE(LEFT(A662,4)),VALUE(LEFT(A662,4))-1)&amp;"-"&amp;TEXT(MOD(IF(VALUE(MID(A662,6,2))&gt;=4,VALUE(LEFT(A662,4)),VALUE(LEFT(A662,4))-1)+1,100),"00")</f>
        <v>FY2020-21</v>
      </c>
      <c r="D662" s="0" t="s">
        <v>140</v>
      </c>
      <c r="E662" s="0" t="s">
        <v>140</v>
      </c>
      <c r="F662" s="0" t="str">
        <f aca="false">INDEX(Mapping!$B$2:$B$465,MATCH(E662,Mapping!$A$2:$A$465,0))</f>
        <v>NEEPCO STATIONS</v>
      </c>
      <c r="G662" s="0" t="str">
        <f aca="false">INDEX(Mapping!$C$2:$C$465,MATCH(E662,Mapping!$A$2:$A$465,0))</f>
        <v>NEEPCO STATIONS</v>
      </c>
      <c r="H662" s="2" t="n">
        <v>57.05</v>
      </c>
      <c r="I662" s="3" t="n">
        <v>1.03</v>
      </c>
    </row>
    <row r="663" customFormat="false" ht="15" hidden="false" customHeight="false" outlineLevel="0" collapsed="false">
      <c r="A663" s="0" t="s">
        <v>197</v>
      </c>
      <c r="B663" s="0" t="n">
        <f aca="false">VALUE(LEFT(A663,4))</f>
        <v>2020</v>
      </c>
      <c r="C663" s="0" t="str">
        <f aca="false">"FY"&amp;IF(VALUE(MID(A663,6,2))&gt;=4,VALUE(LEFT(A663,4)),VALUE(LEFT(A663,4))-1)&amp;"-"&amp;TEXT(MOD(IF(VALUE(MID(A663,6,2))&gt;=4,VALUE(LEFT(A663,4)),VALUE(LEFT(A663,4))-1)+1,100),"00")</f>
        <v>FY2020-21</v>
      </c>
      <c r="D663" s="0" t="s">
        <v>89</v>
      </c>
      <c r="E663" s="0" t="s">
        <v>89</v>
      </c>
      <c r="F663" s="0" t="str">
        <f aca="false">INDEX(Mapping!$B$2:$B$465,MATCH(E663,Mapping!$A$2:$A$465,0))</f>
        <v>MB POWER (MP)</v>
      </c>
      <c r="G663" s="0" t="str">
        <f aca="false">INDEX(Mapping!$C$2:$C$465,MATCH(E663,Mapping!$A$2:$A$465,0))</f>
        <v>MB POWER (MP)</v>
      </c>
      <c r="H663" s="2" t="n">
        <v>56.11</v>
      </c>
      <c r="I663" s="3" t="n">
        <v>1.01</v>
      </c>
    </row>
    <row r="664" customFormat="false" ht="15" hidden="false" customHeight="false" outlineLevel="0" collapsed="false">
      <c r="A664" s="0" t="s">
        <v>197</v>
      </c>
      <c r="B664" s="0" t="n">
        <f aca="false">VALUE(LEFT(A664,4))</f>
        <v>2020</v>
      </c>
      <c r="C664" s="0" t="str">
        <f aca="false">"FY"&amp;IF(VALUE(MID(A664,6,2))&gt;=4,VALUE(LEFT(A664,4)),VALUE(LEFT(A664,4))-1)&amp;"-"&amp;TEXT(MOD(IF(VALUE(MID(A664,6,2))&gt;=4,VALUE(LEFT(A664,4)),VALUE(LEFT(A664,4))-1)+1,100),"00")</f>
        <v>FY2020-21</v>
      </c>
      <c r="D664" s="0" t="s">
        <v>71</v>
      </c>
      <c r="E664" s="0" t="s">
        <v>71</v>
      </c>
      <c r="F664" s="0" t="str">
        <f aca="false">INDEX(Mapping!$B$2:$B$465,MATCH(E664,Mapping!$A$2:$A$465,0))</f>
        <v>KERALA</v>
      </c>
      <c r="G664" s="0" t="str">
        <f aca="false">INDEX(Mapping!$C$2:$C$465,MATCH(E664,Mapping!$A$2:$A$465,0))</f>
        <v>KERALA</v>
      </c>
      <c r="H664" s="2" t="n">
        <v>53.41</v>
      </c>
      <c r="I664" s="3" t="n">
        <v>0.96</v>
      </c>
    </row>
    <row r="665" customFormat="false" ht="15" hidden="false" customHeight="false" outlineLevel="0" collapsed="false">
      <c r="A665" s="0" t="s">
        <v>197</v>
      </c>
      <c r="B665" s="0" t="n">
        <f aca="false">VALUE(LEFT(A665,4))</f>
        <v>2020</v>
      </c>
      <c r="C665" s="0" t="str">
        <f aca="false">"FY"&amp;IF(VALUE(MID(A665,6,2))&gt;=4,VALUE(LEFT(A665,4)),VALUE(LEFT(A665,4))-1)&amp;"-"&amp;TEXT(MOD(IF(VALUE(MID(A665,6,2))&gt;=4,VALUE(LEFT(A665,4)),VALUE(LEFT(A665,4))-1)+1,100),"00")</f>
        <v>FY2020-21</v>
      </c>
      <c r="D665" s="0" t="s">
        <v>143</v>
      </c>
      <c r="E665" s="0" t="s">
        <v>143</v>
      </c>
      <c r="F665" s="0" t="str">
        <f aca="false">INDEX(Mapping!$B$2:$B$465,MATCH(E665,Mapping!$A$2:$A$465,0))</f>
        <v>MARUTI CLEAN COAL &amp; POWER</v>
      </c>
      <c r="G665" s="0" t="str">
        <f aca="false">INDEX(Mapping!$C$2:$C$465,MATCH(E665,Mapping!$A$2:$A$465,0))</f>
        <v>MARUTI CLEAN COAL &amp; POWER</v>
      </c>
      <c r="H665" s="2" t="n">
        <v>48.28</v>
      </c>
      <c r="I665" s="3" t="n">
        <v>0.87</v>
      </c>
    </row>
    <row r="666" customFormat="false" ht="15" hidden="false" customHeight="false" outlineLevel="0" collapsed="false">
      <c r="A666" s="0" t="s">
        <v>197</v>
      </c>
      <c r="B666" s="0" t="n">
        <f aca="false">VALUE(LEFT(A666,4))</f>
        <v>2020</v>
      </c>
      <c r="C666" s="0" t="str">
        <f aca="false">"FY"&amp;IF(VALUE(MID(A666,6,2))&gt;=4,VALUE(LEFT(A666,4)),VALUE(LEFT(A666,4))-1)&amp;"-"&amp;TEXT(MOD(IF(VALUE(MID(A666,6,2))&gt;=4,VALUE(LEFT(A666,4)),VALUE(LEFT(A666,4))-1)+1,100),"00")</f>
        <v>FY2020-21</v>
      </c>
      <c r="D666" s="0" t="s">
        <v>61</v>
      </c>
      <c r="E666" s="0" t="s">
        <v>61</v>
      </c>
      <c r="F666" s="0" t="str">
        <f aca="false">INDEX(Mapping!$B$2:$B$465,MATCH(E666,Mapping!$A$2:$A$465,0))</f>
        <v>ASSAM</v>
      </c>
      <c r="G666" s="0" t="str">
        <f aca="false">INDEX(Mapping!$C$2:$C$465,MATCH(E666,Mapping!$A$2:$A$465,0))</f>
        <v>ASSAM</v>
      </c>
      <c r="H666" s="2" t="n">
        <v>46.56</v>
      </c>
      <c r="I666" s="3" t="n">
        <v>0.84</v>
      </c>
    </row>
    <row r="667" customFormat="false" ht="15" hidden="false" customHeight="false" outlineLevel="0" collapsed="false">
      <c r="A667" s="0" t="s">
        <v>197</v>
      </c>
      <c r="B667" s="0" t="n">
        <f aca="false">VALUE(LEFT(A667,4))</f>
        <v>2020</v>
      </c>
      <c r="C667" s="0" t="str">
        <f aca="false">"FY"&amp;IF(VALUE(MID(A667,6,2))&gt;=4,VALUE(LEFT(A667,4)),VALUE(LEFT(A667,4))-1)&amp;"-"&amp;TEXT(MOD(IF(VALUE(MID(A667,6,2))&gt;=4,VALUE(LEFT(A667,4)),VALUE(LEFT(A667,4))-1)+1,100),"00")</f>
        <v>FY2020-21</v>
      </c>
      <c r="D667" s="0" t="s">
        <v>176</v>
      </c>
      <c r="E667" s="0" t="s">
        <v>176</v>
      </c>
      <c r="F667" s="0" t="str">
        <f aca="false">INDEX(Mapping!$B$2:$B$465,MATCH(E667,Mapping!$A$2:$A$465,0))</f>
        <v>SIKKIM</v>
      </c>
      <c r="G667" s="0" t="str">
        <f aca="false">INDEX(Mapping!$C$2:$C$465,MATCH(E667,Mapping!$A$2:$A$465,0))</f>
        <v>SIKKIM</v>
      </c>
      <c r="H667" s="2" t="n">
        <v>46.48</v>
      </c>
      <c r="I667" s="3" t="n">
        <v>0.84</v>
      </c>
    </row>
    <row r="668" customFormat="false" ht="15" hidden="false" customHeight="false" outlineLevel="0" collapsed="false">
      <c r="A668" s="0" t="s">
        <v>197</v>
      </c>
      <c r="B668" s="0" t="n">
        <f aca="false">VALUE(LEFT(A668,4))</f>
        <v>2020</v>
      </c>
      <c r="C668" s="0" t="str">
        <f aca="false">"FY"&amp;IF(VALUE(MID(A668,6,2))&gt;=4,VALUE(LEFT(A668,4)),VALUE(LEFT(A668,4))-1)&amp;"-"&amp;TEXT(MOD(IF(VALUE(MID(A668,6,2))&gt;=4,VALUE(LEFT(A668,4)),VALUE(LEFT(A668,4))-1)+1,100),"00")</f>
        <v>FY2020-21</v>
      </c>
      <c r="D668" s="0" t="s">
        <v>121</v>
      </c>
      <c r="E668" s="0" t="s">
        <v>121</v>
      </c>
      <c r="F668" s="0" t="str">
        <f aca="false">INDEX(Mapping!$B$2:$B$465,MATCH(E668,Mapping!$A$2:$A$465,0))</f>
        <v>MEGHALAYA</v>
      </c>
      <c r="G668" s="0" t="str">
        <f aca="false">INDEX(Mapping!$C$2:$C$465,MATCH(E668,Mapping!$A$2:$A$465,0))</f>
        <v>MEGHALAYA</v>
      </c>
      <c r="H668" s="2" t="n">
        <v>43.27</v>
      </c>
      <c r="I668" s="3" t="n">
        <v>0.78</v>
      </c>
    </row>
    <row r="669" customFormat="false" ht="15" hidden="false" customHeight="false" outlineLevel="0" collapsed="false">
      <c r="A669" s="0" t="s">
        <v>197</v>
      </c>
      <c r="B669" s="0" t="n">
        <f aca="false">VALUE(LEFT(A669,4))</f>
        <v>2020</v>
      </c>
      <c r="C669" s="0" t="str">
        <f aca="false">"FY"&amp;IF(VALUE(MID(A669,6,2))&gt;=4,VALUE(LEFT(A669,4)),VALUE(LEFT(A669,4))-1)&amp;"-"&amp;TEXT(MOD(IF(VALUE(MID(A669,6,2))&gt;=4,VALUE(LEFT(A669,4)),VALUE(LEFT(A669,4))-1)+1,100),"00")</f>
        <v>FY2020-21</v>
      </c>
      <c r="D669" s="0" t="s">
        <v>191</v>
      </c>
      <c r="E669" s="0" t="s">
        <v>191</v>
      </c>
      <c r="F669" s="0" t="str">
        <f aca="false">INDEX(Mapping!$B$2:$B$465,MATCH(E669,Mapping!$A$2:$A$465,0))</f>
        <v>DIKCHU HEP</v>
      </c>
      <c r="G669" s="0" t="str">
        <f aca="false">INDEX(Mapping!$C$2:$C$465,MATCH(E669,Mapping!$A$2:$A$465,0))</f>
        <v>DIKCHU HEP</v>
      </c>
      <c r="H669" s="2" t="n">
        <v>41.88</v>
      </c>
      <c r="I669" s="3" t="n">
        <v>0.75</v>
      </c>
    </row>
    <row r="670" customFormat="false" ht="15" hidden="false" customHeight="false" outlineLevel="0" collapsed="false">
      <c r="A670" s="0" t="s">
        <v>197</v>
      </c>
      <c r="B670" s="0" t="n">
        <f aca="false">VALUE(LEFT(A670,4))</f>
        <v>2020</v>
      </c>
      <c r="C670" s="0" t="str">
        <f aca="false">"FY"&amp;IF(VALUE(MID(A670,6,2))&gt;=4,VALUE(LEFT(A670,4)),VALUE(LEFT(A670,4))-1)&amp;"-"&amp;TEXT(MOD(IF(VALUE(MID(A670,6,2))&gt;=4,VALUE(LEFT(A670,4)),VALUE(LEFT(A670,4))-1)+1,100),"00")</f>
        <v>FY2020-21</v>
      </c>
      <c r="D670" s="0" t="s">
        <v>39</v>
      </c>
      <c r="E670" s="0" t="s">
        <v>39</v>
      </c>
      <c r="F670" s="0" t="str">
        <f aca="false">INDEX(Mapping!$B$2:$B$465,MATCH(E670,Mapping!$A$2:$A$465,0))</f>
        <v>WEST BENGAL</v>
      </c>
      <c r="G670" s="0" t="str">
        <f aca="false">INDEX(Mapping!$C$2:$C$465,MATCH(E670,Mapping!$A$2:$A$465,0))</f>
        <v>WEST BENGAL</v>
      </c>
      <c r="H670" s="2" t="n">
        <v>39.25</v>
      </c>
      <c r="I670" s="3" t="n">
        <v>0.71</v>
      </c>
    </row>
    <row r="671" customFormat="false" ht="15" hidden="false" customHeight="false" outlineLevel="0" collapsed="false">
      <c r="A671" s="0" t="s">
        <v>197</v>
      </c>
      <c r="B671" s="0" t="n">
        <f aca="false">VALUE(LEFT(A671,4))</f>
        <v>2020</v>
      </c>
      <c r="C671" s="0" t="str">
        <f aca="false">"FY"&amp;IF(VALUE(MID(A671,6,2))&gt;=4,VALUE(LEFT(A671,4)),VALUE(LEFT(A671,4))-1)&amp;"-"&amp;TEXT(MOD(IF(VALUE(MID(A671,6,2))&gt;=4,VALUE(LEFT(A671,4)),VALUE(LEFT(A671,4))-1)+1,100),"00")</f>
        <v>FY2020-21</v>
      </c>
      <c r="D671" s="0" t="s">
        <v>240</v>
      </c>
      <c r="E671" s="0" t="s">
        <v>240</v>
      </c>
      <c r="F671" s="0" t="str">
        <f aca="false">INDEX(Mapping!$B$2:$B$465,MATCH(E671,Mapping!$A$2:$A$465,0))</f>
        <v>CHUZACHEN HEP</v>
      </c>
      <c r="G671" s="0" t="str">
        <f aca="false">INDEX(Mapping!$C$2:$C$465,MATCH(E671,Mapping!$A$2:$A$465,0))</f>
        <v>CHUZACHEN HEP</v>
      </c>
      <c r="H671" s="2" t="n">
        <v>37.98</v>
      </c>
      <c r="I671" s="3" t="n">
        <v>0.68</v>
      </c>
    </row>
    <row r="672" customFormat="false" ht="15" hidden="false" customHeight="false" outlineLevel="0" collapsed="false">
      <c r="A672" s="0" t="s">
        <v>197</v>
      </c>
      <c r="B672" s="0" t="n">
        <f aca="false">VALUE(LEFT(A672,4))</f>
        <v>2020</v>
      </c>
      <c r="C672" s="0" t="str">
        <f aca="false">"FY"&amp;IF(VALUE(MID(A672,6,2))&gt;=4,VALUE(LEFT(A672,4)),VALUE(LEFT(A672,4))-1)&amp;"-"&amp;TEXT(MOD(IF(VALUE(MID(A672,6,2))&gt;=4,VALUE(LEFT(A672,4)),VALUE(LEFT(A672,4))-1)+1,100),"00")</f>
        <v>FY2020-21</v>
      </c>
      <c r="D672" s="0" t="s">
        <v>45</v>
      </c>
      <c r="E672" s="0" t="s">
        <v>45</v>
      </c>
      <c r="F672" s="0" t="str">
        <f aca="false">INDEX(Mapping!$B$2:$B$465,MATCH(E672,Mapping!$A$2:$A$465,0))</f>
        <v>BIHAR</v>
      </c>
      <c r="G672" s="0" t="str">
        <f aca="false">INDEX(Mapping!$C$2:$C$465,MATCH(E672,Mapping!$A$2:$A$465,0))</f>
        <v>BIHAR</v>
      </c>
      <c r="H672" s="2" t="n">
        <v>32.48</v>
      </c>
      <c r="I672" s="3" t="n">
        <v>0.59</v>
      </c>
    </row>
    <row r="673" customFormat="false" ht="15" hidden="false" customHeight="false" outlineLevel="0" collapsed="false">
      <c r="A673" s="0" t="s">
        <v>197</v>
      </c>
      <c r="B673" s="0" t="n">
        <f aca="false">VALUE(LEFT(A673,4))</f>
        <v>2020</v>
      </c>
      <c r="C673" s="0" t="str">
        <f aca="false">"FY"&amp;IF(VALUE(MID(A673,6,2))&gt;=4,VALUE(LEFT(A673,4)),VALUE(LEFT(A673,4))-1)&amp;"-"&amp;TEXT(MOD(IF(VALUE(MID(A673,6,2))&gt;=4,VALUE(LEFT(A673,4)),VALUE(LEFT(A673,4))-1)+1,100),"00")</f>
        <v>FY2020-21</v>
      </c>
      <c r="D673" s="0" t="s">
        <v>48</v>
      </c>
      <c r="E673" s="0" t="s">
        <v>48</v>
      </c>
      <c r="F673" s="0" t="str">
        <f aca="false">INDEX(Mapping!$B$2:$B$465,MATCH(E673,Mapping!$A$2:$A$465,0))</f>
        <v>DELHI</v>
      </c>
      <c r="G673" s="0" t="str">
        <f aca="false">INDEX(Mapping!$C$2:$C$465,MATCH(E673,Mapping!$A$2:$A$465,0))</f>
        <v>DELHI</v>
      </c>
      <c r="H673" s="2" t="n">
        <v>32.41</v>
      </c>
      <c r="I673" s="3" t="n">
        <v>0.58</v>
      </c>
    </row>
    <row r="674" customFormat="false" ht="15" hidden="false" customHeight="false" outlineLevel="0" collapsed="false">
      <c r="A674" s="0" t="s">
        <v>197</v>
      </c>
      <c r="B674" s="0" t="n">
        <f aca="false">VALUE(LEFT(A674,4))</f>
        <v>2020</v>
      </c>
      <c r="C674" s="0" t="str">
        <f aca="false">"FY"&amp;IF(VALUE(MID(A674,6,2))&gt;=4,VALUE(LEFT(A674,4)),VALUE(LEFT(A674,4))-1)&amp;"-"&amp;TEXT(MOD(IF(VALUE(MID(A674,6,2))&gt;=4,VALUE(LEFT(A674,4)),VALUE(LEFT(A674,4))-1)+1,100),"00")</f>
        <v>FY2020-21</v>
      </c>
      <c r="D674" s="0" t="s">
        <v>122</v>
      </c>
      <c r="E674" s="0" t="s">
        <v>122</v>
      </c>
      <c r="F674" s="0" t="str">
        <f aca="false">INDEX(Mapping!$B$2:$B$465,MATCH(E674,Mapping!$A$2:$A$465,0))</f>
        <v>KARCHAM WANGTOO HEP</v>
      </c>
      <c r="G674" s="0" t="str">
        <f aca="false">INDEX(Mapping!$C$2:$C$465,MATCH(E674,Mapping!$A$2:$A$465,0))</f>
        <v>KARCHAM WANGTOO HEP</v>
      </c>
      <c r="H674" s="2" t="n">
        <v>30.53</v>
      </c>
      <c r="I674" s="3" t="n">
        <v>0.55</v>
      </c>
    </row>
    <row r="675" customFormat="false" ht="15" hidden="false" customHeight="false" outlineLevel="0" collapsed="false">
      <c r="A675" s="0" t="s">
        <v>197</v>
      </c>
      <c r="B675" s="0" t="n">
        <f aca="false">VALUE(LEFT(A675,4))</f>
        <v>2020</v>
      </c>
      <c r="C675" s="0" t="str">
        <f aca="false">"FY"&amp;IF(VALUE(MID(A675,6,2))&gt;=4,VALUE(LEFT(A675,4)),VALUE(LEFT(A675,4))-1)&amp;"-"&amp;TEXT(MOD(IF(VALUE(MID(A675,6,2))&gt;=4,VALUE(LEFT(A675,4)),VALUE(LEFT(A675,4))-1)+1,100),"00")</f>
        <v>FY2020-21</v>
      </c>
      <c r="D675" s="0" t="s">
        <v>142</v>
      </c>
      <c r="E675" s="0" t="s">
        <v>142</v>
      </c>
      <c r="F675" s="0" t="str">
        <f aca="false">INDEX(Mapping!$B$2:$B$465,MATCH(E675,Mapping!$A$2:$A$465,0))</f>
        <v>SAINJ HEP</v>
      </c>
      <c r="G675" s="0" t="str">
        <f aca="false">INDEX(Mapping!$C$2:$C$465,MATCH(E675,Mapping!$A$2:$A$465,0))</f>
        <v>SAINJ HEP</v>
      </c>
      <c r="H675" s="2" t="n">
        <v>25.99</v>
      </c>
      <c r="I675" s="3" t="n">
        <v>0.47</v>
      </c>
    </row>
    <row r="676" customFormat="false" ht="15" hidden="false" customHeight="false" outlineLevel="0" collapsed="false">
      <c r="A676" s="0" t="s">
        <v>197</v>
      </c>
      <c r="B676" s="0" t="n">
        <f aca="false">VALUE(LEFT(A676,4))</f>
        <v>2020</v>
      </c>
      <c r="C676" s="0" t="str">
        <f aca="false">"FY"&amp;IF(VALUE(MID(A676,6,2))&gt;=4,VALUE(LEFT(A676,4)),VALUE(LEFT(A676,4))-1)&amp;"-"&amp;TEXT(MOD(IF(VALUE(MID(A676,6,2))&gt;=4,VALUE(LEFT(A676,4)),VALUE(LEFT(A676,4))-1)+1,100),"00")</f>
        <v>FY2020-21</v>
      </c>
      <c r="D676" s="0" t="s">
        <v>181</v>
      </c>
      <c r="E676" s="0" t="s">
        <v>181</v>
      </c>
      <c r="F676" s="0" t="str">
        <f aca="false">INDEX(Mapping!$B$2:$B$465,MATCH(E676,Mapping!$A$2:$A$465,0))</f>
        <v>ARUNACHAL PRADESH</v>
      </c>
      <c r="G676" s="0" t="str">
        <f aca="false">INDEX(Mapping!$C$2:$C$465,MATCH(E676,Mapping!$A$2:$A$465,0))</f>
        <v>ARUNACHAL PRADESH</v>
      </c>
      <c r="H676" s="2" t="n">
        <v>25.44</v>
      </c>
      <c r="I676" s="3" t="n">
        <v>0.46</v>
      </c>
    </row>
    <row r="677" customFormat="false" ht="15" hidden="false" customHeight="false" outlineLevel="0" collapsed="false">
      <c r="A677" s="0" t="s">
        <v>197</v>
      </c>
      <c r="B677" s="0" t="n">
        <f aca="false">VALUE(LEFT(A677,4))</f>
        <v>2020</v>
      </c>
      <c r="C677" s="0" t="str">
        <f aca="false">"FY"&amp;IF(VALUE(MID(A677,6,2))&gt;=4,VALUE(LEFT(A677,4)),VALUE(LEFT(A677,4))-1)&amp;"-"&amp;TEXT(MOD(IF(VALUE(MID(A677,6,2))&gt;=4,VALUE(LEFT(A677,4)),VALUE(LEFT(A677,4))-1)+1,100),"00")</f>
        <v>FY2020-21</v>
      </c>
      <c r="D677" s="0" t="s">
        <v>94</v>
      </c>
      <c r="E677" s="0" t="s">
        <v>94</v>
      </c>
      <c r="F677" s="0" t="str">
        <f aca="false">INDEX(Mapping!$B$2:$B$465,MATCH(E677,Mapping!$A$2:$A$465,0))</f>
        <v>JHARKHAND</v>
      </c>
      <c r="G677" s="0" t="str">
        <f aca="false">INDEX(Mapping!$C$2:$C$465,MATCH(E677,Mapping!$A$2:$A$465,0))</f>
        <v>JHARKHAND</v>
      </c>
      <c r="H677" s="2" t="n">
        <v>25.41</v>
      </c>
      <c r="I677" s="3" t="n">
        <v>0.46</v>
      </c>
    </row>
    <row r="678" customFormat="false" ht="15" hidden="false" customHeight="false" outlineLevel="0" collapsed="false">
      <c r="A678" s="0" t="s">
        <v>197</v>
      </c>
      <c r="B678" s="0" t="n">
        <f aca="false">VALUE(LEFT(A678,4))</f>
        <v>2020</v>
      </c>
      <c r="C678" s="0" t="str">
        <f aca="false">"FY"&amp;IF(VALUE(MID(A678,6,2))&gt;=4,VALUE(LEFT(A678,4)),VALUE(LEFT(A678,4))-1)&amp;"-"&amp;TEXT(MOD(IF(VALUE(MID(A678,6,2))&gt;=4,VALUE(LEFT(A678,4)),VALUE(LEFT(A678,4))-1)+1,100),"00")</f>
        <v>FY2020-21</v>
      </c>
      <c r="D678" s="0" t="s">
        <v>35</v>
      </c>
      <c r="E678" s="0" t="s">
        <v>35</v>
      </c>
      <c r="F678" s="0" t="str">
        <f aca="false">INDEX(Mapping!$B$2:$B$465,MATCH(E678,Mapping!$A$2:$A$465,0))</f>
        <v>TELANGANA</v>
      </c>
      <c r="G678" s="0" t="str">
        <f aca="false">INDEX(Mapping!$C$2:$C$465,MATCH(E678,Mapping!$A$2:$A$465,0))</f>
        <v>TELANGANA</v>
      </c>
      <c r="H678" s="2" t="n">
        <v>23.27</v>
      </c>
      <c r="I678" s="3" t="n">
        <v>0.42</v>
      </c>
    </row>
    <row r="679" customFormat="false" ht="15" hidden="false" customHeight="false" outlineLevel="0" collapsed="false">
      <c r="A679" s="0" t="s">
        <v>197</v>
      </c>
      <c r="B679" s="0" t="n">
        <f aca="false">VALUE(LEFT(A679,4))</f>
        <v>2020</v>
      </c>
      <c r="C679" s="0" t="str">
        <f aca="false">"FY"&amp;IF(VALUE(MID(A679,6,2))&gt;=4,VALUE(LEFT(A679,4)),VALUE(LEFT(A679,4))-1)&amp;"-"&amp;TEXT(MOD(IF(VALUE(MID(A679,6,2))&gt;=4,VALUE(LEFT(A679,4)),VALUE(LEFT(A679,4))-1)+1,100),"00")</f>
        <v>FY2020-21</v>
      </c>
      <c r="D679" s="0" t="s">
        <v>82</v>
      </c>
      <c r="E679" s="0" t="s">
        <v>82</v>
      </c>
      <c r="F679" s="0" t="str">
        <f aca="false">INDEX(Mapping!$B$2:$B$465,MATCH(E679,Mapping!$A$2:$A$465,0))</f>
        <v>JINDAL INDIA THERMAL POWER (JITPL)</v>
      </c>
      <c r="G679" s="0" t="str">
        <f aca="false">INDEX(Mapping!$C$2:$C$465,MATCH(E679,Mapping!$A$2:$A$465,0))</f>
        <v>JINDAL INDIA THERMAL POWER (JITPL)</v>
      </c>
      <c r="H679" s="2" t="n">
        <v>21.93</v>
      </c>
      <c r="I679" s="3" t="n">
        <v>0.4</v>
      </c>
    </row>
    <row r="680" customFormat="false" ht="15" hidden="false" customHeight="false" outlineLevel="0" collapsed="false">
      <c r="A680" s="0" t="s">
        <v>197</v>
      </c>
      <c r="B680" s="0" t="n">
        <f aca="false">VALUE(LEFT(A680,4))</f>
        <v>2020</v>
      </c>
      <c r="C680" s="0" t="str">
        <f aca="false">"FY"&amp;IF(VALUE(MID(A680,6,2))&gt;=4,VALUE(LEFT(A680,4)),VALUE(LEFT(A680,4))-1)&amp;"-"&amp;TEXT(MOD(IF(VALUE(MID(A680,6,2))&gt;=4,VALUE(LEFT(A680,4)),VALUE(LEFT(A680,4))-1)+1,100),"00")</f>
        <v>FY2020-21</v>
      </c>
      <c r="D680" s="0" t="s">
        <v>152</v>
      </c>
      <c r="E680" s="0" t="s">
        <v>152</v>
      </c>
      <c r="F680" s="0" t="str">
        <f aca="false">INDEX(Mapping!$B$2:$B$465,MATCH(E680,Mapping!$A$2:$A$465,0))</f>
        <v>CHANDIGARH</v>
      </c>
      <c r="G680" s="0" t="str">
        <f aca="false">INDEX(Mapping!$C$2:$C$465,MATCH(E680,Mapping!$A$2:$A$465,0))</f>
        <v>CHANDIGARH</v>
      </c>
      <c r="H680" s="2" t="n">
        <v>21.53</v>
      </c>
      <c r="I680" s="3" t="n">
        <v>0.39</v>
      </c>
    </row>
    <row r="681" customFormat="false" ht="15" hidden="false" customHeight="false" outlineLevel="0" collapsed="false">
      <c r="A681" s="0" t="s">
        <v>197</v>
      </c>
      <c r="B681" s="0" t="n">
        <f aca="false">VALUE(LEFT(A681,4))</f>
        <v>2020</v>
      </c>
      <c r="C681" s="0" t="str">
        <f aca="false">"FY"&amp;IF(VALUE(MID(A681,6,2))&gt;=4,VALUE(LEFT(A681,4)),VALUE(LEFT(A681,4))-1)&amp;"-"&amp;TEXT(MOD(IF(VALUE(MID(A681,6,2))&gt;=4,VALUE(LEFT(A681,4)),VALUE(LEFT(A681,4))-1)+1,100),"00")</f>
        <v>FY2020-21</v>
      </c>
      <c r="D681" s="0" t="s">
        <v>190</v>
      </c>
      <c r="E681" s="0" t="s">
        <v>190</v>
      </c>
      <c r="F681" s="0" t="str">
        <f aca="false">INDEX(Mapping!$B$2:$B$465,MATCH(E681,Mapping!$A$2:$A$465,0))</f>
        <v>JORETHANG</v>
      </c>
      <c r="G681" s="0" t="str">
        <f aca="false">INDEX(Mapping!$C$2:$C$465,MATCH(E681,Mapping!$A$2:$A$465,0))</f>
        <v>JORETHANG</v>
      </c>
      <c r="H681" s="2" t="n">
        <v>20.43</v>
      </c>
      <c r="I681" s="3" t="n">
        <v>0.37</v>
      </c>
    </row>
    <row r="682" customFormat="false" ht="15" hidden="false" customHeight="false" outlineLevel="0" collapsed="false">
      <c r="A682" s="0" t="s">
        <v>197</v>
      </c>
      <c r="B682" s="0" t="n">
        <f aca="false">VALUE(LEFT(A682,4))</f>
        <v>2020</v>
      </c>
      <c r="C682" s="0" t="str">
        <f aca="false">"FY"&amp;IF(VALUE(MID(A682,6,2))&gt;=4,VALUE(LEFT(A682,4)),VALUE(LEFT(A682,4))-1)&amp;"-"&amp;TEXT(MOD(IF(VALUE(MID(A682,6,2))&gt;=4,VALUE(LEFT(A682,4)),VALUE(LEFT(A682,4))-1)+1,100),"00")</f>
        <v>FY2020-21</v>
      </c>
      <c r="D682" s="0" t="s">
        <v>187</v>
      </c>
      <c r="E682" s="0" t="s">
        <v>187</v>
      </c>
      <c r="F682" s="0" t="str">
        <f aca="false">INDEX(Mapping!$B$2:$B$465,MATCH(E682,Mapping!$A$2:$A$465,0))</f>
        <v>SPECTRUM</v>
      </c>
      <c r="G682" s="0" t="str">
        <f aca="false">INDEX(Mapping!$C$2:$C$465,MATCH(E682,Mapping!$A$2:$A$465,0))</f>
        <v>SPECTRUM</v>
      </c>
      <c r="H682" s="2" t="n">
        <v>20.08</v>
      </c>
      <c r="I682" s="3" t="n">
        <v>0.36</v>
      </c>
    </row>
    <row r="683" customFormat="false" ht="15" hidden="false" customHeight="false" outlineLevel="0" collapsed="false">
      <c r="A683" s="0" t="s">
        <v>197</v>
      </c>
      <c r="B683" s="0" t="n">
        <f aca="false">VALUE(LEFT(A683,4))</f>
        <v>2020</v>
      </c>
      <c r="C683" s="0" t="str">
        <f aca="false">"FY"&amp;IF(VALUE(MID(A683,6,2))&gt;=4,VALUE(LEFT(A683,4)),VALUE(LEFT(A683,4))-1)&amp;"-"&amp;TEXT(MOD(IF(VALUE(MID(A683,6,2))&gt;=4,VALUE(LEFT(A683,4)),VALUE(LEFT(A683,4))-1)+1,100),"00")</f>
        <v>FY2020-21</v>
      </c>
      <c r="D683" s="0" t="s">
        <v>119</v>
      </c>
      <c r="E683" s="0" t="s">
        <v>119</v>
      </c>
      <c r="F683" s="0" t="str">
        <f aca="false">INDEX(Mapping!$B$2:$B$465,MATCH(E683,Mapping!$A$2:$A$465,0))</f>
        <v>GOA</v>
      </c>
      <c r="G683" s="0" t="str">
        <f aca="false">INDEX(Mapping!$C$2:$C$465,MATCH(E683,Mapping!$A$2:$A$465,0))</f>
        <v>GOA</v>
      </c>
      <c r="H683" s="2" t="n">
        <v>18.85</v>
      </c>
      <c r="I683" s="3" t="n">
        <v>0.34</v>
      </c>
    </row>
    <row r="684" customFormat="false" ht="15" hidden="false" customHeight="false" outlineLevel="0" collapsed="false">
      <c r="A684" s="0" t="s">
        <v>197</v>
      </c>
      <c r="B684" s="0" t="n">
        <f aca="false">VALUE(LEFT(A684,4))</f>
        <v>2020</v>
      </c>
      <c r="C684" s="0" t="str">
        <f aca="false">"FY"&amp;IF(VALUE(MID(A684,6,2))&gt;=4,VALUE(LEFT(A684,4)),VALUE(LEFT(A684,4))-1)&amp;"-"&amp;TEXT(MOD(IF(VALUE(MID(A684,6,2))&gt;=4,VALUE(LEFT(A684,4)),VALUE(LEFT(A684,4))-1)+1,100),"00")</f>
        <v>FY2020-21</v>
      </c>
      <c r="D684" s="0" t="s">
        <v>246</v>
      </c>
      <c r="E684" s="0" t="s">
        <v>246</v>
      </c>
      <c r="F684" s="0" t="str">
        <f aca="false">INDEX(Mapping!$B$2:$B$465,MATCH(E684,Mapping!$A$2:$A$465,0))</f>
        <v>NTPC STATIONS</v>
      </c>
      <c r="G684" s="0" t="str">
        <f aca="false">INDEX(Mapping!$C$2:$C$465,MATCH(E684,Mapping!$A$2:$A$465,0))</f>
        <v>NTPC GROUP</v>
      </c>
      <c r="H684" s="2" t="n">
        <v>17.51</v>
      </c>
      <c r="I684" s="3" t="n">
        <v>0.32</v>
      </c>
    </row>
    <row r="685" customFormat="false" ht="15" hidden="false" customHeight="false" outlineLevel="0" collapsed="false">
      <c r="A685" s="0" t="s">
        <v>197</v>
      </c>
      <c r="B685" s="0" t="n">
        <f aca="false">VALUE(LEFT(A685,4))</f>
        <v>2020</v>
      </c>
      <c r="C685" s="0" t="str">
        <f aca="false">"FY"&amp;IF(VALUE(MID(A685,6,2))&gt;=4,VALUE(LEFT(A685,4)),VALUE(LEFT(A685,4))-1)&amp;"-"&amp;TEXT(MOD(IF(VALUE(MID(A685,6,2))&gt;=4,VALUE(LEFT(A685,4)),VALUE(LEFT(A685,4))-1)+1,100),"00")</f>
        <v>FY2020-21</v>
      </c>
      <c r="D685" s="0" t="s">
        <v>37</v>
      </c>
      <c r="E685" s="0" t="s">
        <v>37</v>
      </c>
      <c r="F685" s="0" t="str">
        <f aca="false">INDEX(Mapping!$B$2:$B$465,MATCH(E685,Mapping!$A$2:$A$465,0))</f>
        <v>MAHARASHTRA</v>
      </c>
      <c r="G685" s="0" t="str">
        <f aca="false">INDEX(Mapping!$C$2:$C$465,MATCH(E685,Mapping!$A$2:$A$465,0))</f>
        <v>MAHARASHTRA</v>
      </c>
      <c r="H685" s="2" t="n">
        <v>16.34</v>
      </c>
      <c r="I685" s="3" t="n">
        <v>0.29</v>
      </c>
    </row>
    <row r="686" customFormat="false" ht="15" hidden="false" customHeight="false" outlineLevel="0" collapsed="false">
      <c r="A686" s="0" t="s">
        <v>197</v>
      </c>
      <c r="B686" s="0" t="n">
        <f aca="false">VALUE(LEFT(A686,4))</f>
        <v>2020</v>
      </c>
      <c r="C686" s="0" t="str">
        <f aca="false">"FY"&amp;IF(VALUE(MID(A686,6,2))&gt;=4,VALUE(LEFT(A686,4)),VALUE(LEFT(A686,4))-1)&amp;"-"&amp;TEXT(MOD(IF(VALUE(MID(A686,6,2))&gt;=4,VALUE(LEFT(A686,4)),VALUE(LEFT(A686,4))-1)+1,100),"00")</f>
        <v>FY2020-21</v>
      </c>
      <c r="D686" s="0" t="s">
        <v>169</v>
      </c>
      <c r="E686" s="0" t="s">
        <v>169</v>
      </c>
      <c r="F686" s="0" t="str">
        <f aca="false">INDEX(Mapping!$B$2:$B$465,MATCH(E686,Mapping!$A$2:$A$465,0))</f>
        <v>JHABUA POWER</v>
      </c>
      <c r="G686" s="0" t="str">
        <f aca="false">INDEX(Mapping!$C$2:$C$465,MATCH(E686,Mapping!$A$2:$A$465,0))</f>
        <v>JHABUA POWER</v>
      </c>
      <c r="H686" s="2" t="n">
        <v>16.21</v>
      </c>
      <c r="I686" s="3" t="n">
        <v>0.29</v>
      </c>
    </row>
    <row r="687" customFormat="false" ht="15" hidden="false" customHeight="false" outlineLevel="0" collapsed="false">
      <c r="A687" s="0" t="s">
        <v>197</v>
      </c>
      <c r="B687" s="0" t="n">
        <f aca="false">VALUE(LEFT(A687,4))</f>
        <v>2020</v>
      </c>
      <c r="C687" s="0" t="str">
        <f aca="false">"FY"&amp;IF(VALUE(MID(A687,6,2))&gt;=4,VALUE(LEFT(A687,4)),VALUE(LEFT(A687,4))-1)&amp;"-"&amp;TEXT(MOD(IF(VALUE(MID(A687,6,2))&gt;=4,VALUE(LEFT(A687,4)),VALUE(LEFT(A687,4))-1)+1,100),"00")</f>
        <v>FY2020-21</v>
      </c>
      <c r="D687" s="0" t="s">
        <v>134</v>
      </c>
      <c r="E687" s="0" t="s">
        <v>134</v>
      </c>
      <c r="F687" s="0" t="str">
        <f aca="false">INDEX(Mapping!$B$2:$B$465,MATCH(E687,Mapping!$A$2:$A$465,0))</f>
        <v>NTPC STATIONS</v>
      </c>
      <c r="G687" s="0" t="str">
        <f aca="false">INDEX(Mapping!$C$2:$C$465,MATCH(E687,Mapping!$A$2:$A$465,0))</f>
        <v>NTPC GROUP</v>
      </c>
      <c r="H687" s="2" t="n">
        <v>15.94</v>
      </c>
      <c r="I687" s="3" t="n">
        <v>0.29</v>
      </c>
    </row>
    <row r="688" customFormat="false" ht="15" hidden="false" customHeight="false" outlineLevel="0" collapsed="false">
      <c r="A688" s="0" t="s">
        <v>197</v>
      </c>
      <c r="B688" s="0" t="n">
        <f aca="false">VALUE(LEFT(A688,4))</f>
        <v>2020</v>
      </c>
      <c r="C688" s="0" t="str">
        <f aca="false">"FY"&amp;IF(VALUE(MID(A688,6,2))&gt;=4,VALUE(LEFT(A688,4)),VALUE(LEFT(A688,4))-1)&amp;"-"&amp;TEXT(MOD(IF(VALUE(MID(A688,6,2))&gt;=4,VALUE(LEFT(A688,4)),VALUE(LEFT(A688,4))-1)+1,100),"00")</f>
        <v>FY2020-21</v>
      </c>
      <c r="D688" s="0" t="s">
        <v>106</v>
      </c>
      <c r="E688" s="0" t="s">
        <v>106</v>
      </c>
      <c r="F688" s="0" t="str">
        <f aca="false">INDEX(Mapping!$B$2:$B$465,MATCH(E688,Mapping!$A$2:$A$465,0))</f>
        <v>ACB (INDIA)</v>
      </c>
      <c r="G688" s="0" t="str">
        <f aca="false">INDEX(Mapping!$C$2:$C$465,MATCH(E688,Mapping!$A$2:$A$465,0))</f>
        <v>ACB (INDIA)</v>
      </c>
      <c r="H688" s="2" t="n">
        <v>14.33</v>
      </c>
      <c r="I688" s="3" t="n">
        <v>0.26</v>
      </c>
    </row>
    <row r="689" customFormat="false" ht="15" hidden="false" customHeight="false" outlineLevel="0" collapsed="false">
      <c r="A689" s="0" t="s">
        <v>197</v>
      </c>
      <c r="B689" s="0" t="n">
        <f aca="false">VALUE(LEFT(A689,4))</f>
        <v>2020</v>
      </c>
      <c r="C689" s="0" t="str">
        <f aca="false">"FY"&amp;IF(VALUE(MID(A689,6,2))&gt;=4,VALUE(LEFT(A689,4)),VALUE(LEFT(A689,4))-1)&amp;"-"&amp;TEXT(MOD(IF(VALUE(MID(A689,6,2))&gt;=4,VALUE(LEFT(A689,4)),VALUE(LEFT(A689,4))-1)+1,100),"00")</f>
        <v>FY2020-21</v>
      </c>
      <c r="D689" s="0" t="s">
        <v>128</v>
      </c>
      <c r="E689" s="0" t="s">
        <v>128</v>
      </c>
      <c r="F689" s="0" t="str">
        <f aca="false">INDEX(Mapping!$B$2:$B$465,MATCH(E689,Mapping!$A$2:$A$465,0))</f>
        <v>AD HYDRO POWER</v>
      </c>
      <c r="G689" s="0" t="str">
        <f aca="false">INDEX(Mapping!$C$2:$C$465,MATCH(E689,Mapping!$A$2:$A$465,0))</f>
        <v>AD HYDRO POWER</v>
      </c>
      <c r="H689" s="2" t="n">
        <v>13.87</v>
      </c>
      <c r="I689" s="3" t="n">
        <v>0.25</v>
      </c>
    </row>
    <row r="690" customFormat="false" ht="15" hidden="false" customHeight="false" outlineLevel="0" collapsed="false">
      <c r="A690" s="0" t="s">
        <v>197</v>
      </c>
      <c r="B690" s="0" t="n">
        <f aca="false">VALUE(LEFT(A690,4))</f>
        <v>2020</v>
      </c>
      <c r="C690" s="0" t="str">
        <f aca="false">"FY"&amp;IF(VALUE(MID(A690,6,2))&gt;=4,VALUE(LEFT(A690,4)),VALUE(LEFT(A690,4))-1)&amp;"-"&amp;TEXT(MOD(IF(VALUE(MID(A690,6,2))&gt;=4,VALUE(LEFT(A690,4)),VALUE(LEFT(A690,4))-1)+1,100),"00")</f>
        <v>FY2020-21</v>
      </c>
      <c r="D690" s="0" t="s">
        <v>194</v>
      </c>
      <c r="E690" s="0" t="s">
        <v>194</v>
      </c>
      <c r="F690" s="0" t="str">
        <f aca="false">INDEX(Mapping!$B$2:$B$465,MATCH(E690,Mapping!$A$2:$A$465,0))</f>
        <v>TASHIDENG HEP</v>
      </c>
      <c r="G690" s="0" t="str">
        <f aca="false">INDEX(Mapping!$C$2:$C$465,MATCH(E690,Mapping!$A$2:$A$465,0))</f>
        <v>TASHIDENG HEP</v>
      </c>
      <c r="H690" s="2" t="n">
        <v>13.58</v>
      </c>
      <c r="I690" s="3" t="n">
        <v>0.24</v>
      </c>
    </row>
    <row r="691" customFormat="false" ht="15" hidden="false" customHeight="false" outlineLevel="0" collapsed="false">
      <c r="A691" s="0" t="s">
        <v>197</v>
      </c>
      <c r="B691" s="0" t="n">
        <f aca="false">VALUE(LEFT(A691,4))</f>
        <v>2020</v>
      </c>
      <c r="C691" s="0" t="str">
        <f aca="false">"FY"&amp;IF(VALUE(MID(A691,6,2))&gt;=4,VALUE(LEFT(A691,4)),VALUE(LEFT(A691,4))-1)&amp;"-"&amp;TEXT(MOD(IF(VALUE(MID(A691,6,2))&gt;=4,VALUE(LEFT(A691,4)),VALUE(LEFT(A691,4))-1)+1,100),"00")</f>
        <v>FY2020-21</v>
      </c>
      <c r="D691" s="0" t="s">
        <v>291</v>
      </c>
      <c r="E691" s="0" t="s">
        <v>291</v>
      </c>
      <c r="F691" s="0" t="str">
        <f aca="false">INDEX(Mapping!$B$2:$B$465,MATCH(E691,Mapping!$A$2:$A$465,0))</f>
        <v>MANIPUR</v>
      </c>
      <c r="G691" s="0" t="str">
        <f aca="false">INDEX(Mapping!$C$2:$C$465,MATCH(E691,Mapping!$A$2:$A$465,0))</f>
        <v>MANIPUR</v>
      </c>
      <c r="H691" s="2" t="n">
        <v>12.71</v>
      </c>
      <c r="I691" s="3" t="n">
        <v>0.23</v>
      </c>
    </row>
    <row r="692" customFormat="false" ht="15" hidden="false" customHeight="false" outlineLevel="0" collapsed="false">
      <c r="A692" s="0" t="s">
        <v>197</v>
      </c>
      <c r="B692" s="0" t="n">
        <f aca="false">VALUE(LEFT(A692,4))</f>
        <v>2020</v>
      </c>
      <c r="C692" s="0" t="str">
        <f aca="false">"FY"&amp;IF(VALUE(MID(A692,6,2))&gt;=4,VALUE(LEFT(A692,4)),VALUE(LEFT(A692,4))-1)&amp;"-"&amp;TEXT(MOD(IF(VALUE(MID(A692,6,2))&gt;=4,VALUE(LEFT(A692,4)),VALUE(LEFT(A692,4))-1)+1,100),"00")</f>
        <v>FY2020-21</v>
      </c>
      <c r="D692" s="0" t="s">
        <v>38</v>
      </c>
      <c r="E692" s="0" t="s">
        <v>38</v>
      </c>
      <c r="F692" s="0" t="str">
        <f aca="false">INDEX(Mapping!$B$2:$B$465,MATCH(E692,Mapping!$A$2:$A$465,0))</f>
        <v>ANDHRA PRADESH</v>
      </c>
      <c r="G692" s="0" t="str">
        <f aca="false">INDEX(Mapping!$C$2:$C$465,MATCH(E692,Mapping!$A$2:$A$465,0))</f>
        <v>ANDHRA PRADESH</v>
      </c>
      <c r="H692" s="2" t="n">
        <v>12.38</v>
      </c>
      <c r="I692" s="3" t="n">
        <v>0.22</v>
      </c>
    </row>
    <row r="693" customFormat="false" ht="15" hidden="false" customHeight="false" outlineLevel="0" collapsed="false">
      <c r="A693" s="0" t="s">
        <v>197</v>
      </c>
      <c r="B693" s="0" t="n">
        <f aca="false">VALUE(LEFT(A693,4))</f>
        <v>2020</v>
      </c>
      <c r="C693" s="0" t="str">
        <f aca="false">"FY"&amp;IF(VALUE(MID(A693,6,2))&gt;=4,VALUE(LEFT(A693,4)),VALUE(LEFT(A693,4))-1)&amp;"-"&amp;TEXT(MOD(IF(VALUE(MID(A693,6,2))&gt;=4,VALUE(LEFT(A693,4)),VALUE(LEFT(A693,4))-1)+1,100),"00")</f>
        <v>FY2020-21</v>
      </c>
      <c r="D693" s="0" t="s">
        <v>154</v>
      </c>
      <c r="E693" s="0" t="s">
        <v>154</v>
      </c>
      <c r="F693" s="0" t="str">
        <f aca="false">INDEX(Mapping!$B$2:$B$465,MATCH(E693,Mapping!$A$2:$A$465,0))</f>
        <v>DVC</v>
      </c>
      <c r="G693" s="0" t="str">
        <f aca="false">INDEX(Mapping!$C$2:$C$465,MATCH(E693,Mapping!$A$2:$A$465,0))</f>
        <v>DVC</v>
      </c>
      <c r="H693" s="2" t="n">
        <v>12.37</v>
      </c>
      <c r="I693" s="3" t="n">
        <v>0.22</v>
      </c>
    </row>
    <row r="694" customFormat="false" ht="15" hidden="false" customHeight="false" outlineLevel="0" collapsed="false">
      <c r="A694" s="0" t="s">
        <v>197</v>
      </c>
      <c r="B694" s="0" t="n">
        <f aca="false">VALUE(LEFT(A694,4))</f>
        <v>2020</v>
      </c>
      <c r="C694" s="0" t="str">
        <f aca="false">"FY"&amp;IF(VALUE(MID(A694,6,2))&gt;=4,VALUE(LEFT(A694,4)),VALUE(LEFT(A694,4))-1)&amp;"-"&amp;TEXT(MOD(IF(VALUE(MID(A694,6,2))&gt;=4,VALUE(LEFT(A694,4)),VALUE(LEFT(A694,4))-1)+1,100),"00")</f>
        <v>FY2020-21</v>
      </c>
      <c r="D694" s="0" t="s">
        <v>408</v>
      </c>
      <c r="E694" s="0" t="s">
        <v>408</v>
      </c>
      <c r="F694" s="0" t="str">
        <f aca="false">INDEX(Mapping!$B$2:$B$465,MATCH(E694,Mapping!$A$2:$A$465,0))</f>
        <v>ADANI GREEN</v>
      </c>
      <c r="G694" s="0" t="str">
        <f aca="false">INDEX(Mapping!$C$2:$C$465,MATCH(E694,Mapping!$A$2:$A$465,0))</f>
        <v>ADANI GREEN ENERGY (ALL SPVs)</v>
      </c>
      <c r="H694" s="2" t="n">
        <v>10.31</v>
      </c>
      <c r="I694" s="3" t="n">
        <v>0.19</v>
      </c>
    </row>
    <row r="695" customFormat="false" ht="15" hidden="false" customHeight="false" outlineLevel="0" collapsed="false">
      <c r="A695" s="0" t="s">
        <v>197</v>
      </c>
      <c r="B695" s="0" t="n">
        <f aca="false">VALUE(LEFT(A695,4))</f>
        <v>2020</v>
      </c>
      <c r="C695" s="0" t="str">
        <f aca="false">"FY"&amp;IF(VALUE(MID(A695,6,2))&gt;=4,VALUE(LEFT(A695,4)),VALUE(LEFT(A695,4))-1)&amp;"-"&amp;TEXT(MOD(IF(VALUE(MID(A695,6,2))&gt;=4,VALUE(LEFT(A695,4)),VALUE(LEFT(A695,4))-1)+1,100),"00")</f>
        <v>FY2020-21</v>
      </c>
      <c r="D695" s="0" t="s">
        <v>155</v>
      </c>
      <c r="E695" s="0" t="s">
        <v>155</v>
      </c>
      <c r="F695" s="0" t="str">
        <f aca="false">INDEX(Mapping!$B$2:$B$465,MATCH(E695,Mapping!$A$2:$A$465,0))</f>
        <v>SKS POWER</v>
      </c>
      <c r="G695" s="0" t="str">
        <f aca="false">INDEX(Mapping!$C$2:$C$465,MATCH(E695,Mapping!$A$2:$A$465,0))</f>
        <v>SKS POWER</v>
      </c>
      <c r="H695" s="2" t="n">
        <v>10.23</v>
      </c>
      <c r="I695" s="3" t="n">
        <v>0.18</v>
      </c>
    </row>
    <row r="696" customFormat="false" ht="15" hidden="false" customHeight="false" outlineLevel="0" collapsed="false">
      <c r="A696" s="0" t="s">
        <v>197</v>
      </c>
      <c r="B696" s="0" t="n">
        <f aca="false">VALUE(LEFT(A696,4))</f>
        <v>2020</v>
      </c>
      <c r="C696" s="0" t="str">
        <f aca="false">"FY"&amp;IF(VALUE(MID(A696,6,2))&gt;=4,VALUE(LEFT(A696,4)),VALUE(LEFT(A696,4))-1)&amp;"-"&amp;TEXT(MOD(IF(VALUE(MID(A696,6,2))&gt;=4,VALUE(LEFT(A696,4)),VALUE(LEFT(A696,4))-1)+1,100),"00")</f>
        <v>FY2020-21</v>
      </c>
      <c r="D696" s="0" t="s">
        <v>214</v>
      </c>
      <c r="E696" s="0" t="s">
        <v>214</v>
      </c>
      <c r="F696" s="0" t="str">
        <f aca="false">INDEX(Mapping!$B$2:$B$465,MATCH(E696,Mapping!$A$2:$A$465,0))</f>
        <v>NLC INDIA</v>
      </c>
      <c r="G696" s="0" t="str">
        <f aca="false">INDEX(Mapping!$C$2:$C$465,MATCH(E696,Mapping!$A$2:$A$465,0))</f>
        <v>NLC INDIA GROUP</v>
      </c>
      <c r="H696" s="2" t="n">
        <v>9.35</v>
      </c>
      <c r="I696" s="3" t="n">
        <v>0.17</v>
      </c>
    </row>
    <row r="697" customFormat="false" ht="15" hidden="false" customHeight="false" outlineLevel="0" collapsed="false">
      <c r="A697" s="0" t="s">
        <v>197</v>
      </c>
      <c r="B697" s="0" t="n">
        <f aca="false">VALUE(LEFT(A697,4))</f>
        <v>2020</v>
      </c>
      <c r="C697" s="0" t="str">
        <f aca="false">"FY"&amp;IF(VALUE(MID(A697,6,2))&gt;=4,VALUE(LEFT(A697,4)),VALUE(LEFT(A697,4))-1)&amp;"-"&amp;TEXT(MOD(IF(VALUE(MID(A697,6,2))&gt;=4,VALUE(LEFT(A697,4)),VALUE(LEFT(A697,4))-1)+1,100),"00")</f>
        <v>FY2020-21</v>
      </c>
      <c r="D697" s="0" t="s">
        <v>41</v>
      </c>
      <c r="E697" s="0" t="s">
        <v>41</v>
      </c>
      <c r="F697" s="0" t="str">
        <f aca="false">INDEX(Mapping!$B$2:$B$465,MATCH(E697,Mapping!$A$2:$A$465,0))</f>
        <v>RAJASTHAN</v>
      </c>
      <c r="G697" s="0" t="str">
        <f aca="false">INDEX(Mapping!$C$2:$C$465,MATCH(E697,Mapping!$A$2:$A$465,0))</f>
        <v>RAJASTHAN</v>
      </c>
      <c r="H697" s="2" t="n">
        <v>7.97</v>
      </c>
      <c r="I697" s="3" t="n">
        <v>0.14</v>
      </c>
    </row>
    <row r="698" customFormat="false" ht="15" hidden="false" customHeight="false" outlineLevel="0" collapsed="false">
      <c r="A698" s="0" t="s">
        <v>197</v>
      </c>
      <c r="B698" s="0" t="n">
        <f aca="false">VALUE(LEFT(A698,4))</f>
        <v>2020</v>
      </c>
      <c r="C698" s="0" t="str">
        <f aca="false">"FY"&amp;IF(VALUE(MID(A698,6,2))&gt;=4,VALUE(LEFT(A698,4)),VALUE(LEFT(A698,4))-1)&amp;"-"&amp;TEXT(MOD(IF(VALUE(MID(A698,6,2))&gt;=4,VALUE(LEFT(A698,4)),VALUE(LEFT(A698,4))-1)+1,100),"00")</f>
        <v>FY2020-21</v>
      </c>
      <c r="D698" s="0" t="s">
        <v>44</v>
      </c>
      <c r="E698" s="0" t="s">
        <v>44</v>
      </c>
      <c r="F698" s="0" t="str">
        <f aca="false">INDEX(Mapping!$B$2:$B$465,MATCH(E698,Mapping!$A$2:$A$465,0))</f>
        <v>HARYANA</v>
      </c>
      <c r="G698" s="0" t="str">
        <f aca="false">INDEX(Mapping!$C$2:$C$465,MATCH(E698,Mapping!$A$2:$A$465,0))</f>
        <v>HARYANA</v>
      </c>
      <c r="H698" s="2" t="n">
        <v>6.79</v>
      </c>
      <c r="I698" s="3" t="n">
        <v>0.12</v>
      </c>
    </row>
    <row r="699" customFormat="false" ht="15" hidden="false" customHeight="false" outlineLevel="0" collapsed="false">
      <c r="A699" s="0" t="s">
        <v>197</v>
      </c>
      <c r="B699" s="0" t="n">
        <f aca="false">VALUE(LEFT(A699,4))</f>
        <v>2020</v>
      </c>
      <c r="C699" s="0" t="str">
        <f aca="false">"FY"&amp;IF(VALUE(MID(A699,6,2))&gt;=4,VALUE(LEFT(A699,4)),VALUE(LEFT(A699,4))-1)&amp;"-"&amp;TEXT(MOD(IF(VALUE(MID(A699,6,2))&gt;=4,VALUE(LEFT(A699,4)),VALUE(LEFT(A699,4))-1)+1,100),"00")</f>
        <v>FY2020-21</v>
      </c>
      <c r="D699" s="0" t="s">
        <v>193</v>
      </c>
      <c r="E699" s="0" t="s">
        <v>193</v>
      </c>
      <c r="F699" s="0" t="str">
        <f aca="false">INDEX(Mapping!$B$2:$B$465,MATCH(E699,Mapping!$A$2:$A$465,0))</f>
        <v>MIZORAM</v>
      </c>
      <c r="G699" s="0" t="str">
        <f aca="false">INDEX(Mapping!$C$2:$C$465,MATCH(E699,Mapping!$A$2:$A$465,0))</f>
        <v>MIZORAM</v>
      </c>
      <c r="H699" s="2" t="n">
        <v>6.5</v>
      </c>
      <c r="I699" s="3" t="n">
        <v>0.12</v>
      </c>
    </row>
    <row r="700" customFormat="false" ht="15" hidden="false" customHeight="false" outlineLevel="0" collapsed="false">
      <c r="A700" s="0" t="s">
        <v>197</v>
      </c>
      <c r="B700" s="0" t="n">
        <f aca="false">VALUE(LEFT(A700,4))</f>
        <v>2020</v>
      </c>
      <c r="C700" s="0" t="str">
        <f aca="false">"FY"&amp;IF(VALUE(MID(A700,6,2))&gt;=4,VALUE(LEFT(A700,4)),VALUE(LEFT(A700,4))-1)&amp;"-"&amp;TEXT(MOD(IF(VALUE(MID(A700,6,2))&gt;=4,VALUE(LEFT(A700,4)),VALUE(LEFT(A700,4))-1)+1,100),"00")</f>
        <v>FY2020-21</v>
      </c>
      <c r="D700" s="0" t="s">
        <v>272</v>
      </c>
      <c r="E700" s="0" t="s">
        <v>272</v>
      </c>
      <c r="F700" s="0" t="str">
        <f aca="false">INDEX(Mapping!$B$2:$B$465,MATCH(E700,Mapping!$A$2:$A$465,0))</f>
        <v>BALCO</v>
      </c>
      <c r="G700" s="0" t="str">
        <f aca="false">INDEX(Mapping!$C$2:$C$465,MATCH(E700,Mapping!$A$2:$A$465,0))</f>
        <v>BALCO</v>
      </c>
      <c r="H700" s="2" t="n">
        <v>5.24</v>
      </c>
      <c r="I700" s="3" t="n">
        <v>0.09</v>
      </c>
    </row>
    <row r="701" customFormat="false" ht="15" hidden="false" customHeight="false" outlineLevel="0" collapsed="false">
      <c r="A701" s="0" t="s">
        <v>197</v>
      </c>
      <c r="B701" s="0" t="n">
        <f aca="false">VALUE(LEFT(A701,4))</f>
        <v>2020</v>
      </c>
      <c r="C701" s="0" t="str">
        <f aca="false">"FY"&amp;IF(VALUE(MID(A701,6,2))&gt;=4,VALUE(LEFT(A701,4)),VALUE(LEFT(A701,4))-1)&amp;"-"&amp;TEXT(MOD(IF(VALUE(MID(A701,6,2))&gt;=4,VALUE(LEFT(A701,4)),VALUE(LEFT(A701,4))-1)+1,100),"00")</f>
        <v>FY2020-21</v>
      </c>
      <c r="D701" s="0" t="s">
        <v>163</v>
      </c>
      <c r="E701" s="0" t="s">
        <v>163</v>
      </c>
      <c r="F701" s="0" t="str">
        <f aca="false">INDEX(Mapping!$B$2:$B$465,MATCH(E701,Mapping!$A$2:$A$465,0))</f>
        <v>NTPC STATIONS</v>
      </c>
      <c r="G701" s="0" t="str">
        <f aca="false">INDEX(Mapping!$C$2:$C$465,MATCH(E701,Mapping!$A$2:$A$465,0))</f>
        <v>NTPC GROUP</v>
      </c>
      <c r="H701" s="2" t="n">
        <v>5.11</v>
      </c>
      <c r="I701" s="3" t="n">
        <v>0.09</v>
      </c>
    </row>
    <row r="702" customFormat="false" ht="15" hidden="false" customHeight="false" outlineLevel="0" collapsed="false">
      <c r="A702" s="0" t="s">
        <v>197</v>
      </c>
      <c r="B702" s="0" t="n">
        <f aca="false">VALUE(LEFT(A702,4))</f>
        <v>2020</v>
      </c>
      <c r="C702" s="0" t="str">
        <f aca="false">"FY"&amp;IF(VALUE(MID(A702,6,2))&gt;=4,VALUE(LEFT(A702,4)),VALUE(LEFT(A702,4))-1)&amp;"-"&amp;TEXT(MOD(IF(VALUE(MID(A702,6,2))&gt;=4,VALUE(LEFT(A702,4)),VALUE(LEFT(A702,4))-1)+1,100),"00")</f>
        <v>FY2020-21</v>
      </c>
      <c r="D702" s="0" t="s">
        <v>253</v>
      </c>
      <c r="E702" s="0" t="s">
        <v>253</v>
      </c>
      <c r="F702" s="0" t="str">
        <f aca="false">INDEX(Mapping!$B$2:$B$465,MATCH(E702,Mapping!$A$2:$A$465,0))</f>
        <v>NAGALAND</v>
      </c>
      <c r="G702" s="0" t="str">
        <f aca="false">INDEX(Mapping!$C$2:$C$465,MATCH(E702,Mapping!$A$2:$A$465,0))</f>
        <v>NAGALAND</v>
      </c>
      <c r="H702" s="2" t="n">
        <v>4.29</v>
      </c>
      <c r="I702" s="3" t="n">
        <v>0.08</v>
      </c>
    </row>
    <row r="703" customFormat="false" ht="15" hidden="false" customHeight="false" outlineLevel="0" collapsed="false">
      <c r="A703" s="0" t="s">
        <v>197</v>
      </c>
      <c r="B703" s="0" t="n">
        <f aca="false">VALUE(LEFT(A703,4))</f>
        <v>2020</v>
      </c>
      <c r="C703" s="0" t="str">
        <f aca="false">"FY"&amp;IF(VALUE(MID(A703,6,2))&gt;=4,VALUE(LEFT(A703,4)),VALUE(LEFT(A703,4))-1)&amp;"-"&amp;TEXT(MOD(IF(VALUE(MID(A703,6,2))&gt;=4,VALUE(LEFT(A703,4)),VALUE(LEFT(A703,4))-1)+1,100),"00")</f>
        <v>FY2020-21</v>
      </c>
      <c r="D703" s="0" t="s">
        <v>235</v>
      </c>
      <c r="E703" s="0" t="s">
        <v>235</v>
      </c>
      <c r="F703" s="0" t="str">
        <f aca="false">INDEX(Mapping!$B$2:$B$465,MATCH(E703,Mapping!$A$2:$A$465,0))</f>
        <v>ITPCL (IL&amp;FS TAMIL NADU)</v>
      </c>
      <c r="G703" s="0" t="str">
        <f aca="false">INDEX(Mapping!$C$2:$C$465,MATCH(E703,Mapping!$A$2:$A$465,0))</f>
        <v>ITPCL (IL&amp;FS TAMIL NADU)</v>
      </c>
      <c r="H703" s="2" t="n">
        <v>3.63</v>
      </c>
      <c r="I703" s="3" t="n">
        <v>0.07</v>
      </c>
    </row>
    <row r="704" customFormat="false" ht="15" hidden="false" customHeight="false" outlineLevel="0" collapsed="false">
      <c r="A704" s="0" t="s">
        <v>197</v>
      </c>
      <c r="B704" s="0" t="n">
        <f aca="false">VALUE(LEFT(A704,4))</f>
        <v>2020</v>
      </c>
      <c r="C704" s="0" t="str">
        <f aca="false">"FY"&amp;IF(VALUE(MID(A704,6,2))&gt;=4,VALUE(LEFT(A704,4)),VALUE(LEFT(A704,4))-1)&amp;"-"&amp;TEXT(MOD(IF(VALUE(MID(A704,6,2))&gt;=4,VALUE(LEFT(A704,4)),VALUE(LEFT(A704,4))-1)+1,100),"00")</f>
        <v>FY2020-21</v>
      </c>
      <c r="D704" s="0" t="s">
        <v>385</v>
      </c>
      <c r="E704" s="0" t="s">
        <v>385</v>
      </c>
      <c r="F704" s="0" t="str">
        <f aca="false">INDEX(Mapping!$B$2:$B$465,MATCH(E704,Mapping!$A$2:$A$465,0))</f>
        <v>NTPL (NLC TAMIL NADU POWER)</v>
      </c>
      <c r="G704" s="0" t="str">
        <f aca="false">INDEX(Mapping!$C$2:$C$465,MATCH(E704,Mapping!$A$2:$A$465,0))</f>
        <v>NLC INDIA GROUP</v>
      </c>
      <c r="H704" s="2" t="n">
        <v>3.55</v>
      </c>
      <c r="I704" s="3" t="n">
        <v>0.06</v>
      </c>
    </row>
    <row r="705" customFormat="false" ht="15" hidden="false" customHeight="false" outlineLevel="0" collapsed="false">
      <c r="A705" s="0" t="s">
        <v>197</v>
      </c>
      <c r="B705" s="0" t="n">
        <f aca="false">VALUE(LEFT(A705,4))</f>
        <v>2020</v>
      </c>
      <c r="C705" s="0" t="str">
        <f aca="false">"FY"&amp;IF(VALUE(MID(A705,6,2))&gt;=4,VALUE(LEFT(A705,4)),VALUE(LEFT(A705,4))-1)&amp;"-"&amp;TEXT(MOD(IF(VALUE(MID(A705,6,2))&gt;=4,VALUE(LEFT(A705,4)),VALUE(LEFT(A705,4))-1)+1,100),"00")</f>
        <v>FY2020-21</v>
      </c>
      <c r="D705" s="0" t="s">
        <v>199</v>
      </c>
      <c r="E705" s="0" t="s">
        <v>199</v>
      </c>
      <c r="F705" s="0" t="str">
        <f aca="false">INDEX(Mapping!$B$2:$B$465,MATCH(E705,Mapping!$A$2:$A$465,0))</f>
        <v>TRIPURA</v>
      </c>
      <c r="G705" s="0" t="str">
        <f aca="false">INDEX(Mapping!$C$2:$C$465,MATCH(E705,Mapping!$A$2:$A$465,0))</f>
        <v>TRIPURA</v>
      </c>
      <c r="H705" s="2" t="n">
        <v>2.96</v>
      </c>
      <c r="I705" s="3" t="n">
        <v>0.05</v>
      </c>
    </row>
    <row r="706" customFormat="false" ht="15" hidden="false" customHeight="false" outlineLevel="0" collapsed="false">
      <c r="A706" s="0" t="s">
        <v>197</v>
      </c>
      <c r="B706" s="0" t="n">
        <f aca="false">VALUE(LEFT(A706,4))</f>
        <v>2020</v>
      </c>
      <c r="C706" s="0" t="str">
        <f aca="false">"FY"&amp;IF(VALUE(MID(A706,6,2))&gt;=4,VALUE(LEFT(A706,4)),VALUE(LEFT(A706,4))-1)&amp;"-"&amp;TEXT(MOD(IF(VALUE(MID(A706,6,2))&gt;=4,VALUE(LEFT(A706,4)),VALUE(LEFT(A706,4))-1)+1,100),"00")</f>
        <v>FY2020-21</v>
      </c>
      <c r="D706" s="0" t="s">
        <v>265</v>
      </c>
      <c r="E706" s="0" t="s">
        <v>265</v>
      </c>
      <c r="F706" s="0" t="str">
        <f aca="false">INDEX(Mapping!$B$2:$B$465,MATCH(E706,Mapping!$A$2:$A$465,0))</f>
        <v>NTPC STATIONS</v>
      </c>
      <c r="G706" s="0" t="str">
        <f aca="false">INDEX(Mapping!$C$2:$C$465,MATCH(E706,Mapping!$A$2:$A$465,0))</f>
        <v>NTPC GROUP</v>
      </c>
      <c r="H706" s="2" t="n">
        <v>2.92</v>
      </c>
      <c r="I706" s="3" t="n">
        <v>0.05</v>
      </c>
    </row>
    <row r="707" customFormat="false" ht="15" hidden="false" customHeight="false" outlineLevel="0" collapsed="false">
      <c r="A707" s="0" t="s">
        <v>197</v>
      </c>
      <c r="B707" s="0" t="n">
        <f aca="false">VALUE(LEFT(A707,4))</f>
        <v>2020</v>
      </c>
      <c r="C707" s="0" t="str">
        <f aca="false">"FY"&amp;IF(VALUE(MID(A707,6,2))&gt;=4,VALUE(LEFT(A707,4)),VALUE(LEFT(A707,4))-1)&amp;"-"&amp;TEXT(MOD(IF(VALUE(MID(A707,6,2))&gt;=4,VALUE(LEFT(A707,4)),VALUE(LEFT(A707,4))-1)+1,100),"00")</f>
        <v>FY2020-21</v>
      </c>
      <c r="D707" s="0" t="s">
        <v>203</v>
      </c>
      <c r="E707" s="0" t="s">
        <v>203</v>
      </c>
      <c r="F707" s="0" t="str">
        <f aca="false">INDEX(Mapping!$B$2:$B$465,MATCH(E707,Mapping!$A$2:$A$465,0))</f>
        <v>ADHUNIK POWER</v>
      </c>
      <c r="G707" s="0" t="str">
        <f aca="false">INDEX(Mapping!$C$2:$C$465,MATCH(E707,Mapping!$A$2:$A$465,0))</f>
        <v>ADHUNIK POWER</v>
      </c>
      <c r="H707" s="2" t="n">
        <v>2.28</v>
      </c>
      <c r="I707" s="3" t="n">
        <v>0.04</v>
      </c>
    </row>
    <row r="708" customFormat="false" ht="15" hidden="false" customHeight="false" outlineLevel="0" collapsed="false">
      <c r="A708" s="0" t="s">
        <v>197</v>
      </c>
      <c r="B708" s="0" t="n">
        <f aca="false">VALUE(LEFT(A708,4))</f>
        <v>2020</v>
      </c>
      <c r="C708" s="0" t="str">
        <f aca="false">"FY"&amp;IF(VALUE(MID(A708,6,2))&gt;=4,VALUE(LEFT(A708,4)),VALUE(LEFT(A708,4))-1)&amp;"-"&amp;TEXT(MOD(IF(VALUE(MID(A708,6,2))&gt;=4,VALUE(LEFT(A708,4)),VALUE(LEFT(A708,4))-1)+1,100),"00")</f>
        <v>FY2020-21</v>
      </c>
      <c r="D708" s="0" t="s">
        <v>327</v>
      </c>
      <c r="E708" s="0" t="s">
        <v>327</v>
      </c>
      <c r="F708" s="0" t="str">
        <f aca="false">INDEX(Mapping!$B$2:$B$465,MATCH(E708,Mapping!$A$2:$A$465,0))</f>
        <v>LANCO BUDHIL</v>
      </c>
      <c r="G708" s="0" t="str">
        <f aca="false">INDEX(Mapping!$C$2:$C$465,MATCH(E708,Mapping!$A$2:$A$465,0))</f>
        <v>GREENKO GROUP</v>
      </c>
      <c r="H708" s="2" t="n">
        <v>1.94</v>
      </c>
      <c r="I708" s="3" t="n">
        <v>0.03</v>
      </c>
    </row>
    <row r="709" customFormat="false" ht="15" hidden="false" customHeight="false" outlineLevel="0" collapsed="false">
      <c r="A709" s="0" t="s">
        <v>197</v>
      </c>
      <c r="B709" s="0" t="n">
        <f aca="false">VALUE(LEFT(A709,4))</f>
        <v>2020</v>
      </c>
      <c r="C709" s="0" t="str">
        <f aca="false">"FY"&amp;IF(VALUE(MID(A709,6,2))&gt;=4,VALUE(LEFT(A709,4)),VALUE(LEFT(A709,4))-1)&amp;"-"&amp;TEXT(MOD(IF(VALUE(MID(A709,6,2))&gt;=4,VALUE(LEFT(A709,4)),VALUE(LEFT(A709,4))-1)+1,100),"00")</f>
        <v>FY2020-21</v>
      </c>
      <c r="D709" s="0" t="s">
        <v>228</v>
      </c>
      <c r="E709" s="0" t="s">
        <v>228</v>
      </c>
      <c r="F709" s="0" t="str">
        <f aca="false">INDEX(Mapping!$B$2:$B$465,MATCH(E709,Mapping!$A$2:$A$465,0))</f>
        <v>OTPC PALATANA</v>
      </c>
      <c r="G709" s="0" t="str">
        <f aca="false">INDEX(Mapping!$C$2:$C$465,MATCH(E709,Mapping!$A$2:$A$465,0))</f>
        <v>OTPC PALATANA</v>
      </c>
      <c r="H709" s="2" t="n">
        <v>1.72</v>
      </c>
      <c r="I709" s="3" t="n">
        <v>0.03</v>
      </c>
    </row>
    <row r="710" customFormat="false" ht="15" hidden="false" customHeight="false" outlineLevel="0" collapsed="false">
      <c r="A710" s="0" t="s">
        <v>197</v>
      </c>
      <c r="B710" s="0" t="n">
        <f aca="false">VALUE(LEFT(A710,4))</f>
        <v>2020</v>
      </c>
      <c r="C710" s="0" t="str">
        <f aca="false">"FY"&amp;IF(VALUE(MID(A710,6,2))&gt;=4,VALUE(LEFT(A710,4)),VALUE(LEFT(A710,4))-1)&amp;"-"&amp;TEXT(MOD(IF(VALUE(MID(A710,6,2))&gt;=4,VALUE(LEFT(A710,4)),VALUE(LEFT(A710,4))-1)+1,100),"00")</f>
        <v>FY2020-21</v>
      </c>
      <c r="D710" s="0" t="s">
        <v>54</v>
      </c>
      <c r="E710" s="0" t="s">
        <v>54</v>
      </c>
      <c r="F710" s="0" t="str">
        <f aca="false">INDEX(Mapping!$B$2:$B$465,MATCH(E710,Mapping!$A$2:$A$465,0))</f>
        <v>JAMMU &amp; KASHMIR</v>
      </c>
      <c r="G710" s="0" t="str">
        <f aca="false">INDEX(Mapping!$C$2:$C$465,MATCH(E710,Mapping!$A$2:$A$465,0))</f>
        <v>JAMMU &amp; KASHMIR</v>
      </c>
      <c r="H710" s="2" t="n">
        <v>1.61</v>
      </c>
      <c r="I710" s="3" t="n">
        <v>0.03</v>
      </c>
    </row>
    <row r="711" customFormat="false" ht="15" hidden="false" customHeight="false" outlineLevel="0" collapsed="false">
      <c r="A711" s="0" t="s">
        <v>197</v>
      </c>
      <c r="B711" s="0" t="n">
        <f aca="false">VALUE(LEFT(A711,4))</f>
        <v>2020</v>
      </c>
      <c r="C711" s="0" t="str">
        <f aca="false">"FY"&amp;IF(VALUE(MID(A711,6,2))&gt;=4,VALUE(LEFT(A711,4)),VALUE(LEFT(A711,4))-1)&amp;"-"&amp;TEXT(MOD(IF(VALUE(MID(A711,6,2))&gt;=4,VALUE(LEFT(A711,4)),VALUE(LEFT(A711,4))-1)+1,100),"00")</f>
        <v>FY2020-21</v>
      </c>
      <c r="D711" s="0" t="s">
        <v>40</v>
      </c>
      <c r="E711" s="0" t="s">
        <v>40</v>
      </c>
      <c r="F711" s="0" t="str">
        <f aca="false">INDEX(Mapping!$B$2:$B$465,MATCH(E711,Mapping!$A$2:$A$465,0))</f>
        <v>TAMIL NADU</v>
      </c>
      <c r="G711" s="0" t="str">
        <f aca="false">INDEX(Mapping!$C$2:$C$465,MATCH(E711,Mapping!$A$2:$A$465,0))</f>
        <v>TAMIL NADU</v>
      </c>
      <c r="H711" s="2" t="n">
        <v>1.24</v>
      </c>
      <c r="I711" s="3" t="n">
        <v>0.02</v>
      </c>
    </row>
    <row r="712" customFormat="false" ht="15" hidden="false" customHeight="false" outlineLevel="0" collapsed="false">
      <c r="A712" s="0" t="s">
        <v>197</v>
      </c>
      <c r="B712" s="0" t="n">
        <f aca="false">VALUE(LEFT(A712,4))</f>
        <v>2020</v>
      </c>
      <c r="C712" s="0" t="str">
        <f aca="false">"FY"&amp;IF(VALUE(MID(A712,6,2))&gt;=4,VALUE(LEFT(A712,4)),VALUE(LEFT(A712,4))-1)&amp;"-"&amp;TEXT(MOD(IF(VALUE(MID(A712,6,2))&gt;=4,VALUE(LEFT(A712,4)),VALUE(LEFT(A712,4))-1)+1,100),"00")</f>
        <v>FY2020-21</v>
      </c>
      <c r="D712" s="0" t="s">
        <v>315</v>
      </c>
      <c r="E712" s="0" t="s">
        <v>315</v>
      </c>
      <c r="F712" s="0" t="str">
        <f aca="false">INDEX(Mapping!$B$2:$B$465,MATCH(E712,Mapping!$A$2:$A$465,0))</f>
        <v>DHARIWAL INFRASTRUCTURE</v>
      </c>
      <c r="G712" s="0" t="str">
        <f aca="false">INDEX(Mapping!$C$2:$C$465,MATCH(E712,Mapping!$A$2:$A$465,0))</f>
        <v>DHARIWAL INFRASTRUCTURE</v>
      </c>
      <c r="H712" s="2" t="n">
        <v>0.5</v>
      </c>
      <c r="I712" s="3" t="n">
        <v>0.01</v>
      </c>
    </row>
    <row r="713" customFormat="false" ht="15" hidden="false" customHeight="false" outlineLevel="0" collapsed="false">
      <c r="A713" s="0" t="s">
        <v>197</v>
      </c>
      <c r="B713" s="0" t="n">
        <f aca="false">VALUE(LEFT(A713,4))</f>
        <v>2020</v>
      </c>
      <c r="C713" s="0" t="str">
        <f aca="false">"FY"&amp;IF(VALUE(MID(A713,6,2))&gt;=4,VALUE(LEFT(A713,4)),VALUE(LEFT(A713,4))-1)&amp;"-"&amp;TEXT(MOD(IF(VALUE(MID(A713,6,2))&gt;=4,VALUE(LEFT(A713,4)),VALUE(LEFT(A713,4))-1)+1,100),"00")</f>
        <v>FY2020-21</v>
      </c>
      <c r="D713" s="0" t="s">
        <v>450</v>
      </c>
      <c r="E713" s="0" t="s">
        <v>450</v>
      </c>
      <c r="F713" s="0" t="str">
        <f aca="false">INDEX(Mapping!$B$2:$B$465,MATCH(E713,Mapping!$A$2:$A$465,0))</f>
        <v>BRBCL NABINAGAR</v>
      </c>
      <c r="G713" s="0" t="str">
        <f aca="false">INDEX(Mapping!$C$2:$C$465,MATCH(E713,Mapping!$A$2:$A$465,0))</f>
        <v>NTPC GROUP</v>
      </c>
      <c r="H713" s="2" t="n">
        <v>0.4</v>
      </c>
      <c r="I713" s="3" t="n">
        <v>0.01</v>
      </c>
    </row>
    <row r="714" customFormat="false" ht="15" hidden="false" customHeight="false" outlineLevel="0" collapsed="false">
      <c r="A714" s="0" t="s">
        <v>197</v>
      </c>
      <c r="B714" s="0" t="n">
        <f aca="false">VALUE(LEFT(A714,4))</f>
        <v>2020</v>
      </c>
      <c r="C714" s="0" t="str">
        <f aca="false">"FY"&amp;IF(VALUE(MID(A714,6,2))&gt;=4,VALUE(LEFT(A714,4)),VALUE(LEFT(A714,4))-1)&amp;"-"&amp;TEXT(MOD(IF(VALUE(MID(A714,6,2))&gt;=4,VALUE(LEFT(A714,4)),VALUE(LEFT(A714,4))-1)+1,100),"00")</f>
        <v>FY2020-21</v>
      </c>
      <c r="D714" s="0" t="s">
        <v>436</v>
      </c>
      <c r="E714" s="0" t="s">
        <v>436</v>
      </c>
      <c r="F714" s="0" t="str">
        <f aca="false">INDEX(Mapping!$B$2:$B$465,MATCH(E714,Mapping!$A$2:$A$465,0))</f>
        <v>NJPC</v>
      </c>
      <c r="G714" s="0" t="str">
        <f aca="false">INDEX(Mapping!$C$2:$C$465,MATCH(E714,Mapping!$A$2:$A$465,0))</f>
        <v>NJPC</v>
      </c>
      <c r="H714" s="2" t="n">
        <v>0.18</v>
      </c>
      <c r="I714" s="3" t="n">
        <v>0.003</v>
      </c>
    </row>
    <row r="715" customFormat="false" ht="15" hidden="false" customHeight="false" outlineLevel="0" collapsed="false">
      <c r="A715" s="0" t="s">
        <v>197</v>
      </c>
      <c r="B715" s="0" t="n">
        <f aca="false">VALUE(LEFT(A715,4))</f>
        <v>2020</v>
      </c>
      <c r="C715" s="0" t="str">
        <f aca="false">"FY"&amp;IF(VALUE(MID(A715,6,2))&gt;=4,VALUE(LEFT(A715,4)),VALUE(LEFT(A715,4))-1)&amp;"-"&amp;TEXT(MOD(IF(VALUE(MID(A715,6,2))&gt;=4,VALUE(LEFT(A715,4)),VALUE(LEFT(A715,4))-1)+1,100),"00")</f>
        <v>FY2020-21</v>
      </c>
      <c r="D715" s="0" t="s">
        <v>536</v>
      </c>
      <c r="E715" s="0" t="s">
        <v>536</v>
      </c>
      <c r="F715" s="0" t="str">
        <f aca="false">INDEX(Mapping!$B$2:$B$465,MATCH(E715,Mapping!$A$2:$A$465,0))</f>
        <v>RAMPUR HEP</v>
      </c>
      <c r="G715" s="0" t="str">
        <f aca="false">INDEX(Mapping!$C$2:$C$465,MATCH(E715,Mapping!$A$2:$A$465,0))</f>
        <v>RAMPUR HEP</v>
      </c>
      <c r="H715" s="2" t="n">
        <v>0.09</v>
      </c>
      <c r="I715" s="3" t="n">
        <v>0.002</v>
      </c>
    </row>
    <row r="716" customFormat="false" ht="15" hidden="false" customHeight="false" outlineLevel="0" collapsed="false">
      <c r="A716" s="0" t="s">
        <v>118</v>
      </c>
      <c r="B716" s="0" t="n">
        <f aca="false">VALUE(LEFT(A716,4))</f>
        <v>2020</v>
      </c>
      <c r="C716" s="0" t="str">
        <f aca="false">"FY"&amp;IF(VALUE(MID(A716,6,2))&gt;=4,VALUE(LEFT(A716,4)),VALUE(LEFT(A716,4))-1)&amp;"-"&amp;TEXT(MOD(IF(VALUE(MID(A716,6,2))&gt;=4,VALUE(LEFT(A716,4)),VALUE(LEFT(A716,4))-1)+1,100),"00")</f>
        <v>FY2020-21</v>
      </c>
      <c r="D716" s="0" t="s">
        <v>65</v>
      </c>
      <c r="E716" s="0" t="s">
        <v>65</v>
      </c>
      <c r="F716" s="0" t="str">
        <f aca="false">INDEX(Mapping!$B$2:$B$465,MATCH(E716,Mapping!$A$2:$A$465,0))</f>
        <v>JAYPEE NIGRIE STPP</v>
      </c>
      <c r="G716" s="0" t="str">
        <f aca="false">INDEX(Mapping!$C$2:$C$465,MATCH(E716,Mapping!$A$2:$A$465,0))</f>
        <v>JAYPEE NIGRIE STPP</v>
      </c>
      <c r="H716" s="2" t="n">
        <v>393.64</v>
      </c>
      <c r="I716" s="3" t="n">
        <v>8.02</v>
      </c>
    </row>
    <row r="717" customFormat="false" ht="15" hidden="false" customHeight="false" outlineLevel="0" collapsed="false">
      <c r="A717" s="0" t="s">
        <v>118</v>
      </c>
      <c r="B717" s="0" t="n">
        <f aca="false">VALUE(LEFT(A717,4))</f>
        <v>2020</v>
      </c>
      <c r="C717" s="0" t="str">
        <f aca="false">"FY"&amp;IF(VALUE(MID(A717,6,2))&gt;=4,VALUE(LEFT(A717,4)),VALUE(LEFT(A717,4))-1)&amp;"-"&amp;TEXT(MOD(IF(VALUE(MID(A717,6,2))&gt;=4,VALUE(LEFT(A717,4)),VALUE(LEFT(A717,4))-1)+1,100),"00")</f>
        <v>FY2020-21</v>
      </c>
      <c r="D717" s="0" t="s">
        <v>43</v>
      </c>
      <c r="E717" s="0" t="s">
        <v>43</v>
      </c>
      <c r="F717" s="0" t="str">
        <f aca="false">INDEX(Mapping!$B$2:$B$465,MATCH(E717,Mapping!$A$2:$A$465,0))</f>
        <v>ODISHA</v>
      </c>
      <c r="G717" s="0" t="str">
        <f aca="false">INDEX(Mapping!$C$2:$C$465,MATCH(E717,Mapping!$A$2:$A$465,0))</f>
        <v>ODISHA</v>
      </c>
      <c r="H717" s="2" t="n">
        <v>384.62</v>
      </c>
      <c r="I717" s="3" t="n">
        <v>7.83</v>
      </c>
    </row>
    <row r="718" customFormat="false" ht="15" hidden="false" customHeight="false" outlineLevel="0" collapsed="false">
      <c r="A718" s="0" t="s">
        <v>118</v>
      </c>
      <c r="B718" s="0" t="n">
        <f aca="false">VALUE(LEFT(A718,4))</f>
        <v>2020</v>
      </c>
      <c r="C718" s="0" t="str">
        <f aca="false">"FY"&amp;IF(VALUE(MID(A718,6,2))&gt;=4,VALUE(LEFT(A718,4)),VALUE(LEFT(A718,4))-1)&amp;"-"&amp;TEXT(MOD(IF(VALUE(MID(A718,6,2))&gt;=4,VALUE(LEFT(A718,4)),VALUE(LEFT(A718,4))-1)+1,100),"00")</f>
        <v>FY2020-21</v>
      </c>
      <c r="D718" s="0" t="s">
        <v>46</v>
      </c>
      <c r="E718" s="0" t="s">
        <v>46</v>
      </c>
      <c r="F718" s="0" t="str">
        <f aca="false">INDEX(Mapping!$B$2:$B$465,MATCH(E718,Mapping!$A$2:$A$465,0))</f>
        <v>CHHATTISGARH</v>
      </c>
      <c r="G718" s="0" t="str">
        <f aca="false">INDEX(Mapping!$C$2:$C$465,MATCH(E718,Mapping!$A$2:$A$465,0))</f>
        <v>CHHATTISGARH</v>
      </c>
      <c r="H718" s="2" t="n">
        <v>378.61</v>
      </c>
      <c r="I718" s="3" t="n">
        <v>7.71</v>
      </c>
    </row>
    <row r="719" customFormat="false" ht="15" hidden="false" customHeight="false" outlineLevel="0" collapsed="false">
      <c r="A719" s="0" t="s">
        <v>118</v>
      </c>
      <c r="B719" s="0" t="n">
        <f aca="false">VALUE(LEFT(A719,4))</f>
        <v>2020</v>
      </c>
      <c r="C719" s="0" t="str">
        <f aca="false">"FY"&amp;IF(VALUE(MID(A719,6,2))&gt;=4,VALUE(LEFT(A719,4)),VALUE(LEFT(A719,4))-1)&amp;"-"&amp;TEXT(MOD(IF(VALUE(MID(A719,6,2))&gt;=4,VALUE(LEFT(A719,4)),VALUE(LEFT(A719,4))-1)+1,100),"00")</f>
        <v>FY2020-21</v>
      </c>
      <c r="D719" s="0" t="s">
        <v>36</v>
      </c>
      <c r="E719" s="0" t="s">
        <v>36</v>
      </c>
      <c r="F719" s="0" t="str">
        <f aca="false">INDEX(Mapping!$B$2:$B$465,MATCH(E719,Mapping!$A$2:$A$465,0))</f>
        <v>UTTAR PRADESH</v>
      </c>
      <c r="G719" s="0" t="str">
        <f aca="false">INDEX(Mapping!$C$2:$C$465,MATCH(E719,Mapping!$A$2:$A$465,0))</f>
        <v>UTTAR PRADESH</v>
      </c>
      <c r="H719" s="2" t="n">
        <v>268.63</v>
      </c>
      <c r="I719" s="3" t="n">
        <v>5.47</v>
      </c>
    </row>
    <row r="720" customFormat="false" ht="15" hidden="false" customHeight="false" outlineLevel="0" collapsed="false">
      <c r="A720" s="0" t="s">
        <v>118</v>
      </c>
      <c r="B720" s="0" t="n">
        <f aca="false">VALUE(LEFT(A720,4))</f>
        <v>2020</v>
      </c>
      <c r="C720" s="0" t="str">
        <f aca="false">"FY"&amp;IF(VALUE(MID(A720,6,2))&gt;=4,VALUE(LEFT(A720,4)),VALUE(LEFT(A720,4))-1)&amp;"-"&amp;TEXT(MOD(IF(VALUE(MID(A720,6,2))&gt;=4,VALUE(LEFT(A720,4)),VALUE(LEFT(A720,4))-1)+1,100),"00")</f>
        <v>FY2020-21</v>
      </c>
      <c r="D720" s="0" t="s">
        <v>62</v>
      </c>
      <c r="E720" s="0" t="s">
        <v>62</v>
      </c>
      <c r="F720" s="0" t="str">
        <f aca="false">INDEX(Mapping!$B$2:$B$465,MATCH(E720,Mapping!$A$2:$A$465,0))</f>
        <v>TEESTA URJA (TEESTA-III HEP)</v>
      </c>
      <c r="G720" s="0" t="str">
        <f aca="false">INDEX(Mapping!$C$2:$C$465,MATCH(E720,Mapping!$A$2:$A$465,0))</f>
        <v>TEESTA URJA (TEESTA-III HEP)</v>
      </c>
      <c r="H720" s="2" t="n">
        <v>251.81</v>
      </c>
      <c r="I720" s="3" t="n">
        <v>5.13</v>
      </c>
    </row>
    <row r="721" customFormat="false" ht="15" hidden="false" customHeight="false" outlineLevel="0" collapsed="false">
      <c r="A721" s="0" t="s">
        <v>118</v>
      </c>
      <c r="B721" s="0" t="n">
        <f aca="false">VALUE(LEFT(A721,4))</f>
        <v>2020</v>
      </c>
      <c r="C721" s="0" t="str">
        <f aca="false">"FY"&amp;IF(VALUE(MID(A721,6,2))&gt;=4,VALUE(LEFT(A721,4)),VALUE(LEFT(A721,4))-1)&amp;"-"&amp;TEXT(MOD(IF(VALUE(MID(A721,6,2))&gt;=4,VALUE(LEFT(A721,4)),VALUE(LEFT(A721,4))-1)+1,100),"00")</f>
        <v>FY2020-21</v>
      </c>
      <c r="D721" s="0" t="s">
        <v>84</v>
      </c>
      <c r="E721" s="0" t="s">
        <v>84</v>
      </c>
      <c r="F721" s="0" t="str">
        <f aca="false">INDEX(Mapping!$B$2:$B$465,MATCH(E721,Mapping!$A$2:$A$465,0))</f>
        <v>DB POWER</v>
      </c>
      <c r="G721" s="0" t="str">
        <f aca="false">INDEX(Mapping!$C$2:$C$465,MATCH(E721,Mapping!$A$2:$A$465,0))</f>
        <v>DB POWER</v>
      </c>
      <c r="H721" s="2" t="n">
        <v>251.4</v>
      </c>
      <c r="I721" s="3" t="n">
        <v>5.12</v>
      </c>
    </row>
    <row r="722" customFormat="false" ht="15" hidden="false" customHeight="false" outlineLevel="0" collapsed="false">
      <c r="A722" s="0" t="s">
        <v>118</v>
      </c>
      <c r="B722" s="0" t="n">
        <f aca="false">VALUE(LEFT(A722,4))</f>
        <v>2020</v>
      </c>
      <c r="C722" s="0" t="str">
        <f aca="false">"FY"&amp;IF(VALUE(MID(A722,6,2))&gt;=4,VALUE(LEFT(A722,4)),VALUE(LEFT(A722,4))-1)&amp;"-"&amp;TEXT(MOD(IF(VALUE(MID(A722,6,2))&gt;=4,VALUE(LEFT(A722,4)),VALUE(LEFT(A722,4))-1)+1,100),"00")</f>
        <v>FY2020-21</v>
      </c>
      <c r="D722" s="0" t="s">
        <v>85</v>
      </c>
      <c r="E722" s="0" t="s">
        <v>85</v>
      </c>
      <c r="F722" s="0" t="str">
        <f aca="false">INDEX(Mapping!$B$2:$B$465,MATCH(E722,Mapping!$A$2:$A$465,0))</f>
        <v>ADANI POWER - RAIPUR TPP (EX-GMR CHHATTISGARH)</v>
      </c>
      <c r="G722" s="0" t="str">
        <f aca="false">INDEX(Mapping!$C$2:$C$465,MATCH(E722,Mapping!$A$2:$A$465,0))</f>
        <v>ADANI POWER (ALL PLANTS)</v>
      </c>
      <c r="H722" s="2" t="n">
        <v>238.17</v>
      </c>
      <c r="I722" s="3" t="n">
        <v>4.85</v>
      </c>
    </row>
    <row r="723" customFormat="false" ht="15" hidden="false" customHeight="false" outlineLevel="0" collapsed="false">
      <c r="A723" s="0" t="s">
        <v>118</v>
      </c>
      <c r="B723" s="0" t="n">
        <f aca="false">VALUE(LEFT(A723,4))</f>
        <v>2020</v>
      </c>
      <c r="C723" s="0" t="str">
        <f aca="false">"FY"&amp;IF(VALUE(MID(A723,6,2))&gt;=4,VALUE(LEFT(A723,4)),VALUE(LEFT(A723,4))-1)&amp;"-"&amp;TEXT(MOD(IF(VALUE(MID(A723,6,2))&gt;=4,VALUE(LEFT(A723,4)),VALUE(LEFT(A723,4))-1)+1,100),"00")</f>
        <v>FY2020-21</v>
      </c>
      <c r="D723" s="0" t="s">
        <v>57</v>
      </c>
      <c r="E723" s="0" t="s">
        <v>57</v>
      </c>
      <c r="F723" s="0" t="str">
        <f aca="false">INDEX(Mapping!$B$2:$B$465,MATCH(E723,Mapping!$A$2:$A$465,0))</f>
        <v>SEIL ENERGY INDIA (EX-SEMBCORP)</v>
      </c>
      <c r="G723" s="0" t="str">
        <f aca="false">INDEX(Mapping!$C$2:$C$465,MATCH(E723,Mapping!$A$2:$A$465,0))</f>
        <v>SEIL ENERGY INDIA</v>
      </c>
      <c r="H723" s="2" t="n">
        <v>226.7</v>
      </c>
      <c r="I723" s="3" t="n">
        <v>4.62</v>
      </c>
    </row>
    <row r="724" customFormat="false" ht="15" hidden="false" customHeight="false" outlineLevel="0" collapsed="false">
      <c r="A724" s="0" t="s">
        <v>118</v>
      </c>
      <c r="B724" s="0" t="n">
        <f aca="false">VALUE(LEFT(A724,4))</f>
        <v>2020</v>
      </c>
      <c r="C724" s="0" t="str">
        <f aca="false">"FY"&amp;IF(VALUE(MID(A724,6,2))&gt;=4,VALUE(LEFT(A724,4)),VALUE(LEFT(A724,4))-1)&amp;"-"&amp;TEXT(MOD(IF(VALUE(MID(A724,6,2))&gt;=4,VALUE(LEFT(A724,4)),VALUE(LEFT(A724,4))-1)+1,100),"00")</f>
        <v>FY2020-21</v>
      </c>
      <c r="D724" s="0" t="s">
        <v>49</v>
      </c>
      <c r="E724" s="0" t="s">
        <v>49</v>
      </c>
      <c r="F724" s="0" t="str">
        <f aca="false">INDEX(Mapping!$B$2:$B$465,MATCH(E724,Mapping!$A$2:$A$465,0))</f>
        <v>MADHYA PRADESH</v>
      </c>
      <c r="G724" s="0" t="str">
        <f aca="false">INDEX(Mapping!$C$2:$C$465,MATCH(E724,Mapping!$A$2:$A$465,0))</f>
        <v>MADHYA PRADESH</v>
      </c>
      <c r="H724" s="2" t="n">
        <v>214.29</v>
      </c>
      <c r="I724" s="3" t="n">
        <v>4.37</v>
      </c>
    </row>
    <row r="725" customFormat="false" ht="15" hidden="false" customHeight="false" outlineLevel="0" collapsed="false">
      <c r="A725" s="0" t="s">
        <v>118</v>
      </c>
      <c r="B725" s="0" t="n">
        <f aca="false">VALUE(LEFT(A725,4))</f>
        <v>2020</v>
      </c>
      <c r="C725" s="0" t="str">
        <f aca="false">"FY"&amp;IF(VALUE(MID(A725,6,2))&gt;=4,VALUE(LEFT(A725,4)),VALUE(LEFT(A725,4))-1)&amp;"-"&amp;TEXT(MOD(IF(VALUE(MID(A725,6,2))&gt;=4,VALUE(LEFT(A725,4)),VALUE(LEFT(A725,4))-1)+1,100),"00")</f>
        <v>FY2020-21</v>
      </c>
      <c r="D725" s="0" t="s">
        <v>31</v>
      </c>
      <c r="E725" s="0" t="s">
        <v>31</v>
      </c>
      <c r="F725" s="0" t="str">
        <f aca="false">INDEX(Mapping!$B$2:$B$465,MATCH(E725,Mapping!$A$2:$A$465,0))</f>
        <v>GUJARAT</v>
      </c>
      <c r="G725" s="0" t="str">
        <f aca="false">INDEX(Mapping!$C$2:$C$465,MATCH(E725,Mapping!$A$2:$A$465,0))</f>
        <v>GUJARAT</v>
      </c>
      <c r="H725" s="2" t="n">
        <v>174.57</v>
      </c>
      <c r="I725" s="3" t="n">
        <v>3.56</v>
      </c>
    </row>
    <row r="726" customFormat="false" ht="15" hidden="false" customHeight="false" outlineLevel="0" collapsed="false">
      <c r="A726" s="0" t="s">
        <v>118</v>
      </c>
      <c r="B726" s="0" t="n">
        <f aca="false">VALUE(LEFT(A726,4))</f>
        <v>2020</v>
      </c>
      <c r="C726" s="0" t="str">
        <f aca="false">"FY"&amp;IF(VALUE(MID(A726,6,2))&gt;=4,VALUE(LEFT(A726,4)),VALUE(LEFT(A726,4))-1)&amp;"-"&amp;TEXT(MOD(IF(VALUE(MID(A726,6,2))&gt;=4,VALUE(LEFT(A726,4)),VALUE(LEFT(A726,4))-1)+1,100),"00")</f>
        <v>FY2020-21</v>
      </c>
      <c r="D726" s="0" t="s">
        <v>195</v>
      </c>
      <c r="E726" s="0" t="s">
        <v>195</v>
      </c>
      <c r="F726" s="0" t="str">
        <f aca="false">INDEX(Mapping!$B$2:$B$465,MATCH(E726,Mapping!$A$2:$A$465,0))</f>
        <v>COASTAL ENERGEN</v>
      </c>
      <c r="G726" s="0" t="str">
        <f aca="false">INDEX(Mapping!$C$2:$C$465,MATCH(E726,Mapping!$A$2:$A$465,0))</f>
        <v>COASTAL ENERGEN</v>
      </c>
      <c r="H726" s="2" t="n">
        <v>171.89</v>
      </c>
      <c r="I726" s="3" t="n">
        <v>3.5</v>
      </c>
    </row>
    <row r="727" customFormat="false" ht="15" hidden="false" customHeight="false" outlineLevel="0" collapsed="false">
      <c r="A727" s="0" t="s">
        <v>118</v>
      </c>
      <c r="B727" s="0" t="n">
        <f aca="false">VALUE(LEFT(A727,4))</f>
        <v>2020</v>
      </c>
      <c r="C727" s="0" t="str">
        <f aca="false">"FY"&amp;IF(VALUE(MID(A727,6,2))&gt;=4,VALUE(LEFT(A727,4)),VALUE(LEFT(A727,4))-1)&amp;"-"&amp;TEXT(MOD(IF(VALUE(MID(A727,6,2))&gt;=4,VALUE(LEFT(A727,4)),VALUE(LEFT(A727,4))-1)+1,100),"00")</f>
        <v>FY2020-21</v>
      </c>
      <c r="D727" s="0" t="s">
        <v>72</v>
      </c>
      <c r="E727" s="0" t="s">
        <v>72</v>
      </c>
      <c r="F727" s="0" t="str">
        <f aca="false">INDEX(Mapping!$B$2:$B$465,MATCH(E727,Mapping!$A$2:$A$465,0))</f>
        <v>JINDAL POWER LTD - STAGE 1</v>
      </c>
      <c r="G727" s="0" t="str">
        <f aca="false">INDEX(Mapping!$C$2:$C$465,MATCH(E727,Mapping!$A$2:$A$465,0))</f>
        <v>JINDAL POWER LTD (BOTH STAGES)</v>
      </c>
      <c r="H727" s="2" t="n">
        <v>164.27</v>
      </c>
      <c r="I727" s="3" t="n">
        <v>3.35</v>
      </c>
    </row>
    <row r="728" customFormat="false" ht="15" hidden="false" customHeight="false" outlineLevel="0" collapsed="false">
      <c r="A728" s="0" t="s">
        <v>118</v>
      </c>
      <c r="B728" s="0" t="n">
        <f aca="false">VALUE(LEFT(A728,4))</f>
        <v>2020</v>
      </c>
      <c r="C728" s="0" t="str">
        <f aca="false">"FY"&amp;IF(VALUE(MID(A728,6,2))&gt;=4,VALUE(LEFT(A728,4)),VALUE(LEFT(A728,4))-1)&amp;"-"&amp;TEXT(MOD(IF(VALUE(MID(A728,6,2))&gt;=4,VALUE(LEFT(A728,4)),VALUE(LEFT(A728,4))-1)+1,100),"00")</f>
        <v>FY2020-21</v>
      </c>
      <c r="D728" s="0" t="s">
        <v>39</v>
      </c>
      <c r="E728" s="0" t="s">
        <v>39</v>
      </c>
      <c r="F728" s="0" t="str">
        <f aca="false">INDEX(Mapping!$B$2:$B$465,MATCH(E728,Mapping!$A$2:$A$465,0))</f>
        <v>WEST BENGAL</v>
      </c>
      <c r="G728" s="0" t="str">
        <f aca="false">INDEX(Mapping!$C$2:$C$465,MATCH(E728,Mapping!$A$2:$A$465,0))</f>
        <v>WEST BENGAL</v>
      </c>
      <c r="H728" s="2" t="n">
        <v>145.63</v>
      </c>
      <c r="I728" s="3" t="n">
        <v>2.97</v>
      </c>
    </row>
    <row r="729" customFormat="false" ht="15" hidden="false" customHeight="false" outlineLevel="0" collapsed="false">
      <c r="A729" s="0" t="s">
        <v>118</v>
      </c>
      <c r="B729" s="0" t="n">
        <f aca="false">VALUE(LEFT(A729,4))</f>
        <v>2020</v>
      </c>
      <c r="C729" s="0" t="str">
        <f aca="false">"FY"&amp;IF(VALUE(MID(A729,6,2))&gt;=4,VALUE(LEFT(A729,4)),VALUE(LEFT(A729,4))-1)&amp;"-"&amp;TEXT(MOD(IF(VALUE(MID(A729,6,2))&gt;=4,VALUE(LEFT(A729,4)),VALUE(LEFT(A729,4))-1)+1,100),"00")</f>
        <v>FY2020-21</v>
      </c>
      <c r="D729" s="0" t="s">
        <v>45</v>
      </c>
      <c r="E729" s="0" t="s">
        <v>45</v>
      </c>
      <c r="F729" s="0" t="str">
        <f aca="false">INDEX(Mapping!$B$2:$B$465,MATCH(E729,Mapping!$A$2:$A$465,0))</f>
        <v>BIHAR</v>
      </c>
      <c r="G729" s="0" t="str">
        <f aca="false">INDEX(Mapping!$C$2:$C$465,MATCH(E729,Mapping!$A$2:$A$465,0))</f>
        <v>BIHAR</v>
      </c>
      <c r="H729" s="2" t="n">
        <v>135.39</v>
      </c>
      <c r="I729" s="3" t="n">
        <v>2.76</v>
      </c>
    </row>
    <row r="730" customFormat="false" ht="15" hidden="false" customHeight="false" outlineLevel="0" collapsed="false">
      <c r="A730" s="0" t="s">
        <v>118</v>
      </c>
      <c r="B730" s="0" t="n">
        <f aca="false">VALUE(LEFT(A730,4))</f>
        <v>2020</v>
      </c>
      <c r="C730" s="0" t="str">
        <f aca="false">"FY"&amp;IF(VALUE(MID(A730,6,2))&gt;=4,VALUE(LEFT(A730,4)),VALUE(LEFT(A730,4))-1)&amp;"-"&amp;TEXT(MOD(IF(VALUE(MID(A730,6,2))&gt;=4,VALUE(LEFT(A730,4)),VALUE(LEFT(A730,4))-1)+1,100),"00")</f>
        <v>FY2020-21</v>
      </c>
      <c r="D730" s="0" t="s">
        <v>114</v>
      </c>
      <c r="E730" s="0" t="s">
        <v>114</v>
      </c>
      <c r="F730" s="0" t="str">
        <f aca="false">INDEX(Mapping!$B$2:$B$465,MATCH(E730,Mapping!$A$2:$A$465,0))</f>
        <v>ADANI POWER - RAIGARH TPP (EX-REGL)</v>
      </c>
      <c r="G730" s="0" t="str">
        <f aca="false">INDEX(Mapping!$C$2:$C$465,MATCH(E730,Mapping!$A$2:$A$465,0))</f>
        <v>ADANI POWER (ALL PLANTS)</v>
      </c>
      <c r="H730" s="2" t="n">
        <v>129.71</v>
      </c>
      <c r="I730" s="3" t="n">
        <v>2.64</v>
      </c>
    </row>
    <row r="731" customFormat="false" ht="15" hidden="false" customHeight="false" outlineLevel="0" collapsed="false">
      <c r="A731" s="0" t="s">
        <v>118</v>
      </c>
      <c r="B731" s="0" t="n">
        <f aca="false">VALUE(LEFT(A731,4))</f>
        <v>2020</v>
      </c>
      <c r="C731" s="0" t="str">
        <f aca="false">"FY"&amp;IF(VALUE(MID(A731,6,2))&gt;=4,VALUE(LEFT(A731,4)),VALUE(LEFT(A731,4))-1)&amp;"-"&amp;TEXT(MOD(IF(VALUE(MID(A731,6,2))&gt;=4,VALUE(LEFT(A731,4)),VALUE(LEFT(A731,4))-1)+1,100),"00")</f>
        <v>FY2020-21</v>
      </c>
      <c r="D731" s="0" t="s">
        <v>67</v>
      </c>
      <c r="E731" s="0" t="s">
        <v>67</v>
      </c>
      <c r="F731" s="0" t="str">
        <f aca="false">INDEX(Mapping!$B$2:$B$465,MATCH(E731,Mapping!$A$2:$A$465,0))</f>
        <v>JINDAL POWER LTD - STAGE 2</v>
      </c>
      <c r="G731" s="0" t="str">
        <f aca="false">INDEX(Mapping!$C$2:$C$465,MATCH(E731,Mapping!$A$2:$A$465,0))</f>
        <v>JINDAL POWER LTD (BOTH STAGES)</v>
      </c>
      <c r="H731" s="2" t="n">
        <v>110.48</v>
      </c>
      <c r="I731" s="3" t="n">
        <v>2.25</v>
      </c>
    </row>
    <row r="732" customFormat="false" ht="15" hidden="false" customHeight="false" outlineLevel="0" collapsed="false">
      <c r="A732" s="0" t="s">
        <v>118</v>
      </c>
      <c r="B732" s="0" t="n">
        <f aca="false">VALUE(LEFT(A732,4))</f>
        <v>2020</v>
      </c>
      <c r="C732" s="0" t="str">
        <f aca="false">"FY"&amp;IF(VALUE(MID(A732,6,2))&gt;=4,VALUE(LEFT(A732,4)),VALUE(LEFT(A732,4))-1)&amp;"-"&amp;TEXT(MOD(IF(VALUE(MID(A732,6,2))&gt;=4,VALUE(LEFT(A732,4)),VALUE(LEFT(A732,4))-1)+1,100),"00")</f>
        <v>FY2020-21</v>
      </c>
      <c r="D732" s="0" t="s">
        <v>53</v>
      </c>
      <c r="E732" s="0" t="s">
        <v>53</v>
      </c>
      <c r="F732" s="0" t="str">
        <f aca="false">INDEX(Mapping!$B$2:$B$465,MATCH(E732,Mapping!$A$2:$A$465,0))</f>
        <v>HIMACHAL PRADESH</v>
      </c>
      <c r="G732" s="0" t="str">
        <f aca="false">INDEX(Mapping!$C$2:$C$465,MATCH(E732,Mapping!$A$2:$A$465,0))</f>
        <v>HIMACHAL PRADESH</v>
      </c>
      <c r="H732" s="2" t="n">
        <v>100.8</v>
      </c>
      <c r="I732" s="3" t="n">
        <v>2.05</v>
      </c>
    </row>
    <row r="733" customFormat="false" ht="15" hidden="false" customHeight="false" outlineLevel="0" collapsed="false">
      <c r="A733" s="0" t="s">
        <v>118</v>
      </c>
      <c r="B733" s="0" t="n">
        <f aca="false">VALUE(LEFT(A733,4))</f>
        <v>2020</v>
      </c>
      <c r="C733" s="0" t="str">
        <f aca="false">"FY"&amp;IF(VALUE(MID(A733,6,2))&gt;=4,VALUE(LEFT(A733,4)),VALUE(LEFT(A733,4))-1)&amp;"-"&amp;TEXT(MOD(IF(VALUE(MID(A733,6,2))&gt;=4,VALUE(LEFT(A733,4)),VALUE(LEFT(A733,4))-1)+1,100),"00")</f>
        <v>FY2020-21</v>
      </c>
      <c r="D733" s="0" t="s">
        <v>48</v>
      </c>
      <c r="E733" s="0" t="s">
        <v>48</v>
      </c>
      <c r="F733" s="0" t="str">
        <f aca="false">INDEX(Mapping!$B$2:$B$465,MATCH(E733,Mapping!$A$2:$A$465,0))</f>
        <v>DELHI</v>
      </c>
      <c r="G733" s="0" t="str">
        <f aca="false">INDEX(Mapping!$C$2:$C$465,MATCH(E733,Mapping!$A$2:$A$465,0))</f>
        <v>DELHI</v>
      </c>
      <c r="H733" s="2" t="n">
        <v>90.85</v>
      </c>
      <c r="I733" s="3" t="n">
        <v>1.85</v>
      </c>
    </row>
    <row r="734" customFormat="false" ht="15" hidden="false" customHeight="false" outlineLevel="0" collapsed="false">
      <c r="A734" s="0" t="s">
        <v>118</v>
      </c>
      <c r="B734" s="0" t="n">
        <f aca="false">VALUE(LEFT(A734,4))</f>
        <v>2020</v>
      </c>
      <c r="C734" s="0" t="str">
        <f aca="false">"FY"&amp;IF(VALUE(MID(A734,6,2))&gt;=4,VALUE(LEFT(A734,4)),VALUE(LEFT(A734,4))-1)&amp;"-"&amp;TEXT(MOD(IF(VALUE(MID(A734,6,2))&gt;=4,VALUE(LEFT(A734,4)),VALUE(LEFT(A734,4))-1)+1,100),"00")</f>
        <v>FY2020-21</v>
      </c>
      <c r="D734" s="0" t="s">
        <v>116</v>
      </c>
      <c r="E734" s="0" t="s">
        <v>116</v>
      </c>
      <c r="F734" s="0" t="str">
        <f aca="false">INDEX(Mapping!$B$2:$B$465,MATCH(E734,Mapping!$A$2:$A$465,0))</f>
        <v>RKM POWERGEN</v>
      </c>
      <c r="G734" s="0" t="str">
        <f aca="false">INDEX(Mapping!$C$2:$C$465,MATCH(E734,Mapping!$A$2:$A$465,0))</f>
        <v>RKM POWERGEN</v>
      </c>
      <c r="H734" s="2" t="n">
        <v>88.28</v>
      </c>
      <c r="I734" s="3" t="n">
        <v>1.8</v>
      </c>
    </row>
    <row r="735" customFormat="false" ht="15" hidden="false" customHeight="false" outlineLevel="0" collapsed="false">
      <c r="A735" s="0" t="s">
        <v>118</v>
      </c>
      <c r="B735" s="0" t="n">
        <f aca="false">VALUE(LEFT(A735,4))</f>
        <v>2020</v>
      </c>
      <c r="C735" s="0" t="str">
        <f aca="false">"FY"&amp;IF(VALUE(MID(A735,6,2))&gt;=4,VALUE(LEFT(A735,4)),VALUE(LEFT(A735,4))-1)&amp;"-"&amp;TEXT(MOD(IF(VALUE(MID(A735,6,2))&gt;=4,VALUE(LEFT(A735,4)),VALUE(LEFT(A735,4))-1)+1,100),"00")</f>
        <v>FY2020-21</v>
      </c>
      <c r="D735" s="0" t="s">
        <v>159</v>
      </c>
      <c r="E735" s="0" t="s">
        <v>159</v>
      </c>
      <c r="F735" s="0" t="str">
        <f aca="false">INDEX(Mapping!$B$2:$B$465,MATCH(E735,Mapping!$A$2:$A$465,0))</f>
        <v>GMR WARORA (EX-EMCO)</v>
      </c>
      <c r="G735" s="0" t="str">
        <f aca="false">INDEX(Mapping!$C$2:$C$465,MATCH(E735,Mapping!$A$2:$A$465,0))</f>
        <v>GMR ENERGY</v>
      </c>
      <c r="H735" s="2" t="n">
        <v>87.52</v>
      </c>
      <c r="I735" s="3" t="n">
        <v>1.78</v>
      </c>
    </row>
    <row r="736" customFormat="false" ht="15" hidden="false" customHeight="false" outlineLevel="0" collapsed="false">
      <c r="A736" s="0" t="s">
        <v>118</v>
      </c>
      <c r="B736" s="0" t="n">
        <f aca="false">VALUE(LEFT(A736,4))</f>
        <v>2020</v>
      </c>
      <c r="C736" s="0" t="str">
        <f aca="false">"FY"&amp;IF(VALUE(MID(A736,6,2))&gt;=4,VALUE(LEFT(A736,4)),VALUE(LEFT(A736,4))-1)&amp;"-"&amp;TEXT(MOD(IF(VALUE(MID(A736,6,2))&gt;=4,VALUE(LEFT(A736,4)),VALUE(LEFT(A736,4))-1)+1,100),"00")</f>
        <v>FY2020-21</v>
      </c>
      <c r="D736" s="0" t="s">
        <v>79</v>
      </c>
      <c r="E736" s="0" t="s">
        <v>79</v>
      </c>
      <c r="F736" s="0" t="str">
        <f aca="false">INDEX(Mapping!$B$2:$B$465,MATCH(E736,Mapping!$A$2:$A$465,0))</f>
        <v>MAHAN ENERGEN (EX-ESSAR POWER MP)</v>
      </c>
      <c r="G736" s="0" t="str">
        <f aca="false">INDEX(Mapping!$C$2:$C$465,MATCH(E736,Mapping!$A$2:$A$465,0))</f>
        <v>ADANI POWER (ALL PLANTS)</v>
      </c>
      <c r="H736" s="2" t="n">
        <v>77.71</v>
      </c>
      <c r="I736" s="3" t="n">
        <v>1.58</v>
      </c>
    </row>
    <row r="737" customFormat="false" ht="15" hidden="false" customHeight="false" outlineLevel="0" collapsed="false">
      <c r="A737" s="0" t="s">
        <v>118</v>
      </c>
      <c r="B737" s="0" t="n">
        <f aca="false">VALUE(LEFT(A737,4))</f>
        <v>2020</v>
      </c>
      <c r="C737" s="0" t="str">
        <f aca="false">"FY"&amp;IF(VALUE(MID(A737,6,2))&gt;=4,VALUE(LEFT(A737,4)),VALUE(LEFT(A737,4))-1)&amp;"-"&amp;TEXT(MOD(IF(VALUE(MID(A737,6,2))&gt;=4,VALUE(LEFT(A737,4)),VALUE(LEFT(A737,4))-1)+1,100),"00")</f>
        <v>FY2020-21</v>
      </c>
      <c r="D737" s="0" t="s">
        <v>47</v>
      </c>
      <c r="E737" s="0" t="s">
        <v>47</v>
      </c>
      <c r="F737" s="0" t="str">
        <f aca="false">INDEX(Mapping!$B$2:$B$465,MATCH(E737,Mapping!$A$2:$A$465,0))</f>
        <v>KARNATAKA</v>
      </c>
      <c r="G737" s="0" t="str">
        <f aca="false">INDEX(Mapping!$C$2:$C$465,MATCH(E737,Mapping!$A$2:$A$465,0))</f>
        <v>KARNATAKA</v>
      </c>
      <c r="H737" s="2" t="n">
        <v>73.52</v>
      </c>
      <c r="I737" s="3" t="n">
        <v>1.5</v>
      </c>
    </row>
    <row r="738" customFormat="false" ht="15" hidden="false" customHeight="false" outlineLevel="0" collapsed="false">
      <c r="A738" s="0" t="s">
        <v>118</v>
      </c>
      <c r="B738" s="0" t="n">
        <f aca="false">VALUE(LEFT(A738,4))</f>
        <v>2020</v>
      </c>
      <c r="C738" s="0" t="str">
        <f aca="false">"FY"&amp;IF(VALUE(MID(A738,6,2))&gt;=4,VALUE(LEFT(A738,4)),VALUE(LEFT(A738,4))-1)&amp;"-"&amp;TEXT(MOD(IF(VALUE(MID(A738,6,2))&gt;=4,VALUE(LEFT(A738,4)),VALUE(LEFT(A738,4))-1)+1,100),"00")</f>
        <v>FY2020-21</v>
      </c>
      <c r="D738" s="0" t="s">
        <v>89</v>
      </c>
      <c r="E738" s="0" t="s">
        <v>89</v>
      </c>
      <c r="F738" s="0" t="str">
        <f aca="false">INDEX(Mapping!$B$2:$B$465,MATCH(E738,Mapping!$A$2:$A$465,0))</f>
        <v>MB POWER (MP)</v>
      </c>
      <c r="G738" s="0" t="str">
        <f aca="false">INDEX(Mapping!$C$2:$C$465,MATCH(E738,Mapping!$A$2:$A$465,0))</f>
        <v>MB POWER (MP)</v>
      </c>
      <c r="H738" s="2" t="n">
        <v>69.73</v>
      </c>
      <c r="I738" s="3" t="n">
        <v>1.42</v>
      </c>
    </row>
    <row r="739" customFormat="false" ht="15" hidden="false" customHeight="false" outlineLevel="0" collapsed="false">
      <c r="A739" s="0" t="s">
        <v>118</v>
      </c>
      <c r="B739" s="0" t="n">
        <f aca="false">VALUE(LEFT(A739,4))</f>
        <v>2020</v>
      </c>
      <c r="C739" s="0" t="str">
        <f aca="false">"FY"&amp;IF(VALUE(MID(A739,6,2))&gt;=4,VALUE(LEFT(A739,4)),VALUE(LEFT(A739,4))-1)&amp;"-"&amp;TEXT(MOD(IF(VALUE(MID(A739,6,2))&gt;=4,VALUE(LEFT(A739,4)),VALUE(LEFT(A739,4))-1)+1,100),"00")</f>
        <v>FY2020-21</v>
      </c>
      <c r="D739" s="0" t="s">
        <v>61</v>
      </c>
      <c r="E739" s="0" t="s">
        <v>61</v>
      </c>
      <c r="F739" s="0" t="str">
        <f aca="false">INDEX(Mapping!$B$2:$B$465,MATCH(E739,Mapping!$A$2:$A$465,0))</f>
        <v>ASSAM</v>
      </c>
      <c r="G739" s="0" t="str">
        <f aca="false">INDEX(Mapping!$C$2:$C$465,MATCH(E739,Mapping!$A$2:$A$465,0))</f>
        <v>ASSAM</v>
      </c>
      <c r="H739" s="2" t="n">
        <v>64.41</v>
      </c>
      <c r="I739" s="3" t="n">
        <v>1.31</v>
      </c>
    </row>
    <row r="740" customFormat="false" ht="15" hidden="false" customHeight="false" outlineLevel="0" collapsed="false">
      <c r="A740" s="0" t="s">
        <v>118</v>
      </c>
      <c r="B740" s="0" t="n">
        <f aca="false">VALUE(LEFT(A740,4))</f>
        <v>2020</v>
      </c>
      <c r="C740" s="0" t="str">
        <f aca="false">"FY"&amp;IF(VALUE(MID(A740,6,2))&gt;=4,VALUE(LEFT(A740,4)),VALUE(LEFT(A740,4))-1)&amp;"-"&amp;TEXT(MOD(IF(VALUE(MID(A740,6,2))&gt;=4,VALUE(LEFT(A740,4)),VALUE(LEFT(A740,4))-1)+1,100),"00")</f>
        <v>FY2020-21</v>
      </c>
      <c r="D740" s="0" t="s">
        <v>41</v>
      </c>
      <c r="E740" s="0" t="s">
        <v>41</v>
      </c>
      <c r="F740" s="0" t="str">
        <f aca="false">INDEX(Mapping!$B$2:$B$465,MATCH(E740,Mapping!$A$2:$A$465,0))</f>
        <v>RAJASTHAN</v>
      </c>
      <c r="G740" s="0" t="str">
        <f aca="false">INDEX(Mapping!$C$2:$C$465,MATCH(E740,Mapping!$A$2:$A$465,0))</f>
        <v>RAJASTHAN</v>
      </c>
      <c r="H740" s="2" t="n">
        <v>57.41</v>
      </c>
      <c r="I740" s="3" t="n">
        <v>1.17</v>
      </c>
    </row>
    <row r="741" customFormat="false" ht="15" hidden="false" customHeight="false" outlineLevel="0" collapsed="false">
      <c r="A741" s="0" t="s">
        <v>118</v>
      </c>
      <c r="B741" s="0" t="n">
        <f aca="false">VALUE(LEFT(A741,4))</f>
        <v>2020</v>
      </c>
      <c r="C741" s="0" t="str">
        <f aca="false">"FY"&amp;IF(VALUE(MID(A741,6,2))&gt;=4,VALUE(LEFT(A741,4)),VALUE(LEFT(A741,4))-1)&amp;"-"&amp;TEXT(MOD(IF(VALUE(MID(A741,6,2))&gt;=4,VALUE(LEFT(A741,4)),VALUE(LEFT(A741,4))-1)+1,100),"00")</f>
        <v>FY2020-21</v>
      </c>
      <c r="D741" s="0" t="s">
        <v>140</v>
      </c>
      <c r="E741" s="0" t="s">
        <v>140</v>
      </c>
      <c r="F741" s="0" t="str">
        <f aca="false">INDEX(Mapping!$B$2:$B$465,MATCH(E741,Mapping!$A$2:$A$465,0))</f>
        <v>NEEPCO STATIONS</v>
      </c>
      <c r="G741" s="0" t="str">
        <f aca="false">INDEX(Mapping!$C$2:$C$465,MATCH(E741,Mapping!$A$2:$A$465,0))</f>
        <v>NEEPCO STATIONS</v>
      </c>
      <c r="H741" s="2" t="n">
        <v>46.11</v>
      </c>
      <c r="I741" s="3" t="n">
        <v>0.94</v>
      </c>
    </row>
    <row r="742" customFormat="false" ht="15" hidden="false" customHeight="false" outlineLevel="0" collapsed="false">
      <c r="A742" s="0" t="s">
        <v>118</v>
      </c>
      <c r="B742" s="0" t="n">
        <f aca="false">VALUE(LEFT(A742,4))</f>
        <v>2020</v>
      </c>
      <c r="C742" s="0" t="str">
        <f aca="false">"FY"&amp;IF(VALUE(MID(A742,6,2))&gt;=4,VALUE(LEFT(A742,4)),VALUE(LEFT(A742,4))-1)&amp;"-"&amp;TEXT(MOD(IF(VALUE(MID(A742,6,2))&gt;=4,VALUE(LEFT(A742,4)),VALUE(LEFT(A742,4))-1)+1,100),"00")</f>
        <v>FY2020-21</v>
      </c>
      <c r="D742" s="0" t="s">
        <v>184</v>
      </c>
      <c r="E742" s="0" t="s">
        <v>184</v>
      </c>
      <c r="F742" s="0" t="str">
        <f aca="false">INDEX(Mapping!$B$2:$B$465,MATCH(E742,Mapping!$A$2:$A$465,0))</f>
        <v>GMR KAMALANGA</v>
      </c>
      <c r="G742" s="0" t="str">
        <f aca="false">INDEX(Mapping!$C$2:$C$465,MATCH(E742,Mapping!$A$2:$A$465,0))</f>
        <v>GMR ENERGY</v>
      </c>
      <c r="H742" s="2" t="n">
        <v>45.09</v>
      </c>
      <c r="I742" s="3" t="n">
        <v>0.92</v>
      </c>
    </row>
    <row r="743" customFormat="false" ht="15" hidden="false" customHeight="false" outlineLevel="0" collapsed="false">
      <c r="A743" s="0" t="s">
        <v>118</v>
      </c>
      <c r="B743" s="0" t="n">
        <f aca="false">VALUE(LEFT(A743,4))</f>
        <v>2020</v>
      </c>
      <c r="C743" s="0" t="str">
        <f aca="false">"FY"&amp;IF(VALUE(MID(A743,6,2))&gt;=4,VALUE(LEFT(A743,4)),VALUE(LEFT(A743,4))-1)&amp;"-"&amp;TEXT(MOD(IF(VALUE(MID(A743,6,2))&gt;=4,VALUE(LEFT(A743,4)),VALUE(LEFT(A743,4))-1)+1,100),"00")</f>
        <v>FY2020-21</v>
      </c>
      <c r="D743" s="0" t="s">
        <v>167</v>
      </c>
      <c r="E743" s="0" t="s">
        <v>167</v>
      </c>
      <c r="F743" s="0" t="str">
        <f aca="false">INDEX(Mapping!$B$2:$B$465,MATCH(E743,Mapping!$A$2:$A$465,0))</f>
        <v>SEIL ENERGY INDIA (EX-SEMBCORP)</v>
      </c>
      <c r="G743" s="0" t="str">
        <f aca="false">INDEX(Mapping!$C$2:$C$465,MATCH(E743,Mapping!$A$2:$A$465,0))</f>
        <v>SEIL ENERGY INDIA</v>
      </c>
      <c r="H743" s="2" t="n">
        <v>44.35</v>
      </c>
      <c r="I743" s="3" t="n">
        <v>0.9</v>
      </c>
    </row>
    <row r="744" customFormat="false" ht="15" hidden="false" customHeight="false" outlineLevel="0" collapsed="false">
      <c r="A744" s="0" t="s">
        <v>118</v>
      </c>
      <c r="B744" s="0" t="n">
        <f aca="false">VALUE(LEFT(A744,4))</f>
        <v>2020</v>
      </c>
      <c r="C744" s="0" t="str">
        <f aca="false">"FY"&amp;IF(VALUE(MID(A744,6,2))&gt;=4,VALUE(LEFT(A744,4)),VALUE(LEFT(A744,4))-1)&amp;"-"&amp;TEXT(MOD(IF(VALUE(MID(A744,6,2))&gt;=4,VALUE(LEFT(A744,4)),VALUE(LEFT(A744,4))-1)+1,100),"00")</f>
        <v>FY2020-21</v>
      </c>
      <c r="D744" s="0" t="s">
        <v>143</v>
      </c>
      <c r="E744" s="0" t="s">
        <v>143</v>
      </c>
      <c r="F744" s="0" t="str">
        <f aca="false">INDEX(Mapping!$B$2:$B$465,MATCH(E744,Mapping!$A$2:$A$465,0))</f>
        <v>MARUTI CLEAN COAL &amp; POWER</v>
      </c>
      <c r="G744" s="0" t="str">
        <f aca="false">INDEX(Mapping!$C$2:$C$465,MATCH(E744,Mapping!$A$2:$A$465,0))</f>
        <v>MARUTI CLEAN COAL &amp; POWER</v>
      </c>
      <c r="H744" s="2" t="n">
        <v>37.75</v>
      </c>
      <c r="I744" s="3" t="n">
        <v>0.77</v>
      </c>
    </row>
    <row r="745" customFormat="false" ht="15" hidden="false" customHeight="false" outlineLevel="0" collapsed="false">
      <c r="A745" s="0" t="s">
        <v>118</v>
      </c>
      <c r="B745" s="0" t="n">
        <f aca="false">VALUE(LEFT(A745,4))</f>
        <v>2020</v>
      </c>
      <c r="C745" s="0" t="str">
        <f aca="false">"FY"&amp;IF(VALUE(MID(A745,6,2))&gt;=4,VALUE(LEFT(A745,4)),VALUE(LEFT(A745,4))-1)&amp;"-"&amp;TEXT(MOD(IF(VALUE(MID(A745,6,2))&gt;=4,VALUE(LEFT(A745,4)),VALUE(LEFT(A745,4))-1)+1,100),"00")</f>
        <v>FY2020-21</v>
      </c>
      <c r="D745" s="0" t="s">
        <v>187</v>
      </c>
      <c r="E745" s="0" t="s">
        <v>187</v>
      </c>
      <c r="F745" s="0" t="str">
        <f aca="false">INDEX(Mapping!$B$2:$B$465,MATCH(E745,Mapping!$A$2:$A$465,0))</f>
        <v>SPECTRUM</v>
      </c>
      <c r="G745" s="0" t="str">
        <f aca="false">INDEX(Mapping!$C$2:$C$465,MATCH(E745,Mapping!$A$2:$A$465,0))</f>
        <v>SPECTRUM</v>
      </c>
      <c r="H745" s="2" t="n">
        <v>31.48</v>
      </c>
      <c r="I745" s="3" t="n">
        <v>0.64</v>
      </c>
    </row>
    <row r="746" customFormat="false" ht="15" hidden="false" customHeight="false" outlineLevel="0" collapsed="false">
      <c r="A746" s="0" t="s">
        <v>118</v>
      </c>
      <c r="B746" s="0" t="n">
        <f aca="false">VALUE(LEFT(A746,4))</f>
        <v>2020</v>
      </c>
      <c r="C746" s="0" t="str">
        <f aca="false">"FY"&amp;IF(VALUE(MID(A746,6,2))&gt;=4,VALUE(LEFT(A746,4)),VALUE(LEFT(A746,4))-1)&amp;"-"&amp;TEXT(MOD(IF(VALUE(MID(A746,6,2))&gt;=4,VALUE(LEFT(A746,4)),VALUE(LEFT(A746,4))-1)+1,100),"00")</f>
        <v>FY2020-21</v>
      </c>
      <c r="D746" s="0" t="s">
        <v>119</v>
      </c>
      <c r="E746" s="0" t="s">
        <v>119</v>
      </c>
      <c r="F746" s="0" t="str">
        <f aca="false">INDEX(Mapping!$B$2:$B$465,MATCH(E746,Mapping!$A$2:$A$465,0))</f>
        <v>GOA</v>
      </c>
      <c r="G746" s="0" t="str">
        <f aca="false">INDEX(Mapping!$C$2:$C$465,MATCH(E746,Mapping!$A$2:$A$465,0))</f>
        <v>GOA</v>
      </c>
      <c r="H746" s="2" t="n">
        <v>25.77</v>
      </c>
      <c r="I746" s="3" t="n">
        <v>0.52</v>
      </c>
    </row>
    <row r="747" customFormat="false" ht="15" hidden="false" customHeight="false" outlineLevel="0" collapsed="false">
      <c r="A747" s="0" t="s">
        <v>118</v>
      </c>
      <c r="B747" s="0" t="n">
        <f aca="false">VALUE(LEFT(A747,4))</f>
        <v>2020</v>
      </c>
      <c r="C747" s="0" t="str">
        <f aca="false">"FY"&amp;IF(VALUE(MID(A747,6,2))&gt;=4,VALUE(LEFT(A747,4)),VALUE(LEFT(A747,4))-1)&amp;"-"&amp;TEXT(MOD(IF(VALUE(MID(A747,6,2))&gt;=4,VALUE(LEFT(A747,4)),VALUE(LEFT(A747,4))-1)+1,100),"00")</f>
        <v>FY2020-21</v>
      </c>
      <c r="D747" s="0" t="s">
        <v>246</v>
      </c>
      <c r="E747" s="0" t="s">
        <v>246</v>
      </c>
      <c r="F747" s="0" t="str">
        <f aca="false">INDEX(Mapping!$B$2:$B$465,MATCH(E747,Mapping!$A$2:$A$465,0))</f>
        <v>NTPC STATIONS</v>
      </c>
      <c r="G747" s="0" t="str">
        <f aca="false">INDEX(Mapping!$C$2:$C$465,MATCH(E747,Mapping!$A$2:$A$465,0))</f>
        <v>NTPC GROUP</v>
      </c>
      <c r="H747" s="2" t="n">
        <v>23.73</v>
      </c>
      <c r="I747" s="3" t="n">
        <v>0.48</v>
      </c>
    </row>
    <row r="748" customFormat="false" ht="15" hidden="false" customHeight="false" outlineLevel="0" collapsed="false">
      <c r="A748" s="0" t="s">
        <v>118</v>
      </c>
      <c r="B748" s="0" t="n">
        <f aca="false">VALUE(LEFT(A748,4))</f>
        <v>2020</v>
      </c>
      <c r="C748" s="0" t="str">
        <f aca="false">"FY"&amp;IF(VALUE(MID(A748,6,2))&gt;=4,VALUE(LEFT(A748,4)),VALUE(LEFT(A748,4))-1)&amp;"-"&amp;TEXT(MOD(IF(VALUE(MID(A748,6,2))&gt;=4,VALUE(LEFT(A748,4)),VALUE(LEFT(A748,4))-1)+1,100),"00")</f>
        <v>FY2020-21</v>
      </c>
      <c r="D748" s="0" t="s">
        <v>35</v>
      </c>
      <c r="E748" s="0" t="s">
        <v>35</v>
      </c>
      <c r="F748" s="0" t="str">
        <f aca="false">INDEX(Mapping!$B$2:$B$465,MATCH(E748,Mapping!$A$2:$A$465,0))</f>
        <v>TELANGANA</v>
      </c>
      <c r="G748" s="0" t="str">
        <f aca="false">INDEX(Mapping!$C$2:$C$465,MATCH(E748,Mapping!$A$2:$A$465,0))</f>
        <v>TELANGANA</v>
      </c>
      <c r="H748" s="2" t="n">
        <v>22.49</v>
      </c>
      <c r="I748" s="3" t="n">
        <v>0.46</v>
      </c>
    </row>
    <row r="749" customFormat="false" ht="15" hidden="false" customHeight="false" outlineLevel="0" collapsed="false">
      <c r="A749" s="0" t="s">
        <v>118</v>
      </c>
      <c r="B749" s="0" t="n">
        <f aca="false">VALUE(LEFT(A749,4))</f>
        <v>2020</v>
      </c>
      <c r="C749" s="0" t="str">
        <f aca="false">"FY"&amp;IF(VALUE(MID(A749,6,2))&gt;=4,VALUE(LEFT(A749,4)),VALUE(LEFT(A749,4))-1)&amp;"-"&amp;TEXT(MOD(IF(VALUE(MID(A749,6,2))&gt;=4,VALUE(LEFT(A749,4)),VALUE(LEFT(A749,4))-1)+1,100),"00")</f>
        <v>FY2020-21</v>
      </c>
      <c r="D749" s="0" t="s">
        <v>122</v>
      </c>
      <c r="E749" s="0" t="s">
        <v>122</v>
      </c>
      <c r="F749" s="0" t="str">
        <f aca="false">INDEX(Mapping!$B$2:$B$465,MATCH(E749,Mapping!$A$2:$A$465,0))</f>
        <v>KARCHAM WANGTOO HEP</v>
      </c>
      <c r="G749" s="0" t="str">
        <f aca="false">INDEX(Mapping!$C$2:$C$465,MATCH(E749,Mapping!$A$2:$A$465,0))</f>
        <v>KARCHAM WANGTOO HEP</v>
      </c>
      <c r="H749" s="2" t="n">
        <v>18.07</v>
      </c>
      <c r="I749" s="3" t="n">
        <v>0.37</v>
      </c>
    </row>
    <row r="750" customFormat="false" ht="15" hidden="false" customHeight="false" outlineLevel="0" collapsed="false">
      <c r="A750" s="0" t="s">
        <v>118</v>
      </c>
      <c r="B750" s="0" t="n">
        <f aca="false">VALUE(LEFT(A750,4))</f>
        <v>2020</v>
      </c>
      <c r="C750" s="0" t="str">
        <f aca="false">"FY"&amp;IF(VALUE(MID(A750,6,2))&gt;=4,VALUE(LEFT(A750,4)),VALUE(LEFT(A750,4))-1)&amp;"-"&amp;TEXT(MOD(IF(VALUE(MID(A750,6,2))&gt;=4,VALUE(LEFT(A750,4)),VALUE(LEFT(A750,4))-1)+1,100),"00")</f>
        <v>FY2020-21</v>
      </c>
      <c r="D750" s="0" t="s">
        <v>128</v>
      </c>
      <c r="E750" s="0" t="s">
        <v>128</v>
      </c>
      <c r="F750" s="0" t="str">
        <f aca="false">INDEX(Mapping!$B$2:$B$465,MATCH(E750,Mapping!$A$2:$A$465,0))</f>
        <v>AD HYDRO POWER</v>
      </c>
      <c r="G750" s="0" t="str">
        <f aca="false">INDEX(Mapping!$C$2:$C$465,MATCH(E750,Mapping!$A$2:$A$465,0))</f>
        <v>AD HYDRO POWER</v>
      </c>
      <c r="H750" s="2" t="n">
        <v>17.03</v>
      </c>
      <c r="I750" s="3" t="n">
        <v>0.35</v>
      </c>
    </row>
    <row r="751" customFormat="false" ht="15" hidden="false" customHeight="false" outlineLevel="0" collapsed="false">
      <c r="A751" s="0" t="s">
        <v>118</v>
      </c>
      <c r="B751" s="0" t="n">
        <f aca="false">VALUE(LEFT(A751,4))</f>
        <v>2020</v>
      </c>
      <c r="C751" s="0" t="str">
        <f aca="false">"FY"&amp;IF(VALUE(MID(A751,6,2))&gt;=4,VALUE(LEFT(A751,4)),VALUE(LEFT(A751,4))-1)&amp;"-"&amp;TEXT(MOD(IF(VALUE(MID(A751,6,2))&gt;=4,VALUE(LEFT(A751,4)),VALUE(LEFT(A751,4))-1)+1,100),"00")</f>
        <v>FY2020-21</v>
      </c>
      <c r="D751" s="0" t="s">
        <v>106</v>
      </c>
      <c r="E751" s="0" t="s">
        <v>106</v>
      </c>
      <c r="F751" s="0" t="str">
        <f aca="false">INDEX(Mapping!$B$2:$B$465,MATCH(E751,Mapping!$A$2:$A$465,0))</f>
        <v>ACB (INDIA)</v>
      </c>
      <c r="G751" s="0" t="str">
        <f aca="false">INDEX(Mapping!$C$2:$C$465,MATCH(E751,Mapping!$A$2:$A$465,0))</f>
        <v>ACB (INDIA)</v>
      </c>
      <c r="H751" s="2" t="n">
        <v>15.85</v>
      </c>
      <c r="I751" s="3" t="n">
        <v>0.32</v>
      </c>
    </row>
    <row r="752" customFormat="false" ht="15" hidden="false" customHeight="false" outlineLevel="0" collapsed="false">
      <c r="A752" s="0" t="s">
        <v>118</v>
      </c>
      <c r="B752" s="0" t="n">
        <f aca="false">VALUE(LEFT(A752,4))</f>
        <v>2020</v>
      </c>
      <c r="C752" s="0" t="str">
        <f aca="false">"FY"&amp;IF(VALUE(MID(A752,6,2))&gt;=4,VALUE(LEFT(A752,4)),VALUE(LEFT(A752,4))-1)&amp;"-"&amp;TEXT(MOD(IF(VALUE(MID(A752,6,2))&gt;=4,VALUE(LEFT(A752,4)),VALUE(LEFT(A752,4))-1)+1,100),"00")</f>
        <v>FY2020-21</v>
      </c>
      <c r="D752" s="0" t="s">
        <v>191</v>
      </c>
      <c r="E752" s="0" t="s">
        <v>191</v>
      </c>
      <c r="F752" s="0" t="str">
        <f aca="false">INDEX(Mapping!$B$2:$B$465,MATCH(E752,Mapping!$A$2:$A$465,0))</f>
        <v>DIKCHU HEP</v>
      </c>
      <c r="G752" s="0" t="str">
        <f aca="false">INDEX(Mapping!$C$2:$C$465,MATCH(E752,Mapping!$A$2:$A$465,0))</f>
        <v>DIKCHU HEP</v>
      </c>
      <c r="H752" s="2" t="n">
        <v>15.34</v>
      </c>
      <c r="I752" s="3" t="n">
        <v>0.31</v>
      </c>
    </row>
    <row r="753" customFormat="false" ht="15" hidden="false" customHeight="false" outlineLevel="0" collapsed="false">
      <c r="A753" s="0" t="s">
        <v>118</v>
      </c>
      <c r="B753" s="0" t="n">
        <f aca="false">VALUE(LEFT(A753,4))</f>
        <v>2020</v>
      </c>
      <c r="C753" s="0" t="str">
        <f aca="false">"FY"&amp;IF(VALUE(MID(A753,6,2))&gt;=4,VALUE(LEFT(A753,4)),VALUE(LEFT(A753,4))-1)&amp;"-"&amp;TEXT(MOD(IF(VALUE(MID(A753,6,2))&gt;=4,VALUE(LEFT(A753,4)),VALUE(LEFT(A753,4))-1)+1,100),"00")</f>
        <v>FY2020-21</v>
      </c>
      <c r="D753" s="0" t="s">
        <v>169</v>
      </c>
      <c r="E753" s="0" t="s">
        <v>169</v>
      </c>
      <c r="F753" s="0" t="str">
        <f aca="false">INDEX(Mapping!$B$2:$B$465,MATCH(E753,Mapping!$A$2:$A$465,0))</f>
        <v>JHABUA POWER</v>
      </c>
      <c r="G753" s="0" t="str">
        <f aca="false">INDEX(Mapping!$C$2:$C$465,MATCH(E753,Mapping!$A$2:$A$465,0))</f>
        <v>JHABUA POWER</v>
      </c>
      <c r="H753" s="2" t="n">
        <v>14.9</v>
      </c>
      <c r="I753" s="3" t="n">
        <v>0.3</v>
      </c>
    </row>
    <row r="754" customFormat="false" ht="15" hidden="false" customHeight="false" outlineLevel="0" collapsed="false">
      <c r="A754" s="0" t="s">
        <v>118</v>
      </c>
      <c r="B754" s="0" t="n">
        <f aca="false">VALUE(LEFT(A754,4))</f>
        <v>2020</v>
      </c>
      <c r="C754" s="0" t="str">
        <f aca="false">"FY"&amp;IF(VALUE(MID(A754,6,2))&gt;=4,VALUE(LEFT(A754,4)),VALUE(LEFT(A754,4))-1)&amp;"-"&amp;TEXT(MOD(IF(VALUE(MID(A754,6,2))&gt;=4,VALUE(LEFT(A754,4)),VALUE(LEFT(A754,4))-1)+1,100),"00")</f>
        <v>FY2020-21</v>
      </c>
      <c r="D754" s="0" t="s">
        <v>272</v>
      </c>
      <c r="E754" s="0" t="s">
        <v>272</v>
      </c>
      <c r="F754" s="0" t="str">
        <f aca="false">INDEX(Mapping!$B$2:$B$465,MATCH(E754,Mapping!$A$2:$A$465,0))</f>
        <v>BALCO</v>
      </c>
      <c r="G754" s="0" t="str">
        <f aca="false">INDEX(Mapping!$C$2:$C$465,MATCH(E754,Mapping!$A$2:$A$465,0))</f>
        <v>BALCO</v>
      </c>
      <c r="H754" s="2" t="n">
        <v>14.63</v>
      </c>
      <c r="I754" s="3" t="n">
        <v>0.3</v>
      </c>
    </row>
    <row r="755" customFormat="false" ht="15" hidden="false" customHeight="false" outlineLevel="0" collapsed="false">
      <c r="A755" s="0" t="s">
        <v>118</v>
      </c>
      <c r="B755" s="0" t="n">
        <f aca="false">VALUE(LEFT(A755,4))</f>
        <v>2020</v>
      </c>
      <c r="C755" s="0" t="str">
        <f aca="false">"FY"&amp;IF(VALUE(MID(A755,6,2))&gt;=4,VALUE(LEFT(A755,4)),VALUE(LEFT(A755,4))-1)&amp;"-"&amp;TEXT(MOD(IF(VALUE(MID(A755,6,2))&gt;=4,VALUE(LEFT(A755,4)),VALUE(LEFT(A755,4))-1)+1,100),"00")</f>
        <v>FY2020-21</v>
      </c>
      <c r="D755" s="0" t="s">
        <v>44</v>
      </c>
      <c r="E755" s="0" t="s">
        <v>44</v>
      </c>
      <c r="F755" s="0" t="str">
        <f aca="false">INDEX(Mapping!$B$2:$B$465,MATCH(E755,Mapping!$A$2:$A$465,0))</f>
        <v>HARYANA</v>
      </c>
      <c r="G755" s="0" t="str">
        <f aca="false">INDEX(Mapping!$C$2:$C$465,MATCH(E755,Mapping!$A$2:$A$465,0))</f>
        <v>HARYANA</v>
      </c>
      <c r="H755" s="2" t="n">
        <v>14.51</v>
      </c>
      <c r="I755" s="3" t="n">
        <v>0.3</v>
      </c>
    </row>
    <row r="756" customFormat="false" ht="15" hidden="false" customHeight="false" outlineLevel="0" collapsed="false">
      <c r="A756" s="0" t="s">
        <v>118</v>
      </c>
      <c r="B756" s="0" t="n">
        <f aca="false">VALUE(LEFT(A756,4))</f>
        <v>2020</v>
      </c>
      <c r="C756" s="0" t="str">
        <f aca="false">"FY"&amp;IF(VALUE(MID(A756,6,2))&gt;=4,VALUE(LEFT(A756,4)),VALUE(LEFT(A756,4))-1)&amp;"-"&amp;TEXT(MOD(IF(VALUE(MID(A756,6,2))&gt;=4,VALUE(LEFT(A756,4)),VALUE(LEFT(A756,4))-1)+1,100),"00")</f>
        <v>FY2020-21</v>
      </c>
      <c r="D756" s="0" t="s">
        <v>38</v>
      </c>
      <c r="E756" s="0" t="s">
        <v>38</v>
      </c>
      <c r="F756" s="0" t="str">
        <f aca="false">INDEX(Mapping!$B$2:$B$465,MATCH(E756,Mapping!$A$2:$A$465,0))</f>
        <v>ANDHRA PRADESH</v>
      </c>
      <c r="G756" s="0" t="str">
        <f aca="false">INDEX(Mapping!$C$2:$C$465,MATCH(E756,Mapping!$A$2:$A$465,0))</f>
        <v>ANDHRA PRADESH</v>
      </c>
      <c r="H756" s="2" t="n">
        <v>13.65</v>
      </c>
      <c r="I756" s="3" t="n">
        <v>0.28</v>
      </c>
    </row>
    <row r="757" customFormat="false" ht="15" hidden="false" customHeight="false" outlineLevel="0" collapsed="false">
      <c r="A757" s="0" t="s">
        <v>118</v>
      </c>
      <c r="B757" s="0" t="n">
        <f aca="false">VALUE(LEFT(A757,4))</f>
        <v>2020</v>
      </c>
      <c r="C757" s="0" t="str">
        <f aca="false">"FY"&amp;IF(VALUE(MID(A757,6,2))&gt;=4,VALUE(LEFT(A757,4)),VALUE(LEFT(A757,4))-1)&amp;"-"&amp;TEXT(MOD(IF(VALUE(MID(A757,6,2))&gt;=4,VALUE(LEFT(A757,4)),VALUE(LEFT(A757,4))-1)+1,100),"00")</f>
        <v>FY2020-21</v>
      </c>
      <c r="D757" s="0" t="s">
        <v>176</v>
      </c>
      <c r="E757" s="0" t="s">
        <v>176</v>
      </c>
      <c r="F757" s="0" t="str">
        <f aca="false">INDEX(Mapping!$B$2:$B$465,MATCH(E757,Mapping!$A$2:$A$465,0))</f>
        <v>SIKKIM</v>
      </c>
      <c r="G757" s="0" t="str">
        <f aca="false">INDEX(Mapping!$C$2:$C$465,MATCH(E757,Mapping!$A$2:$A$465,0))</f>
        <v>SIKKIM</v>
      </c>
      <c r="H757" s="2" t="n">
        <v>12.72</v>
      </c>
      <c r="I757" s="3" t="n">
        <v>0.26</v>
      </c>
    </row>
    <row r="758" customFormat="false" ht="15" hidden="false" customHeight="false" outlineLevel="0" collapsed="false">
      <c r="A758" s="0" t="s">
        <v>118</v>
      </c>
      <c r="B758" s="0" t="n">
        <f aca="false">VALUE(LEFT(A758,4))</f>
        <v>2020</v>
      </c>
      <c r="C758" s="0" t="str">
        <f aca="false">"FY"&amp;IF(VALUE(MID(A758,6,2))&gt;=4,VALUE(LEFT(A758,4)),VALUE(LEFT(A758,4))-1)&amp;"-"&amp;TEXT(MOD(IF(VALUE(MID(A758,6,2))&gt;=4,VALUE(LEFT(A758,4)),VALUE(LEFT(A758,4))-1)+1,100),"00")</f>
        <v>FY2020-21</v>
      </c>
      <c r="D758" s="0" t="s">
        <v>37</v>
      </c>
      <c r="E758" s="0" t="s">
        <v>37</v>
      </c>
      <c r="F758" s="0" t="str">
        <f aca="false">INDEX(Mapping!$B$2:$B$465,MATCH(E758,Mapping!$A$2:$A$465,0))</f>
        <v>MAHARASHTRA</v>
      </c>
      <c r="G758" s="0" t="str">
        <f aca="false">INDEX(Mapping!$C$2:$C$465,MATCH(E758,Mapping!$A$2:$A$465,0))</f>
        <v>MAHARASHTRA</v>
      </c>
      <c r="H758" s="2" t="n">
        <v>11.26</v>
      </c>
      <c r="I758" s="3" t="n">
        <v>0.23</v>
      </c>
    </row>
    <row r="759" customFormat="false" ht="15" hidden="false" customHeight="false" outlineLevel="0" collapsed="false">
      <c r="A759" s="0" t="s">
        <v>118</v>
      </c>
      <c r="B759" s="0" t="n">
        <f aca="false">VALUE(LEFT(A759,4))</f>
        <v>2020</v>
      </c>
      <c r="C759" s="0" t="str">
        <f aca="false">"FY"&amp;IF(VALUE(MID(A759,6,2))&gt;=4,VALUE(LEFT(A759,4)),VALUE(LEFT(A759,4))-1)&amp;"-"&amp;TEXT(MOD(IF(VALUE(MID(A759,6,2))&gt;=4,VALUE(LEFT(A759,4)),VALUE(LEFT(A759,4))-1)+1,100),"00")</f>
        <v>FY2020-21</v>
      </c>
      <c r="D759" s="0" t="s">
        <v>142</v>
      </c>
      <c r="E759" s="0" t="s">
        <v>142</v>
      </c>
      <c r="F759" s="0" t="str">
        <f aca="false">INDEX(Mapping!$B$2:$B$465,MATCH(E759,Mapping!$A$2:$A$465,0))</f>
        <v>SAINJ HEP</v>
      </c>
      <c r="G759" s="0" t="str">
        <f aca="false">INDEX(Mapping!$C$2:$C$465,MATCH(E759,Mapping!$A$2:$A$465,0))</f>
        <v>SAINJ HEP</v>
      </c>
      <c r="H759" s="2" t="n">
        <v>11.17</v>
      </c>
      <c r="I759" s="3" t="n">
        <v>0.23</v>
      </c>
    </row>
    <row r="760" customFormat="false" ht="15" hidden="false" customHeight="false" outlineLevel="0" collapsed="false">
      <c r="A760" s="0" t="s">
        <v>118</v>
      </c>
      <c r="B760" s="0" t="n">
        <f aca="false">VALUE(LEFT(A760,4))</f>
        <v>2020</v>
      </c>
      <c r="C760" s="0" t="str">
        <f aca="false">"FY"&amp;IF(VALUE(MID(A760,6,2))&gt;=4,VALUE(LEFT(A760,4)),VALUE(LEFT(A760,4))-1)&amp;"-"&amp;TEXT(MOD(IF(VALUE(MID(A760,6,2))&gt;=4,VALUE(LEFT(A760,4)),VALUE(LEFT(A760,4))-1)+1,100),"00")</f>
        <v>FY2020-21</v>
      </c>
      <c r="D760" s="0" t="s">
        <v>121</v>
      </c>
      <c r="E760" s="0" t="s">
        <v>121</v>
      </c>
      <c r="F760" s="0" t="str">
        <f aca="false">INDEX(Mapping!$B$2:$B$465,MATCH(E760,Mapping!$A$2:$A$465,0))</f>
        <v>MEGHALAYA</v>
      </c>
      <c r="G760" s="0" t="str">
        <f aca="false">INDEX(Mapping!$C$2:$C$465,MATCH(E760,Mapping!$A$2:$A$465,0))</f>
        <v>MEGHALAYA</v>
      </c>
      <c r="H760" s="2" t="n">
        <v>10.51</v>
      </c>
      <c r="I760" s="3" t="n">
        <v>0.21</v>
      </c>
    </row>
    <row r="761" customFormat="false" ht="15" hidden="false" customHeight="false" outlineLevel="0" collapsed="false">
      <c r="A761" s="0" t="s">
        <v>118</v>
      </c>
      <c r="B761" s="0" t="n">
        <f aca="false">VALUE(LEFT(A761,4))</f>
        <v>2020</v>
      </c>
      <c r="C761" s="0" t="str">
        <f aca="false">"FY"&amp;IF(VALUE(MID(A761,6,2))&gt;=4,VALUE(LEFT(A761,4)),VALUE(LEFT(A761,4))-1)&amp;"-"&amp;TEXT(MOD(IF(VALUE(MID(A761,6,2))&gt;=4,VALUE(LEFT(A761,4)),VALUE(LEFT(A761,4))-1)+1,100),"00")</f>
        <v>FY2020-21</v>
      </c>
      <c r="D761" s="0" t="s">
        <v>152</v>
      </c>
      <c r="E761" s="0" t="s">
        <v>152</v>
      </c>
      <c r="F761" s="0" t="str">
        <f aca="false">INDEX(Mapping!$B$2:$B$465,MATCH(E761,Mapping!$A$2:$A$465,0))</f>
        <v>CHANDIGARH</v>
      </c>
      <c r="G761" s="0" t="str">
        <f aca="false">INDEX(Mapping!$C$2:$C$465,MATCH(E761,Mapping!$A$2:$A$465,0))</f>
        <v>CHANDIGARH</v>
      </c>
      <c r="H761" s="2" t="n">
        <v>10.11</v>
      </c>
      <c r="I761" s="3" t="n">
        <v>0.21</v>
      </c>
    </row>
    <row r="762" customFormat="false" ht="15" hidden="false" customHeight="false" outlineLevel="0" collapsed="false">
      <c r="A762" s="0" t="s">
        <v>118</v>
      </c>
      <c r="B762" s="0" t="n">
        <f aca="false">VALUE(LEFT(A762,4))</f>
        <v>2020</v>
      </c>
      <c r="C762" s="0" t="str">
        <f aca="false">"FY"&amp;IF(VALUE(MID(A762,6,2))&gt;=4,VALUE(LEFT(A762,4)),VALUE(LEFT(A762,4))-1)&amp;"-"&amp;TEXT(MOD(IF(VALUE(MID(A762,6,2))&gt;=4,VALUE(LEFT(A762,4)),VALUE(LEFT(A762,4))-1)+1,100),"00")</f>
        <v>FY2020-21</v>
      </c>
      <c r="D762" s="0" t="s">
        <v>154</v>
      </c>
      <c r="E762" s="0" t="s">
        <v>154</v>
      </c>
      <c r="F762" s="0" t="str">
        <f aca="false">INDEX(Mapping!$B$2:$B$465,MATCH(E762,Mapping!$A$2:$A$465,0))</f>
        <v>DVC</v>
      </c>
      <c r="G762" s="0" t="str">
        <f aca="false">INDEX(Mapping!$C$2:$C$465,MATCH(E762,Mapping!$A$2:$A$465,0))</f>
        <v>DVC</v>
      </c>
      <c r="H762" s="2" t="n">
        <v>8.88</v>
      </c>
      <c r="I762" s="3" t="n">
        <v>0.18</v>
      </c>
    </row>
    <row r="763" customFormat="false" ht="15" hidden="false" customHeight="false" outlineLevel="0" collapsed="false">
      <c r="A763" s="0" t="s">
        <v>118</v>
      </c>
      <c r="B763" s="0" t="n">
        <f aca="false">VALUE(LEFT(A763,4))</f>
        <v>2020</v>
      </c>
      <c r="C763" s="0" t="str">
        <f aca="false">"FY"&amp;IF(VALUE(MID(A763,6,2))&gt;=4,VALUE(LEFT(A763,4)),VALUE(LEFT(A763,4))-1)&amp;"-"&amp;TEXT(MOD(IF(VALUE(MID(A763,6,2))&gt;=4,VALUE(LEFT(A763,4)),VALUE(LEFT(A763,4))-1)+1,100),"00")</f>
        <v>FY2020-21</v>
      </c>
      <c r="D763" s="0" t="s">
        <v>181</v>
      </c>
      <c r="E763" s="0" t="s">
        <v>181</v>
      </c>
      <c r="F763" s="0" t="str">
        <f aca="false">INDEX(Mapping!$B$2:$B$465,MATCH(E763,Mapping!$A$2:$A$465,0))</f>
        <v>ARUNACHAL PRADESH</v>
      </c>
      <c r="G763" s="0" t="str">
        <f aca="false">INDEX(Mapping!$C$2:$C$465,MATCH(E763,Mapping!$A$2:$A$465,0))</f>
        <v>ARUNACHAL PRADESH</v>
      </c>
      <c r="H763" s="2" t="n">
        <v>8.88</v>
      </c>
      <c r="I763" s="3" t="n">
        <v>0.18</v>
      </c>
    </row>
    <row r="764" customFormat="false" ht="15" hidden="false" customHeight="false" outlineLevel="0" collapsed="false">
      <c r="A764" s="0" t="s">
        <v>118</v>
      </c>
      <c r="B764" s="0" t="n">
        <f aca="false">VALUE(LEFT(A764,4))</f>
        <v>2020</v>
      </c>
      <c r="C764" s="0" t="str">
        <f aca="false">"FY"&amp;IF(VALUE(MID(A764,6,2))&gt;=4,VALUE(LEFT(A764,4)),VALUE(LEFT(A764,4))-1)&amp;"-"&amp;TEXT(MOD(IF(VALUE(MID(A764,6,2))&gt;=4,VALUE(LEFT(A764,4)),VALUE(LEFT(A764,4))-1)+1,100),"00")</f>
        <v>FY2020-21</v>
      </c>
      <c r="D764" s="0" t="s">
        <v>199</v>
      </c>
      <c r="E764" s="0" t="s">
        <v>199</v>
      </c>
      <c r="F764" s="0" t="str">
        <f aca="false">INDEX(Mapping!$B$2:$B$465,MATCH(E764,Mapping!$A$2:$A$465,0))</f>
        <v>TRIPURA</v>
      </c>
      <c r="G764" s="0" t="str">
        <f aca="false">INDEX(Mapping!$C$2:$C$465,MATCH(E764,Mapping!$A$2:$A$465,0))</f>
        <v>TRIPURA</v>
      </c>
      <c r="H764" s="2" t="n">
        <v>8.75</v>
      </c>
      <c r="I764" s="3" t="n">
        <v>0.18</v>
      </c>
    </row>
    <row r="765" customFormat="false" ht="15" hidden="false" customHeight="false" outlineLevel="0" collapsed="false">
      <c r="A765" s="0" t="s">
        <v>118</v>
      </c>
      <c r="B765" s="0" t="n">
        <f aca="false">VALUE(LEFT(A765,4))</f>
        <v>2020</v>
      </c>
      <c r="C765" s="0" t="str">
        <f aca="false">"FY"&amp;IF(VALUE(MID(A765,6,2))&gt;=4,VALUE(LEFT(A765,4)),VALUE(LEFT(A765,4))-1)&amp;"-"&amp;TEXT(MOD(IF(VALUE(MID(A765,6,2))&gt;=4,VALUE(LEFT(A765,4)),VALUE(LEFT(A765,4))-1)+1,100),"00")</f>
        <v>FY2020-21</v>
      </c>
      <c r="D765" s="0" t="s">
        <v>71</v>
      </c>
      <c r="E765" s="0" t="s">
        <v>71</v>
      </c>
      <c r="F765" s="0" t="str">
        <f aca="false">INDEX(Mapping!$B$2:$B$465,MATCH(E765,Mapping!$A$2:$A$465,0))</f>
        <v>KERALA</v>
      </c>
      <c r="G765" s="0" t="str">
        <f aca="false">INDEX(Mapping!$C$2:$C$465,MATCH(E765,Mapping!$A$2:$A$465,0))</f>
        <v>KERALA</v>
      </c>
      <c r="H765" s="2" t="n">
        <v>8.57</v>
      </c>
      <c r="I765" s="3" t="n">
        <v>0.17</v>
      </c>
    </row>
    <row r="766" customFormat="false" ht="15" hidden="false" customHeight="false" outlineLevel="0" collapsed="false">
      <c r="A766" s="0" t="s">
        <v>118</v>
      </c>
      <c r="B766" s="0" t="n">
        <f aca="false">VALUE(LEFT(A766,4))</f>
        <v>2020</v>
      </c>
      <c r="C766" s="0" t="str">
        <f aca="false">"FY"&amp;IF(VALUE(MID(A766,6,2))&gt;=4,VALUE(LEFT(A766,4)),VALUE(LEFT(A766,4))-1)&amp;"-"&amp;TEXT(MOD(IF(VALUE(MID(A766,6,2))&gt;=4,VALUE(LEFT(A766,4)),VALUE(LEFT(A766,4))-1)+1,100),"00")</f>
        <v>FY2020-21</v>
      </c>
      <c r="D766" s="0" t="s">
        <v>94</v>
      </c>
      <c r="E766" s="0" t="s">
        <v>94</v>
      </c>
      <c r="F766" s="0" t="str">
        <f aca="false">INDEX(Mapping!$B$2:$B$465,MATCH(E766,Mapping!$A$2:$A$465,0))</f>
        <v>JHARKHAND</v>
      </c>
      <c r="G766" s="0" t="str">
        <f aca="false">INDEX(Mapping!$C$2:$C$465,MATCH(E766,Mapping!$A$2:$A$465,0))</f>
        <v>JHARKHAND</v>
      </c>
      <c r="H766" s="2" t="n">
        <v>7.88</v>
      </c>
      <c r="I766" s="3" t="n">
        <v>0.16</v>
      </c>
    </row>
    <row r="767" customFormat="false" ht="15" hidden="false" customHeight="false" outlineLevel="0" collapsed="false">
      <c r="A767" s="0" t="s">
        <v>118</v>
      </c>
      <c r="B767" s="0" t="n">
        <f aca="false">VALUE(LEFT(A767,4))</f>
        <v>2020</v>
      </c>
      <c r="C767" s="0" t="str">
        <f aca="false">"FY"&amp;IF(VALUE(MID(A767,6,2))&gt;=4,VALUE(LEFT(A767,4)),VALUE(LEFT(A767,4))-1)&amp;"-"&amp;TEXT(MOD(IF(VALUE(MID(A767,6,2))&gt;=4,VALUE(LEFT(A767,4)),VALUE(LEFT(A767,4))-1)+1,100),"00")</f>
        <v>FY2020-21</v>
      </c>
      <c r="D767" s="0" t="s">
        <v>82</v>
      </c>
      <c r="E767" s="0" t="s">
        <v>82</v>
      </c>
      <c r="F767" s="0" t="str">
        <f aca="false">INDEX(Mapping!$B$2:$B$465,MATCH(E767,Mapping!$A$2:$A$465,0))</f>
        <v>JINDAL INDIA THERMAL POWER (JITPL)</v>
      </c>
      <c r="G767" s="0" t="str">
        <f aca="false">INDEX(Mapping!$C$2:$C$465,MATCH(E767,Mapping!$A$2:$A$465,0))</f>
        <v>JINDAL INDIA THERMAL POWER (JITPL)</v>
      </c>
      <c r="H767" s="2" t="n">
        <v>7.45</v>
      </c>
      <c r="I767" s="3" t="n">
        <v>0.15</v>
      </c>
    </row>
    <row r="768" customFormat="false" ht="15" hidden="false" customHeight="false" outlineLevel="0" collapsed="false">
      <c r="A768" s="0" t="s">
        <v>118</v>
      </c>
      <c r="B768" s="0" t="n">
        <f aca="false">VALUE(LEFT(A768,4))</f>
        <v>2020</v>
      </c>
      <c r="C768" s="0" t="str">
        <f aca="false">"FY"&amp;IF(VALUE(MID(A768,6,2))&gt;=4,VALUE(LEFT(A768,4)),VALUE(LEFT(A768,4))-1)&amp;"-"&amp;TEXT(MOD(IF(VALUE(MID(A768,6,2))&gt;=4,VALUE(LEFT(A768,4)),VALUE(LEFT(A768,4))-1)+1,100),"00")</f>
        <v>FY2020-21</v>
      </c>
      <c r="D768" s="0" t="s">
        <v>211</v>
      </c>
      <c r="E768" s="0" t="s">
        <v>211</v>
      </c>
      <c r="F768" s="0" t="str">
        <f aca="false">INDEX(Mapping!$B$2:$B$465,MATCH(E768,Mapping!$A$2:$A$465,0))</f>
        <v>SINGOLI BHATWARI HEP</v>
      </c>
      <c r="G768" s="0" t="str">
        <f aca="false">INDEX(Mapping!$C$2:$C$465,MATCH(E768,Mapping!$A$2:$A$465,0))</f>
        <v>SINGOLI BHATWARI HEP</v>
      </c>
      <c r="H768" s="2" t="n">
        <v>6.52</v>
      </c>
      <c r="I768" s="3" t="n">
        <v>0.13</v>
      </c>
    </row>
    <row r="769" customFormat="false" ht="15" hidden="false" customHeight="false" outlineLevel="0" collapsed="false">
      <c r="A769" s="0" t="s">
        <v>118</v>
      </c>
      <c r="B769" s="0" t="n">
        <f aca="false">VALUE(LEFT(A769,4))</f>
        <v>2020</v>
      </c>
      <c r="C769" s="0" t="str">
        <f aca="false">"FY"&amp;IF(VALUE(MID(A769,6,2))&gt;=4,VALUE(LEFT(A769,4)),VALUE(LEFT(A769,4))-1)&amp;"-"&amp;TEXT(MOD(IF(VALUE(MID(A769,6,2))&gt;=4,VALUE(LEFT(A769,4)),VALUE(LEFT(A769,4))-1)+1,100),"00")</f>
        <v>FY2020-21</v>
      </c>
      <c r="D769" s="0" t="s">
        <v>163</v>
      </c>
      <c r="E769" s="0" t="s">
        <v>163</v>
      </c>
      <c r="F769" s="0" t="str">
        <f aca="false">INDEX(Mapping!$B$2:$B$465,MATCH(E769,Mapping!$A$2:$A$465,0))</f>
        <v>NTPC STATIONS</v>
      </c>
      <c r="G769" s="0" t="str">
        <f aca="false">INDEX(Mapping!$C$2:$C$465,MATCH(E769,Mapping!$A$2:$A$465,0))</f>
        <v>NTPC GROUP</v>
      </c>
      <c r="H769" s="2" t="n">
        <v>6.39</v>
      </c>
      <c r="I769" s="3" t="n">
        <v>0.13</v>
      </c>
    </row>
    <row r="770" customFormat="false" ht="15" hidden="false" customHeight="false" outlineLevel="0" collapsed="false">
      <c r="A770" s="0" t="s">
        <v>118</v>
      </c>
      <c r="B770" s="0" t="n">
        <f aca="false">VALUE(LEFT(A770,4))</f>
        <v>2020</v>
      </c>
      <c r="C770" s="0" t="str">
        <f aca="false">"FY"&amp;IF(VALUE(MID(A770,6,2))&gt;=4,VALUE(LEFT(A770,4)),VALUE(LEFT(A770,4))-1)&amp;"-"&amp;TEXT(MOD(IF(VALUE(MID(A770,6,2))&gt;=4,VALUE(LEFT(A770,4)),VALUE(LEFT(A770,4))-1)+1,100),"00")</f>
        <v>FY2020-21</v>
      </c>
      <c r="D770" s="0" t="s">
        <v>214</v>
      </c>
      <c r="E770" s="0" t="s">
        <v>214</v>
      </c>
      <c r="F770" s="0" t="str">
        <f aca="false">INDEX(Mapping!$B$2:$B$465,MATCH(E770,Mapping!$A$2:$A$465,0))</f>
        <v>NLC INDIA</v>
      </c>
      <c r="G770" s="0" t="str">
        <f aca="false">INDEX(Mapping!$C$2:$C$465,MATCH(E770,Mapping!$A$2:$A$465,0))</f>
        <v>NLC INDIA GROUP</v>
      </c>
      <c r="H770" s="2" t="n">
        <v>6.01</v>
      </c>
      <c r="I770" s="3" t="n">
        <v>0.12</v>
      </c>
    </row>
    <row r="771" customFormat="false" ht="15" hidden="false" customHeight="false" outlineLevel="0" collapsed="false">
      <c r="A771" s="0" t="s">
        <v>118</v>
      </c>
      <c r="B771" s="0" t="n">
        <f aca="false">VALUE(LEFT(A771,4))</f>
        <v>2020</v>
      </c>
      <c r="C771" s="0" t="str">
        <f aca="false">"FY"&amp;IF(VALUE(MID(A771,6,2))&gt;=4,VALUE(LEFT(A771,4)),VALUE(LEFT(A771,4))-1)&amp;"-"&amp;TEXT(MOD(IF(VALUE(MID(A771,6,2))&gt;=4,VALUE(LEFT(A771,4)),VALUE(LEFT(A771,4))-1)+1,100),"00")</f>
        <v>FY2020-21</v>
      </c>
      <c r="D771" s="0" t="s">
        <v>235</v>
      </c>
      <c r="E771" s="0" t="s">
        <v>235</v>
      </c>
      <c r="F771" s="0" t="str">
        <f aca="false">INDEX(Mapping!$B$2:$B$465,MATCH(E771,Mapping!$A$2:$A$465,0))</f>
        <v>ITPCL (IL&amp;FS TAMIL NADU)</v>
      </c>
      <c r="G771" s="0" t="str">
        <f aca="false">INDEX(Mapping!$C$2:$C$465,MATCH(E771,Mapping!$A$2:$A$465,0))</f>
        <v>ITPCL (IL&amp;FS TAMIL NADU)</v>
      </c>
      <c r="H771" s="2" t="n">
        <v>5.27</v>
      </c>
      <c r="I771" s="3" t="n">
        <v>0.11</v>
      </c>
    </row>
    <row r="772" customFormat="false" ht="15" hidden="false" customHeight="false" outlineLevel="0" collapsed="false">
      <c r="A772" s="0" t="s">
        <v>118</v>
      </c>
      <c r="B772" s="0" t="n">
        <f aca="false">VALUE(LEFT(A772,4))</f>
        <v>2020</v>
      </c>
      <c r="C772" s="0" t="str">
        <f aca="false">"FY"&amp;IF(VALUE(MID(A772,6,2))&gt;=4,VALUE(LEFT(A772,4)),VALUE(LEFT(A772,4))-1)&amp;"-"&amp;TEXT(MOD(IF(VALUE(MID(A772,6,2))&gt;=4,VALUE(LEFT(A772,4)),VALUE(LEFT(A772,4))-1)+1,100),"00")</f>
        <v>FY2020-21</v>
      </c>
      <c r="D772" s="0" t="s">
        <v>193</v>
      </c>
      <c r="E772" s="0" t="s">
        <v>193</v>
      </c>
      <c r="F772" s="0" t="str">
        <f aca="false">INDEX(Mapping!$B$2:$B$465,MATCH(E772,Mapping!$A$2:$A$465,0))</f>
        <v>MIZORAM</v>
      </c>
      <c r="G772" s="0" t="str">
        <f aca="false">INDEX(Mapping!$C$2:$C$465,MATCH(E772,Mapping!$A$2:$A$465,0))</f>
        <v>MIZORAM</v>
      </c>
      <c r="H772" s="2" t="n">
        <v>4.34</v>
      </c>
      <c r="I772" s="3" t="n">
        <v>0.09</v>
      </c>
    </row>
    <row r="773" customFormat="false" ht="15" hidden="false" customHeight="false" outlineLevel="0" collapsed="false">
      <c r="A773" s="0" t="s">
        <v>118</v>
      </c>
      <c r="B773" s="0" t="n">
        <f aca="false">VALUE(LEFT(A773,4))</f>
        <v>2020</v>
      </c>
      <c r="C773" s="0" t="str">
        <f aca="false">"FY"&amp;IF(VALUE(MID(A773,6,2))&gt;=4,VALUE(LEFT(A773,4)),VALUE(LEFT(A773,4))-1)&amp;"-"&amp;TEXT(MOD(IF(VALUE(MID(A773,6,2))&gt;=4,VALUE(LEFT(A773,4)),VALUE(LEFT(A773,4))-1)+1,100),"00")</f>
        <v>FY2020-21</v>
      </c>
      <c r="D773" s="0" t="s">
        <v>155</v>
      </c>
      <c r="E773" s="0" t="s">
        <v>155</v>
      </c>
      <c r="F773" s="0" t="str">
        <f aca="false">INDEX(Mapping!$B$2:$B$465,MATCH(E773,Mapping!$A$2:$A$465,0))</f>
        <v>SKS POWER</v>
      </c>
      <c r="G773" s="0" t="str">
        <f aca="false">INDEX(Mapping!$C$2:$C$465,MATCH(E773,Mapping!$A$2:$A$465,0))</f>
        <v>SKS POWER</v>
      </c>
      <c r="H773" s="2" t="n">
        <v>3.76</v>
      </c>
      <c r="I773" s="3" t="n">
        <v>0.08</v>
      </c>
    </row>
    <row r="774" customFormat="false" ht="15" hidden="false" customHeight="false" outlineLevel="0" collapsed="false">
      <c r="A774" s="0" t="s">
        <v>118</v>
      </c>
      <c r="B774" s="0" t="n">
        <f aca="false">VALUE(LEFT(A774,4))</f>
        <v>2020</v>
      </c>
      <c r="C774" s="0" t="str">
        <f aca="false">"FY"&amp;IF(VALUE(MID(A774,6,2))&gt;=4,VALUE(LEFT(A774,4)),VALUE(LEFT(A774,4))-1)&amp;"-"&amp;TEXT(MOD(IF(VALUE(MID(A774,6,2))&gt;=4,VALUE(LEFT(A774,4)),VALUE(LEFT(A774,4))-1)+1,100),"00")</f>
        <v>FY2020-21</v>
      </c>
      <c r="D774" s="0" t="s">
        <v>385</v>
      </c>
      <c r="E774" s="0" t="s">
        <v>385</v>
      </c>
      <c r="F774" s="0" t="str">
        <f aca="false">INDEX(Mapping!$B$2:$B$465,MATCH(E774,Mapping!$A$2:$A$465,0))</f>
        <v>NTPL (NLC TAMIL NADU POWER)</v>
      </c>
      <c r="G774" s="0" t="str">
        <f aca="false">INDEX(Mapping!$C$2:$C$465,MATCH(E774,Mapping!$A$2:$A$465,0))</f>
        <v>NLC INDIA GROUP</v>
      </c>
      <c r="H774" s="2" t="n">
        <v>3.33</v>
      </c>
      <c r="I774" s="3" t="n">
        <v>0.07</v>
      </c>
    </row>
    <row r="775" customFormat="false" ht="15" hidden="false" customHeight="false" outlineLevel="0" collapsed="false">
      <c r="A775" s="0" t="s">
        <v>118</v>
      </c>
      <c r="B775" s="0" t="n">
        <f aca="false">VALUE(LEFT(A775,4))</f>
        <v>2020</v>
      </c>
      <c r="C775" s="0" t="str">
        <f aca="false">"FY"&amp;IF(VALUE(MID(A775,6,2))&gt;=4,VALUE(LEFT(A775,4)),VALUE(LEFT(A775,4))-1)&amp;"-"&amp;TEXT(MOD(IF(VALUE(MID(A775,6,2))&gt;=4,VALUE(LEFT(A775,4)),VALUE(LEFT(A775,4))-1)+1,100),"00")</f>
        <v>FY2020-21</v>
      </c>
      <c r="D775" s="0" t="s">
        <v>190</v>
      </c>
      <c r="E775" s="0" t="s">
        <v>190</v>
      </c>
      <c r="F775" s="0" t="str">
        <f aca="false">INDEX(Mapping!$B$2:$B$465,MATCH(E775,Mapping!$A$2:$A$465,0))</f>
        <v>JORETHANG</v>
      </c>
      <c r="G775" s="0" t="str">
        <f aca="false">INDEX(Mapping!$C$2:$C$465,MATCH(E775,Mapping!$A$2:$A$465,0))</f>
        <v>JORETHANG</v>
      </c>
      <c r="H775" s="2" t="n">
        <v>3.07</v>
      </c>
      <c r="I775" s="3" t="n">
        <v>0.06</v>
      </c>
    </row>
    <row r="776" customFormat="false" ht="15" hidden="false" customHeight="false" outlineLevel="0" collapsed="false">
      <c r="A776" s="0" t="s">
        <v>118</v>
      </c>
      <c r="B776" s="0" t="n">
        <f aca="false">VALUE(LEFT(A776,4))</f>
        <v>2020</v>
      </c>
      <c r="C776" s="0" t="str">
        <f aca="false">"FY"&amp;IF(VALUE(MID(A776,6,2))&gt;=4,VALUE(LEFT(A776,4)),VALUE(LEFT(A776,4))-1)&amp;"-"&amp;TEXT(MOD(IF(VALUE(MID(A776,6,2))&gt;=4,VALUE(LEFT(A776,4)),VALUE(LEFT(A776,4))-1)+1,100),"00")</f>
        <v>FY2020-21</v>
      </c>
      <c r="D776" s="0" t="s">
        <v>408</v>
      </c>
      <c r="E776" s="0" t="s">
        <v>408</v>
      </c>
      <c r="F776" s="0" t="str">
        <f aca="false">INDEX(Mapping!$B$2:$B$465,MATCH(E776,Mapping!$A$2:$A$465,0))</f>
        <v>ADANI GREEN</v>
      </c>
      <c r="G776" s="0" t="str">
        <f aca="false">INDEX(Mapping!$C$2:$C$465,MATCH(E776,Mapping!$A$2:$A$465,0))</f>
        <v>ADANI GREEN ENERGY (ALL SPVs)</v>
      </c>
      <c r="H776" s="2" t="n">
        <v>2.8</v>
      </c>
      <c r="I776" s="3" t="n">
        <v>0.06</v>
      </c>
    </row>
    <row r="777" customFormat="false" ht="15" hidden="false" customHeight="false" outlineLevel="0" collapsed="false">
      <c r="A777" s="0" t="s">
        <v>118</v>
      </c>
      <c r="B777" s="0" t="n">
        <f aca="false">VALUE(LEFT(A777,4))</f>
        <v>2020</v>
      </c>
      <c r="C777" s="0" t="str">
        <f aca="false">"FY"&amp;IF(VALUE(MID(A777,6,2))&gt;=4,VALUE(LEFT(A777,4)),VALUE(LEFT(A777,4))-1)&amp;"-"&amp;TEXT(MOD(IF(VALUE(MID(A777,6,2))&gt;=4,VALUE(LEFT(A777,4)),VALUE(LEFT(A777,4))-1)+1,100),"00")</f>
        <v>FY2020-21</v>
      </c>
      <c r="D777" s="0" t="s">
        <v>134</v>
      </c>
      <c r="E777" s="0" t="s">
        <v>134</v>
      </c>
      <c r="F777" s="0" t="str">
        <f aca="false">INDEX(Mapping!$B$2:$B$465,MATCH(E777,Mapping!$A$2:$A$465,0))</f>
        <v>NTPC STATIONS</v>
      </c>
      <c r="G777" s="0" t="str">
        <f aca="false">INDEX(Mapping!$C$2:$C$465,MATCH(E777,Mapping!$A$2:$A$465,0))</f>
        <v>NTPC GROUP</v>
      </c>
      <c r="H777" s="2" t="n">
        <v>2.42</v>
      </c>
      <c r="I777" s="3" t="n">
        <v>0.05</v>
      </c>
    </row>
    <row r="778" customFormat="false" ht="15" hidden="false" customHeight="false" outlineLevel="0" collapsed="false">
      <c r="A778" s="0" t="s">
        <v>118</v>
      </c>
      <c r="B778" s="0" t="n">
        <f aca="false">VALUE(LEFT(A778,4))</f>
        <v>2020</v>
      </c>
      <c r="C778" s="0" t="str">
        <f aca="false">"FY"&amp;IF(VALUE(MID(A778,6,2))&gt;=4,VALUE(LEFT(A778,4)),VALUE(LEFT(A778,4))-1)&amp;"-"&amp;TEXT(MOD(IF(VALUE(MID(A778,6,2))&gt;=4,VALUE(LEFT(A778,4)),VALUE(LEFT(A778,4))-1)+1,100),"00")</f>
        <v>FY2020-21</v>
      </c>
      <c r="D778" s="0" t="s">
        <v>240</v>
      </c>
      <c r="E778" s="0" t="s">
        <v>240</v>
      </c>
      <c r="F778" s="0" t="str">
        <f aca="false">INDEX(Mapping!$B$2:$B$465,MATCH(E778,Mapping!$A$2:$A$465,0))</f>
        <v>CHUZACHEN HEP</v>
      </c>
      <c r="G778" s="0" t="str">
        <f aca="false">INDEX(Mapping!$C$2:$C$465,MATCH(E778,Mapping!$A$2:$A$465,0))</f>
        <v>CHUZACHEN HEP</v>
      </c>
      <c r="H778" s="2" t="n">
        <v>2.42</v>
      </c>
      <c r="I778" s="3" t="n">
        <v>0.05</v>
      </c>
    </row>
    <row r="779" customFormat="false" ht="15" hidden="false" customHeight="false" outlineLevel="0" collapsed="false">
      <c r="A779" s="0" t="s">
        <v>118</v>
      </c>
      <c r="B779" s="0" t="n">
        <f aca="false">VALUE(LEFT(A779,4))</f>
        <v>2020</v>
      </c>
      <c r="C779" s="0" t="str">
        <f aca="false">"FY"&amp;IF(VALUE(MID(A779,6,2))&gt;=4,VALUE(LEFT(A779,4)),VALUE(LEFT(A779,4))-1)&amp;"-"&amp;TEXT(MOD(IF(VALUE(MID(A779,6,2))&gt;=4,VALUE(LEFT(A779,4)),VALUE(LEFT(A779,4))-1)+1,100),"00")</f>
        <v>FY2020-21</v>
      </c>
      <c r="D779" s="0" t="s">
        <v>265</v>
      </c>
      <c r="E779" s="0" t="s">
        <v>265</v>
      </c>
      <c r="F779" s="0" t="str">
        <f aca="false">INDEX(Mapping!$B$2:$B$465,MATCH(E779,Mapping!$A$2:$A$465,0))</f>
        <v>NTPC STATIONS</v>
      </c>
      <c r="G779" s="0" t="str">
        <f aca="false">INDEX(Mapping!$C$2:$C$465,MATCH(E779,Mapping!$A$2:$A$465,0))</f>
        <v>NTPC GROUP</v>
      </c>
      <c r="H779" s="2" t="n">
        <v>1.67</v>
      </c>
      <c r="I779" s="3" t="n">
        <v>0.03</v>
      </c>
    </row>
    <row r="780" customFormat="false" ht="15" hidden="false" customHeight="false" outlineLevel="0" collapsed="false">
      <c r="A780" s="0" t="s">
        <v>118</v>
      </c>
      <c r="B780" s="0" t="n">
        <f aca="false">VALUE(LEFT(A780,4))</f>
        <v>2020</v>
      </c>
      <c r="C780" s="0" t="str">
        <f aca="false">"FY"&amp;IF(VALUE(MID(A780,6,2))&gt;=4,VALUE(LEFT(A780,4)),VALUE(LEFT(A780,4))-1)&amp;"-"&amp;TEXT(MOD(IF(VALUE(MID(A780,6,2))&gt;=4,VALUE(LEFT(A780,4)),VALUE(LEFT(A780,4))-1)+1,100),"00")</f>
        <v>FY2020-21</v>
      </c>
      <c r="D780" s="0" t="s">
        <v>253</v>
      </c>
      <c r="E780" s="0" t="s">
        <v>253</v>
      </c>
      <c r="F780" s="0" t="str">
        <f aca="false">INDEX(Mapping!$B$2:$B$465,MATCH(E780,Mapping!$A$2:$A$465,0))</f>
        <v>NAGALAND</v>
      </c>
      <c r="G780" s="0" t="str">
        <f aca="false">INDEX(Mapping!$C$2:$C$465,MATCH(E780,Mapping!$A$2:$A$465,0))</f>
        <v>NAGALAND</v>
      </c>
      <c r="H780" s="2" t="n">
        <v>0.97</v>
      </c>
      <c r="I780" s="3" t="n">
        <v>0.02</v>
      </c>
    </row>
    <row r="781" customFormat="false" ht="15" hidden="false" customHeight="false" outlineLevel="0" collapsed="false">
      <c r="A781" s="0" t="s">
        <v>118</v>
      </c>
      <c r="B781" s="0" t="n">
        <f aca="false">VALUE(LEFT(A781,4))</f>
        <v>2020</v>
      </c>
      <c r="C781" s="0" t="str">
        <f aca="false">"FY"&amp;IF(VALUE(MID(A781,6,2))&gt;=4,VALUE(LEFT(A781,4)),VALUE(LEFT(A781,4))-1)&amp;"-"&amp;TEXT(MOD(IF(VALUE(MID(A781,6,2))&gt;=4,VALUE(LEFT(A781,4)),VALUE(LEFT(A781,4))-1)+1,100),"00")</f>
        <v>FY2020-21</v>
      </c>
      <c r="D781" s="0" t="s">
        <v>327</v>
      </c>
      <c r="E781" s="0" t="s">
        <v>327</v>
      </c>
      <c r="F781" s="0" t="str">
        <f aca="false">INDEX(Mapping!$B$2:$B$465,MATCH(E781,Mapping!$A$2:$A$465,0))</f>
        <v>LANCO BUDHIL</v>
      </c>
      <c r="G781" s="0" t="str">
        <f aca="false">INDEX(Mapping!$C$2:$C$465,MATCH(E781,Mapping!$A$2:$A$465,0))</f>
        <v>GREENKO GROUP</v>
      </c>
      <c r="H781" s="2" t="n">
        <v>0.88</v>
      </c>
      <c r="I781" s="3" t="n">
        <v>0.02</v>
      </c>
    </row>
    <row r="782" customFormat="false" ht="15" hidden="false" customHeight="false" outlineLevel="0" collapsed="false">
      <c r="A782" s="0" t="s">
        <v>118</v>
      </c>
      <c r="B782" s="0" t="n">
        <f aca="false">VALUE(LEFT(A782,4))</f>
        <v>2020</v>
      </c>
      <c r="C782" s="0" t="str">
        <f aca="false">"FY"&amp;IF(VALUE(MID(A782,6,2))&gt;=4,VALUE(LEFT(A782,4)),VALUE(LEFT(A782,4))-1)&amp;"-"&amp;TEXT(MOD(IF(VALUE(MID(A782,6,2))&gt;=4,VALUE(LEFT(A782,4)),VALUE(LEFT(A782,4))-1)+1,100),"00")</f>
        <v>FY2020-21</v>
      </c>
      <c r="D782" s="0" t="s">
        <v>150</v>
      </c>
      <c r="E782" s="0" t="s">
        <v>150</v>
      </c>
      <c r="F782" s="0" t="str">
        <f aca="false">INDEX(Mapping!$B$2:$B$465,MATCH(E782,Mapping!$A$2:$A$465,0))</f>
        <v>DNH &amp; DD (UT)</v>
      </c>
      <c r="G782" s="0" t="str">
        <f aca="false">INDEX(Mapping!$C$2:$C$465,MATCH(E782,Mapping!$A$2:$A$465,0))</f>
        <v>DNH &amp; DD (UT)</v>
      </c>
      <c r="H782" s="2" t="n">
        <v>0.77</v>
      </c>
      <c r="I782" s="3" t="n">
        <v>0.02</v>
      </c>
    </row>
    <row r="783" customFormat="false" ht="15" hidden="false" customHeight="false" outlineLevel="0" collapsed="false">
      <c r="A783" s="0" t="s">
        <v>118</v>
      </c>
      <c r="B783" s="0" t="n">
        <f aca="false">VALUE(LEFT(A783,4))</f>
        <v>2020</v>
      </c>
      <c r="C783" s="0" t="str">
        <f aca="false">"FY"&amp;IF(VALUE(MID(A783,6,2))&gt;=4,VALUE(LEFT(A783,4)),VALUE(LEFT(A783,4))-1)&amp;"-"&amp;TEXT(MOD(IF(VALUE(MID(A783,6,2))&gt;=4,VALUE(LEFT(A783,4)),VALUE(LEFT(A783,4))-1)+1,100),"00")</f>
        <v>FY2020-21</v>
      </c>
      <c r="D783" s="0" t="s">
        <v>158</v>
      </c>
      <c r="E783" s="0" t="s">
        <v>158</v>
      </c>
      <c r="F783" s="0" t="str">
        <f aca="false">INDEX(Mapping!$B$2:$B$465,MATCH(E783,Mapping!$A$2:$A$465,0))</f>
        <v>TEESTA URJA (TEESTA-III HEP)</v>
      </c>
      <c r="G783" s="0" t="str">
        <f aca="false">INDEX(Mapping!$C$2:$C$465,MATCH(E783,Mapping!$A$2:$A$465,0))</f>
        <v>TEESTA URJA (TEESTA-III HEP)</v>
      </c>
      <c r="H783" s="2" t="n">
        <v>0.6</v>
      </c>
      <c r="I783" s="3" t="n">
        <v>0.01</v>
      </c>
    </row>
    <row r="784" customFormat="false" ht="15" hidden="false" customHeight="false" outlineLevel="0" collapsed="false">
      <c r="A784" s="0" t="s">
        <v>118</v>
      </c>
      <c r="B784" s="0" t="n">
        <f aca="false">VALUE(LEFT(A784,4))</f>
        <v>2020</v>
      </c>
      <c r="C784" s="0" t="str">
        <f aca="false">"FY"&amp;IF(VALUE(MID(A784,6,2))&gt;=4,VALUE(LEFT(A784,4)),VALUE(LEFT(A784,4))-1)&amp;"-"&amp;TEXT(MOD(IF(VALUE(MID(A784,6,2))&gt;=4,VALUE(LEFT(A784,4)),VALUE(LEFT(A784,4))-1)+1,100),"00")</f>
        <v>FY2020-21</v>
      </c>
      <c r="D784" s="0" t="s">
        <v>315</v>
      </c>
      <c r="E784" s="0" t="s">
        <v>315</v>
      </c>
      <c r="F784" s="0" t="str">
        <f aca="false">INDEX(Mapping!$B$2:$B$465,MATCH(E784,Mapping!$A$2:$A$465,0))</f>
        <v>DHARIWAL INFRASTRUCTURE</v>
      </c>
      <c r="G784" s="0" t="str">
        <f aca="false">INDEX(Mapping!$C$2:$C$465,MATCH(E784,Mapping!$A$2:$A$465,0))</f>
        <v>DHARIWAL INFRASTRUCTURE</v>
      </c>
      <c r="H784" s="2" t="n">
        <v>0.59</v>
      </c>
      <c r="I784" s="3" t="n">
        <v>0.01</v>
      </c>
    </row>
    <row r="785" customFormat="false" ht="15" hidden="false" customHeight="false" outlineLevel="0" collapsed="false">
      <c r="A785" s="0" t="s">
        <v>118</v>
      </c>
      <c r="B785" s="0" t="n">
        <f aca="false">VALUE(LEFT(A785,4))</f>
        <v>2020</v>
      </c>
      <c r="C785" s="0" t="str">
        <f aca="false">"FY"&amp;IF(VALUE(MID(A785,6,2))&gt;=4,VALUE(LEFT(A785,4)),VALUE(LEFT(A785,4))-1)&amp;"-"&amp;TEXT(MOD(IF(VALUE(MID(A785,6,2))&gt;=4,VALUE(LEFT(A785,4)),VALUE(LEFT(A785,4))-1)+1,100),"00")</f>
        <v>FY2020-21</v>
      </c>
      <c r="D785" s="0" t="s">
        <v>40</v>
      </c>
      <c r="E785" s="0" t="s">
        <v>40</v>
      </c>
      <c r="F785" s="0" t="str">
        <f aca="false">INDEX(Mapping!$B$2:$B$465,MATCH(E785,Mapping!$A$2:$A$465,0))</f>
        <v>TAMIL NADU</v>
      </c>
      <c r="G785" s="0" t="str">
        <f aca="false">INDEX(Mapping!$C$2:$C$465,MATCH(E785,Mapping!$A$2:$A$465,0))</f>
        <v>TAMIL NADU</v>
      </c>
      <c r="H785" s="2" t="n">
        <v>0.3</v>
      </c>
      <c r="I785" s="3" t="n">
        <v>0.01</v>
      </c>
    </row>
    <row r="786" customFormat="false" ht="15" hidden="false" customHeight="false" outlineLevel="0" collapsed="false">
      <c r="A786" s="0" t="s">
        <v>118</v>
      </c>
      <c r="B786" s="0" t="n">
        <f aca="false">VALUE(LEFT(A786,4))</f>
        <v>2020</v>
      </c>
      <c r="C786" s="0" t="str">
        <f aca="false">"FY"&amp;IF(VALUE(MID(A786,6,2))&gt;=4,VALUE(LEFT(A786,4)),VALUE(LEFT(A786,4))-1)&amp;"-"&amp;TEXT(MOD(IF(VALUE(MID(A786,6,2))&gt;=4,VALUE(LEFT(A786,4)),VALUE(LEFT(A786,4))-1)+1,100),"00")</f>
        <v>FY2020-21</v>
      </c>
      <c r="D786" s="0" t="s">
        <v>165</v>
      </c>
      <c r="E786" s="0" t="s">
        <v>165</v>
      </c>
      <c r="F786" s="0" t="str">
        <f aca="false">INDEX(Mapping!$B$2:$B$465,MATCH(E786,Mapping!$A$2:$A$465,0))</f>
        <v>DGEN MEGA POWER</v>
      </c>
      <c r="G786" s="0" t="str">
        <f aca="false">INDEX(Mapping!$C$2:$C$465,MATCH(E786,Mapping!$A$2:$A$465,0))</f>
        <v>DGEN MEGA POWER</v>
      </c>
      <c r="H786" s="2" t="n">
        <v>0.01</v>
      </c>
      <c r="I786" s="3" t="n">
        <v>0.0002</v>
      </c>
    </row>
    <row r="787" customFormat="false" ht="15" hidden="false" customHeight="false" outlineLevel="0" collapsed="false">
      <c r="A787" s="0" t="s">
        <v>276</v>
      </c>
      <c r="B787" s="0" t="n">
        <f aca="false">VALUE(LEFT(A787,4))</f>
        <v>2020</v>
      </c>
      <c r="C787" s="0" t="str">
        <f aca="false">"FY"&amp;IF(VALUE(MID(A787,6,2))&gt;=4,VALUE(LEFT(A787,4)),VALUE(LEFT(A787,4))-1)&amp;"-"&amp;TEXT(MOD(IF(VALUE(MID(A787,6,2))&gt;=4,VALUE(LEFT(A787,4)),VALUE(LEFT(A787,4))-1)+1,100),"00")</f>
        <v>FY2020-21</v>
      </c>
      <c r="D787" s="0" t="s">
        <v>39</v>
      </c>
      <c r="E787" s="0" t="s">
        <v>39</v>
      </c>
      <c r="F787" s="0" t="str">
        <f aca="false">INDEX(Mapping!$B$2:$B$465,MATCH(E787,Mapping!$A$2:$A$465,0))</f>
        <v>WEST BENGAL</v>
      </c>
      <c r="G787" s="0" t="str">
        <f aca="false">INDEX(Mapping!$C$2:$C$465,MATCH(E787,Mapping!$A$2:$A$465,0))</f>
        <v>WEST BENGAL</v>
      </c>
      <c r="H787" s="2" t="n">
        <v>674.81</v>
      </c>
      <c r="I787" s="3" t="n">
        <v>12.03</v>
      </c>
    </row>
    <row r="788" customFormat="false" ht="15" hidden="false" customHeight="false" outlineLevel="0" collapsed="false">
      <c r="A788" s="0" t="s">
        <v>276</v>
      </c>
      <c r="B788" s="0" t="n">
        <f aca="false">VALUE(LEFT(A788,4))</f>
        <v>2020</v>
      </c>
      <c r="C788" s="0" t="str">
        <f aca="false">"FY"&amp;IF(VALUE(MID(A788,6,2))&gt;=4,VALUE(LEFT(A788,4)),VALUE(LEFT(A788,4))-1)&amp;"-"&amp;TEXT(MOD(IF(VALUE(MID(A788,6,2))&gt;=4,VALUE(LEFT(A788,4)),VALUE(LEFT(A788,4))-1)+1,100),"00")</f>
        <v>FY2020-21</v>
      </c>
      <c r="D788" s="0" t="s">
        <v>36</v>
      </c>
      <c r="E788" s="0" t="s">
        <v>36</v>
      </c>
      <c r="F788" s="0" t="str">
        <f aca="false">INDEX(Mapping!$B$2:$B$465,MATCH(E788,Mapping!$A$2:$A$465,0))</f>
        <v>UTTAR PRADESH</v>
      </c>
      <c r="G788" s="0" t="str">
        <f aca="false">INDEX(Mapping!$C$2:$C$465,MATCH(E788,Mapping!$A$2:$A$465,0))</f>
        <v>UTTAR PRADESH</v>
      </c>
      <c r="H788" s="2" t="n">
        <v>560.37</v>
      </c>
      <c r="I788" s="3" t="n">
        <v>9.99</v>
      </c>
    </row>
    <row r="789" customFormat="false" ht="15" hidden="false" customHeight="false" outlineLevel="0" collapsed="false">
      <c r="A789" s="0" t="s">
        <v>276</v>
      </c>
      <c r="B789" s="0" t="n">
        <f aca="false">VALUE(LEFT(A789,4))</f>
        <v>2020</v>
      </c>
      <c r="C789" s="0" t="str">
        <f aca="false">"FY"&amp;IF(VALUE(MID(A789,6,2))&gt;=4,VALUE(LEFT(A789,4)),VALUE(LEFT(A789,4))-1)&amp;"-"&amp;TEXT(MOD(IF(VALUE(MID(A789,6,2))&gt;=4,VALUE(LEFT(A789,4)),VALUE(LEFT(A789,4))-1)+1,100),"00")</f>
        <v>FY2020-21</v>
      </c>
      <c r="D789" s="0" t="s">
        <v>43</v>
      </c>
      <c r="E789" s="0" t="s">
        <v>43</v>
      </c>
      <c r="F789" s="0" t="str">
        <f aca="false">INDEX(Mapping!$B$2:$B$465,MATCH(E789,Mapping!$A$2:$A$465,0))</f>
        <v>ODISHA</v>
      </c>
      <c r="G789" s="0" t="str">
        <f aca="false">INDEX(Mapping!$C$2:$C$465,MATCH(E789,Mapping!$A$2:$A$465,0))</f>
        <v>ODISHA</v>
      </c>
      <c r="H789" s="2" t="n">
        <v>551.09</v>
      </c>
      <c r="I789" s="3" t="n">
        <v>9.82</v>
      </c>
    </row>
    <row r="790" customFormat="false" ht="15" hidden="false" customHeight="false" outlineLevel="0" collapsed="false">
      <c r="A790" s="0" t="s">
        <v>276</v>
      </c>
      <c r="B790" s="0" t="n">
        <f aca="false">VALUE(LEFT(A790,4))</f>
        <v>2020</v>
      </c>
      <c r="C790" s="0" t="str">
        <f aca="false">"FY"&amp;IF(VALUE(MID(A790,6,2))&gt;=4,VALUE(LEFT(A790,4)),VALUE(LEFT(A790,4))-1)&amp;"-"&amp;TEXT(MOD(IF(VALUE(MID(A790,6,2))&gt;=4,VALUE(LEFT(A790,4)),VALUE(LEFT(A790,4))-1)+1,100),"00")</f>
        <v>FY2020-21</v>
      </c>
      <c r="D790" s="0" t="s">
        <v>72</v>
      </c>
      <c r="E790" s="0" t="s">
        <v>72</v>
      </c>
      <c r="F790" s="0" t="str">
        <f aca="false">INDEX(Mapping!$B$2:$B$465,MATCH(E790,Mapping!$A$2:$A$465,0))</f>
        <v>JINDAL POWER LTD - STAGE 1</v>
      </c>
      <c r="G790" s="0" t="str">
        <f aca="false">INDEX(Mapping!$C$2:$C$465,MATCH(E790,Mapping!$A$2:$A$465,0))</f>
        <v>JINDAL POWER LTD (BOTH STAGES)</v>
      </c>
      <c r="H790" s="2" t="n">
        <v>460.41</v>
      </c>
      <c r="I790" s="3" t="n">
        <v>8.21</v>
      </c>
    </row>
    <row r="791" customFormat="false" ht="15" hidden="false" customHeight="false" outlineLevel="0" collapsed="false">
      <c r="A791" s="0" t="s">
        <v>276</v>
      </c>
      <c r="B791" s="0" t="n">
        <f aca="false">VALUE(LEFT(A791,4))</f>
        <v>2020</v>
      </c>
      <c r="C791" s="0" t="str">
        <f aca="false">"FY"&amp;IF(VALUE(MID(A791,6,2))&gt;=4,VALUE(LEFT(A791,4)),VALUE(LEFT(A791,4))-1)&amp;"-"&amp;TEXT(MOD(IF(VALUE(MID(A791,6,2))&gt;=4,VALUE(LEFT(A791,4)),VALUE(LEFT(A791,4))-1)+1,100),"00")</f>
        <v>FY2020-21</v>
      </c>
      <c r="D791" s="0" t="s">
        <v>67</v>
      </c>
      <c r="E791" s="0" t="s">
        <v>67</v>
      </c>
      <c r="F791" s="0" t="str">
        <f aca="false">INDEX(Mapping!$B$2:$B$465,MATCH(E791,Mapping!$A$2:$A$465,0))</f>
        <v>JINDAL POWER LTD - STAGE 2</v>
      </c>
      <c r="G791" s="0" t="str">
        <f aca="false">INDEX(Mapping!$C$2:$C$465,MATCH(E791,Mapping!$A$2:$A$465,0))</f>
        <v>JINDAL POWER LTD (BOTH STAGES)</v>
      </c>
      <c r="H791" s="2" t="n">
        <v>444.18</v>
      </c>
      <c r="I791" s="3" t="n">
        <v>7.92</v>
      </c>
    </row>
    <row r="792" customFormat="false" ht="15" hidden="false" customHeight="false" outlineLevel="0" collapsed="false">
      <c r="A792" s="0" t="s">
        <v>276</v>
      </c>
      <c r="B792" s="0" t="n">
        <f aca="false">VALUE(LEFT(A792,4))</f>
        <v>2020</v>
      </c>
      <c r="C792" s="0" t="str">
        <f aca="false">"FY"&amp;IF(VALUE(MID(A792,6,2))&gt;=4,VALUE(LEFT(A792,4)),VALUE(LEFT(A792,4))-1)&amp;"-"&amp;TEXT(MOD(IF(VALUE(MID(A792,6,2))&gt;=4,VALUE(LEFT(A792,4)),VALUE(LEFT(A792,4))-1)+1,100),"00")</f>
        <v>FY2020-21</v>
      </c>
      <c r="D792" s="0" t="s">
        <v>65</v>
      </c>
      <c r="E792" s="0" t="s">
        <v>65</v>
      </c>
      <c r="F792" s="0" t="str">
        <f aca="false">INDEX(Mapping!$B$2:$B$465,MATCH(E792,Mapping!$A$2:$A$465,0))</f>
        <v>JAYPEE NIGRIE STPP</v>
      </c>
      <c r="G792" s="0" t="str">
        <f aca="false">INDEX(Mapping!$C$2:$C$465,MATCH(E792,Mapping!$A$2:$A$465,0))</f>
        <v>JAYPEE NIGRIE STPP</v>
      </c>
      <c r="H792" s="2" t="n">
        <v>283</v>
      </c>
      <c r="I792" s="3" t="n">
        <v>5.04</v>
      </c>
    </row>
    <row r="793" customFormat="false" ht="15" hidden="false" customHeight="false" outlineLevel="0" collapsed="false">
      <c r="A793" s="0" t="s">
        <v>276</v>
      </c>
      <c r="B793" s="0" t="n">
        <f aca="false">VALUE(LEFT(A793,4))</f>
        <v>2020</v>
      </c>
      <c r="C793" s="0" t="str">
        <f aca="false">"FY"&amp;IF(VALUE(MID(A793,6,2))&gt;=4,VALUE(LEFT(A793,4)),VALUE(LEFT(A793,4))-1)&amp;"-"&amp;TEXT(MOD(IF(VALUE(MID(A793,6,2))&gt;=4,VALUE(LEFT(A793,4)),VALUE(LEFT(A793,4))-1)+1,100),"00")</f>
        <v>FY2020-21</v>
      </c>
      <c r="D793" s="0" t="s">
        <v>46</v>
      </c>
      <c r="E793" s="0" t="s">
        <v>46</v>
      </c>
      <c r="F793" s="0" t="str">
        <f aca="false">INDEX(Mapping!$B$2:$B$465,MATCH(E793,Mapping!$A$2:$A$465,0))</f>
        <v>CHHATTISGARH</v>
      </c>
      <c r="G793" s="0" t="str">
        <f aca="false">INDEX(Mapping!$C$2:$C$465,MATCH(E793,Mapping!$A$2:$A$465,0))</f>
        <v>CHHATTISGARH</v>
      </c>
      <c r="H793" s="2" t="n">
        <v>223.6</v>
      </c>
      <c r="I793" s="3" t="n">
        <v>3.99</v>
      </c>
    </row>
    <row r="794" customFormat="false" ht="15" hidden="false" customHeight="false" outlineLevel="0" collapsed="false">
      <c r="A794" s="0" t="s">
        <v>276</v>
      </c>
      <c r="B794" s="0" t="n">
        <f aca="false">VALUE(LEFT(A794,4))</f>
        <v>2020</v>
      </c>
      <c r="C794" s="0" t="str">
        <f aca="false">"FY"&amp;IF(VALUE(MID(A794,6,2))&gt;=4,VALUE(LEFT(A794,4)),VALUE(LEFT(A794,4))-1)&amp;"-"&amp;TEXT(MOD(IF(VALUE(MID(A794,6,2))&gt;=4,VALUE(LEFT(A794,4)),VALUE(LEFT(A794,4))-1)+1,100),"00")</f>
        <v>FY2020-21</v>
      </c>
      <c r="D794" s="0" t="s">
        <v>49</v>
      </c>
      <c r="E794" s="0" t="s">
        <v>49</v>
      </c>
      <c r="F794" s="0" t="str">
        <f aca="false">INDEX(Mapping!$B$2:$B$465,MATCH(E794,Mapping!$A$2:$A$465,0))</f>
        <v>MADHYA PRADESH</v>
      </c>
      <c r="G794" s="0" t="str">
        <f aca="false">INDEX(Mapping!$C$2:$C$465,MATCH(E794,Mapping!$A$2:$A$465,0))</f>
        <v>MADHYA PRADESH</v>
      </c>
      <c r="H794" s="2" t="n">
        <v>206.53</v>
      </c>
      <c r="I794" s="3" t="n">
        <v>3.68</v>
      </c>
    </row>
    <row r="795" customFormat="false" ht="15" hidden="false" customHeight="false" outlineLevel="0" collapsed="false">
      <c r="A795" s="0" t="s">
        <v>276</v>
      </c>
      <c r="B795" s="0" t="n">
        <f aca="false">VALUE(LEFT(A795,4))</f>
        <v>2020</v>
      </c>
      <c r="C795" s="0" t="str">
        <f aca="false">"FY"&amp;IF(VALUE(MID(A795,6,2))&gt;=4,VALUE(LEFT(A795,4)),VALUE(LEFT(A795,4))-1)&amp;"-"&amp;TEXT(MOD(IF(VALUE(MID(A795,6,2))&gt;=4,VALUE(LEFT(A795,4)),VALUE(LEFT(A795,4))-1)+1,100),"00")</f>
        <v>FY2020-21</v>
      </c>
      <c r="D795" s="0" t="s">
        <v>62</v>
      </c>
      <c r="E795" s="0" t="s">
        <v>62</v>
      </c>
      <c r="F795" s="0" t="str">
        <f aca="false">INDEX(Mapping!$B$2:$B$465,MATCH(E795,Mapping!$A$2:$A$465,0))</f>
        <v>TEESTA URJA (TEESTA-III HEP)</v>
      </c>
      <c r="G795" s="0" t="str">
        <f aca="false">INDEX(Mapping!$C$2:$C$465,MATCH(E795,Mapping!$A$2:$A$465,0))</f>
        <v>TEESTA URJA (TEESTA-III HEP)</v>
      </c>
      <c r="H795" s="2" t="n">
        <v>168.01</v>
      </c>
      <c r="I795" s="3" t="n">
        <v>2.99</v>
      </c>
    </row>
    <row r="796" customFormat="false" ht="15" hidden="false" customHeight="false" outlineLevel="0" collapsed="false">
      <c r="A796" s="0" t="s">
        <v>276</v>
      </c>
      <c r="B796" s="0" t="n">
        <f aca="false">VALUE(LEFT(A796,4))</f>
        <v>2020</v>
      </c>
      <c r="C796" s="0" t="str">
        <f aca="false">"FY"&amp;IF(VALUE(MID(A796,6,2))&gt;=4,VALUE(LEFT(A796,4)),VALUE(LEFT(A796,4))-1)&amp;"-"&amp;TEXT(MOD(IF(VALUE(MID(A796,6,2))&gt;=4,VALUE(LEFT(A796,4)),VALUE(LEFT(A796,4))-1)+1,100),"00")</f>
        <v>FY2020-21</v>
      </c>
      <c r="D796" s="0" t="s">
        <v>84</v>
      </c>
      <c r="E796" s="0" t="s">
        <v>84</v>
      </c>
      <c r="F796" s="0" t="str">
        <f aca="false">INDEX(Mapping!$B$2:$B$465,MATCH(E796,Mapping!$A$2:$A$465,0))</f>
        <v>DB POWER</v>
      </c>
      <c r="G796" s="0" t="str">
        <f aca="false">INDEX(Mapping!$C$2:$C$465,MATCH(E796,Mapping!$A$2:$A$465,0))</f>
        <v>DB POWER</v>
      </c>
      <c r="H796" s="2" t="n">
        <v>165.34</v>
      </c>
      <c r="I796" s="3" t="n">
        <v>2.95</v>
      </c>
    </row>
    <row r="797" customFormat="false" ht="15" hidden="false" customHeight="false" outlineLevel="0" collapsed="false">
      <c r="A797" s="0" t="s">
        <v>276</v>
      </c>
      <c r="B797" s="0" t="n">
        <f aca="false">VALUE(LEFT(A797,4))</f>
        <v>2020</v>
      </c>
      <c r="C797" s="0" t="str">
        <f aca="false">"FY"&amp;IF(VALUE(MID(A797,6,2))&gt;=4,VALUE(LEFT(A797,4)),VALUE(LEFT(A797,4))-1)&amp;"-"&amp;TEXT(MOD(IF(VALUE(MID(A797,6,2))&gt;=4,VALUE(LEFT(A797,4)),VALUE(LEFT(A797,4))-1)+1,100),"00")</f>
        <v>FY2020-21</v>
      </c>
      <c r="D797" s="0" t="s">
        <v>116</v>
      </c>
      <c r="E797" s="0" t="s">
        <v>116</v>
      </c>
      <c r="F797" s="0" t="str">
        <f aca="false">INDEX(Mapping!$B$2:$B$465,MATCH(E797,Mapping!$A$2:$A$465,0))</f>
        <v>RKM POWERGEN</v>
      </c>
      <c r="G797" s="0" t="str">
        <f aca="false">INDEX(Mapping!$C$2:$C$465,MATCH(E797,Mapping!$A$2:$A$465,0))</f>
        <v>RKM POWERGEN</v>
      </c>
      <c r="H797" s="2" t="n">
        <v>154.09</v>
      </c>
      <c r="I797" s="3" t="n">
        <v>2.75</v>
      </c>
    </row>
    <row r="798" customFormat="false" ht="15" hidden="false" customHeight="false" outlineLevel="0" collapsed="false">
      <c r="A798" s="0" t="s">
        <v>276</v>
      </c>
      <c r="B798" s="0" t="n">
        <f aca="false">VALUE(LEFT(A798,4))</f>
        <v>2020</v>
      </c>
      <c r="C798" s="0" t="str">
        <f aca="false">"FY"&amp;IF(VALUE(MID(A798,6,2))&gt;=4,VALUE(LEFT(A798,4)),VALUE(LEFT(A798,4))-1)&amp;"-"&amp;TEXT(MOD(IF(VALUE(MID(A798,6,2))&gt;=4,VALUE(LEFT(A798,4)),VALUE(LEFT(A798,4))-1)+1,100),"00")</f>
        <v>FY2020-21</v>
      </c>
      <c r="D798" s="0" t="s">
        <v>57</v>
      </c>
      <c r="E798" s="0" t="s">
        <v>57</v>
      </c>
      <c r="F798" s="0" t="str">
        <f aca="false">INDEX(Mapping!$B$2:$B$465,MATCH(E798,Mapping!$A$2:$A$465,0))</f>
        <v>SEIL ENERGY INDIA (EX-SEMBCORP)</v>
      </c>
      <c r="G798" s="0" t="str">
        <f aca="false">INDEX(Mapping!$C$2:$C$465,MATCH(E798,Mapping!$A$2:$A$465,0))</f>
        <v>SEIL ENERGY INDIA</v>
      </c>
      <c r="H798" s="2" t="n">
        <v>145.65</v>
      </c>
      <c r="I798" s="3" t="n">
        <v>2.6</v>
      </c>
    </row>
    <row r="799" customFormat="false" ht="15" hidden="false" customHeight="false" outlineLevel="0" collapsed="false">
      <c r="A799" s="0" t="s">
        <v>276</v>
      </c>
      <c r="B799" s="0" t="n">
        <f aca="false">VALUE(LEFT(A799,4))</f>
        <v>2020</v>
      </c>
      <c r="C799" s="0" t="str">
        <f aca="false">"FY"&amp;IF(VALUE(MID(A799,6,2))&gt;=4,VALUE(LEFT(A799,4)),VALUE(LEFT(A799,4))-1)&amp;"-"&amp;TEXT(MOD(IF(VALUE(MID(A799,6,2))&gt;=4,VALUE(LEFT(A799,4)),VALUE(LEFT(A799,4))-1)+1,100),"00")</f>
        <v>FY2020-21</v>
      </c>
      <c r="D799" s="0" t="s">
        <v>85</v>
      </c>
      <c r="E799" s="0" t="s">
        <v>85</v>
      </c>
      <c r="F799" s="0" t="str">
        <f aca="false">INDEX(Mapping!$B$2:$B$465,MATCH(E799,Mapping!$A$2:$A$465,0))</f>
        <v>ADANI POWER - RAIPUR TPP (EX-GMR CHHATTISGARH)</v>
      </c>
      <c r="G799" s="0" t="str">
        <f aca="false">INDEX(Mapping!$C$2:$C$465,MATCH(E799,Mapping!$A$2:$A$465,0))</f>
        <v>ADANI POWER (ALL PLANTS)</v>
      </c>
      <c r="H799" s="2" t="n">
        <v>131.11</v>
      </c>
      <c r="I799" s="3" t="n">
        <v>2.34</v>
      </c>
    </row>
    <row r="800" customFormat="false" ht="15" hidden="false" customHeight="false" outlineLevel="0" collapsed="false">
      <c r="A800" s="0" t="s">
        <v>276</v>
      </c>
      <c r="B800" s="0" t="n">
        <f aca="false">VALUE(LEFT(A800,4))</f>
        <v>2020</v>
      </c>
      <c r="C800" s="0" t="str">
        <f aca="false">"FY"&amp;IF(VALUE(MID(A800,6,2))&gt;=4,VALUE(LEFT(A800,4)),VALUE(LEFT(A800,4))-1)&amp;"-"&amp;TEXT(MOD(IF(VALUE(MID(A800,6,2))&gt;=4,VALUE(LEFT(A800,4)),VALUE(LEFT(A800,4))-1)+1,100),"00")</f>
        <v>FY2020-21</v>
      </c>
      <c r="D800" s="0" t="s">
        <v>41</v>
      </c>
      <c r="E800" s="0" t="s">
        <v>41</v>
      </c>
      <c r="F800" s="0" t="str">
        <f aca="false">INDEX(Mapping!$B$2:$B$465,MATCH(E800,Mapping!$A$2:$A$465,0))</f>
        <v>RAJASTHAN</v>
      </c>
      <c r="G800" s="0" t="str">
        <f aca="false">INDEX(Mapping!$C$2:$C$465,MATCH(E800,Mapping!$A$2:$A$465,0))</f>
        <v>RAJASTHAN</v>
      </c>
      <c r="H800" s="2" t="n">
        <v>126.41</v>
      </c>
      <c r="I800" s="3" t="n">
        <v>2.25</v>
      </c>
    </row>
    <row r="801" customFormat="false" ht="15" hidden="false" customHeight="false" outlineLevel="0" collapsed="false">
      <c r="A801" s="0" t="s">
        <v>276</v>
      </c>
      <c r="B801" s="0" t="n">
        <f aca="false">VALUE(LEFT(A801,4))</f>
        <v>2020</v>
      </c>
      <c r="C801" s="0" t="str">
        <f aca="false">"FY"&amp;IF(VALUE(MID(A801,6,2))&gt;=4,VALUE(LEFT(A801,4)),VALUE(LEFT(A801,4))-1)&amp;"-"&amp;TEXT(MOD(IF(VALUE(MID(A801,6,2))&gt;=4,VALUE(LEFT(A801,4)),VALUE(LEFT(A801,4))-1)+1,100),"00")</f>
        <v>FY2020-21</v>
      </c>
      <c r="D801" s="0" t="s">
        <v>31</v>
      </c>
      <c r="E801" s="0" t="s">
        <v>31</v>
      </c>
      <c r="F801" s="0" t="str">
        <f aca="false">INDEX(Mapping!$B$2:$B$465,MATCH(E801,Mapping!$A$2:$A$465,0))</f>
        <v>GUJARAT</v>
      </c>
      <c r="G801" s="0" t="str">
        <f aca="false">INDEX(Mapping!$C$2:$C$465,MATCH(E801,Mapping!$A$2:$A$465,0))</f>
        <v>GUJARAT</v>
      </c>
      <c r="H801" s="2" t="n">
        <v>124.5</v>
      </c>
      <c r="I801" s="3" t="n">
        <v>2.22</v>
      </c>
    </row>
    <row r="802" customFormat="false" ht="15" hidden="false" customHeight="false" outlineLevel="0" collapsed="false">
      <c r="A802" s="0" t="s">
        <v>276</v>
      </c>
      <c r="B802" s="0" t="n">
        <f aca="false">VALUE(LEFT(A802,4))</f>
        <v>2020</v>
      </c>
      <c r="C802" s="0" t="str">
        <f aca="false">"FY"&amp;IF(VALUE(MID(A802,6,2))&gt;=4,VALUE(LEFT(A802,4)),VALUE(LEFT(A802,4))-1)&amp;"-"&amp;TEXT(MOD(IF(VALUE(MID(A802,6,2))&gt;=4,VALUE(LEFT(A802,4)),VALUE(LEFT(A802,4))-1)+1,100),"00")</f>
        <v>FY2020-21</v>
      </c>
      <c r="D802" s="0" t="s">
        <v>61</v>
      </c>
      <c r="E802" s="0" t="s">
        <v>61</v>
      </c>
      <c r="F802" s="0" t="str">
        <f aca="false">INDEX(Mapping!$B$2:$B$465,MATCH(E802,Mapping!$A$2:$A$465,0))</f>
        <v>ASSAM</v>
      </c>
      <c r="G802" s="0" t="str">
        <f aca="false">INDEX(Mapping!$C$2:$C$465,MATCH(E802,Mapping!$A$2:$A$465,0))</f>
        <v>ASSAM</v>
      </c>
      <c r="H802" s="2" t="n">
        <v>95.38</v>
      </c>
      <c r="I802" s="3" t="n">
        <v>1.7</v>
      </c>
    </row>
    <row r="803" customFormat="false" ht="15" hidden="false" customHeight="false" outlineLevel="0" collapsed="false">
      <c r="A803" s="0" t="s">
        <v>276</v>
      </c>
      <c r="B803" s="0" t="n">
        <f aca="false">VALUE(LEFT(A803,4))</f>
        <v>2020</v>
      </c>
      <c r="C803" s="0" t="str">
        <f aca="false">"FY"&amp;IF(VALUE(MID(A803,6,2))&gt;=4,VALUE(LEFT(A803,4)),VALUE(LEFT(A803,4))-1)&amp;"-"&amp;TEXT(MOD(IF(VALUE(MID(A803,6,2))&gt;=4,VALUE(LEFT(A803,4)),VALUE(LEFT(A803,4))-1)+1,100),"00")</f>
        <v>FY2020-21</v>
      </c>
      <c r="D803" s="0" t="s">
        <v>167</v>
      </c>
      <c r="E803" s="0" t="s">
        <v>167</v>
      </c>
      <c r="F803" s="0" t="str">
        <f aca="false">INDEX(Mapping!$B$2:$B$465,MATCH(E803,Mapping!$A$2:$A$465,0))</f>
        <v>SEIL ENERGY INDIA (EX-SEMBCORP)</v>
      </c>
      <c r="G803" s="0" t="str">
        <f aca="false">INDEX(Mapping!$C$2:$C$465,MATCH(E803,Mapping!$A$2:$A$465,0))</f>
        <v>SEIL ENERGY INDIA</v>
      </c>
      <c r="H803" s="2" t="n">
        <v>90.59</v>
      </c>
      <c r="I803" s="3" t="n">
        <v>1.61</v>
      </c>
    </row>
    <row r="804" customFormat="false" ht="15" hidden="false" customHeight="false" outlineLevel="0" collapsed="false">
      <c r="A804" s="0" t="s">
        <v>276</v>
      </c>
      <c r="B804" s="0" t="n">
        <f aca="false">VALUE(LEFT(A804,4))</f>
        <v>2020</v>
      </c>
      <c r="C804" s="0" t="str">
        <f aca="false">"FY"&amp;IF(VALUE(MID(A804,6,2))&gt;=4,VALUE(LEFT(A804,4)),VALUE(LEFT(A804,4))-1)&amp;"-"&amp;TEXT(MOD(IF(VALUE(MID(A804,6,2))&gt;=4,VALUE(LEFT(A804,4)),VALUE(LEFT(A804,4))-1)+1,100),"00")</f>
        <v>FY2020-21</v>
      </c>
      <c r="D804" s="0" t="s">
        <v>47</v>
      </c>
      <c r="E804" s="0" t="s">
        <v>47</v>
      </c>
      <c r="F804" s="0" t="str">
        <f aca="false">INDEX(Mapping!$B$2:$B$465,MATCH(E804,Mapping!$A$2:$A$465,0))</f>
        <v>KARNATAKA</v>
      </c>
      <c r="G804" s="0" t="str">
        <f aca="false">INDEX(Mapping!$C$2:$C$465,MATCH(E804,Mapping!$A$2:$A$465,0))</f>
        <v>KARNATAKA</v>
      </c>
      <c r="H804" s="2" t="n">
        <v>89.01</v>
      </c>
      <c r="I804" s="3" t="n">
        <v>1.59</v>
      </c>
    </row>
    <row r="805" customFormat="false" ht="15" hidden="false" customHeight="false" outlineLevel="0" collapsed="false">
      <c r="A805" s="0" t="s">
        <v>276</v>
      </c>
      <c r="B805" s="0" t="n">
        <f aca="false">VALUE(LEFT(A805,4))</f>
        <v>2020</v>
      </c>
      <c r="C805" s="0" t="str">
        <f aca="false">"FY"&amp;IF(VALUE(MID(A805,6,2))&gt;=4,VALUE(LEFT(A805,4)),VALUE(LEFT(A805,4))-1)&amp;"-"&amp;TEXT(MOD(IF(VALUE(MID(A805,6,2))&gt;=4,VALUE(LEFT(A805,4)),VALUE(LEFT(A805,4))-1)+1,100),"00")</f>
        <v>FY2020-21</v>
      </c>
      <c r="D805" s="0" t="s">
        <v>45</v>
      </c>
      <c r="E805" s="0" t="s">
        <v>45</v>
      </c>
      <c r="F805" s="0" t="str">
        <f aca="false">INDEX(Mapping!$B$2:$B$465,MATCH(E805,Mapping!$A$2:$A$465,0))</f>
        <v>BIHAR</v>
      </c>
      <c r="G805" s="0" t="str">
        <f aca="false">INDEX(Mapping!$C$2:$C$465,MATCH(E805,Mapping!$A$2:$A$465,0))</f>
        <v>BIHAR</v>
      </c>
      <c r="H805" s="2" t="n">
        <v>88.11</v>
      </c>
      <c r="I805" s="3" t="n">
        <v>1.57</v>
      </c>
    </row>
    <row r="806" customFormat="false" ht="15" hidden="false" customHeight="false" outlineLevel="0" collapsed="false">
      <c r="A806" s="0" t="s">
        <v>276</v>
      </c>
      <c r="B806" s="0" t="n">
        <f aca="false">VALUE(LEFT(A806,4))</f>
        <v>2020</v>
      </c>
      <c r="C806" s="0" t="str">
        <f aca="false">"FY"&amp;IF(VALUE(MID(A806,6,2))&gt;=4,VALUE(LEFT(A806,4)),VALUE(LEFT(A806,4))-1)&amp;"-"&amp;TEXT(MOD(IF(VALUE(MID(A806,6,2))&gt;=4,VALUE(LEFT(A806,4)),VALUE(LEFT(A806,4))-1)+1,100),"00")</f>
        <v>FY2020-21</v>
      </c>
      <c r="D806" s="0" t="s">
        <v>48</v>
      </c>
      <c r="E806" s="0" t="s">
        <v>48</v>
      </c>
      <c r="F806" s="0" t="str">
        <f aca="false">INDEX(Mapping!$B$2:$B$465,MATCH(E806,Mapping!$A$2:$A$465,0))</f>
        <v>DELHI</v>
      </c>
      <c r="G806" s="0" t="str">
        <f aca="false">INDEX(Mapping!$C$2:$C$465,MATCH(E806,Mapping!$A$2:$A$465,0))</f>
        <v>DELHI</v>
      </c>
      <c r="H806" s="2" t="n">
        <v>83.37</v>
      </c>
      <c r="I806" s="3" t="n">
        <v>1.49</v>
      </c>
    </row>
    <row r="807" customFormat="false" ht="15" hidden="false" customHeight="false" outlineLevel="0" collapsed="false">
      <c r="A807" s="0" t="s">
        <v>276</v>
      </c>
      <c r="B807" s="0" t="n">
        <f aca="false">VALUE(LEFT(A807,4))</f>
        <v>2020</v>
      </c>
      <c r="C807" s="0" t="str">
        <f aca="false">"FY"&amp;IF(VALUE(MID(A807,6,2))&gt;=4,VALUE(LEFT(A807,4)),VALUE(LEFT(A807,4))-1)&amp;"-"&amp;TEXT(MOD(IF(VALUE(MID(A807,6,2))&gt;=4,VALUE(LEFT(A807,4)),VALUE(LEFT(A807,4))-1)+1,100),"00")</f>
        <v>FY2020-21</v>
      </c>
      <c r="D807" s="0" t="s">
        <v>53</v>
      </c>
      <c r="E807" s="0" t="s">
        <v>53</v>
      </c>
      <c r="F807" s="0" t="str">
        <f aca="false">INDEX(Mapping!$B$2:$B$465,MATCH(E807,Mapping!$A$2:$A$465,0))</f>
        <v>HIMACHAL PRADESH</v>
      </c>
      <c r="G807" s="0" t="str">
        <f aca="false">INDEX(Mapping!$C$2:$C$465,MATCH(E807,Mapping!$A$2:$A$465,0))</f>
        <v>HIMACHAL PRADESH</v>
      </c>
      <c r="H807" s="2" t="n">
        <v>80.55</v>
      </c>
      <c r="I807" s="3" t="n">
        <v>1.44</v>
      </c>
    </row>
    <row r="808" customFormat="false" ht="15" hidden="false" customHeight="false" outlineLevel="0" collapsed="false">
      <c r="A808" s="0" t="s">
        <v>276</v>
      </c>
      <c r="B808" s="0" t="n">
        <f aca="false">VALUE(LEFT(A808,4))</f>
        <v>2020</v>
      </c>
      <c r="C808" s="0" t="str">
        <f aca="false">"FY"&amp;IF(VALUE(MID(A808,6,2))&gt;=4,VALUE(LEFT(A808,4)),VALUE(LEFT(A808,4))-1)&amp;"-"&amp;TEXT(MOD(IF(VALUE(MID(A808,6,2))&gt;=4,VALUE(LEFT(A808,4)),VALUE(LEFT(A808,4))-1)+1,100),"00")</f>
        <v>FY2020-21</v>
      </c>
      <c r="D808" s="0" t="s">
        <v>114</v>
      </c>
      <c r="E808" s="0" t="s">
        <v>114</v>
      </c>
      <c r="F808" s="0" t="str">
        <f aca="false">INDEX(Mapping!$B$2:$B$465,MATCH(E808,Mapping!$A$2:$A$465,0))</f>
        <v>ADANI POWER - RAIGARH TPP (EX-REGL)</v>
      </c>
      <c r="G808" s="0" t="str">
        <f aca="false">INDEX(Mapping!$C$2:$C$465,MATCH(E808,Mapping!$A$2:$A$465,0))</f>
        <v>ADANI POWER (ALL PLANTS)</v>
      </c>
      <c r="H808" s="2" t="n">
        <v>61.79</v>
      </c>
      <c r="I808" s="3" t="n">
        <v>1.1</v>
      </c>
    </row>
    <row r="809" customFormat="false" ht="15" hidden="false" customHeight="false" outlineLevel="0" collapsed="false">
      <c r="A809" s="0" t="s">
        <v>276</v>
      </c>
      <c r="B809" s="0" t="n">
        <f aca="false">VALUE(LEFT(A809,4))</f>
        <v>2020</v>
      </c>
      <c r="C809" s="0" t="str">
        <f aca="false">"FY"&amp;IF(VALUE(MID(A809,6,2))&gt;=4,VALUE(LEFT(A809,4)),VALUE(LEFT(A809,4))-1)&amp;"-"&amp;TEXT(MOD(IF(VALUE(MID(A809,6,2))&gt;=4,VALUE(LEFT(A809,4)),VALUE(LEFT(A809,4))-1)+1,100),"00")</f>
        <v>FY2020-21</v>
      </c>
      <c r="D809" s="0" t="s">
        <v>79</v>
      </c>
      <c r="E809" s="0" t="s">
        <v>79</v>
      </c>
      <c r="F809" s="0" t="str">
        <f aca="false">INDEX(Mapping!$B$2:$B$465,MATCH(E809,Mapping!$A$2:$A$465,0))</f>
        <v>MAHAN ENERGEN (EX-ESSAR POWER MP)</v>
      </c>
      <c r="G809" s="0" t="str">
        <f aca="false">INDEX(Mapping!$C$2:$C$465,MATCH(E809,Mapping!$A$2:$A$465,0))</f>
        <v>ADANI POWER (ALL PLANTS)</v>
      </c>
      <c r="H809" s="2" t="n">
        <v>53.18</v>
      </c>
      <c r="I809" s="3" t="n">
        <v>0.95</v>
      </c>
    </row>
    <row r="810" customFormat="false" ht="15" hidden="false" customHeight="false" outlineLevel="0" collapsed="false">
      <c r="A810" s="0" t="s">
        <v>276</v>
      </c>
      <c r="B810" s="0" t="n">
        <f aca="false">VALUE(LEFT(A810,4))</f>
        <v>2020</v>
      </c>
      <c r="C810" s="0" t="str">
        <f aca="false">"FY"&amp;IF(VALUE(MID(A810,6,2))&gt;=4,VALUE(LEFT(A810,4)),VALUE(LEFT(A810,4))-1)&amp;"-"&amp;TEXT(MOD(IF(VALUE(MID(A810,6,2))&gt;=4,VALUE(LEFT(A810,4)),VALUE(LEFT(A810,4))-1)+1,100),"00")</f>
        <v>FY2020-21</v>
      </c>
      <c r="D810" s="0" t="s">
        <v>184</v>
      </c>
      <c r="E810" s="0" t="s">
        <v>184</v>
      </c>
      <c r="F810" s="0" t="str">
        <f aca="false">INDEX(Mapping!$B$2:$B$465,MATCH(E810,Mapping!$A$2:$A$465,0))</f>
        <v>GMR KAMALANGA</v>
      </c>
      <c r="G810" s="0" t="str">
        <f aca="false">INDEX(Mapping!$C$2:$C$465,MATCH(E810,Mapping!$A$2:$A$465,0))</f>
        <v>GMR ENERGY</v>
      </c>
      <c r="H810" s="2" t="n">
        <v>48.72</v>
      </c>
      <c r="I810" s="3" t="n">
        <v>0.87</v>
      </c>
    </row>
    <row r="811" customFormat="false" ht="15" hidden="false" customHeight="false" outlineLevel="0" collapsed="false">
      <c r="A811" s="0" t="s">
        <v>276</v>
      </c>
      <c r="B811" s="0" t="n">
        <f aca="false">VALUE(LEFT(A811,4))</f>
        <v>2020</v>
      </c>
      <c r="C811" s="0" t="str">
        <f aca="false">"FY"&amp;IF(VALUE(MID(A811,6,2))&gt;=4,VALUE(LEFT(A811,4)),VALUE(LEFT(A811,4))-1)&amp;"-"&amp;TEXT(MOD(IF(VALUE(MID(A811,6,2))&gt;=4,VALUE(LEFT(A811,4)),VALUE(LEFT(A811,4))-1)+1,100),"00")</f>
        <v>FY2020-21</v>
      </c>
      <c r="D811" s="0" t="s">
        <v>89</v>
      </c>
      <c r="E811" s="0" t="s">
        <v>89</v>
      </c>
      <c r="F811" s="0" t="str">
        <f aca="false">INDEX(Mapping!$B$2:$B$465,MATCH(E811,Mapping!$A$2:$A$465,0))</f>
        <v>MB POWER (MP)</v>
      </c>
      <c r="G811" s="0" t="str">
        <f aca="false">INDEX(Mapping!$C$2:$C$465,MATCH(E811,Mapping!$A$2:$A$465,0))</f>
        <v>MB POWER (MP)</v>
      </c>
      <c r="H811" s="2" t="n">
        <v>48.69</v>
      </c>
      <c r="I811" s="3" t="n">
        <v>0.87</v>
      </c>
    </row>
    <row r="812" customFormat="false" ht="15" hidden="false" customHeight="false" outlineLevel="0" collapsed="false">
      <c r="A812" s="0" t="s">
        <v>276</v>
      </c>
      <c r="B812" s="0" t="n">
        <f aca="false">VALUE(LEFT(A812,4))</f>
        <v>2020</v>
      </c>
      <c r="C812" s="0" t="str">
        <f aca="false">"FY"&amp;IF(VALUE(MID(A812,6,2))&gt;=4,VALUE(LEFT(A812,4)),VALUE(LEFT(A812,4))-1)&amp;"-"&amp;TEXT(MOD(IF(VALUE(MID(A812,6,2))&gt;=4,VALUE(LEFT(A812,4)),VALUE(LEFT(A812,4))-1)+1,100),"00")</f>
        <v>FY2020-21</v>
      </c>
      <c r="D812" s="0" t="s">
        <v>187</v>
      </c>
      <c r="E812" s="0" t="s">
        <v>187</v>
      </c>
      <c r="F812" s="0" t="str">
        <f aca="false">INDEX(Mapping!$B$2:$B$465,MATCH(E812,Mapping!$A$2:$A$465,0))</f>
        <v>SPECTRUM</v>
      </c>
      <c r="G812" s="0" t="str">
        <f aca="false">INDEX(Mapping!$C$2:$C$465,MATCH(E812,Mapping!$A$2:$A$465,0))</f>
        <v>SPECTRUM</v>
      </c>
      <c r="H812" s="2" t="n">
        <v>44.76</v>
      </c>
      <c r="I812" s="3" t="n">
        <v>0.8</v>
      </c>
    </row>
    <row r="813" customFormat="false" ht="15" hidden="false" customHeight="false" outlineLevel="0" collapsed="false">
      <c r="A813" s="0" t="s">
        <v>276</v>
      </c>
      <c r="B813" s="0" t="n">
        <f aca="false">VALUE(LEFT(A813,4))</f>
        <v>2020</v>
      </c>
      <c r="C813" s="0" t="str">
        <f aca="false">"FY"&amp;IF(VALUE(MID(A813,6,2))&gt;=4,VALUE(LEFT(A813,4)),VALUE(LEFT(A813,4))-1)&amp;"-"&amp;TEXT(MOD(IF(VALUE(MID(A813,6,2))&gt;=4,VALUE(LEFT(A813,4)),VALUE(LEFT(A813,4))-1)+1,100),"00")</f>
        <v>FY2020-21</v>
      </c>
      <c r="D813" s="0" t="s">
        <v>35</v>
      </c>
      <c r="E813" s="0" t="s">
        <v>35</v>
      </c>
      <c r="F813" s="0" t="str">
        <f aca="false">INDEX(Mapping!$B$2:$B$465,MATCH(E813,Mapping!$A$2:$A$465,0))</f>
        <v>TELANGANA</v>
      </c>
      <c r="G813" s="0" t="str">
        <f aca="false">INDEX(Mapping!$C$2:$C$465,MATCH(E813,Mapping!$A$2:$A$465,0))</f>
        <v>TELANGANA</v>
      </c>
      <c r="H813" s="2" t="n">
        <v>30.33</v>
      </c>
      <c r="I813" s="3" t="n">
        <v>0.54</v>
      </c>
    </row>
    <row r="814" customFormat="false" ht="15" hidden="false" customHeight="false" outlineLevel="0" collapsed="false">
      <c r="A814" s="0" t="s">
        <v>276</v>
      </c>
      <c r="B814" s="0" t="n">
        <f aca="false">VALUE(LEFT(A814,4))</f>
        <v>2020</v>
      </c>
      <c r="C814" s="0" t="str">
        <f aca="false">"FY"&amp;IF(VALUE(MID(A814,6,2))&gt;=4,VALUE(LEFT(A814,4)),VALUE(LEFT(A814,4))-1)&amp;"-"&amp;TEXT(MOD(IF(VALUE(MID(A814,6,2))&gt;=4,VALUE(LEFT(A814,4)),VALUE(LEFT(A814,4))-1)+1,100),"00")</f>
        <v>FY2020-21</v>
      </c>
      <c r="D814" s="0" t="s">
        <v>71</v>
      </c>
      <c r="E814" s="0" t="s">
        <v>71</v>
      </c>
      <c r="F814" s="0" t="str">
        <f aca="false">INDEX(Mapping!$B$2:$B$465,MATCH(E814,Mapping!$A$2:$A$465,0))</f>
        <v>KERALA</v>
      </c>
      <c r="G814" s="0" t="str">
        <f aca="false">INDEX(Mapping!$C$2:$C$465,MATCH(E814,Mapping!$A$2:$A$465,0))</f>
        <v>KERALA</v>
      </c>
      <c r="H814" s="2" t="n">
        <v>29.32</v>
      </c>
      <c r="I814" s="3" t="n">
        <v>0.52</v>
      </c>
    </row>
    <row r="815" customFormat="false" ht="15" hidden="false" customHeight="false" outlineLevel="0" collapsed="false">
      <c r="A815" s="0" t="s">
        <v>276</v>
      </c>
      <c r="B815" s="0" t="n">
        <f aca="false">VALUE(LEFT(A815,4))</f>
        <v>2020</v>
      </c>
      <c r="C815" s="0" t="str">
        <f aca="false">"FY"&amp;IF(VALUE(MID(A815,6,2))&gt;=4,VALUE(LEFT(A815,4)),VALUE(LEFT(A815,4))-1)&amp;"-"&amp;TEXT(MOD(IF(VALUE(MID(A815,6,2))&gt;=4,VALUE(LEFT(A815,4)),VALUE(LEFT(A815,4))-1)+1,100),"00")</f>
        <v>FY2020-21</v>
      </c>
      <c r="D815" s="0" t="s">
        <v>246</v>
      </c>
      <c r="E815" s="0" t="s">
        <v>246</v>
      </c>
      <c r="F815" s="0" t="str">
        <f aca="false">INDEX(Mapping!$B$2:$B$465,MATCH(E815,Mapping!$A$2:$A$465,0))</f>
        <v>NTPC STATIONS</v>
      </c>
      <c r="G815" s="0" t="str">
        <f aca="false">INDEX(Mapping!$C$2:$C$465,MATCH(E815,Mapping!$A$2:$A$465,0))</f>
        <v>NTPC GROUP</v>
      </c>
      <c r="H815" s="2" t="n">
        <v>25.28</v>
      </c>
      <c r="I815" s="3" t="n">
        <v>0.45</v>
      </c>
    </row>
    <row r="816" customFormat="false" ht="15" hidden="false" customHeight="false" outlineLevel="0" collapsed="false">
      <c r="A816" s="0" t="s">
        <v>276</v>
      </c>
      <c r="B816" s="0" t="n">
        <f aca="false">VALUE(LEFT(A816,4))</f>
        <v>2020</v>
      </c>
      <c r="C816" s="0" t="str">
        <f aca="false">"FY"&amp;IF(VALUE(MID(A816,6,2))&gt;=4,VALUE(LEFT(A816,4)),VALUE(LEFT(A816,4))-1)&amp;"-"&amp;TEXT(MOD(IF(VALUE(MID(A816,6,2))&gt;=4,VALUE(LEFT(A816,4)),VALUE(LEFT(A816,4))-1)+1,100),"00")</f>
        <v>FY2020-21</v>
      </c>
      <c r="D816" s="0" t="s">
        <v>169</v>
      </c>
      <c r="E816" s="0" t="s">
        <v>169</v>
      </c>
      <c r="F816" s="0" t="str">
        <f aca="false">INDEX(Mapping!$B$2:$B$465,MATCH(E816,Mapping!$A$2:$A$465,0))</f>
        <v>JHABUA POWER</v>
      </c>
      <c r="G816" s="0" t="str">
        <f aca="false">INDEX(Mapping!$C$2:$C$465,MATCH(E816,Mapping!$A$2:$A$465,0))</f>
        <v>JHABUA POWER</v>
      </c>
      <c r="H816" s="2" t="n">
        <v>20.95</v>
      </c>
      <c r="I816" s="3" t="n">
        <v>0.37</v>
      </c>
    </row>
    <row r="817" customFormat="false" ht="15" hidden="false" customHeight="false" outlineLevel="0" collapsed="false">
      <c r="A817" s="0" t="s">
        <v>276</v>
      </c>
      <c r="B817" s="0" t="n">
        <f aca="false">VALUE(LEFT(A817,4))</f>
        <v>2020</v>
      </c>
      <c r="C817" s="0" t="str">
        <f aca="false">"FY"&amp;IF(VALUE(MID(A817,6,2))&gt;=4,VALUE(LEFT(A817,4)),VALUE(LEFT(A817,4))-1)&amp;"-"&amp;TEXT(MOD(IF(VALUE(MID(A817,6,2))&gt;=4,VALUE(LEFT(A817,4)),VALUE(LEFT(A817,4))-1)+1,100),"00")</f>
        <v>FY2020-21</v>
      </c>
      <c r="D817" s="0" t="s">
        <v>106</v>
      </c>
      <c r="E817" s="0" t="s">
        <v>106</v>
      </c>
      <c r="F817" s="0" t="str">
        <f aca="false">INDEX(Mapping!$B$2:$B$465,MATCH(E817,Mapping!$A$2:$A$465,0))</f>
        <v>ACB (INDIA)</v>
      </c>
      <c r="G817" s="0" t="str">
        <f aca="false">INDEX(Mapping!$C$2:$C$465,MATCH(E817,Mapping!$A$2:$A$465,0))</f>
        <v>ACB (INDIA)</v>
      </c>
      <c r="H817" s="2" t="n">
        <v>16.92</v>
      </c>
      <c r="I817" s="3" t="n">
        <v>0.3</v>
      </c>
    </row>
    <row r="818" customFormat="false" ht="15" hidden="false" customHeight="false" outlineLevel="0" collapsed="false">
      <c r="A818" s="0" t="s">
        <v>276</v>
      </c>
      <c r="B818" s="0" t="n">
        <f aca="false">VALUE(LEFT(A818,4))</f>
        <v>2020</v>
      </c>
      <c r="C818" s="0" t="str">
        <f aca="false">"FY"&amp;IF(VALUE(MID(A818,6,2))&gt;=4,VALUE(LEFT(A818,4)),VALUE(LEFT(A818,4))-1)&amp;"-"&amp;TEXT(MOD(IF(VALUE(MID(A818,6,2))&gt;=4,VALUE(LEFT(A818,4)),VALUE(LEFT(A818,4))-1)+1,100),"00")</f>
        <v>FY2020-21</v>
      </c>
      <c r="D818" s="0" t="s">
        <v>143</v>
      </c>
      <c r="E818" s="0" t="s">
        <v>143</v>
      </c>
      <c r="F818" s="0" t="str">
        <f aca="false">INDEX(Mapping!$B$2:$B$465,MATCH(E818,Mapping!$A$2:$A$465,0))</f>
        <v>MARUTI CLEAN COAL &amp; POWER</v>
      </c>
      <c r="G818" s="0" t="str">
        <f aca="false">INDEX(Mapping!$C$2:$C$465,MATCH(E818,Mapping!$A$2:$A$465,0))</f>
        <v>MARUTI CLEAN COAL &amp; POWER</v>
      </c>
      <c r="H818" s="2" t="n">
        <v>16.8</v>
      </c>
      <c r="I818" s="3" t="n">
        <v>0.3</v>
      </c>
    </row>
    <row r="819" customFormat="false" ht="15" hidden="false" customHeight="false" outlineLevel="0" collapsed="false">
      <c r="A819" s="0" t="s">
        <v>276</v>
      </c>
      <c r="B819" s="0" t="n">
        <f aca="false">VALUE(LEFT(A819,4))</f>
        <v>2020</v>
      </c>
      <c r="C819" s="0" t="str">
        <f aca="false">"FY"&amp;IF(VALUE(MID(A819,6,2))&gt;=4,VALUE(LEFT(A819,4)),VALUE(LEFT(A819,4))-1)&amp;"-"&amp;TEXT(MOD(IF(VALUE(MID(A819,6,2))&gt;=4,VALUE(LEFT(A819,4)),VALUE(LEFT(A819,4))-1)+1,100),"00")</f>
        <v>FY2020-21</v>
      </c>
      <c r="D819" s="0" t="s">
        <v>38</v>
      </c>
      <c r="E819" s="0" t="s">
        <v>38</v>
      </c>
      <c r="F819" s="0" t="str">
        <f aca="false">INDEX(Mapping!$B$2:$B$465,MATCH(E819,Mapping!$A$2:$A$465,0))</f>
        <v>ANDHRA PRADESH</v>
      </c>
      <c r="G819" s="0" t="str">
        <f aca="false">INDEX(Mapping!$C$2:$C$465,MATCH(E819,Mapping!$A$2:$A$465,0))</f>
        <v>ANDHRA PRADESH</v>
      </c>
      <c r="H819" s="2" t="n">
        <v>16.61</v>
      </c>
      <c r="I819" s="3" t="n">
        <v>0.3</v>
      </c>
    </row>
    <row r="820" customFormat="false" ht="15" hidden="false" customHeight="false" outlineLevel="0" collapsed="false">
      <c r="A820" s="0" t="s">
        <v>276</v>
      </c>
      <c r="B820" s="0" t="n">
        <f aca="false">VALUE(LEFT(A820,4))</f>
        <v>2020</v>
      </c>
      <c r="C820" s="0" t="str">
        <f aca="false">"FY"&amp;IF(VALUE(MID(A820,6,2))&gt;=4,VALUE(LEFT(A820,4)),VALUE(LEFT(A820,4))-1)&amp;"-"&amp;TEXT(MOD(IF(VALUE(MID(A820,6,2))&gt;=4,VALUE(LEFT(A820,4)),VALUE(LEFT(A820,4))-1)+1,100),"00")</f>
        <v>FY2020-21</v>
      </c>
      <c r="D820" s="0" t="s">
        <v>214</v>
      </c>
      <c r="E820" s="0" t="s">
        <v>214</v>
      </c>
      <c r="F820" s="0" t="str">
        <f aca="false">INDEX(Mapping!$B$2:$B$465,MATCH(E820,Mapping!$A$2:$A$465,0))</f>
        <v>NLC INDIA</v>
      </c>
      <c r="G820" s="0" t="str">
        <f aca="false">INDEX(Mapping!$C$2:$C$465,MATCH(E820,Mapping!$A$2:$A$465,0))</f>
        <v>NLC INDIA GROUP</v>
      </c>
      <c r="H820" s="2" t="n">
        <v>15.48</v>
      </c>
      <c r="I820" s="3" t="n">
        <v>0.28</v>
      </c>
    </row>
    <row r="821" customFormat="false" ht="15" hidden="false" customHeight="false" outlineLevel="0" collapsed="false">
      <c r="A821" s="0" t="s">
        <v>276</v>
      </c>
      <c r="B821" s="0" t="n">
        <f aca="false">VALUE(LEFT(A821,4))</f>
        <v>2020</v>
      </c>
      <c r="C821" s="0" t="str">
        <f aca="false">"FY"&amp;IF(VALUE(MID(A821,6,2))&gt;=4,VALUE(LEFT(A821,4)),VALUE(LEFT(A821,4))-1)&amp;"-"&amp;TEXT(MOD(IF(VALUE(MID(A821,6,2))&gt;=4,VALUE(LEFT(A821,4)),VALUE(LEFT(A821,4))-1)+1,100),"00")</f>
        <v>FY2020-21</v>
      </c>
      <c r="D821" s="0" t="s">
        <v>128</v>
      </c>
      <c r="E821" s="0" t="s">
        <v>128</v>
      </c>
      <c r="F821" s="0" t="str">
        <f aca="false">INDEX(Mapping!$B$2:$B$465,MATCH(E821,Mapping!$A$2:$A$465,0))</f>
        <v>AD HYDRO POWER</v>
      </c>
      <c r="G821" s="0" t="str">
        <f aca="false">INDEX(Mapping!$C$2:$C$465,MATCH(E821,Mapping!$A$2:$A$465,0))</f>
        <v>AD HYDRO POWER</v>
      </c>
      <c r="H821" s="2" t="n">
        <v>14.69</v>
      </c>
      <c r="I821" s="3" t="n">
        <v>0.26</v>
      </c>
    </row>
    <row r="822" customFormat="false" ht="15" hidden="false" customHeight="false" outlineLevel="0" collapsed="false">
      <c r="A822" s="0" t="s">
        <v>276</v>
      </c>
      <c r="B822" s="0" t="n">
        <f aca="false">VALUE(LEFT(A822,4))</f>
        <v>2020</v>
      </c>
      <c r="C822" s="0" t="str">
        <f aca="false">"FY"&amp;IF(VALUE(MID(A822,6,2))&gt;=4,VALUE(LEFT(A822,4)),VALUE(LEFT(A822,4))-1)&amp;"-"&amp;TEXT(MOD(IF(VALUE(MID(A822,6,2))&gt;=4,VALUE(LEFT(A822,4)),VALUE(LEFT(A822,4))-1)+1,100),"00")</f>
        <v>FY2020-21</v>
      </c>
      <c r="D822" s="0" t="s">
        <v>122</v>
      </c>
      <c r="E822" s="0" t="s">
        <v>122</v>
      </c>
      <c r="F822" s="0" t="str">
        <f aca="false">INDEX(Mapping!$B$2:$B$465,MATCH(E822,Mapping!$A$2:$A$465,0))</f>
        <v>KARCHAM WANGTOO HEP</v>
      </c>
      <c r="G822" s="0" t="str">
        <f aca="false">INDEX(Mapping!$C$2:$C$465,MATCH(E822,Mapping!$A$2:$A$465,0))</f>
        <v>KARCHAM WANGTOO HEP</v>
      </c>
      <c r="H822" s="2" t="n">
        <v>14.39</v>
      </c>
      <c r="I822" s="3" t="n">
        <v>0.26</v>
      </c>
    </row>
    <row r="823" customFormat="false" ht="15" hidden="false" customHeight="false" outlineLevel="0" collapsed="false">
      <c r="A823" s="0" t="s">
        <v>276</v>
      </c>
      <c r="B823" s="0" t="n">
        <f aca="false">VALUE(LEFT(A823,4))</f>
        <v>2020</v>
      </c>
      <c r="C823" s="0" t="str">
        <f aca="false">"FY"&amp;IF(VALUE(MID(A823,6,2))&gt;=4,VALUE(LEFT(A823,4)),VALUE(LEFT(A823,4))-1)&amp;"-"&amp;TEXT(MOD(IF(VALUE(MID(A823,6,2))&gt;=4,VALUE(LEFT(A823,4)),VALUE(LEFT(A823,4))-1)+1,100),"00")</f>
        <v>FY2020-21</v>
      </c>
      <c r="D823" s="0" t="s">
        <v>272</v>
      </c>
      <c r="E823" s="0" t="s">
        <v>272</v>
      </c>
      <c r="F823" s="0" t="str">
        <f aca="false">INDEX(Mapping!$B$2:$B$465,MATCH(E823,Mapping!$A$2:$A$465,0))</f>
        <v>BALCO</v>
      </c>
      <c r="G823" s="0" t="str">
        <f aca="false">INDEX(Mapping!$C$2:$C$465,MATCH(E823,Mapping!$A$2:$A$465,0))</f>
        <v>BALCO</v>
      </c>
      <c r="H823" s="2" t="n">
        <v>14.18</v>
      </c>
      <c r="I823" s="3" t="n">
        <v>0.25</v>
      </c>
    </row>
    <row r="824" customFormat="false" ht="15" hidden="false" customHeight="false" outlineLevel="0" collapsed="false">
      <c r="A824" s="0" t="s">
        <v>276</v>
      </c>
      <c r="B824" s="0" t="n">
        <f aca="false">VALUE(LEFT(A824,4))</f>
        <v>2020</v>
      </c>
      <c r="C824" s="0" t="str">
        <f aca="false">"FY"&amp;IF(VALUE(MID(A824,6,2))&gt;=4,VALUE(LEFT(A824,4)),VALUE(LEFT(A824,4))-1)&amp;"-"&amp;TEXT(MOD(IF(VALUE(MID(A824,6,2))&gt;=4,VALUE(LEFT(A824,4)),VALUE(LEFT(A824,4))-1)+1,100),"00")</f>
        <v>FY2020-21</v>
      </c>
      <c r="D824" s="0" t="s">
        <v>37</v>
      </c>
      <c r="E824" s="0" t="s">
        <v>37</v>
      </c>
      <c r="F824" s="0" t="str">
        <f aca="false">INDEX(Mapping!$B$2:$B$465,MATCH(E824,Mapping!$A$2:$A$465,0))</f>
        <v>MAHARASHTRA</v>
      </c>
      <c r="G824" s="0" t="str">
        <f aca="false">INDEX(Mapping!$C$2:$C$465,MATCH(E824,Mapping!$A$2:$A$465,0))</f>
        <v>MAHARASHTRA</v>
      </c>
      <c r="H824" s="2" t="n">
        <v>13.91</v>
      </c>
      <c r="I824" s="3" t="n">
        <v>0.25</v>
      </c>
    </row>
    <row r="825" customFormat="false" ht="15" hidden="false" customHeight="false" outlineLevel="0" collapsed="false">
      <c r="A825" s="0" t="s">
        <v>276</v>
      </c>
      <c r="B825" s="0" t="n">
        <f aca="false">VALUE(LEFT(A825,4))</f>
        <v>2020</v>
      </c>
      <c r="C825" s="0" t="str">
        <f aca="false">"FY"&amp;IF(VALUE(MID(A825,6,2))&gt;=4,VALUE(LEFT(A825,4)),VALUE(LEFT(A825,4))-1)&amp;"-"&amp;TEXT(MOD(IF(VALUE(MID(A825,6,2))&gt;=4,VALUE(LEFT(A825,4)),VALUE(LEFT(A825,4))-1)+1,100),"00")</f>
        <v>FY2020-21</v>
      </c>
      <c r="D825" s="0" t="s">
        <v>119</v>
      </c>
      <c r="E825" s="0" t="s">
        <v>119</v>
      </c>
      <c r="F825" s="0" t="str">
        <f aca="false">INDEX(Mapping!$B$2:$B$465,MATCH(E825,Mapping!$A$2:$A$465,0))</f>
        <v>GOA</v>
      </c>
      <c r="G825" s="0" t="str">
        <f aca="false">INDEX(Mapping!$C$2:$C$465,MATCH(E825,Mapping!$A$2:$A$465,0))</f>
        <v>GOA</v>
      </c>
      <c r="H825" s="2" t="n">
        <v>13.03</v>
      </c>
      <c r="I825" s="3" t="n">
        <v>0.23</v>
      </c>
    </row>
    <row r="826" customFormat="false" ht="15" hidden="false" customHeight="false" outlineLevel="0" collapsed="false">
      <c r="A826" s="0" t="s">
        <v>276</v>
      </c>
      <c r="B826" s="0" t="n">
        <f aca="false">VALUE(LEFT(A826,4))</f>
        <v>2020</v>
      </c>
      <c r="C826" s="0" t="str">
        <f aca="false">"FY"&amp;IF(VALUE(MID(A826,6,2))&gt;=4,VALUE(LEFT(A826,4)),VALUE(LEFT(A826,4))-1)&amp;"-"&amp;TEXT(MOD(IF(VALUE(MID(A826,6,2))&gt;=4,VALUE(LEFT(A826,4)),VALUE(LEFT(A826,4))-1)+1,100),"00")</f>
        <v>FY2020-21</v>
      </c>
      <c r="D826" s="0" t="s">
        <v>134</v>
      </c>
      <c r="E826" s="0" t="s">
        <v>134</v>
      </c>
      <c r="F826" s="0" t="str">
        <f aca="false">INDEX(Mapping!$B$2:$B$465,MATCH(E826,Mapping!$A$2:$A$465,0))</f>
        <v>NTPC STATIONS</v>
      </c>
      <c r="G826" s="0" t="str">
        <f aca="false">INDEX(Mapping!$C$2:$C$465,MATCH(E826,Mapping!$A$2:$A$465,0))</f>
        <v>NTPC GROUP</v>
      </c>
      <c r="H826" s="2" t="n">
        <v>11.7</v>
      </c>
      <c r="I826" s="3" t="n">
        <v>0.21</v>
      </c>
    </row>
    <row r="827" customFormat="false" ht="15" hidden="false" customHeight="false" outlineLevel="0" collapsed="false">
      <c r="A827" s="0" t="s">
        <v>276</v>
      </c>
      <c r="B827" s="0" t="n">
        <f aca="false">VALUE(LEFT(A827,4))</f>
        <v>2020</v>
      </c>
      <c r="C827" s="0" t="str">
        <f aca="false">"FY"&amp;IF(VALUE(MID(A827,6,2))&gt;=4,VALUE(LEFT(A827,4)),VALUE(LEFT(A827,4))-1)&amp;"-"&amp;TEXT(MOD(IF(VALUE(MID(A827,6,2))&gt;=4,VALUE(LEFT(A827,4)),VALUE(LEFT(A827,4))-1)+1,100),"00")</f>
        <v>FY2020-21</v>
      </c>
      <c r="D827" s="0" t="s">
        <v>199</v>
      </c>
      <c r="E827" s="0" t="s">
        <v>199</v>
      </c>
      <c r="F827" s="0" t="str">
        <f aca="false">INDEX(Mapping!$B$2:$B$465,MATCH(E827,Mapping!$A$2:$A$465,0))</f>
        <v>TRIPURA</v>
      </c>
      <c r="G827" s="0" t="str">
        <f aca="false">INDEX(Mapping!$C$2:$C$465,MATCH(E827,Mapping!$A$2:$A$465,0))</f>
        <v>TRIPURA</v>
      </c>
      <c r="H827" s="2" t="n">
        <v>11.5</v>
      </c>
      <c r="I827" s="3" t="n">
        <v>0.2</v>
      </c>
    </row>
    <row r="828" customFormat="false" ht="15" hidden="false" customHeight="false" outlineLevel="0" collapsed="false">
      <c r="A828" s="0" t="s">
        <v>276</v>
      </c>
      <c r="B828" s="0" t="n">
        <f aca="false">VALUE(LEFT(A828,4))</f>
        <v>2020</v>
      </c>
      <c r="C828" s="0" t="str">
        <f aca="false">"FY"&amp;IF(VALUE(MID(A828,6,2))&gt;=4,VALUE(LEFT(A828,4)),VALUE(LEFT(A828,4))-1)&amp;"-"&amp;TEXT(MOD(IF(VALUE(MID(A828,6,2))&gt;=4,VALUE(LEFT(A828,4)),VALUE(LEFT(A828,4))-1)+1,100),"00")</f>
        <v>FY2020-21</v>
      </c>
      <c r="D828" s="0" t="s">
        <v>211</v>
      </c>
      <c r="E828" s="0" t="s">
        <v>211</v>
      </c>
      <c r="F828" s="0" t="str">
        <f aca="false">INDEX(Mapping!$B$2:$B$465,MATCH(E828,Mapping!$A$2:$A$465,0))</f>
        <v>SINGOLI BHATWARI HEP</v>
      </c>
      <c r="G828" s="0" t="str">
        <f aca="false">INDEX(Mapping!$C$2:$C$465,MATCH(E828,Mapping!$A$2:$A$465,0))</f>
        <v>SINGOLI BHATWARI HEP</v>
      </c>
      <c r="H828" s="2" t="n">
        <v>10.92</v>
      </c>
      <c r="I828" s="3" t="n">
        <v>0.19</v>
      </c>
    </row>
    <row r="829" customFormat="false" ht="15" hidden="false" customHeight="false" outlineLevel="0" collapsed="false">
      <c r="A829" s="0" t="s">
        <v>276</v>
      </c>
      <c r="B829" s="0" t="n">
        <f aca="false">VALUE(LEFT(A829,4))</f>
        <v>2020</v>
      </c>
      <c r="C829" s="0" t="str">
        <f aca="false">"FY"&amp;IF(VALUE(MID(A829,6,2))&gt;=4,VALUE(LEFT(A829,4)),VALUE(LEFT(A829,4))-1)&amp;"-"&amp;TEXT(MOD(IF(VALUE(MID(A829,6,2))&gt;=4,VALUE(LEFT(A829,4)),VALUE(LEFT(A829,4))-1)+1,100),"00")</f>
        <v>FY2020-21</v>
      </c>
      <c r="D829" s="0" t="s">
        <v>159</v>
      </c>
      <c r="E829" s="0" t="s">
        <v>159</v>
      </c>
      <c r="F829" s="0" t="str">
        <f aca="false">INDEX(Mapping!$B$2:$B$465,MATCH(E829,Mapping!$A$2:$A$465,0))</f>
        <v>GMR WARORA (EX-EMCO)</v>
      </c>
      <c r="G829" s="0" t="str">
        <f aca="false">INDEX(Mapping!$C$2:$C$465,MATCH(E829,Mapping!$A$2:$A$465,0))</f>
        <v>GMR ENERGY</v>
      </c>
      <c r="H829" s="2" t="n">
        <v>10.64</v>
      </c>
      <c r="I829" s="3" t="n">
        <v>0.19</v>
      </c>
    </row>
    <row r="830" customFormat="false" ht="15" hidden="false" customHeight="false" outlineLevel="0" collapsed="false">
      <c r="A830" s="0" t="s">
        <v>276</v>
      </c>
      <c r="B830" s="0" t="n">
        <f aca="false">VALUE(LEFT(A830,4))</f>
        <v>2020</v>
      </c>
      <c r="C830" s="0" t="str">
        <f aca="false">"FY"&amp;IF(VALUE(MID(A830,6,2))&gt;=4,VALUE(LEFT(A830,4)),VALUE(LEFT(A830,4))-1)&amp;"-"&amp;TEXT(MOD(IF(VALUE(MID(A830,6,2))&gt;=4,VALUE(LEFT(A830,4)),VALUE(LEFT(A830,4))-1)+1,100),"00")</f>
        <v>FY2020-21</v>
      </c>
      <c r="D830" s="0" t="s">
        <v>191</v>
      </c>
      <c r="E830" s="0" t="s">
        <v>191</v>
      </c>
      <c r="F830" s="0" t="str">
        <f aca="false">INDEX(Mapping!$B$2:$B$465,MATCH(E830,Mapping!$A$2:$A$465,0))</f>
        <v>DIKCHU HEP</v>
      </c>
      <c r="G830" s="0" t="str">
        <f aca="false">INDEX(Mapping!$C$2:$C$465,MATCH(E830,Mapping!$A$2:$A$465,0))</f>
        <v>DIKCHU HEP</v>
      </c>
      <c r="H830" s="2" t="n">
        <v>10.19</v>
      </c>
      <c r="I830" s="3" t="n">
        <v>0.18</v>
      </c>
    </row>
    <row r="831" customFormat="false" ht="15" hidden="false" customHeight="false" outlineLevel="0" collapsed="false">
      <c r="A831" s="0" t="s">
        <v>276</v>
      </c>
      <c r="B831" s="0" t="n">
        <f aca="false">VALUE(LEFT(A831,4))</f>
        <v>2020</v>
      </c>
      <c r="C831" s="0" t="str">
        <f aca="false">"FY"&amp;IF(VALUE(MID(A831,6,2))&gt;=4,VALUE(LEFT(A831,4)),VALUE(LEFT(A831,4))-1)&amp;"-"&amp;TEXT(MOD(IF(VALUE(MID(A831,6,2))&gt;=4,VALUE(LEFT(A831,4)),VALUE(LEFT(A831,4))-1)+1,100),"00")</f>
        <v>FY2020-21</v>
      </c>
      <c r="D831" s="0" t="s">
        <v>203</v>
      </c>
      <c r="E831" s="0" t="s">
        <v>203</v>
      </c>
      <c r="F831" s="0" t="str">
        <f aca="false">INDEX(Mapping!$B$2:$B$465,MATCH(E831,Mapping!$A$2:$A$465,0))</f>
        <v>ADHUNIK POWER</v>
      </c>
      <c r="G831" s="0" t="str">
        <f aca="false">INDEX(Mapping!$C$2:$C$465,MATCH(E831,Mapping!$A$2:$A$465,0))</f>
        <v>ADHUNIK POWER</v>
      </c>
      <c r="H831" s="2" t="n">
        <v>10.17</v>
      </c>
      <c r="I831" s="3" t="n">
        <v>0.18</v>
      </c>
    </row>
    <row r="832" customFormat="false" ht="15" hidden="false" customHeight="false" outlineLevel="0" collapsed="false">
      <c r="A832" s="0" t="s">
        <v>276</v>
      </c>
      <c r="B832" s="0" t="n">
        <f aca="false">VALUE(LEFT(A832,4))</f>
        <v>2020</v>
      </c>
      <c r="C832" s="0" t="str">
        <f aca="false">"FY"&amp;IF(VALUE(MID(A832,6,2))&gt;=4,VALUE(LEFT(A832,4)),VALUE(LEFT(A832,4))-1)&amp;"-"&amp;TEXT(MOD(IF(VALUE(MID(A832,6,2))&gt;=4,VALUE(LEFT(A832,4)),VALUE(LEFT(A832,4))-1)+1,100),"00")</f>
        <v>FY2020-21</v>
      </c>
      <c r="D832" s="0" t="s">
        <v>44</v>
      </c>
      <c r="E832" s="0" t="s">
        <v>44</v>
      </c>
      <c r="F832" s="0" t="str">
        <f aca="false">INDEX(Mapping!$B$2:$B$465,MATCH(E832,Mapping!$A$2:$A$465,0))</f>
        <v>HARYANA</v>
      </c>
      <c r="G832" s="0" t="str">
        <f aca="false">INDEX(Mapping!$C$2:$C$465,MATCH(E832,Mapping!$A$2:$A$465,0))</f>
        <v>HARYANA</v>
      </c>
      <c r="H832" s="2" t="n">
        <v>9.95</v>
      </c>
      <c r="I832" s="3" t="n">
        <v>0.18</v>
      </c>
    </row>
    <row r="833" customFormat="false" ht="15" hidden="false" customHeight="false" outlineLevel="0" collapsed="false">
      <c r="A833" s="0" t="s">
        <v>276</v>
      </c>
      <c r="B833" s="0" t="n">
        <f aca="false">VALUE(LEFT(A833,4))</f>
        <v>2020</v>
      </c>
      <c r="C833" s="0" t="str">
        <f aca="false">"FY"&amp;IF(VALUE(MID(A833,6,2))&gt;=4,VALUE(LEFT(A833,4)),VALUE(LEFT(A833,4))-1)&amp;"-"&amp;TEXT(MOD(IF(VALUE(MID(A833,6,2))&gt;=4,VALUE(LEFT(A833,4)),VALUE(LEFT(A833,4))-1)+1,100),"00")</f>
        <v>FY2020-21</v>
      </c>
      <c r="D833" s="0" t="s">
        <v>142</v>
      </c>
      <c r="E833" s="0" t="s">
        <v>142</v>
      </c>
      <c r="F833" s="0" t="str">
        <f aca="false">INDEX(Mapping!$B$2:$B$465,MATCH(E833,Mapping!$A$2:$A$465,0))</f>
        <v>SAINJ HEP</v>
      </c>
      <c r="G833" s="0" t="str">
        <f aca="false">INDEX(Mapping!$C$2:$C$465,MATCH(E833,Mapping!$A$2:$A$465,0))</f>
        <v>SAINJ HEP</v>
      </c>
      <c r="H833" s="2" t="n">
        <v>8.62</v>
      </c>
      <c r="I833" s="3" t="n">
        <v>0.15</v>
      </c>
    </row>
    <row r="834" customFormat="false" ht="15" hidden="false" customHeight="false" outlineLevel="0" collapsed="false">
      <c r="A834" s="0" t="s">
        <v>276</v>
      </c>
      <c r="B834" s="0" t="n">
        <f aca="false">VALUE(LEFT(A834,4))</f>
        <v>2020</v>
      </c>
      <c r="C834" s="0" t="str">
        <f aca="false">"FY"&amp;IF(VALUE(MID(A834,6,2))&gt;=4,VALUE(LEFT(A834,4)),VALUE(LEFT(A834,4))-1)&amp;"-"&amp;TEXT(MOD(IF(VALUE(MID(A834,6,2))&gt;=4,VALUE(LEFT(A834,4)),VALUE(LEFT(A834,4))-1)+1,100),"00")</f>
        <v>FY2020-21</v>
      </c>
      <c r="D834" s="0" t="s">
        <v>155</v>
      </c>
      <c r="E834" s="0" t="s">
        <v>155</v>
      </c>
      <c r="F834" s="0" t="str">
        <f aca="false">INDEX(Mapping!$B$2:$B$465,MATCH(E834,Mapping!$A$2:$A$465,0))</f>
        <v>SKS POWER</v>
      </c>
      <c r="G834" s="0" t="str">
        <f aca="false">INDEX(Mapping!$C$2:$C$465,MATCH(E834,Mapping!$A$2:$A$465,0))</f>
        <v>SKS POWER</v>
      </c>
      <c r="H834" s="2" t="n">
        <v>7.3</v>
      </c>
      <c r="I834" s="3" t="n">
        <v>0.13</v>
      </c>
    </row>
    <row r="835" customFormat="false" ht="15" hidden="false" customHeight="false" outlineLevel="0" collapsed="false">
      <c r="A835" s="0" t="s">
        <v>276</v>
      </c>
      <c r="B835" s="0" t="n">
        <f aca="false">VALUE(LEFT(A835,4))</f>
        <v>2020</v>
      </c>
      <c r="C835" s="0" t="str">
        <f aca="false">"FY"&amp;IF(VALUE(MID(A835,6,2))&gt;=4,VALUE(LEFT(A835,4)),VALUE(LEFT(A835,4))-1)&amp;"-"&amp;TEXT(MOD(IF(VALUE(MID(A835,6,2))&gt;=4,VALUE(LEFT(A835,4)),VALUE(LEFT(A835,4))-1)+1,100),"00")</f>
        <v>FY2020-21</v>
      </c>
      <c r="D835" s="0" t="s">
        <v>163</v>
      </c>
      <c r="E835" s="0" t="s">
        <v>163</v>
      </c>
      <c r="F835" s="0" t="str">
        <f aca="false">INDEX(Mapping!$B$2:$B$465,MATCH(E835,Mapping!$A$2:$A$465,0))</f>
        <v>NTPC STATIONS</v>
      </c>
      <c r="G835" s="0" t="str">
        <f aca="false">INDEX(Mapping!$C$2:$C$465,MATCH(E835,Mapping!$A$2:$A$465,0))</f>
        <v>NTPC GROUP</v>
      </c>
      <c r="H835" s="2" t="n">
        <v>6.8</v>
      </c>
      <c r="I835" s="3" t="n">
        <v>0.12</v>
      </c>
    </row>
    <row r="836" customFormat="false" ht="15" hidden="false" customHeight="false" outlineLevel="0" collapsed="false">
      <c r="A836" s="0" t="s">
        <v>276</v>
      </c>
      <c r="B836" s="0" t="n">
        <f aca="false">VALUE(LEFT(A836,4))</f>
        <v>2020</v>
      </c>
      <c r="C836" s="0" t="str">
        <f aca="false">"FY"&amp;IF(VALUE(MID(A836,6,2))&gt;=4,VALUE(LEFT(A836,4)),VALUE(LEFT(A836,4))-1)&amp;"-"&amp;TEXT(MOD(IF(VALUE(MID(A836,6,2))&gt;=4,VALUE(LEFT(A836,4)),VALUE(LEFT(A836,4))-1)+1,100),"00")</f>
        <v>FY2020-21</v>
      </c>
      <c r="D836" s="0" t="s">
        <v>42</v>
      </c>
      <c r="E836" s="0" t="s">
        <v>42</v>
      </c>
      <c r="F836" s="0" t="str">
        <f aca="false">INDEX(Mapping!$B$2:$B$465,MATCH(E836,Mapping!$A$2:$A$465,0))</f>
        <v>PUNJAB</v>
      </c>
      <c r="G836" s="0" t="str">
        <f aca="false">INDEX(Mapping!$C$2:$C$465,MATCH(E836,Mapping!$A$2:$A$465,0))</f>
        <v>PUNJAB</v>
      </c>
      <c r="H836" s="2" t="n">
        <v>6.74</v>
      </c>
      <c r="I836" s="3" t="n">
        <v>0.12</v>
      </c>
    </row>
    <row r="837" customFormat="false" ht="15" hidden="false" customHeight="false" outlineLevel="0" collapsed="false">
      <c r="A837" s="0" t="s">
        <v>276</v>
      </c>
      <c r="B837" s="0" t="n">
        <f aca="false">VALUE(LEFT(A837,4))</f>
        <v>2020</v>
      </c>
      <c r="C837" s="0" t="str">
        <f aca="false">"FY"&amp;IF(VALUE(MID(A837,6,2))&gt;=4,VALUE(LEFT(A837,4)),VALUE(LEFT(A837,4))-1)&amp;"-"&amp;TEXT(MOD(IF(VALUE(MID(A837,6,2))&gt;=4,VALUE(LEFT(A837,4)),VALUE(LEFT(A837,4))-1)+1,100),"00")</f>
        <v>FY2020-21</v>
      </c>
      <c r="D837" s="0" t="s">
        <v>140</v>
      </c>
      <c r="E837" s="0" t="s">
        <v>140</v>
      </c>
      <c r="F837" s="0" t="str">
        <f aca="false">INDEX(Mapping!$B$2:$B$465,MATCH(E837,Mapping!$A$2:$A$465,0))</f>
        <v>NEEPCO STATIONS</v>
      </c>
      <c r="G837" s="0" t="str">
        <f aca="false">INDEX(Mapping!$C$2:$C$465,MATCH(E837,Mapping!$A$2:$A$465,0))</f>
        <v>NEEPCO STATIONS</v>
      </c>
      <c r="H837" s="2" t="n">
        <v>6.65</v>
      </c>
      <c r="I837" s="3" t="n">
        <v>0.12</v>
      </c>
    </row>
    <row r="838" customFormat="false" ht="15" hidden="false" customHeight="false" outlineLevel="0" collapsed="false">
      <c r="A838" s="0" t="s">
        <v>276</v>
      </c>
      <c r="B838" s="0" t="n">
        <f aca="false">VALUE(LEFT(A838,4))</f>
        <v>2020</v>
      </c>
      <c r="C838" s="0" t="str">
        <f aca="false">"FY"&amp;IF(VALUE(MID(A838,6,2))&gt;=4,VALUE(LEFT(A838,4)),VALUE(LEFT(A838,4))-1)&amp;"-"&amp;TEXT(MOD(IF(VALUE(MID(A838,6,2))&gt;=4,VALUE(LEFT(A838,4)),VALUE(LEFT(A838,4))-1)+1,100),"00")</f>
        <v>FY2020-21</v>
      </c>
      <c r="D838" s="0" t="s">
        <v>152</v>
      </c>
      <c r="E838" s="0" t="s">
        <v>152</v>
      </c>
      <c r="F838" s="0" t="str">
        <f aca="false">INDEX(Mapping!$B$2:$B$465,MATCH(E838,Mapping!$A$2:$A$465,0))</f>
        <v>CHANDIGARH</v>
      </c>
      <c r="G838" s="0" t="str">
        <f aca="false">INDEX(Mapping!$C$2:$C$465,MATCH(E838,Mapping!$A$2:$A$465,0))</f>
        <v>CHANDIGARH</v>
      </c>
      <c r="H838" s="2" t="n">
        <v>6.31</v>
      </c>
      <c r="I838" s="3" t="n">
        <v>0.11</v>
      </c>
    </row>
    <row r="839" customFormat="false" ht="15" hidden="false" customHeight="false" outlineLevel="0" collapsed="false">
      <c r="A839" s="0" t="s">
        <v>276</v>
      </c>
      <c r="B839" s="0" t="n">
        <f aca="false">VALUE(LEFT(A839,4))</f>
        <v>2020</v>
      </c>
      <c r="C839" s="0" t="str">
        <f aca="false">"FY"&amp;IF(VALUE(MID(A839,6,2))&gt;=4,VALUE(LEFT(A839,4)),VALUE(LEFT(A839,4))-1)&amp;"-"&amp;TEXT(MOD(IF(VALUE(MID(A839,6,2))&gt;=4,VALUE(LEFT(A839,4)),VALUE(LEFT(A839,4))-1)+1,100),"00")</f>
        <v>FY2020-21</v>
      </c>
      <c r="D839" s="0" t="s">
        <v>181</v>
      </c>
      <c r="E839" s="0" t="s">
        <v>181</v>
      </c>
      <c r="F839" s="0" t="str">
        <f aca="false">INDEX(Mapping!$B$2:$B$465,MATCH(E839,Mapping!$A$2:$A$465,0))</f>
        <v>ARUNACHAL PRADESH</v>
      </c>
      <c r="G839" s="0" t="str">
        <f aca="false">INDEX(Mapping!$C$2:$C$465,MATCH(E839,Mapping!$A$2:$A$465,0))</f>
        <v>ARUNACHAL PRADESH</v>
      </c>
      <c r="H839" s="2" t="n">
        <v>6.2</v>
      </c>
      <c r="I839" s="3" t="n">
        <v>0.11</v>
      </c>
    </row>
    <row r="840" customFormat="false" ht="15" hidden="false" customHeight="false" outlineLevel="0" collapsed="false">
      <c r="A840" s="0" t="s">
        <v>276</v>
      </c>
      <c r="B840" s="0" t="n">
        <f aca="false">VALUE(LEFT(A840,4))</f>
        <v>2020</v>
      </c>
      <c r="C840" s="0" t="str">
        <f aca="false">"FY"&amp;IF(VALUE(MID(A840,6,2))&gt;=4,VALUE(LEFT(A840,4)),VALUE(LEFT(A840,4))-1)&amp;"-"&amp;TEXT(MOD(IF(VALUE(MID(A840,6,2))&gt;=4,VALUE(LEFT(A840,4)),VALUE(LEFT(A840,4))-1)+1,100),"00")</f>
        <v>FY2020-21</v>
      </c>
      <c r="D840" s="0" t="s">
        <v>176</v>
      </c>
      <c r="E840" s="0" t="s">
        <v>176</v>
      </c>
      <c r="F840" s="0" t="str">
        <f aca="false">INDEX(Mapping!$B$2:$B$465,MATCH(E840,Mapping!$A$2:$A$465,0))</f>
        <v>SIKKIM</v>
      </c>
      <c r="G840" s="0" t="str">
        <f aca="false">INDEX(Mapping!$C$2:$C$465,MATCH(E840,Mapping!$A$2:$A$465,0))</f>
        <v>SIKKIM</v>
      </c>
      <c r="H840" s="2" t="n">
        <v>5.18</v>
      </c>
      <c r="I840" s="3" t="n">
        <v>0.09</v>
      </c>
    </row>
    <row r="841" customFormat="false" ht="15" hidden="false" customHeight="false" outlineLevel="0" collapsed="false">
      <c r="A841" s="0" t="s">
        <v>276</v>
      </c>
      <c r="B841" s="0" t="n">
        <f aca="false">VALUE(LEFT(A841,4))</f>
        <v>2020</v>
      </c>
      <c r="C841" s="0" t="str">
        <f aca="false">"FY"&amp;IF(VALUE(MID(A841,6,2))&gt;=4,VALUE(LEFT(A841,4)),VALUE(LEFT(A841,4))-1)&amp;"-"&amp;TEXT(MOD(IF(VALUE(MID(A841,6,2))&gt;=4,VALUE(LEFT(A841,4)),VALUE(LEFT(A841,4))-1)+1,100),"00")</f>
        <v>FY2020-21</v>
      </c>
      <c r="D841" s="0" t="s">
        <v>154</v>
      </c>
      <c r="E841" s="0" t="s">
        <v>154</v>
      </c>
      <c r="F841" s="0" t="str">
        <f aca="false">INDEX(Mapping!$B$2:$B$465,MATCH(E841,Mapping!$A$2:$A$465,0))</f>
        <v>DVC</v>
      </c>
      <c r="G841" s="0" t="str">
        <f aca="false">INDEX(Mapping!$C$2:$C$465,MATCH(E841,Mapping!$A$2:$A$465,0))</f>
        <v>DVC</v>
      </c>
      <c r="H841" s="2" t="n">
        <v>5.09</v>
      </c>
      <c r="I841" s="3" t="n">
        <v>0.09</v>
      </c>
    </row>
    <row r="842" customFormat="false" ht="15" hidden="false" customHeight="false" outlineLevel="0" collapsed="false">
      <c r="A842" s="0" t="s">
        <v>276</v>
      </c>
      <c r="B842" s="0" t="n">
        <f aca="false">VALUE(LEFT(A842,4))</f>
        <v>2020</v>
      </c>
      <c r="C842" s="0" t="str">
        <f aca="false">"FY"&amp;IF(VALUE(MID(A842,6,2))&gt;=4,VALUE(LEFT(A842,4)),VALUE(LEFT(A842,4))-1)&amp;"-"&amp;TEXT(MOD(IF(VALUE(MID(A842,6,2))&gt;=4,VALUE(LEFT(A842,4)),VALUE(LEFT(A842,4))-1)+1,100),"00")</f>
        <v>FY2020-21</v>
      </c>
      <c r="D842" s="0" t="s">
        <v>235</v>
      </c>
      <c r="E842" s="0" t="s">
        <v>235</v>
      </c>
      <c r="F842" s="0" t="str">
        <f aca="false">INDEX(Mapping!$B$2:$B$465,MATCH(E842,Mapping!$A$2:$A$465,0))</f>
        <v>ITPCL (IL&amp;FS TAMIL NADU)</v>
      </c>
      <c r="G842" s="0" t="str">
        <f aca="false">INDEX(Mapping!$C$2:$C$465,MATCH(E842,Mapping!$A$2:$A$465,0))</f>
        <v>ITPCL (IL&amp;FS TAMIL NADU)</v>
      </c>
      <c r="H842" s="2" t="n">
        <v>4.72</v>
      </c>
      <c r="I842" s="3" t="n">
        <v>0.08</v>
      </c>
    </row>
    <row r="843" customFormat="false" ht="15" hidden="false" customHeight="false" outlineLevel="0" collapsed="false">
      <c r="A843" s="0" t="s">
        <v>276</v>
      </c>
      <c r="B843" s="0" t="n">
        <f aca="false">VALUE(LEFT(A843,4))</f>
        <v>2020</v>
      </c>
      <c r="C843" s="0" t="str">
        <f aca="false">"FY"&amp;IF(VALUE(MID(A843,6,2))&gt;=4,VALUE(LEFT(A843,4)),VALUE(LEFT(A843,4))-1)&amp;"-"&amp;TEXT(MOD(IF(VALUE(MID(A843,6,2))&gt;=4,VALUE(LEFT(A843,4)),VALUE(LEFT(A843,4))-1)+1,100),"00")</f>
        <v>FY2020-21</v>
      </c>
      <c r="D843" s="0" t="s">
        <v>265</v>
      </c>
      <c r="E843" s="0" t="s">
        <v>265</v>
      </c>
      <c r="F843" s="0" t="str">
        <f aca="false">INDEX(Mapping!$B$2:$B$465,MATCH(E843,Mapping!$A$2:$A$465,0))</f>
        <v>NTPC STATIONS</v>
      </c>
      <c r="G843" s="0" t="str">
        <f aca="false">INDEX(Mapping!$C$2:$C$465,MATCH(E843,Mapping!$A$2:$A$465,0))</f>
        <v>NTPC GROUP</v>
      </c>
      <c r="H843" s="2" t="n">
        <v>4.66</v>
      </c>
      <c r="I843" s="3" t="n">
        <v>0.08</v>
      </c>
    </row>
    <row r="844" customFormat="false" ht="15" hidden="false" customHeight="false" outlineLevel="0" collapsed="false">
      <c r="A844" s="0" t="s">
        <v>276</v>
      </c>
      <c r="B844" s="0" t="n">
        <f aca="false">VALUE(LEFT(A844,4))</f>
        <v>2020</v>
      </c>
      <c r="C844" s="0" t="str">
        <f aca="false">"FY"&amp;IF(VALUE(MID(A844,6,2))&gt;=4,VALUE(LEFT(A844,4)),VALUE(LEFT(A844,4))-1)&amp;"-"&amp;TEXT(MOD(IF(VALUE(MID(A844,6,2))&gt;=4,VALUE(LEFT(A844,4)),VALUE(LEFT(A844,4))-1)+1,100),"00")</f>
        <v>FY2020-21</v>
      </c>
      <c r="D844" s="0" t="s">
        <v>40</v>
      </c>
      <c r="E844" s="0" t="s">
        <v>40</v>
      </c>
      <c r="F844" s="0" t="str">
        <f aca="false">INDEX(Mapping!$B$2:$B$465,MATCH(E844,Mapping!$A$2:$A$465,0))</f>
        <v>TAMIL NADU</v>
      </c>
      <c r="G844" s="0" t="str">
        <f aca="false">INDEX(Mapping!$C$2:$C$465,MATCH(E844,Mapping!$A$2:$A$465,0))</f>
        <v>TAMIL NADU</v>
      </c>
      <c r="H844" s="2" t="n">
        <v>4.09</v>
      </c>
      <c r="I844" s="3" t="n">
        <v>0.07</v>
      </c>
    </row>
    <row r="845" customFormat="false" ht="15" hidden="false" customHeight="false" outlineLevel="0" collapsed="false">
      <c r="A845" s="0" t="s">
        <v>276</v>
      </c>
      <c r="B845" s="0" t="n">
        <f aca="false">VALUE(LEFT(A845,4))</f>
        <v>2020</v>
      </c>
      <c r="C845" s="0" t="str">
        <f aca="false">"FY"&amp;IF(VALUE(MID(A845,6,2))&gt;=4,VALUE(LEFT(A845,4)),VALUE(LEFT(A845,4))-1)&amp;"-"&amp;TEXT(MOD(IF(VALUE(MID(A845,6,2))&gt;=4,VALUE(LEFT(A845,4)),VALUE(LEFT(A845,4))-1)+1,100),"00")</f>
        <v>FY2020-21</v>
      </c>
      <c r="D845" s="0" t="s">
        <v>385</v>
      </c>
      <c r="E845" s="0" t="s">
        <v>385</v>
      </c>
      <c r="F845" s="0" t="str">
        <f aca="false">INDEX(Mapping!$B$2:$B$465,MATCH(E845,Mapping!$A$2:$A$465,0))</f>
        <v>NTPL (NLC TAMIL NADU POWER)</v>
      </c>
      <c r="G845" s="0" t="str">
        <f aca="false">INDEX(Mapping!$C$2:$C$465,MATCH(E845,Mapping!$A$2:$A$465,0))</f>
        <v>NLC INDIA GROUP</v>
      </c>
      <c r="H845" s="2" t="n">
        <v>3.11</v>
      </c>
      <c r="I845" s="3" t="n">
        <v>0.06</v>
      </c>
    </row>
    <row r="846" customFormat="false" ht="15" hidden="false" customHeight="false" outlineLevel="0" collapsed="false">
      <c r="A846" s="0" t="s">
        <v>276</v>
      </c>
      <c r="B846" s="0" t="n">
        <f aca="false">VALUE(LEFT(A846,4))</f>
        <v>2020</v>
      </c>
      <c r="C846" s="0" t="str">
        <f aca="false">"FY"&amp;IF(VALUE(MID(A846,6,2))&gt;=4,VALUE(LEFT(A846,4)),VALUE(LEFT(A846,4))-1)&amp;"-"&amp;TEXT(MOD(IF(VALUE(MID(A846,6,2))&gt;=4,VALUE(LEFT(A846,4)),VALUE(LEFT(A846,4))-1)+1,100),"00")</f>
        <v>FY2020-21</v>
      </c>
      <c r="D846" s="0" t="s">
        <v>193</v>
      </c>
      <c r="E846" s="0" t="s">
        <v>193</v>
      </c>
      <c r="F846" s="0" t="str">
        <f aca="false">INDEX(Mapping!$B$2:$B$465,MATCH(E846,Mapping!$A$2:$A$465,0))</f>
        <v>MIZORAM</v>
      </c>
      <c r="G846" s="0" t="str">
        <f aca="false">INDEX(Mapping!$C$2:$C$465,MATCH(E846,Mapping!$A$2:$A$465,0))</f>
        <v>MIZORAM</v>
      </c>
      <c r="H846" s="2" t="n">
        <v>2.41</v>
      </c>
      <c r="I846" s="3" t="n">
        <v>0.04</v>
      </c>
    </row>
    <row r="847" customFormat="false" ht="15" hidden="false" customHeight="false" outlineLevel="0" collapsed="false">
      <c r="A847" s="0" t="s">
        <v>276</v>
      </c>
      <c r="B847" s="0" t="n">
        <f aca="false">VALUE(LEFT(A847,4))</f>
        <v>2020</v>
      </c>
      <c r="C847" s="0" t="str">
        <f aca="false">"FY"&amp;IF(VALUE(MID(A847,6,2))&gt;=4,VALUE(LEFT(A847,4)),VALUE(LEFT(A847,4))-1)&amp;"-"&amp;TEXT(MOD(IF(VALUE(MID(A847,6,2))&gt;=4,VALUE(LEFT(A847,4)),VALUE(LEFT(A847,4))-1)+1,100),"00")</f>
        <v>FY2020-21</v>
      </c>
      <c r="D847" s="0" t="s">
        <v>82</v>
      </c>
      <c r="E847" s="0" t="s">
        <v>82</v>
      </c>
      <c r="F847" s="0" t="str">
        <f aca="false">INDEX(Mapping!$B$2:$B$465,MATCH(E847,Mapping!$A$2:$A$465,0))</f>
        <v>JINDAL INDIA THERMAL POWER (JITPL)</v>
      </c>
      <c r="G847" s="0" t="str">
        <f aca="false">INDEX(Mapping!$C$2:$C$465,MATCH(E847,Mapping!$A$2:$A$465,0))</f>
        <v>JINDAL INDIA THERMAL POWER (JITPL)</v>
      </c>
      <c r="H847" s="2" t="n">
        <v>2.35</v>
      </c>
      <c r="I847" s="3" t="n">
        <v>0.04</v>
      </c>
    </row>
    <row r="848" customFormat="false" ht="15" hidden="false" customHeight="false" outlineLevel="0" collapsed="false">
      <c r="A848" s="0" t="s">
        <v>276</v>
      </c>
      <c r="B848" s="0" t="n">
        <f aca="false">VALUE(LEFT(A848,4))</f>
        <v>2020</v>
      </c>
      <c r="C848" s="0" t="str">
        <f aca="false">"FY"&amp;IF(VALUE(MID(A848,6,2))&gt;=4,VALUE(LEFT(A848,4)),VALUE(LEFT(A848,4))-1)&amp;"-"&amp;TEXT(MOD(IF(VALUE(MID(A848,6,2))&gt;=4,VALUE(LEFT(A848,4)),VALUE(LEFT(A848,4))-1)+1,100),"00")</f>
        <v>FY2020-21</v>
      </c>
      <c r="D848" s="0" t="s">
        <v>190</v>
      </c>
      <c r="E848" s="0" t="s">
        <v>190</v>
      </c>
      <c r="F848" s="0" t="str">
        <f aca="false">INDEX(Mapping!$B$2:$B$465,MATCH(E848,Mapping!$A$2:$A$465,0))</f>
        <v>JORETHANG</v>
      </c>
      <c r="G848" s="0" t="str">
        <f aca="false">INDEX(Mapping!$C$2:$C$465,MATCH(E848,Mapping!$A$2:$A$465,0))</f>
        <v>JORETHANG</v>
      </c>
      <c r="H848" s="2" t="n">
        <v>2.18</v>
      </c>
      <c r="I848" s="3" t="n">
        <v>0.04</v>
      </c>
    </row>
    <row r="849" customFormat="false" ht="15" hidden="false" customHeight="false" outlineLevel="0" collapsed="false">
      <c r="A849" s="0" t="s">
        <v>276</v>
      </c>
      <c r="B849" s="0" t="n">
        <f aca="false">VALUE(LEFT(A849,4))</f>
        <v>2020</v>
      </c>
      <c r="C849" s="0" t="str">
        <f aca="false">"FY"&amp;IF(VALUE(MID(A849,6,2))&gt;=4,VALUE(LEFT(A849,4)),VALUE(LEFT(A849,4))-1)&amp;"-"&amp;TEXT(MOD(IF(VALUE(MID(A849,6,2))&gt;=4,VALUE(LEFT(A849,4)),VALUE(LEFT(A849,4))-1)+1,100),"00")</f>
        <v>FY2020-21</v>
      </c>
      <c r="D849" s="0" t="s">
        <v>194</v>
      </c>
      <c r="E849" s="0" t="s">
        <v>194</v>
      </c>
      <c r="F849" s="0" t="str">
        <f aca="false">INDEX(Mapping!$B$2:$B$465,MATCH(E849,Mapping!$A$2:$A$465,0))</f>
        <v>TASHIDENG HEP</v>
      </c>
      <c r="G849" s="0" t="str">
        <f aca="false">INDEX(Mapping!$C$2:$C$465,MATCH(E849,Mapping!$A$2:$A$465,0))</f>
        <v>TASHIDENG HEP</v>
      </c>
      <c r="H849" s="2" t="n">
        <v>1.63</v>
      </c>
      <c r="I849" s="3" t="n">
        <v>0.03</v>
      </c>
    </row>
    <row r="850" customFormat="false" ht="15" hidden="false" customHeight="false" outlineLevel="0" collapsed="false">
      <c r="A850" s="0" t="s">
        <v>276</v>
      </c>
      <c r="B850" s="0" t="n">
        <f aca="false">VALUE(LEFT(A850,4))</f>
        <v>2020</v>
      </c>
      <c r="C850" s="0" t="str">
        <f aca="false">"FY"&amp;IF(VALUE(MID(A850,6,2))&gt;=4,VALUE(LEFT(A850,4)),VALUE(LEFT(A850,4))-1)&amp;"-"&amp;TEXT(MOD(IF(VALUE(MID(A850,6,2))&gt;=4,VALUE(LEFT(A850,4)),VALUE(LEFT(A850,4))-1)+1,100),"00")</f>
        <v>FY2020-21</v>
      </c>
      <c r="D850" s="0" t="s">
        <v>240</v>
      </c>
      <c r="E850" s="0" t="s">
        <v>240</v>
      </c>
      <c r="F850" s="0" t="str">
        <f aca="false">INDEX(Mapping!$B$2:$B$465,MATCH(E850,Mapping!$A$2:$A$465,0))</f>
        <v>CHUZACHEN HEP</v>
      </c>
      <c r="G850" s="0" t="str">
        <f aca="false">INDEX(Mapping!$C$2:$C$465,MATCH(E850,Mapping!$A$2:$A$465,0))</f>
        <v>CHUZACHEN HEP</v>
      </c>
      <c r="H850" s="2" t="n">
        <v>1.59</v>
      </c>
      <c r="I850" s="3" t="n">
        <v>0.03</v>
      </c>
    </row>
    <row r="851" customFormat="false" ht="15" hidden="false" customHeight="false" outlineLevel="0" collapsed="false">
      <c r="A851" s="0" t="s">
        <v>276</v>
      </c>
      <c r="B851" s="0" t="n">
        <f aca="false">VALUE(LEFT(A851,4))</f>
        <v>2020</v>
      </c>
      <c r="C851" s="0" t="str">
        <f aca="false">"FY"&amp;IF(VALUE(MID(A851,6,2))&gt;=4,VALUE(LEFT(A851,4)),VALUE(LEFT(A851,4))-1)&amp;"-"&amp;TEXT(MOD(IF(VALUE(MID(A851,6,2))&gt;=4,VALUE(LEFT(A851,4)),VALUE(LEFT(A851,4))-1)+1,100),"00")</f>
        <v>FY2020-21</v>
      </c>
      <c r="D851" s="0" t="s">
        <v>150</v>
      </c>
      <c r="E851" s="0" t="s">
        <v>150</v>
      </c>
      <c r="F851" s="0" t="str">
        <f aca="false">INDEX(Mapping!$B$2:$B$465,MATCH(E851,Mapping!$A$2:$A$465,0))</f>
        <v>DNH &amp; DD (UT)</v>
      </c>
      <c r="G851" s="0" t="str">
        <f aca="false">INDEX(Mapping!$C$2:$C$465,MATCH(E851,Mapping!$A$2:$A$465,0))</f>
        <v>DNH &amp; DD (UT)</v>
      </c>
      <c r="H851" s="2" t="n">
        <v>1.56</v>
      </c>
      <c r="I851" s="3" t="n">
        <v>0.03</v>
      </c>
    </row>
    <row r="852" customFormat="false" ht="15" hidden="false" customHeight="false" outlineLevel="0" collapsed="false">
      <c r="A852" s="0" t="s">
        <v>276</v>
      </c>
      <c r="B852" s="0" t="n">
        <f aca="false">VALUE(LEFT(A852,4))</f>
        <v>2020</v>
      </c>
      <c r="C852" s="0" t="str">
        <f aca="false">"FY"&amp;IF(VALUE(MID(A852,6,2))&gt;=4,VALUE(LEFT(A852,4)),VALUE(LEFT(A852,4))-1)&amp;"-"&amp;TEXT(MOD(IF(VALUE(MID(A852,6,2))&gt;=4,VALUE(LEFT(A852,4)),VALUE(LEFT(A852,4))-1)+1,100),"00")</f>
        <v>FY2020-21</v>
      </c>
      <c r="D852" s="0" t="s">
        <v>274</v>
      </c>
      <c r="E852" s="0" t="s">
        <v>274</v>
      </c>
      <c r="F852" s="0" t="str">
        <f aca="false">INDEX(Mapping!$B$2:$B$465,MATCH(E852,Mapping!$A$2:$A$465,0))</f>
        <v>MEENAKSHI ENERGY</v>
      </c>
      <c r="G852" s="0" t="str">
        <f aca="false">INDEX(Mapping!$C$2:$C$465,MATCH(E852,Mapping!$A$2:$A$465,0))</f>
        <v>MEENAKSHI ENERGY</v>
      </c>
      <c r="H852" s="2" t="n">
        <v>0.96</v>
      </c>
      <c r="I852" s="3" t="n">
        <v>0.02</v>
      </c>
    </row>
    <row r="853" customFormat="false" ht="15" hidden="false" customHeight="false" outlineLevel="0" collapsed="false">
      <c r="A853" s="0" t="s">
        <v>276</v>
      </c>
      <c r="B853" s="0" t="n">
        <f aca="false">VALUE(LEFT(A853,4))</f>
        <v>2020</v>
      </c>
      <c r="C853" s="0" t="str">
        <f aca="false">"FY"&amp;IF(VALUE(MID(A853,6,2))&gt;=4,VALUE(LEFT(A853,4)),VALUE(LEFT(A853,4))-1)&amp;"-"&amp;TEXT(MOD(IF(VALUE(MID(A853,6,2))&gt;=4,VALUE(LEFT(A853,4)),VALUE(LEFT(A853,4))-1)+1,100),"00")</f>
        <v>FY2020-21</v>
      </c>
      <c r="D853" s="0" t="s">
        <v>94</v>
      </c>
      <c r="E853" s="0" t="s">
        <v>94</v>
      </c>
      <c r="F853" s="0" t="str">
        <f aca="false">INDEX(Mapping!$B$2:$B$465,MATCH(E853,Mapping!$A$2:$A$465,0))</f>
        <v>JHARKHAND</v>
      </c>
      <c r="G853" s="0" t="str">
        <f aca="false">INDEX(Mapping!$C$2:$C$465,MATCH(E853,Mapping!$A$2:$A$465,0))</f>
        <v>JHARKHAND</v>
      </c>
      <c r="H853" s="2" t="n">
        <v>0.88</v>
      </c>
      <c r="I853" s="3" t="n">
        <v>0.02</v>
      </c>
    </row>
    <row r="854" customFormat="false" ht="15" hidden="false" customHeight="false" outlineLevel="0" collapsed="false">
      <c r="A854" s="0" t="s">
        <v>276</v>
      </c>
      <c r="B854" s="0" t="n">
        <f aca="false">VALUE(LEFT(A854,4))</f>
        <v>2020</v>
      </c>
      <c r="C854" s="0" t="str">
        <f aca="false">"FY"&amp;IF(VALUE(MID(A854,6,2))&gt;=4,VALUE(LEFT(A854,4)),VALUE(LEFT(A854,4))-1)&amp;"-"&amp;TEXT(MOD(IF(VALUE(MID(A854,6,2))&gt;=4,VALUE(LEFT(A854,4)),VALUE(LEFT(A854,4))-1)+1,100),"00")</f>
        <v>FY2020-21</v>
      </c>
      <c r="D854" s="0" t="s">
        <v>315</v>
      </c>
      <c r="E854" s="0" t="s">
        <v>315</v>
      </c>
      <c r="F854" s="0" t="str">
        <f aca="false">INDEX(Mapping!$B$2:$B$465,MATCH(E854,Mapping!$A$2:$A$465,0))</f>
        <v>DHARIWAL INFRASTRUCTURE</v>
      </c>
      <c r="G854" s="0" t="str">
        <f aca="false">INDEX(Mapping!$C$2:$C$465,MATCH(E854,Mapping!$A$2:$A$465,0))</f>
        <v>DHARIWAL INFRASTRUCTURE</v>
      </c>
      <c r="H854" s="2" t="n">
        <v>0.72</v>
      </c>
      <c r="I854" s="3" t="n">
        <v>0.01</v>
      </c>
    </row>
    <row r="855" customFormat="false" ht="15" hidden="false" customHeight="false" outlineLevel="0" collapsed="false">
      <c r="A855" s="0" t="s">
        <v>276</v>
      </c>
      <c r="B855" s="0" t="n">
        <f aca="false">VALUE(LEFT(A855,4))</f>
        <v>2020</v>
      </c>
      <c r="C855" s="0" t="str">
        <f aca="false">"FY"&amp;IF(VALUE(MID(A855,6,2))&gt;=4,VALUE(LEFT(A855,4)),VALUE(LEFT(A855,4))-1)&amp;"-"&amp;TEXT(MOD(IF(VALUE(MID(A855,6,2))&gt;=4,VALUE(LEFT(A855,4)),VALUE(LEFT(A855,4))-1)+1,100),"00")</f>
        <v>FY2020-21</v>
      </c>
      <c r="D855" s="0" t="s">
        <v>327</v>
      </c>
      <c r="E855" s="0" t="s">
        <v>327</v>
      </c>
      <c r="F855" s="0" t="str">
        <f aca="false">INDEX(Mapping!$B$2:$B$465,MATCH(E855,Mapping!$A$2:$A$465,0))</f>
        <v>LANCO BUDHIL</v>
      </c>
      <c r="G855" s="0" t="str">
        <f aca="false">INDEX(Mapping!$C$2:$C$465,MATCH(E855,Mapping!$A$2:$A$465,0))</f>
        <v>GREENKO GROUP</v>
      </c>
      <c r="H855" s="2" t="n">
        <v>0.52</v>
      </c>
      <c r="I855" s="3" t="n">
        <v>0.01</v>
      </c>
    </row>
    <row r="856" customFormat="false" ht="15" hidden="false" customHeight="false" outlineLevel="0" collapsed="false">
      <c r="A856" s="0" t="s">
        <v>276</v>
      </c>
      <c r="B856" s="0" t="n">
        <f aca="false">VALUE(LEFT(A856,4))</f>
        <v>2020</v>
      </c>
      <c r="C856" s="0" t="str">
        <f aca="false">"FY"&amp;IF(VALUE(MID(A856,6,2))&gt;=4,VALUE(LEFT(A856,4)),VALUE(LEFT(A856,4))-1)&amp;"-"&amp;TEXT(MOD(IF(VALUE(MID(A856,6,2))&gt;=4,VALUE(LEFT(A856,4)),VALUE(LEFT(A856,4))-1)+1,100),"00")</f>
        <v>FY2020-21</v>
      </c>
      <c r="D856" s="0" t="s">
        <v>253</v>
      </c>
      <c r="E856" s="0" t="s">
        <v>253</v>
      </c>
      <c r="F856" s="0" t="str">
        <f aca="false">INDEX(Mapping!$B$2:$B$465,MATCH(E856,Mapping!$A$2:$A$465,0))</f>
        <v>NAGALAND</v>
      </c>
      <c r="G856" s="0" t="str">
        <f aca="false">INDEX(Mapping!$C$2:$C$465,MATCH(E856,Mapping!$A$2:$A$465,0))</f>
        <v>NAGALAND</v>
      </c>
      <c r="H856" s="2" t="n">
        <v>0.47</v>
      </c>
      <c r="I856" s="3" t="n">
        <v>0.01</v>
      </c>
    </row>
    <row r="857" customFormat="false" ht="15" hidden="false" customHeight="false" outlineLevel="0" collapsed="false">
      <c r="A857" s="0" t="s">
        <v>276</v>
      </c>
      <c r="B857" s="0" t="n">
        <f aca="false">VALUE(LEFT(A857,4))</f>
        <v>2020</v>
      </c>
      <c r="C857" s="0" t="str">
        <f aca="false">"FY"&amp;IF(VALUE(MID(A857,6,2))&gt;=4,VALUE(LEFT(A857,4)),VALUE(LEFT(A857,4))-1)&amp;"-"&amp;TEXT(MOD(IF(VALUE(MID(A857,6,2))&gt;=4,VALUE(LEFT(A857,4)),VALUE(LEFT(A857,4))-1)+1,100),"00")</f>
        <v>FY2020-21</v>
      </c>
      <c r="D857" s="0" t="s">
        <v>228</v>
      </c>
      <c r="E857" s="0" t="s">
        <v>228</v>
      </c>
      <c r="F857" s="0" t="str">
        <f aca="false">INDEX(Mapping!$B$2:$B$465,MATCH(E857,Mapping!$A$2:$A$465,0))</f>
        <v>OTPC PALATANA</v>
      </c>
      <c r="G857" s="0" t="str">
        <f aca="false">INDEX(Mapping!$C$2:$C$465,MATCH(E857,Mapping!$A$2:$A$465,0))</f>
        <v>OTPC PALATANA</v>
      </c>
      <c r="H857" s="2" t="n">
        <v>0.05</v>
      </c>
      <c r="I857" s="3" t="n">
        <v>0.001</v>
      </c>
    </row>
    <row r="858" customFormat="false" ht="15" hidden="false" customHeight="false" outlineLevel="0" collapsed="false">
      <c r="A858" s="0" t="s">
        <v>643</v>
      </c>
      <c r="B858" s="0" t="n">
        <f aca="false">VALUE(LEFT(A858,4))</f>
        <v>2021</v>
      </c>
      <c r="C858" s="0" t="str">
        <f aca="false">"FY"&amp;IF(VALUE(MID(A858,6,2))&gt;=4,VALUE(LEFT(A858,4)),VALUE(LEFT(A858,4))-1)&amp;"-"&amp;TEXT(MOD(IF(VALUE(MID(A858,6,2))&gt;=4,VALUE(LEFT(A858,4)),VALUE(LEFT(A858,4))-1)+1,100),"00")</f>
        <v>FY2020-21</v>
      </c>
      <c r="D858" s="0" t="s">
        <v>39</v>
      </c>
      <c r="E858" s="0" t="s">
        <v>39</v>
      </c>
      <c r="F858" s="0" t="str">
        <f aca="false">INDEX(Mapping!$B$2:$B$465,MATCH(E858,Mapping!$A$2:$A$465,0))</f>
        <v>WEST BENGAL</v>
      </c>
      <c r="G858" s="0" t="str">
        <f aca="false">INDEX(Mapping!$C$2:$C$465,MATCH(E858,Mapping!$A$2:$A$465,0))</f>
        <v>WEST BENGAL</v>
      </c>
      <c r="H858" s="2" t="n">
        <v>726.91</v>
      </c>
      <c r="I858" s="3" t="n">
        <v>13.04</v>
      </c>
    </row>
    <row r="859" customFormat="false" ht="15" hidden="false" customHeight="false" outlineLevel="0" collapsed="false">
      <c r="A859" s="0" t="s">
        <v>643</v>
      </c>
      <c r="B859" s="0" t="n">
        <f aca="false">VALUE(LEFT(A859,4))</f>
        <v>2021</v>
      </c>
      <c r="C859" s="0" t="str">
        <f aca="false">"FY"&amp;IF(VALUE(MID(A859,6,2))&gt;=4,VALUE(LEFT(A859,4)),VALUE(LEFT(A859,4))-1)&amp;"-"&amp;TEXT(MOD(IF(VALUE(MID(A859,6,2))&gt;=4,VALUE(LEFT(A859,4)),VALUE(LEFT(A859,4))-1)+1,100),"00")</f>
        <v>FY2020-21</v>
      </c>
      <c r="D859" s="0" t="s">
        <v>36</v>
      </c>
      <c r="E859" s="0" t="s">
        <v>36</v>
      </c>
      <c r="F859" s="0" t="str">
        <f aca="false">INDEX(Mapping!$B$2:$B$465,MATCH(E859,Mapping!$A$2:$A$465,0))</f>
        <v>UTTAR PRADESH</v>
      </c>
      <c r="G859" s="0" t="str">
        <f aca="false">INDEX(Mapping!$C$2:$C$465,MATCH(E859,Mapping!$A$2:$A$465,0))</f>
        <v>UTTAR PRADESH</v>
      </c>
      <c r="H859" s="2" t="n">
        <v>698.36</v>
      </c>
      <c r="I859" s="3" t="n">
        <v>12.52</v>
      </c>
    </row>
    <row r="860" customFormat="false" ht="15" hidden="false" customHeight="false" outlineLevel="0" collapsed="false">
      <c r="A860" s="0" t="s">
        <v>643</v>
      </c>
      <c r="B860" s="0" t="n">
        <f aca="false">VALUE(LEFT(A860,4))</f>
        <v>2021</v>
      </c>
      <c r="C860" s="0" t="str">
        <f aca="false">"FY"&amp;IF(VALUE(MID(A860,6,2))&gt;=4,VALUE(LEFT(A860,4)),VALUE(LEFT(A860,4))-1)&amp;"-"&amp;TEXT(MOD(IF(VALUE(MID(A860,6,2))&gt;=4,VALUE(LEFT(A860,4)),VALUE(LEFT(A860,4))-1)+1,100),"00")</f>
        <v>FY2020-21</v>
      </c>
      <c r="D860" s="0" t="s">
        <v>43</v>
      </c>
      <c r="E860" s="0" t="s">
        <v>43</v>
      </c>
      <c r="F860" s="0" t="str">
        <f aca="false">INDEX(Mapping!$B$2:$B$465,MATCH(E860,Mapping!$A$2:$A$465,0))</f>
        <v>ODISHA</v>
      </c>
      <c r="G860" s="0" t="str">
        <f aca="false">INDEX(Mapping!$C$2:$C$465,MATCH(E860,Mapping!$A$2:$A$465,0))</f>
        <v>ODISHA</v>
      </c>
      <c r="H860" s="2" t="n">
        <v>577.81</v>
      </c>
      <c r="I860" s="3" t="n">
        <v>10.36</v>
      </c>
    </row>
    <row r="861" customFormat="false" ht="15" hidden="false" customHeight="false" outlineLevel="0" collapsed="false">
      <c r="A861" s="0" t="s">
        <v>643</v>
      </c>
      <c r="B861" s="0" t="n">
        <f aca="false">VALUE(LEFT(A861,4))</f>
        <v>2021</v>
      </c>
      <c r="C861" s="0" t="str">
        <f aca="false">"FY"&amp;IF(VALUE(MID(A861,6,2))&gt;=4,VALUE(LEFT(A861,4)),VALUE(LEFT(A861,4))-1)&amp;"-"&amp;TEXT(MOD(IF(VALUE(MID(A861,6,2))&gt;=4,VALUE(LEFT(A861,4)),VALUE(LEFT(A861,4))-1)+1,100),"00")</f>
        <v>FY2020-21</v>
      </c>
      <c r="D861" s="0" t="s">
        <v>31</v>
      </c>
      <c r="E861" s="0" t="s">
        <v>31</v>
      </c>
      <c r="F861" s="0" t="str">
        <f aca="false">INDEX(Mapping!$B$2:$B$465,MATCH(E861,Mapping!$A$2:$A$465,0))</f>
        <v>GUJARAT</v>
      </c>
      <c r="G861" s="0" t="str">
        <f aca="false">INDEX(Mapping!$C$2:$C$465,MATCH(E861,Mapping!$A$2:$A$465,0))</f>
        <v>GUJARAT</v>
      </c>
      <c r="H861" s="2" t="n">
        <v>280.12</v>
      </c>
      <c r="I861" s="3" t="n">
        <v>5.02</v>
      </c>
    </row>
    <row r="862" customFormat="false" ht="15" hidden="false" customHeight="false" outlineLevel="0" collapsed="false">
      <c r="A862" s="0" t="s">
        <v>643</v>
      </c>
      <c r="B862" s="0" t="n">
        <f aca="false">VALUE(LEFT(A862,4))</f>
        <v>2021</v>
      </c>
      <c r="C862" s="0" t="str">
        <f aca="false">"FY"&amp;IF(VALUE(MID(A862,6,2))&gt;=4,VALUE(LEFT(A862,4)),VALUE(LEFT(A862,4))-1)&amp;"-"&amp;TEXT(MOD(IF(VALUE(MID(A862,6,2))&gt;=4,VALUE(LEFT(A862,4)),VALUE(LEFT(A862,4))-1)+1,100),"00")</f>
        <v>FY2020-21</v>
      </c>
      <c r="D862" s="0" t="s">
        <v>65</v>
      </c>
      <c r="E862" s="0" t="s">
        <v>65</v>
      </c>
      <c r="F862" s="0" t="str">
        <f aca="false">INDEX(Mapping!$B$2:$B$465,MATCH(E862,Mapping!$A$2:$A$465,0))</f>
        <v>JAYPEE NIGRIE STPP</v>
      </c>
      <c r="G862" s="0" t="str">
        <f aca="false">INDEX(Mapping!$C$2:$C$465,MATCH(E862,Mapping!$A$2:$A$465,0))</f>
        <v>JAYPEE NIGRIE STPP</v>
      </c>
      <c r="H862" s="2" t="n">
        <v>260.66</v>
      </c>
      <c r="I862" s="3" t="n">
        <v>4.67</v>
      </c>
    </row>
    <row r="863" customFormat="false" ht="15" hidden="false" customHeight="false" outlineLevel="0" collapsed="false">
      <c r="A863" s="0" t="s">
        <v>643</v>
      </c>
      <c r="B863" s="0" t="n">
        <f aca="false">VALUE(LEFT(A863,4))</f>
        <v>2021</v>
      </c>
      <c r="C863" s="0" t="str">
        <f aca="false">"FY"&amp;IF(VALUE(MID(A863,6,2))&gt;=4,VALUE(LEFT(A863,4)),VALUE(LEFT(A863,4))-1)&amp;"-"&amp;TEXT(MOD(IF(VALUE(MID(A863,6,2))&gt;=4,VALUE(LEFT(A863,4)),VALUE(LEFT(A863,4))-1)+1,100),"00")</f>
        <v>FY2020-21</v>
      </c>
      <c r="D863" s="0" t="s">
        <v>49</v>
      </c>
      <c r="E863" s="0" t="s">
        <v>49</v>
      </c>
      <c r="F863" s="0" t="str">
        <f aca="false">INDEX(Mapping!$B$2:$B$465,MATCH(E863,Mapping!$A$2:$A$465,0))</f>
        <v>MADHYA PRADESH</v>
      </c>
      <c r="G863" s="0" t="str">
        <f aca="false">INDEX(Mapping!$C$2:$C$465,MATCH(E863,Mapping!$A$2:$A$465,0))</f>
        <v>MADHYA PRADESH</v>
      </c>
      <c r="H863" s="2" t="n">
        <v>250.53</v>
      </c>
      <c r="I863" s="3" t="n">
        <v>4.49</v>
      </c>
    </row>
    <row r="864" customFormat="false" ht="15" hidden="false" customHeight="false" outlineLevel="0" collapsed="false">
      <c r="A864" s="0" t="s">
        <v>643</v>
      </c>
      <c r="B864" s="0" t="n">
        <f aca="false">VALUE(LEFT(A864,4))</f>
        <v>2021</v>
      </c>
      <c r="C864" s="0" t="str">
        <f aca="false">"FY"&amp;IF(VALUE(MID(A864,6,2))&gt;=4,VALUE(LEFT(A864,4)),VALUE(LEFT(A864,4))-1)&amp;"-"&amp;TEXT(MOD(IF(VALUE(MID(A864,6,2))&gt;=4,VALUE(LEFT(A864,4)),VALUE(LEFT(A864,4))-1)+1,100),"00")</f>
        <v>FY2020-21</v>
      </c>
      <c r="D864" s="0" t="s">
        <v>41</v>
      </c>
      <c r="E864" s="0" t="s">
        <v>41</v>
      </c>
      <c r="F864" s="0" t="str">
        <f aca="false">INDEX(Mapping!$B$2:$B$465,MATCH(E864,Mapping!$A$2:$A$465,0))</f>
        <v>RAJASTHAN</v>
      </c>
      <c r="G864" s="0" t="str">
        <f aca="false">INDEX(Mapping!$C$2:$C$465,MATCH(E864,Mapping!$A$2:$A$465,0))</f>
        <v>RAJASTHAN</v>
      </c>
      <c r="H864" s="2" t="n">
        <v>188.76</v>
      </c>
      <c r="I864" s="3" t="n">
        <v>3.39</v>
      </c>
    </row>
    <row r="865" customFormat="false" ht="15" hidden="false" customHeight="false" outlineLevel="0" collapsed="false">
      <c r="A865" s="0" t="s">
        <v>643</v>
      </c>
      <c r="B865" s="0" t="n">
        <f aca="false">VALUE(LEFT(A865,4))</f>
        <v>2021</v>
      </c>
      <c r="C865" s="0" t="str">
        <f aca="false">"FY"&amp;IF(VALUE(MID(A865,6,2))&gt;=4,VALUE(LEFT(A865,4)),VALUE(LEFT(A865,4))-1)&amp;"-"&amp;TEXT(MOD(IF(VALUE(MID(A865,6,2))&gt;=4,VALUE(LEFT(A865,4)),VALUE(LEFT(A865,4))-1)+1,100),"00")</f>
        <v>FY2020-21</v>
      </c>
      <c r="D865" s="0" t="s">
        <v>57</v>
      </c>
      <c r="E865" s="0" t="s">
        <v>57</v>
      </c>
      <c r="F865" s="0" t="str">
        <f aca="false">INDEX(Mapping!$B$2:$B$465,MATCH(E865,Mapping!$A$2:$A$465,0))</f>
        <v>SEIL ENERGY INDIA (EX-SEMBCORP)</v>
      </c>
      <c r="G865" s="0" t="str">
        <f aca="false">INDEX(Mapping!$C$2:$C$465,MATCH(E865,Mapping!$A$2:$A$465,0))</f>
        <v>SEIL ENERGY INDIA</v>
      </c>
      <c r="H865" s="2" t="n">
        <v>171.15</v>
      </c>
      <c r="I865" s="3" t="n">
        <v>3.07</v>
      </c>
    </row>
    <row r="866" customFormat="false" ht="15" hidden="false" customHeight="false" outlineLevel="0" collapsed="false">
      <c r="A866" s="0" t="s">
        <v>643</v>
      </c>
      <c r="B866" s="0" t="n">
        <f aca="false">VALUE(LEFT(A866,4))</f>
        <v>2021</v>
      </c>
      <c r="C866" s="0" t="str">
        <f aca="false">"FY"&amp;IF(VALUE(MID(A866,6,2))&gt;=4,VALUE(LEFT(A866,4)),VALUE(LEFT(A866,4))-1)&amp;"-"&amp;TEXT(MOD(IF(VALUE(MID(A866,6,2))&gt;=4,VALUE(LEFT(A866,4)),VALUE(LEFT(A866,4))-1)+1,100),"00")</f>
        <v>FY2020-21</v>
      </c>
      <c r="D866" s="0" t="s">
        <v>72</v>
      </c>
      <c r="E866" s="0" t="s">
        <v>72</v>
      </c>
      <c r="F866" s="0" t="str">
        <f aca="false">INDEX(Mapping!$B$2:$B$465,MATCH(E866,Mapping!$A$2:$A$465,0))</f>
        <v>JINDAL POWER LTD - STAGE 1</v>
      </c>
      <c r="G866" s="0" t="str">
        <f aca="false">INDEX(Mapping!$C$2:$C$465,MATCH(E866,Mapping!$A$2:$A$465,0))</f>
        <v>JINDAL POWER LTD (BOTH STAGES)</v>
      </c>
      <c r="H866" s="2" t="n">
        <v>166.53</v>
      </c>
      <c r="I866" s="3" t="n">
        <v>2.99</v>
      </c>
    </row>
    <row r="867" customFormat="false" ht="15" hidden="false" customHeight="false" outlineLevel="0" collapsed="false">
      <c r="A867" s="0" t="s">
        <v>643</v>
      </c>
      <c r="B867" s="0" t="n">
        <f aca="false">VALUE(LEFT(A867,4))</f>
        <v>2021</v>
      </c>
      <c r="C867" s="0" t="str">
        <f aca="false">"FY"&amp;IF(VALUE(MID(A867,6,2))&gt;=4,VALUE(LEFT(A867,4)),VALUE(LEFT(A867,4))-1)&amp;"-"&amp;TEXT(MOD(IF(VALUE(MID(A867,6,2))&gt;=4,VALUE(LEFT(A867,4)),VALUE(LEFT(A867,4))-1)+1,100),"00")</f>
        <v>FY2020-21</v>
      </c>
      <c r="D867" s="0" t="s">
        <v>85</v>
      </c>
      <c r="E867" s="0" t="s">
        <v>85</v>
      </c>
      <c r="F867" s="0" t="str">
        <f aca="false">INDEX(Mapping!$B$2:$B$465,MATCH(E867,Mapping!$A$2:$A$465,0))</f>
        <v>ADANI POWER - RAIPUR TPP (EX-GMR CHHATTISGARH)</v>
      </c>
      <c r="G867" s="0" t="str">
        <f aca="false">INDEX(Mapping!$C$2:$C$465,MATCH(E867,Mapping!$A$2:$A$465,0))</f>
        <v>ADANI POWER (ALL PLANTS)</v>
      </c>
      <c r="H867" s="2" t="n">
        <v>163.33</v>
      </c>
      <c r="I867" s="3" t="n">
        <v>2.93</v>
      </c>
    </row>
    <row r="868" customFormat="false" ht="15" hidden="false" customHeight="false" outlineLevel="0" collapsed="false">
      <c r="A868" s="0" t="s">
        <v>643</v>
      </c>
      <c r="B868" s="0" t="n">
        <f aca="false">VALUE(LEFT(A868,4))</f>
        <v>2021</v>
      </c>
      <c r="C868" s="0" t="str">
        <f aca="false">"FY"&amp;IF(VALUE(MID(A868,6,2))&gt;=4,VALUE(LEFT(A868,4)),VALUE(LEFT(A868,4))-1)&amp;"-"&amp;TEXT(MOD(IF(VALUE(MID(A868,6,2))&gt;=4,VALUE(LEFT(A868,4)),VALUE(LEFT(A868,4))-1)+1,100),"00")</f>
        <v>FY2020-21</v>
      </c>
      <c r="D868" s="0" t="s">
        <v>45</v>
      </c>
      <c r="E868" s="0" t="s">
        <v>45</v>
      </c>
      <c r="F868" s="0" t="str">
        <f aca="false">INDEX(Mapping!$B$2:$B$465,MATCH(E868,Mapping!$A$2:$A$465,0))</f>
        <v>BIHAR</v>
      </c>
      <c r="G868" s="0" t="str">
        <f aca="false">INDEX(Mapping!$C$2:$C$465,MATCH(E868,Mapping!$A$2:$A$465,0))</f>
        <v>BIHAR</v>
      </c>
      <c r="H868" s="2" t="n">
        <v>151.4</v>
      </c>
      <c r="I868" s="3" t="n">
        <v>2.72</v>
      </c>
    </row>
    <row r="869" customFormat="false" ht="15" hidden="false" customHeight="false" outlineLevel="0" collapsed="false">
      <c r="A869" s="0" t="s">
        <v>643</v>
      </c>
      <c r="B869" s="0" t="n">
        <f aca="false">VALUE(LEFT(A869,4))</f>
        <v>2021</v>
      </c>
      <c r="C869" s="0" t="str">
        <f aca="false">"FY"&amp;IF(VALUE(MID(A869,6,2))&gt;=4,VALUE(LEFT(A869,4)),VALUE(LEFT(A869,4))-1)&amp;"-"&amp;TEXT(MOD(IF(VALUE(MID(A869,6,2))&gt;=4,VALUE(LEFT(A869,4)),VALUE(LEFT(A869,4))-1)+1,100),"00")</f>
        <v>FY2020-21</v>
      </c>
      <c r="D869" s="0" t="s">
        <v>84</v>
      </c>
      <c r="E869" s="0" t="s">
        <v>84</v>
      </c>
      <c r="F869" s="0" t="str">
        <f aca="false">INDEX(Mapping!$B$2:$B$465,MATCH(E869,Mapping!$A$2:$A$465,0))</f>
        <v>DB POWER</v>
      </c>
      <c r="G869" s="0" t="str">
        <f aca="false">INDEX(Mapping!$C$2:$C$465,MATCH(E869,Mapping!$A$2:$A$465,0))</f>
        <v>DB POWER</v>
      </c>
      <c r="H869" s="2" t="n">
        <v>144.89</v>
      </c>
      <c r="I869" s="3" t="n">
        <v>2.6</v>
      </c>
    </row>
    <row r="870" customFormat="false" ht="15" hidden="false" customHeight="false" outlineLevel="0" collapsed="false">
      <c r="A870" s="0" t="s">
        <v>643</v>
      </c>
      <c r="B870" s="0" t="n">
        <f aca="false">VALUE(LEFT(A870,4))</f>
        <v>2021</v>
      </c>
      <c r="C870" s="0" t="str">
        <f aca="false">"FY"&amp;IF(VALUE(MID(A870,6,2))&gt;=4,VALUE(LEFT(A870,4)),VALUE(LEFT(A870,4))-1)&amp;"-"&amp;TEXT(MOD(IF(VALUE(MID(A870,6,2))&gt;=4,VALUE(LEFT(A870,4)),VALUE(LEFT(A870,4))-1)+1,100),"00")</f>
        <v>FY2020-21</v>
      </c>
      <c r="D870" s="0" t="s">
        <v>47</v>
      </c>
      <c r="E870" s="0" t="s">
        <v>47</v>
      </c>
      <c r="F870" s="0" t="str">
        <f aca="false">INDEX(Mapping!$B$2:$B$465,MATCH(E870,Mapping!$A$2:$A$465,0))</f>
        <v>KARNATAKA</v>
      </c>
      <c r="G870" s="0" t="str">
        <f aca="false">INDEX(Mapping!$C$2:$C$465,MATCH(E870,Mapping!$A$2:$A$465,0))</f>
        <v>KARNATAKA</v>
      </c>
      <c r="H870" s="2" t="n">
        <v>133.14</v>
      </c>
      <c r="I870" s="3" t="n">
        <v>2.39</v>
      </c>
    </row>
    <row r="871" customFormat="false" ht="15" hidden="false" customHeight="false" outlineLevel="0" collapsed="false">
      <c r="A871" s="0" t="s">
        <v>643</v>
      </c>
      <c r="B871" s="0" t="n">
        <f aca="false">VALUE(LEFT(A871,4))</f>
        <v>2021</v>
      </c>
      <c r="C871" s="0" t="str">
        <f aca="false">"FY"&amp;IF(VALUE(MID(A871,6,2))&gt;=4,VALUE(LEFT(A871,4)),VALUE(LEFT(A871,4))-1)&amp;"-"&amp;TEXT(MOD(IF(VALUE(MID(A871,6,2))&gt;=4,VALUE(LEFT(A871,4)),VALUE(LEFT(A871,4))-1)+1,100),"00")</f>
        <v>FY2020-21</v>
      </c>
      <c r="D871" s="0" t="s">
        <v>62</v>
      </c>
      <c r="E871" s="0" t="s">
        <v>62</v>
      </c>
      <c r="F871" s="0" t="str">
        <f aca="false">INDEX(Mapping!$B$2:$B$465,MATCH(E871,Mapping!$A$2:$A$465,0))</f>
        <v>TEESTA URJA (TEESTA-III HEP)</v>
      </c>
      <c r="G871" s="0" t="str">
        <f aca="false">INDEX(Mapping!$C$2:$C$465,MATCH(E871,Mapping!$A$2:$A$465,0))</f>
        <v>TEESTA URJA (TEESTA-III HEP)</v>
      </c>
      <c r="H871" s="2" t="n">
        <v>132.25</v>
      </c>
      <c r="I871" s="3" t="n">
        <v>2.37</v>
      </c>
    </row>
    <row r="872" customFormat="false" ht="15" hidden="false" customHeight="false" outlineLevel="0" collapsed="false">
      <c r="A872" s="0" t="s">
        <v>643</v>
      </c>
      <c r="B872" s="0" t="n">
        <f aca="false">VALUE(LEFT(A872,4))</f>
        <v>2021</v>
      </c>
      <c r="C872" s="0" t="str">
        <f aca="false">"FY"&amp;IF(VALUE(MID(A872,6,2))&gt;=4,VALUE(LEFT(A872,4)),VALUE(LEFT(A872,4))-1)&amp;"-"&amp;TEXT(MOD(IF(VALUE(MID(A872,6,2))&gt;=4,VALUE(LEFT(A872,4)),VALUE(LEFT(A872,4))-1)+1,100),"00")</f>
        <v>FY2020-21</v>
      </c>
      <c r="D872" s="0" t="s">
        <v>82</v>
      </c>
      <c r="E872" s="0" t="s">
        <v>82</v>
      </c>
      <c r="F872" s="0" t="str">
        <f aca="false">INDEX(Mapping!$B$2:$B$465,MATCH(E872,Mapping!$A$2:$A$465,0))</f>
        <v>JINDAL INDIA THERMAL POWER (JITPL)</v>
      </c>
      <c r="G872" s="0" t="str">
        <f aca="false">INDEX(Mapping!$C$2:$C$465,MATCH(E872,Mapping!$A$2:$A$465,0))</f>
        <v>JINDAL INDIA THERMAL POWER (JITPL)</v>
      </c>
      <c r="H872" s="2" t="n">
        <v>124.39</v>
      </c>
      <c r="I872" s="3" t="n">
        <v>2.23</v>
      </c>
    </row>
    <row r="873" customFormat="false" ht="15" hidden="false" customHeight="false" outlineLevel="0" collapsed="false">
      <c r="A873" s="0" t="s">
        <v>643</v>
      </c>
      <c r="B873" s="0" t="n">
        <f aca="false">VALUE(LEFT(A873,4))</f>
        <v>2021</v>
      </c>
      <c r="C873" s="0" t="str">
        <f aca="false">"FY"&amp;IF(VALUE(MID(A873,6,2))&gt;=4,VALUE(LEFT(A873,4)),VALUE(LEFT(A873,4))-1)&amp;"-"&amp;TEXT(MOD(IF(VALUE(MID(A873,6,2))&gt;=4,VALUE(LEFT(A873,4)),VALUE(LEFT(A873,4))-1)+1,100),"00")</f>
        <v>FY2020-21</v>
      </c>
      <c r="D873" s="0" t="s">
        <v>61</v>
      </c>
      <c r="E873" s="0" t="s">
        <v>61</v>
      </c>
      <c r="F873" s="0" t="str">
        <f aca="false">INDEX(Mapping!$B$2:$B$465,MATCH(E873,Mapping!$A$2:$A$465,0))</f>
        <v>ASSAM</v>
      </c>
      <c r="G873" s="0" t="str">
        <f aca="false">INDEX(Mapping!$C$2:$C$465,MATCH(E873,Mapping!$A$2:$A$465,0))</f>
        <v>ASSAM</v>
      </c>
      <c r="H873" s="2" t="n">
        <v>118.8</v>
      </c>
      <c r="I873" s="3" t="n">
        <v>2.13</v>
      </c>
    </row>
    <row r="874" customFormat="false" ht="15" hidden="false" customHeight="false" outlineLevel="0" collapsed="false">
      <c r="A874" s="0" t="s">
        <v>643</v>
      </c>
      <c r="B874" s="0" t="n">
        <f aca="false">VALUE(LEFT(A874,4))</f>
        <v>2021</v>
      </c>
      <c r="C874" s="0" t="str">
        <f aca="false">"FY"&amp;IF(VALUE(MID(A874,6,2))&gt;=4,VALUE(LEFT(A874,4)),VALUE(LEFT(A874,4))-1)&amp;"-"&amp;TEXT(MOD(IF(VALUE(MID(A874,6,2))&gt;=4,VALUE(LEFT(A874,4)),VALUE(LEFT(A874,4))-1)+1,100),"00")</f>
        <v>FY2020-21</v>
      </c>
      <c r="D874" s="0" t="s">
        <v>114</v>
      </c>
      <c r="E874" s="0" t="s">
        <v>114</v>
      </c>
      <c r="F874" s="0" t="str">
        <f aca="false">INDEX(Mapping!$B$2:$B$465,MATCH(E874,Mapping!$A$2:$A$465,0))</f>
        <v>ADANI POWER - RAIGARH TPP (EX-REGL)</v>
      </c>
      <c r="G874" s="0" t="str">
        <f aca="false">INDEX(Mapping!$C$2:$C$465,MATCH(E874,Mapping!$A$2:$A$465,0))</f>
        <v>ADANI POWER (ALL PLANTS)</v>
      </c>
      <c r="H874" s="2" t="n">
        <v>115.55</v>
      </c>
      <c r="I874" s="3" t="n">
        <v>2.07</v>
      </c>
    </row>
    <row r="875" customFormat="false" ht="15" hidden="false" customHeight="false" outlineLevel="0" collapsed="false">
      <c r="A875" s="0" t="s">
        <v>643</v>
      </c>
      <c r="B875" s="0" t="n">
        <f aca="false">VALUE(LEFT(A875,4))</f>
        <v>2021</v>
      </c>
      <c r="C875" s="0" t="str">
        <f aca="false">"FY"&amp;IF(VALUE(MID(A875,6,2))&gt;=4,VALUE(LEFT(A875,4)),VALUE(LEFT(A875,4))-1)&amp;"-"&amp;TEXT(MOD(IF(VALUE(MID(A875,6,2))&gt;=4,VALUE(LEFT(A875,4)),VALUE(LEFT(A875,4))-1)+1,100),"00")</f>
        <v>FY2020-21</v>
      </c>
      <c r="D875" s="0" t="s">
        <v>48</v>
      </c>
      <c r="E875" s="0" t="s">
        <v>48</v>
      </c>
      <c r="F875" s="0" t="str">
        <f aca="false">INDEX(Mapping!$B$2:$B$465,MATCH(E875,Mapping!$A$2:$A$465,0))</f>
        <v>DELHI</v>
      </c>
      <c r="G875" s="0" t="str">
        <f aca="false">INDEX(Mapping!$C$2:$C$465,MATCH(E875,Mapping!$A$2:$A$465,0))</f>
        <v>DELHI</v>
      </c>
      <c r="H875" s="2" t="n">
        <v>102.5</v>
      </c>
      <c r="I875" s="3" t="n">
        <v>1.84</v>
      </c>
    </row>
    <row r="876" customFormat="false" ht="15" hidden="false" customHeight="false" outlineLevel="0" collapsed="false">
      <c r="A876" s="0" t="s">
        <v>643</v>
      </c>
      <c r="B876" s="0" t="n">
        <f aca="false">VALUE(LEFT(A876,4))</f>
        <v>2021</v>
      </c>
      <c r="C876" s="0" t="str">
        <f aca="false">"FY"&amp;IF(VALUE(MID(A876,6,2))&gt;=4,VALUE(LEFT(A876,4)),VALUE(LEFT(A876,4))-1)&amp;"-"&amp;TEXT(MOD(IF(VALUE(MID(A876,6,2))&gt;=4,VALUE(LEFT(A876,4)),VALUE(LEFT(A876,4))-1)+1,100),"00")</f>
        <v>FY2020-21</v>
      </c>
      <c r="D876" s="0" t="s">
        <v>89</v>
      </c>
      <c r="E876" s="0" t="s">
        <v>89</v>
      </c>
      <c r="F876" s="0" t="str">
        <f aca="false">INDEX(Mapping!$B$2:$B$465,MATCH(E876,Mapping!$A$2:$A$465,0))</f>
        <v>MB POWER (MP)</v>
      </c>
      <c r="G876" s="0" t="str">
        <f aca="false">INDEX(Mapping!$C$2:$C$465,MATCH(E876,Mapping!$A$2:$A$465,0))</f>
        <v>MB POWER (MP)</v>
      </c>
      <c r="H876" s="2" t="n">
        <v>87.23</v>
      </c>
      <c r="I876" s="3" t="n">
        <v>1.56</v>
      </c>
    </row>
    <row r="877" customFormat="false" ht="15" hidden="false" customHeight="false" outlineLevel="0" collapsed="false">
      <c r="A877" s="0" t="s">
        <v>643</v>
      </c>
      <c r="B877" s="0" t="n">
        <f aca="false">VALUE(LEFT(A877,4))</f>
        <v>2021</v>
      </c>
      <c r="C877" s="0" t="str">
        <f aca="false">"FY"&amp;IF(VALUE(MID(A877,6,2))&gt;=4,VALUE(LEFT(A877,4)),VALUE(LEFT(A877,4))-1)&amp;"-"&amp;TEXT(MOD(IF(VALUE(MID(A877,6,2))&gt;=4,VALUE(LEFT(A877,4)),VALUE(LEFT(A877,4))-1)+1,100),"00")</f>
        <v>FY2020-21</v>
      </c>
      <c r="D877" s="0" t="s">
        <v>159</v>
      </c>
      <c r="E877" s="0" t="s">
        <v>159</v>
      </c>
      <c r="F877" s="0" t="str">
        <f aca="false">INDEX(Mapping!$B$2:$B$465,MATCH(E877,Mapping!$A$2:$A$465,0))</f>
        <v>GMR WARORA (EX-EMCO)</v>
      </c>
      <c r="G877" s="0" t="str">
        <f aca="false">INDEX(Mapping!$C$2:$C$465,MATCH(E877,Mapping!$A$2:$A$465,0))</f>
        <v>GMR ENERGY</v>
      </c>
      <c r="H877" s="2" t="n">
        <v>85.48</v>
      </c>
      <c r="I877" s="3" t="n">
        <v>1.53</v>
      </c>
    </row>
    <row r="878" customFormat="false" ht="15" hidden="false" customHeight="false" outlineLevel="0" collapsed="false">
      <c r="A878" s="0" t="s">
        <v>643</v>
      </c>
      <c r="B878" s="0" t="n">
        <f aca="false">VALUE(LEFT(A878,4))</f>
        <v>2021</v>
      </c>
      <c r="C878" s="0" t="str">
        <f aca="false">"FY"&amp;IF(VALUE(MID(A878,6,2))&gt;=4,VALUE(LEFT(A878,4)),VALUE(LEFT(A878,4))-1)&amp;"-"&amp;TEXT(MOD(IF(VALUE(MID(A878,6,2))&gt;=4,VALUE(LEFT(A878,4)),VALUE(LEFT(A878,4))-1)+1,100),"00")</f>
        <v>FY2020-21</v>
      </c>
      <c r="D878" s="0" t="s">
        <v>67</v>
      </c>
      <c r="E878" s="0" t="s">
        <v>67</v>
      </c>
      <c r="F878" s="0" t="str">
        <f aca="false">INDEX(Mapping!$B$2:$B$465,MATCH(E878,Mapping!$A$2:$A$465,0))</f>
        <v>JINDAL POWER LTD - STAGE 2</v>
      </c>
      <c r="G878" s="0" t="str">
        <f aca="false">INDEX(Mapping!$C$2:$C$465,MATCH(E878,Mapping!$A$2:$A$465,0))</f>
        <v>JINDAL POWER LTD (BOTH STAGES)</v>
      </c>
      <c r="H878" s="2" t="n">
        <v>82.53</v>
      </c>
      <c r="I878" s="3" t="n">
        <v>1.48</v>
      </c>
    </row>
    <row r="879" customFormat="false" ht="15" hidden="false" customHeight="false" outlineLevel="0" collapsed="false">
      <c r="A879" s="0" t="s">
        <v>643</v>
      </c>
      <c r="B879" s="0" t="n">
        <f aca="false">VALUE(LEFT(A879,4))</f>
        <v>2021</v>
      </c>
      <c r="C879" s="0" t="str">
        <f aca="false">"FY"&amp;IF(VALUE(MID(A879,6,2))&gt;=4,VALUE(LEFT(A879,4)),VALUE(LEFT(A879,4))-1)&amp;"-"&amp;TEXT(MOD(IF(VALUE(MID(A879,6,2))&gt;=4,VALUE(LEFT(A879,4)),VALUE(LEFT(A879,4))-1)+1,100),"00")</f>
        <v>FY2020-21</v>
      </c>
      <c r="D879" s="0" t="s">
        <v>167</v>
      </c>
      <c r="E879" s="0" t="s">
        <v>167</v>
      </c>
      <c r="F879" s="0" t="str">
        <f aca="false">INDEX(Mapping!$B$2:$B$465,MATCH(E879,Mapping!$A$2:$A$465,0))</f>
        <v>SEIL ENERGY INDIA (EX-SEMBCORP)</v>
      </c>
      <c r="G879" s="0" t="str">
        <f aca="false">INDEX(Mapping!$C$2:$C$465,MATCH(E879,Mapping!$A$2:$A$465,0))</f>
        <v>SEIL ENERGY INDIA</v>
      </c>
      <c r="H879" s="2" t="n">
        <v>81.49</v>
      </c>
      <c r="I879" s="3" t="n">
        <v>1.46</v>
      </c>
    </row>
    <row r="880" customFormat="false" ht="15" hidden="false" customHeight="false" outlineLevel="0" collapsed="false">
      <c r="A880" s="0" t="s">
        <v>643</v>
      </c>
      <c r="B880" s="0" t="n">
        <f aca="false">VALUE(LEFT(A880,4))</f>
        <v>2021</v>
      </c>
      <c r="C880" s="0" t="str">
        <f aca="false">"FY"&amp;IF(VALUE(MID(A880,6,2))&gt;=4,VALUE(LEFT(A880,4)),VALUE(LEFT(A880,4))-1)&amp;"-"&amp;TEXT(MOD(IF(VALUE(MID(A880,6,2))&gt;=4,VALUE(LEFT(A880,4)),VALUE(LEFT(A880,4))-1)+1,100),"00")</f>
        <v>FY2020-21</v>
      </c>
      <c r="D880" s="0" t="s">
        <v>53</v>
      </c>
      <c r="E880" s="0" t="s">
        <v>53</v>
      </c>
      <c r="F880" s="0" t="str">
        <f aca="false">INDEX(Mapping!$B$2:$B$465,MATCH(E880,Mapping!$A$2:$A$465,0))</f>
        <v>HIMACHAL PRADESH</v>
      </c>
      <c r="G880" s="0" t="str">
        <f aca="false">INDEX(Mapping!$C$2:$C$465,MATCH(E880,Mapping!$A$2:$A$465,0))</f>
        <v>HIMACHAL PRADESH</v>
      </c>
      <c r="H880" s="2" t="n">
        <v>73.96</v>
      </c>
      <c r="I880" s="3" t="n">
        <v>1.33</v>
      </c>
    </row>
    <row r="881" customFormat="false" ht="15" hidden="false" customHeight="false" outlineLevel="0" collapsed="false">
      <c r="A881" s="0" t="s">
        <v>643</v>
      </c>
      <c r="B881" s="0" t="n">
        <f aca="false">VALUE(LEFT(A881,4))</f>
        <v>2021</v>
      </c>
      <c r="C881" s="0" t="str">
        <f aca="false">"FY"&amp;IF(VALUE(MID(A881,6,2))&gt;=4,VALUE(LEFT(A881,4)),VALUE(LEFT(A881,4))-1)&amp;"-"&amp;TEXT(MOD(IF(VALUE(MID(A881,6,2))&gt;=4,VALUE(LEFT(A881,4)),VALUE(LEFT(A881,4))-1)+1,100),"00")</f>
        <v>FY2020-21</v>
      </c>
      <c r="D881" s="0" t="s">
        <v>79</v>
      </c>
      <c r="E881" s="0" t="s">
        <v>79</v>
      </c>
      <c r="F881" s="0" t="str">
        <f aca="false">INDEX(Mapping!$B$2:$B$465,MATCH(E881,Mapping!$A$2:$A$465,0))</f>
        <v>MAHAN ENERGEN (EX-ESSAR POWER MP)</v>
      </c>
      <c r="G881" s="0" t="str">
        <f aca="false">INDEX(Mapping!$C$2:$C$465,MATCH(E881,Mapping!$A$2:$A$465,0))</f>
        <v>ADANI POWER (ALL PLANTS)</v>
      </c>
      <c r="H881" s="2" t="n">
        <v>51.08</v>
      </c>
      <c r="I881" s="3" t="n">
        <v>0.92</v>
      </c>
    </row>
    <row r="882" customFormat="false" ht="15" hidden="false" customHeight="false" outlineLevel="0" collapsed="false">
      <c r="A882" s="0" t="s">
        <v>643</v>
      </c>
      <c r="B882" s="0" t="n">
        <f aca="false">VALUE(LEFT(A882,4))</f>
        <v>2021</v>
      </c>
      <c r="C882" s="0" t="str">
        <f aca="false">"FY"&amp;IF(VALUE(MID(A882,6,2))&gt;=4,VALUE(LEFT(A882,4)),VALUE(LEFT(A882,4))-1)&amp;"-"&amp;TEXT(MOD(IF(VALUE(MID(A882,6,2))&gt;=4,VALUE(LEFT(A882,4)),VALUE(LEFT(A882,4))-1)+1,100),"00")</f>
        <v>FY2020-21</v>
      </c>
      <c r="D882" s="0" t="s">
        <v>143</v>
      </c>
      <c r="E882" s="0" t="s">
        <v>143</v>
      </c>
      <c r="F882" s="0" t="str">
        <f aca="false">INDEX(Mapping!$B$2:$B$465,MATCH(E882,Mapping!$A$2:$A$465,0))</f>
        <v>MARUTI CLEAN COAL &amp; POWER</v>
      </c>
      <c r="G882" s="0" t="str">
        <f aca="false">INDEX(Mapping!$C$2:$C$465,MATCH(E882,Mapping!$A$2:$A$465,0))</f>
        <v>MARUTI CLEAN COAL &amp; POWER</v>
      </c>
      <c r="H882" s="2" t="n">
        <v>45.44</v>
      </c>
      <c r="I882" s="3" t="n">
        <v>0.81</v>
      </c>
    </row>
    <row r="883" customFormat="false" ht="15" hidden="false" customHeight="false" outlineLevel="0" collapsed="false">
      <c r="A883" s="0" t="s">
        <v>643</v>
      </c>
      <c r="B883" s="0" t="n">
        <f aca="false">VALUE(LEFT(A883,4))</f>
        <v>2021</v>
      </c>
      <c r="C883" s="0" t="str">
        <f aca="false">"FY"&amp;IF(VALUE(MID(A883,6,2))&gt;=4,VALUE(LEFT(A883,4)),VALUE(LEFT(A883,4))-1)&amp;"-"&amp;TEXT(MOD(IF(VALUE(MID(A883,6,2))&gt;=4,VALUE(LEFT(A883,4)),VALUE(LEFT(A883,4))-1)+1,100),"00")</f>
        <v>FY2020-21</v>
      </c>
      <c r="D883" s="0" t="s">
        <v>44</v>
      </c>
      <c r="E883" s="0" t="s">
        <v>44</v>
      </c>
      <c r="F883" s="0" t="str">
        <f aca="false">INDEX(Mapping!$B$2:$B$465,MATCH(E883,Mapping!$A$2:$A$465,0))</f>
        <v>HARYANA</v>
      </c>
      <c r="G883" s="0" t="str">
        <f aca="false">INDEX(Mapping!$C$2:$C$465,MATCH(E883,Mapping!$A$2:$A$465,0))</f>
        <v>HARYANA</v>
      </c>
      <c r="H883" s="2" t="n">
        <v>44.15</v>
      </c>
      <c r="I883" s="3" t="n">
        <v>0.79</v>
      </c>
    </row>
    <row r="884" customFormat="false" ht="15" hidden="false" customHeight="false" outlineLevel="0" collapsed="false">
      <c r="A884" s="0" t="s">
        <v>643</v>
      </c>
      <c r="B884" s="0" t="n">
        <f aca="false">VALUE(LEFT(A884,4))</f>
        <v>2021</v>
      </c>
      <c r="C884" s="0" t="str">
        <f aca="false">"FY"&amp;IF(VALUE(MID(A884,6,2))&gt;=4,VALUE(LEFT(A884,4)),VALUE(LEFT(A884,4))-1)&amp;"-"&amp;TEXT(MOD(IF(VALUE(MID(A884,6,2))&gt;=4,VALUE(LEFT(A884,4)),VALUE(LEFT(A884,4))-1)+1,100),"00")</f>
        <v>FY2020-21</v>
      </c>
      <c r="D884" s="0" t="s">
        <v>37</v>
      </c>
      <c r="E884" s="0" t="s">
        <v>37</v>
      </c>
      <c r="F884" s="0" t="str">
        <f aca="false">INDEX(Mapping!$B$2:$B$465,MATCH(E884,Mapping!$A$2:$A$465,0))</f>
        <v>MAHARASHTRA</v>
      </c>
      <c r="G884" s="0" t="str">
        <f aca="false">INDEX(Mapping!$C$2:$C$465,MATCH(E884,Mapping!$A$2:$A$465,0))</f>
        <v>MAHARASHTRA</v>
      </c>
      <c r="H884" s="2" t="n">
        <v>41.24</v>
      </c>
      <c r="I884" s="3" t="n">
        <v>0.74</v>
      </c>
    </row>
    <row r="885" customFormat="false" ht="15" hidden="false" customHeight="false" outlineLevel="0" collapsed="false">
      <c r="A885" s="0" t="s">
        <v>643</v>
      </c>
      <c r="B885" s="0" t="n">
        <f aca="false">VALUE(LEFT(A885,4))</f>
        <v>2021</v>
      </c>
      <c r="C885" s="0" t="str">
        <f aca="false">"FY"&amp;IF(VALUE(MID(A885,6,2))&gt;=4,VALUE(LEFT(A885,4)),VALUE(LEFT(A885,4))-1)&amp;"-"&amp;TEXT(MOD(IF(VALUE(MID(A885,6,2))&gt;=4,VALUE(LEFT(A885,4)),VALUE(LEFT(A885,4))-1)+1,100),"00")</f>
        <v>FY2020-21</v>
      </c>
      <c r="D885" s="0" t="s">
        <v>35</v>
      </c>
      <c r="E885" s="0" t="s">
        <v>35</v>
      </c>
      <c r="F885" s="0" t="str">
        <f aca="false">INDEX(Mapping!$B$2:$B$465,MATCH(E885,Mapping!$A$2:$A$465,0))</f>
        <v>TELANGANA</v>
      </c>
      <c r="G885" s="0" t="str">
        <f aca="false">INDEX(Mapping!$C$2:$C$465,MATCH(E885,Mapping!$A$2:$A$465,0))</f>
        <v>TELANGANA</v>
      </c>
      <c r="H885" s="2" t="n">
        <v>37.67</v>
      </c>
      <c r="I885" s="3" t="n">
        <v>0.68</v>
      </c>
    </row>
    <row r="886" customFormat="false" ht="15" hidden="false" customHeight="false" outlineLevel="0" collapsed="false">
      <c r="A886" s="0" t="s">
        <v>643</v>
      </c>
      <c r="B886" s="0" t="n">
        <f aca="false">VALUE(LEFT(A886,4))</f>
        <v>2021</v>
      </c>
      <c r="C886" s="0" t="str">
        <f aca="false">"FY"&amp;IF(VALUE(MID(A886,6,2))&gt;=4,VALUE(LEFT(A886,4)),VALUE(LEFT(A886,4))-1)&amp;"-"&amp;TEXT(MOD(IF(VALUE(MID(A886,6,2))&gt;=4,VALUE(LEFT(A886,4)),VALUE(LEFT(A886,4))-1)+1,100),"00")</f>
        <v>FY2020-21</v>
      </c>
      <c r="D886" s="0" t="s">
        <v>46</v>
      </c>
      <c r="E886" s="0" t="s">
        <v>46</v>
      </c>
      <c r="F886" s="0" t="str">
        <f aca="false">INDEX(Mapping!$B$2:$B$465,MATCH(E886,Mapping!$A$2:$A$465,0))</f>
        <v>CHHATTISGARH</v>
      </c>
      <c r="G886" s="0" t="str">
        <f aca="false">INDEX(Mapping!$C$2:$C$465,MATCH(E886,Mapping!$A$2:$A$465,0))</f>
        <v>CHHATTISGARH</v>
      </c>
      <c r="H886" s="2" t="n">
        <v>33.31</v>
      </c>
      <c r="I886" s="3" t="n">
        <v>0.6</v>
      </c>
    </row>
    <row r="887" customFormat="false" ht="15" hidden="false" customHeight="false" outlineLevel="0" collapsed="false">
      <c r="A887" s="0" t="s">
        <v>643</v>
      </c>
      <c r="B887" s="0" t="n">
        <f aca="false">VALUE(LEFT(A887,4))</f>
        <v>2021</v>
      </c>
      <c r="C887" s="0" t="str">
        <f aca="false">"FY"&amp;IF(VALUE(MID(A887,6,2))&gt;=4,VALUE(LEFT(A887,4)),VALUE(LEFT(A887,4))-1)&amp;"-"&amp;TEXT(MOD(IF(VALUE(MID(A887,6,2))&gt;=4,VALUE(LEFT(A887,4)),VALUE(LEFT(A887,4))-1)+1,100),"00")</f>
        <v>FY2020-21</v>
      </c>
      <c r="D887" s="0" t="s">
        <v>119</v>
      </c>
      <c r="E887" s="0" t="s">
        <v>119</v>
      </c>
      <c r="F887" s="0" t="str">
        <f aca="false">INDEX(Mapping!$B$2:$B$465,MATCH(E887,Mapping!$A$2:$A$465,0))</f>
        <v>GOA</v>
      </c>
      <c r="G887" s="0" t="str">
        <f aca="false">INDEX(Mapping!$C$2:$C$465,MATCH(E887,Mapping!$A$2:$A$465,0))</f>
        <v>GOA</v>
      </c>
      <c r="H887" s="2" t="n">
        <v>31.1</v>
      </c>
      <c r="I887" s="3" t="n">
        <v>0.56</v>
      </c>
    </row>
    <row r="888" customFormat="false" ht="15" hidden="false" customHeight="false" outlineLevel="0" collapsed="false">
      <c r="A888" s="0" t="s">
        <v>643</v>
      </c>
      <c r="B888" s="0" t="n">
        <f aca="false">VALUE(LEFT(A888,4))</f>
        <v>2021</v>
      </c>
      <c r="C888" s="0" t="str">
        <f aca="false">"FY"&amp;IF(VALUE(MID(A888,6,2))&gt;=4,VALUE(LEFT(A888,4)),VALUE(LEFT(A888,4))-1)&amp;"-"&amp;TEXT(MOD(IF(VALUE(MID(A888,6,2))&gt;=4,VALUE(LEFT(A888,4)),VALUE(LEFT(A888,4))-1)+1,100),"00")</f>
        <v>FY2020-21</v>
      </c>
      <c r="D888" s="0" t="s">
        <v>71</v>
      </c>
      <c r="E888" s="0" t="s">
        <v>71</v>
      </c>
      <c r="F888" s="0" t="str">
        <f aca="false">INDEX(Mapping!$B$2:$B$465,MATCH(E888,Mapping!$A$2:$A$465,0))</f>
        <v>KERALA</v>
      </c>
      <c r="G888" s="0" t="str">
        <f aca="false">INDEX(Mapping!$C$2:$C$465,MATCH(E888,Mapping!$A$2:$A$465,0))</f>
        <v>KERALA</v>
      </c>
      <c r="H888" s="2" t="n">
        <v>30.81</v>
      </c>
      <c r="I888" s="3" t="n">
        <v>0.55</v>
      </c>
    </row>
    <row r="889" customFormat="false" ht="15" hidden="false" customHeight="false" outlineLevel="0" collapsed="false">
      <c r="A889" s="0" t="s">
        <v>643</v>
      </c>
      <c r="B889" s="0" t="n">
        <f aca="false">VALUE(LEFT(A889,4))</f>
        <v>2021</v>
      </c>
      <c r="C889" s="0" t="str">
        <f aca="false">"FY"&amp;IF(VALUE(MID(A889,6,2))&gt;=4,VALUE(LEFT(A889,4)),VALUE(LEFT(A889,4))-1)&amp;"-"&amp;TEXT(MOD(IF(VALUE(MID(A889,6,2))&gt;=4,VALUE(LEFT(A889,4)),VALUE(LEFT(A889,4))-1)+1,100),"00")</f>
        <v>FY2020-21</v>
      </c>
      <c r="D889" s="0" t="s">
        <v>272</v>
      </c>
      <c r="E889" s="0" t="s">
        <v>272</v>
      </c>
      <c r="F889" s="0" t="str">
        <f aca="false">INDEX(Mapping!$B$2:$B$465,MATCH(E889,Mapping!$A$2:$A$465,0))</f>
        <v>BALCO</v>
      </c>
      <c r="G889" s="0" t="str">
        <f aca="false">INDEX(Mapping!$C$2:$C$465,MATCH(E889,Mapping!$A$2:$A$465,0))</f>
        <v>BALCO</v>
      </c>
      <c r="H889" s="2" t="n">
        <v>27.28</v>
      </c>
      <c r="I889" s="3" t="n">
        <v>0.49</v>
      </c>
    </row>
    <row r="890" customFormat="false" ht="15" hidden="false" customHeight="false" outlineLevel="0" collapsed="false">
      <c r="A890" s="0" t="s">
        <v>643</v>
      </c>
      <c r="B890" s="0" t="n">
        <f aca="false">VALUE(LEFT(A890,4))</f>
        <v>2021</v>
      </c>
      <c r="C890" s="0" t="str">
        <f aca="false">"FY"&amp;IF(VALUE(MID(A890,6,2))&gt;=4,VALUE(LEFT(A890,4)),VALUE(LEFT(A890,4))-1)&amp;"-"&amp;TEXT(MOD(IF(VALUE(MID(A890,6,2))&gt;=4,VALUE(LEFT(A890,4)),VALUE(LEFT(A890,4))-1)+1,100),"00")</f>
        <v>FY2020-21</v>
      </c>
      <c r="D890" s="0" t="s">
        <v>169</v>
      </c>
      <c r="E890" s="0" t="s">
        <v>169</v>
      </c>
      <c r="F890" s="0" t="str">
        <f aca="false">INDEX(Mapping!$B$2:$B$465,MATCH(E890,Mapping!$A$2:$A$465,0))</f>
        <v>JHABUA POWER</v>
      </c>
      <c r="G890" s="0" t="str">
        <f aca="false">INDEX(Mapping!$C$2:$C$465,MATCH(E890,Mapping!$A$2:$A$465,0))</f>
        <v>JHABUA POWER</v>
      </c>
      <c r="H890" s="2" t="n">
        <v>24.73</v>
      </c>
      <c r="I890" s="3" t="n">
        <v>0.44</v>
      </c>
    </row>
    <row r="891" customFormat="false" ht="15" hidden="false" customHeight="false" outlineLevel="0" collapsed="false">
      <c r="A891" s="0" t="s">
        <v>643</v>
      </c>
      <c r="B891" s="0" t="n">
        <f aca="false">VALUE(LEFT(A891,4))</f>
        <v>2021</v>
      </c>
      <c r="C891" s="0" t="str">
        <f aca="false">"FY"&amp;IF(VALUE(MID(A891,6,2))&gt;=4,VALUE(LEFT(A891,4)),VALUE(LEFT(A891,4))-1)&amp;"-"&amp;TEXT(MOD(IF(VALUE(MID(A891,6,2))&gt;=4,VALUE(LEFT(A891,4)),VALUE(LEFT(A891,4))-1)+1,100),"00")</f>
        <v>FY2020-21</v>
      </c>
      <c r="D891" s="0" t="s">
        <v>199</v>
      </c>
      <c r="E891" s="0" t="s">
        <v>199</v>
      </c>
      <c r="F891" s="0" t="str">
        <f aca="false">INDEX(Mapping!$B$2:$B$465,MATCH(E891,Mapping!$A$2:$A$465,0))</f>
        <v>TRIPURA</v>
      </c>
      <c r="G891" s="0" t="str">
        <f aca="false">INDEX(Mapping!$C$2:$C$465,MATCH(E891,Mapping!$A$2:$A$465,0))</f>
        <v>TRIPURA</v>
      </c>
      <c r="H891" s="2" t="n">
        <v>21.28</v>
      </c>
      <c r="I891" s="3" t="n">
        <v>0.38</v>
      </c>
    </row>
    <row r="892" customFormat="false" ht="15" hidden="false" customHeight="false" outlineLevel="0" collapsed="false">
      <c r="A892" s="0" t="s">
        <v>643</v>
      </c>
      <c r="B892" s="0" t="n">
        <f aca="false">VALUE(LEFT(A892,4))</f>
        <v>2021</v>
      </c>
      <c r="C892" s="0" t="str">
        <f aca="false">"FY"&amp;IF(VALUE(MID(A892,6,2))&gt;=4,VALUE(LEFT(A892,4)),VALUE(LEFT(A892,4))-1)&amp;"-"&amp;TEXT(MOD(IF(VALUE(MID(A892,6,2))&gt;=4,VALUE(LEFT(A892,4)),VALUE(LEFT(A892,4))-1)+1,100),"00")</f>
        <v>FY2020-21</v>
      </c>
      <c r="D892" s="0" t="s">
        <v>40</v>
      </c>
      <c r="E892" s="0" t="s">
        <v>40</v>
      </c>
      <c r="F892" s="0" t="str">
        <f aca="false">INDEX(Mapping!$B$2:$B$465,MATCH(E892,Mapping!$A$2:$A$465,0))</f>
        <v>TAMIL NADU</v>
      </c>
      <c r="G892" s="0" t="str">
        <f aca="false">INDEX(Mapping!$C$2:$C$465,MATCH(E892,Mapping!$A$2:$A$465,0))</f>
        <v>TAMIL NADU</v>
      </c>
      <c r="H892" s="2" t="n">
        <v>18.59</v>
      </c>
      <c r="I892" s="3" t="n">
        <v>0.33</v>
      </c>
    </row>
    <row r="893" customFormat="false" ht="15" hidden="false" customHeight="false" outlineLevel="0" collapsed="false">
      <c r="A893" s="0" t="s">
        <v>643</v>
      </c>
      <c r="B893" s="0" t="n">
        <f aca="false">VALUE(LEFT(A893,4))</f>
        <v>2021</v>
      </c>
      <c r="C893" s="0" t="str">
        <f aca="false">"FY"&amp;IF(VALUE(MID(A893,6,2))&gt;=4,VALUE(LEFT(A893,4)),VALUE(LEFT(A893,4))-1)&amp;"-"&amp;TEXT(MOD(IF(VALUE(MID(A893,6,2))&gt;=4,VALUE(LEFT(A893,4)),VALUE(LEFT(A893,4))-1)+1,100),"00")</f>
        <v>FY2020-21</v>
      </c>
      <c r="D893" s="0" t="s">
        <v>38</v>
      </c>
      <c r="E893" s="0" t="s">
        <v>38</v>
      </c>
      <c r="F893" s="0" t="str">
        <f aca="false">INDEX(Mapping!$B$2:$B$465,MATCH(E893,Mapping!$A$2:$A$465,0))</f>
        <v>ANDHRA PRADESH</v>
      </c>
      <c r="G893" s="0" t="str">
        <f aca="false">INDEX(Mapping!$C$2:$C$465,MATCH(E893,Mapping!$A$2:$A$465,0))</f>
        <v>ANDHRA PRADESH</v>
      </c>
      <c r="H893" s="2" t="n">
        <v>18.48</v>
      </c>
      <c r="I893" s="3" t="n">
        <v>0.33</v>
      </c>
    </row>
    <row r="894" customFormat="false" ht="15" hidden="false" customHeight="false" outlineLevel="0" collapsed="false">
      <c r="A894" s="0" t="s">
        <v>643</v>
      </c>
      <c r="B894" s="0" t="n">
        <f aca="false">VALUE(LEFT(A894,4))</f>
        <v>2021</v>
      </c>
      <c r="C894" s="0" t="str">
        <f aca="false">"FY"&amp;IF(VALUE(MID(A894,6,2))&gt;=4,VALUE(LEFT(A894,4)),VALUE(LEFT(A894,4))-1)&amp;"-"&amp;TEXT(MOD(IF(VALUE(MID(A894,6,2))&gt;=4,VALUE(LEFT(A894,4)),VALUE(LEFT(A894,4))-1)+1,100),"00")</f>
        <v>FY2020-21</v>
      </c>
      <c r="D894" s="0" t="s">
        <v>106</v>
      </c>
      <c r="E894" s="0" t="s">
        <v>106</v>
      </c>
      <c r="F894" s="0" t="str">
        <f aca="false">INDEX(Mapping!$B$2:$B$465,MATCH(E894,Mapping!$A$2:$A$465,0))</f>
        <v>ACB (INDIA)</v>
      </c>
      <c r="G894" s="0" t="str">
        <f aca="false">INDEX(Mapping!$C$2:$C$465,MATCH(E894,Mapping!$A$2:$A$465,0))</f>
        <v>ACB (INDIA)</v>
      </c>
      <c r="H894" s="2" t="n">
        <v>17.89</v>
      </c>
      <c r="I894" s="3" t="n">
        <v>0.32</v>
      </c>
    </row>
    <row r="895" customFormat="false" ht="15" hidden="false" customHeight="false" outlineLevel="0" collapsed="false">
      <c r="A895" s="0" t="s">
        <v>643</v>
      </c>
      <c r="B895" s="0" t="n">
        <f aca="false">VALUE(LEFT(A895,4))</f>
        <v>2021</v>
      </c>
      <c r="C895" s="0" t="str">
        <f aca="false">"FY"&amp;IF(VALUE(MID(A895,6,2))&gt;=4,VALUE(LEFT(A895,4)),VALUE(LEFT(A895,4))-1)&amp;"-"&amp;TEXT(MOD(IF(VALUE(MID(A895,6,2))&gt;=4,VALUE(LEFT(A895,4)),VALUE(LEFT(A895,4))-1)+1,100),"00")</f>
        <v>FY2020-21</v>
      </c>
      <c r="D895" s="0" t="s">
        <v>155</v>
      </c>
      <c r="E895" s="0" t="s">
        <v>155</v>
      </c>
      <c r="F895" s="0" t="str">
        <f aca="false">INDEX(Mapping!$B$2:$B$465,MATCH(E895,Mapping!$A$2:$A$465,0))</f>
        <v>SKS POWER</v>
      </c>
      <c r="G895" s="0" t="str">
        <f aca="false">INDEX(Mapping!$C$2:$C$465,MATCH(E895,Mapping!$A$2:$A$465,0))</f>
        <v>SKS POWER</v>
      </c>
      <c r="H895" s="2" t="n">
        <v>17.39</v>
      </c>
      <c r="I895" s="3" t="n">
        <v>0.31</v>
      </c>
    </row>
    <row r="896" customFormat="false" ht="15" hidden="false" customHeight="false" outlineLevel="0" collapsed="false">
      <c r="A896" s="0" t="s">
        <v>643</v>
      </c>
      <c r="B896" s="0" t="n">
        <f aca="false">VALUE(LEFT(A896,4))</f>
        <v>2021</v>
      </c>
      <c r="C896" s="0" t="str">
        <f aca="false">"FY"&amp;IF(VALUE(MID(A896,6,2))&gt;=4,VALUE(LEFT(A896,4)),VALUE(LEFT(A896,4))-1)&amp;"-"&amp;TEXT(MOD(IF(VALUE(MID(A896,6,2))&gt;=4,VALUE(LEFT(A896,4)),VALUE(LEFT(A896,4))-1)+1,100),"00")</f>
        <v>FY2020-21</v>
      </c>
      <c r="D896" s="0" t="s">
        <v>246</v>
      </c>
      <c r="E896" s="0" t="s">
        <v>246</v>
      </c>
      <c r="F896" s="0" t="str">
        <f aca="false">INDEX(Mapping!$B$2:$B$465,MATCH(E896,Mapping!$A$2:$A$465,0))</f>
        <v>NTPC STATIONS</v>
      </c>
      <c r="G896" s="0" t="str">
        <f aca="false">INDEX(Mapping!$C$2:$C$465,MATCH(E896,Mapping!$A$2:$A$465,0))</f>
        <v>NTPC GROUP</v>
      </c>
      <c r="H896" s="2" t="n">
        <v>16.97</v>
      </c>
      <c r="I896" s="3" t="n">
        <v>0.3</v>
      </c>
    </row>
    <row r="897" customFormat="false" ht="15" hidden="false" customHeight="false" outlineLevel="0" collapsed="false">
      <c r="A897" s="0" t="s">
        <v>643</v>
      </c>
      <c r="B897" s="0" t="n">
        <f aca="false">VALUE(LEFT(A897,4))</f>
        <v>2021</v>
      </c>
      <c r="C897" s="0" t="str">
        <f aca="false">"FY"&amp;IF(VALUE(MID(A897,6,2))&gt;=4,VALUE(LEFT(A897,4)),VALUE(LEFT(A897,4))-1)&amp;"-"&amp;TEXT(MOD(IF(VALUE(MID(A897,6,2))&gt;=4,VALUE(LEFT(A897,4)),VALUE(LEFT(A897,4))-1)+1,100),"00")</f>
        <v>FY2020-21</v>
      </c>
      <c r="D897" s="0" t="s">
        <v>116</v>
      </c>
      <c r="E897" s="0" t="s">
        <v>116</v>
      </c>
      <c r="F897" s="0" t="str">
        <f aca="false">INDEX(Mapping!$B$2:$B$465,MATCH(E897,Mapping!$A$2:$A$465,0))</f>
        <v>RKM POWERGEN</v>
      </c>
      <c r="G897" s="0" t="str">
        <f aca="false">INDEX(Mapping!$C$2:$C$465,MATCH(E897,Mapping!$A$2:$A$465,0))</f>
        <v>RKM POWERGEN</v>
      </c>
      <c r="H897" s="2" t="n">
        <v>16.16</v>
      </c>
      <c r="I897" s="3" t="n">
        <v>0.29</v>
      </c>
    </row>
    <row r="898" customFormat="false" ht="15" hidden="false" customHeight="false" outlineLevel="0" collapsed="false">
      <c r="A898" s="0" t="s">
        <v>643</v>
      </c>
      <c r="B898" s="0" t="n">
        <f aca="false">VALUE(LEFT(A898,4))</f>
        <v>2021</v>
      </c>
      <c r="C898" s="0" t="str">
        <f aca="false">"FY"&amp;IF(VALUE(MID(A898,6,2))&gt;=4,VALUE(LEFT(A898,4)),VALUE(LEFT(A898,4))-1)&amp;"-"&amp;TEXT(MOD(IF(VALUE(MID(A898,6,2))&gt;=4,VALUE(LEFT(A898,4)),VALUE(LEFT(A898,4))-1)+1,100),"00")</f>
        <v>FY2020-21</v>
      </c>
      <c r="D898" s="0" t="s">
        <v>187</v>
      </c>
      <c r="E898" s="0" t="s">
        <v>187</v>
      </c>
      <c r="F898" s="0" t="str">
        <f aca="false">INDEX(Mapping!$B$2:$B$465,MATCH(E898,Mapping!$A$2:$A$465,0))</f>
        <v>SPECTRUM</v>
      </c>
      <c r="G898" s="0" t="str">
        <f aca="false">INDEX(Mapping!$C$2:$C$465,MATCH(E898,Mapping!$A$2:$A$465,0))</f>
        <v>SPECTRUM</v>
      </c>
      <c r="H898" s="2" t="n">
        <v>14.13</v>
      </c>
      <c r="I898" s="3" t="n">
        <v>0.25</v>
      </c>
    </row>
    <row r="899" customFormat="false" ht="15" hidden="false" customHeight="false" outlineLevel="0" collapsed="false">
      <c r="A899" s="0" t="s">
        <v>643</v>
      </c>
      <c r="B899" s="0" t="n">
        <f aca="false">VALUE(LEFT(A899,4))</f>
        <v>2021</v>
      </c>
      <c r="C899" s="0" t="str">
        <f aca="false">"FY"&amp;IF(VALUE(MID(A899,6,2))&gt;=4,VALUE(LEFT(A899,4)),VALUE(LEFT(A899,4))-1)&amp;"-"&amp;TEXT(MOD(IF(VALUE(MID(A899,6,2))&gt;=4,VALUE(LEFT(A899,4)),VALUE(LEFT(A899,4))-1)+1,100),"00")</f>
        <v>FY2020-21</v>
      </c>
      <c r="D899" s="0" t="s">
        <v>122</v>
      </c>
      <c r="E899" s="0" t="s">
        <v>122</v>
      </c>
      <c r="F899" s="0" t="str">
        <f aca="false">INDEX(Mapping!$B$2:$B$465,MATCH(E899,Mapping!$A$2:$A$465,0))</f>
        <v>KARCHAM WANGTOO HEP</v>
      </c>
      <c r="G899" s="0" t="str">
        <f aca="false">INDEX(Mapping!$C$2:$C$465,MATCH(E899,Mapping!$A$2:$A$465,0))</f>
        <v>KARCHAM WANGTOO HEP</v>
      </c>
      <c r="H899" s="2" t="n">
        <v>12.62</v>
      </c>
      <c r="I899" s="3" t="n">
        <v>0.23</v>
      </c>
    </row>
    <row r="900" customFormat="false" ht="15" hidden="false" customHeight="false" outlineLevel="0" collapsed="false">
      <c r="A900" s="0" t="s">
        <v>643</v>
      </c>
      <c r="B900" s="0" t="n">
        <f aca="false">VALUE(LEFT(A900,4))</f>
        <v>2021</v>
      </c>
      <c r="C900" s="0" t="str">
        <f aca="false">"FY"&amp;IF(VALUE(MID(A900,6,2))&gt;=4,VALUE(LEFT(A900,4)),VALUE(LEFT(A900,4))-1)&amp;"-"&amp;TEXT(MOD(IF(VALUE(MID(A900,6,2))&gt;=4,VALUE(LEFT(A900,4)),VALUE(LEFT(A900,4))-1)+1,100),"00")</f>
        <v>FY2020-21</v>
      </c>
      <c r="D900" s="0" t="s">
        <v>265</v>
      </c>
      <c r="E900" s="0" t="s">
        <v>265</v>
      </c>
      <c r="F900" s="0" t="str">
        <f aca="false">INDEX(Mapping!$B$2:$B$465,MATCH(E900,Mapping!$A$2:$A$465,0))</f>
        <v>NTPC STATIONS</v>
      </c>
      <c r="G900" s="0" t="str">
        <f aca="false">INDEX(Mapping!$C$2:$C$465,MATCH(E900,Mapping!$A$2:$A$465,0))</f>
        <v>NTPC GROUP</v>
      </c>
      <c r="H900" s="2" t="n">
        <v>12.57</v>
      </c>
      <c r="I900" s="3" t="n">
        <v>0.23</v>
      </c>
    </row>
    <row r="901" customFormat="false" ht="15" hidden="false" customHeight="false" outlineLevel="0" collapsed="false">
      <c r="A901" s="0" t="s">
        <v>643</v>
      </c>
      <c r="B901" s="0" t="n">
        <f aca="false">VALUE(LEFT(A901,4))</f>
        <v>2021</v>
      </c>
      <c r="C901" s="0" t="str">
        <f aca="false">"FY"&amp;IF(VALUE(MID(A901,6,2))&gt;=4,VALUE(LEFT(A901,4)),VALUE(LEFT(A901,4))-1)&amp;"-"&amp;TEXT(MOD(IF(VALUE(MID(A901,6,2))&gt;=4,VALUE(LEFT(A901,4)),VALUE(LEFT(A901,4))-1)+1,100),"00")</f>
        <v>FY2020-21</v>
      </c>
      <c r="D901" s="0" t="s">
        <v>184</v>
      </c>
      <c r="E901" s="0" t="s">
        <v>184</v>
      </c>
      <c r="F901" s="0" t="str">
        <f aca="false">INDEX(Mapping!$B$2:$B$465,MATCH(E901,Mapping!$A$2:$A$465,0))</f>
        <v>GMR KAMALANGA</v>
      </c>
      <c r="G901" s="0" t="str">
        <f aca="false">INDEX(Mapping!$C$2:$C$465,MATCH(E901,Mapping!$A$2:$A$465,0))</f>
        <v>GMR ENERGY</v>
      </c>
      <c r="H901" s="2" t="n">
        <v>11.72</v>
      </c>
      <c r="I901" s="3" t="n">
        <v>0.21</v>
      </c>
    </row>
    <row r="902" customFormat="false" ht="15" hidden="false" customHeight="false" outlineLevel="0" collapsed="false">
      <c r="A902" s="0" t="s">
        <v>643</v>
      </c>
      <c r="B902" s="0" t="n">
        <f aca="false">VALUE(LEFT(A902,4))</f>
        <v>2021</v>
      </c>
      <c r="C902" s="0" t="str">
        <f aca="false">"FY"&amp;IF(VALUE(MID(A902,6,2))&gt;=4,VALUE(LEFT(A902,4)),VALUE(LEFT(A902,4))-1)&amp;"-"&amp;TEXT(MOD(IF(VALUE(MID(A902,6,2))&gt;=4,VALUE(LEFT(A902,4)),VALUE(LEFT(A902,4))-1)+1,100),"00")</f>
        <v>FY2020-21</v>
      </c>
      <c r="D902" s="0" t="s">
        <v>211</v>
      </c>
      <c r="E902" s="0" t="s">
        <v>211</v>
      </c>
      <c r="F902" s="0" t="str">
        <f aca="false">INDEX(Mapping!$B$2:$B$465,MATCH(E902,Mapping!$A$2:$A$465,0))</f>
        <v>SINGOLI BHATWARI HEP</v>
      </c>
      <c r="G902" s="0" t="str">
        <f aca="false">INDEX(Mapping!$C$2:$C$465,MATCH(E902,Mapping!$A$2:$A$465,0))</f>
        <v>SINGOLI BHATWARI HEP</v>
      </c>
      <c r="H902" s="2" t="n">
        <v>11.68</v>
      </c>
      <c r="I902" s="3" t="n">
        <v>0.21</v>
      </c>
    </row>
    <row r="903" customFormat="false" ht="15" hidden="false" customHeight="false" outlineLevel="0" collapsed="false">
      <c r="A903" s="0" t="s">
        <v>643</v>
      </c>
      <c r="B903" s="0" t="n">
        <f aca="false">VALUE(LEFT(A903,4))</f>
        <v>2021</v>
      </c>
      <c r="C903" s="0" t="str">
        <f aca="false">"FY"&amp;IF(VALUE(MID(A903,6,2))&gt;=4,VALUE(LEFT(A903,4)),VALUE(LEFT(A903,4))-1)&amp;"-"&amp;TEXT(MOD(IF(VALUE(MID(A903,6,2))&gt;=4,VALUE(LEFT(A903,4)),VALUE(LEFT(A903,4))-1)+1,100),"00")</f>
        <v>FY2020-21</v>
      </c>
      <c r="D903" s="0" t="s">
        <v>128</v>
      </c>
      <c r="E903" s="0" t="s">
        <v>128</v>
      </c>
      <c r="F903" s="0" t="str">
        <f aca="false">INDEX(Mapping!$B$2:$B$465,MATCH(E903,Mapping!$A$2:$A$465,0))</f>
        <v>AD HYDRO POWER</v>
      </c>
      <c r="G903" s="0" t="str">
        <f aca="false">INDEX(Mapping!$C$2:$C$465,MATCH(E903,Mapping!$A$2:$A$465,0))</f>
        <v>AD HYDRO POWER</v>
      </c>
      <c r="H903" s="2" t="n">
        <v>11.35</v>
      </c>
      <c r="I903" s="3" t="n">
        <v>0.2</v>
      </c>
    </row>
    <row r="904" customFormat="false" ht="15" hidden="false" customHeight="false" outlineLevel="0" collapsed="false">
      <c r="A904" s="0" t="s">
        <v>643</v>
      </c>
      <c r="B904" s="0" t="n">
        <f aca="false">VALUE(LEFT(A904,4))</f>
        <v>2021</v>
      </c>
      <c r="C904" s="0" t="str">
        <f aca="false">"FY"&amp;IF(VALUE(MID(A904,6,2))&gt;=4,VALUE(LEFT(A904,4)),VALUE(LEFT(A904,4))-1)&amp;"-"&amp;TEXT(MOD(IF(VALUE(MID(A904,6,2))&gt;=4,VALUE(LEFT(A904,4)),VALUE(LEFT(A904,4))-1)+1,100),"00")</f>
        <v>FY2020-21</v>
      </c>
      <c r="D904" s="0" t="s">
        <v>235</v>
      </c>
      <c r="E904" s="0" t="s">
        <v>235</v>
      </c>
      <c r="F904" s="0" t="str">
        <f aca="false">INDEX(Mapping!$B$2:$B$465,MATCH(E904,Mapping!$A$2:$A$465,0))</f>
        <v>ITPCL (IL&amp;FS TAMIL NADU)</v>
      </c>
      <c r="G904" s="0" t="str">
        <f aca="false">INDEX(Mapping!$C$2:$C$465,MATCH(E904,Mapping!$A$2:$A$465,0))</f>
        <v>ITPCL (IL&amp;FS TAMIL NADU)</v>
      </c>
      <c r="H904" s="2" t="n">
        <v>9.86</v>
      </c>
      <c r="I904" s="3" t="n">
        <v>0.18</v>
      </c>
    </row>
    <row r="905" customFormat="false" ht="15" hidden="false" customHeight="false" outlineLevel="0" collapsed="false">
      <c r="A905" s="0" t="s">
        <v>643</v>
      </c>
      <c r="B905" s="0" t="n">
        <f aca="false">VALUE(LEFT(A905,4))</f>
        <v>2021</v>
      </c>
      <c r="C905" s="0" t="str">
        <f aca="false">"FY"&amp;IF(VALUE(MID(A905,6,2))&gt;=4,VALUE(LEFT(A905,4)),VALUE(LEFT(A905,4))-1)&amp;"-"&amp;TEXT(MOD(IF(VALUE(MID(A905,6,2))&gt;=4,VALUE(LEFT(A905,4)),VALUE(LEFT(A905,4))-1)+1,100),"00")</f>
        <v>FY2020-21</v>
      </c>
      <c r="D905" s="0" t="s">
        <v>142</v>
      </c>
      <c r="E905" s="0" t="s">
        <v>142</v>
      </c>
      <c r="F905" s="0" t="str">
        <f aca="false">INDEX(Mapping!$B$2:$B$465,MATCH(E905,Mapping!$A$2:$A$465,0))</f>
        <v>SAINJ HEP</v>
      </c>
      <c r="G905" s="0" t="str">
        <f aca="false">INDEX(Mapping!$C$2:$C$465,MATCH(E905,Mapping!$A$2:$A$465,0))</f>
        <v>SAINJ HEP</v>
      </c>
      <c r="H905" s="2" t="n">
        <v>9.43</v>
      </c>
      <c r="I905" s="3" t="n">
        <v>0.17</v>
      </c>
    </row>
    <row r="906" customFormat="false" ht="15" hidden="false" customHeight="false" outlineLevel="0" collapsed="false">
      <c r="A906" s="0" t="s">
        <v>643</v>
      </c>
      <c r="B906" s="0" t="n">
        <f aca="false">VALUE(LEFT(A906,4))</f>
        <v>2021</v>
      </c>
      <c r="C906" s="0" t="str">
        <f aca="false">"FY"&amp;IF(VALUE(MID(A906,6,2))&gt;=4,VALUE(LEFT(A906,4)),VALUE(LEFT(A906,4))-1)&amp;"-"&amp;TEXT(MOD(IF(VALUE(MID(A906,6,2))&gt;=4,VALUE(LEFT(A906,4)),VALUE(LEFT(A906,4))-1)+1,100),"00")</f>
        <v>FY2020-21</v>
      </c>
      <c r="D906" s="0" t="s">
        <v>176</v>
      </c>
      <c r="E906" s="0" t="s">
        <v>176</v>
      </c>
      <c r="F906" s="0" t="str">
        <f aca="false">INDEX(Mapping!$B$2:$B$465,MATCH(E906,Mapping!$A$2:$A$465,0))</f>
        <v>SIKKIM</v>
      </c>
      <c r="G906" s="0" t="str">
        <f aca="false">INDEX(Mapping!$C$2:$C$465,MATCH(E906,Mapping!$A$2:$A$465,0))</f>
        <v>SIKKIM</v>
      </c>
      <c r="H906" s="2" t="n">
        <v>8.15</v>
      </c>
      <c r="I906" s="3" t="n">
        <v>0.15</v>
      </c>
    </row>
    <row r="907" customFormat="false" ht="15" hidden="false" customHeight="false" outlineLevel="0" collapsed="false">
      <c r="A907" s="0" t="s">
        <v>643</v>
      </c>
      <c r="B907" s="0" t="n">
        <f aca="false">VALUE(LEFT(A907,4))</f>
        <v>2021</v>
      </c>
      <c r="C907" s="0" t="str">
        <f aca="false">"FY"&amp;IF(VALUE(MID(A907,6,2))&gt;=4,VALUE(LEFT(A907,4)),VALUE(LEFT(A907,4))-1)&amp;"-"&amp;TEXT(MOD(IF(VALUE(MID(A907,6,2))&gt;=4,VALUE(LEFT(A907,4)),VALUE(LEFT(A907,4))-1)+1,100),"00")</f>
        <v>FY2020-21</v>
      </c>
      <c r="D907" s="0" t="s">
        <v>163</v>
      </c>
      <c r="E907" s="0" t="s">
        <v>163</v>
      </c>
      <c r="F907" s="0" t="str">
        <f aca="false">INDEX(Mapping!$B$2:$B$465,MATCH(E907,Mapping!$A$2:$A$465,0))</f>
        <v>NTPC STATIONS</v>
      </c>
      <c r="G907" s="0" t="str">
        <f aca="false">INDEX(Mapping!$C$2:$C$465,MATCH(E907,Mapping!$A$2:$A$465,0))</f>
        <v>NTPC GROUP</v>
      </c>
      <c r="H907" s="2" t="n">
        <v>7.31</v>
      </c>
      <c r="I907" s="3" t="n">
        <v>0.13</v>
      </c>
    </row>
    <row r="908" customFormat="false" ht="15" hidden="false" customHeight="false" outlineLevel="0" collapsed="false">
      <c r="A908" s="0" t="s">
        <v>643</v>
      </c>
      <c r="B908" s="0" t="n">
        <f aca="false">VALUE(LEFT(A908,4))</f>
        <v>2021</v>
      </c>
      <c r="C908" s="0" t="str">
        <f aca="false">"FY"&amp;IF(VALUE(MID(A908,6,2))&gt;=4,VALUE(LEFT(A908,4)),VALUE(LEFT(A908,4))-1)&amp;"-"&amp;TEXT(MOD(IF(VALUE(MID(A908,6,2))&gt;=4,VALUE(LEFT(A908,4)),VALUE(LEFT(A908,4))-1)+1,100),"00")</f>
        <v>FY2020-21</v>
      </c>
      <c r="D908" s="0" t="s">
        <v>385</v>
      </c>
      <c r="E908" s="0" t="s">
        <v>385</v>
      </c>
      <c r="F908" s="0" t="str">
        <f aca="false">INDEX(Mapping!$B$2:$B$465,MATCH(E908,Mapping!$A$2:$A$465,0))</f>
        <v>NTPL (NLC TAMIL NADU POWER)</v>
      </c>
      <c r="G908" s="0" t="str">
        <f aca="false">INDEX(Mapping!$C$2:$C$465,MATCH(E908,Mapping!$A$2:$A$465,0))</f>
        <v>NLC INDIA GROUP</v>
      </c>
      <c r="H908" s="2" t="n">
        <v>7.24</v>
      </c>
      <c r="I908" s="3" t="n">
        <v>0.13</v>
      </c>
    </row>
    <row r="909" customFormat="false" ht="15" hidden="false" customHeight="false" outlineLevel="0" collapsed="false">
      <c r="A909" s="0" t="s">
        <v>643</v>
      </c>
      <c r="B909" s="0" t="n">
        <f aca="false">VALUE(LEFT(A909,4))</f>
        <v>2021</v>
      </c>
      <c r="C909" s="0" t="str">
        <f aca="false">"FY"&amp;IF(VALUE(MID(A909,6,2))&gt;=4,VALUE(LEFT(A909,4)),VALUE(LEFT(A909,4))-1)&amp;"-"&amp;TEXT(MOD(IF(VALUE(MID(A909,6,2))&gt;=4,VALUE(LEFT(A909,4)),VALUE(LEFT(A909,4))-1)+1,100),"00")</f>
        <v>FY2020-21</v>
      </c>
      <c r="D909" s="0" t="s">
        <v>214</v>
      </c>
      <c r="E909" s="0" t="s">
        <v>214</v>
      </c>
      <c r="F909" s="0" t="str">
        <f aca="false">INDEX(Mapping!$B$2:$B$465,MATCH(E909,Mapping!$A$2:$A$465,0))</f>
        <v>NLC INDIA</v>
      </c>
      <c r="G909" s="0" t="str">
        <f aca="false">INDEX(Mapping!$C$2:$C$465,MATCH(E909,Mapping!$A$2:$A$465,0))</f>
        <v>NLC INDIA GROUP</v>
      </c>
      <c r="H909" s="2" t="n">
        <v>7.13</v>
      </c>
      <c r="I909" s="3" t="n">
        <v>0.13</v>
      </c>
    </row>
    <row r="910" customFormat="false" ht="15" hidden="false" customHeight="false" outlineLevel="0" collapsed="false">
      <c r="A910" s="0" t="s">
        <v>643</v>
      </c>
      <c r="B910" s="0" t="n">
        <f aca="false">VALUE(LEFT(A910,4))</f>
        <v>2021</v>
      </c>
      <c r="C910" s="0" t="str">
        <f aca="false">"FY"&amp;IF(VALUE(MID(A910,6,2))&gt;=4,VALUE(LEFT(A910,4)),VALUE(LEFT(A910,4))-1)&amp;"-"&amp;TEXT(MOD(IF(VALUE(MID(A910,6,2))&gt;=4,VALUE(LEFT(A910,4)),VALUE(LEFT(A910,4))-1)+1,100),"00")</f>
        <v>FY2020-21</v>
      </c>
      <c r="D910" s="0" t="s">
        <v>203</v>
      </c>
      <c r="E910" s="0" t="s">
        <v>203</v>
      </c>
      <c r="F910" s="0" t="str">
        <f aca="false">INDEX(Mapping!$B$2:$B$465,MATCH(E910,Mapping!$A$2:$A$465,0))</f>
        <v>ADHUNIK POWER</v>
      </c>
      <c r="G910" s="0" t="str">
        <f aca="false">INDEX(Mapping!$C$2:$C$465,MATCH(E910,Mapping!$A$2:$A$465,0))</f>
        <v>ADHUNIK POWER</v>
      </c>
      <c r="H910" s="2" t="n">
        <v>7</v>
      </c>
      <c r="I910" s="3" t="n">
        <v>0.13</v>
      </c>
    </row>
    <row r="911" customFormat="false" ht="15" hidden="false" customHeight="false" outlineLevel="0" collapsed="false">
      <c r="A911" s="0" t="s">
        <v>643</v>
      </c>
      <c r="B911" s="0" t="n">
        <f aca="false">VALUE(LEFT(A911,4))</f>
        <v>2021</v>
      </c>
      <c r="C911" s="0" t="str">
        <f aca="false">"FY"&amp;IF(VALUE(MID(A911,6,2))&gt;=4,VALUE(LEFT(A911,4)),VALUE(LEFT(A911,4))-1)&amp;"-"&amp;TEXT(MOD(IF(VALUE(MID(A911,6,2))&gt;=4,VALUE(LEFT(A911,4)),VALUE(LEFT(A911,4))-1)+1,100),"00")</f>
        <v>FY2020-21</v>
      </c>
      <c r="D911" s="0" t="s">
        <v>134</v>
      </c>
      <c r="E911" s="0" t="s">
        <v>134</v>
      </c>
      <c r="F911" s="0" t="str">
        <f aca="false">INDEX(Mapping!$B$2:$B$465,MATCH(E911,Mapping!$A$2:$A$465,0))</f>
        <v>NTPC STATIONS</v>
      </c>
      <c r="G911" s="0" t="str">
        <f aca="false">INDEX(Mapping!$C$2:$C$465,MATCH(E911,Mapping!$A$2:$A$465,0))</f>
        <v>NTPC GROUP</v>
      </c>
      <c r="H911" s="2" t="n">
        <v>5.9</v>
      </c>
      <c r="I911" s="3" t="n">
        <v>0.11</v>
      </c>
    </row>
    <row r="912" customFormat="false" ht="15" hidden="false" customHeight="false" outlineLevel="0" collapsed="false">
      <c r="A912" s="0" t="s">
        <v>643</v>
      </c>
      <c r="B912" s="0" t="n">
        <f aca="false">VALUE(LEFT(A912,4))</f>
        <v>2021</v>
      </c>
      <c r="C912" s="0" t="str">
        <f aca="false">"FY"&amp;IF(VALUE(MID(A912,6,2))&gt;=4,VALUE(LEFT(A912,4)),VALUE(LEFT(A912,4))-1)&amp;"-"&amp;TEXT(MOD(IF(VALUE(MID(A912,6,2))&gt;=4,VALUE(LEFT(A912,4)),VALUE(LEFT(A912,4))-1)+1,100),"00")</f>
        <v>FY2020-21</v>
      </c>
      <c r="D912" s="0" t="s">
        <v>154</v>
      </c>
      <c r="E912" s="0" t="s">
        <v>154</v>
      </c>
      <c r="F912" s="0" t="str">
        <f aca="false">INDEX(Mapping!$B$2:$B$465,MATCH(E912,Mapping!$A$2:$A$465,0))</f>
        <v>DVC</v>
      </c>
      <c r="G912" s="0" t="str">
        <f aca="false">INDEX(Mapping!$C$2:$C$465,MATCH(E912,Mapping!$A$2:$A$465,0))</f>
        <v>DVC</v>
      </c>
      <c r="H912" s="2" t="n">
        <v>4.78</v>
      </c>
      <c r="I912" s="3" t="n">
        <v>0.09</v>
      </c>
    </row>
    <row r="913" customFormat="false" ht="15" hidden="false" customHeight="false" outlineLevel="0" collapsed="false">
      <c r="A913" s="0" t="s">
        <v>643</v>
      </c>
      <c r="B913" s="0" t="n">
        <f aca="false">VALUE(LEFT(A913,4))</f>
        <v>2021</v>
      </c>
      <c r="C913" s="0" t="str">
        <f aca="false">"FY"&amp;IF(VALUE(MID(A913,6,2))&gt;=4,VALUE(LEFT(A913,4)),VALUE(LEFT(A913,4))-1)&amp;"-"&amp;TEXT(MOD(IF(VALUE(MID(A913,6,2))&gt;=4,VALUE(LEFT(A913,4)),VALUE(LEFT(A913,4))-1)+1,100),"00")</f>
        <v>FY2020-21</v>
      </c>
      <c r="D913" s="0" t="s">
        <v>191</v>
      </c>
      <c r="E913" s="0" t="s">
        <v>191</v>
      </c>
      <c r="F913" s="0" t="str">
        <f aca="false">INDEX(Mapping!$B$2:$B$465,MATCH(E913,Mapping!$A$2:$A$465,0))</f>
        <v>DIKCHU HEP</v>
      </c>
      <c r="G913" s="0" t="str">
        <f aca="false">INDEX(Mapping!$C$2:$C$465,MATCH(E913,Mapping!$A$2:$A$465,0))</f>
        <v>DIKCHU HEP</v>
      </c>
      <c r="H913" s="2" t="n">
        <v>3.86</v>
      </c>
      <c r="I913" s="3" t="n">
        <v>0.07</v>
      </c>
    </row>
    <row r="914" customFormat="false" ht="15" hidden="false" customHeight="false" outlineLevel="0" collapsed="false">
      <c r="A914" s="0" t="s">
        <v>643</v>
      </c>
      <c r="B914" s="0" t="n">
        <f aca="false">VALUE(LEFT(A914,4))</f>
        <v>2021</v>
      </c>
      <c r="C914" s="0" t="str">
        <f aca="false">"FY"&amp;IF(VALUE(MID(A914,6,2))&gt;=4,VALUE(LEFT(A914,4)),VALUE(LEFT(A914,4))-1)&amp;"-"&amp;TEXT(MOD(IF(VALUE(MID(A914,6,2))&gt;=4,VALUE(LEFT(A914,4)),VALUE(LEFT(A914,4))-1)+1,100),"00")</f>
        <v>FY2020-21</v>
      </c>
      <c r="D914" s="0" t="s">
        <v>181</v>
      </c>
      <c r="E914" s="0" t="s">
        <v>181</v>
      </c>
      <c r="F914" s="0" t="str">
        <f aca="false">INDEX(Mapping!$B$2:$B$465,MATCH(E914,Mapping!$A$2:$A$465,0))</f>
        <v>ARUNACHAL PRADESH</v>
      </c>
      <c r="G914" s="0" t="str">
        <f aca="false">INDEX(Mapping!$C$2:$C$465,MATCH(E914,Mapping!$A$2:$A$465,0))</f>
        <v>ARUNACHAL PRADESH</v>
      </c>
      <c r="H914" s="2" t="n">
        <v>3.86</v>
      </c>
      <c r="I914" s="3" t="n">
        <v>0.07</v>
      </c>
    </row>
    <row r="915" customFormat="false" ht="15" hidden="false" customHeight="false" outlineLevel="0" collapsed="false">
      <c r="A915" s="0" t="s">
        <v>643</v>
      </c>
      <c r="B915" s="0" t="n">
        <f aca="false">VALUE(LEFT(A915,4))</f>
        <v>2021</v>
      </c>
      <c r="C915" s="0" t="str">
        <f aca="false">"FY"&amp;IF(VALUE(MID(A915,6,2))&gt;=4,VALUE(LEFT(A915,4)),VALUE(LEFT(A915,4))-1)&amp;"-"&amp;TEXT(MOD(IF(VALUE(MID(A915,6,2))&gt;=4,VALUE(LEFT(A915,4)),VALUE(LEFT(A915,4))-1)+1,100),"00")</f>
        <v>FY2020-21</v>
      </c>
      <c r="D915" s="0" t="s">
        <v>94</v>
      </c>
      <c r="E915" s="0" t="s">
        <v>94</v>
      </c>
      <c r="F915" s="0" t="str">
        <f aca="false">INDEX(Mapping!$B$2:$B$465,MATCH(E915,Mapping!$A$2:$A$465,0))</f>
        <v>JHARKHAND</v>
      </c>
      <c r="G915" s="0" t="str">
        <f aca="false">INDEX(Mapping!$C$2:$C$465,MATCH(E915,Mapping!$A$2:$A$465,0))</f>
        <v>JHARKHAND</v>
      </c>
      <c r="H915" s="2" t="n">
        <v>3.35</v>
      </c>
      <c r="I915" s="3" t="n">
        <v>0.06</v>
      </c>
    </row>
    <row r="916" customFormat="false" ht="15" hidden="false" customHeight="false" outlineLevel="0" collapsed="false">
      <c r="A916" s="0" t="s">
        <v>643</v>
      </c>
      <c r="B916" s="0" t="n">
        <f aca="false">VALUE(LEFT(A916,4))</f>
        <v>2021</v>
      </c>
      <c r="C916" s="0" t="str">
        <f aca="false">"FY"&amp;IF(VALUE(MID(A916,6,2))&gt;=4,VALUE(LEFT(A916,4)),VALUE(LEFT(A916,4))-1)&amp;"-"&amp;TEXT(MOD(IF(VALUE(MID(A916,6,2))&gt;=4,VALUE(LEFT(A916,4)),VALUE(LEFT(A916,4))-1)+1,100),"00")</f>
        <v>FY2020-21</v>
      </c>
      <c r="D916" s="0" t="s">
        <v>193</v>
      </c>
      <c r="E916" s="0" t="s">
        <v>193</v>
      </c>
      <c r="F916" s="0" t="str">
        <f aca="false">INDEX(Mapping!$B$2:$B$465,MATCH(E916,Mapping!$A$2:$A$465,0))</f>
        <v>MIZORAM</v>
      </c>
      <c r="G916" s="0" t="str">
        <f aca="false">INDEX(Mapping!$C$2:$C$465,MATCH(E916,Mapping!$A$2:$A$465,0))</f>
        <v>MIZORAM</v>
      </c>
      <c r="H916" s="2" t="n">
        <v>2.96</v>
      </c>
      <c r="I916" s="3" t="n">
        <v>0.05</v>
      </c>
    </row>
    <row r="917" customFormat="false" ht="15" hidden="false" customHeight="false" outlineLevel="0" collapsed="false">
      <c r="A917" s="0" t="s">
        <v>643</v>
      </c>
      <c r="B917" s="0" t="n">
        <f aca="false">VALUE(LEFT(A917,4))</f>
        <v>2021</v>
      </c>
      <c r="C917" s="0" t="str">
        <f aca="false">"FY"&amp;IF(VALUE(MID(A917,6,2))&gt;=4,VALUE(LEFT(A917,4)),VALUE(LEFT(A917,4))-1)&amp;"-"&amp;TEXT(MOD(IF(VALUE(MID(A917,6,2))&gt;=4,VALUE(LEFT(A917,4)),VALUE(LEFT(A917,4))-1)+1,100),"00")</f>
        <v>FY2020-21</v>
      </c>
      <c r="D917" s="0" t="s">
        <v>42</v>
      </c>
      <c r="E917" s="0" t="s">
        <v>42</v>
      </c>
      <c r="F917" s="0" t="str">
        <f aca="false">INDEX(Mapping!$B$2:$B$465,MATCH(E917,Mapping!$A$2:$A$465,0))</f>
        <v>PUNJAB</v>
      </c>
      <c r="G917" s="0" t="str">
        <f aca="false">INDEX(Mapping!$C$2:$C$465,MATCH(E917,Mapping!$A$2:$A$465,0))</f>
        <v>PUNJAB</v>
      </c>
      <c r="H917" s="2" t="n">
        <v>2.71</v>
      </c>
      <c r="I917" s="3" t="n">
        <v>0.05</v>
      </c>
    </row>
    <row r="918" customFormat="false" ht="15" hidden="false" customHeight="false" outlineLevel="0" collapsed="false">
      <c r="A918" s="0" t="s">
        <v>643</v>
      </c>
      <c r="B918" s="0" t="n">
        <f aca="false">VALUE(LEFT(A918,4))</f>
        <v>2021</v>
      </c>
      <c r="C918" s="0" t="str">
        <f aca="false">"FY"&amp;IF(VALUE(MID(A918,6,2))&gt;=4,VALUE(LEFT(A918,4)),VALUE(LEFT(A918,4))-1)&amp;"-"&amp;TEXT(MOD(IF(VALUE(MID(A918,6,2))&gt;=4,VALUE(LEFT(A918,4)),VALUE(LEFT(A918,4))-1)+1,100),"00")</f>
        <v>FY2020-21</v>
      </c>
      <c r="D918" s="0" t="s">
        <v>190</v>
      </c>
      <c r="E918" s="0" t="s">
        <v>190</v>
      </c>
      <c r="F918" s="0" t="str">
        <f aca="false">INDEX(Mapping!$B$2:$B$465,MATCH(E918,Mapping!$A$2:$A$465,0))</f>
        <v>JORETHANG</v>
      </c>
      <c r="G918" s="0" t="str">
        <f aca="false">INDEX(Mapping!$C$2:$C$465,MATCH(E918,Mapping!$A$2:$A$465,0))</f>
        <v>JORETHANG</v>
      </c>
      <c r="H918" s="2" t="n">
        <v>1.66</v>
      </c>
      <c r="I918" s="3" t="n">
        <v>0.03</v>
      </c>
    </row>
    <row r="919" customFormat="false" ht="15" hidden="false" customHeight="false" outlineLevel="0" collapsed="false">
      <c r="A919" s="0" t="s">
        <v>643</v>
      </c>
      <c r="B919" s="0" t="n">
        <f aca="false">VALUE(LEFT(A919,4))</f>
        <v>2021</v>
      </c>
      <c r="C919" s="0" t="str">
        <f aca="false">"FY"&amp;IF(VALUE(MID(A919,6,2))&gt;=4,VALUE(LEFT(A919,4)),VALUE(LEFT(A919,4))-1)&amp;"-"&amp;TEXT(MOD(IF(VALUE(MID(A919,6,2))&gt;=4,VALUE(LEFT(A919,4)),VALUE(LEFT(A919,4))-1)+1,100),"00")</f>
        <v>FY2020-21</v>
      </c>
      <c r="D919" s="0" t="s">
        <v>194</v>
      </c>
      <c r="E919" s="0" t="s">
        <v>194</v>
      </c>
      <c r="F919" s="0" t="str">
        <f aca="false">INDEX(Mapping!$B$2:$B$465,MATCH(E919,Mapping!$A$2:$A$465,0))</f>
        <v>TASHIDENG HEP</v>
      </c>
      <c r="G919" s="0" t="str">
        <f aca="false">INDEX(Mapping!$C$2:$C$465,MATCH(E919,Mapping!$A$2:$A$465,0))</f>
        <v>TASHIDENG HEP</v>
      </c>
      <c r="H919" s="2" t="n">
        <v>1.26</v>
      </c>
      <c r="I919" s="3" t="n">
        <v>0.02</v>
      </c>
    </row>
    <row r="920" customFormat="false" ht="15" hidden="false" customHeight="false" outlineLevel="0" collapsed="false">
      <c r="A920" s="0" t="s">
        <v>643</v>
      </c>
      <c r="B920" s="0" t="n">
        <f aca="false">VALUE(LEFT(A920,4))</f>
        <v>2021</v>
      </c>
      <c r="C920" s="0" t="str">
        <f aca="false">"FY"&amp;IF(VALUE(MID(A920,6,2))&gt;=4,VALUE(LEFT(A920,4)),VALUE(LEFT(A920,4))-1)&amp;"-"&amp;TEXT(MOD(IF(VALUE(MID(A920,6,2))&gt;=4,VALUE(LEFT(A920,4)),VALUE(LEFT(A920,4))-1)+1,100),"00")</f>
        <v>FY2020-21</v>
      </c>
      <c r="D920" s="0" t="s">
        <v>240</v>
      </c>
      <c r="E920" s="0" t="s">
        <v>240</v>
      </c>
      <c r="F920" s="0" t="str">
        <f aca="false">INDEX(Mapping!$B$2:$B$465,MATCH(E920,Mapping!$A$2:$A$465,0))</f>
        <v>CHUZACHEN HEP</v>
      </c>
      <c r="G920" s="0" t="str">
        <f aca="false">INDEX(Mapping!$C$2:$C$465,MATCH(E920,Mapping!$A$2:$A$465,0))</f>
        <v>CHUZACHEN HEP</v>
      </c>
      <c r="H920" s="2" t="n">
        <v>1.12</v>
      </c>
      <c r="I920" s="3" t="n">
        <v>0.02</v>
      </c>
    </row>
    <row r="921" customFormat="false" ht="15" hidden="false" customHeight="false" outlineLevel="0" collapsed="false">
      <c r="A921" s="0" t="s">
        <v>643</v>
      </c>
      <c r="B921" s="0" t="n">
        <f aca="false">VALUE(LEFT(A921,4))</f>
        <v>2021</v>
      </c>
      <c r="C921" s="0" t="str">
        <f aca="false">"FY"&amp;IF(VALUE(MID(A921,6,2))&gt;=4,VALUE(LEFT(A921,4)),VALUE(LEFT(A921,4))-1)&amp;"-"&amp;TEXT(MOD(IF(VALUE(MID(A921,6,2))&gt;=4,VALUE(LEFT(A921,4)),VALUE(LEFT(A921,4))-1)+1,100),"00")</f>
        <v>FY2020-21</v>
      </c>
      <c r="D921" s="0" t="s">
        <v>152</v>
      </c>
      <c r="E921" s="0" t="s">
        <v>152</v>
      </c>
      <c r="F921" s="0" t="str">
        <f aca="false">INDEX(Mapping!$B$2:$B$465,MATCH(E921,Mapping!$A$2:$A$465,0))</f>
        <v>CHANDIGARH</v>
      </c>
      <c r="G921" s="0" t="str">
        <f aca="false">INDEX(Mapping!$C$2:$C$465,MATCH(E921,Mapping!$A$2:$A$465,0))</f>
        <v>CHANDIGARH</v>
      </c>
      <c r="H921" s="2" t="n">
        <v>0.9</v>
      </c>
      <c r="I921" s="3" t="n">
        <v>0.02</v>
      </c>
    </row>
    <row r="922" customFormat="false" ht="15" hidden="false" customHeight="false" outlineLevel="0" collapsed="false">
      <c r="A922" s="0" t="s">
        <v>643</v>
      </c>
      <c r="B922" s="0" t="n">
        <f aca="false">VALUE(LEFT(A922,4))</f>
        <v>2021</v>
      </c>
      <c r="C922" s="0" t="str">
        <f aca="false">"FY"&amp;IF(VALUE(MID(A922,6,2))&gt;=4,VALUE(LEFT(A922,4)),VALUE(LEFT(A922,4))-1)&amp;"-"&amp;TEXT(MOD(IF(VALUE(MID(A922,6,2))&gt;=4,VALUE(LEFT(A922,4)),VALUE(LEFT(A922,4))-1)+1,100),"00")</f>
        <v>FY2020-21</v>
      </c>
      <c r="D922" s="0" t="s">
        <v>315</v>
      </c>
      <c r="E922" s="0" t="s">
        <v>315</v>
      </c>
      <c r="F922" s="0" t="str">
        <f aca="false">INDEX(Mapping!$B$2:$B$465,MATCH(E922,Mapping!$A$2:$A$465,0))</f>
        <v>DHARIWAL INFRASTRUCTURE</v>
      </c>
      <c r="G922" s="0" t="str">
        <f aca="false">INDEX(Mapping!$C$2:$C$465,MATCH(E922,Mapping!$A$2:$A$465,0))</f>
        <v>DHARIWAL INFRASTRUCTURE</v>
      </c>
      <c r="H922" s="2" t="n">
        <v>0.8</v>
      </c>
      <c r="I922" s="3" t="n">
        <v>0.01</v>
      </c>
    </row>
    <row r="923" customFormat="false" ht="15" hidden="false" customHeight="false" outlineLevel="0" collapsed="false">
      <c r="A923" s="0" t="s">
        <v>643</v>
      </c>
      <c r="B923" s="0" t="n">
        <f aca="false">VALUE(LEFT(A923,4))</f>
        <v>2021</v>
      </c>
      <c r="C923" s="0" t="str">
        <f aca="false">"FY"&amp;IF(VALUE(MID(A923,6,2))&gt;=4,VALUE(LEFT(A923,4)),VALUE(LEFT(A923,4))-1)&amp;"-"&amp;TEXT(MOD(IF(VALUE(MID(A923,6,2))&gt;=4,VALUE(LEFT(A923,4)),VALUE(LEFT(A923,4))-1)+1,100),"00")</f>
        <v>FY2020-21</v>
      </c>
      <c r="D923" s="0" t="s">
        <v>228</v>
      </c>
      <c r="E923" s="0" t="s">
        <v>228</v>
      </c>
      <c r="F923" s="0" t="str">
        <f aca="false">INDEX(Mapping!$B$2:$B$465,MATCH(E923,Mapping!$A$2:$A$465,0))</f>
        <v>OTPC PALATANA</v>
      </c>
      <c r="G923" s="0" t="str">
        <f aca="false">INDEX(Mapping!$C$2:$C$465,MATCH(E923,Mapping!$A$2:$A$465,0))</f>
        <v>OTPC PALATANA</v>
      </c>
      <c r="H923" s="2" t="n">
        <v>0.73</v>
      </c>
      <c r="I923" s="3" t="n">
        <v>0.01</v>
      </c>
    </row>
    <row r="924" customFormat="false" ht="15" hidden="false" customHeight="false" outlineLevel="0" collapsed="false">
      <c r="A924" s="0" t="s">
        <v>643</v>
      </c>
      <c r="B924" s="0" t="n">
        <f aca="false">VALUE(LEFT(A924,4))</f>
        <v>2021</v>
      </c>
      <c r="C924" s="0" t="str">
        <f aca="false">"FY"&amp;IF(VALUE(MID(A924,6,2))&gt;=4,VALUE(LEFT(A924,4)),VALUE(LEFT(A924,4))-1)&amp;"-"&amp;TEXT(MOD(IF(VALUE(MID(A924,6,2))&gt;=4,VALUE(LEFT(A924,4)),VALUE(LEFT(A924,4))-1)+1,100),"00")</f>
        <v>FY2020-21</v>
      </c>
      <c r="D924" s="0" t="s">
        <v>150</v>
      </c>
      <c r="E924" s="0" t="s">
        <v>150</v>
      </c>
      <c r="F924" s="0" t="str">
        <f aca="false">INDEX(Mapping!$B$2:$B$465,MATCH(E924,Mapping!$A$2:$A$465,0))</f>
        <v>DNH &amp; DD (UT)</v>
      </c>
      <c r="G924" s="0" t="str">
        <f aca="false">INDEX(Mapping!$C$2:$C$465,MATCH(E924,Mapping!$A$2:$A$465,0))</f>
        <v>DNH &amp; DD (UT)</v>
      </c>
      <c r="H924" s="2" t="n">
        <v>0.52</v>
      </c>
      <c r="I924" s="3" t="n">
        <v>0.01</v>
      </c>
    </row>
    <row r="925" customFormat="false" ht="15" hidden="false" customHeight="false" outlineLevel="0" collapsed="false">
      <c r="A925" s="0" t="s">
        <v>643</v>
      </c>
      <c r="B925" s="0" t="n">
        <f aca="false">VALUE(LEFT(A925,4))</f>
        <v>2021</v>
      </c>
      <c r="C925" s="0" t="str">
        <f aca="false">"FY"&amp;IF(VALUE(MID(A925,6,2))&gt;=4,VALUE(LEFT(A925,4)),VALUE(LEFT(A925,4))-1)&amp;"-"&amp;TEXT(MOD(IF(VALUE(MID(A925,6,2))&gt;=4,VALUE(LEFT(A925,4)),VALUE(LEFT(A925,4))-1)+1,100),"00")</f>
        <v>FY2020-21</v>
      </c>
      <c r="D925" s="0" t="s">
        <v>327</v>
      </c>
      <c r="E925" s="0" t="s">
        <v>327</v>
      </c>
      <c r="F925" s="0" t="str">
        <f aca="false">INDEX(Mapping!$B$2:$B$465,MATCH(E925,Mapping!$A$2:$A$465,0))</f>
        <v>LANCO BUDHIL</v>
      </c>
      <c r="G925" s="0" t="str">
        <f aca="false">INDEX(Mapping!$C$2:$C$465,MATCH(E925,Mapping!$A$2:$A$465,0))</f>
        <v>GREENKO GROUP</v>
      </c>
      <c r="H925" s="2" t="n">
        <v>0.31</v>
      </c>
      <c r="I925" s="3" t="n">
        <v>0.01</v>
      </c>
    </row>
    <row r="926" customFormat="false" ht="15" hidden="false" customHeight="false" outlineLevel="0" collapsed="false">
      <c r="A926" s="0" t="s">
        <v>643</v>
      </c>
      <c r="B926" s="0" t="n">
        <f aca="false">VALUE(LEFT(A926,4))</f>
        <v>2021</v>
      </c>
      <c r="C926" s="0" t="str">
        <f aca="false">"FY"&amp;IF(VALUE(MID(A926,6,2))&gt;=4,VALUE(LEFT(A926,4)),VALUE(LEFT(A926,4))-1)&amp;"-"&amp;TEXT(MOD(IF(VALUE(MID(A926,6,2))&gt;=4,VALUE(LEFT(A926,4)),VALUE(LEFT(A926,4))-1)+1,100),"00")</f>
        <v>FY2020-21</v>
      </c>
      <c r="D926" s="0" t="s">
        <v>165</v>
      </c>
      <c r="E926" s="0" t="s">
        <v>165</v>
      </c>
      <c r="F926" s="0" t="str">
        <f aca="false">INDEX(Mapping!$B$2:$B$465,MATCH(E926,Mapping!$A$2:$A$465,0))</f>
        <v>DGEN MEGA POWER</v>
      </c>
      <c r="G926" s="0" t="str">
        <f aca="false">INDEX(Mapping!$C$2:$C$465,MATCH(E926,Mapping!$A$2:$A$465,0))</f>
        <v>DGEN MEGA POWER</v>
      </c>
      <c r="H926" s="2" t="n">
        <v>0.004</v>
      </c>
      <c r="I926" s="3" t="n">
        <v>0.0001</v>
      </c>
    </row>
    <row r="927" customFormat="false" ht="15" hidden="false" customHeight="false" outlineLevel="0" collapsed="false">
      <c r="A927" s="0" t="s">
        <v>362</v>
      </c>
      <c r="B927" s="0" t="n">
        <f aca="false">VALUE(LEFT(A927,4))</f>
        <v>2021</v>
      </c>
      <c r="C927" s="0" t="str">
        <f aca="false">"FY"&amp;IF(VALUE(MID(A927,6,2))&gt;=4,VALUE(LEFT(A927,4)),VALUE(LEFT(A927,4))-1)&amp;"-"&amp;TEXT(MOD(IF(VALUE(MID(A927,6,2))&gt;=4,VALUE(LEFT(A927,4)),VALUE(LEFT(A927,4))-1)+1,100),"00")</f>
        <v>FY2020-21</v>
      </c>
      <c r="D927" s="0" t="s">
        <v>36</v>
      </c>
      <c r="E927" s="0" t="s">
        <v>36</v>
      </c>
      <c r="F927" s="0" t="str">
        <f aca="false">INDEX(Mapping!$B$2:$B$465,MATCH(E927,Mapping!$A$2:$A$465,0))</f>
        <v>UTTAR PRADESH</v>
      </c>
      <c r="G927" s="0" t="str">
        <f aca="false">INDEX(Mapping!$C$2:$C$465,MATCH(E927,Mapping!$A$2:$A$465,0))</f>
        <v>UTTAR PRADESH</v>
      </c>
      <c r="H927" s="2" t="n">
        <v>878.8</v>
      </c>
      <c r="I927" s="3" t="n">
        <v>17.21</v>
      </c>
    </row>
    <row r="928" customFormat="false" ht="15" hidden="false" customHeight="false" outlineLevel="0" collapsed="false">
      <c r="A928" s="0" t="s">
        <v>362</v>
      </c>
      <c r="B928" s="0" t="n">
        <f aca="false">VALUE(LEFT(A928,4))</f>
        <v>2021</v>
      </c>
      <c r="C928" s="0" t="str">
        <f aca="false">"FY"&amp;IF(VALUE(MID(A928,6,2))&gt;=4,VALUE(LEFT(A928,4)),VALUE(LEFT(A928,4))-1)&amp;"-"&amp;TEXT(MOD(IF(VALUE(MID(A928,6,2))&gt;=4,VALUE(LEFT(A928,4)),VALUE(LEFT(A928,4))-1)+1,100),"00")</f>
        <v>FY2020-21</v>
      </c>
      <c r="D928" s="0" t="s">
        <v>39</v>
      </c>
      <c r="E928" s="0" t="s">
        <v>39</v>
      </c>
      <c r="F928" s="0" t="str">
        <f aca="false">INDEX(Mapping!$B$2:$B$465,MATCH(E928,Mapping!$A$2:$A$465,0))</f>
        <v>WEST BENGAL</v>
      </c>
      <c r="G928" s="0" t="str">
        <f aca="false">INDEX(Mapping!$C$2:$C$465,MATCH(E928,Mapping!$A$2:$A$465,0))</f>
        <v>WEST BENGAL</v>
      </c>
      <c r="H928" s="2" t="n">
        <v>494.45</v>
      </c>
      <c r="I928" s="3" t="n">
        <v>9.68</v>
      </c>
    </row>
    <row r="929" customFormat="false" ht="15" hidden="false" customHeight="false" outlineLevel="0" collapsed="false">
      <c r="A929" s="0" t="s">
        <v>362</v>
      </c>
      <c r="B929" s="0" t="n">
        <f aca="false">VALUE(LEFT(A929,4))</f>
        <v>2021</v>
      </c>
      <c r="C929" s="0" t="str">
        <f aca="false">"FY"&amp;IF(VALUE(MID(A929,6,2))&gt;=4,VALUE(LEFT(A929,4)),VALUE(LEFT(A929,4))-1)&amp;"-"&amp;TEXT(MOD(IF(VALUE(MID(A929,6,2))&gt;=4,VALUE(LEFT(A929,4)),VALUE(LEFT(A929,4))-1)+1,100),"00")</f>
        <v>FY2020-21</v>
      </c>
      <c r="D929" s="0" t="s">
        <v>43</v>
      </c>
      <c r="E929" s="0" t="s">
        <v>43</v>
      </c>
      <c r="F929" s="0" t="str">
        <f aca="false">INDEX(Mapping!$B$2:$B$465,MATCH(E929,Mapping!$A$2:$A$465,0))</f>
        <v>ODISHA</v>
      </c>
      <c r="G929" s="0" t="str">
        <f aca="false">INDEX(Mapping!$C$2:$C$465,MATCH(E929,Mapping!$A$2:$A$465,0))</f>
        <v>ODISHA</v>
      </c>
      <c r="H929" s="2" t="n">
        <v>447.55</v>
      </c>
      <c r="I929" s="3" t="n">
        <v>8.76</v>
      </c>
    </row>
    <row r="930" customFormat="false" ht="15" hidden="false" customHeight="false" outlineLevel="0" collapsed="false">
      <c r="A930" s="0" t="s">
        <v>362</v>
      </c>
      <c r="B930" s="0" t="n">
        <f aca="false">VALUE(LEFT(A930,4))</f>
        <v>2021</v>
      </c>
      <c r="C930" s="0" t="str">
        <f aca="false">"FY"&amp;IF(VALUE(MID(A930,6,2))&gt;=4,VALUE(LEFT(A930,4)),VALUE(LEFT(A930,4))-1)&amp;"-"&amp;TEXT(MOD(IF(VALUE(MID(A930,6,2))&gt;=4,VALUE(LEFT(A930,4)),VALUE(LEFT(A930,4))-1)+1,100),"00")</f>
        <v>FY2020-21</v>
      </c>
      <c r="D930" s="0" t="s">
        <v>82</v>
      </c>
      <c r="E930" s="0" t="s">
        <v>82</v>
      </c>
      <c r="F930" s="0" t="str">
        <f aca="false">INDEX(Mapping!$B$2:$B$465,MATCH(E930,Mapping!$A$2:$A$465,0))</f>
        <v>JINDAL INDIA THERMAL POWER (JITPL)</v>
      </c>
      <c r="G930" s="0" t="str">
        <f aca="false">INDEX(Mapping!$C$2:$C$465,MATCH(E930,Mapping!$A$2:$A$465,0))</f>
        <v>JINDAL INDIA THERMAL POWER (JITPL)</v>
      </c>
      <c r="H930" s="2" t="n">
        <v>385.17</v>
      </c>
      <c r="I930" s="3" t="n">
        <v>7.54</v>
      </c>
    </row>
    <row r="931" customFormat="false" ht="15" hidden="false" customHeight="false" outlineLevel="0" collapsed="false">
      <c r="A931" s="0" t="s">
        <v>362</v>
      </c>
      <c r="B931" s="0" t="n">
        <f aca="false">VALUE(LEFT(A931,4))</f>
        <v>2021</v>
      </c>
      <c r="C931" s="0" t="str">
        <f aca="false">"FY"&amp;IF(VALUE(MID(A931,6,2))&gt;=4,VALUE(LEFT(A931,4)),VALUE(LEFT(A931,4))-1)&amp;"-"&amp;TEXT(MOD(IF(VALUE(MID(A931,6,2))&gt;=4,VALUE(LEFT(A931,4)),VALUE(LEFT(A931,4))-1)+1,100),"00")</f>
        <v>FY2020-21</v>
      </c>
      <c r="D931" s="0" t="s">
        <v>45</v>
      </c>
      <c r="E931" s="0" t="s">
        <v>45</v>
      </c>
      <c r="F931" s="0" t="str">
        <f aca="false">INDEX(Mapping!$B$2:$B$465,MATCH(E931,Mapping!$A$2:$A$465,0))</f>
        <v>BIHAR</v>
      </c>
      <c r="G931" s="0" t="str">
        <f aca="false">INDEX(Mapping!$C$2:$C$465,MATCH(E931,Mapping!$A$2:$A$465,0))</f>
        <v>BIHAR</v>
      </c>
      <c r="H931" s="2" t="n">
        <v>205.96</v>
      </c>
      <c r="I931" s="3" t="n">
        <v>4.03</v>
      </c>
    </row>
    <row r="932" customFormat="false" ht="15" hidden="false" customHeight="false" outlineLevel="0" collapsed="false">
      <c r="A932" s="0" t="s">
        <v>362</v>
      </c>
      <c r="B932" s="0" t="n">
        <f aca="false">VALUE(LEFT(A932,4))</f>
        <v>2021</v>
      </c>
      <c r="C932" s="0" t="str">
        <f aca="false">"FY"&amp;IF(VALUE(MID(A932,6,2))&gt;=4,VALUE(LEFT(A932,4)),VALUE(LEFT(A932,4))-1)&amp;"-"&amp;TEXT(MOD(IF(VALUE(MID(A932,6,2))&gt;=4,VALUE(LEFT(A932,4)),VALUE(LEFT(A932,4))-1)+1,100),"00")</f>
        <v>FY2020-21</v>
      </c>
      <c r="D932" s="0" t="s">
        <v>57</v>
      </c>
      <c r="E932" s="0" t="s">
        <v>57</v>
      </c>
      <c r="F932" s="0" t="str">
        <f aca="false">INDEX(Mapping!$B$2:$B$465,MATCH(E932,Mapping!$A$2:$A$465,0))</f>
        <v>SEIL ENERGY INDIA (EX-SEMBCORP)</v>
      </c>
      <c r="G932" s="0" t="str">
        <f aca="false">INDEX(Mapping!$C$2:$C$465,MATCH(E932,Mapping!$A$2:$A$465,0))</f>
        <v>SEIL ENERGY INDIA</v>
      </c>
      <c r="H932" s="2" t="n">
        <v>199.92</v>
      </c>
      <c r="I932" s="3" t="n">
        <v>3.91</v>
      </c>
    </row>
    <row r="933" customFormat="false" ht="15" hidden="false" customHeight="false" outlineLevel="0" collapsed="false">
      <c r="A933" s="0" t="s">
        <v>362</v>
      </c>
      <c r="B933" s="0" t="n">
        <f aca="false">VALUE(LEFT(A933,4))</f>
        <v>2021</v>
      </c>
      <c r="C933" s="0" t="str">
        <f aca="false">"FY"&amp;IF(VALUE(MID(A933,6,2))&gt;=4,VALUE(LEFT(A933,4)),VALUE(LEFT(A933,4))-1)&amp;"-"&amp;TEXT(MOD(IF(VALUE(MID(A933,6,2))&gt;=4,VALUE(LEFT(A933,4)),VALUE(LEFT(A933,4))-1)+1,100),"00")</f>
        <v>FY2020-21</v>
      </c>
      <c r="D933" s="0" t="s">
        <v>65</v>
      </c>
      <c r="E933" s="0" t="s">
        <v>65</v>
      </c>
      <c r="F933" s="0" t="str">
        <f aca="false">INDEX(Mapping!$B$2:$B$465,MATCH(E933,Mapping!$A$2:$A$465,0))</f>
        <v>JAYPEE NIGRIE STPP</v>
      </c>
      <c r="G933" s="0" t="str">
        <f aca="false">INDEX(Mapping!$C$2:$C$465,MATCH(E933,Mapping!$A$2:$A$465,0))</f>
        <v>JAYPEE NIGRIE STPP</v>
      </c>
      <c r="H933" s="2" t="n">
        <v>178.67</v>
      </c>
      <c r="I933" s="3" t="n">
        <v>3.5</v>
      </c>
    </row>
    <row r="934" customFormat="false" ht="15" hidden="false" customHeight="false" outlineLevel="0" collapsed="false">
      <c r="A934" s="0" t="s">
        <v>362</v>
      </c>
      <c r="B934" s="0" t="n">
        <f aca="false">VALUE(LEFT(A934,4))</f>
        <v>2021</v>
      </c>
      <c r="C934" s="0" t="str">
        <f aca="false">"FY"&amp;IF(VALUE(MID(A934,6,2))&gt;=4,VALUE(LEFT(A934,4)),VALUE(LEFT(A934,4))-1)&amp;"-"&amp;TEXT(MOD(IF(VALUE(MID(A934,6,2))&gt;=4,VALUE(LEFT(A934,4)),VALUE(LEFT(A934,4))-1)+1,100),"00")</f>
        <v>FY2020-21</v>
      </c>
      <c r="D934" s="0" t="s">
        <v>48</v>
      </c>
      <c r="E934" s="0" t="s">
        <v>48</v>
      </c>
      <c r="F934" s="0" t="str">
        <f aca="false">INDEX(Mapping!$B$2:$B$465,MATCH(E934,Mapping!$A$2:$A$465,0))</f>
        <v>DELHI</v>
      </c>
      <c r="G934" s="0" t="str">
        <f aca="false">INDEX(Mapping!$C$2:$C$465,MATCH(E934,Mapping!$A$2:$A$465,0))</f>
        <v>DELHI</v>
      </c>
      <c r="H934" s="2" t="n">
        <v>165.64</v>
      </c>
      <c r="I934" s="3" t="n">
        <v>3.24</v>
      </c>
    </row>
    <row r="935" customFormat="false" ht="15" hidden="false" customHeight="false" outlineLevel="0" collapsed="false">
      <c r="A935" s="0" t="s">
        <v>362</v>
      </c>
      <c r="B935" s="0" t="n">
        <f aca="false">VALUE(LEFT(A935,4))</f>
        <v>2021</v>
      </c>
      <c r="C935" s="0" t="str">
        <f aca="false">"FY"&amp;IF(VALUE(MID(A935,6,2))&gt;=4,VALUE(LEFT(A935,4)),VALUE(LEFT(A935,4))-1)&amp;"-"&amp;TEXT(MOD(IF(VALUE(MID(A935,6,2))&gt;=4,VALUE(LEFT(A935,4)),VALUE(LEFT(A935,4))-1)+1,100),"00")</f>
        <v>FY2020-21</v>
      </c>
      <c r="D935" s="0" t="s">
        <v>49</v>
      </c>
      <c r="E935" s="0" t="s">
        <v>49</v>
      </c>
      <c r="F935" s="0" t="str">
        <f aca="false">INDEX(Mapping!$B$2:$B$465,MATCH(E935,Mapping!$A$2:$A$465,0))</f>
        <v>MADHYA PRADESH</v>
      </c>
      <c r="G935" s="0" t="str">
        <f aca="false">INDEX(Mapping!$C$2:$C$465,MATCH(E935,Mapping!$A$2:$A$465,0))</f>
        <v>MADHYA PRADESH</v>
      </c>
      <c r="H935" s="2" t="n">
        <v>158.59</v>
      </c>
      <c r="I935" s="3" t="n">
        <v>3.11</v>
      </c>
    </row>
    <row r="936" customFormat="false" ht="15" hidden="false" customHeight="false" outlineLevel="0" collapsed="false">
      <c r="A936" s="0" t="s">
        <v>362</v>
      </c>
      <c r="B936" s="0" t="n">
        <f aca="false">VALUE(LEFT(A936,4))</f>
        <v>2021</v>
      </c>
      <c r="C936" s="0" t="str">
        <f aca="false">"FY"&amp;IF(VALUE(MID(A936,6,2))&gt;=4,VALUE(LEFT(A936,4)),VALUE(LEFT(A936,4))-1)&amp;"-"&amp;TEXT(MOD(IF(VALUE(MID(A936,6,2))&gt;=4,VALUE(LEFT(A936,4)),VALUE(LEFT(A936,4))-1)+1,100),"00")</f>
        <v>FY2020-21</v>
      </c>
      <c r="D936" s="0" t="s">
        <v>47</v>
      </c>
      <c r="E936" s="0" t="s">
        <v>47</v>
      </c>
      <c r="F936" s="0" t="str">
        <f aca="false">INDEX(Mapping!$B$2:$B$465,MATCH(E936,Mapping!$A$2:$A$465,0))</f>
        <v>KARNATAKA</v>
      </c>
      <c r="G936" s="0" t="str">
        <f aca="false">INDEX(Mapping!$C$2:$C$465,MATCH(E936,Mapping!$A$2:$A$465,0))</f>
        <v>KARNATAKA</v>
      </c>
      <c r="H936" s="2" t="n">
        <v>128.42</v>
      </c>
      <c r="I936" s="3" t="n">
        <v>2.51</v>
      </c>
    </row>
    <row r="937" customFormat="false" ht="15" hidden="false" customHeight="false" outlineLevel="0" collapsed="false">
      <c r="A937" s="0" t="s">
        <v>362</v>
      </c>
      <c r="B937" s="0" t="n">
        <f aca="false">VALUE(LEFT(A937,4))</f>
        <v>2021</v>
      </c>
      <c r="C937" s="0" t="str">
        <f aca="false">"FY"&amp;IF(VALUE(MID(A937,6,2))&gt;=4,VALUE(LEFT(A937,4)),VALUE(LEFT(A937,4))-1)&amp;"-"&amp;TEXT(MOD(IF(VALUE(MID(A937,6,2))&gt;=4,VALUE(LEFT(A937,4)),VALUE(LEFT(A937,4))-1)+1,100),"00")</f>
        <v>FY2020-21</v>
      </c>
      <c r="D937" s="0" t="s">
        <v>41</v>
      </c>
      <c r="E937" s="0" t="s">
        <v>41</v>
      </c>
      <c r="F937" s="0" t="str">
        <f aca="false">INDEX(Mapping!$B$2:$B$465,MATCH(E937,Mapping!$A$2:$A$465,0))</f>
        <v>RAJASTHAN</v>
      </c>
      <c r="G937" s="0" t="str">
        <f aca="false">INDEX(Mapping!$C$2:$C$465,MATCH(E937,Mapping!$A$2:$A$465,0))</f>
        <v>RAJASTHAN</v>
      </c>
      <c r="H937" s="2" t="n">
        <v>124.21</v>
      </c>
      <c r="I937" s="3" t="n">
        <v>2.43</v>
      </c>
    </row>
    <row r="938" customFormat="false" ht="15" hidden="false" customHeight="false" outlineLevel="0" collapsed="false">
      <c r="A938" s="0" t="s">
        <v>362</v>
      </c>
      <c r="B938" s="0" t="n">
        <f aca="false">VALUE(LEFT(A938,4))</f>
        <v>2021</v>
      </c>
      <c r="C938" s="0" t="str">
        <f aca="false">"FY"&amp;IF(VALUE(MID(A938,6,2))&gt;=4,VALUE(LEFT(A938,4)),VALUE(LEFT(A938,4))-1)&amp;"-"&amp;TEXT(MOD(IF(VALUE(MID(A938,6,2))&gt;=4,VALUE(LEFT(A938,4)),VALUE(LEFT(A938,4))-1)+1,100),"00")</f>
        <v>FY2020-21</v>
      </c>
      <c r="D938" s="0" t="s">
        <v>31</v>
      </c>
      <c r="E938" s="0" t="s">
        <v>31</v>
      </c>
      <c r="F938" s="0" t="str">
        <f aca="false">INDEX(Mapping!$B$2:$B$465,MATCH(E938,Mapping!$A$2:$A$465,0))</f>
        <v>GUJARAT</v>
      </c>
      <c r="G938" s="0" t="str">
        <f aca="false">INDEX(Mapping!$C$2:$C$465,MATCH(E938,Mapping!$A$2:$A$465,0))</f>
        <v>GUJARAT</v>
      </c>
      <c r="H938" s="2" t="n">
        <v>120.42</v>
      </c>
      <c r="I938" s="3" t="n">
        <v>2.36</v>
      </c>
    </row>
    <row r="939" customFormat="false" ht="15" hidden="false" customHeight="false" outlineLevel="0" collapsed="false">
      <c r="A939" s="0" t="s">
        <v>362</v>
      </c>
      <c r="B939" s="0" t="n">
        <f aca="false">VALUE(LEFT(A939,4))</f>
        <v>2021</v>
      </c>
      <c r="C939" s="0" t="str">
        <f aca="false">"FY"&amp;IF(VALUE(MID(A939,6,2))&gt;=4,VALUE(LEFT(A939,4)),VALUE(LEFT(A939,4))-1)&amp;"-"&amp;TEXT(MOD(IF(VALUE(MID(A939,6,2))&gt;=4,VALUE(LEFT(A939,4)),VALUE(LEFT(A939,4))-1)+1,100),"00")</f>
        <v>FY2020-21</v>
      </c>
      <c r="D939" s="0" t="s">
        <v>72</v>
      </c>
      <c r="E939" s="0" t="s">
        <v>72</v>
      </c>
      <c r="F939" s="0" t="str">
        <f aca="false">INDEX(Mapping!$B$2:$B$465,MATCH(E939,Mapping!$A$2:$A$465,0))</f>
        <v>JINDAL POWER LTD - STAGE 1</v>
      </c>
      <c r="G939" s="0" t="str">
        <f aca="false">INDEX(Mapping!$C$2:$C$465,MATCH(E939,Mapping!$A$2:$A$465,0))</f>
        <v>JINDAL POWER LTD (BOTH STAGES)</v>
      </c>
      <c r="H939" s="2" t="n">
        <v>110.59</v>
      </c>
      <c r="I939" s="3" t="n">
        <v>2.17</v>
      </c>
    </row>
    <row r="940" customFormat="false" ht="15" hidden="false" customHeight="false" outlineLevel="0" collapsed="false">
      <c r="A940" s="0" t="s">
        <v>362</v>
      </c>
      <c r="B940" s="0" t="n">
        <f aca="false">VALUE(LEFT(A940,4))</f>
        <v>2021</v>
      </c>
      <c r="C940" s="0" t="str">
        <f aca="false">"FY"&amp;IF(VALUE(MID(A940,6,2))&gt;=4,VALUE(LEFT(A940,4)),VALUE(LEFT(A940,4))-1)&amp;"-"&amp;TEXT(MOD(IF(VALUE(MID(A940,6,2))&gt;=4,VALUE(LEFT(A940,4)),VALUE(LEFT(A940,4))-1)+1,100),"00")</f>
        <v>FY2020-21</v>
      </c>
      <c r="D940" s="0" t="s">
        <v>158</v>
      </c>
      <c r="E940" s="0" t="s">
        <v>158</v>
      </c>
      <c r="F940" s="0" t="str">
        <f aca="false">INDEX(Mapping!$B$2:$B$465,MATCH(E940,Mapping!$A$2:$A$465,0))</f>
        <v>TEESTA URJA (TEESTA-III HEP)</v>
      </c>
      <c r="G940" s="0" t="str">
        <f aca="false">INDEX(Mapping!$C$2:$C$465,MATCH(E940,Mapping!$A$2:$A$465,0))</f>
        <v>TEESTA URJA (TEESTA-III HEP)</v>
      </c>
      <c r="H940" s="2" t="n">
        <v>102.39</v>
      </c>
      <c r="I940" s="3" t="n">
        <v>2</v>
      </c>
    </row>
    <row r="941" customFormat="false" ht="15" hidden="false" customHeight="false" outlineLevel="0" collapsed="false">
      <c r="A941" s="0" t="s">
        <v>362</v>
      </c>
      <c r="B941" s="0" t="n">
        <f aca="false">VALUE(LEFT(A941,4))</f>
        <v>2021</v>
      </c>
      <c r="C941" s="0" t="str">
        <f aca="false">"FY"&amp;IF(VALUE(MID(A941,6,2))&gt;=4,VALUE(LEFT(A941,4)),VALUE(LEFT(A941,4))-1)&amp;"-"&amp;TEXT(MOD(IF(VALUE(MID(A941,6,2))&gt;=4,VALUE(LEFT(A941,4)),VALUE(LEFT(A941,4))-1)+1,100),"00")</f>
        <v>FY2020-21</v>
      </c>
      <c r="D941" s="0" t="s">
        <v>67</v>
      </c>
      <c r="E941" s="0" t="s">
        <v>67</v>
      </c>
      <c r="F941" s="0" t="str">
        <f aca="false">INDEX(Mapping!$B$2:$B$465,MATCH(E941,Mapping!$A$2:$A$465,0))</f>
        <v>JINDAL POWER LTD - STAGE 2</v>
      </c>
      <c r="G941" s="0" t="str">
        <f aca="false">INDEX(Mapping!$C$2:$C$465,MATCH(E941,Mapping!$A$2:$A$465,0))</f>
        <v>JINDAL POWER LTD (BOTH STAGES)</v>
      </c>
      <c r="H941" s="2" t="n">
        <v>101.78</v>
      </c>
      <c r="I941" s="3" t="n">
        <v>1.99</v>
      </c>
    </row>
    <row r="942" customFormat="false" ht="15" hidden="false" customHeight="false" outlineLevel="0" collapsed="false">
      <c r="A942" s="0" t="s">
        <v>362</v>
      </c>
      <c r="B942" s="0" t="n">
        <f aca="false">VALUE(LEFT(A942,4))</f>
        <v>2021</v>
      </c>
      <c r="C942" s="0" t="str">
        <f aca="false">"FY"&amp;IF(VALUE(MID(A942,6,2))&gt;=4,VALUE(LEFT(A942,4)),VALUE(LEFT(A942,4))-1)&amp;"-"&amp;TEXT(MOD(IF(VALUE(MID(A942,6,2))&gt;=4,VALUE(LEFT(A942,4)),VALUE(LEFT(A942,4))-1)+1,100),"00")</f>
        <v>FY2020-21</v>
      </c>
      <c r="D942" s="0" t="s">
        <v>159</v>
      </c>
      <c r="E942" s="0" t="s">
        <v>159</v>
      </c>
      <c r="F942" s="0" t="str">
        <f aca="false">INDEX(Mapping!$B$2:$B$465,MATCH(E942,Mapping!$A$2:$A$465,0))</f>
        <v>GMR WARORA (EX-EMCO)</v>
      </c>
      <c r="G942" s="0" t="str">
        <f aca="false">INDEX(Mapping!$C$2:$C$465,MATCH(E942,Mapping!$A$2:$A$465,0))</f>
        <v>GMR ENERGY</v>
      </c>
      <c r="H942" s="2" t="n">
        <v>100.45</v>
      </c>
      <c r="I942" s="3" t="n">
        <v>1.97</v>
      </c>
    </row>
    <row r="943" customFormat="false" ht="15" hidden="false" customHeight="false" outlineLevel="0" collapsed="false">
      <c r="A943" s="0" t="s">
        <v>362</v>
      </c>
      <c r="B943" s="0" t="n">
        <f aca="false">VALUE(LEFT(A943,4))</f>
        <v>2021</v>
      </c>
      <c r="C943" s="0" t="str">
        <f aca="false">"FY"&amp;IF(VALUE(MID(A943,6,2))&gt;=4,VALUE(LEFT(A943,4)),VALUE(LEFT(A943,4))-1)&amp;"-"&amp;TEXT(MOD(IF(VALUE(MID(A943,6,2))&gt;=4,VALUE(LEFT(A943,4)),VALUE(LEFT(A943,4))-1)+1,100),"00")</f>
        <v>FY2020-21</v>
      </c>
      <c r="D943" s="0" t="s">
        <v>37</v>
      </c>
      <c r="E943" s="0" t="s">
        <v>37</v>
      </c>
      <c r="F943" s="0" t="str">
        <f aca="false">INDEX(Mapping!$B$2:$B$465,MATCH(E943,Mapping!$A$2:$A$465,0))</f>
        <v>MAHARASHTRA</v>
      </c>
      <c r="G943" s="0" t="str">
        <f aca="false">INDEX(Mapping!$C$2:$C$465,MATCH(E943,Mapping!$A$2:$A$465,0))</f>
        <v>MAHARASHTRA</v>
      </c>
      <c r="H943" s="2" t="n">
        <v>95.18</v>
      </c>
      <c r="I943" s="3" t="n">
        <v>1.86</v>
      </c>
    </row>
    <row r="944" customFormat="false" ht="15" hidden="false" customHeight="false" outlineLevel="0" collapsed="false">
      <c r="A944" s="0" t="s">
        <v>362</v>
      </c>
      <c r="B944" s="0" t="n">
        <f aca="false">VALUE(LEFT(A944,4))</f>
        <v>2021</v>
      </c>
      <c r="C944" s="0" t="str">
        <f aca="false">"FY"&amp;IF(VALUE(MID(A944,6,2))&gt;=4,VALUE(LEFT(A944,4)),VALUE(LEFT(A944,4))-1)&amp;"-"&amp;TEXT(MOD(IF(VALUE(MID(A944,6,2))&gt;=4,VALUE(LEFT(A944,4)),VALUE(LEFT(A944,4))-1)+1,100),"00")</f>
        <v>FY2020-21</v>
      </c>
      <c r="D944" s="0" t="s">
        <v>61</v>
      </c>
      <c r="E944" s="0" t="s">
        <v>61</v>
      </c>
      <c r="F944" s="0" t="str">
        <f aca="false">INDEX(Mapping!$B$2:$B$465,MATCH(E944,Mapping!$A$2:$A$465,0))</f>
        <v>ASSAM</v>
      </c>
      <c r="G944" s="0" t="str">
        <f aca="false">INDEX(Mapping!$C$2:$C$465,MATCH(E944,Mapping!$A$2:$A$465,0))</f>
        <v>ASSAM</v>
      </c>
      <c r="H944" s="2" t="n">
        <v>93.9</v>
      </c>
      <c r="I944" s="3" t="n">
        <v>1.84</v>
      </c>
    </row>
    <row r="945" customFormat="false" ht="15" hidden="false" customHeight="false" outlineLevel="0" collapsed="false">
      <c r="A945" s="0" t="s">
        <v>362</v>
      </c>
      <c r="B945" s="0" t="n">
        <f aca="false">VALUE(LEFT(A945,4))</f>
        <v>2021</v>
      </c>
      <c r="C945" s="0" t="str">
        <f aca="false">"FY"&amp;IF(VALUE(MID(A945,6,2))&gt;=4,VALUE(LEFT(A945,4)),VALUE(LEFT(A945,4))-1)&amp;"-"&amp;TEXT(MOD(IF(VALUE(MID(A945,6,2))&gt;=4,VALUE(LEFT(A945,4)),VALUE(LEFT(A945,4))-1)+1,100),"00")</f>
        <v>FY2020-21</v>
      </c>
      <c r="D945" s="0" t="s">
        <v>114</v>
      </c>
      <c r="E945" s="0" t="s">
        <v>114</v>
      </c>
      <c r="F945" s="0" t="str">
        <f aca="false">INDEX(Mapping!$B$2:$B$465,MATCH(E945,Mapping!$A$2:$A$465,0))</f>
        <v>ADANI POWER - RAIGARH TPP (EX-REGL)</v>
      </c>
      <c r="G945" s="0" t="str">
        <f aca="false">INDEX(Mapping!$C$2:$C$465,MATCH(E945,Mapping!$A$2:$A$465,0))</f>
        <v>ADANI POWER (ALL PLANTS)</v>
      </c>
      <c r="H945" s="2" t="n">
        <v>91.64</v>
      </c>
      <c r="I945" s="3" t="n">
        <v>1.79</v>
      </c>
    </row>
    <row r="946" customFormat="false" ht="15" hidden="false" customHeight="false" outlineLevel="0" collapsed="false">
      <c r="A946" s="0" t="s">
        <v>362</v>
      </c>
      <c r="B946" s="0" t="n">
        <f aca="false">VALUE(LEFT(A946,4))</f>
        <v>2021</v>
      </c>
      <c r="C946" s="0" t="str">
        <f aca="false">"FY"&amp;IF(VALUE(MID(A946,6,2))&gt;=4,VALUE(LEFT(A946,4)),VALUE(LEFT(A946,4))-1)&amp;"-"&amp;TEXT(MOD(IF(VALUE(MID(A946,6,2))&gt;=4,VALUE(LEFT(A946,4)),VALUE(LEFT(A946,4))-1)+1,100),"00")</f>
        <v>FY2020-21</v>
      </c>
      <c r="D946" s="0" t="s">
        <v>84</v>
      </c>
      <c r="E946" s="0" t="s">
        <v>84</v>
      </c>
      <c r="F946" s="0" t="str">
        <f aca="false">INDEX(Mapping!$B$2:$B$465,MATCH(E946,Mapping!$A$2:$A$465,0))</f>
        <v>DB POWER</v>
      </c>
      <c r="G946" s="0" t="str">
        <f aca="false">INDEX(Mapping!$C$2:$C$465,MATCH(E946,Mapping!$A$2:$A$465,0))</f>
        <v>DB POWER</v>
      </c>
      <c r="H946" s="2" t="n">
        <v>89.54</v>
      </c>
      <c r="I946" s="3" t="n">
        <v>1.75</v>
      </c>
    </row>
    <row r="947" customFormat="false" ht="15" hidden="false" customHeight="false" outlineLevel="0" collapsed="false">
      <c r="A947" s="0" t="s">
        <v>362</v>
      </c>
      <c r="B947" s="0" t="n">
        <f aca="false">VALUE(LEFT(A947,4))</f>
        <v>2021</v>
      </c>
      <c r="C947" s="0" t="str">
        <f aca="false">"FY"&amp;IF(VALUE(MID(A947,6,2))&gt;=4,VALUE(LEFT(A947,4)),VALUE(LEFT(A947,4))-1)&amp;"-"&amp;TEXT(MOD(IF(VALUE(MID(A947,6,2))&gt;=4,VALUE(LEFT(A947,4)),VALUE(LEFT(A947,4))-1)+1,100),"00")</f>
        <v>FY2020-21</v>
      </c>
      <c r="D947" s="0" t="s">
        <v>85</v>
      </c>
      <c r="E947" s="0" t="s">
        <v>85</v>
      </c>
      <c r="F947" s="0" t="str">
        <f aca="false">INDEX(Mapping!$B$2:$B$465,MATCH(E947,Mapping!$A$2:$A$465,0))</f>
        <v>ADANI POWER - RAIPUR TPP (EX-GMR CHHATTISGARH)</v>
      </c>
      <c r="G947" s="0" t="str">
        <f aca="false">INDEX(Mapping!$C$2:$C$465,MATCH(E947,Mapping!$A$2:$A$465,0))</f>
        <v>ADANI POWER (ALL PLANTS)</v>
      </c>
      <c r="H947" s="2" t="n">
        <v>78.14</v>
      </c>
      <c r="I947" s="3" t="n">
        <v>1.53</v>
      </c>
    </row>
    <row r="948" customFormat="false" ht="15" hidden="false" customHeight="false" outlineLevel="0" collapsed="false">
      <c r="A948" s="0" t="s">
        <v>362</v>
      </c>
      <c r="B948" s="0" t="n">
        <f aca="false">VALUE(LEFT(A948,4))</f>
        <v>2021</v>
      </c>
      <c r="C948" s="0" t="str">
        <f aca="false">"FY"&amp;IF(VALUE(MID(A948,6,2))&gt;=4,VALUE(LEFT(A948,4)),VALUE(LEFT(A948,4))-1)&amp;"-"&amp;TEXT(MOD(IF(VALUE(MID(A948,6,2))&gt;=4,VALUE(LEFT(A948,4)),VALUE(LEFT(A948,4))-1)+1,100),"00")</f>
        <v>FY2020-21</v>
      </c>
      <c r="D948" s="0" t="s">
        <v>89</v>
      </c>
      <c r="E948" s="0" t="s">
        <v>89</v>
      </c>
      <c r="F948" s="0" t="str">
        <f aca="false">INDEX(Mapping!$B$2:$B$465,MATCH(E948,Mapping!$A$2:$A$465,0))</f>
        <v>MB POWER (MP)</v>
      </c>
      <c r="G948" s="0" t="str">
        <f aca="false">INDEX(Mapping!$C$2:$C$465,MATCH(E948,Mapping!$A$2:$A$465,0))</f>
        <v>MB POWER (MP)</v>
      </c>
      <c r="H948" s="2" t="n">
        <v>74.98</v>
      </c>
      <c r="I948" s="3" t="n">
        <v>1.47</v>
      </c>
    </row>
    <row r="949" customFormat="false" ht="15" hidden="false" customHeight="false" outlineLevel="0" collapsed="false">
      <c r="A949" s="0" t="s">
        <v>362</v>
      </c>
      <c r="B949" s="0" t="n">
        <f aca="false">VALUE(LEFT(A949,4))</f>
        <v>2021</v>
      </c>
      <c r="C949" s="0" t="str">
        <f aca="false">"FY"&amp;IF(VALUE(MID(A949,6,2))&gt;=4,VALUE(LEFT(A949,4)),VALUE(LEFT(A949,4))-1)&amp;"-"&amp;TEXT(MOD(IF(VALUE(MID(A949,6,2))&gt;=4,VALUE(LEFT(A949,4)),VALUE(LEFT(A949,4))-1)+1,100),"00")</f>
        <v>FY2020-21</v>
      </c>
      <c r="D949" s="0" t="s">
        <v>79</v>
      </c>
      <c r="E949" s="0" t="s">
        <v>79</v>
      </c>
      <c r="F949" s="0" t="str">
        <f aca="false">INDEX(Mapping!$B$2:$B$465,MATCH(E949,Mapping!$A$2:$A$465,0))</f>
        <v>MAHAN ENERGEN (EX-ESSAR POWER MP)</v>
      </c>
      <c r="G949" s="0" t="str">
        <f aca="false">INDEX(Mapping!$C$2:$C$465,MATCH(E949,Mapping!$A$2:$A$465,0))</f>
        <v>ADANI POWER (ALL PLANTS)</v>
      </c>
      <c r="H949" s="2" t="n">
        <v>54.32</v>
      </c>
      <c r="I949" s="3" t="n">
        <v>1.06</v>
      </c>
    </row>
    <row r="950" customFormat="false" ht="15" hidden="false" customHeight="false" outlineLevel="0" collapsed="false">
      <c r="A950" s="0" t="s">
        <v>362</v>
      </c>
      <c r="B950" s="0" t="n">
        <f aca="false">VALUE(LEFT(A950,4))</f>
        <v>2021</v>
      </c>
      <c r="C950" s="0" t="str">
        <f aca="false">"FY"&amp;IF(VALUE(MID(A950,6,2))&gt;=4,VALUE(LEFT(A950,4)),VALUE(LEFT(A950,4))-1)&amp;"-"&amp;TEXT(MOD(IF(VALUE(MID(A950,6,2))&gt;=4,VALUE(LEFT(A950,4)),VALUE(LEFT(A950,4))-1)+1,100),"00")</f>
        <v>FY2020-21</v>
      </c>
      <c r="D950" s="0" t="s">
        <v>44</v>
      </c>
      <c r="E950" s="0" t="s">
        <v>44</v>
      </c>
      <c r="F950" s="0" t="str">
        <f aca="false">INDEX(Mapping!$B$2:$B$465,MATCH(E950,Mapping!$A$2:$A$465,0))</f>
        <v>HARYANA</v>
      </c>
      <c r="G950" s="0" t="str">
        <f aca="false">INDEX(Mapping!$C$2:$C$465,MATCH(E950,Mapping!$A$2:$A$465,0))</f>
        <v>HARYANA</v>
      </c>
      <c r="H950" s="2" t="n">
        <v>42.29</v>
      </c>
      <c r="I950" s="3" t="n">
        <v>0.83</v>
      </c>
    </row>
    <row r="951" customFormat="false" ht="15" hidden="false" customHeight="false" outlineLevel="0" collapsed="false">
      <c r="A951" s="0" t="s">
        <v>362</v>
      </c>
      <c r="B951" s="0" t="n">
        <f aca="false">VALUE(LEFT(A951,4))</f>
        <v>2021</v>
      </c>
      <c r="C951" s="0" t="str">
        <f aca="false">"FY"&amp;IF(VALUE(MID(A951,6,2))&gt;=4,VALUE(LEFT(A951,4)),VALUE(LEFT(A951,4))-1)&amp;"-"&amp;TEXT(MOD(IF(VALUE(MID(A951,6,2))&gt;=4,VALUE(LEFT(A951,4)),VALUE(LEFT(A951,4))-1)+1,100),"00")</f>
        <v>FY2020-21</v>
      </c>
      <c r="D951" s="0" t="s">
        <v>35</v>
      </c>
      <c r="E951" s="0" t="s">
        <v>35</v>
      </c>
      <c r="F951" s="0" t="str">
        <f aca="false">INDEX(Mapping!$B$2:$B$465,MATCH(E951,Mapping!$A$2:$A$465,0))</f>
        <v>TELANGANA</v>
      </c>
      <c r="G951" s="0" t="str">
        <f aca="false">INDEX(Mapping!$C$2:$C$465,MATCH(E951,Mapping!$A$2:$A$465,0))</f>
        <v>TELANGANA</v>
      </c>
      <c r="H951" s="2" t="n">
        <v>41.77</v>
      </c>
      <c r="I951" s="3" t="n">
        <v>0.82</v>
      </c>
    </row>
    <row r="952" customFormat="false" ht="15" hidden="false" customHeight="false" outlineLevel="0" collapsed="false">
      <c r="A952" s="0" t="s">
        <v>362</v>
      </c>
      <c r="B952" s="0" t="n">
        <f aca="false">VALUE(LEFT(A952,4))</f>
        <v>2021</v>
      </c>
      <c r="C952" s="0" t="str">
        <f aca="false">"FY"&amp;IF(VALUE(MID(A952,6,2))&gt;=4,VALUE(LEFT(A952,4)),VALUE(LEFT(A952,4))-1)&amp;"-"&amp;TEXT(MOD(IF(VALUE(MID(A952,6,2))&gt;=4,VALUE(LEFT(A952,4)),VALUE(LEFT(A952,4))-1)+1,100),"00")</f>
        <v>FY2020-21</v>
      </c>
      <c r="D952" s="0" t="s">
        <v>53</v>
      </c>
      <c r="E952" s="0" t="s">
        <v>53</v>
      </c>
      <c r="F952" s="0" t="str">
        <f aca="false">INDEX(Mapping!$B$2:$B$465,MATCH(E952,Mapping!$A$2:$A$465,0))</f>
        <v>HIMACHAL PRADESH</v>
      </c>
      <c r="G952" s="0" t="str">
        <f aca="false">INDEX(Mapping!$C$2:$C$465,MATCH(E952,Mapping!$A$2:$A$465,0))</f>
        <v>HIMACHAL PRADESH</v>
      </c>
      <c r="H952" s="2" t="n">
        <v>34.19</v>
      </c>
      <c r="I952" s="3" t="n">
        <v>0.67</v>
      </c>
    </row>
    <row r="953" customFormat="false" ht="15" hidden="false" customHeight="false" outlineLevel="0" collapsed="false">
      <c r="A953" s="0" t="s">
        <v>362</v>
      </c>
      <c r="B953" s="0" t="n">
        <f aca="false">VALUE(LEFT(A953,4))</f>
        <v>2021</v>
      </c>
      <c r="C953" s="0" t="str">
        <f aca="false">"FY"&amp;IF(VALUE(MID(A953,6,2))&gt;=4,VALUE(LEFT(A953,4)),VALUE(LEFT(A953,4))-1)&amp;"-"&amp;TEXT(MOD(IF(VALUE(MID(A953,6,2))&gt;=4,VALUE(LEFT(A953,4)),VALUE(LEFT(A953,4))-1)+1,100),"00")</f>
        <v>FY2020-21</v>
      </c>
      <c r="D953" s="0" t="s">
        <v>143</v>
      </c>
      <c r="E953" s="0" t="s">
        <v>143</v>
      </c>
      <c r="F953" s="0" t="str">
        <f aca="false">INDEX(Mapping!$B$2:$B$465,MATCH(E953,Mapping!$A$2:$A$465,0))</f>
        <v>MARUTI CLEAN COAL &amp; POWER</v>
      </c>
      <c r="G953" s="0" t="str">
        <f aca="false">INDEX(Mapping!$C$2:$C$465,MATCH(E953,Mapping!$A$2:$A$465,0))</f>
        <v>MARUTI CLEAN COAL &amp; POWER</v>
      </c>
      <c r="H953" s="2" t="n">
        <v>33.89</v>
      </c>
      <c r="I953" s="3" t="n">
        <v>0.66</v>
      </c>
    </row>
    <row r="954" customFormat="false" ht="15" hidden="false" customHeight="false" outlineLevel="0" collapsed="false">
      <c r="A954" s="0" t="s">
        <v>362</v>
      </c>
      <c r="B954" s="0" t="n">
        <f aca="false">VALUE(LEFT(A954,4))</f>
        <v>2021</v>
      </c>
      <c r="C954" s="0" t="str">
        <f aca="false">"FY"&amp;IF(VALUE(MID(A954,6,2))&gt;=4,VALUE(LEFT(A954,4)),VALUE(LEFT(A954,4))-1)&amp;"-"&amp;TEXT(MOD(IF(VALUE(MID(A954,6,2))&gt;=4,VALUE(LEFT(A954,4)),VALUE(LEFT(A954,4))-1)+1,100),"00")</f>
        <v>FY2020-21</v>
      </c>
      <c r="D954" s="0" t="s">
        <v>203</v>
      </c>
      <c r="E954" s="0" t="s">
        <v>203</v>
      </c>
      <c r="F954" s="0" t="str">
        <f aca="false">INDEX(Mapping!$B$2:$B$465,MATCH(E954,Mapping!$A$2:$A$465,0))</f>
        <v>ADHUNIK POWER</v>
      </c>
      <c r="G954" s="0" t="str">
        <f aca="false">INDEX(Mapping!$C$2:$C$465,MATCH(E954,Mapping!$A$2:$A$465,0))</f>
        <v>ADHUNIK POWER</v>
      </c>
      <c r="H954" s="2" t="n">
        <v>31.16</v>
      </c>
      <c r="I954" s="3" t="n">
        <v>0.61</v>
      </c>
    </row>
    <row r="955" customFormat="false" ht="15" hidden="false" customHeight="false" outlineLevel="0" collapsed="false">
      <c r="A955" s="0" t="s">
        <v>362</v>
      </c>
      <c r="B955" s="0" t="n">
        <f aca="false">VALUE(LEFT(A955,4))</f>
        <v>2021</v>
      </c>
      <c r="C955" s="0" t="str">
        <f aca="false">"FY"&amp;IF(VALUE(MID(A955,6,2))&gt;=4,VALUE(LEFT(A955,4)),VALUE(LEFT(A955,4))-1)&amp;"-"&amp;TEXT(MOD(IF(VALUE(MID(A955,6,2))&gt;=4,VALUE(LEFT(A955,4)),VALUE(LEFT(A955,4))-1)+1,100),"00")</f>
        <v>FY2020-21</v>
      </c>
      <c r="D955" s="0" t="s">
        <v>199</v>
      </c>
      <c r="E955" s="0" t="s">
        <v>199</v>
      </c>
      <c r="F955" s="0" t="str">
        <f aca="false">INDEX(Mapping!$B$2:$B$465,MATCH(E955,Mapping!$A$2:$A$465,0))</f>
        <v>TRIPURA</v>
      </c>
      <c r="G955" s="0" t="str">
        <f aca="false">INDEX(Mapping!$C$2:$C$465,MATCH(E955,Mapping!$A$2:$A$465,0))</f>
        <v>TRIPURA</v>
      </c>
      <c r="H955" s="2" t="n">
        <v>29.78</v>
      </c>
      <c r="I955" s="3" t="n">
        <v>0.58</v>
      </c>
    </row>
    <row r="956" customFormat="false" ht="15" hidden="false" customHeight="false" outlineLevel="0" collapsed="false">
      <c r="A956" s="0" t="s">
        <v>362</v>
      </c>
      <c r="B956" s="0" t="n">
        <f aca="false">VALUE(LEFT(A956,4))</f>
        <v>2021</v>
      </c>
      <c r="C956" s="0" t="str">
        <f aca="false">"FY"&amp;IF(VALUE(MID(A956,6,2))&gt;=4,VALUE(LEFT(A956,4)),VALUE(LEFT(A956,4))-1)&amp;"-"&amp;TEXT(MOD(IF(VALUE(MID(A956,6,2))&gt;=4,VALUE(LEFT(A956,4)),VALUE(LEFT(A956,4))-1)+1,100),"00")</f>
        <v>FY2020-21</v>
      </c>
      <c r="D956" s="0" t="s">
        <v>71</v>
      </c>
      <c r="E956" s="0" t="s">
        <v>71</v>
      </c>
      <c r="F956" s="0" t="str">
        <f aca="false">INDEX(Mapping!$B$2:$B$465,MATCH(E956,Mapping!$A$2:$A$465,0))</f>
        <v>KERALA</v>
      </c>
      <c r="G956" s="0" t="str">
        <f aca="false">INDEX(Mapping!$C$2:$C$465,MATCH(E956,Mapping!$A$2:$A$465,0))</f>
        <v>KERALA</v>
      </c>
      <c r="H956" s="2" t="n">
        <v>28.58</v>
      </c>
      <c r="I956" s="3" t="n">
        <v>0.56</v>
      </c>
    </row>
    <row r="957" customFormat="false" ht="15" hidden="false" customHeight="false" outlineLevel="0" collapsed="false">
      <c r="A957" s="0" t="s">
        <v>362</v>
      </c>
      <c r="B957" s="0" t="n">
        <f aca="false">VALUE(LEFT(A957,4))</f>
        <v>2021</v>
      </c>
      <c r="C957" s="0" t="str">
        <f aca="false">"FY"&amp;IF(VALUE(MID(A957,6,2))&gt;=4,VALUE(LEFT(A957,4)),VALUE(LEFT(A957,4))-1)&amp;"-"&amp;TEXT(MOD(IF(VALUE(MID(A957,6,2))&gt;=4,VALUE(LEFT(A957,4)),VALUE(LEFT(A957,4))-1)+1,100),"00")</f>
        <v>FY2020-21</v>
      </c>
      <c r="D957" s="0" t="s">
        <v>155</v>
      </c>
      <c r="E957" s="0" t="s">
        <v>155</v>
      </c>
      <c r="F957" s="0" t="str">
        <f aca="false">INDEX(Mapping!$B$2:$B$465,MATCH(E957,Mapping!$A$2:$A$465,0))</f>
        <v>SKS POWER</v>
      </c>
      <c r="G957" s="0" t="str">
        <f aca="false">INDEX(Mapping!$C$2:$C$465,MATCH(E957,Mapping!$A$2:$A$465,0))</f>
        <v>SKS POWER</v>
      </c>
      <c r="H957" s="2" t="n">
        <v>28.33</v>
      </c>
      <c r="I957" s="3" t="n">
        <v>0.55</v>
      </c>
    </row>
    <row r="958" customFormat="false" ht="15" hidden="false" customHeight="false" outlineLevel="0" collapsed="false">
      <c r="A958" s="0" t="s">
        <v>362</v>
      </c>
      <c r="B958" s="0" t="n">
        <f aca="false">VALUE(LEFT(A958,4))</f>
        <v>2021</v>
      </c>
      <c r="C958" s="0" t="str">
        <f aca="false">"FY"&amp;IF(VALUE(MID(A958,6,2))&gt;=4,VALUE(LEFT(A958,4)),VALUE(LEFT(A958,4))-1)&amp;"-"&amp;TEXT(MOD(IF(VALUE(MID(A958,6,2))&gt;=4,VALUE(LEFT(A958,4)),VALUE(LEFT(A958,4))-1)+1,100),"00")</f>
        <v>FY2020-21</v>
      </c>
      <c r="D958" s="0" t="s">
        <v>119</v>
      </c>
      <c r="E958" s="0" t="s">
        <v>119</v>
      </c>
      <c r="F958" s="0" t="str">
        <f aca="false">INDEX(Mapping!$B$2:$B$465,MATCH(E958,Mapping!$A$2:$A$465,0))</f>
        <v>GOA</v>
      </c>
      <c r="G958" s="0" t="str">
        <f aca="false">INDEX(Mapping!$C$2:$C$465,MATCH(E958,Mapping!$A$2:$A$465,0))</f>
        <v>GOA</v>
      </c>
      <c r="H958" s="2" t="n">
        <v>23.96</v>
      </c>
      <c r="I958" s="3" t="n">
        <v>0.47</v>
      </c>
    </row>
    <row r="959" customFormat="false" ht="15" hidden="false" customHeight="false" outlineLevel="0" collapsed="false">
      <c r="A959" s="0" t="s">
        <v>362</v>
      </c>
      <c r="B959" s="0" t="n">
        <f aca="false">VALUE(LEFT(A959,4))</f>
        <v>2021</v>
      </c>
      <c r="C959" s="0" t="str">
        <f aca="false">"FY"&amp;IF(VALUE(MID(A959,6,2))&gt;=4,VALUE(LEFT(A959,4)),VALUE(LEFT(A959,4))-1)&amp;"-"&amp;TEXT(MOD(IF(VALUE(MID(A959,6,2))&gt;=4,VALUE(LEFT(A959,4)),VALUE(LEFT(A959,4))-1)+1,100),"00")</f>
        <v>FY2020-21</v>
      </c>
      <c r="D959" s="0" t="s">
        <v>46</v>
      </c>
      <c r="E959" s="0" t="s">
        <v>46</v>
      </c>
      <c r="F959" s="0" t="str">
        <f aca="false">INDEX(Mapping!$B$2:$B$465,MATCH(E959,Mapping!$A$2:$A$465,0))</f>
        <v>CHHATTISGARH</v>
      </c>
      <c r="G959" s="0" t="str">
        <f aca="false">INDEX(Mapping!$C$2:$C$465,MATCH(E959,Mapping!$A$2:$A$465,0))</f>
        <v>CHHATTISGARH</v>
      </c>
      <c r="H959" s="2" t="n">
        <v>22.78</v>
      </c>
      <c r="I959" s="3" t="n">
        <v>0.45</v>
      </c>
    </row>
    <row r="960" customFormat="false" ht="15" hidden="false" customHeight="false" outlineLevel="0" collapsed="false">
      <c r="A960" s="0" t="s">
        <v>362</v>
      </c>
      <c r="B960" s="0" t="n">
        <f aca="false">VALUE(LEFT(A960,4))</f>
        <v>2021</v>
      </c>
      <c r="C960" s="0" t="str">
        <f aca="false">"FY"&amp;IF(VALUE(MID(A960,6,2))&gt;=4,VALUE(LEFT(A960,4)),VALUE(LEFT(A960,4))-1)&amp;"-"&amp;TEXT(MOD(IF(VALUE(MID(A960,6,2))&gt;=4,VALUE(LEFT(A960,4)),VALUE(LEFT(A960,4))-1)+1,100),"00")</f>
        <v>FY2020-21</v>
      </c>
      <c r="D960" s="0" t="s">
        <v>116</v>
      </c>
      <c r="E960" s="0" t="s">
        <v>116</v>
      </c>
      <c r="F960" s="0" t="str">
        <f aca="false">INDEX(Mapping!$B$2:$B$465,MATCH(E960,Mapping!$A$2:$A$465,0))</f>
        <v>RKM POWERGEN</v>
      </c>
      <c r="G960" s="0" t="str">
        <f aca="false">INDEX(Mapping!$C$2:$C$465,MATCH(E960,Mapping!$A$2:$A$465,0))</f>
        <v>RKM POWERGEN</v>
      </c>
      <c r="H960" s="2" t="n">
        <v>22.61</v>
      </c>
      <c r="I960" s="3" t="n">
        <v>0.44</v>
      </c>
    </row>
    <row r="961" customFormat="false" ht="15" hidden="false" customHeight="false" outlineLevel="0" collapsed="false">
      <c r="A961" s="0" t="s">
        <v>362</v>
      </c>
      <c r="B961" s="0" t="n">
        <f aca="false">VALUE(LEFT(A961,4))</f>
        <v>2021</v>
      </c>
      <c r="C961" s="0" t="str">
        <f aca="false">"FY"&amp;IF(VALUE(MID(A961,6,2))&gt;=4,VALUE(LEFT(A961,4)),VALUE(LEFT(A961,4))-1)&amp;"-"&amp;TEXT(MOD(IF(VALUE(MID(A961,6,2))&gt;=4,VALUE(LEFT(A961,4)),VALUE(LEFT(A961,4))-1)+1,100),"00")</f>
        <v>FY2020-21</v>
      </c>
      <c r="D961" s="0" t="s">
        <v>169</v>
      </c>
      <c r="E961" s="0" t="s">
        <v>169</v>
      </c>
      <c r="F961" s="0" t="str">
        <f aca="false">INDEX(Mapping!$B$2:$B$465,MATCH(E961,Mapping!$A$2:$A$465,0))</f>
        <v>JHABUA POWER</v>
      </c>
      <c r="G961" s="0" t="str">
        <f aca="false">INDEX(Mapping!$C$2:$C$465,MATCH(E961,Mapping!$A$2:$A$465,0))</f>
        <v>JHABUA POWER</v>
      </c>
      <c r="H961" s="2" t="n">
        <v>21.33</v>
      </c>
      <c r="I961" s="3" t="n">
        <v>0.42</v>
      </c>
    </row>
    <row r="962" customFormat="false" ht="15" hidden="false" customHeight="false" outlineLevel="0" collapsed="false">
      <c r="A962" s="0" t="s">
        <v>362</v>
      </c>
      <c r="B962" s="0" t="n">
        <f aca="false">VALUE(LEFT(A962,4))</f>
        <v>2021</v>
      </c>
      <c r="C962" s="0" t="str">
        <f aca="false">"FY"&amp;IF(VALUE(MID(A962,6,2))&gt;=4,VALUE(LEFT(A962,4)),VALUE(LEFT(A962,4))-1)&amp;"-"&amp;TEXT(MOD(IF(VALUE(MID(A962,6,2))&gt;=4,VALUE(LEFT(A962,4)),VALUE(LEFT(A962,4))-1)+1,100),"00")</f>
        <v>FY2020-21</v>
      </c>
      <c r="D962" s="0" t="s">
        <v>187</v>
      </c>
      <c r="E962" s="0" t="s">
        <v>187</v>
      </c>
      <c r="F962" s="0" t="str">
        <f aca="false">INDEX(Mapping!$B$2:$B$465,MATCH(E962,Mapping!$A$2:$A$465,0))</f>
        <v>SPECTRUM</v>
      </c>
      <c r="G962" s="0" t="str">
        <f aca="false">INDEX(Mapping!$C$2:$C$465,MATCH(E962,Mapping!$A$2:$A$465,0))</f>
        <v>SPECTRUM</v>
      </c>
      <c r="H962" s="2" t="n">
        <v>19.63</v>
      </c>
      <c r="I962" s="3" t="n">
        <v>0.38</v>
      </c>
    </row>
    <row r="963" customFormat="false" ht="15" hidden="false" customHeight="false" outlineLevel="0" collapsed="false">
      <c r="A963" s="0" t="s">
        <v>362</v>
      </c>
      <c r="B963" s="0" t="n">
        <f aca="false">VALUE(LEFT(A963,4))</f>
        <v>2021</v>
      </c>
      <c r="C963" s="0" t="str">
        <f aca="false">"FY"&amp;IF(VALUE(MID(A963,6,2))&gt;=4,VALUE(LEFT(A963,4)),VALUE(LEFT(A963,4))-1)&amp;"-"&amp;TEXT(MOD(IF(VALUE(MID(A963,6,2))&gt;=4,VALUE(LEFT(A963,4)),VALUE(LEFT(A963,4))-1)+1,100),"00")</f>
        <v>FY2020-21</v>
      </c>
      <c r="D963" s="0" t="s">
        <v>38</v>
      </c>
      <c r="E963" s="0" t="s">
        <v>38</v>
      </c>
      <c r="F963" s="0" t="str">
        <f aca="false">INDEX(Mapping!$B$2:$B$465,MATCH(E963,Mapping!$A$2:$A$465,0))</f>
        <v>ANDHRA PRADESH</v>
      </c>
      <c r="G963" s="0" t="str">
        <f aca="false">INDEX(Mapping!$C$2:$C$465,MATCH(E963,Mapping!$A$2:$A$465,0))</f>
        <v>ANDHRA PRADESH</v>
      </c>
      <c r="H963" s="2" t="n">
        <v>18.38</v>
      </c>
      <c r="I963" s="3" t="n">
        <v>0.36</v>
      </c>
    </row>
    <row r="964" customFormat="false" ht="15" hidden="false" customHeight="false" outlineLevel="0" collapsed="false">
      <c r="A964" s="0" t="s">
        <v>362</v>
      </c>
      <c r="B964" s="0" t="n">
        <f aca="false">VALUE(LEFT(A964,4))</f>
        <v>2021</v>
      </c>
      <c r="C964" s="0" t="str">
        <f aca="false">"FY"&amp;IF(VALUE(MID(A964,6,2))&gt;=4,VALUE(LEFT(A964,4)),VALUE(LEFT(A964,4))-1)&amp;"-"&amp;TEXT(MOD(IF(VALUE(MID(A964,6,2))&gt;=4,VALUE(LEFT(A964,4)),VALUE(LEFT(A964,4))-1)+1,100),"00")</f>
        <v>FY2020-21</v>
      </c>
      <c r="D964" s="0" t="s">
        <v>106</v>
      </c>
      <c r="E964" s="0" t="s">
        <v>106</v>
      </c>
      <c r="F964" s="0" t="str">
        <f aca="false">INDEX(Mapping!$B$2:$B$465,MATCH(E964,Mapping!$A$2:$A$465,0))</f>
        <v>ACB (INDIA)</v>
      </c>
      <c r="G964" s="0" t="str">
        <f aca="false">INDEX(Mapping!$C$2:$C$465,MATCH(E964,Mapping!$A$2:$A$465,0))</f>
        <v>ACB (INDIA)</v>
      </c>
      <c r="H964" s="2" t="n">
        <v>17.98</v>
      </c>
      <c r="I964" s="3" t="n">
        <v>0.35</v>
      </c>
    </row>
    <row r="965" customFormat="false" ht="15" hidden="false" customHeight="false" outlineLevel="0" collapsed="false">
      <c r="A965" s="0" t="s">
        <v>362</v>
      </c>
      <c r="B965" s="0" t="n">
        <f aca="false">VALUE(LEFT(A965,4))</f>
        <v>2021</v>
      </c>
      <c r="C965" s="0" t="str">
        <f aca="false">"FY"&amp;IF(VALUE(MID(A965,6,2))&gt;=4,VALUE(LEFT(A965,4)),VALUE(LEFT(A965,4))-1)&amp;"-"&amp;TEXT(MOD(IF(VALUE(MID(A965,6,2))&gt;=4,VALUE(LEFT(A965,4)),VALUE(LEFT(A965,4))-1)+1,100),"00")</f>
        <v>FY2020-21</v>
      </c>
      <c r="D965" s="0" t="s">
        <v>184</v>
      </c>
      <c r="E965" s="0" t="s">
        <v>184</v>
      </c>
      <c r="F965" s="0" t="str">
        <f aca="false">INDEX(Mapping!$B$2:$B$465,MATCH(E965,Mapping!$A$2:$A$465,0))</f>
        <v>GMR KAMALANGA</v>
      </c>
      <c r="G965" s="0" t="str">
        <f aca="false">INDEX(Mapping!$C$2:$C$465,MATCH(E965,Mapping!$A$2:$A$465,0))</f>
        <v>GMR ENERGY</v>
      </c>
      <c r="H965" s="2" t="n">
        <v>17.06</v>
      </c>
      <c r="I965" s="3" t="n">
        <v>0.33</v>
      </c>
    </row>
    <row r="966" customFormat="false" ht="15" hidden="false" customHeight="false" outlineLevel="0" collapsed="false">
      <c r="A966" s="0" t="s">
        <v>362</v>
      </c>
      <c r="B966" s="0" t="n">
        <f aca="false">VALUE(LEFT(A966,4))</f>
        <v>2021</v>
      </c>
      <c r="C966" s="0" t="str">
        <f aca="false">"FY"&amp;IF(VALUE(MID(A966,6,2))&gt;=4,VALUE(LEFT(A966,4)),VALUE(LEFT(A966,4))-1)&amp;"-"&amp;TEXT(MOD(IF(VALUE(MID(A966,6,2))&gt;=4,VALUE(LEFT(A966,4)),VALUE(LEFT(A966,4))-1)+1,100),"00")</f>
        <v>FY2020-21</v>
      </c>
      <c r="D966" s="0" t="s">
        <v>272</v>
      </c>
      <c r="E966" s="0" t="s">
        <v>272</v>
      </c>
      <c r="F966" s="0" t="str">
        <f aca="false">INDEX(Mapping!$B$2:$B$465,MATCH(E966,Mapping!$A$2:$A$465,0))</f>
        <v>BALCO</v>
      </c>
      <c r="G966" s="0" t="str">
        <f aca="false">INDEX(Mapping!$C$2:$C$465,MATCH(E966,Mapping!$A$2:$A$465,0))</f>
        <v>BALCO</v>
      </c>
      <c r="H966" s="2" t="n">
        <v>16.81</v>
      </c>
      <c r="I966" s="3" t="n">
        <v>0.33</v>
      </c>
    </row>
    <row r="967" customFormat="false" ht="15" hidden="false" customHeight="false" outlineLevel="0" collapsed="false">
      <c r="A967" s="0" t="s">
        <v>362</v>
      </c>
      <c r="B967" s="0" t="n">
        <f aca="false">VALUE(LEFT(A967,4))</f>
        <v>2021</v>
      </c>
      <c r="C967" s="0" t="str">
        <f aca="false">"FY"&amp;IF(VALUE(MID(A967,6,2))&gt;=4,VALUE(LEFT(A967,4)),VALUE(LEFT(A967,4))-1)&amp;"-"&amp;TEXT(MOD(IF(VALUE(MID(A967,6,2))&gt;=4,VALUE(LEFT(A967,4)),VALUE(LEFT(A967,4))-1)+1,100),"00")</f>
        <v>FY2020-21</v>
      </c>
      <c r="D967" s="0" t="s">
        <v>265</v>
      </c>
      <c r="E967" s="0" t="s">
        <v>265</v>
      </c>
      <c r="F967" s="0" t="str">
        <f aca="false">INDEX(Mapping!$B$2:$B$465,MATCH(E967,Mapping!$A$2:$A$465,0))</f>
        <v>NTPC STATIONS</v>
      </c>
      <c r="G967" s="0" t="str">
        <f aca="false">INDEX(Mapping!$C$2:$C$465,MATCH(E967,Mapping!$A$2:$A$465,0))</f>
        <v>NTPC GROUP</v>
      </c>
      <c r="H967" s="2" t="n">
        <v>16.2</v>
      </c>
      <c r="I967" s="3" t="n">
        <v>0.32</v>
      </c>
    </row>
    <row r="968" customFormat="false" ht="15" hidden="false" customHeight="false" outlineLevel="0" collapsed="false">
      <c r="A968" s="0" t="s">
        <v>362</v>
      </c>
      <c r="B968" s="0" t="n">
        <f aca="false">VALUE(LEFT(A968,4))</f>
        <v>2021</v>
      </c>
      <c r="C968" s="0" t="str">
        <f aca="false">"FY"&amp;IF(VALUE(MID(A968,6,2))&gt;=4,VALUE(LEFT(A968,4)),VALUE(LEFT(A968,4))-1)&amp;"-"&amp;TEXT(MOD(IF(VALUE(MID(A968,6,2))&gt;=4,VALUE(LEFT(A968,4)),VALUE(LEFT(A968,4))-1)+1,100),"00")</f>
        <v>FY2020-21</v>
      </c>
      <c r="D968" s="0" t="s">
        <v>94</v>
      </c>
      <c r="E968" s="0" t="s">
        <v>94</v>
      </c>
      <c r="F968" s="0" t="str">
        <f aca="false">INDEX(Mapping!$B$2:$B$465,MATCH(E968,Mapping!$A$2:$A$465,0))</f>
        <v>JHARKHAND</v>
      </c>
      <c r="G968" s="0" t="str">
        <f aca="false">INDEX(Mapping!$C$2:$C$465,MATCH(E968,Mapping!$A$2:$A$465,0))</f>
        <v>JHARKHAND</v>
      </c>
      <c r="H968" s="2" t="n">
        <v>15.5</v>
      </c>
      <c r="I968" s="3" t="n">
        <v>0.3</v>
      </c>
    </row>
    <row r="969" customFormat="false" ht="15" hidden="false" customHeight="false" outlineLevel="0" collapsed="false">
      <c r="A969" s="0" t="s">
        <v>362</v>
      </c>
      <c r="B969" s="0" t="n">
        <f aca="false">VALUE(LEFT(A969,4))</f>
        <v>2021</v>
      </c>
      <c r="C969" s="0" t="str">
        <f aca="false">"FY"&amp;IF(VALUE(MID(A969,6,2))&gt;=4,VALUE(LEFT(A969,4)),VALUE(LEFT(A969,4))-1)&amp;"-"&amp;TEXT(MOD(IF(VALUE(MID(A969,6,2))&gt;=4,VALUE(LEFT(A969,4)),VALUE(LEFT(A969,4))-1)+1,100),"00")</f>
        <v>FY2020-21</v>
      </c>
      <c r="D969" s="0" t="s">
        <v>40</v>
      </c>
      <c r="E969" s="0" t="s">
        <v>40</v>
      </c>
      <c r="F969" s="0" t="str">
        <f aca="false">INDEX(Mapping!$B$2:$B$465,MATCH(E969,Mapping!$A$2:$A$465,0))</f>
        <v>TAMIL NADU</v>
      </c>
      <c r="G969" s="0" t="str">
        <f aca="false">INDEX(Mapping!$C$2:$C$465,MATCH(E969,Mapping!$A$2:$A$465,0))</f>
        <v>TAMIL NADU</v>
      </c>
      <c r="H969" s="2" t="n">
        <v>13.01</v>
      </c>
      <c r="I969" s="3" t="n">
        <v>0.25</v>
      </c>
    </row>
    <row r="970" customFormat="false" ht="15" hidden="false" customHeight="false" outlineLevel="0" collapsed="false">
      <c r="A970" s="0" t="s">
        <v>362</v>
      </c>
      <c r="B970" s="0" t="n">
        <f aca="false">VALUE(LEFT(A970,4))</f>
        <v>2021</v>
      </c>
      <c r="C970" s="0" t="str">
        <f aca="false">"FY"&amp;IF(VALUE(MID(A970,6,2))&gt;=4,VALUE(LEFT(A970,4)),VALUE(LEFT(A970,4))-1)&amp;"-"&amp;TEXT(MOD(IF(VALUE(MID(A970,6,2))&gt;=4,VALUE(LEFT(A970,4)),VALUE(LEFT(A970,4))-1)+1,100),"00")</f>
        <v>FY2020-21</v>
      </c>
      <c r="D970" s="0" t="s">
        <v>246</v>
      </c>
      <c r="E970" s="0" t="s">
        <v>246</v>
      </c>
      <c r="F970" s="0" t="str">
        <f aca="false">INDEX(Mapping!$B$2:$B$465,MATCH(E970,Mapping!$A$2:$A$465,0))</f>
        <v>NTPC STATIONS</v>
      </c>
      <c r="G970" s="0" t="str">
        <f aca="false">INDEX(Mapping!$C$2:$C$465,MATCH(E970,Mapping!$A$2:$A$465,0))</f>
        <v>NTPC GROUP</v>
      </c>
      <c r="H970" s="2" t="n">
        <v>12.34</v>
      </c>
      <c r="I970" s="3" t="n">
        <v>0.24</v>
      </c>
    </row>
    <row r="971" customFormat="false" ht="15" hidden="false" customHeight="false" outlineLevel="0" collapsed="false">
      <c r="A971" s="0" t="s">
        <v>362</v>
      </c>
      <c r="B971" s="0" t="n">
        <f aca="false">VALUE(LEFT(A971,4))</f>
        <v>2021</v>
      </c>
      <c r="C971" s="0" t="str">
        <f aca="false">"FY"&amp;IF(VALUE(MID(A971,6,2))&gt;=4,VALUE(LEFT(A971,4)),VALUE(LEFT(A971,4))-1)&amp;"-"&amp;TEXT(MOD(IF(VALUE(MID(A971,6,2))&gt;=4,VALUE(LEFT(A971,4)),VALUE(LEFT(A971,4))-1)+1,100),"00")</f>
        <v>FY2020-21</v>
      </c>
      <c r="D971" s="0" t="s">
        <v>122</v>
      </c>
      <c r="E971" s="0" t="s">
        <v>122</v>
      </c>
      <c r="F971" s="0" t="str">
        <f aca="false">INDEX(Mapping!$B$2:$B$465,MATCH(E971,Mapping!$A$2:$A$465,0))</f>
        <v>KARCHAM WANGTOO HEP</v>
      </c>
      <c r="G971" s="0" t="str">
        <f aca="false">INDEX(Mapping!$C$2:$C$465,MATCH(E971,Mapping!$A$2:$A$465,0))</f>
        <v>KARCHAM WANGTOO HEP</v>
      </c>
      <c r="H971" s="2" t="n">
        <v>10.51</v>
      </c>
      <c r="I971" s="3" t="n">
        <v>0.21</v>
      </c>
    </row>
    <row r="972" customFormat="false" ht="15" hidden="false" customHeight="false" outlineLevel="0" collapsed="false">
      <c r="A972" s="0" t="s">
        <v>362</v>
      </c>
      <c r="B972" s="0" t="n">
        <f aca="false">VALUE(LEFT(A972,4))</f>
        <v>2021</v>
      </c>
      <c r="C972" s="0" t="str">
        <f aca="false">"FY"&amp;IF(VALUE(MID(A972,6,2))&gt;=4,VALUE(LEFT(A972,4)),VALUE(LEFT(A972,4))-1)&amp;"-"&amp;TEXT(MOD(IF(VALUE(MID(A972,6,2))&gt;=4,VALUE(LEFT(A972,4)),VALUE(LEFT(A972,4))-1)+1,100),"00")</f>
        <v>FY2020-21</v>
      </c>
      <c r="D972" s="0" t="s">
        <v>42</v>
      </c>
      <c r="E972" s="0" t="s">
        <v>42</v>
      </c>
      <c r="F972" s="0" t="str">
        <f aca="false">INDEX(Mapping!$B$2:$B$465,MATCH(E972,Mapping!$A$2:$A$465,0))</f>
        <v>PUNJAB</v>
      </c>
      <c r="G972" s="0" t="str">
        <f aca="false">INDEX(Mapping!$C$2:$C$465,MATCH(E972,Mapping!$A$2:$A$465,0))</f>
        <v>PUNJAB</v>
      </c>
      <c r="H972" s="2" t="n">
        <v>10.41</v>
      </c>
      <c r="I972" s="3" t="n">
        <v>0.2</v>
      </c>
    </row>
    <row r="973" customFormat="false" ht="15" hidden="false" customHeight="false" outlineLevel="0" collapsed="false">
      <c r="A973" s="0" t="s">
        <v>362</v>
      </c>
      <c r="B973" s="0" t="n">
        <f aca="false">VALUE(LEFT(A973,4))</f>
        <v>2021</v>
      </c>
      <c r="C973" s="0" t="str">
        <f aca="false">"FY"&amp;IF(VALUE(MID(A973,6,2))&gt;=4,VALUE(LEFT(A973,4)),VALUE(LEFT(A973,4))-1)&amp;"-"&amp;TEXT(MOD(IF(VALUE(MID(A973,6,2))&gt;=4,VALUE(LEFT(A973,4)),VALUE(LEFT(A973,4))-1)+1,100),"00")</f>
        <v>FY2020-21</v>
      </c>
      <c r="D973" s="0" t="s">
        <v>211</v>
      </c>
      <c r="E973" s="0" t="s">
        <v>211</v>
      </c>
      <c r="F973" s="0" t="str">
        <f aca="false">INDEX(Mapping!$B$2:$B$465,MATCH(E973,Mapping!$A$2:$A$465,0))</f>
        <v>SINGOLI BHATWARI HEP</v>
      </c>
      <c r="G973" s="0" t="str">
        <f aca="false">INDEX(Mapping!$C$2:$C$465,MATCH(E973,Mapping!$A$2:$A$465,0))</f>
        <v>SINGOLI BHATWARI HEP</v>
      </c>
      <c r="H973" s="2" t="n">
        <v>9.43</v>
      </c>
      <c r="I973" s="3" t="n">
        <v>0.18</v>
      </c>
    </row>
    <row r="974" customFormat="false" ht="15" hidden="false" customHeight="false" outlineLevel="0" collapsed="false">
      <c r="A974" s="0" t="s">
        <v>362</v>
      </c>
      <c r="B974" s="0" t="n">
        <f aca="false">VALUE(LEFT(A974,4))</f>
        <v>2021</v>
      </c>
      <c r="C974" s="0" t="str">
        <f aca="false">"FY"&amp;IF(VALUE(MID(A974,6,2))&gt;=4,VALUE(LEFT(A974,4)),VALUE(LEFT(A974,4))-1)&amp;"-"&amp;TEXT(MOD(IF(VALUE(MID(A974,6,2))&gt;=4,VALUE(LEFT(A974,4)),VALUE(LEFT(A974,4))-1)+1,100),"00")</f>
        <v>FY2020-21</v>
      </c>
      <c r="D974" s="0" t="s">
        <v>128</v>
      </c>
      <c r="E974" s="0" t="s">
        <v>128</v>
      </c>
      <c r="F974" s="0" t="str">
        <f aca="false">INDEX(Mapping!$B$2:$B$465,MATCH(E974,Mapping!$A$2:$A$465,0))</f>
        <v>AD HYDRO POWER</v>
      </c>
      <c r="G974" s="0" t="str">
        <f aca="false">INDEX(Mapping!$C$2:$C$465,MATCH(E974,Mapping!$A$2:$A$465,0))</f>
        <v>AD HYDRO POWER</v>
      </c>
      <c r="H974" s="2" t="n">
        <v>9.16</v>
      </c>
      <c r="I974" s="3" t="n">
        <v>0.18</v>
      </c>
    </row>
    <row r="975" customFormat="false" ht="15" hidden="false" customHeight="false" outlineLevel="0" collapsed="false">
      <c r="A975" s="0" t="s">
        <v>362</v>
      </c>
      <c r="B975" s="0" t="n">
        <f aca="false">VALUE(LEFT(A975,4))</f>
        <v>2021</v>
      </c>
      <c r="C975" s="0" t="str">
        <f aca="false">"FY"&amp;IF(VALUE(MID(A975,6,2))&gt;=4,VALUE(LEFT(A975,4)),VALUE(LEFT(A975,4))-1)&amp;"-"&amp;TEXT(MOD(IF(VALUE(MID(A975,6,2))&gt;=4,VALUE(LEFT(A975,4)),VALUE(LEFT(A975,4))-1)+1,100),"00")</f>
        <v>FY2020-21</v>
      </c>
      <c r="D975" s="0" t="s">
        <v>214</v>
      </c>
      <c r="E975" s="0" t="s">
        <v>214</v>
      </c>
      <c r="F975" s="0" t="str">
        <f aca="false">INDEX(Mapping!$B$2:$B$465,MATCH(E975,Mapping!$A$2:$A$465,0))</f>
        <v>NLC INDIA</v>
      </c>
      <c r="G975" s="0" t="str">
        <f aca="false">INDEX(Mapping!$C$2:$C$465,MATCH(E975,Mapping!$A$2:$A$465,0))</f>
        <v>NLC INDIA GROUP</v>
      </c>
      <c r="H975" s="2" t="n">
        <v>8.87</v>
      </c>
      <c r="I975" s="3" t="n">
        <v>0.17</v>
      </c>
    </row>
    <row r="976" customFormat="false" ht="15" hidden="false" customHeight="false" outlineLevel="0" collapsed="false">
      <c r="A976" s="0" t="s">
        <v>362</v>
      </c>
      <c r="B976" s="0" t="n">
        <f aca="false">VALUE(LEFT(A976,4))</f>
        <v>2021</v>
      </c>
      <c r="C976" s="0" t="str">
        <f aca="false">"FY"&amp;IF(VALUE(MID(A976,6,2))&gt;=4,VALUE(LEFT(A976,4)),VALUE(LEFT(A976,4))-1)&amp;"-"&amp;TEXT(MOD(IF(VALUE(MID(A976,6,2))&gt;=4,VALUE(LEFT(A976,4)),VALUE(LEFT(A976,4))-1)+1,100),"00")</f>
        <v>FY2020-21</v>
      </c>
      <c r="D976" s="0" t="s">
        <v>385</v>
      </c>
      <c r="E976" s="0" t="s">
        <v>385</v>
      </c>
      <c r="F976" s="0" t="str">
        <f aca="false">INDEX(Mapping!$B$2:$B$465,MATCH(E976,Mapping!$A$2:$A$465,0))</f>
        <v>NTPL (NLC TAMIL NADU POWER)</v>
      </c>
      <c r="G976" s="0" t="str">
        <f aca="false">INDEX(Mapping!$C$2:$C$465,MATCH(E976,Mapping!$A$2:$A$465,0))</f>
        <v>NLC INDIA GROUP</v>
      </c>
      <c r="H976" s="2" t="n">
        <v>8.75</v>
      </c>
      <c r="I976" s="3" t="n">
        <v>0.17</v>
      </c>
    </row>
    <row r="977" customFormat="false" ht="15" hidden="false" customHeight="false" outlineLevel="0" collapsed="false">
      <c r="A977" s="0" t="s">
        <v>362</v>
      </c>
      <c r="B977" s="0" t="n">
        <f aca="false">VALUE(LEFT(A977,4))</f>
        <v>2021</v>
      </c>
      <c r="C977" s="0" t="str">
        <f aca="false">"FY"&amp;IF(VALUE(MID(A977,6,2))&gt;=4,VALUE(LEFT(A977,4)),VALUE(LEFT(A977,4))-1)&amp;"-"&amp;TEXT(MOD(IF(VALUE(MID(A977,6,2))&gt;=4,VALUE(LEFT(A977,4)),VALUE(LEFT(A977,4))-1)+1,100),"00")</f>
        <v>FY2020-21</v>
      </c>
      <c r="D977" s="0" t="s">
        <v>142</v>
      </c>
      <c r="E977" s="0" t="s">
        <v>142</v>
      </c>
      <c r="F977" s="0" t="str">
        <f aca="false">INDEX(Mapping!$B$2:$B$465,MATCH(E977,Mapping!$A$2:$A$465,0))</f>
        <v>SAINJ HEP</v>
      </c>
      <c r="G977" s="0" t="str">
        <f aca="false">INDEX(Mapping!$C$2:$C$465,MATCH(E977,Mapping!$A$2:$A$465,0))</f>
        <v>SAINJ HEP</v>
      </c>
      <c r="H977" s="2" t="n">
        <v>8.01</v>
      </c>
      <c r="I977" s="3" t="n">
        <v>0.16</v>
      </c>
    </row>
    <row r="978" customFormat="false" ht="15" hidden="false" customHeight="false" outlineLevel="0" collapsed="false">
      <c r="A978" s="0" t="s">
        <v>362</v>
      </c>
      <c r="B978" s="0" t="n">
        <f aca="false">VALUE(LEFT(A978,4))</f>
        <v>2021</v>
      </c>
      <c r="C978" s="0" t="str">
        <f aca="false">"FY"&amp;IF(VALUE(MID(A978,6,2))&gt;=4,VALUE(LEFT(A978,4)),VALUE(LEFT(A978,4))-1)&amp;"-"&amp;TEXT(MOD(IF(VALUE(MID(A978,6,2))&gt;=4,VALUE(LEFT(A978,4)),VALUE(LEFT(A978,4))-1)+1,100),"00")</f>
        <v>FY2020-21</v>
      </c>
      <c r="D978" s="0" t="s">
        <v>134</v>
      </c>
      <c r="E978" s="0" t="s">
        <v>134</v>
      </c>
      <c r="F978" s="0" t="str">
        <f aca="false">INDEX(Mapping!$B$2:$B$465,MATCH(E978,Mapping!$A$2:$A$465,0))</f>
        <v>NTPC STATIONS</v>
      </c>
      <c r="G978" s="0" t="str">
        <f aca="false">INDEX(Mapping!$C$2:$C$465,MATCH(E978,Mapping!$A$2:$A$465,0))</f>
        <v>NTPC GROUP</v>
      </c>
      <c r="H978" s="2" t="n">
        <v>7.6</v>
      </c>
      <c r="I978" s="3" t="n">
        <v>0.15</v>
      </c>
    </row>
    <row r="979" customFormat="false" ht="15" hidden="false" customHeight="false" outlineLevel="0" collapsed="false">
      <c r="A979" s="0" t="s">
        <v>362</v>
      </c>
      <c r="B979" s="0" t="n">
        <f aca="false">VALUE(LEFT(A979,4))</f>
        <v>2021</v>
      </c>
      <c r="C979" s="0" t="str">
        <f aca="false">"FY"&amp;IF(VALUE(MID(A979,6,2))&gt;=4,VALUE(LEFT(A979,4)),VALUE(LEFT(A979,4))-1)&amp;"-"&amp;TEXT(MOD(IF(VALUE(MID(A979,6,2))&gt;=4,VALUE(LEFT(A979,4)),VALUE(LEFT(A979,4))-1)+1,100),"00")</f>
        <v>FY2020-21</v>
      </c>
      <c r="D979" s="0" t="s">
        <v>235</v>
      </c>
      <c r="E979" s="0" t="s">
        <v>235</v>
      </c>
      <c r="F979" s="0" t="str">
        <f aca="false">INDEX(Mapping!$B$2:$B$465,MATCH(E979,Mapping!$A$2:$A$465,0))</f>
        <v>ITPCL (IL&amp;FS TAMIL NADU)</v>
      </c>
      <c r="G979" s="0" t="str">
        <f aca="false">INDEX(Mapping!$C$2:$C$465,MATCH(E979,Mapping!$A$2:$A$465,0))</f>
        <v>ITPCL (IL&amp;FS TAMIL NADU)</v>
      </c>
      <c r="H979" s="2" t="n">
        <v>5.93</v>
      </c>
      <c r="I979" s="3" t="n">
        <v>0.12</v>
      </c>
    </row>
    <row r="980" customFormat="false" ht="15" hidden="false" customHeight="false" outlineLevel="0" collapsed="false">
      <c r="A980" s="0" t="s">
        <v>362</v>
      </c>
      <c r="B980" s="0" t="n">
        <f aca="false">VALUE(LEFT(A980,4))</f>
        <v>2021</v>
      </c>
      <c r="C980" s="0" t="str">
        <f aca="false">"FY"&amp;IF(VALUE(MID(A980,6,2))&gt;=4,VALUE(LEFT(A980,4)),VALUE(LEFT(A980,4))-1)&amp;"-"&amp;TEXT(MOD(IF(VALUE(MID(A980,6,2))&gt;=4,VALUE(LEFT(A980,4)),VALUE(LEFT(A980,4))-1)+1,100),"00")</f>
        <v>FY2020-21</v>
      </c>
      <c r="D980" s="0" t="s">
        <v>152</v>
      </c>
      <c r="E980" s="0" t="s">
        <v>152</v>
      </c>
      <c r="F980" s="0" t="str">
        <f aca="false">INDEX(Mapping!$B$2:$B$465,MATCH(E980,Mapping!$A$2:$A$465,0))</f>
        <v>CHANDIGARH</v>
      </c>
      <c r="G980" s="0" t="str">
        <f aca="false">INDEX(Mapping!$C$2:$C$465,MATCH(E980,Mapping!$A$2:$A$465,0))</f>
        <v>CHANDIGARH</v>
      </c>
      <c r="H980" s="2" t="n">
        <v>5.76</v>
      </c>
      <c r="I980" s="3" t="n">
        <v>0.11</v>
      </c>
    </row>
    <row r="981" customFormat="false" ht="15" hidden="false" customHeight="false" outlineLevel="0" collapsed="false">
      <c r="A981" s="0" t="s">
        <v>362</v>
      </c>
      <c r="B981" s="0" t="n">
        <f aca="false">VALUE(LEFT(A981,4))</f>
        <v>2021</v>
      </c>
      <c r="C981" s="0" t="str">
        <f aca="false">"FY"&amp;IF(VALUE(MID(A981,6,2))&gt;=4,VALUE(LEFT(A981,4)),VALUE(LEFT(A981,4))-1)&amp;"-"&amp;TEXT(MOD(IF(VALUE(MID(A981,6,2))&gt;=4,VALUE(LEFT(A981,4)),VALUE(LEFT(A981,4))-1)+1,100),"00")</f>
        <v>FY2020-21</v>
      </c>
      <c r="D981" s="0" t="s">
        <v>154</v>
      </c>
      <c r="E981" s="0" t="s">
        <v>154</v>
      </c>
      <c r="F981" s="0" t="str">
        <f aca="false">INDEX(Mapping!$B$2:$B$465,MATCH(E981,Mapping!$A$2:$A$465,0))</f>
        <v>DVC</v>
      </c>
      <c r="G981" s="0" t="str">
        <f aca="false">INDEX(Mapping!$C$2:$C$465,MATCH(E981,Mapping!$A$2:$A$465,0))</f>
        <v>DVC</v>
      </c>
      <c r="H981" s="2" t="n">
        <v>5.69</v>
      </c>
      <c r="I981" s="3" t="n">
        <v>0.11</v>
      </c>
    </row>
    <row r="982" customFormat="false" ht="15" hidden="false" customHeight="false" outlineLevel="0" collapsed="false">
      <c r="A982" s="0" t="s">
        <v>362</v>
      </c>
      <c r="B982" s="0" t="n">
        <f aca="false">VALUE(LEFT(A982,4))</f>
        <v>2021</v>
      </c>
      <c r="C982" s="0" t="str">
        <f aca="false">"FY"&amp;IF(VALUE(MID(A982,6,2))&gt;=4,VALUE(LEFT(A982,4)),VALUE(LEFT(A982,4))-1)&amp;"-"&amp;TEXT(MOD(IF(VALUE(MID(A982,6,2))&gt;=4,VALUE(LEFT(A982,4)),VALUE(LEFT(A982,4))-1)+1,100),"00")</f>
        <v>FY2020-21</v>
      </c>
      <c r="D982" s="0" t="s">
        <v>131</v>
      </c>
      <c r="E982" s="0" t="s">
        <v>131</v>
      </c>
      <c r="F982" s="0" t="str">
        <f aca="false">INDEX(Mapping!$B$2:$B$465,MATCH(E982,Mapping!$A$2:$A$465,0))</f>
        <v>KSK MAHANADI</v>
      </c>
      <c r="G982" s="0" t="str">
        <f aca="false">INDEX(Mapping!$C$2:$C$465,MATCH(E982,Mapping!$A$2:$A$465,0))</f>
        <v>JSW ENERGY (INCL. KSK MAHANADI)</v>
      </c>
      <c r="H982" s="2" t="n">
        <v>5.42</v>
      </c>
      <c r="I982" s="3" t="n">
        <v>0.11</v>
      </c>
    </row>
    <row r="983" customFormat="false" ht="15" hidden="false" customHeight="false" outlineLevel="0" collapsed="false">
      <c r="A983" s="0" t="s">
        <v>362</v>
      </c>
      <c r="B983" s="0" t="n">
        <f aca="false">VALUE(LEFT(A983,4))</f>
        <v>2021</v>
      </c>
      <c r="C983" s="0" t="str">
        <f aca="false">"FY"&amp;IF(VALUE(MID(A983,6,2))&gt;=4,VALUE(LEFT(A983,4)),VALUE(LEFT(A983,4))-1)&amp;"-"&amp;TEXT(MOD(IF(VALUE(MID(A983,6,2))&gt;=4,VALUE(LEFT(A983,4)),VALUE(LEFT(A983,4))-1)+1,100),"00")</f>
        <v>FY2020-21</v>
      </c>
      <c r="D983" s="0" t="s">
        <v>547</v>
      </c>
      <c r="E983" s="0" t="s">
        <v>547</v>
      </c>
      <c r="F983" s="0" t="str">
        <f aca="false">INDEX(Mapping!$B$2:$B$465,MATCH(E983,Mapping!$A$2:$A$465,0))</f>
        <v>DAGACHU</v>
      </c>
      <c r="G983" s="0" t="str">
        <f aca="false">INDEX(Mapping!$C$2:$C$465,MATCH(E983,Mapping!$A$2:$A$465,0))</f>
        <v>DAGACHU</v>
      </c>
      <c r="H983" s="2" t="n">
        <v>4.23</v>
      </c>
      <c r="I983" s="3" t="n">
        <v>0.08</v>
      </c>
    </row>
    <row r="984" customFormat="false" ht="15" hidden="false" customHeight="false" outlineLevel="0" collapsed="false">
      <c r="A984" s="0" t="s">
        <v>362</v>
      </c>
      <c r="B984" s="0" t="n">
        <f aca="false">VALUE(LEFT(A984,4))</f>
        <v>2021</v>
      </c>
      <c r="C984" s="0" t="str">
        <f aca="false">"FY"&amp;IF(VALUE(MID(A984,6,2))&gt;=4,VALUE(LEFT(A984,4)),VALUE(LEFT(A984,4))-1)&amp;"-"&amp;TEXT(MOD(IF(VALUE(MID(A984,6,2))&gt;=4,VALUE(LEFT(A984,4)),VALUE(LEFT(A984,4))-1)+1,100),"00")</f>
        <v>FY2020-21</v>
      </c>
      <c r="D984" s="0" t="s">
        <v>181</v>
      </c>
      <c r="E984" s="0" t="s">
        <v>181</v>
      </c>
      <c r="F984" s="0" t="str">
        <f aca="false">INDEX(Mapping!$B$2:$B$465,MATCH(E984,Mapping!$A$2:$A$465,0))</f>
        <v>ARUNACHAL PRADESH</v>
      </c>
      <c r="G984" s="0" t="str">
        <f aca="false">INDEX(Mapping!$C$2:$C$465,MATCH(E984,Mapping!$A$2:$A$465,0))</f>
        <v>ARUNACHAL PRADESH</v>
      </c>
      <c r="H984" s="2" t="n">
        <v>3.7</v>
      </c>
      <c r="I984" s="3" t="n">
        <v>0.07</v>
      </c>
    </row>
    <row r="985" customFormat="false" ht="15" hidden="false" customHeight="false" outlineLevel="0" collapsed="false">
      <c r="A985" s="0" t="s">
        <v>362</v>
      </c>
      <c r="B985" s="0" t="n">
        <f aca="false">VALUE(LEFT(A985,4))</f>
        <v>2021</v>
      </c>
      <c r="C985" s="0" t="str">
        <f aca="false">"FY"&amp;IF(VALUE(MID(A985,6,2))&gt;=4,VALUE(LEFT(A985,4)),VALUE(LEFT(A985,4))-1)&amp;"-"&amp;TEXT(MOD(IF(VALUE(MID(A985,6,2))&gt;=4,VALUE(LEFT(A985,4)),VALUE(LEFT(A985,4))-1)+1,100),"00")</f>
        <v>FY2020-21</v>
      </c>
      <c r="D985" s="0" t="s">
        <v>176</v>
      </c>
      <c r="E985" s="0" t="s">
        <v>176</v>
      </c>
      <c r="F985" s="0" t="str">
        <f aca="false">INDEX(Mapping!$B$2:$B$465,MATCH(E985,Mapping!$A$2:$A$465,0))</f>
        <v>SIKKIM</v>
      </c>
      <c r="G985" s="0" t="str">
        <f aca="false">INDEX(Mapping!$C$2:$C$465,MATCH(E985,Mapping!$A$2:$A$465,0))</f>
        <v>SIKKIM</v>
      </c>
      <c r="H985" s="2" t="n">
        <v>3.27</v>
      </c>
      <c r="I985" s="3" t="n">
        <v>0.06</v>
      </c>
    </row>
    <row r="986" customFormat="false" ht="15" hidden="false" customHeight="false" outlineLevel="0" collapsed="false">
      <c r="A986" s="0" t="s">
        <v>362</v>
      </c>
      <c r="B986" s="0" t="n">
        <f aca="false">VALUE(LEFT(A986,4))</f>
        <v>2021</v>
      </c>
      <c r="C986" s="0" t="str">
        <f aca="false">"FY"&amp;IF(VALUE(MID(A986,6,2))&gt;=4,VALUE(LEFT(A986,4)),VALUE(LEFT(A986,4))-1)&amp;"-"&amp;TEXT(MOD(IF(VALUE(MID(A986,6,2))&gt;=4,VALUE(LEFT(A986,4)),VALUE(LEFT(A986,4))-1)+1,100),"00")</f>
        <v>FY2020-21</v>
      </c>
      <c r="D986" s="0" t="s">
        <v>193</v>
      </c>
      <c r="E986" s="0" t="s">
        <v>193</v>
      </c>
      <c r="F986" s="0" t="str">
        <f aca="false">INDEX(Mapping!$B$2:$B$465,MATCH(E986,Mapping!$A$2:$A$465,0))</f>
        <v>MIZORAM</v>
      </c>
      <c r="G986" s="0" t="str">
        <f aca="false">INDEX(Mapping!$C$2:$C$465,MATCH(E986,Mapping!$A$2:$A$465,0))</f>
        <v>MIZORAM</v>
      </c>
      <c r="H986" s="2" t="n">
        <v>3.12</v>
      </c>
      <c r="I986" s="3" t="n">
        <v>0.06</v>
      </c>
    </row>
    <row r="987" customFormat="false" ht="15" hidden="false" customHeight="false" outlineLevel="0" collapsed="false">
      <c r="A987" s="0" t="s">
        <v>362</v>
      </c>
      <c r="B987" s="0" t="n">
        <f aca="false">VALUE(LEFT(A987,4))</f>
        <v>2021</v>
      </c>
      <c r="C987" s="0" t="str">
        <f aca="false">"FY"&amp;IF(VALUE(MID(A987,6,2))&gt;=4,VALUE(LEFT(A987,4)),VALUE(LEFT(A987,4))-1)&amp;"-"&amp;TEXT(MOD(IF(VALUE(MID(A987,6,2))&gt;=4,VALUE(LEFT(A987,4)),VALUE(LEFT(A987,4))-1)+1,100),"00")</f>
        <v>FY2020-21</v>
      </c>
      <c r="D987" s="0" t="s">
        <v>163</v>
      </c>
      <c r="E987" s="0" t="s">
        <v>163</v>
      </c>
      <c r="F987" s="0" t="str">
        <f aca="false">INDEX(Mapping!$B$2:$B$465,MATCH(E987,Mapping!$A$2:$A$465,0))</f>
        <v>NTPC STATIONS</v>
      </c>
      <c r="G987" s="0" t="str">
        <f aca="false">INDEX(Mapping!$C$2:$C$465,MATCH(E987,Mapping!$A$2:$A$465,0))</f>
        <v>NTPC GROUP</v>
      </c>
      <c r="H987" s="2" t="n">
        <v>3.03</v>
      </c>
      <c r="I987" s="3" t="n">
        <v>0.06</v>
      </c>
    </row>
    <row r="988" customFormat="false" ht="15" hidden="false" customHeight="false" outlineLevel="0" collapsed="false">
      <c r="A988" s="0" t="s">
        <v>362</v>
      </c>
      <c r="B988" s="0" t="n">
        <f aca="false">VALUE(LEFT(A988,4))</f>
        <v>2021</v>
      </c>
      <c r="C988" s="0" t="str">
        <f aca="false">"FY"&amp;IF(VALUE(MID(A988,6,2))&gt;=4,VALUE(LEFT(A988,4)),VALUE(LEFT(A988,4))-1)&amp;"-"&amp;TEXT(MOD(IF(VALUE(MID(A988,6,2))&gt;=4,VALUE(LEFT(A988,4)),VALUE(LEFT(A988,4))-1)+1,100),"00")</f>
        <v>FY2020-21</v>
      </c>
      <c r="D988" s="0" t="s">
        <v>361</v>
      </c>
      <c r="E988" s="0" t="s">
        <v>361</v>
      </c>
      <c r="F988" s="0" t="str">
        <f aca="false">INDEX(Mapping!$B$2:$B$465,MATCH(E988,Mapping!$A$2:$A$465,0))</f>
        <v>RGPPL</v>
      </c>
      <c r="G988" s="0" t="str">
        <f aca="false">INDEX(Mapping!$C$2:$C$465,MATCH(E988,Mapping!$A$2:$A$465,0))</f>
        <v>RGPPL</v>
      </c>
      <c r="H988" s="2" t="n">
        <v>1.6</v>
      </c>
      <c r="I988" s="3" t="n">
        <v>0.03</v>
      </c>
    </row>
    <row r="989" customFormat="false" ht="15" hidden="false" customHeight="false" outlineLevel="0" collapsed="false">
      <c r="A989" s="0" t="s">
        <v>362</v>
      </c>
      <c r="B989" s="0" t="n">
        <f aca="false">VALUE(LEFT(A989,4))</f>
        <v>2021</v>
      </c>
      <c r="C989" s="0" t="str">
        <f aca="false">"FY"&amp;IF(VALUE(MID(A989,6,2))&gt;=4,VALUE(LEFT(A989,4)),VALUE(LEFT(A989,4))-1)&amp;"-"&amp;TEXT(MOD(IF(VALUE(MID(A989,6,2))&gt;=4,VALUE(LEFT(A989,4)),VALUE(LEFT(A989,4))-1)+1,100),"00")</f>
        <v>FY2020-21</v>
      </c>
      <c r="D989" s="0" t="s">
        <v>190</v>
      </c>
      <c r="E989" s="0" t="s">
        <v>190</v>
      </c>
      <c r="F989" s="0" t="str">
        <f aca="false">INDEX(Mapping!$B$2:$B$465,MATCH(E989,Mapping!$A$2:$A$465,0))</f>
        <v>JORETHANG</v>
      </c>
      <c r="G989" s="0" t="str">
        <f aca="false">INDEX(Mapping!$C$2:$C$465,MATCH(E989,Mapping!$A$2:$A$465,0))</f>
        <v>JORETHANG</v>
      </c>
      <c r="H989" s="2" t="n">
        <v>1.14</v>
      </c>
      <c r="I989" s="3" t="n">
        <v>0.02</v>
      </c>
    </row>
    <row r="990" customFormat="false" ht="15" hidden="false" customHeight="false" outlineLevel="0" collapsed="false">
      <c r="A990" s="0" t="s">
        <v>362</v>
      </c>
      <c r="B990" s="0" t="n">
        <f aca="false">VALUE(LEFT(A990,4))</f>
        <v>2021</v>
      </c>
      <c r="C990" s="0" t="str">
        <f aca="false">"FY"&amp;IF(VALUE(MID(A990,6,2))&gt;=4,VALUE(LEFT(A990,4)),VALUE(LEFT(A990,4))-1)&amp;"-"&amp;TEXT(MOD(IF(VALUE(MID(A990,6,2))&gt;=4,VALUE(LEFT(A990,4)),VALUE(LEFT(A990,4))-1)+1,100),"00")</f>
        <v>FY2020-21</v>
      </c>
      <c r="D990" s="0" t="s">
        <v>194</v>
      </c>
      <c r="E990" s="0" t="s">
        <v>194</v>
      </c>
      <c r="F990" s="0" t="str">
        <f aca="false">INDEX(Mapping!$B$2:$B$465,MATCH(E990,Mapping!$A$2:$A$465,0))</f>
        <v>TASHIDENG HEP</v>
      </c>
      <c r="G990" s="0" t="str">
        <f aca="false">INDEX(Mapping!$C$2:$C$465,MATCH(E990,Mapping!$A$2:$A$465,0))</f>
        <v>TASHIDENG HEP</v>
      </c>
      <c r="H990" s="2" t="n">
        <v>1</v>
      </c>
      <c r="I990" s="3" t="n">
        <v>0.02</v>
      </c>
    </row>
    <row r="991" customFormat="false" ht="15" hidden="false" customHeight="false" outlineLevel="0" collapsed="false">
      <c r="A991" s="0" t="s">
        <v>362</v>
      </c>
      <c r="B991" s="0" t="n">
        <f aca="false">VALUE(LEFT(A991,4))</f>
        <v>2021</v>
      </c>
      <c r="C991" s="0" t="str">
        <f aca="false">"FY"&amp;IF(VALUE(MID(A991,6,2))&gt;=4,VALUE(LEFT(A991,4)),VALUE(LEFT(A991,4))-1)&amp;"-"&amp;TEXT(MOD(IF(VALUE(MID(A991,6,2))&gt;=4,VALUE(LEFT(A991,4)),VALUE(LEFT(A991,4))-1)+1,100),"00")</f>
        <v>FY2020-21</v>
      </c>
      <c r="D991" s="0" t="s">
        <v>315</v>
      </c>
      <c r="E991" s="0" t="s">
        <v>315</v>
      </c>
      <c r="F991" s="0" t="str">
        <f aca="false">INDEX(Mapping!$B$2:$B$465,MATCH(E991,Mapping!$A$2:$A$465,0))</f>
        <v>DHARIWAL INFRASTRUCTURE</v>
      </c>
      <c r="G991" s="0" t="str">
        <f aca="false">INDEX(Mapping!$C$2:$C$465,MATCH(E991,Mapping!$A$2:$A$465,0))</f>
        <v>DHARIWAL INFRASTRUCTURE</v>
      </c>
      <c r="H991" s="2" t="n">
        <v>0.82</v>
      </c>
      <c r="I991" s="3" t="n">
        <v>0.02</v>
      </c>
    </row>
    <row r="992" customFormat="false" ht="15" hidden="false" customHeight="false" outlineLevel="0" collapsed="false">
      <c r="A992" s="0" t="s">
        <v>362</v>
      </c>
      <c r="B992" s="0" t="n">
        <f aca="false">VALUE(LEFT(A992,4))</f>
        <v>2021</v>
      </c>
      <c r="C992" s="0" t="str">
        <f aca="false">"FY"&amp;IF(VALUE(MID(A992,6,2))&gt;=4,VALUE(LEFT(A992,4)),VALUE(LEFT(A992,4))-1)&amp;"-"&amp;TEXT(MOD(IF(VALUE(MID(A992,6,2))&gt;=4,VALUE(LEFT(A992,4)),VALUE(LEFT(A992,4))-1)+1,100),"00")</f>
        <v>FY2020-21</v>
      </c>
      <c r="D992" s="0" t="s">
        <v>327</v>
      </c>
      <c r="E992" s="0" t="s">
        <v>327</v>
      </c>
      <c r="F992" s="0" t="str">
        <f aca="false">INDEX(Mapping!$B$2:$B$465,MATCH(E992,Mapping!$A$2:$A$465,0))</f>
        <v>LANCO BUDHIL</v>
      </c>
      <c r="G992" s="0" t="str">
        <f aca="false">INDEX(Mapping!$C$2:$C$465,MATCH(E992,Mapping!$A$2:$A$465,0))</f>
        <v>GREENKO GROUP</v>
      </c>
      <c r="H992" s="2" t="n">
        <v>0.46</v>
      </c>
      <c r="I992" s="3" t="n">
        <v>0.01</v>
      </c>
    </row>
    <row r="993" customFormat="false" ht="15" hidden="false" customHeight="false" outlineLevel="0" collapsed="false">
      <c r="A993" s="0" t="s">
        <v>362</v>
      </c>
      <c r="B993" s="0" t="n">
        <f aca="false">VALUE(LEFT(A993,4))</f>
        <v>2021</v>
      </c>
      <c r="C993" s="0" t="str">
        <f aca="false">"FY"&amp;IF(VALUE(MID(A993,6,2))&gt;=4,VALUE(LEFT(A993,4)),VALUE(LEFT(A993,4))-1)&amp;"-"&amp;TEXT(MOD(IF(VALUE(MID(A993,6,2))&gt;=4,VALUE(LEFT(A993,4)),VALUE(LEFT(A993,4))-1)+1,100),"00")</f>
        <v>FY2020-21</v>
      </c>
      <c r="D993" s="0" t="s">
        <v>54</v>
      </c>
      <c r="E993" s="0" t="s">
        <v>54</v>
      </c>
      <c r="F993" s="0" t="str">
        <f aca="false">INDEX(Mapping!$B$2:$B$465,MATCH(E993,Mapping!$A$2:$A$465,0))</f>
        <v>JAMMU &amp; KASHMIR</v>
      </c>
      <c r="G993" s="0" t="str">
        <f aca="false">INDEX(Mapping!$C$2:$C$465,MATCH(E993,Mapping!$A$2:$A$465,0))</f>
        <v>JAMMU &amp; KASHMIR</v>
      </c>
      <c r="H993" s="2" t="n">
        <v>0.41</v>
      </c>
      <c r="I993" s="3" t="n">
        <v>0.01</v>
      </c>
    </row>
    <row r="994" customFormat="false" ht="15" hidden="false" customHeight="false" outlineLevel="0" collapsed="false">
      <c r="A994" s="0" t="s">
        <v>362</v>
      </c>
      <c r="B994" s="0" t="n">
        <f aca="false">VALUE(LEFT(A994,4))</f>
        <v>2021</v>
      </c>
      <c r="C994" s="0" t="str">
        <f aca="false">"FY"&amp;IF(VALUE(MID(A994,6,2))&gt;=4,VALUE(LEFT(A994,4)),VALUE(LEFT(A994,4))-1)&amp;"-"&amp;TEXT(MOD(IF(VALUE(MID(A994,6,2))&gt;=4,VALUE(LEFT(A994,4)),VALUE(LEFT(A994,4))-1)+1,100),"00")</f>
        <v>FY2020-21</v>
      </c>
      <c r="D994" s="0" t="s">
        <v>228</v>
      </c>
      <c r="E994" s="0" t="s">
        <v>228</v>
      </c>
      <c r="F994" s="0" t="str">
        <f aca="false">INDEX(Mapping!$B$2:$B$465,MATCH(E994,Mapping!$A$2:$A$465,0))</f>
        <v>OTPC PALATANA</v>
      </c>
      <c r="G994" s="0" t="str">
        <f aca="false">INDEX(Mapping!$C$2:$C$465,MATCH(E994,Mapping!$A$2:$A$465,0))</f>
        <v>OTPC PALATANA</v>
      </c>
      <c r="H994" s="2" t="n">
        <v>0.29</v>
      </c>
      <c r="I994" s="3" t="n">
        <v>0.01</v>
      </c>
    </row>
    <row r="995" customFormat="false" ht="15" hidden="false" customHeight="false" outlineLevel="0" collapsed="false">
      <c r="A995" s="0" t="s">
        <v>362</v>
      </c>
      <c r="B995" s="0" t="n">
        <f aca="false">VALUE(LEFT(A995,4))</f>
        <v>2021</v>
      </c>
      <c r="C995" s="0" t="str">
        <f aca="false">"FY"&amp;IF(VALUE(MID(A995,6,2))&gt;=4,VALUE(LEFT(A995,4)),VALUE(LEFT(A995,4))-1)&amp;"-"&amp;TEXT(MOD(IF(VALUE(MID(A995,6,2))&gt;=4,VALUE(LEFT(A995,4)),VALUE(LEFT(A995,4))-1)+1,100),"00")</f>
        <v>FY2020-21</v>
      </c>
      <c r="D995" s="0" t="s">
        <v>253</v>
      </c>
      <c r="E995" s="0" t="s">
        <v>253</v>
      </c>
      <c r="F995" s="0" t="str">
        <f aca="false">INDEX(Mapping!$B$2:$B$465,MATCH(E995,Mapping!$A$2:$A$465,0))</f>
        <v>NAGALAND</v>
      </c>
      <c r="G995" s="0" t="str">
        <f aca="false">INDEX(Mapping!$C$2:$C$465,MATCH(E995,Mapping!$A$2:$A$465,0))</f>
        <v>NAGALAND</v>
      </c>
      <c r="H995" s="2" t="n">
        <v>0.19</v>
      </c>
      <c r="I995" s="3" t="n">
        <v>0.004</v>
      </c>
    </row>
    <row r="996" customFormat="false" ht="15" hidden="false" customHeight="false" outlineLevel="0" collapsed="false">
      <c r="A996" s="0" t="s">
        <v>362</v>
      </c>
      <c r="B996" s="0" t="n">
        <f aca="false">VALUE(LEFT(A996,4))</f>
        <v>2021</v>
      </c>
      <c r="C996" s="0" t="str">
        <f aca="false">"FY"&amp;IF(VALUE(MID(A996,6,2))&gt;=4,VALUE(LEFT(A996,4)),VALUE(LEFT(A996,4))-1)&amp;"-"&amp;TEXT(MOD(IF(VALUE(MID(A996,6,2))&gt;=4,VALUE(LEFT(A996,4)),VALUE(LEFT(A996,4))-1)+1,100),"00")</f>
        <v>FY2020-21</v>
      </c>
      <c r="D996" s="0" t="s">
        <v>240</v>
      </c>
      <c r="E996" s="0" t="s">
        <v>240</v>
      </c>
      <c r="F996" s="0" t="str">
        <f aca="false">INDEX(Mapping!$B$2:$B$465,MATCH(E996,Mapping!$A$2:$A$465,0))</f>
        <v>CHUZACHEN HEP</v>
      </c>
      <c r="G996" s="0" t="str">
        <f aca="false">INDEX(Mapping!$C$2:$C$465,MATCH(E996,Mapping!$A$2:$A$465,0))</f>
        <v>CHUZACHEN HEP</v>
      </c>
      <c r="H996" s="2" t="n">
        <v>0.1</v>
      </c>
      <c r="I996" s="3" t="n">
        <v>0.002</v>
      </c>
    </row>
    <row r="997" customFormat="false" ht="15" hidden="false" customHeight="false" outlineLevel="0" collapsed="false">
      <c r="A997" s="0" t="s">
        <v>383</v>
      </c>
      <c r="B997" s="0" t="n">
        <f aca="false">VALUE(LEFT(A997,4))</f>
        <v>2021</v>
      </c>
      <c r="C997" s="0" t="str">
        <f aca="false">"FY"&amp;IF(VALUE(MID(A997,6,2))&gt;=4,VALUE(LEFT(A997,4)),VALUE(LEFT(A997,4))-1)&amp;"-"&amp;TEXT(MOD(IF(VALUE(MID(A997,6,2))&gt;=4,VALUE(LEFT(A997,4)),VALUE(LEFT(A997,4))-1)+1,100),"00")</f>
        <v>FY2020-21</v>
      </c>
      <c r="D997" s="0" t="s">
        <v>36</v>
      </c>
      <c r="E997" s="0" t="s">
        <v>36</v>
      </c>
      <c r="F997" s="0" t="str">
        <f aca="false">INDEX(Mapping!$B$2:$B$465,MATCH(E997,Mapping!$A$2:$A$465,0))</f>
        <v>UTTAR PRADESH</v>
      </c>
      <c r="G997" s="0" t="str">
        <f aca="false">INDEX(Mapping!$C$2:$C$465,MATCH(E997,Mapping!$A$2:$A$465,0))</f>
        <v>UTTAR PRADESH</v>
      </c>
      <c r="H997" s="2" t="n">
        <v>1136.47</v>
      </c>
      <c r="I997" s="3" t="n">
        <v>17.32</v>
      </c>
    </row>
    <row r="998" customFormat="false" ht="15" hidden="false" customHeight="false" outlineLevel="0" collapsed="false">
      <c r="A998" s="0" t="s">
        <v>383</v>
      </c>
      <c r="B998" s="0" t="n">
        <f aca="false">VALUE(LEFT(A998,4))</f>
        <v>2021</v>
      </c>
      <c r="C998" s="0" t="str">
        <f aca="false">"FY"&amp;IF(VALUE(MID(A998,6,2))&gt;=4,VALUE(LEFT(A998,4)),VALUE(LEFT(A998,4))-1)&amp;"-"&amp;TEXT(MOD(IF(VALUE(MID(A998,6,2))&gt;=4,VALUE(LEFT(A998,4)),VALUE(LEFT(A998,4))-1)+1,100),"00")</f>
        <v>FY2020-21</v>
      </c>
      <c r="D998" s="0" t="s">
        <v>49</v>
      </c>
      <c r="E998" s="0" t="s">
        <v>49</v>
      </c>
      <c r="F998" s="0" t="str">
        <f aca="false">INDEX(Mapping!$B$2:$B$465,MATCH(E998,Mapping!$A$2:$A$465,0))</f>
        <v>MADHYA PRADESH</v>
      </c>
      <c r="G998" s="0" t="str">
        <f aca="false">INDEX(Mapping!$C$2:$C$465,MATCH(E998,Mapping!$A$2:$A$465,0))</f>
        <v>MADHYA PRADESH</v>
      </c>
      <c r="H998" s="2" t="n">
        <v>664.43</v>
      </c>
      <c r="I998" s="3" t="n">
        <v>10.13</v>
      </c>
    </row>
    <row r="999" customFormat="false" ht="15" hidden="false" customHeight="false" outlineLevel="0" collapsed="false">
      <c r="A999" s="0" t="s">
        <v>383</v>
      </c>
      <c r="B999" s="0" t="n">
        <f aca="false">VALUE(LEFT(A999,4))</f>
        <v>2021</v>
      </c>
      <c r="C999" s="0" t="str">
        <f aca="false">"FY"&amp;IF(VALUE(MID(A999,6,2))&gt;=4,VALUE(LEFT(A999,4)),VALUE(LEFT(A999,4))-1)&amp;"-"&amp;TEXT(MOD(IF(VALUE(MID(A999,6,2))&gt;=4,VALUE(LEFT(A999,4)),VALUE(LEFT(A999,4))-1)+1,100),"00")</f>
        <v>FY2020-21</v>
      </c>
      <c r="D999" s="0" t="s">
        <v>41</v>
      </c>
      <c r="E999" s="0" t="s">
        <v>41</v>
      </c>
      <c r="F999" s="0" t="str">
        <f aca="false">INDEX(Mapping!$B$2:$B$465,MATCH(E999,Mapping!$A$2:$A$465,0))</f>
        <v>RAJASTHAN</v>
      </c>
      <c r="G999" s="0" t="str">
        <f aca="false">INDEX(Mapping!$C$2:$C$465,MATCH(E999,Mapping!$A$2:$A$465,0))</f>
        <v>RAJASTHAN</v>
      </c>
      <c r="H999" s="2" t="n">
        <v>487.62</v>
      </c>
      <c r="I999" s="3" t="n">
        <v>7.43</v>
      </c>
    </row>
    <row r="1000" customFormat="false" ht="15" hidden="false" customHeight="false" outlineLevel="0" collapsed="false">
      <c r="A1000" s="0" t="s">
        <v>383</v>
      </c>
      <c r="B1000" s="0" t="n">
        <f aca="false">VALUE(LEFT(A1000,4))</f>
        <v>2021</v>
      </c>
      <c r="C1000" s="0" t="str">
        <f aca="false">"FY"&amp;IF(VALUE(MID(A1000,6,2))&gt;=4,VALUE(LEFT(A1000,4)),VALUE(LEFT(A1000,4))-1)&amp;"-"&amp;TEXT(MOD(IF(VALUE(MID(A1000,6,2))&gt;=4,VALUE(LEFT(A1000,4)),VALUE(LEFT(A1000,4))-1)+1,100),"00")</f>
        <v>FY2020-21</v>
      </c>
      <c r="D1000" s="0" t="s">
        <v>57</v>
      </c>
      <c r="E1000" s="0" t="s">
        <v>57</v>
      </c>
      <c r="F1000" s="0" t="str">
        <f aca="false">INDEX(Mapping!$B$2:$B$465,MATCH(E1000,Mapping!$A$2:$A$465,0))</f>
        <v>SEIL ENERGY INDIA (EX-SEMBCORP)</v>
      </c>
      <c r="G1000" s="0" t="str">
        <f aca="false">INDEX(Mapping!$C$2:$C$465,MATCH(E1000,Mapping!$A$2:$A$465,0))</f>
        <v>SEIL ENERGY INDIA</v>
      </c>
      <c r="H1000" s="2" t="n">
        <v>465.13</v>
      </c>
      <c r="I1000" s="3" t="n">
        <v>7.09</v>
      </c>
    </row>
    <row r="1001" customFormat="false" ht="15" hidden="false" customHeight="false" outlineLevel="0" collapsed="false">
      <c r="A1001" s="0" t="s">
        <v>383</v>
      </c>
      <c r="B1001" s="0" t="n">
        <f aca="false">VALUE(LEFT(A1001,4))</f>
        <v>2021</v>
      </c>
      <c r="C1001" s="0" t="str">
        <f aca="false">"FY"&amp;IF(VALUE(MID(A1001,6,2))&gt;=4,VALUE(LEFT(A1001,4)),VALUE(LEFT(A1001,4))-1)&amp;"-"&amp;TEXT(MOD(IF(VALUE(MID(A1001,6,2))&gt;=4,VALUE(LEFT(A1001,4)),VALUE(LEFT(A1001,4))-1)+1,100),"00")</f>
        <v>FY2020-21</v>
      </c>
      <c r="D1001" s="0" t="s">
        <v>45</v>
      </c>
      <c r="E1001" s="0" t="s">
        <v>45</v>
      </c>
      <c r="F1001" s="0" t="str">
        <f aca="false">INDEX(Mapping!$B$2:$B$465,MATCH(E1001,Mapping!$A$2:$A$465,0))</f>
        <v>BIHAR</v>
      </c>
      <c r="G1001" s="0" t="str">
        <f aca="false">INDEX(Mapping!$C$2:$C$465,MATCH(E1001,Mapping!$A$2:$A$465,0))</f>
        <v>BIHAR</v>
      </c>
      <c r="H1001" s="2" t="n">
        <v>263.86</v>
      </c>
      <c r="I1001" s="3" t="n">
        <v>4.02</v>
      </c>
    </row>
    <row r="1002" customFormat="false" ht="15" hidden="false" customHeight="false" outlineLevel="0" collapsed="false">
      <c r="A1002" s="0" t="s">
        <v>383</v>
      </c>
      <c r="B1002" s="0" t="n">
        <f aca="false">VALUE(LEFT(A1002,4))</f>
        <v>2021</v>
      </c>
      <c r="C1002" s="0" t="str">
        <f aca="false">"FY"&amp;IF(VALUE(MID(A1002,6,2))&gt;=4,VALUE(LEFT(A1002,4)),VALUE(LEFT(A1002,4))-1)&amp;"-"&amp;TEXT(MOD(IF(VALUE(MID(A1002,6,2))&gt;=4,VALUE(LEFT(A1002,4)),VALUE(LEFT(A1002,4))-1)+1,100),"00")</f>
        <v>FY2020-21</v>
      </c>
      <c r="D1002" s="0" t="s">
        <v>39</v>
      </c>
      <c r="E1002" s="0" t="s">
        <v>39</v>
      </c>
      <c r="F1002" s="0" t="str">
        <f aca="false">INDEX(Mapping!$B$2:$B$465,MATCH(E1002,Mapping!$A$2:$A$465,0))</f>
        <v>WEST BENGAL</v>
      </c>
      <c r="G1002" s="0" t="str">
        <f aca="false">INDEX(Mapping!$C$2:$C$465,MATCH(E1002,Mapping!$A$2:$A$465,0))</f>
        <v>WEST BENGAL</v>
      </c>
      <c r="H1002" s="2" t="n">
        <v>231.63</v>
      </c>
      <c r="I1002" s="3" t="n">
        <v>3.53</v>
      </c>
    </row>
    <row r="1003" customFormat="false" ht="15" hidden="false" customHeight="false" outlineLevel="0" collapsed="false">
      <c r="A1003" s="0" t="s">
        <v>383</v>
      </c>
      <c r="B1003" s="0" t="n">
        <f aca="false">VALUE(LEFT(A1003,4))</f>
        <v>2021</v>
      </c>
      <c r="C1003" s="0" t="str">
        <f aca="false">"FY"&amp;IF(VALUE(MID(A1003,6,2))&gt;=4,VALUE(LEFT(A1003,4)),VALUE(LEFT(A1003,4))-1)&amp;"-"&amp;TEXT(MOD(IF(VALUE(MID(A1003,6,2))&gt;=4,VALUE(LEFT(A1003,4)),VALUE(LEFT(A1003,4))-1)+1,100),"00")</f>
        <v>FY2020-21</v>
      </c>
      <c r="D1003" s="0" t="s">
        <v>43</v>
      </c>
      <c r="E1003" s="0" t="s">
        <v>43</v>
      </c>
      <c r="F1003" s="0" t="str">
        <f aca="false">INDEX(Mapping!$B$2:$B$465,MATCH(E1003,Mapping!$A$2:$A$465,0))</f>
        <v>ODISHA</v>
      </c>
      <c r="G1003" s="0" t="str">
        <f aca="false">INDEX(Mapping!$C$2:$C$465,MATCH(E1003,Mapping!$A$2:$A$465,0))</f>
        <v>ODISHA</v>
      </c>
      <c r="H1003" s="2" t="n">
        <v>208.44</v>
      </c>
      <c r="I1003" s="3" t="n">
        <v>3.18</v>
      </c>
    </row>
    <row r="1004" customFormat="false" ht="15" hidden="false" customHeight="false" outlineLevel="0" collapsed="false">
      <c r="A1004" s="0" t="s">
        <v>383</v>
      </c>
      <c r="B1004" s="0" t="n">
        <f aca="false">VALUE(LEFT(A1004,4))</f>
        <v>2021</v>
      </c>
      <c r="C1004" s="0" t="str">
        <f aca="false">"FY"&amp;IF(VALUE(MID(A1004,6,2))&gt;=4,VALUE(LEFT(A1004,4)),VALUE(LEFT(A1004,4))-1)&amp;"-"&amp;TEXT(MOD(IF(VALUE(MID(A1004,6,2))&gt;=4,VALUE(LEFT(A1004,4)),VALUE(LEFT(A1004,4))-1)+1,100),"00")</f>
        <v>FY2020-21</v>
      </c>
      <c r="D1004" s="0" t="s">
        <v>84</v>
      </c>
      <c r="E1004" s="0" t="s">
        <v>84</v>
      </c>
      <c r="F1004" s="0" t="str">
        <f aca="false">INDEX(Mapping!$B$2:$B$465,MATCH(E1004,Mapping!$A$2:$A$465,0))</f>
        <v>DB POWER</v>
      </c>
      <c r="G1004" s="0" t="str">
        <f aca="false">INDEX(Mapping!$C$2:$C$465,MATCH(E1004,Mapping!$A$2:$A$465,0))</f>
        <v>DB POWER</v>
      </c>
      <c r="H1004" s="2" t="n">
        <v>194.39</v>
      </c>
      <c r="I1004" s="3" t="n">
        <v>2.96</v>
      </c>
    </row>
    <row r="1005" customFormat="false" ht="15" hidden="false" customHeight="false" outlineLevel="0" collapsed="false">
      <c r="A1005" s="0" t="s">
        <v>383</v>
      </c>
      <c r="B1005" s="0" t="n">
        <f aca="false">VALUE(LEFT(A1005,4))</f>
        <v>2021</v>
      </c>
      <c r="C1005" s="0" t="str">
        <f aca="false">"FY"&amp;IF(VALUE(MID(A1005,6,2))&gt;=4,VALUE(LEFT(A1005,4)),VALUE(LEFT(A1005,4))-1)&amp;"-"&amp;TEXT(MOD(IF(VALUE(MID(A1005,6,2))&gt;=4,VALUE(LEFT(A1005,4)),VALUE(LEFT(A1005,4))-1)+1,100),"00")</f>
        <v>FY2020-21</v>
      </c>
      <c r="D1005" s="0" t="s">
        <v>48</v>
      </c>
      <c r="E1005" s="0" t="s">
        <v>48</v>
      </c>
      <c r="F1005" s="0" t="str">
        <f aca="false">INDEX(Mapping!$B$2:$B$465,MATCH(E1005,Mapping!$A$2:$A$465,0))</f>
        <v>DELHI</v>
      </c>
      <c r="G1005" s="0" t="str">
        <f aca="false">INDEX(Mapping!$C$2:$C$465,MATCH(E1005,Mapping!$A$2:$A$465,0))</f>
        <v>DELHI</v>
      </c>
      <c r="H1005" s="2" t="n">
        <v>175.84</v>
      </c>
      <c r="I1005" s="3" t="n">
        <v>2.68</v>
      </c>
    </row>
    <row r="1006" customFormat="false" ht="15" hidden="false" customHeight="false" outlineLevel="0" collapsed="false">
      <c r="A1006" s="0" t="s">
        <v>383</v>
      </c>
      <c r="B1006" s="0" t="n">
        <f aca="false">VALUE(LEFT(A1006,4))</f>
        <v>2021</v>
      </c>
      <c r="C1006" s="0" t="str">
        <f aca="false">"FY"&amp;IF(VALUE(MID(A1006,6,2))&gt;=4,VALUE(LEFT(A1006,4)),VALUE(LEFT(A1006,4))-1)&amp;"-"&amp;TEXT(MOD(IF(VALUE(MID(A1006,6,2))&gt;=4,VALUE(LEFT(A1006,4)),VALUE(LEFT(A1006,4))-1)+1,100),"00")</f>
        <v>FY2020-21</v>
      </c>
      <c r="D1006" s="0" t="s">
        <v>65</v>
      </c>
      <c r="E1006" s="0" t="s">
        <v>65</v>
      </c>
      <c r="F1006" s="0" t="str">
        <f aca="false">INDEX(Mapping!$B$2:$B$465,MATCH(E1006,Mapping!$A$2:$A$465,0))</f>
        <v>JAYPEE NIGRIE STPP</v>
      </c>
      <c r="G1006" s="0" t="str">
        <f aca="false">INDEX(Mapping!$C$2:$C$465,MATCH(E1006,Mapping!$A$2:$A$465,0))</f>
        <v>JAYPEE NIGRIE STPP</v>
      </c>
      <c r="H1006" s="2" t="n">
        <v>174.72</v>
      </c>
      <c r="I1006" s="3" t="n">
        <v>2.66</v>
      </c>
    </row>
    <row r="1007" customFormat="false" ht="15" hidden="false" customHeight="false" outlineLevel="0" collapsed="false">
      <c r="A1007" s="0" t="s">
        <v>383</v>
      </c>
      <c r="B1007" s="0" t="n">
        <f aca="false">VALUE(LEFT(A1007,4))</f>
        <v>2021</v>
      </c>
      <c r="C1007" s="0" t="str">
        <f aca="false">"FY"&amp;IF(VALUE(MID(A1007,6,2))&gt;=4,VALUE(LEFT(A1007,4)),VALUE(LEFT(A1007,4))-1)&amp;"-"&amp;TEXT(MOD(IF(VALUE(MID(A1007,6,2))&gt;=4,VALUE(LEFT(A1007,4)),VALUE(LEFT(A1007,4))-1)+1,100),"00")</f>
        <v>FY2020-21</v>
      </c>
      <c r="D1007" s="0" t="s">
        <v>47</v>
      </c>
      <c r="E1007" s="0" t="s">
        <v>47</v>
      </c>
      <c r="F1007" s="0" t="str">
        <f aca="false">INDEX(Mapping!$B$2:$B$465,MATCH(E1007,Mapping!$A$2:$A$465,0))</f>
        <v>KARNATAKA</v>
      </c>
      <c r="G1007" s="0" t="str">
        <f aca="false">INDEX(Mapping!$C$2:$C$465,MATCH(E1007,Mapping!$A$2:$A$465,0))</f>
        <v>KARNATAKA</v>
      </c>
      <c r="H1007" s="2" t="n">
        <v>165.97</v>
      </c>
      <c r="I1007" s="3" t="n">
        <v>2.53</v>
      </c>
    </row>
    <row r="1008" customFormat="false" ht="15" hidden="false" customHeight="false" outlineLevel="0" collapsed="false">
      <c r="A1008" s="0" t="s">
        <v>383</v>
      </c>
      <c r="B1008" s="0" t="n">
        <f aca="false">VALUE(LEFT(A1008,4))</f>
        <v>2021</v>
      </c>
      <c r="C1008" s="0" t="str">
        <f aca="false">"FY"&amp;IF(VALUE(MID(A1008,6,2))&gt;=4,VALUE(LEFT(A1008,4)),VALUE(LEFT(A1008,4))-1)&amp;"-"&amp;TEXT(MOD(IF(VALUE(MID(A1008,6,2))&gt;=4,VALUE(LEFT(A1008,4)),VALUE(LEFT(A1008,4))-1)+1,100),"00")</f>
        <v>FY2020-21</v>
      </c>
      <c r="D1008" s="0" t="s">
        <v>82</v>
      </c>
      <c r="E1008" s="0" t="s">
        <v>82</v>
      </c>
      <c r="F1008" s="0" t="str">
        <f aca="false">INDEX(Mapping!$B$2:$B$465,MATCH(E1008,Mapping!$A$2:$A$465,0))</f>
        <v>JINDAL INDIA THERMAL POWER (JITPL)</v>
      </c>
      <c r="G1008" s="0" t="str">
        <f aca="false">INDEX(Mapping!$C$2:$C$465,MATCH(E1008,Mapping!$A$2:$A$465,0))</f>
        <v>JINDAL INDIA THERMAL POWER (JITPL)</v>
      </c>
      <c r="H1008" s="2" t="n">
        <v>165.21</v>
      </c>
      <c r="I1008" s="3" t="n">
        <v>2.52</v>
      </c>
    </row>
    <row r="1009" customFormat="false" ht="15" hidden="false" customHeight="false" outlineLevel="0" collapsed="false">
      <c r="A1009" s="0" t="s">
        <v>383</v>
      </c>
      <c r="B1009" s="0" t="n">
        <f aca="false">VALUE(LEFT(A1009,4))</f>
        <v>2021</v>
      </c>
      <c r="C1009" s="0" t="str">
        <f aca="false">"FY"&amp;IF(VALUE(MID(A1009,6,2))&gt;=4,VALUE(LEFT(A1009,4)),VALUE(LEFT(A1009,4))-1)&amp;"-"&amp;TEXT(MOD(IF(VALUE(MID(A1009,6,2))&gt;=4,VALUE(LEFT(A1009,4)),VALUE(LEFT(A1009,4))-1)+1,100),"00")</f>
        <v>FY2020-21</v>
      </c>
      <c r="D1009" s="0" t="s">
        <v>72</v>
      </c>
      <c r="E1009" s="0" t="s">
        <v>72</v>
      </c>
      <c r="F1009" s="0" t="str">
        <f aca="false">INDEX(Mapping!$B$2:$B$465,MATCH(E1009,Mapping!$A$2:$A$465,0))</f>
        <v>JINDAL POWER LTD - STAGE 1</v>
      </c>
      <c r="G1009" s="0" t="str">
        <f aca="false">INDEX(Mapping!$C$2:$C$465,MATCH(E1009,Mapping!$A$2:$A$465,0))</f>
        <v>JINDAL POWER LTD (BOTH STAGES)</v>
      </c>
      <c r="H1009" s="2" t="n">
        <v>151.29</v>
      </c>
      <c r="I1009" s="3" t="n">
        <v>2.31</v>
      </c>
    </row>
    <row r="1010" customFormat="false" ht="15" hidden="false" customHeight="false" outlineLevel="0" collapsed="false">
      <c r="A1010" s="0" t="s">
        <v>383</v>
      </c>
      <c r="B1010" s="0" t="n">
        <f aca="false">VALUE(LEFT(A1010,4))</f>
        <v>2021</v>
      </c>
      <c r="C1010" s="0" t="str">
        <f aca="false">"FY"&amp;IF(VALUE(MID(A1010,6,2))&gt;=4,VALUE(LEFT(A1010,4)),VALUE(LEFT(A1010,4))-1)&amp;"-"&amp;TEXT(MOD(IF(VALUE(MID(A1010,6,2))&gt;=4,VALUE(LEFT(A1010,4)),VALUE(LEFT(A1010,4))-1)+1,100),"00")</f>
        <v>FY2020-21</v>
      </c>
      <c r="D1010" s="0" t="s">
        <v>62</v>
      </c>
      <c r="E1010" s="0" t="s">
        <v>62</v>
      </c>
      <c r="F1010" s="0" t="str">
        <f aca="false">INDEX(Mapping!$B$2:$B$465,MATCH(E1010,Mapping!$A$2:$A$465,0))</f>
        <v>TEESTA URJA (TEESTA-III HEP)</v>
      </c>
      <c r="G1010" s="0" t="str">
        <f aca="false">INDEX(Mapping!$C$2:$C$465,MATCH(E1010,Mapping!$A$2:$A$465,0))</f>
        <v>TEESTA URJA (TEESTA-III HEP)</v>
      </c>
      <c r="H1010" s="2" t="n">
        <v>133.65</v>
      </c>
      <c r="I1010" s="3" t="n">
        <v>2.04</v>
      </c>
    </row>
    <row r="1011" customFormat="false" ht="15" hidden="false" customHeight="false" outlineLevel="0" collapsed="false">
      <c r="A1011" s="0" t="s">
        <v>383</v>
      </c>
      <c r="B1011" s="0" t="n">
        <f aca="false">VALUE(LEFT(A1011,4))</f>
        <v>2021</v>
      </c>
      <c r="C1011" s="0" t="str">
        <f aca="false">"FY"&amp;IF(VALUE(MID(A1011,6,2))&gt;=4,VALUE(LEFT(A1011,4)),VALUE(LEFT(A1011,4))-1)&amp;"-"&amp;TEXT(MOD(IF(VALUE(MID(A1011,6,2))&gt;=4,VALUE(LEFT(A1011,4)),VALUE(LEFT(A1011,4))-1)+1,100),"00")</f>
        <v>FY2020-21</v>
      </c>
      <c r="D1011" s="0" t="s">
        <v>159</v>
      </c>
      <c r="E1011" s="0" t="s">
        <v>159</v>
      </c>
      <c r="F1011" s="0" t="str">
        <f aca="false">INDEX(Mapping!$B$2:$B$465,MATCH(E1011,Mapping!$A$2:$A$465,0))</f>
        <v>GMR WARORA (EX-EMCO)</v>
      </c>
      <c r="G1011" s="0" t="str">
        <f aca="false">INDEX(Mapping!$C$2:$C$465,MATCH(E1011,Mapping!$A$2:$A$465,0))</f>
        <v>GMR ENERGY</v>
      </c>
      <c r="H1011" s="2" t="n">
        <v>118.69</v>
      </c>
      <c r="I1011" s="3" t="n">
        <v>1.81</v>
      </c>
    </row>
    <row r="1012" customFormat="false" ht="15" hidden="false" customHeight="false" outlineLevel="0" collapsed="false">
      <c r="A1012" s="0" t="s">
        <v>383</v>
      </c>
      <c r="B1012" s="0" t="n">
        <f aca="false">VALUE(LEFT(A1012,4))</f>
        <v>2021</v>
      </c>
      <c r="C1012" s="0" t="str">
        <f aca="false">"FY"&amp;IF(VALUE(MID(A1012,6,2))&gt;=4,VALUE(LEFT(A1012,4)),VALUE(LEFT(A1012,4))-1)&amp;"-"&amp;TEXT(MOD(IF(VALUE(MID(A1012,6,2))&gt;=4,VALUE(LEFT(A1012,4)),VALUE(LEFT(A1012,4))-1)+1,100),"00")</f>
        <v>FY2020-21</v>
      </c>
      <c r="D1012" s="0" t="s">
        <v>89</v>
      </c>
      <c r="E1012" s="0" t="s">
        <v>89</v>
      </c>
      <c r="F1012" s="0" t="str">
        <f aca="false">INDEX(Mapping!$B$2:$B$465,MATCH(E1012,Mapping!$A$2:$A$465,0))</f>
        <v>MB POWER (MP)</v>
      </c>
      <c r="G1012" s="0" t="str">
        <f aca="false">INDEX(Mapping!$C$2:$C$465,MATCH(E1012,Mapping!$A$2:$A$465,0))</f>
        <v>MB POWER (MP)</v>
      </c>
      <c r="H1012" s="2" t="n">
        <v>116.04</v>
      </c>
      <c r="I1012" s="3" t="n">
        <v>1.77</v>
      </c>
    </row>
    <row r="1013" customFormat="false" ht="15" hidden="false" customHeight="false" outlineLevel="0" collapsed="false">
      <c r="A1013" s="0" t="s">
        <v>383</v>
      </c>
      <c r="B1013" s="0" t="n">
        <f aca="false">VALUE(LEFT(A1013,4))</f>
        <v>2021</v>
      </c>
      <c r="C1013" s="0" t="str">
        <f aca="false">"FY"&amp;IF(VALUE(MID(A1013,6,2))&gt;=4,VALUE(LEFT(A1013,4)),VALUE(LEFT(A1013,4))-1)&amp;"-"&amp;TEXT(MOD(IF(VALUE(MID(A1013,6,2))&gt;=4,VALUE(LEFT(A1013,4)),VALUE(LEFT(A1013,4))-1)+1,100),"00")</f>
        <v>FY2020-21</v>
      </c>
      <c r="D1013" s="0" t="s">
        <v>31</v>
      </c>
      <c r="E1013" s="0" t="s">
        <v>31</v>
      </c>
      <c r="F1013" s="0" t="str">
        <f aca="false">INDEX(Mapping!$B$2:$B$465,MATCH(E1013,Mapping!$A$2:$A$465,0))</f>
        <v>GUJARAT</v>
      </c>
      <c r="G1013" s="0" t="str">
        <f aca="false">INDEX(Mapping!$C$2:$C$465,MATCH(E1013,Mapping!$A$2:$A$465,0))</f>
        <v>GUJARAT</v>
      </c>
      <c r="H1013" s="2" t="n">
        <v>107.39</v>
      </c>
      <c r="I1013" s="3" t="n">
        <v>1.64</v>
      </c>
    </row>
    <row r="1014" customFormat="false" ht="15" hidden="false" customHeight="false" outlineLevel="0" collapsed="false">
      <c r="A1014" s="0" t="s">
        <v>383</v>
      </c>
      <c r="B1014" s="0" t="n">
        <f aca="false">VALUE(LEFT(A1014,4))</f>
        <v>2021</v>
      </c>
      <c r="C1014" s="0" t="str">
        <f aca="false">"FY"&amp;IF(VALUE(MID(A1014,6,2))&gt;=4,VALUE(LEFT(A1014,4)),VALUE(LEFT(A1014,4))-1)&amp;"-"&amp;TEXT(MOD(IF(VALUE(MID(A1014,6,2))&gt;=4,VALUE(LEFT(A1014,4)),VALUE(LEFT(A1014,4))-1)+1,100),"00")</f>
        <v>FY2020-21</v>
      </c>
      <c r="D1014" s="0" t="s">
        <v>116</v>
      </c>
      <c r="E1014" s="0" t="s">
        <v>116</v>
      </c>
      <c r="F1014" s="0" t="str">
        <f aca="false">INDEX(Mapping!$B$2:$B$465,MATCH(E1014,Mapping!$A$2:$A$465,0))</f>
        <v>RKM POWERGEN</v>
      </c>
      <c r="G1014" s="0" t="str">
        <f aca="false">INDEX(Mapping!$C$2:$C$465,MATCH(E1014,Mapping!$A$2:$A$465,0))</f>
        <v>RKM POWERGEN</v>
      </c>
      <c r="H1014" s="2" t="n">
        <v>104.9</v>
      </c>
      <c r="I1014" s="3" t="n">
        <v>1.6</v>
      </c>
    </row>
    <row r="1015" customFormat="false" ht="15" hidden="false" customHeight="false" outlineLevel="0" collapsed="false">
      <c r="A1015" s="0" t="s">
        <v>383</v>
      </c>
      <c r="B1015" s="0" t="n">
        <f aca="false">VALUE(LEFT(A1015,4))</f>
        <v>2021</v>
      </c>
      <c r="C1015" s="0" t="str">
        <f aca="false">"FY"&amp;IF(VALUE(MID(A1015,6,2))&gt;=4,VALUE(LEFT(A1015,4)),VALUE(LEFT(A1015,4))-1)&amp;"-"&amp;TEXT(MOD(IF(VALUE(MID(A1015,6,2))&gt;=4,VALUE(LEFT(A1015,4)),VALUE(LEFT(A1015,4))-1)+1,100),"00")</f>
        <v>FY2020-21</v>
      </c>
      <c r="D1015" s="0" t="s">
        <v>67</v>
      </c>
      <c r="E1015" s="0" t="s">
        <v>67</v>
      </c>
      <c r="F1015" s="0" t="str">
        <f aca="false">INDEX(Mapping!$B$2:$B$465,MATCH(E1015,Mapping!$A$2:$A$465,0))</f>
        <v>JINDAL POWER LTD - STAGE 2</v>
      </c>
      <c r="G1015" s="0" t="str">
        <f aca="false">INDEX(Mapping!$C$2:$C$465,MATCH(E1015,Mapping!$A$2:$A$465,0))</f>
        <v>JINDAL POWER LTD (BOTH STAGES)</v>
      </c>
      <c r="H1015" s="2" t="n">
        <v>99.03</v>
      </c>
      <c r="I1015" s="3" t="n">
        <v>1.51</v>
      </c>
    </row>
    <row r="1016" customFormat="false" ht="15" hidden="false" customHeight="false" outlineLevel="0" collapsed="false">
      <c r="A1016" s="0" t="s">
        <v>383</v>
      </c>
      <c r="B1016" s="0" t="n">
        <f aca="false">VALUE(LEFT(A1016,4))</f>
        <v>2021</v>
      </c>
      <c r="C1016" s="0" t="str">
        <f aca="false">"FY"&amp;IF(VALUE(MID(A1016,6,2))&gt;=4,VALUE(LEFT(A1016,4)),VALUE(LEFT(A1016,4))-1)&amp;"-"&amp;TEXT(MOD(IF(VALUE(MID(A1016,6,2))&gt;=4,VALUE(LEFT(A1016,4)),VALUE(LEFT(A1016,4))-1)+1,100),"00")</f>
        <v>FY2020-21</v>
      </c>
      <c r="D1016" s="0" t="s">
        <v>61</v>
      </c>
      <c r="E1016" s="0" t="s">
        <v>61</v>
      </c>
      <c r="F1016" s="0" t="str">
        <f aca="false">INDEX(Mapping!$B$2:$B$465,MATCH(E1016,Mapping!$A$2:$A$465,0))</f>
        <v>ASSAM</v>
      </c>
      <c r="G1016" s="0" t="str">
        <f aca="false">INDEX(Mapping!$C$2:$C$465,MATCH(E1016,Mapping!$A$2:$A$465,0))</f>
        <v>ASSAM</v>
      </c>
      <c r="H1016" s="2" t="n">
        <v>94.57</v>
      </c>
      <c r="I1016" s="3" t="n">
        <v>1.44</v>
      </c>
    </row>
    <row r="1017" customFormat="false" ht="15" hidden="false" customHeight="false" outlineLevel="0" collapsed="false">
      <c r="A1017" s="0" t="s">
        <v>383</v>
      </c>
      <c r="B1017" s="0" t="n">
        <f aca="false">VALUE(LEFT(A1017,4))</f>
        <v>2021</v>
      </c>
      <c r="C1017" s="0" t="str">
        <f aca="false">"FY"&amp;IF(VALUE(MID(A1017,6,2))&gt;=4,VALUE(LEFT(A1017,4)),VALUE(LEFT(A1017,4))-1)&amp;"-"&amp;TEXT(MOD(IF(VALUE(MID(A1017,6,2))&gt;=4,VALUE(LEFT(A1017,4)),VALUE(LEFT(A1017,4))-1)+1,100),"00")</f>
        <v>FY2020-21</v>
      </c>
      <c r="D1017" s="0" t="s">
        <v>79</v>
      </c>
      <c r="E1017" s="0" t="s">
        <v>79</v>
      </c>
      <c r="F1017" s="0" t="str">
        <f aca="false">INDEX(Mapping!$B$2:$B$465,MATCH(E1017,Mapping!$A$2:$A$465,0))</f>
        <v>MAHAN ENERGEN (EX-ESSAR POWER MP)</v>
      </c>
      <c r="G1017" s="0" t="str">
        <f aca="false">INDEX(Mapping!$C$2:$C$465,MATCH(E1017,Mapping!$A$2:$A$465,0))</f>
        <v>ADANI POWER (ALL PLANTS)</v>
      </c>
      <c r="H1017" s="2" t="n">
        <v>93.67</v>
      </c>
      <c r="I1017" s="3" t="n">
        <v>1.43</v>
      </c>
    </row>
    <row r="1018" customFormat="false" ht="15" hidden="false" customHeight="false" outlineLevel="0" collapsed="false">
      <c r="A1018" s="0" t="s">
        <v>383</v>
      </c>
      <c r="B1018" s="0" t="n">
        <f aca="false">VALUE(LEFT(A1018,4))</f>
        <v>2021</v>
      </c>
      <c r="C1018" s="0" t="str">
        <f aca="false">"FY"&amp;IF(VALUE(MID(A1018,6,2))&gt;=4,VALUE(LEFT(A1018,4)),VALUE(LEFT(A1018,4))-1)&amp;"-"&amp;TEXT(MOD(IF(VALUE(MID(A1018,6,2))&gt;=4,VALUE(LEFT(A1018,4)),VALUE(LEFT(A1018,4))-1)+1,100),"00")</f>
        <v>FY2020-21</v>
      </c>
      <c r="D1018" s="0" t="s">
        <v>154</v>
      </c>
      <c r="E1018" s="0" t="s">
        <v>154</v>
      </c>
      <c r="F1018" s="0" t="str">
        <f aca="false">INDEX(Mapping!$B$2:$B$465,MATCH(E1018,Mapping!$A$2:$A$465,0))</f>
        <v>DVC</v>
      </c>
      <c r="G1018" s="0" t="str">
        <f aca="false">INDEX(Mapping!$C$2:$C$465,MATCH(E1018,Mapping!$A$2:$A$465,0))</f>
        <v>DVC</v>
      </c>
      <c r="H1018" s="2" t="n">
        <v>91.73</v>
      </c>
      <c r="I1018" s="3" t="n">
        <v>1.4</v>
      </c>
    </row>
    <row r="1019" customFormat="false" ht="15" hidden="false" customHeight="false" outlineLevel="0" collapsed="false">
      <c r="A1019" s="0" t="s">
        <v>383</v>
      </c>
      <c r="B1019" s="0" t="n">
        <f aca="false">VALUE(LEFT(A1019,4))</f>
        <v>2021</v>
      </c>
      <c r="C1019" s="0" t="str">
        <f aca="false">"FY"&amp;IF(VALUE(MID(A1019,6,2))&gt;=4,VALUE(LEFT(A1019,4)),VALUE(LEFT(A1019,4))-1)&amp;"-"&amp;TEXT(MOD(IF(VALUE(MID(A1019,6,2))&gt;=4,VALUE(LEFT(A1019,4)),VALUE(LEFT(A1019,4))-1)+1,100),"00")</f>
        <v>FY2020-21</v>
      </c>
      <c r="D1019" s="0" t="s">
        <v>37</v>
      </c>
      <c r="E1019" s="0" t="s">
        <v>37</v>
      </c>
      <c r="F1019" s="0" t="str">
        <f aca="false">INDEX(Mapping!$B$2:$B$465,MATCH(E1019,Mapping!$A$2:$A$465,0))</f>
        <v>MAHARASHTRA</v>
      </c>
      <c r="G1019" s="0" t="str">
        <f aca="false">INDEX(Mapping!$C$2:$C$465,MATCH(E1019,Mapping!$A$2:$A$465,0))</f>
        <v>MAHARASHTRA</v>
      </c>
      <c r="H1019" s="2" t="n">
        <v>65.3</v>
      </c>
      <c r="I1019" s="3" t="n">
        <v>1</v>
      </c>
    </row>
    <row r="1020" customFormat="false" ht="15" hidden="false" customHeight="false" outlineLevel="0" collapsed="false">
      <c r="A1020" s="0" t="s">
        <v>383</v>
      </c>
      <c r="B1020" s="0" t="n">
        <f aca="false">VALUE(LEFT(A1020,4))</f>
        <v>2021</v>
      </c>
      <c r="C1020" s="0" t="str">
        <f aca="false">"FY"&amp;IF(VALUE(MID(A1020,6,2))&gt;=4,VALUE(LEFT(A1020,4)),VALUE(LEFT(A1020,4))-1)&amp;"-"&amp;TEXT(MOD(IF(VALUE(MID(A1020,6,2))&gt;=4,VALUE(LEFT(A1020,4)),VALUE(LEFT(A1020,4))-1)+1,100),"00")</f>
        <v>FY2020-21</v>
      </c>
      <c r="D1020" s="0" t="s">
        <v>203</v>
      </c>
      <c r="E1020" s="0" t="s">
        <v>203</v>
      </c>
      <c r="F1020" s="0" t="str">
        <f aca="false">INDEX(Mapping!$B$2:$B$465,MATCH(E1020,Mapping!$A$2:$A$465,0))</f>
        <v>ADHUNIK POWER</v>
      </c>
      <c r="G1020" s="0" t="str">
        <f aca="false">INDEX(Mapping!$C$2:$C$465,MATCH(E1020,Mapping!$A$2:$A$465,0))</f>
        <v>ADHUNIK POWER</v>
      </c>
      <c r="H1020" s="2" t="n">
        <v>64.14</v>
      </c>
      <c r="I1020" s="3" t="n">
        <v>0.98</v>
      </c>
    </row>
    <row r="1021" customFormat="false" ht="15" hidden="false" customHeight="false" outlineLevel="0" collapsed="false">
      <c r="A1021" s="0" t="s">
        <v>383</v>
      </c>
      <c r="B1021" s="0" t="n">
        <f aca="false">VALUE(LEFT(A1021,4))</f>
        <v>2021</v>
      </c>
      <c r="C1021" s="0" t="str">
        <f aca="false">"FY"&amp;IF(VALUE(MID(A1021,6,2))&gt;=4,VALUE(LEFT(A1021,4)),VALUE(LEFT(A1021,4))-1)&amp;"-"&amp;TEXT(MOD(IF(VALUE(MID(A1021,6,2))&gt;=4,VALUE(LEFT(A1021,4)),VALUE(LEFT(A1021,4))-1)+1,100),"00")</f>
        <v>FY2020-21</v>
      </c>
      <c r="D1021" s="0" t="s">
        <v>44</v>
      </c>
      <c r="E1021" s="0" t="s">
        <v>44</v>
      </c>
      <c r="F1021" s="0" t="str">
        <f aca="false">INDEX(Mapping!$B$2:$B$465,MATCH(E1021,Mapping!$A$2:$A$465,0))</f>
        <v>HARYANA</v>
      </c>
      <c r="G1021" s="0" t="str">
        <f aca="false">INDEX(Mapping!$C$2:$C$465,MATCH(E1021,Mapping!$A$2:$A$465,0))</f>
        <v>HARYANA</v>
      </c>
      <c r="H1021" s="2" t="n">
        <v>63.2</v>
      </c>
      <c r="I1021" s="3" t="n">
        <v>0.96</v>
      </c>
    </row>
    <row r="1022" customFormat="false" ht="15" hidden="false" customHeight="false" outlineLevel="0" collapsed="false">
      <c r="A1022" s="0" t="s">
        <v>383</v>
      </c>
      <c r="B1022" s="0" t="n">
        <f aca="false">VALUE(LEFT(A1022,4))</f>
        <v>2021</v>
      </c>
      <c r="C1022" s="0" t="str">
        <f aca="false">"FY"&amp;IF(VALUE(MID(A1022,6,2))&gt;=4,VALUE(LEFT(A1022,4)),VALUE(LEFT(A1022,4))-1)&amp;"-"&amp;TEXT(MOD(IF(VALUE(MID(A1022,6,2))&gt;=4,VALUE(LEFT(A1022,4)),VALUE(LEFT(A1022,4))-1)+1,100),"00")</f>
        <v>FY2020-21</v>
      </c>
      <c r="D1022" s="0" t="s">
        <v>187</v>
      </c>
      <c r="E1022" s="0" t="s">
        <v>187</v>
      </c>
      <c r="F1022" s="0" t="str">
        <f aca="false">INDEX(Mapping!$B$2:$B$465,MATCH(E1022,Mapping!$A$2:$A$465,0))</f>
        <v>SPECTRUM</v>
      </c>
      <c r="G1022" s="0" t="str">
        <f aca="false">INDEX(Mapping!$C$2:$C$465,MATCH(E1022,Mapping!$A$2:$A$465,0))</f>
        <v>SPECTRUM</v>
      </c>
      <c r="H1022" s="2" t="n">
        <v>62.21</v>
      </c>
      <c r="I1022" s="3" t="n">
        <v>0.95</v>
      </c>
    </row>
    <row r="1023" customFormat="false" ht="15" hidden="false" customHeight="false" outlineLevel="0" collapsed="false">
      <c r="A1023" s="0" t="s">
        <v>383</v>
      </c>
      <c r="B1023" s="0" t="n">
        <f aca="false">VALUE(LEFT(A1023,4))</f>
        <v>2021</v>
      </c>
      <c r="C1023" s="0" t="str">
        <f aca="false">"FY"&amp;IF(VALUE(MID(A1023,6,2))&gt;=4,VALUE(LEFT(A1023,4)),VALUE(LEFT(A1023,4))-1)&amp;"-"&amp;TEXT(MOD(IF(VALUE(MID(A1023,6,2))&gt;=4,VALUE(LEFT(A1023,4)),VALUE(LEFT(A1023,4))-1)+1,100),"00")</f>
        <v>FY2020-21</v>
      </c>
      <c r="D1023" s="0" t="s">
        <v>85</v>
      </c>
      <c r="E1023" s="0" t="s">
        <v>85</v>
      </c>
      <c r="F1023" s="0" t="str">
        <f aca="false">INDEX(Mapping!$B$2:$B$465,MATCH(E1023,Mapping!$A$2:$A$465,0))</f>
        <v>ADANI POWER - RAIPUR TPP (EX-GMR CHHATTISGARH)</v>
      </c>
      <c r="G1023" s="0" t="str">
        <f aca="false">INDEX(Mapping!$C$2:$C$465,MATCH(E1023,Mapping!$A$2:$A$465,0))</f>
        <v>ADANI POWER (ALL PLANTS)</v>
      </c>
      <c r="H1023" s="2" t="n">
        <v>60.09</v>
      </c>
      <c r="I1023" s="3" t="n">
        <v>0.92</v>
      </c>
    </row>
    <row r="1024" customFormat="false" ht="15" hidden="false" customHeight="false" outlineLevel="0" collapsed="false">
      <c r="A1024" s="0" t="s">
        <v>383</v>
      </c>
      <c r="B1024" s="0" t="n">
        <f aca="false">VALUE(LEFT(A1024,4))</f>
        <v>2021</v>
      </c>
      <c r="C1024" s="0" t="str">
        <f aca="false">"FY"&amp;IF(VALUE(MID(A1024,6,2))&gt;=4,VALUE(LEFT(A1024,4)),VALUE(LEFT(A1024,4))-1)&amp;"-"&amp;TEXT(MOD(IF(VALUE(MID(A1024,6,2))&gt;=4,VALUE(LEFT(A1024,4)),VALUE(LEFT(A1024,4))-1)+1,100),"00")</f>
        <v>FY2020-21</v>
      </c>
      <c r="D1024" s="0" t="s">
        <v>184</v>
      </c>
      <c r="E1024" s="0" t="s">
        <v>184</v>
      </c>
      <c r="F1024" s="0" t="str">
        <f aca="false">INDEX(Mapping!$B$2:$B$465,MATCH(E1024,Mapping!$A$2:$A$465,0))</f>
        <v>GMR KAMALANGA</v>
      </c>
      <c r="G1024" s="0" t="str">
        <f aca="false">INDEX(Mapping!$C$2:$C$465,MATCH(E1024,Mapping!$A$2:$A$465,0))</f>
        <v>GMR ENERGY</v>
      </c>
      <c r="H1024" s="2" t="n">
        <v>59.1</v>
      </c>
      <c r="I1024" s="3" t="n">
        <v>0.9</v>
      </c>
    </row>
    <row r="1025" customFormat="false" ht="15" hidden="false" customHeight="false" outlineLevel="0" collapsed="false">
      <c r="A1025" s="0" t="s">
        <v>383</v>
      </c>
      <c r="B1025" s="0" t="n">
        <f aca="false">VALUE(LEFT(A1025,4))</f>
        <v>2021</v>
      </c>
      <c r="C1025" s="0" t="str">
        <f aca="false">"FY"&amp;IF(VALUE(MID(A1025,6,2))&gt;=4,VALUE(LEFT(A1025,4)),VALUE(LEFT(A1025,4))-1)&amp;"-"&amp;TEXT(MOD(IF(VALUE(MID(A1025,6,2))&gt;=4,VALUE(LEFT(A1025,4)),VALUE(LEFT(A1025,4))-1)+1,100),"00")</f>
        <v>FY2020-21</v>
      </c>
      <c r="D1025" s="0" t="s">
        <v>114</v>
      </c>
      <c r="E1025" s="0" t="s">
        <v>114</v>
      </c>
      <c r="F1025" s="0" t="str">
        <f aca="false">INDEX(Mapping!$B$2:$B$465,MATCH(E1025,Mapping!$A$2:$A$465,0))</f>
        <v>ADANI POWER - RAIGARH TPP (EX-REGL)</v>
      </c>
      <c r="G1025" s="0" t="str">
        <f aca="false">INDEX(Mapping!$C$2:$C$465,MATCH(E1025,Mapping!$A$2:$A$465,0))</f>
        <v>ADANI POWER (ALL PLANTS)</v>
      </c>
      <c r="H1025" s="2" t="n">
        <v>55.22</v>
      </c>
      <c r="I1025" s="3" t="n">
        <v>0.84</v>
      </c>
    </row>
    <row r="1026" customFormat="false" ht="15" hidden="false" customHeight="false" outlineLevel="0" collapsed="false">
      <c r="A1026" s="0" t="s">
        <v>383</v>
      </c>
      <c r="B1026" s="0" t="n">
        <f aca="false">VALUE(LEFT(A1026,4))</f>
        <v>2021</v>
      </c>
      <c r="C1026" s="0" t="str">
        <f aca="false">"FY"&amp;IF(VALUE(MID(A1026,6,2))&gt;=4,VALUE(LEFT(A1026,4)),VALUE(LEFT(A1026,4))-1)&amp;"-"&amp;TEXT(MOD(IF(VALUE(MID(A1026,6,2))&gt;=4,VALUE(LEFT(A1026,4)),VALUE(LEFT(A1026,4))-1)+1,100),"00")</f>
        <v>FY2020-21</v>
      </c>
      <c r="D1026" s="0" t="s">
        <v>265</v>
      </c>
      <c r="E1026" s="0" t="s">
        <v>265</v>
      </c>
      <c r="F1026" s="0" t="str">
        <f aca="false">INDEX(Mapping!$B$2:$B$465,MATCH(E1026,Mapping!$A$2:$A$465,0))</f>
        <v>NTPC STATIONS</v>
      </c>
      <c r="G1026" s="0" t="str">
        <f aca="false">INDEX(Mapping!$C$2:$C$465,MATCH(E1026,Mapping!$A$2:$A$465,0))</f>
        <v>NTPC GROUP</v>
      </c>
      <c r="H1026" s="2" t="n">
        <v>54.26</v>
      </c>
      <c r="I1026" s="3" t="n">
        <v>0.83</v>
      </c>
    </row>
    <row r="1027" customFormat="false" ht="15" hidden="false" customHeight="false" outlineLevel="0" collapsed="false">
      <c r="A1027" s="0" t="s">
        <v>383</v>
      </c>
      <c r="B1027" s="0" t="n">
        <f aca="false">VALUE(LEFT(A1027,4))</f>
        <v>2021</v>
      </c>
      <c r="C1027" s="0" t="str">
        <f aca="false">"FY"&amp;IF(VALUE(MID(A1027,6,2))&gt;=4,VALUE(LEFT(A1027,4)),VALUE(LEFT(A1027,4))-1)&amp;"-"&amp;TEXT(MOD(IF(VALUE(MID(A1027,6,2))&gt;=4,VALUE(LEFT(A1027,4)),VALUE(LEFT(A1027,4))-1)+1,100),"00")</f>
        <v>FY2020-21</v>
      </c>
      <c r="D1027" s="0" t="s">
        <v>235</v>
      </c>
      <c r="E1027" s="0" t="s">
        <v>235</v>
      </c>
      <c r="F1027" s="0" t="str">
        <f aca="false">INDEX(Mapping!$B$2:$B$465,MATCH(E1027,Mapping!$A$2:$A$465,0))</f>
        <v>ITPCL (IL&amp;FS TAMIL NADU)</v>
      </c>
      <c r="G1027" s="0" t="str">
        <f aca="false">INDEX(Mapping!$C$2:$C$465,MATCH(E1027,Mapping!$A$2:$A$465,0))</f>
        <v>ITPCL (IL&amp;FS TAMIL NADU)</v>
      </c>
      <c r="H1027" s="2" t="n">
        <v>47.93</v>
      </c>
      <c r="I1027" s="3" t="n">
        <v>0.73</v>
      </c>
    </row>
    <row r="1028" customFormat="false" ht="15" hidden="false" customHeight="false" outlineLevel="0" collapsed="false">
      <c r="A1028" s="0" t="s">
        <v>383</v>
      </c>
      <c r="B1028" s="0" t="n">
        <f aca="false">VALUE(LEFT(A1028,4))</f>
        <v>2021</v>
      </c>
      <c r="C1028" s="0" t="str">
        <f aca="false">"FY"&amp;IF(VALUE(MID(A1028,6,2))&gt;=4,VALUE(LEFT(A1028,4)),VALUE(LEFT(A1028,4))-1)&amp;"-"&amp;TEXT(MOD(IF(VALUE(MID(A1028,6,2))&gt;=4,VALUE(LEFT(A1028,4)),VALUE(LEFT(A1028,4))-1)+1,100),"00")</f>
        <v>FY2020-21</v>
      </c>
      <c r="D1028" s="0" t="s">
        <v>143</v>
      </c>
      <c r="E1028" s="0" t="s">
        <v>143</v>
      </c>
      <c r="F1028" s="0" t="str">
        <f aca="false">INDEX(Mapping!$B$2:$B$465,MATCH(E1028,Mapping!$A$2:$A$465,0))</f>
        <v>MARUTI CLEAN COAL &amp; POWER</v>
      </c>
      <c r="G1028" s="0" t="str">
        <f aca="false">INDEX(Mapping!$C$2:$C$465,MATCH(E1028,Mapping!$A$2:$A$465,0))</f>
        <v>MARUTI CLEAN COAL &amp; POWER</v>
      </c>
      <c r="H1028" s="2" t="n">
        <v>45.55</v>
      </c>
      <c r="I1028" s="3" t="n">
        <v>0.69</v>
      </c>
    </row>
    <row r="1029" customFormat="false" ht="15" hidden="false" customHeight="false" outlineLevel="0" collapsed="false">
      <c r="A1029" s="0" t="s">
        <v>383</v>
      </c>
      <c r="B1029" s="0" t="n">
        <f aca="false">VALUE(LEFT(A1029,4))</f>
        <v>2021</v>
      </c>
      <c r="C1029" s="0" t="str">
        <f aca="false">"FY"&amp;IF(VALUE(MID(A1029,6,2))&gt;=4,VALUE(LEFT(A1029,4)),VALUE(LEFT(A1029,4))-1)&amp;"-"&amp;TEXT(MOD(IF(VALUE(MID(A1029,6,2))&gt;=4,VALUE(LEFT(A1029,4)),VALUE(LEFT(A1029,4))-1)+1,100),"00")</f>
        <v>FY2020-21</v>
      </c>
      <c r="D1029" s="0" t="s">
        <v>35</v>
      </c>
      <c r="E1029" s="0" t="s">
        <v>35</v>
      </c>
      <c r="F1029" s="0" t="str">
        <f aca="false">INDEX(Mapping!$B$2:$B$465,MATCH(E1029,Mapping!$A$2:$A$465,0))</f>
        <v>TELANGANA</v>
      </c>
      <c r="G1029" s="0" t="str">
        <f aca="false">INDEX(Mapping!$C$2:$C$465,MATCH(E1029,Mapping!$A$2:$A$465,0))</f>
        <v>TELANGANA</v>
      </c>
      <c r="H1029" s="2" t="n">
        <v>45.07</v>
      </c>
      <c r="I1029" s="3" t="n">
        <v>0.69</v>
      </c>
    </row>
    <row r="1030" customFormat="false" ht="15" hidden="false" customHeight="false" outlineLevel="0" collapsed="false">
      <c r="A1030" s="0" t="s">
        <v>383</v>
      </c>
      <c r="B1030" s="0" t="n">
        <f aca="false">VALUE(LEFT(A1030,4))</f>
        <v>2021</v>
      </c>
      <c r="C1030" s="0" t="str">
        <f aca="false">"FY"&amp;IF(VALUE(MID(A1030,6,2))&gt;=4,VALUE(LEFT(A1030,4)),VALUE(LEFT(A1030,4))-1)&amp;"-"&amp;TEXT(MOD(IF(VALUE(MID(A1030,6,2))&gt;=4,VALUE(LEFT(A1030,4)),VALUE(LEFT(A1030,4))-1)+1,100),"00")</f>
        <v>FY2020-21</v>
      </c>
      <c r="D1030" s="0" t="s">
        <v>46</v>
      </c>
      <c r="E1030" s="0" t="s">
        <v>46</v>
      </c>
      <c r="F1030" s="0" t="str">
        <f aca="false">INDEX(Mapping!$B$2:$B$465,MATCH(E1030,Mapping!$A$2:$A$465,0))</f>
        <v>CHHATTISGARH</v>
      </c>
      <c r="G1030" s="0" t="str">
        <f aca="false">INDEX(Mapping!$C$2:$C$465,MATCH(E1030,Mapping!$A$2:$A$465,0))</f>
        <v>CHHATTISGARH</v>
      </c>
      <c r="H1030" s="2" t="n">
        <v>41.51</v>
      </c>
      <c r="I1030" s="3" t="n">
        <v>0.63</v>
      </c>
    </row>
    <row r="1031" customFormat="false" ht="15" hidden="false" customHeight="false" outlineLevel="0" collapsed="false">
      <c r="A1031" s="0" t="s">
        <v>383</v>
      </c>
      <c r="B1031" s="0" t="n">
        <f aca="false">VALUE(LEFT(A1031,4))</f>
        <v>2021</v>
      </c>
      <c r="C1031" s="0" t="str">
        <f aca="false">"FY"&amp;IF(VALUE(MID(A1031,6,2))&gt;=4,VALUE(LEFT(A1031,4)),VALUE(LEFT(A1031,4))-1)&amp;"-"&amp;TEXT(MOD(IF(VALUE(MID(A1031,6,2))&gt;=4,VALUE(LEFT(A1031,4)),VALUE(LEFT(A1031,4))-1)+1,100),"00")</f>
        <v>FY2020-21</v>
      </c>
      <c r="D1031" s="0" t="s">
        <v>71</v>
      </c>
      <c r="E1031" s="0" t="s">
        <v>71</v>
      </c>
      <c r="F1031" s="0" t="str">
        <f aca="false">INDEX(Mapping!$B$2:$B$465,MATCH(E1031,Mapping!$A$2:$A$465,0))</f>
        <v>KERALA</v>
      </c>
      <c r="G1031" s="0" t="str">
        <f aca="false">INDEX(Mapping!$C$2:$C$465,MATCH(E1031,Mapping!$A$2:$A$465,0))</f>
        <v>KERALA</v>
      </c>
      <c r="H1031" s="2" t="n">
        <v>36.57</v>
      </c>
      <c r="I1031" s="3" t="n">
        <v>0.56</v>
      </c>
    </row>
    <row r="1032" customFormat="false" ht="15" hidden="false" customHeight="false" outlineLevel="0" collapsed="false">
      <c r="A1032" s="0" t="s">
        <v>383</v>
      </c>
      <c r="B1032" s="0" t="n">
        <f aca="false">VALUE(LEFT(A1032,4))</f>
        <v>2021</v>
      </c>
      <c r="C1032" s="0" t="str">
        <f aca="false">"FY"&amp;IF(VALUE(MID(A1032,6,2))&gt;=4,VALUE(LEFT(A1032,4)),VALUE(LEFT(A1032,4))-1)&amp;"-"&amp;TEXT(MOD(IF(VALUE(MID(A1032,6,2))&gt;=4,VALUE(LEFT(A1032,4)),VALUE(LEFT(A1032,4))-1)+1,100),"00")</f>
        <v>FY2020-21</v>
      </c>
      <c r="D1032" s="0" t="s">
        <v>169</v>
      </c>
      <c r="E1032" s="0" t="s">
        <v>169</v>
      </c>
      <c r="F1032" s="0" t="str">
        <f aca="false">INDEX(Mapping!$B$2:$B$465,MATCH(E1032,Mapping!$A$2:$A$465,0))</f>
        <v>JHABUA POWER</v>
      </c>
      <c r="G1032" s="0" t="str">
        <f aca="false">INDEX(Mapping!$C$2:$C$465,MATCH(E1032,Mapping!$A$2:$A$465,0))</f>
        <v>JHABUA POWER</v>
      </c>
      <c r="H1032" s="2" t="n">
        <v>35.34</v>
      </c>
      <c r="I1032" s="3" t="n">
        <v>0.54</v>
      </c>
    </row>
    <row r="1033" customFormat="false" ht="15" hidden="false" customHeight="false" outlineLevel="0" collapsed="false">
      <c r="A1033" s="0" t="s">
        <v>383</v>
      </c>
      <c r="B1033" s="0" t="n">
        <f aca="false">VALUE(LEFT(A1033,4))</f>
        <v>2021</v>
      </c>
      <c r="C1033" s="0" t="str">
        <f aca="false">"FY"&amp;IF(VALUE(MID(A1033,6,2))&gt;=4,VALUE(LEFT(A1033,4)),VALUE(LEFT(A1033,4))-1)&amp;"-"&amp;TEXT(MOD(IF(VALUE(MID(A1033,6,2))&gt;=4,VALUE(LEFT(A1033,4)),VALUE(LEFT(A1033,4))-1)+1,100),"00")</f>
        <v>FY2020-21</v>
      </c>
      <c r="D1033" s="0" t="s">
        <v>106</v>
      </c>
      <c r="E1033" s="0" t="s">
        <v>106</v>
      </c>
      <c r="F1033" s="0" t="str">
        <f aca="false">INDEX(Mapping!$B$2:$B$465,MATCH(E1033,Mapping!$A$2:$A$465,0))</f>
        <v>ACB (INDIA)</v>
      </c>
      <c r="G1033" s="0" t="str">
        <f aca="false">INDEX(Mapping!$C$2:$C$465,MATCH(E1033,Mapping!$A$2:$A$465,0))</f>
        <v>ACB (INDIA)</v>
      </c>
      <c r="H1033" s="2" t="n">
        <v>34.74</v>
      </c>
      <c r="I1033" s="3" t="n">
        <v>0.53</v>
      </c>
    </row>
    <row r="1034" customFormat="false" ht="15" hidden="false" customHeight="false" outlineLevel="0" collapsed="false">
      <c r="A1034" s="0" t="s">
        <v>383</v>
      </c>
      <c r="B1034" s="0" t="n">
        <f aca="false">VALUE(LEFT(A1034,4))</f>
        <v>2021</v>
      </c>
      <c r="C1034" s="0" t="str">
        <f aca="false">"FY"&amp;IF(VALUE(MID(A1034,6,2))&gt;=4,VALUE(LEFT(A1034,4)),VALUE(LEFT(A1034,4))-1)&amp;"-"&amp;TEXT(MOD(IF(VALUE(MID(A1034,6,2))&gt;=4,VALUE(LEFT(A1034,4)),VALUE(LEFT(A1034,4))-1)+1,100),"00")</f>
        <v>FY2020-21</v>
      </c>
      <c r="D1034" s="0" t="s">
        <v>53</v>
      </c>
      <c r="E1034" s="0" t="s">
        <v>53</v>
      </c>
      <c r="F1034" s="0" t="str">
        <f aca="false">INDEX(Mapping!$B$2:$B$465,MATCH(E1034,Mapping!$A$2:$A$465,0))</f>
        <v>HIMACHAL PRADESH</v>
      </c>
      <c r="G1034" s="0" t="str">
        <f aca="false">INDEX(Mapping!$C$2:$C$465,MATCH(E1034,Mapping!$A$2:$A$465,0))</f>
        <v>HIMACHAL PRADESH</v>
      </c>
      <c r="H1034" s="2" t="n">
        <v>34.44</v>
      </c>
      <c r="I1034" s="3" t="n">
        <v>0.53</v>
      </c>
    </row>
    <row r="1035" customFormat="false" ht="15" hidden="false" customHeight="false" outlineLevel="0" collapsed="false">
      <c r="A1035" s="0" t="s">
        <v>383</v>
      </c>
      <c r="B1035" s="0" t="n">
        <f aca="false">VALUE(LEFT(A1035,4))</f>
        <v>2021</v>
      </c>
      <c r="C1035" s="0" t="str">
        <f aca="false">"FY"&amp;IF(VALUE(MID(A1035,6,2))&gt;=4,VALUE(LEFT(A1035,4)),VALUE(LEFT(A1035,4))-1)&amp;"-"&amp;TEXT(MOD(IF(VALUE(MID(A1035,6,2))&gt;=4,VALUE(LEFT(A1035,4)),VALUE(LEFT(A1035,4))-1)+1,100),"00")</f>
        <v>FY2020-21</v>
      </c>
      <c r="D1035" s="0" t="s">
        <v>42</v>
      </c>
      <c r="E1035" s="0" t="s">
        <v>42</v>
      </c>
      <c r="F1035" s="0" t="str">
        <f aca="false">INDEX(Mapping!$B$2:$B$465,MATCH(E1035,Mapping!$A$2:$A$465,0))</f>
        <v>PUNJAB</v>
      </c>
      <c r="G1035" s="0" t="str">
        <f aca="false">INDEX(Mapping!$C$2:$C$465,MATCH(E1035,Mapping!$A$2:$A$465,0))</f>
        <v>PUNJAB</v>
      </c>
      <c r="H1035" s="2" t="n">
        <v>32.42</v>
      </c>
      <c r="I1035" s="3" t="n">
        <v>0.49</v>
      </c>
    </row>
    <row r="1036" customFormat="false" ht="15" hidden="false" customHeight="false" outlineLevel="0" collapsed="false">
      <c r="A1036" s="0" t="s">
        <v>383</v>
      </c>
      <c r="B1036" s="0" t="n">
        <f aca="false">VALUE(LEFT(A1036,4))</f>
        <v>2021</v>
      </c>
      <c r="C1036" s="0" t="str">
        <f aca="false">"FY"&amp;IF(VALUE(MID(A1036,6,2))&gt;=4,VALUE(LEFT(A1036,4)),VALUE(LEFT(A1036,4))-1)&amp;"-"&amp;TEXT(MOD(IF(VALUE(MID(A1036,6,2))&gt;=4,VALUE(LEFT(A1036,4)),VALUE(LEFT(A1036,4))-1)+1,100),"00")</f>
        <v>FY2020-21</v>
      </c>
      <c r="D1036" s="0" t="s">
        <v>38</v>
      </c>
      <c r="E1036" s="0" t="s">
        <v>38</v>
      </c>
      <c r="F1036" s="0" t="str">
        <f aca="false">INDEX(Mapping!$B$2:$B$465,MATCH(E1036,Mapping!$A$2:$A$465,0))</f>
        <v>ANDHRA PRADESH</v>
      </c>
      <c r="G1036" s="0" t="str">
        <f aca="false">INDEX(Mapping!$C$2:$C$465,MATCH(E1036,Mapping!$A$2:$A$465,0))</f>
        <v>ANDHRA PRADESH</v>
      </c>
      <c r="H1036" s="2" t="n">
        <v>27.87</v>
      </c>
      <c r="I1036" s="3" t="n">
        <v>0.42</v>
      </c>
    </row>
    <row r="1037" customFormat="false" ht="15" hidden="false" customHeight="false" outlineLevel="0" collapsed="false">
      <c r="A1037" s="0" t="s">
        <v>383</v>
      </c>
      <c r="B1037" s="0" t="n">
        <f aca="false">VALUE(LEFT(A1037,4))</f>
        <v>2021</v>
      </c>
      <c r="C1037" s="0" t="str">
        <f aca="false">"FY"&amp;IF(VALUE(MID(A1037,6,2))&gt;=4,VALUE(LEFT(A1037,4)),VALUE(LEFT(A1037,4))-1)&amp;"-"&amp;TEXT(MOD(IF(VALUE(MID(A1037,6,2))&gt;=4,VALUE(LEFT(A1037,4)),VALUE(LEFT(A1037,4))-1)+1,100),"00")</f>
        <v>FY2020-21</v>
      </c>
      <c r="D1037" s="0" t="s">
        <v>199</v>
      </c>
      <c r="E1037" s="0" t="s">
        <v>199</v>
      </c>
      <c r="F1037" s="0" t="str">
        <f aca="false">INDEX(Mapping!$B$2:$B$465,MATCH(E1037,Mapping!$A$2:$A$465,0))</f>
        <v>TRIPURA</v>
      </c>
      <c r="G1037" s="0" t="str">
        <f aca="false">INDEX(Mapping!$C$2:$C$465,MATCH(E1037,Mapping!$A$2:$A$465,0))</f>
        <v>TRIPURA</v>
      </c>
      <c r="H1037" s="2" t="n">
        <v>21.78</v>
      </c>
      <c r="I1037" s="3" t="n">
        <v>0.33</v>
      </c>
    </row>
    <row r="1038" customFormat="false" ht="15" hidden="false" customHeight="false" outlineLevel="0" collapsed="false">
      <c r="A1038" s="0" t="s">
        <v>383</v>
      </c>
      <c r="B1038" s="0" t="n">
        <f aca="false">VALUE(LEFT(A1038,4))</f>
        <v>2021</v>
      </c>
      <c r="C1038" s="0" t="str">
        <f aca="false">"FY"&amp;IF(VALUE(MID(A1038,6,2))&gt;=4,VALUE(LEFT(A1038,4)),VALUE(LEFT(A1038,4))-1)&amp;"-"&amp;TEXT(MOD(IF(VALUE(MID(A1038,6,2))&gt;=4,VALUE(LEFT(A1038,4)),VALUE(LEFT(A1038,4))-1)+1,100),"00")</f>
        <v>FY2020-21</v>
      </c>
      <c r="D1038" s="0" t="s">
        <v>155</v>
      </c>
      <c r="E1038" s="0" t="s">
        <v>155</v>
      </c>
      <c r="F1038" s="0" t="str">
        <f aca="false">INDEX(Mapping!$B$2:$B$465,MATCH(E1038,Mapping!$A$2:$A$465,0))</f>
        <v>SKS POWER</v>
      </c>
      <c r="G1038" s="0" t="str">
        <f aca="false">INDEX(Mapping!$C$2:$C$465,MATCH(E1038,Mapping!$A$2:$A$465,0))</f>
        <v>SKS POWER</v>
      </c>
      <c r="H1038" s="2" t="n">
        <v>20.33</v>
      </c>
      <c r="I1038" s="3" t="n">
        <v>0.31</v>
      </c>
    </row>
    <row r="1039" customFormat="false" ht="15" hidden="false" customHeight="false" outlineLevel="0" collapsed="false">
      <c r="A1039" s="0" t="s">
        <v>383</v>
      </c>
      <c r="B1039" s="0" t="n">
        <f aca="false">VALUE(LEFT(A1039,4))</f>
        <v>2021</v>
      </c>
      <c r="C1039" s="0" t="str">
        <f aca="false">"FY"&amp;IF(VALUE(MID(A1039,6,2))&gt;=4,VALUE(LEFT(A1039,4)),VALUE(LEFT(A1039,4))-1)&amp;"-"&amp;TEXT(MOD(IF(VALUE(MID(A1039,6,2))&gt;=4,VALUE(LEFT(A1039,4)),VALUE(LEFT(A1039,4))-1)+1,100),"00")</f>
        <v>FY2020-21</v>
      </c>
      <c r="D1039" s="0" t="s">
        <v>195</v>
      </c>
      <c r="E1039" s="0" t="s">
        <v>195</v>
      </c>
      <c r="F1039" s="0" t="str">
        <f aca="false">INDEX(Mapping!$B$2:$B$465,MATCH(E1039,Mapping!$A$2:$A$465,0))</f>
        <v>COASTAL ENERGEN</v>
      </c>
      <c r="G1039" s="0" t="str">
        <f aca="false">INDEX(Mapping!$C$2:$C$465,MATCH(E1039,Mapping!$A$2:$A$465,0))</f>
        <v>COASTAL ENERGEN</v>
      </c>
      <c r="H1039" s="2" t="n">
        <v>18.62</v>
      </c>
      <c r="I1039" s="3" t="n">
        <v>0.28</v>
      </c>
    </row>
    <row r="1040" customFormat="false" ht="15" hidden="false" customHeight="false" outlineLevel="0" collapsed="false">
      <c r="A1040" s="0" t="s">
        <v>383</v>
      </c>
      <c r="B1040" s="0" t="n">
        <f aca="false">VALUE(LEFT(A1040,4))</f>
        <v>2021</v>
      </c>
      <c r="C1040" s="0" t="str">
        <f aca="false">"FY"&amp;IF(VALUE(MID(A1040,6,2))&gt;=4,VALUE(LEFT(A1040,4)),VALUE(LEFT(A1040,4))-1)&amp;"-"&amp;TEXT(MOD(IF(VALUE(MID(A1040,6,2))&gt;=4,VALUE(LEFT(A1040,4)),VALUE(LEFT(A1040,4))-1)+1,100),"00")</f>
        <v>FY2020-21</v>
      </c>
      <c r="D1040" s="0" t="s">
        <v>40</v>
      </c>
      <c r="E1040" s="0" t="s">
        <v>40</v>
      </c>
      <c r="F1040" s="0" t="str">
        <f aca="false">INDEX(Mapping!$B$2:$B$465,MATCH(E1040,Mapping!$A$2:$A$465,0))</f>
        <v>TAMIL NADU</v>
      </c>
      <c r="G1040" s="0" t="str">
        <f aca="false">INDEX(Mapping!$C$2:$C$465,MATCH(E1040,Mapping!$A$2:$A$465,0))</f>
        <v>TAMIL NADU</v>
      </c>
      <c r="H1040" s="2" t="n">
        <v>17.57</v>
      </c>
      <c r="I1040" s="3" t="n">
        <v>0.27</v>
      </c>
    </row>
    <row r="1041" customFormat="false" ht="15" hidden="false" customHeight="false" outlineLevel="0" collapsed="false">
      <c r="A1041" s="0" t="s">
        <v>383</v>
      </c>
      <c r="B1041" s="0" t="n">
        <f aca="false">VALUE(LEFT(A1041,4))</f>
        <v>2021</v>
      </c>
      <c r="C1041" s="0" t="str">
        <f aca="false">"FY"&amp;IF(VALUE(MID(A1041,6,2))&gt;=4,VALUE(LEFT(A1041,4)),VALUE(LEFT(A1041,4))-1)&amp;"-"&amp;TEXT(MOD(IF(VALUE(MID(A1041,6,2))&gt;=4,VALUE(LEFT(A1041,4)),VALUE(LEFT(A1041,4))-1)+1,100),"00")</f>
        <v>FY2020-21</v>
      </c>
      <c r="D1041" s="0" t="s">
        <v>94</v>
      </c>
      <c r="E1041" s="0" t="s">
        <v>94</v>
      </c>
      <c r="F1041" s="0" t="str">
        <f aca="false">INDEX(Mapping!$B$2:$B$465,MATCH(E1041,Mapping!$A$2:$A$465,0))</f>
        <v>JHARKHAND</v>
      </c>
      <c r="G1041" s="0" t="str">
        <f aca="false">INDEX(Mapping!$C$2:$C$465,MATCH(E1041,Mapping!$A$2:$A$465,0))</f>
        <v>JHARKHAND</v>
      </c>
      <c r="H1041" s="2" t="n">
        <v>13.58</v>
      </c>
      <c r="I1041" s="3" t="n">
        <v>0.21</v>
      </c>
    </row>
    <row r="1042" customFormat="false" ht="15" hidden="false" customHeight="false" outlineLevel="0" collapsed="false">
      <c r="A1042" s="0" t="s">
        <v>383</v>
      </c>
      <c r="B1042" s="0" t="n">
        <f aca="false">VALUE(LEFT(A1042,4))</f>
        <v>2021</v>
      </c>
      <c r="C1042" s="0" t="str">
        <f aca="false">"FY"&amp;IF(VALUE(MID(A1042,6,2))&gt;=4,VALUE(LEFT(A1042,4)),VALUE(LEFT(A1042,4))-1)&amp;"-"&amp;TEXT(MOD(IF(VALUE(MID(A1042,6,2))&gt;=4,VALUE(LEFT(A1042,4)),VALUE(LEFT(A1042,4))-1)+1,100),"00")</f>
        <v>FY2020-21</v>
      </c>
      <c r="D1042" s="0" t="s">
        <v>119</v>
      </c>
      <c r="E1042" s="0" t="s">
        <v>119</v>
      </c>
      <c r="F1042" s="0" t="str">
        <f aca="false">INDEX(Mapping!$B$2:$B$465,MATCH(E1042,Mapping!$A$2:$A$465,0))</f>
        <v>GOA</v>
      </c>
      <c r="G1042" s="0" t="str">
        <f aca="false">INDEX(Mapping!$C$2:$C$465,MATCH(E1042,Mapping!$A$2:$A$465,0))</f>
        <v>GOA</v>
      </c>
      <c r="H1042" s="2" t="n">
        <v>13.55</v>
      </c>
      <c r="I1042" s="3" t="n">
        <v>0.21</v>
      </c>
    </row>
    <row r="1043" customFormat="false" ht="15" hidden="false" customHeight="false" outlineLevel="0" collapsed="false">
      <c r="A1043" s="0" t="s">
        <v>383</v>
      </c>
      <c r="B1043" s="0" t="n">
        <f aca="false">VALUE(LEFT(A1043,4))</f>
        <v>2021</v>
      </c>
      <c r="C1043" s="0" t="str">
        <f aca="false">"FY"&amp;IF(VALUE(MID(A1043,6,2))&gt;=4,VALUE(LEFT(A1043,4)),VALUE(LEFT(A1043,4))-1)&amp;"-"&amp;TEXT(MOD(IF(VALUE(MID(A1043,6,2))&gt;=4,VALUE(LEFT(A1043,4)),VALUE(LEFT(A1043,4))-1)+1,100),"00")</f>
        <v>FY2020-21</v>
      </c>
      <c r="D1043" s="0" t="s">
        <v>385</v>
      </c>
      <c r="E1043" s="0" t="s">
        <v>385</v>
      </c>
      <c r="F1043" s="0" t="str">
        <f aca="false">INDEX(Mapping!$B$2:$B$465,MATCH(E1043,Mapping!$A$2:$A$465,0))</f>
        <v>NTPL (NLC TAMIL NADU POWER)</v>
      </c>
      <c r="G1043" s="0" t="str">
        <f aca="false">INDEX(Mapping!$C$2:$C$465,MATCH(E1043,Mapping!$A$2:$A$465,0))</f>
        <v>NLC INDIA GROUP</v>
      </c>
      <c r="H1043" s="2" t="n">
        <v>13.04</v>
      </c>
      <c r="I1043" s="3" t="n">
        <v>0.2</v>
      </c>
    </row>
    <row r="1044" customFormat="false" ht="15" hidden="false" customHeight="false" outlineLevel="0" collapsed="false">
      <c r="A1044" s="0" t="s">
        <v>383</v>
      </c>
      <c r="B1044" s="0" t="n">
        <f aca="false">VALUE(LEFT(A1044,4))</f>
        <v>2021</v>
      </c>
      <c r="C1044" s="0" t="str">
        <f aca="false">"FY"&amp;IF(VALUE(MID(A1044,6,2))&gt;=4,VALUE(LEFT(A1044,4)),VALUE(LEFT(A1044,4))-1)&amp;"-"&amp;TEXT(MOD(IF(VALUE(MID(A1044,6,2))&gt;=4,VALUE(LEFT(A1044,4)),VALUE(LEFT(A1044,4))-1)+1,100),"00")</f>
        <v>FY2020-21</v>
      </c>
      <c r="D1044" s="0" t="s">
        <v>122</v>
      </c>
      <c r="E1044" s="0" t="s">
        <v>122</v>
      </c>
      <c r="F1044" s="0" t="str">
        <f aca="false">INDEX(Mapping!$B$2:$B$465,MATCH(E1044,Mapping!$A$2:$A$465,0))</f>
        <v>KARCHAM WANGTOO HEP</v>
      </c>
      <c r="G1044" s="0" t="str">
        <f aca="false">INDEX(Mapping!$C$2:$C$465,MATCH(E1044,Mapping!$A$2:$A$465,0))</f>
        <v>KARCHAM WANGTOO HEP</v>
      </c>
      <c r="H1044" s="2" t="n">
        <v>12.82</v>
      </c>
      <c r="I1044" s="3" t="n">
        <v>0.2</v>
      </c>
    </row>
    <row r="1045" customFormat="false" ht="15" hidden="false" customHeight="false" outlineLevel="0" collapsed="false">
      <c r="A1045" s="0" t="s">
        <v>383</v>
      </c>
      <c r="B1045" s="0" t="n">
        <f aca="false">VALUE(LEFT(A1045,4))</f>
        <v>2021</v>
      </c>
      <c r="C1045" s="0" t="str">
        <f aca="false">"FY"&amp;IF(VALUE(MID(A1045,6,2))&gt;=4,VALUE(LEFT(A1045,4)),VALUE(LEFT(A1045,4))-1)&amp;"-"&amp;TEXT(MOD(IF(VALUE(MID(A1045,6,2))&gt;=4,VALUE(LEFT(A1045,4)),VALUE(LEFT(A1045,4))-1)+1,100),"00")</f>
        <v>FY2020-21</v>
      </c>
      <c r="D1045" s="0" t="s">
        <v>214</v>
      </c>
      <c r="E1045" s="0" t="s">
        <v>214</v>
      </c>
      <c r="F1045" s="0" t="str">
        <f aca="false">INDEX(Mapping!$B$2:$B$465,MATCH(E1045,Mapping!$A$2:$A$465,0))</f>
        <v>NLC INDIA</v>
      </c>
      <c r="G1045" s="0" t="str">
        <f aca="false">INDEX(Mapping!$C$2:$C$465,MATCH(E1045,Mapping!$A$2:$A$465,0))</f>
        <v>NLC INDIA GROUP</v>
      </c>
      <c r="H1045" s="2" t="n">
        <v>10.92</v>
      </c>
      <c r="I1045" s="3" t="n">
        <v>0.17</v>
      </c>
    </row>
    <row r="1046" customFormat="false" ht="15" hidden="false" customHeight="false" outlineLevel="0" collapsed="false">
      <c r="A1046" s="0" t="s">
        <v>383</v>
      </c>
      <c r="B1046" s="0" t="n">
        <f aca="false">VALUE(LEFT(A1046,4))</f>
        <v>2021</v>
      </c>
      <c r="C1046" s="0" t="str">
        <f aca="false">"FY"&amp;IF(VALUE(MID(A1046,6,2))&gt;=4,VALUE(LEFT(A1046,4)),VALUE(LEFT(A1046,4))-1)&amp;"-"&amp;TEXT(MOD(IF(VALUE(MID(A1046,6,2))&gt;=4,VALUE(LEFT(A1046,4)),VALUE(LEFT(A1046,4))-1)+1,100),"00")</f>
        <v>FY2020-21</v>
      </c>
      <c r="D1046" s="0" t="s">
        <v>211</v>
      </c>
      <c r="E1046" s="0" t="s">
        <v>211</v>
      </c>
      <c r="F1046" s="0" t="str">
        <f aca="false">INDEX(Mapping!$B$2:$B$465,MATCH(E1046,Mapping!$A$2:$A$465,0))</f>
        <v>SINGOLI BHATWARI HEP</v>
      </c>
      <c r="G1046" s="0" t="str">
        <f aca="false">INDEX(Mapping!$C$2:$C$465,MATCH(E1046,Mapping!$A$2:$A$465,0))</f>
        <v>SINGOLI BHATWARI HEP</v>
      </c>
      <c r="H1046" s="2" t="n">
        <v>10.5</v>
      </c>
      <c r="I1046" s="3" t="n">
        <v>0.16</v>
      </c>
    </row>
    <row r="1047" customFormat="false" ht="15" hidden="false" customHeight="false" outlineLevel="0" collapsed="false">
      <c r="A1047" s="0" t="s">
        <v>383</v>
      </c>
      <c r="B1047" s="0" t="n">
        <f aca="false">VALUE(LEFT(A1047,4))</f>
        <v>2021</v>
      </c>
      <c r="C1047" s="0" t="str">
        <f aca="false">"FY"&amp;IF(VALUE(MID(A1047,6,2))&gt;=4,VALUE(LEFT(A1047,4)),VALUE(LEFT(A1047,4))-1)&amp;"-"&amp;TEXT(MOD(IF(VALUE(MID(A1047,6,2))&gt;=4,VALUE(LEFT(A1047,4)),VALUE(LEFT(A1047,4))-1)+1,100),"00")</f>
        <v>FY2020-21</v>
      </c>
      <c r="D1047" s="0" t="s">
        <v>128</v>
      </c>
      <c r="E1047" s="0" t="s">
        <v>128</v>
      </c>
      <c r="F1047" s="0" t="str">
        <f aca="false">INDEX(Mapping!$B$2:$B$465,MATCH(E1047,Mapping!$A$2:$A$465,0))</f>
        <v>AD HYDRO POWER</v>
      </c>
      <c r="G1047" s="0" t="str">
        <f aca="false">INDEX(Mapping!$C$2:$C$465,MATCH(E1047,Mapping!$A$2:$A$465,0))</f>
        <v>AD HYDRO POWER</v>
      </c>
      <c r="H1047" s="2" t="n">
        <v>10.46</v>
      </c>
      <c r="I1047" s="3" t="n">
        <v>0.16</v>
      </c>
    </row>
    <row r="1048" customFormat="false" ht="15" hidden="false" customHeight="false" outlineLevel="0" collapsed="false">
      <c r="A1048" s="0" t="s">
        <v>383</v>
      </c>
      <c r="B1048" s="0" t="n">
        <f aca="false">VALUE(LEFT(A1048,4))</f>
        <v>2021</v>
      </c>
      <c r="C1048" s="0" t="str">
        <f aca="false">"FY"&amp;IF(VALUE(MID(A1048,6,2))&gt;=4,VALUE(LEFT(A1048,4)),VALUE(LEFT(A1048,4))-1)&amp;"-"&amp;TEXT(MOD(IF(VALUE(MID(A1048,6,2))&gt;=4,VALUE(LEFT(A1048,4)),VALUE(LEFT(A1048,4))-1)+1,100),"00")</f>
        <v>FY2020-21</v>
      </c>
      <c r="D1048" s="0" t="s">
        <v>152</v>
      </c>
      <c r="E1048" s="0" t="s">
        <v>152</v>
      </c>
      <c r="F1048" s="0" t="str">
        <f aca="false">INDEX(Mapping!$B$2:$B$465,MATCH(E1048,Mapping!$A$2:$A$465,0))</f>
        <v>CHANDIGARH</v>
      </c>
      <c r="G1048" s="0" t="str">
        <f aca="false">INDEX(Mapping!$C$2:$C$465,MATCH(E1048,Mapping!$A$2:$A$465,0))</f>
        <v>CHANDIGARH</v>
      </c>
      <c r="H1048" s="2" t="n">
        <v>9.9</v>
      </c>
      <c r="I1048" s="3" t="n">
        <v>0.15</v>
      </c>
    </row>
    <row r="1049" customFormat="false" ht="15" hidden="false" customHeight="false" outlineLevel="0" collapsed="false">
      <c r="A1049" s="0" t="s">
        <v>383</v>
      </c>
      <c r="B1049" s="0" t="n">
        <f aca="false">VALUE(LEFT(A1049,4))</f>
        <v>2021</v>
      </c>
      <c r="C1049" s="0" t="str">
        <f aca="false">"FY"&amp;IF(VALUE(MID(A1049,6,2))&gt;=4,VALUE(LEFT(A1049,4)),VALUE(LEFT(A1049,4))-1)&amp;"-"&amp;TEXT(MOD(IF(VALUE(MID(A1049,6,2))&gt;=4,VALUE(LEFT(A1049,4)),VALUE(LEFT(A1049,4))-1)+1,100),"00")</f>
        <v>FY2020-21</v>
      </c>
      <c r="D1049" s="0" t="s">
        <v>191</v>
      </c>
      <c r="E1049" s="0" t="s">
        <v>191</v>
      </c>
      <c r="F1049" s="0" t="str">
        <f aca="false">INDEX(Mapping!$B$2:$B$465,MATCH(E1049,Mapping!$A$2:$A$465,0))</f>
        <v>DIKCHU HEP</v>
      </c>
      <c r="G1049" s="0" t="str">
        <f aca="false">INDEX(Mapping!$C$2:$C$465,MATCH(E1049,Mapping!$A$2:$A$465,0))</f>
        <v>DIKCHU HEP</v>
      </c>
      <c r="H1049" s="2" t="n">
        <v>9.86</v>
      </c>
      <c r="I1049" s="3" t="n">
        <v>0.15</v>
      </c>
    </row>
    <row r="1050" customFormat="false" ht="15" hidden="false" customHeight="false" outlineLevel="0" collapsed="false">
      <c r="A1050" s="0" t="s">
        <v>383</v>
      </c>
      <c r="B1050" s="0" t="n">
        <f aca="false">VALUE(LEFT(A1050,4))</f>
        <v>2021</v>
      </c>
      <c r="C1050" s="0" t="str">
        <f aca="false">"FY"&amp;IF(VALUE(MID(A1050,6,2))&gt;=4,VALUE(LEFT(A1050,4)),VALUE(LEFT(A1050,4))-1)&amp;"-"&amp;TEXT(MOD(IF(VALUE(MID(A1050,6,2))&gt;=4,VALUE(LEFT(A1050,4)),VALUE(LEFT(A1050,4))-1)+1,100),"00")</f>
        <v>FY2020-21</v>
      </c>
      <c r="D1050" s="0" t="s">
        <v>272</v>
      </c>
      <c r="E1050" s="0" t="s">
        <v>272</v>
      </c>
      <c r="F1050" s="0" t="str">
        <f aca="false">INDEX(Mapping!$B$2:$B$465,MATCH(E1050,Mapping!$A$2:$A$465,0))</f>
        <v>BALCO</v>
      </c>
      <c r="G1050" s="0" t="str">
        <f aca="false">INDEX(Mapping!$C$2:$C$465,MATCH(E1050,Mapping!$A$2:$A$465,0))</f>
        <v>BALCO</v>
      </c>
      <c r="H1050" s="2" t="n">
        <v>8.38</v>
      </c>
      <c r="I1050" s="3" t="n">
        <v>0.13</v>
      </c>
    </row>
    <row r="1051" customFormat="false" ht="15" hidden="false" customHeight="false" outlineLevel="0" collapsed="false">
      <c r="A1051" s="0" t="s">
        <v>383</v>
      </c>
      <c r="B1051" s="0" t="n">
        <f aca="false">VALUE(LEFT(A1051,4))</f>
        <v>2021</v>
      </c>
      <c r="C1051" s="0" t="str">
        <f aca="false">"FY"&amp;IF(VALUE(MID(A1051,6,2))&gt;=4,VALUE(LEFT(A1051,4)),VALUE(LEFT(A1051,4))-1)&amp;"-"&amp;TEXT(MOD(IF(VALUE(MID(A1051,6,2))&gt;=4,VALUE(LEFT(A1051,4)),VALUE(LEFT(A1051,4))-1)+1,100),"00")</f>
        <v>FY2020-21</v>
      </c>
      <c r="D1051" s="0" t="s">
        <v>134</v>
      </c>
      <c r="E1051" s="0" t="s">
        <v>134</v>
      </c>
      <c r="F1051" s="0" t="str">
        <f aca="false">INDEX(Mapping!$B$2:$B$465,MATCH(E1051,Mapping!$A$2:$A$465,0))</f>
        <v>NTPC STATIONS</v>
      </c>
      <c r="G1051" s="0" t="str">
        <f aca="false">INDEX(Mapping!$C$2:$C$465,MATCH(E1051,Mapping!$A$2:$A$465,0))</f>
        <v>NTPC GROUP</v>
      </c>
      <c r="H1051" s="2" t="n">
        <v>8.02</v>
      </c>
      <c r="I1051" s="3" t="n">
        <v>0.12</v>
      </c>
    </row>
    <row r="1052" customFormat="false" ht="15" hidden="false" customHeight="false" outlineLevel="0" collapsed="false">
      <c r="A1052" s="0" t="s">
        <v>383</v>
      </c>
      <c r="B1052" s="0" t="n">
        <f aca="false">VALUE(LEFT(A1052,4))</f>
        <v>2021</v>
      </c>
      <c r="C1052" s="0" t="str">
        <f aca="false">"FY"&amp;IF(VALUE(MID(A1052,6,2))&gt;=4,VALUE(LEFT(A1052,4)),VALUE(LEFT(A1052,4))-1)&amp;"-"&amp;TEXT(MOD(IF(VALUE(MID(A1052,6,2))&gt;=4,VALUE(LEFT(A1052,4)),VALUE(LEFT(A1052,4))-1)+1,100),"00")</f>
        <v>FY2020-21</v>
      </c>
      <c r="D1052" s="0" t="s">
        <v>142</v>
      </c>
      <c r="E1052" s="0" t="s">
        <v>142</v>
      </c>
      <c r="F1052" s="0" t="str">
        <f aca="false">INDEX(Mapping!$B$2:$B$465,MATCH(E1052,Mapping!$A$2:$A$465,0))</f>
        <v>SAINJ HEP</v>
      </c>
      <c r="G1052" s="0" t="str">
        <f aca="false">INDEX(Mapping!$C$2:$C$465,MATCH(E1052,Mapping!$A$2:$A$465,0))</f>
        <v>SAINJ HEP</v>
      </c>
      <c r="H1052" s="2" t="n">
        <v>7.75</v>
      </c>
      <c r="I1052" s="3" t="n">
        <v>0.12</v>
      </c>
    </row>
    <row r="1053" customFormat="false" ht="15" hidden="false" customHeight="false" outlineLevel="0" collapsed="false">
      <c r="A1053" s="0" t="s">
        <v>383</v>
      </c>
      <c r="B1053" s="0" t="n">
        <f aca="false">VALUE(LEFT(A1053,4))</f>
        <v>2021</v>
      </c>
      <c r="C1053" s="0" t="str">
        <f aca="false">"FY"&amp;IF(VALUE(MID(A1053,6,2))&gt;=4,VALUE(LEFT(A1053,4)),VALUE(LEFT(A1053,4))-1)&amp;"-"&amp;TEXT(MOD(IF(VALUE(MID(A1053,6,2))&gt;=4,VALUE(LEFT(A1053,4)),VALUE(LEFT(A1053,4))-1)+1,100),"00")</f>
        <v>FY2020-21</v>
      </c>
      <c r="D1053" s="0" t="s">
        <v>361</v>
      </c>
      <c r="E1053" s="0" t="s">
        <v>361</v>
      </c>
      <c r="F1053" s="0" t="str">
        <f aca="false">INDEX(Mapping!$B$2:$B$465,MATCH(E1053,Mapping!$A$2:$A$465,0))</f>
        <v>RGPPL</v>
      </c>
      <c r="G1053" s="0" t="str">
        <f aca="false">INDEX(Mapping!$C$2:$C$465,MATCH(E1053,Mapping!$A$2:$A$465,0))</f>
        <v>RGPPL</v>
      </c>
      <c r="H1053" s="2" t="n">
        <v>7.65</v>
      </c>
      <c r="I1053" s="3" t="n">
        <v>0.12</v>
      </c>
    </row>
    <row r="1054" customFormat="false" ht="15" hidden="false" customHeight="false" outlineLevel="0" collapsed="false">
      <c r="A1054" s="0" t="s">
        <v>383</v>
      </c>
      <c r="B1054" s="0" t="n">
        <f aca="false">VALUE(LEFT(A1054,4))</f>
        <v>2021</v>
      </c>
      <c r="C1054" s="0" t="str">
        <f aca="false">"FY"&amp;IF(VALUE(MID(A1054,6,2))&gt;=4,VALUE(LEFT(A1054,4)),VALUE(LEFT(A1054,4))-1)&amp;"-"&amp;TEXT(MOD(IF(VALUE(MID(A1054,6,2))&gt;=4,VALUE(LEFT(A1054,4)),VALUE(LEFT(A1054,4))-1)+1,100),"00")</f>
        <v>FY2020-21</v>
      </c>
      <c r="D1054" s="0" t="s">
        <v>382</v>
      </c>
      <c r="E1054" s="0" t="s">
        <v>382</v>
      </c>
      <c r="F1054" s="0" t="str">
        <f aca="false">INDEX(Mapping!$B$2:$B$465,MATCH(E1054,Mapping!$A$2:$A$465,0))</f>
        <v>TRN ENERGY</v>
      </c>
      <c r="G1054" s="0" t="str">
        <f aca="false">INDEX(Mapping!$C$2:$C$465,MATCH(E1054,Mapping!$A$2:$A$465,0))</f>
        <v>TRN ENERGY</v>
      </c>
      <c r="H1054" s="2" t="n">
        <v>6.55</v>
      </c>
      <c r="I1054" s="3" t="n">
        <v>0.1</v>
      </c>
    </row>
    <row r="1055" customFormat="false" ht="15" hidden="false" customHeight="false" outlineLevel="0" collapsed="false">
      <c r="A1055" s="0" t="s">
        <v>383</v>
      </c>
      <c r="B1055" s="0" t="n">
        <f aca="false">VALUE(LEFT(A1055,4))</f>
        <v>2021</v>
      </c>
      <c r="C1055" s="0" t="str">
        <f aca="false">"FY"&amp;IF(VALUE(MID(A1055,6,2))&gt;=4,VALUE(LEFT(A1055,4)),VALUE(LEFT(A1055,4))-1)&amp;"-"&amp;TEXT(MOD(IF(VALUE(MID(A1055,6,2))&gt;=4,VALUE(LEFT(A1055,4)),VALUE(LEFT(A1055,4))-1)+1,100),"00")</f>
        <v>FY2020-21</v>
      </c>
      <c r="D1055" s="0" t="s">
        <v>193</v>
      </c>
      <c r="E1055" s="0" t="s">
        <v>193</v>
      </c>
      <c r="F1055" s="0" t="str">
        <f aca="false">INDEX(Mapping!$B$2:$B$465,MATCH(E1055,Mapping!$A$2:$A$465,0))</f>
        <v>MIZORAM</v>
      </c>
      <c r="G1055" s="0" t="str">
        <f aca="false">INDEX(Mapping!$C$2:$C$465,MATCH(E1055,Mapping!$A$2:$A$465,0))</f>
        <v>MIZORAM</v>
      </c>
      <c r="H1055" s="2" t="n">
        <v>5.73</v>
      </c>
      <c r="I1055" s="3" t="n">
        <v>0.09</v>
      </c>
    </row>
    <row r="1056" customFormat="false" ht="15" hidden="false" customHeight="false" outlineLevel="0" collapsed="false">
      <c r="A1056" s="0" t="s">
        <v>383</v>
      </c>
      <c r="B1056" s="0" t="n">
        <f aca="false">VALUE(LEFT(A1056,4))</f>
        <v>2021</v>
      </c>
      <c r="C1056" s="0" t="str">
        <f aca="false">"FY"&amp;IF(VALUE(MID(A1056,6,2))&gt;=4,VALUE(LEFT(A1056,4)),VALUE(LEFT(A1056,4))-1)&amp;"-"&amp;TEXT(MOD(IF(VALUE(MID(A1056,6,2))&gt;=4,VALUE(LEFT(A1056,4)),VALUE(LEFT(A1056,4))-1)+1,100),"00")</f>
        <v>FY2020-21</v>
      </c>
      <c r="D1056" s="0" t="s">
        <v>181</v>
      </c>
      <c r="E1056" s="0" t="s">
        <v>181</v>
      </c>
      <c r="F1056" s="0" t="str">
        <f aca="false">INDEX(Mapping!$B$2:$B$465,MATCH(E1056,Mapping!$A$2:$A$465,0))</f>
        <v>ARUNACHAL PRADESH</v>
      </c>
      <c r="G1056" s="0" t="str">
        <f aca="false">INDEX(Mapping!$C$2:$C$465,MATCH(E1056,Mapping!$A$2:$A$465,0))</f>
        <v>ARUNACHAL PRADESH</v>
      </c>
      <c r="H1056" s="2" t="n">
        <v>5.57</v>
      </c>
      <c r="I1056" s="3" t="n">
        <v>0.08</v>
      </c>
    </row>
    <row r="1057" customFormat="false" ht="15" hidden="false" customHeight="false" outlineLevel="0" collapsed="false">
      <c r="A1057" s="0" t="s">
        <v>383</v>
      </c>
      <c r="B1057" s="0" t="n">
        <f aca="false">VALUE(LEFT(A1057,4))</f>
        <v>2021</v>
      </c>
      <c r="C1057" s="0" t="str">
        <f aca="false">"FY"&amp;IF(VALUE(MID(A1057,6,2))&gt;=4,VALUE(LEFT(A1057,4)),VALUE(LEFT(A1057,4))-1)&amp;"-"&amp;TEXT(MOD(IF(VALUE(MID(A1057,6,2))&gt;=4,VALUE(LEFT(A1057,4)),VALUE(LEFT(A1057,4))-1)+1,100),"00")</f>
        <v>FY2020-21</v>
      </c>
      <c r="D1057" s="0" t="s">
        <v>217</v>
      </c>
      <c r="E1057" s="0" t="s">
        <v>217</v>
      </c>
      <c r="F1057" s="0" t="str">
        <f aca="false">INDEX(Mapping!$B$2:$B$465,MATCH(E1057,Mapping!$A$2:$A$465,0))</f>
        <v>SHREE CEMENT</v>
      </c>
      <c r="G1057" s="0" t="str">
        <f aca="false">INDEX(Mapping!$C$2:$C$465,MATCH(E1057,Mapping!$A$2:$A$465,0))</f>
        <v>SHREE CEMENT</v>
      </c>
      <c r="H1057" s="2" t="n">
        <v>4.59</v>
      </c>
      <c r="I1057" s="3" t="n">
        <v>0.07</v>
      </c>
    </row>
    <row r="1058" customFormat="false" ht="15" hidden="false" customHeight="false" outlineLevel="0" collapsed="false">
      <c r="A1058" s="0" t="s">
        <v>383</v>
      </c>
      <c r="B1058" s="0" t="n">
        <f aca="false">VALUE(LEFT(A1058,4))</f>
        <v>2021</v>
      </c>
      <c r="C1058" s="0" t="str">
        <f aca="false">"FY"&amp;IF(VALUE(MID(A1058,6,2))&gt;=4,VALUE(LEFT(A1058,4)),VALUE(LEFT(A1058,4))-1)&amp;"-"&amp;TEXT(MOD(IF(VALUE(MID(A1058,6,2))&gt;=4,VALUE(LEFT(A1058,4)),VALUE(LEFT(A1058,4))-1)+1,100),"00")</f>
        <v>FY2020-21</v>
      </c>
      <c r="D1058" s="0" t="s">
        <v>176</v>
      </c>
      <c r="E1058" s="0" t="s">
        <v>176</v>
      </c>
      <c r="F1058" s="0" t="str">
        <f aca="false">INDEX(Mapping!$B$2:$B$465,MATCH(E1058,Mapping!$A$2:$A$465,0))</f>
        <v>SIKKIM</v>
      </c>
      <c r="G1058" s="0" t="str">
        <f aca="false">INDEX(Mapping!$C$2:$C$465,MATCH(E1058,Mapping!$A$2:$A$465,0))</f>
        <v>SIKKIM</v>
      </c>
      <c r="H1058" s="2" t="n">
        <v>3.89</v>
      </c>
      <c r="I1058" s="3" t="n">
        <v>0.06</v>
      </c>
    </row>
    <row r="1059" customFormat="false" ht="15" hidden="false" customHeight="false" outlineLevel="0" collapsed="false">
      <c r="A1059" s="0" t="s">
        <v>383</v>
      </c>
      <c r="B1059" s="0" t="n">
        <f aca="false">VALUE(LEFT(A1059,4))</f>
        <v>2021</v>
      </c>
      <c r="C1059" s="0" t="str">
        <f aca="false">"FY"&amp;IF(VALUE(MID(A1059,6,2))&gt;=4,VALUE(LEFT(A1059,4)),VALUE(LEFT(A1059,4))-1)&amp;"-"&amp;TEXT(MOD(IF(VALUE(MID(A1059,6,2))&gt;=4,VALUE(LEFT(A1059,4)),VALUE(LEFT(A1059,4))-1)+1,100),"00")</f>
        <v>FY2020-21</v>
      </c>
      <c r="D1059" s="0" t="s">
        <v>240</v>
      </c>
      <c r="E1059" s="0" t="s">
        <v>240</v>
      </c>
      <c r="F1059" s="0" t="str">
        <f aca="false">INDEX(Mapping!$B$2:$B$465,MATCH(E1059,Mapping!$A$2:$A$465,0))</f>
        <v>CHUZACHEN HEP</v>
      </c>
      <c r="G1059" s="0" t="str">
        <f aca="false">INDEX(Mapping!$C$2:$C$465,MATCH(E1059,Mapping!$A$2:$A$465,0))</f>
        <v>CHUZACHEN HEP</v>
      </c>
      <c r="H1059" s="2" t="n">
        <v>1.5</v>
      </c>
      <c r="I1059" s="3" t="n">
        <v>0.02</v>
      </c>
    </row>
    <row r="1060" customFormat="false" ht="15" hidden="false" customHeight="false" outlineLevel="0" collapsed="false">
      <c r="A1060" s="0" t="s">
        <v>383</v>
      </c>
      <c r="B1060" s="0" t="n">
        <f aca="false">VALUE(LEFT(A1060,4))</f>
        <v>2021</v>
      </c>
      <c r="C1060" s="0" t="str">
        <f aca="false">"FY"&amp;IF(VALUE(MID(A1060,6,2))&gt;=4,VALUE(LEFT(A1060,4)),VALUE(LEFT(A1060,4))-1)&amp;"-"&amp;TEXT(MOD(IF(VALUE(MID(A1060,6,2))&gt;=4,VALUE(LEFT(A1060,4)),VALUE(LEFT(A1060,4))-1)+1,100),"00")</f>
        <v>FY2020-21</v>
      </c>
      <c r="D1060" s="0" t="s">
        <v>315</v>
      </c>
      <c r="E1060" s="0" t="s">
        <v>315</v>
      </c>
      <c r="F1060" s="0" t="str">
        <f aca="false">INDEX(Mapping!$B$2:$B$465,MATCH(E1060,Mapping!$A$2:$A$465,0))</f>
        <v>DHARIWAL INFRASTRUCTURE</v>
      </c>
      <c r="G1060" s="0" t="str">
        <f aca="false">INDEX(Mapping!$C$2:$C$465,MATCH(E1060,Mapping!$A$2:$A$465,0))</f>
        <v>DHARIWAL INFRASTRUCTURE</v>
      </c>
      <c r="H1060" s="2" t="n">
        <v>1.46</v>
      </c>
      <c r="I1060" s="3" t="n">
        <v>0.02</v>
      </c>
    </row>
    <row r="1061" customFormat="false" ht="15" hidden="false" customHeight="false" outlineLevel="0" collapsed="false">
      <c r="A1061" s="0" t="s">
        <v>383</v>
      </c>
      <c r="B1061" s="0" t="n">
        <f aca="false">VALUE(LEFT(A1061,4))</f>
        <v>2021</v>
      </c>
      <c r="C1061" s="0" t="str">
        <f aca="false">"FY"&amp;IF(VALUE(MID(A1061,6,2))&gt;=4,VALUE(LEFT(A1061,4)),VALUE(LEFT(A1061,4))-1)&amp;"-"&amp;TEXT(MOD(IF(VALUE(MID(A1061,6,2))&gt;=4,VALUE(LEFT(A1061,4)),VALUE(LEFT(A1061,4))-1)+1,100),"00")</f>
        <v>FY2020-21</v>
      </c>
      <c r="D1061" s="0" t="s">
        <v>190</v>
      </c>
      <c r="E1061" s="0" t="s">
        <v>190</v>
      </c>
      <c r="F1061" s="0" t="str">
        <f aca="false">INDEX(Mapping!$B$2:$B$465,MATCH(E1061,Mapping!$A$2:$A$465,0))</f>
        <v>JORETHANG</v>
      </c>
      <c r="G1061" s="0" t="str">
        <f aca="false">INDEX(Mapping!$C$2:$C$465,MATCH(E1061,Mapping!$A$2:$A$465,0))</f>
        <v>JORETHANG</v>
      </c>
      <c r="H1061" s="2" t="n">
        <v>1.14</v>
      </c>
      <c r="I1061" s="3" t="n">
        <v>0.02</v>
      </c>
    </row>
    <row r="1062" customFormat="false" ht="15" hidden="false" customHeight="false" outlineLevel="0" collapsed="false">
      <c r="A1062" s="0" t="s">
        <v>383</v>
      </c>
      <c r="B1062" s="0" t="n">
        <f aca="false">VALUE(LEFT(A1062,4))</f>
        <v>2021</v>
      </c>
      <c r="C1062" s="0" t="str">
        <f aca="false">"FY"&amp;IF(VALUE(MID(A1062,6,2))&gt;=4,VALUE(LEFT(A1062,4)),VALUE(LEFT(A1062,4))-1)&amp;"-"&amp;TEXT(MOD(IF(VALUE(MID(A1062,6,2))&gt;=4,VALUE(LEFT(A1062,4)),VALUE(LEFT(A1062,4))-1)+1,100),"00")</f>
        <v>FY2020-21</v>
      </c>
      <c r="D1062" s="0" t="s">
        <v>150</v>
      </c>
      <c r="E1062" s="0" t="s">
        <v>150</v>
      </c>
      <c r="F1062" s="0" t="str">
        <f aca="false">INDEX(Mapping!$B$2:$B$465,MATCH(E1062,Mapping!$A$2:$A$465,0))</f>
        <v>DNH &amp; DD (UT)</v>
      </c>
      <c r="G1062" s="0" t="str">
        <f aca="false">INDEX(Mapping!$C$2:$C$465,MATCH(E1062,Mapping!$A$2:$A$465,0))</f>
        <v>DNH &amp; DD (UT)</v>
      </c>
      <c r="H1062" s="2" t="n">
        <v>1.12</v>
      </c>
      <c r="I1062" s="3" t="n">
        <v>0.02</v>
      </c>
    </row>
    <row r="1063" customFormat="false" ht="15" hidden="false" customHeight="false" outlineLevel="0" collapsed="false">
      <c r="A1063" s="0" t="s">
        <v>383</v>
      </c>
      <c r="B1063" s="0" t="n">
        <f aca="false">VALUE(LEFT(A1063,4))</f>
        <v>2021</v>
      </c>
      <c r="C1063" s="0" t="str">
        <f aca="false">"FY"&amp;IF(VALUE(MID(A1063,6,2))&gt;=4,VALUE(LEFT(A1063,4)),VALUE(LEFT(A1063,4))-1)&amp;"-"&amp;TEXT(MOD(IF(VALUE(MID(A1063,6,2))&gt;=4,VALUE(LEFT(A1063,4)),VALUE(LEFT(A1063,4))-1)+1,100),"00")</f>
        <v>FY2020-21</v>
      </c>
      <c r="D1063" s="0" t="s">
        <v>140</v>
      </c>
      <c r="E1063" s="0" t="s">
        <v>140</v>
      </c>
      <c r="F1063" s="0" t="str">
        <f aca="false">INDEX(Mapping!$B$2:$B$465,MATCH(E1063,Mapping!$A$2:$A$465,0))</f>
        <v>NEEPCO STATIONS</v>
      </c>
      <c r="G1063" s="0" t="str">
        <f aca="false">INDEX(Mapping!$C$2:$C$465,MATCH(E1063,Mapping!$A$2:$A$465,0))</f>
        <v>NEEPCO STATIONS</v>
      </c>
      <c r="H1063" s="2" t="n">
        <v>1.1</v>
      </c>
      <c r="I1063" s="3" t="n">
        <v>0.02</v>
      </c>
    </row>
    <row r="1064" customFormat="false" ht="15" hidden="false" customHeight="false" outlineLevel="0" collapsed="false">
      <c r="A1064" s="0" t="s">
        <v>383</v>
      </c>
      <c r="B1064" s="0" t="n">
        <f aca="false">VALUE(LEFT(A1064,4))</f>
        <v>2021</v>
      </c>
      <c r="C1064" s="0" t="str">
        <f aca="false">"FY"&amp;IF(VALUE(MID(A1064,6,2))&gt;=4,VALUE(LEFT(A1064,4)),VALUE(LEFT(A1064,4))-1)&amp;"-"&amp;TEXT(MOD(IF(VALUE(MID(A1064,6,2))&gt;=4,VALUE(LEFT(A1064,4)),VALUE(LEFT(A1064,4))-1)+1,100),"00")</f>
        <v>FY2020-21</v>
      </c>
      <c r="D1064" s="0" t="s">
        <v>194</v>
      </c>
      <c r="E1064" s="0" t="s">
        <v>194</v>
      </c>
      <c r="F1064" s="0" t="str">
        <f aca="false">INDEX(Mapping!$B$2:$B$465,MATCH(E1064,Mapping!$A$2:$A$465,0))</f>
        <v>TASHIDENG HEP</v>
      </c>
      <c r="G1064" s="0" t="str">
        <f aca="false">INDEX(Mapping!$C$2:$C$465,MATCH(E1064,Mapping!$A$2:$A$465,0))</f>
        <v>TASHIDENG HEP</v>
      </c>
      <c r="H1064" s="2" t="n">
        <v>0.94</v>
      </c>
      <c r="I1064" s="3" t="n">
        <v>0.01</v>
      </c>
    </row>
    <row r="1065" customFormat="false" ht="15" hidden="false" customHeight="false" outlineLevel="0" collapsed="false">
      <c r="A1065" s="0" t="s">
        <v>383</v>
      </c>
      <c r="B1065" s="0" t="n">
        <f aca="false">VALUE(LEFT(A1065,4))</f>
        <v>2021</v>
      </c>
      <c r="C1065" s="0" t="str">
        <f aca="false">"FY"&amp;IF(VALUE(MID(A1065,6,2))&gt;=4,VALUE(LEFT(A1065,4)),VALUE(LEFT(A1065,4))-1)&amp;"-"&amp;TEXT(MOD(IF(VALUE(MID(A1065,6,2))&gt;=4,VALUE(LEFT(A1065,4)),VALUE(LEFT(A1065,4))-1)+1,100),"00")</f>
        <v>FY2020-21</v>
      </c>
      <c r="D1065" s="0" t="s">
        <v>253</v>
      </c>
      <c r="E1065" s="0" t="s">
        <v>253</v>
      </c>
      <c r="F1065" s="0" t="str">
        <f aca="false">INDEX(Mapping!$B$2:$B$465,MATCH(E1065,Mapping!$A$2:$A$465,0))</f>
        <v>NAGALAND</v>
      </c>
      <c r="G1065" s="0" t="str">
        <f aca="false">INDEX(Mapping!$C$2:$C$465,MATCH(E1065,Mapping!$A$2:$A$465,0))</f>
        <v>NAGALAND</v>
      </c>
      <c r="H1065" s="2" t="n">
        <v>0.79</v>
      </c>
      <c r="I1065" s="3" t="n">
        <v>0.01</v>
      </c>
    </row>
    <row r="1066" customFormat="false" ht="15" hidden="false" customHeight="false" outlineLevel="0" collapsed="false">
      <c r="A1066" s="0" t="s">
        <v>383</v>
      </c>
      <c r="B1066" s="0" t="n">
        <f aca="false">VALUE(LEFT(A1066,4))</f>
        <v>2021</v>
      </c>
      <c r="C1066" s="0" t="str">
        <f aca="false">"FY"&amp;IF(VALUE(MID(A1066,6,2))&gt;=4,VALUE(LEFT(A1066,4)),VALUE(LEFT(A1066,4))-1)&amp;"-"&amp;TEXT(MOD(IF(VALUE(MID(A1066,6,2))&gt;=4,VALUE(LEFT(A1066,4)),VALUE(LEFT(A1066,4))-1)+1,100),"00")</f>
        <v>FY2020-21</v>
      </c>
      <c r="D1066" s="0" t="s">
        <v>327</v>
      </c>
      <c r="E1066" s="0" t="s">
        <v>327</v>
      </c>
      <c r="F1066" s="0" t="str">
        <f aca="false">INDEX(Mapping!$B$2:$B$465,MATCH(E1066,Mapping!$A$2:$A$465,0))</f>
        <v>LANCO BUDHIL</v>
      </c>
      <c r="G1066" s="0" t="str">
        <f aca="false">INDEX(Mapping!$C$2:$C$465,MATCH(E1066,Mapping!$A$2:$A$465,0))</f>
        <v>GREENKO GROUP</v>
      </c>
      <c r="H1066" s="2" t="n">
        <v>0.54</v>
      </c>
      <c r="I1066" s="3" t="n">
        <v>0.01</v>
      </c>
    </row>
    <row r="1067" customFormat="false" ht="15" hidden="false" customHeight="false" outlineLevel="0" collapsed="false">
      <c r="A1067" s="0" t="s">
        <v>383</v>
      </c>
      <c r="B1067" s="0" t="n">
        <f aca="false">VALUE(LEFT(A1067,4))</f>
        <v>2021</v>
      </c>
      <c r="C1067" s="0" t="str">
        <f aca="false">"FY"&amp;IF(VALUE(MID(A1067,6,2))&gt;=4,VALUE(LEFT(A1067,4)),VALUE(LEFT(A1067,4))-1)&amp;"-"&amp;TEXT(MOD(IF(VALUE(MID(A1067,6,2))&gt;=4,VALUE(LEFT(A1067,4)),VALUE(LEFT(A1067,4))-1)+1,100),"00")</f>
        <v>FY2020-21</v>
      </c>
      <c r="D1067" s="0" t="s">
        <v>163</v>
      </c>
      <c r="E1067" s="0" t="s">
        <v>163</v>
      </c>
      <c r="F1067" s="0" t="str">
        <f aca="false">INDEX(Mapping!$B$2:$B$465,MATCH(E1067,Mapping!$A$2:$A$465,0))</f>
        <v>NTPC STATIONS</v>
      </c>
      <c r="G1067" s="0" t="str">
        <f aca="false">INDEX(Mapping!$C$2:$C$465,MATCH(E1067,Mapping!$A$2:$A$465,0))</f>
        <v>NTPC GROUP</v>
      </c>
      <c r="H1067" s="2" t="n">
        <v>0.36</v>
      </c>
      <c r="I1067" s="3" t="n">
        <v>0.01</v>
      </c>
    </row>
    <row r="1068" customFormat="false" ht="15" hidden="false" customHeight="false" outlineLevel="0" collapsed="false">
      <c r="A1068" s="0" t="s">
        <v>383</v>
      </c>
      <c r="B1068" s="0" t="n">
        <f aca="false">VALUE(LEFT(A1068,4))</f>
        <v>2021</v>
      </c>
      <c r="C1068" s="0" t="str">
        <f aca="false">"FY"&amp;IF(VALUE(MID(A1068,6,2))&gt;=4,VALUE(LEFT(A1068,4)),VALUE(LEFT(A1068,4))-1)&amp;"-"&amp;TEXT(MOD(IF(VALUE(MID(A1068,6,2))&gt;=4,VALUE(LEFT(A1068,4)),VALUE(LEFT(A1068,4))-1)+1,100),"00")</f>
        <v>FY2020-21</v>
      </c>
      <c r="D1068" s="0" t="s">
        <v>612</v>
      </c>
      <c r="E1068" s="0" t="s">
        <v>612</v>
      </c>
      <c r="F1068" s="0" t="str">
        <f aca="false">INDEX(Mapping!$B$2:$B$465,MATCH(E1068,Mapping!$A$2:$A$465,0))</f>
        <v>RANGANADI HEP</v>
      </c>
      <c r="G1068" s="0" t="str">
        <f aca="false">INDEX(Mapping!$C$2:$C$465,MATCH(E1068,Mapping!$A$2:$A$465,0))</f>
        <v>RANGANADI HEP</v>
      </c>
      <c r="H1068" s="2" t="n">
        <v>0.14</v>
      </c>
      <c r="I1068" s="3" t="n">
        <v>0.002</v>
      </c>
    </row>
    <row r="1069" customFormat="false" ht="15" hidden="false" customHeight="false" outlineLevel="0" collapsed="false">
      <c r="A1069" s="0" t="s">
        <v>383</v>
      </c>
      <c r="B1069" s="0" t="n">
        <f aca="false">VALUE(LEFT(A1069,4))</f>
        <v>2021</v>
      </c>
      <c r="C1069" s="0" t="str">
        <f aca="false">"FY"&amp;IF(VALUE(MID(A1069,6,2))&gt;=4,VALUE(LEFT(A1069,4)),VALUE(LEFT(A1069,4))-1)&amp;"-"&amp;TEXT(MOD(IF(VALUE(MID(A1069,6,2))&gt;=4,VALUE(LEFT(A1069,4)),VALUE(LEFT(A1069,4))-1)+1,100),"00")</f>
        <v>FY2020-21</v>
      </c>
      <c r="D1069" s="0" t="s">
        <v>619</v>
      </c>
      <c r="E1069" s="0" t="s">
        <v>619</v>
      </c>
      <c r="F1069" s="0" t="str">
        <f aca="false">INDEX(Mapping!$B$2:$B$465,MATCH(E1069,Mapping!$A$2:$A$465,0))</f>
        <v>PARE HEP</v>
      </c>
      <c r="G1069" s="0" t="str">
        <f aca="false">INDEX(Mapping!$C$2:$C$465,MATCH(E1069,Mapping!$A$2:$A$465,0))</f>
        <v>PARE HEP</v>
      </c>
      <c r="H1069" s="2" t="n">
        <v>0.06</v>
      </c>
      <c r="I1069" s="3" t="n">
        <v>0.001</v>
      </c>
    </row>
    <row r="1070" customFormat="false" ht="15" hidden="false" customHeight="false" outlineLevel="0" collapsed="false">
      <c r="A1070" s="0" t="s">
        <v>383</v>
      </c>
      <c r="B1070" s="0" t="n">
        <f aca="false">VALUE(LEFT(A1070,4))</f>
        <v>2021</v>
      </c>
      <c r="C1070" s="0" t="str">
        <f aca="false">"FY"&amp;IF(VALUE(MID(A1070,6,2))&gt;=4,VALUE(LEFT(A1070,4)),VALUE(LEFT(A1070,4))-1)&amp;"-"&amp;TEXT(MOD(IF(VALUE(MID(A1070,6,2))&gt;=4,VALUE(LEFT(A1070,4)),VALUE(LEFT(A1070,4))-1)+1,100),"00")</f>
        <v>FY2020-21</v>
      </c>
      <c r="D1070" s="0" t="s">
        <v>623</v>
      </c>
      <c r="E1070" s="0" t="s">
        <v>623</v>
      </c>
      <c r="F1070" s="0" t="str">
        <f aca="false">INDEX(Mapping!$B$2:$B$465,MATCH(E1070,Mapping!$A$2:$A$465,0))</f>
        <v>DOYANG HEP</v>
      </c>
      <c r="G1070" s="0" t="str">
        <f aca="false">INDEX(Mapping!$C$2:$C$465,MATCH(E1070,Mapping!$A$2:$A$465,0))</f>
        <v>DOYANG HEP</v>
      </c>
      <c r="H1070" s="2" t="n">
        <v>0.03</v>
      </c>
      <c r="I1070" s="3" t="n">
        <v>0.0005</v>
      </c>
    </row>
    <row r="1071" customFormat="false" ht="15" hidden="false" customHeight="false" outlineLevel="0" collapsed="false">
      <c r="A1071" s="0" t="s">
        <v>383</v>
      </c>
      <c r="B1071" s="0" t="n">
        <f aca="false">VALUE(LEFT(A1071,4))</f>
        <v>2021</v>
      </c>
      <c r="C1071" s="0" t="str">
        <f aca="false">"FY"&amp;IF(VALUE(MID(A1071,6,2))&gt;=4,VALUE(LEFT(A1071,4)),VALUE(LEFT(A1071,4))-1)&amp;"-"&amp;TEXT(MOD(IF(VALUE(MID(A1071,6,2))&gt;=4,VALUE(LEFT(A1071,4)),VALUE(LEFT(A1071,4))-1)+1,100),"00")</f>
        <v>FY2020-21</v>
      </c>
      <c r="D1071" s="0" t="s">
        <v>252</v>
      </c>
      <c r="E1071" s="0" t="s">
        <v>252</v>
      </c>
      <c r="F1071" s="0" t="str">
        <f aca="false">INDEX(Mapping!$B$2:$B$465,MATCH(E1071,Mapping!$A$2:$A$465,0))</f>
        <v>NTPC STATIONS</v>
      </c>
      <c r="G1071" s="0" t="str">
        <f aca="false">INDEX(Mapping!$C$2:$C$465,MATCH(E1071,Mapping!$A$2:$A$465,0))</f>
        <v>NTPC GROUP</v>
      </c>
      <c r="H1071" s="2" t="n">
        <v>0.02</v>
      </c>
      <c r="I1071" s="3" t="n">
        <v>0.0002</v>
      </c>
    </row>
    <row r="1072" customFormat="false" ht="15" hidden="false" customHeight="false" outlineLevel="0" collapsed="false">
      <c r="A1072" s="0" t="s">
        <v>76</v>
      </c>
      <c r="B1072" s="0" t="n">
        <f aca="false">VALUE(LEFT(A1072,4))</f>
        <v>2021</v>
      </c>
      <c r="C1072" s="0" t="str">
        <f aca="false">"FY"&amp;IF(VALUE(MID(A1072,6,2))&gt;=4,VALUE(LEFT(A1072,4)),VALUE(LEFT(A1072,4))-1)&amp;"-"&amp;TEXT(MOD(IF(VALUE(MID(A1072,6,2))&gt;=4,VALUE(LEFT(A1072,4)),VALUE(LEFT(A1072,4))-1)+1,100),"00")</f>
        <v>FY2021-22</v>
      </c>
      <c r="D1072" s="0" t="s">
        <v>36</v>
      </c>
      <c r="E1072" s="0" t="s">
        <v>36</v>
      </c>
      <c r="F1072" s="0" t="str">
        <f aca="false">INDEX(Mapping!$B$2:$B$465,MATCH(E1072,Mapping!$A$2:$A$465,0))</f>
        <v>UTTAR PRADESH</v>
      </c>
      <c r="G1072" s="0" t="str">
        <f aca="false">INDEX(Mapping!$C$2:$C$465,MATCH(E1072,Mapping!$A$2:$A$465,0))</f>
        <v>UTTAR PRADESH</v>
      </c>
      <c r="H1072" s="2" t="n">
        <v>1094.17</v>
      </c>
      <c r="I1072" s="3" t="n">
        <v>19.18</v>
      </c>
    </row>
    <row r="1073" customFormat="false" ht="15" hidden="false" customHeight="false" outlineLevel="0" collapsed="false">
      <c r="A1073" s="0" t="s">
        <v>76</v>
      </c>
      <c r="B1073" s="0" t="n">
        <f aca="false">VALUE(LEFT(A1073,4))</f>
        <v>2021</v>
      </c>
      <c r="C1073" s="0" t="str">
        <f aca="false">"FY"&amp;IF(VALUE(MID(A1073,6,2))&gt;=4,VALUE(LEFT(A1073,4)),VALUE(LEFT(A1073,4))-1)&amp;"-"&amp;TEXT(MOD(IF(VALUE(MID(A1073,6,2))&gt;=4,VALUE(LEFT(A1073,4)),VALUE(LEFT(A1073,4))-1)+1,100),"00")</f>
        <v>FY2021-22</v>
      </c>
      <c r="D1073" s="0" t="s">
        <v>49</v>
      </c>
      <c r="E1073" s="0" t="s">
        <v>49</v>
      </c>
      <c r="F1073" s="0" t="str">
        <f aca="false">INDEX(Mapping!$B$2:$B$465,MATCH(E1073,Mapping!$A$2:$A$465,0))</f>
        <v>MADHYA PRADESH</v>
      </c>
      <c r="G1073" s="0" t="str">
        <f aca="false">INDEX(Mapping!$C$2:$C$465,MATCH(E1073,Mapping!$A$2:$A$465,0))</f>
        <v>MADHYA PRADESH</v>
      </c>
      <c r="H1073" s="2" t="n">
        <v>539.88</v>
      </c>
      <c r="I1073" s="3" t="n">
        <v>9.47</v>
      </c>
    </row>
    <row r="1074" customFormat="false" ht="15" hidden="false" customHeight="false" outlineLevel="0" collapsed="false">
      <c r="A1074" s="0" t="s">
        <v>76</v>
      </c>
      <c r="B1074" s="0" t="n">
        <f aca="false">VALUE(LEFT(A1074,4))</f>
        <v>2021</v>
      </c>
      <c r="C1074" s="0" t="str">
        <f aca="false">"FY"&amp;IF(VALUE(MID(A1074,6,2))&gt;=4,VALUE(LEFT(A1074,4)),VALUE(LEFT(A1074,4))-1)&amp;"-"&amp;TEXT(MOD(IF(VALUE(MID(A1074,6,2))&gt;=4,VALUE(LEFT(A1074,4)),VALUE(LEFT(A1074,4))-1)+1,100),"00")</f>
        <v>FY2021-22</v>
      </c>
      <c r="D1074" s="0" t="s">
        <v>41</v>
      </c>
      <c r="E1074" s="0" t="s">
        <v>41</v>
      </c>
      <c r="F1074" s="0" t="str">
        <f aca="false">INDEX(Mapping!$B$2:$B$465,MATCH(E1074,Mapping!$A$2:$A$465,0))</f>
        <v>RAJASTHAN</v>
      </c>
      <c r="G1074" s="0" t="str">
        <f aca="false">INDEX(Mapping!$C$2:$C$465,MATCH(E1074,Mapping!$A$2:$A$465,0))</f>
        <v>RAJASTHAN</v>
      </c>
      <c r="H1074" s="2" t="n">
        <v>504.5</v>
      </c>
      <c r="I1074" s="3" t="n">
        <v>8.84</v>
      </c>
    </row>
    <row r="1075" customFormat="false" ht="15" hidden="false" customHeight="false" outlineLevel="0" collapsed="false">
      <c r="A1075" s="0" t="s">
        <v>76</v>
      </c>
      <c r="B1075" s="0" t="n">
        <f aca="false">VALUE(LEFT(A1075,4))</f>
        <v>2021</v>
      </c>
      <c r="C1075" s="0" t="str">
        <f aca="false">"FY"&amp;IF(VALUE(MID(A1075,6,2))&gt;=4,VALUE(LEFT(A1075,4)),VALUE(LEFT(A1075,4))-1)&amp;"-"&amp;TEXT(MOD(IF(VALUE(MID(A1075,6,2))&gt;=4,VALUE(LEFT(A1075,4)),VALUE(LEFT(A1075,4))-1)+1,100),"00")</f>
        <v>FY2021-22</v>
      </c>
      <c r="D1075" s="0" t="s">
        <v>57</v>
      </c>
      <c r="E1075" s="0" t="s">
        <v>57</v>
      </c>
      <c r="F1075" s="0" t="str">
        <f aca="false">INDEX(Mapping!$B$2:$B$465,MATCH(E1075,Mapping!$A$2:$A$465,0))</f>
        <v>SEIL ENERGY INDIA (EX-SEMBCORP)</v>
      </c>
      <c r="G1075" s="0" t="str">
        <f aca="false">INDEX(Mapping!$C$2:$C$465,MATCH(E1075,Mapping!$A$2:$A$465,0))</f>
        <v>SEIL ENERGY INDIA</v>
      </c>
      <c r="H1075" s="2" t="n">
        <v>417.38</v>
      </c>
      <c r="I1075" s="3" t="n">
        <v>7.32</v>
      </c>
    </row>
    <row r="1076" customFormat="false" ht="15" hidden="false" customHeight="false" outlineLevel="0" collapsed="false">
      <c r="A1076" s="0" t="s">
        <v>76</v>
      </c>
      <c r="B1076" s="0" t="n">
        <f aca="false">VALUE(LEFT(A1076,4))</f>
        <v>2021</v>
      </c>
      <c r="C1076" s="0" t="str">
        <f aca="false">"FY"&amp;IF(VALUE(MID(A1076,6,2))&gt;=4,VALUE(LEFT(A1076,4)),VALUE(LEFT(A1076,4))-1)&amp;"-"&amp;TEXT(MOD(IF(VALUE(MID(A1076,6,2))&gt;=4,VALUE(LEFT(A1076,4)),VALUE(LEFT(A1076,4))-1)+1,100),"00")</f>
        <v>FY2021-22</v>
      </c>
      <c r="D1076" s="0" t="s">
        <v>48</v>
      </c>
      <c r="E1076" s="0" t="s">
        <v>48</v>
      </c>
      <c r="F1076" s="0" t="str">
        <f aca="false">INDEX(Mapping!$B$2:$B$465,MATCH(E1076,Mapping!$A$2:$A$465,0))</f>
        <v>DELHI</v>
      </c>
      <c r="G1076" s="0" t="str">
        <f aca="false">INDEX(Mapping!$C$2:$C$465,MATCH(E1076,Mapping!$A$2:$A$465,0))</f>
        <v>DELHI</v>
      </c>
      <c r="H1076" s="2" t="n">
        <v>398.18</v>
      </c>
      <c r="I1076" s="3" t="n">
        <v>6.98</v>
      </c>
    </row>
    <row r="1077" customFormat="false" ht="15" hidden="false" customHeight="false" outlineLevel="0" collapsed="false">
      <c r="A1077" s="0" t="s">
        <v>76</v>
      </c>
      <c r="B1077" s="0" t="n">
        <f aca="false">VALUE(LEFT(A1077,4))</f>
        <v>2021</v>
      </c>
      <c r="C1077" s="0" t="str">
        <f aca="false">"FY"&amp;IF(VALUE(MID(A1077,6,2))&gt;=4,VALUE(LEFT(A1077,4)),VALUE(LEFT(A1077,4))-1)&amp;"-"&amp;TEXT(MOD(IF(VALUE(MID(A1077,6,2))&gt;=4,VALUE(LEFT(A1077,4)),VALUE(LEFT(A1077,4))-1)+1,100),"00")</f>
        <v>FY2021-22</v>
      </c>
      <c r="D1077" s="0" t="s">
        <v>62</v>
      </c>
      <c r="E1077" s="0" t="s">
        <v>62</v>
      </c>
      <c r="F1077" s="0" t="str">
        <f aca="false">INDEX(Mapping!$B$2:$B$465,MATCH(E1077,Mapping!$A$2:$A$465,0))</f>
        <v>TEESTA URJA (TEESTA-III HEP)</v>
      </c>
      <c r="G1077" s="0" t="str">
        <f aca="false">INDEX(Mapping!$C$2:$C$465,MATCH(E1077,Mapping!$A$2:$A$465,0))</f>
        <v>TEESTA URJA (TEESTA-III HEP)</v>
      </c>
      <c r="H1077" s="2" t="n">
        <v>179.38</v>
      </c>
      <c r="I1077" s="3" t="n">
        <v>3.14</v>
      </c>
    </row>
    <row r="1078" customFormat="false" ht="15" hidden="false" customHeight="false" outlineLevel="0" collapsed="false">
      <c r="A1078" s="0" t="s">
        <v>76</v>
      </c>
      <c r="B1078" s="0" t="n">
        <f aca="false">VALUE(LEFT(A1078,4))</f>
        <v>2021</v>
      </c>
      <c r="C1078" s="0" t="str">
        <f aca="false">"FY"&amp;IF(VALUE(MID(A1078,6,2))&gt;=4,VALUE(LEFT(A1078,4)),VALUE(LEFT(A1078,4))-1)&amp;"-"&amp;TEXT(MOD(IF(VALUE(MID(A1078,6,2))&gt;=4,VALUE(LEFT(A1078,4)),VALUE(LEFT(A1078,4))-1)+1,100),"00")</f>
        <v>FY2021-22</v>
      </c>
      <c r="D1078" s="0" t="s">
        <v>65</v>
      </c>
      <c r="E1078" s="0" t="s">
        <v>65</v>
      </c>
      <c r="F1078" s="0" t="str">
        <f aca="false">INDEX(Mapping!$B$2:$B$465,MATCH(E1078,Mapping!$A$2:$A$465,0))</f>
        <v>JAYPEE NIGRIE STPP</v>
      </c>
      <c r="G1078" s="0" t="str">
        <f aca="false">INDEX(Mapping!$C$2:$C$465,MATCH(E1078,Mapping!$A$2:$A$465,0))</f>
        <v>JAYPEE NIGRIE STPP</v>
      </c>
      <c r="H1078" s="2" t="n">
        <v>175.86</v>
      </c>
      <c r="I1078" s="3" t="n">
        <v>3.08</v>
      </c>
    </row>
    <row r="1079" customFormat="false" ht="15" hidden="false" customHeight="false" outlineLevel="0" collapsed="false">
      <c r="A1079" s="0" t="s">
        <v>76</v>
      </c>
      <c r="B1079" s="0" t="n">
        <f aca="false">VALUE(LEFT(A1079,4))</f>
        <v>2021</v>
      </c>
      <c r="C1079" s="0" t="str">
        <f aca="false">"FY"&amp;IF(VALUE(MID(A1079,6,2))&gt;=4,VALUE(LEFT(A1079,4)),VALUE(LEFT(A1079,4))-1)&amp;"-"&amp;TEXT(MOD(IF(VALUE(MID(A1079,6,2))&gt;=4,VALUE(LEFT(A1079,4)),VALUE(LEFT(A1079,4))-1)+1,100),"00")</f>
        <v>FY2021-22</v>
      </c>
      <c r="D1079" s="0" t="s">
        <v>44</v>
      </c>
      <c r="E1079" s="0" t="s">
        <v>44</v>
      </c>
      <c r="F1079" s="0" t="str">
        <f aca="false">INDEX(Mapping!$B$2:$B$465,MATCH(E1079,Mapping!$A$2:$A$465,0))</f>
        <v>HARYANA</v>
      </c>
      <c r="G1079" s="0" t="str">
        <f aca="false">INDEX(Mapping!$C$2:$C$465,MATCH(E1079,Mapping!$A$2:$A$465,0))</f>
        <v>HARYANA</v>
      </c>
      <c r="H1079" s="2" t="n">
        <v>170.81</v>
      </c>
      <c r="I1079" s="3" t="n">
        <v>2.99</v>
      </c>
    </row>
    <row r="1080" customFormat="false" ht="15" hidden="false" customHeight="false" outlineLevel="0" collapsed="false">
      <c r="A1080" s="0" t="s">
        <v>76</v>
      </c>
      <c r="B1080" s="0" t="n">
        <f aca="false">VALUE(LEFT(A1080,4))</f>
        <v>2021</v>
      </c>
      <c r="C1080" s="0" t="str">
        <f aca="false">"FY"&amp;IF(VALUE(MID(A1080,6,2))&gt;=4,VALUE(LEFT(A1080,4)),VALUE(LEFT(A1080,4))-1)&amp;"-"&amp;TEXT(MOD(IF(VALUE(MID(A1080,6,2))&gt;=4,VALUE(LEFT(A1080,4)),VALUE(LEFT(A1080,4))-1)+1,100),"00")</f>
        <v>FY2021-22</v>
      </c>
      <c r="D1080" s="0" t="s">
        <v>35</v>
      </c>
      <c r="E1080" s="0" t="s">
        <v>35</v>
      </c>
      <c r="F1080" s="0" t="str">
        <f aca="false">INDEX(Mapping!$B$2:$B$465,MATCH(E1080,Mapping!$A$2:$A$465,0))</f>
        <v>TELANGANA</v>
      </c>
      <c r="G1080" s="0" t="str">
        <f aca="false">INDEX(Mapping!$C$2:$C$465,MATCH(E1080,Mapping!$A$2:$A$465,0))</f>
        <v>TELANGANA</v>
      </c>
      <c r="H1080" s="2" t="n">
        <v>160.05</v>
      </c>
      <c r="I1080" s="3" t="n">
        <v>2.81</v>
      </c>
    </row>
    <row r="1081" customFormat="false" ht="15" hidden="false" customHeight="false" outlineLevel="0" collapsed="false">
      <c r="A1081" s="0" t="s">
        <v>76</v>
      </c>
      <c r="B1081" s="0" t="n">
        <f aca="false">VALUE(LEFT(A1081,4))</f>
        <v>2021</v>
      </c>
      <c r="C1081" s="0" t="str">
        <f aca="false">"FY"&amp;IF(VALUE(MID(A1081,6,2))&gt;=4,VALUE(LEFT(A1081,4)),VALUE(LEFT(A1081,4))-1)&amp;"-"&amp;TEXT(MOD(IF(VALUE(MID(A1081,6,2))&gt;=4,VALUE(LEFT(A1081,4)),VALUE(LEFT(A1081,4))-1)+1,100),"00")</f>
        <v>FY2021-22</v>
      </c>
      <c r="D1081" s="0" t="s">
        <v>46</v>
      </c>
      <c r="E1081" s="0" t="s">
        <v>46</v>
      </c>
      <c r="F1081" s="0" t="str">
        <f aca="false">INDEX(Mapping!$B$2:$B$465,MATCH(E1081,Mapping!$A$2:$A$465,0))</f>
        <v>CHHATTISGARH</v>
      </c>
      <c r="G1081" s="0" t="str">
        <f aca="false">INDEX(Mapping!$C$2:$C$465,MATCH(E1081,Mapping!$A$2:$A$465,0))</f>
        <v>CHHATTISGARH</v>
      </c>
      <c r="H1081" s="2" t="n">
        <v>158.94</v>
      </c>
      <c r="I1081" s="3" t="n">
        <v>2.79</v>
      </c>
    </row>
    <row r="1082" customFormat="false" ht="15" hidden="false" customHeight="false" outlineLevel="0" collapsed="false">
      <c r="A1082" s="0" t="s">
        <v>76</v>
      </c>
      <c r="B1082" s="0" t="n">
        <f aca="false">VALUE(LEFT(A1082,4))</f>
        <v>2021</v>
      </c>
      <c r="C1082" s="0" t="str">
        <f aca="false">"FY"&amp;IF(VALUE(MID(A1082,6,2))&gt;=4,VALUE(LEFT(A1082,4)),VALUE(LEFT(A1082,4))-1)&amp;"-"&amp;TEXT(MOD(IF(VALUE(MID(A1082,6,2))&gt;=4,VALUE(LEFT(A1082,4)),VALUE(LEFT(A1082,4))-1)+1,100),"00")</f>
        <v>FY2021-22</v>
      </c>
      <c r="D1082" s="0" t="s">
        <v>31</v>
      </c>
      <c r="E1082" s="0" t="s">
        <v>31</v>
      </c>
      <c r="F1082" s="0" t="str">
        <f aca="false">INDEX(Mapping!$B$2:$B$465,MATCH(E1082,Mapping!$A$2:$A$465,0))</f>
        <v>GUJARAT</v>
      </c>
      <c r="G1082" s="0" t="str">
        <f aca="false">INDEX(Mapping!$C$2:$C$465,MATCH(E1082,Mapping!$A$2:$A$465,0))</f>
        <v>GUJARAT</v>
      </c>
      <c r="H1082" s="2" t="n">
        <v>153.06</v>
      </c>
      <c r="I1082" s="3" t="n">
        <v>2.68</v>
      </c>
    </row>
    <row r="1083" customFormat="false" ht="15" hidden="false" customHeight="false" outlineLevel="0" collapsed="false">
      <c r="A1083" s="0" t="s">
        <v>76</v>
      </c>
      <c r="B1083" s="0" t="n">
        <f aca="false">VALUE(LEFT(A1083,4))</f>
        <v>2021</v>
      </c>
      <c r="C1083" s="0" t="str">
        <f aca="false">"FY"&amp;IF(VALUE(MID(A1083,6,2))&gt;=4,VALUE(LEFT(A1083,4)),VALUE(LEFT(A1083,4))-1)&amp;"-"&amp;TEXT(MOD(IF(VALUE(MID(A1083,6,2))&gt;=4,VALUE(LEFT(A1083,4)),VALUE(LEFT(A1083,4))-1)+1,100),"00")</f>
        <v>FY2021-22</v>
      </c>
      <c r="D1083" s="0" t="s">
        <v>72</v>
      </c>
      <c r="E1083" s="0" t="s">
        <v>72</v>
      </c>
      <c r="F1083" s="0" t="str">
        <f aca="false">INDEX(Mapping!$B$2:$B$465,MATCH(E1083,Mapping!$A$2:$A$465,0))</f>
        <v>JINDAL POWER LTD - STAGE 1</v>
      </c>
      <c r="G1083" s="0" t="str">
        <f aca="false">INDEX(Mapping!$C$2:$C$465,MATCH(E1083,Mapping!$A$2:$A$465,0))</f>
        <v>JINDAL POWER LTD (BOTH STAGES)</v>
      </c>
      <c r="H1083" s="2" t="n">
        <v>147.95</v>
      </c>
      <c r="I1083" s="3" t="n">
        <v>2.59</v>
      </c>
    </row>
    <row r="1084" customFormat="false" ht="15" hidden="false" customHeight="false" outlineLevel="0" collapsed="false">
      <c r="A1084" s="0" t="s">
        <v>76</v>
      </c>
      <c r="B1084" s="0" t="n">
        <f aca="false">VALUE(LEFT(A1084,4))</f>
        <v>2021</v>
      </c>
      <c r="C1084" s="0" t="str">
        <f aca="false">"FY"&amp;IF(VALUE(MID(A1084,6,2))&gt;=4,VALUE(LEFT(A1084,4)),VALUE(LEFT(A1084,4))-1)&amp;"-"&amp;TEXT(MOD(IF(VALUE(MID(A1084,6,2))&gt;=4,VALUE(LEFT(A1084,4)),VALUE(LEFT(A1084,4))-1)+1,100),"00")</f>
        <v>FY2021-22</v>
      </c>
      <c r="D1084" s="0" t="s">
        <v>116</v>
      </c>
      <c r="E1084" s="0" t="s">
        <v>116</v>
      </c>
      <c r="F1084" s="0" t="str">
        <f aca="false">INDEX(Mapping!$B$2:$B$465,MATCH(E1084,Mapping!$A$2:$A$465,0))</f>
        <v>RKM POWERGEN</v>
      </c>
      <c r="G1084" s="0" t="str">
        <f aca="false">INDEX(Mapping!$C$2:$C$465,MATCH(E1084,Mapping!$A$2:$A$465,0))</f>
        <v>RKM POWERGEN</v>
      </c>
      <c r="H1084" s="2" t="n">
        <v>143.24</v>
      </c>
      <c r="I1084" s="3" t="n">
        <v>2.51</v>
      </c>
    </row>
    <row r="1085" customFormat="false" ht="15" hidden="false" customHeight="false" outlineLevel="0" collapsed="false">
      <c r="A1085" s="0" t="s">
        <v>76</v>
      </c>
      <c r="B1085" s="0" t="n">
        <f aca="false">VALUE(LEFT(A1085,4))</f>
        <v>2021</v>
      </c>
      <c r="C1085" s="0" t="str">
        <f aca="false">"FY"&amp;IF(VALUE(MID(A1085,6,2))&gt;=4,VALUE(LEFT(A1085,4)),VALUE(LEFT(A1085,4))-1)&amp;"-"&amp;TEXT(MOD(IF(VALUE(MID(A1085,6,2))&gt;=4,VALUE(LEFT(A1085,4)),VALUE(LEFT(A1085,4))-1)+1,100),"00")</f>
        <v>FY2021-22</v>
      </c>
      <c r="D1085" s="0" t="s">
        <v>47</v>
      </c>
      <c r="E1085" s="0" t="s">
        <v>47</v>
      </c>
      <c r="F1085" s="0" t="str">
        <f aca="false">INDEX(Mapping!$B$2:$B$465,MATCH(E1085,Mapping!$A$2:$A$465,0))</f>
        <v>KARNATAKA</v>
      </c>
      <c r="G1085" s="0" t="str">
        <f aca="false">INDEX(Mapping!$C$2:$C$465,MATCH(E1085,Mapping!$A$2:$A$465,0))</f>
        <v>KARNATAKA</v>
      </c>
      <c r="H1085" s="2" t="n">
        <v>113.02</v>
      </c>
      <c r="I1085" s="3" t="n">
        <v>1.98</v>
      </c>
    </row>
    <row r="1086" customFormat="false" ht="15" hidden="false" customHeight="false" outlineLevel="0" collapsed="false">
      <c r="A1086" s="0" t="s">
        <v>76</v>
      </c>
      <c r="B1086" s="0" t="n">
        <f aca="false">VALUE(LEFT(A1086,4))</f>
        <v>2021</v>
      </c>
      <c r="C1086" s="0" t="str">
        <f aca="false">"FY"&amp;IF(VALUE(MID(A1086,6,2))&gt;=4,VALUE(LEFT(A1086,4)),VALUE(LEFT(A1086,4))-1)&amp;"-"&amp;TEXT(MOD(IF(VALUE(MID(A1086,6,2))&gt;=4,VALUE(LEFT(A1086,4)),VALUE(LEFT(A1086,4))-1)+1,100),"00")</f>
        <v>FY2021-22</v>
      </c>
      <c r="D1086" s="0" t="s">
        <v>53</v>
      </c>
      <c r="E1086" s="0" t="s">
        <v>53</v>
      </c>
      <c r="F1086" s="0" t="str">
        <f aca="false">INDEX(Mapping!$B$2:$B$465,MATCH(E1086,Mapping!$A$2:$A$465,0))</f>
        <v>HIMACHAL PRADESH</v>
      </c>
      <c r="G1086" s="0" t="str">
        <f aca="false">INDEX(Mapping!$C$2:$C$465,MATCH(E1086,Mapping!$A$2:$A$465,0))</f>
        <v>HIMACHAL PRADESH</v>
      </c>
      <c r="H1086" s="2" t="n">
        <v>88.63</v>
      </c>
      <c r="I1086" s="3" t="n">
        <v>1.55</v>
      </c>
    </row>
    <row r="1087" customFormat="false" ht="15" hidden="false" customHeight="false" outlineLevel="0" collapsed="false">
      <c r="A1087" s="0" t="s">
        <v>76</v>
      </c>
      <c r="B1087" s="0" t="n">
        <f aca="false">VALUE(LEFT(A1087,4))</f>
        <v>2021</v>
      </c>
      <c r="C1087" s="0" t="str">
        <f aca="false">"FY"&amp;IF(VALUE(MID(A1087,6,2))&gt;=4,VALUE(LEFT(A1087,4)),VALUE(LEFT(A1087,4))-1)&amp;"-"&amp;TEXT(MOD(IF(VALUE(MID(A1087,6,2))&gt;=4,VALUE(LEFT(A1087,4)),VALUE(LEFT(A1087,4))-1)+1,100),"00")</f>
        <v>FY2021-22</v>
      </c>
      <c r="D1087" s="0" t="s">
        <v>82</v>
      </c>
      <c r="E1087" s="0" t="s">
        <v>82</v>
      </c>
      <c r="F1087" s="0" t="str">
        <f aca="false">INDEX(Mapping!$B$2:$B$465,MATCH(E1087,Mapping!$A$2:$A$465,0))</f>
        <v>JINDAL INDIA THERMAL POWER (JITPL)</v>
      </c>
      <c r="G1087" s="0" t="str">
        <f aca="false">INDEX(Mapping!$C$2:$C$465,MATCH(E1087,Mapping!$A$2:$A$465,0))</f>
        <v>JINDAL INDIA THERMAL POWER (JITPL)</v>
      </c>
      <c r="H1087" s="2" t="n">
        <v>87.04</v>
      </c>
      <c r="I1087" s="3" t="n">
        <v>1.53</v>
      </c>
    </row>
    <row r="1088" customFormat="false" ht="15" hidden="false" customHeight="false" outlineLevel="0" collapsed="false">
      <c r="A1088" s="0" t="s">
        <v>76</v>
      </c>
      <c r="B1088" s="0" t="n">
        <f aca="false">VALUE(LEFT(A1088,4))</f>
        <v>2021</v>
      </c>
      <c r="C1088" s="0" t="str">
        <f aca="false">"FY"&amp;IF(VALUE(MID(A1088,6,2))&gt;=4,VALUE(LEFT(A1088,4)),VALUE(LEFT(A1088,4))-1)&amp;"-"&amp;TEXT(MOD(IF(VALUE(MID(A1088,6,2))&gt;=4,VALUE(LEFT(A1088,4)),VALUE(LEFT(A1088,4))-1)+1,100),"00")</f>
        <v>FY2021-22</v>
      </c>
      <c r="D1088" s="0" t="s">
        <v>84</v>
      </c>
      <c r="E1088" s="0" t="s">
        <v>84</v>
      </c>
      <c r="F1088" s="0" t="str">
        <f aca="false">INDEX(Mapping!$B$2:$B$465,MATCH(E1088,Mapping!$A$2:$A$465,0))</f>
        <v>DB POWER</v>
      </c>
      <c r="G1088" s="0" t="str">
        <f aca="false">INDEX(Mapping!$C$2:$C$465,MATCH(E1088,Mapping!$A$2:$A$465,0))</f>
        <v>DB POWER</v>
      </c>
      <c r="H1088" s="2" t="n">
        <v>86.17</v>
      </c>
      <c r="I1088" s="3" t="n">
        <v>1.51</v>
      </c>
    </row>
    <row r="1089" customFormat="false" ht="15" hidden="false" customHeight="false" outlineLevel="0" collapsed="false">
      <c r="A1089" s="0" t="s">
        <v>76</v>
      </c>
      <c r="B1089" s="0" t="n">
        <f aca="false">VALUE(LEFT(A1089,4))</f>
        <v>2021</v>
      </c>
      <c r="C1089" s="0" t="str">
        <f aca="false">"FY"&amp;IF(VALUE(MID(A1089,6,2))&gt;=4,VALUE(LEFT(A1089,4)),VALUE(LEFT(A1089,4))-1)&amp;"-"&amp;TEXT(MOD(IF(VALUE(MID(A1089,6,2))&gt;=4,VALUE(LEFT(A1089,4)),VALUE(LEFT(A1089,4))-1)+1,100),"00")</f>
        <v>FY2021-22</v>
      </c>
      <c r="D1089" s="0" t="s">
        <v>79</v>
      </c>
      <c r="E1089" s="0" t="s">
        <v>79</v>
      </c>
      <c r="F1089" s="0" t="str">
        <f aca="false">INDEX(Mapping!$B$2:$B$465,MATCH(E1089,Mapping!$A$2:$A$465,0))</f>
        <v>MAHAN ENERGEN (EX-ESSAR POWER MP)</v>
      </c>
      <c r="G1089" s="0" t="str">
        <f aca="false">INDEX(Mapping!$C$2:$C$465,MATCH(E1089,Mapping!$A$2:$A$465,0))</f>
        <v>ADANI POWER (ALL PLANTS)</v>
      </c>
      <c r="H1089" s="2" t="n">
        <v>83.43</v>
      </c>
      <c r="I1089" s="3" t="n">
        <v>1.46</v>
      </c>
    </row>
    <row r="1090" customFormat="false" ht="15" hidden="false" customHeight="false" outlineLevel="0" collapsed="false">
      <c r="A1090" s="0" t="s">
        <v>76</v>
      </c>
      <c r="B1090" s="0" t="n">
        <f aca="false">VALUE(LEFT(A1090,4))</f>
        <v>2021</v>
      </c>
      <c r="C1090" s="0" t="str">
        <f aca="false">"FY"&amp;IF(VALUE(MID(A1090,6,2))&gt;=4,VALUE(LEFT(A1090,4)),VALUE(LEFT(A1090,4))-1)&amp;"-"&amp;TEXT(MOD(IF(VALUE(MID(A1090,6,2))&gt;=4,VALUE(LEFT(A1090,4)),VALUE(LEFT(A1090,4))-1)+1,100),"00")</f>
        <v>FY2021-22</v>
      </c>
      <c r="D1090" s="0" t="s">
        <v>39</v>
      </c>
      <c r="E1090" s="0" t="s">
        <v>39</v>
      </c>
      <c r="F1090" s="0" t="str">
        <f aca="false">INDEX(Mapping!$B$2:$B$465,MATCH(E1090,Mapping!$A$2:$A$465,0))</f>
        <v>WEST BENGAL</v>
      </c>
      <c r="G1090" s="0" t="str">
        <f aca="false">INDEX(Mapping!$C$2:$C$465,MATCH(E1090,Mapping!$A$2:$A$465,0))</f>
        <v>WEST BENGAL</v>
      </c>
      <c r="H1090" s="2" t="n">
        <v>73.45</v>
      </c>
      <c r="I1090" s="3" t="n">
        <v>1.29</v>
      </c>
    </row>
    <row r="1091" customFormat="false" ht="15" hidden="false" customHeight="false" outlineLevel="0" collapsed="false">
      <c r="A1091" s="0" t="s">
        <v>76</v>
      </c>
      <c r="B1091" s="0" t="n">
        <f aca="false">VALUE(LEFT(A1091,4))</f>
        <v>2021</v>
      </c>
      <c r="C1091" s="0" t="str">
        <f aca="false">"FY"&amp;IF(VALUE(MID(A1091,6,2))&gt;=4,VALUE(LEFT(A1091,4)),VALUE(LEFT(A1091,4))-1)&amp;"-"&amp;TEXT(MOD(IF(VALUE(MID(A1091,6,2))&gt;=4,VALUE(LEFT(A1091,4)),VALUE(LEFT(A1091,4))-1)+1,100),"00")</f>
        <v>FY2021-22</v>
      </c>
      <c r="D1091" s="0" t="s">
        <v>203</v>
      </c>
      <c r="E1091" s="0" t="s">
        <v>203</v>
      </c>
      <c r="F1091" s="0" t="str">
        <f aca="false">INDEX(Mapping!$B$2:$B$465,MATCH(E1091,Mapping!$A$2:$A$465,0))</f>
        <v>ADHUNIK POWER</v>
      </c>
      <c r="G1091" s="0" t="str">
        <f aca="false">INDEX(Mapping!$C$2:$C$465,MATCH(E1091,Mapping!$A$2:$A$465,0))</f>
        <v>ADHUNIK POWER</v>
      </c>
      <c r="H1091" s="2" t="n">
        <v>67.95</v>
      </c>
      <c r="I1091" s="3" t="n">
        <v>1.19</v>
      </c>
    </row>
    <row r="1092" customFormat="false" ht="15" hidden="false" customHeight="false" outlineLevel="0" collapsed="false">
      <c r="A1092" s="0" t="s">
        <v>76</v>
      </c>
      <c r="B1092" s="0" t="n">
        <f aca="false">VALUE(LEFT(A1092,4))</f>
        <v>2021</v>
      </c>
      <c r="C1092" s="0" t="str">
        <f aca="false">"FY"&amp;IF(VALUE(MID(A1092,6,2))&gt;=4,VALUE(LEFT(A1092,4)),VALUE(LEFT(A1092,4))-1)&amp;"-"&amp;TEXT(MOD(IF(VALUE(MID(A1092,6,2))&gt;=4,VALUE(LEFT(A1092,4)),VALUE(LEFT(A1092,4))-1)+1,100),"00")</f>
        <v>FY2021-22</v>
      </c>
      <c r="D1092" s="0" t="s">
        <v>89</v>
      </c>
      <c r="E1092" s="0" t="s">
        <v>89</v>
      </c>
      <c r="F1092" s="0" t="str">
        <f aca="false">INDEX(Mapping!$B$2:$B$465,MATCH(E1092,Mapping!$A$2:$A$465,0))</f>
        <v>MB POWER (MP)</v>
      </c>
      <c r="G1092" s="0" t="str">
        <f aca="false">INDEX(Mapping!$C$2:$C$465,MATCH(E1092,Mapping!$A$2:$A$465,0))</f>
        <v>MB POWER (MP)</v>
      </c>
      <c r="H1092" s="2" t="n">
        <v>66.14</v>
      </c>
      <c r="I1092" s="3" t="n">
        <v>1.16</v>
      </c>
    </row>
    <row r="1093" customFormat="false" ht="15" hidden="false" customHeight="false" outlineLevel="0" collapsed="false">
      <c r="A1093" s="0" t="s">
        <v>76</v>
      </c>
      <c r="B1093" s="0" t="n">
        <f aca="false">VALUE(LEFT(A1093,4))</f>
        <v>2021</v>
      </c>
      <c r="C1093" s="0" t="str">
        <f aca="false">"FY"&amp;IF(VALUE(MID(A1093,6,2))&gt;=4,VALUE(LEFT(A1093,4)),VALUE(LEFT(A1093,4))-1)&amp;"-"&amp;TEXT(MOD(IF(VALUE(MID(A1093,6,2))&gt;=4,VALUE(LEFT(A1093,4)),VALUE(LEFT(A1093,4))-1)+1,100),"00")</f>
        <v>FY2021-22</v>
      </c>
      <c r="D1093" s="0" t="s">
        <v>187</v>
      </c>
      <c r="E1093" s="0" t="s">
        <v>187</v>
      </c>
      <c r="F1093" s="0" t="str">
        <f aca="false">INDEX(Mapping!$B$2:$B$465,MATCH(E1093,Mapping!$A$2:$A$465,0))</f>
        <v>SPECTRUM</v>
      </c>
      <c r="G1093" s="0" t="str">
        <f aca="false">INDEX(Mapping!$C$2:$C$465,MATCH(E1093,Mapping!$A$2:$A$465,0))</f>
        <v>SPECTRUM</v>
      </c>
      <c r="H1093" s="2" t="n">
        <v>59.66</v>
      </c>
      <c r="I1093" s="3" t="n">
        <v>1.05</v>
      </c>
    </row>
    <row r="1094" customFormat="false" ht="15" hidden="false" customHeight="false" outlineLevel="0" collapsed="false">
      <c r="A1094" s="0" t="s">
        <v>76</v>
      </c>
      <c r="B1094" s="0" t="n">
        <f aca="false">VALUE(LEFT(A1094,4))</f>
        <v>2021</v>
      </c>
      <c r="C1094" s="0" t="str">
        <f aca="false">"FY"&amp;IF(VALUE(MID(A1094,6,2))&gt;=4,VALUE(LEFT(A1094,4)),VALUE(LEFT(A1094,4))-1)&amp;"-"&amp;TEXT(MOD(IF(VALUE(MID(A1094,6,2))&gt;=4,VALUE(LEFT(A1094,4)),VALUE(LEFT(A1094,4))-1)+1,100),"00")</f>
        <v>FY2021-22</v>
      </c>
      <c r="D1094" s="0" t="s">
        <v>154</v>
      </c>
      <c r="E1094" s="0" t="s">
        <v>154</v>
      </c>
      <c r="F1094" s="0" t="str">
        <f aca="false">INDEX(Mapping!$B$2:$B$465,MATCH(E1094,Mapping!$A$2:$A$465,0))</f>
        <v>DVC</v>
      </c>
      <c r="G1094" s="0" t="str">
        <f aca="false">INDEX(Mapping!$C$2:$C$465,MATCH(E1094,Mapping!$A$2:$A$465,0))</f>
        <v>DVC</v>
      </c>
      <c r="H1094" s="2" t="n">
        <v>58.35</v>
      </c>
      <c r="I1094" s="3" t="n">
        <v>1.02</v>
      </c>
    </row>
    <row r="1095" customFormat="false" ht="15" hidden="false" customHeight="false" outlineLevel="0" collapsed="false">
      <c r="A1095" s="0" t="s">
        <v>76</v>
      </c>
      <c r="B1095" s="0" t="n">
        <f aca="false">VALUE(LEFT(A1095,4))</f>
        <v>2021</v>
      </c>
      <c r="C1095" s="0" t="str">
        <f aca="false">"FY"&amp;IF(VALUE(MID(A1095,6,2))&gt;=4,VALUE(LEFT(A1095,4)),VALUE(LEFT(A1095,4))-1)&amp;"-"&amp;TEXT(MOD(IF(VALUE(MID(A1095,6,2))&gt;=4,VALUE(LEFT(A1095,4)),VALUE(LEFT(A1095,4))-1)+1,100),"00")</f>
        <v>FY2021-22</v>
      </c>
      <c r="D1095" s="0" t="s">
        <v>45</v>
      </c>
      <c r="E1095" s="0" t="s">
        <v>45</v>
      </c>
      <c r="F1095" s="0" t="str">
        <f aca="false">INDEX(Mapping!$B$2:$B$465,MATCH(E1095,Mapping!$A$2:$A$465,0))</f>
        <v>BIHAR</v>
      </c>
      <c r="G1095" s="0" t="str">
        <f aca="false">INDEX(Mapping!$C$2:$C$465,MATCH(E1095,Mapping!$A$2:$A$465,0))</f>
        <v>BIHAR</v>
      </c>
      <c r="H1095" s="2" t="n">
        <v>57.81</v>
      </c>
      <c r="I1095" s="3" t="n">
        <v>1.01</v>
      </c>
    </row>
    <row r="1096" customFormat="false" ht="15" hidden="false" customHeight="false" outlineLevel="0" collapsed="false">
      <c r="A1096" s="0" t="s">
        <v>76</v>
      </c>
      <c r="B1096" s="0" t="n">
        <f aca="false">VALUE(LEFT(A1096,4))</f>
        <v>2021</v>
      </c>
      <c r="C1096" s="0" t="str">
        <f aca="false">"FY"&amp;IF(VALUE(MID(A1096,6,2))&gt;=4,VALUE(LEFT(A1096,4)),VALUE(LEFT(A1096,4))-1)&amp;"-"&amp;TEXT(MOD(IF(VALUE(MID(A1096,6,2))&gt;=4,VALUE(LEFT(A1096,4)),VALUE(LEFT(A1096,4))-1)+1,100),"00")</f>
        <v>FY2021-22</v>
      </c>
      <c r="D1096" s="0" t="s">
        <v>235</v>
      </c>
      <c r="E1096" s="0" t="s">
        <v>235</v>
      </c>
      <c r="F1096" s="0" t="str">
        <f aca="false">INDEX(Mapping!$B$2:$B$465,MATCH(E1096,Mapping!$A$2:$A$465,0))</f>
        <v>ITPCL (IL&amp;FS TAMIL NADU)</v>
      </c>
      <c r="G1096" s="0" t="str">
        <f aca="false">INDEX(Mapping!$C$2:$C$465,MATCH(E1096,Mapping!$A$2:$A$465,0))</f>
        <v>ITPCL (IL&amp;FS TAMIL NADU)</v>
      </c>
      <c r="H1096" s="2" t="n">
        <v>54.89</v>
      </c>
      <c r="I1096" s="3" t="n">
        <v>0.96</v>
      </c>
    </row>
    <row r="1097" customFormat="false" ht="15" hidden="false" customHeight="false" outlineLevel="0" collapsed="false">
      <c r="A1097" s="0" t="s">
        <v>76</v>
      </c>
      <c r="B1097" s="0" t="n">
        <f aca="false">VALUE(LEFT(A1097,4))</f>
        <v>2021</v>
      </c>
      <c r="C1097" s="0" t="str">
        <f aca="false">"FY"&amp;IF(VALUE(MID(A1097,6,2))&gt;=4,VALUE(LEFT(A1097,4)),VALUE(LEFT(A1097,4))-1)&amp;"-"&amp;TEXT(MOD(IF(VALUE(MID(A1097,6,2))&gt;=4,VALUE(LEFT(A1097,4)),VALUE(LEFT(A1097,4))-1)+1,100),"00")</f>
        <v>FY2021-22</v>
      </c>
      <c r="D1097" s="0" t="s">
        <v>143</v>
      </c>
      <c r="E1097" s="0" t="s">
        <v>143</v>
      </c>
      <c r="F1097" s="0" t="str">
        <f aca="false">INDEX(Mapping!$B$2:$B$465,MATCH(E1097,Mapping!$A$2:$A$465,0))</f>
        <v>MARUTI CLEAN COAL &amp; POWER</v>
      </c>
      <c r="G1097" s="0" t="str">
        <f aca="false">INDEX(Mapping!$C$2:$C$465,MATCH(E1097,Mapping!$A$2:$A$465,0))</f>
        <v>MARUTI CLEAN COAL &amp; POWER</v>
      </c>
      <c r="H1097" s="2" t="n">
        <v>52.56</v>
      </c>
      <c r="I1097" s="3" t="n">
        <v>0.92</v>
      </c>
    </row>
    <row r="1098" customFormat="false" ht="15" hidden="false" customHeight="false" outlineLevel="0" collapsed="false">
      <c r="A1098" s="0" t="s">
        <v>76</v>
      </c>
      <c r="B1098" s="0" t="n">
        <f aca="false">VALUE(LEFT(A1098,4))</f>
        <v>2021</v>
      </c>
      <c r="C1098" s="0" t="str">
        <f aca="false">"FY"&amp;IF(VALUE(MID(A1098,6,2))&gt;=4,VALUE(LEFT(A1098,4)),VALUE(LEFT(A1098,4))-1)&amp;"-"&amp;TEXT(MOD(IF(VALUE(MID(A1098,6,2))&gt;=4,VALUE(LEFT(A1098,4)),VALUE(LEFT(A1098,4))-1)+1,100),"00")</f>
        <v>FY2021-22</v>
      </c>
      <c r="D1098" s="0" t="s">
        <v>43</v>
      </c>
      <c r="E1098" s="0" t="s">
        <v>43</v>
      </c>
      <c r="F1098" s="0" t="str">
        <f aca="false">INDEX(Mapping!$B$2:$B$465,MATCH(E1098,Mapping!$A$2:$A$465,0))</f>
        <v>ODISHA</v>
      </c>
      <c r="G1098" s="0" t="str">
        <f aca="false">INDEX(Mapping!$C$2:$C$465,MATCH(E1098,Mapping!$A$2:$A$465,0))</f>
        <v>ODISHA</v>
      </c>
      <c r="H1098" s="2" t="n">
        <v>46.34</v>
      </c>
      <c r="I1098" s="3" t="n">
        <v>0.81</v>
      </c>
    </row>
    <row r="1099" customFormat="false" ht="15" hidden="false" customHeight="false" outlineLevel="0" collapsed="false">
      <c r="A1099" s="0" t="s">
        <v>76</v>
      </c>
      <c r="B1099" s="0" t="n">
        <f aca="false">VALUE(LEFT(A1099,4))</f>
        <v>2021</v>
      </c>
      <c r="C1099" s="0" t="str">
        <f aca="false">"FY"&amp;IF(VALUE(MID(A1099,6,2))&gt;=4,VALUE(LEFT(A1099,4)),VALUE(LEFT(A1099,4))-1)&amp;"-"&amp;TEXT(MOD(IF(VALUE(MID(A1099,6,2))&gt;=4,VALUE(LEFT(A1099,4)),VALUE(LEFT(A1099,4))-1)+1,100),"00")</f>
        <v>FY2021-22</v>
      </c>
      <c r="D1099" s="0" t="s">
        <v>184</v>
      </c>
      <c r="E1099" s="0" t="s">
        <v>184</v>
      </c>
      <c r="F1099" s="0" t="str">
        <f aca="false">INDEX(Mapping!$B$2:$B$465,MATCH(E1099,Mapping!$A$2:$A$465,0))</f>
        <v>GMR KAMALANGA</v>
      </c>
      <c r="G1099" s="0" t="str">
        <f aca="false">INDEX(Mapping!$C$2:$C$465,MATCH(E1099,Mapping!$A$2:$A$465,0))</f>
        <v>GMR ENERGY</v>
      </c>
      <c r="H1099" s="2" t="n">
        <v>41.08</v>
      </c>
      <c r="I1099" s="3" t="n">
        <v>0.72</v>
      </c>
    </row>
    <row r="1100" customFormat="false" ht="15" hidden="false" customHeight="false" outlineLevel="0" collapsed="false">
      <c r="A1100" s="0" t="s">
        <v>76</v>
      </c>
      <c r="B1100" s="0" t="n">
        <f aca="false">VALUE(LEFT(A1100,4))</f>
        <v>2021</v>
      </c>
      <c r="C1100" s="0" t="str">
        <f aca="false">"FY"&amp;IF(VALUE(MID(A1100,6,2))&gt;=4,VALUE(LEFT(A1100,4)),VALUE(LEFT(A1100,4))-1)&amp;"-"&amp;TEXT(MOD(IF(VALUE(MID(A1100,6,2))&gt;=4,VALUE(LEFT(A1100,4)),VALUE(LEFT(A1100,4))-1)+1,100),"00")</f>
        <v>FY2021-22</v>
      </c>
      <c r="D1100" s="0" t="s">
        <v>37</v>
      </c>
      <c r="E1100" s="0" t="s">
        <v>37</v>
      </c>
      <c r="F1100" s="0" t="str">
        <f aca="false">INDEX(Mapping!$B$2:$B$465,MATCH(E1100,Mapping!$A$2:$A$465,0))</f>
        <v>MAHARASHTRA</v>
      </c>
      <c r="G1100" s="0" t="str">
        <f aca="false">INDEX(Mapping!$C$2:$C$465,MATCH(E1100,Mapping!$A$2:$A$465,0))</f>
        <v>MAHARASHTRA</v>
      </c>
      <c r="H1100" s="2" t="n">
        <v>40.98</v>
      </c>
      <c r="I1100" s="3" t="n">
        <v>0.72</v>
      </c>
    </row>
    <row r="1101" customFormat="false" ht="15" hidden="false" customHeight="false" outlineLevel="0" collapsed="false">
      <c r="A1101" s="0" t="s">
        <v>76</v>
      </c>
      <c r="B1101" s="0" t="n">
        <f aca="false">VALUE(LEFT(A1101,4))</f>
        <v>2021</v>
      </c>
      <c r="C1101" s="0" t="str">
        <f aca="false">"FY"&amp;IF(VALUE(MID(A1101,6,2))&gt;=4,VALUE(LEFT(A1101,4)),VALUE(LEFT(A1101,4))-1)&amp;"-"&amp;TEXT(MOD(IF(VALUE(MID(A1101,6,2))&gt;=4,VALUE(LEFT(A1101,4)),VALUE(LEFT(A1101,4))-1)+1,100),"00")</f>
        <v>FY2021-22</v>
      </c>
      <c r="D1101" s="0" t="s">
        <v>265</v>
      </c>
      <c r="E1101" s="0" t="s">
        <v>265</v>
      </c>
      <c r="F1101" s="0" t="str">
        <f aca="false">INDEX(Mapping!$B$2:$B$465,MATCH(E1101,Mapping!$A$2:$A$465,0))</f>
        <v>NTPC STATIONS</v>
      </c>
      <c r="G1101" s="0" t="str">
        <f aca="false">INDEX(Mapping!$C$2:$C$465,MATCH(E1101,Mapping!$A$2:$A$465,0))</f>
        <v>NTPC GROUP</v>
      </c>
      <c r="H1101" s="2" t="n">
        <v>39.01</v>
      </c>
      <c r="I1101" s="3" t="n">
        <v>0.68</v>
      </c>
    </row>
    <row r="1102" customFormat="false" ht="15" hidden="false" customHeight="false" outlineLevel="0" collapsed="false">
      <c r="A1102" s="0" t="s">
        <v>76</v>
      </c>
      <c r="B1102" s="0" t="n">
        <f aca="false">VALUE(LEFT(A1102,4))</f>
        <v>2021</v>
      </c>
      <c r="C1102" s="0" t="str">
        <f aca="false">"FY"&amp;IF(VALUE(MID(A1102,6,2))&gt;=4,VALUE(LEFT(A1102,4)),VALUE(LEFT(A1102,4))-1)&amp;"-"&amp;TEXT(MOD(IF(VALUE(MID(A1102,6,2))&gt;=4,VALUE(LEFT(A1102,4)),VALUE(LEFT(A1102,4))-1)+1,100),"00")</f>
        <v>FY2021-22</v>
      </c>
      <c r="D1102" s="0" t="s">
        <v>106</v>
      </c>
      <c r="E1102" s="0" t="s">
        <v>106</v>
      </c>
      <c r="F1102" s="0" t="str">
        <f aca="false">INDEX(Mapping!$B$2:$B$465,MATCH(E1102,Mapping!$A$2:$A$465,0))</f>
        <v>ACB (INDIA)</v>
      </c>
      <c r="G1102" s="0" t="str">
        <f aca="false">INDEX(Mapping!$C$2:$C$465,MATCH(E1102,Mapping!$A$2:$A$465,0))</f>
        <v>ACB (INDIA)</v>
      </c>
      <c r="H1102" s="2" t="n">
        <v>32.53</v>
      </c>
      <c r="I1102" s="3" t="n">
        <v>0.57</v>
      </c>
    </row>
    <row r="1103" customFormat="false" ht="15" hidden="false" customHeight="false" outlineLevel="0" collapsed="false">
      <c r="A1103" s="0" t="s">
        <v>76</v>
      </c>
      <c r="B1103" s="0" t="n">
        <f aca="false">VALUE(LEFT(A1103,4))</f>
        <v>2021</v>
      </c>
      <c r="C1103" s="0" t="str">
        <f aca="false">"FY"&amp;IF(VALUE(MID(A1103,6,2))&gt;=4,VALUE(LEFT(A1103,4)),VALUE(LEFT(A1103,4))-1)&amp;"-"&amp;TEXT(MOD(IF(VALUE(MID(A1103,6,2))&gt;=4,VALUE(LEFT(A1103,4)),VALUE(LEFT(A1103,4))-1)+1,100),"00")</f>
        <v>FY2021-22</v>
      </c>
      <c r="D1103" s="0" t="s">
        <v>71</v>
      </c>
      <c r="E1103" s="0" t="s">
        <v>71</v>
      </c>
      <c r="F1103" s="0" t="str">
        <f aca="false">INDEX(Mapping!$B$2:$B$465,MATCH(E1103,Mapping!$A$2:$A$465,0))</f>
        <v>KERALA</v>
      </c>
      <c r="G1103" s="0" t="str">
        <f aca="false">INDEX(Mapping!$C$2:$C$465,MATCH(E1103,Mapping!$A$2:$A$465,0))</f>
        <v>KERALA</v>
      </c>
      <c r="H1103" s="2" t="n">
        <v>22.37</v>
      </c>
      <c r="I1103" s="3" t="n">
        <v>0.39</v>
      </c>
    </row>
    <row r="1104" customFormat="false" ht="15" hidden="false" customHeight="false" outlineLevel="0" collapsed="false">
      <c r="A1104" s="0" t="s">
        <v>76</v>
      </c>
      <c r="B1104" s="0" t="n">
        <f aca="false">VALUE(LEFT(A1104,4))</f>
        <v>2021</v>
      </c>
      <c r="C1104" s="0" t="str">
        <f aca="false">"FY"&amp;IF(VALUE(MID(A1104,6,2))&gt;=4,VALUE(LEFT(A1104,4)),VALUE(LEFT(A1104,4))-1)&amp;"-"&amp;TEXT(MOD(IF(VALUE(MID(A1104,6,2))&gt;=4,VALUE(LEFT(A1104,4)),VALUE(LEFT(A1104,4))-1)+1,100),"00")</f>
        <v>FY2021-22</v>
      </c>
      <c r="D1104" s="0" t="s">
        <v>85</v>
      </c>
      <c r="E1104" s="0" t="s">
        <v>85</v>
      </c>
      <c r="F1104" s="0" t="str">
        <f aca="false">INDEX(Mapping!$B$2:$B$465,MATCH(E1104,Mapping!$A$2:$A$465,0))</f>
        <v>ADANI POWER - RAIPUR TPP (EX-GMR CHHATTISGARH)</v>
      </c>
      <c r="G1104" s="0" t="str">
        <f aca="false">INDEX(Mapping!$C$2:$C$465,MATCH(E1104,Mapping!$A$2:$A$465,0))</f>
        <v>ADANI POWER (ALL PLANTS)</v>
      </c>
      <c r="H1104" s="2" t="n">
        <v>21.23</v>
      </c>
      <c r="I1104" s="3" t="n">
        <v>0.37</v>
      </c>
    </row>
    <row r="1105" customFormat="false" ht="15" hidden="false" customHeight="false" outlineLevel="0" collapsed="false">
      <c r="A1105" s="0" t="s">
        <v>76</v>
      </c>
      <c r="B1105" s="0" t="n">
        <f aca="false">VALUE(LEFT(A1105,4))</f>
        <v>2021</v>
      </c>
      <c r="C1105" s="0" t="str">
        <f aca="false">"FY"&amp;IF(VALUE(MID(A1105,6,2))&gt;=4,VALUE(LEFT(A1105,4)),VALUE(LEFT(A1105,4))-1)&amp;"-"&amp;TEXT(MOD(IF(VALUE(MID(A1105,6,2))&gt;=4,VALUE(LEFT(A1105,4)),VALUE(LEFT(A1105,4))-1)+1,100),"00")</f>
        <v>FY2021-22</v>
      </c>
      <c r="D1105" s="0" t="s">
        <v>217</v>
      </c>
      <c r="E1105" s="0" t="s">
        <v>217</v>
      </c>
      <c r="F1105" s="0" t="str">
        <f aca="false">INDEX(Mapping!$B$2:$B$465,MATCH(E1105,Mapping!$A$2:$A$465,0))</f>
        <v>SHREE CEMENT</v>
      </c>
      <c r="G1105" s="0" t="str">
        <f aca="false">INDEX(Mapping!$C$2:$C$465,MATCH(E1105,Mapping!$A$2:$A$465,0))</f>
        <v>SHREE CEMENT</v>
      </c>
      <c r="H1105" s="2" t="n">
        <v>21.11</v>
      </c>
      <c r="I1105" s="3" t="n">
        <v>0.37</v>
      </c>
    </row>
    <row r="1106" customFormat="false" ht="15" hidden="false" customHeight="false" outlineLevel="0" collapsed="false">
      <c r="A1106" s="0" t="s">
        <v>76</v>
      </c>
      <c r="B1106" s="0" t="n">
        <f aca="false">VALUE(LEFT(A1106,4))</f>
        <v>2021</v>
      </c>
      <c r="C1106" s="0" t="str">
        <f aca="false">"FY"&amp;IF(VALUE(MID(A1106,6,2))&gt;=4,VALUE(LEFT(A1106,4)),VALUE(LEFT(A1106,4))-1)&amp;"-"&amp;TEXT(MOD(IF(VALUE(MID(A1106,6,2))&gt;=4,VALUE(LEFT(A1106,4)),VALUE(LEFT(A1106,4))-1)+1,100),"00")</f>
        <v>FY2021-22</v>
      </c>
      <c r="D1106" s="0" t="s">
        <v>40</v>
      </c>
      <c r="E1106" s="0" t="s">
        <v>40</v>
      </c>
      <c r="F1106" s="0" t="str">
        <f aca="false">INDEX(Mapping!$B$2:$B$465,MATCH(E1106,Mapping!$A$2:$A$465,0))</f>
        <v>TAMIL NADU</v>
      </c>
      <c r="G1106" s="0" t="str">
        <f aca="false">INDEX(Mapping!$C$2:$C$465,MATCH(E1106,Mapping!$A$2:$A$465,0))</f>
        <v>TAMIL NADU</v>
      </c>
      <c r="H1106" s="2" t="n">
        <v>19.14</v>
      </c>
      <c r="I1106" s="3" t="n">
        <v>0.34</v>
      </c>
    </row>
    <row r="1107" customFormat="false" ht="15" hidden="false" customHeight="false" outlineLevel="0" collapsed="false">
      <c r="A1107" s="0" t="s">
        <v>76</v>
      </c>
      <c r="B1107" s="0" t="n">
        <f aca="false">VALUE(LEFT(A1107,4))</f>
        <v>2021</v>
      </c>
      <c r="C1107" s="0" t="str">
        <f aca="false">"FY"&amp;IF(VALUE(MID(A1107,6,2))&gt;=4,VALUE(LEFT(A1107,4)),VALUE(LEFT(A1107,4))-1)&amp;"-"&amp;TEXT(MOD(IF(VALUE(MID(A1107,6,2))&gt;=4,VALUE(LEFT(A1107,4)),VALUE(LEFT(A1107,4))-1)+1,100),"00")</f>
        <v>FY2021-22</v>
      </c>
      <c r="D1107" s="0" t="s">
        <v>152</v>
      </c>
      <c r="E1107" s="0" t="s">
        <v>152</v>
      </c>
      <c r="F1107" s="0" t="str">
        <f aca="false">INDEX(Mapping!$B$2:$B$465,MATCH(E1107,Mapping!$A$2:$A$465,0))</f>
        <v>CHANDIGARH</v>
      </c>
      <c r="G1107" s="0" t="str">
        <f aca="false">INDEX(Mapping!$C$2:$C$465,MATCH(E1107,Mapping!$A$2:$A$465,0))</f>
        <v>CHANDIGARH</v>
      </c>
      <c r="H1107" s="2" t="n">
        <v>19.08</v>
      </c>
      <c r="I1107" s="3" t="n">
        <v>0.33</v>
      </c>
    </row>
    <row r="1108" customFormat="false" ht="15" hidden="false" customHeight="false" outlineLevel="0" collapsed="false">
      <c r="A1108" s="0" t="s">
        <v>76</v>
      </c>
      <c r="B1108" s="0" t="n">
        <f aca="false">VALUE(LEFT(A1108,4))</f>
        <v>2021</v>
      </c>
      <c r="C1108" s="0" t="str">
        <f aca="false">"FY"&amp;IF(VALUE(MID(A1108,6,2))&gt;=4,VALUE(LEFT(A1108,4)),VALUE(LEFT(A1108,4))-1)&amp;"-"&amp;TEXT(MOD(IF(VALUE(MID(A1108,6,2))&gt;=4,VALUE(LEFT(A1108,4)),VALUE(LEFT(A1108,4))-1)+1,100),"00")</f>
        <v>FY2021-22</v>
      </c>
      <c r="D1108" s="0" t="s">
        <v>61</v>
      </c>
      <c r="E1108" s="0" t="s">
        <v>61</v>
      </c>
      <c r="F1108" s="0" t="str">
        <f aca="false">INDEX(Mapping!$B$2:$B$465,MATCH(E1108,Mapping!$A$2:$A$465,0))</f>
        <v>ASSAM</v>
      </c>
      <c r="G1108" s="0" t="str">
        <f aca="false">INDEX(Mapping!$C$2:$C$465,MATCH(E1108,Mapping!$A$2:$A$465,0))</f>
        <v>ASSAM</v>
      </c>
      <c r="H1108" s="2" t="n">
        <v>18.57</v>
      </c>
      <c r="I1108" s="3" t="n">
        <v>0.33</v>
      </c>
    </row>
    <row r="1109" customFormat="false" ht="15" hidden="false" customHeight="false" outlineLevel="0" collapsed="false">
      <c r="A1109" s="0" t="s">
        <v>76</v>
      </c>
      <c r="B1109" s="0" t="n">
        <f aca="false">VALUE(LEFT(A1109,4))</f>
        <v>2021</v>
      </c>
      <c r="C1109" s="0" t="str">
        <f aca="false">"FY"&amp;IF(VALUE(MID(A1109,6,2))&gt;=4,VALUE(LEFT(A1109,4)),VALUE(LEFT(A1109,4))-1)&amp;"-"&amp;TEXT(MOD(IF(VALUE(MID(A1109,6,2))&gt;=4,VALUE(LEFT(A1109,4)),VALUE(LEFT(A1109,4))-1)+1,100),"00")</f>
        <v>FY2021-22</v>
      </c>
      <c r="D1109" s="0" t="s">
        <v>169</v>
      </c>
      <c r="E1109" s="0" t="s">
        <v>169</v>
      </c>
      <c r="F1109" s="0" t="str">
        <f aca="false">INDEX(Mapping!$B$2:$B$465,MATCH(E1109,Mapping!$A$2:$A$465,0))</f>
        <v>JHABUA POWER</v>
      </c>
      <c r="G1109" s="0" t="str">
        <f aca="false">INDEX(Mapping!$C$2:$C$465,MATCH(E1109,Mapping!$A$2:$A$465,0))</f>
        <v>JHABUA POWER</v>
      </c>
      <c r="H1109" s="2" t="n">
        <v>18.46</v>
      </c>
      <c r="I1109" s="3" t="n">
        <v>0.32</v>
      </c>
    </row>
    <row r="1110" customFormat="false" ht="15" hidden="false" customHeight="false" outlineLevel="0" collapsed="false">
      <c r="A1110" s="0" t="s">
        <v>76</v>
      </c>
      <c r="B1110" s="0" t="n">
        <f aca="false">VALUE(LEFT(A1110,4))</f>
        <v>2021</v>
      </c>
      <c r="C1110" s="0" t="str">
        <f aca="false">"FY"&amp;IF(VALUE(MID(A1110,6,2))&gt;=4,VALUE(LEFT(A1110,4)),VALUE(LEFT(A1110,4))-1)&amp;"-"&amp;TEXT(MOD(IF(VALUE(MID(A1110,6,2))&gt;=4,VALUE(LEFT(A1110,4)),VALUE(LEFT(A1110,4))-1)+1,100),"00")</f>
        <v>FY2021-22</v>
      </c>
      <c r="D1110" s="0" t="s">
        <v>38</v>
      </c>
      <c r="E1110" s="0" t="s">
        <v>38</v>
      </c>
      <c r="F1110" s="0" t="str">
        <f aca="false">INDEX(Mapping!$B$2:$B$465,MATCH(E1110,Mapping!$A$2:$A$465,0))</f>
        <v>ANDHRA PRADESH</v>
      </c>
      <c r="G1110" s="0" t="str">
        <f aca="false">INDEX(Mapping!$C$2:$C$465,MATCH(E1110,Mapping!$A$2:$A$465,0))</f>
        <v>ANDHRA PRADESH</v>
      </c>
      <c r="H1110" s="2" t="n">
        <v>18.12</v>
      </c>
      <c r="I1110" s="3" t="n">
        <v>0.32</v>
      </c>
    </row>
    <row r="1111" customFormat="false" ht="15" hidden="false" customHeight="false" outlineLevel="0" collapsed="false">
      <c r="A1111" s="0" t="s">
        <v>76</v>
      </c>
      <c r="B1111" s="0" t="n">
        <f aca="false">VALUE(LEFT(A1111,4))</f>
        <v>2021</v>
      </c>
      <c r="C1111" s="0" t="str">
        <f aca="false">"FY"&amp;IF(VALUE(MID(A1111,6,2))&gt;=4,VALUE(LEFT(A1111,4)),VALUE(LEFT(A1111,4))-1)&amp;"-"&amp;TEXT(MOD(IF(VALUE(MID(A1111,6,2))&gt;=4,VALUE(LEFT(A1111,4)),VALUE(LEFT(A1111,4))-1)+1,100),"00")</f>
        <v>FY2021-22</v>
      </c>
      <c r="D1111" s="0" t="s">
        <v>191</v>
      </c>
      <c r="E1111" s="0" t="s">
        <v>191</v>
      </c>
      <c r="F1111" s="0" t="str">
        <f aca="false">INDEX(Mapping!$B$2:$B$465,MATCH(E1111,Mapping!$A$2:$A$465,0))</f>
        <v>DIKCHU HEP</v>
      </c>
      <c r="G1111" s="0" t="str">
        <f aca="false">INDEX(Mapping!$C$2:$C$465,MATCH(E1111,Mapping!$A$2:$A$465,0))</f>
        <v>DIKCHU HEP</v>
      </c>
      <c r="H1111" s="2" t="n">
        <v>16.97</v>
      </c>
      <c r="I1111" s="3" t="n">
        <v>0.3</v>
      </c>
    </row>
    <row r="1112" customFormat="false" ht="15" hidden="false" customHeight="false" outlineLevel="0" collapsed="false">
      <c r="A1112" s="0" t="s">
        <v>76</v>
      </c>
      <c r="B1112" s="0" t="n">
        <f aca="false">VALUE(LEFT(A1112,4))</f>
        <v>2021</v>
      </c>
      <c r="C1112" s="0" t="str">
        <f aca="false">"FY"&amp;IF(VALUE(MID(A1112,6,2))&gt;=4,VALUE(LEFT(A1112,4)),VALUE(LEFT(A1112,4))-1)&amp;"-"&amp;TEXT(MOD(IF(VALUE(MID(A1112,6,2))&gt;=4,VALUE(LEFT(A1112,4)),VALUE(LEFT(A1112,4))-1)+1,100),"00")</f>
        <v>FY2021-22</v>
      </c>
      <c r="D1112" s="0" t="s">
        <v>122</v>
      </c>
      <c r="E1112" s="0" t="s">
        <v>122</v>
      </c>
      <c r="F1112" s="0" t="str">
        <f aca="false">INDEX(Mapping!$B$2:$B$465,MATCH(E1112,Mapping!$A$2:$A$465,0))</f>
        <v>KARCHAM WANGTOO HEP</v>
      </c>
      <c r="G1112" s="0" t="str">
        <f aca="false">INDEX(Mapping!$C$2:$C$465,MATCH(E1112,Mapping!$A$2:$A$465,0))</f>
        <v>KARCHAM WANGTOO HEP</v>
      </c>
      <c r="H1112" s="2" t="n">
        <v>14.65</v>
      </c>
      <c r="I1112" s="3" t="n">
        <v>0.26</v>
      </c>
    </row>
    <row r="1113" customFormat="false" ht="15" hidden="false" customHeight="false" outlineLevel="0" collapsed="false">
      <c r="A1113" s="0" t="s">
        <v>76</v>
      </c>
      <c r="B1113" s="0" t="n">
        <f aca="false">VALUE(LEFT(A1113,4))</f>
        <v>2021</v>
      </c>
      <c r="C1113" s="0" t="str">
        <f aca="false">"FY"&amp;IF(VALUE(MID(A1113,6,2))&gt;=4,VALUE(LEFT(A1113,4)),VALUE(LEFT(A1113,4))-1)&amp;"-"&amp;TEXT(MOD(IF(VALUE(MID(A1113,6,2))&gt;=4,VALUE(LEFT(A1113,4)),VALUE(LEFT(A1113,4))-1)+1,100),"00")</f>
        <v>FY2021-22</v>
      </c>
      <c r="D1113" s="0" t="s">
        <v>385</v>
      </c>
      <c r="E1113" s="0" t="s">
        <v>385</v>
      </c>
      <c r="F1113" s="0" t="str">
        <f aca="false">INDEX(Mapping!$B$2:$B$465,MATCH(E1113,Mapping!$A$2:$A$465,0))</f>
        <v>NTPL (NLC TAMIL NADU POWER)</v>
      </c>
      <c r="G1113" s="0" t="str">
        <f aca="false">INDEX(Mapping!$C$2:$C$465,MATCH(E1113,Mapping!$A$2:$A$465,0))</f>
        <v>NLC INDIA GROUP</v>
      </c>
      <c r="H1113" s="2" t="n">
        <v>13.14</v>
      </c>
      <c r="I1113" s="3" t="n">
        <v>0.23</v>
      </c>
    </row>
    <row r="1114" customFormat="false" ht="15" hidden="false" customHeight="false" outlineLevel="0" collapsed="false">
      <c r="A1114" s="0" t="s">
        <v>76</v>
      </c>
      <c r="B1114" s="0" t="n">
        <f aca="false">VALUE(LEFT(A1114,4))</f>
        <v>2021</v>
      </c>
      <c r="C1114" s="0" t="str">
        <f aca="false">"FY"&amp;IF(VALUE(MID(A1114,6,2))&gt;=4,VALUE(LEFT(A1114,4)),VALUE(LEFT(A1114,4))-1)&amp;"-"&amp;TEXT(MOD(IF(VALUE(MID(A1114,6,2))&gt;=4,VALUE(LEFT(A1114,4)),VALUE(LEFT(A1114,4))-1)+1,100),"00")</f>
        <v>FY2021-22</v>
      </c>
      <c r="D1114" s="0" t="s">
        <v>211</v>
      </c>
      <c r="E1114" s="0" t="s">
        <v>211</v>
      </c>
      <c r="F1114" s="0" t="str">
        <f aca="false">INDEX(Mapping!$B$2:$B$465,MATCH(E1114,Mapping!$A$2:$A$465,0))</f>
        <v>SINGOLI BHATWARI HEP</v>
      </c>
      <c r="G1114" s="0" t="str">
        <f aca="false">INDEX(Mapping!$C$2:$C$465,MATCH(E1114,Mapping!$A$2:$A$465,0))</f>
        <v>SINGOLI BHATWARI HEP</v>
      </c>
      <c r="H1114" s="2" t="n">
        <v>12.43</v>
      </c>
      <c r="I1114" s="3" t="n">
        <v>0.22</v>
      </c>
    </row>
    <row r="1115" customFormat="false" ht="15" hidden="false" customHeight="false" outlineLevel="0" collapsed="false">
      <c r="A1115" s="0" t="s">
        <v>76</v>
      </c>
      <c r="B1115" s="0" t="n">
        <f aca="false">VALUE(LEFT(A1115,4))</f>
        <v>2021</v>
      </c>
      <c r="C1115" s="0" t="str">
        <f aca="false">"FY"&amp;IF(VALUE(MID(A1115,6,2))&gt;=4,VALUE(LEFT(A1115,4)),VALUE(LEFT(A1115,4))-1)&amp;"-"&amp;TEXT(MOD(IF(VALUE(MID(A1115,6,2))&gt;=4,VALUE(LEFT(A1115,4)),VALUE(LEFT(A1115,4))-1)+1,100),"00")</f>
        <v>FY2021-22</v>
      </c>
      <c r="D1115" s="0" t="s">
        <v>142</v>
      </c>
      <c r="E1115" s="0" t="s">
        <v>142</v>
      </c>
      <c r="F1115" s="0" t="str">
        <f aca="false">INDEX(Mapping!$B$2:$B$465,MATCH(E1115,Mapping!$A$2:$A$465,0))</f>
        <v>SAINJ HEP</v>
      </c>
      <c r="G1115" s="0" t="str">
        <f aca="false">INDEX(Mapping!$C$2:$C$465,MATCH(E1115,Mapping!$A$2:$A$465,0))</f>
        <v>SAINJ HEP</v>
      </c>
      <c r="H1115" s="2" t="n">
        <v>11.72</v>
      </c>
      <c r="I1115" s="3" t="n">
        <v>0.21</v>
      </c>
    </row>
    <row r="1116" customFormat="false" ht="15" hidden="false" customHeight="false" outlineLevel="0" collapsed="false">
      <c r="A1116" s="0" t="s">
        <v>76</v>
      </c>
      <c r="B1116" s="0" t="n">
        <f aca="false">VALUE(LEFT(A1116,4))</f>
        <v>2021</v>
      </c>
      <c r="C1116" s="0" t="str">
        <f aca="false">"FY"&amp;IF(VALUE(MID(A1116,6,2))&gt;=4,VALUE(LEFT(A1116,4)),VALUE(LEFT(A1116,4))-1)&amp;"-"&amp;TEXT(MOD(IF(VALUE(MID(A1116,6,2))&gt;=4,VALUE(LEFT(A1116,4)),VALUE(LEFT(A1116,4))-1)+1,100),"00")</f>
        <v>FY2021-22</v>
      </c>
      <c r="D1116" s="0" t="s">
        <v>67</v>
      </c>
      <c r="E1116" s="0" t="s">
        <v>67</v>
      </c>
      <c r="F1116" s="0" t="str">
        <f aca="false">INDEX(Mapping!$B$2:$B$465,MATCH(E1116,Mapping!$A$2:$A$465,0))</f>
        <v>JINDAL POWER LTD - STAGE 2</v>
      </c>
      <c r="G1116" s="0" t="str">
        <f aca="false">INDEX(Mapping!$C$2:$C$465,MATCH(E1116,Mapping!$A$2:$A$465,0))</f>
        <v>JINDAL POWER LTD (BOTH STAGES)</v>
      </c>
      <c r="H1116" s="2" t="n">
        <v>11.46</v>
      </c>
      <c r="I1116" s="3" t="n">
        <v>0.2</v>
      </c>
    </row>
    <row r="1117" customFormat="false" ht="15" hidden="false" customHeight="false" outlineLevel="0" collapsed="false">
      <c r="A1117" s="0" t="s">
        <v>76</v>
      </c>
      <c r="B1117" s="0" t="n">
        <f aca="false">VALUE(LEFT(A1117,4))</f>
        <v>2021</v>
      </c>
      <c r="C1117" s="0" t="str">
        <f aca="false">"FY"&amp;IF(VALUE(MID(A1117,6,2))&gt;=4,VALUE(LEFT(A1117,4)),VALUE(LEFT(A1117,4))-1)&amp;"-"&amp;TEXT(MOD(IF(VALUE(MID(A1117,6,2))&gt;=4,VALUE(LEFT(A1117,4)),VALUE(LEFT(A1117,4))-1)+1,100),"00")</f>
        <v>FY2021-22</v>
      </c>
      <c r="D1117" s="0" t="s">
        <v>119</v>
      </c>
      <c r="E1117" s="0" t="s">
        <v>119</v>
      </c>
      <c r="F1117" s="0" t="str">
        <f aca="false">INDEX(Mapping!$B$2:$B$465,MATCH(E1117,Mapping!$A$2:$A$465,0))</f>
        <v>GOA</v>
      </c>
      <c r="G1117" s="0" t="str">
        <f aca="false">INDEX(Mapping!$C$2:$C$465,MATCH(E1117,Mapping!$A$2:$A$465,0))</f>
        <v>GOA</v>
      </c>
      <c r="H1117" s="2" t="n">
        <v>10.73</v>
      </c>
      <c r="I1117" s="3" t="n">
        <v>0.19</v>
      </c>
    </row>
    <row r="1118" customFormat="false" ht="15" hidden="false" customHeight="false" outlineLevel="0" collapsed="false">
      <c r="A1118" s="0" t="s">
        <v>76</v>
      </c>
      <c r="B1118" s="0" t="n">
        <f aca="false">VALUE(LEFT(A1118,4))</f>
        <v>2021</v>
      </c>
      <c r="C1118" s="0" t="str">
        <f aca="false">"FY"&amp;IF(VALUE(MID(A1118,6,2))&gt;=4,VALUE(LEFT(A1118,4)),VALUE(LEFT(A1118,4))-1)&amp;"-"&amp;TEXT(MOD(IF(VALUE(MID(A1118,6,2))&gt;=4,VALUE(LEFT(A1118,4)),VALUE(LEFT(A1118,4))-1)+1,100),"00")</f>
        <v>FY2021-22</v>
      </c>
      <c r="D1118" s="0" t="s">
        <v>42</v>
      </c>
      <c r="E1118" s="0" t="s">
        <v>42</v>
      </c>
      <c r="F1118" s="0" t="str">
        <f aca="false">INDEX(Mapping!$B$2:$B$465,MATCH(E1118,Mapping!$A$2:$A$465,0))</f>
        <v>PUNJAB</v>
      </c>
      <c r="G1118" s="0" t="str">
        <f aca="false">INDEX(Mapping!$C$2:$C$465,MATCH(E1118,Mapping!$A$2:$A$465,0))</f>
        <v>PUNJAB</v>
      </c>
      <c r="H1118" s="2" t="n">
        <v>9.74</v>
      </c>
      <c r="I1118" s="3" t="n">
        <v>0.17</v>
      </c>
    </row>
    <row r="1119" customFormat="false" ht="15" hidden="false" customHeight="false" outlineLevel="0" collapsed="false">
      <c r="A1119" s="0" t="s">
        <v>76</v>
      </c>
      <c r="B1119" s="0" t="n">
        <f aca="false">VALUE(LEFT(A1119,4))</f>
        <v>2021</v>
      </c>
      <c r="C1119" s="0" t="str">
        <f aca="false">"FY"&amp;IF(VALUE(MID(A1119,6,2))&gt;=4,VALUE(LEFT(A1119,4)),VALUE(LEFT(A1119,4))-1)&amp;"-"&amp;TEXT(MOD(IF(VALUE(MID(A1119,6,2))&gt;=4,VALUE(LEFT(A1119,4)),VALUE(LEFT(A1119,4))-1)+1,100),"00")</f>
        <v>FY2021-22</v>
      </c>
      <c r="D1119" s="0" t="s">
        <v>228</v>
      </c>
      <c r="E1119" s="0" t="s">
        <v>228</v>
      </c>
      <c r="F1119" s="0" t="str">
        <f aca="false">INDEX(Mapping!$B$2:$B$465,MATCH(E1119,Mapping!$A$2:$A$465,0))</f>
        <v>OTPC PALATANA</v>
      </c>
      <c r="G1119" s="0" t="str">
        <f aca="false">INDEX(Mapping!$C$2:$C$465,MATCH(E1119,Mapping!$A$2:$A$465,0))</f>
        <v>OTPC PALATANA</v>
      </c>
      <c r="H1119" s="2" t="n">
        <v>7.97</v>
      </c>
      <c r="I1119" s="3" t="n">
        <v>0.14</v>
      </c>
    </row>
    <row r="1120" customFormat="false" ht="15" hidden="false" customHeight="false" outlineLevel="0" collapsed="false">
      <c r="A1120" s="0" t="s">
        <v>76</v>
      </c>
      <c r="B1120" s="0" t="n">
        <f aca="false">VALUE(LEFT(A1120,4))</f>
        <v>2021</v>
      </c>
      <c r="C1120" s="0" t="str">
        <f aca="false">"FY"&amp;IF(VALUE(MID(A1120,6,2))&gt;=4,VALUE(LEFT(A1120,4)),VALUE(LEFT(A1120,4))-1)&amp;"-"&amp;TEXT(MOD(IF(VALUE(MID(A1120,6,2))&gt;=4,VALUE(LEFT(A1120,4)),VALUE(LEFT(A1120,4))-1)+1,100),"00")</f>
        <v>FY2021-22</v>
      </c>
      <c r="D1120" s="0" t="s">
        <v>214</v>
      </c>
      <c r="E1120" s="0" t="s">
        <v>214</v>
      </c>
      <c r="F1120" s="0" t="str">
        <f aca="false">INDEX(Mapping!$B$2:$B$465,MATCH(E1120,Mapping!$A$2:$A$465,0))</f>
        <v>NLC INDIA</v>
      </c>
      <c r="G1120" s="0" t="str">
        <f aca="false">INDEX(Mapping!$C$2:$C$465,MATCH(E1120,Mapping!$A$2:$A$465,0))</f>
        <v>NLC INDIA GROUP</v>
      </c>
      <c r="H1120" s="2" t="n">
        <v>7.54</v>
      </c>
      <c r="I1120" s="3" t="n">
        <v>0.13</v>
      </c>
    </row>
    <row r="1121" customFormat="false" ht="15" hidden="false" customHeight="false" outlineLevel="0" collapsed="false">
      <c r="A1121" s="0" t="s">
        <v>76</v>
      </c>
      <c r="B1121" s="0" t="n">
        <f aca="false">VALUE(LEFT(A1121,4))</f>
        <v>2021</v>
      </c>
      <c r="C1121" s="0" t="str">
        <f aca="false">"FY"&amp;IF(VALUE(MID(A1121,6,2))&gt;=4,VALUE(LEFT(A1121,4)),VALUE(LEFT(A1121,4))-1)&amp;"-"&amp;TEXT(MOD(IF(VALUE(MID(A1121,6,2))&gt;=4,VALUE(LEFT(A1121,4)),VALUE(LEFT(A1121,4))-1)+1,100),"00")</f>
        <v>FY2021-22</v>
      </c>
      <c r="D1121" s="0" t="s">
        <v>128</v>
      </c>
      <c r="E1121" s="0" t="s">
        <v>128</v>
      </c>
      <c r="F1121" s="0" t="str">
        <f aca="false">INDEX(Mapping!$B$2:$B$465,MATCH(E1121,Mapping!$A$2:$A$465,0))</f>
        <v>AD HYDRO POWER</v>
      </c>
      <c r="G1121" s="0" t="str">
        <f aca="false">INDEX(Mapping!$C$2:$C$465,MATCH(E1121,Mapping!$A$2:$A$465,0))</f>
        <v>AD HYDRO POWER</v>
      </c>
      <c r="H1121" s="2" t="n">
        <v>4.82</v>
      </c>
      <c r="I1121" s="3" t="n">
        <v>0.08</v>
      </c>
    </row>
    <row r="1122" customFormat="false" ht="15" hidden="false" customHeight="false" outlineLevel="0" collapsed="false">
      <c r="A1122" s="0" t="s">
        <v>76</v>
      </c>
      <c r="B1122" s="0" t="n">
        <f aca="false">VALUE(LEFT(A1122,4))</f>
        <v>2021</v>
      </c>
      <c r="C1122" s="0" t="str">
        <f aca="false">"FY"&amp;IF(VALUE(MID(A1122,6,2))&gt;=4,VALUE(LEFT(A1122,4)),VALUE(LEFT(A1122,4))-1)&amp;"-"&amp;TEXT(MOD(IF(VALUE(MID(A1122,6,2))&gt;=4,VALUE(LEFT(A1122,4)),VALUE(LEFT(A1122,4))-1)+1,100),"00")</f>
        <v>FY2021-22</v>
      </c>
      <c r="D1122" s="0" t="s">
        <v>272</v>
      </c>
      <c r="E1122" s="0" t="s">
        <v>272</v>
      </c>
      <c r="F1122" s="0" t="str">
        <f aca="false">INDEX(Mapping!$B$2:$B$465,MATCH(E1122,Mapping!$A$2:$A$465,0))</f>
        <v>BALCO</v>
      </c>
      <c r="G1122" s="0" t="str">
        <f aca="false">INDEX(Mapping!$C$2:$C$465,MATCH(E1122,Mapping!$A$2:$A$465,0))</f>
        <v>BALCO</v>
      </c>
      <c r="H1122" s="2" t="n">
        <v>4.7</v>
      </c>
      <c r="I1122" s="3" t="n">
        <v>0.08</v>
      </c>
    </row>
    <row r="1123" customFormat="false" ht="15" hidden="false" customHeight="false" outlineLevel="0" collapsed="false">
      <c r="A1123" s="0" t="s">
        <v>76</v>
      </c>
      <c r="B1123" s="0" t="n">
        <f aca="false">VALUE(LEFT(A1123,4))</f>
        <v>2021</v>
      </c>
      <c r="C1123" s="0" t="str">
        <f aca="false">"FY"&amp;IF(VALUE(MID(A1123,6,2))&gt;=4,VALUE(LEFT(A1123,4)),VALUE(LEFT(A1123,4))-1)&amp;"-"&amp;TEXT(MOD(IF(VALUE(MID(A1123,6,2))&gt;=4,VALUE(LEFT(A1123,4)),VALUE(LEFT(A1123,4))-1)+1,100),"00")</f>
        <v>FY2021-22</v>
      </c>
      <c r="D1123" s="0" t="s">
        <v>382</v>
      </c>
      <c r="E1123" s="0" t="s">
        <v>382</v>
      </c>
      <c r="F1123" s="0" t="str">
        <f aca="false">INDEX(Mapping!$B$2:$B$465,MATCH(E1123,Mapping!$A$2:$A$465,0))</f>
        <v>TRN ENERGY</v>
      </c>
      <c r="G1123" s="0" t="str">
        <f aca="false">INDEX(Mapping!$C$2:$C$465,MATCH(E1123,Mapping!$A$2:$A$465,0))</f>
        <v>TRN ENERGY</v>
      </c>
      <c r="H1123" s="2" t="n">
        <v>4.08</v>
      </c>
      <c r="I1123" s="3" t="n">
        <v>0.07</v>
      </c>
    </row>
    <row r="1124" customFormat="false" ht="15" hidden="false" customHeight="false" outlineLevel="0" collapsed="false">
      <c r="A1124" s="0" t="s">
        <v>76</v>
      </c>
      <c r="B1124" s="0" t="n">
        <f aca="false">VALUE(LEFT(A1124,4))</f>
        <v>2021</v>
      </c>
      <c r="C1124" s="0" t="str">
        <f aca="false">"FY"&amp;IF(VALUE(MID(A1124,6,2))&gt;=4,VALUE(LEFT(A1124,4)),VALUE(LEFT(A1124,4))-1)&amp;"-"&amp;TEXT(MOD(IF(VALUE(MID(A1124,6,2))&gt;=4,VALUE(LEFT(A1124,4)),VALUE(LEFT(A1124,4))-1)+1,100),"00")</f>
        <v>FY2021-22</v>
      </c>
      <c r="D1124" s="0" t="s">
        <v>494</v>
      </c>
      <c r="E1124" s="0" t="s">
        <v>494</v>
      </c>
      <c r="F1124" s="0" t="str">
        <f aca="false">INDEX(Mapping!$B$2:$B$465,MATCH(E1124,Mapping!$A$2:$A$465,0))</f>
        <v>RGPPL_IR</v>
      </c>
      <c r="G1124" s="0" t="str">
        <f aca="false">INDEX(Mapping!$C$2:$C$465,MATCH(E1124,Mapping!$A$2:$A$465,0))</f>
        <v>RGPPL_IR</v>
      </c>
      <c r="H1124" s="2" t="n">
        <v>4.02</v>
      </c>
      <c r="I1124" s="3" t="n">
        <v>0.07</v>
      </c>
    </row>
    <row r="1125" customFormat="false" ht="15" hidden="false" customHeight="false" outlineLevel="0" collapsed="false">
      <c r="A1125" s="0" t="s">
        <v>76</v>
      </c>
      <c r="B1125" s="0" t="n">
        <f aca="false">VALUE(LEFT(A1125,4))</f>
        <v>2021</v>
      </c>
      <c r="C1125" s="0" t="str">
        <f aca="false">"FY"&amp;IF(VALUE(MID(A1125,6,2))&gt;=4,VALUE(LEFT(A1125,4)),VALUE(LEFT(A1125,4))-1)&amp;"-"&amp;TEXT(MOD(IF(VALUE(MID(A1125,6,2))&gt;=4,VALUE(LEFT(A1125,4)),VALUE(LEFT(A1125,4))-1)+1,100),"00")</f>
        <v>FY2021-22</v>
      </c>
      <c r="D1125" s="0" t="s">
        <v>134</v>
      </c>
      <c r="E1125" s="0" t="s">
        <v>134</v>
      </c>
      <c r="F1125" s="0" t="str">
        <f aca="false">INDEX(Mapping!$B$2:$B$465,MATCH(E1125,Mapping!$A$2:$A$465,0))</f>
        <v>NTPC STATIONS</v>
      </c>
      <c r="G1125" s="0" t="str">
        <f aca="false">INDEX(Mapping!$C$2:$C$465,MATCH(E1125,Mapping!$A$2:$A$465,0))</f>
        <v>NTPC GROUP</v>
      </c>
      <c r="H1125" s="2" t="n">
        <v>3.51</v>
      </c>
      <c r="I1125" s="3" t="n">
        <v>0.06</v>
      </c>
    </row>
    <row r="1126" customFormat="false" ht="15" hidden="false" customHeight="false" outlineLevel="0" collapsed="false">
      <c r="A1126" s="0" t="s">
        <v>76</v>
      </c>
      <c r="B1126" s="0" t="n">
        <f aca="false">VALUE(LEFT(A1126,4))</f>
        <v>2021</v>
      </c>
      <c r="C1126" s="0" t="str">
        <f aca="false">"FY"&amp;IF(VALUE(MID(A1126,6,2))&gt;=4,VALUE(LEFT(A1126,4)),VALUE(LEFT(A1126,4))-1)&amp;"-"&amp;TEXT(MOD(IF(VALUE(MID(A1126,6,2))&gt;=4,VALUE(LEFT(A1126,4)),VALUE(LEFT(A1126,4))-1)+1,100),"00")</f>
        <v>FY2021-22</v>
      </c>
      <c r="D1126" s="0" t="s">
        <v>150</v>
      </c>
      <c r="E1126" s="0" t="s">
        <v>150</v>
      </c>
      <c r="F1126" s="0" t="str">
        <f aca="false">INDEX(Mapping!$B$2:$B$465,MATCH(E1126,Mapping!$A$2:$A$465,0))</f>
        <v>DNH &amp; DD (UT)</v>
      </c>
      <c r="G1126" s="0" t="str">
        <f aca="false">INDEX(Mapping!$C$2:$C$465,MATCH(E1126,Mapping!$A$2:$A$465,0))</f>
        <v>DNH &amp; DD (UT)</v>
      </c>
      <c r="H1126" s="2" t="n">
        <v>2.92</v>
      </c>
      <c r="I1126" s="3" t="n">
        <v>0.05</v>
      </c>
    </row>
    <row r="1127" customFormat="false" ht="15" hidden="false" customHeight="false" outlineLevel="0" collapsed="false">
      <c r="A1127" s="0" t="s">
        <v>76</v>
      </c>
      <c r="B1127" s="0" t="n">
        <f aca="false">VALUE(LEFT(A1127,4))</f>
        <v>2021</v>
      </c>
      <c r="C1127" s="0" t="str">
        <f aca="false">"FY"&amp;IF(VALUE(MID(A1127,6,2))&gt;=4,VALUE(LEFT(A1127,4)),VALUE(LEFT(A1127,4))-1)&amp;"-"&amp;TEXT(MOD(IF(VALUE(MID(A1127,6,2))&gt;=4,VALUE(LEFT(A1127,4)),VALUE(LEFT(A1127,4))-1)+1,100),"00")</f>
        <v>FY2021-22</v>
      </c>
      <c r="D1127" s="0" t="s">
        <v>176</v>
      </c>
      <c r="E1127" s="0" t="s">
        <v>176</v>
      </c>
      <c r="F1127" s="0" t="str">
        <f aca="false">INDEX(Mapping!$B$2:$B$465,MATCH(E1127,Mapping!$A$2:$A$465,0))</f>
        <v>SIKKIM</v>
      </c>
      <c r="G1127" s="0" t="str">
        <f aca="false">INDEX(Mapping!$C$2:$C$465,MATCH(E1127,Mapping!$A$2:$A$465,0))</f>
        <v>SIKKIM</v>
      </c>
      <c r="H1127" s="2" t="n">
        <v>2.78</v>
      </c>
      <c r="I1127" s="3" t="n">
        <v>0.05</v>
      </c>
    </row>
    <row r="1128" customFormat="false" ht="15" hidden="false" customHeight="false" outlineLevel="0" collapsed="false">
      <c r="A1128" s="0" t="s">
        <v>76</v>
      </c>
      <c r="B1128" s="0" t="n">
        <f aca="false">VALUE(LEFT(A1128,4))</f>
        <v>2021</v>
      </c>
      <c r="C1128" s="0" t="str">
        <f aca="false">"FY"&amp;IF(VALUE(MID(A1128,6,2))&gt;=4,VALUE(LEFT(A1128,4)),VALUE(LEFT(A1128,4))-1)&amp;"-"&amp;TEXT(MOD(IF(VALUE(MID(A1128,6,2))&gt;=4,VALUE(LEFT(A1128,4)),VALUE(LEFT(A1128,4))-1)+1,100),"00")</f>
        <v>FY2021-22</v>
      </c>
      <c r="D1128" s="0" t="s">
        <v>240</v>
      </c>
      <c r="E1128" s="0" t="s">
        <v>240</v>
      </c>
      <c r="F1128" s="0" t="str">
        <f aca="false">INDEX(Mapping!$B$2:$B$465,MATCH(E1128,Mapping!$A$2:$A$465,0))</f>
        <v>CHUZACHEN HEP</v>
      </c>
      <c r="G1128" s="0" t="str">
        <f aca="false">INDEX(Mapping!$C$2:$C$465,MATCH(E1128,Mapping!$A$2:$A$465,0))</f>
        <v>CHUZACHEN HEP</v>
      </c>
      <c r="H1128" s="2" t="n">
        <v>1.94</v>
      </c>
      <c r="I1128" s="3" t="n">
        <v>0.03</v>
      </c>
    </row>
    <row r="1129" customFormat="false" ht="15" hidden="false" customHeight="false" outlineLevel="0" collapsed="false">
      <c r="A1129" s="0" t="s">
        <v>76</v>
      </c>
      <c r="B1129" s="0" t="n">
        <f aca="false">VALUE(LEFT(A1129,4))</f>
        <v>2021</v>
      </c>
      <c r="C1129" s="0" t="str">
        <f aca="false">"FY"&amp;IF(VALUE(MID(A1129,6,2))&gt;=4,VALUE(LEFT(A1129,4)),VALUE(LEFT(A1129,4))-1)&amp;"-"&amp;TEXT(MOD(IF(VALUE(MID(A1129,6,2))&gt;=4,VALUE(LEFT(A1129,4)),VALUE(LEFT(A1129,4))-1)+1,100),"00")</f>
        <v>FY2021-22</v>
      </c>
      <c r="D1129" s="0" t="s">
        <v>199</v>
      </c>
      <c r="E1129" s="0" t="s">
        <v>199</v>
      </c>
      <c r="F1129" s="0" t="str">
        <f aca="false">INDEX(Mapping!$B$2:$B$465,MATCH(E1129,Mapping!$A$2:$A$465,0))</f>
        <v>TRIPURA</v>
      </c>
      <c r="G1129" s="0" t="str">
        <f aca="false">INDEX(Mapping!$C$2:$C$465,MATCH(E1129,Mapping!$A$2:$A$465,0))</f>
        <v>TRIPURA</v>
      </c>
      <c r="H1129" s="2" t="n">
        <v>1.61</v>
      </c>
      <c r="I1129" s="3" t="n">
        <v>0.03</v>
      </c>
    </row>
    <row r="1130" customFormat="false" ht="15" hidden="false" customHeight="false" outlineLevel="0" collapsed="false">
      <c r="A1130" s="0" t="s">
        <v>76</v>
      </c>
      <c r="B1130" s="0" t="n">
        <f aca="false">VALUE(LEFT(A1130,4))</f>
        <v>2021</v>
      </c>
      <c r="C1130" s="0" t="str">
        <f aca="false">"FY"&amp;IF(VALUE(MID(A1130,6,2))&gt;=4,VALUE(LEFT(A1130,4)),VALUE(LEFT(A1130,4))-1)&amp;"-"&amp;TEXT(MOD(IF(VALUE(MID(A1130,6,2))&gt;=4,VALUE(LEFT(A1130,4)),VALUE(LEFT(A1130,4))-1)+1,100),"00")</f>
        <v>FY2021-22</v>
      </c>
      <c r="D1130" s="0" t="s">
        <v>193</v>
      </c>
      <c r="E1130" s="0" t="s">
        <v>193</v>
      </c>
      <c r="F1130" s="0" t="str">
        <f aca="false">INDEX(Mapping!$B$2:$B$465,MATCH(E1130,Mapping!$A$2:$A$465,0))</f>
        <v>MIZORAM</v>
      </c>
      <c r="G1130" s="0" t="str">
        <f aca="false">INDEX(Mapping!$C$2:$C$465,MATCH(E1130,Mapping!$A$2:$A$465,0))</f>
        <v>MIZORAM</v>
      </c>
      <c r="H1130" s="2" t="n">
        <v>1.53</v>
      </c>
      <c r="I1130" s="3" t="n">
        <v>0.03</v>
      </c>
    </row>
    <row r="1131" customFormat="false" ht="15" hidden="false" customHeight="false" outlineLevel="0" collapsed="false">
      <c r="A1131" s="0" t="s">
        <v>76</v>
      </c>
      <c r="B1131" s="0" t="n">
        <f aca="false">VALUE(LEFT(A1131,4))</f>
        <v>2021</v>
      </c>
      <c r="C1131" s="0" t="str">
        <f aca="false">"FY"&amp;IF(VALUE(MID(A1131,6,2))&gt;=4,VALUE(LEFT(A1131,4)),VALUE(LEFT(A1131,4))-1)&amp;"-"&amp;TEXT(MOD(IF(VALUE(MID(A1131,6,2))&gt;=4,VALUE(LEFT(A1131,4)),VALUE(LEFT(A1131,4))-1)+1,100),"00")</f>
        <v>FY2021-22</v>
      </c>
      <c r="D1131" s="0" t="s">
        <v>315</v>
      </c>
      <c r="E1131" s="0" t="s">
        <v>315</v>
      </c>
      <c r="F1131" s="0" t="str">
        <f aca="false">INDEX(Mapping!$B$2:$B$465,MATCH(E1131,Mapping!$A$2:$A$465,0))</f>
        <v>DHARIWAL INFRASTRUCTURE</v>
      </c>
      <c r="G1131" s="0" t="str">
        <f aca="false">INDEX(Mapping!$C$2:$C$465,MATCH(E1131,Mapping!$A$2:$A$465,0))</f>
        <v>DHARIWAL INFRASTRUCTURE</v>
      </c>
      <c r="H1131" s="2" t="n">
        <v>1.3</v>
      </c>
      <c r="I1131" s="3" t="n">
        <v>0.02</v>
      </c>
    </row>
    <row r="1132" customFormat="false" ht="15" hidden="false" customHeight="false" outlineLevel="0" collapsed="false">
      <c r="A1132" s="0" t="s">
        <v>76</v>
      </c>
      <c r="B1132" s="0" t="n">
        <f aca="false">VALUE(LEFT(A1132,4))</f>
        <v>2021</v>
      </c>
      <c r="C1132" s="0" t="str">
        <f aca="false">"FY"&amp;IF(VALUE(MID(A1132,6,2))&gt;=4,VALUE(LEFT(A1132,4)),VALUE(LEFT(A1132,4))-1)&amp;"-"&amp;TEXT(MOD(IF(VALUE(MID(A1132,6,2))&gt;=4,VALUE(LEFT(A1132,4)),VALUE(LEFT(A1132,4))-1)+1,100),"00")</f>
        <v>FY2021-22</v>
      </c>
      <c r="D1132" s="0" t="s">
        <v>181</v>
      </c>
      <c r="E1132" s="0" t="s">
        <v>181</v>
      </c>
      <c r="F1132" s="0" t="str">
        <f aca="false">INDEX(Mapping!$B$2:$B$465,MATCH(E1132,Mapping!$A$2:$A$465,0))</f>
        <v>ARUNACHAL PRADESH</v>
      </c>
      <c r="G1132" s="0" t="str">
        <f aca="false">INDEX(Mapping!$C$2:$C$465,MATCH(E1132,Mapping!$A$2:$A$465,0))</f>
        <v>ARUNACHAL PRADESH</v>
      </c>
      <c r="H1132" s="2" t="n">
        <v>1.23</v>
      </c>
      <c r="I1132" s="3" t="n">
        <v>0.02</v>
      </c>
    </row>
    <row r="1133" customFormat="false" ht="15" hidden="false" customHeight="false" outlineLevel="0" collapsed="false">
      <c r="A1133" s="0" t="s">
        <v>76</v>
      </c>
      <c r="B1133" s="0" t="n">
        <f aca="false">VALUE(LEFT(A1133,4))</f>
        <v>2021</v>
      </c>
      <c r="C1133" s="0" t="str">
        <f aca="false">"FY"&amp;IF(VALUE(MID(A1133,6,2))&gt;=4,VALUE(LEFT(A1133,4)),VALUE(LEFT(A1133,4))-1)&amp;"-"&amp;TEXT(MOD(IF(VALUE(MID(A1133,6,2))&gt;=4,VALUE(LEFT(A1133,4)),VALUE(LEFT(A1133,4))-1)+1,100),"00")</f>
        <v>FY2021-22</v>
      </c>
      <c r="D1133" s="0" t="s">
        <v>327</v>
      </c>
      <c r="E1133" s="0" t="s">
        <v>327</v>
      </c>
      <c r="F1133" s="0" t="str">
        <f aca="false">INDEX(Mapping!$B$2:$B$465,MATCH(E1133,Mapping!$A$2:$A$465,0))</f>
        <v>LANCO BUDHIL</v>
      </c>
      <c r="G1133" s="0" t="str">
        <f aca="false">INDEX(Mapping!$C$2:$C$465,MATCH(E1133,Mapping!$A$2:$A$465,0))</f>
        <v>GREENKO GROUP</v>
      </c>
      <c r="H1133" s="2" t="n">
        <v>1.09</v>
      </c>
      <c r="I1133" s="3" t="n">
        <v>0.02</v>
      </c>
    </row>
    <row r="1134" customFormat="false" ht="15" hidden="false" customHeight="false" outlineLevel="0" collapsed="false">
      <c r="A1134" s="0" t="s">
        <v>76</v>
      </c>
      <c r="B1134" s="0" t="n">
        <f aca="false">VALUE(LEFT(A1134,4))</f>
        <v>2021</v>
      </c>
      <c r="C1134" s="0" t="str">
        <f aca="false">"FY"&amp;IF(VALUE(MID(A1134,6,2))&gt;=4,VALUE(LEFT(A1134,4)),VALUE(LEFT(A1134,4))-1)&amp;"-"&amp;TEXT(MOD(IF(VALUE(MID(A1134,6,2))&gt;=4,VALUE(LEFT(A1134,4)),VALUE(LEFT(A1134,4))-1)+1,100),"00")</f>
        <v>FY2021-22</v>
      </c>
      <c r="D1134" s="0" t="s">
        <v>253</v>
      </c>
      <c r="E1134" s="0" t="s">
        <v>253</v>
      </c>
      <c r="F1134" s="0" t="str">
        <f aca="false">INDEX(Mapping!$B$2:$B$465,MATCH(E1134,Mapping!$A$2:$A$465,0))</f>
        <v>NAGALAND</v>
      </c>
      <c r="G1134" s="0" t="str">
        <f aca="false">INDEX(Mapping!$C$2:$C$465,MATCH(E1134,Mapping!$A$2:$A$465,0))</f>
        <v>NAGALAND</v>
      </c>
      <c r="H1134" s="2" t="n">
        <v>0.91</v>
      </c>
      <c r="I1134" s="3" t="n">
        <v>0.02</v>
      </c>
    </row>
    <row r="1135" customFormat="false" ht="15" hidden="false" customHeight="false" outlineLevel="0" collapsed="false">
      <c r="A1135" s="0" t="s">
        <v>76</v>
      </c>
      <c r="B1135" s="0" t="n">
        <f aca="false">VALUE(LEFT(A1135,4))</f>
        <v>2021</v>
      </c>
      <c r="C1135" s="0" t="str">
        <f aca="false">"FY"&amp;IF(VALUE(MID(A1135,6,2))&gt;=4,VALUE(LEFT(A1135,4)),VALUE(LEFT(A1135,4))-1)&amp;"-"&amp;TEXT(MOD(IF(VALUE(MID(A1135,6,2))&gt;=4,VALUE(LEFT(A1135,4)),VALUE(LEFT(A1135,4))-1)+1,100),"00")</f>
        <v>FY2021-22</v>
      </c>
      <c r="D1135" s="0" t="s">
        <v>94</v>
      </c>
      <c r="E1135" s="0" t="s">
        <v>94</v>
      </c>
      <c r="F1135" s="0" t="str">
        <f aca="false">INDEX(Mapping!$B$2:$B$465,MATCH(E1135,Mapping!$A$2:$A$465,0))</f>
        <v>JHARKHAND</v>
      </c>
      <c r="G1135" s="0" t="str">
        <f aca="false">INDEX(Mapping!$C$2:$C$465,MATCH(E1135,Mapping!$A$2:$A$465,0))</f>
        <v>JHARKHAND</v>
      </c>
      <c r="H1135" s="2" t="n">
        <v>0.3</v>
      </c>
      <c r="I1135" s="3" t="n">
        <v>0.01</v>
      </c>
    </row>
    <row r="1136" customFormat="false" ht="15" hidden="false" customHeight="false" outlineLevel="0" collapsed="false">
      <c r="A1136" s="0" t="s">
        <v>76</v>
      </c>
      <c r="B1136" s="0" t="n">
        <f aca="false">VALUE(LEFT(A1136,4))</f>
        <v>2021</v>
      </c>
      <c r="C1136" s="0" t="str">
        <f aca="false">"FY"&amp;IF(VALUE(MID(A1136,6,2))&gt;=4,VALUE(LEFT(A1136,4)),VALUE(LEFT(A1136,4))-1)&amp;"-"&amp;TEXT(MOD(IF(VALUE(MID(A1136,6,2))&gt;=4,VALUE(LEFT(A1136,4)),VALUE(LEFT(A1136,4))-1)+1,100),"00")</f>
        <v>FY2021-22</v>
      </c>
      <c r="D1136" s="0" t="s">
        <v>56</v>
      </c>
      <c r="E1136" s="0" t="s">
        <v>56</v>
      </c>
      <c r="F1136" s="0" t="str">
        <f aca="false">INDEX(Mapping!$B$2:$B$465,MATCH(E1136,Mapping!$A$2:$A$465,0))</f>
        <v>UTTARAKHAND</v>
      </c>
      <c r="G1136" s="0" t="str">
        <f aca="false">INDEX(Mapping!$C$2:$C$465,MATCH(E1136,Mapping!$A$2:$A$465,0))</f>
        <v>UTTARAKHAND</v>
      </c>
      <c r="H1136" s="2" t="n">
        <v>0.24</v>
      </c>
      <c r="I1136" s="3" t="n">
        <v>0.004</v>
      </c>
    </row>
    <row r="1137" customFormat="false" ht="15" hidden="false" customHeight="false" outlineLevel="0" collapsed="false">
      <c r="A1137" s="0" t="s">
        <v>76</v>
      </c>
      <c r="B1137" s="0" t="n">
        <f aca="false">VALUE(LEFT(A1137,4))</f>
        <v>2021</v>
      </c>
      <c r="C1137" s="0" t="str">
        <f aca="false">"FY"&amp;IF(VALUE(MID(A1137,6,2))&gt;=4,VALUE(LEFT(A1137,4)),VALUE(LEFT(A1137,4))-1)&amp;"-"&amp;TEXT(MOD(IF(VALUE(MID(A1137,6,2))&gt;=4,VALUE(LEFT(A1137,4)),VALUE(LEFT(A1137,4))-1)+1,100),"00")</f>
        <v>FY2021-22</v>
      </c>
      <c r="D1137" s="0" t="s">
        <v>114</v>
      </c>
      <c r="E1137" s="0" t="s">
        <v>114</v>
      </c>
      <c r="F1137" s="0" t="str">
        <f aca="false">INDEX(Mapping!$B$2:$B$465,MATCH(E1137,Mapping!$A$2:$A$465,0))</f>
        <v>ADANI POWER - RAIGARH TPP (EX-REGL)</v>
      </c>
      <c r="G1137" s="0" t="str">
        <f aca="false">INDEX(Mapping!$C$2:$C$465,MATCH(E1137,Mapping!$A$2:$A$465,0))</f>
        <v>ADANI POWER (ALL PLANTS)</v>
      </c>
      <c r="H1137" s="2" t="n">
        <v>0.12</v>
      </c>
      <c r="I1137" s="3" t="n">
        <v>0.002</v>
      </c>
    </row>
    <row r="1138" customFormat="false" ht="15" hidden="false" customHeight="false" outlineLevel="0" collapsed="false">
      <c r="A1138" s="0" t="s">
        <v>644</v>
      </c>
      <c r="B1138" s="0" t="n">
        <f aca="false">VALUE(LEFT(A1138,4))</f>
        <v>2021</v>
      </c>
      <c r="C1138" s="0" t="str">
        <f aca="false">"FY"&amp;IF(VALUE(MID(A1138,6,2))&gt;=4,VALUE(LEFT(A1138,4)),VALUE(LEFT(A1138,4))-1)&amp;"-"&amp;TEXT(MOD(IF(VALUE(MID(A1138,6,2))&gt;=4,VALUE(LEFT(A1138,4)),VALUE(LEFT(A1138,4))-1)+1,100),"00")</f>
        <v>FY2021-22</v>
      </c>
      <c r="D1138" s="0" t="s">
        <v>36</v>
      </c>
      <c r="E1138" s="0" t="s">
        <v>36</v>
      </c>
      <c r="F1138" s="0" t="str">
        <f aca="false">INDEX(Mapping!$B$2:$B$465,MATCH(E1138,Mapping!$A$2:$A$465,0))</f>
        <v>UTTAR PRADESH</v>
      </c>
      <c r="G1138" s="0" t="str">
        <f aca="false">INDEX(Mapping!$C$2:$C$465,MATCH(E1138,Mapping!$A$2:$A$465,0))</f>
        <v>UTTAR PRADESH</v>
      </c>
      <c r="H1138" s="2" t="n">
        <v>563.41</v>
      </c>
      <c r="I1138" s="3" t="n">
        <v>12.9</v>
      </c>
    </row>
    <row r="1139" customFormat="false" ht="15" hidden="false" customHeight="false" outlineLevel="0" collapsed="false">
      <c r="A1139" s="0" t="s">
        <v>644</v>
      </c>
      <c r="B1139" s="0" t="n">
        <f aca="false">VALUE(LEFT(A1139,4))</f>
        <v>2021</v>
      </c>
      <c r="C1139" s="0" t="str">
        <f aca="false">"FY"&amp;IF(VALUE(MID(A1139,6,2))&gt;=4,VALUE(LEFT(A1139,4)),VALUE(LEFT(A1139,4))-1)&amp;"-"&amp;TEXT(MOD(IF(VALUE(MID(A1139,6,2))&gt;=4,VALUE(LEFT(A1139,4)),VALUE(LEFT(A1139,4))-1)+1,100),"00")</f>
        <v>FY2021-22</v>
      </c>
      <c r="D1139" s="0" t="s">
        <v>62</v>
      </c>
      <c r="E1139" s="0" t="s">
        <v>62</v>
      </c>
      <c r="F1139" s="0" t="str">
        <f aca="false">INDEX(Mapping!$B$2:$B$465,MATCH(E1139,Mapping!$A$2:$A$465,0))</f>
        <v>TEESTA URJA (TEESTA-III HEP)</v>
      </c>
      <c r="G1139" s="0" t="str">
        <f aca="false">INDEX(Mapping!$C$2:$C$465,MATCH(E1139,Mapping!$A$2:$A$465,0))</f>
        <v>TEESTA URJA (TEESTA-III HEP)</v>
      </c>
      <c r="H1139" s="2" t="n">
        <v>319.36</v>
      </c>
      <c r="I1139" s="3" t="n">
        <v>7.31</v>
      </c>
    </row>
    <row r="1140" customFormat="false" ht="15" hidden="false" customHeight="false" outlineLevel="0" collapsed="false">
      <c r="A1140" s="0" t="s">
        <v>644</v>
      </c>
      <c r="B1140" s="0" t="n">
        <f aca="false">VALUE(LEFT(A1140,4))</f>
        <v>2021</v>
      </c>
      <c r="C1140" s="0" t="str">
        <f aca="false">"FY"&amp;IF(VALUE(MID(A1140,6,2))&gt;=4,VALUE(LEFT(A1140,4)),VALUE(LEFT(A1140,4))-1)&amp;"-"&amp;TEXT(MOD(IF(VALUE(MID(A1140,6,2))&gt;=4,VALUE(LEFT(A1140,4)),VALUE(LEFT(A1140,4))-1)+1,100),"00")</f>
        <v>FY2021-22</v>
      </c>
      <c r="D1140" s="0" t="s">
        <v>43</v>
      </c>
      <c r="E1140" s="0" t="s">
        <v>43</v>
      </c>
      <c r="F1140" s="0" t="str">
        <f aca="false">INDEX(Mapping!$B$2:$B$465,MATCH(E1140,Mapping!$A$2:$A$465,0))</f>
        <v>ODISHA</v>
      </c>
      <c r="G1140" s="0" t="str">
        <f aca="false">INDEX(Mapping!$C$2:$C$465,MATCH(E1140,Mapping!$A$2:$A$465,0))</f>
        <v>ODISHA</v>
      </c>
      <c r="H1140" s="2" t="n">
        <v>294.87</v>
      </c>
      <c r="I1140" s="3" t="n">
        <v>6.75</v>
      </c>
    </row>
    <row r="1141" customFormat="false" ht="15" hidden="false" customHeight="false" outlineLevel="0" collapsed="false">
      <c r="A1141" s="0" t="s">
        <v>644</v>
      </c>
      <c r="B1141" s="0" t="n">
        <f aca="false">VALUE(LEFT(A1141,4))</f>
        <v>2021</v>
      </c>
      <c r="C1141" s="0" t="str">
        <f aca="false">"FY"&amp;IF(VALUE(MID(A1141,6,2))&gt;=4,VALUE(LEFT(A1141,4)),VALUE(LEFT(A1141,4))-1)&amp;"-"&amp;TEXT(MOD(IF(VALUE(MID(A1141,6,2))&gt;=4,VALUE(LEFT(A1141,4)),VALUE(LEFT(A1141,4))-1)+1,100),"00")</f>
        <v>FY2021-22</v>
      </c>
      <c r="D1141" s="0" t="s">
        <v>46</v>
      </c>
      <c r="E1141" s="0" t="s">
        <v>46</v>
      </c>
      <c r="F1141" s="0" t="str">
        <f aca="false">INDEX(Mapping!$B$2:$B$465,MATCH(E1141,Mapping!$A$2:$A$465,0))</f>
        <v>CHHATTISGARH</v>
      </c>
      <c r="G1141" s="0" t="str">
        <f aca="false">INDEX(Mapping!$C$2:$C$465,MATCH(E1141,Mapping!$A$2:$A$465,0))</f>
        <v>CHHATTISGARH</v>
      </c>
      <c r="H1141" s="2" t="n">
        <v>247.67</v>
      </c>
      <c r="I1141" s="3" t="n">
        <v>5.67</v>
      </c>
    </row>
    <row r="1142" customFormat="false" ht="15" hidden="false" customHeight="false" outlineLevel="0" collapsed="false">
      <c r="A1142" s="0" t="s">
        <v>644</v>
      </c>
      <c r="B1142" s="0" t="n">
        <f aca="false">VALUE(LEFT(A1142,4))</f>
        <v>2021</v>
      </c>
      <c r="C1142" s="0" t="str">
        <f aca="false">"FY"&amp;IF(VALUE(MID(A1142,6,2))&gt;=4,VALUE(LEFT(A1142,4)),VALUE(LEFT(A1142,4))-1)&amp;"-"&amp;TEXT(MOD(IF(VALUE(MID(A1142,6,2))&gt;=4,VALUE(LEFT(A1142,4)),VALUE(LEFT(A1142,4))-1)+1,100),"00")</f>
        <v>FY2021-22</v>
      </c>
      <c r="D1142" s="0" t="s">
        <v>53</v>
      </c>
      <c r="E1142" s="0" t="s">
        <v>53</v>
      </c>
      <c r="F1142" s="0" t="str">
        <f aca="false">INDEX(Mapping!$B$2:$B$465,MATCH(E1142,Mapping!$A$2:$A$465,0))</f>
        <v>HIMACHAL PRADESH</v>
      </c>
      <c r="G1142" s="0" t="str">
        <f aca="false">INDEX(Mapping!$C$2:$C$465,MATCH(E1142,Mapping!$A$2:$A$465,0))</f>
        <v>HIMACHAL PRADESH</v>
      </c>
      <c r="H1142" s="2" t="n">
        <v>236.84</v>
      </c>
      <c r="I1142" s="3" t="n">
        <v>5.42</v>
      </c>
    </row>
    <row r="1143" customFormat="false" ht="15" hidden="false" customHeight="false" outlineLevel="0" collapsed="false">
      <c r="A1143" s="0" t="s">
        <v>644</v>
      </c>
      <c r="B1143" s="0" t="n">
        <f aca="false">VALUE(LEFT(A1143,4))</f>
        <v>2021</v>
      </c>
      <c r="C1143" s="0" t="str">
        <f aca="false">"FY"&amp;IF(VALUE(MID(A1143,6,2))&gt;=4,VALUE(LEFT(A1143,4)),VALUE(LEFT(A1143,4))-1)&amp;"-"&amp;TEXT(MOD(IF(VALUE(MID(A1143,6,2))&gt;=4,VALUE(LEFT(A1143,4)),VALUE(LEFT(A1143,4))-1)+1,100),"00")</f>
        <v>FY2021-22</v>
      </c>
      <c r="D1143" s="0" t="s">
        <v>48</v>
      </c>
      <c r="E1143" s="0" t="s">
        <v>48</v>
      </c>
      <c r="F1143" s="0" t="str">
        <f aca="false">INDEX(Mapping!$B$2:$B$465,MATCH(E1143,Mapping!$A$2:$A$465,0))</f>
        <v>DELHI</v>
      </c>
      <c r="G1143" s="0" t="str">
        <f aca="false">INDEX(Mapping!$C$2:$C$465,MATCH(E1143,Mapping!$A$2:$A$465,0))</f>
        <v>DELHI</v>
      </c>
      <c r="H1143" s="2" t="n">
        <v>204.83</v>
      </c>
      <c r="I1143" s="3" t="n">
        <v>4.69</v>
      </c>
    </row>
    <row r="1144" customFormat="false" ht="15" hidden="false" customHeight="false" outlineLevel="0" collapsed="false">
      <c r="A1144" s="0" t="s">
        <v>644</v>
      </c>
      <c r="B1144" s="0" t="n">
        <f aca="false">VALUE(LEFT(A1144,4))</f>
        <v>2021</v>
      </c>
      <c r="C1144" s="0" t="str">
        <f aca="false">"FY"&amp;IF(VALUE(MID(A1144,6,2))&gt;=4,VALUE(LEFT(A1144,4)),VALUE(LEFT(A1144,4))-1)&amp;"-"&amp;TEXT(MOD(IF(VALUE(MID(A1144,6,2))&gt;=4,VALUE(LEFT(A1144,4)),VALUE(LEFT(A1144,4))-1)+1,100),"00")</f>
        <v>FY2021-22</v>
      </c>
      <c r="D1144" s="0" t="s">
        <v>57</v>
      </c>
      <c r="E1144" s="0" t="s">
        <v>57</v>
      </c>
      <c r="F1144" s="0" t="str">
        <f aca="false">INDEX(Mapping!$B$2:$B$465,MATCH(E1144,Mapping!$A$2:$A$465,0))</f>
        <v>SEIL ENERGY INDIA (EX-SEMBCORP)</v>
      </c>
      <c r="G1144" s="0" t="str">
        <f aca="false">INDEX(Mapping!$C$2:$C$465,MATCH(E1144,Mapping!$A$2:$A$465,0))</f>
        <v>SEIL ENERGY INDIA</v>
      </c>
      <c r="H1144" s="2" t="n">
        <v>201.12</v>
      </c>
      <c r="I1144" s="3" t="n">
        <v>4.61</v>
      </c>
    </row>
    <row r="1145" customFormat="false" ht="15" hidden="false" customHeight="false" outlineLevel="0" collapsed="false">
      <c r="A1145" s="0" t="s">
        <v>644</v>
      </c>
      <c r="B1145" s="0" t="n">
        <f aca="false">VALUE(LEFT(A1145,4))</f>
        <v>2021</v>
      </c>
      <c r="C1145" s="0" t="str">
        <f aca="false">"FY"&amp;IF(VALUE(MID(A1145,6,2))&gt;=4,VALUE(LEFT(A1145,4)),VALUE(LEFT(A1145,4))-1)&amp;"-"&amp;TEXT(MOD(IF(VALUE(MID(A1145,6,2))&gt;=4,VALUE(LEFT(A1145,4)),VALUE(LEFT(A1145,4))-1)+1,100),"00")</f>
        <v>FY2021-22</v>
      </c>
      <c r="D1145" s="0" t="s">
        <v>39</v>
      </c>
      <c r="E1145" s="0" t="s">
        <v>39</v>
      </c>
      <c r="F1145" s="0" t="str">
        <f aca="false">INDEX(Mapping!$B$2:$B$465,MATCH(E1145,Mapping!$A$2:$A$465,0))</f>
        <v>WEST BENGAL</v>
      </c>
      <c r="G1145" s="0" t="str">
        <f aca="false">INDEX(Mapping!$C$2:$C$465,MATCH(E1145,Mapping!$A$2:$A$465,0))</f>
        <v>WEST BENGAL</v>
      </c>
      <c r="H1145" s="2" t="n">
        <v>197.16</v>
      </c>
      <c r="I1145" s="3" t="n">
        <v>4.51</v>
      </c>
    </row>
    <row r="1146" customFormat="false" ht="15" hidden="false" customHeight="false" outlineLevel="0" collapsed="false">
      <c r="A1146" s="0" t="s">
        <v>644</v>
      </c>
      <c r="B1146" s="0" t="n">
        <f aca="false">VALUE(LEFT(A1146,4))</f>
        <v>2021</v>
      </c>
      <c r="C1146" s="0" t="str">
        <f aca="false">"FY"&amp;IF(VALUE(MID(A1146,6,2))&gt;=4,VALUE(LEFT(A1146,4)),VALUE(LEFT(A1146,4))-1)&amp;"-"&amp;TEXT(MOD(IF(VALUE(MID(A1146,6,2))&gt;=4,VALUE(LEFT(A1146,4)),VALUE(LEFT(A1146,4))-1)+1,100),"00")</f>
        <v>FY2021-22</v>
      </c>
      <c r="D1146" s="0" t="s">
        <v>35</v>
      </c>
      <c r="E1146" s="0" t="s">
        <v>35</v>
      </c>
      <c r="F1146" s="0" t="str">
        <f aca="false">INDEX(Mapping!$B$2:$B$465,MATCH(E1146,Mapping!$A$2:$A$465,0))</f>
        <v>TELANGANA</v>
      </c>
      <c r="G1146" s="0" t="str">
        <f aca="false">INDEX(Mapping!$C$2:$C$465,MATCH(E1146,Mapping!$A$2:$A$465,0))</f>
        <v>TELANGANA</v>
      </c>
      <c r="H1146" s="2" t="n">
        <v>185.89</v>
      </c>
      <c r="I1146" s="3" t="n">
        <v>4.26</v>
      </c>
    </row>
    <row r="1147" customFormat="false" ht="15" hidden="false" customHeight="false" outlineLevel="0" collapsed="false">
      <c r="A1147" s="0" t="s">
        <v>644</v>
      </c>
      <c r="B1147" s="0" t="n">
        <f aca="false">VALUE(LEFT(A1147,4))</f>
        <v>2021</v>
      </c>
      <c r="C1147" s="0" t="str">
        <f aca="false">"FY"&amp;IF(VALUE(MID(A1147,6,2))&gt;=4,VALUE(LEFT(A1147,4)),VALUE(LEFT(A1147,4))-1)&amp;"-"&amp;TEXT(MOD(IF(VALUE(MID(A1147,6,2))&gt;=4,VALUE(LEFT(A1147,4)),VALUE(LEFT(A1147,4))-1)+1,100),"00")</f>
        <v>FY2021-22</v>
      </c>
      <c r="D1147" s="0" t="s">
        <v>49</v>
      </c>
      <c r="E1147" s="0" t="s">
        <v>49</v>
      </c>
      <c r="F1147" s="0" t="str">
        <f aca="false">INDEX(Mapping!$B$2:$B$465,MATCH(E1147,Mapping!$A$2:$A$465,0))</f>
        <v>MADHYA PRADESH</v>
      </c>
      <c r="G1147" s="0" t="str">
        <f aca="false">INDEX(Mapping!$C$2:$C$465,MATCH(E1147,Mapping!$A$2:$A$465,0))</f>
        <v>MADHYA PRADESH</v>
      </c>
      <c r="H1147" s="2" t="n">
        <v>177.52</v>
      </c>
      <c r="I1147" s="3" t="n">
        <v>4.06</v>
      </c>
    </row>
    <row r="1148" customFormat="false" ht="15" hidden="false" customHeight="false" outlineLevel="0" collapsed="false">
      <c r="A1148" s="0" t="s">
        <v>644</v>
      </c>
      <c r="B1148" s="0" t="n">
        <f aca="false">VALUE(LEFT(A1148,4))</f>
        <v>2021</v>
      </c>
      <c r="C1148" s="0" t="str">
        <f aca="false">"FY"&amp;IF(VALUE(MID(A1148,6,2))&gt;=4,VALUE(LEFT(A1148,4)),VALUE(LEFT(A1148,4))-1)&amp;"-"&amp;TEXT(MOD(IF(VALUE(MID(A1148,6,2))&gt;=4,VALUE(LEFT(A1148,4)),VALUE(LEFT(A1148,4))-1)+1,100),"00")</f>
        <v>FY2021-22</v>
      </c>
      <c r="D1148" s="0" t="s">
        <v>47</v>
      </c>
      <c r="E1148" s="0" t="s">
        <v>47</v>
      </c>
      <c r="F1148" s="0" t="str">
        <f aca="false">INDEX(Mapping!$B$2:$B$465,MATCH(E1148,Mapping!$A$2:$A$465,0))</f>
        <v>KARNATAKA</v>
      </c>
      <c r="G1148" s="0" t="str">
        <f aca="false">INDEX(Mapping!$C$2:$C$465,MATCH(E1148,Mapping!$A$2:$A$465,0))</f>
        <v>KARNATAKA</v>
      </c>
      <c r="H1148" s="2" t="n">
        <v>154.6</v>
      </c>
      <c r="I1148" s="3" t="n">
        <v>3.54</v>
      </c>
    </row>
    <row r="1149" customFormat="false" ht="15" hidden="false" customHeight="false" outlineLevel="0" collapsed="false">
      <c r="A1149" s="0" t="s">
        <v>644</v>
      </c>
      <c r="B1149" s="0" t="n">
        <f aca="false">VALUE(LEFT(A1149,4))</f>
        <v>2021</v>
      </c>
      <c r="C1149" s="0" t="str">
        <f aca="false">"FY"&amp;IF(VALUE(MID(A1149,6,2))&gt;=4,VALUE(LEFT(A1149,4)),VALUE(LEFT(A1149,4))-1)&amp;"-"&amp;TEXT(MOD(IF(VALUE(MID(A1149,6,2))&gt;=4,VALUE(LEFT(A1149,4)),VALUE(LEFT(A1149,4))-1)+1,100),"00")</f>
        <v>FY2021-22</v>
      </c>
      <c r="D1149" s="0" t="s">
        <v>45</v>
      </c>
      <c r="E1149" s="0" t="s">
        <v>45</v>
      </c>
      <c r="F1149" s="0" t="str">
        <f aca="false">INDEX(Mapping!$B$2:$B$465,MATCH(E1149,Mapping!$A$2:$A$465,0))</f>
        <v>BIHAR</v>
      </c>
      <c r="G1149" s="0" t="str">
        <f aca="false">INDEX(Mapping!$C$2:$C$465,MATCH(E1149,Mapping!$A$2:$A$465,0))</f>
        <v>BIHAR</v>
      </c>
      <c r="H1149" s="2" t="n">
        <v>139.82</v>
      </c>
      <c r="I1149" s="3" t="n">
        <v>3.2</v>
      </c>
    </row>
    <row r="1150" customFormat="false" ht="15" hidden="false" customHeight="false" outlineLevel="0" collapsed="false">
      <c r="A1150" s="0" t="s">
        <v>644</v>
      </c>
      <c r="B1150" s="0" t="n">
        <f aca="false">VALUE(LEFT(A1150,4))</f>
        <v>2021</v>
      </c>
      <c r="C1150" s="0" t="str">
        <f aca="false">"FY"&amp;IF(VALUE(MID(A1150,6,2))&gt;=4,VALUE(LEFT(A1150,4)),VALUE(LEFT(A1150,4))-1)&amp;"-"&amp;TEXT(MOD(IF(VALUE(MID(A1150,6,2))&gt;=4,VALUE(LEFT(A1150,4)),VALUE(LEFT(A1150,4))-1)+1,100),"00")</f>
        <v>FY2021-22</v>
      </c>
      <c r="D1150" s="0" t="s">
        <v>71</v>
      </c>
      <c r="E1150" s="0" t="s">
        <v>71</v>
      </c>
      <c r="F1150" s="0" t="str">
        <f aca="false">INDEX(Mapping!$B$2:$B$465,MATCH(E1150,Mapping!$A$2:$A$465,0))</f>
        <v>KERALA</v>
      </c>
      <c r="G1150" s="0" t="str">
        <f aca="false">INDEX(Mapping!$C$2:$C$465,MATCH(E1150,Mapping!$A$2:$A$465,0))</f>
        <v>KERALA</v>
      </c>
      <c r="H1150" s="2" t="n">
        <v>137.17</v>
      </c>
      <c r="I1150" s="3" t="n">
        <v>3.14</v>
      </c>
    </row>
    <row r="1151" customFormat="false" ht="15" hidden="false" customHeight="false" outlineLevel="0" collapsed="false">
      <c r="A1151" s="0" t="s">
        <v>644</v>
      </c>
      <c r="B1151" s="0" t="n">
        <f aca="false">VALUE(LEFT(A1151,4))</f>
        <v>2021</v>
      </c>
      <c r="C1151" s="0" t="str">
        <f aca="false">"FY"&amp;IF(VALUE(MID(A1151,6,2))&gt;=4,VALUE(LEFT(A1151,4)),VALUE(LEFT(A1151,4))-1)&amp;"-"&amp;TEXT(MOD(IF(VALUE(MID(A1151,6,2))&gt;=4,VALUE(LEFT(A1151,4)),VALUE(LEFT(A1151,4))-1)+1,100),"00")</f>
        <v>FY2021-22</v>
      </c>
      <c r="D1151" s="0" t="s">
        <v>41</v>
      </c>
      <c r="E1151" s="0" t="s">
        <v>41</v>
      </c>
      <c r="F1151" s="0" t="str">
        <f aca="false">INDEX(Mapping!$B$2:$B$465,MATCH(E1151,Mapping!$A$2:$A$465,0))</f>
        <v>RAJASTHAN</v>
      </c>
      <c r="G1151" s="0" t="str">
        <f aca="false">INDEX(Mapping!$C$2:$C$465,MATCH(E1151,Mapping!$A$2:$A$465,0))</f>
        <v>RAJASTHAN</v>
      </c>
      <c r="H1151" s="2" t="n">
        <v>132.49</v>
      </c>
      <c r="I1151" s="3" t="n">
        <v>3.03</v>
      </c>
    </row>
    <row r="1152" customFormat="false" ht="15" hidden="false" customHeight="false" outlineLevel="0" collapsed="false">
      <c r="A1152" s="0" t="s">
        <v>644</v>
      </c>
      <c r="B1152" s="0" t="n">
        <f aca="false">VALUE(LEFT(A1152,4))</f>
        <v>2021</v>
      </c>
      <c r="C1152" s="0" t="str">
        <f aca="false">"FY"&amp;IF(VALUE(MID(A1152,6,2))&gt;=4,VALUE(LEFT(A1152,4)),VALUE(LEFT(A1152,4))-1)&amp;"-"&amp;TEXT(MOD(IF(VALUE(MID(A1152,6,2))&gt;=4,VALUE(LEFT(A1152,4)),VALUE(LEFT(A1152,4))-1)+1,100),"00")</f>
        <v>FY2021-22</v>
      </c>
      <c r="D1152" s="0" t="s">
        <v>116</v>
      </c>
      <c r="E1152" s="0" t="s">
        <v>116</v>
      </c>
      <c r="F1152" s="0" t="str">
        <f aca="false">INDEX(Mapping!$B$2:$B$465,MATCH(E1152,Mapping!$A$2:$A$465,0))</f>
        <v>RKM POWERGEN</v>
      </c>
      <c r="G1152" s="0" t="str">
        <f aca="false">INDEX(Mapping!$C$2:$C$465,MATCH(E1152,Mapping!$A$2:$A$465,0))</f>
        <v>RKM POWERGEN</v>
      </c>
      <c r="H1152" s="2" t="n">
        <v>114.46</v>
      </c>
      <c r="I1152" s="3" t="n">
        <v>2.62</v>
      </c>
    </row>
    <row r="1153" customFormat="false" ht="15" hidden="false" customHeight="false" outlineLevel="0" collapsed="false">
      <c r="A1153" s="0" t="s">
        <v>644</v>
      </c>
      <c r="B1153" s="0" t="n">
        <f aca="false">VALUE(LEFT(A1153,4))</f>
        <v>2021</v>
      </c>
      <c r="C1153" s="0" t="str">
        <f aca="false">"FY"&amp;IF(VALUE(MID(A1153,6,2))&gt;=4,VALUE(LEFT(A1153,4)),VALUE(LEFT(A1153,4))-1)&amp;"-"&amp;TEXT(MOD(IF(VALUE(MID(A1153,6,2))&gt;=4,VALUE(LEFT(A1153,4)),VALUE(LEFT(A1153,4))-1)+1,100),"00")</f>
        <v>FY2021-22</v>
      </c>
      <c r="D1153" s="0" t="s">
        <v>72</v>
      </c>
      <c r="E1153" s="0" t="s">
        <v>72</v>
      </c>
      <c r="F1153" s="0" t="str">
        <f aca="false">INDEX(Mapping!$B$2:$B$465,MATCH(E1153,Mapping!$A$2:$A$465,0))</f>
        <v>JINDAL POWER LTD - STAGE 1</v>
      </c>
      <c r="G1153" s="0" t="str">
        <f aca="false">INDEX(Mapping!$C$2:$C$465,MATCH(E1153,Mapping!$A$2:$A$465,0))</f>
        <v>JINDAL POWER LTD (BOTH STAGES)</v>
      </c>
      <c r="H1153" s="2" t="n">
        <v>100.59</v>
      </c>
      <c r="I1153" s="3" t="n">
        <v>2.3</v>
      </c>
    </row>
    <row r="1154" customFormat="false" ht="15" hidden="false" customHeight="false" outlineLevel="0" collapsed="false">
      <c r="A1154" s="0" t="s">
        <v>644</v>
      </c>
      <c r="B1154" s="0" t="n">
        <f aca="false">VALUE(LEFT(A1154,4))</f>
        <v>2021</v>
      </c>
      <c r="C1154" s="0" t="str">
        <f aca="false">"FY"&amp;IF(VALUE(MID(A1154,6,2))&gt;=4,VALUE(LEFT(A1154,4)),VALUE(LEFT(A1154,4))-1)&amp;"-"&amp;TEXT(MOD(IF(VALUE(MID(A1154,6,2))&gt;=4,VALUE(LEFT(A1154,4)),VALUE(LEFT(A1154,4))-1)+1,100),"00")</f>
        <v>FY2021-22</v>
      </c>
      <c r="D1154" s="0" t="s">
        <v>84</v>
      </c>
      <c r="E1154" s="0" t="s">
        <v>84</v>
      </c>
      <c r="F1154" s="0" t="str">
        <f aca="false">INDEX(Mapping!$B$2:$B$465,MATCH(E1154,Mapping!$A$2:$A$465,0))</f>
        <v>DB POWER</v>
      </c>
      <c r="G1154" s="0" t="str">
        <f aca="false">INDEX(Mapping!$C$2:$C$465,MATCH(E1154,Mapping!$A$2:$A$465,0))</f>
        <v>DB POWER</v>
      </c>
      <c r="H1154" s="2" t="n">
        <v>86.83</v>
      </c>
      <c r="I1154" s="3" t="n">
        <v>1.99</v>
      </c>
    </row>
    <row r="1155" customFormat="false" ht="15" hidden="false" customHeight="false" outlineLevel="0" collapsed="false">
      <c r="A1155" s="0" t="s">
        <v>644</v>
      </c>
      <c r="B1155" s="0" t="n">
        <f aca="false">VALUE(LEFT(A1155,4))</f>
        <v>2021</v>
      </c>
      <c r="C1155" s="0" t="str">
        <f aca="false">"FY"&amp;IF(VALUE(MID(A1155,6,2))&gt;=4,VALUE(LEFT(A1155,4)),VALUE(LEFT(A1155,4))-1)&amp;"-"&amp;TEXT(MOD(IF(VALUE(MID(A1155,6,2))&gt;=4,VALUE(LEFT(A1155,4)),VALUE(LEFT(A1155,4))-1)+1,100),"00")</f>
        <v>FY2021-22</v>
      </c>
      <c r="D1155" s="0" t="s">
        <v>44</v>
      </c>
      <c r="E1155" s="0" t="s">
        <v>44</v>
      </c>
      <c r="F1155" s="0" t="str">
        <f aca="false">INDEX(Mapping!$B$2:$B$465,MATCH(E1155,Mapping!$A$2:$A$465,0))</f>
        <v>HARYANA</v>
      </c>
      <c r="G1155" s="0" t="str">
        <f aca="false">INDEX(Mapping!$C$2:$C$465,MATCH(E1155,Mapping!$A$2:$A$465,0))</f>
        <v>HARYANA</v>
      </c>
      <c r="H1155" s="2" t="n">
        <v>77.34</v>
      </c>
      <c r="I1155" s="3" t="n">
        <v>1.77</v>
      </c>
    </row>
    <row r="1156" customFormat="false" ht="15" hidden="false" customHeight="false" outlineLevel="0" collapsed="false">
      <c r="A1156" s="0" t="s">
        <v>644</v>
      </c>
      <c r="B1156" s="0" t="n">
        <f aca="false">VALUE(LEFT(A1156,4))</f>
        <v>2021</v>
      </c>
      <c r="C1156" s="0" t="str">
        <f aca="false">"FY"&amp;IF(VALUE(MID(A1156,6,2))&gt;=4,VALUE(LEFT(A1156,4)),VALUE(LEFT(A1156,4))-1)&amp;"-"&amp;TEXT(MOD(IF(VALUE(MID(A1156,6,2))&gt;=4,VALUE(LEFT(A1156,4)),VALUE(LEFT(A1156,4))-1)+1,100),"00")</f>
        <v>FY2021-22</v>
      </c>
      <c r="D1156" s="0" t="s">
        <v>89</v>
      </c>
      <c r="E1156" s="0" t="s">
        <v>89</v>
      </c>
      <c r="F1156" s="0" t="str">
        <f aca="false">INDEX(Mapping!$B$2:$B$465,MATCH(E1156,Mapping!$A$2:$A$465,0))</f>
        <v>MB POWER (MP)</v>
      </c>
      <c r="G1156" s="0" t="str">
        <f aca="false">INDEX(Mapping!$C$2:$C$465,MATCH(E1156,Mapping!$A$2:$A$465,0))</f>
        <v>MB POWER (MP)</v>
      </c>
      <c r="H1156" s="2" t="n">
        <v>77.09</v>
      </c>
      <c r="I1156" s="3" t="n">
        <v>1.77</v>
      </c>
    </row>
    <row r="1157" customFormat="false" ht="15" hidden="false" customHeight="false" outlineLevel="0" collapsed="false">
      <c r="A1157" s="0" t="s">
        <v>644</v>
      </c>
      <c r="B1157" s="0" t="n">
        <f aca="false">VALUE(LEFT(A1157,4))</f>
        <v>2021</v>
      </c>
      <c r="C1157" s="0" t="str">
        <f aca="false">"FY"&amp;IF(VALUE(MID(A1157,6,2))&gt;=4,VALUE(LEFT(A1157,4)),VALUE(LEFT(A1157,4))-1)&amp;"-"&amp;TEXT(MOD(IF(VALUE(MID(A1157,6,2))&gt;=4,VALUE(LEFT(A1157,4)),VALUE(LEFT(A1157,4))-1)+1,100),"00")</f>
        <v>FY2021-22</v>
      </c>
      <c r="D1157" s="0" t="s">
        <v>82</v>
      </c>
      <c r="E1157" s="0" t="s">
        <v>82</v>
      </c>
      <c r="F1157" s="0" t="str">
        <f aca="false">INDEX(Mapping!$B$2:$B$465,MATCH(E1157,Mapping!$A$2:$A$465,0))</f>
        <v>JINDAL INDIA THERMAL POWER (JITPL)</v>
      </c>
      <c r="G1157" s="0" t="str">
        <f aca="false">INDEX(Mapping!$C$2:$C$465,MATCH(E1157,Mapping!$A$2:$A$465,0))</f>
        <v>JINDAL INDIA THERMAL POWER (JITPL)</v>
      </c>
      <c r="H1157" s="2" t="n">
        <v>50.31</v>
      </c>
      <c r="I1157" s="3" t="n">
        <v>1.15</v>
      </c>
    </row>
    <row r="1158" customFormat="false" ht="15" hidden="false" customHeight="false" outlineLevel="0" collapsed="false">
      <c r="A1158" s="0" t="s">
        <v>644</v>
      </c>
      <c r="B1158" s="0" t="n">
        <f aca="false">VALUE(LEFT(A1158,4))</f>
        <v>2021</v>
      </c>
      <c r="C1158" s="0" t="str">
        <f aca="false">"FY"&amp;IF(VALUE(MID(A1158,6,2))&gt;=4,VALUE(LEFT(A1158,4)),VALUE(LEFT(A1158,4))-1)&amp;"-"&amp;TEXT(MOD(IF(VALUE(MID(A1158,6,2))&gt;=4,VALUE(LEFT(A1158,4)),VALUE(LEFT(A1158,4))-1)+1,100),"00")</f>
        <v>FY2021-22</v>
      </c>
      <c r="D1158" s="0" t="s">
        <v>143</v>
      </c>
      <c r="E1158" s="0" t="s">
        <v>143</v>
      </c>
      <c r="F1158" s="0" t="str">
        <f aca="false">INDEX(Mapping!$B$2:$B$465,MATCH(E1158,Mapping!$A$2:$A$465,0))</f>
        <v>MARUTI CLEAN COAL &amp; POWER</v>
      </c>
      <c r="G1158" s="0" t="str">
        <f aca="false">INDEX(Mapping!$C$2:$C$465,MATCH(E1158,Mapping!$A$2:$A$465,0))</f>
        <v>MARUTI CLEAN COAL &amp; POWER</v>
      </c>
      <c r="H1158" s="2" t="n">
        <v>48.61</v>
      </c>
      <c r="I1158" s="3" t="n">
        <v>1.11</v>
      </c>
    </row>
    <row r="1159" customFormat="false" ht="15" hidden="false" customHeight="false" outlineLevel="0" collapsed="false">
      <c r="A1159" s="0" t="s">
        <v>644</v>
      </c>
      <c r="B1159" s="0" t="n">
        <f aca="false">VALUE(LEFT(A1159,4))</f>
        <v>2021</v>
      </c>
      <c r="C1159" s="0" t="str">
        <f aca="false">"FY"&amp;IF(VALUE(MID(A1159,6,2))&gt;=4,VALUE(LEFT(A1159,4)),VALUE(LEFT(A1159,4))-1)&amp;"-"&amp;TEXT(MOD(IF(VALUE(MID(A1159,6,2))&gt;=4,VALUE(LEFT(A1159,4)),VALUE(LEFT(A1159,4))-1)+1,100),"00")</f>
        <v>FY2021-22</v>
      </c>
      <c r="D1159" s="0" t="s">
        <v>187</v>
      </c>
      <c r="E1159" s="0" t="s">
        <v>187</v>
      </c>
      <c r="F1159" s="0" t="str">
        <f aca="false">INDEX(Mapping!$B$2:$B$465,MATCH(E1159,Mapping!$A$2:$A$465,0))</f>
        <v>SPECTRUM</v>
      </c>
      <c r="G1159" s="0" t="str">
        <f aca="false">INDEX(Mapping!$C$2:$C$465,MATCH(E1159,Mapping!$A$2:$A$465,0))</f>
        <v>SPECTRUM</v>
      </c>
      <c r="H1159" s="2" t="n">
        <v>45.77</v>
      </c>
      <c r="I1159" s="3" t="n">
        <v>1.05</v>
      </c>
    </row>
    <row r="1160" customFormat="false" ht="15" hidden="false" customHeight="false" outlineLevel="0" collapsed="false">
      <c r="A1160" s="0" t="s">
        <v>644</v>
      </c>
      <c r="B1160" s="0" t="n">
        <f aca="false">VALUE(LEFT(A1160,4))</f>
        <v>2021</v>
      </c>
      <c r="C1160" s="0" t="str">
        <f aca="false">"FY"&amp;IF(VALUE(MID(A1160,6,2))&gt;=4,VALUE(LEFT(A1160,4)),VALUE(LEFT(A1160,4))-1)&amp;"-"&amp;TEXT(MOD(IF(VALUE(MID(A1160,6,2))&gt;=4,VALUE(LEFT(A1160,4)),VALUE(LEFT(A1160,4))-1)+1,100),"00")</f>
        <v>FY2021-22</v>
      </c>
      <c r="D1160" s="0" t="s">
        <v>61</v>
      </c>
      <c r="E1160" s="0" t="s">
        <v>61</v>
      </c>
      <c r="F1160" s="0" t="str">
        <f aca="false">INDEX(Mapping!$B$2:$B$465,MATCH(E1160,Mapping!$A$2:$A$465,0))</f>
        <v>ASSAM</v>
      </c>
      <c r="G1160" s="0" t="str">
        <f aca="false">INDEX(Mapping!$C$2:$C$465,MATCH(E1160,Mapping!$A$2:$A$465,0))</f>
        <v>ASSAM</v>
      </c>
      <c r="H1160" s="2" t="n">
        <v>39.24</v>
      </c>
      <c r="I1160" s="3" t="n">
        <v>0.9</v>
      </c>
    </row>
    <row r="1161" customFormat="false" ht="15" hidden="false" customHeight="false" outlineLevel="0" collapsed="false">
      <c r="A1161" s="0" t="s">
        <v>644</v>
      </c>
      <c r="B1161" s="0" t="n">
        <f aca="false">VALUE(LEFT(A1161,4))</f>
        <v>2021</v>
      </c>
      <c r="C1161" s="0" t="str">
        <f aca="false">"FY"&amp;IF(VALUE(MID(A1161,6,2))&gt;=4,VALUE(LEFT(A1161,4)),VALUE(LEFT(A1161,4))-1)&amp;"-"&amp;TEXT(MOD(IF(VALUE(MID(A1161,6,2))&gt;=4,VALUE(LEFT(A1161,4)),VALUE(LEFT(A1161,4))-1)+1,100),"00")</f>
        <v>FY2021-22</v>
      </c>
      <c r="D1161" s="0" t="s">
        <v>119</v>
      </c>
      <c r="E1161" s="0" t="s">
        <v>119</v>
      </c>
      <c r="F1161" s="0" t="str">
        <f aca="false">INDEX(Mapping!$B$2:$B$465,MATCH(E1161,Mapping!$A$2:$A$465,0))</f>
        <v>GOA</v>
      </c>
      <c r="G1161" s="0" t="str">
        <f aca="false">INDEX(Mapping!$C$2:$C$465,MATCH(E1161,Mapping!$A$2:$A$465,0))</f>
        <v>GOA</v>
      </c>
      <c r="H1161" s="2" t="n">
        <v>37.32</v>
      </c>
      <c r="I1161" s="3" t="n">
        <v>0.85</v>
      </c>
    </row>
    <row r="1162" customFormat="false" ht="15" hidden="false" customHeight="false" outlineLevel="0" collapsed="false">
      <c r="A1162" s="0" t="s">
        <v>644</v>
      </c>
      <c r="B1162" s="0" t="n">
        <f aca="false">VALUE(LEFT(A1162,4))</f>
        <v>2021</v>
      </c>
      <c r="C1162" s="0" t="str">
        <f aca="false">"FY"&amp;IF(VALUE(MID(A1162,6,2))&gt;=4,VALUE(LEFT(A1162,4)),VALUE(LEFT(A1162,4))-1)&amp;"-"&amp;TEXT(MOD(IF(VALUE(MID(A1162,6,2))&gt;=4,VALUE(LEFT(A1162,4)),VALUE(LEFT(A1162,4))-1)+1,100),"00")</f>
        <v>FY2021-22</v>
      </c>
      <c r="D1162" s="0" t="s">
        <v>79</v>
      </c>
      <c r="E1162" s="0" t="s">
        <v>79</v>
      </c>
      <c r="F1162" s="0" t="str">
        <f aca="false">INDEX(Mapping!$B$2:$B$465,MATCH(E1162,Mapping!$A$2:$A$465,0))</f>
        <v>MAHAN ENERGEN (EX-ESSAR POWER MP)</v>
      </c>
      <c r="G1162" s="0" t="str">
        <f aca="false">INDEX(Mapping!$C$2:$C$465,MATCH(E1162,Mapping!$A$2:$A$465,0))</f>
        <v>ADANI POWER (ALL PLANTS)</v>
      </c>
      <c r="H1162" s="2" t="n">
        <v>35.33</v>
      </c>
      <c r="I1162" s="3" t="n">
        <v>0.81</v>
      </c>
    </row>
    <row r="1163" customFormat="false" ht="15" hidden="false" customHeight="false" outlineLevel="0" collapsed="false">
      <c r="A1163" s="0" t="s">
        <v>644</v>
      </c>
      <c r="B1163" s="0" t="n">
        <f aca="false">VALUE(LEFT(A1163,4))</f>
        <v>2021</v>
      </c>
      <c r="C1163" s="0" t="str">
        <f aca="false">"FY"&amp;IF(VALUE(MID(A1163,6,2))&gt;=4,VALUE(LEFT(A1163,4)),VALUE(LEFT(A1163,4))-1)&amp;"-"&amp;TEXT(MOD(IF(VALUE(MID(A1163,6,2))&gt;=4,VALUE(LEFT(A1163,4)),VALUE(LEFT(A1163,4))-1)+1,100),"00")</f>
        <v>FY2021-22</v>
      </c>
      <c r="D1163" s="0" t="s">
        <v>40</v>
      </c>
      <c r="E1163" s="0" t="s">
        <v>40</v>
      </c>
      <c r="F1163" s="0" t="str">
        <f aca="false">INDEX(Mapping!$B$2:$B$465,MATCH(E1163,Mapping!$A$2:$A$465,0))</f>
        <v>TAMIL NADU</v>
      </c>
      <c r="G1163" s="0" t="str">
        <f aca="false">INDEX(Mapping!$C$2:$C$465,MATCH(E1163,Mapping!$A$2:$A$465,0))</f>
        <v>TAMIL NADU</v>
      </c>
      <c r="H1163" s="2" t="n">
        <v>30.04</v>
      </c>
      <c r="I1163" s="3" t="n">
        <v>0.69</v>
      </c>
    </row>
    <row r="1164" customFormat="false" ht="15" hidden="false" customHeight="false" outlineLevel="0" collapsed="false">
      <c r="A1164" s="0" t="s">
        <v>644</v>
      </c>
      <c r="B1164" s="0" t="n">
        <f aca="false">VALUE(LEFT(A1164,4))</f>
        <v>2021</v>
      </c>
      <c r="C1164" s="0" t="str">
        <f aca="false">"FY"&amp;IF(VALUE(MID(A1164,6,2))&gt;=4,VALUE(LEFT(A1164,4)),VALUE(LEFT(A1164,4))-1)&amp;"-"&amp;TEXT(MOD(IF(VALUE(MID(A1164,6,2))&gt;=4,VALUE(LEFT(A1164,4)),VALUE(LEFT(A1164,4))-1)+1,100),"00")</f>
        <v>FY2021-22</v>
      </c>
      <c r="D1164" s="0" t="s">
        <v>152</v>
      </c>
      <c r="E1164" s="0" t="s">
        <v>152</v>
      </c>
      <c r="F1164" s="0" t="str">
        <f aca="false">INDEX(Mapping!$B$2:$B$465,MATCH(E1164,Mapping!$A$2:$A$465,0))</f>
        <v>CHANDIGARH</v>
      </c>
      <c r="G1164" s="0" t="str">
        <f aca="false">INDEX(Mapping!$C$2:$C$465,MATCH(E1164,Mapping!$A$2:$A$465,0))</f>
        <v>CHANDIGARH</v>
      </c>
      <c r="H1164" s="2" t="n">
        <v>30.02</v>
      </c>
      <c r="I1164" s="3" t="n">
        <v>0.69</v>
      </c>
    </row>
    <row r="1165" customFormat="false" ht="15" hidden="false" customHeight="false" outlineLevel="0" collapsed="false">
      <c r="A1165" s="0" t="s">
        <v>644</v>
      </c>
      <c r="B1165" s="0" t="n">
        <f aca="false">VALUE(LEFT(A1165,4))</f>
        <v>2021</v>
      </c>
      <c r="C1165" s="0" t="str">
        <f aca="false">"FY"&amp;IF(VALUE(MID(A1165,6,2))&gt;=4,VALUE(LEFT(A1165,4)),VALUE(LEFT(A1165,4))-1)&amp;"-"&amp;TEXT(MOD(IF(VALUE(MID(A1165,6,2))&gt;=4,VALUE(LEFT(A1165,4)),VALUE(LEFT(A1165,4))-1)+1,100),"00")</f>
        <v>FY2021-22</v>
      </c>
      <c r="D1165" s="0" t="s">
        <v>122</v>
      </c>
      <c r="E1165" s="0" t="s">
        <v>122</v>
      </c>
      <c r="F1165" s="0" t="str">
        <f aca="false">INDEX(Mapping!$B$2:$B$465,MATCH(E1165,Mapping!$A$2:$A$465,0))</f>
        <v>KARCHAM WANGTOO HEP</v>
      </c>
      <c r="G1165" s="0" t="str">
        <f aca="false">INDEX(Mapping!$C$2:$C$465,MATCH(E1165,Mapping!$A$2:$A$465,0))</f>
        <v>KARCHAM WANGTOO HEP</v>
      </c>
      <c r="H1165" s="2" t="n">
        <v>29.15</v>
      </c>
      <c r="I1165" s="3" t="n">
        <v>0.67</v>
      </c>
    </row>
    <row r="1166" customFormat="false" ht="15" hidden="false" customHeight="false" outlineLevel="0" collapsed="false">
      <c r="A1166" s="0" t="s">
        <v>644</v>
      </c>
      <c r="B1166" s="0" t="n">
        <f aca="false">VALUE(LEFT(A1166,4))</f>
        <v>2021</v>
      </c>
      <c r="C1166" s="0" t="str">
        <f aca="false">"FY"&amp;IF(VALUE(MID(A1166,6,2))&gt;=4,VALUE(LEFT(A1166,4)),VALUE(LEFT(A1166,4))-1)&amp;"-"&amp;TEXT(MOD(IF(VALUE(MID(A1166,6,2))&gt;=4,VALUE(LEFT(A1166,4)),VALUE(LEFT(A1166,4))-1)+1,100),"00")</f>
        <v>FY2021-22</v>
      </c>
      <c r="D1166" s="0" t="s">
        <v>211</v>
      </c>
      <c r="E1166" s="0" t="s">
        <v>211</v>
      </c>
      <c r="F1166" s="0" t="str">
        <f aca="false">INDEX(Mapping!$B$2:$B$465,MATCH(E1166,Mapping!$A$2:$A$465,0))</f>
        <v>SINGOLI BHATWARI HEP</v>
      </c>
      <c r="G1166" s="0" t="str">
        <f aca="false">INDEX(Mapping!$C$2:$C$465,MATCH(E1166,Mapping!$A$2:$A$465,0))</f>
        <v>SINGOLI BHATWARI HEP</v>
      </c>
      <c r="H1166" s="2" t="n">
        <v>26.7</v>
      </c>
      <c r="I1166" s="3" t="n">
        <v>0.61</v>
      </c>
    </row>
    <row r="1167" customFormat="false" ht="15" hidden="false" customHeight="false" outlineLevel="0" collapsed="false">
      <c r="A1167" s="0" t="s">
        <v>644</v>
      </c>
      <c r="B1167" s="0" t="n">
        <f aca="false">VALUE(LEFT(A1167,4))</f>
        <v>2021</v>
      </c>
      <c r="C1167" s="0" t="str">
        <f aca="false">"FY"&amp;IF(VALUE(MID(A1167,6,2))&gt;=4,VALUE(LEFT(A1167,4)),VALUE(LEFT(A1167,4))-1)&amp;"-"&amp;TEXT(MOD(IF(VALUE(MID(A1167,6,2))&gt;=4,VALUE(LEFT(A1167,4)),VALUE(LEFT(A1167,4))-1)+1,100),"00")</f>
        <v>FY2021-22</v>
      </c>
      <c r="D1167" s="0" t="s">
        <v>142</v>
      </c>
      <c r="E1167" s="0" t="s">
        <v>142</v>
      </c>
      <c r="F1167" s="0" t="str">
        <f aca="false">INDEX(Mapping!$B$2:$B$465,MATCH(E1167,Mapping!$A$2:$A$465,0))</f>
        <v>SAINJ HEP</v>
      </c>
      <c r="G1167" s="0" t="str">
        <f aca="false">INDEX(Mapping!$C$2:$C$465,MATCH(E1167,Mapping!$A$2:$A$465,0))</f>
        <v>SAINJ HEP</v>
      </c>
      <c r="H1167" s="2" t="n">
        <v>25.79</v>
      </c>
      <c r="I1167" s="3" t="n">
        <v>0.59</v>
      </c>
    </row>
    <row r="1168" customFormat="false" ht="15" hidden="false" customHeight="false" outlineLevel="0" collapsed="false">
      <c r="A1168" s="0" t="s">
        <v>644</v>
      </c>
      <c r="B1168" s="0" t="n">
        <f aca="false">VALUE(LEFT(A1168,4))</f>
        <v>2021</v>
      </c>
      <c r="C1168" s="0" t="str">
        <f aca="false">"FY"&amp;IF(VALUE(MID(A1168,6,2))&gt;=4,VALUE(LEFT(A1168,4)),VALUE(LEFT(A1168,4))-1)&amp;"-"&amp;TEXT(MOD(IF(VALUE(MID(A1168,6,2))&gt;=4,VALUE(LEFT(A1168,4)),VALUE(LEFT(A1168,4))-1)+1,100),"00")</f>
        <v>FY2021-22</v>
      </c>
      <c r="D1168" s="0" t="s">
        <v>67</v>
      </c>
      <c r="E1168" s="0" t="s">
        <v>67</v>
      </c>
      <c r="F1168" s="0" t="str">
        <f aca="false">INDEX(Mapping!$B$2:$B$465,MATCH(E1168,Mapping!$A$2:$A$465,0))</f>
        <v>JINDAL POWER LTD - STAGE 2</v>
      </c>
      <c r="G1168" s="0" t="str">
        <f aca="false">INDEX(Mapping!$C$2:$C$465,MATCH(E1168,Mapping!$A$2:$A$465,0))</f>
        <v>JINDAL POWER LTD (BOTH STAGES)</v>
      </c>
      <c r="H1168" s="2" t="n">
        <v>24.72</v>
      </c>
      <c r="I1168" s="3" t="n">
        <v>0.57</v>
      </c>
    </row>
    <row r="1169" customFormat="false" ht="15" hidden="false" customHeight="false" outlineLevel="0" collapsed="false">
      <c r="A1169" s="0" t="s">
        <v>644</v>
      </c>
      <c r="B1169" s="0" t="n">
        <f aca="false">VALUE(LEFT(A1169,4))</f>
        <v>2021</v>
      </c>
      <c r="C1169" s="0" t="str">
        <f aca="false">"FY"&amp;IF(VALUE(MID(A1169,6,2))&gt;=4,VALUE(LEFT(A1169,4)),VALUE(LEFT(A1169,4))-1)&amp;"-"&amp;TEXT(MOD(IF(VALUE(MID(A1169,6,2))&gt;=4,VALUE(LEFT(A1169,4)),VALUE(LEFT(A1169,4))-1)+1,100),"00")</f>
        <v>FY2021-22</v>
      </c>
      <c r="D1169" s="0" t="s">
        <v>65</v>
      </c>
      <c r="E1169" s="0" t="s">
        <v>65</v>
      </c>
      <c r="F1169" s="0" t="str">
        <f aca="false">INDEX(Mapping!$B$2:$B$465,MATCH(E1169,Mapping!$A$2:$A$465,0))</f>
        <v>JAYPEE NIGRIE STPP</v>
      </c>
      <c r="G1169" s="0" t="str">
        <f aca="false">INDEX(Mapping!$C$2:$C$465,MATCH(E1169,Mapping!$A$2:$A$465,0))</f>
        <v>JAYPEE NIGRIE STPP</v>
      </c>
      <c r="H1169" s="2" t="n">
        <v>22.8</v>
      </c>
      <c r="I1169" s="3" t="n">
        <v>0.52</v>
      </c>
    </row>
    <row r="1170" customFormat="false" ht="15" hidden="false" customHeight="false" outlineLevel="0" collapsed="false">
      <c r="A1170" s="0" t="s">
        <v>644</v>
      </c>
      <c r="B1170" s="0" t="n">
        <f aca="false">VALUE(LEFT(A1170,4))</f>
        <v>2021</v>
      </c>
      <c r="C1170" s="0" t="str">
        <f aca="false">"FY"&amp;IF(VALUE(MID(A1170,6,2))&gt;=4,VALUE(LEFT(A1170,4)),VALUE(LEFT(A1170,4))-1)&amp;"-"&amp;TEXT(MOD(IF(VALUE(MID(A1170,6,2))&gt;=4,VALUE(LEFT(A1170,4)),VALUE(LEFT(A1170,4))-1)+1,100),"00")</f>
        <v>FY2021-22</v>
      </c>
      <c r="D1170" s="0" t="s">
        <v>184</v>
      </c>
      <c r="E1170" s="0" t="s">
        <v>184</v>
      </c>
      <c r="F1170" s="0" t="str">
        <f aca="false">INDEX(Mapping!$B$2:$B$465,MATCH(E1170,Mapping!$A$2:$A$465,0))</f>
        <v>GMR KAMALANGA</v>
      </c>
      <c r="G1170" s="0" t="str">
        <f aca="false">INDEX(Mapping!$C$2:$C$465,MATCH(E1170,Mapping!$A$2:$A$465,0))</f>
        <v>GMR ENERGY</v>
      </c>
      <c r="H1170" s="2" t="n">
        <v>21.73</v>
      </c>
      <c r="I1170" s="3" t="n">
        <v>0.5</v>
      </c>
    </row>
    <row r="1171" customFormat="false" ht="15" hidden="false" customHeight="false" outlineLevel="0" collapsed="false">
      <c r="A1171" s="0" t="s">
        <v>644</v>
      </c>
      <c r="B1171" s="0" t="n">
        <f aca="false">VALUE(LEFT(A1171,4))</f>
        <v>2021</v>
      </c>
      <c r="C1171" s="0" t="str">
        <f aca="false">"FY"&amp;IF(VALUE(MID(A1171,6,2))&gt;=4,VALUE(LEFT(A1171,4)),VALUE(LEFT(A1171,4))-1)&amp;"-"&amp;TEXT(MOD(IF(VALUE(MID(A1171,6,2))&gt;=4,VALUE(LEFT(A1171,4)),VALUE(LEFT(A1171,4))-1)+1,100),"00")</f>
        <v>FY2021-22</v>
      </c>
      <c r="D1171" s="0" t="s">
        <v>228</v>
      </c>
      <c r="E1171" s="0" t="s">
        <v>228</v>
      </c>
      <c r="F1171" s="0" t="str">
        <f aca="false">INDEX(Mapping!$B$2:$B$465,MATCH(E1171,Mapping!$A$2:$A$465,0))</f>
        <v>OTPC PALATANA</v>
      </c>
      <c r="G1171" s="0" t="str">
        <f aca="false">INDEX(Mapping!$C$2:$C$465,MATCH(E1171,Mapping!$A$2:$A$465,0))</f>
        <v>OTPC PALATANA</v>
      </c>
      <c r="H1171" s="2" t="n">
        <v>21.68</v>
      </c>
      <c r="I1171" s="3" t="n">
        <v>0.5</v>
      </c>
    </row>
    <row r="1172" customFormat="false" ht="15" hidden="false" customHeight="false" outlineLevel="0" collapsed="false">
      <c r="A1172" s="0" t="s">
        <v>644</v>
      </c>
      <c r="B1172" s="0" t="n">
        <f aca="false">VALUE(LEFT(A1172,4))</f>
        <v>2021</v>
      </c>
      <c r="C1172" s="0" t="str">
        <f aca="false">"FY"&amp;IF(VALUE(MID(A1172,6,2))&gt;=4,VALUE(LEFT(A1172,4)),VALUE(LEFT(A1172,4))-1)&amp;"-"&amp;TEXT(MOD(IF(VALUE(MID(A1172,6,2))&gt;=4,VALUE(LEFT(A1172,4)),VALUE(LEFT(A1172,4))-1)+1,100),"00")</f>
        <v>FY2021-22</v>
      </c>
      <c r="D1172" s="0" t="s">
        <v>37</v>
      </c>
      <c r="E1172" s="0" t="s">
        <v>37</v>
      </c>
      <c r="F1172" s="0" t="str">
        <f aca="false">INDEX(Mapping!$B$2:$B$465,MATCH(E1172,Mapping!$A$2:$A$465,0))</f>
        <v>MAHARASHTRA</v>
      </c>
      <c r="G1172" s="0" t="str">
        <f aca="false">INDEX(Mapping!$C$2:$C$465,MATCH(E1172,Mapping!$A$2:$A$465,0))</f>
        <v>MAHARASHTRA</v>
      </c>
      <c r="H1172" s="2" t="n">
        <v>20.21</v>
      </c>
      <c r="I1172" s="3" t="n">
        <v>0.46</v>
      </c>
    </row>
    <row r="1173" customFormat="false" ht="15" hidden="false" customHeight="false" outlineLevel="0" collapsed="false">
      <c r="A1173" s="0" t="s">
        <v>644</v>
      </c>
      <c r="B1173" s="0" t="n">
        <f aca="false">VALUE(LEFT(A1173,4))</f>
        <v>2021</v>
      </c>
      <c r="C1173" s="0" t="str">
        <f aca="false">"FY"&amp;IF(VALUE(MID(A1173,6,2))&gt;=4,VALUE(LEFT(A1173,4)),VALUE(LEFT(A1173,4))-1)&amp;"-"&amp;TEXT(MOD(IF(VALUE(MID(A1173,6,2))&gt;=4,VALUE(LEFT(A1173,4)),VALUE(LEFT(A1173,4))-1)+1,100),"00")</f>
        <v>FY2021-22</v>
      </c>
      <c r="D1173" s="0" t="s">
        <v>31</v>
      </c>
      <c r="E1173" s="0" t="s">
        <v>31</v>
      </c>
      <c r="F1173" s="0" t="str">
        <f aca="false">INDEX(Mapping!$B$2:$B$465,MATCH(E1173,Mapping!$A$2:$A$465,0))</f>
        <v>GUJARAT</v>
      </c>
      <c r="G1173" s="0" t="str">
        <f aca="false">INDEX(Mapping!$C$2:$C$465,MATCH(E1173,Mapping!$A$2:$A$465,0))</f>
        <v>GUJARAT</v>
      </c>
      <c r="H1173" s="2" t="n">
        <v>18.34</v>
      </c>
      <c r="I1173" s="3" t="n">
        <v>0.42</v>
      </c>
    </row>
    <row r="1174" customFormat="false" ht="15" hidden="false" customHeight="false" outlineLevel="0" collapsed="false">
      <c r="A1174" s="0" t="s">
        <v>644</v>
      </c>
      <c r="B1174" s="0" t="n">
        <f aca="false">VALUE(LEFT(A1174,4))</f>
        <v>2021</v>
      </c>
      <c r="C1174" s="0" t="str">
        <f aca="false">"FY"&amp;IF(VALUE(MID(A1174,6,2))&gt;=4,VALUE(LEFT(A1174,4)),VALUE(LEFT(A1174,4))-1)&amp;"-"&amp;TEXT(MOD(IF(VALUE(MID(A1174,6,2))&gt;=4,VALUE(LEFT(A1174,4)),VALUE(LEFT(A1174,4))-1)+1,100),"00")</f>
        <v>FY2021-22</v>
      </c>
      <c r="D1174" s="0" t="s">
        <v>203</v>
      </c>
      <c r="E1174" s="0" t="s">
        <v>203</v>
      </c>
      <c r="F1174" s="0" t="str">
        <f aca="false">INDEX(Mapping!$B$2:$B$465,MATCH(E1174,Mapping!$A$2:$A$465,0))</f>
        <v>ADHUNIK POWER</v>
      </c>
      <c r="G1174" s="0" t="str">
        <f aca="false">INDEX(Mapping!$C$2:$C$465,MATCH(E1174,Mapping!$A$2:$A$465,0))</f>
        <v>ADHUNIK POWER</v>
      </c>
      <c r="H1174" s="2" t="n">
        <v>18.18</v>
      </c>
      <c r="I1174" s="3" t="n">
        <v>0.42</v>
      </c>
    </row>
    <row r="1175" customFormat="false" ht="15" hidden="false" customHeight="false" outlineLevel="0" collapsed="false">
      <c r="A1175" s="0" t="s">
        <v>644</v>
      </c>
      <c r="B1175" s="0" t="n">
        <f aca="false">VALUE(LEFT(A1175,4))</f>
        <v>2021</v>
      </c>
      <c r="C1175" s="0" t="str">
        <f aca="false">"FY"&amp;IF(VALUE(MID(A1175,6,2))&gt;=4,VALUE(LEFT(A1175,4)),VALUE(LEFT(A1175,4))-1)&amp;"-"&amp;TEXT(MOD(IF(VALUE(MID(A1175,6,2))&gt;=4,VALUE(LEFT(A1175,4)),VALUE(LEFT(A1175,4))-1)+1,100),"00")</f>
        <v>FY2021-22</v>
      </c>
      <c r="D1175" s="0" t="s">
        <v>154</v>
      </c>
      <c r="E1175" s="0" t="s">
        <v>154</v>
      </c>
      <c r="F1175" s="0" t="str">
        <f aca="false">INDEX(Mapping!$B$2:$B$465,MATCH(E1175,Mapping!$A$2:$A$465,0))</f>
        <v>DVC</v>
      </c>
      <c r="G1175" s="0" t="str">
        <f aca="false">INDEX(Mapping!$C$2:$C$465,MATCH(E1175,Mapping!$A$2:$A$465,0))</f>
        <v>DVC</v>
      </c>
      <c r="H1175" s="2" t="n">
        <v>17.74</v>
      </c>
      <c r="I1175" s="3" t="n">
        <v>0.41</v>
      </c>
    </row>
    <row r="1176" customFormat="false" ht="15" hidden="false" customHeight="false" outlineLevel="0" collapsed="false">
      <c r="A1176" s="0" t="s">
        <v>644</v>
      </c>
      <c r="B1176" s="0" t="n">
        <f aca="false">VALUE(LEFT(A1176,4))</f>
        <v>2021</v>
      </c>
      <c r="C1176" s="0" t="str">
        <f aca="false">"FY"&amp;IF(VALUE(MID(A1176,6,2))&gt;=4,VALUE(LEFT(A1176,4)),VALUE(LEFT(A1176,4))-1)&amp;"-"&amp;TEXT(MOD(IF(VALUE(MID(A1176,6,2))&gt;=4,VALUE(LEFT(A1176,4)),VALUE(LEFT(A1176,4))-1)+1,100),"00")</f>
        <v>FY2021-22</v>
      </c>
      <c r="D1176" s="0" t="s">
        <v>169</v>
      </c>
      <c r="E1176" s="0" t="s">
        <v>169</v>
      </c>
      <c r="F1176" s="0" t="str">
        <f aca="false">INDEX(Mapping!$B$2:$B$465,MATCH(E1176,Mapping!$A$2:$A$465,0))</f>
        <v>JHABUA POWER</v>
      </c>
      <c r="G1176" s="0" t="str">
        <f aca="false">INDEX(Mapping!$C$2:$C$465,MATCH(E1176,Mapping!$A$2:$A$465,0))</f>
        <v>JHABUA POWER</v>
      </c>
      <c r="H1176" s="2" t="n">
        <v>16.92</v>
      </c>
      <c r="I1176" s="3" t="n">
        <v>0.39</v>
      </c>
    </row>
    <row r="1177" customFormat="false" ht="15" hidden="false" customHeight="false" outlineLevel="0" collapsed="false">
      <c r="A1177" s="0" t="s">
        <v>644</v>
      </c>
      <c r="B1177" s="0" t="n">
        <f aca="false">VALUE(LEFT(A1177,4))</f>
        <v>2021</v>
      </c>
      <c r="C1177" s="0" t="str">
        <f aca="false">"FY"&amp;IF(VALUE(MID(A1177,6,2))&gt;=4,VALUE(LEFT(A1177,4)),VALUE(LEFT(A1177,4))-1)&amp;"-"&amp;TEXT(MOD(IF(VALUE(MID(A1177,6,2))&gt;=4,VALUE(LEFT(A1177,4)),VALUE(LEFT(A1177,4))-1)+1,100),"00")</f>
        <v>FY2021-22</v>
      </c>
      <c r="D1177" s="0" t="s">
        <v>159</v>
      </c>
      <c r="E1177" s="0" t="s">
        <v>159</v>
      </c>
      <c r="F1177" s="0" t="str">
        <f aca="false">INDEX(Mapping!$B$2:$B$465,MATCH(E1177,Mapping!$A$2:$A$465,0))</f>
        <v>GMR WARORA (EX-EMCO)</v>
      </c>
      <c r="G1177" s="0" t="str">
        <f aca="false">INDEX(Mapping!$C$2:$C$465,MATCH(E1177,Mapping!$A$2:$A$465,0))</f>
        <v>GMR ENERGY</v>
      </c>
      <c r="H1177" s="2" t="n">
        <v>16.79</v>
      </c>
      <c r="I1177" s="3" t="n">
        <v>0.38</v>
      </c>
    </row>
    <row r="1178" customFormat="false" ht="15" hidden="false" customHeight="false" outlineLevel="0" collapsed="false">
      <c r="A1178" s="0" t="s">
        <v>644</v>
      </c>
      <c r="B1178" s="0" t="n">
        <f aca="false">VALUE(LEFT(A1178,4))</f>
        <v>2021</v>
      </c>
      <c r="C1178" s="0" t="str">
        <f aca="false">"FY"&amp;IF(VALUE(MID(A1178,6,2))&gt;=4,VALUE(LEFT(A1178,4)),VALUE(LEFT(A1178,4))-1)&amp;"-"&amp;TEXT(MOD(IF(VALUE(MID(A1178,6,2))&gt;=4,VALUE(LEFT(A1178,4)),VALUE(LEFT(A1178,4))-1)+1,100),"00")</f>
        <v>FY2021-22</v>
      </c>
      <c r="D1178" s="0" t="s">
        <v>191</v>
      </c>
      <c r="E1178" s="0" t="s">
        <v>191</v>
      </c>
      <c r="F1178" s="0" t="str">
        <f aca="false">INDEX(Mapping!$B$2:$B$465,MATCH(E1178,Mapping!$A$2:$A$465,0))</f>
        <v>DIKCHU HEP</v>
      </c>
      <c r="G1178" s="0" t="str">
        <f aca="false">INDEX(Mapping!$C$2:$C$465,MATCH(E1178,Mapping!$A$2:$A$465,0))</f>
        <v>DIKCHU HEP</v>
      </c>
      <c r="H1178" s="2" t="n">
        <v>16.14</v>
      </c>
      <c r="I1178" s="3" t="n">
        <v>0.37</v>
      </c>
    </row>
    <row r="1179" customFormat="false" ht="15" hidden="false" customHeight="false" outlineLevel="0" collapsed="false">
      <c r="A1179" s="0" t="s">
        <v>644</v>
      </c>
      <c r="B1179" s="0" t="n">
        <f aca="false">VALUE(LEFT(A1179,4))</f>
        <v>2021</v>
      </c>
      <c r="C1179" s="0" t="str">
        <f aca="false">"FY"&amp;IF(VALUE(MID(A1179,6,2))&gt;=4,VALUE(LEFT(A1179,4)),VALUE(LEFT(A1179,4))-1)&amp;"-"&amp;TEXT(MOD(IF(VALUE(MID(A1179,6,2))&gt;=4,VALUE(LEFT(A1179,4)),VALUE(LEFT(A1179,4))-1)+1,100),"00")</f>
        <v>FY2021-22</v>
      </c>
      <c r="D1179" s="0" t="s">
        <v>94</v>
      </c>
      <c r="E1179" s="0" t="s">
        <v>94</v>
      </c>
      <c r="F1179" s="0" t="str">
        <f aca="false">INDEX(Mapping!$B$2:$B$465,MATCH(E1179,Mapping!$A$2:$A$465,0))</f>
        <v>JHARKHAND</v>
      </c>
      <c r="G1179" s="0" t="str">
        <f aca="false">INDEX(Mapping!$C$2:$C$465,MATCH(E1179,Mapping!$A$2:$A$465,0))</f>
        <v>JHARKHAND</v>
      </c>
      <c r="H1179" s="2" t="n">
        <v>15.72</v>
      </c>
      <c r="I1179" s="3" t="n">
        <v>0.36</v>
      </c>
    </row>
    <row r="1180" customFormat="false" ht="15" hidden="false" customHeight="false" outlineLevel="0" collapsed="false">
      <c r="A1180" s="0" t="s">
        <v>644</v>
      </c>
      <c r="B1180" s="0" t="n">
        <f aca="false">VALUE(LEFT(A1180,4))</f>
        <v>2021</v>
      </c>
      <c r="C1180" s="0" t="str">
        <f aca="false">"FY"&amp;IF(VALUE(MID(A1180,6,2))&gt;=4,VALUE(LEFT(A1180,4)),VALUE(LEFT(A1180,4))-1)&amp;"-"&amp;TEXT(MOD(IF(VALUE(MID(A1180,6,2))&gt;=4,VALUE(LEFT(A1180,4)),VALUE(LEFT(A1180,4))-1)+1,100),"00")</f>
        <v>FY2021-22</v>
      </c>
      <c r="D1180" s="0" t="s">
        <v>38</v>
      </c>
      <c r="E1180" s="0" t="s">
        <v>38</v>
      </c>
      <c r="F1180" s="0" t="str">
        <f aca="false">INDEX(Mapping!$B$2:$B$465,MATCH(E1180,Mapping!$A$2:$A$465,0))</f>
        <v>ANDHRA PRADESH</v>
      </c>
      <c r="G1180" s="0" t="str">
        <f aca="false">INDEX(Mapping!$C$2:$C$465,MATCH(E1180,Mapping!$A$2:$A$465,0))</f>
        <v>ANDHRA PRADESH</v>
      </c>
      <c r="H1180" s="2" t="n">
        <v>12.93</v>
      </c>
      <c r="I1180" s="3" t="n">
        <v>0.3</v>
      </c>
    </row>
    <row r="1181" customFormat="false" ht="15" hidden="false" customHeight="false" outlineLevel="0" collapsed="false">
      <c r="A1181" s="0" t="s">
        <v>644</v>
      </c>
      <c r="B1181" s="0" t="n">
        <f aca="false">VALUE(LEFT(A1181,4))</f>
        <v>2021</v>
      </c>
      <c r="C1181" s="0" t="str">
        <f aca="false">"FY"&amp;IF(VALUE(MID(A1181,6,2))&gt;=4,VALUE(LEFT(A1181,4)),VALUE(LEFT(A1181,4))-1)&amp;"-"&amp;TEXT(MOD(IF(VALUE(MID(A1181,6,2))&gt;=4,VALUE(LEFT(A1181,4)),VALUE(LEFT(A1181,4))-1)+1,100),"00")</f>
        <v>FY2021-22</v>
      </c>
      <c r="D1181" s="0" t="s">
        <v>128</v>
      </c>
      <c r="E1181" s="0" t="s">
        <v>128</v>
      </c>
      <c r="F1181" s="0" t="str">
        <f aca="false">INDEX(Mapping!$B$2:$B$465,MATCH(E1181,Mapping!$A$2:$A$465,0))</f>
        <v>AD HYDRO POWER</v>
      </c>
      <c r="G1181" s="0" t="str">
        <f aca="false">INDEX(Mapping!$C$2:$C$465,MATCH(E1181,Mapping!$A$2:$A$465,0))</f>
        <v>AD HYDRO POWER</v>
      </c>
      <c r="H1181" s="2" t="n">
        <v>11.71</v>
      </c>
      <c r="I1181" s="3" t="n">
        <v>0.27</v>
      </c>
    </row>
    <row r="1182" customFormat="false" ht="15" hidden="false" customHeight="false" outlineLevel="0" collapsed="false">
      <c r="A1182" s="0" t="s">
        <v>644</v>
      </c>
      <c r="B1182" s="0" t="n">
        <f aca="false">VALUE(LEFT(A1182,4))</f>
        <v>2021</v>
      </c>
      <c r="C1182" s="0" t="str">
        <f aca="false">"FY"&amp;IF(VALUE(MID(A1182,6,2))&gt;=4,VALUE(LEFT(A1182,4)),VALUE(LEFT(A1182,4))-1)&amp;"-"&amp;TEXT(MOD(IF(VALUE(MID(A1182,6,2))&gt;=4,VALUE(LEFT(A1182,4)),VALUE(LEFT(A1182,4))-1)+1,100),"00")</f>
        <v>FY2021-22</v>
      </c>
      <c r="D1182" s="0" t="s">
        <v>265</v>
      </c>
      <c r="E1182" s="0" t="s">
        <v>265</v>
      </c>
      <c r="F1182" s="0" t="str">
        <f aca="false">INDEX(Mapping!$B$2:$B$465,MATCH(E1182,Mapping!$A$2:$A$465,0))</f>
        <v>NTPC STATIONS</v>
      </c>
      <c r="G1182" s="0" t="str">
        <f aca="false">INDEX(Mapping!$C$2:$C$465,MATCH(E1182,Mapping!$A$2:$A$465,0))</f>
        <v>NTPC GROUP</v>
      </c>
      <c r="H1182" s="2" t="n">
        <v>8.77</v>
      </c>
      <c r="I1182" s="3" t="n">
        <v>0.2</v>
      </c>
    </row>
    <row r="1183" customFormat="false" ht="15" hidden="false" customHeight="false" outlineLevel="0" collapsed="false">
      <c r="A1183" s="0" t="s">
        <v>644</v>
      </c>
      <c r="B1183" s="0" t="n">
        <f aca="false">VALUE(LEFT(A1183,4))</f>
        <v>2021</v>
      </c>
      <c r="C1183" s="0" t="str">
        <f aca="false">"FY"&amp;IF(VALUE(MID(A1183,6,2))&gt;=4,VALUE(LEFT(A1183,4)),VALUE(LEFT(A1183,4))-1)&amp;"-"&amp;TEXT(MOD(IF(VALUE(MID(A1183,6,2))&gt;=4,VALUE(LEFT(A1183,4)),VALUE(LEFT(A1183,4))-1)+1,100),"00")</f>
        <v>FY2021-22</v>
      </c>
      <c r="D1183" s="0" t="s">
        <v>382</v>
      </c>
      <c r="E1183" s="0" t="s">
        <v>382</v>
      </c>
      <c r="F1183" s="0" t="str">
        <f aca="false">INDEX(Mapping!$B$2:$B$465,MATCH(E1183,Mapping!$A$2:$A$465,0))</f>
        <v>TRN ENERGY</v>
      </c>
      <c r="G1183" s="0" t="str">
        <f aca="false">INDEX(Mapping!$C$2:$C$465,MATCH(E1183,Mapping!$A$2:$A$465,0))</f>
        <v>TRN ENERGY</v>
      </c>
      <c r="H1183" s="2" t="n">
        <v>6.3</v>
      </c>
      <c r="I1183" s="3" t="n">
        <v>0.14</v>
      </c>
    </row>
    <row r="1184" customFormat="false" ht="15" hidden="false" customHeight="false" outlineLevel="0" collapsed="false">
      <c r="A1184" s="0" t="s">
        <v>644</v>
      </c>
      <c r="B1184" s="0" t="n">
        <f aca="false">VALUE(LEFT(A1184,4))</f>
        <v>2021</v>
      </c>
      <c r="C1184" s="0" t="str">
        <f aca="false">"FY"&amp;IF(VALUE(MID(A1184,6,2))&gt;=4,VALUE(LEFT(A1184,4)),VALUE(LEFT(A1184,4))-1)&amp;"-"&amp;TEXT(MOD(IF(VALUE(MID(A1184,6,2))&gt;=4,VALUE(LEFT(A1184,4)),VALUE(LEFT(A1184,4))-1)+1,100),"00")</f>
        <v>FY2021-22</v>
      </c>
      <c r="D1184" s="0" t="s">
        <v>181</v>
      </c>
      <c r="E1184" s="0" t="s">
        <v>181</v>
      </c>
      <c r="F1184" s="0" t="str">
        <f aca="false">INDEX(Mapping!$B$2:$B$465,MATCH(E1184,Mapping!$A$2:$A$465,0))</f>
        <v>ARUNACHAL PRADESH</v>
      </c>
      <c r="G1184" s="0" t="str">
        <f aca="false">INDEX(Mapping!$C$2:$C$465,MATCH(E1184,Mapping!$A$2:$A$465,0))</f>
        <v>ARUNACHAL PRADESH</v>
      </c>
      <c r="H1184" s="2" t="n">
        <v>6.01</v>
      </c>
      <c r="I1184" s="3" t="n">
        <v>0.14</v>
      </c>
    </row>
    <row r="1185" customFormat="false" ht="15" hidden="false" customHeight="false" outlineLevel="0" collapsed="false">
      <c r="A1185" s="0" t="s">
        <v>644</v>
      </c>
      <c r="B1185" s="0" t="n">
        <f aca="false">VALUE(LEFT(A1185,4))</f>
        <v>2021</v>
      </c>
      <c r="C1185" s="0" t="str">
        <f aca="false">"FY"&amp;IF(VALUE(MID(A1185,6,2))&gt;=4,VALUE(LEFT(A1185,4)),VALUE(LEFT(A1185,4))-1)&amp;"-"&amp;TEXT(MOD(IF(VALUE(MID(A1185,6,2))&gt;=4,VALUE(LEFT(A1185,4)),VALUE(LEFT(A1185,4))-1)+1,100),"00")</f>
        <v>FY2021-22</v>
      </c>
      <c r="D1185" s="0" t="s">
        <v>106</v>
      </c>
      <c r="E1185" s="0" t="s">
        <v>106</v>
      </c>
      <c r="F1185" s="0" t="str">
        <f aca="false">INDEX(Mapping!$B$2:$B$465,MATCH(E1185,Mapping!$A$2:$A$465,0))</f>
        <v>ACB (INDIA)</v>
      </c>
      <c r="G1185" s="0" t="str">
        <f aca="false">INDEX(Mapping!$C$2:$C$465,MATCH(E1185,Mapping!$A$2:$A$465,0))</f>
        <v>ACB (INDIA)</v>
      </c>
      <c r="H1185" s="2" t="n">
        <v>5.71</v>
      </c>
      <c r="I1185" s="3" t="n">
        <v>0.13</v>
      </c>
    </row>
    <row r="1186" customFormat="false" ht="15" hidden="false" customHeight="false" outlineLevel="0" collapsed="false">
      <c r="A1186" s="0" t="s">
        <v>644</v>
      </c>
      <c r="B1186" s="0" t="n">
        <f aca="false">VALUE(LEFT(A1186,4))</f>
        <v>2021</v>
      </c>
      <c r="C1186" s="0" t="str">
        <f aca="false">"FY"&amp;IF(VALUE(MID(A1186,6,2))&gt;=4,VALUE(LEFT(A1186,4)),VALUE(LEFT(A1186,4))-1)&amp;"-"&amp;TEXT(MOD(IF(VALUE(MID(A1186,6,2))&gt;=4,VALUE(LEFT(A1186,4)),VALUE(LEFT(A1186,4))-1)+1,100),"00")</f>
        <v>FY2021-22</v>
      </c>
      <c r="D1186" s="0" t="s">
        <v>114</v>
      </c>
      <c r="E1186" s="0" t="s">
        <v>114</v>
      </c>
      <c r="F1186" s="0" t="str">
        <f aca="false">INDEX(Mapping!$B$2:$B$465,MATCH(E1186,Mapping!$A$2:$A$465,0))</f>
        <v>ADANI POWER - RAIGARH TPP (EX-REGL)</v>
      </c>
      <c r="G1186" s="0" t="str">
        <f aca="false">INDEX(Mapping!$C$2:$C$465,MATCH(E1186,Mapping!$A$2:$A$465,0))</f>
        <v>ADANI POWER (ALL PLANTS)</v>
      </c>
      <c r="H1186" s="2" t="n">
        <v>4.31</v>
      </c>
      <c r="I1186" s="3" t="n">
        <v>0.1</v>
      </c>
    </row>
    <row r="1187" customFormat="false" ht="15" hidden="false" customHeight="false" outlineLevel="0" collapsed="false">
      <c r="A1187" s="0" t="s">
        <v>644</v>
      </c>
      <c r="B1187" s="0" t="n">
        <f aca="false">VALUE(LEFT(A1187,4))</f>
        <v>2021</v>
      </c>
      <c r="C1187" s="0" t="str">
        <f aca="false">"FY"&amp;IF(VALUE(MID(A1187,6,2))&gt;=4,VALUE(LEFT(A1187,4)),VALUE(LEFT(A1187,4))-1)&amp;"-"&amp;TEXT(MOD(IF(VALUE(MID(A1187,6,2))&gt;=4,VALUE(LEFT(A1187,4)),VALUE(LEFT(A1187,4))-1)+1,100),"00")</f>
        <v>FY2021-22</v>
      </c>
      <c r="D1187" s="0" t="s">
        <v>240</v>
      </c>
      <c r="E1187" s="0" t="s">
        <v>240</v>
      </c>
      <c r="F1187" s="0" t="str">
        <f aca="false">INDEX(Mapping!$B$2:$B$465,MATCH(E1187,Mapping!$A$2:$A$465,0))</f>
        <v>CHUZACHEN HEP</v>
      </c>
      <c r="G1187" s="0" t="str">
        <f aca="false">INDEX(Mapping!$C$2:$C$465,MATCH(E1187,Mapping!$A$2:$A$465,0))</f>
        <v>CHUZACHEN HEP</v>
      </c>
      <c r="H1187" s="2" t="n">
        <v>3.8</v>
      </c>
      <c r="I1187" s="3" t="n">
        <v>0.09</v>
      </c>
    </row>
    <row r="1188" customFormat="false" ht="15" hidden="false" customHeight="false" outlineLevel="0" collapsed="false">
      <c r="A1188" s="0" t="s">
        <v>644</v>
      </c>
      <c r="B1188" s="0" t="n">
        <f aca="false">VALUE(LEFT(A1188,4))</f>
        <v>2021</v>
      </c>
      <c r="C1188" s="0" t="str">
        <f aca="false">"FY"&amp;IF(VALUE(MID(A1188,6,2))&gt;=4,VALUE(LEFT(A1188,4)),VALUE(LEFT(A1188,4))-1)&amp;"-"&amp;TEXT(MOD(IF(VALUE(MID(A1188,6,2))&gt;=4,VALUE(LEFT(A1188,4)),VALUE(LEFT(A1188,4))-1)+1,100),"00")</f>
        <v>FY2021-22</v>
      </c>
      <c r="D1188" s="0" t="s">
        <v>85</v>
      </c>
      <c r="E1188" s="0" t="s">
        <v>85</v>
      </c>
      <c r="F1188" s="0" t="str">
        <f aca="false">INDEX(Mapping!$B$2:$B$465,MATCH(E1188,Mapping!$A$2:$A$465,0))</f>
        <v>ADANI POWER - RAIPUR TPP (EX-GMR CHHATTISGARH)</v>
      </c>
      <c r="G1188" s="0" t="str">
        <f aca="false">INDEX(Mapping!$C$2:$C$465,MATCH(E1188,Mapping!$A$2:$A$465,0))</f>
        <v>ADANI POWER (ALL PLANTS)</v>
      </c>
      <c r="H1188" s="2" t="n">
        <v>3.7</v>
      </c>
      <c r="I1188" s="3" t="n">
        <v>0.08</v>
      </c>
    </row>
    <row r="1189" customFormat="false" ht="15" hidden="false" customHeight="false" outlineLevel="0" collapsed="false">
      <c r="A1189" s="0" t="s">
        <v>644</v>
      </c>
      <c r="B1189" s="0" t="n">
        <f aca="false">VALUE(LEFT(A1189,4))</f>
        <v>2021</v>
      </c>
      <c r="C1189" s="0" t="str">
        <f aca="false">"FY"&amp;IF(VALUE(MID(A1189,6,2))&gt;=4,VALUE(LEFT(A1189,4)),VALUE(LEFT(A1189,4))-1)&amp;"-"&amp;TEXT(MOD(IF(VALUE(MID(A1189,6,2))&gt;=4,VALUE(LEFT(A1189,4)),VALUE(LEFT(A1189,4))-1)+1,100),"00")</f>
        <v>FY2021-22</v>
      </c>
      <c r="D1189" s="0" t="s">
        <v>193</v>
      </c>
      <c r="E1189" s="0" t="s">
        <v>193</v>
      </c>
      <c r="F1189" s="0" t="str">
        <f aca="false">INDEX(Mapping!$B$2:$B$465,MATCH(E1189,Mapping!$A$2:$A$465,0))</f>
        <v>MIZORAM</v>
      </c>
      <c r="G1189" s="0" t="str">
        <f aca="false">INDEX(Mapping!$C$2:$C$465,MATCH(E1189,Mapping!$A$2:$A$465,0))</f>
        <v>MIZORAM</v>
      </c>
      <c r="H1189" s="2" t="n">
        <v>3.25</v>
      </c>
      <c r="I1189" s="3" t="n">
        <v>0.07</v>
      </c>
    </row>
    <row r="1190" customFormat="false" ht="15" hidden="false" customHeight="false" outlineLevel="0" collapsed="false">
      <c r="A1190" s="0" t="s">
        <v>644</v>
      </c>
      <c r="B1190" s="0" t="n">
        <f aca="false">VALUE(LEFT(A1190,4))</f>
        <v>2021</v>
      </c>
      <c r="C1190" s="0" t="str">
        <f aca="false">"FY"&amp;IF(VALUE(MID(A1190,6,2))&gt;=4,VALUE(LEFT(A1190,4)),VALUE(LEFT(A1190,4))-1)&amp;"-"&amp;TEXT(MOD(IF(VALUE(MID(A1190,6,2))&gt;=4,VALUE(LEFT(A1190,4)),VALUE(LEFT(A1190,4))-1)+1,100),"00")</f>
        <v>FY2021-22</v>
      </c>
      <c r="D1190" s="0" t="s">
        <v>385</v>
      </c>
      <c r="E1190" s="0" t="s">
        <v>385</v>
      </c>
      <c r="F1190" s="0" t="str">
        <f aca="false">INDEX(Mapping!$B$2:$B$465,MATCH(E1190,Mapping!$A$2:$A$465,0))</f>
        <v>NTPL (NLC TAMIL NADU POWER)</v>
      </c>
      <c r="G1190" s="0" t="str">
        <f aca="false">INDEX(Mapping!$C$2:$C$465,MATCH(E1190,Mapping!$A$2:$A$465,0))</f>
        <v>NLC INDIA GROUP</v>
      </c>
      <c r="H1190" s="2" t="n">
        <v>3.08</v>
      </c>
      <c r="I1190" s="3" t="n">
        <v>0.07</v>
      </c>
    </row>
    <row r="1191" customFormat="false" ht="15" hidden="false" customHeight="false" outlineLevel="0" collapsed="false">
      <c r="A1191" s="0" t="s">
        <v>644</v>
      </c>
      <c r="B1191" s="0" t="n">
        <f aca="false">VALUE(LEFT(A1191,4))</f>
        <v>2021</v>
      </c>
      <c r="C1191" s="0" t="str">
        <f aca="false">"FY"&amp;IF(VALUE(MID(A1191,6,2))&gt;=4,VALUE(LEFT(A1191,4)),VALUE(LEFT(A1191,4))-1)&amp;"-"&amp;TEXT(MOD(IF(VALUE(MID(A1191,6,2))&gt;=4,VALUE(LEFT(A1191,4)),VALUE(LEFT(A1191,4))-1)+1,100),"00")</f>
        <v>FY2021-22</v>
      </c>
      <c r="D1191" s="0" t="s">
        <v>56</v>
      </c>
      <c r="E1191" s="0" t="s">
        <v>56</v>
      </c>
      <c r="F1191" s="0" t="str">
        <f aca="false">INDEX(Mapping!$B$2:$B$465,MATCH(E1191,Mapping!$A$2:$A$465,0))</f>
        <v>UTTARAKHAND</v>
      </c>
      <c r="G1191" s="0" t="str">
        <f aca="false">INDEX(Mapping!$C$2:$C$465,MATCH(E1191,Mapping!$A$2:$A$465,0))</f>
        <v>UTTARAKHAND</v>
      </c>
      <c r="H1191" s="2" t="n">
        <v>3</v>
      </c>
      <c r="I1191" s="3" t="n">
        <v>0.07</v>
      </c>
    </row>
    <row r="1192" customFormat="false" ht="15" hidden="false" customHeight="false" outlineLevel="0" collapsed="false">
      <c r="A1192" s="0" t="s">
        <v>644</v>
      </c>
      <c r="B1192" s="0" t="n">
        <f aca="false">VALUE(LEFT(A1192,4))</f>
        <v>2021</v>
      </c>
      <c r="C1192" s="0" t="str">
        <f aca="false">"FY"&amp;IF(VALUE(MID(A1192,6,2))&gt;=4,VALUE(LEFT(A1192,4)),VALUE(LEFT(A1192,4))-1)&amp;"-"&amp;TEXT(MOD(IF(VALUE(MID(A1192,6,2))&gt;=4,VALUE(LEFT(A1192,4)),VALUE(LEFT(A1192,4))-1)+1,100),"00")</f>
        <v>FY2021-22</v>
      </c>
      <c r="D1192" s="0" t="s">
        <v>214</v>
      </c>
      <c r="E1192" s="0" t="s">
        <v>214</v>
      </c>
      <c r="F1192" s="0" t="str">
        <f aca="false">INDEX(Mapping!$B$2:$B$465,MATCH(E1192,Mapping!$A$2:$A$465,0))</f>
        <v>NLC INDIA</v>
      </c>
      <c r="G1192" s="0" t="str">
        <f aca="false">INDEX(Mapping!$C$2:$C$465,MATCH(E1192,Mapping!$A$2:$A$465,0))</f>
        <v>NLC INDIA GROUP</v>
      </c>
      <c r="H1192" s="2" t="n">
        <v>2.84</v>
      </c>
      <c r="I1192" s="3" t="n">
        <v>0.07</v>
      </c>
    </row>
    <row r="1193" customFormat="false" ht="15" hidden="false" customHeight="false" outlineLevel="0" collapsed="false">
      <c r="A1193" s="0" t="s">
        <v>644</v>
      </c>
      <c r="B1193" s="0" t="n">
        <f aca="false">VALUE(LEFT(A1193,4))</f>
        <v>2021</v>
      </c>
      <c r="C1193" s="0" t="str">
        <f aca="false">"FY"&amp;IF(VALUE(MID(A1193,6,2))&gt;=4,VALUE(LEFT(A1193,4)),VALUE(LEFT(A1193,4))-1)&amp;"-"&amp;TEXT(MOD(IF(VALUE(MID(A1193,6,2))&gt;=4,VALUE(LEFT(A1193,4)),VALUE(LEFT(A1193,4))-1)+1,100),"00")</f>
        <v>FY2021-22</v>
      </c>
      <c r="D1193" s="0" t="s">
        <v>272</v>
      </c>
      <c r="E1193" s="0" t="s">
        <v>272</v>
      </c>
      <c r="F1193" s="0" t="str">
        <f aca="false">INDEX(Mapping!$B$2:$B$465,MATCH(E1193,Mapping!$A$2:$A$465,0))</f>
        <v>BALCO</v>
      </c>
      <c r="G1193" s="0" t="str">
        <f aca="false">INDEX(Mapping!$C$2:$C$465,MATCH(E1193,Mapping!$A$2:$A$465,0))</f>
        <v>BALCO</v>
      </c>
      <c r="H1193" s="2" t="n">
        <v>2.82</v>
      </c>
      <c r="I1193" s="3" t="n">
        <v>0.06</v>
      </c>
    </row>
    <row r="1194" customFormat="false" ht="15" hidden="false" customHeight="false" outlineLevel="0" collapsed="false">
      <c r="A1194" s="0" t="s">
        <v>644</v>
      </c>
      <c r="B1194" s="0" t="n">
        <f aca="false">VALUE(LEFT(A1194,4))</f>
        <v>2021</v>
      </c>
      <c r="C1194" s="0" t="str">
        <f aca="false">"FY"&amp;IF(VALUE(MID(A1194,6,2))&gt;=4,VALUE(LEFT(A1194,4)),VALUE(LEFT(A1194,4))-1)&amp;"-"&amp;TEXT(MOD(IF(VALUE(MID(A1194,6,2))&gt;=4,VALUE(LEFT(A1194,4)),VALUE(LEFT(A1194,4))-1)+1,100),"00")</f>
        <v>FY2021-22</v>
      </c>
      <c r="D1194" s="0" t="s">
        <v>327</v>
      </c>
      <c r="E1194" s="0" t="s">
        <v>327</v>
      </c>
      <c r="F1194" s="0" t="str">
        <f aca="false">INDEX(Mapping!$B$2:$B$465,MATCH(E1194,Mapping!$A$2:$A$465,0))</f>
        <v>LANCO BUDHIL</v>
      </c>
      <c r="G1194" s="0" t="str">
        <f aca="false">INDEX(Mapping!$C$2:$C$465,MATCH(E1194,Mapping!$A$2:$A$465,0))</f>
        <v>GREENKO GROUP</v>
      </c>
      <c r="H1194" s="2" t="n">
        <v>2.62</v>
      </c>
      <c r="I1194" s="3" t="n">
        <v>0.06</v>
      </c>
    </row>
    <row r="1195" customFormat="false" ht="15" hidden="false" customHeight="false" outlineLevel="0" collapsed="false">
      <c r="A1195" s="0" t="s">
        <v>644</v>
      </c>
      <c r="B1195" s="0" t="n">
        <f aca="false">VALUE(LEFT(A1195,4))</f>
        <v>2021</v>
      </c>
      <c r="C1195" s="0" t="str">
        <f aca="false">"FY"&amp;IF(VALUE(MID(A1195,6,2))&gt;=4,VALUE(LEFT(A1195,4)),VALUE(LEFT(A1195,4))-1)&amp;"-"&amp;TEXT(MOD(IF(VALUE(MID(A1195,6,2))&gt;=4,VALUE(LEFT(A1195,4)),VALUE(LEFT(A1195,4))-1)+1,100),"00")</f>
        <v>FY2021-22</v>
      </c>
      <c r="D1195" s="0" t="s">
        <v>134</v>
      </c>
      <c r="E1195" s="0" t="s">
        <v>134</v>
      </c>
      <c r="F1195" s="0" t="str">
        <f aca="false">INDEX(Mapping!$B$2:$B$465,MATCH(E1195,Mapping!$A$2:$A$465,0))</f>
        <v>NTPC STATIONS</v>
      </c>
      <c r="G1195" s="0" t="str">
        <f aca="false">INDEX(Mapping!$C$2:$C$465,MATCH(E1195,Mapping!$A$2:$A$465,0))</f>
        <v>NTPC GROUP</v>
      </c>
      <c r="H1195" s="2" t="n">
        <v>2.06</v>
      </c>
      <c r="I1195" s="3" t="n">
        <v>0.05</v>
      </c>
    </row>
    <row r="1196" customFormat="false" ht="15" hidden="false" customHeight="false" outlineLevel="0" collapsed="false">
      <c r="A1196" s="0" t="s">
        <v>644</v>
      </c>
      <c r="B1196" s="0" t="n">
        <f aca="false">VALUE(LEFT(A1196,4))</f>
        <v>2021</v>
      </c>
      <c r="C1196" s="0" t="str">
        <f aca="false">"FY"&amp;IF(VALUE(MID(A1196,6,2))&gt;=4,VALUE(LEFT(A1196,4)),VALUE(LEFT(A1196,4))-1)&amp;"-"&amp;TEXT(MOD(IF(VALUE(MID(A1196,6,2))&gt;=4,VALUE(LEFT(A1196,4)),VALUE(LEFT(A1196,4))-1)+1,100),"00")</f>
        <v>FY2021-22</v>
      </c>
      <c r="D1196" s="0" t="s">
        <v>194</v>
      </c>
      <c r="E1196" s="0" t="s">
        <v>194</v>
      </c>
      <c r="F1196" s="0" t="str">
        <f aca="false">INDEX(Mapping!$B$2:$B$465,MATCH(E1196,Mapping!$A$2:$A$465,0))</f>
        <v>TASHIDENG HEP</v>
      </c>
      <c r="G1196" s="0" t="str">
        <f aca="false">INDEX(Mapping!$C$2:$C$465,MATCH(E1196,Mapping!$A$2:$A$465,0))</f>
        <v>TASHIDENG HEP</v>
      </c>
      <c r="H1196" s="2" t="n">
        <v>1.51</v>
      </c>
      <c r="I1196" s="3" t="n">
        <v>0.03</v>
      </c>
    </row>
    <row r="1197" customFormat="false" ht="15" hidden="false" customHeight="false" outlineLevel="0" collapsed="false">
      <c r="A1197" s="0" t="s">
        <v>644</v>
      </c>
      <c r="B1197" s="0" t="n">
        <f aca="false">VALUE(LEFT(A1197,4))</f>
        <v>2021</v>
      </c>
      <c r="C1197" s="0" t="str">
        <f aca="false">"FY"&amp;IF(VALUE(MID(A1197,6,2))&gt;=4,VALUE(LEFT(A1197,4)),VALUE(LEFT(A1197,4))-1)&amp;"-"&amp;TEXT(MOD(IF(VALUE(MID(A1197,6,2))&gt;=4,VALUE(LEFT(A1197,4)),VALUE(LEFT(A1197,4))-1)+1,100),"00")</f>
        <v>FY2021-22</v>
      </c>
      <c r="D1197" s="0" t="s">
        <v>190</v>
      </c>
      <c r="E1197" s="0" t="s">
        <v>190</v>
      </c>
      <c r="F1197" s="0" t="str">
        <f aca="false">INDEX(Mapping!$B$2:$B$465,MATCH(E1197,Mapping!$A$2:$A$465,0))</f>
        <v>JORETHANG</v>
      </c>
      <c r="G1197" s="0" t="str">
        <f aca="false">INDEX(Mapping!$C$2:$C$465,MATCH(E1197,Mapping!$A$2:$A$465,0))</f>
        <v>JORETHANG</v>
      </c>
      <c r="H1197" s="2" t="n">
        <v>1.46</v>
      </c>
      <c r="I1197" s="3" t="n">
        <v>0.03</v>
      </c>
    </row>
    <row r="1198" customFormat="false" ht="15" hidden="false" customHeight="false" outlineLevel="0" collapsed="false">
      <c r="A1198" s="0" t="s">
        <v>644</v>
      </c>
      <c r="B1198" s="0" t="n">
        <f aca="false">VALUE(LEFT(A1198,4))</f>
        <v>2021</v>
      </c>
      <c r="C1198" s="0" t="str">
        <f aca="false">"FY"&amp;IF(VALUE(MID(A1198,6,2))&gt;=4,VALUE(LEFT(A1198,4)),VALUE(LEFT(A1198,4))-1)&amp;"-"&amp;TEXT(MOD(IF(VALUE(MID(A1198,6,2))&gt;=4,VALUE(LEFT(A1198,4)),VALUE(LEFT(A1198,4))-1)+1,100),"00")</f>
        <v>FY2021-22</v>
      </c>
      <c r="D1198" s="0" t="s">
        <v>131</v>
      </c>
      <c r="E1198" s="0" t="s">
        <v>131</v>
      </c>
      <c r="F1198" s="0" t="str">
        <f aca="false">INDEX(Mapping!$B$2:$B$465,MATCH(E1198,Mapping!$A$2:$A$465,0))</f>
        <v>KSK MAHANADI</v>
      </c>
      <c r="G1198" s="0" t="str">
        <f aca="false">INDEX(Mapping!$C$2:$C$465,MATCH(E1198,Mapping!$A$2:$A$465,0))</f>
        <v>JSW ENERGY (INCL. KSK MAHANADI)</v>
      </c>
      <c r="H1198" s="2" t="n">
        <v>0.81</v>
      </c>
      <c r="I1198" s="3" t="n">
        <v>0.02</v>
      </c>
    </row>
    <row r="1199" customFormat="false" ht="15" hidden="false" customHeight="false" outlineLevel="0" collapsed="false">
      <c r="A1199" s="0" t="s">
        <v>644</v>
      </c>
      <c r="B1199" s="0" t="n">
        <f aca="false">VALUE(LEFT(A1199,4))</f>
        <v>2021</v>
      </c>
      <c r="C1199" s="0" t="str">
        <f aca="false">"FY"&amp;IF(VALUE(MID(A1199,6,2))&gt;=4,VALUE(LEFT(A1199,4)),VALUE(LEFT(A1199,4))-1)&amp;"-"&amp;TEXT(MOD(IF(VALUE(MID(A1199,6,2))&gt;=4,VALUE(LEFT(A1199,4)),VALUE(LEFT(A1199,4))-1)+1,100),"00")</f>
        <v>FY2021-22</v>
      </c>
      <c r="D1199" s="0" t="s">
        <v>150</v>
      </c>
      <c r="E1199" s="0" t="s">
        <v>150</v>
      </c>
      <c r="F1199" s="0" t="str">
        <f aca="false">INDEX(Mapping!$B$2:$B$465,MATCH(E1199,Mapping!$A$2:$A$465,0))</f>
        <v>DNH &amp; DD (UT)</v>
      </c>
      <c r="G1199" s="0" t="str">
        <f aca="false">INDEX(Mapping!$C$2:$C$465,MATCH(E1199,Mapping!$A$2:$A$465,0))</f>
        <v>DNH &amp; DD (UT)</v>
      </c>
      <c r="H1199" s="2" t="n">
        <v>0.63</v>
      </c>
      <c r="I1199" s="3" t="n">
        <v>0.01</v>
      </c>
    </row>
    <row r="1200" customFormat="false" ht="15" hidden="false" customHeight="false" outlineLevel="0" collapsed="false">
      <c r="A1200" s="0" t="s">
        <v>644</v>
      </c>
      <c r="B1200" s="0" t="n">
        <f aca="false">VALUE(LEFT(A1200,4))</f>
        <v>2021</v>
      </c>
      <c r="C1200" s="0" t="str">
        <f aca="false">"FY"&amp;IF(VALUE(MID(A1200,6,2))&gt;=4,VALUE(LEFT(A1200,4)),VALUE(LEFT(A1200,4))-1)&amp;"-"&amp;TEXT(MOD(IF(VALUE(MID(A1200,6,2))&gt;=4,VALUE(LEFT(A1200,4)),VALUE(LEFT(A1200,4))-1)+1,100),"00")</f>
        <v>FY2021-22</v>
      </c>
      <c r="D1200" s="0" t="s">
        <v>494</v>
      </c>
      <c r="E1200" s="0" t="s">
        <v>494</v>
      </c>
      <c r="F1200" s="0" t="str">
        <f aca="false">INDEX(Mapping!$B$2:$B$465,MATCH(E1200,Mapping!$A$2:$A$465,0))</f>
        <v>RGPPL_IR</v>
      </c>
      <c r="G1200" s="0" t="str">
        <f aca="false">INDEX(Mapping!$C$2:$C$465,MATCH(E1200,Mapping!$A$2:$A$465,0))</f>
        <v>RGPPL_IR</v>
      </c>
      <c r="H1200" s="2" t="n">
        <v>0.55</v>
      </c>
      <c r="I1200" s="3" t="n">
        <v>0.01</v>
      </c>
    </row>
    <row r="1201" customFormat="false" ht="15" hidden="false" customHeight="false" outlineLevel="0" collapsed="false">
      <c r="A1201" s="0" t="s">
        <v>644</v>
      </c>
      <c r="B1201" s="0" t="n">
        <f aca="false">VALUE(LEFT(A1201,4))</f>
        <v>2021</v>
      </c>
      <c r="C1201" s="0" t="str">
        <f aca="false">"FY"&amp;IF(VALUE(MID(A1201,6,2))&gt;=4,VALUE(LEFT(A1201,4)),VALUE(LEFT(A1201,4))-1)&amp;"-"&amp;TEXT(MOD(IF(VALUE(MID(A1201,6,2))&gt;=4,VALUE(LEFT(A1201,4)),VALUE(LEFT(A1201,4))-1)+1,100),"00")</f>
        <v>FY2021-22</v>
      </c>
      <c r="D1201" s="0" t="s">
        <v>235</v>
      </c>
      <c r="E1201" s="0" t="s">
        <v>235</v>
      </c>
      <c r="F1201" s="0" t="str">
        <f aca="false">INDEX(Mapping!$B$2:$B$465,MATCH(E1201,Mapping!$A$2:$A$465,0))</f>
        <v>ITPCL (IL&amp;FS TAMIL NADU)</v>
      </c>
      <c r="G1201" s="0" t="str">
        <f aca="false">INDEX(Mapping!$C$2:$C$465,MATCH(E1201,Mapping!$A$2:$A$465,0))</f>
        <v>ITPCL (IL&amp;FS TAMIL NADU)</v>
      </c>
      <c r="H1201" s="2" t="n">
        <v>0.41</v>
      </c>
      <c r="I1201" s="3" t="n">
        <v>0.01</v>
      </c>
    </row>
    <row r="1202" customFormat="false" ht="15" hidden="false" customHeight="false" outlineLevel="0" collapsed="false">
      <c r="A1202" s="0" t="s">
        <v>644</v>
      </c>
      <c r="B1202" s="0" t="n">
        <f aca="false">VALUE(LEFT(A1202,4))</f>
        <v>2021</v>
      </c>
      <c r="C1202" s="0" t="str">
        <f aca="false">"FY"&amp;IF(VALUE(MID(A1202,6,2))&gt;=4,VALUE(LEFT(A1202,4)),VALUE(LEFT(A1202,4))-1)&amp;"-"&amp;TEXT(MOD(IF(VALUE(MID(A1202,6,2))&gt;=4,VALUE(LEFT(A1202,4)),VALUE(LEFT(A1202,4))-1)+1,100),"00")</f>
        <v>FY2021-22</v>
      </c>
      <c r="D1202" s="0" t="s">
        <v>315</v>
      </c>
      <c r="E1202" s="0" t="s">
        <v>315</v>
      </c>
      <c r="F1202" s="0" t="str">
        <f aca="false">INDEX(Mapping!$B$2:$B$465,MATCH(E1202,Mapping!$A$2:$A$465,0))</f>
        <v>DHARIWAL INFRASTRUCTURE</v>
      </c>
      <c r="G1202" s="0" t="str">
        <f aca="false">INDEX(Mapping!$C$2:$C$465,MATCH(E1202,Mapping!$A$2:$A$465,0))</f>
        <v>DHARIWAL INFRASTRUCTURE</v>
      </c>
      <c r="H1202" s="2" t="n">
        <v>0.34</v>
      </c>
      <c r="I1202" s="3" t="n">
        <v>0.01</v>
      </c>
    </row>
    <row r="1203" customFormat="false" ht="15" hidden="false" customHeight="false" outlineLevel="0" collapsed="false">
      <c r="A1203" s="0" t="s">
        <v>644</v>
      </c>
      <c r="B1203" s="0" t="n">
        <f aca="false">VALUE(LEFT(A1203,4))</f>
        <v>2021</v>
      </c>
      <c r="C1203" s="0" t="str">
        <f aca="false">"FY"&amp;IF(VALUE(MID(A1203,6,2))&gt;=4,VALUE(LEFT(A1203,4)),VALUE(LEFT(A1203,4))-1)&amp;"-"&amp;TEXT(MOD(IF(VALUE(MID(A1203,6,2))&gt;=4,VALUE(LEFT(A1203,4)),VALUE(LEFT(A1203,4))-1)+1,100),"00")</f>
        <v>FY2021-22</v>
      </c>
      <c r="D1203" s="0" t="s">
        <v>253</v>
      </c>
      <c r="E1203" s="0" t="s">
        <v>253</v>
      </c>
      <c r="F1203" s="0" t="str">
        <f aca="false">INDEX(Mapping!$B$2:$B$465,MATCH(E1203,Mapping!$A$2:$A$465,0))</f>
        <v>NAGALAND</v>
      </c>
      <c r="G1203" s="0" t="str">
        <f aca="false">INDEX(Mapping!$C$2:$C$465,MATCH(E1203,Mapping!$A$2:$A$465,0))</f>
        <v>NAGALAND</v>
      </c>
      <c r="H1203" s="2" t="n">
        <v>0.19</v>
      </c>
      <c r="I1203" s="3" t="n">
        <v>0.004</v>
      </c>
    </row>
    <row r="1204" customFormat="false" ht="15" hidden="false" customHeight="false" outlineLevel="0" collapsed="false">
      <c r="A1204" s="0" t="s">
        <v>644</v>
      </c>
      <c r="B1204" s="0" t="n">
        <f aca="false">VALUE(LEFT(A1204,4))</f>
        <v>2021</v>
      </c>
      <c r="C1204" s="0" t="str">
        <f aca="false">"FY"&amp;IF(VALUE(MID(A1204,6,2))&gt;=4,VALUE(LEFT(A1204,4)),VALUE(LEFT(A1204,4))-1)&amp;"-"&amp;TEXT(MOD(IF(VALUE(MID(A1204,6,2))&gt;=4,VALUE(LEFT(A1204,4)),VALUE(LEFT(A1204,4))-1)+1,100),"00")</f>
        <v>FY2021-22</v>
      </c>
      <c r="D1204" s="0" t="s">
        <v>42</v>
      </c>
      <c r="E1204" s="0" t="s">
        <v>42</v>
      </c>
      <c r="F1204" s="0" t="str">
        <f aca="false">INDEX(Mapping!$B$2:$B$465,MATCH(E1204,Mapping!$A$2:$A$465,0))</f>
        <v>PUNJAB</v>
      </c>
      <c r="G1204" s="0" t="str">
        <f aca="false">INDEX(Mapping!$C$2:$C$465,MATCH(E1204,Mapping!$A$2:$A$465,0))</f>
        <v>PUNJAB</v>
      </c>
      <c r="H1204" s="2" t="n">
        <v>0.05</v>
      </c>
      <c r="I1204" s="3" t="n">
        <v>0.001</v>
      </c>
    </row>
    <row r="1205" customFormat="false" ht="15" hidden="false" customHeight="false" outlineLevel="0" collapsed="false">
      <c r="A1205" s="0" t="s">
        <v>645</v>
      </c>
      <c r="B1205" s="0" t="n">
        <f aca="false">VALUE(LEFT(A1205,4))</f>
        <v>2021</v>
      </c>
      <c r="C1205" s="0" t="str">
        <f aca="false">"FY"&amp;IF(VALUE(MID(A1205,6,2))&gt;=4,VALUE(LEFT(A1205,4)),VALUE(LEFT(A1205,4))-1)&amp;"-"&amp;TEXT(MOD(IF(VALUE(MID(A1205,6,2))&gt;=4,VALUE(LEFT(A1205,4)),VALUE(LEFT(A1205,4))-1)+1,100),"00")</f>
        <v>FY2021-22</v>
      </c>
      <c r="D1205" s="0" t="s">
        <v>62</v>
      </c>
      <c r="E1205" s="0" t="s">
        <v>62</v>
      </c>
      <c r="F1205" s="0" t="str">
        <f aca="false">INDEX(Mapping!$B$2:$B$465,MATCH(E1205,Mapping!$A$2:$A$465,0))</f>
        <v>TEESTA URJA (TEESTA-III HEP)</v>
      </c>
      <c r="G1205" s="0" t="str">
        <f aca="false">INDEX(Mapping!$C$2:$C$465,MATCH(E1205,Mapping!$A$2:$A$465,0))</f>
        <v>TEESTA URJA (TEESTA-III HEP)</v>
      </c>
      <c r="H1205" s="2" t="n">
        <v>460.53</v>
      </c>
      <c r="I1205" s="3" t="n">
        <v>10.62</v>
      </c>
    </row>
    <row r="1206" customFormat="false" ht="15" hidden="false" customHeight="false" outlineLevel="0" collapsed="false">
      <c r="A1206" s="0" t="s">
        <v>645</v>
      </c>
      <c r="B1206" s="0" t="n">
        <f aca="false">VALUE(LEFT(A1206,4))</f>
        <v>2021</v>
      </c>
      <c r="C1206" s="0" t="str">
        <f aca="false">"FY"&amp;IF(VALUE(MID(A1206,6,2))&gt;=4,VALUE(LEFT(A1206,4)),VALUE(LEFT(A1206,4))-1)&amp;"-"&amp;TEXT(MOD(IF(VALUE(MID(A1206,6,2))&gt;=4,VALUE(LEFT(A1206,4)),VALUE(LEFT(A1206,4))-1)+1,100),"00")</f>
        <v>FY2021-22</v>
      </c>
      <c r="D1206" s="0" t="s">
        <v>53</v>
      </c>
      <c r="E1206" s="0" t="s">
        <v>53</v>
      </c>
      <c r="F1206" s="0" t="str">
        <f aca="false">INDEX(Mapping!$B$2:$B$465,MATCH(E1206,Mapping!$A$2:$A$465,0))</f>
        <v>HIMACHAL PRADESH</v>
      </c>
      <c r="G1206" s="0" t="str">
        <f aca="false">INDEX(Mapping!$C$2:$C$465,MATCH(E1206,Mapping!$A$2:$A$465,0))</f>
        <v>HIMACHAL PRADESH</v>
      </c>
      <c r="H1206" s="2" t="n">
        <v>373.94</v>
      </c>
      <c r="I1206" s="3" t="n">
        <v>8.62</v>
      </c>
    </row>
    <row r="1207" customFormat="false" ht="15" hidden="false" customHeight="false" outlineLevel="0" collapsed="false">
      <c r="A1207" s="0" t="s">
        <v>645</v>
      </c>
      <c r="B1207" s="0" t="n">
        <f aca="false">VALUE(LEFT(A1207,4))</f>
        <v>2021</v>
      </c>
      <c r="C1207" s="0" t="str">
        <f aca="false">"FY"&amp;IF(VALUE(MID(A1207,6,2))&gt;=4,VALUE(LEFT(A1207,4)),VALUE(LEFT(A1207,4))-1)&amp;"-"&amp;TEXT(MOD(IF(VALUE(MID(A1207,6,2))&gt;=4,VALUE(LEFT(A1207,4)),VALUE(LEFT(A1207,4))-1)+1,100),"00")</f>
        <v>FY2021-22</v>
      </c>
      <c r="D1207" s="0" t="s">
        <v>36</v>
      </c>
      <c r="E1207" s="0" t="s">
        <v>36</v>
      </c>
      <c r="F1207" s="0" t="str">
        <f aca="false">INDEX(Mapping!$B$2:$B$465,MATCH(E1207,Mapping!$A$2:$A$465,0))</f>
        <v>UTTAR PRADESH</v>
      </c>
      <c r="G1207" s="0" t="str">
        <f aca="false">INDEX(Mapping!$C$2:$C$465,MATCH(E1207,Mapping!$A$2:$A$465,0))</f>
        <v>UTTAR PRADESH</v>
      </c>
      <c r="H1207" s="2" t="n">
        <v>346.11</v>
      </c>
      <c r="I1207" s="3" t="n">
        <v>7.98</v>
      </c>
    </row>
    <row r="1208" customFormat="false" ht="15" hidden="false" customHeight="false" outlineLevel="0" collapsed="false">
      <c r="A1208" s="0" t="s">
        <v>645</v>
      </c>
      <c r="B1208" s="0" t="n">
        <f aca="false">VALUE(LEFT(A1208,4))</f>
        <v>2021</v>
      </c>
      <c r="C1208" s="0" t="str">
        <f aca="false">"FY"&amp;IF(VALUE(MID(A1208,6,2))&gt;=4,VALUE(LEFT(A1208,4)),VALUE(LEFT(A1208,4))-1)&amp;"-"&amp;TEXT(MOD(IF(VALUE(MID(A1208,6,2))&gt;=4,VALUE(LEFT(A1208,4)),VALUE(LEFT(A1208,4))-1)+1,100),"00")</f>
        <v>FY2021-22</v>
      </c>
      <c r="D1208" s="0" t="s">
        <v>57</v>
      </c>
      <c r="E1208" s="0" t="s">
        <v>57</v>
      </c>
      <c r="F1208" s="0" t="str">
        <f aca="false">INDEX(Mapping!$B$2:$B$465,MATCH(E1208,Mapping!$A$2:$A$465,0))</f>
        <v>SEIL ENERGY INDIA (EX-SEMBCORP)</v>
      </c>
      <c r="G1208" s="0" t="str">
        <f aca="false">INDEX(Mapping!$C$2:$C$465,MATCH(E1208,Mapping!$A$2:$A$465,0))</f>
        <v>SEIL ENERGY INDIA</v>
      </c>
      <c r="H1208" s="2" t="n">
        <v>316.7</v>
      </c>
      <c r="I1208" s="3" t="n">
        <v>7.3</v>
      </c>
    </row>
    <row r="1209" customFormat="false" ht="15" hidden="false" customHeight="false" outlineLevel="0" collapsed="false">
      <c r="A1209" s="0" t="s">
        <v>645</v>
      </c>
      <c r="B1209" s="0" t="n">
        <f aca="false">VALUE(LEFT(A1209,4))</f>
        <v>2021</v>
      </c>
      <c r="C1209" s="0" t="str">
        <f aca="false">"FY"&amp;IF(VALUE(MID(A1209,6,2))&gt;=4,VALUE(LEFT(A1209,4)),VALUE(LEFT(A1209,4))-1)&amp;"-"&amp;TEXT(MOD(IF(VALUE(MID(A1209,6,2))&gt;=4,VALUE(LEFT(A1209,4)),VALUE(LEFT(A1209,4))-1)+1,100),"00")</f>
        <v>FY2021-22</v>
      </c>
      <c r="D1209" s="0" t="s">
        <v>39</v>
      </c>
      <c r="E1209" s="0" t="s">
        <v>39</v>
      </c>
      <c r="F1209" s="0" t="str">
        <f aca="false">INDEX(Mapping!$B$2:$B$465,MATCH(E1209,Mapping!$A$2:$A$465,0))</f>
        <v>WEST BENGAL</v>
      </c>
      <c r="G1209" s="0" t="str">
        <f aca="false">INDEX(Mapping!$C$2:$C$465,MATCH(E1209,Mapping!$A$2:$A$465,0))</f>
        <v>WEST BENGAL</v>
      </c>
      <c r="H1209" s="2" t="n">
        <v>291.43</v>
      </c>
      <c r="I1209" s="3" t="n">
        <v>6.72</v>
      </c>
    </row>
    <row r="1210" customFormat="false" ht="15" hidden="false" customHeight="false" outlineLevel="0" collapsed="false">
      <c r="A1210" s="0" t="s">
        <v>645</v>
      </c>
      <c r="B1210" s="0" t="n">
        <f aca="false">VALUE(LEFT(A1210,4))</f>
        <v>2021</v>
      </c>
      <c r="C1210" s="0" t="str">
        <f aca="false">"FY"&amp;IF(VALUE(MID(A1210,6,2))&gt;=4,VALUE(LEFT(A1210,4)),VALUE(LEFT(A1210,4))-1)&amp;"-"&amp;TEXT(MOD(IF(VALUE(MID(A1210,6,2))&gt;=4,VALUE(LEFT(A1210,4)),VALUE(LEFT(A1210,4))-1)+1,100),"00")</f>
        <v>FY2021-22</v>
      </c>
      <c r="D1210" s="0" t="s">
        <v>43</v>
      </c>
      <c r="E1210" s="0" t="s">
        <v>43</v>
      </c>
      <c r="F1210" s="0" t="str">
        <f aca="false">INDEX(Mapping!$B$2:$B$465,MATCH(E1210,Mapping!$A$2:$A$465,0))</f>
        <v>ODISHA</v>
      </c>
      <c r="G1210" s="0" t="str">
        <f aca="false">INDEX(Mapping!$C$2:$C$465,MATCH(E1210,Mapping!$A$2:$A$465,0))</f>
        <v>ODISHA</v>
      </c>
      <c r="H1210" s="2" t="n">
        <v>213.62</v>
      </c>
      <c r="I1210" s="3" t="n">
        <v>4.93</v>
      </c>
    </row>
    <row r="1211" customFormat="false" ht="15" hidden="false" customHeight="false" outlineLevel="0" collapsed="false">
      <c r="A1211" s="0" t="s">
        <v>645</v>
      </c>
      <c r="B1211" s="0" t="n">
        <f aca="false">VALUE(LEFT(A1211,4))</f>
        <v>2021</v>
      </c>
      <c r="C1211" s="0" t="str">
        <f aca="false">"FY"&amp;IF(VALUE(MID(A1211,6,2))&gt;=4,VALUE(LEFT(A1211,4)),VALUE(LEFT(A1211,4))-1)&amp;"-"&amp;TEXT(MOD(IF(VALUE(MID(A1211,6,2))&gt;=4,VALUE(LEFT(A1211,4)),VALUE(LEFT(A1211,4))-1)+1,100),"00")</f>
        <v>FY2021-22</v>
      </c>
      <c r="D1211" s="0" t="s">
        <v>49</v>
      </c>
      <c r="E1211" s="0" t="s">
        <v>49</v>
      </c>
      <c r="F1211" s="0" t="str">
        <f aca="false">INDEX(Mapping!$B$2:$B$465,MATCH(E1211,Mapping!$A$2:$A$465,0))</f>
        <v>MADHYA PRADESH</v>
      </c>
      <c r="G1211" s="0" t="str">
        <f aca="false">INDEX(Mapping!$C$2:$C$465,MATCH(E1211,Mapping!$A$2:$A$465,0))</f>
        <v>MADHYA PRADESH</v>
      </c>
      <c r="H1211" s="2" t="n">
        <v>208.05</v>
      </c>
      <c r="I1211" s="3" t="n">
        <v>4.8</v>
      </c>
    </row>
    <row r="1212" customFormat="false" ht="15" hidden="false" customHeight="false" outlineLevel="0" collapsed="false">
      <c r="A1212" s="0" t="s">
        <v>645</v>
      </c>
      <c r="B1212" s="0" t="n">
        <f aca="false">VALUE(LEFT(A1212,4))</f>
        <v>2021</v>
      </c>
      <c r="C1212" s="0" t="str">
        <f aca="false">"FY"&amp;IF(VALUE(MID(A1212,6,2))&gt;=4,VALUE(LEFT(A1212,4)),VALUE(LEFT(A1212,4))-1)&amp;"-"&amp;TEXT(MOD(IF(VALUE(MID(A1212,6,2))&gt;=4,VALUE(LEFT(A1212,4)),VALUE(LEFT(A1212,4))-1)+1,100),"00")</f>
        <v>FY2021-22</v>
      </c>
      <c r="D1212" s="0" t="s">
        <v>48</v>
      </c>
      <c r="E1212" s="0" t="s">
        <v>48</v>
      </c>
      <c r="F1212" s="0" t="str">
        <f aca="false">INDEX(Mapping!$B$2:$B$465,MATCH(E1212,Mapping!$A$2:$A$465,0))</f>
        <v>DELHI</v>
      </c>
      <c r="G1212" s="0" t="str">
        <f aca="false">INDEX(Mapping!$C$2:$C$465,MATCH(E1212,Mapping!$A$2:$A$465,0))</f>
        <v>DELHI</v>
      </c>
      <c r="H1212" s="2" t="n">
        <v>177.2</v>
      </c>
      <c r="I1212" s="3" t="n">
        <v>4.09</v>
      </c>
    </row>
    <row r="1213" customFormat="false" ht="15" hidden="false" customHeight="false" outlineLevel="0" collapsed="false">
      <c r="A1213" s="0" t="s">
        <v>645</v>
      </c>
      <c r="B1213" s="0" t="n">
        <f aca="false">VALUE(LEFT(A1213,4))</f>
        <v>2021</v>
      </c>
      <c r="C1213" s="0" t="str">
        <f aca="false">"FY"&amp;IF(VALUE(MID(A1213,6,2))&gt;=4,VALUE(LEFT(A1213,4)),VALUE(LEFT(A1213,4))-1)&amp;"-"&amp;TEXT(MOD(IF(VALUE(MID(A1213,6,2))&gt;=4,VALUE(LEFT(A1213,4)),VALUE(LEFT(A1213,4))-1)+1,100),"00")</f>
        <v>FY2021-22</v>
      </c>
      <c r="D1213" s="0" t="s">
        <v>46</v>
      </c>
      <c r="E1213" s="0" t="s">
        <v>46</v>
      </c>
      <c r="F1213" s="0" t="str">
        <f aca="false">INDEX(Mapping!$B$2:$B$465,MATCH(E1213,Mapping!$A$2:$A$465,0))</f>
        <v>CHHATTISGARH</v>
      </c>
      <c r="G1213" s="0" t="str">
        <f aca="false">INDEX(Mapping!$C$2:$C$465,MATCH(E1213,Mapping!$A$2:$A$465,0))</f>
        <v>CHHATTISGARH</v>
      </c>
      <c r="H1213" s="2" t="n">
        <v>143.31</v>
      </c>
      <c r="I1213" s="3" t="n">
        <v>3.31</v>
      </c>
    </row>
    <row r="1214" customFormat="false" ht="15" hidden="false" customHeight="false" outlineLevel="0" collapsed="false">
      <c r="A1214" s="0" t="s">
        <v>645</v>
      </c>
      <c r="B1214" s="0" t="n">
        <f aca="false">VALUE(LEFT(A1214,4))</f>
        <v>2021</v>
      </c>
      <c r="C1214" s="0" t="str">
        <f aca="false">"FY"&amp;IF(VALUE(MID(A1214,6,2))&gt;=4,VALUE(LEFT(A1214,4)),VALUE(LEFT(A1214,4))-1)&amp;"-"&amp;TEXT(MOD(IF(VALUE(MID(A1214,6,2))&gt;=4,VALUE(LEFT(A1214,4)),VALUE(LEFT(A1214,4))-1)+1,100),"00")</f>
        <v>FY2021-22</v>
      </c>
      <c r="D1214" s="0" t="s">
        <v>71</v>
      </c>
      <c r="E1214" s="0" t="s">
        <v>71</v>
      </c>
      <c r="F1214" s="0" t="str">
        <f aca="false">INDEX(Mapping!$B$2:$B$465,MATCH(E1214,Mapping!$A$2:$A$465,0))</f>
        <v>KERALA</v>
      </c>
      <c r="G1214" s="0" t="str">
        <f aca="false">INDEX(Mapping!$C$2:$C$465,MATCH(E1214,Mapping!$A$2:$A$465,0))</f>
        <v>KERALA</v>
      </c>
      <c r="H1214" s="2" t="n">
        <v>140.77</v>
      </c>
      <c r="I1214" s="3" t="n">
        <v>3.25</v>
      </c>
    </row>
    <row r="1215" customFormat="false" ht="15" hidden="false" customHeight="false" outlineLevel="0" collapsed="false">
      <c r="A1215" s="0" t="s">
        <v>645</v>
      </c>
      <c r="B1215" s="0" t="n">
        <f aca="false">VALUE(LEFT(A1215,4))</f>
        <v>2021</v>
      </c>
      <c r="C1215" s="0" t="str">
        <f aca="false">"FY"&amp;IF(VALUE(MID(A1215,6,2))&gt;=4,VALUE(LEFT(A1215,4)),VALUE(LEFT(A1215,4))-1)&amp;"-"&amp;TEXT(MOD(IF(VALUE(MID(A1215,6,2))&gt;=4,VALUE(LEFT(A1215,4)),VALUE(LEFT(A1215,4))-1)+1,100),"00")</f>
        <v>FY2021-22</v>
      </c>
      <c r="D1215" s="0" t="s">
        <v>47</v>
      </c>
      <c r="E1215" s="0" t="s">
        <v>47</v>
      </c>
      <c r="F1215" s="0" t="str">
        <f aca="false">INDEX(Mapping!$B$2:$B$465,MATCH(E1215,Mapping!$A$2:$A$465,0))</f>
        <v>KARNATAKA</v>
      </c>
      <c r="G1215" s="0" t="str">
        <f aca="false">INDEX(Mapping!$C$2:$C$465,MATCH(E1215,Mapping!$A$2:$A$465,0))</f>
        <v>KARNATAKA</v>
      </c>
      <c r="H1215" s="2" t="n">
        <v>119.22</v>
      </c>
      <c r="I1215" s="3" t="n">
        <v>2.75</v>
      </c>
    </row>
    <row r="1216" customFormat="false" ht="15" hidden="false" customHeight="false" outlineLevel="0" collapsed="false">
      <c r="A1216" s="0" t="s">
        <v>645</v>
      </c>
      <c r="B1216" s="0" t="n">
        <f aca="false">VALUE(LEFT(A1216,4))</f>
        <v>2021</v>
      </c>
      <c r="C1216" s="0" t="str">
        <f aca="false">"FY"&amp;IF(VALUE(MID(A1216,6,2))&gt;=4,VALUE(LEFT(A1216,4)),VALUE(LEFT(A1216,4))-1)&amp;"-"&amp;TEXT(MOD(IF(VALUE(MID(A1216,6,2))&gt;=4,VALUE(LEFT(A1216,4)),VALUE(LEFT(A1216,4))-1)+1,100),"00")</f>
        <v>FY2021-22</v>
      </c>
      <c r="D1216" s="0" t="s">
        <v>45</v>
      </c>
      <c r="E1216" s="0" t="s">
        <v>45</v>
      </c>
      <c r="F1216" s="0" t="str">
        <f aca="false">INDEX(Mapping!$B$2:$B$465,MATCH(E1216,Mapping!$A$2:$A$465,0))</f>
        <v>BIHAR</v>
      </c>
      <c r="G1216" s="0" t="str">
        <f aca="false">INDEX(Mapping!$C$2:$C$465,MATCH(E1216,Mapping!$A$2:$A$465,0))</f>
        <v>BIHAR</v>
      </c>
      <c r="H1216" s="2" t="n">
        <v>117.36</v>
      </c>
      <c r="I1216" s="3" t="n">
        <v>2.71</v>
      </c>
    </row>
    <row r="1217" customFormat="false" ht="15" hidden="false" customHeight="false" outlineLevel="0" collapsed="false">
      <c r="A1217" s="0" t="s">
        <v>645</v>
      </c>
      <c r="B1217" s="0" t="n">
        <f aca="false">VALUE(LEFT(A1217,4))</f>
        <v>2021</v>
      </c>
      <c r="C1217" s="0" t="str">
        <f aca="false">"FY"&amp;IF(VALUE(MID(A1217,6,2))&gt;=4,VALUE(LEFT(A1217,4)),VALUE(LEFT(A1217,4))-1)&amp;"-"&amp;TEXT(MOD(IF(VALUE(MID(A1217,6,2))&gt;=4,VALUE(LEFT(A1217,4)),VALUE(LEFT(A1217,4))-1)+1,100),"00")</f>
        <v>FY2021-22</v>
      </c>
      <c r="D1217" s="0" t="s">
        <v>72</v>
      </c>
      <c r="E1217" s="0" t="s">
        <v>72</v>
      </c>
      <c r="F1217" s="0" t="str">
        <f aca="false">INDEX(Mapping!$B$2:$B$465,MATCH(E1217,Mapping!$A$2:$A$465,0))</f>
        <v>JINDAL POWER LTD - STAGE 1</v>
      </c>
      <c r="G1217" s="0" t="str">
        <f aca="false">INDEX(Mapping!$C$2:$C$465,MATCH(E1217,Mapping!$A$2:$A$465,0))</f>
        <v>JINDAL POWER LTD (BOTH STAGES)</v>
      </c>
      <c r="H1217" s="2" t="n">
        <v>113.99</v>
      </c>
      <c r="I1217" s="3" t="n">
        <v>2.63</v>
      </c>
    </row>
    <row r="1218" customFormat="false" ht="15" hidden="false" customHeight="false" outlineLevel="0" collapsed="false">
      <c r="A1218" s="0" t="s">
        <v>645</v>
      </c>
      <c r="B1218" s="0" t="n">
        <f aca="false">VALUE(LEFT(A1218,4))</f>
        <v>2021</v>
      </c>
      <c r="C1218" s="0" t="str">
        <f aca="false">"FY"&amp;IF(VALUE(MID(A1218,6,2))&gt;=4,VALUE(LEFT(A1218,4)),VALUE(LEFT(A1218,4))-1)&amp;"-"&amp;TEXT(MOD(IF(VALUE(MID(A1218,6,2))&gt;=4,VALUE(LEFT(A1218,4)),VALUE(LEFT(A1218,4))-1)+1,100),"00")</f>
        <v>FY2021-22</v>
      </c>
      <c r="D1218" s="0" t="s">
        <v>89</v>
      </c>
      <c r="E1218" s="0" t="s">
        <v>89</v>
      </c>
      <c r="F1218" s="0" t="str">
        <f aca="false">INDEX(Mapping!$B$2:$B$465,MATCH(E1218,Mapping!$A$2:$A$465,0))</f>
        <v>MB POWER (MP)</v>
      </c>
      <c r="G1218" s="0" t="str">
        <f aca="false">INDEX(Mapping!$C$2:$C$465,MATCH(E1218,Mapping!$A$2:$A$465,0))</f>
        <v>MB POWER (MP)</v>
      </c>
      <c r="H1218" s="2" t="n">
        <v>111.83</v>
      </c>
      <c r="I1218" s="3" t="n">
        <v>2.58</v>
      </c>
    </row>
    <row r="1219" customFormat="false" ht="15" hidden="false" customHeight="false" outlineLevel="0" collapsed="false">
      <c r="A1219" s="0" t="s">
        <v>645</v>
      </c>
      <c r="B1219" s="0" t="n">
        <f aca="false">VALUE(LEFT(A1219,4))</f>
        <v>2021</v>
      </c>
      <c r="C1219" s="0" t="str">
        <f aca="false">"FY"&amp;IF(VALUE(MID(A1219,6,2))&gt;=4,VALUE(LEFT(A1219,4)),VALUE(LEFT(A1219,4))-1)&amp;"-"&amp;TEXT(MOD(IF(VALUE(MID(A1219,6,2))&gt;=4,VALUE(LEFT(A1219,4)),VALUE(LEFT(A1219,4))-1)+1,100),"00")</f>
        <v>FY2021-22</v>
      </c>
      <c r="D1219" s="0" t="s">
        <v>84</v>
      </c>
      <c r="E1219" s="0" t="s">
        <v>84</v>
      </c>
      <c r="F1219" s="0" t="str">
        <f aca="false">INDEX(Mapping!$B$2:$B$465,MATCH(E1219,Mapping!$A$2:$A$465,0))</f>
        <v>DB POWER</v>
      </c>
      <c r="G1219" s="0" t="str">
        <f aca="false">INDEX(Mapping!$C$2:$C$465,MATCH(E1219,Mapping!$A$2:$A$465,0))</f>
        <v>DB POWER</v>
      </c>
      <c r="H1219" s="2" t="n">
        <v>73.93</v>
      </c>
      <c r="I1219" s="3" t="n">
        <v>1.71</v>
      </c>
    </row>
    <row r="1220" customFormat="false" ht="15" hidden="false" customHeight="false" outlineLevel="0" collapsed="false">
      <c r="A1220" s="0" t="s">
        <v>645</v>
      </c>
      <c r="B1220" s="0" t="n">
        <f aca="false">VALUE(LEFT(A1220,4))</f>
        <v>2021</v>
      </c>
      <c r="C1220" s="0" t="str">
        <f aca="false">"FY"&amp;IF(VALUE(MID(A1220,6,2))&gt;=4,VALUE(LEFT(A1220,4)),VALUE(LEFT(A1220,4))-1)&amp;"-"&amp;TEXT(MOD(IF(VALUE(MID(A1220,6,2))&gt;=4,VALUE(LEFT(A1220,4)),VALUE(LEFT(A1220,4))-1)+1,100),"00")</f>
        <v>FY2021-22</v>
      </c>
      <c r="D1220" s="0" t="s">
        <v>61</v>
      </c>
      <c r="E1220" s="0" t="s">
        <v>61</v>
      </c>
      <c r="F1220" s="0" t="str">
        <f aca="false">INDEX(Mapping!$B$2:$B$465,MATCH(E1220,Mapping!$A$2:$A$465,0))</f>
        <v>ASSAM</v>
      </c>
      <c r="G1220" s="0" t="str">
        <f aca="false">INDEX(Mapping!$C$2:$C$465,MATCH(E1220,Mapping!$A$2:$A$465,0))</f>
        <v>ASSAM</v>
      </c>
      <c r="H1220" s="2" t="n">
        <v>72.92</v>
      </c>
      <c r="I1220" s="3" t="n">
        <v>1.68</v>
      </c>
    </row>
    <row r="1221" customFormat="false" ht="15" hidden="false" customHeight="false" outlineLevel="0" collapsed="false">
      <c r="A1221" s="0" t="s">
        <v>645</v>
      </c>
      <c r="B1221" s="0" t="n">
        <f aca="false">VALUE(LEFT(A1221,4))</f>
        <v>2021</v>
      </c>
      <c r="C1221" s="0" t="str">
        <f aca="false">"FY"&amp;IF(VALUE(MID(A1221,6,2))&gt;=4,VALUE(LEFT(A1221,4)),VALUE(LEFT(A1221,4))-1)&amp;"-"&amp;TEXT(MOD(IF(VALUE(MID(A1221,6,2))&gt;=4,VALUE(LEFT(A1221,4)),VALUE(LEFT(A1221,4))-1)+1,100),"00")</f>
        <v>FY2021-22</v>
      </c>
      <c r="D1221" s="0" t="s">
        <v>37</v>
      </c>
      <c r="E1221" s="0" t="s">
        <v>37</v>
      </c>
      <c r="F1221" s="0" t="str">
        <f aca="false">INDEX(Mapping!$B$2:$B$465,MATCH(E1221,Mapping!$A$2:$A$465,0))</f>
        <v>MAHARASHTRA</v>
      </c>
      <c r="G1221" s="0" t="str">
        <f aca="false">INDEX(Mapping!$C$2:$C$465,MATCH(E1221,Mapping!$A$2:$A$465,0))</f>
        <v>MAHARASHTRA</v>
      </c>
      <c r="H1221" s="2" t="n">
        <v>59.73</v>
      </c>
      <c r="I1221" s="3" t="n">
        <v>1.38</v>
      </c>
    </row>
    <row r="1222" customFormat="false" ht="15" hidden="false" customHeight="false" outlineLevel="0" collapsed="false">
      <c r="A1222" s="0" t="s">
        <v>645</v>
      </c>
      <c r="B1222" s="0" t="n">
        <f aca="false">VALUE(LEFT(A1222,4))</f>
        <v>2021</v>
      </c>
      <c r="C1222" s="0" t="str">
        <f aca="false">"FY"&amp;IF(VALUE(MID(A1222,6,2))&gt;=4,VALUE(LEFT(A1222,4)),VALUE(LEFT(A1222,4))-1)&amp;"-"&amp;TEXT(MOD(IF(VALUE(MID(A1222,6,2))&gt;=4,VALUE(LEFT(A1222,4)),VALUE(LEFT(A1222,4))-1)+1,100),"00")</f>
        <v>FY2021-22</v>
      </c>
      <c r="D1222" s="0" t="s">
        <v>159</v>
      </c>
      <c r="E1222" s="0" t="s">
        <v>159</v>
      </c>
      <c r="F1222" s="0" t="str">
        <f aca="false">INDEX(Mapping!$B$2:$B$465,MATCH(E1222,Mapping!$A$2:$A$465,0))</f>
        <v>GMR WARORA (EX-EMCO)</v>
      </c>
      <c r="G1222" s="0" t="str">
        <f aca="false">INDEX(Mapping!$C$2:$C$465,MATCH(E1222,Mapping!$A$2:$A$465,0))</f>
        <v>GMR ENERGY</v>
      </c>
      <c r="H1222" s="2" t="n">
        <v>58.51</v>
      </c>
      <c r="I1222" s="3" t="n">
        <v>1.35</v>
      </c>
    </row>
    <row r="1223" customFormat="false" ht="15" hidden="false" customHeight="false" outlineLevel="0" collapsed="false">
      <c r="A1223" s="0" t="s">
        <v>645</v>
      </c>
      <c r="B1223" s="0" t="n">
        <f aca="false">VALUE(LEFT(A1223,4))</f>
        <v>2021</v>
      </c>
      <c r="C1223" s="0" t="str">
        <f aca="false">"FY"&amp;IF(VALUE(MID(A1223,6,2))&gt;=4,VALUE(LEFT(A1223,4)),VALUE(LEFT(A1223,4))-1)&amp;"-"&amp;TEXT(MOD(IF(VALUE(MID(A1223,6,2))&gt;=4,VALUE(LEFT(A1223,4)),VALUE(LEFT(A1223,4))-1)+1,100),"00")</f>
        <v>FY2021-22</v>
      </c>
      <c r="D1223" s="0" t="s">
        <v>65</v>
      </c>
      <c r="E1223" s="0" t="s">
        <v>65</v>
      </c>
      <c r="F1223" s="0" t="str">
        <f aca="false">INDEX(Mapping!$B$2:$B$465,MATCH(E1223,Mapping!$A$2:$A$465,0))</f>
        <v>JAYPEE NIGRIE STPP</v>
      </c>
      <c r="G1223" s="0" t="str">
        <f aca="false">INDEX(Mapping!$C$2:$C$465,MATCH(E1223,Mapping!$A$2:$A$465,0))</f>
        <v>JAYPEE NIGRIE STPP</v>
      </c>
      <c r="H1223" s="2" t="n">
        <v>52.33</v>
      </c>
      <c r="I1223" s="3" t="n">
        <v>1.21</v>
      </c>
    </row>
    <row r="1224" customFormat="false" ht="15" hidden="false" customHeight="false" outlineLevel="0" collapsed="false">
      <c r="A1224" s="0" t="s">
        <v>645</v>
      </c>
      <c r="B1224" s="0" t="n">
        <f aca="false">VALUE(LEFT(A1224,4))</f>
        <v>2021</v>
      </c>
      <c r="C1224" s="0" t="str">
        <f aca="false">"FY"&amp;IF(VALUE(MID(A1224,6,2))&gt;=4,VALUE(LEFT(A1224,4)),VALUE(LEFT(A1224,4))-1)&amp;"-"&amp;TEXT(MOD(IF(VALUE(MID(A1224,6,2))&gt;=4,VALUE(LEFT(A1224,4)),VALUE(LEFT(A1224,4))-1)+1,100),"00")</f>
        <v>FY2021-22</v>
      </c>
      <c r="D1224" s="0" t="s">
        <v>142</v>
      </c>
      <c r="E1224" s="0" t="s">
        <v>142</v>
      </c>
      <c r="F1224" s="0" t="str">
        <f aca="false">INDEX(Mapping!$B$2:$B$465,MATCH(E1224,Mapping!$A$2:$A$465,0))</f>
        <v>SAINJ HEP</v>
      </c>
      <c r="G1224" s="0" t="str">
        <f aca="false">INDEX(Mapping!$C$2:$C$465,MATCH(E1224,Mapping!$A$2:$A$465,0))</f>
        <v>SAINJ HEP</v>
      </c>
      <c r="H1224" s="2" t="n">
        <v>48.36</v>
      </c>
      <c r="I1224" s="3" t="n">
        <v>1.12</v>
      </c>
    </row>
    <row r="1225" customFormat="false" ht="15" hidden="false" customHeight="false" outlineLevel="0" collapsed="false">
      <c r="A1225" s="0" t="s">
        <v>645</v>
      </c>
      <c r="B1225" s="0" t="n">
        <f aca="false">VALUE(LEFT(A1225,4))</f>
        <v>2021</v>
      </c>
      <c r="C1225" s="0" t="str">
        <f aca="false">"FY"&amp;IF(VALUE(MID(A1225,6,2))&gt;=4,VALUE(LEFT(A1225,4)),VALUE(LEFT(A1225,4))-1)&amp;"-"&amp;TEXT(MOD(IF(VALUE(MID(A1225,6,2))&gt;=4,VALUE(LEFT(A1225,4)),VALUE(LEFT(A1225,4))-1)+1,100),"00")</f>
        <v>FY2021-22</v>
      </c>
      <c r="D1225" s="0" t="s">
        <v>79</v>
      </c>
      <c r="E1225" s="0" t="s">
        <v>79</v>
      </c>
      <c r="F1225" s="0" t="str">
        <f aca="false">INDEX(Mapping!$B$2:$B$465,MATCH(E1225,Mapping!$A$2:$A$465,0))</f>
        <v>MAHAN ENERGEN (EX-ESSAR POWER MP)</v>
      </c>
      <c r="G1225" s="0" t="str">
        <f aca="false">INDEX(Mapping!$C$2:$C$465,MATCH(E1225,Mapping!$A$2:$A$465,0))</f>
        <v>ADANI POWER (ALL PLANTS)</v>
      </c>
      <c r="H1225" s="2" t="n">
        <v>45.06</v>
      </c>
      <c r="I1225" s="3" t="n">
        <v>1.04</v>
      </c>
    </row>
    <row r="1226" customFormat="false" ht="15" hidden="false" customHeight="false" outlineLevel="0" collapsed="false">
      <c r="A1226" s="0" t="s">
        <v>645</v>
      </c>
      <c r="B1226" s="0" t="n">
        <f aca="false">VALUE(LEFT(A1226,4))</f>
        <v>2021</v>
      </c>
      <c r="C1226" s="0" t="str">
        <f aca="false">"FY"&amp;IF(VALUE(MID(A1226,6,2))&gt;=4,VALUE(LEFT(A1226,4)),VALUE(LEFT(A1226,4))-1)&amp;"-"&amp;TEXT(MOD(IF(VALUE(MID(A1226,6,2))&gt;=4,VALUE(LEFT(A1226,4)),VALUE(LEFT(A1226,4))-1)+1,100),"00")</f>
        <v>FY2021-22</v>
      </c>
      <c r="D1226" s="0" t="s">
        <v>122</v>
      </c>
      <c r="E1226" s="0" t="s">
        <v>122</v>
      </c>
      <c r="F1226" s="0" t="str">
        <f aca="false">INDEX(Mapping!$B$2:$B$465,MATCH(E1226,Mapping!$A$2:$A$465,0))</f>
        <v>KARCHAM WANGTOO HEP</v>
      </c>
      <c r="G1226" s="0" t="str">
        <f aca="false">INDEX(Mapping!$C$2:$C$465,MATCH(E1226,Mapping!$A$2:$A$465,0))</f>
        <v>KARCHAM WANGTOO HEP</v>
      </c>
      <c r="H1226" s="2" t="n">
        <v>44.07</v>
      </c>
      <c r="I1226" s="3" t="n">
        <v>1.02</v>
      </c>
    </row>
    <row r="1227" customFormat="false" ht="15" hidden="false" customHeight="false" outlineLevel="0" collapsed="false">
      <c r="A1227" s="0" t="s">
        <v>645</v>
      </c>
      <c r="B1227" s="0" t="n">
        <f aca="false">VALUE(LEFT(A1227,4))</f>
        <v>2021</v>
      </c>
      <c r="C1227" s="0" t="str">
        <f aca="false">"FY"&amp;IF(VALUE(MID(A1227,6,2))&gt;=4,VALUE(LEFT(A1227,4)),VALUE(LEFT(A1227,4))-1)&amp;"-"&amp;TEXT(MOD(IF(VALUE(MID(A1227,6,2))&gt;=4,VALUE(LEFT(A1227,4)),VALUE(LEFT(A1227,4))-1)+1,100),"00")</f>
        <v>FY2021-22</v>
      </c>
      <c r="D1227" s="0" t="s">
        <v>31</v>
      </c>
      <c r="E1227" s="0" t="s">
        <v>31</v>
      </c>
      <c r="F1227" s="0" t="str">
        <f aca="false">INDEX(Mapping!$B$2:$B$465,MATCH(E1227,Mapping!$A$2:$A$465,0))</f>
        <v>GUJARAT</v>
      </c>
      <c r="G1227" s="0" t="str">
        <f aca="false">INDEX(Mapping!$C$2:$C$465,MATCH(E1227,Mapping!$A$2:$A$465,0))</f>
        <v>GUJARAT</v>
      </c>
      <c r="H1227" s="2" t="n">
        <v>43.96</v>
      </c>
      <c r="I1227" s="3" t="n">
        <v>1.01</v>
      </c>
    </row>
    <row r="1228" customFormat="false" ht="15" hidden="false" customHeight="false" outlineLevel="0" collapsed="false">
      <c r="A1228" s="0" t="s">
        <v>645</v>
      </c>
      <c r="B1228" s="0" t="n">
        <f aca="false">VALUE(LEFT(A1228,4))</f>
        <v>2021</v>
      </c>
      <c r="C1228" s="0" t="str">
        <f aca="false">"FY"&amp;IF(VALUE(MID(A1228,6,2))&gt;=4,VALUE(LEFT(A1228,4)),VALUE(LEFT(A1228,4))-1)&amp;"-"&amp;TEXT(MOD(IF(VALUE(MID(A1228,6,2))&gt;=4,VALUE(LEFT(A1228,4)),VALUE(LEFT(A1228,4))-1)+1,100),"00")</f>
        <v>FY2021-22</v>
      </c>
      <c r="D1228" s="0" t="s">
        <v>128</v>
      </c>
      <c r="E1228" s="0" t="s">
        <v>128</v>
      </c>
      <c r="F1228" s="0" t="str">
        <f aca="false">INDEX(Mapping!$B$2:$B$465,MATCH(E1228,Mapping!$A$2:$A$465,0))</f>
        <v>AD HYDRO POWER</v>
      </c>
      <c r="G1228" s="0" t="str">
        <f aca="false">INDEX(Mapping!$C$2:$C$465,MATCH(E1228,Mapping!$A$2:$A$465,0))</f>
        <v>AD HYDRO POWER</v>
      </c>
      <c r="H1228" s="2" t="n">
        <v>41.63</v>
      </c>
      <c r="I1228" s="3" t="n">
        <v>0.96</v>
      </c>
    </row>
    <row r="1229" customFormat="false" ht="15" hidden="false" customHeight="false" outlineLevel="0" collapsed="false">
      <c r="A1229" s="0" t="s">
        <v>645</v>
      </c>
      <c r="B1229" s="0" t="n">
        <f aca="false">VALUE(LEFT(A1229,4))</f>
        <v>2021</v>
      </c>
      <c r="C1229" s="0" t="str">
        <f aca="false">"FY"&amp;IF(VALUE(MID(A1229,6,2))&gt;=4,VALUE(LEFT(A1229,4)),VALUE(LEFT(A1229,4))-1)&amp;"-"&amp;TEXT(MOD(IF(VALUE(MID(A1229,6,2))&gt;=4,VALUE(LEFT(A1229,4)),VALUE(LEFT(A1229,4))-1)+1,100),"00")</f>
        <v>FY2021-22</v>
      </c>
      <c r="D1229" s="0" t="s">
        <v>211</v>
      </c>
      <c r="E1229" s="0" t="s">
        <v>211</v>
      </c>
      <c r="F1229" s="0" t="str">
        <f aca="false">INDEX(Mapping!$B$2:$B$465,MATCH(E1229,Mapping!$A$2:$A$465,0))</f>
        <v>SINGOLI BHATWARI HEP</v>
      </c>
      <c r="G1229" s="0" t="str">
        <f aca="false">INDEX(Mapping!$C$2:$C$465,MATCH(E1229,Mapping!$A$2:$A$465,0))</f>
        <v>SINGOLI BHATWARI HEP</v>
      </c>
      <c r="H1229" s="2" t="n">
        <v>41.47</v>
      </c>
      <c r="I1229" s="3" t="n">
        <v>0.96</v>
      </c>
    </row>
    <row r="1230" customFormat="false" ht="15" hidden="false" customHeight="false" outlineLevel="0" collapsed="false">
      <c r="A1230" s="0" t="s">
        <v>645</v>
      </c>
      <c r="B1230" s="0" t="n">
        <f aca="false">VALUE(LEFT(A1230,4))</f>
        <v>2021</v>
      </c>
      <c r="C1230" s="0" t="str">
        <f aca="false">"FY"&amp;IF(VALUE(MID(A1230,6,2))&gt;=4,VALUE(LEFT(A1230,4)),VALUE(LEFT(A1230,4))-1)&amp;"-"&amp;TEXT(MOD(IF(VALUE(MID(A1230,6,2))&gt;=4,VALUE(LEFT(A1230,4)),VALUE(LEFT(A1230,4))-1)+1,100),"00")</f>
        <v>FY2021-22</v>
      </c>
      <c r="D1230" s="0" t="s">
        <v>190</v>
      </c>
      <c r="E1230" s="0" t="s">
        <v>190</v>
      </c>
      <c r="F1230" s="0" t="str">
        <f aca="false">INDEX(Mapping!$B$2:$B$465,MATCH(E1230,Mapping!$A$2:$A$465,0))</f>
        <v>JORETHANG</v>
      </c>
      <c r="G1230" s="0" t="str">
        <f aca="false">INDEX(Mapping!$C$2:$C$465,MATCH(E1230,Mapping!$A$2:$A$465,0))</f>
        <v>JORETHANG</v>
      </c>
      <c r="H1230" s="2" t="n">
        <v>40.62</v>
      </c>
      <c r="I1230" s="3" t="n">
        <v>0.94</v>
      </c>
    </row>
    <row r="1231" customFormat="false" ht="15" hidden="false" customHeight="false" outlineLevel="0" collapsed="false">
      <c r="A1231" s="0" t="s">
        <v>645</v>
      </c>
      <c r="B1231" s="0" t="n">
        <f aca="false">VALUE(LEFT(A1231,4))</f>
        <v>2021</v>
      </c>
      <c r="C1231" s="0" t="str">
        <f aca="false">"FY"&amp;IF(VALUE(MID(A1231,6,2))&gt;=4,VALUE(LEFT(A1231,4)),VALUE(LEFT(A1231,4))-1)&amp;"-"&amp;TEXT(MOD(IF(VALUE(MID(A1231,6,2))&gt;=4,VALUE(LEFT(A1231,4)),VALUE(LEFT(A1231,4))-1)+1,100),"00")</f>
        <v>FY2021-22</v>
      </c>
      <c r="D1231" s="0" t="s">
        <v>82</v>
      </c>
      <c r="E1231" s="0" t="s">
        <v>82</v>
      </c>
      <c r="F1231" s="0" t="str">
        <f aca="false">INDEX(Mapping!$B$2:$B$465,MATCH(E1231,Mapping!$A$2:$A$465,0))</f>
        <v>JINDAL INDIA THERMAL POWER (JITPL)</v>
      </c>
      <c r="G1231" s="0" t="str">
        <f aca="false">INDEX(Mapping!$C$2:$C$465,MATCH(E1231,Mapping!$A$2:$A$465,0))</f>
        <v>JINDAL INDIA THERMAL POWER (JITPL)</v>
      </c>
      <c r="H1231" s="2" t="n">
        <v>36.81</v>
      </c>
      <c r="I1231" s="3" t="n">
        <v>0.85</v>
      </c>
    </row>
    <row r="1232" customFormat="false" ht="15" hidden="false" customHeight="false" outlineLevel="0" collapsed="false">
      <c r="A1232" s="0" t="s">
        <v>645</v>
      </c>
      <c r="B1232" s="0" t="n">
        <f aca="false">VALUE(LEFT(A1232,4))</f>
        <v>2021</v>
      </c>
      <c r="C1232" s="0" t="str">
        <f aca="false">"FY"&amp;IF(VALUE(MID(A1232,6,2))&gt;=4,VALUE(LEFT(A1232,4)),VALUE(LEFT(A1232,4))-1)&amp;"-"&amp;TEXT(MOD(IF(VALUE(MID(A1232,6,2))&gt;=4,VALUE(LEFT(A1232,4)),VALUE(LEFT(A1232,4))-1)+1,100),"00")</f>
        <v>FY2021-22</v>
      </c>
      <c r="D1232" s="0" t="s">
        <v>41</v>
      </c>
      <c r="E1232" s="0" t="s">
        <v>41</v>
      </c>
      <c r="F1232" s="0" t="str">
        <f aca="false">INDEX(Mapping!$B$2:$B$465,MATCH(E1232,Mapping!$A$2:$A$465,0))</f>
        <v>RAJASTHAN</v>
      </c>
      <c r="G1232" s="0" t="str">
        <f aca="false">INDEX(Mapping!$C$2:$C$465,MATCH(E1232,Mapping!$A$2:$A$465,0))</f>
        <v>RAJASTHAN</v>
      </c>
      <c r="H1232" s="2" t="n">
        <v>36.62</v>
      </c>
      <c r="I1232" s="3" t="n">
        <v>0.84</v>
      </c>
    </row>
    <row r="1233" customFormat="false" ht="15" hidden="false" customHeight="false" outlineLevel="0" collapsed="false">
      <c r="A1233" s="0" t="s">
        <v>645</v>
      </c>
      <c r="B1233" s="0" t="n">
        <f aca="false">VALUE(LEFT(A1233,4))</f>
        <v>2021</v>
      </c>
      <c r="C1233" s="0" t="str">
        <f aca="false">"FY"&amp;IF(VALUE(MID(A1233,6,2))&gt;=4,VALUE(LEFT(A1233,4)),VALUE(LEFT(A1233,4))-1)&amp;"-"&amp;TEXT(MOD(IF(VALUE(MID(A1233,6,2))&gt;=4,VALUE(LEFT(A1233,4)),VALUE(LEFT(A1233,4))-1)+1,100),"00")</f>
        <v>FY2021-22</v>
      </c>
      <c r="D1233" s="0" t="s">
        <v>194</v>
      </c>
      <c r="E1233" s="0" t="s">
        <v>194</v>
      </c>
      <c r="F1233" s="0" t="str">
        <f aca="false">INDEX(Mapping!$B$2:$B$465,MATCH(E1233,Mapping!$A$2:$A$465,0))</f>
        <v>TASHIDENG HEP</v>
      </c>
      <c r="G1233" s="0" t="str">
        <f aca="false">INDEX(Mapping!$C$2:$C$465,MATCH(E1233,Mapping!$A$2:$A$465,0))</f>
        <v>TASHIDENG HEP</v>
      </c>
      <c r="H1233" s="2" t="n">
        <v>34.85</v>
      </c>
      <c r="I1233" s="3" t="n">
        <v>0.8</v>
      </c>
    </row>
    <row r="1234" customFormat="false" ht="15" hidden="false" customHeight="false" outlineLevel="0" collapsed="false">
      <c r="A1234" s="0" t="s">
        <v>645</v>
      </c>
      <c r="B1234" s="0" t="n">
        <f aca="false">VALUE(LEFT(A1234,4))</f>
        <v>2021</v>
      </c>
      <c r="C1234" s="0" t="str">
        <f aca="false">"FY"&amp;IF(VALUE(MID(A1234,6,2))&gt;=4,VALUE(LEFT(A1234,4)),VALUE(LEFT(A1234,4))-1)&amp;"-"&amp;TEXT(MOD(IF(VALUE(MID(A1234,6,2))&gt;=4,VALUE(LEFT(A1234,4)),VALUE(LEFT(A1234,4))-1)+1,100),"00")</f>
        <v>FY2021-22</v>
      </c>
      <c r="D1234" s="0" t="s">
        <v>40</v>
      </c>
      <c r="E1234" s="0" t="s">
        <v>40</v>
      </c>
      <c r="F1234" s="0" t="str">
        <f aca="false">INDEX(Mapping!$B$2:$B$465,MATCH(E1234,Mapping!$A$2:$A$465,0))</f>
        <v>TAMIL NADU</v>
      </c>
      <c r="G1234" s="0" t="str">
        <f aca="false">INDEX(Mapping!$C$2:$C$465,MATCH(E1234,Mapping!$A$2:$A$465,0))</f>
        <v>TAMIL NADU</v>
      </c>
      <c r="H1234" s="2" t="n">
        <v>32.58</v>
      </c>
      <c r="I1234" s="3" t="n">
        <v>0.75</v>
      </c>
    </row>
    <row r="1235" customFormat="false" ht="15" hidden="false" customHeight="false" outlineLevel="0" collapsed="false">
      <c r="A1235" s="0" t="s">
        <v>645</v>
      </c>
      <c r="B1235" s="0" t="n">
        <f aca="false">VALUE(LEFT(A1235,4))</f>
        <v>2021</v>
      </c>
      <c r="C1235" s="0" t="str">
        <f aca="false">"FY"&amp;IF(VALUE(MID(A1235,6,2))&gt;=4,VALUE(LEFT(A1235,4)),VALUE(LEFT(A1235,4))-1)&amp;"-"&amp;TEXT(MOD(IF(VALUE(MID(A1235,6,2))&gt;=4,VALUE(LEFT(A1235,4)),VALUE(LEFT(A1235,4))-1)+1,100),"00")</f>
        <v>FY2021-22</v>
      </c>
      <c r="D1235" s="0" t="s">
        <v>119</v>
      </c>
      <c r="E1235" s="0" t="s">
        <v>119</v>
      </c>
      <c r="F1235" s="0" t="str">
        <f aca="false">INDEX(Mapping!$B$2:$B$465,MATCH(E1235,Mapping!$A$2:$A$465,0))</f>
        <v>GOA</v>
      </c>
      <c r="G1235" s="0" t="str">
        <f aca="false">INDEX(Mapping!$C$2:$C$465,MATCH(E1235,Mapping!$A$2:$A$465,0))</f>
        <v>GOA</v>
      </c>
      <c r="H1235" s="2" t="n">
        <v>31.64</v>
      </c>
      <c r="I1235" s="3" t="n">
        <v>0.73</v>
      </c>
    </row>
    <row r="1236" customFormat="false" ht="15" hidden="false" customHeight="false" outlineLevel="0" collapsed="false">
      <c r="A1236" s="0" t="s">
        <v>645</v>
      </c>
      <c r="B1236" s="0" t="n">
        <f aca="false">VALUE(LEFT(A1236,4))</f>
        <v>2021</v>
      </c>
      <c r="C1236" s="0" t="str">
        <f aca="false">"FY"&amp;IF(VALUE(MID(A1236,6,2))&gt;=4,VALUE(LEFT(A1236,4)),VALUE(LEFT(A1236,4))-1)&amp;"-"&amp;TEXT(MOD(IF(VALUE(MID(A1236,6,2))&gt;=4,VALUE(LEFT(A1236,4)),VALUE(LEFT(A1236,4))-1)+1,100),"00")</f>
        <v>FY2021-22</v>
      </c>
      <c r="D1236" s="0" t="s">
        <v>143</v>
      </c>
      <c r="E1236" s="0" t="s">
        <v>143</v>
      </c>
      <c r="F1236" s="0" t="str">
        <f aca="false">INDEX(Mapping!$B$2:$B$465,MATCH(E1236,Mapping!$A$2:$A$465,0))</f>
        <v>MARUTI CLEAN COAL &amp; POWER</v>
      </c>
      <c r="G1236" s="0" t="str">
        <f aca="false">INDEX(Mapping!$C$2:$C$465,MATCH(E1236,Mapping!$A$2:$A$465,0))</f>
        <v>MARUTI CLEAN COAL &amp; POWER</v>
      </c>
      <c r="H1236" s="2" t="n">
        <v>31.12</v>
      </c>
      <c r="I1236" s="3" t="n">
        <v>0.72</v>
      </c>
    </row>
    <row r="1237" customFormat="false" ht="15" hidden="false" customHeight="false" outlineLevel="0" collapsed="false">
      <c r="A1237" s="0" t="s">
        <v>645</v>
      </c>
      <c r="B1237" s="0" t="n">
        <f aca="false">VALUE(LEFT(A1237,4))</f>
        <v>2021</v>
      </c>
      <c r="C1237" s="0" t="str">
        <f aca="false">"FY"&amp;IF(VALUE(MID(A1237,6,2))&gt;=4,VALUE(LEFT(A1237,4)),VALUE(LEFT(A1237,4))-1)&amp;"-"&amp;TEXT(MOD(IF(VALUE(MID(A1237,6,2))&gt;=4,VALUE(LEFT(A1237,4)),VALUE(LEFT(A1237,4))-1)+1,100),"00")</f>
        <v>FY2021-22</v>
      </c>
      <c r="D1237" s="0" t="s">
        <v>152</v>
      </c>
      <c r="E1237" s="0" t="s">
        <v>152</v>
      </c>
      <c r="F1237" s="0" t="str">
        <f aca="false">INDEX(Mapping!$B$2:$B$465,MATCH(E1237,Mapping!$A$2:$A$465,0))</f>
        <v>CHANDIGARH</v>
      </c>
      <c r="G1237" s="0" t="str">
        <f aca="false">INDEX(Mapping!$C$2:$C$465,MATCH(E1237,Mapping!$A$2:$A$465,0))</f>
        <v>CHANDIGARH</v>
      </c>
      <c r="H1237" s="2" t="n">
        <v>27.14</v>
      </c>
      <c r="I1237" s="3" t="n">
        <v>0.63</v>
      </c>
    </row>
    <row r="1238" customFormat="false" ht="15" hidden="false" customHeight="false" outlineLevel="0" collapsed="false">
      <c r="A1238" s="0" t="s">
        <v>645</v>
      </c>
      <c r="B1238" s="0" t="n">
        <f aca="false">VALUE(LEFT(A1238,4))</f>
        <v>2021</v>
      </c>
      <c r="C1238" s="0" t="str">
        <f aca="false">"FY"&amp;IF(VALUE(MID(A1238,6,2))&gt;=4,VALUE(LEFT(A1238,4)),VALUE(LEFT(A1238,4))-1)&amp;"-"&amp;TEXT(MOD(IF(VALUE(MID(A1238,6,2))&gt;=4,VALUE(LEFT(A1238,4)),VALUE(LEFT(A1238,4))-1)+1,100),"00")</f>
        <v>FY2021-22</v>
      </c>
      <c r="D1238" s="0" t="s">
        <v>184</v>
      </c>
      <c r="E1238" s="0" t="s">
        <v>184</v>
      </c>
      <c r="F1238" s="0" t="str">
        <f aca="false">INDEX(Mapping!$B$2:$B$465,MATCH(E1238,Mapping!$A$2:$A$465,0))</f>
        <v>GMR KAMALANGA</v>
      </c>
      <c r="G1238" s="0" t="str">
        <f aca="false">INDEX(Mapping!$C$2:$C$465,MATCH(E1238,Mapping!$A$2:$A$465,0))</f>
        <v>GMR ENERGY</v>
      </c>
      <c r="H1238" s="2" t="n">
        <v>26.7</v>
      </c>
      <c r="I1238" s="3" t="n">
        <v>0.62</v>
      </c>
    </row>
    <row r="1239" customFormat="false" ht="15" hidden="false" customHeight="false" outlineLevel="0" collapsed="false">
      <c r="A1239" s="0" t="s">
        <v>645</v>
      </c>
      <c r="B1239" s="0" t="n">
        <f aca="false">VALUE(LEFT(A1239,4))</f>
        <v>2021</v>
      </c>
      <c r="C1239" s="0" t="str">
        <f aca="false">"FY"&amp;IF(VALUE(MID(A1239,6,2))&gt;=4,VALUE(LEFT(A1239,4)),VALUE(LEFT(A1239,4))-1)&amp;"-"&amp;TEXT(MOD(IF(VALUE(MID(A1239,6,2))&gt;=4,VALUE(LEFT(A1239,4)),VALUE(LEFT(A1239,4))-1)+1,100),"00")</f>
        <v>FY2021-22</v>
      </c>
      <c r="D1239" s="0" t="s">
        <v>187</v>
      </c>
      <c r="E1239" s="0" t="s">
        <v>187</v>
      </c>
      <c r="F1239" s="0" t="str">
        <f aca="false">INDEX(Mapping!$B$2:$B$465,MATCH(E1239,Mapping!$A$2:$A$465,0))</f>
        <v>SPECTRUM</v>
      </c>
      <c r="G1239" s="0" t="str">
        <f aca="false">INDEX(Mapping!$C$2:$C$465,MATCH(E1239,Mapping!$A$2:$A$465,0))</f>
        <v>SPECTRUM</v>
      </c>
      <c r="H1239" s="2" t="n">
        <v>26.06</v>
      </c>
      <c r="I1239" s="3" t="n">
        <v>0.6</v>
      </c>
    </row>
    <row r="1240" customFormat="false" ht="15" hidden="false" customHeight="false" outlineLevel="0" collapsed="false">
      <c r="A1240" s="0" t="s">
        <v>645</v>
      </c>
      <c r="B1240" s="0" t="n">
        <f aca="false">VALUE(LEFT(A1240,4))</f>
        <v>2021</v>
      </c>
      <c r="C1240" s="0" t="str">
        <f aca="false">"FY"&amp;IF(VALUE(MID(A1240,6,2))&gt;=4,VALUE(LEFT(A1240,4)),VALUE(LEFT(A1240,4))-1)&amp;"-"&amp;TEXT(MOD(IF(VALUE(MID(A1240,6,2))&gt;=4,VALUE(LEFT(A1240,4)),VALUE(LEFT(A1240,4))-1)+1,100),"00")</f>
        <v>FY2021-22</v>
      </c>
      <c r="D1240" s="0" t="s">
        <v>169</v>
      </c>
      <c r="E1240" s="0" t="s">
        <v>169</v>
      </c>
      <c r="F1240" s="0" t="str">
        <f aca="false">INDEX(Mapping!$B$2:$B$465,MATCH(E1240,Mapping!$A$2:$A$465,0))</f>
        <v>JHABUA POWER</v>
      </c>
      <c r="G1240" s="0" t="str">
        <f aca="false">INDEX(Mapping!$C$2:$C$465,MATCH(E1240,Mapping!$A$2:$A$465,0))</f>
        <v>JHABUA POWER</v>
      </c>
      <c r="H1240" s="2" t="n">
        <v>25.89</v>
      </c>
      <c r="I1240" s="3" t="n">
        <v>0.6</v>
      </c>
    </row>
    <row r="1241" customFormat="false" ht="15" hidden="false" customHeight="false" outlineLevel="0" collapsed="false">
      <c r="A1241" s="0" t="s">
        <v>645</v>
      </c>
      <c r="B1241" s="0" t="n">
        <f aca="false">VALUE(LEFT(A1241,4))</f>
        <v>2021</v>
      </c>
      <c r="C1241" s="0" t="str">
        <f aca="false">"FY"&amp;IF(VALUE(MID(A1241,6,2))&gt;=4,VALUE(LEFT(A1241,4)),VALUE(LEFT(A1241,4))-1)&amp;"-"&amp;TEXT(MOD(IF(VALUE(MID(A1241,6,2))&gt;=4,VALUE(LEFT(A1241,4)),VALUE(LEFT(A1241,4))-1)+1,100),"00")</f>
        <v>FY2021-22</v>
      </c>
      <c r="D1241" s="0" t="s">
        <v>94</v>
      </c>
      <c r="E1241" s="0" t="s">
        <v>94</v>
      </c>
      <c r="F1241" s="0" t="str">
        <f aca="false">INDEX(Mapping!$B$2:$B$465,MATCH(E1241,Mapping!$A$2:$A$465,0))</f>
        <v>JHARKHAND</v>
      </c>
      <c r="G1241" s="0" t="str">
        <f aca="false">INDEX(Mapping!$C$2:$C$465,MATCH(E1241,Mapping!$A$2:$A$465,0))</f>
        <v>JHARKHAND</v>
      </c>
      <c r="H1241" s="2" t="n">
        <v>25.41</v>
      </c>
      <c r="I1241" s="3" t="n">
        <v>0.59</v>
      </c>
    </row>
    <row r="1242" customFormat="false" ht="15" hidden="false" customHeight="false" outlineLevel="0" collapsed="false">
      <c r="A1242" s="0" t="s">
        <v>645</v>
      </c>
      <c r="B1242" s="0" t="n">
        <f aca="false">VALUE(LEFT(A1242,4))</f>
        <v>2021</v>
      </c>
      <c r="C1242" s="0" t="str">
        <f aca="false">"FY"&amp;IF(VALUE(MID(A1242,6,2))&gt;=4,VALUE(LEFT(A1242,4)),VALUE(LEFT(A1242,4))-1)&amp;"-"&amp;TEXT(MOD(IF(VALUE(MID(A1242,6,2))&gt;=4,VALUE(LEFT(A1242,4)),VALUE(LEFT(A1242,4))-1)+1,100),"00")</f>
        <v>FY2021-22</v>
      </c>
      <c r="D1242" s="0" t="s">
        <v>35</v>
      </c>
      <c r="E1242" s="0" t="s">
        <v>35</v>
      </c>
      <c r="F1242" s="0" t="str">
        <f aca="false">INDEX(Mapping!$B$2:$B$465,MATCH(E1242,Mapping!$A$2:$A$465,0))</f>
        <v>TELANGANA</v>
      </c>
      <c r="G1242" s="0" t="str">
        <f aca="false">INDEX(Mapping!$C$2:$C$465,MATCH(E1242,Mapping!$A$2:$A$465,0))</f>
        <v>TELANGANA</v>
      </c>
      <c r="H1242" s="2" t="n">
        <v>19.16</v>
      </c>
      <c r="I1242" s="3" t="n">
        <v>0.44</v>
      </c>
    </row>
    <row r="1243" customFormat="false" ht="15" hidden="false" customHeight="false" outlineLevel="0" collapsed="false">
      <c r="A1243" s="0" t="s">
        <v>645</v>
      </c>
      <c r="B1243" s="0" t="n">
        <f aca="false">VALUE(LEFT(A1243,4))</f>
        <v>2021</v>
      </c>
      <c r="C1243" s="0" t="str">
        <f aca="false">"FY"&amp;IF(VALUE(MID(A1243,6,2))&gt;=4,VALUE(LEFT(A1243,4)),VALUE(LEFT(A1243,4))-1)&amp;"-"&amp;TEXT(MOD(IF(VALUE(MID(A1243,6,2))&gt;=4,VALUE(LEFT(A1243,4)),VALUE(LEFT(A1243,4))-1)+1,100),"00")</f>
        <v>FY2021-22</v>
      </c>
      <c r="D1243" s="0" t="s">
        <v>116</v>
      </c>
      <c r="E1243" s="0" t="s">
        <v>116</v>
      </c>
      <c r="F1243" s="0" t="str">
        <f aca="false">INDEX(Mapping!$B$2:$B$465,MATCH(E1243,Mapping!$A$2:$A$465,0))</f>
        <v>RKM POWERGEN</v>
      </c>
      <c r="G1243" s="0" t="str">
        <f aca="false">INDEX(Mapping!$C$2:$C$465,MATCH(E1243,Mapping!$A$2:$A$465,0))</f>
        <v>RKM POWERGEN</v>
      </c>
      <c r="H1243" s="2" t="n">
        <v>18.06</v>
      </c>
      <c r="I1243" s="3" t="n">
        <v>0.42</v>
      </c>
    </row>
    <row r="1244" customFormat="false" ht="15" hidden="false" customHeight="false" outlineLevel="0" collapsed="false">
      <c r="A1244" s="0" t="s">
        <v>645</v>
      </c>
      <c r="B1244" s="0" t="n">
        <f aca="false">VALUE(LEFT(A1244,4))</f>
        <v>2021</v>
      </c>
      <c r="C1244" s="0" t="str">
        <f aca="false">"FY"&amp;IF(VALUE(MID(A1244,6,2))&gt;=4,VALUE(LEFT(A1244,4)),VALUE(LEFT(A1244,4))-1)&amp;"-"&amp;TEXT(MOD(IF(VALUE(MID(A1244,6,2))&gt;=4,VALUE(LEFT(A1244,4)),VALUE(LEFT(A1244,4))-1)+1,100),"00")</f>
        <v>FY2021-22</v>
      </c>
      <c r="D1244" s="0" t="s">
        <v>228</v>
      </c>
      <c r="E1244" s="0" t="s">
        <v>228</v>
      </c>
      <c r="F1244" s="0" t="str">
        <f aca="false">INDEX(Mapping!$B$2:$B$465,MATCH(E1244,Mapping!$A$2:$A$465,0))</f>
        <v>OTPC PALATANA</v>
      </c>
      <c r="G1244" s="0" t="str">
        <f aca="false">INDEX(Mapping!$C$2:$C$465,MATCH(E1244,Mapping!$A$2:$A$465,0))</f>
        <v>OTPC PALATANA</v>
      </c>
      <c r="H1244" s="2" t="n">
        <v>17.39</v>
      </c>
      <c r="I1244" s="3" t="n">
        <v>0.4</v>
      </c>
    </row>
    <row r="1245" customFormat="false" ht="15" hidden="false" customHeight="false" outlineLevel="0" collapsed="false">
      <c r="A1245" s="0" t="s">
        <v>645</v>
      </c>
      <c r="B1245" s="0" t="n">
        <f aca="false">VALUE(LEFT(A1245,4))</f>
        <v>2021</v>
      </c>
      <c r="C1245" s="0" t="str">
        <f aca="false">"FY"&amp;IF(VALUE(MID(A1245,6,2))&gt;=4,VALUE(LEFT(A1245,4)),VALUE(LEFT(A1245,4))-1)&amp;"-"&amp;TEXT(MOD(IF(VALUE(MID(A1245,6,2))&gt;=4,VALUE(LEFT(A1245,4)),VALUE(LEFT(A1245,4))-1)+1,100),"00")</f>
        <v>FY2021-22</v>
      </c>
      <c r="D1245" s="0" t="s">
        <v>203</v>
      </c>
      <c r="E1245" s="0" t="s">
        <v>203</v>
      </c>
      <c r="F1245" s="0" t="str">
        <f aca="false">INDEX(Mapping!$B$2:$B$465,MATCH(E1245,Mapping!$A$2:$A$465,0))</f>
        <v>ADHUNIK POWER</v>
      </c>
      <c r="G1245" s="0" t="str">
        <f aca="false">INDEX(Mapping!$C$2:$C$465,MATCH(E1245,Mapping!$A$2:$A$465,0))</f>
        <v>ADHUNIK POWER</v>
      </c>
      <c r="H1245" s="2" t="n">
        <v>16.4</v>
      </c>
      <c r="I1245" s="3" t="n">
        <v>0.38</v>
      </c>
    </row>
    <row r="1246" customFormat="false" ht="15" hidden="false" customHeight="false" outlineLevel="0" collapsed="false">
      <c r="A1246" s="0" t="s">
        <v>645</v>
      </c>
      <c r="B1246" s="0" t="n">
        <f aca="false">VALUE(LEFT(A1246,4))</f>
        <v>2021</v>
      </c>
      <c r="C1246" s="0" t="str">
        <f aca="false">"FY"&amp;IF(VALUE(MID(A1246,6,2))&gt;=4,VALUE(LEFT(A1246,4)),VALUE(LEFT(A1246,4))-1)&amp;"-"&amp;TEXT(MOD(IF(VALUE(MID(A1246,6,2))&gt;=4,VALUE(LEFT(A1246,4)),VALUE(LEFT(A1246,4))-1)+1,100),"00")</f>
        <v>FY2021-22</v>
      </c>
      <c r="D1246" s="0" t="s">
        <v>121</v>
      </c>
      <c r="E1246" s="0" t="s">
        <v>121</v>
      </c>
      <c r="F1246" s="0" t="str">
        <f aca="false">INDEX(Mapping!$B$2:$B$465,MATCH(E1246,Mapping!$A$2:$A$465,0))</f>
        <v>MEGHALAYA</v>
      </c>
      <c r="G1246" s="0" t="str">
        <f aca="false">INDEX(Mapping!$C$2:$C$465,MATCH(E1246,Mapping!$A$2:$A$465,0))</f>
        <v>MEGHALAYA</v>
      </c>
      <c r="H1246" s="2" t="n">
        <v>15.2</v>
      </c>
      <c r="I1246" s="3" t="n">
        <v>0.35</v>
      </c>
    </row>
    <row r="1247" customFormat="false" ht="15" hidden="false" customHeight="false" outlineLevel="0" collapsed="false">
      <c r="A1247" s="0" t="s">
        <v>645</v>
      </c>
      <c r="B1247" s="0" t="n">
        <f aca="false">VALUE(LEFT(A1247,4))</f>
        <v>2021</v>
      </c>
      <c r="C1247" s="0" t="str">
        <f aca="false">"FY"&amp;IF(VALUE(MID(A1247,6,2))&gt;=4,VALUE(LEFT(A1247,4)),VALUE(LEFT(A1247,4))-1)&amp;"-"&amp;TEXT(MOD(IF(VALUE(MID(A1247,6,2))&gt;=4,VALUE(LEFT(A1247,4)),VALUE(LEFT(A1247,4))-1)+1,100),"00")</f>
        <v>FY2021-22</v>
      </c>
      <c r="D1247" s="0" t="s">
        <v>140</v>
      </c>
      <c r="E1247" s="0" t="s">
        <v>140</v>
      </c>
      <c r="F1247" s="0" t="str">
        <f aca="false">INDEX(Mapping!$B$2:$B$465,MATCH(E1247,Mapping!$A$2:$A$465,0))</f>
        <v>NEEPCO STATIONS</v>
      </c>
      <c r="G1247" s="0" t="str">
        <f aca="false">INDEX(Mapping!$C$2:$C$465,MATCH(E1247,Mapping!$A$2:$A$465,0))</f>
        <v>NEEPCO STATIONS</v>
      </c>
      <c r="H1247" s="2" t="n">
        <v>14.79</v>
      </c>
      <c r="I1247" s="3" t="n">
        <v>0.34</v>
      </c>
    </row>
    <row r="1248" customFormat="false" ht="15" hidden="false" customHeight="false" outlineLevel="0" collapsed="false">
      <c r="A1248" s="0" t="s">
        <v>645</v>
      </c>
      <c r="B1248" s="0" t="n">
        <f aca="false">VALUE(LEFT(A1248,4))</f>
        <v>2021</v>
      </c>
      <c r="C1248" s="0" t="str">
        <f aca="false">"FY"&amp;IF(VALUE(MID(A1248,6,2))&gt;=4,VALUE(LEFT(A1248,4)),VALUE(LEFT(A1248,4))-1)&amp;"-"&amp;TEXT(MOD(IF(VALUE(MID(A1248,6,2))&gt;=4,VALUE(LEFT(A1248,4)),VALUE(LEFT(A1248,4))-1)+1,100),"00")</f>
        <v>FY2021-22</v>
      </c>
      <c r="D1248" s="0" t="s">
        <v>191</v>
      </c>
      <c r="E1248" s="0" t="s">
        <v>191</v>
      </c>
      <c r="F1248" s="0" t="str">
        <f aca="false">INDEX(Mapping!$B$2:$B$465,MATCH(E1248,Mapping!$A$2:$A$465,0))</f>
        <v>DIKCHU HEP</v>
      </c>
      <c r="G1248" s="0" t="str">
        <f aca="false">INDEX(Mapping!$C$2:$C$465,MATCH(E1248,Mapping!$A$2:$A$465,0))</f>
        <v>DIKCHU HEP</v>
      </c>
      <c r="H1248" s="2" t="n">
        <v>13.78</v>
      </c>
      <c r="I1248" s="3" t="n">
        <v>0.32</v>
      </c>
    </row>
    <row r="1249" customFormat="false" ht="15" hidden="false" customHeight="false" outlineLevel="0" collapsed="false">
      <c r="A1249" s="0" t="s">
        <v>645</v>
      </c>
      <c r="B1249" s="0" t="n">
        <f aca="false">VALUE(LEFT(A1249,4))</f>
        <v>2021</v>
      </c>
      <c r="C1249" s="0" t="str">
        <f aca="false">"FY"&amp;IF(VALUE(MID(A1249,6,2))&gt;=4,VALUE(LEFT(A1249,4)),VALUE(LEFT(A1249,4))-1)&amp;"-"&amp;TEXT(MOD(IF(VALUE(MID(A1249,6,2))&gt;=4,VALUE(LEFT(A1249,4)),VALUE(LEFT(A1249,4))-1)+1,100),"00")</f>
        <v>FY2021-22</v>
      </c>
      <c r="D1249" s="0" t="s">
        <v>54</v>
      </c>
      <c r="E1249" s="0" t="s">
        <v>54</v>
      </c>
      <c r="F1249" s="0" t="str">
        <f aca="false">INDEX(Mapping!$B$2:$B$465,MATCH(E1249,Mapping!$A$2:$A$465,0))</f>
        <v>JAMMU &amp; KASHMIR</v>
      </c>
      <c r="G1249" s="0" t="str">
        <f aca="false">INDEX(Mapping!$C$2:$C$465,MATCH(E1249,Mapping!$A$2:$A$465,0))</f>
        <v>JAMMU &amp; KASHMIR</v>
      </c>
      <c r="H1249" s="2" t="n">
        <v>13.35</v>
      </c>
      <c r="I1249" s="3" t="n">
        <v>0.31</v>
      </c>
    </row>
    <row r="1250" customFormat="false" ht="15" hidden="false" customHeight="false" outlineLevel="0" collapsed="false">
      <c r="A1250" s="0" t="s">
        <v>645</v>
      </c>
      <c r="B1250" s="0" t="n">
        <f aca="false">VALUE(LEFT(A1250,4))</f>
        <v>2021</v>
      </c>
      <c r="C1250" s="0" t="str">
        <f aca="false">"FY"&amp;IF(VALUE(MID(A1250,6,2))&gt;=4,VALUE(LEFT(A1250,4)),VALUE(LEFT(A1250,4))-1)&amp;"-"&amp;TEXT(MOD(IF(VALUE(MID(A1250,6,2))&gt;=4,VALUE(LEFT(A1250,4)),VALUE(LEFT(A1250,4))-1)+1,100),"00")</f>
        <v>FY2021-22</v>
      </c>
      <c r="D1250" s="0" t="s">
        <v>154</v>
      </c>
      <c r="E1250" s="0" t="s">
        <v>154</v>
      </c>
      <c r="F1250" s="0" t="str">
        <f aca="false">INDEX(Mapping!$B$2:$B$465,MATCH(E1250,Mapping!$A$2:$A$465,0))</f>
        <v>DVC</v>
      </c>
      <c r="G1250" s="0" t="str">
        <f aca="false">INDEX(Mapping!$C$2:$C$465,MATCH(E1250,Mapping!$A$2:$A$465,0))</f>
        <v>DVC</v>
      </c>
      <c r="H1250" s="2" t="n">
        <v>13.08</v>
      </c>
      <c r="I1250" s="3" t="n">
        <v>0.3</v>
      </c>
    </row>
    <row r="1251" customFormat="false" ht="15" hidden="false" customHeight="false" outlineLevel="0" collapsed="false">
      <c r="A1251" s="0" t="s">
        <v>645</v>
      </c>
      <c r="B1251" s="0" t="n">
        <f aca="false">VALUE(LEFT(A1251,4))</f>
        <v>2021</v>
      </c>
      <c r="C1251" s="0" t="str">
        <f aca="false">"FY"&amp;IF(VALUE(MID(A1251,6,2))&gt;=4,VALUE(LEFT(A1251,4)),VALUE(LEFT(A1251,4))-1)&amp;"-"&amp;TEXT(MOD(IF(VALUE(MID(A1251,6,2))&gt;=4,VALUE(LEFT(A1251,4)),VALUE(LEFT(A1251,4))-1)+1,100),"00")</f>
        <v>FY2021-22</v>
      </c>
      <c r="D1251" s="0" t="s">
        <v>38</v>
      </c>
      <c r="E1251" s="0" t="s">
        <v>38</v>
      </c>
      <c r="F1251" s="0" t="str">
        <f aca="false">INDEX(Mapping!$B$2:$B$465,MATCH(E1251,Mapping!$A$2:$A$465,0))</f>
        <v>ANDHRA PRADESH</v>
      </c>
      <c r="G1251" s="0" t="str">
        <f aca="false">INDEX(Mapping!$C$2:$C$465,MATCH(E1251,Mapping!$A$2:$A$465,0))</f>
        <v>ANDHRA PRADESH</v>
      </c>
      <c r="H1251" s="2" t="n">
        <v>12.89</v>
      </c>
      <c r="I1251" s="3" t="n">
        <v>0.3</v>
      </c>
    </row>
    <row r="1252" customFormat="false" ht="15" hidden="false" customHeight="false" outlineLevel="0" collapsed="false">
      <c r="A1252" s="0" t="s">
        <v>645</v>
      </c>
      <c r="B1252" s="0" t="n">
        <f aca="false">VALUE(LEFT(A1252,4))</f>
        <v>2021</v>
      </c>
      <c r="C1252" s="0" t="str">
        <f aca="false">"FY"&amp;IF(VALUE(MID(A1252,6,2))&gt;=4,VALUE(LEFT(A1252,4)),VALUE(LEFT(A1252,4))-1)&amp;"-"&amp;TEXT(MOD(IF(VALUE(MID(A1252,6,2))&gt;=4,VALUE(LEFT(A1252,4)),VALUE(LEFT(A1252,4))-1)+1,100),"00")</f>
        <v>FY2021-22</v>
      </c>
      <c r="D1252" s="0" t="s">
        <v>265</v>
      </c>
      <c r="E1252" s="0" t="s">
        <v>265</v>
      </c>
      <c r="F1252" s="0" t="str">
        <f aca="false">INDEX(Mapping!$B$2:$B$465,MATCH(E1252,Mapping!$A$2:$A$465,0))</f>
        <v>NTPC STATIONS</v>
      </c>
      <c r="G1252" s="0" t="str">
        <f aca="false">INDEX(Mapping!$C$2:$C$465,MATCH(E1252,Mapping!$A$2:$A$465,0))</f>
        <v>NTPC GROUP</v>
      </c>
      <c r="H1252" s="2" t="n">
        <v>12.4</v>
      </c>
      <c r="I1252" s="3" t="n">
        <v>0.29</v>
      </c>
    </row>
    <row r="1253" customFormat="false" ht="15" hidden="false" customHeight="false" outlineLevel="0" collapsed="false">
      <c r="A1253" s="0" t="s">
        <v>645</v>
      </c>
      <c r="B1253" s="0" t="n">
        <f aca="false">VALUE(LEFT(A1253,4))</f>
        <v>2021</v>
      </c>
      <c r="C1253" s="0" t="str">
        <f aca="false">"FY"&amp;IF(VALUE(MID(A1253,6,2))&gt;=4,VALUE(LEFT(A1253,4)),VALUE(LEFT(A1253,4))-1)&amp;"-"&amp;TEXT(MOD(IF(VALUE(MID(A1253,6,2))&gt;=4,VALUE(LEFT(A1253,4)),VALUE(LEFT(A1253,4))-1)+1,100),"00")</f>
        <v>FY2021-22</v>
      </c>
      <c r="D1253" s="0" t="s">
        <v>181</v>
      </c>
      <c r="E1253" s="0" t="s">
        <v>181</v>
      </c>
      <c r="F1253" s="0" t="str">
        <f aca="false">INDEX(Mapping!$B$2:$B$465,MATCH(E1253,Mapping!$A$2:$A$465,0))</f>
        <v>ARUNACHAL PRADESH</v>
      </c>
      <c r="G1253" s="0" t="str">
        <f aca="false">INDEX(Mapping!$C$2:$C$465,MATCH(E1253,Mapping!$A$2:$A$465,0))</f>
        <v>ARUNACHAL PRADESH</v>
      </c>
      <c r="H1253" s="2" t="n">
        <v>11.48</v>
      </c>
      <c r="I1253" s="3" t="n">
        <v>0.26</v>
      </c>
    </row>
    <row r="1254" customFormat="false" ht="15" hidden="false" customHeight="false" outlineLevel="0" collapsed="false">
      <c r="A1254" s="0" t="s">
        <v>645</v>
      </c>
      <c r="B1254" s="0" t="n">
        <f aca="false">VALUE(LEFT(A1254,4))</f>
        <v>2021</v>
      </c>
      <c r="C1254" s="0" t="str">
        <f aca="false">"FY"&amp;IF(VALUE(MID(A1254,6,2))&gt;=4,VALUE(LEFT(A1254,4)),VALUE(LEFT(A1254,4))-1)&amp;"-"&amp;TEXT(MOD(IF(VALUE(MID(A1254,6,2))&gt;=4,VALUE(LEFT(A1254,4)),VALUE(LEFT(A1254,4))-1)+1,100),"00")</f>
        <v>FY2021-22</v>
      </c>
      <c r="D1254" s="0" t="s">
        <v>240</v>
      </c>
      <c r="E1254" s="0" t="s">
        <v>240</v>
      </c>
      <c r="F1254" s="0" t="str">
        <f aca="false">INDEX(Mapping!$B$2:$B$465,MATCH(E1254,Mapping!$A$2:$A$465,0))</f>
        <v>CHUZACHEN HEP</v>
      </c>
      <c r="G1254" s="0" t="str">
        <f aca="false">INDEX(Mapping!$C$2:$C$465,MATCH(E1254,Mapping!$A$2:$A$465,0))</f>
        <v>CHUZACHEN HEP</v>
      </c>
      <c r="H1254" s="2" t="n">
        <v>8.73</v>
      </c>
      <c r="I1254" s="3" t="n">
        <v>0.2</v>
      </c>
    </row>
    <row r="1255" customFormat="false" ht="15" hidden="false" customHeight="false" outlineLevel="0" collapsed="false">
      <c r="A1255" s="0" t="s">
        <v>645</v>
      </c>
      <c r="B1255" s="0" t="n">
        <f aca="false">VALUE(LEFT(A1255,4))</f>
        <v>2021</v>
      </c>
      <c r="C1255" s="0" t="str">
        <f aca="false">"FY"&amp;IF(VALUE(MID(A1255,6,2))&gt;=4,VALUE(LEFT(A1255,4)),VALUE(LEFT(A1255,4))-1)&amp;"-"&amp;TEXT(MOD(IF(VALUE(MID(A1255,6,2))&gt;=4,VALUE(LEFT(A1255,4)),VALUE(LEFT(A1255,4))-1)+1,100),"00")</f>
        <v>FY2021-22</v>
      </c>
      <c r="D1255" s="0" t="s">
        <v>67</v>
      </c>
      <c r="E1255" s="0" t="s">
        <v>67</v>
      </c>
      <c r="F1255" s="0" t="str">
        <f aca="false">INDEX(Mapping!$B$2:$B$465,MATCH(E1255,Mapping!$A$2:$A$465,0))</f>
        <v>JINDAL POWER LTD - STAGE 2</v>
      </c>
      <c r="G1255" s="0" t="str">
        <f aca="false">INDEX(Mapping!$C$2:$C$465,MATCH(E1255,Mapping!$A$2:$A$465,0))</f>
        <v>JINDAL POWER LTD (BOTH STAGES)</v>
      </c>
      <c r="H1255" s="2" t="n">
        <v>8.48</v>
      </c>
      <c r="I1255" s="3" t="n">
        <v>0.2</v>
      </c>
    </row>
    <row r="1256" customFormat="false" ht="15" hidden="false" customHeight="false" outlineLevel="0" collapsed="false">
      <c r="A1256" s="0" t="s">
        <v>645</v>
      </c>
      <c r="B1256" s="0" t="n">
        <f aca="false">VALUE(LEFT(A1256,4))</f>
        <v>2021</v>
      </c>
      <c r="C1256" s="0" t="str">
        <f aca="false">"FY"&amp;IF(VALUE(MID(A1256,6,2))&gt;=4,VALUE(LEFT(A1256,4)),VALUE(LEFT(A1256,4))-1)&amp;"-"&amp;TEXT(MOD(IF(VALUE(MID(A1256,6,2))&gt;=4,VALUE(LEFT(A1256,4)),VALUE(LEFT(A1256,4))-1)+1,100),"00")</f>
        <v>FY2021-22</v>
      </c>
      <c r="D1256" s="0" t="s">
        <v>176</v>
      </c>
      <c r="E1256" s="0" t="s">
        <v>176</v>
      </c>
      <c r="F1256" s="0" t="str">
        <f aca="false">INDEX(Mapping!$B$2:$B$465,MATCH(E1256,Mapping!$A$2:$A$465,0))</f>
        <v>SIKKIM</v>
      </c>
      <c r="G1256" s="0" t="str">
        <f aca="false">INDEX(Mapping!$C$2:$C$465,MATCH(E1256,Mapping!$A$2:$A$465,0))</f>
        <v>SIKKIM</v>
      </c>
      <c r="H1256" s="2" t="n">
        <v>6.48</v>
      </c>
      <c r="I1256" s="3" t="n">
        <v>0.15</v>
      </c>
    </row>
    <row r="1257" customFormat="false" ht="15" hidden="false" customHeight="false" outlineLevel="0" collapsed="false">
      <c r="A1257" s="0" t="s">
        <v>645</v>
      </c>
      <c r="B1257" s="0" t="n">
        <f aca="false">VALUE(LEFT(A1257,4))</f>
        <v>2021</v>
      </c>
      <c r="C1257" s="0" t="str">
        <f aca="false">"FY"&amp;IF(VALUE(MID(A1257,6,2))&gt;=4,VALUE(LEFT(A1257,4)),VALUE(LEFT(A1257,4))-1)&amp;"-"&amp;TEXT(MOD(IF(VALUE(MID(A1257,6,2))&gt;=4,VALUE(LEFT(A1257,4)),VALUE(LEFT(A1257,4))-1)+1,100),"00")</f>
        <v>FY2021-22</v>
      </c>
      <c r="D1257" s="0" t="s">
        <v>44</v>
      </c>
      <c r="E1257" s="0" t="s">
        <v>44</v>
      </c>
      <c r="F1257" s="0" t="str">
        <f aca="false">INDEX(Mapping!$B$2:$B$465,MATCH(E1257,Mapping!$A$2:$A$465,0))</f>
        <v>HARYANA</v>
      </c>
      <c r="G1257" s="0" t="str">
        <f aca="false">INDEX(Mapping!$C$2:$C$465,MATCH(E1257,Mapping!$A$2:$A$465,0))</f>
        <v>HARYANA</v>
      </c>
      <c r="H1257" s="2" t="n">
        <v>5.44</v>
      </c>
      <c r="I1257" s="3" t="n">
        <v>0.13</v>
      </c>
    </row>
    <row r="1258" customFormat="false" ht="15" hidden="false" customHeight="false" outlineLevel="0" collapsed="false">
      <c r="A1258" s="0" t="s">
        <v>645</v>
      </c>
      <c r="B1258" s="0" t="n">
        <f aca="false">VALUE(LEFT(A1258,4))</f>
        <v>2021</v>
      </c>
      <c r="C1258" s="0" t="str">
        <f aca="false">"FY"&amp;IF(VALUE(MID(A1258,6,2))&gt;=4,VALUE(LEFT(A1258,4)),VALUE(LEFT(A1258,4))-1)&amp;"-"&amp;TEXT(MOD(IF(VALUE(MID(A1258,6,2))&gt;=4,VALUE(LEFT(A1258,4)),VALUE(LEFT(A1258,4))-1)+1,100),"00")</f>
        <v>FY2021-22</v>
      </c>
      <c r="D1258" s="0" t="s">
        <v>327</v>
      </c>
      <c r="E1258" s="0" t="s">
        <v>327</v>
      </c>
      <c r="F1258" s="0" t="str">
        <f aca="false">INDEX(Mapping!$B$2:$B$465,MATCH(E1258,Mapping!$A$2:$A$465,0))</f>
        <v>LANCO BUDHIL</v>
      </c>
      <c r="G1258" s="0" t="str">
        <f aca="false">INDEX(Mapping!$C$2:$C$465,MATCH(E1258,Mapping!$A$2:$A$465,0))</f>
        <v>GREENKO GROUP</v>
      </c>
      <c r="H1258" s="2" t="n">
        <v>5.29</v>
      </c>
      <c r="I1258" s="3" t="n">
        <v>0.12</v>
      </c>
    </row>
    <row r="1259" customFormat="false" ht="15" hidden="false" customHeight="false" outlineLevel="0" collapsed="false">
      <c r="A1259" s="0" t="s">
        <v>645</v>
      </c>
      <c r="B1259" s="0" t="n">
        <f aca="false">VALUE(LEFT(A1259,4))</f>
        <v>2021</v>
      </c>
      <c r="C1259" s="0" t="str">
        <f aca="false">"FY"&amp;IF(VALUE(MID(A1259,6,2))&gt;=4,VALUE(LEFT(A1259,4)),VALUE(LEFT(A1259,4))-1)&amp;"-"&amp;TEXT(MOD(IF(VALUE(MID(A1259,6,2))&gt;=4,VALUE(LEFT(A1259,4)),VALUE(LEFT(A1259,4))-1)+1,100),"00")</f>
        <v>FY2021-22</v>
      </c>
      <c r="D1259" s="0" t="s">
        <v>193</v>
      </c>
      <c r="E1259" s="0" t="s">
        <v>193</v>
      </c>
      <c r="F1259" s="0" t="str">
        <f aca="false">INDEX(Mapping!$B$2:$B$465,MATCH(E1259,Mapping!$A$2:$A$465,0))</f>
        <v>MIZORAM</v>
      </c>
      <c r="G1259" s="0" t="str">
        <f aca="false">INDEX(Mapping!$C$2:$C$465,MATCH(E1259,Mapping!$A$2:$A$465,0))</f>
        <v>MIZORAM</v>
      </c>
      <c r="H1259" s="2" t="n">
        <v>4.46</v>
      </c>
      <c r="I1259" s="3" t="n">
        <v>0.1</v>
      </c>
    </row>
    <row r="1260" customFormat="false" ht="15" hidden="false" customHeight="false" outlineLevel="0" collapsed="false">
      <c r="A1260" s="0" t="s">
        <v>645</v>
      </c>
      <c r="B1260" s="0" t="n">
        <f aca="false">VALUE(LEFT(A1260,4))</f>
        <v>2021</v>
      </c>
      <c r="C1260" s="0" t="str">
        <f aca="false">"FY"&amp;IF(VALUE(MID(A1260,6,2))&gt;=4,VALUE(LEFT(A1260,4)),VALUE(LEFT(A1260,4))-1)&amp;"-"&amp;TEXT(MOD(IF(VALUE(MID(A1260,6,2))&gt;=4,VALUE(LEFT(A1260,4)),VALUE(LEFT(A1260,4))-1)+1,100),"00")</f>
        <v>FY2021-22</v>
      </c>
      <c r="D1260" s="0" t="s">
        <v>214</v>
      </c>
      <c r="E1260" s="0" t="s">
        <v>214</v>
      </c>
      <c r="F1260" s="0" t="str">
        <f aca="false">INDEX(Mapping!$B$2:$B$465,MATCH(E1260,Mapping!$A$2:$A$465,0))</f>
        <v>NLC INDIA</v>
      </c>
      <c r="G1260" s="0" t="str">
        <f aca="false">INDEX(Mapping!$C$2:$C$465,MATCH(E1260,Mapping!$A$2:$A$465,0))</f>
        <v>NLC INDIA GROUP</v>
      </c>
      <c r="H1260" s="2" t="n">
        <v>3.92</v>
      </c>
      <c r="I1260" s="3" t="n">
        <v>0.09</v>
      </c>
    </row>
    <row r="1261" customFormat="false" ht="15" hidden="false" customHeight="false" outlineLevel="0" collapsed="false">
      <c r="A1261" s="0" t="s">
        <v>645</v>
      </c>
      <c r="B1261" s="0" t="n">
        <f aca="false">VALUE(LEFT(A1261,4))</f>
        <v>2021</v>
      </c>
      <c r="C1261" s="0" t="str">
        <f aca="false">"FY"&amp;IF(VALUE(MID(A1261,6,2))&gt;=4,VALUE(LEFT(A1261,4)),VALUE(LEFT(A1261,4))-1)&amp;"-"&amp;TEXT(MOD(IF(VALUE(MID(A1261,6,2))&gt;=4,VALUE(LEFT(A1261,4)),VALUE(LEFT(A1261,4))-1)+1,100),"00")</f>
        <v>FY2021-22</v>
      </c>
      <c r="D1261" s="0" t="s">
        <v>134</v>
      </c>
      <c r="E1261" s="0" t="s">
        <v>134</v>
      </c>
      <c r="F1261" s="0" t="str">
        <f aca="false">INDEX(Mapping!$B$2:$B$465,MATCH(E1261,Mapping!$A$2:$A$465,0))</f>
        <v>NTPC STATIONS</v>
      </c>
      <c r="G1261" s="0" t="str">
        <f aca="false">INDEX(Mapping!$C$2:$C$465,MATCH(E1261,Mapping!$A$2:$A$465,0))</f>
        <v>NTPC GROUP</v>
      </c>
      <c r="H1261" s="2" t="n">
        <v>3.71</v>
      </c>
      <c r="I1261" s="3" t="n">
        <v>0.09</v>
      </c>
    </row>
    <row r="1262" customFormat="false" ht="15" hidden="false" customHeight="false" outlineLevel="0" collapsed="false">
      <c r="A1262" s="0" t="s">
        <v>645</v>
      </c>
      <c r="B1262" s="0" t="n">
        <f aca="false">VALUE(LEFT(A1262,4))</f>
        <v>2021</v>
      </c>
      <c r="C1262" s="0" t="str">
        <f aca="false">"FY"&amp;IF(VALUE(MID(A1262,6,2))&gt;=4,VALUE(LEFT(A1262,4)),VALUE(LEFT(A1262,4))-1)&amp;"-"&amp;TEXT(MOD(IF(VALUE(MID(A1262,6,2))&gt;=4,VALUE(LEFT(A1262,4)),VALUE(LEFT(A1262,4))-1)+1,100),"00")</f>
        <v>FY2021-22</v>
      </c>
      <c r="D1262" s="0" t="s">
        <v>385</v>
      </c>
      <c r="E1262" s="0" t="s">
        <v>385</v>
      </c>
      <c r="F1262" s="0" t="str">
        <f aca="false">INDEX(Mapping!$B$2:$B$465,MATCH(E1262,Mapping!$A$2:$A$465,0))</f>
        <v>NTPL (NLC TAMIL NADU POWER)</v>
      </c>
      <c r="G1262" s="0" t="str">
        <f aca="false">INDEX(Mapping!$C$2:$C$465,MATCH(E1262,Mapping!$A$2:$A$465,0))</f>
        <v>NLC INDIA GROUP</v>
      </c>
      <c r="H1262" s="2" t="n">
        <v>3</v>
      </c>
      <c r="I1262" s="3" t="n">
        <v>0.07</v>
      </c>
    </row>
    <row r="1263" customFormat="false" ht="15" hidden="false" customHeight="false" outlineLevel="0" collapsed="false">
      <c r="A1263" s="0" t="s">
        <v>645</v>
      </c>
      <c r="B1263" s="0" t="n">
        <f aca="false">VALUE(LEFT(A1263,4))</f>
        <v>2021</v>
      </c>
      <c r="C1263" s="0" t="str">
        <f aca="false">"FY"&amp;IF(VALUE(MID(A1263,6,2))&gt;=4,VALUE(LEFT(A1263,4)),VALUE(LEFT(A1263,4))-1)&amp;"-"&amp;TEXT(MOD(IF(VALUE(MID(A1263,6,2))&gt;=4,VALUE(LEFT(A1263,4)),VALUE(LEFT(A1263,4))-1)+1,100),"00")</f>
        <v>FY2021-22</v>
      </c>
      <c r="D1263" s="0" t="s">
        <v>361</v>
      </c>
      <c r="E1263" s="0" t="s">
        <v>361</v>
      </c>
      <c r="F1263" s="0" t="str">
        <f aca="false">INDEX(Mapping!$B$2:$B$465,MATCH(E1263,Mapping!$A$2:$A$465,0))</f>
        <v>RGPPL</v>
      </c>
      <c r="G1263" s="0" t="str">
        <f aca="false">INDEX(Mapping!$C$2:$C$465,MATCH(E1263,Mapping!$A$2:$A$465,0))</f>
        <v>RGPPL</v>
      </c>
      <c r="H1263" s="2" t="n">
        <v>2.88</v>
      </c>
      <c r="I1263" s="3" t="n">
        <v>0.07</v>
      </c>
    </row>
    <row r="1264" customFormat="false" ht="15" hidden="false" customHeight="false" outlineLevel="0" collapsed="false">
      <c r="A1264" s="0" t="s">
        <v>645</v>
      </c>
      <c r="B1264" s="0" t="n">
        <f aca="false">VALUE(LEFT(A1264,4))</f>
        <v>2021</v>
      </c>
      <c r="C1264" s="0" t="str">
        <f aca="false">"FY"&amp;IF(VALUE(MID(A1264,6,2))&gt;=4,VALUE(LEFT(A1264,4)),VALUE(LEFT(A1264,4))-1)&amp;"-"&amp;TEXT(MOD(IF(VALUE(MID(A1264,6,2))&gt;=4,VALUE(LEFT(A1264,4)),VALUE(LEFT(A1264,4))-1)+1,100),"00")</f>
        <v>FY2021-22</v>
      </c>
      <c r="D1264" s="0" t="s">
        <v>382</v>
      </c>
      <c r="E1264" s="0" t="s">
        <v>382</v>
      </c>
      <c r="F1264" s="0" t="str">
        <f aca="false">INDEX(Mapping!$B$2:$B$465,MATCH(E1264,Mapping!$A$2:$A$465,0))</f>
        <v>TRN ENERGY</v>
      </c>
      <c r="G1264" s="0" t="str">
        <f aca="false">INDEX(Mapping!$C$2:$C$465,MATCH(E1264,Mapping!$A$2:$A$465,0))</f>
        <v>TRN ENERGY</v>
      </c>
      <c r="H1264" s="2" t="n">
        <v>2.82</v>
      </c>
      <c r="I1264" s="3" t="n">
        <v>0.06</v>
      </c>
    </row>
    <row r="1265" customFormat="false" ht="15" hidden="false" customHeight="false" outlineLevel="0" collapsed="false">
      <c r="A1265" s="0" t="s">
        <v>645</v>
      </c>
      <c r="B1265" s="0" t="n">
        <f aca="false">VALUE(LEFT(A1265,4))</f>
        <v>2021</v>
      </c>
      <c r="C1265" s="0" t="str">
        <f aca="false">"FY"&amp;IF(VALUE(MID(A1265,6,2))&gt;=4,VALUE(LEFT(A1265,4)),VALUE(LEFT(A1265,4))-1)&amp;"-"&amp;TEXT(MOD(IF(VALUE(MID(A1265,6,2))&gt;=4,VALUE(LEFT(A1265,4)),VALUE(LEFT(A1265,4))-1)+1,100),"00")</f>
        <v>FY2021-22</v>
      </c>
      <c r="D1265" s="0" t="s">
        <v>42</v>
      </c>
      <c r="E1265" s="0" t="s">
        <v>42</v>
      </c>
      <c r="F1265" s="0" t="str">
        <f aca="false">INDEX(Mapping!$B$2:$B$465,MATCH(E1265,Mapping!$A$2:$A$465,0))</f>
        <v>PUNJAB</v>
      </c>
      <c r="G1265" s="0" t="str">
        <f aca="false">INDEX(Mapping!$C$2:$C$465,MATCH(E1265,Mapping!$A$2:$A$465,0))</f>
        <v>PUNJAB</v>
      </c>
      <c r="H1265" s="2" t="n">
        <v>2.53</v>
      </c>
      <c r="I1265" s="3" t="n">
        <v>0.06</v>
      </c>
    </row>
    <row r="1266" customFormat="false" ht="15" hidden="false" customHeight="false" outlineLevel="0" collapsed="false">
      <c r="A1266" s="0" t="s">
        <v>645</v>
      </c>
      <c r="B1266" s="0" t="n">
        <f aca="false">VALUE(LEFT(A1266,4))</f>
        <v>2021</v>
      </c>
      <c r="C1266" s="0" t="str">
        <f aca="false">"FY"&amp;IF(VALUE(MID(A1266,6,2))&gt;=4,VALUE(LEFT(A1266,4)),VALUE(LEFT(A1266,4))-1)&amp;"-"&amp;TEXT(MOD(IF(VALUE(MID(A1266,6,2))&gt;=4,VALUE(LEFT(A1266,4)),VALUE(LEFT(A1266,4))-1)+1,100),"00")</f>
        <v>FY2021-22</v>
      </c>
      <c r="D1266" s="0" t="s">
        <v>272</v>
      </c>
      <c r="E1266" s="0" t="s">
        <v>272</v>
      </c>
      <c r="F1266" s="0" t="str">
        <f aca="false">INDEX(Mapping!$B$2:$B$465,MATCH(E1266,Mapping!$A$2:$A$465,0))</f>
        <v>BALCO</v>
      </c>
      <c r="G1266" s="0" t="str">
        <f aca="false">INDEX(Mapping!$C$2:$C$465,MATCH(E1266,Mapping!$A$2:$A$465,0))</f>
        <v>BALCO</v>
      </c>
      <c r="H1266" s="2" t="n">
        <v>2.33</v>
      </c>
      <c r="I1266" s="3" t="n">
        <v>0.05</v>
      </c>
    </row>
    <row r="1267" customFormat="false" ht="15" hidden="false" customHeight="false" outlineLevel="0" collapsed="false">
      <c r="A1267" s="0" t="s">
        <v>645</v>
      </c>
      <c r="B1267" s="0" t="n">
        <f aca="false">VALUE(LEFT(A1267,4))</f>
        <v>2021</v>
      </c>
      <c r="C1267" s="0" t="str">
        <f aca="false">"FY"&amp;IF(VALUE(MID(A1267,6,2))&gt;=4,VALUE(LEFT(A1267,4)),VALUE(LEFT(A1267,4))-1)&amp;"-"&amp;TEXT(MOD(IF(VALUE(MID(A1267,6,2))&gt;=4,VALUE(LEFT(A1267,4)),VALUE(LEFT(A1267,4))-1)+1,100),"00")</f>
        <v>FY2021-22</v>
      </c>
      <c r="D1267" s="0" t="s">
        <v>235</v>
      </c>
      <c r="E1267" s="0" t="s">
        <v>235</v>
      </c>
      <c r="F1267" s="0" t="str">
        <f aca="false">INDEX(Mapping!$B$2:$B$465,MATCH(E1267,Mapping!$A$2:$A$465,0))</f>
        <v>ITPCL (IL&amp;FS TAMIL NADU)</v>
      </c>
      <c r="G1267" s="0" t="str">
        <f aca="false">INDEX(Mapping!$C$2:$C$465,MATCH(E1267,Mapping!$A$2:$A$465,0))</f>
        <v>ITPCL (IL&amp;FS TAMIL NADU)</v>
      </c>
      <c r="H1267" s="2" t="n">
        <v>1.66</v>
      </c>
      <c r="I1267" s="3" t="n">
        <v>0.04</v>
      </c>
    </row>
    <row r="1268" customFormat="false" ht="15" hidden="false" customHeight="false" outlineLevel="0" collapsed="false">
      <c r="A1268" s="0" t="s">
        <v>645</v>
      </c>
      <c r="B1268" s="0" t="n">
        <f aca="false">VALUE(LEFT(A1268,4))</f>
        <v>2021</v>
      </c>
      <c r="C1268" s="0" t="str">
        <f aca="false">"FY"&amp;IF(VALUE(MID(A1268,6,2))&gt;=4,VALUE(LEFT(A1268,4)),VALUE(LEFT(A1268,4))-1)&amp;"-"&amp;TEXT(MOD(IF(VALUE(MID(A1268,6,2))&gt;=4,VALUE(LEFT(A1268,4)),VALUE(LEFT(A1268,4))-1)+1,100),"00")</f>
        <v>FY2021-22</v>
      </c>
      <c r="D1268" s="0" t="s">
        <v>131</v>
      </c>
      <c r="E1268" s="0" t="s">
        <v>131</v>
      </c>
      <c r="F1268" s="0" t="str">
        <f aca="false">INDEX(Mapping!$B$2:$B$465,MATCH(E1268,Mapping!$A$2:$A$465,0))</f>
        <v>KSK MAHANADI</v>
      </c>
      <c r="G1268" s="0" t="str">
        <f aca="false">INDEX(Mapping!$C$2:$C$465,MATCH(E1268,Mapping!$A$2:$A$465,0))</f>
        <v>JSW ENERGY (INCL. KSK MAHANADI)</v>
      </c>
      <c r="H1268" s="2" t="n">
        <v>1.27</v>
      </c>
      <c r="I1268" s="3" t="n">
        <v>0.03</v>
      </c>
    </row>
    <row r="1269" customFormat="false" ht="15" hidden="false" customHeight="false" outlineLevel="0" collapsed="false">
      <c r="A1269" s="0" t="s">
        <v>645</v>
      </c>
      <c r="B1269" s="0" t="n">
        <f aca="false">VALUE(LEFT(A1269,4))</f>
        <v>2021</v>
      </c>
      <c r="C1269" s="0" t="str">
        <f aca="false">"FY"&amp;IF(VALUE(MID(A1269,6,2))&gt;=4,VALUE(LEFT(A1269,4)),VALUE(LEFT(A1269,4))-1)&amp;"-"&amp;TEXT(MOD(IF(VALUE(MID(A1269,6,2))&gt;=4,VALUE(LEFT(A1269,4)),VALUE(LEFT(A1269,4))-1)+1,100),"00")</f>
        <v>FY2021-22</v>
      </c>
      <c r="D1269" s="0" t="s">
        <v>253</v>
      </c>
      <c r="E1269" s="0" t="s">
        <v>253</v>
      </c>
      <c r="F1269" s="0" t="str">
        <f aca="false">INDEX(Mapping!$B$2:$B$465,MATCH(E1269,Mapping!$A$2:$A$465,0))</f>
        <v>NAGALAND</v>
      </c>
      <c r="G1269" s="0" t="str">
        <f aca="false">INDEX(Mapping!$C$2:$C$465,MATCH(E1269,Mapping!$A$2:$A$465,0))</f>
        <v>NAGALAND</v>
      </c>
      <c r="H1269" s="2" t="n">
        <v>1.08</v>
      </c>
      <c r="I1269" s="3" t="n">
        <v>0.02</v>
      </c>
    </row>
    <row r="1270" customFormat="false" ht="15" hidden="false" customHeight="false" outlineLevel="0" collapsed="false">
      <c r="A1270" s="0" t="s">
        <v>645</v>
      </c>
      <c r="B1270" s="0" t="n">
        <f aca="false">VALUE(LEFT(A1270,4))</f>
        <v>2021</v>
      </c>
      <c r="C1270" s="0" t="str">
        <f aca="false">"FY"&amp;IF(VALUE(MID(A1270,6,2))&gt;=4,VALUE(LEFT(A1270,4)),VALUE(LEFT(A1270,4))-1)&amp;"-"&amp;TEXT(MOD(IF(VALUE(MID(A1270,6,2))&gt;=4,VALUE(LEFT(A1270,4)),VALUE(LEFT(A1270,4))-1)+1,100),"00")</f>
        <v>FY2021-22</v>
      </c>
      <c r="D1270" s="0" t="s">
        <v>274</v>
      </c>
      <c r="E1270" s="0" t="s">
        <v>274</v>
      </c>
      <c r="F1270" s="0" t="str">
        <f aca="false">INDEX(Mapping!$B$2:$B$465,MATCH(E1270,Mapping!$A$2:$A$465,0))</f>
        <v>MEENAKSHI ENERGY</v>
      </c>
      <c r="G1270" s="0" t="str">
        <f aca="false">INDEX(Mapping!$C$2:$C$465,MATCH(E1270,Mapping!$A$2:$A$465,0))</f>
        <v>MEENAKSHI ENERGY</v>
      </c>
      <c r="H1270" s="2" t="n">
        <v>0.9</v>
      </c>
      <c r="I1270" s="3" t="n">
        <v>0.02</v>
      </c>
    </row>
    <row r="1271" customFormat="false" ht="15" hidden="false" customHeight="false" outlineLevel="0" collapsed="false">
      <c r="A1271" s="0" t="s">
        <v>645</v>
      </c>
      <c r="B1271" s="0" t="n">
        <f aca="false">VALUE(LEFT(A1271,4))</f>
        <v>2021</v>
      </c>
      <c r="C1271" s="0" t="str">
        <f aca="false">"FY"&amp;IF(VALUE(MID(A1271,6,2))&gt;=4,VALUE(LEFT(A1271,4)),VALUE(LEFT(A1271,4))-1)&amp;"-"&amp;TEXT(MOD(IF(VALUE(MID(A1271,6,2))&gt;=4,VALUE(LEFT(A1271,4)),VALUE(LEFT(A1271,4))-1)+1,100),"00")</f>
        <v>FY2021-22</v>
      </c>
      <c r="D1271" s="0" t="s">
        <v>85</v>
      </c>
      <c r="E1271" s="0" t="s">
        <v>85</v>
      </c>
      <c r="F1271" s="0" t="str">
        <f aca="false">INDEX(Mapping!$B$2:$B$465,MATCH(E1271,Mapping!$A$2:$A$465,0))</f>
        <v>ADANI POWER - RAIPUR TPP (EX-GMR CHHATTISGARH)</v>
      </c>
      <c r="G1271" s="0" t="str">
        <f aca="false">INDEX(Mapping!$C$2:$C$465,MATCH(E1271,Mapping!$A$2:$A$465,0))</f>
        <v>ADANI POWER (ALL PLANTS)</v>
      </c>
      <c r="H1271" s="2" t="n">
        <v>0.67</v>
      </c>
      <c r="I1271" s="3" t="n">
        <v>0.02</v>
      </c>
    </row>
    <row r="1272" customFormat="false" ht="15" hidden="false" customHeight="false" outlineLevel="0" collapsed="false">
      <c r="A1272" s="0" t="s">
        <v>645</v>
      </c>
      <c r="B1272" s="0" t="n">
        <f aca="false">VALUE(LEFT(A1272,4))</f>
        <v>2021</v>
      </c>
      <c r="C1272" s="0" t="str">
        <f aca="false">"FY"&amp;IF(VALUE(MID(A1272,6,2))&gt;=4,VALUE(LEFT(A1272,4)),VALUE(LEFT(A1272,4))-1)&amp;"-"&amp;TEXT(MOD(IF(VALUE(MID(A1272,6,2))&gt;=4,VALUE(LEFT(A1272,4)),VALUE(LEFT(A1272,4))-1)+1,100),"00")</f>
        <v>FY2021-22</v>
      </c>
      <c r="D1272" s="0" t="s">
        <v>315</v>
      </c>
      <c r="E1272" s="0" t="s">
        <v>315</v>
      </c>
      <c r="F1272" s="0" t="str">
        <f aca="false">INDEX(Mapping!$B$2:$B$465,MATCH(E1272,Mapping!$A$2:$A$465,0))</f>
        <v>DHARIWAL INFRASTRUCTURE</v>
      </c>
      <c r="G1272" s="0" t="str">
        <f aca="false">INDEX(Mapping!$C$2:$C$465,MATCH(E1272,Mapping!$A$2:$A$465,0))</f>
        <v>DHARIWAL INFRASTRUCTURE</v>
      </c>
      <c r="H1272" s="2" t="n">
        <v>0.49</v>
      </c>
      <c r="I1272" s="3" t="n">
        <v>0.01</v>
      </c>
    </row>
    <row r="1273" customFormat="false" ht="15" hidden="false" customHeight="false" outlineLevel="0" collapsed="false">
      <c r="A1273" s="0" t="s">
        <v>645</v>
      </c>
      <c r="B1273" s="0" t="n">
        <f aca="false">VALUE(LEFT(A1273,4))</f>
        <v>2021</v>
      </c>
      <c r="C1273" s="0" t="str">
        <f aca="false">"FY"&amp;IF(VALUE(MID(A1273,6,2))&gt;=4,VALUE(LEFT(A1273,4)),VALUE(LEFT(A1273,4))-1)&amp;"-"&amp;TEXT(MOD(IF(VALUE(MID(A1273,6,2))&gt;=4,VALUE(LEFT(A1273,4)),VALUE(LEFT(A1273,4))-1)+1,100),"00")</f>
        <v>FY2021-22</v>
      </c>
      <c r="D1273" s="0" t="s">
        <v>56</v>
      </c>
      <c r="E1273" s="0" t="s">
        <v>56</v>
      </c>
      <c r="F1273" s="0" t="str">
        <f aca="false">INDEX(Mapping!$B$2:$B$465,MATCH(E1273,Mapping!$A$2:$A$465,0))</f>
        <v>UTTARAKHAND</v>
      </c>
      <c r="G1273" s="0" t="str">
        <f aca="false">INDEX(Mapping!$C$2:$C$465,MATCH(E1273,Mapping!$A$2:$A$465,0))</f>
        <v>UTTARAKHAND</v>
      </c>
      <c r="H1273" s="2" t="n">
        <v>0.4</v>
      </c>
      <c r="I1273" s="3" t="n">
        <v>0.01</v>
      </c>
    </row>
    <row r="1274" customFormat="false" ht="15" hidden="false" customHeight="false" outlineLevel="0" collapsed="false">
      <c r="A1274" s="0" t="s">
        <v>645</v>
      </c>
      <c r="B1274" s="0" t="n">
        <f aca="false">VALUE(LEFT(A1274,4))</f>
        <v>2021</v>
      </c>
      <c r="C1274" s="0" t="str">
        <f aca="false">"FY"&amp;IF(VALUE(MID(A1274,6,2))&gt;=4,VALUE(LEFT(A1274,4)),VALUE(LEFT(A1274,4))-1)&amp;"-"&amp;TEXT(MOD(IF(VALUE(MID(A1274,6,2))&gt;=4,VALUE(LEFT(A1274,4)),VALUE(LEFT(A1274,4))-1)+1,100),"00")</f>
        <v>FY2021-22</v>
      </c>
      <c r="D1274" s="0" t="s">
        <v>150</v>
      </c>
      <c r="E1274" s="0" t="s">
        <v>150</v>
      </c>
      <c r="F1274" s="0" t="str">
        <f aca="false">INDEX(Mapping!$B$2:$B$465,MATCH(E1274,Mapping!$A$2:$A$465,0))</f>
        <v>DNH &amp; DD (UT)</v>
      </c>
      <c r="G1274" s="0" t="str">
        <f aca="false">INDEX(Mapping!$C$2:$C$465,MATCH(E1274,Mapping!$A$2:$A$465,0))</f>
        <v>DNH &amp; DD (UT)</v>
      </c>
      <c r="H1274" s="2" t="n">
        <v>0.06</v>
      </c>
      <c r="I1274" s="3" t="n">
        <v>0.001</v>
      </c>
    </row>
    <row r="1275" customFormat="false" ht="15" hidden="false" customHeight="false" outlineLevel="0" collapsed="false">
      <c r="A1275" s="0" t="s">
        <v>645</v>
      </c>
      <c r="B1275" s="0" t="n">
        <f aca="false">VALUE(LEFT(A1275,4))</f>
        <v>2021</v>
      </c>
      <c r="C1275" s="0" t="str">
        <f aca="false">"FY"&amp;IF(VALUE(MID(A1275,6,2))&gt;=4,VALUE(LEFT(A1275,4)),VALUE(LEFT(A1275,4))-1)&amp;"-"&amp;TEXT(MOD(IF(VALUE(MID(A1275,6,2))&gt;=4,VALUE(LEFT(A1275,4)),VALUE(LEFT(A1275,4))-1)+1,100),"00")</f>
        <v>FY2021-22</v>
      </c>
      <c r="D1275" s="0" t="s">
        <v>114</v>
      </c>
      <c r="E1275" s="0" t="s">
        <v>114</v>
      </c>
      <c r="F1275" s="0" t="str">
        <f aca="false">INDEX(Mapping!$B$2:$B$465,MATCH(E1275,Mapping!$A$2:$A$465,0))</f>
        <v>ADANI POWER - RAIGARH TPP (EX-REGL)</v>
      </c>
      <c r="G1275" s="0" t="str">
        <f aca="false">INDEX(Mapping!$C$2:$C$465,MATCH(E1275,Mapping!$A$2:$A$465,0))</f>
        <v>ADANI POWER (ALL PLANTS)</v>
      </c>
      <c r="H1275" s="2" t="n">
        <v>0.03</v>
      </c>
      <c r="I1275" s="3" t="n">
        <v>0.001</v>
      </c>
    </row>
    <row r="1276" customFormat="false" ht="15" hidden="false" customHeight="false" outlineLevel="0" collapsed="false">
      <c r="A1276" s="0" t="s">
        <v>188</v>
      </c>
      <c r="B1276" s="0" t="n">
        <f aca="false">VALUE(LEFT(A1276,4))</f>
        <v>2021</v>
      </c>
      <c r="C1276" s="0" t="str">
        <f aca="false">"FY"&amp;IF(VALUE(MID(A1276,6,2))&gt;=4,VALUE(LEFT(A1276,4)),VALUE(LEFT(A1276,4))-1)&amp;"-"&amp;TEXT(MOD(IF(VALUE(MID(A1276,6,2))&gt;=4,VALUE(LEFT(A1276,4)),VALUE(LEFT(A1276,4))-1)+1,100),"00")</f>
        <v>FY2021-22</v>
      </c>
      <c r="D1276" s="0" t="s">
        <v>53</v>
      </c>
      <c r="E1276" s="0" t="s">
        <v>53</v>
      </c>
      <c r="F1276" s="0" t="str">
        <f aca="false">INDEX(Mapping!$B$2:$B$465,MATCH(E1276,Mapping!$A$2:$A$465,0))</f>
        <v>HIMACHAL PRADESH</v>
      </c>
      <c r="G1276" s="0" t="str">
        <f aca="false">INDEX(Mapping!$C$2:$C$465,MATCH(E1276,Mapping!$A$2:$A$465,0))</f>
        <v>HIMACHAL PRADESH</v>
      </c>
      <c r="H1276" s="2" t="n">
        <v>407.13</v>
      </c>
      <c r="I1276" s="3" t="n">
        <v>9.6</v>
      </c>
    </row>
    <row r="1277" customFormat="false" ht="15" hidden="false" customHeight="false" outlineLevel="0" collapsed="false">
      <c r="A1277" s="0" t="s">
        <v>188</v>
      </c>
      <c r="B1277" s="0" t="n">
        <f aca="false">VALUE(LEFT(A1277,4))</f>
        <v>2021</v>
      </c>
      <c r="C1277" s="0" t="str">
        <f aca="false">"FY"&amp;IF(VALUE(MID(A1277,6,2))&gt;=4,VALUE(LEFT(A1277,4)),VALUE(LEFT(A1277,4))-1)&amp;"-"&amp;TEXT(MOD(IF(VALUE(MID(A1277,6,2))&gt;=4,VALUE(LEFT(A1277,4)),VALUE(LEFT(A1277,4))-1)+1,100),"00")</f>
        <v>FY2021-22</v>
      </c>
      <c r="D1277" s="0" t="s">
        <v>47</v>
      </c>
      <c r="E1277" s="0" t="s">
        <v>47</v>
      </c>
      <c r="F1277" s="0" t="str">
        <f aca="false">INDEX(Mapping!$B$2:$B$465,MATCH(E1277,Mapping!$A$2:$A$465,0))</f>
        <v>KARNATAKA</v>
      </c>
      <c r="G1277" s="0" t="str">
        <f aca="false">INDEX(Mapping!$C$2:$C$465,MATCH(E1277,Mapping!$A$2:$A$465,0))</f>
        <v>KARNATAKA</v>
      </c>
      <c r="H1277" s="2" t="n">
        <v>352.61</v>
      </c>
      <c r="I1277" s="3" t="n">
        <v>8.31</v>
      </c>
    </row>
    <row r="1278" customFormat="false" ht="15" hidden="false" customHeight="false" outlineLevel="0" collapsed="false">
      <c r="A1278" s="0" t="s">
        <v>188</v>
      </c>
      <c r="B1278" s="0" t="n">
        <f aca="false">VALUE(LEFT(A1278,4))</f>
        <v>2021</v>
      </c>
      <c r="C1278" s="0" t="str">
        <f aca="false">"FY"&amp;IF(VALUE(MID(A1278,6,2))&gt;=4,VALUE(LEFT(A1278,4)),VALUE(LEFT(A1278,4))-1)&amp;"-"&amp;TEXT(MOD(IF(VALUE(MID(A1278,6,2))&gt;=4,VALUE(LEFT(A1278,4)),VALUE(LEFT(A1278,4))-1)+1,100),"00")</f>
        <v>FY2021-22</v>
      </c>
      <c r="D1278" s="0" t="s">
        <v>57</v>
      </c>
      <c r="E1278" s="0" t="s">
        <v>57</v>
      </c>
      <c r="F1278" s="0" t="str">
        <f aca="false">INDEX(Mapping!$B$2:$B$465,MATCH(E1278,Mapping!$A$2:$A$465,0))</f>
        <v>SEIL ENERGY INDIA (EX-SEMBCORP)</v>
      </c>
      <c r="G1278" s="0" t="str">
        <f aca="false">INDEX(Mapping!$C$2:$C$465,MATCH(E1278,Mapping!$A$2:$A$465,0))</f>
        <v>SEIL ENERGY INDIA</v>
      </c>
      <c r="H1278" s="2" t="n">
        <v>263.81</v>
      </c>
      <c r="I1278" s="3" t="n">
        <v>6.22</v>
      </c>
    </row>
    <row r="1279" customFormat="false" ht="15" hidden="false" customHeight="false" outlineLevel="0" collapsed="false">
      <c r="A1279" s="0" t="s">
        <v>188</v>
      </c>
      <c r="B1279" s="0" t="n">
        <f aca="false">VALUE(LEFT(A1279,4))</f>
        <v>2021</v>
      </c>
      <c r="C1279" s="0" t="str">
        <f aca="false">"FY"&amp;IF(VALUE(MID(A1279,6,2))&gt;=4,VALUE(LEFT(A1279,4)),VALUE(LEFT(A1279,4))-1)&amp;"-"&amp;TEXT(MOD(IF(VALUE(MID(A1279,6,2))&gt;=4,VALUE(LEFT(A1279,4)),VALUE(LEFT(A1279,4))-1)+1,100),"00")</f>
        <v>FY2021-22</v>
      </c>
      <c r="D1279" s="0" t="s">
        <v>43</v>
      </c>
      <c r="E1279" s="0" t="s">
        <v>43</v>
      </c>
      <c r="F1279" s="0" t="str">
        <f aca="false">INDEX(Mapping!$B$2:$B$465,MATCH(E1279,Mapping!$A$2:$A$465,0))</f>
        <v>ODISHA</v>
      </c>
      <c r="G1279" s="0" t="str">
        <f aca="false">INDEX(Mapping!$C$2:$C$465,MATCH(E1279,Mapping!$A$2:$A$465,0))</f>
        <v>ODISHA</v>
      </c>
      <c r="H1279" s="2" t="n">
        <v>245.73</v>
      </c>
      <c r="I1279" s="3" t="n">
        <v>5.79</v>
      </c>
    </row>
    <row r="1280" customFormat="false" ht="15" hidden="false" customHeight="false" outlineLevel="0" collapsed="false">
      <c r="A1280" s="0" t="s">
        <v>188</v>
      </c>
      <c r="B1280" s="0" t="n">
        <f aca="false">VALUE(LEFT(A1280,4))</f>
        <v>2021</v>
      </c>
      <c r="C1280" s="0" t="str">
        <f aca="false">"FY"&amp;IF(VALUE(MID(A1280,6,2))&gt;=4,VALUE(LEFT(A1280,4)),VALUE(LEFT(A1280,4))-1)&amp;"-"&amp;TEXT(MOD(IF(VALUE(MID(A1280,6,2))&gt;=4,VALUE(LEFT(A1280,4)),VALUE(LEFT(A1280,4))-1)+1,100),"00")</f>
        <v>FY2021-22</v>
      </c>
      <c r="D1280" s="0" t="s">
        <v>36</v>
      </c>
      <c r="E1280" s="0" t="s">
        <v>36</v>
      </c>
      <c r="F1280" s="0" t="str">
        <f aca="false">INDEX(Mapping!$B$2:$B$465,MATCH(E1280,Mapping!$A$2:$A$465,0))</f>
        <v>UTTAR PRADESH</v>
      </c>
      <c r="G1280" s="0" t="str">
        <f aca="false">INDEX(Mapping!$C$2:$C$465,MATCH(E1280,Mapping!$A$2:$A$465,0))</f>
        <v>UTTAR PRADESH</v>
      </c>
      <c r="H1280" s="2" t="n">
        <v>180.88</v>
      </c>
      <c r="I1280" s="3" t="n">
        <v>4.27</v>
      </c>
    </row>
    <row r="1281" customFormat="false" ht="15" hidden="false" customHeight="false" outlineLevel="0" collapsed="false">
      <c r="A1281" s="0" t="s">
        <v>188</v>
      </c>
      <c r="B1281" s="0" t="n">
        <f aca="false">VALUE(LEFT(A1281,4))</f>
        <v>2021</v>
      </c>
      <c r="C1281" s="0" t="str">
        <f aca="false">"FY"&amp;IF(VALUE(MID(A1281,6,2))&gt;=4,VALUE(LEFT(A1281,4)),VALUE(LEFT(A1281,4))-1)&amp;"-"&amp;TEXT(MOD(IF(VALUE(MID(A1281,6,2))&gt;=4,VALUE(LEFT(A1281,4)),VALUE(LEFT(A1281,4))-1)+1,100),"00")</f>
        <v>FY2021-22</v>
      </c>
      <c r="D1281" s="0" t="s">
        <v>54</v>
      </c>
      <c r="E1281" s="0" t="s">
        <v>54</v>
      </c>
      <c r="F1281" s="0" t="str">
        <f aca="false">INDEX(Mapping!$B$2:$B$465,MATCH(E1281,Mapping!$A$2:$A$465,0))</f>
        <v>JAMMU &amp; KASHMIR</v>
      </c>
      <c r="G1281" s="0" t="str">
        <f aca="false">INDEX(Mapping!$C$2:$C$465,MATCH(E1281,Mapping!$A$2:$A$465,0))</f>
        <v>JAMMU &amp; KASHMIR</v>
      </c>
      <c r="H1281" s="2" t="n">
        <v>179.57</v>
      </c>
      <c r="I1281" s="3" t="n">
        <v>4.23</v>
      </c>
    </row>
    <row r="1282" customFormat="false" ht="15" hidden="false" customHeight="false" outlineLevel="0" collapsed="false">
      <c r="A1282" s="0" t="s">
        <v>188</v>
      </c>
      <c r="B1282" s="0" t="n">
        <f aca="false">VALUE(LEFT(A1282,4))</f>
        <v>2021</v>
      </c>
      <c r="C1282" s="0" t="str">
        <f aca="false">"FY"&amp;IF(VALUE(MID(A1282,6,2))&gt;=4,VALUE(LEFT(A1282,4)),VALUE(LEFT(A1282,4))-1)&amp;"-"&amp;TEXT(MOD(IF(VALUE(MID(A1282,6,2))&gt;=4,VALUE(LEFT(A1282,4)),VALUE(LEFT(A1282,4))-1)+1,100),"00")</f>
        <v>FY2021-22</v>
      </c>
      <c r="D1282" s="0" t="s">
        <v>140</v>
      </c>
      <c r="E1282" s="0" t="s">
        <v>140</v>
      </c>
      <c r="F1282" s="0" t="str">
        <f aca="false">INDEX(Mapping!$B$2:$B$465,MATCH(E1282,Mapping!$A$2:$A$465,0))</f>
        <v>NEEPCO STATIONS</v>
      </c>
      <c r="G1282" s="0" t="str">
        <f aca="false">INDEX(Mapping!$C$2:$C$465,MATCH(E1282,Mapping!$A$2:$A$465,0))</f>
        <v>NEEPCO STATIONS</v>
      </c>
      <c r="H1282" s="2" t="n">
        <v>162.29</v>
      </c>
      <c r="I1282" s="3" t="n">
        <v>3.83</v>
      </c>
    </row>
    <row r="1283" customFormat="false" ht="15" hidden="false" customHeight="false" outlineLevel="0" collapsed="false">
      <c r="A1283" s="0" t="s">
        <v>188</v>
      </c>
      <c r="B1283" s="0" t="n">
        <f aca="false">VALUE(LEFT(A1283,4))</f>
        <v>2021</v>
      </c>
      <c r="C1283" s="0" t="str">
        <f aca="false">"FY"&amp;IF(VALUE(MID(A1283,6,2))&gt;=4,VALUE(LEFT(A1283,4)),VALUE(LEFT(A1283,4))-1)&amp;"-"&amp;TEXT(MOD(IF(VALUE(MID(A1283,6,2))&gt;=4,VALUE(LEFT(A1283,4)),VALUE(LEFT(A1283,4))-1)+1,100),"00")</f>
        <v>FY2021-22</v>
      </c>
      <c r="D1283" s="0" t="s">
        <v>35</v>
      </c>
      <c r="E1283" s="0" t="s">
        <v>35</v>
      </c>
      <c r="F1283" s="0" t="str">
        <f aca="false">INDEX(Mapping!$B$2:$B$465,MATCH(E1283,Mapping!$A$2:$A$465,0))</f>
        <v>TELANGANA</v>
      </c>
      <c r="G1283" s="0" t="str">
        <f aca="false">INDEX(Mapping!$C$2:$C$465,MATCH(E1283,Mapping!$A$2:$A$465,0))</f>
        <v>TELANGANA</v>
      </c>
      <c r="H1283" s="2" t="n">
        <v>146.69</v>
      </c>
      <c r="I1283" s="3" t="n">
        <v>3.46</v>
      </c>
    </row>
    <row r="1284" customFormat="false" ht="15" hidden="false" customHeight="false" outlineLevel="0" collapsed="false">
      <c r="A1284" s="0" t="s">
        <v>188</v>
      </c>
      <c r="B1284" s="0" t="n">
        <f aca="false">VALUE(LEFT(A1284,4))</f>
        <v>2021</v>
      </c>
      <c r="C1284" s="0" t="str">
        <f aca="false">"FY"&amp;IF(VALUE(MID(A1284,6,2))&gt;=4,VALUE(LEFT(A1284,4)),VALUE(LEFT(A1284,4))-1)&amp;"-"&amp;TEXT(MOD(IF(VALUE(MID(A1284,6,2))&gt;=4,VALUE(LEFT(A1284,4)),VALUE(LEFT(A1284,4))-1)+1,100),"00")</f>
        <v>FY2021-22</v>
      </c>
      <c r="D1284" s="0" t="s">
        <v>71</v>
      </c>
      <c r="E1284" s="0" t="s">
        <v>71</v>
      </c>
      <c r="F1284" s="0" t="str">
        <f aca="false">INDEX(Mapping!$B$2:$B$465,MATCH(E1284,Mapping!$A$2:$A$465,0))</f>
        <v>KERALA</v>
      </c>
      <c r="G1284" s="0" t="str">
        <f aca="false">INDEX(Mapping!$C$2:$C$465,MATCH(E1284,Mapping!$A$2:$A$465,0))</f>
        <v>KERALA</v>
      </c>
      <c r="H1284" s="2" t="n">
        <v>139.76</v>
      </c>
      <c r="I1284" s="3" t="n">
        <v>3.3</v>
      </c>
    </row>
    <row r="1285" customFormat="false" ht="15" hidden="false" customHeight="false" outlineLevel="0" collapsed="false">
      <c r="A1285" s="0" t="s">
        <v>188</v>
      </c>
      <c r="B1285" s="0" t="n">
        <f aca="false">VALUE(LEFT(A1285,4))</f>
        <v>2021</v>
      </c>
      <c r="C1285" s="0" t="str">
        <f aca="false">"FY"&amp;IF(VALUE(MID(A1285,6,2))&gt;=4,VALUE(LEFT(A1285,4)),VALUE(LEFT(A1285,4))-1)&amp;"-"&amp;TEXT(MOD(IF(VALUE(MID(A1285,6,2))&gt;=4,VALUE(LEFT(A1285,4)),VALUE(LEFT(A1285,4))-1)+1,100),"00")</f>
        <v>FY2021-22</v>
      </c>
      <c r="D1285" s="0" t="s">
        <v>79</v>
      </c>
      <c r="E1285" s="0" t="s">
        <v>79</v>
      </c>
      <c r="F1285" s="0" t="str">
        <f aca="false">INDEX(Mapping!$B$2:$B$465,MATCH(E1285,Mapping!$A$2:$A$465,0))</f>
        <v>MAHAN ENERGEN (EX-ESSAR POWER MP)</v>
      </c>
      <c r="G1285" s="0" t="str">
        <f aca="false">INDEX(Mapping!$C$2:$C$465,MATCH(E1285,Mapping!$A$2:$A$465,0))</f>
        <v>ADANI POWER (ALL PLANTS)</v>
      </c>
      <c r="H1285" s="2" t="n">
        <v>138.66</v>
      </c>
      <c r="I1285" s="3" t="n">
        <v>3.27</v>
      </c>
    </row>
    <row r="1286" customFormat="false" ht="15" hidden="false" customHeight="false" outlineLevel="0" collapsed="false">
      <c r="A1286" s="0" t="s">
        <v>188</v>
      </c>
      <c r="B1286" s="0" t="n">
        <f aca="false">VALUE(LEFT(A1286,4))</f>
        <v>2021</v>
      </c>
      <c r="C1286" s="0" t="str">
        <f aca="false">"FY"&amp;IF(VALUE(MID(A1286,6,2))&gt;=4,VALUE(LEFT(A1286,4)),VALUE(LEFT(A1286,4))-1)&amp;"-"&amp;TEXT(MOD(IF(VALUE(MID(A1286,6,2))&gt;=4,VALUE(LEFT(A1286,4)),VALUE(LEFT(A1286,4))-1)+1,100),"00")</f>
        <v>FY2021-22</v>
      </c>
      <c r="D1286" s="0" t="s">
        <v>62</v>
      </c>
      <c r="E1286" s="0" t="s">
        <v>62</v>
      </c>
      <c r="F1286" s="0" t="str">
        <f aca="false">INDEX(Mapping!$B$2:$B$465,MATCH(E1286,Mapping!$A$2:$A$465,0))</f>
        <v>TEESTA URJA (TEESTA-III HEP)</v>
      </c>
      <c r="G1286" s="0" t="str">
        <f aca="false">INDEX(Mapping!$C$2:$C$465,MATCH(E1286,Mapping!$A$2:$A$465,0))</f>
        <v>TEESTA URJA (TEESTA-III HEP)</v>
      </c>
      <c r="H1286" s="2" t="n">
        <v>138.35</v>
      </c>
      <c r="I1286" s="3" t="n">
        <v>3.26</v>
      </c>
    </row>
    <row r="1287" customFormat="false" ht="15" hidden="false" customHeight="false" outlineLevel="0" collapsed="false">
      <c r="A1287" s="0" t="s">
        <v>188</v>
      </c>
      <c r="B1287" s="0" t="n">
        <f aca="false">VALUE(LEFT(A1287,4))</f>
        <v>2021</v>
      </c>
      <c r="C1287" s="0" t="str">
        <f aca="false">"FY"&amp;IF(VALUE(MID(A1287,6,2))&gt;=4,VALUE(LEFT(A1287,4)),VALUE(LEFT(A1287,4))-1)&amp;"-"&amp;TEXT(MOD(IF(VALUE(MID(A1287,6,2))&gt;=4,VALUE(LEFT(A1287,4)),VALUE(LEFT(A1287,4))-1)+1,100),"00")</f>
        <v>FY2021-22</v>
      </c>
      <c r="D1287" s="0" t="s">
        <v>72</v>
      </c>
      <c r="E1287" s="0" t="s">
        <v>72</v>
      </c>
      <c r="F1287" s="0" t="str">
        <f aca="false">INDEX(Mapping!$B$2:$B$465,MATCH(E1287,Mapping!$A$2:$A$465,0))</f>
        <v>JINDAL POWER LTD - STAGE 1</v>
      </c>
      <c r="G1287" s="0" t="str">
        <f aca="false">INDEX(Mapping!$C$2:$C$465,MATCH(E1287,Mapping!$A$2:$A$465,0))</f>
        <v>JINDAL POWER LTD (BOTH STAGES)</v>
      </c>
      <c r="H1287" s="2" t="n">
        <v>124.89</v>
      </c>
      <c r="I1287" s="3" t="n">
        <v>2.94</v>
      </c>
    </row>
    <row r="1288" customFormat="false" ht="15" hidden="false" customHeight="false" outlineLevel="0" collapsed="false">
      <c r="A1288" s="0" t="s">
        <v>188</v>
      </c>
      <c r="B1288" s="0" t="n">
        <f aca="false">VALUE(LEFT(A1288,4))</f>
        <v>2021</v>
      </c>
      <c r="C1288" s="0" t="str">
        <f aca="false">"FY"&amp;IF(VALUE(MID(A1288,6,2))&gt;=4,VALUE(LEFT(A1288,4)),VALUE(LEFT(A1288,4))-1)&amp;"-"&amp;TEXT(MOD(IF(VALUE(MID(A1288,6,2))&gt;=4,VALUE(LEFT(A1288,4)),VALUE(LEFT(A1288,4))-1)+1,100),"00")</f>
        <v>FY2021-22</v>
      </c>
      <c r="D1288" s="0" t="s">
        <v>39</v>
      </c>
      <c r="E1288" s="0" t="s">
        <v>39</v>
      </c>
      <c r="F1288" s="0" t="str">
        <f aca="false">INDEX(Mapping!$B$2:$B$465,MATCH(E1288,Mapping!$A$2:$A$465,0))</f>
        <v>WEST BENGAL</v>
      </c>
      <c r="G1288" s="0" t="str">
        <f aca="false">INDEX(Mapping!$C$2:$C$465,MATCH(E1288,Mapping!$A$2:$A$465,0))</f>
        <v>WEST BENGAL</v>
      </c>
      <c r="H1288" s="2" t="n">
        <v>121.9</v>
      </c>
      <c r="I1288" s="3" t="n">
        <v>2.87</v>
      </c>
    </row>
    <row r="1289" customFormat="false" ht="15" hidden="false" customHeight="false" outlineLevel="0" collapsed="false">
      <c r="A1289" s="0" t="s">
        <v>188</v>
      </c>
      <c r="B1289" s="0" t="n">
        <f aca="false">VALUE(LEFT(A1289,4))</f>
        <v>2021</v>
      </c>
      <c r="C1289" s="0" t="str">
        <f aca="false">"FY"&amp;IF(VALUE(MID(A1289,6,2))&gt;=4,VALUE(LEFT(A1289,4)),VALUE(LEFT(A1289,4))-1)&amp;"-"&amp;TEXT(MOD(IF(VALUE(MID(A1289,6,2))&gt;=4,VALUE(LEFT(A1289,4)),VALUE(LEFT(A1289,4))-1)+1,100),"00")</f>
        <v>FY2021-22</v>
      </c>
      <c r="D1289" s="0" t="s">
        <v>46</v>
      </c>
      <c r="E1289" s="0" t="s">
        <v>46</v>
      </c>
      <c r="F1289" s="0" t="str">
        <f aca="false">INDEX(Mapping!$B$2:$B$465,MATCH(E1289,Mapping!$A$2:$A$465,0))</f>
        <v>CHHATTISGARH</v>
      </c>
      <c r="G1289" s="0" t="str">
        <f aca="false">INDEX(Mapping!$C$2:$C$465,MATCH(E1289,Mapping!$A$2:$A$465,0))</f>
        <v>CHHATTISGARH</v>
      </c>
      <c r="H1289" s="2" t="n">
        <v>104.47</v>
      </c>
      <c r="I1289" s="3" t="n">
        <v>2.46</v>
      </c>
    </row>
    <row r="1290" customFormat="false" ht="15" hidden="false" customHeight="false" outlineLevel="0" collapsed="false">
      <c r="A1290" s="0" t="s">
        <v>188</v>
      </c>
      <c r="B1290" s="0" t="n">
        <f aca="false">VALUE(LEFT(A1290,4))</f>
        <v>2021</v>
      </c>
      <c r="C1290" s="0" t="str">
        <f aca="false">"FY"&amp;IF(VALUE(MID(A1290,6,2))&gt;=4,VALUE(LEFT(A1290,4)),VALUE(LEFT(A1290,4))-1)&amp;"-"&amp;TEXT(MOD(IF(VALUE(MID(A1290,6,2))&gt;=4,VALUE(LEFT(A1290,4)),VALUE(LEFT(A1290,4))-1)+1,100),"00")</f>
        <v>FY2021-22</v>
      </c>
      <c r="D1290" s="0" t="s">
        <v>48</v>
      </c>
      <c r="E1290" s="0" t="s">
        <v>48</v>
      </c>
      <c r="F1290" s="0" t="str">
        <f aca="false">INDEX(Mapping!$B$2:$B$465,MATCH(E1290,Mapping!$A$2:$A$465,0))</f>
        <v>DELHI</v>
      </c>
      <c r="G1290" s="0" t="str">
        <f aca="false">INDEX(Mapping!$C$2:$C$465,MATCH(E1290,Mapping!$A$2:$A$465,0))</f>
        <v>DELHI</v>
      </c>
      <c r="H1290" s="2" t="n">
        <v>97.86</v>
      </c>
      <c r="I1290" s="3" t="n">
        <v>2.31</v>
      </c>
    </row>
    <row r="1291" customFormat="false" ht="15" hidden="false" customHeight="false" outlineLevel="0" collapsed="false">
      <c r="A1291" s="0" t="s">
        <v>188</v>
      </c>
      <c r="B1291" s="0" t="n">
        <f aca="false">VALUE(LEFT(A1291,4))</f>
        <v>2021</v>
      </c>
      <c r="C1291" s="0" t="str">
        <f aca="false">"FY"&amp;IF(VALUE(MID(A1291,6,2))&gt;=4,VALUE(LEFT(A1291,4)),VALUE(LEFT(A1291,4))-1)&amp;"-"&amp;TEXT(MOD(IF(VALUE(MID(A1291,6,2))&gt;=4,VALUE(LEFT(A1291,4)),VALUE(LEFT(A1291,4))-1)+1,100),"00")</f>
        <v>FY2021-22</v>
      </c>
      <c r="D1291" s="0" t="s">
        <v>89</v>
      </c>
      <c r="E1291" s="0" t="s">
        <v>89</v>
      </c>
      <c r="F1291" s="0" t="str">
        <f aca="false">INDEX(Mapping!$B$2:$B$465,MATCH(E1291,Mapping!$A$2:$A$465,0))</f>
        <v>MB POWER (MP)</v>
      </c>
      <c r="G1291" s="0" t="str">
        <f aca="false">INDEX(Mapping!$C$2:$C$465,MATCH(E1291,Mapping!$A$2:$A$465,0))</f>
        <v>MB POWER (MP)</v>
      </c>
      <c r="H1291" s="2" t="n">
        <v>75.91</v>
      </c>
      <c r="I1291" s="3" t="n">
        <v>1.79</v>
      </c>
    </row>
    <row r="1292" customFormat="false" ht="15" hidden="false" customHeight="false" outlineLevel="0" collapsed="false">
      <c r="A1292" s="0" t="s">
        <v>188</v>
      </c>
      <c r="B1292" s="0" t="n">
        <f aca="false">VALUE(LEFT(A1292,4))</f>
        <v>2021</v>
      </c>
      <c r="C1292" s="0" t="str">
        <f aca="false">"FY"&amp;IF(VALUE(MID(A1292,6,2))&gt;=4,VALUE(LEFT(A1292,4)),VALUE(LEFT(A1292,4))-1)&amp;"-"&amp;TEXT(MOD(IF(VALUE(MID(A1292,6,2))&gt;=4,VALUE(LEFT(A1292,4)),VALUE(LEFT(A1292,4))-1)+1,100),"00")</f>
        <v>FY2021-22</v>
      </c>
      <c r="D1292" s="0" t="s">
        <v>41</v>
      </c>
      <c r="E1292" s="0" t="s">
        <v>41</v>
      </c>
      <c r="F1292" s="0" t="str">
        <f aca="false">INDEX(Mapping!$B$2:$B$465,MATCH(E1292,Mapping!$A$2:$A$465,0))</f>
        <v>RAJASTHAN</v>
      </c>
      <c r="G1292" s="0" t="str">
        <f aca="false">INDEX(Mapping!$C$2:$C$465,MATCH(E1292,Mapping!$A$2:$A$465,0))</f>
        <v>RAJASTHAN</v>
      </c>
      <c r="H1292" s="2" t="n">
        <v>69.74</v>
      </c>
      <c r="I1292" s="3" t="n">
        <v>1.64</v>
      </c>
    </row>
    <row r="1293" customFormat="false" ht="15" hidden="false" customHeight="false" outlineLevel="0" collapsed="false">
      <c r="A1293" s="0" t="s">
        <v>188</v>
      </c>
      <c r="B1293" s="0" t="n">
        <f aca="false">VALUE(LEFT(A1293,4))</f>
        <v>2021</v>
      </c>
      <c r="C1293" s="0" t="str">
        <f aca="false">"FY"&amp;IF(VALUE(MID(A1293,6,2))&gt;=4,VALUE(LEFT(A1293,4)),VALUE(LEFT(A1293,4))-1)&amp;"-"&amp;TEXT(MOD(IF(VALUE(MID(A1293,6,2))&gt;=4,VALUE(LEFT(A1293,4)),VALUE(LEFT(A1293,4))-1)+1,100),"00")</f>
        <v>FY2021-22</v>
      </c>
      <c r="D1293" s="0" t="s">
        <v>37</v>
      </c>
      <c r="E1293" s="0" t="s">
        <v>37</v>
      </c>
      <c r="F1293" s="0" t="str">
        <f aca="false">INDEX(Mapping!$B$2:$B$465,MATCH(E1293,Mapping!$A$2:$A$465,0))</f>
        <v>MAHARASHTRA</v>
      </c>
      <c r="G1293" s="0" t="str">
        <f aca="false">INDEX(Mapping!$C$2:$C$465,MATCH(E1293,Mapping!$A$2:$A$465,0))</f>
        <v>MAHARASHTRA</v>
      </c>
      <c r="H1293" s="2" t="n">
        <v>69.25</v>
      </c>
      <c r="I1293" s="3" t="n">
        <v>1.63</v>
      </c>
    </row>
    <row r="1294" customFormat="false" ht="15" hidden="false" customHeight="false" outlineLevel="0" collapsed="false">
      <c r="A1294" s="0" t="s">
        <v>188</v>
      </c>
      <c r="B1294" s="0" t="n">
        <f aca="false">VALUE(LEFT(A1294,4))</f>
        <v>2021</v>
      </c>
      <c r="C1294" s="0" t="str">
        <f aca="false">"FY"&amp;IF(VALUE(MID(A1294,6,2))&gt;=4,VALUE(LEFT(A1294,4)),VALUE(LEFT(A1294,4))-1)&amp;"-"&amp;TEXT(MOD(IF(VALUE(MID(A1294,6,2))&gt;=4,VALUE(LEFT(A1294,4)),VALUE(LEFT(A1294,4))-1)+1,100),"00")</f>
        <v>FY2021-22</v>
      </c>
      <c r="D1294" s="0" t="s">
        <v>142</v>
      </c>
      <c r="E1294" s="0" t="s">
        <v>142</v>
      </c>
      <c r="F1294" s="0" t="str">
        <f aca="false">INDEX(Mapping!$B$2:$B$465,MATCH(E1294,Mapping!$A$2:$A$465,0))</f>
        <v>SAINJ HEP</v>
      </c>
      <c r="G1294" s="0" t="str">
        <f aca="false">INDEX(Mapping!$C$2:$C$465,MATCH(E1294,Mapping!$A$2:$A$465,0))</f>
        <v>SAINJ HEP</v>
      </c>
      <c r="H1294" s="2" t="n">
        <v>68.95</v>
      </c>
      <c r="I1294" s="3" t="n">
        <v>1.63</v>
      </c>
    </row>
    <row r="1295" customFormat="false" ht="15" hidden="false" customHeight="false" outlineLevel="0" collapsed="false">
      <c r="A1295" s="0" t="s">
        <v>188</v>
      </c>
      <c r="B1295" s="0" t="n">
        <f aca="false">VALUE(LEFT(A1295,4))</f>
        <v>2021</v>
      </c>
      <c r="C1295" s="0" t="str">
        <f aca="false">"FY"&amp;IF(VALUE(MID(A1295,6,2))&gt;=4,VALUE(LEFT(A1295,4)),VALUE(LEFT(A1295,4))-1)&amp;"-"&amp;TEXT(MOD(IF(VALUE(MID(A1295,6,2))&gt;=4,VALUE(LEFT(A1295,4)),VALUE(LEFT(A1295,4))-1)+1,100),"00")</f>
        <v>FY2021-22</v>
      </c>
      <c r="D1295" s="0" t="s">
        <v>211</v>
      </c>
      <c r="E1295" s="0" t="s">
        <v>211</v>
      </c>
      <c r="F1295" s="0" t="str">
        <f aca="false">INDEX(Mapping!$B$2:$B$465,MATCH(E1295,Mapping!$A$2:$A$465,0))</f>
        <v>SINGOLI BHATWARI HEP</v>
      </c>
      <c r="G1295" s="0" t="str">
        <f aca="false">INDEX(Mapping!$C$2:$C$465,MATCH(E1295,Mapping!$A$2:$A$465,0))</f>
        <v>SINGOLI BHATWARI HEP</v>
      </c>
      <c r="H1295" s="2" t="n">
        <v>65.37</v>
      </c>
      <c r="I1295" s="3" t="n">
        <v>1.54</v>
      </c>
    </row>
    <row r="1296" customFormat="false" ht="15" hidden="false" customHeight="false" outlineLevel="0" collapsed="false">
      <c r="A1296" s="0" t="s">
        <v>188</v>
      </c>
      <c r="B1296" s="0" t="n">
        <f aca="false">VALUE(LEFT(A1296,4))</f>
        <v>2021</v>
      </c>
      <c r="C1296" s="0" t="str">
        <f aca="false">"FY"&amp;IF(VALUE(MID(A1296,6,2))&gt;=4,VALUE(LEFT(A1296,4)),VALUE(LEFT(A1296,4))-1)&amp;"-"&amp;TEXT(MOD(IF(VALUE(MID(A1296,6,2))&gt;=4,VALUE(LEFT(A1296,4)),VALUE(LEFT(A1296,4))-1)+1,100),"00")</f>
        <v>FY2021-22</v>
      </c>
      <c r="D1296" s="0" t="s">
        <v>190</v>
      </c>
      <c r="E1296" s="0" t="s">
        <v>190</v>
      </c>
      <c r="F1296" s="0" t="str">
        <f aca="false">INDEX(Mapping!$B$2:$B$465,MATCH(E1296,Mapping!$A$2:$A$465,0))</f>
        <v>JORETHANG</v>
      </c>
      <c r="G1296" s="0" t="str">
        <f aca="false">INDEX(Mapping!$C$2:$C$465,MATCH(E1296,Mapping!$A$2:$A$465,0))</f>
        <v>JORETHANG</v>
      </c>
      <c r="H1296" s="2" t="n">
        <v>65.01</v>
      </c>
      <c r="I1296" s="3" t="n">
        <v>1.53</v>
      </c>
    </row>
    <row r="1297" customFormat="false" ht="15" hidden="false" customHeight="false" outlineLevel="0" collapsed="false">
      <c r="A1297" s="0" t="s">
        <v>188</v>
      </c>
      <c r="B1297" s="0" t="n">
        <f aca="false">VALUE(LEFT(A1297,4))</f>
        <v>2021</v>
      </c>
      <c r="C1297" s="0" t="str">
        <f aca="false">"FY"&amp;IF(VALUE(MID(A1297,6,2))&gt;=4,VALUE(LEFT(A1297,4)),VALUE(LEFT(A1297,4))-1)&amp;"-"&amp;TEXT(MOD(IF(VALUE(MID(A1297,6,2))&gt;=4,VALUE(LEFT(A1297,4)),VALUE(LEFT(A1297,4))-1)+1,100),"00")</f>
        <v>FY2021-22</v>
      </c>
      <c r="D1297" s="0" t="s">
        <v>194</v>
      </c>
      <c r="E1297" s="0" t="s">
        <v>194</v>
      </c>
      <c r="F1297" s="0" t="str">
        <f aca="false">INDEX(Mapping!$B$2:$B$465,MATCH(E1297,Mapping!$A$2:$A$465,0))</f>
        <v>TASHIDENG HEP</v>
      </c>
      <c r="G1297" s="0" t="str">
        <f aca="false">INDEX(Mapping!$C$2:$C$465,MATCH(E1297,Mapping!$A$2:$A$465,0))</f>
        <v>TASHIDENG HEP</v>
      </c>
      <c r="H1297" s="2" t="n">
        <v>63.5</v>
      </c>
      <c r="I1297" s="3" t="n">
        <v>1.5</v>
      </c>
    </row>
    <row r="1298" customFormat="false" ht="15" hidden="false" customHeight="false" outlineLevel="0" collapsed="false">
      <c r="A1298" s="0" t="s">
        <v>188</v>
      </c>
      <c r="B1298" s="0" t="n">
        <f aca="false">VALUE(LEFT(A1298,4))</f>
        <v>2021</v>
      </c>
      <c r="C1298" s="0" t="str">
        <f aca="false">"FY"&amp;IF(VALUE(MID(A1298,6,2))&gt;=4,VALUE(LEFT(A1298,4)),VALUE(LEFT(A1298,4))-1)&amp;"-"&amp;TEXT(MOD(IF(VALUE(MID(A1298,6,2))&gt;=4,VALUE(LEFT(A1298,4)),VALUE(LEFT(A1298,4))-1)+1,100),"00")</f>
        <v>FY2021-22</v>
      </c>
      <c r="D1298" s="0" t="s">
        <v>49</v>
      </c>
      <c r="E1298" s="0" t="s">
        <v>49</v>
      </c>
      <c r="F1298" s="0" t="str">
        <f aca="false">INDEX(Mapping!$B$2:$B$465,MATCH(E1298,Mapping!$A$2:$A$465,0))</f>
        <v>MADHYA PRADESH</v>
      </c>
      <c r="G1298" s="0" t="str">
        <f aca="false">INDEX(Mapping!$C$2:$C$465,MATCH(E1298,Mapping!$A$2:$A$465,0))</f>
        <v>MADHYA PRADESH</v>
      </c>
      <c r="H1298" s="2" t="n">
        <v>62.9</v>
      </c>
      <c r="I1298" s="3" t="n">
        <v>1.48</v>
      </c>
    </row>
    <row r="1299" customFormat="false" ht="15" hidden="false" customHeight="false" outlineLevel="0" collapsed="false">
      <c r="A1299" s="0" t="s">
        <v>188</v>
      </c>
      <c r="B1299" s="0" t="n">
        <f aca="false">VALUE(LEFT(A1299,4))</f>
        <v>2021</v>
      </c>
      <c r="C1299" s="0" t="str">
        <f aca="false">"FY"&amp;IF(VALUE(MID(A1299,6,2))&gt;=4,VALUE(LEFT(A1299,4)),VALUE(LEFT(A1299,4))-1)&amp;"-"&amp;TEXT(MOD(IF(VALUE(MID(A1299,6,2))&gt;=4,VALUE(LEFT(A1299,4)),VALUE(LEFT(A1299,4))-1)+1,100),"00")</f>
        <v>FY2021-22</v>
      </c>
      <c r="D1299" s="0" t="s">
        <v>134</v>
      </c>
      <c r="E1299" s="0" t="s">
        <v>134</v>
      </c>
      <c r="F1299" s="0" t="str">
        <f aca="false">INDEX(Mapping!$B$2:$B$465,MATCH(E1299,Mapping!$A$2:$A$465,0))</f>
        <v>NTPC STATIONS</v>
      </c>
      <c r="G1299" s="0" t="str">
        <f aca="false">INDEX(Mapping!$C$2:$C$465,MATCH(E1299,Mapping!$A$2:$A$465,0))</f>
        <v>NTPC GROUP</v>
      </c>
      <c r="H1299" s="2" t="n">
        <v>56.64</v>
      </c>
      <c r="I1299" s="3" t="n">
        <v>1.34</v>
      </c>
    </row>
    <row r="1300" customFormat="false" ht="15" hidden="false" customHeight="false" outlineLevel="0" collapsed="false">
      <c r="A1300" s="0" t="s">
        <v>188</v>
      </c>
      <c r="B1300" s="0" t="n">
        <f aca="false">VALUE(LEFT(A1300,4))</f>
        <v>2021</v>
      </c>
      <c r="C1300" s="0" t="str">
        <f aca="false">"FY"&amp;IF(VALUE(MID(A1300,6,2))&gt;=4,VALUE(LEFT(A1300,4)),VALUE(LEFT(A1300,4))-1)&amp;"-"&amp;TEXT(MOD(IF(VALUE(MID(A1300,6,2))&gt;=4,VALUE(LEFT(A1300,4)),VALUE(LEFT(A1300,4))-1)+1,100),"00")</f>
        <v>FY2021-22</v>
      </c>
      <c r="D1300" s="0" t="s">
        <v>116</v>
      </c>
      <c r="E1300" s="0" t="s">
        <v>116</v>
      </c>
      <c r="F1300" s="0" t="str">
        <f aca="false">INDEX(Mapping!$B$2:$B$465,MATCH(E1300,Mapping!$A$2:$A$465,0))</f>
        <v>RKM POWERGEN</v>
      </c>
      <c r="G1300" s="0" t="str">
        <f aca="false">INDEX(Mapping!$C$2:$C$465,MATCH(E1300,Mapping!$A$2:$A$465,0))</f>
        <v>RKM POWERGEN</v>
      </c>
      <c r="H1300" s="2" t="n">
        <v>56.2</v>
      </c>
      <c r="I1300" s="3" t="n">
        <v>1.33</v>
      </c>
    </row>
    <row r="1301" customFormat="false" ht="15" hidden="false" customHeight="false" outlineLevel="0" collapsed="false">
      <c r="A1301" s="0" t="s">
        <v>188</v>
      </c>
      <c r="B1301" s="0" t="n">
        <f aca="false">VALUE(LEFT(A1301,4))</f>
        <v>2021</v>
      </c>
      <c r="C1301" s="0" t="str">
        <f aca="false">"FY"&amp;IF(VALUE(MID(A1301,6,2))&gt;=4,VALUE(LEFT(A1301,4)),VALUE(LEFT(A1301,4))-1)&amp;"-"&amp;TEXT(MOD(IF(VALUE(MID(A1301,6,2))&gt;=4,VALUE(LEFT(A1301,4)),VALUE(LEFT(A1301,4))-1)+1,100),"00")</f>
        <v>FY2021-22</v>
      </c>
      <c r="D1301" s="0" t="s">
        <v>122</v>
      </c>
      <c r="E1301" s="0" t="s">
        <v>122</v>
      </c>
      <c r="F1301" s="0" t="str">
        <f aca="false">INDEX(Mapping!$B$2:$B$465,MATCH(E1301,Mapping!$A$2:$A$465,0))</f>
        <v>KARCHAM WANGTOO HEP</v>
      </c>
      <c r="G1301" s="0" t="str">
        <f aca="false">INDEX(Mapping!$C$2:$C$465,MATCH(E1301,Mapping!$A$2:$A$465,0))</f>
        <v>KARCHAM WANGTOO HEP</v>
      </c>
      <c r="H1301" s="2" t="n">
        <v>54.02</v>
      </c>
      <c r="I1301" s="3" t="n">
        <v>1.27</v>
      </c>
    </row>
    <row r="1302" customFormat="false" ht="15" hidden="false" customHeight="false" outlineLevel="0" collapsed="false">
      <c r="A1302" s="0" t="s">
        <v>188</v>
      </c>
      <c r="B1302" s="0" t="n">
        <f aca="false">VALUE(LEFT(A1302,4))</f>
        <v>2021</v>
      </c>
      <c r="C1302" s="0" t="str">
        <f aca="false">"FY"&amp;IF(VALUE(MID(A1302,6,2))&gt;=4,VALUE(LEFT(A1302,4)),VALUE(LEFT(A1302,4))-1)&amp;"-"&amp;TEXT(MOD(IF(VALUE(MID(A1302,6,2))&gt;=4,VALUE(LEFT(A1302,4)),VALUE(LEFT(A1302,4))-1)+1,100),"00")</f>
        <v>FY2021-22</v>
      </c>
      <c r="D1302" s="0" t="s">
        <v>61</v>
      </c>
      <c r="E1302" s="0" t="s">
        <v>61</v>
      </c>
      <c r="F1302" s="0" t="str">
        <f aca="false">INDEX(Mapping!$B$2:$B$465,MATCH(E1302,Mapping!$A$2:$A$465,0))</f>
        <v>ASSAM</v>
      </c>
      <c r="G1302" s="0" t="str">
        <f aca="false">INDEX(Mapping!$C$2:$C$465,MATCH(E1302,Mapping!$A$2:$A$465,0))</f>
        <v>ASSAM</v>
      </c>
      <c r="H1302" s="2" t="n">
        <v>51.02</v>
      </c>
      <c r="I1302" s="3" t="n">
        <v>1.2</v>
      </c>
    </row>
    <row r="1303" customFormat="false" ht="15" hidden="false" customHeight="false" outlineLevel="0" collapsed="false">
      <c r="A1303" s="0" t="s">
        <v>188</v>
      </c>
      <c r="B1303" s="0" t="n">
        <f aca="false">VALUE(LEFT(A1303,4))</f>
        <v>2021</v>
      </c>
      <c r="C1303" s="0" t="str">
        <f aca="false">"FY"&amp;IF(VALUE(MID(A1303,6,2))&gt;=4,VALUE(LEFT(A1303,4)),VALUE(LEFT(A1303,4))-1)&amp;"-"&amp;TEXT(MOD(IF(VALUE(MID(A1303,6,2))&gt;=4,VALUE(LEFT(A1303,4)),VALUE(LEFT(A1303,4))-1)+1,100),"00")</f>
        <v>FY2021-22</v>
      </c>
      <c r="D1303" s="0" t="s">
        <v>65</v>
      </c>
      <c r="E1303" s="0" t="s">
        <v>65</v>
      </c>
      <c r="F1303" s="0" t="str">
        <f aca="false">INDEX(Mapping!$B$2:$B$465,MATCH(E1303,Mapping!$A$2:$A$465,0))</f>
        <v>JAYPEE NIGRIE STPP</v>
      </c>
      <c r="G1303" s="0" t="str">
        <f aca="false">INDEX(Mapping!$C$2:$C$465,MATCH(E1303,Mapping!$A$2:$A$465,0))</f>
        <v>JAYPEE NIGRIE STPP</v>
      </c>
      <c r="H1303" s="2" t="n">
        <v>49.26</v>
      </c>
      <c r="I1303" s="3" t="n">
        <v>1.16</v>
      </c>
    </row>
    <row r="1304" customFormat="false" ht="15" hidden="false" customHeight="false" outlineLevel="0" collapsed="false">
      <c r="A1304" s="0" t="s">
        <v>188</v>
      </c>
      <c r="B1304" s="0" t="n">
        <f aca="false">VALUE(LEFT(A1304,4))</f>
        <v>2021</v>
      </c>
      <c r="C1304" s="0" t="str">
        <f aca="false">"FY"&amp;IF(VALUE(MID(A1304,6,2))&gt;=4,VALUE(LEFT(A1304,4)),VALUE(LEFT(A1304,4))-1)&amp;"-"&amp;TEXT(MOD(IF(VALUE(MID(A1304,6,2))&gt;=4,VALUE(LEFT(A1304,4)),VALUE(LEFT(A1304,4))-1)+1,100),"00")</f>
        <v>FY2021-22</v>
      </c>
      <c r="D1304" s="0" t="s">
        <v>128</v>
      </c>
      <c r="E1304" s="0" t="s">
        <v>128</v>
      </c>
      <c r="F1304" s="0" t="str">
        <f aca="false">INDEX(Mapping!$B$2:$B$465,MATCH(E1304,Mapping!$A$2:$A$465,0))</f>
        <v>AD HYDRO POWER</v>
      </c>
      <c r="G1304" s="0" t="str">
        <f aca="false">INDEX(Mapping!$C$2:$C$465,MATCH(E1304,Mapping!$A$2:$A$465,0))</f>
        <v>AD HYDRO POWER</v>
      </c>
      <c r="H1304" s="2" t="n">
        <v>46.34</v>
      </c>
      <c r="I1304" s="3" t="n">
        <v>1.09</v>
      </c>
    </row>
    <row r="1305" customFormat="false" ht="15" hidden="false" customHeight="false" outlineLevel="0" collapsed="false">
      <c r="A1305" s="0" t="s">
        <v>188</v>
      </c>
      <c r="B1305" s="0" t="n">
        <f aca="false">VALUE(LEFT(A1305,4))</f>
        <v>2021</v>
      </c>
      <c r="C1305" s="0" t="str">
        <f aca="false">"FY"&amp;IF(VALUE(MID(A1305,6,2))&gt;=4,VALUE(LEFT(A1305,4)),VALUE(LEFT(A1305,4))-1)&amp;"-"&amp;TEXT(MOD(IF(VALUE(MID(A1305,6,2))&gt;=4,VALUE(LEFT(A1305,4)),VALUE(LEFT(A1305,4))-1)+1,100),"00")</f>
        <v>FY2021-22</v>
      </c>
      <c r="D1305" s="0" t="s">
        <v>45</v>
      </c>
      <c r="E1305" s="0" t="s">
        <v>45</v>
      </c>
      <c r="F1305" s="0" t="str">
        <f aca="false">INDEX(Mapping!$B$2:$B$465,MATCH(E1305,Mapping!$A$2:$A$465,0))</f>
        <v>BIHAR</v>
      </c>
      <c r="G1305" s="0" t="str">
        <f aca="false">INDEX(Mapping!$C$2:$C$465,MATCH(E1305,Mapping!$A$2:$A$465,0))</f>
        <v>BIHAR</v>
      </c>
      <c r="H1305" s="2" t="n">
        <v>43.09</v>
      </c>
      <c r="I1305" s="3" t="n">
        <v>1.02</v>
      </c>
    </row>
    <row r="1306" customFormat="false" ht="15" hidden="false" customHeight="false" outlineLevel="0" collapsed="false">
      <c r="A1306" s="0" t="s">
        <v>188</v>
      </c>
      <c r="B1306" s="0" t="n">
        <f aca="false">VALUE(LEFT(A1306,4))</f>
        <v>2021</v>
      </c>
      <c r="C1306" s="0" t="str">
        <f aca="false">"FY"&amp;IF(VALUE(MID(A1306,6,2))&gt;=4,VALUE(LEFT(A1306,4)),VALUE(LEFT(A1306,4))-1)&amp;"-"&amp;TEXT(MOD(IF(VALUE(MID(A1306,6,2))&gt;=4,VALUE(LEFT(A1306,4)),VALUE(LEFT(A1306,4))-1)+1,100),"00")</f>
        <v>FY2021-22</v>
      </c>
      <c r="D1306" s="0" t="s">
        <v>67</v>
      </c>
      <c r="E1306" s="0" t="s">
        <v>67</v>
      </c>
      <c r="F1306" s="0" t="str">
        <f aca="false">INDEX(Mapping!$B$2:$B$465,MATCH(E1306,Mapping!$A$2:$A$465,0))</f>
        <v>JINDAL POWER LTD - STAGE 2</v>
      </c>
      <c r="G1306" s="0" t="str">
        <f aca="false">INDEX(Mapping!$C$2:$C$465,MATCH(E1306,Mapping!$A$2:$A$465,0))</f>
        <v>JINDAL POWER LTD (BOTH STAGES)</v>
      </c>
      <c r="H1306" s="2" t="n">
        <v>37.23</v>
      </c>
      <c r="I1306" s="3" t="n">
        <v>0.88</v>
      </c>
    </row>
    <row r="1307" customFormat="false" ht="15" hidden="false" customHeight="false" outlineLevel="0" collapsed="false">
      <c r="A1307" s="0" t="s">
        <v>188</v>
      </c>
      <c r="B1307" s="0" t="n">
        <f aca="false">VALUE(LEFT(A1307,4))</f>
        <v>2021</v>
      </c>
      <c r="C1307" s="0" t="str">
        <f aca="false">"FY"&amp;IF(VALUE(MID(A1307,6,2))&gt;=4,VALUE(LEFT(A1307,4)),VALUE(LEFT(A1307,4))-1)&amp;"-"&amp;TEXT(MOD(IF(VALUE(MID(A1307,6,2))&gt;=4,VALUE(LEFT(A1307,4)),VALUE(LEFT(A1307,4))-1)+1,100),"00")</f>
        <v>FY2021-22</v>
      </c>
      <c r="D1307" s="0" t="s">
        <v>143</v>
      </c>
      <c r="E1307" s="0" t="s">
        <v>143</v>
      </c>
      <c r="F1307" s="0" t="str">
        <f aca="false">INDEX(Mapping!$B$2:$B$465,MATCH(E1307,Mapping!$A$2:$A$465,0))</f>
        <v>MARUTI CLEAN COAL &amp; POWER</v>
      </c>
      <c r="G1307" s="0" t="str">
        <f aca="false">INDEX(Mapping!$C$2:$C$465,MATCH(E1307,Mapping!$A$2:$A$465,0))</f>
        <v>MARUTI CLEAN COAL &amp; POWER</v>
      </c>
      <c r="H1307" s="2" t="n">
        <v>36.91</v>
      </c>
      <c r="I1307" s="3" t="n">
        <v>0.87</v>
      </c>
    </row>
    <row r="1308" customFormat="false" ht="15" hidden="false" customHeight="false" outlineLevel="0" collapsed="false">
      <c r="A1308" s="0" t="s">
        <v>188</v>
      </c>
      <c r="B1308" s="0" t="n">
        <f aca="false">VALUE(LEFT(A1308,4))</f>
        <v>2021</v>
      </c>
      <c r="C1308" s="0" t="str">
        <f aca="false">"FY"&amp;IF(VALUE(MID(A1308,6,2))&gt;=4,VALUE(LEFT(A1308,4)),VALUE(LEFT(A1308,4))-1)&amp;"-"&amp;TEXT(MOD(IF(VALUE(MID(A1308,6,2))&gt;=4,VALUE(LEFT(A1308,4)),VALUE(LEFT(A1308,4))-1)+1,100),"00")</f>
        <v>FY2021-22</v>
      </c>
      <c r="D1308" s="0" t="s">
        <v>159</v>
      </c>
      <c r="E1308" s="0" t="s">
        <v>159</v>
      </c>
      <c r="F1308" s="0" t="str">
        <f aca="false">INDEX(Mapping!$B$2:$B$465,MATCH(E1308,Mapping!$A$2:$A$465,0))</f>
        <v>GMR WARORA (EX-EMCO)</v>
      </c>
      <c r="G1308" s="0" t="str">
        <f aca="false">INDEX(Mapping!$C$2:$C$465,MATCH(E1308,Mapping!$A$2:$A$465,0))</f>
        <v>GMR ENERGY</v>
      </c>
      <c r="H1308" s="2" t="n">
        <v>36.73</v>
      </c>
      <c r="I1308" s="3" t="n">
        <v>0.87</v>
      </c>
    </row>
    <row r="1309" customFormat="false" ht="15" hidden="false" customHeight="false" outlineLevel="0" collapsed="false">
      <c r="A1309" s="0" t="s">
        <v>188</v>
      </c>
      <c r="B1309" s="0" t="n">
        <f aca="false">VALUE(LEFT(A1309,4))</f>
        <v>2021</v>
      </c>
      <c r="C1309" s="0" t="str">
        <f aca="false">"FY"&amp;IF(VALUE(MID(A1309,6,2))&gt;=4,VALUE(LEFT(A1309,4)),VALUE(LEFT(A1309,4))-1)&amp;"-"&amp;TEXT(MOD(IF(VALUE(MID(A1309,6,2))&gt;=4,VALUE(LEFT(A1309,4)),VALUE(LEFT(A1309,4))-1)+1,100),"00")</f>
        <v>FY2021-22</v>
      </c>
      <c r="D1309" s="0" t="s">
        <v>82</v>
      </c>
      <c r="E1309" s="0" t="s">
        <v>82</v>
      </c>
      <c r="F1309" s="0" t="str">
        <f aca="false">INDEX(Mapping!$B$2:$B$465,MATCH(E1309,Mapping!$A$2:$A$465,0))</f>
        <v>JINDAL INDIA THERMAL POWER (JITPL)</v>
      </c>
      <c r="G1309" s="0" t="str">
        <f aca="false">INDEX(Mapping!$C$2:$C$465,MATCH(E1309,Mapping!$A$2:$A$465,0))</f>
        <v>JINDAL INDIA THERMAL POWER (JITPL)</v>
      </c>
      <c r="H1309" s="2" t="n">
        <v>34.79</v>
      </c>
      <c r="I1309" s="3" t="n">
        <v>0.82</v>
      </c>
    </row>
    <row r="1310" customFormat="false" ht="15" hidden="false" customHeight="false" outlineLevel="0" collapsed="false">
      <c r="A1310" s="0" t="s">
        <v>188</v>
      </c>
      <c r="B1310" s="0" t="n">
        <f aca="false">VALUE(LEFT(A1310,4))</f>
        <v>2021</v>
      </c>
      <c r="C1310" s="0" t="str">
        <f aca="false">"FY"&amp;IF(VALUE(MID(A1310,6,2))&gt;=4,VALUE(LEFT(A1310,4)),VALUE(LEFT(A1310,4))-1)&amp;"-"&amp;TEXT(MOD(IF(VALUE(MID(A1310,6,2))&gt;=4,VALUE(LEFT(A1310,4)),VALUE(LEFT(A1310,4))-1)+1,100),"00")</f>
        <v>FY2021-22</v>
      </c>
      <c r="D1310" s="0" t="s">
        <v>191</v>
      </c>
      <c r="E1310" s="0" t="s">
        <v>191</v>
      </c>
      <c r="F1310" s="0" t="str">
        <f aca="false">INDEX(Mapping!$B$2:$B$465,MATCH(E1310,Mapping!$A$2:$A$465,0))</f>
        <v>DIKCHU HEP</v>
      </c>
      <c r="G1310" s="0" t="str">
        <f aca="false">INDEX(Mapping!$C$2:$C$465,MATCH(E1310,Mapping!$A$2:$A$465,0))</f>
        <v>DIKCHU HEP</v>
      </c>
      <c r="H1310" s="2" t="n">
        <v>27.71</v>
      </c>
      <c r="I1310" s="3" t="n">
        <v>0.65</v>
      </c>
    </row>
    <row r="1311" customFormat="false" ht="15" hidden="false" customHeight="false" outlineLevel="0" collapsed="false">
      <c r="A1311" s="0" t="s">
        <v>188</v>
      </c>
      <c r="B1311" s="0" t="n">
        <f aca="false">VALUE(LEFT(A1311,4))</f>
        <v>2021</v>
      </c>
      <c r="C1311" s="0" t="str">
        <f aca="false">"FY"&amp;IF(VALUE(MID(A1311,6,2))&gt;=4,VALUE(LEFT(A1311,4)),VALUE(LEFT(A1311,4))-1)&amp;"-"&amp;TEXT(MOD(IF(VALUE(MID(A1311,6,2))&gt;=4,VALUE(LEFT(A1311,4)),VALUE(LEFT(A1311,4))-1)+1,100),"00")</f>
        <v>FY2021-22</v>
      </c>
      <c r="D1311" s="0" t="s">
        <v>31</v>
      </c>
      <c r="E1311" s="0" t="s">
        <v>31</v>
      </c>
      <c r="F1311" s="0" t="str">
        <f aca="false">INDEX(Mapping!$B$2:$B$465,MATCH(E1311,Mapping!$A$2:$A$465,0))</f>
        <v>GUJARAT</v>
      </c>
      <c r="G1311" s="0" t="str">
        <f aca="false">INDEX(Mapping!$C$2:$C$465,MATCH(E1311,Mapping!$A$2:$A$465,0))</f>
        <v>GUJARAT</v>
      </c>
      <c r="H1311" s="2" t="n">
        <v>27.08</v>
      </c>
      <c r="I1311" s="3" t="n">
        <v>0.64</v>
      </c>
    </row>
    <row r="1312" customFormat="false" ht="15" hidden="false" customHeight="false" outlineLevel="0" collapsed="false">
      <c r="A1312" s="0" t="s">
        <v>188</v>
      </c>
      <c r="B1312" s="0" t="n">
        <f aca="false">VALUE(LEFT(A1312,4))</f>
        <v>2021</v>
      </c>
      <c r="C1312" s="0" t="str">
        <f aca="false">"FY"&amp;IF(VALUE(MID(A1312,6,2))&gt;=4,VALUE(LEFT(A1312,4)),VALUE(LEFT(A1312,4))-1)&amp;"-"&amp;TEXT(MOD(IF(VALUE(MID(A1312,6,2))&gt;=4,VALUE(LEFT(A1312,4)),VALUE(LEFT(A1312,4))-1)+1,100),"00")</f>
        <v>FY2021-22</v>
      </c>
      <c r="D1312" s="0" t="s">
        <v>119</v>
      </c>
      <c r="E1312" s="0" t="s">
        <v>119</v>
      </c>
      <c r="F1312" s="0" t="str">
        <f aca="false">INDEX(Mapping!$B$2:$B$465,MATCH(E1312,Mapping!$A$2:$A$465,0))</f>
        <v>GOA</v>
      </c>
      <c r="G1312" s="0" t="str">
        <f aca="false">INDEX(Mapping!$C$2:$C$465,MATCH(E1312,Mapping!$A$2:$A$465,0))</f>
        <v>GOA</v>
      </c>
      <c r="H1312" s="2" t="n">
        <v>26.64</v>
      </c>
      <c r="I1312" s="3" t="n">
        <v>0.63</v>
      </c>
    </row>
    <row r="1313" customFormat="false" ht="15" hidden="false" customHeight="false" outlineLevel="0" collapsed="false">
      <c r="A1313" s="0" t="s">
        <v>188</v>
      </c>
      <c r="B1313" s="0" t="n">
        <f aca="false">VALUE(LEFT(A1313,4))</f>
        <v>2021</v>
      </c>
      <c r="C1313" s="0" t="str">
        <f aca="false">"FY"&amp;IF(VALUE(MID(A1313,6,2))&gt;=4,VALUE(LEFT(A1313,4)),VALUE(LEFT(A1313,4))-1)&amp;"-"&amp;TEXT(MOD(IF(VALUE(MID(A1313,6,2))&gt;=4,VALUE(LEFT(A1313,4)),VALUE(LEFT(A1313,4))-1)+1,100),"00")</f>
        <v>FY2021-22</v>
      </c>
      <c r="D1313" s="0" t="s">
        <v>121</v>
      </c>
      <c r="E1313" s="0" t="s">
        <v>121</v>
      </c>
      <c r="F1313" s="0" t="str">
        <f aca="false">INDEX(Mapping!$B$2:$B$465,MATCH(E1313,Mapping!$A$2:$A$465,0))</f>
        <v>MEGHALAYA</v>
      </c>
      <c r="G1313" s="0" t="str">
        <f aca="false">INDEX(Mapping!$C$2:$C$465,MATCH(E1313,Mapping!$A$2:$A$465,0))</f>
        <v>MEGHALAYA</v>
      </c>
      <c r="H1313" s="2" t="n">
        <v>25.24</v>
      </c>
      <c r="I1313" s="3" t="n">
        <v>0.6</v>
      </c>
    </row>
    <row r="1314" customFormat="false" ht="15" hidden="false" customHeight="false" outlineLevel="0" collapsed="false">
      <c r="A1314" s="0" t="s">
        <v>188</v>
      </c>
      <c r="B1314" s="0" t="n">
        <f aca="false">VALUE(LEFT(A1314,4))</f>
        <v>2021</v>
      </c>
      <c r="C1314" s="0" t="str">
        <f aca="false">"FY"&amp;IF(VALUE(MID(A1314,6,2))&gt;=4,VALUE(LEFT(A1314,4)),VALUE(LEFT(A1314,4))-1)&amp;"-"&amp;TEXT(MOD(IF(VALUE(MID(A1314,6,2))&gt;=4,VALUE(LEFT(A1314,4)),VALUE(LEFT(A1314,4))-1)+1,100),"00")</f>
        <v>FY2021-22</v>
      </c>
      <c r="D1314" s="0" t="s">
        <v>184</v>
      </c>
      <c r="E1314" s="0" t="s">
        <v>184</v>
      </c>
      <c r="F1314" s="0" t="str">
        <f aca="false">INDEX(Mapping!$B$2:$B$465,MATCH(E1314,Mapping!$A$2:$A$465,0))</f>
        <v>GMR KAMALANGA</v>
      </c>
      <c r="G1314" s="0" t="str">
        <f aca="false">INDEX(Mapping!$C$2:$C$465,MATCH(E1314,Mapping!$A$2:$A$465,0))</f>
        <v>GMR ENERGY</v>
      </c>
      <c r="H1314" s="2" t="n">
        <v>25.22</v>
      </c>
      <c r="I1314" s="3" t="n">
        <v>0.59</v>
      </c>
    </row>
    <row r="1315" customFormat="false" ht="15" hidden="false" customHeight="false" outlineLevel="0" collapsed="false">
      <c r="A1315" s="0" t="s">
        <v>188</v>
      </c>
      <c r="B1315" s="0" t="n">
        <f aca="false">VALUE(LEFT(A1315,4))</f>
        <v>2021</v>
      </c>
      <c r="C1315" s="0" t="str">
        <f aca="false">"FY"&amp;IF(VALUE(MID(A1315,6,2))&gt;=4,VALUE(LEFT(A1315,4)),VALUE(LEFT(A1315,4))-1)&amp;"-"&amp;TEXT(MOD(IF(VALUE(MID(A1315,6,2))&gt;=4,VALUE(LEFT(A1315,4)),VALUE(LEFT(A1315,4))-1)+1,100),"00")</f>
        <v>FY2021-22</v>
      </c>
      <c r="D1315" s="0" t="s">
        <v>152</v>
      </c>
      <c r="E1315" s="0" t="s">
        <v>152</v>
      </c>
      <c r="F1315" s="0" t="str">
        <f aca="false">INDEX(Mapping!$B$2:$B$465,MATCH(E1315,Mapping!$A$2:$A$465,0))</f>
        <v>CHANDIGARH</v>
      </c>
      <c r="G1315" s="0" t="str">
        <f aca="false">INDEX(Mapping!$C$2:$C$465,MATCH(E1315,Mapping!$A$2:$A$465,0))</f>
        <v>CHANDIGARH</v>
      </c>
      <c r="H1315" s="2" t="n">
        <v>23.72</v>
      </c>
      <c r="I1315" s="3" t="n">
        <v>0.56</v>
      </c>
    </row>
    <row r="1316" customFormat="false" ht="15" hidden="false" customHeight="false" outlineLevel="0" collapsed="false">
      <c r="A1316" s="0" t="s">
        <v>188</v>
      </c>
      <c r="B1316" s="0" t="n">
        <f aca="false">VALUE(LEFT(A1316,4))</f>
        <v>2021</v>
      </c>
      <c r="C1316" s="0" t="str">
        <f aca="false">"FY"&amp;IF(VALUE(MID(A1316,6,2))&gt;=4,VALUE(LEFT(A1316,4)),VALUE(LEFT(A1316,4))-1)&amp;"-"&amp;TEXT(MOD(IF(VALUE(MID(A1316,6,2))&gt;=4,VALUE(LEFT(A1316,4)),VALUE(LEFT(A1316,4))-1)+1,100),"00")</f>
        <v>FY2021-22</v>
      </c>
      <c r="D1316" s="0" t="s">
        <v>228</v>
      </c>
      <c r="E1316" s="0" t="s">
        <v>228</v>
      </c>
      <c r="F1316" s="0" t="str">
        <f aca="false">INDEX(Mapping!$B$2:$B$465,MATCH(E1316,Mapping!$A$2:$A$465,0))</f>
        <v>OTPC PALATANA</v>
      </c>
      <c r="G1316" s="0" t="str">
        <f aca="false">INDEX(Mapping!$C$2:$C$465,MATCH(E1316,Mapping!$A$2:$A$465,0))</f>
        <v>OTPC PALATANA</v>
      </c>
      <c r="H1316" s="2" t="n">
        <v>23.52</v>
      </c>
      <c r="I1316" s="3" t="n">
        <v>0.55</v>
      </c>
    </row>
    <row r="1317" customFormat="false" ht="15" hidden="false" customHeight="false" outlineLevel="0" collapsed="false">
      <c r="A1317" s="0" t="s">
        <v>188</v>
      </c>
      <c r="B1317" s="0" t="n">
        <f aca="false">VALUE(LEFT(A1317,4))</f>
        <v>2021</v>
      </c>
      <c r="C1317" s="0" t="str">
        <f aca="false">"FY"&amp;IF(VALUE(MID(A1317,6,2))&gt;=4,VALUE(LEFT(A1317,4)),VALUE(LEFT(A1317,4))-1)&amp;"-"&amp;TEXT(MOD(IF(VALUE(MID(A1317,6,2))&gt;=4,VALUE(LEFT(A1317,4)),VALUE(LEFT(A1317,4))-1)+1,100),"00")</f>
        <v>FY2021-22</v>
      </c>
      <c r="D1317" s="0" t="s">
        <v>187</v>
      </c>
      <c r="E1317" s="0" t="s">
        <v>187</v>
      </c>
      <c r="F1317" s="0" t="str">
        <f aca="false">INDEX(Mapping!$B$2:$B$465,MATCH(E1317,Mapping!$A$2:$A$465,0))</f>
        <v>SPECTRUM</v>
      </c>
      <c r="G1317" s="0" t="str">
        <f aca="false">INDEX(Mapping!$C$2:$C$465,MATCH(E1317,Mapping!$A$2:$A$465,0))</f>
        <v>SPECTRUM</v>
      </c>
      <c r="H1317" s="2" t="n">
        <v>22.89</v>
      </c>
      <c r="I1317" s="3" t="n">
        <v>0.54</v>
      </c>
    </row>
    <row r="1318" customFormat="false" ht="15" hidden="false" customHeight="false" outlineLevel="0" collapsed="false">
      <c r="A1318" s="0" t="s">
        <v>188</v>
      </c>
      <c r="B1318" s="0" t="n">
        <f aca="false">VALUE(LEFT(A1318,4))</f>
        <v>2021</v>
      </c>
      <c r="C1318" s="0" t="str">
        <f aca="false">"FY"&amp;IF(VALUE(MID(A1318,6,2))&gt;=4,VALUE(LEFT(A1318,4)),VALUE(LEFT(A1318,4))-1)&amp;"-"&amp;TEXT(MOD(IF(VALUE(MID(A1318,6,2))&gt;=4,VALUE(LEFT(A1318,4)),VALUE(LEFT(A1318,4))-1)+1,100),"00")</f>
        <v>FY2021-22</v>
      </c>
      <c r="D1318" s="0" t="s">
        <v>40</v>
      </c>
      <c r="E1318" s="0" t="s">
        <v>40</v>
      </c>
      <c r="F1318" s="0" t="str">
        <f aca="false">INDEX(Mapping!$B$2:$B$465,MATCH(E1318,Mapping!$A$2:$A$465,0))</f>
        <v>TAMIL NADU</v>
      </c>
      <c r="G1318" s="0" t="str">
        <f aca="false">INDEX(Mapping!$C$2:$C$465,MATCH(E1318,Mapping!$A$2:$A$465,0))</f>
        <v>TAMIL NADU</v>
      </c>
      <c r="H1318" s="2" t="n">
        <v>20.8</v>
      </c>
      <c r="I1318" s="3" t="n">
        <v>0.49</v>
      </c>
    </row>
    <row r="1319" customFormat="false" ht="15" hidden="false" customHeight="false" outlineLevel="0" collapsed="false">
      <c r="A1319" s="0" t="s">
        <v>188</v>
      </c>
      <c r="B1319" s="0" t="n">
        <f aca="false">VALUE(LEFT(A1319,4))</f>
        <v>2021</v>
      </c>
      <c r="C1319" s="0" t="str">
        <f aca="false">"FY"&amp;IF(VALUE(MID(A1319,6,2))&gt;=4,VALUE(LEFT(A1319,4)),VALUE(LEFT(A1319,4))-1)&amp;"-"&amp;TEXT(MOD(IF(VALUE(MID(A1319,6,2))&gt;=4,VALUE(LEFT(A1319,4)),VALUE(LEFT(A1319,4))-1)+1,100),"00")</f>
        <v>FY2021-22</v>
      </c>
      <c r="D1319" s="0" t="s">
        <v>38</v>
      </c>
      <c r="E1319" s="0" t="s">
        <v>38</v>
      </c>
      <c r="F1319" s="0" t="str">
        <f aca="false">INDEX(Mapping!$B$2:$B$465,MATCH(E1319,Mapping!$A$2:$A$465,0))</f>
        <v>ANDHRA PRADESH</v>
      </c>
      <c r="G1319" s="0" t="str">
        <f aca="false">INDEX(Mapping!$C$2:$C$465,MATCH(E1319,Mapping!$A$2:$A$465,0))</f>
        <v>ANDHRA PRADESH</v>
      </c>
      <c r="H1319" s="2" t="n">
        <v>19.04</v>
      </c>
      <c r="I1319" s="3" t="n">
        <v>0.45</v>
      </c>
    </row>
    <row r="1320" customFormat="false" ht="15" hidden="false" customHeight="false" outlineLevel="0" collapsed="false">
      <c r="A1320" s="0" t="s">
        <v>188</v>
      </c>
      <c r="B1320" s="0" t="n">
        <f aca="false">VALUE(LEFT(A1320,4))</f>
        <v>2021</v>
      </c>
      <c r="C1320" s="0" t="str">
        <f aca="false">"FY"&amp;IF(VALUE(MID(A1320,6,2))&gt;=4,VALUE(LEFT(A1320,4)),VALUE(LEFT(A1320,4))-1)&amp;"-"&amp;TEXT(MOD(IF(VALUE(MID(A1320,6,2))&gt;=4,VALUE(LEFT(A1320,4)),VALUE(LEFT(A1320,4))-1)+1,100),"00")</f>
        <v>FY2021-22</v>
      </c>
      <c r="D1320" s="0" t="s">
        <v>94</v>
      </c>
      <c r="E1320" s="0" t="s">
        <v>94</v>
      </c>
      <c r="F1320" s="0" t="str">
        <f aca="false">INDEX(Mapping!$B$2:$B$465,MATCH(E1320,Mapping!$A$2:$A$465,0))</f>
        <v>JHARKHAND</v>
      </c>
      <c r="G1320" s="0" t="str">
        <f aca="false">INDEX(Mapping!$C$2:$C$465,MATCH(E1320,Mapping!$A$2:$A$465,0))</f>
        <v>JHARKHAND</v>
      </c>
      <c r="H1320" s="2" t="n">
        <v>14.29</v>
      </c>
      <c r="I1320" s="3" t="n">
        <v>0.34</v>
      </c>
    </row>
    <row r="1321" customFormat="false" ht="15" hidden="false" customHeight="false" outlineLevel="0" collapsed="false">
      <c r="A1321" s="0" t="s">
        <v>188</v>
      </c>
      <c r="B1321" s="0" t="n">
        <f aca="false">VALUE(LEFT(A1321,4))</f>
        <v>2021</v>
      </c>
      <c r="C1321" s="0" t="str">
        <f aca="false">"FY"&amp;IF(VALUE(MID(A1321,6,2))&gt;=4,VALUE(LEFT(A1321,4)),VALUE(LEFT(A1321,4))-1)&amp;"-"&amp;TEXT(MOD(IF(VALUE(MID(A1321,6,2))&gt;=4,VALUE(LEFT(A1321,4)),VALUE(LEFT(A1321,4))-1)+1,100),"00")</f>
        <v>FY2021-22</v>
      </c>
      <c r="D1321" s="0" t="s">
        <v>265</v>
      </c>
      <c r="E1321" s="0" t="s">
        <v>265</v>
      </c>
      <c r="F1321" s="0" t="str">
        <f aca="false">INDEX(Mapping!$B$2:$B$465,MATCH(E1321,Mapping!$A$2:$A$465,0))</f>
        <v>NTPC STATIONS</v>
      </c>
      <c r="G1321" s="0" t="str">
        <f aca="false">INDEX(Mapping!$C$2:$C$465,MATCH(E1321,Mapping!$A$2:$A$465,0))</f>
        <v>NTPC GROUP</v>
      </c>
      <c r="H1321" s="2" t="n">
        <v>12.63</v>
      </c>
      <c r="I1321" s="3" t="n">
        <v>0.3</v>
      </c>
    </row>
    <row r="1322" customFormat="false" ht="15" hidden="false" customHeight="false" outlineLevel="0" collapsed="false">
      <c r="A1322" s="0" t="s">
        <v>188</v>
      </c>
      <c r="B1322" s="0" t="n">
        <f aca="false">VALUE(LEFT(A1322,4))</f>
        <v>2021</v>
      </c>
      <c r="C1322" s="0" t="str">
        <f aca="false">"FY"&amp;IF(VALUE(MID(A1322,6,2))&gt;=4,VALUE(LEFT(A1322,4)),VALUE(LEFT(A1322,4))-1)&amp;"-"&amp;TEXT(MOD(IF(VALUE(MID(A1322,6,2))&gt;=4,VALUE(LEFT(A1322,4)),VALUE(LEFT(A1322,4))-1)+1,100),"00")</f>
        <v>FY2021-22</v>
      </c>
      <c r="D1322" s="0" t="s">
        <v>203</v>
      </c>
      <c r="E1322" s="0" t="s">
        <v>203</v>
      </c>
      <c r="F1322" s="0" t="str">
        <f aca="false">INDEX(Mapping!$B$2:$B$465,MATCH(E1322,Mapping!$A$2:$A$465,0))</f>
        <v>ADHUNIK POWER</v>
      </c>
      <c r="G1322" s="0" t="str">
        <f aca="false">INDEX(Mapping!$C$2:$C$465,MATCH(E1322,Mapping!$A$2:$A$465,0))</f>
        <v>ADHUNIK POWER</v>
      </c>
      <c r="H1322" s="2" t="n">
        <v>12.35</v>
      </c>
      <c r="I1322" s="3" t="n">
        <v>0.29</v>
      </c>
    </row>
    <row r="1323" customFormat="false" ht="15" hidden="false" customHeight="false" outlineLevel="0" collapsed="false">
      <c r="A1323" s="0" t="s">
        <v>188</v>
      </c>
      <c r="B1323" s="0" t="n">
        <f aca="false">VALUE(LEFT(A1323,4))</f>
        <v>2021</v>
      </c>
      <c r="C1323" s="0" t="str">
        <f aca="false">"FY"&amp;IF(VALUE(MID(A1323,6,2))&gt;=4,VALUE(LEFT(A1323,4)),VALUE(LEFT(A1323,4))-1)&amp;"-"&amp;TEXT(MOD(IF(VALUE(MID(A1323,6,2))&gt;=4,VALUE(LEFT(A1323,4)),VALUE(LEFT(A1323,4))-1)+1,100),"00")</f>
        <v>FY2021-22</v>
      </c>
      <c r="D1323" s="0" t="s">
        <v>169</v>
      </c>
      <c r="E1323" s="0" t="s">
        <v>169</v>
      </c>
      <c r="F1323" s="0" t="str">
        <f aca="false">INDEX(Mapping!$B$2:$B$465,MATCH(E1323,Mapping!$A$2:$A$465,0))</f>
        <v>JHABUA POWER</v>
      </c>
      <c r="G1323" s="0" t="str">
        <f aca="false">INDEX(Mapping!$C$2:$C$465,MATCH(E1323,Mapping!$A$2:$A$465,0))</f>
        <v>JHABUA POWER</v>
      </c>
      <c r="H1323" s="2" t="n">
        <v>12.29</v>
      </c>
      <c r="I1323" s="3" t="n">
        <v>0.29</v>
      </c>
    </row>
    <row r="1324" customFormat="false" ht="15" hidden="false" customHeight="false" outlineLevel="0" collapsed="false">
      <c r="A1324" s="0" t="s">
        <v>188</v>
      </c>
      <c r="B1324" s="0" t="n">
        <f aca="false">VALUE(LEFT(A1324,4))</f>
        <v>2021</v>
      </c>
      <c r="C1324" s="0" t="str">
        <f aca="false">"FY"&amp;IF(VALUE(MID(A1324,6,2))&gt;=4,VALUE(LEFT(A1324,4)),VALUE(LEFT(A1324,4))-1)&amp;"-"&amp;TEXT(MOD(IF(VALUE(MID(A1324,6,2))&gt;=4,VALUE(LEFT(A1324,4)),VALUE(LEFT(A1324,4))-1)+1,100),"00")</f>
        <v>FY2021-22</v>
      </c>
      <c r="D1324" s="0" t="s">
        <v>181</v>
      </c>
      <c r="E1324" s="0" t="s">
        <v>181</v>
      </c>
      <c r="F1324" s="0" t="str">
        <f aca="false">INDEX(Mapping!$B$2:$B$465,MATCH(E1324,Mapping!$A$2:$A$465,0))</f>
        <v>ARUNACHAL PRADESH</v>
      </c>
      <c r="G1324" s="0" t="str">
        <f aca="false">INDEX(Mapping!$C$2:$C$465,MATCH(E1324,Mapping!$A$2:$A$465,0))</f>
        <v>ARUNACHAL PRADESH</v>
      </c>
      <c r="H1324" s="2" t="n">
        <v>12.11</v>
      </c>
      <c r="I1324" s="3" t="n">
        <v>0.29</v>
      </c>
    </row>
    <row r="1325" customFormat="false" ht="15" hidden="false" customHeight="false" outlineLevel="0" collapsed="false">
      <c r="A1325" s="0" t="s">
        <v>188</v>
      </c>
      <c r="B1325" s="0" t="n">
        <f aca="false">VALUE(LEFT(A1325,4))</f>
        <v>2021</v>
      </c>
      <c r="C1325" s="0" t="str">
        <f aca="false">"FY"&amp;IF(VALUE(MID(A1325,6,2))&gt;=4,VALUE(LEFT(A1325,4)),VALUE(LEFT(A1325,4))-1)&amp;"-"&amp;TEXT(MOD(IF(VALUE(MID(A1325,6,2))&gt;=4,VALUE(LEFT(A1325,4)),VALUE(LEFT(A1325,4))-1)+1,100),"00")</f>
        <v>FY2021-22</v>
      </c>
      <c r="D1325" s="0" t="s">
        <v>240</v>
      </c>
      <c r="E1325" s="0" t="s">
        <v>240</v>
      </c>
      <c r="F1325" s="0" t="str">
        <f aca="false">INDEX(Mapping!$B$2:$B$465,MATCH(E1325,Mapping!$A$2:$A$465,0))</f>
        <v>CHUZACHEN HEP</v>
      </c>
      <c r="G1325" s="0" t="str">
        <f aca="false">INDEX(Mapping!$C$2:$C$465,MATCH(E1325,Mapping!$A$2:$A$465,0))</f>
        <v>CHUZACHEN HEP</v>
      </c>
      <c r="H1325" s="2" t="n">
        <v>12.05</v>
      </c>
      <c r="I1325" s="3" t="n">
        <v>0.28</v>
      </c>
    </row>
    <row r="1326" customFormat="false" ht="15" hidden="false" customHeight="false" outlineLevel="0" collapsed="false">
      <c r="A1326" s="0" t="s">
        <v>188</v>
      </c>
      <c r="B1326" s="0" t="n">
        <f aca="false">VALUE(LEFT(A1326,4))</f>
        <v>2021</v>
      </c>
      <c r="C1326" s="0" t="str">
        <f aca="false">"FY"&amp;IF(VALUE(MID(A1326,6,2))&gt;=4,VALUE(LEFT(A1326,4)),VALUE(LEFT(A1326,4))-1)&amp;"-"&amp;TEXT(MOD(IF(VALUE(MID(A1326,6,2))&gt;=4,VALUE(LEFT(A1326,4)),VALUE(LEFT(A1326,4))-1)+1,100),"00")</f>
        <v>FY2021-22</v>
      </c>
      <c r="D1326" s="0" t="s">
        <v>106</v>
      </c>
      <c r="E1326" s="0" t="s">
        <v>106</v>
      </c>
      <c r="F1326" s="0" t="str">
        <f aca="false">INDEX(Mapping!$B$2:$B$465,MATCH(E1326,Mapping!$A$2:$A$465,0))</f>
        <v>ACB (INDIA)</v>
      </c>
      <c r="G1326" s="0" t="str">
        <f aca="false">INDEX(Mapping!$C$2:$C$465,MATCH(E1326,Mapping!$A$2:$A$465,0))</f>
        <v>ACB (INDIA)</v>
      </c>
      <c r="H1326" s="2" t="n">
        <v>11.8</v>
      </c>
      <c r="I1326" s="3" t="n">
        <v>0.28</v>
      </c>
    </row>
    <row r="1327" customFormat="false" ht="15" hidden="false" customHeight="false" outlineLevel="0" collapsed="false">
      <c r="A1327" s="0" t="s">
        <v>188</v>
      </c>
      <c r="B1327" s="0" t="n">
        <f aca="false">VALUE(LEFT(A1327,4))</f>
        <v>2021</v>
      </c>
      <c r="C1327" s="0" t="str">
        <f aca="false">"FY"&amp;IF(VALUE(MID(A1327,6,2))&gt;=4,VALUE(LEFT(A1327,4)),VALUE(LEFT(A1327,4))-1)&amp;"-"&amp;TEXT(MOD(IF(VALUE(MID(A1327,6,2))&gt;=4,VALUE(LEFT(A1327,4)),VALUE(LEFT(A1327,4))-1)+1,100),"00")</f>
        <v>FY2021-22</v>
      </c>
      <c r="D1327" s="0" t="s">
        <v>154</v>
      </c>
      <c r="E1327" s="0" t="s">
        <v>154</v>
      </c>
      <c r="F1327" s="0" t="str">
        <f aca="false">INDEX(Mapping!$B$2:$B$465,MATCH(E1327,Mapping!$A$2:$A$465,0))</f>
        <v>DVC</v>
      </c>
      <c r="G1327" s="0" t="str">
        <f aca="false">INDEX(Mapping!$C$2:$C$465,MATCH(E1327,Mapping!$A$2:$A$465,0))</f>
        <v>DVC</v>
      </c>
      <c r="H1327" s="2" t="n">
        <v>11.69</v>
      </c>
      <c r="I1327" s="3" t="n">
        <v>0.28</v>
      </c>
    </row>
    <row r="1328" customFormat="false" ht="15" hidden="false" customHeight="false" outlineLevel="0" collapsed="false">
      <c r="A1328" s="0" t="s">
        <v>188</v>
      </c>
      <c r="B1328" s="0" t="n">
        <f aca="false">VALUE(LEFT(A1328,4))</f>
        <v>2021</v>
      </c>
      <c r="C1328" s="0" t="str">
        <f aca="false">"FY"&amp;IF(VALUE(MID(A1328,6,2))&gt;=4,VALUE(LEFT(A1328,4)),VALUE(LEFT(A1328,4))-1)&amp;"-"&amp;TEXT(MOD(IF(VALUE(MID(A1328,6,2))&gt;=4,VALUE(LEFT(A1328,4)),VALUE(LEFT(A1328,4))-1)+1,100),"00")</f>
        <v>FY2021-22</v>
      </c>
      <c r="D1328" s="0" t="s">
        <v>84</v>
      </c>
      <c r="E1328" s="0" t="s">
        <v>84</v>
      </c>
      <c r="F1328" s="0" t="str">
        <f aca="false">INDEX(Mapping!$B$2:$B$465,MATCH(E1328,Mapping!$A$2:$A$465,0))</f>
        <v>DB POWER</v>
      </c>
      <c r="G1328" s="0" t="str">
        <f aca="false">INDEX(Mapping!$C$2:$C$465,MATCH(E1328,Mapping!$A$2:$A$465,0))</f>
        <v>DB POWER</v>
      </c>
      <c r="H1328" s="2" t="n">
        <v>10.18</v>
      </c>
      <c r="I1328" s="3" t="n">
        <v>0.24</v>
      </c>
    </row>
    <row r="1329" customFormat="false" ht="15" hidden="false" customHeight="false" outlineLevel="0" collapsed="false">
      <c r="A1329" s="0" t="s">
        <v>188</v>
      </c>
      <c r="B1329" s="0" t="n">
        <f aca="false">VALUE(LEFT(A1329,4))</f>
        <v>2021</v>
      </c>
      <c r="C1329" s="0" t="str">
        <f aca="false">"FY"&amp;IF(VALUE(MID(A1329,6,2))&gt;=4,VALUE(LEFT(A1329,4)),VALUE(LEFT(A1329,4))-1)&amp;"-"&amp;TEXT(MOD(IF(VALUE(MID(A1329,6,2))&gt;=4,VALUE(LEFT(A1329,4)),VALUE(LEFT(A1329,4))-1)+1,100),"00")</f>
        <v>FY2021-22</v>
      </c>
      <c r="D1329" s="0" t="s">
        <v>176</v>
      </c>
      <c r="E1329" s="0" t="s">
        <v>176</v>
      </c>
      <c r="F1329" s="0" t="str">
        <f aca="false">INDEX(Mapping!$B$2:$B$465,MATCH(E1329,Mapping!$A$2:$A$465,0))</f>
        <v>SIKKIM</v>
      </c>
      <c r="G1329" s="0" t="str">
        <f aca="false">INDEX(Mapping!$C$2:$C$465,MATCH(E1329,Mapping!$A$2:$A$465,0))</f>
        <v>SIKKIM</v>
      </c>
      <c r="H1329" s="2" t="n">
        <v>7.94</v>
      </c>
      <c r="I1329" s="3" t="n">
        <v>0.19</v>
      </c>
    </row>
    <row r="1330" customFormat="false" ht="15" hidden="false" customHeight="false" outlineLevel="0" collapsed="false">
      <c r="A1330" s="0" t="s">
        <v>188</v>
      </c>
      <c r="B1330" s="0" t="n">
        <f aca="false">VALUE(LEFT(A1330,4))</f>
        <v>2021</v>
      </c>
      <c r="C1330" s="0" t="str">
        <f aca="false">"FY"&amp;IF(VALUE(MID(A1330,6,2))&gt;=4,VALUE(LEFT(A1330,4)),VALUE(LEFT(A1330,4))-1)&amp;"-"&amp;TEXT(MOD(IF(VALUE(MID(A1330,6,2))&gt;=4,VALUE(LEFT(A1330,4)),VALUE(LEFT(A1330,4))-1)+1,100),"00")</f>
        <v>FY2021-22</v>
      </c>
      <c r="D1330" s="0" t="s">
        <v>327</v>
      </c>
      <c r="E1330" s="0" t="s">
        <v>327</v>
      </c>
      <c r="F1330" s="0" t="str">
        <f aca="false">INDEX(Mapping!$B$2:$B$465,MATCH(E1330,Mapping!$A$2:$A$465,0))</f>
        <v>LANCO BUDHIL</v>
      </c>
      <c r="G1330" s="0" t="str">
        <f aca="false">INDEX(Mapping!$C$2:$C$465,MATCH(E1330,Mapping!$A$2:$A$465,0))</f>
        <v>GREENKO GROUP</v>
      </c>
      <c r="H1330" s="2" t="n">
        <v>6.65</v>
      </c>
      <c r="I1330" s="3" t="n">
        <v>0.16</v>
      </c>
    </row>
    <row r="1331" customFormat="false" ht="15" hidden="false" customHeight="false" outlineLevel="0" collapsed="false">
      <c r="A1331" s="0" t="s">
        <v>188</v>
      </c>
      <c r="B1331" s="0" t="n">
        <f aca="false">VALUE(LEFT(A1331,4))</f>
        <v>2021</v>
      </c>
      <c r="C1331" s="0" t="str">
        <f aca="false">"FY"&amp;IF(VALUE(MID(A1331,6,2))&gt;=4,VALUE(LEFT(A1331,4)),VALUE(LEFT(A1331,4))-1)&amp;"-"&amp;TEXT(MOD(IF(VALUE(MID(A1331,6,2))&gt;=4,VALUE(LEFT(A1331,4)),VALUE(LEFT(A1331,4))-1)+1,100),"00")</f>
        <v>FY2021-22</v>
      </c>
      <c r="D1331" s="0" t="s">
        <v>193</v>
      </c>
      <c r="E1331" s="0" t="s">
        <v>193</v>
      </c>
      <c r="F1331" s="0" t="str">
        <f aca="false">INDEX(Mapping!$B$2:$B$465,MATCH(E1331,Mapping!$A$2:$A$465,0))</f>
        <v>MIZORAM</v>
      </c>
      <c r="G1331" s="0" t="str">
        <f aca="false">INDEX(Mapping!$C$2:$C$465,MATCH(E1331,Mapping!$A$2:$A$465,0))</f>
        <v>MIZORAM</v>
      </c>
      <c r="H1331" s="2" t="n">
        <v>4.58</v>
      </c>
      <c r="I1331" s="3" t="n">
        <v>0.11</v>
      </c>
    </row>
    <row r="1332" customFormat="false" ht="15" hidden="false" customHeight="false" outlineLevel="0" collapsed="false">
      <c r="A1332" s="0" t="s">
        <v>188</v>
      </c>
      <c r="B1332" s="0" t="n">
        <f aca="false">VALUE(LEFT(A1332,4))</f>
        <v>2021</v>
      </c>
      <c r="C1332" s="0" t="str">
        <f aca="false">"FY"&amp;IF(VALUE(MID(A1332,6,2))&gt;=4,VALUE(LEFT(A1332,4)),VALUE(LEFT(A1332,4))-1)&amp;"-"&amp;TEXT(MOD(IF(VALUE(MID(A1332,6,2))&gt;=4,VALUE(LEFT(A1332,4)),VALUE(LEFT(A1332,4))-1)+1,100),"00")</f>
        <v>FY2021-22</v>
      </c>
      <c r="D1332" s="0" t="s">
        <v>272</v>
      </c>
      <c r="E1332" s="0" t="s">
        <v>272</v>
      </c>
      <c r="F1332" s="0" t="str">
        <f aca="false">INDEX(Mapping!$B$2:$B$465,MATCH(E1332,Mapping!$A$2:$A$465,0))</f>
        <v>BALCO</v>
      </c>
      <c r="G1332" s="0" t="str">
        <f aca="false">INDEX(Mapping!$C$2:$C$465,MATCH(E1332,Mapping!$A$2:$A$465,0))</f>
        <v>BALCO</v>
      </c>
      <c r="H1332" s="2" t="n">
        <v>4.49</v>
      </c>
      <c r="I1332" s="3" t="n">
        <v>0.11</v>
      </c>
    </row>
    <row r="1333" customFormat="false" ht="15" hidden="false" customHeight="false" outlineLevel="0" collapsed="false">
      <c r="A1333" s="0" t="s">
        <v>188</v>
      </c>
      <c r="B1333" s="0" t="n">
        <f aca="false">VALUE(LEFT(A1333,4))</f>
        <v>2021</v>
      </c>
      <c r="C1333" s="0" t="str">
        <f aca="false">"FY"&amp;IF(VALUE(MID(A1333,6,2))&gt;=4,VALUE(LEFT(A1333,4)),VALUE(LEFT(A1333,4))-1)&amp;"-"&amp;TEXT(MOD(IF(VALUE(MID(A1333,6,2))&gt;=4,VALUE(LEFT(A1333,4)),VALUE(LEFT(A1333,4))-1)+1,100),"00")</f>
        <v>FY2021-22</v>
      </c>
      <c r="D1333" s="0" t="s">
        <v>235</v>
      </c>
      <c r="E1333" s="0" t="s">
        <v>235</v>
      </c>
      <c r="F1333" s="0" t="str">
        <f aca="false">INDEX(Mapping!$B$2:$B$465,MATCH(E1333,Mapping!$A$2:$A$465,0))</f>
        <v>ITPCL (IL&amp;FS TAMIL NADU)</v>
      </c>
      <c r="G1333" s="0" t="str">
        <f aca="false">INDEX(Mapping!$C$2:$C$465,MATCH(E1333,Mapping!$A$2:$A$465,0))</f>
        <v>ITPCL (IL&amp;FS TAMIL NADU)</v>
      </c>
      <c r="H1333" s="2" t="n">
        <v>3.01</v>
      </c>
      <c r="I1333" s="3" t="n">
        <v>0.07</v>
      </c>
    </row>
    <row r="1334" customFormat="false" ht="15" hidden="false" customHeight="false" outlineLevel="0" collapsed="false">
      <c r="A1334" s="0" t="s">
        <v>188</v>
      </c>
      <c r="B1334" s="0" t="n">
        <f aca="false">VALUE(LEFT(A1334,4))</f>
        <v>2021</v>
      </c>
      <c r="C1334" s="0" t="str">
        <f aca="false">"FY"&amp;IF(VALUE(MID(A1334,6,2))&gt;=4,VALUE(LEFT(A1334,4)),VALUE(LEFT(A1334,4))-1)&amp;"-"&amp;TEXT(MOD(IF(VALUE(MID(A1334,6,2))&gt;=4,VALUE(LEFT(A1334,4)),VALUE(LEFT(A1334,4))-1)+1,100),"00")</f>
        <v>FY2021-22</v>
      </c>
      <c r="D1334" s="0" t="s">
        <v>85</v>
      </c>
      <c r="E1334" s="0" t="s">
        <v>85</v>
      </c>
      <c r="F1334" s="0" t="str">
        <f aca="false">INDEX(Mapping!$B$2:$B$465,MATCH(E1334,Mapping!$A$2:$A$465,0))</f>
        <v>ADANI POWER - RAIPUR TPP (EX-GMR CHHATTISGARH)</v>
      </c>
      <c r="G1334" s="0" t="str">
        <f aca="false">INDEX(Mapping!$C$2:$C$465,MATCH(E1334,Mapping!$A$2:$A$465,0))</f>
        <v>ADANI POWER (ALL PLANTS)</v>
      </c>
      <c r="H1334" s="2" t="n">
        <v>2.65</v>
      </c>
      <c r="I1334" s="3" t="n">
        <v>0.06</v>
      </c>
    </row>
    <row r="1335" customFormat="false" ht="15" hidden="false" customHeight="false" outlineLevel="0" collapsed="false">
      <c r="A1335" s="0" t="s">
        <v>188</v>
      </c>
      <c r="B1335" s="0" t="n">
        <f aca="false">VALUE(LEFT(A1335,4))</f>
        <v>2021</v>
      </c>
      <c r="C1335" s="0" t="str">
        <f aca="false">"FY"&amp;IF(VALUE(MID(A1335,6,2))&gt;=4,VALUE(LEFT(A1335,4)),VALUE(LEFT(A1335,4))-1)&amp;"-"&amp;TEXT(MOD(IF(VALUE(MID(A1335,6,2))&gt;=4,VALUE(LEFT(A1335,4)),VALUE(LEFT(A1335,4))-1)+1,100),"00")</f>
        <v>FY2021-22</v>
      </c>
      <c r="D1335" s="0" t="s">
        <v>214</v>
      </c>
      <c r="E1335" s="0" t="s">
        <v>214</v>
      </c>
      <c r="F1335" s="0" t="str">
        <f aca="false">INDEX(Mapping!$B$2:$B$465,MATCH(E1335,Mapping!$A$2:$A$465,0))</f>
        <v>NLC INDIA</v>
      </c>
      <c r="G1335" s="0" t="str">
        <f aca="false">INDEX(Mapping!$C$2:$C$465,MATCH(E1335,Mapping!$A$2:$A$465,0))</f>
        <v>NLC INDIA GROUP</v>
      </c>
      <c r="H1335" s="2" t="n">
        <v>2.39</v>
      </c>
      <c r="I1335" s="3" t="n">
        <v>0.06</v>
      </c>
    </row>
    <row r="1336" customFormat="false" ht="15" hidden="false" customHeight="false" outlineLevel="0" collapsed="false">
      <c r="A1336" s="0" t="s">
        <v>188</v>
      </c>
      <c r="B1336" s="0" t="n">
        <f aca="false">VALUE(LEFT(A1336,4))</f>
        <v>2021</v>
      </c>
      <c r="C1336" s="0" t="str">
        <f aca="false">"FY"&amp;IF(VALUE(MID(A1336,6,2))&gt;=4,VALUE(LEFT(A1336,4)),VALUE(LEFT(A1336,4))-1)&amp;"-"&amp;TEXT(MOD(IF(VALUE(MID(A1336,6,2))&gt;=4,VALUE(LEFT(A1336,4)),VALUE(LEFT(A1336,4))-1)+1,100),"00")</f>
        <v>FY2021-22</v>
      </c>
      <c r="D1336" s="0" t="s">
        <v>253</v>
      </c>
      <c r="E1336" s="0" t="s">
        <v>253</v>
      </c>
      <c r="F1336" s="0" t="str">
        <f aca="false">INDEX(Mapping!$B$2:$B$465,MATCH(E1336,Mapping!$A$2:$A$465,0))</f>
        <v>NAGALAND</v>
      </c>
      <c r="G1336" s="0" t="str">
        <f aca="false">INDEX(Mapping!$C$2:$C$465,MATCH(E1336,Mapping!$A$2:$A$465,0))</f>
        <v>NAGALAND</v>
      </c>
      <c r="H1336" s="2" t="n">
        <v>2.34</v>
      </c>
      <c r="I1336" s="3" t="n">
        <v>0.06</v>
      </c>
    </row>
    <row r="1337" customFormat="false" ht="15" hidden="false" customHeight="false" outlineLevel="0" collapsed="false">
      <c r="A1337" s="0" t="s">
        <v>188</v>
      </c>
      <c r="B1337" s="0" t="n">
        <f aca="false">VALUE(LEFT(A1337,4))</f>
        <v>2021</v>
      </c>
      <c r="C1337" s="0" t="str">
        <f aca="false">"FY"&amp;IF(VALUE(MID(A1337,6,2))&gt;=4,VALUE(LEFT(A1337,4)),VALUE(LEFT(A1337,4))-1)&amp;"-"&amp;TEXT(MOD(IF(VALUE(MID(A1337,6,2))&gt;=4,VALUE(LEFT(A1337,4)),VALUE(LEFT(A1337,4))-1)+1,100),"00")</f>
        <v>FY2021-22</v>
      </c>
      <c r="D1337" s="0" t="s">
        <v>199</v>
      </c>
      <c r="E1337" s="0" t="s">
        <v>199</v>
      </c>
      <c r="F1337" s="0" t="str">
        <f aca="false">INDEX(Mapping!$B$2:$B$465,MATCH(E1337,Mapping!$A$2:$A$465,0))</f>
        <v>TRIPURA</v>
      </c>
      <c r="G1337" s="0" t="str">
        <f aca="false">INDEX(Mapping!$C$2:$C$465,MATCH(E1337,Mapping!$A$2:$A$465,0))</f>
        <v>TRIPURA</v>
      </c>
      <c r="H1337" s="2" t="n">
        <v>2.3</v>
      </c>
      <c r="I1337" s="3" t="n">
        <v>0.05</v>
      </c>
    </row>
    <row r="1338" customFormat="false" ht="15" hidden="false" customHeight="false" outlineLevel="0" collapsed="false">
      <c r="A1338" s="0" t="s">
        <v>188</v>
      </c>
      <c r="B1338" s="0" t="n">
        <f aca="false">VALUE(LEFT(A1338,4))</f>
        <v>2021</v>
      </c>
      <c r="C1338" s="0" t="str">
        <f aca="false">"FY"&amp;IF(VALUE(MID(A1338,6,2))&gt;=4,VALUE(LEFT(A1338,4)),VALUE(LEFT(A1338,4))-1)&amp;"-"&amp;TEXT(MOD(IF(VALUE(MID(A1338,6,2))&gt;=4,VALUE(LEFT(A1338,4)),VALUE(LEFT(A1338,4))-1)+1,100),"00")</f>
        <v>FY2021-22</v>
      </c>
      <c r="D1338" s="0" t="s">
        <v>252</v>
      </c>
      <c r="E1338" s="0" t="s">
        <v>252</v>
      </c>
      <c r="F1338" s="0" t="str">
        <f aca="false">INDEX(Mapping!$B$2:$B$465,MATCH(E1338,Mapping!$A$2:$A$465,0))</f>
        <v>NTPC STATIONS</v>
      </c>
      <c r="G1338" s="0" t="str">
        <f aca="false">INDEX(Mapping!$C$2:$C$465,MATCH(E1338,Mapping!$A$2:$A$465,0))</f>
        <v>NTPC GROUP</v>
      </c>
      <c r="H1338" s="2" t="n">
        <v>1.75</v>
      </c>
      <c r="I1338" s="3" t="n">
        <v>0.04</v>
      </c>
    </row>
    <row r="1339" customFormat="false" ht="15" hidden="false" customHeight="false" outlineLevel="0" collapsed="false">
      <c r="A1339" s="0" t="s">
        <v>188</v>
      </c>
      <c r="B1339" s="0" t="n">
        <f aca="false">VALUE(LEFT(A1339,4))</f>
        <v>2021</v>
      </c>
      <c r="C1339" s="0" t="str">
        <f aca="false">"FY"&amp;IF(VALUE(MID(A1339,6,2))&gt;=4,VALUE(LEFT(A1339,4)),VALUE(LEFT(A1339,4))-1)&amp;"-"&amp;TEXT(MOD(IF(VALUE(MID(A1339,6,2))&gt;=4,VALUE(LEFT(A1339,4)),VALUE(LEFT(A1339,4))-1)+1,100),"00")</f>
        <v>FY2021-22</v>
      </c>
      <c r="D1339" s="0" t="s">
        <v>494</v>
      </c>
      <c r="E1339" s="0" t="s">
        <v>494</v>
      </c>
      <c r="F1339" s="0" t="str">
        <f aca="false">INDEX(Mapping!$B$2:$B$465,MATCH(E1339,Mapping!$A$2:$A$465,0))</f>
        <v>RGPPL_IR</v>
      </c>
      <c r="G1339" s="0" t="str">
        <f aca="false">INDEX(Mapping!$C$2:$C$465,MATCH(E1339,Mapping!$A$2:$A$465,0))</f>
        <v>RGPPL_IR</v>
      </c>
      <c r="H1339" s="2" t="n">
        <v>1.39</v>
      </c>
      <c r="I1339" s="3" t="n">
        <v>0.03</v>
      </c>
    </row>
    <row r="1340" customFormat="false" ht="15" hidden="false" customHeight="false" outlineLevel="0" collapsed="false">
      <c r="A1340" s="0" t="s">
        <v>188</v>
      </c>
      <c r="B1340" s="0" t="n">
        <f aca="false">VALUE(LEFT(A1340,4))</f>
        <v>2021</v>
      </c>
      <c r="C1340" s="0" t="str">
        <f aca="false">"FY"&amp;IF(VALUE(MID(A1340,6,2))&gt;=4,VALUE(LEFT(A1340,4)),VALUE(LEFT(A1340,4))-1)&amp;"-"&amp;TEXT(MOD(IF(VALUE(MID(A1340,6,2))&gt;=4,VALUE(LEFT(A1340,4)),VALUE(LEFT(A1340,4))-1)+1,100),"00")</f>
        <v>FY2021-22</v>
      </c>
      <c r="D1340" s="0" t="s">
        <v>131</v>
      </c>
      <c r="E1340" s="0" t="s">
        <v>131</v>
      </c>
      <c r="F1340" s="0" t="str">
        <f aca="false">INDEX(Mapping!$B$2:$B$465,MATCH(E1340,Mapping!$A$2:$A$465,0))</f>
        <v>KSK MAHANADI</v>
      </c>
      <c r="G1340" s="0" t="str">
        <f aca="false">INDEX(Mapping!$C$2:$C$465,MATCH(E1340,Mapping!$A$2:$A$465,0))</f>
        <v>JSW ENERGY (INCL. KSK MAHANADI)</v>
      </c>
      <c r="H1340" s="2" t="n">
        <v>1.25</v>
      </c>
      <c r="I1340" s="3" t="n">
        <v>0.03</v>
      </c>
    </row>
    <row r="1341" customFormat="false" ht="15" hidden="false" customHeight="false" outlineLevel="0" collapsed="false">
      <c r="A1341" s="0" t="s">
        <v>188</v>
      </c>
      <c r="B1341" s="0" t="n">
        <f aca="false">VALUE(LEFT(A1341,4))</f>
        <v>2021</v>
      </c>
      <c r="C1341" s="0" t="str">
        <f aca="false">"FY"&amp;IF(VALUE(MID(A1341,6,2))&gt;=4,VALUE(LEFT(A1341,4)),VALUE(LEFT(A1341,4))-1)&amp;"-"&amp;TEXT(MOD(IF(VALUE(MID(A1341,6,2))&gt;=4,VALUE(LEFT(A1341,4)),VALUE(LEFT(A1341,4))-1)+1,100),"00")</f>
        <v>FY2021-22</v>
      </c>
      <c r="D1341" s="0" t="s">
        <v>44</v>
      </c>
      <c r="E1341" s="0" t="s">
        <v>44</v>
      </c>
      <c r="F1341" s="0" t="str">
        <f aca="false">INDEX(Mapping!$B$2:$B$465,MATCH(E1341,Mapping!$A$2:$A$465,0))</f>
        <v>HARYANA</v>
      </c>
      <c r="G1341" s="0" t="str">
        <f aca="false">INDEX(Mapping!$C$2:$C$465,MATCH(E1341,Mapping!$A$2:$A$465,0))</f>
        <v>HARYANA</v>
      </c>
      <c r="H1341" s="2" t="n">
        <v>0.71</v>
      </c>
      <c r="I1341" s="3" t="n">
        <v>0.02</v>
      </c>
    </row>
    <row r="1342" customFormat="false" ht="15" hidden="false" customHeight="false" outlineLevel="0" collapsed="false">
      <c r="A1342" s="0" t="s">
        <v>188</v>
      </c>
      <c r="B1342" s="0" t="n">
        <f aca="false">VALUE(LEFT(A1342,4))</f>
        <v>2021</v>
      </c>
      <c r="C1342" s="0" t="str">
        <f aca="false">"FY"&amp;IF(VALUE(MID(A1342,6,2))&gt;=4,VALUE(LEFT(A1342,4)),VALUE(LEFT(A1342,4))-1)&amp;"-"&amp;TEXT(MOD(IF(VALUE(MID(A1342,6,2))&gt;=4,VALUE(LEFT(A1342,4)),VALUE(LEFT(A1342,4))-1)+1,100),"00")</f>
        <v>FY2021-22</v>
      </c>
      <c r="D1342" s="0" t="s">
        <v>315</v>
      </c>
      <c r="E1342" s="0" t="s">
        <v>315</v>
      </c>
      <c r="F1342" s="0" t="str">
        <f aca="false">INDEX(Mapping!$B$2:$B$465,MATCH(E1342,Mapping!$A$2:$A$465,0))</f>
        <v>DHARIWAL INFRASTRUCTURE</v>
      </c>
      <c r="G1342" s="0" t="str">
        <f aca="false">INDEX(Mapping!$C$2:$C$465,MATCH(E1342,Mapping!$A$2:$A$465,0))</f>
        <v>DHARIWAL INFRASTRUCTURE</v>
      </c>
      <c r="H1342" s="2" t="n">
        <v>0.47</v>
      </c>
      <c r="I1342" s="3" t="n">
        <v>0.01</v>
      </c>
    </row>
    <row r="1343" customFormat="false" ht="15" hidden="false" customHeight="false" outlineLevel="0" collapsed="false">
      <c r="A1343" s="0" t="s">
        <v>188</v>
      </c>
      <c r="B1343" s="0" t="n">
        <f aca="false">VALUE(LEFT(A1343,4))</f>
        <v>2021</v>
      </c>
      <c r="C1343" s="0" t="str">
        <f aca="false">"FY"&amp;IF(VALUE(MID(A1343,6,2))&gt;=4,VALUE(LEFT(A1343,4)),VALUE(LEFT(A1343,4))-1)&amp;"-"&amp;TEXT(MOD(IF(VALUE(MID(A1343,6,2))&gt;=4,VALUE(LEFT(A1343,4)),VALUE(LEFT(A1343,4))-1)+1,100),"00")</f>
        <v>FY2021-22</v>
      </c>
      <c r="D1343" s="0" t="s">
        <v>56</v>
      </c>
      <c r="E1343" s="0" t="s">
        <v>56</v>
      </c>
      <c r="F1343" s="0" t="str">
        <f aca="false">INDEX(Mapping!$B$2:$B$465,MATCH(E1343,Mapping!$A$2:$A$465,0))</f>
        <v>UTTARAKHAND</v>
      </c>
      <c r="G1343" s="0" t="str">
        <f aca="false">INDEX(Mapping!$C$2:$C$465,MATCH(E1343,Mapping!$A$2:$A$465,0))</f>
        <v>UTTARAKHAND</v>
      </c>
      <c r="H1343" s="2" t="n">
        <v>0.31</v>
      </c>
      <c r="I1343" s="3" t="n">
        <v>0.01</v>
      </c>
    </row>
    <row r="1344" customFormat="false" ht="15" hidden="false" customHeight="false" outlineLevel="0" collapsed="false">
      <c r="A1344" s="0" t="s">
        <v>188</v>
      </c>
      <c r="B1344" s="0" t="n">
        <f aca="false">VALUE(LEFT(A1344,4))</f>
        <v>2021</v>
      </c>
      <c r="C1344" s="0" t="str">
        <f aca="false">"FY"&amp;IF(VALUE(MID(A1344,6,2))&gt;=4,VALUE(LEFT(A1344,4)),VALUE(LEFT(A1344,4))-1)&amp;"-"&amp;TEXT(MOD(IF(VALUE(MID(A1344,6,2))&gt;=4,VALUE(LEFT(A1344,4)),VALUE(LEFT(A1344,4))-1)+1,100),"00")</f>
        <v>FY2021-22</v>
      </c>
      <c r="D1344" s="0" t="s">
        <v>163</v>
      </c>
      <c r="E1344" s="0" t="s">
        <v>163</v>
      </c>
      <c r="F1344" s="0" t="str">
        <f aca="false">INDEX(Mapping!$B$2:$B$465,MATCH(E1344,Mapping!$A$2:$A$465,0))</f>
        <v>NTPC STATIONS</v>
      </c>
      <c r="G1344" s="0" t="str">
        <f aca="false">INDEX(Mapping!$C$2:$C$465,MATCH(E1344,Mapping!$A$2:$A$465,0))</f>
        <v>NTPC GROUP</v>
      </c>
      <c r="H1344" s="2" t="n">
        <v>0.05</v>
      </c>
      <c r="I1344" s="3" t="n">
        <v>0.001</v>
      </c>
    </row>
    <row r="1345" customFormat="false" ht="15" hidden="false" customHeight="false" outlineLevel="0" collapsed="false">
      <c r="A1345" s="0" t="s">
        <v>231</v>
      </c>
      <c r="B1345" s="0" t="n">
        <f aca="false">VALUE(LEFT(A1345,4))</f>
        <v>2021</v>
      </c>
      <c r="C1345" s="0" t="str">
        <f aca="false">"FY"&amp;IF(VALUE(MID(A1345,6,2))&gt;=4,VALUE(LEFT(A1345,4)),VALUE(LEFT(A1345,4))-1)&amp;"-"&amp;TEXT(MOD(IF(VALUE(MID(A1345,6,2))&gt;=4,VALUE(LEFT(A1345,4)),VALUE(LEFT(A1345,4))-1)+1,100),"00")</f>
        <v>FY2021-22</v>
      </c>
      <c r="D1345" s="0" t="s">
        <v>47</v>
      </c>
      <c r="E1345" s="0" t="s">
        <v>47</v>
      </c>
      <c r="F1345" s="0" t="str">
        <f aca="false">INDEX(Mapping!$B$2:$B$465,MATCH(E1345,Mapping!$A$2:$A$465,0))</f>
        <v>KARNATAKA</v>
      </c>
      <c r="G1345" s="0" t="str">
        <f aca="false">INDEX(Mapping!$C$2:$C$465,MATCH(E1345,Mapping!$A$2:$A$465,0))</f>
        <v>KARNATAKA</v>
      </c>
      <c r="H1345" s="2" t="n">
        <v>556.76</v>
      </c>
      <c r="I1345" s="3" t="n">
        <v>8.37</v>
      </c>
    </row>
    <row r="1346" customFormat="false" ht="15" hidden="false" customHeight="false" outlineLevel="0" collapsed="false">
      <c r="A1346" s="0" t="s">
        <v>231</v>
      </c>
      <c r="B1346" s="0" t="n">
        <f aca="false">VALUE(LEFT(A1346,4))</f>
        <v>2021</v>
      </c>
      <c r="C1346" s="0" t="str">
        <f aca="false">"FY"&amp;IF(VALUE(MID(A1346,6,2))&gt;=4,VALUE(LEFT(A1346,4)),VALUE(LEFT(A1346,4))-1)&amp;"-"&amp;TEXT(MOD(IF(VALUE(MID(A1346,6,2))&gt;=4,VALUE(LEFT(A1346,4)),VALUE(LEFT(A1346,4))-1)+1,100),"00")</f>
        <v>FY2021-22</v>
      </c>
      <c r="D1346" s="0" t="s">
        <v>36</v>
      </c>
      <c r="E1346" s="0" t="s">
        <v>36</v>
      </c>
      <c r="F1346" s="0" t="str">
        <f aca="false">INDEX(Mapping!$B$2:$B$465,MATCH(E1346,Mapping!$A$2:$A$465,0))</f>
        <v>UTTAR PRADESH</v>
      </c>
      <c r="G1346" s="0" t="str">
        <f aca="false">INDEX(Mapping!$C$2:$C$465,MATCH(E1346,Mapping!$A$2:$A$465,0))</f>
        <v>UTTAR PRADESH</v>
      </c>
      <c r="H1346" s="2" t="n">
        <v>517.68</v>
      </c>
      <c r="I1346" s="3" t="n">
        <v>7.78</v>
      </c>
    </row>
    <row r="1347" customFormat="false" ht="15" hidden="false" customHeight="false" outlineLevel="0" collapsed="false">
      <c r="A1347" s="0" t="s">
        <v>231</v>
      </c>
      <c r="B1347" s="0" t="n">
        <f aca="false">VALUE(LEFT(A1347,4))</f>
        <v>2021</v>
      </c>
      <c r="C1347" s="0" t="str">
        <f aca="false">"FY"&amp;IF(VALUE(MID(A1347,6,2))&gt;=4,VALUE(LEFT(A1347,4)),VALUE(LEFT(A1347,4))-1)&amp;"-"&amp;TEXT(MOD(IF(VALUE(MID(A1347,6,2))&gt;=4,VALUE(LEFT(A1347,4)),VALUE(LEFT(A1347,4))-1)+1,100),"00")</f>
        <v>FY2021-22</v>
      </c>
      <c r="D1347" s="0" t="s">
        <v>57</v>
      </c>
      <c r="E1347" s="0" t="s">
        <v>57</v>
      </c>
      <c r="F1347" s="0" t="str">
        <f aca="false">INDEX(Mapping!$B$2:$B$465,MATCH(E1347,Mapping!$A$2:$A$465,0))</f>
        <v>SEIL ENERGY INDIA (EX-SEMBCORP)</v>
      </c>
      <c r="G1347" s="0" t="str">
        <f aca="false">INDEX(Mapping!$C$2:$C$465,MATCH(E1347,Mapping!$A$2:$A$465,0))</f>
        <v>SEIL ENERGY INDIA</v>
      </c>
      <c r="H1347" s="2" t="n">
        <v>504.68</v>
      </c>
      <c r="I1347" s="3" t="n">
        <v>7.58</v>
      </c>
    </row>
    <row r="1348" customFormat="false" ht="15" hidden="false" customHeight="false" outlineLevel="0" collapsed="false">
      <c r="A1348" s="0" t="s">
        <v>231</v>
      </c>
      <c r="B1348" s="0" t="n">
        <f aca="false">VALUE(LEFT(A1348,4))</f>
        <v>2021</v>
      </c>
      <c r="C1348" s="0" t="str">
        <f aca="false">"FY"&amp;IF(VALUE(MID(A1348,6,2))&gt;=4,VALUE(LEFT(A1348,4)),VALUE(LEFT(A1348,4))-1)&amp;"-"&amp;TEXT(MOD(IF(VALUE(MID(A1348,6,2))&gt;=4,VALUE(LEFT(A1348,4)),VALUE(LEFT(A1348,4))-1)+1,100),"00")</f>
        <v>FY2021-22</v>
      </c>
      <c r="D1348" s="0" t="s">
        <v>53</v>
      </c>
      <c r="E1348" s="0" t="s">
        <v>53</v>
      </c>
      <c r="F1348" s="0" t="str">
        <f aca="false">INDEX(Mapping!$B$2:$B$465,MATCH(E1348,Mapping!$A$2:$A$465,0))</f>
        <v>HIMACHAL PRADESH</v>
      </c>
      <c r="G1348" s="0" t="str">
        <f aca="false">INDEX(Mapping!$C$2:$C$465,MATCH(E1348,Mapping!$A$2:$A$465,0))</f>
        <v>HIMACHAL PRADESH</v>
      </c>
      <c r="H1348" s="2" t="n">
        <v>410.59</v>
      </c>
      <c r="I1348" s="3" t="n">
        <v>6.17</v>
      </c>
    </row>
    <row r="1349" customFormat="false" ht="15" hidden="false" customHeight="false" outlineLevel="0" collapsed="false">
      <c r="A1349" s="0" t="s">
        <v>231</v>
      </c>
      <c r="B1349" s="0" t="n">
        <f aca="false">VALUE(LEFT(A1349,4))</f>
        <v>2021</v>
      </c>
      <c r="C1349" s="0" t="str">
        <f aca="false">"FY"&amp;IF(VALUE(MID(A1349,6,2))&gt;=4,VALUE(LEFT(A1349,4)),VALUE(LEFT(A1349,4))-1)&amp;"-"&amp;TEXT(MOD(IF(VALUE(MID(A1349,6,2))&gt;=4,VALUE(LEFT(A1349,4)),VALUE(LEFT(A1349,4))-1)+1,100),"00")</f>
        <v>FY2021-22</v>
      </c>
      <c r="D1349" s="0" t="s">
        <v>72</v>
      </c>
      <c r="E1349" s="0" t="s">
        <v>72</v>
      </c>
      <c r="F1349" s="0" t="str">
        <f aca="false">INDEX(Mapping!$B$2:$B$465,MATCH(E1349,Mapping!$A$2:$A$465,0))</f>
        <v>JINDAL POWER LTD - STAGE 1</v>
      </c>
      <c r="G1349" s="0" t="str">
        <f aca="false">INDEX(Mapping!$C$2:$C$465,MATCH(E1349,Mapping!$A$2:$A$465,0))</f>
        <v>JINDAL POWER LTD (BOTH STAGES)</v>
      </c>
      <c r="H1349" s="2" t="n">
        <v>407.75</v>
      </c>
      <c r="I1349" s="3" t="n">
        <v>6.13</v>
      </c>
    </row>
    <row r="1350" customFormat="false" ht="15" hidden="false" customHeight="false" outlineLevel="0" collapsed="false">
      <c r="A1350" s="0" t="s">
        <v>231</v>
      </c>
      <c r="B1350" s="0" t="n">
        <f aca="false">VALUE(LEFT(A1350,4))</f>
        <v>2021</v>
      </c>
      <c r="C1350" s="0" t="str">
        <f aca="false">"FY"&amp;IF(VALUE(MID(A1350,6,2))&gt;=4,VALUE(LEFT(A1350,4)),VALUE(LEFT(A1350,4))-1)&amp;"-"&amp;TEXT(MOD(IF(VALUE(MID(A1350,6,2))&gt;=4,VALUE(LEFT(A1350,4)),VALUE(LEFT(A1350,4))-1)+1,100),"00")</f>
        <v>FY2021-22</v>
      </c>
      <c r="D1350" s="0" t="s">
        <v>43</v>
      </c>
      <c r="E1350" s="0" t="s">
        <v>43</v>
      </c>
      <c r="F1350" s="0" t="str">
        <f aca="false">INDEX(Mapping!$B$2:$B$465,MATCH(E1350,Mapping!$A$2:$A$465,0))</f>
        <v>ODISHA</v>
      </c>
      <c r="G1350" s="0" t="str">
        <f aca="false">INDEX(Mapping!$C$2:$C$465,MATCH(E1350,Mapping!$A$2:$A$465,0))</f>
        <v>ODISHA</v>
      </c>
      <c r="H1350" s="2" t="n">
        <v>369.59</v>
      </c>
      <c r="I1350" s="3" t="n">
        <v>5.55</v>
      </c>
    </row>
    <row r="1351" customFormat="false" ht="15" hidden="false" customHeight="false" outlineLevel="0" collapsed="false">
      <c r="A1351" s="0" t="s">
        <v>231</v>
      </c>
      <c r="B1351" s="0" t="n">
        <f aca="false">VALUE(LEFT(A1351,4))</f>
        <v>2021</v>
      </c>
      <c r="C1351" s="0" t="str">
        <f aca="false">"FY"&amp;IF(VALUE(MID(A1351,6,2))&gt;=4,VALUE(LEFT(A1351,4)),VALUE(LEFT(A1351,4))-1)&amp;"-"&amp;TEXT(MOD(IF(VALUE(MID(A1351,6,2))&gt;=4,VALUE(LEFT(A1351,4)),VALUE(LEFT(A1351,4))-1)+1,100),"00")</f>
        <v>FY2021-22</v>
      </c>
      <c r="D1351" s="0" t="s">
        <v>35</v>
      </c>
      <c r="E1351" s="0" t="s">
        <v>35</v>
      </c>
      <c r="F1351" s="0" t="str">
        <f aca="false">INDEX(Mapping!$B$2:$B$465,MATCH(E1351,Mapping!$A$2:$A$465,0))</f>
        <v>TELANGANA</v>
      </c>
      <c r="G1351" s="0" t="str">
        <f aca="false">INDEX(Mapping!$C$2:$C$465,MATCH(E1351,Mapping!$A$2:$A$465,0))</f>
        <v>TELANGANA</v>
      </c>
      <c r="H1351" s="2" t="n">
        <v>349.59</v>
      </c>
      <c r="I1351" s="3" t="n">
        <v>5.25</v>
      </c>
    </row>
    <row r="1352" customFormat="false" ht="15" hidden="false" customHeight="false" outlineLevel="0" collapsed="false">
      <c r="A1352" s="0" t="s">
        <v>231</v>
      </c>
      <c r="B1352" s="0" t="n">
        <f aca="false">VALUE(LEFT(A1352,4))</f>
        <v>2021</v>
      </c>
      <c r="C1352" s="0" t="str">
        <f aca="false">"FY"&amp;IF(VALUE(MID(A1352,6,2))&gt;=4,VALUE(LEFT(A1352,4)),VALUE(LEFT(A1352,4))-1)&amp;"-"&amp;TEXT(MOD(IF(VALUE(MID(A1352,6,2))&gt;=4,VALUE(LEFT(A1352,4)),VALUE(LEFT(A1352,4))-1)+1,100),"00")</f>
        <v>FY2021-22</v>
      </c>
      <c r="D1352" s="0" t="s">
        <v>62</v>
      </c>
      <c r="E1352" s="0" t="s">
        <v>62</v>
      </c>
      <c r="F1352" s="0" t="str">
        <f aca="false">INDEX(Mapping!$B$2:$B$465,MATCH(E1352,Mapping!$A$2:$A$465,0))</f>
        <v>TEESTA URJA (TEESTA-III HEP)</v>
      </c>
      <c r="G1352" s="0" t="str">
        <f aca="false">INDEX(Mapping!$C$2:$C$465,MATCH(E1352,Mapping!$A$2:$A$465,0))</f>
        <v>TEESTA URJA (TEESTA-III HEP)</v>
      </c>
      <c r="H1352" s="2" t="n">
        <v>304.39</v>
      </c>
      <c r="I1352" s="3" t="n">
        <v>4.57</v>
      </c>
    </row>
    <row r="1353" customFormat="false" ht="15" hidden="false" customHeight="false" outlineLevel="0" collapsed="false">
      <c r="A1353" s="0" t="s">
        <v>231</v>
      </c>
      <c r="B1353" s="0" t="n">
        <f aca="false">VALUE(LEFT(A1353,4))</f>
        <v>2021</v>
      </c>
      <c r="C1353" s="0" t="str">
        <f aca="false">"FY"&amp;IF(VALUE(MID(A1353,6,2))&gt;=4,VALUE(LEFT(A1353,4)),VALUE(LEFT(A1353,4))-1)&amp;"-"&amp;TEXT(MOD(IF(VALUE(MID(A1353,6,2))&gt;=4,VALUE(LEFT(A1353,4)),VALUE(LEFT(A1353,4))-1)+1,100),"00")</f>
        <v>FY2021-22</v>
      </c>
      <c r="D1353" s="0" t="s">
        <v>67</v>
      </c>
      <c r="E1353" s="0" t="s">
        <v>67</v>
      </c>
      <c r="F1353" s="0" t="str">
        <f aca="false">INDEX(Mapping!$B$2:$B$465,MATCH(E1353,Mapping!$A$2:$A$465,0))</f>
        <v>JINDAL POWER LTD - STAGE 2</v>
      </c>
      <c r="G1353" s="0" t="str">
        <f aca="false">INDEX(Mapping!$C$2:$C$465,MATCH(E1353,Mapping!$A$2:$A$465,0))</f>
        <v>JINDAL POWER LTD (BOTH STAGES)</v>
      </c>
      <c r="H1353" s="2" t="n">
        <v>250.24</v>
      </c>
      <c r="I1353" s="3" t="n">
        <v>3.76</v>
      </c>
    </row>
    <row r="1354" customFormat="false" ht="15" hidden="false" customHeight="false" outlineLevel="0" collapsed="false">
      <c r="A1354" s="0" t="s">
        <v>231</v>
      </c>
      <c r="B1354" s="0" t="n">
        <f aca="false">VALUE(LEFT(A1354,4))</f>
        <v>2021</v>
      </c>
      <c r="C1354" s="0" t="str">
        <f aca="false">"FY"&amp;IF(VALUE(MID(A1354,6,2))&gt;=4,VALUE(LEFT(A1354,4)),VALUE(LEFT(A1354,4))-1)&amp;"-"&amp;TEXT(MOD(IF(VALUE(MID(A1354,6,2))&gt;=4,VALUE(LEFT(A1354,4)),VALUE(LEFT(A1354,4))-1)+1,100),"00")</f>
        <v>FY2021-22</v>
      </c>
      <c r="D1354" s="0" t="s">
        <v>71</v>
      </c>
      <c r="E1354" s="0" t="s">
        <v>71</v>
      </c>
      <c r="F1354" s="0" t="str">
        <f aca="false">INDEX(Mapping!$B$2:$B$465,MATCH(E1354,Mapping!$A$2:$A$465,0))</f>
        <v>KERALA</v>
      </c>
      <c r="G1354" s="0" t="str">
        <f aca="false">INDEX(Mapping!$C$2:$C$465,MATCH(E1354,Mapping!$A$2:$A$465,0))</f>
        <v>KERALA</v>
      </c>
      <c r="H1354" s="2" t="n">
        <v>248.88</v>
      </c>
      <c r="I1354" s="3" t="n">
        <v>3.74</v>
      </c>
    </row>
    <row r="1355" customFormat="false" ht="15" hidden="false" customHeight="false" outlineLevel="0" collapsed="false">
      <c r="A1355" s="0" t="s">
        <v>231</v>
      </c>
      <c r="B1355" s="0" t="n">
        <f aca="false">VALUE(LEFT(A1355,4))</f>
        <v>2021</v>
      </c>
      <c r="C1355" s="0" t="str">
        <f aca="false">"FY"&amp;IF(VALUE(MID(A1355,6,2))&gt;=4,VALUE(LEFT(A1355,4)),VALUE(LEFT(A1355,4))-1)&amp;"-"&amp;TEXT(MOD(IF(VALUE(MID(A1355,6,2))&gt;=4,VALUE(LEFT(A1355,4)),VALUE(LEFT(A1355,4))-1)+1,100),"00")</f>
        <v>FY2021-22</v>
      </c>
      <c r="D1355" s="0" t="s">
        <v>134</v>
      </c>
      <c r="E1355" s="0" t="s">
        <v>134</v>
      </c>
      <c r="F1355" s="0" t="str">
        <f aca="false">INDEX(Mapping!$B$2:$B$465,MATCH(E1355,Mapping!$A$2:$A$465,0))</f>
        <v>NTPC STATIONS</v>
      </c>
      <c r="G1355" s="0" t="str">
        <f aca="false">INDEX(Mapping!$C$2:$C$465,MATCH(E1355,Mapping!$A$2:$A$465,0))</f>
        <v>NTPC GROUP</v>
      </c>
      <c r="H1355" s="2" t="n">
        <v>240.1</v>
      </c>
      <c r="I1355" s="3" t="n">
        <v>3.61</v>
      </c>
    </row>
    <row r="1356" customFormat="false" ht="15" hidden="false" customHeight="false" outlineLevel="0" collapsed="false">
      <c r="A1356" s="0" t="s">
        <v>231</v>
      </c>
      <c r="B1356" s="0" t="n">
        <f aca="false">VALUE(LEFT(A1356,4))</f>
        <v>2021</v>
      </c>
      <c r="C1356" s="0" t="str">
        <f aca="false">"FY"&amp;IF(VALUE(MID(A1356,6,2))&gt;=4,VALUE(LEFT(A1356,4)),VALUE(LEFT(A1356,4))-1)&amp;"-"&amp;TEXT(MOD(IF(VALUE(MID(A1356,6,2))&gt;=4,VALUE(LEFT(A1356,4)),VALUE(LEFT(A1356,4))-1)+1,100),"00")</f>
        <v>FY2021-22</v>
      </c>
      <c r="D1356" s="0" t="s">
        <v>48</v>
      </c>
      <c r="E1356" s="0" t="s">
        <v>48</v>
      </c>
      <c r="F1356" s="0" t="str">
        <f aca="false">INDEX(Mapping!$B$2:$B$465,MATCH(E1356,Mapping!$A$2:$A$465,0))</f>
        <v>DELHI</v>
      </c>
      <c r="G1356" s="0" t="str">
        <f aca="false">INDEX(Mapping!$C$2:$C$465,MATCH(E1356,Mapping!$A$2:$A$465,0))</f>
        <v>DELHI</v>
      </c>
      <c r="H1356" s="2" t="n">
        <v>196.18</v>
      </c>
      <c r="I1356" s="3" t="n">
        <v>2.95</v>
      </c>
    </row>
    <row r="1357" customFormat="false" ht="15" hidden="false" customHeight="false" outlineLevel="0" collapsed="false">
      <c r="A1357" s="0" t="s">
        <v>231</v>
      </c>
      <c r="B1357" s="0" t="n">
        <f aca="false">VALUE(LEFT(A1357,4))</f>
        <v>2021</v>
      </c>
      <c r="C1357" s="0" t="str">
        <f aca="false">"FY"&amp;IF(VALUE(MID(A1357,6,2))&gt;=4,VALUE(LEFT(A1357,4)),VALUE(LEFT(A1357,4))-1)&amp;"-"&amp;TEXT(MOD(IF(VALUE(MID(A1357,6,2))&gt;=4,VALUE(LEFT(A1357,4)),VALUE(LEFT(A1357,4))-1)+1,100),"00")</f>
        <v>FY2021-22</v>
      </c>
      <c r="D1357" s="0" t="s">
        <v>54</v>
      </c>
      <c r="E1357" s="0" t="s">
        <v>54</v>
      </c>
      <c r="F1357" s="0" t="str">
        <f aca="false">INDEX(Mapping!$B$2:$B$465,MATCH(E1357,Mapping!$A$2:$A$465,0))</f>
        <v>JAMMU &amp; KASHMIR</v>
      </c>
      <c r="G1357" s="0" t="str">
        <f aca="false">INDEX(Mapping!$C$2:$C$465,MATCH(E1357,Mapping!$A$2:$A$465,0))</f>
        <v>JAMMU &amp; KASHMIR</v>
      </c>
      <c r="H1357" s="2" t="n">
        <v>147.86</v>
      </c>
      <c r="I1357" s="3" t="n">
        <v>2.22</v>
      </c>
    </row>
    <row r="1358" customFormat="false" ht="15" hidden="false" customHeight="false" outlineLevel="0" collapsed="false">
      <c r="A1358" s="0" t="s">
        <v>231</v>
      </c>
      <c r="B1358" s="0" t="n">
        <f aca="false">VALUE(LEFT(A1358,4))</f>
        <v>2021</v>
      </c>
      <c r="C1358" s="0" t="str">
        <f aca="false">"FY"&amp;IF(VALUE(MID(A1358,6,2))&gt;=4,VALUE(LEFT(A1358,4)),VALUE(LEFT(A1358,4))-1)&amp;"-"&amp;TEXT(MOD(IF(VALUE(MID(A1358,6,2))&gt;=4,VALUE(LEFT(A1358,4)),VALUE(LEFT(A1358,4))-1)+1,100),"00")</f>
        <v>FY2021-22</v>
      </c>
      <c r="D1358" s="0" t="s">
        <v>45</v>
      </c>
      <c r="E1358" s="0" t="s">
        <v>45</v>
      </c>
      <c r="F1358" s="0" t="str">
        <f aca="false">INDEX(Mapping!$B$2:$B$465,MATCH(E1358,Mapping!$A$2:$A$465,0))</f>
        <v>BIHAR</v>
      </c>
      <c r="G1358" s="0" t="str">
        <f aca="false">INDEX(Mapping!$C$2:$C$465,MATCH(E1358,Mapping!$A$2:$A$465,0))</f>
        <v>BIHAR</v>
      </c>
      <c r="H1358" s="2" t="n">
        <v>132.97</v>
      </c>
      <c r="I1358" s="3" t="n">
        <v>2</v>
      </c>
    </row>
    <row r="1359" customFormat="false" ht="15" hidden="false" customHeight="false" outlineLevel="0" collapsed="false">
      <c r="A1359" s="0" t="s">
        <v>231</v>
      </c>
      <c r="B1359" s="0" t="n">
        <f aca="false">VALUE(LEFT(A1359,4))</f>
        <v>2021</v>
      </c>
      <c r="C1359" s="0" t="str">
        <f aca="false">"FY"&amp;IF(VALUE(MID(A1359,6,2))&gt;=4,VALUE(LEFT(A1359,4)),VALUE(LEFT(A1359,4))-1)&amp;"-"&amp;TEXT(MOD(IF(VALUE(MID(A1359,6,2))&gt;=4,VALUE(LEFT(A1359,4)),VALUE(LEFT(A1359,4))-1)+1,100),"00")</f>
        <v>FY2021-22</v>
      </c>
      <c r="D1359" s="0" t="s">
        <v>41</v>
      </c>
      <c r="E1359" s="0" t="s">
        <v>41</v>
      </c>
      <c r="F1359" s="0" t="str">
        <f aca="false">INDEX(Mapping!$B$2:$B$465,MATCH(E1359,Mapping!$A$2:$A$465,0))</f>
        <v>RAJASTHAN</v>
      </c>
      <c r="G1359" s="0" t="str">
        <f aca="false">INDEX(Mapping!$C$2:$C$465,MATCH(E1359,Mapping!$A$2:$A$465,0))</f>
        <v>RAJASTHAN</v>
      </c>
      <c r="H1359" s="2" t="n">
        <v>123.28</v>
      </c>
      <c r="I1359" s="3" t="n">
        <v>1.85</v>
      </c>
    </row>
    <row r="1360" customFormat="false" ht="15" hidden="false" customHeight="false" outlineLevel="0" collapsed="false">
      <c r="A1360" s="0" t="s">
        <v>231</v>
      </c>
      <c r="B1360" s="0" t="n">
        <f aca="false">VALUE(LEFT(A1360,4))</f>
        <v>2021</v>
      </c>
      <c r="C1360" s="0" t="str">
        <f aca="false">"FY"&amp;IF(VALUE(MID(A1360,6,2))&gt;=4,VALUE(LEFT(A1360,4)),VALUE(LEFT(A1360,4))-1)&amp;"-"&amp;TEXT(MOD(IF(VALUE(MID(A1360,6,2))&gt;=4,VALUE(LEFT(A1360,4)),VALUE(LEFT(A1360,4))-1)+1,100),"00")</f>
        <v>FY2021-22</v>
      </c>
      <c r="D1360" s="0" t="s">
        <v>89</v>
      </c>
      <c r="E1360" s="0" t="s">
        <v>89</v>
      </c>
      <c r="F1360" s="0" t="str">
        <f aca="false">INDEX(Mapping!$B$2:$B$465,MATCH(E1360,Mapping!$A$2:$A$465,0))</f>
        <v>MB POWER (MP)</v>
      </c>
      <c r="G1360" s="0" t="str">
        <f aca="false">INDEX(Mapping!$C$2:$C$465,MATCH(E1360,Mapping!$A$2:$A$465,0))</f>
        <v>MB POWER (MP)</v>
      </c>
      <c r="H1360" s="2" t="n">
        <v>109.21</v>
      </c>
      <c r="I1360" s="3" t="n">
        <v>1.64</v>
      </c>
    </row>
    <row r="1361" customFormat="false" ht="15" hidden="false" customHeight="false" outlineLevel="0" collapsed="false">
      <c r="A1361" s="0" t="s">
        <v>231</v>
      </c>
      <c r="B1361" s="0" t="n">
        <f aca="false">VALUE(LEFT(A1361,4))</f>
        <v>2021</v>
      </c>
      <c r="C1361" s="0" t="str">
        <f aca="false">"FY"&amp;IF(VALUE(MID(A1361,6,2))&gt;=4,VALUE(LEFT(A1361,4)),VALUE(LEFT(A1361,4))-1)&amp;"-"&amp;TEXT(MOD(IF(VALUE(MID(A1361,6,2))&gt;=4,VALUE(LEFT(A1361,4)),VALUE(LEFT(A1361,4))-1)+1,100),"00")</f>
        <v>FY2021-22</v>
      </c>
      <c r="D1361" s="0" t="s">
        <v>140</v>
      </c>
      <c r="E1361" s="0" t="s">
        <v>140</v>
      </c>
      <c r="F1361" s="0" t="str">
        <f aca="false">INDEX(Mapping!$B$2:$B$465,MATCH(E1361,Mapping!$A$2:$A$465,0))</f>
        <v>NEEPCO STATIONS</v>
      </c>
      <c r="G1361" s="0" t="str">
        <f aca="false">INDEX(Mapping!$C$2:$C$465,MATCH(E1361,Mapping!$A$2:$A$465,0))</f>
        <v>NEEPCO STATIONS</v>
      </c>
      <c r="H1361" s="2" t="n">
        <v>102.5</v>
      </c>
      <c r="I1361" s="3" t="n">
        <v>1.54</v>
      </c>
    </row>
    <row r="1362" customFormat="false" ht="15" hidden="false" customHeight="false" outlineLevel="0" collapsed="false">
      <c r="A1362" s="0" t="s">
        <v>231</v>
      </c>
      <c r="B1362" s="0" t="n">
        <f aca="false">VALUE(LEFT(A1362,4))</f>
        <v>2021</v>
      </c>
      <c r="C1362" s="0" t="str">
        <f aca="false">"FY"&amp;IF(VALUE(MID(A1362,6,2))&gt;=4,VALUE(LEFT(A1362,4)),VALUE(LEFT(A1362,4))-1)&amp;"-"&amp;TEXT(MOD(IF(VALUE(MID(A1362,6,2))&gt;=4,VALUE(LEFT(A1362,4)),VALUE(LEFT(A1362,4))-1)+1,100),"00")</f>
        <v>FY2021-22</v>
      </c>
      <c r="D1362" s="0" t="s">
        <v>49</v>
      </c>
      <c r="E1362" s="0" t="s">
        <v>49</v>
      </c>
      <c r="F1362" s="0" t="str">
        <f aca="false">INDEX(Mapping!$B$2:$B$465,MATCH(E1362,Mapping!$A$2:$A$465,0))</f>
        <v>MADHYA PRADESH</v>
      </c>
      <c r="G1362" s="0" t="str">
        <f aca="false">INDEX(Mapping!$C$2:$C$465,MATCH(E1362,Mapping!$A$2:$A$465,0))</f>
        <v>MADHYA PRADESH</v>
      </c>
      <c r="H1362" s="2" t="n">
        <v>97.01</v>
      </c>
      <c r="I1362" s="3" t="n">
        <v>1.46</v>
      </c>
    </row>
    <row r="1363" customFormat="false" ht="15" hidden="false" customHeight="false" outlineLevel="0" collapsed="false">
      <c r="A1363" s="0" t="s">
        <v>231</v>
      </c>
      <c r="B1363" s="0" t="n">
        <f aca="false">VALUE(LEFT(A1363,4))</f>
        <v>2021</v>
      </c>
      <c r="C1363" s="0" t="str">
        <f aca="false">"FY"&amp;IF(VALUE(MID(A1363,6,2))&gt;=4,VALUE(LEFT(A1363,4)),VALUE(LEFT(A1363,4))-1)&amp;"-"&amp;TEXT(MOD(IF(VALUE(MID(A1363,6,2))&gt;=4,VALUE(LEFT(A1363,4)),VALUE(LEFT(A1363,4))-1)+1,100),"00")</f>
        <v>FY2021-22</v>
      </c>
      <c r="D1363" s="0" t="s">
        <v>82</v>
      </c>
      <c r="E1363" s="0" t="s">
        <v>82</v>
      </c>
      <c r="F1363" s="0" t="str">
        <f aca="false">INDEX(Mapping!$B$2:$B$465,MATCH(E1363,Mapping!$A$2:$A$465,0))</f>
        <v>JINDAL INDIA THERMAL POWER (JITPL)</v>
      </c>
      <c r="G1363" s="0" t="str">
        <f aca="false">INDEX(Mapping!$C$2:$C$465,MATCH(E1363,Mapping!$A$2:$A$465,0))</f>
        <v>JINDAL INDIA THERMAL POWER (JITPL)</v>
      </c>
      <c r="H1363" s="2" t="n">
        <v>94.29</v>
      </c>
      <c r="I1363" s="3" t="n">
        <v>1.42</v>
      </c>
    </row>
    <row r="1364" customFormat="false" ht="15" hidden="false" customHeight="false" outlineLevel="0" collapsed="false">
      <c r="A1364" s="0" t="s">
        <v>231</v>
      </c>
      <c r="B1364" s="0" t="n">
        <f aca="false">VALUE(LEFT(A1364,4))</f>
        <v>2021</v>
      </c>
      <c r="C1364" s="0" t="str">
        <f aca="false">"FY"&amp;IF(VALUE(MID(A1364,6,2))&gt;=4,VALUE(LEFT(A1364,4)),VALUE(LEFT(A1364,4))-1)&amp;"-"&amp;TEXT(MOD(IF(VALUE(MID(A1364,6,2))&gt;=4,VALUE(LEFT(A1364,4)),VALUE(LEFT(A1364,4))-1)+1,100),"00")</f>
        <v>FY2021-22</v>
      </c>
      <c r="D1364" s="0" t="s">
        <v>37</v>
      </c>
      <c r="E1364" s="0" t="s">
        <v>37</v>
      </c>
      <c r="F1364" s="0" t="str">
        <f aca="false">INDEX(Mapping!$B$2:$B$465,MATCH(E1364,Mapping!$A$2:$A$465,0))</f>
        <v>MAHARASHTRA</v>
      </c>
      <c r="G1364" s="0" t="str">
        <f aca="false">INDEX(Mapping!$C$2:$C$465,MATCH(E1364,Mapping!$A$2:$A$465,0))</f>
        <v>MAHARASHTRA</v>
      </c>
      <c r="H1364" s="2" t="n">
        <v>86.5</v>
      </c>
      <c r="I1364" s="3" t="n">
        <v>1.3</v>
      </c>
    </row>
    <row r="1365" customFormat="false" ht="15" hidden="false" customHeight="false" outlineLevel="0" collapsed="false">
      <c r="A1365" s="0" t="s">
        <v>231</v>
      </c>
      <c r="B1365" s="0" t="n">
        <f aca="false">VALUE(LEFT(A1365,4))</f>
        <v>2021</v>
      </c>
      <c r="C1365" s="0" t="str">
        <f aca="false">"FY"&amp;IF(VALUE(MID(A1365,6,2))&gt;=4,VALUE(LEFT(A1365,4)),VALUE(LEFT(A1365,4))-1)&amp;"-"&amp;TEXT(MOD(IF(VALUE(MID(A1365,6,2))&gt;=4,VALUE(LEFT(A1365,4)),VALUE(LEFT(A1365,4))-1)+1,100),"00")</f>
        <v>FY2021-22</v>
      </c>
      <c r="D1365" s="0" t="s">
        <v>79</v>
      </c>
      <c r="E1365" s="0" t="s">
        <v>79</v>
      </c>
      <c r="F1365" s="0" t="str">
        <f aca="false">INDEX(Mapping!$B$2:$B$465,MATCH(E1365,Mapping!$A$2:$A$465,0))</f>
        <v>MAHAN ENERGEN (EX-ESSAR POWER MP)</v>
      </c>
      <c r="G1365" s="0" t="str">
        <f aca="false">INDEX(Mapping!$C$2:$C$465,MATCH(E1365,Mapping!$A$2:$A$465,0))</f>
        <v>ADANI POWER (ALL PLANTS)</v>
      </c>
      <c r="H1365" s="2" t="n">
        <v>79.83</v>
      </c>
      <c r="I1365" s="3" t="n">
        <v>1.2</v>
      </c>
    </row>
    <row r="1366" customFormat="false" ht="15" hidden="false" customHeight="false" outlineLevel="0" collapsed="false">
      <c r="A1366" s="0" t="s">
        <v>231</v>
      </c>
      <c r="B1366" s="0" t="n">
        <f aca="false">VALUE(LEFT(A1366,4))</f>
        <v>2021</v>
      </c>
      <c r="C1366" s="0" t="str">
        <f aca="false">"FY"&amp;IF(VALUE(MID(A1366,6,2))&gt;=4,VALUE(LEFT(A1366,4)),VALUE(LEFT(A1366,4))-1)&amp;"-"&amp;TEXT(MOD(IF(VALUE(MID(A1366,6,2))&gt;=4,VALUE(LEFT(A1366,4)),VALUE(LEFT(A1366,4))-1)+1,100),"00")</f>
        <v>FY2021-22</v>
      </c>
      <c r="D1366" s="0" t="s">
        <v>85</v>
      </c>
      <c r="E1366" s="0" t="s">
        <v>85</v>
      </c>
      <c r="F1366" s="0" t="str">
        <f aca="false">INDEX(Mapping!$B$2:$B$465,MATCH(E1366,Mapping!$A$2:$A$465,0))</f>
        <v>ADANI POWER - RAIPUR TPP (EX-GMR CHHATTISGARH)</v>
      </c>
      <c r="G1366" s="0" t="str">
        <f aca="false">INDEX(Mapping!$C$2:$C$465,MATCH(E1366,Mapping!$A$2:$A$465,0))</f>
        <v>ADANI POWER (ALL PLANTS)</v>
      </c>
      <c r="H1366" s="2" t="n">
        <v>79.61</v>
      </c>
      <c r="I1366" s="3" t="n">
        <v>1.2</v>
      </c>
    </row>
    <row r="1367" customFormat="false" ht="15" hidden="false" customHeight="false" outlineLevel="0" collapsed="false">
      <c r="A1367" s="0" t="s">
        <v>231</v>
      </c>
      <c r="B1367" s="0" t="n">
        <f aca="false">VALUE(LEFT(A1367,4))</f>
        <v>2021</v>
      </c>
      <c r="C1367" s="0" t="str">
        <f aca="false">"FY"&amp;IF(VALUE(MID(A1367,6,2))&gt;=4,VALUE(LEFT(A1367,4)),VALUE(LEFT(A1367,4))-1)&amp;"-"&amp;TEXT(MOD(IF(VALUE(MID(A1367,6,2))&gt;=4,VALUE(LEFT(A1367,4)),VALUE(LEFT(A1367,4))-1)+1,100),"00")</f>
        <v>FY2021-22</v>
      </c>
      <c r="D1367" s="0" t="s">
        <v>46</v>
      </c>
      <c r="E1367" s="0" t="s">
        <v>46</v>
      </c>
      <c r="F1367" s="0" t="str">
        <f aca="false">INDEX(Mapping!$B$2:$B$465,MATCH(E1367,Mapping!$A$2:$A$465,0))</f>
        <v>CHHATTISGARH</v>
      </c>
      <c r="G1367" s="0" t="str">
        <f aca="false">INDEX(Mapping!$C$2:$C$465,MATCH(E1367,Mapping!$A$2:$A$465,0))</f>
        <v>CHHATTISGARH</v>
      </c>
      <c r="H1367" s="2" t="n">
        <v>77.3</v>
      </c>
      <c r="I1367" s="3" t="n">
        <v>1.16</v>
      </c>
    </row>
    <row r="1368" customFormat="false" ht="15" hidden="false" customHeight="false" outlineLevel="0" collapsed="false">
      <c r="A1368" s="0" t="s">
        <v>231</v>
      </c>
      <c r="B1368" s="0" t="n">
        <f aca="false">VALUE(LEFT(A1368,4))</f>
        <v>2021</v>
      </c>
      <c r="C1368" s="0" t="str">
        <f aca="false">"FY"&amp;IF(VALUE(MID(A1368,6,2))&gt;=4,VALUE(LEFT(A1368,4)),VALUE(LEFT(A1368,4))-1)&amp;"-"&amp;TEXT(MOD(IF(VALUE(MID(A1368,6,2))&gt;=4,VALUE(LEFT(A1368,4)),VALUE(LEFT(A1368,4))-1)+1,100),"00")</f>
        <v>FY2021-22</v>
      </c>
      <c r="D1368" s="0" t="s">
        <v>65</v>
      </c>
      <c r="E1368" s="0" t="s">
        <v>65</v>
      </c>
      <c r="F1368" s="0" t="str">
        <f aca="false">INDEX(Mapping!$B$2:$B$465,MATCH(E1368,Mapping!$A$2:$A$465,0))</f>
        <v>JAYPEE NIGRIE STPP</v>
      </c>
      <c r="G1368" s="0" t="str">
        <f aca="false">INDEX(Mapping!$C$2:$C$465,MATCH(E1368,Mapping!$A$2:$A$465,0))</f>
        <v>JAYPEE NIGRIE STPP</v>
      </c>
      <c r="H1368" s="2" t="n">
        <v>75.16</v>
      </c>
      <c r="I1368" s="3" t="n">
        <v>1.13</v>
      </c>
    </row>
    <row r="1369" customFormat="false" ht="15" hidden="false" customHeight="false" outlineLevel="0" collapsed="false">
      <c r="A1369" s="0" t="s">
        <v>231</v>
      </c>
      <c r="B1369" s="0" t="n">
        <f aca="false">VALUE(LEFT(A1369,4))</f>
        <v>2021</v>
      </c>
      <c r="C1369" s="0" t="str">
        <f aca="false">"FY"&amp;IF(VALUE(MID(A1369,6,2))&gt;=4,VALUE(LEFT(A1369,4)),VALUE(LEFT(A1369,4))-1)&amp;"-"&amp;TEXT(MOD(IF(VALUE(MID(A1369,6,2))&gt;=4,VALUE(LEFT(A1369,4)),VALUE(LEFT(A1369,4))-1)+1,100),"00")</f>
        <v>FY2021-22</v>
      </c>
      <c r="D1369" s="0" t="s">
        <v>31</v>
      </c>
      <c r="E1369" s="0" t="s">
        <v>31</v>
      </c>
      <c r="F1369" s="0" t="str">
        <f aca="false">INDEX(Mapping!$B$2:$B$465,MATCH(E1369,Mapping!$A$2:$A$465,0))</f>
        <v>GUJARAT</v>
      </c>
      <c r="G1369" s="0" t="str">
        <f aca="false">INDEX(Mapping!$C$2:$C$465,MATCH(E1369,Mapping!$A$2:$A$465,0))</f>
        <v>GUJARAT</v>
      </c>
      <c r="H1369" s="2" t="n">
        <v>70.82</v>
      </c>
      <c r="I1369" s="3" t="n">
        <v>1.06</v>
      </c>
    </row>
    <row r="1370" customFormat="false" ht="15" hidden="false" customHeight="false" outlineLevel="0" collapsed="false">
      <c r="A1370" s="0" t="s">
        <v>231</v>
      </c>
      <c r="B1370" s="0" t="n">
        <f aca="false">VALUE(LEFT(A1370,4))</f>
        <v>2021</v>
      </c>
      <c r="C1370" s="0" t="str">
        <f aca="false">"FY"&amp;IF(VALUE(MID(A1370,6,2))&gt;=4,VALUE(LEFT(A1370,4)),VALUE(LEFT(A1370,4))-1)&amp;"-"&amp;TEXT(MOD(IF(VALUE(MID(A1370,6,2))&gt;=4,VALUE(LEFT(A1370,4)),VALUE(LEFT(A1370,4))-1)+1,100),"00")</f>
        <v>FY2021-22</v>
      </c>
      <c r="D1370" s="0" t="s">
        <v>194</v>
      </c>
      <c r="E1370" s="0" t="s">
        <v>194</v>
      </c>
      <c r="F1370" s="0" t="str">
        <f aca="false">INDEX(Mapping!$B$2:$B$465,MATCH(E1370,Mapping!$A$2:$A$465,0))</f>
        <v>TASHIDENG HEP</v>
      </c>
      <c r="G1370" s="0" t="str">
        <f aca="false">INDEX(Mapping!$C$2:$C$465,MATCH(E1370,Mapping!$A$2:$A$465,0))</f>
        <v>TASHIDENG HEP</v>
      </c>
      <c r="H1370" s="2" t="n">
        <v>68.03</v>
      </c>
      <c r="I1370" s="3" t="n">
        <v>1.02</v>
      </c>
    </row>
    <row r="1371" customFormat="false" ht="15" hidden="false" customHeight="false" outlineLevel="0" collapsed="false">
      <c r="A1371" s="0" t="s">
        <v>231</v>
      </c>
      <c r="B1371" s="0" t="n">
        <f aca="false">VALUE(LEFT(A1371,4))</f>
        <v>2021</v>
      </c>
      <c r="C1371" s="0" t="str">
        <f aca="false">"FY"&amp;IF(VALUE(MID(A1371,6,2))&gt;=4,VALUE(LEFT(A1371,4)),VALUE(LEFT(A1371,4))-1)&amp;"-"&amp;TEXT(MOD(IF(VALUE(MID(A1371,6,2))&gt;=4,VALUE(LEFT(A1371,4)),VALUE(LEFT(A1371,4))-1)+1,100),"00")</f>
        <v>FY2021-22</v>
      </c>
      <c r="D1371" s="0" t="s">
        <v>211</v>
      </c>
      <c r="E1371" s="0" t="s">
        <v>211</v>
      </c>
      <c r="F1371" s="0" t="str">
        <f aca="false">INDEX(Mapping!$B$2:$B$465,MATCH(E1371,Mapping!$A$2:$A$465,0))</f>
        <v>SINGOLI BHATWARI HEP</v>
      </c>
      <c r="G1371" s="0" t="str">
        <f aca="false">INDEX(Mapping!$C$2:$C$465,MATCH(E1371,Mapping!$A$2:$A$465,0))</f>
        <v>SINGOLI BHATWARI HEP</v>
      </c>
      <c r="H1371" s="2" t="n">
        <v>67.45</v>
      </c>
      <c r="I1371" s="3" t="n">
        <v>1.01</v>
      </c>
    </row>
    <row r="1372" customFormat="false" ht="15" hidden="false" customHeight="false" outlineLevel="0" collapsed="false">
      <c r="A1372" s="0" t="s">
        <v>231</v>
      </c>
      <c r="B1372" s="0" t="n">
        <f aca="false">VALUE(LEFT(A1372,4))</f>
        <v>2021</v>
      </c>
      <c r="C1372" s="0" t="str">
        <f aca="false">"FY"&amp;IF(VALUE(MID(A1372,6,2))&gt;=4,VALUE(LEFT(A1372,4)),VALUE(LEFT(A1372,4))-1)&amp;"-"&amp;TEXT(MOD(IF(VALUE(MID(A1372,6,2))&gt;=4,VALUE(LEFT(A1372,4)),VALUE(LEFT(A1372,4))-1)+1,100),"00")</f>
        <v>FY2021-22</v>
      </c>
      <c r="D1372" s="0" t="s">
        <v>190</v>
      </c>
      <c r="E1372" s="0" t="s">
        <v>190</v>
      </c>
      <c r="F1372" s="0" t="str">
        <f aca="false">INDEX(Mapping!$B$2:$B$465,MATCH(E1372,Mapping!$A$2:$A$465,0))</f>
        <v>JORETHANG</v>
      </c>
      <c r="G1372" s="0" t="str">
        <f aca="false">INDEX(Mapping!$C$2:$C$465,MATCH(E1372,Mapping!$A$2:$A$465,0))</f>
        <v>JORETHANG</v>
      </c>
      <c r="H1372" s="2" t="n">
        <v>65.45</v>
      </c>
      <c r="I1372" s="3" t="n">
        <v>0.98</v>
      </c>
    </row>
    <row r="1373" customFormat="false" ht="15" hidden="false" customHeight="false" outlineLevel="0" collapsed="false">
      <c r="A1373" s="0" t="s">
        <v>231</v>
      </c>
      <c r="B1373" s="0" t="n">
        <f aca="false">VALUE(LEFT(A1373,4))</f>
        <v>2021</v>
      </c>
      <c r="C1373" s="0" t="str">
        <f aca="false">"FY"&amp;IF(VALUE(MID(A1373,6,2))&gt;=4,VALUE(LEFT(A1373,4)),VALUE(LEFT(A1373,4))-1)&amp;"-"&amp;TEXT(MOD(IF(VALUE(MID(A1373,6,2))&gt;=4,VALUE(LEFT(A1373,4)),VALUE(LEFT(A1373,4))-1)+1,100),"00")</f>
        <v>FY2021-22</v>
      </c>
      <c r="D1373" s="0" t="s">
        <v>128</v>
      </c>
      <c r="E1373" s="0" t="s">
        <v>128</v>
      </c>
      <c r="F1373" s="0" t="str">
        <f aca="false">INDEX(Mapping!$B$2:$B$465,MATCH(E1373,Mapping!$A$2:$A$465,0))</f>
        <v>AD HYDRO POWER</v>
      </c>
      <c r="G1373" s="0" t="str">
        <f aca="false">INDEX(Mapping!$C$2:$C$465,MATCH(E1373,Mapping!$A$2:$A$465,0))</f>
        <v>AD HYDRO POWER</v>
      </c>
      <c r="H1373" s="2" t="n">
        <v>53.59</v>
      </c>
      <c r="I1373" s="3" t="n">
        <v>0.81</v>
      </c>
    </row>
    <row r="1374" customFormat="false" ht="15" hidden="false" customHeight="false" outlineLevel="0" collapsed="false">
      <c r="A1374" s="0" t="s">
        <v>231</v>
      </c>
      <c r="B1374" s="0" t="n">
        <f aca="false">VALUE(LEFT(A1374,4))</f>
        <v>2021</v>
      </c>
      <c r="C1374" s="0" t="str">
        <f aca="false">"FY"&amp;IF(VALUE(MID(A1374,6,2))&gt;=4,VALUE(LEFT(A1374,4)),VALUE(LEFT(A1374,4))-1)&amp;"-"&amp;TEXT(MOD(IF(VALUE(MID(A1374,6,2))&gt;=4,VALUE(LEFT(A1374,4)),VALUE(LEFT(A1374,4))-1)+1,100),"00")</f>
        <v>FY2021-22</v>
      </c>
      <c r="D1374" s="0" t="s">
        <v>142</v>
      </c>
      <c r="E1374" s="0" t="s">
        <v>142</v>
      </c>
      <c r="F1374" s="0" t="str">
        <f aca="false">INDEX(Mapping!$B$2:$B$465,MATCH(E1374,Mapping!$A$2:$A$465,0))</f>
        <v>SAINJ HEP</v>
      </c>
      <c r="G1374" s="0" t="str">
        <f aca="false">INDEX(Mapping!$C$2:$C$465,MATCH(E1374,Mapping!$A$2:$A$465,0))</f>
        <v>SAINJ HEP</v>
      </c>
      <c r="H1374" s="2" t="n">
        <v>52.07</v>
      </c>
      <c r="I1374" s="3" t="n">
        <v>0.78</v>
      </c>
    </row>
    <row r="1375" customFormat="false" ht="15" hidden="false" customHeight="false" outlineLevel="0" collapsed="false">
      <c r="A1375" s="0" t="s">
        <v>231</v>
      </c>
      <c r="B1375" s="0" t="n">
        <f aca="false">VALUE(LEFT(A1375,4))</f>
        <v>2021</v>
      </c>
      <c r="C1375" s="0" t="str">
        <f aca="false">"FY"&amp;IF(VALUE(MID(A1375,6,2))&gt;=4,VALUE(LEFT(A1375,4)),VALUE(LEFT(A1375,4))-1)&amp;"-"&amp;TEXT(MOD(IF(VALUE(MID(A1375,6,2))&gt;=4,VALUE(LEFT(A1375,4)),VALUE(LEFT(A1375,4))-1)+1,100),"00")</f>
        <v>FY2021-22</v>
      </c>
      <c r="D1375" s="0" t="s">
        <v>217</v>
      </c>
      <c r="E1375" s="0" t="s">
        <v>217</v>
      </c>
      <c r="F1375" s="0" t="str">
        <f aca="false">INDEX(Mapping!$B$2:$B$465,MATCH(E1375,Mapping!$A$2:$A$465,0))</f>
        <v>SHREE CEMENT</v>
      </c>
      <c r="G1375" s="0" t="str">
        <f aca="false">INDEX(Mapping!$C$2:$C$465,MATCH(E1375,Mapping!$A$2:$A$465,0))</f>
        <v>SHREE CEMENT</v>
      </c>
      <c r="H1375" s="2" t="n">
        <v>49.35</v>
      </c>
      <c r="I1375" s="3" t="n">
        <v>0.74</v>
      </c>
    </row>
    <row r="1376" customFormat="false" ht="15" hidden="false" customHeight="false" outlineLevel="0" collapsed="false">
      <c r="A1376" s="0" t="s">
        <v>231</v>
      </c>
      <c r="B1376" s="0" t="n">
        <f aca="false">VALUE(LEFT(A1376,4))</f>
        <v>2021</v>
      </c>
      <c r="C1376" s="0" t="str">
        <f aca="false">"FY"&amp;IF(VALUE(MID(A1376,6,2))&gt;=4,VALUE(LEFT(A1376,4)),VALUE(LEFT(A1376,4))-1)&amp;"-"&amp;TEXT(MOD(IF(VALUE(MID(A1376,6,2))&gt;=4,VALUE(LEFT(A1376,4)),VALUE(LEFT(A1376,4))-1)+1,100),"00")</f>
        <v>FY2021-22</v>
      </c>
      <c r="D1376" s="0" t="s">
        <v>121</v>
      </c>
      <c r="E1376" s="0" t="s">
        <v>121</v>
      </c>
      <c r="F1376" s="0" t="str">
        <f aca="false">INDEX(Mapping!$B$2:$B$465,MATCH(E1376,Mapping!$A$2:$A$465,0))</f>
        <v>MEGHALAYA</v>
      </c>
      <c r="G1376" s="0" t="str">
        <f aca="false">INDEX(Mapping!$C$2:$C$465,MATCH(E1376,Mapping!$A$2:$A$465,0))</f>
        <v>MEGHALAYA</v>
      </c>
      <c r="H1376" s="2" t="n">
        <v>47.95</v>
      </c>
      <c r="I1376" s="3" t="n">
        <v>0.72</v>
      </c>
    </row>
    <row r="1377" customFormat="false" ht="15" hidden="false" customHeight="false" outlineLevel="0" collapsed="false">
      <c r="A1377" s="0" t="s">
        <v>231</v>
      </c>
      <c r="B1377" s="0" t="n">
        <f aca="false">VALUE(LEFT(A1377,4))</f>
        <v>2021</v>
      </c>
      <c r="C1377" s="0" t="str">
        <f aca="false">"FY"&amp;IF(VALUE(MID(A1377,6,2))&gt;=4,VALUE(LEFT(A1377,4)),VALUE(LEFT(A1377,4))-1)&amp;"-"&amp;TEXT(MOD(IF(VALUE(MID(A1377,6,2))&gt;=4,VALUE(LEFT(A1377,4)),VALUE(LEFT(A1377,4))-1)+1,100),"00")</f>
        <v>FY2021-22</v>
      </c>
      <c r="D1377" s="0" t="s">
        <v>106</v>
      </c>
      <c r="E1377" s="0" t="s">
        <v>106</v>
      </c>
      <c r="F1377" s="0" t="str">
        <f aca="false">INDEX(Mapping!$B$2:$B$465,MATCH(E1377,Mapping!$A$2:$A$465,0))</f>
        <v>ACB (INDIA)</v>
      </c>
      <c r="G1377" s="0" t="str">
        <f aca="false">INDEX(Mapping!$C$2:$C$465,MATCH(E1377,Mapping!$A$2:$A$465,0))</f>
        <v>ACB (INDIA)</v>
      </c>
      <c r="H1377" s="2" t="n">
        <v>46.46</v>
      </c>
      <c r="I1377" s="3" t="n">
        <v>0.7</v>
      </c>
    </row>
    <row r="1378" customFormat="false" ht="15" hidden="false" customHeight="false" outlineLevel="0" collapsed="false">
      <c r="A1378" s="0" t="s">
        <v>231</v>
      </c>
      <c r="B1378" s="0" t="n">
        <f aca="false">VALUE(LEFT(A1378,4))</f>
        <v>2021</v>
      </c>
      <c r="C1378" s="0" t="str">
        <f aca="false">"FY"&amp;IF(VALUE(MID(A1378,6,2))&gt;=4,VALUE(LEFT(A1378,4)),VALUE(LEFT(A1378,4))-1)&amp;"-"&amp;TEXT(MOD(IF(VALUE(MID(A1378,6,2))&gt;=4,VALUE(LEFT(A1378,4)),VALUE(LEFT(A1378,4))-1)+1,100),"00")</f>
        <v>FY2021-22</v>
      </c>
      <c r="D1378" s="0" t="s">
        <v>191</v>
      </c>
      <c r="E1378" s="0" t="s">
        <v>191</v>
      </c>
      <c r="F1378" s="0" t="str">
        <f aca="false">INDEX(Mapping!$B$2:$B$465,MATCH(E1378,Mapping!$A$2:$A$465,0))</f>
        <v>DIKCHU HEP</v>
      </c>
      <c r="G1378" s="0" t="str">
        <f aca="false">INDEX(Mapping!$C$2:$C$465,MATCH(E1378,Mapping!$A$2:$A$465,0))</f>
        <v>DIKCHU HEP</v>
      </c>
      <c r="H1378" s="2" t="n">
        <v>44.99</v>
      </c>
      <c r="I1378" s="3" t="n">
        <v>0.68</v>
      </c>
    </row>
    <row r="1379" customFormat="false" ht="15" hidden="false" customHeight="false" outlineLevel="0" collapsed="false">
      <c r="A1379" s="0" t="s">
        <v>231</v>
      </c>
      <c r="B1379" s="0" t="n">
        <f aca="false">VALUE(LEFT(A1379,4))</f>
        <v>2021</v>
      </c>
      <c r="C1379" s="0" t="str">
        <f aca="false">"FY"&amp;IF(VALUE(MID(A1379,6,2))&gt;=4,VALUE(LEFT(A1379,4)),VALUE(LEFT(A1379,4))-1)&amp;"-"&amp;TEXT(MOD(IF(VALUE(MID(A1379,6,2))&gt;=4,VALUE(LEFT(A1379,4)),VALUE(LEFT(A1379,4))-1)+1,100),"00")</f>
        <v>FY2021-22</v>
      </c>
      <c r="D1379" s="0" t="s">
        <v>116</v>
      </c>
      <c r="E1379" s="0" t="s">
        <v>116</v>
      </c>
      <c r="F1379" s="0" t="str">
        <f aca="false">INDEX(Mapping!$B$2:$B$465,MATCH(E1379,Mapping!$A$2:$A$465,0))</f>
        <v>RKM POWERGEN</v>
      </c>
      <c r="G1379" s="0" t="str">
        <f aca="false">INDEX(Mapping!$C$2:$C$465,MATCH(E1379,Mapping!$A$2:$A$465,0))</f>
        <v>RKM POWERGEN</v>
      </c>
      <c r="H1379" s="2" t="n">
        <v>44.55</v>
      </c>
      <c r="I1379" s="3" t="n">
        <v>0.67</v>
      </c>
    </row>
    <row r="1380" customFormat="false" ht="15" hidden="false" customHeight="false" outlineLevel="0" collapsed="false">
      <c r="A1380" s="0" t="s">
        <v>231</v>
      </c>
      <c r="B1380" s="0" t="n">
        <f aca="false">VALUE(LEFT(A1380,4))</f>
        <v>2021</v>
      </c>
      <c r="C1380" s="0" t="str">
        <f aca="false">"FY"&amp;IF(VALUE(MID(A1380,6,2))&gt;=4,VALUE(LEFT(A1380,4)),VALUE(LEFT(A1380,4))-1)&amp;"-"&amp;TEXT(MOD(IF(VALUE(MID(A1380,6,2))&gt;=4,VALUE(LEFT(A1380,4)),VALUE(LEFT(A1380,4))-1)+1,100),"00")</f>
        <v>FY2021-22</v>
      </c>
      <c r="D1380" s="0" t="s">
        <v>143</v>
      </c>
      <c r="E1380" s="0" t="s">
        <v>143</v>
      </c>
      <c r="F1380" s="0" t="str">
        <f aca="false">INDEX(Mapping!$B$2:$B$465,MATCH(E1380,Mapping!$A$2:$A$465,0))</f>
        <v>MARUTI CLEAN COAL &amp; POWER</v>
      </c>
      <c r="G1380" s="0" t="str">
        <f aca="false">INDEX(Mapping!$C$2:$C$465,MATCH(E1380,Mapping!$A$2:$A$465,0))</f>
        <v>MARUTI CLEAN COAL &amp; POWER</v>
      </c>
      <c r="H1380" s="2" t="n">
        <v>41.24</v>
      </c>
      <c r="I1380" s="3" t="n">
        <v>0.62</v>
      </c>
    </row>
    <row r="1381" customFormat="false" ht="15" hidden="false" customHeight="false" outlineLevel="0" collapsed="false">
      <c r="A1381" s="0" t="s">
        <v>231</v>
      </c>
      <c r="B1381" s="0" t="n">
        <f aca="false">VALUE(LEFT(A1381,4))</f>
        <v>2021</v>
      </c>
      <c r="C1381" s="0" t="str">
        <f aca="false">"FY"&amp;IF(VALUE(MID(A1381,6,2))&gt;=4,VALUE(LEFT(A1381,4)),VALUE(LEFT(A1381,4))-1)&amp;"-"&amp;TEXT(MOD(IF(VALUE(MID(A1381,6,2))&gt;=4,VALUE(LEFT(A1381,4)),VALUE(LEFT(A1381,4))-1)+1,100),"00")</f>
        <v>FY2021-22</v>
      </c>
      <c r="D1381" s="0" t="s">
        <v>122</v>
      </c>
      <c r="E1381" s="0" t="s">
        <v>122</v>
      </c>
      <c r="F1381" s="0" t="str">
        <f aca="false">INDEX(Mapping!$B$2:$B$465,MATCH(E1381,Mapping!$A$2:$A$465,0))</f>
        <v>KARCHAM WANGTOO HEP</v>
      </c>
      <c r="G1381" s="0" t="str">
        <f aca="false">INDEX(Mapping!$C$2:$C$465,MATCH(E1381,Mapping!$A$2:$A$465,0))</f>
        <v>KARCHAM WANGTOO HEP</v>
      </c>
      <c r="H1381" s="2" t="n">
        <v>38.38</v>
      </c>
      <c r="I1381" s="3" t="n">
        <v>0.58</v>
      </c>
    </row>
    <row r="1382" customFormat="false" ht="15" hidden="false" customHeight="false" outlineLevel="0" collapsed="false">
      <c r="A1382" s="0" t="s">
        <v>231</v>
      </c>
      <c r="B1382" s="0" t="n">
        <f aca="false">VALUE(LEFT(A1382,4))</f>
        <v>2021</v>
      </c>
      <c r="C1382" s="0" t="str">
        <f aca="false">"FY"&amp;IF(VALUE(MID(A1382,6,2))&gt;=4,VALUE(LEFT(A1382,4)),VALUE(LEFT(A1382,4))-1)&amp;"-"&amp;TEXT(MOD(IF(VALUE(MID(A1382,6,2))&gt;=4,VALUE(LEFT(A1382,4)),VALUE(LEFT(A1382,4))-1)+1,100),"00")</f>
        <v>FY2021-22</v>
      </c>
      <c r="D1382" s="0" t="s">
        <v>184</v>
      </c>
      <c r="E1382" s="0" t="s">
        <v>184</v>
      </c>
      <c r="F1382" s="0" t="str">
        <f aca="false">INDEX(Mapping!$B$2:$B$465,MATCH(E1382,Mapping!$A$2:$A$465,0))</f>
        <v>GMR KAMALANGA</v>
      </c>
      <c r="G1382" s="0" t="str">
        <f aca="false">INDEX(Mapping!$C$2:$C$465,MATCH(E1382,Mapping!$A$2:$A$465,0))</f>
        <v>GMR ENERGY</v>
      </c>
      <c r="H1382" s="2" t="n">
        <v>37.93</v>
      </c>
      <c r="I1382" s="3" t="n">
        <v>0.57</v>
      </c>
    </row>
    <row r="1383" customFormat="false" ht="15" hidden="false" customHeight="false" outlineLevel="0" collapsed="false">
      <c r="A1383" s="0" t="s">
        <v>231</v>
      </c>
      <c r="B1383" s="0" t="n">
        <f aca="false">VALUE(LEFT(A1383,4))</f>
        <v>2021</v>
      </c>
      <c r="C1383" s="0" t="str">
        <f aca="false">"FY"&amp;IF(VALUE(MID(A1383,6,2))&gt;=4,VALUE(LEFT(A1383,4)),VALUE(LEFT(A1383,4))-1)&amp;"-"&amp;TEXT(MOD(IF(VALUE(MID(A1383,6,2))&gt;=4,VALUE(LEFT(A1383,4)),VALUE(LEFT(A1383,4))-1)+1,100),"00")</f>
        <v>FY2021-22</v>
      </c>
      <c r="D1383" s="0" t="s">
        <v>61</v>
      </c>
      <c r="E1383" s="0" t="s">
        <v>61</v>
      </c>
      <c r="F1383" s="0" t="str">
        <f aca="false">INDEX(Mapping!$B$2:$B$465,MATCH(E1383,Mapping!$A$2:$A$465,0))</f>
        <v>ASSAM</v>
      </c>
      <c r="G1383" s="0" t="str">
        <f aca="false">INDEX(Mapping!$C$2:$C$465,MATCH(E1383,Mapping!$A$2:$A$465,0))</f>
        <v>ASSAM</v>
      </c>
      <c r="H1383" s="2" t="n">
        <v>35</v>
      </c>
      <c r="I1383" s="3" t="n">
        <v>0.53</v>
      </c>
    </row>
    <row r="1384" customFormat="false" ht="15" hidden="false" customHeight="false" outlineLevel="0" collapsed="false">
      <c r="A1384" s="0" t="s">
        <v>231</v>
      </c>
      <c r="B1384" s="0" t="n">
        <f aca="false">VALUE(LEFT(A1384,4))</f>
        <v>2021</v>
      </c>
      <c r="C1384" s="0" t="str">
        <f aca="false">"FY"&amp;IF(VALUE(MID(A1384,6,2))&gt;=4,VALUE(LEFT(A1384,4)),VALUE(LEFT(A1384,4))-1)&amp;"-"&amp;TEXT(MOD(IF(VALUE(MID(A1384,6,2))&gt;=4,VALUE(LEFT(A1384,4)),VALUE(LEFT(A1384,4))-1)+1,100),"00")</f>
        <v>FY2021-22</v>
      </c>
      <c r="D1384" s="0" t="s">
        <v>152</v>
      </c>
      <c r="E1384" s="0" t="s">
        <v>152</v>
      </c>
      <c r="F1384" s="0" t="str">
        <f aca="false">INDEX(Mapping!$B$2:$B$465,MATCH(E1384,Mapping!$A$2:$A$465,0))</f>
        <v>CHANDIGARH</v>
      </c>
      <c r="G1384" s="0" t="str">
        <f aca="false">INDEX(Mapping!$C$2:$C$465,MATCH(E1384,Mapping!$A$2:$A$465,0))</f>
        <v>CHANDIGARH</v>
      </c>
      <c r="H1384" s="2" t="n">
        <v>29.51</v>
      </c>
      <c r="I1384" s="3" t="n">
        <v>0.44</v>
      </c>
    </row>
    <row r="1385" customFormat="false" ht="15" hidden="false" customHeight="false" outlineLevel="0" collapsed="false">
      <c r="A1385" s="0" t="s">
        <v>231</v>
      </c>
      <c r="B1385" s="0" t="n">
        <f aca="false">VALUE(LEFT(A1385,4))</f>
        <v>2021</v>
      </c>
      <c r="C1385" s="0" t="str">
        <f aca="false">"FY"&amp;IF(VALUE(MID(A1385,6,2))&gt;=4,VALUE(LEFT(A1385,4)),VALUE(LEFT(A1385,4))-1)&amp;"-"&amp;TEXT(MOD(IF(VALUE(MID(A1385,6,2))&gt;=4,VALUE(LEFT(A1385,4)),VALUE(LEFT(A1385,4))-1)+1,100),"00")</f>
        <v>FY2021-22</v>
      </c>
      <c r="D1385" s="0" t="s">
        <v>39</v>
      </c>
      <c r="E1385" s="0" t="s">
        <v>39</v>
      </c>
      <c r="F1385" s="0" t="str">
        <f aca="false">INDEX(Mapping!$B$2:$B$465,MATCH(E1385,Mapping!$A$2:$A$465,0))</f>
        <v>WEST BENGAL</v>
      </c>
      <c r="G1385" s="0" t="str">
        <f aca="false">INDEX(Mapping!$C$2:$C$465,MATCH(E1385,Mapping!$A$2:$A$465,0))</f>
        <v>WEST BENGAL</v>
      </c>
      <c r="H1385" s="2" t="n">
        <v>26.23</v>
      </c>
      <c r="I1385" s="3" t="n">
        <v>0.39</v>
      </c>
    </row>
    <row r="1386" customFormat="false" ht="15" hidden="false" customHeight="false" outlineLevel="0" collapsed="false">
      <c r="A1386" s="0" t="s">
        <v>231</v>
      </c>
      <c r="B1386" s="0" t="n">
        <f aca="false">VALUE(LEFT(A1386,4))</f>
        <v>2021</v>
      </c>
      <c r="C1386" s="0" t="str">
        <f aca="false">"FY"&amp;IF(VALUE(MID(A1386,6,2))&gt;=4,VALUE(LEFT(A1386,4)),VALUE(LEFT(A1386,4))-1)&amp;"-"&amp;TEXT(MOD(IF(VALUE(MID(A1386,6,2))&gt;=4,VALUE(LEFT(A1386,4)),VALUE(LEFT(A1386,4))-1)+1,100),"00")</f>
        <v>FY2021-22</v>
      </c>
      <c r="D1386" s="0" t="s">
        <v>265</v>
      </c>
      <c r="E1386" s="0" t="s">
        <v>265</v>
      </c>
      <c r="F1386" s="0" t="str">
        <f aca="false">INDEX(Mapping!$B$2:$B$465,MATCH(E1386,Mapping!$A$2:$A$465,0))</f>
        <v>NTPC STATIONS</v>
      </c>
      <c r="G1386" s="0" t="str">
        <f aca="false">INDEX(Mapping!$C$2:$C$465,MATCH(E1386,Mapping!$A$2:$A$465,0))</f>
        <v>NTPC GROUP</v>
      </c>
      <c r="H1386" s="2" t="n">
        <v>25.63</v>
      </c>
      <c r="I1386" s="3" t="n">
        <v>0.39</v>
      </c>
    </row>
    <row r="1387" customFormat="false" ht="15" hidden="false" customHeight="false" outlineLevel="0" collapsed="false">
      <c r="A1387" s="0" t="s">
        <v>231</v>
      </c>
      <c r="B1387" s="0" t="n">
        <f aca="false">VALUE(LEFT(A1387,4))</f>
        <v>2021</v>
      </c>
      <c r="C1387" s="0" t="str">
        <f aca="false">"FY"&amp;IF(VALUE(MID(A1387,6,2))&gt;=4,VALUE(LEFT(A1387,4)),VALUE(LEFT(A1387,4))-1)&amp;"-"&amp;TEXT(MOD(IF(VALUE(MID(A1387,6,2))&gt;=4,VALUE(LEFT(A1387,4)),VALUE(LEFT(A1387,4))-1)+1,100),"00")</f>
        <v>FY2021-22</v>
      </c>
      <c r="D1387" s="0" t="s">
        <v>40</v>
      </c>
      <c r="E1387" s="0" t="s">
        <v>40</v>
      </c>
      <c r="F1387" s="0" t="str">
        <f aca="false">INDEX(Mapping!$B$2:$B$465,MATCH(E1387,Mapping!$A$2:$A$465,0))</f>
        <v>TAMIL NADU</v>
      </c>
      <c r="G1387" s="0" t="str">
        <f aca="false">INDEX(Mapping!$C$2:$C$465,MATCH(E1387,Mapping!$A$2:$A$465,0))</f>
        <v>TAMIL NADU</v>
      </c>
      <c r="H1387" s="2" t="n">
        <v>24.46</v>
      </c>
      <c r="I1387" s="3" t="n">
        <v>0.37</v>
      </c>
    </row>
    <row r="1388" customFormat="false" ht="15" hidden="false" customHeight="false" outlineLevel="0" collapsed="false">
      <c r="A1388" s="0" t="s">
        <v>231</v>
      </c>
      <c r="B1388" s="0" t="n">
        <f aca="false">VALUE(LEFT(A1388,4))</f>
        <v>2021</v>
      </c>
      <c r="C1388" s="0" t="str">
        <f aca="false">"FY"&amp;IF(VALUE(MID(A1388,6,2))&gt;=4,VALUE(LEFT(A1388,4)),VALUE(LEFT(A1388,4))-1)&amp;"-"&amp;TEXT(MOD(IF(VALUE(MID(A1388,6,2))&gt;=4,VALUE(LEFT(A1388,4)),VALUE(LEFT(A1388,4))-1)+1,100),"00")</f>
        <v>FY2021-22</v>
      </c>
      <c r="D1388" s="0" t="s">
        <v>94</v>
      </c>
      <c r="E1388" s="0" t="s">
        <v>94</v>
      </c>
      <c r="F1388" s="0" t="str">
        <f aca="false">INDEX(Mapping!$B$2:$B$465,MATCH(E1388,Mapping!$A$2:$A$465,0))</f>
        <v>JHARKHAND</v>
      </c>
      <c r="G1388" s="0" t="str">
        <f aca="false">INDEX(Mapping!$C$2:$C$465,MATCH(E1388,Mapping!$A$2:$A$465,0))</f>
        <v>JHARKHAND</v>
      </c>
      <c r="H1388" s="2" t="n">
        <v>22.79</v>
      </c>
      <c r="I1388" s="3" t="n">
        <v>0.34</v>
      </c>
    </row>
    <row r="1389" customFormat="false" ht="15" hidden="false" customHeight="false" outlineLevel="0" collapsed="false">
      <c r="A1389" s="0" t="s">
        <v>231</v>
      </c>
      <c r="B1389" s="0" t="n">
        <f aca="false">VALUE(LEFT(A1389,4))</f>
        <v>2021</v>
      </c>
      <c r="C1389" s="0" t="str">
        <f aca="false">"FY"&amp;IF(VALUE(MID(A1389,6,2))&gt;=4,VALUE(LEFT(A1389,4)),VALUE(LEFT(A1389,4))-1)&amp;"-"&amp;TEXT(MOD(IF(VALUE(MID(A1389,6,2))&gt;=4,VALUE(LEFT(A1389,4)),VALUE(LEFT(A1389,4))-1)+1,100),"00")</f>
        <v>FY2021-22</v>
      </c>
      <c r="D1389" s="0" t="s">
        <v>38</v>
      </c>
      <c r="E1389" s="0" t="s">
        <v>38</v>
      </c>
      <c r="F1389" s="0" t="str">
        <f aca="false">INDEX(Mapping!$B$2:$B$465,MATCH(E1389,Mapping!$A$2:$A$465,0))</f>
        <v>ANDHRA PRADESH</v>
      </c>
      <c r="G1389" s="0" t="str">
        <f aca="false">INDEX(Mapping!$C$2:$C$465,MATCH(E1389,Mapping!$A$2:$A$465,0))</f>
        <v>ANDHRA PRADESH</v>
      </c>
      <c r="H1389" s="2" t="n">
        <v>22.31</v>
      </c>
      <c r="I1389" s="3" t="n">
        <v>0.34</v>
      </c>
    </row>
    <row r="1390" customFormat="false" ht="15" hidden="false" customHeight="false" outlineLevel="0" collapsed="false">
      <c r="A1390" s="0" t="s">
        <v>231</v>
      </c>
      <c r="B1390" s="0" t="n">
        <f aca="false">VALUE(LEFT(A1390,4))</f>
        <v>2021</v>
      </c>
      <c r="C1390" s="0" t="str">
        <f aca="false">"FY"&amp;IF(VALUE(MID(A1390,6,2))&gt;=4,VALUE(LEFT(A1390,4)),VALUE(LEFT(A1390,4))-1)&amp;"-"&amp;TEXT(MOD(IF(VALUE(MID(A1390,6,2))&gt;=4,VALUE(LEFT(A1390,4)),VALUE(LEFT(A1390,4))-1)+1,100),"00")</f>
        <v>FY2021-22</v>
      </c>
      <c r="D1390" s="0" t="s">
        <v>44</v>
      </c>
      <c r="E1390" s="0" t="s">
        <v>44</v>
      </c>
      <c r="F1390" s="0" t="str">
        <f aca="false">INDEX(Mapping!$B$2:$B$465,MATCH(E1390,Mapping!$A$2:$A$465,0))</f>
        <v>HARYANA</v>
      </c>
      <c r="G1390" s="0" t="str">
        <f aca="false">INDEX(Mapping!$C$2:$C$465,MATCH(E1390,Mapping!$A$2:$A$465,0))</f>
        <v>HARYANA</v>
      </c>
      <c r="H1390" s="2" t="n">
        <v>21.16</v>
      </c>
      <c r="I1390" s="3" t="n">
        <v>0.32</v>
      </c>
    </row>
    <row r="1391" customFormat="false" ht="15" hidden="false" customHeight="false" outlineLevel="0" collapsed="false">
      <c r="A1391" s="0" t="s">
        <v>231</v>
      </c>
      <c r="B1391" s="0" t="n">
        <f aca="false">VALUE(LEFT(A1391,4))</f>
        <v>2021</v>
      </c>
      <c r="C1391" s="0" t="str">
        <f aca="false">"FY"&amp;IF(VALUE(MID(A1391,6,2))&gt;=4,VALUE(LEFT(A1391,4)),VALUE(LEFT(A1391,4))-1)&amp;"-"&amp;TEXT(MOD(IF(VALUE(MID(A1391,6,2))&gt;=4,VALUE(LEFT(A1391,4)),VALUE(LEFT(A1391,4))-1)+1,100),"00")</f>
        <v>FY2021-22</v>
      </c>
      <c r="D1391" s="0" t="s">
        <v>181</v>
      </c>
      <c r="E1391" s="0" t="s">
        <v>181</v>
      </c>
      <c r="F1391" s="0" t="str">
        <f aca="false">INDEX(Mapping!$B$2:$B$465,MATCH(E1391,Mapping!$A$2:$A$465,0))</f>
        <v>ARUNACHAL PRADESH</v>
      </c>
      <c r="G1391" s="0" t="str">
        <f aca="false">INDEX(Mapping!$C$2:$C$465,MATCH(E1391,Mapping!$A$2:$A$465,0))</f>
        <v>ARUNACHAL PRADESH</v>
      </c>
      <c r="H1391" s="2" t="n">
        <v>18.22</v>
      </c>
      <c r="I1391" s="3" t="n">
        <v>0.27</v>
      </c>
    </row>
    <row r="1392" customFormat="false" ht="15" hidden="false" customHeight="false" outlineLevel="0" collapsed="false">
      <c r="A1392" s="0" t="s">
        <v>231</v>
      </c>
      <c r="B1392" s="0" t="n">
        <f aca="false">VALUE(LEFT(A1392,4))</f>
        <v>2021</v>
      </c>
      <c r="C1392" s="0" t="str">
        <f aca="false">"FY"&amp;IF(VALUE(MID(A1392,6,2))&gt;=4,VALUE(LEFT(A1392,4)),VALUE(LEFT(A1392,4))-1)&amp;"-"&amp;TEXT(MOD(IF(VALUE(MID(A1392,6,2))&gt;=4,VALUE(LEFT(A1392,4)),VALUE(LEFT(A1392,4))-1)+1,100),"00")</f>
        <v>FY2021-22</v>
      </c>
      <c r="D1392" s="0" t="s">
        <v>114</v>
      </c>
      <c r="E1392" s="0" t="s">
        <v>114</v>
      </c>
      <c r="F1392" s="0" t="str">
        <f aca="false">INDEX(Mapping!$B$2:$B$465,MATCH(E1392,Mapping!$A$2:$A$465,0))</f>
        <v>ADANI POWER - RAIGARH TPP (EX-REGL)</v>
      </c>
      <c r="G1392" s="0" t="str">
        <f aca="false">INDEX(Mapping!$C$2:$C$465,MATCH(E1392,Mapping!$A$2:$A$465,0))</f>
        <v>ADANI POWER (ALL PLANTS)</v>
      </c>
      <c r="H1392" s="2" t="n">
        <v>16.56</v>
      </c>
      <c r="I1392" s="3" t="n">
        <v>0.25</v>
      </c>
    </row>
    <row r="1393" customFormat="false" ht="15" hidden="false" customHeight="false" outlineLevel="0" collapsed="false">
      <c r="A1393" s="0" t="s">
        <v>231</v>
      </c>
      <c r="B1393" s="0" t="n">
        <f aca="false">VALUE(LEFT(A1393,4))</f>
        <v>2021</v>
      </c>
      <c r="C1393" s="0" t="str">
        <f aca="false">"FY"&amp;IF(VALUE(MID(A1393,6,2))&gt;=4,VALUE(LEFT(A1393,4)),VALUE(LEFT(A1393,4))-1)&amp;"-"&amp;TEXT(MOD(IF(VALUE(MID(A1393,6,2))&gt;=4,VALUE(LEFT(A1393,4)),VALUE(LEFT(A1393,4))-1)+1,100),"00")</f>
        <v>FY2021-22</v>
      </c>
      <c r="D1393" s="0" t="s">
        <v>169</v>
      </c>
      <c r="E1393" s="0" t="s">
        <v>169</v>
      </c>
      <c r="F1393" s="0" t="str">
        <f aca="false">INDEX(Mapping!$B$2:$B$465,MATCH(E1393,Mapping!$A$2:$A$465,0))</f>
        <v>JHABUA POWER</v>
      </c>
      <c r="G1393" s="0" t="str">
        <f aca="false">INDEX(Mapping!$C$2:$C$465,MATCH(E1393,Mapping!$A$2:$A$465,0))</f>
        <v>JHABUA POWER</v>
      </c>
      <c r="H1393" s="2" t="n">
        <v>12.16</v>
      </c>
      <c r="I1393" s="3" t="n">
        <v>0.18</v>
      </c>
    </row>
    <row r="1394" customFormat="false" ht="15" hidden="false" customHeight="false" outlineLevel="0" collapsed="false">
      <c r="A1394" s="0" t="s">
        <v>231</v>
      </c>
      <c r="B1394" s="0" t="n">
        <f aca="false">VALUE(LEFT(A1394,4))</f>
        <v>2021</v>
      </c>
      <c r="C1394" s="0" t="str">
        <f aca="false">"FY"&amp;IF(VALUE(MID(A1394,6,2))&gt;=4,VALUE(LEFT(A1394,4)),VALUE(LEFT(A1394,4))-1)&amp;"-"&amp;TEXT(MOD(IF(VALUE(MID(A1394,6,2))&gt;=4,VALUE(LEFT(A1394,4)),VALUE(LEFT(A1394,4))-1)+1,100),"00")</f>
        <v>FY2021-22</v>
      </c>
      <c r="D1394" s="0" t="s">
        <v>240</v>
      </c>
      <c r="E1394" s="0" t="s">
        <v>240</v>
      </c>
      <c r="F1394" s="0" t="str">
        <f aca="false">INDEX(Mapping!$B$2:$B$465,MATCH(E1394,Mapping!$A$2:$A$465,0))</f>
        <v>CHUZACHEN HEP</v>
      </c>
      <c r="G1394" s="0" t="str">
        <f aca="false">INDEX(Mapping!$C$2:$C$465,MATCH(E1394,Mapping!$A$2:$A$465,0))</f>
        <v>CHUZACHEN HEP</v>
      </c>
      <c r="H1394" s="2" t="n">
        <v>11.72</v>
      </c>
      <c r="I1394" s="3" t="n">
        <v>0.18</v>
      </c>
    </row>
    <row r="1395" customFormat="false" ht="15" hidden="false" customHeight="false" outlineLevel="0" collapsed="false">
      <c r="A1395" s="0" t="s">
        <v>231</v>
      </c>
      <c r="B1395" s="0" t="n">
        <f aca="false">VALUE(LEFT(A1395,4))</f>
        <v>2021</v>
      </c>
      <c r="C1395" s="0" t="str">
        <f aca="false">"FY"&amp;IF(VALUE(MID(A1395,6,2))&gt;=4,VALUE(LEFT(A1395,4)),VALUE(LEFT(A1395,4))-1)&amp;"-"&amp;TEXT(MOD(IF(VALUE(MID(A1395,6,2))&gt;=4,VALUE(LEFT(A1395,4)),VALUE(LEFT(A1395,4))-1)+1,100),"00")</f>
        <v>FY2021-22</v>
      </c>
      <c r="D1395" s="0" t="s">
        <v>193</v>
      </c>
      <c r="E1395" s="0" t="s">
        <v>193</v>
      </c>
      <c r="F1395" s="0" t="str">
        <f aca="false">INDEX(Mapping!$B$2:$B$465,MATCH(E1395,Mapping!$A$2:$A$465,0))</f>
        <v>MIZORAM</v>
      </c>
      <c r="G1395" s="0" t="str">
        <f aca="false">INDEX(Mapping!$C$2:$C$465,MATCH(E1395,Mapping!$A$2:$A$465,0))</f>
        <v>MIZORAM</v>
      </c>
      <c r="H1395" s="2" t="n">
        <v>10.04</v>
      </c>
      <c r="I1395" s="3" t="n">
        <v>0.15</v>
      </c>
    </row>
    <row r="1396" customFormat="false" ht="15" hidden="false" customHeight="false" outlineLevel="0" collapsed="false">
      <c r="A1396" s="0" t="s">
        <v>231</v>
      </c>
      <c r="B1396" s="0" t="n">
        <f aca="false">VALUE(LEFT(A1396,4))</f>
        <v>2021</v>
      </c>
      <c r="C1396" s="0" t="str">
        <f aca="false">"FY"&amp;IF(VALUE(MID(A1396,6,2))&gt;=4,VALUE(LEFT(A1396,4)),VALUE(LEFT(A1396,4))-1)&amp;"-"&amp;TEXT(MOD(IF(VALUE(MID(A1396,6,2))&gt;=4,VALUE(LEFT(A1396,4)),VALUE(LEFT(A1396,4))-1)+1,100),"00")</f>
        <v>FY2021-22</v>
      </c>
      <c r="D1396" s="0" t="s">
        <v>176</v>
      </c>
      <c r="E1396" s="0" t="s">
        <v>176</v>
      </c>
      <c r="F1396" s="0" t="str">
        <f aca="false">INDEX(Mapping!$B$2:$B$465,MATCH(E1396,Mapping!$A$2:$A$465,0))</f>
        <v>SIKKIM</v>
      </c>
      <c r="G1396" s="0" t="str">
        <f aca="false">INDEX(Mapping!$C$2:$C$465,MATCH(E1396,Mapping!$A$2:$A$465,0))</f>
        <v>SIKKIM</v>
      </c>
      <c r="H1396" s="2" t="n">
        <v>9.32</v>
      </c>
      <c r="I1396" s="3" t="n">
        <v>0.14</v>
      </c>
    </row>
    <row r="1397" customFormat="false" ht="15" hidden="false" customHeight="false" outlineLevel="0" collapsed="false">
      <c r="A1397" s="0" t="s">
        <v>231</v>
      </c>
      <c r="B1397" s="0" t="n">
        <f aca="false">VALUE(LEFT(A1397,4))</f>
        <v>2021</v>
      </c>
      <c r="C1397" s="0" t="str">
        <f aca="false">"FY"&amp;IF(VALUE(MID(A1397,6,2))&gt;=4,VALUE(LEFT(A1397,4)),VALUE(LEFT(A1397,4))-1)&amp;"-"&amp;TEXT(MOD(IF(VALUE(MID(A1397,6,2))&gt;=4,VALUE(LEFT(A1397,4)),VALUE(LEFT(A1397,4))-1)+1,100),"00")</f>
        <v>FY2021-22</v>
      </c>
      <c r="D1397" s="0" t="s">
        <v>119</v>
      </c>
      <c r="E1397" s="0" t="s">
        <v>119</v>
      </c>
      <c r="F1397" s="0" t="str">
        <f aca="false">INDEX(Mapping!$B$2:$B$465,MATCH(E1397,Mapping!$A$2:$A$465,0))</f>
        <v>GOA</v>
      </c>
      <c r="G1397" s="0" t="str">
        <f aca="false">INDEX(Mapping!$C$2:$C$465,MATCH(E1397,Mapping!$A$2:$A$465,0))</f>
        <v>GOA</v>
      </c>
      <c r="H1397" s="2" t="n">
        <v>9.15</v>
      </c>
      <c r="I1397" s="3" t="n">
        <v>0.14</v>
      </c>
    </row>
    <row r="1398" customFormat="false" ht="15" hidden="false" customHeight="false" outlineLevel="0" collapsed="false">
      <c r="A1398" s="0" t="s">
        <v>231</v>
      </c>
      <c r="B1398" s="0" t="n">
        <f aca="false">VALUE(LEFT(A1398,4))</f>
        <v>2021</v>
      </c>
      <c r="C1398" s="0" t="str">
        <f aca="false">"FY"&amp;IF(VALUE(MID(A1398,6,2))&gt;=4,VALUE(LEFT(A1398,4)),VALUE(LEFT(A1398,4))-1)&amp;"-"&amp;TEXT(MOD(IF(VALUE(MID(A1398,6,2))&gt;=4,VALUE(LEFT(A1398,4)),VALUE(LEFT(A1398,4))-1)+1,100),"00")</f>
        <v>FY2021-22</v>
      </c>
      <c r="D1398" s="0" t="s">
        <v>199</v>
      </c>
      <c r="E1398" s="0" t="s">
        <v>199</v>
      </c>
      <c r="F1398" s="0" t="str">
        <f aca="false">INDEX(Mapping!$B$2:$B$465,MATCH(E1398,Mapping!$A$2:$A$465,0))</f>
        <v>TRIPURA</v>
      </c>
      <c r="G1398" s="0" t="str">
        <f aca="false">INDEX(Mapping!$C$2:$C$465,MATCH(E1398,Mapping!$A$2:$A$465,0))</f>
        <v>TRIPURA</v>
      </c>
      <c r="H1398" s="2" t="n">
        <v>8.54</v>
      </c>
      <c r="I1398" s="3" t="n">
        <v>0.13</v>
      </c>
    </row>
    <row r="1399" customFormat="false" ht="15" hidden="false" customHeight="false" outlineLevel="0" collapsed="false">
      <c r="A1399" s="0" t="s">
        <v>231</v>
      </c>
      <c r="B1399" s="0" t="n">
        <f aca="false">VALUE(LEFT(A1399,4))</f>
        <v>2021</v>
      </c>
      <c r="C1399" s="0" t="str">
        <f aca="false">"FY"&amp;IF(VALUE(MID(A1399,6,2))&gt;=4,VALUE(LEFT(A1399,4)),VALUE(LEFT(A1399,4))-1)&amp;"-"&amp;TEXT(MOD(IF(VALUE(MID(A1399,6,2))&gt;=4,VALUE(LEFT(A1399,4)),VALUE(LEFT(A1399,4))-1)+1,100),"00")</f>
        <v>FY2021-22</v>
      </c>
      <c r="D1399" s="0" t="s">
        <v>84</v>
      </c>
      <c r="E1399" s="0" t="s">
        <v>84</v>
      </c>
      <c r="F1399" s="0" t="str">
        <f aca="false">INDEX(Mapping!$B$2:$B$465,MATCH(E1399,Mapping!$A$2:$A$465,0))</f>
        <v>DB POWER</v>
      </c>
      <c r="G1399" s="0" t="str">
        <f aca="false">INDEX(Mapping!$C$2:$C$465,MATCH(E1399,Mapping!$A$2:$A$465,0))</f>
        <v>DB POWER</v>
      </c>
      <c r="H1399" s="2" t="n">
        <v>8.07</v>
      </c>
      <c r="I1399" s="3" t="n">
        <v>0.12</v>
      </c>
    </row>
    <row r="1400" customFormat="false" ht="15" hidden="false" customHeight="false" outlineLevel="0" collapsed="false">
      <c r="A1400" s="0" t="s">
        <v>231</v>
      </c>
      <c r="B1400" s="0" t="n">
        <f aca="false">VALUE(LEFT(A1400,4))</f>
        <v>2021</v>
      </c>
      <c r="C1400" s="0" t="str">
        <f aca="false">"FY"&amp;IF(VALUE(MID(A1400,6,2))&gt;=4,VALUE(LEFT(A1400,4)),VALUE(LEFT(A1400,4))-1)&amp;"-"&amp;TEXT(MOD(IF(VALUE(MID(A1400,6,2))&gt;=4,VALUE(LEFT(A1400,4)),VALUE(LEFT(A1400,4))-1)+1,100),"00")</f>
        <v>FY2021-22</v>
      </c>
      <c r="D1400" s="0" t="s">
        <v>42</v>
      </c>
      <c r="E1400" s="0" t="s">
        <v>42</v>
      </c>
      <c r="F1400" s="0" t="str">
        <f aca="false">INDEX(Mapping!$B$2:$B$465,MATCH(E1400,Mapping!$A$2:$A$465,0))</f>
        <v>PUNJAB</v>
      </c>
      <c r="G1400" s="0" t="str">
        <f aca="false">INDEX(Mapping!$C$2:$C$465,MATCH(E1400,Mapping!$A$2:$A$465,0))</f>
        <v>PUNJAB</v>
      </c>
      <c r="H1400" s="2" t="n">
        <v>7.3</v>
      </c>
      <c r="I1400" s="3" t="n">
        <v>0.11</v>
      </c>
    </row>
    <row r="1401" customFormat="false" ht="15" hidden="false" customHeight="false" outlineLevel="0" collapsed="false">
      <c r="A1401" s="0" t="s">
        <v>231</v>
      </c>
      <c r="B1401" s="0" t="n">
        <f aca="false">VALUE(LEFT(A1401,4))</f>
        <v>2021</v>
      </c>
      <c r="C1401" s="0" t="str">
        <f aca="false">"FY"&amp;IF(VALUE(MID(A1401,6,2))&gt;=4,VALUE(LEFT(A1401,4)),VALUE(LEFT(A1401,4))-1)&amp;"-"&amp;TEXT(MOD(IF(VALUE(MID(A1401,6,2))&gt;=4,VALUE(LEFT(A1401,4)),VALUE(LEFT(A1401,4))-1)+1,100),"00")</f>
        <v>FY2021-22</v>
      </c>
      <c r="D1401" s="0" t="s">
        <v>203</v>
      </c>
      <c r="E1401" s="0" t="s">
        <v>203</v>
      </c>
      <c r="F1401" s="0" t="str">
        <f aca="false">INDEX(Mapping!$B$2:$B$465,MATCH(E1401,Mapping!$A$2:$A$465,0))</f>
        <v>ADHUNIK POWER</v>
      </c>
      <c r="G1401" s="0" t="str">
        <f aca="false">INDEX(Mapping!$C$2:$C$465,MATCH(E1401,Mapping!$A$2:$A$465,0))</f>
        <v>ADHUNIK POWER</v>
      </c>
      <c r="H1401" s="2" t="n">
        <v>7.1</v>
      </c>
      <c r="I1401" s="3" t="n">
        <v>0.11</v>
      </c>
    </row>
    <row r="1402" customFormat="false" ht="15" hidden="false" customHeight="false" outlineLevel="0" collapsed="false">
      <c r="A1402" s="0" t="s">
        <v>231</v>
      </c>
      <c r="B1402" s="0" t="n">
        <f aca="false">VALUE(LEFT(A1402,4))</f>
        <v>2021</v>
      </c>
      <c r="C1402" s="0" t="str">
        <f aca="false">"FY"&amp;IF(VALUE(MID(A1402,6,2))&gt;=4,VALUE(LEFT(A1402,4)),VALUE(LEFT(A1402,4))-1)&amp;"-"&amp;TEXT(MOD(IF(VALUE(MID(A1402,6,2))&gt;=4,VALUE(LEFT(A1402,4)),VALUE(LEFT(A1402,4))-1)+1,100),"00")</f>
        <v>FY2021-22</v>
      </c>
      <c r="D1402" s="0" t="s">
        <v>327</v>
      </c>
      <c r="E1402" s="0" t="s">
        <v>327</v>
      </c>
      <c r="F1402" s="0" t="str">
        <f aca="false">INDEX(Mapping!$B$2:$B$465,MATCH(E1402,Mapping!$A$2:$A$465,0))</f>
        <v>LANCO BUDHIL</v>
      </c>
      <c r="G1402" s="0" t="str">
        <f aca="false">INDEX(Mapping!$C$2:$C$465,MATCH(E1402,Mapping!$A$2:$A$465,0))</f>
        <v>GREENKO GROUP</v>
      </c>
      <c r="H1402" s="2" t="n">
        <v>6.26</v>
      </c>
      <c r="I1402" s="3" t="n">
        <v>0.09</v>
      </c>
    </row>
    <row r="1403" customFormat="false" ht="15" hidden="false" customHeight="false" outlineLevel="0" collapsed="false">
      <c r="A1403" s="0" t="s">
        <v>231</v>
      </c>
      <c r="B1403" s="0" t="n">
        <f aca="false">VALUE(LEFT(A1403,4))</f>
        <v>2021</v>
      </c>
      <c r="C1403" s="0" t="str">
        <f aca="false">"FY"&amp;IF(VALUE(MID(A1403,6,2))&gt;=4,VALUE(LEFT(A1403,4)),VALUE(LEFT(A1403,4))-1)&amp;"-"&amp;TEXT(MOD(IF(VALUE(MID(A1403,6,2))&gt;=4,VALUE(LEFT(A1403,4)),VALUE(LEFT(A1403,4))-1)+1,100),"00")</f>
        <v>FY2021-22</v>
      </c>
      <c r="D1403" s="0" t="s">
        <v>252</v>
      </c>
      <c r="E1403" s="0" t="s">
        <v>252</v>
      </c>
      <c r="F1403" s="0" t="str">
        <f aca="false">INDEX(Mapping!$B$2:$B$465,MATCH(E1403,Mapping!$A$2:$A$465,0))</f>
        <v>NTPC STATIONS</v>
      </c>
      <c r="G1403" s="0" t="str">
        <f aca="false">INDEX(Mapping!$C$2:$C$465,MATCH(E1403,Mapping!$A$2:$A$465,0))</f>
        <v>NTPC GROUP</v>
      </c>
      <c r="H1403" s="2" t="n">
        <v>6.19</v>
      </c>
      <c r="I1403" s="3" t="n">
        <v>0.09</v>
      </c>
    </row>
    <row r="1404" customFormat="false" ht="15" hidden="false" customHeight="false" outlineLevel="0" collapsed="false">
      <c r="A1404" s="0" t="s">
        <v>231</v>
      </c>
      <c r="B1404" s="0" t="n">
        <f aca="false">VALUE(LEFT(A1404,4))</f>
        <v>2021</v>
      </c>
      <c r="C1404" s="0" t="str">
        <f aca="false">"FY"&amp;IF(VALUE(MID(A1404,6,2))&gt;=4,VALUE(LEFT(A1404,4)),VALUE(LEFT(A1404,4))-1)&amp;"-"&amp;TEXT(MOD(IF(VALUE(MID(A1404,6,2))&gt;=4,VALUE(LEFT(A1404,4)),VALUE(LEFT(A1404,4))-1)+1,100),"00")</f>
        <v>FY2021-22</v>
      </c>
      <c r="D1404" s="0" t="s">
        <v>228</v>
      </c>
      <c r="E1404" s="0" t="s">
        <v>228</v>
      </c>
      <c r="F1404" s="0" t="str">
        <f aca="false">INDEX(Mapping!$B$2:$B$465,MATCH(E1404,Mapping!$A$2:$A$465,0))</f>
        <v>OTPC PALATANA</v>
      </c>
      <c r="G1404" s="0" t="str">
        <f aca="false">INDEX(Mapping!$C$2:$C$465,MATCH(E1404,Mapping!$A$2:$A$465,0))</f>
        <v>OTPC PALATANA</v>
      </c>
      <c r="H1404" s="2" t="n">
        <v>5.75</v>
      </c>
      <c r="I1404" s="3" t="n">
        <v>0.09</v>
      </c>
    </row>
    <row r="1405" customFormat="false" ht="15" hidden="false" customHeight="false" outlineLevel="0" collapsed="false">
      <c r="A1405" s="0" t="s">
        <v>231</v>
      </c>
      <c r="B1405" s="0" t="n">
        <f aca="false">VALUE(LEFT(A1405,4))</f>
        <v>2021</v>
      </c>
      <c r="C1405" s="0" t="str">
        <f aca="false">"FY"&amp;IF(VALUE(MID(A1405,6,2))&gt;=4,VALUE(LEFT(A1405,4)),VALUE(LEFT(A1405,4))-1)&amp;"-"&amp;TEXT(MOD(IF(VALUE(MID(A1405,6,2))&gt;=4,VALUE(LEFT(A1405,4)),VALUE(LEFT(A1405,4))-1)+1,100),"00")</f>
        <v>FY2021-22</v>
      </c>
      <c r="D1405" s="0" t="s">
        <v>361</v>
      </c>
      <c r="E1405" s="0" t="s">
        <v>361</v>
      </c>
      <c r="F1405" s="0" t="str">
        <f aca="false">INDEX(Mapping!$B$2:$B$465,MATCH(E1405,Mapping!$A$2:$A$465,0))</f>
        <v>RGPPL</v>
      </c>
      <c r="G1405" s="0" t="str">
        <f aca="false">INDEX(Mapping!$C$2:$C$465,MATCH(E1405,Mapping!$A$2:$A$465,0))</f>
        <v>RGPPL</v>
      </c>
      <c r="H1405" s="2" t="n">
        <v>5.25</v>
      </c>
      <c r="I1405" s="3" t="n">
        <v>0.08</v>
      </c>
    </row>
    <row r="1406" customFormat="false" ht="15" hidden="false" customHeight="false" outlineLevel="0" collapsed="false">
      <c r="A1406" s="0" t="s">
        <v>231</v>
      </c>
      <c r="B1406" s="0" t="n">
        <f aca="false">VALUE(LEFT(A1406,4))</f>
        <v>2021</v>
      </c>
      <c r="C1406" s="0" t="str">
        <f aca="false">"FY"&amp;IF(VALUE(MID(A1406,6,2))&gt;=4,VALUE(LEFT(A1406,4)),VALUE(LEFT(A1406,4))-1)&amp;"-"&amp;TEXT(MOD(IF(VALUE(MID(A1406,6,2))&gt;=4,VALUE(LEFT(A1406,4)),VALUE(LEFT(A1406,4))-1)+1,100),"00")</f>
        <v>FY2021-22</v>
      </c>
      <c r="D1406" s="0" t="s">
        <v>235</v>
      </c>
      <c r="E1406" s="0" t="s">
        <v>235</v>
      </c>
      <c r="F1406" s="0" t="str">
        <f aca="false">INDEX(Mapping!$B$2:$B$465,MATCH(E1406,Mapping!$A$2:$A$465,0))</f>
        <v>ITPCL (IL&amp;FS TAMIL NADU)</v>
      </c>
      <c r="G1406" s="0" t="str">
        <f aca="false">INDEX(Mapping!$C$2:$C$465,MATCH(E1406,Mapping!$A$2:$A$465,0))</f>
        <v>ITPCL (IL&amp;FS TAMIL NADU)</v>
      </c>
      <c r="H1406" s="2" t="n">
        <v>4.12</v>
      </c>
      <c r="I1406" s="3" t="n">
        <v>0.06</v>
      </c>
    </row>
    <row r="1407" customFormat="false" ht="15" hidden="false" customHeight="false" outlineLevel="0" collapsed="false">
      <c r="A1407" s="0" t="s">
        <v>231</v>
      </c>
      <c r="B1407" s="0" t="n">
        <f aca="false">VALUE(LEFT(A1407,4))</f>
        <v>2021</v>
      </c>
      <c r="C1407" s="0" t="str">
        <f aca="false">"FY"&amp;IF(VALUE(MID(A1407,6,2))&gt;=4,VALUE(LEFT(A1407,4)),VALUE(LEFT(A1407,4))-1)&amp;"-"&amp;TEXT(MOD(IF(VALUE(MID(A1407,6,2))&gt;=4,VALUE(LEFT(A1407,4)),VALUE(LEFT(A1407,4))-1)+1,100),"00")</f>
        <v>FY2021-22</v>
      </c>
      <c r="D1407" s="0" t="s">
        <v>154</v>
      </c>
      <c r="E1407" s="0" t="s">
        <v>154</v>
      </c>
      <c r="F1407" s="0" t="str">
        <f aca="false">INDEX(Mapping!$B$2:$B$465,MATCH(E1407,Mapping!$A$2:$A$465,0))</f>
        <v>DVC</v>
      </c>
      <c r="G1407" s="0" t="str">
        <f aca="false">INDEX(Mapping!$C$2:$C$465,MATCH(E1407,Mapping!$A$2:$A$465,0))</f>
        <v>DVC</v>
      </c>
      <c r="H1407" s="2" t="n">
        <v>3.56</v>
      </c>
      <c r="I1407" s="3" t="n">
        <v>0.05</v>
      </c>
    </row>
    <row r="1408" customFormat="false" ht="15" hidden="false" customHeight="false" outlineLevel="0" collapsed="false">
      <c r="A1408" s="0" t="s">
        <v>231</v>
      </c>
      <c r="B1408" s="0" t="n">
        <f aca="false">VALUE(LEFT(A1408,4))</f>
        <v>2021</v>
      </c>
      <c r="C1408" s="0" t="str">
        <f aca="false">"FY"&amp;IF(VALUE(MID(A1408,6,2))&gt;=4,VALUE(LEFT(A1408,4)),VALUE(LEFT(A1408,4))-1)&amp;"-"&amp;TEXT(MOD(IF(VALUE(MID(A1408,6,2))&gt;=4,VALUE(LEFT(A1408,4)),VALUE(LEFT(A1408,4))-1)+1,100),"00")</f>
        <v>FY2021-22</v>
      </c>
      <c r="D1408" s="0" t="s">
        <v>253</v>
      </c>
      <c r="E1408" s="0" t="s">
        <v>253</v>
      </c>
      <c r="F1408" s="0" t="str">
        <f aca="false">INDEX(Mapping!$B$2:$B$465,MATCH(E1408,Mapping!$A$2:$A$465,0))</f>
        <v>NAGALAND</v>
      </c>
      <c r="G1408" s="0" t="str">
        <f aca="false">INDEX(Mapping!$C$2:$C$465,MATCH(E1408,Mapping!$A$2:$A$465,0))</f>
        <v>NAGALAND</v>
      </c>
      <c r="H1408" s="2" t="n">
        <v>2.99</v>
      </c>
      <c r="I1408" s="3" t="n">
        <v>0.04</v>
      </c>
    </row>
    <row r="1409" customFormat="false" ht="15" hidden="false" customHeight="false" outlineLevel="0" collapsed="false">
      <c r="A1409" s="0" t="s">
        <v>231</v>
      </c>
      <c r="B1409" s="0" t="n">
        <f aca="false">VALUE(LEFT(A1409,4))</f>
        <v>2021</v>
      </c>
      <c r="C1409" s="0" t="str">
        <f aca="false">"FY"&amp;IF(VALUE(MID(A1409,6,2))&gt;=4,VALUE(LEFT(A1409,4)),VALUE(LEFT(A1409,4))-1)&amp;"-"&amp;TEXT(MOD(IF(VALUE(MID(A1409,6,2))&gt;=4,VALUE(LEFT(A1409,4)),VALUE(LEFT(A1409,4))-1)+1,100),"00")</f>
        <v>FY2021-22</v>
      </c>
      <c r="D1409" s="0" t="s">
        <v>315</v>
      </c>
      <c r="E1409" s="0" t="s">
        <v>315</v>
      </c>
      <c r="F1409" s="0" t="str">
        <f aca="false">INDEX(Mapping!$B$2:$B$465,MATCH(E1409,Mapping!$A$2:$A$465,0))</f>
        <v>DHARIWAL INFRASTRUCTURE</v>
      </c>
      <c r="G1409" s="0" t="str">
        <f aca="false">INDEX(Mapping!$C$2:$C$465,MATCH(E1409,Mapping!$A$2:$A$465,0))</f>
        <v>DHARIWAL INFRASTRUCTURE</v>
      </c>
      <c r="H1409" s="2" t="n">
        <v>1.43</v>
      </c>
      <c r="I1409" s="3" t="n">
        <v>0.02</v>
      </c>
    </row>
    <row r="1410" customFormat="false" ht="15" hidden="false" customHeight="false" outlineLevel="0" collapsed="false">
      <c r="A1410" s="0" t="s">
        <v>231</v>
      </c>
      <c r="B1410" s="0" t="n">
        <f aca="false">VALUE(LEFT(A1410,4))</f>
        <v>2021</v>
      </c>
      <c r="C1410" s="0" t="str">
        <f aca="false">"FY"&amp;IF(VALUE(MID(A1410,6,2))&gt;=4,VALUE(LEFT(A1410,4)),VALUE(LEFT(A1410,4))-1)&amp;"-"&amp;TEXT(MOD(IF(VALUE(MID(A1410,6,2))&gt;=4,VALUE(LEFT(A1410,4)),VALUE(LEFT(A1410,4))-1)+1,100),"00")</f>
        <v>FY2021-22</v>
      </c>
      <c r="D1410" s="0" t="s">
        <v>163</v>
      </c>
      <c r="E1410" s="0" t="s">
        <v>163</v>
      </c>
      <c r="F1410" s="0" t="str">
        <f aca="false">INDEX(Mapping!$B$2:$B$465,MATCH(E1410,Mapping!$A$2:$A$465,0))</f>
        <v>NTPC STATIONS</v>
      </c>
      <c r="G1410" s="0" t="str">
        <f aca="false">INDEX(Mapping!$C$2:$C$465,MATCH(E1410,Mapping!$A$2:$A$465,0))</f>
        <v>NTPC GROUP</v>
      </c>
      <c r="H1410" s="2" t="n">
        <v>1.11</v>
      </c>
      <c r="I1410" s="3" t="n">
        <v>0.02</v>
      </c>
    </row>
    <row r="1411" customFormat="false" ht="15" hidden="false" customHeight="false" outlineLevel="0" collapsed="false">
      <c r="A1411" s="0" t="s">
        <v>231</v>
      </c>
      <c r="B1411" s="0" t="n">
        <f aca="false">VALUE(LEFT(A1411,4))</f>
        <v>2021</v>
      </c>
      <c r="C1411" s="0" t="str">
        <f aca="false">"FY"&amp;IF(VALUE(MID(A1411,6,2))&gt;=4,VALUE(LEFT(A1411,4)),VALUE(LEFT(A1411,4))-1)&amp;"-"&amp;TEXT(MOD(IF(VALUE(MID(A1411,6,2))&gt;=4,VALUE(LEFT(A1411,4)),VALUE(LEFT(A1411,4))-1)+1,100),"00")</f>
        <v>FY2021-22</v>
      </c>
      <c r="D1411" s="0" t="s">
        <v>230</v>
      </c>
      <c r="E1411" s="0" t="s">
        <v>230</v>
      </c>
      <c r="F1411" s="0" t="str">
        <f aca="false">INDEX(Mapping!$B$2:$B$465,MATCH(E1411,Mapping!$A$2:$A$465,0))</f>
        <v>ADANI_WIND</v>
      </c>
      <c r="G1411" s="0" t="str">
        <f aca="false">INDEX(Mapping!$C$2:$C$465,MATCH(E1411,Mapping!$A$2:$A$465,0))</f>
        <v>ADANI GREEN ENERGY (ALL SPVs)</v>
      </c>
      <c r="H1411" s="2" t="n">
        <v>0.85</v>
      </c>
      <c r="I1411" s="3" t="n">
        <v>0.01</v>
      </c>
    </row>
    <row r="1412" customFormat="false" ht="15" hidden="false" customHeight="false" outlineLevel="0" collapsed="false">
      <c r="A1412" s="0" t="s">
        <v>231</v>
      </c>
      <c r="B1412" s="0" t="n">
        <f aca="false">VALUE(LEFT(A1412,4))</f>
        <v>2021</v>
      </c>
      <c r="C1412" s="0" t="str">
        <f aca="false">"FY"&amp;IF(VALUE(MID(A1412,6,2))&gt;=4,VALUE(LEFT(A1412,4)),VALUE(LEFT(A1412,4))-1)&amp;"-"&amp;TEXT(MOD(IF(VALUE(MID(A1412,6,2))&gt;=4,VALUE(LEFT(A1412,4)),VALUE(LEFT(A1412,4))-1)+1,100),"00")</f>
        <v>FY2021-22</v>
      </c>
      <c r="D1412" s="0" t="s">
        <v>590</v>
      </c>
      <c r="E1412" s="0" t="s">
        <v>590</v>
      </c>
      <c r="F1412" s="0" t="str">
        <f aca="false">INDEX(Mapping!$B$2:$B$465,MATCH(E1412,Mapping!$A$2:$A$465,0))</f>
        <v>ADANIHB_WIND</v>
      </c>
      <c r="G1412" s="0" t="str">
        <f aca="false">INDEX(Mapping!$C$2:$C$465,MATCH(E1412,Mapping!$A$2:$A$465,0))</f>
        <v>ADANIHB_WIND</v>
      </c>
      <c r="H1412" s="2" t="n">
        <v>0.68</v>
      </c>
      <c r="I1412" s="3" t="n">
        <v>0.01</v>
      </c>
    </row>
    <row r="1413" customFormat="false" ht="15" hidden="false" customHeight="false" outlineLevel="0" collapsed="false">
      <c r="A1413" s="0" t="s">
        <v>231</v>
      </c>
      <c r="B1413" s="0" t="n">
        <f aca="false">VALUE(LEFT(A1413,4))</f>
        <v>2021</v>
      </c>
      <c r="C1413" s="0" t="str">
        <f aca="false">"FY"&amp;IF(VALUE(MID(A1413,6,2))&gt;=4,VALUE(LEFT(A1413,4)),VALUE(LEFT(A1413,4))-1)&amp;"-"&amp;TEXT(MOD(IF(VALUE(MID(A1413,6,2))&gt;=4,VALUE(LEFT(A1413,4)),VALUE(LEFT(A1413,4))-1)+1,100),"00")</f>
        <v>FY2021-22</v>
      </c>
      <c r="D1413" s="0" t="s">
        <v>150</v>
      </c>
      <c r="E1413" s="0" t="s">
        <v>150</v>
      </c>
      <c r="F1413" s="0" t="str">
        <f aca="false">INDEX(Mapping!$B$2:$B$465,MATCH(E1413,Mapping!$A$2:$A$465,0))</f>
        <v>DNH &amp; DD (UT)</v>
      </c>
      <c r="G1413" s="0" t="str">
        <f aca="false">INDEX(Mapping!$C$2:$C$465,MATCH(E1413,Mapping!$A$2:$A$465,0))</f>
        <v>DNH &amp; DD (UT)</v>
      </c>
      <c r="H1413" s="2" t="n">
        <v>0.18</v>
      </c>
      <c r="I1413" s="3" t="n">
        <v>0.003</v>
      </c>
    </row>
    <row r="1414" customFormat="false" ht="15" hidden="false" customHeight="false" outlineLevel="0" collapsed="false">
      <c r="A1414" s="0" t="s">
        <v>231</v>
      </c>
      <c r="B1414" s="0" t="n">
        <f aca="false">VALUE(LEFT(A1414,4))</f>
        <v>2021</v>
      </c>
      <c r="C1414" s="0" t="str">
        <f aca="false">"FY"&amp;IF(VALUE(MID(A1414,6,2))&gt;=4,VALUE(LEFT(A1414,4)),VALUE(LEFT(A1414,4))-1)&amp;"-"&amp;TEXT(MOD(IF(VALUE(MID(A1414,6,2))&gt;=4,VALUE(LEFT(A1414,4)),VALUE(LEFT(A1414,4))-1)+1,100),"00")</f>
        <v>FY2021-22</v>
      </c>
      <c r="D1414" s="0" t="s">
        <v>214</v>
      </c>
      <c r="E1414" s="0" t="s">
        <v>214</v>
      </c>
      <c r="F1414" s="0" t="str">
        <f aca="false">INDEX(Mapping!$B$2:$B$465,MATCH(E1414,Mapping!$A$2:$A$465,0))</f>
        <v>NLC INDIA</v>
      </c>
      <c r="G1414" s="0" t="str">
        <f aca="false">INDEX(Mapping!$C$2:$C$465,MATCH(E1414,Mapping!$A$2:$A$465,0))</f>
        <v>NLC INDIA GROUP</v>
      </c>
      <c r="H1414" s="2" t="n">
        <v>0.06</v>
      </c>
      <c r="I1414" s="3" t="n">
        <v>0.001</v>
      </c>
    </row>
    <row r="1415" customFormat="false" ht="15" hidden="false" customHeight="false" outlineLevel="0" collapsed="false">
      <c r="A1415" s="0" t="s">
        <v>549</v>
      </c>
      <c r="B1415" s="0" t="n">
        <f aca="false">VALUE(LEFT(A1415,4))</f>
        <v>2021</v>
      </c>
      <c r="C1415" s="0" t="str">
        <f aca="false">"FY"&amp;IF(VALUE(MID(A1415,6,2))&gt;=4,VALUE(LEFT(A1415,4)),VALUE(LEFT(A1415,4))-1)&amp;"-"&amp;TEXT(MOD(IF(VALUE(MID(A1415,6,2))&gt;=4,VALUE(LEFT(A1415,4)),VALUE(LEFT(A1415,4))-1)+1,100),"00")</f>
        <v>FY2021-22</v>
      </c>
      <c r="D1415" s="0" t="s">
        <v>36</v>
      </c>
      <c r="E1415" s="0" t="s">
        <v>36</v>
      </c>
      <c r="F1415" s="0" t="str">
        <f aca="false">INDEX(Mapping!$B$2:$B$465,MATCH(E1415,Mapping!$A$2:$A$465,0))</f>
        <v>UTTAR PRADESH</v>
      </c>
      <c r="G1415" s="0" t="str">
        <f aca="false">INDEX(Mapping!$C$2:$C$465,MATCH(E1415,Mapping!$A$2:$A$465,0))</f>
        <v>UTTAR PRADESH</v>
      </c>
      <c r="H1415" s="2" t="n">
        <v>746.53</v>
      </c>
      <c r="I1415" s="3" t="n">
        <v>11.63</v>
      </c>
    </row>
    <row r="1416" customFormat="false" ht="15" hidden="false" customHeight="false" outlineLevel="0" collapsed="false">
      <c r="A1416" s="0" t="s">
        <v>549</v>
      </c>
      <c r="B1416" s="0" t="n">
        <f aca="false">VALUE(LEFT(A1416,4))</f>
        <v>2021</v>
      </c>
      <c r="C1416" s="0" t="str">
        <f aca="false">"FY"&amp;IF(VALUE(MID(A1416,6,2))&gt;=4,VALUE(LEFT(A1416,4)),VALUE(LEFT(A1416,4))-1)&amp;"-"&amp;TEXT(MOD(IF(VALUE(MID(A1416,6,2))&gt;=4,VALUE(LEFT(A1416,4)),VALUE(LEFT(A1416,4))-1)+1,100),"00")</f>
        <v>FY2021-22</v>
      </c>
      <c r="D1416" s="0" t="s">
        <v>35</v>
      </c>
      <c r="E1416" s="0" t="s">
        <v>35</v>
      </c>
      <c r="F1416" s="0" t="str">
        <f aca="false">INDEX(Mapping!$B$2:$B$465,MATCH(E1416,Mapping!$A$2:$A$465,0))</f>
        <v>TELANGANA</v>
      </c>
      <c r="G1416" s="0" t="str">
        <f aca="false">INDEX(Mapping!$C$2:$C$465,MATCH(E1416,Mapping!$A$2:$A$465,0))</f>
        <v>TELANGANA</v>
      </c>
      <c r="H1416" s="2" t="n">
        <v>658.66</v>
      </c>
      <c r="I1416" s="3" t="n">
        <v>10.26</v>
      </c>
    </row>
    <row r="1417" customFormat="false" ht="15" hidden="false" customHeight="false" outlineLevel="0" collapsed="false">
      <c r="A1417" s="0" t="s">
        <v>549</v>
      </c>
      <c r="B1417" s="0" t="n">
        <f aca="false">VALUE(LEFT(A1417,4))</f>
        <v>2021</v>
      </c>
      <c r="C1417" s="0" t="str">
        <f aca="false">"FY"&amp;IF(VALUE(MID(A1417,6,2))&gt;=4,VALUE(LEFT(A1417,4)),VALUE(LEFT(A1417,4))-1)&amp;"-"&amp;TEXT(MOD(IF(VALUE(MID(A1417,6,2))&gt;=4,VALUE(LEFT(A1417,4)),VALUE(LEFT(A1417,4))-1)+1,100),"00")</f>
        <v>FY2021-22</v>
      </c>
      <c r="D1417" s="0" t="s">
        <v>62</v>
      </c>
      <c r="E1417" s="0" t="s">
        <v>62</v>
      </c>
      <c r="F1417" s="0" t="str">
        <f aca="false">INDEX(Mapping!$B$2:$B$465,MATCH(E1417,Mapping!$A$2:$A$465,0))</f>
        <v>TEESTA URJA (TEESTA-III HEP)</v>
      </c>
      <c r="G1417" s="0" t="str">
        <f aca="false">INDEX(Mapping!$C$2:$C$465,MATCH(E1417,Mapping!$A$2:$A$465,0))</f>
        <v>TEESTA URJA (TEESTA-III HEP)</v>
      </c>
      <c r="H1417" s="2" t="n">
        <v>505.58</v>
      </c>
      <c r="I1417" s="3" t="n">
        <v>7.88</v>
      </c>
    </row>
    <row r="1418" customFormat="false" ht="15" hidden="false" customHeight="false" outlineLevel="0" collapsed="false">
      <c r="A1418" s="0" t="s">
        <v>549</v>
      </c>
      <c r="B1418" s="0" t="n">
        <f aca="false">VALUE(LEFT(A1418,4))</f>
        <v>2021</v>
      </c>
      <c r="C1418" s="0" t="str">
        <f aca="false">"FY"&amp;IF(VALUE(MID(A1418,6,2))&gt;=4,VALUE(LEFT(A1418,4)),VALUE(LEFT(A1418,4))-1)&amp;"-"&amp;TEXT(MOD(IF(VALUE(MID(A1418,6,2))&gt;=4,VALUE(LEFT(A1418,4)),VALUE(LEFT(A1418,4))-1)+1,100),"00")</f>
        <v>FY2021-22</v>
      </c>
      <c r="D1418" s="0" t="s">
        <v>43</v>
      </c>
      <c r="E1418" s="0" t="s">
        <v>43</v>
      </c>
      <c r="F1418" s="0" t="str">
        <f aca="false">INDEX(Mapping!$B$2:$B$465,MATCH(E1418,Mapping!$A$2:$A$465,0))</f>
        <v>ODISHA</v>
      </c>
      <c r="G1418" s="0" t="str">
        <f aca="false">INDEX(Mapping!$C$2:$C$465,MATCH(E1418,Mapping!$A$2:$A$465,0))</f>
        <v>ODISHA</v>
      </c>
      <c r="H1418" s="2" t="n">
        <v>497.56</v>
      </c>
      <c r="I1418" s="3" t="n">
        <v>7.75</v>
      </c>
    </row>
    <row r="1419" customFormat="false" ht="15" hidden="false" customHeight="false" outlineLevel="0" collapsed="false">
      <c r="A1419" s="0" t="s">
        <v>549</v>
      </c>
      <c r="B1419" s="0" t="n">
        <f aca="false">VALUE(LEFT(A1419,4))</f>
        <v>2021</v>
      </c>
      <c r="C1419" s="0" t="str">
        <f aca="false">"FY"&amp;IF(VALUE(MID(A1419,6,2))&gt;=4,VALUE(LEFT(A1419,4)),VALUE(LEFT(A1419,4))-1)&amp;"-"&amp;TEXT(MOD(IF(VALUE(MID(A1419,6,2))&gt;=4,VALUE(LEFT(A1419,4)),VALUE(LEFT(A1419,4))-1)+1,100),"00")</f>
        <v>FY2021-22</v>
      </c>
      <c r="D1419" s="0" t="s">
        <v>47</v>
      </c>
      <c r="E1419" s="0" t="s">
        <v>47</v>
      </c>
      <c r="F1419" s="0" t="str">
        <f aca="false">INDEX(Mapping!$B$2:$B$465,MATCH(E1419,Mapping!$A$2:$A$465,0))</f>
        <v>KARNATAKA</v>
      </c>
      <c r="G1419" s="0" t="str">
        <f aca="false">INDEX(Mapping!$C$2:$C$465,MATCH(E1419,Mapping!$A$2:$A$465,0))</f>
        <v>KARNATAKA</v>
      </c>
      <c r="H1419" s="2" t="n">
        <v>493.83</v>
      </c>
      <c r="I1419" s="3" t="n">
        <v>7.69</v>
      </c>
    </row>
    <row r="1420" customFormat="false" ht="15" hidden="false" customHeight="false" outlineLevel="0" collapsed="false">
      <c r="A1420" s="0" t="s">
        <v>549</v>
      </c>
      <c r="B1420" s="0" t="n">
        <f aca="false">VALUE(LEFT(A1420,4))</f>
        <v>2021</v>
      </c>
      <c r="C1420" s="0" t="str">
        <f aca="false">"FY"&amp;IF(VALUE(MID(A1420,6,2))&gt;=4,VALUE(LEFT(A1420,4)),VALUE(LEFT(A1420,4))-1)&amp;"-"&amp;TEXT(MOD(IF(VALUE(MID(A1420,6,2))&gt;=4,VALUE(LEFT(A1420,4)),VALUE(LEFT(A1420,4))-1)+1,100),"00")</f>
        <v>FY2021-22</v>
      </c>
      <c r="D1420" s="0" t="s">
        <v>53</v>
      </c>
      <c r="E1420" s="0" t="s">
        <v>53</v>
      </c>
      <c r="F1420" s="0" t="str">
        <f aca="false">INDEX(Mapping!$B$2:$B$465,MATCH(E1420,Mapping!$A$2:$A$465,0))</f>
        <v>HIMACHAL PRADESH</v>
      </c>
      <c r="G1420" s="0" t="str">
        <f aca="false">INDEX(Mapping!$C$2:$C$465,MATCH(E1420,Mapping!$A$2:$A$465,0))</f>
        <v>HIMACHAL PRADESH</v>
      </c>
      <c r="H1420" s="2" t="n">
        <v>399.3</v>
      </c>
      <c r="I1420" s="3" t="n">
        <v>6.22</v>
      </c>
    </row>
    <row r="1421" customFormat="false" ht="15" hidden="false" customHeight="false" outlineLevel="0" collapsed="false">
      <c r="A1421" s="0" t="s">
        <v>549</v>
      </c>
      <c r="B1421" s="0" t="n">
        <f aca="false">VALUE(LEFT(A1421,4))</f>
        <v>2021</v>
      </c>
      <c r="C1421" s="0" t="str">
        <f aca="false">"FY"&amp;IF(VALUE(MID(A1421,6,2))&gt;=4,VALUE(LEFT(A1421,4)),VALUE(LEFT(A1421,4))-1)&amp;"-"&amp;TEXT(MOD(IF(VALUE(MID(A1421,6,2))&gt;=4,VALUE(LEFT(A1421,4)),VALUE(LEFT(A1421,4))-1)+1,100),"00")</f>
        <v>FY2021-22</v>
      </c>
      <c r="D1421" s="0" t="s">
        <v>57</v>
      </c>
      <c r="E1421" s="0" t="s">
        <v>57</v>
      </c>
      <c r="F1421" s="0" t="str">
        <f aca="false">INDEX(Mapping!$B$2:$B$465,MATCH(E1421,Mapping!$A$2:$A$465,0))</f>
        <v>SEIL ENERGY INDIA (EX-SEMBCORP)</v>
      </c>
      <c r="G1421" s="0" t="str">
        <f aca="false">INDEX(Mapping!$C$2:$C$465,MATCH(E1421,Mapping!$A$2:$A$465,0))</f>
        <v>SEIL ENERGY INDIA</v>
      </c>
      <c r="H1421" s="2" t="n">
        <v>346.55</v>
      </c>
      <c r="I1421" s="3" t="n">
        <v>5.4</v>
      </c>
    </row>
    <row r="1422" customFormat="false" ht="15" hidden="false" customHeight="false" outlineLevel="0" collapsed="false">
      <c r="A1422" s="0" t="s">
        <v>549</v>
      </c>
      <c r="B1422" s="0" t="n">
        <f aca="false">VALUE(LEFT(A1422,4))</f>
        <v>2021</v>
      </c>
      <c r="C1422" s="0" t="str">
        <f aca="false">"FY"&amp;IF(VALUE(MID(A1422,6,2))&gt;=4,VALUE(LEFT(A1422,4)),VALUE(LEFT(A1422,4))-1)&amp;"-"&amp;TEXT(MOD(IF(VALUE(MID(A1422,6,2))&gt;=4,VALUE(LEFT(A1422,4)),VALUE(LEFT(A1422,4))-1)+1,100),"00")</f>
        <v>FY2021-22</v>
      </c>
      <c r="D1422" s="0" t="s">
        <v>72</v>
      </c>
      <c r="E1422" s="0" t="s">
        <v>72</v>
      </c>
      <c r="F1422" s="0" t="str">
        <f aca="false">INDEX(Mapping!$B$2:$B$465,MATCH(E1422,Mapping!$A$2:$A$465,0))</f>
        <v>JINDAL POWER LTD - STAGE 1</v>
      </c>
      <c r="G1422" s="0" t="str">
        <f aca="false">INDEX(Mapping!$C$2:$C$465,MATCH(E1422,Mapping!$A$2:$A$465,0))</f>
        <v>JINDAL POWER LTD (BOTH STAGES)</v>
      </c>
      <c r="H1422" s="2" t="n">
        <v>303.65</v>
      </c>
      <c r="I1422" s="3" t="n">
        <v>4.73</v>
      </c>
    </row>
    <row r="1423" customFormat="false" ht="15" hidden="false" customHeight="false" outlineLevel="0" collapsed="false">
      <c r="A1423" s="0" t="s">
        <v>549</v>
      </c>
      <c r="B1423" s="0" t="n">
        <f aca="false">VALUE(LEFT(A1423,4))</f>
        <v>2021</v>
      </c>
      <c r="C1423" s="0" t="str">
        <f aca="false">"FY"&amp;IF(VALUE(MID(A1423,6,2))&gt;=4,VALUE(LEFT(A1423,4)),VALUE(LEFT(A1423,4))-1)&amp;"-"&amp;TEXT(MOD(IF(VALUE(MID(A1423,6,2))&gt;=4,VALUE(LEFT(A1423,4)),VALUE(LEFT(A1423,4))-1)+1,100),"00")</f>
        <v>FY2021-22</v>
      </c>
      <c r="D1423" s="0" t="s">
        <v>82</v>
      </c>
      <c r="E1423" s="0" t="s">
        <v>82</v>
      </c>
      <c r="F1423" s="0" t="str">
        <f aca="false">INDEX(Mapping!$B$2:$B$465,MATCH(E1423,Mapping!$A$2:$A$465,0))</f>
        <v>JINDAL INDIA THERMAL POWER (JITPL)</v>
      </c>
      <c r="G1423" s="0" t="str">
        <f aca="false">INDEX(Mapping!$C$2:$C$465,MATCH(E1423,Mapping!$A$2:$A$465,0))</f>
        <v>JINDAL INDIA THERMAL POWER (JITPL)</v>
      </c>
      <c r="H1423" s="2" t="n">
        <v>241.2</v>
      </c>
      <c r="I1423" s="3" t="n">
        <v>3.76</v>
      </c>
    </row>
    <row r="1424" customFormat="false" ht="15" hidden="false" customHeight="false" outlineLevel="0" collapsed="false">
      <c r="A1424" s="0" t="s">
        <v>549</v>
      </c>
      <c r="B1424" s="0" t="n">
        <f aca="false">VALUE(LEFT(A1424,4))</f>
        <v>2021</v>
      </c>
      <c r="C1424" s="0" t="str">
        <f aca="false">"FY"&amp;IF(VALUE(MID(A1424,6,2))&gt;=4,VALUE(LEFT(A1424,4)),VALUE(LEFT(A1424,4))-1)&amp;"-"&amp;TEXT(MOD(IF(VALUE(MID(A1424,6,2))&gt;=4,VALUE(LEFT(A1424,4)),VALUE(LEFT(A1424,4))-1)+1,100),"00")</f>
        <v>FY2021-22</v>
      </c>
      <c r="D1424" s="0" t="s">
        <v>134</v>
      </c>
      <c r="E1424" s="0" t="s">
        <v>134</v>
      </c>
      <c r="F1424" s="0" t="str">
        <f aca="false">INDEX(Mapping!$B$2:$B$465,MATCH(E1424,Mapping!$A$2:$A$465,0))</f>
        <v>NTPC STATIONS</v>
      </c>
      <c r="G1424" s="0" t="str">
        <f aca="false">INDEX(Mapping!$C$2:$C$465,MATCH(E1424,Mapping!$A$2:$A$465,0))</f>
        <v>NTPC GROUP</v>
      </c>
      <c r="H1424" s="2" t="n">
        <v>202.07</v>
      </c>
      <c r="I1424" s="3" t="n">
        <v>3.15</v>
      </c>
    </row>
    <row r="1425" customFormat="false" ht="15" hidden="false" customHeight="false" outlineLevel="0" collapsed="false">
      <c r="A1425" s="0" t="s">
        <v>549</v>
      </c>
      <c r="B1425" s="0" t="n">
        <f aca="false">VALUE(LEFT(A1425,4))</f>
        <v>2021</v>
      </c>
      <c r="C1425" s="0" t="str">
        <f aca="false">"FY"&amp;IF(VALUE(MID(A1425,6,2))&gt;=4,VALUE(LEFT(A1425,4)),VALUE(LEFT(A1425,4))-1)&amp;"-"&amp;TEXT(MOD(IF(VALUE(MID(A1425,6,2))&gt;=4,VALUE(LEFT(A1425,4)),VALUE(LEFT(A1425,4))-1)+1,100),"00")</f>
        <v>FY2021-22</v>
      </c>
      <c r="D1425" s="0" t="s">
        <v>48</v>
      </c>
      <c r="E1425" s="0" t="s">
        <v>48</v>
      </c>
      <c r="F1425" s="0" t="str">
        <f aca="false">INDEX(Mapping!$B$2:$B$465,MATCH(E1425,Mapping!$A$2:$A$465,0))</f>
        <v>DELHI</v>
      </c>
      <c r="G1425" s="0" t="str">
        <f aca="false">INDEX(Mapping!$C$2:$C$465,MATCH(E1425,Mapping!$A$2:$A$465,0))</f>
        <v>DELHI</v>
      </c>
      <c r="H1425" s="2" t="n">
        <v>168.99</v>
      </c>
      <c r="I1425" s="3" t="n">
        <v>2.63</v>
      </c>
    </row>
    <row r="1426" customFormat="false" ht="15" hidden="false" customHeight="false" outlineLevel="0" collapsed="false">
      <c r="A1426" s="0" t="s">
        <v>549</v>
      </c>
      <c r="B1426" s="0" t="n">
        <f aca="false">VALUE(LEFT(A1426,4))</f>
        <v>2021</v>
      </c>
      <c r="C1426" s="0" t="str">
        <f aca="false">"FY"&amp;IF(VALUE(MID(A1426,6,2))&gt;=4,VALUE(LEFT(A1426,4)),VALUE(LEFT(A1426,4))-1)&amp;"-"&amp;TEXT(MOD(IF(VALUE(MID(A1426,6,2))&gt;=4,VALUE(LEFT(A1426,4)),VALUE(LEFT(A1426,4))-1)+1,100),"00")</f>
        <v>FY2021-22</v>
      </c>
      <c r="D1426" s="0" t="s">
        <v>39</v>
      </c>
      <c r="E1426" s="0" t="s">
        <v>39</v>
      </c>
      <c r="F1426" s="0" t="str">
        <f aca="false">INDEX(Mapping!$B$2:$B$465,MATCH(E1426,Mapping!$A$2:$A$465,0))</f>
        <v>WEST BENGAL</v>
      </c>
      <c r="G1426" s="0" t="str">
        <f aca="false">INDEX(Mapping!$C$2:$C$465,MATCH(E1426,Mapping!$A$2:$A$465,0))</f>
        <v>WEST BENGAL</v>
      </c>
      <c r="H1426" s="2" t="n">
        <v>153.47</v>
      </c>
      <c r="I1426" s="3" t="n">
        <v>2.39</v>
      </c>
    </row>
    <row r="1427" customFormat="false" ht="15" hidden="false" customHeight="false" outlineLevel="0" collapsed="false">
      <c r="A1427" s="0" t="s">
        <v>549</v>
      </c>
      <c r="B1427" s="0" t="n">
        <f aca="false">VALUE(LEFT(A1427,4))</f>
        <v>2021</v>
      </c>
      <c r="C1427" s="0" t="str">
        <f aca="false">"FY"&amp;IF(VALUE(MID(A1427,6,2))&gt;=4,VALUE(LEFT(A1427,4)),VALUE(LEFT(A1427,4))-1)&amp;"-"&amp;TEXT(MOD(IF(VALUE(MID(A1427,6,2))&gt;=4,VALUE(LEFT(A1427,4)),VALUE(LEFT(A1427,4))-1)+1,100),"00")</f>
        <v>FY2021-22</v>
      </c>
      <c r="D1427" s="0" t="s">
        <v>71</v>
      </c>
      <c r="E1427" s="0" t="s">
        <v>71</v>
      </c>
      <c r="F1427" s="0" t="str">
        <f aca="false">INDEX(Mapping!$B$2:$B$465,MATCH(E1427,Mapping!$A$2:$A$465,0))</f>
        <v>KERALA</v>
      </c>
      <c r="G1427" s="0" t="str">
        <f aca="false">INDEX(Mapping!$C$2:$C$465,MATCH(E1427,Mapping!$A$2:$A$465,0))</f>
        <v>KERALA</v>
      </c>
      <c r="H1427" s="2" t="n">
        <v>83.96</v>
      </c>
      <c r="I1427" s="3" t="n">
        <v>1.31</v>
      </c>
    </row>
    <row r="1428" customFormat="false" ht="15" hidden="false" customHeight="false" outlineLevel="0" collapsed="false">
      <c r="A1428" s="0" t="s">
        <v>549</v>
      </c>
      <c r="B1428" s="0" t="n">
        <f aca="false">VALUE(LEFT(A1428,4))</f>
        <v>2021</v>
      </c>
      <c r="C1428" s="0" t="str">
        <f aca="false">"FY"&amp;IF(VALUE(MID(A1428,6,2))&gt;=4,VALUE(LEFT(A1428,4)),VALUE(LEFT(A1428,4))-1)&amp;"-"&amp;TEXT(MOD(IF(VALUE(MID(A1428,6,2))&gt;=4,VALUE(LEFT(A1428,4)),VALUE(LEFT(A1428,4))-1)+1,100),"00")</f>
        <v>FY2021-22</v>
      </c>
      <c r="D1428" s="0" t="s">
        <v>45</v>
      </c>
      <c r="E1428" s="0" t="s">
        <v>45</v>
      </c>
      <c r="F1428" s="0" t="str">
        <f aca="false">INDEX(Mapping!$B$2:$B$465,MATCH(E1428,Mapping!$A$2:$A$465,0))</f>
        <v>BIHAR</v>
      </c>
      <c r="G1428" s="0" t="str">
        <f aca="false">INDEX(Mapping!$C$2:$C$465,MATCH(E1428,Mapping!$A$2:$A$465,0))</f>
        <v>BIHAR</v>
      </c>
      <c r="H1428" s="2" t="n">
        <v>77.75</v>
      </c>
      <c r="I1428" s="3" t="n">
        <v>1.21</v>
      </c>
    </row>
    <row r="1429" customFormat="false" ht="15" hidden="false" customHeight="false" outlineLevel="0" collapsed="false">
      <c r="A1429" s="0" t="s">
        <v>549</v>
      </c>
      <c r="B1429" s="0" t="n">
        <f aca="false">VALUE(LEFT(A1429,4))</f>
        <v>2021</v>
      </c>
      <c r="C1429" s="0" t="str">
        <f aca="false">"FY"&amp;IF(VALUE(MID(A1429,6,2))&gt;=4,VALUE(LEFT(A1429,4)),VALUE(LEFT(A1429,4))-1)&amp;"-"&amp;TEXT(MOD(IF(VALUE(MID(A1429,6,2))&gt;=4,VALUE(LEFT(A1429,4)),VALUE(LEFT(A1429,4))-1)+1,100),"00")</f>
        <v>FY2021-22</v>
      </c>
      <c r="D1429" s="0" t="s">
        <v>116</v>
      </c>
      <c r="E1429" s="0" t="s">
        <v>116</v>
      </c>
      <c r="F1429" s="0" t="str">
        <f aca="false">INDEX(Mapping!$B$2:$B$465,MATCH(E1429,Mapping!$A$2:$A$465,0))</f>
        <v>RKM POWERGEN</v>
      </c>
      <c r="G1429" s="0" t="str">
        <f aca="false">INDEX(Mapping!$C$2:$C$465,MATCH(E1429,Mapping!$A$2:$A$465,0))</f>
        <v>RKM POWERGEN</v>
      </c>
      <c r="H1429" s="2" t="n">
        <v>74.37</v>
      </c>
      <c r="I1429" s="3" t="n">
        <v>1.16</v>
      </c>
    </row>
    <row r="1430" customFormat="false" ht="15" hidden="false" customHeight="false" outlineLevel="0" collapsed="false">
      <c r="A1430" s="0" t="s">
        <v>549</v>
      </c>
      <c r="B1430" s="0" t="n">
        <f aca="false">VALUE(LEFT(A1430,4))</f>
        <v>2021</v>
      </c>
      <c r="C1430" s="0" t="str">
        <f aca="false">"FY"&amp;IF(VALUE(MID(A1430,6,2))&gt;=4,VALUE(LEFT(A1430,4)),VALUE(LEFT(A1430,4))-1)&amp;"-"&amp;TEXT(MOD(IF(VALUE(MID(A1430,6,2))&gt;=4,VALUE(LEFT(A1430,4)),VALUE(LEFT(A1430,4))-1)+1,100),"00")</f>
        <v>FY2021-22</v>
      </c>
      <c r="D1430" s="0" t="s">
        <v>49</v>
      </c>
      <c r="E1430" s="0" t="s">
        <v>49</v>
      </c>
      <c r="F1430" s="0" t="str">
        <f aca="false">INDEX(Mapping!$B$2:$B$465,MATCH(E1430,Mapping!$A$2:$A$465,0))</f>
        <v>MADHYA PRADESH</v>
      </c>
      <c r="G1430" s="0" t="str">
        <f aca="false">INDEX(Mapping!$C$2:$C$465,MATCH(E1430,Mapping!$A$2:$A$465,0))</f>
        <v>MADHYA PRADESH</v>
      </c>
      <c r="H1430" s="2" t="n">
        <v>73.53</v>
      </c>
      <c r="I1430" s="3" t="n">
        <v>1.15</v>
      </c>
    </row>
    <row r="1431" customFormat="false" ht="15" hidden="false" customHeight="false" outlineLevel="0" collapsed="false">
      <c r="A1431" s="0" t="s">
        <v>549</v>
      </c>
      <c r="B1431" s="0" t="n">
        <f aca="false">VALUE(LEFT(A1431,4))</f>
        <v>2021</v>
      </c>
      <c r="C1431" s="0" t="str">
        <f aca="false">"FY"&amp;IF(VALUE(MID(A1431,6,2))&gt;=4,VALUE(LEFT(A1431,4)),VALUE(LEFT(A1431,4))-1)&amp;"-"&amp;TEXT(MOD(IF(VALUE(MID(A1431,6,2))&gt;=4,VALUE(LEFT(A1431,4)),VALUE(LEFT(A1431,4))-1)+1,100),"00")</f>
        <v>FY2021-22</v>
      </c>
      <c r="D1431" s="0" t="s">
        <v>79</v>
      </c>
      <c r="E1431" s="0" t="s">
        <v>79</v>
      </c>
      <c r="F1431" s="0" t="str">
        <f aca="false">INDEX(Mapping!$B$2:$B$465,MATCH(E1431,Mapping!$A$2:$A$465,0))</f>
        <v>MAHAN ENERGEN (EX-ESSAR POWER MP)</v>
      </c>
      <c r="G1431" s="0" t="str">
        <f aca="false">INDEX(Mapping!$C$2:$C$465,MATCH(E1431,Mapping!$A$2:$A$465,0))</f>
        <v>ADANI POWER (ALL PLANTS)</v>
      </c>
      <c r="H1431" s="2" t="n">
        <v>69.94</v>
      </c>
      <c r="I1431" s="3" t="n">
        <v>1.09</v>
      </c>
    </row>
    <row r="1432" customFormat="false" ht="15" hidden="false" customHeight="false" outlineLevel="0" collapsed="false">
      <c r="A1432" s="0" t="s">
        <v>549</v>
      </c>
      <c r="B1432" s="0" t="n">
        <f aca="false">VALUE(LEFT(A1432,4))</f>
        <v>2021</v>
      </c>
      <c r="C1432" s="0" t="str">
        <f aca="false">"FY"&amp;IF(VALUE(MID(A1432,6,2))&gt;=4,VALUE(LEFT(A1432,4)),VALUE(LEFT(A1432,4))-1)&amp;"-"&amp;TEXT(MOD(IF(VALUE(MID(A1432,6,2))&gt;=4,VALUE(LEFT(A1432,4)),VALUE(LEFT(A1432,4))-1)+1,100),"00")</f>
        <v>FY2021-22</v>
      </c>
      <c r="D1432" s="0" t="s">
        <v>190</v>
      </c>
      <c r="E1432" s="0" t="s">
        <v>190</v>
      </c>
      <c r="F1432" s="0" t="str">
        <f aca="false">INDEX(Mapping!$B$2:$B$465,MATCH(E1432,Mapping!$A$2:$A$465,0))</f>
        <v>JORETHANG</v>
      </c>
      <c r="G1432" s="0" t="str">
        <f aca="false">INDEX(Mapping!$C$2:$C$465,MATCH(E1432,Mapping!$A$2:$A$465,0))</f>
        <v>JORETHANG</v>
      </c>
      <c r="H1432" s="2" t="n">
        <v>66.28</v>
      </c>
      <c r="I1432" s="3" t="n">
        <v>1.03</v>
      </c>
    </row>
    <row r="1433" customFormat="false" ht="15" hidden="false" customHeight="false" outlineLevel="0" collapsed="false">
      <c r="A1433" s="0" t="s">
        <v>549</v>
      </c>
      <c r="B1433" s="0" t="n">
        <f aca="false">VALUE(LEFT(A1433,4))</f>
        <v>2021</v>
      </c>
      <c r="C1433" s="0" t="str">
        <f aca="false">"FY"&amp;IF(VALUE(MID(A1433,6,2))&gt;=4,VALUE(LEFT(A1433,4)),VALUE(LEFT(A1433,4))-1)&amp;"-"&amp;TEXT(MOD(IF(VALUE(MID(A1433,6,2))&gt;=4,VALUE(LEFT(A1433,4)),VALUE(LEFT(A1433,4))-1)+1,100),"00")</f>
        <v>FY2021-22</v>
      </c>
      <c r="D1433" s="0" t="s">
        <v>85</v>
      </c>
      <c r="E1433" s="0" t="s">
        <v>85</v>
      </c>
      <c r="F1433" s="0" t="str">
        <f aca="false">INDEX(Mapping!$B$2:$B$465,MATCH(E1433,Mapping!$A$2:$A$465,0))</f>
        <v>ADANI POWER - RAIPUR TPP (EX-GMR CHHATTISGARH)</v>
      </c>
      <c r="G1433" s="0" t="str">
        <f aca="false">INDEX(Mapping!$C$2:$C$465,MATCH(E1433,Mapping!$A$2:$A$465,0))</f>
        <v>ADANI POWER (ALL PLANTS)</v>
      </c>
      <c r="H1433" s="2" t="n">
        <v>65.99</v>
      </c>
      <c r="I1433" s="3" t="n">
        <v>1.03</v>
      </c>
    </row>
    <row r="1434" customFormat="false" ht="15" hidden="false" customHeight="false" outlineLevel="0" collapsed="false">
      <c r="A1434" s="0" t="s">
        <v>549</v>
      </c>
      <c r="B1434" s="0" t="n">
        <f aca="false">VALUE(LEFT(A1434,4))</f>
        <v>2021</v>
      </c>
      <c r="C1434" s="0" t="str">
        <f aca="false">"FY"&amp;IF(VALUE(MID(A1434,6,2))&gt;=4,VALUE(LEFT(A1434,4)),VALUE(LEFT(A1434,4))-1)&amp;"-"&amp;TEXT(MOD(IF(VALUE(MID(A1434,6,2))&gt;=4,VALUE(LEFT(A1434,4)),VALUE(LEFT(A1434,4))-1)+1,100),"00")</f>
        <v>FY2021-22</v>
      </c>
      <c r="D1434" s="0" t="s">
        <v>194</v>
      </c>
      <c r="E1434" s="0" t="s">
        <v>194</v>
      </c>
      <c r="F1434" s="0" t="str">
        <f aca="false">INDEX(Mapping!$B$2:$B$465,MATCH(E1434,Mapping!$A$2:$A$465,0))</f>
        <v>TASHIDENG HEP</v>
      </c>
      <c r="G1434" s="0" t="str">
        <f aca="false">INDEX(Mapping!$C$2:$C$465,MATCH(E1434,Mapping!$A$2:$A$465,0))</f>
        <v>TASHIDENG HEP</v>
      </c>
      <c r="H1434" s="2" t="n">
        <v>65.55</v>
      </c>
      <c r="I1434" s="3" t="n">
        <v>1.02</v>
      </c>
    </row>
    <row r="1435" customFormat="false" ht="15" hidden="false" customHeight="false" outlineLevel="0" collapsed="false">
      <c r="A1435" s="0" t="s">
        <v>549</v>
      </c>
      <c r="B1435" s="0" t="n">
        <f aca="false">VALUE(LEFT(A1435,4))</f>
        <v>2021</v>
      </c>
      <c r="C1435" s="0" t="str">
        <f aca="false">"FY"&amp;IF(VALUE(MID(A1435,6,2))&gt;=4,VALUE(LEFT(A1435,4)),VALUE(LEFT(A1435,4))-1)&amp;"-"&amp;TEXT(MOD(IF(VALUE(MID(A1435,6,2))&gt;=4,VALUE(LEFT(A1435,4)),VALUE(LEFT(A1435,4))-1)+1,100),"00")</f>
        <v>FY2021-22</v>
      </c>
      <c r="D1435" s="0" t="s">
        <v>211</v>
      </c>
      <c r="E1435" s="0" t="s">
        <v>211</v>
      </c>
      <c r="F1435" s="0" t="str">
        <f aca="false">INDEX(Mapping!$B$2:$B$465,MATCH(E1435,Mapping!$A$2:$A$465,0))</f>
        <v>SINGOLI BHATWARI HEP</v>
      </c>
      <c r="G1435" s="0" t="str">
        <f aca="false">INDEX(Mapping!$C$2:$C$465,MATCH(E1435,Mapping!$A$2:$A$465,0))</f>
        <v>SINGOLI BHATWARI HEP</v>
      </c>
      <c r="H1435" s="2" t="n">
        <v>65.1</v>
      </c>
      <c r="I1435" s="3" t="n">
        <v>1.01</v>
      </c>
    </row>
    <row r="1436" customFormat="false" ht="15" hidden="false" customHeight="false" outlineLevel="0" collapsed="false">
      <c r="A1436" s="0" t="s">
        <v>549</v>
      </c>
      <c r="B1436" s="0" t="n">
        <f aca="false">VALUE(LEFT(A1436,4))</f>
        <v>2021</v>
      </c>
      <c r="C1436" s="0" t="str">
        <f aca="false">"FY"&amp;IF(VALUE(MID(A1436,6,2))&gt;=4,VALUE(LEFT(A1436,4)),VALUE(LEFT(A1436,4))-1)&amp;"-"&amp;TEXT(MOD(IF(VALUE(MID(A1436,6,2))&gt;=4,VALUE(LEFT(A1436,4)),VALUE(LEFT(A1436,4))-1)+1,100),"00")</f>
        <v>FY2021-22</v>
      </c>
      <c r="D1436" s="0" t="s">
        <v>41</v>
      </c>
      <c r="E1436" s="0" t="s">
        <v>41</v>
      </c>
      <c r="F1436" s="0" t="str">
        <f aca="false">INDEX(Mapping!$B$2:$B$465,MATCH(E1436,Mapping!$A$2:$A$465,0))</f>
        <v>RAJASTHAN</v>
      </c>
      <c r="G1436" s="0" t="str">
        <f aca="false">INDEX(Mapping!$C$2:$C$465,MATCH(E1436,Mapping!$A$2:$A$465,0))</f>
        <v>RAJASTHAN</v>
      </c>
      <c r="H1436" s="2" t="n">
        <v>58.21</v>
      </c>
      <c r="I1436" s="3" t="n">
        <v>0.91</v>
      </c>
    </row>
    <row r="1437" customFormat="false" ht="15" hidden="false" customHeight="false" outlineLevel="0" collapsed="false">
      <c r="A1437" s="0" t="s">
        <v>549</v>
      </c>
      <c r="B1437" s="0" t="n">
        <f aca="false">VALUE(LEFT(A1437,4))</f>
        <v>2021</v>
      </c>
      <c r="C1437" s="0" t="str">
        <f aca="false">"FY"&amp;IF(VALUE(MID(A1437,6,2))&gt;=4,VALUE(LEFT(A1437,4)),VALUE(LEFT(A1437,4))-1)&amp;"-"&amp;TEXT(MOD(IF(VALUE(MID(A1437,6,2))&gt;=4,VALUE(LEFT(A1437,4)),VALUE(LEFT(A1437,4))-1)+1,100),"00")</f>
        <v>FY2021-22</v>
      </c>
      <c r="D1437" s="0" t="s">
        <v>46</v>
      </c>
      <c r="E1437" s="0" t="s">
        <v>46</v>
      </c>
      <c r="F1437" s="0" t="str">
        <f aca="false">INDEX(Mapping!$B$2:$B$465,MATCH(E1437,Mapping!$A$2:$A$465,0))</f>
        <v>CHHATTISGARH</v>
      </c>
      <c r="G1437" s="0" t="str">
        <f aca="false">INDEX(Mapping!$C$2:$C$465,MATCH(E1437,Mapping!$A$2:$A$465,0))</f>
        <v>CHHATTISGARH</v>
      </c>
      <c r="H1437" s="2" t="n">
        <v>57.98</v>
      </c>
      <c r="I1437" s="3" t="n">
        <v>0.9</v>
      </c>
    </row>
    <row r="1438" customFormat="false" ht="15" hidden="false" customHeight="false" outlineLevel="0" collapsed="false">
      <c r="A1438" s="0" t="s">
        <v>549</v>
      </c>
      <c r="B1438" s="0" t="n">
        <f aca="false">VALUE(LEFT(A1438,4))</f>
        <v>2021</v>
      </c>
      <c r="C1438" s="0" t="str">
        <f aca="false">"FY"&amp;IF(VALUE(MID(A1438,6,2))&gt;=4,VALUE(LEFT(A1438,4)),VALUE(LEFT(A1438,4))-1)&amp;"-"&amp;TEXT(MOD(IF(VALUE(MID(A1438,6,2))&gt;=4,VALUE(LEFT(A1438,4)),VALUE(LEFT(A1438,4))-1)+1,100),"00")</f>
        <v>FY2021-22</v>
      </c>
      <c r="D1438" s="0" t="s">
        <v>106</v>
      </c>
      <c r="E1438" s="0" t="s">
        <v>106</v>
      </c>
      <c r="F1438" s="0" t="str">
        <f aca="false">INDEX(Mapping!$B$2:$B$465,MATCH(E1438,Mapping!$A$2:$A$465,0))</f>
        <v>ACB (INDIA)</v>
      </c>
      <c r="G1438" s="0" t="str">
        <f aca="false">INDEX(Mapping!$C$2:$C$465,MATCH(E1438,Mapping!$A$2:$A$465,0))</f>
        <v>ACB (INDIA)</v>
      </c>
      <c r="H1438" s="2" t="n">
        <v>56.97</v>
      </c>
      <c r="I1438" s="3" t="n">
        <v>0.89</v>
      </c>
    </row>
    <row r="1439" customFormat="false" ht="15" hidden="false" customHeight="false" outlineLevel="0" collapsed="false">
      <c r="A1439" s="0" t="s">
        <v>549</v>
      </c>
      <c r="B1439" s="0" t="n">
        <f aca="false">VALUE(LEFT(A1439,4))</f>
        <v>2021</v>
      </c>
      <c r="C1439" s="0" t="str">
        <f aca="false">"FY"&amp;IF(VALUE(MID(A1439,6,2))&gt;=4,VALUE(LEFT(A1439,4)),VALUE(LEFT(A1439,4))-1)&amp;"-"&amp;TEXT(MOD(IF(VALUE(MID(A1439,6,2))&gt;=4,VALUE(LEFT(A1439,4)),VALUE(LEFT(A1439,4))-1)+1,100),"00")</f>
        <v>FY2021-22</v>
      </c>
      <c r="D1439" s="0" t="s">
        <v>140</v>
      </c>
      <c r="E1439" s="0" t="s">
        <v>140</v>
      </c>
      <c r="F1439" s="0" t="str">
        <f aca="false">INDEX(Mapping!$B$2:$B$465,MATCH(E1439,Mapping!$A$2:$A$465,0))</f>
        <v>NEEPCO STATIONS</v>
      </c>
      <c r="G1439" s="0" t="str">
        <f aca="false">INDEX(Mapping!$C$2:$C$465,MATCH(E1439,Mapping!$A$2:$A$465,0))</f>
        <v>NEEPCO STATIONS</v>
      </c>
      <c r="H1439" s="2" t="n">
        <v>54.66</v>
      </c>
      <c r="I1439" s="3" t="n">
        <v>0.85</v>
      </c>
    </row>
    <row r="1440" customFormat="false" ht="15" hidden="false" customHeight="false" outlineLevel="0" collapsed="false">
      <c r="A1440" s="0" t="s">
        <v>549</v>
      </c>
      <c r="B1440" s="0" t="n">
        <f aca="false">VALUE(LEFT(A1440,4))</f>
        <v>2021</v>
      </c>
      <c r="C1440" s="0" t="str">
        <f aca="false">"FY"&amp;IF(VALUE(MID(A1440,6,2))&gt;=4,VALUE(LEFT(A1440,4)),VALUE(LEFT(A1440,4))-1)&amp;"-"&amp;TEXT(MOD(IF(VALUE(MID(A1440,6,2))&gt;=4,VALUE(LEFT(A1440,4)),VALUE(LEFT(A1440,4))-1)+1,100),"00")</f>
        <v>FY2021-22</v>
      </c>
      <c r="D1440" s="0" t="s">
        <v>128</v>
      </c>
      <c r="E1440" s="0" t="s">
        <v>128</v>
      </c>
      <c r="F1440" s="0" t="str">
        <f aca="false">INDEX(Mapping!$B$2:$B$465,MATCH(E1440,Mapping!$A$2:$A$465,0))</f>
        <v>AD HYDRO POWER</v>
      </c>
      <c r="G1440" s="0" t="str">
        <f aca="false">INDEX(Mapping!$C$2:$C$465,MATCH(E1440,Mapping!$A$2:$A$465,0))</f>
        <v>AD HYDRO POWER</v>
      </c>
      <c r="H1440" s="2" t="n">
        <v>51.48</v>
      </c>
      <c r="I1440" s="3" t="n">
        <v>0.8</v>
      </c>
    </row>
    <row r="1441" customFormat="false" ht="15" hidden="false" customHeight="false" outlineLevel="0" collapsed="false">
      <c r="A1441" s="0" t="s">
        <v>549</v>
      </c>
      <c r="B1441" s="0" t="n">
        <f aca="false">VALUE(LEFT(A1441,4))</f>
        <v>2021</v>
      </c>
      <c r="C1441" s="0" t="str">
        <f aca="false">"FY"&amp;IF(VALUE(MID(A1441,6,2))&gt;=4,VALUE(LEFT(A1441,4)),VALUE(LEFT(A1441,4))-1)&amp;"-"&amp;TEXT(MOD(IF(VALUE(MID(A1441,6,2))&gt;=4,VALUE(LEFT(A1441,4)),VALUE(LEFT(A1441,4))-1)+1,100),"00")</f>
        <v>FY2021-22</v>
      </c>
      <c r="D1441" s="0" t="s">
        <v>191</v>
      </c>
      <c r="E1441" s="0" t="s">
        <v>191</v>
      </c>
      <c r="F1441" s="0" t="str">
        <f aca="false">INDEX(Mapping!$B$2:$B$465,MATCH(E1441,Mapping!$A$2:$A$465,0))</f>
        <v>DIKCHU HEP</v>
      </c>
      <c r="G1441" s="0" t="str">
        <f aca="false">INDEX(Mapping!$C$2:$C$465,MATCH(E1441,Mapping!$A$2:$A$465,0))</f>
        <v>DIKCHU HEP</v>
      </c>
      <c r="H1441" s="2" t="n">
        <v>48.32</v>
      </c>
      <c r="I1441" s="3" t="n">
        <v>0.75</v>
      </c>
    </row>
    <row r="1442" customFormat="false" ht="15" hidden="false" customHeight="false" outlineLevel="0" collapsed="false">
      <c r="A1442" s="0" t="s">
        <v>549</v>
      </c>
      <c r="B1442" s="0" t="n">
        <f aca="false">VALUE(LEFT(A1442,4))</f>
        <v>2021</v>
      </c>
      <c r="C1442" s="0" t="str">
        <f aca="false">"FY"&amp;IF(VALUE(MID(A1442,6,2))&gt;=4,VALUE(LEFT(A1442,4)),VALUE(LEFT(A1442,4))-1)&amp;"-"&amp;TEXT(MOD(IF(VALUE(MID(A1442,6,2))&gt;=4,VALUE(LEFT(A1442,4)),VALUE(LEFT(A1442,4))-1)+1,100),"00")</f>
        <v>FY2021-22</v>
      </c>
      <c r="D1442" s="0" t="s">
        <v>184</v>
      </c>
      <c r="E1442" s="0" t="s">
        <v>184</v>
      </c>
      <c r="F1442" s="0" t="str">
        <f aca="false">INDEX(Mapping!$B$2:$B$465,MATCH(E1442,Mapping!$A$2:$A$465,0))</f>
        <v>GMR KAMALANGA</v>
      </c>
      <c r="G1442" s="0" t="str">
        <f aca="false">INDEX(Mapping!$C$2:$C$465,MATCH(E1442,Mapping!$A$2:$A$465,0))</f>
        <v>GMR ENERGY</v>
      </c>
      <c r="H1442" s="2" t="n">
        <v>45.95</v>
      </c>
      <c r="I1442" s="3" t="n">
        <v>0.72</v>
      </c>
    </row>
    <row r="1443" customFormat="false" ht="15" hidden="false" customHeight="false" outlineLevel="0" collapsed="false">
      <c r="A1443" s="0" t="s">
        <v>549</v>
      </c>
      <c r="B1443" s="0" t="n">
        <f aca="false">VALUE(LEFT(A1443,4))</f>
        <v>2021</v>
      </c>
      <c r="C1443" s="0" t="str">
        <f aca="false">"FY"&amp;IF(VALUE(MID(A1443,6,2))&gt;=4,VALUE(LEFT(A1443,4)),VALUE(LEFT(A1443,4))-1)&amp;"-"&amp;TEXT(MOD(IF(VALUE(MID(A1443,6,2))&gt;=4,VALUE(LEFT(A1443,4)),VALUE(LEFT(A1443,4))-1)+1,100),"00")</f>
        <v>FY2021-22</v>
      </c>
      <c r="D1443" s="0" t="s">
        <v>143</v>
      </c>
      <c r="E1443" s="0" t="s">
        <v>143</v>
      </c>
      <c r="F1443" s="0" t="str">
        <f aca="false">INDEX(Mapping!$B$2:$B$465,MATCH(E1443,Mapping!$A$2:$A$465,0))</f>
        <v>MARUTI CLEAN COAL &amp; POWER</v>
      </c>
      <c r="G1443" s="0" t="str">
        <f aca="false">INDEX(Mapping!$C$2:$C$465,MATCH(E1443,Mapping!$A$2:$A$465,0))</f>
        <v>MARUTI CLEAN COAL &amp; POWER</v>
      </c>
      <c r="H1443" s="2" t="n">
        <v>45.88</v>
      </c>
      <c r="I1443" s="3" t="n">
        <v>0.71</v>
      </c>
    </row>
    <row r="1444" customFormat="false" ht="15" hidden="false" customHeight="false" outlineLevel="0" collapsed="false">
      <c r="A1444" s="0" t="s">
        <v>549</v>
      </c>
      <c r="B1444" s="0" t="n">
        <f aca="false">VALUE(LEFT(A1444,4))</f>
        <v>2021</v>
      </c>
      <c r="C1444" s="0" t="str">
        <f aca="false">"FY"&amp;IF(VALUE(MID(A1444,6,2))&gt;=4,VALUE(LEFT(A1444,4)),VALUE(LEFT(A1444,4))-1)&amp;"-"&amp;TEXT(MOD(IF(VALUE(MID(A1444,6,2))&gt;=4,VALUE(LEFT(A1444,4)),VALUE(LEFT(A1444,4))-1)+1,100),"00")</f>
        <v>FY2021-22</v>
      </c>
      <c r="D1444" s="0" t="s">
        <v>142</v>
      </c>
      <c r="E1444" s="0" t="s">
        <v>142</v>
      </c>
      <c r="F1444" s="0" t="str">
        <f aca="false">INDEX(Mapping!$B$2:$B$465,MATCH(E1444,Mapping!$A$2:$A$465,0))</f>
        <v>SAINJ HEP</v>
      </c>
      <c r="G1444" s="0" t="str">
        <f aca="false">INDEX(Mapping!$C$2:$C$465,MATCH(E1444,Mapping!$A$2:$A$465,0))</f>
        <v>SAINJ HEP</v>
      </c>
      <c r="H1444" s="2" t="n">
        <v>43.21</v>
      </c>
      <c r="I1444" s="3" t="n">
        <v>0.67</v>
      </c>
    </row>
    <row r="1445" customFormat="false" ht="15" hidden="false" customHeight="false" outlineLevel="0" collapsed="false">
      <c r="A1445" s="0" t="s">
        <v>549</v>
      </c>
      <c r="B1445" s="0" t="n">
        <f aca="false">VALUE(LEFT(A1445,4))</f>
        <v>2021</v>
      </c>
      <c r="C1445" s="0" t="str">
        <f aca="false">"FY"&amp;IF(VALUE(MID(A1445,6,2))&gt;=4,VALUE(LEFT(A1445,4)),VALUE(LEFT(A1445,4))-1)&amp;"-"&amp;TEXT(MOD(IF(VALUE(MID(A1445,6,2))&gt;=4,VALUE(LEFT(A1445,4)),VALUE(LEFT(A1445,4))-1)+1,100),"00")</f>
        <v>FY2021-22</v>
      </c>
      <c r="D1445" s="0" t="s">
        <v>54</v>
      </c>
      <c r="E1445" s="0" t="s">
        <v>54</v>
      </c>
      <c r="F1445" s="0" t="str">
        <f aca="false">INDEX(Mapping!$B$2:$B$465,MATCH(E1445,Mapping!$A$2:$A$465,0))</f>
        <v>JAMMU &amp; KASHMIR</v>
      </c>
      <c r="G1445" s="0" t="str">
        <f aca="false">INDEX(Mapping!$C$2:$C$465,MATCH(E1445,Mapping!$A$2:$A$465,0))</f>
        <v>JAMMU &amp; KASHMIR</v>
      </c>
      <c r="H1445" s="2" t="n">
        <v>42.11</v>
      </c>
      <c r="I1445" s="3" t="n">
        <v>0.66</v>
      </c>
    </row>
    <row r="1446" customFormat="false" ht="15" hidden="false" customHeight="false" outlineLevel="0" collapsed="false">
      <c r="A1446" s="0" t="s">
        <v>549</v>
      </c>
      <c r="B1446" s="0" t="n">
        <f aca="false">VALUE(LEFT(A1446,4))</f>
        <v>2021</v>
      </c>
      <c r="C1446" s="0" t="str">
        <f aca="false">"FY"&amp;IF(VALUE(MID(A1446,6,2))&gt;=4,VALUE(LEFT(A1446,4)),VALUE(LEFT(A1446,4))-1)&amp;"-"&amp;TEXT(MOD(IF(VALUE(MID(A1446,6,2))&gt;=4,VALUE(LEFT(A1446,4)),VALUE(LEFT(A1446,4))-1)+1,100),"00")</f>
        <v>FY2021-22</v>
      </c>
      <c r="D1446" s="0" t="s">
        <v>67</v>
      </c>
      <c r="E1446" s="0" t="s">
        <v>67</v>
      </c>
      <c r="F1446" s="0" t="str">
        <f aca="false">INDEX(Mapping!$B$2:$B$465,MATCH(E1446,Mapping!$A$2:$A$465,0))</f>
        <v>JINDAL POWER LTD - STAGE 2</v>
      </c>
      <c r="G1446" s="0" t="str">
        <f aca="false">INDEX(Mapping!$C$2:$C$465,MATCH(E1446,Mapping!$A$2:$A$465,0))</f>
        <v>JINDAL POWER LTD (BOTH STAGES)</v>
      </c>
      <c r="H1446" s="2" t="n">
        <v>38.05</v>
      </c>
      <c r="I1446" s="3" t="n">
        <v>0.59</v>
      </c>
    </row>
    <row r="1447" customFormat="false" ht="15" hidden="false" customHeight="false" outlineLevel="0" collapsed="false">
      <c r="A1447" s="0" t="s">
        <v>549</v>
      </c>
      <c r="B1447" s="0" t="n">
        <f aca="false">VALUE(LEFT(A1447,4))</f>
        <v>2021</v>
      </c>
      <c r="C1447" s="0" t="str">
        <f aca="false">"FY"&amp;IF(VALUE(MID(A1447,6,2))&gt;=4,VALUE(LEFT(A1447,4)),VALUE(LEFT(A1447,4))-1)&amp;"-"&amp;TEXT(MOD(IF(VALUE(MID(A1447,6,2))&gt;=4,VALUE(LEFT(A1447,4)),VALUE(LEFT(A1447,4))-1)+1,100),"00")</f>
        <v>FY2021-22</v>
      </c>
      <c r="D1447" s="0" t="s">
        <v>61</v>
      </c>
      <c r="E1447" s="0" t="s">
        <v>61</v>
      </c>
      <c r="F1447" s="0" t="str">
        <f aca="false">INDEX(Mapping!$B$2:$B$465,MATCH(E1447,Mapping!$A$2:$A$465,0))</f>
        <v>ASSAM</v>
      </c>
      <c r="G1447" s="0" t="str">
        <f aca="false">INDEX(Mapping!$C$2:$C$465,MATCH(E1447,Mapping!$A$2:$A$465,0))</f>
        <v>ASSAM</v>
      </c>
      <c r="H1447" s="2" t="n">
        <v>32.59</v>
      </c>
      <c r="I1447" s="3" t="n">
        <v>0.51</v>
      </c>
    </row>
    <row r="1448" customFormat="false" ht="15" hidden="false" customHeight="false" outlineLevel="0" collapsed="false">
      <c r="A1448" s="0" t="s">
        <v>549</v>
      </c>
      <c r="B1448" s="0" t="n">
        <f aca="false">VALUE(LEFT(A1448,4))</f>
        <v>2021</v>
      </c>
      <c r="C1448" s="0" t="str">
        <f aca="false">"FY"&amp;IF(VALUE(MID(A1448,6,2))&gt;=4,VALUE(LEFT(A1448,4)),VALUE(LEFT(A1448,4))-1)&amp;"-"&amp;TEXT(MOD(IF(VALUE(MID(A1448,6,2))&gt;=4,VALUE(LEFT(A1448,4)),VALUE(LEFT(A1448,4))-1)+1,100),"00")</f>
        <v>FY2021-22</v>
      </c>
      <c r="D1448" s="0" t="s">
        <v>217</v>
      </c>
      <c r="E1448" s="0" t="s">
        <v>217</v>
      </c>
      <c r="F1448" s="0" t="str">
        <f aca="false">INDEX(Mapping!$B$2:$B$465,MATCH(E1448,Mapping!$A$2:$A$465,0))</f>
        <v>SHREE CEMENT</v>
      </c>
      <c r="G1448" s="0" t="str">
        <f aca="false">INDEX(Mapping!$C$2:$C$465,MATCH(E1448,Mapping!$A$2:$A$465,0))</f>
        <v>SHREE CEMENT</v>
      </c>
      <c r="H1448" s="2" t="n">
        <v>31.08</v>
      </c>
      <c r="I1448" s="3" t="n">
        <v>0.48</v>
      </c>
    </row>
    <row r="1449" customFormat="false" ht="15" hidden="false" customHeight="false" outlineLevel="0" collapsed="false">
      <c r="A1449" s="0" t="s">
        <v>549</v>
      </c>
      <c r="B1449" s="0" t="n">
        <f aca="false">VALUE(LEFT(A1449,4))</f>
        <v>2021</v>
      </c>
      <c r="C1449" s="0" t="str">
        <f aca="false">"FY"&amp;IF(VALUE(MID(A1449,6,2))&gt;=4,VALUE(LEFT(A1449,4)),VALUE(LEFT(A1449,4))-1)&amp;"-"&amp;TEXT(MOD(IF(VALUE(MID(A1449,6,2))&gt;=4,VALUE(LEFT(A1449,4)),VALUE(LEFT(A1449,4))-1)+1,100),"00")</f>
        <v>FY2021-22</v>
      </c>
      <c r="D1449" s="0" t="s">
        <v>152</v>
      </c>
      <c r="E1449" s="0" t="s">
        <v>152</v>
      </c>
      <c r="F1449" s="0" t="str">
        <f aca="false">INDEX(Mapping!$B$2:$B$465,MATCH(E1449,Mapping!$A$2:$A$465,0))</f>
        <v>CHANDIGARH</v>
      </c>
      <c r="G1449" s="0" t="str">
        <f aca="false">INDEX(Mapping!$C$2:$C$465,MATCH(E1449,Mapping!$A$2:$A$465,0))</f>
        <v>CHANDIGARH</v>
      </c>
      <c r="H1449" s="2" t="n">
        <v>31.06</v>
      </c>
      <c r="I1449" s="3" t="n">
        <v>0.48</v>
      </c>
    </row>
    <row r="1450" customFormat="false" ht="15" hidden="false" customHeight="false" outlineLevel="0" collapsed="false">
      <c r="A1450" s="0" t="s">
        <v>549</v>
      </c>
      <c r="B1450" s="0" t="n">
        <f aca="false">VALUE(LEFT(A1450,4))</f>
        <v>2021</v>
      </c>
      <c r="C1450" s="0" t="str">
        <f aca="false">"FY"&amp;IF(VALUE(MID(A1450,6,2))&gt;=4,VALUE(LEFT(A1450,4)),VALUE(LEFT(A1450,4))-1)&amp;"-"&amp;TEXT(MOD(IF(VALUE(MID(A1450,6,2))&gt;=4,VALUE(LEFT(A1450,4)),VALUE(LEFT(A1450,4))-1)+1,100),"00")</f>
        <v>FY2021-22</v>
      </c>
      <c r="D1450" s="0" t="s">
        <v>122</v>
      </c>
      <c r="E1450" s="0" t="s">
        <v>122</v>
      </c>
      <c r="F1450" s="0" t="str">
        <f aca="false">INDEX(Mapping!$B$2:$B$465,MATCH(E1450,Mapping!$A$2:$A$465,0))</f>
        <v>KARCHAM WANGTOO HEP</v>
      </c>
      <c r="G1450" s="0" t="str">
        <f aca="false">INDEX(Mapping!$C$2:$C$465,MATCH(E1450,Mapping!$A$2:$A$465,0))</f>
        <v>KARCHAM WANGTOO HEP</v>
      </c>
      <c r="H1450" s="2" t="n">
        <v>30.89</v>
      </c>
      <c r="I1450" s="3" t="n">
        <v>0.48</v>
      </c>
    </row>
    <row r="1451" customFormat="false" ht="15" hidden="false" customHeight="false" outlineLevel="0" collapsed="false">
      <c r="A1451" s="0" t="s">
        <v>549</v>
      </c>
      <c r="B1451" s="0" t="n">
        <f aca="false">VALUE(LEFT(A1451,4))</f>
        <v>2021</v>
      </c>
      <c r="C1451" s="0" t="str">
        <f aca="false">"FY"&amp;IF(VALUE(MID(A1451,6,2))&gt;=4,VALUE(LEFT(A1451,4)),VALUE(LEFT(A1451,4))-1)&amp;"-"&amp;TEXT(MOD(IF(VALUE(MID(A1451,6,2))&gt;=4,VALUE(LEFT(A1451,4)),VALUE(LEFT(A1451,4))-1)+1,100),"00")</f>
        <v>FY2021-22</v>
      </c>
      <c r="D1451" s="0" t="s">
        <v>181</v>
      </c>
      <c r="E1451" s="0" t="s">
        <v>181</v>
      </c>
      <c r="F1451" s="0" t="str">
        <f aca="false">INDEX(Mapping!$B$2:$B$465,MATCH(E1451,Mapping!$A$2:$A$465,0))</f>
        <v>ARUNACHAL PRADESH</v>
      </c>
      <c r="G1451" s="0" t="str">
        <f aca="false">INDEX(Mapping!$C$2:$C$465,MATCH(E1451,Mapping!$A$2:$A$465,0))</f>
        <v>ARUNACHAL PRADESH</v>
      </c>
      <c r="H1451" s="2" t="n">
        <v>29.92</v>
      </c>
      <c r="I1451" s="3" t="n">
        <v>0.47</v>
      </c>
    </row>
    <row r="1452" customFormat="false" ht="15" hidden="false" customHeight="false" outlineLevel="0" collapsed="false">
      <c r="A1452" s="0" t="s">
        <v>549</v>
      </c>
      <c r="B1452" s="0" t="n">
        <f aca="false">VALUE(LEFT(A1452,4))</f>
        <v>2021</v>
      </c>
      <c r="C1452" s="0" t="str">
        <f aca="false">"FY"&amp;IF(VALUE(MID(A1452,6,2))&gt;=4,VALUE(LEFT(A1452,4)),VALUE(LEFT(A1452,4))-1)&amp;"-"&amp;TEXT(MOD(IF(VALUE(MID(A1452,6,2))&gt;=4,VALUE(LEFT(A1452,4)),VALUE(LEFT(A1452,4))-1)+1,100),"00")</f>
        <v>FY2021-22</v>
      </c>
      <c r="D1452" s="0" t="s">
        <v>114</v>
      </c>
      <c r="E1452" s="0" t="s">
        <v>114</v>
      </c>
      <c r="F1452" s="0" t="str">
        <f aca="false">INDEX(Mapping!$B$2:$B$465,MATCH(E1452,Mapping!$A$2:$A$465,0))</f>
        <v>ADANI POWER - RAIGARH TPP (EX-REGL)</v>
      </c>
      <c r="G1452" s="0" t="str">
        <f aca="false">INDEX(Mapping!$C$2:$C$465,MATCH(E1452,Mapping!$A$2:$A$465,0))</f>
        <v>ADANI POWER (ALL PLANTS)</v>
      </c>
      <c r="H1452" s="2" t="n">
        <v>28.19</v>
      </c>
      <c r="I1452" s="3" t="n">
        <v>0.44</v>
      </c>
    </row>
    <row r="1453" customFormat="false" ht="15" hidden="false" customHeight="false" outlineLevel="0" collapsed="false">
      <c r="A1453" s="0" t="s">
        <v>549</v>
      </c>
      <c r="B1453" s="0" t="n">
        <f aca="false">VALUE(LEFT(A1453,4))</f>
        <v>2021</v>
      </c>
      <c r="C1453" s="0" t="str">
        <f aca="false">"FY"&amp;IF(VALUE(MID(A1453,6,2))&gt;=4,VALUE(LEFT(A1453,4)),VALUE(LEFT(A1453,4))-1)&amp;"-"&amp;TEXT(MOD(IF(VALUE(MID(A1453,6,2))&gt;=4,VALUE(LEFT(A1453,4)),VALUE(LEFT(A1453,4))-1)+1,100),"00")</f>
        <v>FY2021-22</v>
      </c>
      <c r="D1453" s="0" t="s">
        <v>119</v>
      </c>
      <c r="E1453" s="0" t="s">
        <v>119</v>
      </c>
      <c r="F1453" s="0" t="str">
        <f aca="false">INDEX(Mapping!$B$2:$B$465,MATCH(E1453,Mapping!$A$2:$A$465,0))</f>
        <v>GOA</v>
      </c>
      <c r="G1453" s="0" t="str">
        <f aca="false">INDEX(Mapping!$C$2:$C$465,MATCH(E1453,Mapping!$A$2:$A$465,0))</f>
        <v>GOA</v>
      </c>
      <c r="H1453" s="2" t="n">
        <v>25.22</v>
      </c>
      <c r="I1453" s="3" t="n">
        <v>0.39</v>
      </c>
    </row>
    <row r="1454" customFormat="false" ht="15" hidden="false" customHeight="false" outlineLevel="0" collapsed="false">
      <c r="A1454" s="0" t="s">
        <v>549</v>
      </c>
      <c r="B1454" s="0" t="n">
        <f aca="false">VALUE(LEFT(A1454,4))</f>
        <v>2021</v>
      </c>
      <c r="C1454" s="0" t="str">
        <f aca="false">"FY"&amp;IF(VALUE(MID(A1454,6,2))&gt;=4,VALUE(LEFT(A1454,4)),VALUE(LEFT(A1454,4))-1)&amp;"-"&amp;TEXT(MOD(IF(VALUE(MID(A1454,6,2))&gt;=4,VALUE(LEFT(A1454,4)),VALUE(LEFT(A1454,4))-1)+1,100),"00")</f>
        <v>FY2021-22</v>
      </c>
      <c r="D1454" s="0" t="s">
        <v>84</v>
      </c>
      <c r="E1454" s="0" t="s">
        <v>84</v>
      </c>
      <c r="F1454" s="0" t="str">
        <f aca="false">INDEX(Mapping!$B$2:$B$465,MATCH(E1454,Mapping!$A$2:$A$465,0))</f>
        <v>DB POWER</v>
      </c>
      <c r="G1454" s="0" t="str">
        <f aca="false">INDEX(Mapping!$C$2:$C$465,MATCH(E1454,Mapping!$A$2:$A$465,0))</f>
        <v>DB POWER</v>
      </c>
      <c r="H1454" s="2" t="n">
        <v>24.83</v>
      </c>
      <c r="I1454" s="3" t="n">
        <v>0.39</v>
      </c>
    </row>
    <row r="1455" customFormat="false" ht="15" hidden="false" customHeight="false" outlineLevel="0" collapsed="false">
      <c r="A1455" s="0" t="s">
        <v>549</v>
      </c>
      <c r="B1455" s="0" t="n">
        <f aca="false">VALUE(LEFT(A1455,4))</f>
        <v>2021</v>
      </c>
      <c r="C1455" s="0" t="str">
        <f aca="false">"FY"&amp;IF(VALUE(MID(A1455,6,2))&gt;=4,VALUE(LEFT(A1455,4)),VALUE(LEFT(A1455,4))-1)&amp;"-"&amp;TEXT(MOD(IF(VALUE(MID(A1455,6,2))&gt;=4,VALUE(LEFT(A1455,4)),VALUE(LEFT(A1455,4))-1)+1,100),"00")</f>
        <v>FY2021-22</v>
      </c>
      <c r="D1455" s="0" t="s">
        <v>37</v>
      </c>
      <c r="E1455" s="0" t="s">
        <v>37</v>
      </c>
      <c r="F1455" s="0" t="str">
        <f aca="false">INDEX(Mapping!$B$2:$B$465,MATCH(E1455,Mapping!$A$2:$A$465,0))</f>
        <v>MAHARASHTRA</v>
      </c>
      <c r="G1455" s="0" t="str">
        <f aca="false">INDEX(Mapping!$C$2:$C$465,MATCH(E1455,Mapping!$A$2:$A$465,0))</f>
        <v>MAHARASHTRA</v>
      </c>
      <c r="H1455" s="2" t="n">
        <v>24.14</v>
      </c>
      <c r="I1455" s="3" t="n">
        <v>0.38</v>
      </c>
    </row>
    <row r="1456" customFormat="false" ht="15" hidden="false" customHeight="false" outlineLevel="0" collapsed="false">
      <c r="A1456" s="0" t="s">
        <v>549</v>
      </c>
      <c r="B1456" s="0" t="n">
        <f aca="false">VALUE(LEFT(A1456,4))</f>
        <v>2021</v>
      </c>
      <c r="C1456" s="0" t="str">
        <f aca="false">"FY"&amp;IF(VALUE(MID(A1456,6,2))&gt;=4,VALUE(LEFT(A1456,4)),VALUE(LEFT(A1456,4))-1)&amp;"-"&amp;TEXT(MOD(IF(VALUE(MID(A1456,6,2))&gt;=4,VALUE(LEFT(A1456,4)),VALUE(LEFT(A1456,4))-1)+1,100),"00")</f>
        <v>FY2021-22</v>
      </c>
      <c r="D1456" s="0" t="s">
        <v>89</v>
      </c>
      <c r="E1456" s="0" t="s">
        <v>89</v>
      </c>
      <c r="F1456" s="0" t="str">
        <f aca="false">INDEX(Mapping!$B$2:$B$465,MATCH(E1456,Mapping!$A$2:$A$465,0))</f>
        <v>MB POWER (MP)</v>
      </c>
      <c r="G1456" s="0" t="str">
        <f aca="false">INDEX(Mapping!$C$2:$C$465,MATCH(E1456,Mapping!$A$2:$A$465,0))</f>
        <v>MB POWER (MP)</v>
      </c>
      <c r="H1456" s="2" t="n">
        <v>22.29</v>
      </c>
      <c r="I1456" s="3" t="n">
        <v>0.35</v>
      </c>
    </row>
    <row r="1457" customFormat="false" ht="15" hidden="false" customHeight="false" outlineLevel="0" collapsed="false">
      <c r="A1457" s="0" t="s">
        <v>549</v>
      </c>
      <c r="B1457" s="0" t="n">
        <f aca="false">VALUE(LEFT(A1457,4))</f>
        <v>2021</v>
      </c>
      <c r="C1457" s="0" t="str">
        <f aca="false">"FY"&amp;IF(VALUE(MID(A1457,6,2))&gt;=4,VALUE(LEFT(A1457,4)),VALUE(LEFT(A1457,4))-1)&amp;"-"&amp;TEXT(MOD(IF(VALUE(MID(A1457,6,2))&gt;=4,VALUE(LEFT(A1457,4)),VALUE(LEFT(A1457,4))-1)+1,100),"00")</f>
        <v>FY2021-22</v>
      </c>
      <c r="D1457" s="0" t="s">
        <v>265</v>
      </c>
      <c r="E1457" s="0" t="s">
        <v>265</v>
      </c>
      <c r="F1457" s="0" t="str">
        <f aca="false">INDEX(Mapping!$B$2:$B$465,MATCH(E1457,Mapping!$A$2:$A$465,0))</f>
        <v>NTPC STATIONS</v>
      </c>
      <c r="G1457" s="0" t="str">
        <f aca="false">INDEX(Mapping!$C$2:$C$465,MATCH(E1457,Mapping!$A$2:$A$465,0))</f>
        <v>NTPC GROUP</v>
      </c>
      <c r="H1457" s="2" t="n">
        <v>22.2</v>
      </c>
      <c r="I1457" s="3" t="n">
        <v>0.35</v>
      </c>
    </row>
    <row r="1458" customFormat="false" ht="15" hidden="false" customHeight="false" outlineLevel="0" collapsed="false">
      <c r="A1458" s="0" t="s">
        <v>549</v>
      </c>
      <c r="B1458" s="0" t="n">
        <f aca="false">VALUE(LEFT(A1458,4))</f>
        <v>2021</v>
      </c>
      <c r="C1458" s="0" t="str">
        <f aca="false">"FY"&amp;IF(VALUE(MID(A1458,6,2))&gt;=4,VALUE(LEFT(A1458,4)),VALUE(LEFT(A1458,4))-1)&amp;"-"&amp;TEXT(MOD(IF(VALUE(MID(A1458,6,2))&gt;=4,VALUE(LEFT(A1458,4)),VALUE(LEFT(A1458,4))-1)+1,100),"00")</f>
        <v>FY2021-22</v>
      </c>
      <c r="D1458" s="0" t="s">
        <v>31</v>
      </c>
      <c r="E1458" s="0" t="s">
        <v>31</v>
      </c>
      <c r="F1458" s="0" t="str">
        <f aca="false">INDEX(Mapping!$B$2:$B$465,MATCH(E1458,Mapping!$A$2:$A$465,0))</f>
        <v>GUJARAT</v>
      </c>
      <c r="G1458" s="0" t="str">
        <f aca="false">INDEX(Mapping!$C$2:$C$465,MATCH(E1458,Mapping!$A$2:$A$465,0))</f>
        <v>GUJARAT</v>
      </c>
      <c r="H1458" s="2" t="n">
        <v>20.58</v>
      </c>
      <c r="I1458" s="3" t="n">
        <v>0.32</v>
      </c>
    </row>
    <row r="1459" customFormat="false" ht="15" hidden="false" customHeight="false" outlineLevel="0" collapsed="false">
      <c r="A1459" s="0" t="s">
        <v>549</v>
      </c>
      <c r="B1459" s="0" t="n">
        <f aca="false">VALUE(LEFT(A1459,4))</f>
        <v>2021</v>
      </c>
      <c r="C1459" s="0" t="str">
        <f aca="false">"FY"&amp;IF(VALUE(MID(A1459,6,2))&gt;=4,VALUE(LEFT(A1459,4)),VALUE(LEFT(A1459,4))-1)&amp;"-"&amp;TEXT(MOD(IF(VALUE(MID(A1459,6,2))&gt;=4,VALUE(LEFT(A1459,4)),VALUE(LEFT(A1459,4))-1)+1,100),"00")</f>
        <v>FY2021-22</v>
      </c>
      <c r="D1459" s="0" t="s">
        <v>65</v>
      </c>
      <c r="E1459" s="0" t="s">
        <v>65</v>
      </c>
      <c r="F1459" s="0" t="str">
        <f aca="false">INDEX(Mapping!$B$2:$B$465,MATCH(E1459,Mapping!$A$2:$A$465,0))</f>
        <v>JAYPEE NIGRIE STPP</v>
      </c>
      <c r="G1459" s="0" t="str">
        <f aca="false">INDEX(Mapping!$C$2:$C$465,MATCH(E1459,Mapping!$A$2:$A$465,0))</f>
        <v>JAYPEE NIGRIE STPP</v>
      </c>
      <c r="H1459" s="2" t="n">
        <v>20.56</v>
      </c>
      <c r="I1459" s="3" t="n">
        <v>0.32</v>
      </c>
    </row>
    <row r="1460" customFormat="false" ht="15" hidden="false" customHeight="false" outlineLevel="0" collapsed="false">
      <c r="A1460" s="0" t="s">
        <v>549</v>
      </c>
      <c r="B1460" s="0" t="n">
        <f aca="false">VALUE(LEFT(A1460,4))</f>
        <v>2021</v>
      </c>
      <c r="C1460" s="0" t="str">
        <f aca="false">"FY"&amp;IF(VALUE(MID(A1460,6,2))&gt;=4,VALUE(LEFT(A1460,4)),VALUE(LEFT(A1460,4))-1)&amp;"-"&amp;TEXT(MOD(IF(VALUE(MID(A1460,6,2))&gt;=4,VALUE(LEFT(A1460,4)),VALUE(LEFT(A1460,4))-1)+1,100),"00")</f>
        <v>FY2021-22</v>
      </c>
      <c r="D1460" s="0" t="s">
        <v>228</v>
      </c>
      <c r="E1460" s="0" t="s">
        <v>228</v>
      </c>
      <c r="F1460" s="0" t="str">
        <f aca="false">INDEX(Mapping!$B$2:$B$465,MATCH(E1460,Mapping!$A$2:$A$465,0))</f>
        <v>OTPC PALATANA</v>
      </c>
      <c r="G1460" s="0" t="str">
        <f aca="false">INDEX(Mapping!$C$2:$C$465,MATCH(E1460,Mapping!$A$2:$A$465,0))</f>
        <v>OTPC PALATANA</v>
      </c>
      <c r="H1460" s="2" t="n">
        <v>18.99</v>
      </c>
      <c r="I1460" s="3" t="n">
        <v>0.3</v>
      </c>
    </row>
    <row r="1461" customFormat="false" ht="15" hidden="false" customHeight="false" outlineLevel="0" collapsed="false">
      <c r="A1461" s="0" t="s">
        <v>549</v>
      </c>
      <c r="B1461" s="0" t="n">
        <f aca="false">VALUE(LEFT(A1461,4))</f>
        <v>2021</v>
      </c>
      <c r="C1461" s="0" t="str">
        <f aca="false">"FY"&amp;IF(VALUE(MID(A1461,6,2))&gt;=4,VALUE(LEFT(A1461,4)),VALUE(LEFT(A1461,4))-1)&amp;"-"&amp;TEXT(MOD(IF(VALUE(MID(A1461,6,2))&gt;=4,VALUE(LEFT(A1461,4)),VALUE(LEFT(A1461,4))-1)+1,100),"00")</f>
        <v>FY2021-22</v>
      </c>
      <c r="D1461" s="0" t="s">
        <v>121</v>
      </c>
      <c r="E1461" s="0" t="s">
        <v>121</v>
      </c>
      <c r="F1461" s="0" t="str">
        <f aca="false">INDEX(Mapping!$B$2:$B$465,MATCH(E1461,Mapping!$A$2:$A$465,0))</f>
        <v>MEGHALAYA</v>
      </c>
      <c r="G1461" s="0" t="str">
        <f aca="false">INDEX(Mapping!$C$2:$C$465,MATCH(E1461,Mapping!$A$2:$A$465,0))</f>
        <v>MEGHALAYA</v>
      </c>
      <c r="H1461" s="2" t="n">
        <v>18.47</v>
      </c>
      <c r="I1461" s="3" t="n">
        <v>0.29</v>
      </c>
    </row>
    <row r="1462" customFormat="false" ht="15" hidden="false" customHeight="false" outlineLevel="0" collapsed="false">
      <c r="A1462" s="0" t="s">
        <v>549</v>
      </c>
      <c r="B1462" s="0" t="n">
        <f aca="false">VALUE(LEFT(A1462,4))</f>
        <v>2021</v>
      </c>
      <c r="C1462" s="0" t="str">
        <f aca="false">"FY"&amp;IF(VALUE(MID(A1462,6,2))&gt;=4,VALUE(LEFT(A1462,4)),VALUE(LEFT(A1462,4))-1)&amp;"-"&amp;TEXT(MOD(IF(VALUE(MID(A1462,6,2))&gt;=4,VALUE(LEFT(A1462,4)),VALUE(LEFT(A1462,4))-1)+1,100),"00")</f>
        <v>FY2021-22</v>
      </c>
      <c r="D1462" s="0" t="s">
        <v>40</v>
      </c>
      <c r="E1462" s="0" t="s">
        <v>40</v>
      </c>
      <c r="F1462" s="0" t="str">
        <f aca="false">INDEX(Mapping!$B$2:$B$465,MATCH(E1462,Mapping!$A$2:$A$465,0))</f>
        <v>TAMIL NADU</v>
      </c>
      <c r="G1462" s="0" t="str">
        <f aca="false">INDEX(Mapping!$C$2:$C$465,MATCH(E1462,Mapping!$A$2:$A$465,0))</f>
        <v>TAMIL NADU</v>
      </c>
      <c r="H1462" s="2" t="n">
        <v>18.22</v>
      </c>
      <c r="I1462" s="3" t="n">
        <v>0.28</v>
      </c>
    </row>
    <row r="1463" customFormat="false" ht="15" hidden="false" customHeight="false" outlineLevel="0" collapsed="false">
      <c r="A1463" s="0" t="s">
        <v>549</v>
      </c>
      <c r="B1463" s="0" t="n">
        <f aca="false">VALUE(LEFT(A1463,4))</f>
        <v>2021</v>
      </c>
      <c r="C1463" s="0" t="str">
        <f aca="false">"FY"&amp;IF(VALUE(MID(A1463,6,2))&gt;=4,VALUE(LEFT(A1463,4)),VALUE(LEFT(A1463,4))-1)&amp;"-"&amp;TEXT(MOD(IF(VALUE(MID(A1463,6,2))&gt;=4,VALUE(LEFT(A1463,4)),VALUE(LEFT(A1463,4))-1)+1,100),"00")</f>
        <v>FY2021-22</v>
      </c>
      <c r="D1463" s="0" t="s">
        <v>38</v>
      </c>
      <c r="E1463" s="0" t="s">
        <v>38</v>
      </c>
      <c r="F1463" s="0" t="str">
        <f aca="false">INDEX(Mapping!$B$2:$B$465,MATCH(E1463,Mapping!$A$2:$A$465,0))</f>
        <v>ANDHRA PRADESH</v>
      </c>
      <c r="G1463" s="0" t="str">
        <f aca="false">INDEX(Mapping!$C$2:$C$465,MATCH(E1463,Mapping!$A$2:$A$465,0))</f>
        <v>ANDHRA PRADESH</v>
      </c>
      <c r="H1463" s="2" t="n">
        <v>16.78</v>
      </c>
      <c r="I1463" s="3" t="n">
        <v>0.26</v>
      </c>
    </row>
    <row r="1464" customFormat="false" ht="15" hidden="false" customHeight="false" outlineLevel="0" collapsed="false">
      <c r="A1464" s="0" t="s">
        <v>549</v>
      </c>
      <c r="B1464" s="0" t="n">
        <f aca="false">VALUE(LEFT(A1464,4))</f>
        <v>2021</v>
      </c>
      <c r="C1464" s="0" t="str">
        <f aca="false">"FY"&amp;IF(VALUE(MID(A1464,6,2))&gt;=4,VALUE(LEFT(A1464,4)),VALUE(LEFT(A1464,4))-1)&amp;"-"&amp;TEXT(MOD(IF(VALUE(MID(A1464,6,2))&gt;=4,VALUE(LEFT(A1464,4)),VALUE(LEFT(A1464,4))-1)+1,100),"00")</f>
        <v>FY2021-22</v>
      </c>
      <c r="D1464" s="0" t="s">
        <v>94</v>
      </c>
      <c r="E1464" s="0" t="s">
        <v>94</v>
      </c>
      <c r="F1464" s="0" t="str">
        <f aca="false">INDEX(Mapping!$B$2:$B$465,MATCH(E1464,Mapping!$A$2:$A$465,0))</f>
        <v>JHARKHAND</v>
      </c>
      <c r="G1464" s="0" t="str">
        <f aca="false">INDEX(Mapping!$C$2:$C$465,MATCH(E1464,Mapping!$A$2:$A$465,0))</f>
        <v>JHARKHAND</v>
      </c>
      <c r="H1464" s="2" t="n">
        <v>13.03</v>
      </c>
      <c r="I1464" s="3" t="n">
        <v>0.2</v>
      </c>
    </row>
    <row r="1465" customFormat="false" ht="15" hidden="false" customHeight="false" outlineLevel="0" collapsed="false">
      <c r="A1465" s="0" t="s">
        <v>549</v>
      </c>
      <c r="B1465" s="0" t="n">
        <f aca="false">VALUE(LEFT(A1465,4))</f>
        <v>2021</v>
      </c>
      <c r="C1465" s="0" t="str">
        <f aca="false">"FY"&amp;IF(VALUE(MID(A1465,6,2))&gt;=4,VALUE(LEFT(A1465,4)),VALUE(LEFT(A1465,4))-1)&amp;"-"&amp;TEXT(MOD(IF(VALUE(MID(A1465,6,2))&gt;=4,VALUE(LEFT(A1465,4)),VALUE(LEFT(A1465,4))-1)+1,100),"00")</f>
        <v>FY2021-22</v>
      </c>
      <c r="D1465" s="0" t="s">
        <v>193</v>
      </c>
      <c r="E1465" s="0" t="s">
        <v>193</v>
      </c>
      <c r="F1465" s="0" t="str">
        <f aca="false">INDEX(Mapping!$B$2:$B$465,MATCH(E1465,Mapping!$A$2:$A$465,0))</f>
        <v>MIZORAM</v>
      </c>
      <c r="G1465" s="0" t="str">
        <f aca="false">INDEX(Mapping!$C$2:$C$465,MATCH(E1465,Mapping!$A$2:$A$465,0))</f>
        <v>MIZORAM</v>
      </c>
      <c r="H1465" s="2" t="n">
        <v>11.61</v>
      </c>
      <c r="I1465" s="3" t="n">
        <v>0.18</v>
      </c>
    </row>
    <row r="1466" customFormat="false" ht="15" hidden="false" customHeight="false" outlineLevel="0" collapsed="false">
      <c r="A1466" s="0" t="s">
        <v>549</v>
      </c>
      <c r="B1466" s="0" t="n">
        <f aca="false">VALUE(LEFT(A1466,4))</f>
        <v>2021</v>
      </c>
      <c r="C1466" s="0" t="str">
        <f aca="false">"FY"&amp;IF(VALUE(MID(A1466,6,2))&gt;=4,VALUE(LEFT(A1466,4)),VALUE(LEFT(A1466,4))-1)&amp;"-"&amp;TEXT(MOD(IF(VALUE(MID(A1466,6,2))&gt;=4,VALUE(LEFT(A1466,4)),VALUE(LEFT(A1466,4))-1)+1,100),"00")</f>
        <v>FY2021-22</v>
      </c>
      <c r="D1466" s="0" t="s">
        <v>154</v>
      </c>
      <c r="E1466" s="0" t="s">
        <v>154</v>
      </c>
      <c r="F1466" s="0" t="str">
        <f aca="false">INDEX(Mapping!$B$2:$B$465,MATCH(E1466,Mapping!$A$2:$A$465,0))</f>
        <v>DVC</v>
      </c>
      <c r="G1466" s="0" t="str">
        <f aca="false">INDEX(Mapping!$C$2:$C$465,MATCH(E1466,Mapping!$A$2:$A$465,0))</f>
        <v>DVC</v>
      </c>
      <c r="H1466" s="2" t="n">
        <v>11.06</v>
      </c>
      <c r="I1466" s="3" t="n">
        <v>0.17</v>
      </c>
    </row>
    <row r="1467" customFormat="false" ht="15" hidden="false" customHeight="false" outlineLevel="0" collapsed="false">
      <c r="A1467" s="0" t="s">
        <v>549</v>
      </c>
      <c r="B1467" s="0" t="n">
        <f aca="false">VALUE(LEFT(A1467,4))</f>
        <v>2021</v>
      </c>
      <c r="C1467" s="0" t="str">
        <f aca="false">"FY"&amp;IF(VALUE(MID(A1467,6,2))&gt;=4,VALUE(LEFT(A1467,4)),VALUE(LEFT(A1467,4))-1)&amp;"-"&amp;TEXT(MOD(IF(VALUE(MID(A1467,6,2))&gt;=4,VALUE(LEFT(A1467,4)),VALUE(LEFT(A1467,4))-1)+1,100),"00")</f>
        <v>FY2021-22</v>
      </c>
      <c r="D1467" s="0" t="s">
        <v>176</v>
      </c>
      <c r="E1467" s="0" t="s">
        <v>176</v>
      </c>
      <c r="F1467" s="0" t="str">
        <f aca="false">INDEX(Mapping!$B$2:$B$465,MATCH(E1467,Mapping!$A$2:$A$465,0))</f>
        <v>SIKKIM</v>
      </c>
      <c r="G1467" s="0" t="str">
        <f aca="false">INDEX(Mapping!$C$2:$C$465,MATCH(E1467,Mapping!$A$2:$A$465,0))</f>
        <v>SIKKIM</v>
      </c>
      <c r="H1467" s="2" t="n">
        <v>10.88</v>
      </c>
      <c r="I1467" s="3" t="n">
        <v>0.17</v>
      </c>
    </row>
    <row r="1468" customFormat="false" ht="15" hidden="false" customHeight="false" outlineLevel="0" collapsed="false">
      <c r="A1468" s="0" t="s">
        <v>549</v>
      </c>
      <c r="B1468" s="0" t="n">
        <f aca="false">VALUE(LEFT(A1468,4))</f>
        <v>2021</v>
      </c>
      <c r="C1468" s="0" t="str">
        <f aca="false">"FY"&amp;IF(VALUE(MID(A1468,6,2))&gt;=4,VALUE(LEFT(A1468,4)),VALUE(LEFT(A1468,4))-1)&amp;"-"&amp;TEXT(MOD(IF(VALUE(MID(A1468,6,2))&gt;=4,VALUE(LEFT(A1468,4)),VALUE(LEFT(A1468,4))-1)+1,100),"00")</f>
        <v>FY2021-22</v>
      </c>
      <c r="D1468" s="0" t="s">
        <v>240</v>
      </c>
      <c r="E1468" s="0" t="s">
        <v>240</v>
      </c>
      <c r="F1468" s="0" t="str">
        <f aca="false">INDEX(Mapping!$B$2:$B$465,MATCH(E1468,Mapping!$A$2:$A$465,0))</f>
        <v>CHUZACHEN HEP</v>
      </c>
      <c r="G1468" s="0" t="str">
        <f aca="false">INDEX(Mapping!$C$2:$C$465,MATCH(E1468,Mapping!$A$2:$A$465,0))</f>
        <v>CHUZACHEN HEP</v>
      </c>
      <c r="H1468" s="2" t="n">
        <v>10.37</v>
      </c>
      <c r="I1468" s="3" t="n">
        <v>0.16</v>
      </c>
    </row>
    <row r="1469" customFormat="false" ht="15" hidden="false" customHeight="false" outlineLevel="0" collapsed="false">
      <c r="A1469" s="0" t="s">
        <v>549</v>
      </c>
      <c r="B1469" s="0" t="n">
        <f aca="false">VALUE(LEFT(A1469,4))</f>
        <v>2021</v>
      </c>
      <c r="C1469" s="0" t="str">
        <f aca="false">"FY"&amp;IF(VALUE(MID(A1469,6,2))&gt;=4,VALUE(LEFT(A1469,4)),VALUE(LEFT(A1469,4))-1)&amp;"-"&amp;TEXT(MOD(IF(VALUE(MID(A1469,6,2))&gt;=4,VALUE(LEFT(A1469,4)),VALUE(LEFT(A1469,4))-1)+1,100),"00")</f>
        <v>FY2021-22</v>
      </c>
      <c r="D1469" s="0" t="s">
        <v>199</v>
      </c>
      <c r="E1469" s="0" t="s">
        <v>199</v>
      </c>
      <c r="F1469" s="0" t="str">
        <f aca="false">INDEX(Mapping!$B$2:$B$465,MATCH(E1469,Mapping!$A$2:$A$465,0))</f>
        <v>TRIPURA</v>
      </c>
      <c r="G1469" s="0" t="str">
        <f aca="false">INDEX(Mapping!$C$2:$C$465,MATCH(E1469,Mapping!$A$2:$A$465,0))</f>
        <v>TRIPURA</v>
      </c>
      <c r="H1469" s="2" t="n">
        <v>7.55</v>
      </c>
      <c r="I1469" s="3" t="n">
        <v>0.12</v>
      </c>
    </row>
    <row r="1470" customFormat="false" ht="15" hidden="false" customHeight="false" outlineLevel="0" collapsed="false">
      <c r="A1470" s="0" t="s">
        <v>549</v>
      </c>
      <c r="B1470" s="0" t="n">
        <f aca="false">VALUE(LEFT(A1470,4))</f>
        <v>2021</v>
      </c>
      <c r="C1470" s="0" t="str">
        <f aca="false">"FY"&amp;IF(VALUE(MID(A1470,6,2))&gt;=4,VALUE(LEFT(A1470,4)),VALUE(LEFT(A1470,4))-1)&amp;"-"&amp;TEXT(MOD(IF(VALUE(MID(A1470,6,2))&gt;=4,VALUE(LEFT(A1470,4)),VALUE(LEFT(A1470,4))-1)+1,100),"00")</f>
        <v>FY2021-22</v>
      </c>
      <c r="D1470" s="0" t="s">
        <v>44</v>
      </c>
      <c r="E1470" s="0" t="s">
        <v>44</v>
      </c>
      <c r="F1470" s="0" t="str">
        <f aca="false">INDEX(Mapping!$B$2:$B$465,MATCH(E1470,Mapping!$A$2:$A$465,0))</f>
        <v>HARYANA</v>
      </c>
      <c r="G1470" s="0" t="str">
        <f aca="false">INDEX(Mapping!$C$2:$C$465,MATCH(E1470,Mapping!$A$2:$A$465,0))</f>
        <v>HARYANA</v>
      </c>
      <c r="H1470" s="2" t="n">
        <v>6.77</v>
      </c>
      <c r="I1470" s="3" t="n">
        <v>0.11</v>
      </c>
    </row>
    <row r="1471" customFormat="false" ht="15" hidden="false" customHeight="false" outlineLevel="0" collapsed="false">
      <c r="A1471" s="0" t="s">
        <v>549</v>
      </c>
      <c r="B1471" s="0" t="n">
        <f aca="false">VALUE(LEFT(A1471,4))</f>
        <v>2021</v>
      </c>
      <c r="C1471" s="0" t="str">
        <f aca="false">"FY"&amp;IF(VALUE(MID(A1471,6,2))&gt;=4,VALUE(LEFT(A1471,4)),VALUE(LEFT(A1471,4))-1)&amp;"-"&amp;TEXT(MOD(IF(VALUE(MID(A1471,6,2))&gt;=4,VALUE(LEFT(A1471,4)),VALUE(LEFT(A1471,4))-1)+1,100),"00")</f>
        <v>FY2021-22</v>
      </c>
      <c r="D1471" s="0" t="s">
        <v>214</v>
      </c>
      <c r="E1471" s="0" t="s">
        <v>214</v>
      </c>
      <c r="F1471" s="0" t="str">
        <f aca="false">INDEX(Mapping!$B$2:$B$465,MATCH(E1471,Mapping!$A$2:$A$465,0))</f>
        <v>NLC INDIA</v>
      </c>
      <c r="G1471" s="0" t="str">
        <f aca="false">INDEX(Mapping!$C$2:$C$465,MATCH(E1471,Mapping!$A$2:$A$465,0))</f>
        <v>NLC INDIA GROUP</v>
      </c>
      <c r="H1471" s="2" t="n">
        <v>5.68</v>
      </c>
      <c r="I1471" s="3" t="n">
        <v>0.09</v>
      </c>
    </row>
    <row r="1472" customFormat="false" ht="15" hidden="false" customHeight="false" outlineLevel="0" collapsed="false">
      <c r="A1472" s="0" t="s">
        <v>549</v>
      </c>
      <c r="B1472" s="0" t="n">
        <f aca="false">VALUE(LEFT(A1472,4))</f>
        <v>2021</v>
      </c>
      <c r="C1472" s="0" t="str">
        <f aca="false">"FY"&amp;IF(VALUE(MID(A1472,6,2))&gt;=4,VALUE(LEFT(A1472,4)),VALUE(LEFT(A1472,4))-1)&amp;"-"&amp;TEXT(MOD(IF(VALUE(MID(A1472,6,2))&gt;=4,VALUE(LEFT(A1472,4)),VALUE(LEFT(A1472,4))-1)+1,100),"00")</f>
        <v>FY2021-22</v>
      </c>
      <c r="D1472" s="0" t="s">
        <v>327</v>
      </c>
      <c r="E1472" s="0" t="s">
        <v>327</v>
      </c>
      <c r="F1472" s="0" t="str">
        <f aca="false">INDEX(Mapping!$B$2:$B$465,MATCH(E1472,Mapping!$A$2:$A$465,0))</f>
        <v>LANCO BUDHIL</v>
      </c>
      <c r="G1472" s="0" t="str">
        <f aca="false">INDEX(Mapping!$C$2:$C$465,MATCH(E1472,Mapping!$A$2:$A$465,0))</f>
        <v>GREENKO GROUP</v>
      </c>
      <c r="H1472" s="2" t="n">
        <v>4.2</v>
      </c>
      <c r="I1472" s="3" t="n">
        <v>0.07</v>
      </c>
    </row>
    <row r="1473" customFormat="false" ht="15" hidden="false" customHeight="false" outlineLevel="0" collapsed="false">
      <c r="A1473" s="0" t="s">
        <v>549</v>
      </c>
      <c r="B1473" s="0" t="n">
        <f aca="false">VALUE(LEFT(A1473,4))</f>
        <v>2021</v>
      </c>
      <c r="C1473" s="0" t="str">
        <f aca="false">"FY"&amp;IF(VALUE(MID(A1473,6,2))&gt;=4,VALUE(LEFT(A1473,4)),VALUE(LEFT(A1473,4))-1)&amp;"-"&amp;TEXT(MOD(IF(VALUE(MID(A1473,6,2))&gt;=4,VALUE(LEFT(A1473,4)),VALUE(LEFT(A1473,4))-1)+1,100),"00")</f>
        <v>FY2021-22</v>
      </c>
      <c r="D1473" s="0" t="s">
        <v>169</v>
      </c>
      <c r="E1473" s="0" t="s">
        <v>169</v>
      </c>
      <c r="F1473" s="0" t="str">
        <f aca="false">INDEX(Mapping!$B$2:$B$465,MATCH(E1473,Mapping!$A$2:$A$465,0))</f>
        <v>JHABUA POWER</v>
      </c>
      <c r="G1473" s="0" t="str">
        <f aca="false">INDEX(Mapping!$C$2:$C$465,MATCH(E1473,Mapping!$A$2:$A$465,0))</f>
        <v>JHABUA POWER</v>
      </c>
      <c r="H1473" s="2" t="n">
        <v>4.02</v>
      </c>
      <c r="I1473" s="3" t="n">
        <v>0.06</v>
      </c>
    </row>
    <row r="1474" customFormat="false" ht="15" hidden="false" customHeight="false" outlineLevel="0" collapsed="false">
      <c r="A1474" s="0" t="s">
        <v>549</v>
      </c>
      <c r="B1474" s="0" t="n">
        <f aca="false">VALUE(LEFT(A1474,4))</f>
        <v>2021</v>
      </c>
      <c r="C1474" s="0" t="str">
        <f aca="false">"FY"&amp;IF(VALUE(MID(A1474,6,2))&gt;=4,VALUE(LEFT(A1474,4)),VALUE(LEFT(A1474,4))-1)&amp;"-"&amp;TEXT(MOD(IF(VALUE(MID(A1474,6,2))&gt;=4,VALUE(LEFT(A1474,4)),VALUE(LEFT(A1474,4))-1)+1,100),"00")</f>
        <v>FY2021-22</v>
      </c>
      <c r="D1474" s="0" t="s">
        <v>361</v>
      </c>
      <c r="E1474" s="0" t="s">
        <v>361</v>
      </c>
      <c r="F1474" s="0" t="str">
        <f aca="false">INDEX(Mapping!$B$2:$B$465,MATCH(E1474,Mapping!$A$2:$A$465,0))</f>
        <v>RGPPL</v>
      </c>
      <c r="G1474" s="0" t="str">
        <f aca="false">INDEX(Mapping!$C$2:$C$465,MATCH(E1474,Mapping!$A$2:$A$465,0))</f>
        <v>RGPPL</v>
      </c>
      <c r="H1474" s="2" t="n">
        <v>3.39</v>
      </c>
      <c r="I1474" s="3" t="n">
        <v>0.05</v>
      </c>
    </row>
    <row r="1475" customFormat="false" ht="15" hidden="false" customHeight="false" outlineLevel="0" collapsed="false">
      <c r="A1475" s="0" t="s">
        <v>549</v>
      </c>
      <c r="B1475" s="0" t="n">
        <f aca="false">VALUE(LEFT(A1475,4))</f>
        <v>2021</v>
      </c>
      <c r="C1475" s="0" t="str">
        <f aca="false">"FY"&amp;IF(VALUE(MID(A1475,6,2))&gt;=4,VALUE(LEFT(A1475,4)),VALUE(LEFT(A1475,4))-1)&amp;"-"&amp;TEXT(MOD(IF(VALUE(MID(A1475,6,2))&gt;=4,VALUE(LEFT(A1475,4)),VALUE(LEFT(A1475,4))-1)+1,100),"00")</f>
        <v>FY2021-22</v>
      </c>
      <c r="D1475" s="0" t="s">
        <v>385</v>
      </c>
      <c r="E1475" s="0" t="s">
        <v>385</v>
      </c>
      <c r="F1475" s="0" t="str">
        <f aca="false">INDEX(Mapping!$B$2:$B$465,MATCH(E1475,Mapping!$A$2:$A$465,0))</f>
        <v>NTPL (NLC TAMIL NADU POWER)</v>
      </c>
      <c r="G1475" s="0" t="str">
        <f aca="false">INDEX(Mapping!$C$2:$C$465,MATCH(E1475,Mapping!$A$2:$A$465,0))</f>
        <v>NLC INDIA GROUP</v>
      </c>
      <c r="H1475" s="2" t="n">
        <v>2.82</v>
      </c>
      <c r="I1475" s="3" t="n">
        <v>0.04</v>
      </c>
    </row>
    <row r="1476" customFormat="false" ht="15" hidden="false" customHeight="false" outlineLevel="0" collapsed="false">
      <c r="A1476" s="0" t="s">
        <v>549</v>
      </c>
      <c r="B1476" s="0" t="n">
        <f aca="false">VALUE(LEFT(A1476,4))</f>
        <v>2021</v>
      </c>
      <c r="C1476" s="0" t="str">
        <f aca="false">"FY"&amp;IF(VALUE(MID(A1476,6,2))&gt;=4,VALUE(LEFT(A1476,4)),VALUE(LEFT(A1476,4))-1)&amp;"-"&amp;TEXT(MOD(IF(VALUE(MID(A1476,6,2))&gt;=4,VALUE(LEFT(A1476,4)),VALUE(LEFT(A1476,4))-1)+1,100),"00")</f>
        <v>FY2021-22</v>
      </c>
      <c r="D1476" s="0" t="s">
        <v>235</v>
      </c>
      <c r="E1476" s="0" t="s">
        <v>235</v>
      </c>
      <c r="F1476" s="0" t="str">
        <f aca="false">INDEX(Mapping!$B$2:$B$465,MATCH(E1476,Mapping!$A$2:$A$465,0))</f>
        <v>ITPCL (IL&amp;FS TAMIL NADU)</v>
      </c>
      <c r="G1476" s="0" t="str">
        <f aca="false">INDEX(Mapping!$C$2:$C$465,MATCH(E1476,Mapping!$A$2:$A$465,0))</f>
        <v>ITPCL (IL&amp;FS TAMIL NADU)</v>
      </c>
      <c r="H1476" s="2" t="n">
        <v>2.56</v>
      </c>
      <c r="I1476" s="3" t="n">
        <v>0.04</v>
      </c>
    </row>
    <row r="1477" customFormat="false" ht="15" hidden="false" customHeight="false" outlineLevel="0" collapsed="false">
      <c r="A1477" s="0" t="s">
        <v>549</v>
      </c>
      <c r="B1477" s="0" t="n">
        <f aca="false">VALUE(LEFT(A1477,4))</f>
        <v>2021</v>
      </c>
      <c r="C1477" s="0" t="str">
        <f aca="false">"FY"&amp;IF(VALUE(MID(A1477,6,2))&gt;=4,VALUE(LEFT(A1477,4)),VALUE(LEFT(A1477,4))-1)&amp;"-"&amp;TEXT(MOD(IF(VALUE(MID(A1477,6,2))&gt;=4,VALUE(LEFT(A1477,4)),VALUE(LEFT(A1477,4))-1)+1,100),"00")</f>
        <v>FY2021-22</v>
      </c>
      <c r="D1477" s="0" t="s">
        <v>230</v>
      </c>
      <c r="E1477" s="0" t="s">
        <v>230</v>
      </c>
      <c r="F1477" s="0" t="str">
        <f aca="false">INDEX(Mapping!$B$2:$B$465,MATCH(E1477,Mapping!$A$2:$A$465,0))</f>
        <v>ADANI_WIND</v>
      </c>
      <c r="G1477" s="0" t="str">
        <f aca="false">INDEX(Mapping!$C$2:$C$465,MATCH(E1477,Mapping!$A$2:$A$465,0))</f>
        <v>ADANI GREEN ENERGY (ALL SPVs)</v>
      </c>
      <c r="H1477" s="2" t="n">
        <v>2.43</v>
      </c>
      <c r="I1477" s="3" t="n">
        <v>0.04</v>
      </c>
    </row>
    <row r="1478" customFormat="false" ht="15" hidden="false" customHeight="false" outlineLevel="0" collapsed="false">
      <c r="A1478" s="0" t="s">
        <v>549</v>
      </c>
      <c r="B1478" s="0" t="n">
        <f aca="false">VALUE(LEFT(A1478,4))</f>
        <v>2021</v>
      </c>
      <c r="C1478" s="0" t="str">
        <f aca="false">"FY"&amp;IF(VALUE(MID(A1478,6,2))&gt;=4,VALUE(LEFT(A1478,4)),VALUE(LEFT(A1478,4))-1)&amp;"-"&amp;TEXT(MOD(IF(VALUE(MID(A1478,6,2))&gt;=4,VALUE(LEFT(A1478,4)),VALUE(LEFT(A1478,4))-1)+1,100),"00")</f>
        <v>FY2021-22</v>
      </c>
      <c r="D1478" s="0" t="s">
        <v>315</v>
      </c>
      <c r="E1478" s="0" t="s">
        <v>315</v>
      </c>
      <c r="F1478" s="0" t="str">
        <f aca="false">INDEX(Mapping!$B$2:$B$465,MATCH(E1478,Mapping!$A$2:$A$465,0))</f>
        <v>DHARIWAL INFRASTRUCTURE</v>
      </c>
      <c r="G1478" s="0" t="str">
        <f aca="false">INDEX(Mapping!$C$2:$C$465,MATCH(E1478,Mapping!$A$2:$A$465,0))</f>
        <v>DHARIWAL INFRASTRUCTURE</v>
      </c>
      <c r="H1478" s="2" t="n">
        <v>1.43</v>
      </c>
      <c r="I1478" s="3" t="n">
        <v>0.02</v>
      </c>
    </row>
    <row r="1479" customFormat="false" ht="15" hidden="false" customHeight="false" outlineLevel="0" collapsed="false">
      <c r="A1479" s="0" t="s">
        <v>549</v>
      </c>
      <c r="B1479" s="0" t="n">
        <f aca="false">VALUE(LEFT(A1479,4))</f>
        <v>2021</v>
      </c>
      <c r="C1479" s="0" t="str">
        <f aca="false">"FY"&amp;IF(VALUE(MID(A1479,6,2))&gt;=4,VALUE(LEFT(A1479,4)),VALUE(LEFT(A1479,4))-1)&amp;"-"&amp;TEXT(MOD(IF(VALUE(MID(A1479,6,2))&gt;=4,VALUE(LEFT(A1479,4)),VALUE(LEFT(A1479,4))-1)+1,100),"00")</f>
        <v>FY2021-22</v>
      </c>
      <c r="D1479" s="0" t="s">
        <v>253</v>
      </c>
      <c r="E1479" s="0" t="s">
        <v>253</v>
      </c>
      <c r="F1479" s="0" t="str">
        <f aca="false">INDEX(Mapping!$B$2:$B$465,MATCH(E1479,Mapping!$A$2:$A$465,0))</f>
        <v>NAGALAND</v>
      </c>
      <c r="G1479" s="0" t="str">
        <f aca="false">INDEX(Mapping!$C$2:$C$465,MATCH(E1479,Mapping!$A$2:$A$465,0))</f>
        <v>NAGALAND</v>
      </c>
      <c r="H1479" s="2" t="n">
        <v>0.91</v>
      </c>
      <c r="I1479" s="3" t="n">
        <v>0.01</v>
      </c>
    </row>
    <row r="1480" customFormat="false" ht="15" hidden="false" customHeight="false" outlineLevel="0" collapsed="false">
      <c r="A1480" s="0" t="s">
        <v>549</v>
      </c>
      <c r="B1480" s="0" t="n">
        <f aca="false">VALUE(LEFT(A1480,4))</f>
        <v>2021</v>
      </c>
      <c r="C1480" s="0" t="str">
        <f aca="false">"FY"&amp;IF(VALUE(MID(A1480,6,2))&gt;=4,VALUE(LEFT(A1480,4)),VALUE(LEFT(A1480,4))-1)&amp;"-"&amp;TEXT(MOD(IF(VALUE(MID(A1480,6,2))&gt;=4,VALUE(LEFT(A1480,4)),VALUE(LEFT(A1480,4))-1)+1,100),"00")</f>
        <v>FY2021-22</v>
      </c>
      <c r="D1480" s="0" t="s">
        <v>163</v>
      </c>
      <c r="E1480" s="0" t="s">
        <v>163</v>
      </c>
      <c r="F1480" s="0" t="str">
        <f aca="false">INDEX(Mapping!$B$2:$B$465,MATCH(E1480,Mapping!$A$2:$A$465,0))</f>
        <v>NTPC STATIONS</v>
      </c>
      <c r="G1480" s="0" t="str">
        <f aca="false">INDEX(Mapping!$C$2:$C$465,MATCH(E1480,Mapping!$A$2:$A$465,0))</f>
        <v>NTPC GROUP</v>
      </c>
      <c r="H1480" s="2" t="n">
        <v>0.73</v>
      </c>
      <c r="I1480" s="3" t="n">
        <v>0.01</v>
      </c>
    </row>
    <row r="1481" customFormat="false" ht="15" hidden="false" customHeight="false" outlineLevel="0" collapsed="false">
      <c r="A1481" s="0" t="s">
        <v>549</v>
      </c>
      <c r="B1481" s="0" t="n">
        <f aca="false">VALUE(LEFT(A1481,4))</f>
        <v>2021</v>
      </c>
      <c r="C1481" s="0" t="str">
        <f aca="false">"FY"&amp;IF(VALUE(MID(A1481,6,2))&gt;=4,VALUE(LEFT(A1481,4)),VALUE(LEFT(A1481,4))-1)&amp;"-"&amp;TEXT(MOD(IF(VALUE(MID(A1481,6,2))&gt;=4,VALUE(LEFT(A1481,4)),VALUE(LEFT(A1481,4))-1)+1,100),"00")</f>
        <v>FY2021-22</v>
      </c>
      <c r="D1481" s="0" t="s">
        <v>56</v>
      </c>
      <c r="E1481" s="0" t="s">
        <v>56</v>
      </c>
      <c r="F1481" s="0" t="str">
        <f aca="false">INDEX(Mapping!$B$2:$B$465,MATCH(E1481,Mapping!$A$2:$A$465,0))</f>
        <v>UTTARAKHAND</v>
      </c>
      <c r="G1481" s="0" t="str">
        <f aca="false">INDEX(Mapping!$C$2:$C$465,MATCH(E1481,Mapping!$A$2:$A$465,0))</f>
        <v>UTTARAKHAND</v>
      </c>
      <c r="H1481" s="2" t="n">
        <v>0.7</v>
      </c>
      <c r="I1481" s="3" t="n">
        <v>0.01</v>
      </c>
    </row>
    <row r="1482" customFormat="false" ht="15" hidden="false" customHeight="false" outlineLevel="0" collapsed="false">
      <c r="A1482" s="0" t="s">
        <v>549</v>
      </c>
      <c r="B1482" s="0" t="n">
        <f aca="false">VALUE(LEFT(A1482,4))</f>
        <v>2021</v>
      </c>
      <c r="C1482" s="0" t="str">
        <f aca="false">"FY"&amp;IF(VALUE(MID(A1482,6,2))&gt;=4,VALUE(LEFT(A1482,4)),VALUE(LEFT(A1482,4))-1)&amp;"-"&amp;TEXT(MOD(IF(VALUE(MID(A1482,6,2))&gt;=4,VALUE(LEFT(A1482,4)),VALUE(LEFT(A1482,4))-1)+1,100),"00")</f>
        <v>FY2021-22</v>
      </c>
      <c r="D1482" s="0" t="s">
        <v>42</v>
      </c>
      <c r="E1482" s="0" t="s">
        <v>42</v>
      </c>
      <c r="F1482" s="0" t="str">
        <f aca="false">INDEX(Mapping!$B$2:$B$465,MATCH(E1482,Mapping!$A$2:$A$465,0))</f>
        <v>PUNJAB</v>
      </c>
      <c r="G1482" s="0" t="str">
        <f aca="false">INDEX(Mapping!$C$2:$C$465,MATCH(E1482,Mapping!$A$2:$A$465,0))</f>
        <v>PUNJAB</v>
      </c>
      <c r="H1482" s="2" t="n">
        <v>0.53</v>
      </c>
      <c r="I1482" s="3" t="n">
        <v>0.01</v>
      </c>
    </row>
    <row r="1483" customFormat="false" ht="15" hidden="false" customHeight="false" outlineLevel="0" collapsed="false">
      <c r="A1483" s="0" t="s">
        <v>549</v>
      </c>
      <c r="B1483" s="0" t="n">
        <f aca="false">VALUE(LEFT(A1483,4))</f>
        <v>2021</v>
      </c>
      <c r="C1483" s="0" t="str">
        <f aca="false">"FY"&amp;IF(VALUE(MID(A1483,6,2))&gt;=4,VALUE(LEFT(A1483,4)),VALUE(LEFT(A1483,4))-1)&amp;"-"&amp;TEXT(MOD(IF(VALUE(MID(A1483,6,2))&gt;=4,VALUE(LEFT(A1483,4)),VALUE(LEFT(A1483,4))-1)+1,100),"00")</f>
        <v>FY2021-22</v>
      </c>
      <c r="D1483" s="0" t="s">
        <v>548</v>
      </c>
      <c r="E1483" s="0" t="s">
        <v>548</v>
      </c>
      <c r="F1483" s="0" t="str">
        <f aca="false">INDEX(Mapping!$B$2:$B$465,MATCH(E1483,Mapping!$A$2:$A$465,0))</f>
        <v>CONTINNUM PT</v>
      </c>
      <c r="G1483" s="0" t="str">
        <f aca="false">INDEX(Mapping!$C$2:$C$465,MATCH(E1483,Mapping!$A$2:$A$465,0))</f>
        <v>CONTINNUM PT</v>
      </c>
      <c r="H1483" s="2" t="n">
        <v>0.13</v>
      </c>
      <c r="I1483" s="3" t="n">
        <v>0.002</v>
      </c>
    </row>
    <row r="1484" customFormat="false" ht="15" hidden="false" customHeight="false" outlineLevel="0" collapsed="false">
      <c r="A1484" s="0" t="s">
        <v>549</v>
      </c>
      <c r="B1484" s="0" t="n">
        <f aca="false">VALUE(LEFT(A1484,4))</f>
        <v>2021</v>
      </c>
      <c r="C1484" s="0" t="str">
        <f aca="false">"FY"&amp;IF(VALUE(MID(A1484,6,2))&gt;=4,VALUE(LEFT(A1484,4)),VALUE(LEFT(A1484,4))-1)&amp;"-"&amp;TEXT(MOD(IF(VALUE(MID(A1484,6,2))&gt;=4,VALUE(LEFT(A1484,4)),VALUE(LEFT(A1484,4))-1)+1,100),"00")</f>
        <v>FY2021-22</v>
      </c>
      <c r="D1484" s="0" t="s">
        <v>608</v>
      </c>
      <c r="E1484" s="0" t="s">
        <v>608</v>
      </c>
      <c r="F1484" s="0" t="str">
        <f aca="false">INDEX(Mapping!$B$2:$B$465,MATCH(E1484,Mapping!$A$2:$A$465,0))</f>
        <v>RENEWSW_SLR</v>
      </c>
      <c r="G1484" s="0" t="str">
        <f aca="false">INDEX(Mapping!$C$2:$C$465,MATCH(E1484,Mapping!$A$2:$A$465,0))</f>
        <v>RENEW POWER (ALL SPVs)</v>
      </c>
      <c r="H1484" s="2" t="n">
        <v>0.03</v>
      </c>
      <c r="I1484" s="3" t="n">
        <v>0.0005</v>
      </c>
    </row>
    <row r="1485" customFormat="false" ht="15" hidden="false" customHeight="false" outlineLevel="0" collapsed="false">
      <c r="A1485" s="0" t="s">
        <v>313</v>
      </c>
      <c r="B1485" s="0" t="n">
        <f aca="false">VALUE(LEFT(A1485,4))</f>
        <v>2021</v>
      </c>
      <c r="C1485" s="0" t="str">
        <f aca="false">"FY"&amp;IF(VALUE(MID(A1485,6,2))&gt;=4,VALUE(LEFT(A1485,4)),VALUE(LEFT(A1485,4))-1)&amp;"-"&amp;TEXT(MOD(IF(VALUE(MID(A1485,6,2))&gt;=4,VALUE(LEFT(A1485,4)),VALUE(LEFT(A1485,4))-1)+1,100),"00")</f>
        <v>FY2021-22</v>
      </c>
      <c r="D1485" s="0" t="s">
        <v>35</v>
      </c>
      <c r="E1485" s="0" t="s">
        <v>35</v>
      </c>
      <c r="F1485" s="0" t="str">
        <f aca="false">INDEX(Mapping!$B$2:$B$465,MATCH(E1485,Mapping!$A$2:$A$465,0))</f>
        <v>TELANGANA</v>
      </c>
      <c r="G1485" s="0" t="str">
        <f aca="false">INDEX(Mapping!$C$2:$C$465,MATCH(E1485,Mapping!$A$2:$A$465,0))</f>
        <v>TELANGANA</v>
      </c>
      <c r="H1485" s="2" t="n">
        <v>525.18</v>
      </c>
      <c r="I1485" s="3" t="n">
        <v>8</v>
      </c>
    </row>
    <row r="1486" customFormat="false" ht="15" hidden="false" customHeight="false" outlineLevel="0" collapsed="false">
      <c r="A1486" s="0" t="s">
        <v>313</v>
      </c>
      <c r="B1486" s="0" t="n">
        <f aca="false">VALUE(LEFT(A1486,4))</f>
        <v>2021</v>
      </c>
      <c r="C1486" s="0" t="str">
        <f aca="false">"FY"&amp;IF(VALUE(MID(A1486,6,2))&gt;=4,VALUE(LEFT(A1486,4)),VALUE(LEFT(A1486,4))-1)&amp;"-"&amp;TEXT(MOD(IF(VALUE(MID(A1486,6,2))&gt;=4,VALUE(LEFT(A1486,4)),VALUE(LEFT(A1486,4))-1)+1,100),"00")</f>
        <v>FY2021-22</v>
      </c>
      <c r="D1486" s="0" t="s">
        <v>47</v>
      </c>
      <c r="E1486" s="0" t="s">
        <v>47</v>
      </c>
      <c r="F1486" s="0" t="str">
        <f aca="false">INDEX(Mapping!$B$2:$B$465,MATCH(E1486,Mapping!$A$2:$A$465,0))</f>
        <v>KARNATAKA</v>
      </c>
      <c r="G1486" s="0" t="str">
        <f aca="false">INDEX(Mapping!$C$2:$C$465,MATCH(E1486,Mapping!$A$2:$A$465,0))</f>
        <v>KARNATAKA</v>
      </c>
      <c r="H1486" s="2" t="n">
        <v>491.09</v>
      </c>
      <c r="I1486" s="3" t="n">
        <v>7.48</v>
      </c>
    </row>
    <row r="1487" customFormat="false" ht="15" hidden="false" customHeight="false" outlineLevel="0" collapsed="false">
      <c r="A1487" s="0" t="s">
        <v>313</v>
      </c>
      <c r="B1487" s="0" t="n">
        <f aca="false">VALUE(LEFT(A1487,4))</f>
        <v>2021</v>
      </c>
      <c r="C1487" s="0" t="str">
        <f aca="false">"FY"&amp;IF(VALUE(MID(A1487,6,2))&gt;=4,VALUE(LEFT(A1487,4)),VALUE(LEFT(A1487,4))-1)&amp;"-"&amp;TEXT(MOD(IF(VALUE(MID(A1487,6,2))&gt;=4,VALUE(LEFT(A1487,4)),VALUE(LEFT(A1487,4))-1)+1,100),"00")</f>
        <v>FY2021-22</v>
      </c>
      <c r="D1487" s="0" t="s">
        <v>39</v>
      </c>
      <c r="E1487" s="0" t="s">
        <v>39</v>
      </c>
      <c r="F1487" s="0" t="str">
        <f aca="false">INDEX(Mapping!$B$2:$B$465,MATCH(E1487,Mapping!$A$2:$A$465,0))</f>
        <v>WEST BENGAL</v>
      </c>
      <c r="G1487" s="0" t="str">
        <f aca="false">INDEX(Mapping!$C$2:$C$465,MATCH(E1487,Mapping!$A$2:$A$465,0))</f>
        <v>WEST BENGAL</v>
      </c>
      <c r="H1487" s="2" t="n">
        <v>432.76</v>
      </c>
      <c r="I1487" s="3" t="n">
        <v>6.59</v>
      </c>
    </row>
    <row r="1488" customFormat="false" ht="15" hidden="false" customHeight="false" outlineLevel="0" collapsed="false">
      <c r="A1488" s="0" t="s">
        <v>313</v>
      </c>
      <c r="B1488" s="0" t="n">
        <f aca="false">VALUE(LEFT(A1488,4))</f>
        <v>2021</v>
      </c>
      <c r="C1488" s="0" t="str">
        <f aca="false">"FY"&amp;IF(VALUE(MID(A1488,6,2))&gt;=4,VALUE(LEFT(A1488,4)),VALUE(LEFT(A1488,4))-1)&amp;"-"&amp;TEXT(MOD(IF(VALUE(MID(A1488,6,2))&gt;=4,VALUE(LEFT(A1488,4)),VALUE(LEFT(A1488,4))-1)+1,100),"00")</f>
        <v>FY2021-22</v>
      </c>
      <c r="D1488" s="0" t="s">
        <v>62</v>
      </c>
      <c r="E1488" s="0" t="s">
        <v>62</v>
      </c>
      <c r="F1488" s="0" t="str">
        <f aca="false">INDEX(Mapping!$B$2:$B$465,MATCH(E1488,Mapping!$A$2:$A$465,0))</f>
        <v>TEESTA URJA (TEESTA-III HEP)</v>
      </c>
      <c r="G1488" s="0" t="str">
        <f aca="false">INDEX(Mapping!$C$2:$C$465,MATCH(E1488,Mapping!$A$2:$A$465,0))</f>
        <v>TEESTA URJA (TEESTA-III HEP)</v>
      </c>
      <c r="H1488" s="2" t="n">
        <v>361.55</v>
      </c>
      <c r="I1488" s="3" t="n">
        <v>5.5</v>
      </c>
    </row>
    <row r="1489" customFormat="false" ht="15" hidden="false" customHeight="false" outlineLevel="0" collapsed="false">
      <c r="A1489" s="0" t="s">
        <v>313</v>
      </c>
      <c r="B1489" s="0" t="n">
        <f aca="false">VALUE(LEFT(A1489,4))</f>
        <v>2021</v>
      </c>
      <c r="C1489" s="0" t="str">
        <f aca="false">"FY"&amp;IF(VALUE(MID(A1489,6,2))&gt;=4,VALUE(LEFT(A1489,4)),VALUE(LEFT(A1489,4))-1)&amp;"-"&amp;TEXT(MOD(IF(VALUE(MID(A1489,6,2))&gt;=4,VALUE(LEFT(A1489,4)),VALUE(LEFT(A1489,4))-1)+1,100),"00")</f>
        <v>FY2021-22</v>
      </c>
      <c r="D1489" s="0" t="s">
        <v>43</v>
      </c>
      <c r="E1489" s="0" t="s">
        <v>43</v>
      </c>
      <c r="F1489" s="0" t="str">
        <f aca="false">INDEX(Mapping!$B$2:$B$465,MATCH(E1489,Mapping!$A$2:$A$465,0))</f>
        <v>ODISHA</v>
      </c>
      <c r="G1489" s="0" t="str">
        <f aca="false">INDEX(Mapping!$C$2:$C$465,MATCH(E1489,Mapping!$A$2:$A$465,0))</f>
        <v>ODISHA</v>
      </c>
      <c r="H1489" s="2" t="n">
        <v>324.82</v>
      </c>
      <c r="I1489" s="3" t="n">
        <v>4.94</v>
      </c>
    </row>
    <row r="1490" customFormat="false" ht="15" hidden="false" customHeight="false" outlineLevel="0" collapsed="false">
      <c r="A1490" s="0" t="s">
        <v>313</v>
      </c>
      <c r="B1490" s="0" t="n">
        <f aca="false">VALUE(LEFT(A1490,4))</f>
        <v>2021</v>
      </c>
      <c r="C1490" s="0" t="str">
        <f aca="false">"FY"&amp;IF(VALUE(MID(A1490,6,2))&gt;=4,VALUE(LEFT(A1490,4)),VALUE(LEFT(A1490,4))-1)&amp;"-"&amp;TEXT(MOD(IF(VALUE(MID(A1490,6,2))&gt;=4,VALUE(LEFT(A1490,4)),VALUE(LEFT(A1490,4))-1)+1,100),"00")</f>
        <v>FY2021-22</v>
      </c>
      <c r="D1490" s="0" t="s">
        <v>57</v>
      </c>
      <c r="E1490" s="0" t="s">
        <v>57</v>
      </c>
      <c r="F1490" s="0" t="str">
        <f aca="false">INDEX(Mapping!$B$2:$B$465,MATCH(E1490,Mapping!$A$2:$A$465,0))</f>
        <v>SEIL ENERGY INDIA (EX-SEMBCORP)</v>
      </c>
      <c r="G1490" s="0" t="str">
        <f aca="false">INDEX(Mapping!$C$2:$C$465,MATCH(E1490,Mapping!$A$2:$A$465,0))</f>
        <v>SEIL ENERGY INDIA</v>
      </c>
      <c r="H1490" s="2" t="n">
        <v>324.35</v>
      </c>
      <c r="I1490" s="3" t="n">
        <v>4.94</v>
      </c>
    </row>
    <row r="1491" customFormat="false" ht="15" hidden="false" customHeight="false" outlineLevel="0" collapsed="false">
      <c r="A1491" s="0" t="s">
        <v>313</v>
      </c>
      <c r="B1491" s="0" t="n">
        <f aca="false">VALUE(LEFT(A1491,4))</f>
        <v>2021</v>
      </c>
      <c r="C1491" s="0" t="str">
        <f aca="false">"FY"&amp;IF(VALUE(MID(A1491,6,2))&gt;=4,VALUE(LEFT(A1491,4)),VALUE(LEFT(A1491,4))-1)&amp;"-"&amp;TEXT(MOD(IF(VALUE(MID(A1491,6,2))&gt;=4,VALUE(LEFT(A1491,4)),VALUE(LEFT(A1491,4))-1)+1,100),"00")</f>
        <v>FY2021-22</v>
      </c>
      <c r="D1491" s="0" t="s">
        <v>46</v>
      </c>
      <c r="E1491" s="0" t="s">
        <v>46</v>
      </c>
      <c r="F1491" s="0" t="str">
        <f aca="false">INDEX(Mapping!$B$2:$B$465,MATCH(E1491,Mapping!$A$2:$A$465,0))</f>
        <v>CHHATTISGARH</v>
      </c>
      <c r="G1491" s="0" t="str">
        <f aca="false">INDEX(Mapping!$C$2:$C$465,MATCH(E1491,Mapping!$A$2:$A$465,0))</f>
        <v>CHHATTISGARH</v>
      </c>
      <c r="H1491" s="2" t="n">
        <v>248.86</v>
      </c>
      <c r="I1491" s="3" t="n">
        <v>3.79</v>
      </c>
    </row>
    <row r="1492" customFormat="false" ht="15" hidden="false" customHeight="false" outlineLevel="0" collapsed="false">
      <c r="A1492" s="0" t="s">
        <v>313</v>
      </c>
      <c r="B1492" s="0" t="n">
        <f aca="false">VALUE(LEFT(A1492,4))</f>
        <v>2021</v>
      </c>
      <c r="C1492" s="0" t="str">
        <f aca="false">"FY"&amp;IF(VALUE(MID(A1492,6,2))&gt;=4,VALUE(LEFT(A1492,4)),VALUE(LEFT(A1492,4))-1)&amp;"-"&amp;TEXT(MOD(IF(VALUE(MID(A1492,6,2))&gt;=4,VALUE(LEFT(A1492,4)),VALUE(LEFT(A1492,4))-1)+1,100),"00")</f>
        <v>FY2021-22</v>
      </c>
      <c r="D1492" s="0" t="s">
        <v>134</v>
      </c>
      <c r="E1492" s="0" t="s">
        <v>134</v>
      </c>
      <c r="F1492" s="0" t="str">
        <f aca="false">INDEX(Mapping!$B$2:$B$465,MATCH(E1492,Mapping!$A$2:$A$465,0))</f>
        <v>NTPC STATIONS</v>
      </c>
      <c r="G1492" s="0" t="str">
        <f aca="false">INDEX(Mapping!$C$2:$C$465,MATCH(E1492,Mapping!$A$2:$A$465,0))</f>
        <v>NTPC GROUP</v>
      </c>
      <c r="H1492" s="2" t="n">
        <v>241.8</v>
      </c>
      <c r="I1492" s="3" t="n">
        <v>3.68</v>
      </c>
    </row>
    <row r="1493" customFormat="false" ht="15" hidden="false" customHeight="false" outlineLevel="0" collapsed="false">
      <c r="A1493" s="0" t="s">
        <v>313</v>
      </c>
      <c r="B1493" s="0" t="n">
        <f aca="false">VALUE(LEFT(A1493,4))</f>
        <v>2021</v>
      </c>
      <c r="C1493" s="0" t="str">
        <f aca="false">"FY"&amp;IF(VALUE(MID(A1493,6,2))&gt;=4,VALUE(LEFT(A1493,4)),VALUE(LEFT(A1493,4))-1)&amp;"-"&amp;TEXT(MOD(IF(VALUE(MID(A1493,6,2))&gt;=4,VALUE(LEFT(A1493,4)),VALUE(LEFT(A1493,4))-1)+1,100),"00")</f>
        <v>FY2021-22</v>
      </c>
      <c r="D1493" s="0" t="s">
        <v>53</v>
      </c>
      <c r="E1493" s="0" t="s">
        <v>53</v>
      </c>
      <c r="F1493" s="0" t="str">
        <f aca="false">INDEX(Mapping!$B$2:$B$465,MATCH(E1493,Mapping!$A$2:$A$465,0))</f>
        <v>HIMACHAL PRADESH</v>
      </c>
      <c r="G1493" s="0" t="str">
        <f aca="false">INDEX(Mapping!$C$2:$C$465,MATCH(E1493,Mapping!$A$2:$A$465,0))</f>
        <v>HIMACHAL PRADESH</v>
      </c>
      <c r="H1493" s="2" t="n">
        <v>230.32</v>
      </c>
      <c r="I1493" s="3" t="n">
        <v>3.51</v>
      </c>
    </row>
    <row r="1494" customFormat="false" ht="15" hidden="false" customHeight="false" outlineLevel="0" collapsed="false">
      <c r="A1494" s="0" t="s">
        <v>313</v>
      </c>
      <c r="B1494" s="0" t="n">
        <f aca="false">VALUE(LEFT(A1494,4))</f>
        <v>2021</v>
      </c>
      <c r="C1494" s="0" t="str">
        <f aca="false">"FY"&amp;IF(VALUE(MID(A1494,6,2))&gt;=4,VALUE(LEFT(A1494,4)),VALUE(LEFT(A1494,4))-1)&amp;"-"&amp;TEXT(MOD(IF(VALUE(MID(A1494,6,2))&gt;=4,VALUE(LEFT(A1494,4)),VALUE(LEFT(A1494,4))-1)+1,100),"00")</f>
        <v>FY2021-22</v>
      </c>
      <c r="D1494" s="0" t="s">
        <v>79</v>
      </c>
      <c r="E1494" s="0" t="s">
        <v>79</v>
      </c>
      <c r="F1494" s="0" t="str">
        <f aca="false">INDEX(Mapping!$B$2:$B$465,MATCH(E1494,Mapping!$A$2:$A$465,0))</f>
        <v>MAHAN ENERGEN (EX-ESSAR POWER MP)</v>
      </c>
      <c r="G1494" s="0" t="str">
        <f aca="false">INDEX(Mapping!$C$2:$C$465,MATCH(E1494,Mapping!$A$2:$A$465,0))</f>
        <v>ADANI POWER (ALL PLANTS)</v>
      </c>
      <c r="H1494" s="2" t="n">
        <v>204.87</v>
      </c>
      <c r="I1494" s="3" t="n">
        <v>3.12</v>
      </c>
    </row>
    <row r="1495" customFormat="false" ht="15" hidden="false" customHeight="false" outlineLevel="0" collapsed="false">
      <c r="A1495" s="0" t="s">
        <v>313</v>
      </c>
      <c r="B1495" s="0" t="n">
        <f aca="false">VALUE(LEFT(A1495,4))</f>
        <v>2021</v>
      </c>
      <c r="C1495" s="0" t="str">
        <f aca="false">"FY"&amp;IF(VALUE(MID(A1495,6,2))&gt;=4,VALUE(LEFT(A1495,4)),VALUE(LEFT(A1495,4))-1)&amp;"-"&amp;TEXT(MOD(IF(VALUE(MID(A1495,6,2))&gt;=4,VALUE(LEFT(A1495,4)),VALUE(LEFT(A1495,4))-1)+1,100),"00")</f>
        <v>FY2021-22</v>
      </c>
      <c r="D1495" s="0" t="s">
        <v>45</v>
      </c>
      <c r="E1495" s="0" t="s">
        <v>45</v>
      </c>
      <c r="F1495" s="0" t="str">
        <f aca="false">INDEX(Mapping!$B$2:$B$465,MATCH(E1495,Mapping!$A$2:$A$465,0))</f>
        <v>BIHAR</v>
      </c>
      <c r="G1495" s="0" t="str">
        <f aca="false">INDEX(Mapping!$C$2:$C$465,MATCH(E1495,Mapping!$A$2:$A$465,0))</f>
        <v>BIHAR</v>
      </c>
      <c r="H1495" s="2" t="n">
        <v>203.21</v>
      </c>
      <c r="I1495" s="3" t="n">
        <v>3.09</v>
      </c>
    </row>
    <row r="1496" customFormat="false" ht="15" hidden="false" customHeight="false" outlineLevel="0" collapsed="false">
      <c r="A1496" s="0" t="s">
        <v>313</v>
      </c>
      <c r="B1496" s="0" t="n">
        <f aca="false">VALUE(LEFT(A1496,4))</f>
        <v>2021</v>
      </c>
      <c r="C1496" s="0" t="str">
        <f aca="false">"FY"&amp;IF(VALUE(MID(A1496,6,2))&gt;=4,VALUE(LEFT(A1496,4)),VALUE(LEFT(A1496,4))-1)&amp;"-"&amp;TEXT(MOD(IF(VALUE(MID(A1496,6,2))&gt;=4,VALUE(LEFT(A1496,4)),VALUE(LEFT(A1496,4))-1)+1,100),"00")</f>
        <v>FY2021-22</v>
      </c>
      <c r="D1496" s="0" t="s">
        <v>72</v>
      </c>
      <c r="E1496" s="0" t="s">
        <v>72</v>
      </c>
      <c r="F1496" s="0" t="str">
        <f aca="false">INDEX(Mapping!$B$2:$B$465,MATCH(E1496,Mapping!$A$2:$A$465,0))</f>
        <v>JINDAL POWER LTD - STAGE 1</v>
      </c>
      <c r="G1496" s="0" t="str">
        <f aca="false">INDEX(Mapping!$C$2:$C$465,MATCH(E1496,Mapping!$A$2:$A$465,0))</f>
        <v>JINDAL POWER LTD (BOTH STAGES)</v>
      </c>
      <c r="H1496" s="2" t="n">
        <v>202.23</v>
      </c>
      <c r="I1496" s="3" t="n">
        <v>3.08</v>
      </c>
    </row>
    <row r="1497" customFormat="false" ht="15" hidden="false" customHeight="false" outlineLevel="0" collapsed="false">
      <c r="A1497" s="0" t="s">
        <v>313</v>
      </c>
      <c r="B1497" s="0" t="n">
        <f aca="false">VALUE(LEFT(A1497,4))</f>
        <v>2021</v>
      </c>
      <c r="C1497" s="0" t="str">
        <f aca="false">"FY"&amp;IF(VALUE(MID(A1497,6,2))&gt;=4,VALUE(LEFT(A1497,4)),VALUE(LEFT(A1497,4))-1)&amp;"-"&amp;TEXT(MOD(IF(VALUE(MID(A1497,6,2))&gt;=4,VALUE(LEFT(A1497,4)),VALUE(LEFT(A1497,4))-1)+1,100),"00")</f>
        <v>FY2021-22</v>
      </c>
      <c r="D1497" s="0" t="s">
        <v>49</v>
      </c>
      <c r="E1497" s="0" t="s">
        <v>49</v>
      </c>
      <c r="F1497" s="0" t="str">
        <f aca="false">INDEX(Mapping!$B$2:$B$465,MATCH(E1497,Mapping!$A$2:$A$465,0))</f>
        <v>MADHYA PRADESH</v>
      </c>
      <c r="G1497" s="0" t="str">
        <f aca="false">INDEX(Mapping!$C$2:$C$465,MATCH(E1497,Mapping!$A$2:$A$465,0))</f>
        <v>MADHYA PRADESH</v>
      </c>
      <c r="H1497" s="2" t="n">
        <v>197.79</v>
      </c>
      <c r="I1497" s="3" t="n">
        <v>3.01</v>
      </c>
    </row>
    <row r="1498" customFormat="false" ht="15" hidden="false" customHeight="false" outlineLevel="0" collapsed="false">
      <c r="A1498" s="0" t="s">
        <v>313</v>
      </c>
      <c r="B1498" s="0" t="n">
        <f aca="false">VALUE(LEFT(A1498,4))</f>
        <v>2021</v>
      </c>
      <c r="C1498" s="0" t="str">
        <f aca="false">"FY"&amp;IF(VALUE(MID(A1498,6,2))&gt;=4,VALUE(LEFT(A1498,4)),VALUE(LEFT(A1498,4))-1)&amp;"-"&amp;TEXT(MOD(IF(VALUE(MID(A1498,6,2))&gt;=4,VALUE(LEFT(A1498,4)),VALUE(LEFT(A1498,4))-1)+1,100),"00")</f>
        <v>FY2021-22</v>
      </c>
      <c r="D1498" s="0" t="s">
        <v>85</v>
      </c>
      <c r="E1498" s="0" t="s">
        <v>85</v>
      </c>
      <c r="F1498" s="0" t="str">
        <f aca="false">INDEX(Mapping!$B$2:$B$465,MATCH(E1498,Mapping!$A$2:$A$465,0))</f>
        <v>ADANI POWER - RAIPUR TPP (EX-GMR CHHATTISGARH)</v>
      </c>
      <c r="G1498" s="0" t="str">
        <f aca="false">INDEX(Mapping!$C$2:$C$465,MATCH(E1498,Mapping!$A$2:$A$465,0))</f>
        <v>ADANI POWER (ALL PLANTS)</v>
      </c>
      <c r="H1498" s="2" t="n">
        <v>192.24</v>
      </c>
      <c r="I1498" s="3" t="n">
        <v>2.93</v>
      </c>
    </row>
    <row r="1499" customFormat="false" ht="15" hidden="false" customHeight="false" outlineLevel="0" collapsed="false">
      <c r="A1499" s="0" t="s">
        <v>313</v>
      </c>
      <c r="B1499" s="0" t="n">
        <f aca="false">VALUE(LEFT(A1499,4))</f>
        <v>2021</v>
      </c>
      <c r="C1499" s="0" t="str">
        <f aca="false">"FY"&amp;IF(VALUE(MID(A1499,6,2))&gt;=4,VALUE(LEFT(A1499,4)),VALUE(LEFT(A1499,4))-1)&amp;"-"&amp;TEXT(MOD(IF(VALUE(MID(A1499,6,2))&gt;=4,VALUE(LEFT(A1499,4)),VALUE(LEFT(A1499,4))-1)+1,100),"00")</f>
        <v>FY2021-22</v>
      </c>
      <c r="D1499" s="0" t="s">
        <v>65</v>
      </c>
      <c r="E1499" s="0" t="s">
        <v>65</v>
      </c>
      <c r="F1499" s="0" t="str">
        <f aca="false">INDEX(Mapping!$B$2:$B$465,MATCH(E1499,Mapping!$A$2:$A$465,0))</f>
        <v>JAYPEE NIGRIE STPP</v>
      </c>
      <c r="G1499" s="0" t="str">
        <f aca="false">INDEX(Mapping!$C$2:$C$465,MATCH(E1499,Mapping!$A$2:$A$465,0))</f>
        <v>JAYPEE NIGRIE STPP</v>
      </c>
      <c r="H1499" s="2" t="n">
        <v>173.68</v>
      </c>
      <c r="I1499" s="3" t="n">
        <v>2.64</v>
      </c>
    </row>
    <row r="1500" customFormat="false" ht="15" hidden="false" customHeight="false" outlineLevel="0" collapsed="false">
      <c r="A1500" s="0" t="s">
        <v>313</v>
      </c>
      <c r="B1500" s="0" t="n">
        <f aca="false">VALUE(LEFT(A1500,4))</f>
        <v>2021</v>
      </c>
      <c r="C1500" s="0" t="str">
        <f aca="false">"FY"&amp;IF(VALUE(MID(A1500,6,2))&gt;=4,VALUE(LEFT(A1500,4)),VALUE(LEFT(A1500,4))-1)&amp;"-"&amp;TEXT(MOD(IF(VALUE(MID(A1500,6,2))&gt;=4,VALUE(LEFT(A1500,4)),VALUE(LEFT(A1500,4))-1)+1,100),"00")</f>
        <v>FY2021-22</v>
      </c>
      <c r="D1500" s="0" t="s">
        <v>71</v>
      </c>
      <c r="E1500" s="0" t="s">
        <v>71</v>
      </c>
      <c r="F1500" s="0" t="str">
        <f aca="false">INDEX(Mapping!$B$2:$B$465,MATCH(E1500,Mapping!$A$2:$A$465,0))</f>
        <v>KERALA</v>
      </c>
      <c r="G1500" s="0" t="str">
        <f aca="false">INDEX(Mapping!$C$2:$C$465,MATCH(E1500,Mapping!$A$2:$A$465,0))</f>
        <v>KERALA</v>
      </c>
      <c r="H1500" s="2" t="n">
        <v>152.65</v>
      </c>
      <c r="I1500" s="3" t="n">
        <v>2.32</v>
      </c>
    </row>
    <row r="1501" customFormat="false" ht="15" hidden="false" customHeight="false" outlineLevel="0" collapsed="false">
      <c r="A1501" s="0" t="s">
        <v>313</v>
      </c>
      <c r="B1501" s="0" t="n">
        <f aca="false">VALUE(LEFT(A1501,4))</f>
        <v>2021</v>
      </c>
      <c r="C1501" s="0" t="str">
        <f aca="false">"FY"&amp;IF(VALUE(MID(A1501,6,2))&gt;=4,VALUE(LEFT(A1501,4)),VALUE(LEFT(A1501,4))-1)&amp;"-"&amp;TEXT(MOD(IF(VALUE(MID(A1501,6,2))&gt;=4,VALUE(LEFT(A1501,4)),VALUE(LEFT(A1501,4))-1)+1,100),"00")</f>
        <v>FY2021-22</v>
      </c>
      <c r="D1501" s="0" t="s">
        <v>48</v>
      </c>
      <c r="E1501" s="0" t="s">
        <v>48</v>
      </c>
      <c r="F1501" s="0" t="str">
        <f aca="false">INDEX(Mapping!$B$2:$B$465,MATCH(E1501,Mapping!$A$2:$A$465,0))</f>
        <v>DELHI</v>
      </c>
      <c r="G1501" s="0" t="str">
        <f aca="false">INDEX(Mapping!$C$2:$C$465,MATCH(E1501,Mapping!$A$2:$A$465,0))</f>
        <v>DELHI</v>
      </c>
      <c r="H1501" s="2" t="n">
        <v>151.78</v>
      </c>
      <c r="I1501" s="3" t="n">
        <v>2.31</v>
      </c>
    </row>
    <row r="1502" customFormat="false" ht="15" hidden="false" customHeight="false" outlineLevel="0" collapsed="false">
      <c r="A1502" s="0" t="s">
        <v>313</v>
      </c>
      <c r="B1502" s="0" t="n">
        <f aca="false">VALUE(LEFT(A1502,4))</f>
        <v>2021</v>
      </c>
      <c r="C1502" s="0" t="str">
        <f aca="false">"FY"&amp;IF(VALUE(MID(A1502,6,2))&gt;=4,VALUE(LEFT(A1502,4)),VALUE(LEFT(A1502,4))-1)&amp;"-"&amp;TEXT(MOD(IF(VALUE(MID(A1502,6,2))&gt;=4,VALUE(LEFT(A1502,4)),VALUE(LEFT(A1502,4))-1)+1,100),"00")</f>
        <v>FY2021-22</v>
      </c>
      <c r="D1502" s="0" t="s">
        <v>31</v>
      </c>
      <c r="E1502" s="0" t="s">
        <v>31</v>
      </c>
      <c r="F1502" s="0" t="str">
        <f aca="false">INDEX(Mapping!$B$2:$B$465,MATCH(E1502,Mapping!$A$2:$A$465,0))</f>
        <v>GUJARAT</v>
      </c>
      <c r="G1502" s="0" t="str">
        <f aca="false">INDEX(Mapping!$C$2:$C$465,MATCH(E1502,Mapping!$A$2:$A$465,0))</f>
        <v>GUJARAT</v>
      </c>
      <c r="H1502" s="2" t="n">
        <v>140.5</v>
      </c>
      <c r="I1502" s="3" t="n">
        <v>2.14</v>
      </c>
    </row>
    <row r="1503" customFormat="false" ht="15" hidden="false" customHeight="false" outlineLevel="0" collapsed="false">
      <c r="A1503" s="0" t="s">
        <v>313</v>
      </c>
      <c r="B1503" s="0" t="n">
        <f aca="false">VALUE(LEFT(A1503,4))</f>
        <v>2021</v>
      </c>
      <c r="C1503" s="0" t="str">
        <f aca="false">"FY"&amp;IF(VALUE(MID(A1503,6,2))&gt;=4,VALUE(LEFT(A1503,4)),VALUE(LEFT(A1503,4))-1)&amp;"-"&amp;TEXT(MOD(IF(VALUE(MID(A1503,6,2))&gt;=4,VALUE(LEFT(A1503,4)),VALUE(LEFT(A1503,4))-1)+1,100),"00")</f>
        <v>FY2021-22</v>
      </c>
      <c r="D1503" s="0" t="s">
        <v>114</v>
      </c>
      <c r="E1503" s="0" t="s">
        <v>114</v>
      </c>
      <c r="F1503" s="0" t="str">
        <f aca="false">INDEX(Mapping!$B$2:$B$465,MATCH(E1503,Mapping!$A$2:$A$465,0))</f>
        <v>ADANI POWER - RAIGARH TPP (EX-REGL)</v>
      </c>
      <c r="G1503" s="0" t="str">
        <f aca="false">INDEX(Mapping!$C$2:$C$465,MATCH(E1503,Mapping!$A$2:$A$465,0))</f>
        <v>ADANI POWER (ALL PLANTS)</v>
      </c>
      <c r="H1503" s="2" t="n">
        <v>135.27</v>
      </c>
      <c r="I1503" s="3" t="n">
        <v>2.06</v>
      </c>
    </row>
    <row r="1504" customFormat="false" ht="15" hidden="false" customHeight="false" outlineLevel="0" collapsed="false">
      <c r="A1504" s="0" t="s">
        <v>313</v>
      </c>
      <c r="B1504" s="0" t="n">
        <f aca="false">VALUE(LEFT(A1504,4))</f>
        <v>2021</v>
      </c>
      <c r="C1504" s="0" t="str">
        <f aca="false">"FY"&amp;IF(VALUE(MID(A1504,6,2))&gt;=4,VALUE(LEFT(A1504,4)),VALUE(LEFT(A1504,4))-1)&amp;"-"&amp;TEXT(MOD(IF(VALUE(MID(A1504,6,2))&gt;=4,VALUE(LEFT(A1504,4)),VALUE(LEFT(A1504,4))-1)+1,100),"00")</f>
        <v>FY2021-22</v>
      </c>
      <c r="D1504" s="0" t="s">
        <v>89</v>
      </c>
      <c r="E1504" s="0" t="s">
        <v>89</v>
      </c>
      <c r="F1504" s="0" t="str">
        <f aca="false">INDEX(Mapping!$B$2:$B$465,MATCH(E1504,Mapping!$A$2:$A$465,0))</f>
        <v>MB POWER (MP)</v>
      </c>
      <c r="G1504" s="0" t="str">
        <f aca="false">INDEX(Mapping!$C$2:$C$465,MATCH(E1504,Mapping!$A$2:$A$465,0))</f>
        <v>MB POWER (MP)</v>
      </c>
      <c r="H1504" s="2" t="n">
        <v>117.84</v>
      </c>
      <c r="I1504" s="3" t="n">
        <v>1.79</v>
      </c>
    </row>
    <row r="1505" customFormat="false" ht="15" hidden="false" customHeight="false" outlineLevel="0" collapsed="false">
      <c r="A1505" s="0" t="s">
        <v>313</v>
      </c>
      <c r="B1505" s="0" t="n">
        <f aca="false">VALUE(LEFT(A1505,4))</f>
        <v>2021</v>
      </c>
      <c r="C1505" s="0" t="str">
        <f aca="false">"FY"&amp;IF(VALUE(MID(A1505,6,2))&gt;=4,VALUE(LEFT(A1505,4)),VALUE(LEFT(A1505,4))-1)&amp;"-"&amp;TEXT(MOD(IF(VALUE(MID(A1505,6,2))&gt;=4,VALUE(LEFT(A1505,4)),VALUE(LEFT(A1505,4))-1)+1,100),"00")</f>
        <v>FY2021-22</v>
      </c>
      <c r="D1505" s="0" t="s">
        <v>37</v>
      </c>
      <c r="E1505" s="0" t="s">
        <v>37</v>
      </c>
      <c r="F1505" s="0" t="str">
        <f aca="false">INDEX(Mapping!$B$2:$B$465,MATCH(E1505,Mapping!$A$2:$A$465,0))</f>
        <v>MAHARASHTRA</v>
      </c>
      <c r="G1505" s="0" t="str">
        <f aca="false">INDEX(Mapping!$C$2:$C$465,MATCH(E1505,Mapping!$A$2:$A$465,0))</f>
        <v>MAHARASHTRA</v>
      </c>
      <c r="H1505" s="2" t="n">
        <v>115.94</v>
      </c>
      <c r="I1505" s="3" t="n">
        <v>1.77</v>
      </c>
    </row>
    <row r="1506" customFormat="false" ht="15" hidden="false" customHeight="false" outlineLevel="0" collapsed="false">
      <c r="A1506" s="0" t="s">
        <v>313</v>
      </c>
      <c r="B1506" s="0" t="n">
        <f aca="false">VALUE(LEFT(A1506,4))</f>
        <v>2021</v>
      </c>
      <c r="C1506" s="0" t="str">
        <f aca="false">"FY"&amp;IF(VALUE(MID(A1506,6,2))&gt;=4,VALUE(LEFT(A1506,4)),VALUE(LEFT(A1506,4))-1)&amp;"-"&amp;TEXT(MOD(IF(VALUE(MID(A1506,6,2))&gt;=4,VALUE(LEFT(A1506,4)),VALUE(LEFT(A1506,4))-1)+1,100),"00")</f>
        <v>FY2021-22</v>
      </c>
      <c r="D1506" s="0" t="s">
        <v>41</v>
      </c>
      <c r="E1506" s="0" t="s">
        <v>41</v>
      </c>
      <c r="F1506" s="0" t="str">
        <f aca="false">INDEX(Mapping!$B$2:$B$465,MATCH(E1506,Mapping!$A$2:$A$465,0))</f>
        <v>RAJASTHAN</v>
      </c>
      <c r="G1506" s="0" t="str">
        <f aca="false">INDEX(Mapping!$C$2:$C$465,MATCH(E1506,Mapping!$A$2:$A$465,0))</f>
        <v>RAJASTHAN</v>
      </c>
      <c r="H1506" s="2" t="n">
        <v>112.77</v>
      </c>
      <c r="I1506" s="3" t="n">
        <v>1.72</v>
      </c>
    </row>
    <row r="1507" customFormat="false" ht="15" hidden="false" customHeight="false" outlineLevel="0" collapsed="false">
      <c r="A1507" s="0" t="s">
        <v>313</v>
      </c>
      <c r="B1507" s="0" t="n">
        <f aca="false">VALUE(LEFT(A1507,4))</f>
        <v>2021</v>
      </c>
      <c r="C1507" s="0" t="str">
        <f aca="false">"FY"&amp;IF(VALUE(MID(A1507,6,2))&gt;=4,VALUE(LEFT(A1507,4)),VALUE(LEFT(A1507,4))-1)&amp;"-"&amp;TEXT(MOD(IF(VALUE(MID(A1507,6,2))&gt;=4,VALUE(LEFT(A1507,4)),VALUE(LEFT(A1507,4))-1)+1,100),"00")</f>
        <v>FY2021-22</v>
      </c>
      <c r="D1507" s="0" t="s">
        <v>36</v>
      </c>
      <c r="E1507" s="0" t="s">
        <v>36</v>
      </c>
      <c r="F1507" s="0" t="str">
        <f aca="false">INDEX(Mapping!$B$2:$B$465,MATCH(E1507,Mapping!$A$2:$A$465,0))</f>
        <v>UTTAR PRADESH</v>
      </c>
      <c r="G1507" s="0" t="str">
        <f aca="false">INDEX(Mapping!$C$2:$C$465,MATCH(E1507,Mapping!$A$2:$A$465,0))</f>
        <v>UTTAR PRADESH</v>
      </c>
      <c r="H1507" s="2" t="n">
        <v>103.16</v>
      </c>
      <c r="I1507" s="3" t="n">
        <v>1.57</v>
      </c>
    </row>
    <row r="1508" customFormat="false" ht="15" hidden="false" customHeight="false" outlineLevel="0" collapsed="false">
      <c r="A1508" s="0" t="s">
        <v>313</v>
      </c>
      <c r="B1508" s="0" t="n">
        <f aca="false">VALUE(LEFT(A1508,4))</f>
        <v>2021</v>
      </c>
      <c r="C1508" s="0" t="str">
        <f aca="false">"FY"&amp;IF(VALUE(MID(A1508,6,2))&gt;=4,VALUE(LEFT(A1508,4)),VALUE(LEFT(A1508,4))-1)&amp;"-"&amp;TEXT(MOD(IF(VALUE(MID(A1508,6,2))&gt;=4,VALUE(LEFT(A1508,4)),VALUE(LEFT(A1508,4))-1)+1,100),"00")</f>
        <v>FY2021-22</v>
      </c>
      <c r="D1508" s="0" t="s">
        <v>217</v>
      </c>
      <c r="E1508" s="0" t="s">
        <v>217</v>
      </c>
      <c r="F1508" s="0" t="str">
        <f aca="false">INDEX(Mapping!$B$2:$B$465,MATCH(E1508,Mapping!$A$2:$A$465,0))</f>
        <v>SHREE CEMENT</v>
      </c>
      <c r="G1508" s="0" t="str">
        <f aca="false">INDEX(Mapping!$C$2:$C$465,MATCH(E1508,Mapping!$A$2:$A$465,0))</f>
        <v>SHREE CEMENT</v>
      </c>
      <c r="H1508" s="2" t="n">
        <v>98.9</v>
      </c>
      <c r="I1508" s="3" t="n">
        <v>1.51</v>
      </c>
    </row>
    <row r="1509" customFormat="false" ht="15" hidden="false" customHeight="false" outlineLevel="0" collapsed="false">
      <c r="A1509" s="0" t="s">
        <v>313</v>
      </c>
      <c r="B1509" s="0" t="n">
        <f aca="false">VALUE(LEFT(A1509,4))</f>
        <v>2021</v>
      </c>
      <c r="C1509" s="0" t="str">
        <f aca="false">"FY"&amp;IF(VALUE(MID(A1509,6,2))&gt;=4,VALUE(LEFT(A1509,4)),VALUE(LEFT(A1509,4))-1)&amp;"-"&amp;TEXT(MOD(IF(VALUE(MID(A1509,6,2))&gt;=4,VALUE(LEFT(A1509,4)),VALUE(LEFT(A1509,4))-1)+1,100),"00")</f>
        <v>FY2021-22</v>
      </c>
      <c r="D1509" s="0" t="s">
        <v>106</v>
      </c>
      <c r="E1509" s="0" t="s">
        <v>106</v>
      </c>
      <c r="F1509" s="0" t="str">
        <f aca="false">INDEX(Mapping!$B$2:$B$465,MATCH(E1509,Mapping!$A$2:$A$465,0))</f>
        <v>ACB (INDIA)</v>
      </c>
      <c r="G1509" s="0" t="str">
        <f aca="false">INDEX(Mapping!$C$2:$C$465,MATCH(E1509,Mapping!$A$2:$A$465,0))</f>
        <v>ACB (INDIA)</v>
      </c>
      <c r="H1509" s="2" t="n">
        <v>82.88</v>
      </c>
      <c r="I1509" s="3" t="n">
        <v>1.26</v>
      </c>
    </row>
    <row r="1510" customFormat="false" ht="15" hidden="false" customHeight="false" outlineLevel="0" collapsed="false">
      <c r="A1510" s="0" t="s">
        <v>313</v>
      </c>
      <c r="B1510" s="0" t="n">
        <f aca="false">VALUE(LEFT(A1510,4))</f>
        <v>2021</v>
      </c>
      <c r="C1510" s="0" t="str">
        <f aca="false">"FY"&amp;IF(VALUE(MID(A1510,6,2))&gt;=4,VALUE(LEFT(A1510,4)),VALUE(LEFT(A1510,4))-1)&amp;"-"&amp;TEXT(MOD(IF(VALUE(MID(A1510,6,2))&gt;=4,VALUE(LEFT(A1510,4)),VALUE(LEFT(A1510,4))-1)+1,100),"00")</f>
        <v>FY2021-22</v>
      </c>
      <c r="D1510" s="0" t="s">
        <v>67</v>
      </c>
      <c r="E1510" s="0" t="s">
        <v>67</v>
      </c>
      <c r="F1510" s="0" t="str">
        <f aca="false">INDEX(Mapping!$B$2:$B$465,MATCH(E1510,Mapping!$A$2:$A$465,0))</f>
        <v>JINDAL POWER LTD - STAGE 2</v>
      </c>
      <c r="G1510" s="0" t="str">
        <f aca="false">INDEX(Mapping!$C$2:$C$465,MATCH(E1510,Mapping!$A$2:$A$465,0))</f>
        <v>JINDAL POWER LTD (BOTH STAGES)</v>
      </c>
      <c r="H1510" s="2" t="n">
        <v>80.17</v>
      </c>
      <c r="I1510" s="3" t="n">
        <v>1.22</v>
      </c>
    </row>
    <row r="1511" customFormat="false" ht="15" hidden="false" customHeight="false" outlineLevel="0" collapsed="false">
      <c r="A1511" s="0" t="s">
        <v>313</v>
      </c>
      <c r="B1511" s="0" t="n">
        <f aca="false">VALUE(LEFT(A1511,4))</f>
        <v>2021</v>
      </c>
      <c r="C1511" s="0" t="str">
        <f aca="false">"FY"&amp;IF(VALUE(MID(A1511,6,2))&gt;=4,VALUE(LEFT(A1511,4)),VALUE(LEFT(A1511,4))-1)&amp;"-"&amp;TEXT(MOD(IF(VALUE(MID(A1511,6,2))&gt;=4,VALUE(LEFT(A1511,4)),VALUE(LEFT(A1511,4))-1)+1,100),"00")</f>
        <v>FY2021-22</v>
      </c>
      <c r="D1511" s="0" t="s">
        <v>84</v>
      </c>
      <c r="E1511" s="0" t="s">
        <v>84</v>
      </c>
      <c r="F1511" s="0" t="str">
        <f aca="false">INDEX(Mapping!$B$2:$B$465,MATCH(E1511,Mapping!$A$2:$A$465,0))</f>
        <v>DB POWER</v>
      </c>
      <c r="G1511" s="0" t="str">
        <f aca="false">INDEX(Mapping!$C$2:$C$465,MATCH(E1511,Mapping!$A$2:$A$465,0))</f>
        <v>DB POWER</v>
      </c>
      <c r="H1511" s="2" t="n">
        <v>64.77</v>
      </c>
      <c r="I1511" s="3" t="n">
        <v>0.99</v>
      </c>
    </row>
    <row r="1512" customFormat="false" ht="15" hidden="false" customHeight="false" outlineLevel="0" collapsed="false">
      <c r="A1512" s="0" t="s">
        <v>313</v>
      </c>
      <c r="B1512" s="0" t="n">
        <f aca="false">VALUE(LEFT(A1512,4))</f>
        <v>2021</v>
      </c>
      <c r="C1512" s="0" t="str">
        <f aca="false">"FY"&amp;IF(VALUE(MID(A1512,6,2))&gt;=4,VALUE(LEFT(A1512,4)),VALUE(LEFT(A1512,4))-1)&amp;"-"&amp;TEXT(MOD(IF(VALUE(MID(A1512,6,2))&gt;=4,VALUE(LEFT(A1512,4)),VALUE(LEFT(A1512,4))-1)+1,100),"00")</f>
        <v>FY2021-22</v>
      </c>
      <c r="D1512" s="0" t="s">
        <v>116</v>
      </c>
      <c r="E1512" s="0" t="s">
        <v>116</v>
      </c>
      <c r="F1512" s="0" t="str">
        <f aca="false">INDEX(Mapping!$B$2:$B$465,MATCH(E1512,Mapping!$A$2:$A$465,0))</f>
        <v>RKM POWERGEN</v>
      </c>
      <c r="G1512" s="0" t="str">
        <f aca="false">INDEX(Mapping!$C$2:$C$465,MATCH(E1512,Mapping!$A$2:$A$465,0))</f>
        <v>RKM POWERGEN</v>
      </c>
      <c r="H1512" s="2" t="n">
        <v>48.32</v>
      </c>
      <c r="I1512" s="3" t="n">
        <v>0.74</v>
      </c>
    </row>
    <row r="1513" customFormat="false" ht="15" hidden="false" customHeight="false" outlineLevel="0" collapsed="false">
      <c r="A1513" s="0" t="s">
        <v>313</v>
      </c>
      <c r="B1513" s="0" t="n">
        <f aca="false">VALUE(LEFT(A1513,4))</f>
        <v>2021</v>
      </c>
      <c r="C1513" s="0" t="str">
        <f aca="false">"FY"&amp;IF(VALUE(MID(A1513,6,2))&gt;=4,VALUE(LEFT(A1513,4)),VALUE(LEFT(A1513,4))-1)&amp;"-"&amp;TEXT(MOD(IF(VALUE(MID(A1513,6,2))&gt;=4,VALUE(LEFT(A1513,4)),VALUE(LEFT(A1513,4))-1)+1,100),"00")</f>
        <v>FY2021-22</v>
      </c>
      <c r="D1513" s="0" t="s">
        <v>184</v>
      </c>
      <c r="E1513" s="0" t="s">
        <v>184</v>
      </c>
      <c r="F1513" s="0" t="str">
        <f aca="false">INDEX(Mapping!$B$2:$B$465,MATCH(E1513,Mapping!$A$2:$A$465,0))</f>
        <v>GMR KAMALANGA</v>
      </c>
      <c r="G1513" s="0" t="str">
        <f aca="false">INDEX(Mapping!$C$2:$C$465,MATCH(E1513,Mapping!$A$2:$A$465,0))</f>
        <v>GMR ENERGY</v>
      </c>
      <c r="H1513" s="2" t="n">
        <v>43.49</v>
      </c>
      <c r="I1513" s="3" t="n">
        <v>0.66</v>
      </c>
    </row>
    <row r="1514" customFormat="false" ht="15" hidden="false" customHeight="false" outlineLevel="0" collapsed="false">
      <c r="A1514" s="0" t="s">
        <v>313</v>
      </c>
      <c r="B1514" s="0" t="n">
        <f aca="false">VALUE(LEFT(A1514,4))</f>
        <v>2021</v>
      </c>
      <c r="C1514" s="0" t="str">
        <f aca="false">"FY"&amp;IF(VALUE(MID(A1514,6,2))&gt;=4,VALUE(LEFT(A1514,4)),VALUE(LEFT(A1514,4))-1)&amp;"-"&amp;TEXT(MOD(IF(VALUE(MID(A1514,6,2))&gt;=4,VALUE(LEFT(A1514,4)),VALUE(LEFT(A1514,4))-1)+1,100),"00")</f>
        <v>FY2021-22</v>
      </c>
      <c r="D1514" s="0" t="s">
        <v>211</v>
      </c>
      <c r="E1514" s="0" t="s">
        <v>211</v>
      </c>
      <c r="F1514" s="0" t="str">
        <f aca="false">INDEX(Mapping!$B$2:$B$465,MATCH(E1514,Mapping!$A$2:$A$465,0))</f>
        <v>SINGOLI BHATWARI HEP</v>
      </c>
      <c r="G1514" s="0" t="str">
        <f aca="false">INDEX(Mapping!$C$2:$C$465,MATCH(E1514,Mapping!$A$2:$A$465,0))</f>
        <v>SINGOLI BHATWARI HEP</v>
      </c>
      <c r="H1514" s="2" t="n">
        <v>40.8</v>
      </c>
      <c r="I1514" s="3" t="n">
        <v>0.62</v>
      </c>
    </row>
    <row r="1515" customFormat="false" ht="15" hidden="false" customHeight="false" outlineLevel="0" collapsed="false">
      <c r="A1515" s="0" t="s">
        <v>313</v>
      </c>
      <c r="B1515" s="0" t="n">
        <f aca="false">VALUE(LEFT(A1515,4))</f>
        <v>2021</v>
      </c>
      <c r="C1515" s="0" t="str">
        <f aca="false">"FY"&amp;IF(VALUE(MID(A1515,6,2))&gt;=4,VALUE(LEFT(A1515,4)),VALUE(LEFT(A1515,4))-1)&amp;"-"&amp;TEXT(MOD(IF(VALUE(MID(A1515,6,2))&gt;=4,VALUE(LEFT(A1515,4)),VALUE(LEFT(A1515,4))-1)+1,100),"00")</f>
        <v>FY2021-22</v>
      </c>
      <c r="D1515" s="0" t="s">
        <v>82</v>
      </c>
      <c r="E1515" s="0" t="s">
        <v>82</v>
      </c>
      <c r="F1515" s="0" t="str">
        <f aca="false">INDEX(Mapping!$B$2:$B$465,MATCH(E1515,Mapping!$A$2:$A$465,0))</f>
        <v>JINDAL INDIA THERMAL POWER (JITPL)</v>
      </c>
      <c r="G1515" s="0" t="str">
        <f aca="false">INDEX(Mapping!$C$2:$C$465,MATCH(E1515,Mapping!$A$2:$A$465,0))</f>
        <v>JINDAL INDIA THERMAL POWER (JITPL)</v>
      </c>
      <c r="H1515" s="2" t="n">
        <v>40.64</v>
      </c>
      <c r="I1515" s="3" t="n">
        <v>0.62</v>
      </c>
    </row>
    <row r="1516" customFormat="false" ht="15" hidden="false" customHeight="false" outlineLevel="0" collapsed="false">
      <c r="A1516" s="0" t="s">
        <v>313</v>
      </c>
      <c r="B1516" s="0" t="n">
        <f aca="false">VALUE(LEFT(A1516,4))</f>
        <v>2021</v>
      </c>
      <c r="C1516" s="0" t="str">
        <f aca="false">"FY"&amp;IF(VALUE(MID(A1516,6,2))&gt;=4,VALUE(LEFT(A1516,4)),VALUE(LEFT(A1516,4))-1)&amp;"-"&amp;TEXT(MOD(IF(VALUE(MID(A1516,6,2))&gt;=4,VALUE(LEFT(A1516,4)),VALUE(LEFT(A1516,4))-1)+1,100),"00")</f>
        <v>FY2021-22</v>
      </c>
      <c r="D1516" s="0" t="s">
        <v>122</v>
      </c>
      <c r="E1516" s="0" t="s">
        <v>122</v>
      </c>
      <c r="F1516" s="0" t="str">
        <f aca="false">INDEX(Mapping!$B$2:$B$465,MATCH(E1516,Mapping!$A$2:$A$465,0))</f>
        <v>KARCHAM WANGTOO HEP</v>
      </c>
      <c r="G1516" s="0" t="str">
        <f aca="false">INDEX(Mapping!$C$2:$C$465,MATCH(E1516,Mapping!$A$2:$A$465,0))</f>
        <v>KARCHAM WANGTOO HEP</v>
      </c>
      <c r="H1516" s="2" t="n">
        <v>38.16</v>
      </c>
      <c r="I1516" s="3" t="n">
        <v>0.58</v>
      </c>
    </row>
    <row r="1517" customFormat="false" ht="15" hidden="false" customHeight="false" outlineLevel="0" collapsed="false">
      <c r="A1517" s="0" t="s">
        <v>313</v>
      </c>
      <c r="B1517" s="0" t="n">
        <f aca="false">VALUE(LEFT(A1517,4))</f>
        <v>2021</v>
      </c>
      <c r="C1517" s="0" t="str">
        <f aca="false">"FY"&amp;IF(VALUE(MID(A1517,6,2))&gt;=4,VALUE(LEFT(A1517,4)),VALUE(LEFT(A1517,4))-1)&amp;"-"&amp;TEXT(MOD(IF(VALUE(MID(A1517,6,2))&gt;=4,VALUE(LEFT(A1517,4)),VALUE(LEFT(A1517,4))-1)+1,100),"00")</f>
        <v>FY2021-22</v>
      </c>
      <c r="D1517" s="0" t="s">
        <v>140</v>
      </c>
      <c r="E1517" s="0" t="s">
        <v>140</v>
      </c>
      <c r="F1517" s="0" t="str">
        <f aca="false">INDEX(Mapping!$B$2:$B$465,MATCH(E1517,Mapping!$A$2:$A$465,0))</f>
        <v>NEEPCO STATIONS</v>
      </c>
      <c r="G1517" s="0" t="str">
        <f aca="false">INDEX(Mapping!$C$2:$C$465,MATCH(E1517,Mapping!$A$2:$A$465,0))</f>
        <v>NEEPCO STATIONS</v>
      </c>
      <c r="H1517" s="2" t="n">
        <v>37.92</v>
      </c>
      <c r="I1517" s="3" t="n">
        <v>0.58</v>
      </c>
    </row>
    <row r="1518" customFormat="false" ht="15" hidden="false" customHeight="false" outlineLevel="0" collapsed="false">
      <c r="A1518" s="0" t="s">
        <v>313</v>
      </c>
      <c r="B1518" s="0" t="n">
        <f aca="false">VALUE(LEFT(A1518,4))</f>
        <v>2021</v>
      </c>
      <c r="C1518" s="0" t="str">
        <f aca="false">"FY"&amp;IF(VALUE(MID(A1518,6,2))&gt;=4,VALUE(LEFT(A1518,4)),VALUE(LEFT(A1518,4))-1)&amp;"-"&amp;TEXT(MOD(IF(VALUE(MID(A1518,6,2))&gt;=4,VALUE(LEFT(A1518,4)),VALUE(LEFT(A1518,4))-1)+1,100),"00")</f>
        <v>FY2021-22</v>
      </c>
      <c r="D1518" s="0" t="s">
        <v>194</v>
      </c>
      <c r="E1518" s="0" t="s">
        <v>194</v>
      </c>
      <c r="F1518" s="0" t="str">
        <f aca="false">INDEX(Mapping!$B$2:$B$465,MATCH(E1518,Mapping!$A$2:$A$465,0))</f>
        <v>TASHIDENG HEP</v>
      </c>
      <c r="G1518" s="0" t="str">
        <f aca="false">INDEX(Mapping!$C$2:$C$465,MATCH(E1518,Mapping!$A$2:$A$465,0))</f>
        <v>TASHIDENG HEP</v>
      </c>
      <c r="H1518" s="2" t="n">
        <v>37.78</v>
      </c>
      <c r="I1518" s="3" t="n">
        <v>0.58</v>
      </c>
    </row>
    <row r="1519" customFormat="false" ht="15" hidden="false" customHeight="false" outlineLevel="0" collapsed="false">
      <c r="A1519" s="0" t="s">
        <v>313</v>
      </c>
      <c r="B1519" s="0" t="n">
        <f aca="false">VALUE(LEFT(A1519,4))</f>
        <v>2021</v>
      </c>
      <c r="C1519" s="0" t="str">
        <f aca="false">"FY"&amp;IF(VALUE(MID(A1519,6,2))&gt;=4,VALUE(LEFT(A1519,4)),VALUE(LEFT(A1519,4))-1)&amp;"-"&amp;TEXT(MOD(IF(VALUE(MID(A1519,6,2))&gt;=4,VALUE(LEFT(A1519,4)),VALUE(LEFT(A1519,4))-1)+1,100),"00")</f>
        <v>FY2021-22</v>
      </c>
      <c r="D1519" s="0" t="s">
        <v>61</v>
      </c>
      <c r="E1519" s="0" t="s">
        <v>61</v>
      </c>
      <c r="F1519" s="0" t="str">
        <f aca="false">INDEX(Mapping!$B$2:$B$465,MATCH(E1519,Mapping!$A$2:$A$465,0))</f>
        <v>ASSAM</v>
      </c>
      <c r="G1519" s="0" t="str">
        <f aca="false">INDEX(Mapping!$C$2:$C$465,MATCH(E1519,Mapping!$A$2:$A$465,0))</f>
        <v>ASSAM</v>
      </c>
      <c r="H1519" s="2" t="n">
        <v>37.06</v>
      </c>
      <c r="I1519" s="3" t="n">
        <v>0.56</v>
      </c>
    </row>
    <row r="1520" customFormat="false" ht="15" hidden="false" customHeight="false" outlineLevel="0" collapsed="false">
      <c r="A1520" s="0" t="s">
        <v>313</v>
      </c>
      <c r="B1520" s="0" t="n">
        <f aca="false">VALUE(LEFT(A1520,4))</f>
        <v>2021</v>
      </c>
      <c r="C1520" s="0" t="str">
        <f aca="false">"FY"&amp;IF(VALUE(MID(A1520,6,2))&gt;=4,VALUE(LEFT(A1520,4)),VALUE(LEFT(A1520,4))-1)&amp;"-"&amp;TEXT(MOD(IF(VALUE(MID(A1520,6,2))&gt;=4,VALUE(LEFT(A1520,4)),VALUE(LEFT(A1520,4))-1)+1,100),"00")</f>
        <v>FY2021-22</v>
      </c>
      <c r="D1520" s="0" t="s">
        <v>190</v>
      </c>
      <c r="E1520" s="0" t="s">
        <v>190</v>
      </c>
      <c r="F1520" s="0" t="str">
        <f aca="false">INDEX(Mapping!$B$2:$B$465,MATCH(E1520,Mapping!$A$2:$A$465,0))</f>
        <v>JORETHANG</v>
      </c>
      <c r="G1520" s="0" t="str">
        <f aca="false">INDEX(Mapping!$C$2:$C$465,MATCH(E1520,Mapping!$A$2:$A$465,0))</f>
        <v>JORETHANG</v>
      </c>
      <c r="H1520" s="2" t="n">
        <v>36.15</v>
      </c>
      <c r="I1520" s="3" t="n">
        <v>0.55</v>
      </c>
    </row>
    <row r="1521" customFormat="false" ht="15" hidden="false" customHeight="false" outlineLevel="0" collapsed="false">
      <c r="A1521" s="0" t="s">
        <v>313</v>
      </c>
      <c r="B1521" s="0" t="n">
        <f aca="false">VALUE(LEFT(A1521,4))</f>
        <v>2021</v>
      </c>
      <c r="C1521" s="0" t="str">
        <f aca="false">"FY"&amp;IF(VALUE(MID(A1521,6,2))&gt;=4,VALUE(LEFT(A1521,4)),VALUE(LEFT(A1521,4))-1)&amp;"-"&amp;TEXT(MOD(IF(VALUE(MID(A1521,6,2))&gt;=4,VALUE(LEFT(A1521,4)),VALUE(LEFT(A1521,4))-1)+1,100),"00")</f>
        <v>FY2021-22</v>
      </c>
      <c r="D1521" s="0" t="s">
        <v>143</v>
      </c>
      <c r="E1521" s="0" t="s">
        <v>143</v>
      </c>
      <c r="F1521" s="0" t="str">
        <f aca="false">INDEX(Mapping!$B$2:$B$465,MATCH(E1521,Mapping!$A$2:$A$465,0))</f>
        <v>MARUTI CLEAN COAL &amp; POWER</v>
      </c>
      <c r="G1521" s="0" t="str">
        <f aca="false">INDEX(Mapping!$C$2:$C$465,MATCH(E1521,Mapping!$A$2:$A$465,0))</f>
        <v>MARUTI CLEAN COAL &amp; POWER</v>
      </c>
      <c r="H1521" s="2" t="n">
        <v>34.86</v>
      </c>
      <c r="I1521" s="3" t="n">
        <v>0.53</v>
      </c>
    </row>
    <row r="1522" customFormat="false" ht="15" hidden="false" customHeight="false" outlineLevel="0" collapsed="false">
      <c r="A1522" s="0" t="s">
        <v>313</v>
      </c>
      <c r="B1522" s="0" t="n">
        <f aca="false">VALUE(LEFT(A1522,4))</f>
        <v>2021</v>
      </c>
      <c r="C1522" s="0" t="str">
        <f aca="false">"FY"&amp;IF(VALUE(MID(A1522,6,2))&gt;=4,VALUE(LEFT(A1522,4)),VALUE(LEFT(A1522,4))-1)&amp;"-"&amp;TEXT(MOD(IF(VALUE(MID(A1522,6,2))&gt;=4,VALUE(LEFT(A1522,4)),VALUE(LEFT(A1522,4))-1)+1,100),"00")</f>
        <v>FY2021-22</v>
      </c>
      <c r="D1522" s="0" t="s">
        <v>128</v>
      </c>
      <c r="E1522" s="0" t="s">
        <v>128</v>
      </c>
      <c r="F1522" s="0" t="str">
        <f aca="false">INDEX(Mapping!$B$2:$B$465,MATCH(E1522,Mapping!$A$2:$A$465,0))</f>
        <v>AD HYDRO POWER</v>
      </c>
      <c r="G1522" s="0" t="str">
        <f aca="false">INDEX(Mapping!$C$2:$C$465,MATCH(E1522,Mapping!$A$2:$A$465,0))</f>
        <v>AD HYDRO POWER</v>
      </c>
      <c r="H1522" s="2" t="n">
        <v>32.86</v>
      </c>
      <c r="I1522" s="3" t="n">
        <v>0.5</v>
      </c>
    </row>
    <row r="1523" customFormat="false" ht="15" hidden="false" customHeight="false" outlineLevel="0" collapsed="false">
      <c r="A1523" s="0" t="s">
        <v>313</v>
      </c>
      <c r="B1523" s="0" t="n">
        <f aca="false">VALUE(LEFT(A1523,4))</f>
        <v>2021</v>
      </c>
      <c r="C1523" s="0" t="str">
        <f aca="false">"FY"&amp;IF(VALUE(MID(A1523,6,2))&gt;=4,VALUE(LEFT(A1523,4)),VALUE(LEFT(A1523,4))-1)&amp;"-"&amp;TEXT(MOD(IF(VALUE(MID(A1523,6,2))&gt;=4,VALUE(LEFT(A1523,4)),VALUE(LEFT(A1523,4))-1)+1,100),"00")</f>
        <v>FY2021-22</v>
      </c>
      <c r="D1523" s="0" t="s">
        <v>142</v>
      </c>
      <c r="E1523" s="0" t="s">
        <v>142</v>
      </c>
      <c r="F1523" s="0" t="str">
        <f aca="false">INDEX(Mapping!$B$2:$B$465,MATCH(E1523,Mapping!$A$2:$A$465,0))</f>
        <v>SAINJ HEP</v>
      </c>
      <c r="G1523" s="0" t="str">
        <f aca="false">INDEX(Mapping!$C$2:$C$465,MATCH(E1523,Mapping!$A$2:$A$465,0))</f>
        <v>SAINJ HEP</v>
      </c>
      <c r="H1523" s="2" t="n">
        <v>29.41</v>
      </c>
      <c r="I1523" s="3" t="n">
        <v>0.45</v>
      </c>
    </row>
    <row r="1524" customFormat="false" ht="15" hidden="false" customHeight="false" outlineLevel="0" collapsed="false">
      <c r="A1524" s="0" t="s">
        <v>313</v>
      </c>
      <c r="B1524" s="0" t="n">
        <f aca="false">VALUE(LEFT(A1524,4))</f>
        <v>2021</v>
      </c>
      <c r="C1524" s="0" t="str">
        <f aca="false">"FY"&amp;IF(VALUE(MID(A1524,6,2))&gt;=4,VALUE(LEFT(A1524,4)),VALUE(LEFT(A1524,4))-1)&amp;"-"&amp;TEXT(MOD(IF(VALUE(MID(A1524,6,2))&gt;=4,VALUE(LEFT(A1524,4)),VALUE(LEFT(A1524,4))-1)+1,100),"00")</f>
        <v>FY2021-22</v>
      </c>
      <c r="D1524" s="0" t="s">
        <v>38</v>
      </c>
      <c r="E1524" s="0" t="s">
        <v>38</v>
      </c>
      <c r="F1524" s="0" t="str">
        <f aca="false">INDEX(Mapping!$B$2:$B$465,MATCH(E1524,Mapping!$A$2:$A$465,0))</f>
        <v>ANDHRA PRADESH</v>
      </c>
      <c r="G1524" s="0" t="str">
        <f aca="false">INDEX(Mapping!$C$2:$C$465,MATCH(E1524,Mapping!$A$2:$A$465,0))</f>
        <v>ANDHRA PRADESH</v>
      </c>
      <c r="H1524" s="2" t="n">
        <v>29.36</v>
      </c>
      <c r="I1524" s="3" t="n">
        <v>0.45</v>
      </c>
    </row>
    <row r="1525" customFormat="false" ht="15" hidden="false" customHeight="false" outlineLevel="0" collapsed="false">
      <c r="A1525" s="0" t="s">
        <v>313</v>
      </c>
      <c r="B1525" s="0" t="n">
        <f aca="false">VALUE(LEFT(A1525,4))</f>
        <v>2021</v>
      </c>
      <c r="C1525" s="0" t="str">
        <f aca="false">"FY"&amp;IF(VALUE(MID(A1525,6,2))&gt;=4,VALUE(LEFT(A1525,4)),VALUE(LEFT(A1525,4))-1)&amp;"-"&amp;TEXT(MOD(IF(VALUE(MID(A1525,6,2))&gt;=4,VALUE(LEFT(A1525,4)),VALUE(LEFT(A1525,4))-1)+1,100),"00")</f>
        <v>FY2021-22</v>
      </c>
      <c r="D1525" s="0" t="s">
        <v>40</v>
      </c>
      <c r="E1525" s="0" t="s">
        <v>40</v>
      </c>
      <c r="F1525" s="0" t="str">
        <f aca="false">INDEX(Mapping!$B$2:$B$465,MATCH(E1525,Mapping!$A$2:$A$465,0))</f>
        <v>TAMIL NADU</v>
      </c>
      <c r="G1525" s="0" t="str">
        <f aca="false">INDEX(Mapping!$C$2:$C$465,MATCH(E1525,Mapping!$A$2:$A$465,0))</f>
        <v>TAMIL NADU</v>
      </c>
      <c r="H1525" s="2" t="n">
        <v>29.32</v>
      </c>
      <c r="I1525" s="3" t="n">
        <v>0.45</v>
      </c>
    </row>
    <row r="1526" customFormat="false" ht="15" hidden="false" customHeight="false" outlineLevel="0" collapsed="false">
      <c r="A1526" s="0" t="s">
        <v>313</v>
      </c>
      <c r="B1526" s="0" t="n">
        <f aca="false">VALUE(LEFT(A1526,4))</f>
        <v>2021</v>
      </c>
      <c r="C1526" s="0" t="str">
        <f aca="false">"FY"&amp;IF(VALUE(MID(A1526,6,2))&gt;=4,VALUE(LEFT(A1526,4)),VALUE(LEFT(A1526,4))-1)&amp;"-"&amp;TEXT(MOD(IF(VALUE(MID(A1526,6,2))&gt;=4,VALUE(LEFT(A1526,4)),VALUE(LEFT(A1526,4))-1)+1,100),"00")</f>
        <v>FY2021-22</v>
      </c>
      <c r="D1526" s="0" t="s">
        <v>195</v>
      </c>
      <c r="E1526" s="0" t="s">
        <v>195</v>
      </c>
      <c r="F1526" s="0" t="str">
        <f aca="false">INDEX(Mapping!$B$2:$B$465,MATCH(E1526,Mapping!$A$2:$A$465,0))</f>
        <v>COASTAL ENERGEN</v>
      </c>
      <c r="G1526" s="0" t="str">
        <f aca="false">INDEX(Mapping!$C$2:$C$465,MATCH(E1526,Mapping!$A$2:$A$465,0))</f>
        <v>COASTAL ENERGEN</v>
      </c>
      <c r="H1526" s="2" t="n">
        <v>28.91</v>
      </c>
      <c r="I1526" s="3" t="n">
        <v>0.44</v>
      </c>
    </row>
    <row r="1527" customFormat="false" ht="15" hidden="false" customHeight="false" outlineLevel="0" collapsed="false">
      <c r="A1527" s="0" t="s">
        <v>313</v>
      </c>
      <c r="B1527" s="0" t="n">
        <f aca="false">VALUE(LEFT(A1527,4))</f>
        <v>2021</v>
      </c>
      <c r="C1527" s="0" t="str">
        <f aca="false">"FY"&amp;IF(VALUE(MID(A1527,6,2))&gt;=4,VALUE(LEFT(A1527,4)),VALUE(LEFT(A1527,4))-1)&amp;"-"&amp;TEXT(MOD(IF(VALUE(MID(A1527,6,2))&gt;=4,VALUE(LEFT(A1527,4)),VALUE(LEFT(A1527,4))-1)+1,100),"00")</f>
        <v>FY2021-22</v>
      </c>
      <c r="D1527" s="0" t="s">
        <v>54</v>
      </c>
      <c r="E1527" s="0" t="s">
        <v>54</v>
      </c>
      <c r="F1527" s="0" t="str">
        <f aca="false">INDEX(Mapping!$B$2:$B$465,MATCH(E1527,Mapping!$A$2:$A$465,0))</f>
        <v>JAMMU &amp; KASHMIR</v>
      </c>
      <c r="G1527" s="0" t="str">
        <f aca="false">INDEX(Mapping!$C$2:$C$465,MATCH(E1527,Mapping!$A$2:$A$465,0))</f>
        <v>JAMMU &amp; KASHMIR</v>
      </c>
      <c r="H1527" s="2" t="n">
        <v>25.65</v>
      </c>
      <c r="I1527" s="3" t="n">
        <v>0.39</v>
      </c>
    </row>
    <row r="1528" customFormat="false" ht="15" hidden="false" customHeight="false" outlineLevel="0" collapsed="false">
      <c r="A1528" s="0" t="s">
        <v>313</v>
      </c>
      <c r="B1528" s="0" t="n">
        <f aca="false">VALUE(LEFT(A1528,4))</f>
        <v>2021</v>
      </c>
      <c r="C1528" s="0" t="str">
        <f aca="false">"FY"&amp;IF(VALUE(MID(A1528,6,2))&gt;=4,VALUE(LEFT(A1528,4)),VALUE(LEFT(A1528,4))-1)&amp;"-"&amp;TEXT(MOD(IF(VALUE(MID(A1528,6,2))&gt;=4,VALUE(LEFT(A1528,4)),VALUE(LEFT(A1528,4))-1)+1,100),"00")</f>
        <v>FY2021-22</v>
      </c>
      <c r="D1528" s="0" t="s">
        <v>265</v>
      </c>
      <c r="E1528" s="0" t="s">
        <v>265</v>
      </c>
      <c r="F1528" s="0" t="str">
        <f aca="false">INDEX(Mapping!$B$2:$B$465,MATCH(E1528,Mapping!$A$2:$A$465,0))</f>
        <v>NTPC STATIONS</v>
      </c>
      <c r="G1528" s="0" t="str">
        <f aca="false">INDEX(Mapping!$C$2:$C$465,MATCH(E1528,Mapping!$A$2:$A$465,0))</f>
        <v>NTPC GROUP</v>
      </c>
      <c r="H1528" s="2" t="n">
        <v>23.2</v>
      </c>
      <c r="I1528" s="3" t="n">
        <v>0.35</v>
      </c>
    </row>
    <row r="1529" customFormat="false" ht="15" hidden="false" customHeight="false" outlineLevel="0" collapsed="false">
      <c r="A1529" s="0" t="s">
        <v>313</v>
      </c>
      <c r="B1529" s="0" t="n">
        <f aca="false">VALUE(LEFT(A1529,4))</f>
        <v>2021</v>
      </c>
      <c r="C1529" s="0" t="str">
        <f aca="false">"FY"&amp;IF(VALUE(MID(A1529,6,2))&gt;=4,VALUE(LEFT(A1529,4)),VALUE(LEFT(A1529,4))-1)&amp;"-"&amp;TEXT(MOD(IF(VALUE(MID(A1529,6,2))&gt;=4,VALUE(LEFT(A1529,4)),VALUE(LEFT(A1529,4))-1)+1,100),"00")</f>
        <v>FY2021-22</v>
      </c>
      <c r="D1529" s="0" t="s">
        <v>203</v>
      </c>
      <c r="E1529" s="0" t="s">
        <v>203</v>
      </c>
      <c r="F1529" s="0" t="str">
        <f aca="false">INDEX(Mapping!$B$2:$B$465,MATCH(E1529,Mapping!$A$2:$A$465,0))</f>
        <v>ADHUNIK POWER</v>
      </c>
      <c r="G1529" s="0" t="str">
        <f aca="false">INDEX(Mapping!$C$2:$C$465,MATCH(E1529,Mapping!$A$2:$A$465,0))</f>
        <v>ADHUNIK POWER</v>
      </c>
      <c r="H1529" s="2" t="n">
        <v>22.88</v>
      </c>
      <c r="I1529" s="3" t="n">
        <v>0.35</v>
      </c>
    </row>
    <row r="1530" customFormat="false" ht="15" hidden="false" customHeight="false" outlineLevel="0" collapsed="false">
      <c r="A1530" s="0" t="s">
        <v>313</v>
      </c>
      <c r="B1530" s="0" t="n">
        <f aca="false">VALUE(LEFT(A1530,4))</f>
        <v>2021</v>
      </c>
      <c r="C1530" s="0" t="str">
        <f aca="false">"FY"&amp;IF(VALUE(MID(A1530,6,2))&gt;=4,VALUE(LEFT(A1530,4)),VALUE(LEFT(A1530,4))-1)&amp;"-"&amp;TEXT(MOD(IF(VALUE(MID(A1530,6,2))&gt;=4,VALUE(LEFT(A1530,4)),VALUE(LEFT(A1530,4))-1)+1,100),"00")</f>
        <v>FY2021-22</v>
      </c>
      <c r="D1530" s="0" t="s">
        <v>228</v>
      </c>
      <c r="E1530" s="0" t="s">
        <v>228</v>
      </c>
      <c r="F1530" s="0" t="str">
        <f aca="false">INDEX(Mapping!$B$2:$B$465,MATCH(E1530,Mapping!$A$2:$A$465,0))</f>
        <v>OTPC PALATANA</v>
      </c>
      <c r="G1530" s="0" t="str">
        <f aca="false">INDEX(Mapping!$C$2:$C$465,MATCH(E1530,Mapping!$A$2:$A$465,0))</f>
        <v>OTPC PALATANA</v>
      </c>
      <c r="H1530" s="2" t="n">
        <v>21.95</v>
      </c>
      <c r="I1530" s="3" t="n">
        <v>0.33</v>
      </c>
    </row>
    <row r="1531" customFormat="false" ht="15" hidden="false" customHeight="false" outlineLevel="0" collapsed="false">
      <c r="A1531" s="0" t="s">
        <v>313</v>
      </c>
      <c r="B1531" s="0" t="n">
        <f aca="false">VALUE(LEFT(A1531,4))</f>
        <v>2021</v>
      </c>
      <c r="C1531" s="0" t="str">
        <f aca="false">"FY"&amp;IF(VALUE(MID(A1531,6,2))&gt;=4,VALUE(LEFT(A1531,4)),VALUE(LEFT(A1531,4))-1)&amp;"-"&amp;TEXT(MOD(IF(VALUE(MID(A1531,6,2))&gt;=4,VALUE(LEFT(A1531,4)),VALUE(LEFT(A1531,4))-1)+1,100),"00")</f>
        <v>FY2021-22</v>
      </c>
      <c r="D1531" s="0" t="s">
        <v>181</v>
      </c>
      <c r="E1531" s="0" t="s">
        <v>181</v>
      </c>
      <c r="F1531" s="0" t="str">
        <f aca="false">INDEX(Mapping!$B$2:$B$465,MATCH(E1531,Mapping!$A$2:$A$465,0))</f>
        <v>ARUNACHAL PRADESH</v>
      </c>
      <c r="G1531" s="0" t="str">
        <f aca="false">INDEX(Mapping!$C$2:$C$465,MATCH(E1531,Mapping!$A$2:$A$465,0))</f>
        <v>ARUNACHAL PRADESH</v>
      </c>
      <c r="H1531" s="2" t="n">
        <v>21.61</v>
      </c>
      <c r="I1531" s="3" t="n">
        <v>0.33</v>
      </c>
    </row>
    <row r="1532" customFormat="false" ht="15" hidden="false" customHeight="false" outlineLevel="0" collapsed="false">
      <c r="A1532" s="0" t="s">
        <v>313</v>
      </c>
      <c r="B1532" s="0" t="n">
        <f aca="false">VALUE(LEFT(A1532,4))</f>
        <v>2021</v>
      </c>
      <c r="C1532" s="0" t="str">
        <f aca="false">"FY"&amp;IF(VALUE(MID(A1532,6,2))&gt;=4,VALUE(LEFT(A1532,4)),VALUE(LEFT(A1532,4))-1)&amp;"-"&amp;TEXT(MOD(IF(VALUE(MID(A1532,6,2))&gt;=4,VALUE(LEFT(A1532,4)),VALUE(LEFT(A1532,4))-1)+1,100),"00")</f>
        <v>FY2021-22</v>
      </c>
      <c r="D1532" s="0" t="s">
        <v>191</v>
      </c>
      <c r="E1532" s="0" t="s">
        <v>191</v>
      </c>
      <c r="F1532" s="0" t="str">
        <f aca="false">INDEX(Mapping!$B$2:$B$465,MATCH(E1532,Mapping!$A$2:$A$465,0))</f>
        <v>DIKCHU HEP</v>
      </c>
      <c r="G1532" s="0" t="str">
        <f aca="false">INDEX(Mapping!$C$2:$C$465,MATCH(E1532,Mapping!$A$2:$A$465,0))</f>
        <v>DIKCHU HEP</v>
      </c>
      <c r="H1532" s="2" t="n">
        <v>20.19</v>
      </c>
      <c r="I1532" s="3" t="n">
        <v>0.31</v>
      </c>
    </row>
    <row r="1533" customFormat="false" ht="15" hidden="false" customHeight="false" outlineLevel="0" collapsed="false">
      <c r="A1533" s="0" t="s">
        <v>313</v>
      </c>
      <c r="B1533" s="0" t="n">
        <f aca="false">VALUE(LEFT(A1533,4))</f>
        <v>2021</v>
      </c>
      <c r="C1533" s="0" t="str">
        <f aca="false">"FY"&amp;IF(VALUE(MID(A1533,6,2))&gt;=4,VALUE(LEFT(A1533,4)),VALUE(LEFT(A1533,4))-1)&amp;"-"&amp;TEXT(MOD(IF(VALUE(MID(A1533,6,2))&gt;=4,VALUE(LEFT(A1533,4)),VALUE(LEFT(A1533,4))-1)+1,100),"00")</f>
        <v>FY2021-22</v>
      </c>
      <c r="D1533" s="0" t="s">
        <v>165</v>
      </c>
      <c r="E1533" s="0" t="s">
        <v>165</v>
      </c>
      <c r="F1533" s="0" t="str">
        <f aca="false">INDEX(Mapping!$B$2:$B$465,MATCH(E1533,Mapping!$A$2:$A$465,0))</f>
        <v>DGEN MEGA POWER</v>
      </c>
      <c r="G1533" s="0" t="str">
        <f aca="false">INDEX(Mapping!$C$2:$C$465,MATCH(E1533,Mapping!$A$2:$A$465,0))</f>
        <v>DGEN MEGA POWER</v>
      </c>
      <c r="H1533" s="2" t="n">
        <v>20.09</v>
      </c>
      <c r="I1533" s="3" t="n">
        <v>0.31</v>
      </c>
    </row>
    <row r="1534" customFormat="false" ht="15" hidden="false" customHeight="false" outlineLevel="0" collapsed="false">
      <c r="A1534" s="0" t="s">
        <v>313</v>
      </c>
      <c r="B1534" s="0" t="n">
        <f aca="false">VALUE(LEFT(A1534,4))</f>
        <v>2021</v>
      </c>
      <c r="C1534" s="0" t="str">
        <f aca="false">"FY"&amp;IF(VALUE(MID(A1534,6,2))&gt;=4,VALUE(LEFT(A1534,4)),VALUE(LEFT(A1534,4))-1)&amp;"-"&amp;TEXT(MOD(IF(VALUE(MID(A1534,6,2))&gt;=4,VALUE(LEFT(A1534,4)),VALUE(LEFT(A1534,4))-1)+1,100),"00")</f>
        <v>FY2021-22</v>
      </c>
      <c r="D1534" s="0" t="s">
        <v>152</v>
      </c>
      <c r="E1534" s="0" t="s">
        <v>152</v>
      </c>
      <c r="F1534" s="0" t="str">
        <f aca="false">INDEX(Mapping!$B$2:$B$465,MATCH(E1534,Mapping!$A$2:$A$465,0))</f>
        <v>CHANDIGARH</v>
      </c>
      <c r="G1534" s="0" t="str">
        <f aca="false">INDEX(Mapping!$C$2:$C$465,MATCH(E1534,Mapping!$A$2:$A$465,0))</f>
        <v>CHANDIGARH</v>
      </c>
      <c r="H1534" s="2" t="n">
        <v>18.36</v>
      </c>
      <c r="I1534" s="3" t="n">
        <v>0.28</v>
      </c>
    </row>
    <row r="1535" customFormat="false" ht="15" hidden="false" customHeight="false" outlineLevel="0" collapsed="false">
      <c r="A1535" s="0" t="s">
        <v>313</v>
      </c>
      <c r="B1535" s="0" t="n">
        <f aca="false">VALUE(LEFT(A1535,4))</f>
        <v>2021</v>
      </c>
      <c r="C1535" s="0" t="str">
        <f aca="false">"FY"&amp;IF(VALUE(MID(A1535,6,2))&gt;=4,VALUE(LEFT(A1535,4)),VALUE(LEFT(A1535,4))-1)&amp;"-"&amp;TEXT(MOD(IF(VALUE(MID(A1535,6,2))&gt;=4,VALUE(LEFT(A1535,4)),VALUE(LEFT(A1535,4))-1)+1,100),"00")</f>
        <v>FY2021-22</v>
      </c>
      <c r="D1535" s="0" t="s">
        <v>176</v>
      </c>
      <c r="E1535" s="0" t="s">
        <v>176</v>
      </c>
      <c r="F1535" s="0" t="str">
        <f aca="false">INDEX(Mapping!$B$2:$B$465,MATCH(E1535,Mapping!$A$2:$A$465,0))</f>
        <v>SIKKIM</v>
      </c>
      <c r="G1535" s="0" t="str">
        <f aca="false">INDEX(Mapping!$C$2:$C$465,MATCH(E1535,Mapping!$A$2:$A$465,0))</f>
        <v>SIKKIM</v>
      </c>
      <c r="H1535" s="2" t="n">
        <v>16.82</v>
      </c>
      <c r="I1535" s="3" t="n">
        <v>0.26</v>
      </c>
    </row>
    <row r="1536" customFormat="false" ht="15" hidden="false" customHeight="false" outlineLevel="0" collapsed="false">
      <c r="A1536" s="0" t="s">
        <v>313</v>
      </c>
      <c r="B1536" s="0" t="n">
        <f aca="false">VALUE(LEFT(A1536,4))</f>
        <v>2021</v>
      </c>
      <c r="C1536" s="0" t="str">
        <f aca="false">"FY"&amp;IF(VALUE(MID(A1536,6,2))&gt;=4,VALUE(LEFT(A1536,4)),VALUE(LEFT(A1536,4))-1)&amp;"-"&amp;TEXT(MOD(IF(VALUE(MID(A1536,6,2))&gt;=4,VALUE(LEFT(A1536,4)),VALUE(LEFT(A1536,4))-1)+1,100),"00")</f>
        <v>FY2021-22</v>
      </c>
      <c r="D1536" s="0" t="s">
        <v>193</v>
      </c>
      <c r="E1536" s="0" t="s">
        <v>193</v>
      </c>
      <c r="F1536" s="0" t="str">
        <f aca="false">INDEX(Mapping!$B$2:$B$465,MATCH(E1536,Mapping!$A$2:$A$465,0))</f>
        <v>MIZORAM</v>
      </c>
      <c r="G1536" s="0" t="str">
        <f aca="false">INDEX(Mapping!$C$2:$C$465,MATCH(E1536,Mapping!$A$2:$A$465,0))</f>
        <v>MIZORAM</v>
      </c>
      <c r="H1536" s="2" t="n">
        <v>15.39</v>
      </c>
      <c r="I1536" s="3" t="n">
        <v>0.23</v>
      </c>
    </row>
    <row r="1537" customFormat="false" ht="15" hidden="false" customHeight="false" outlineLevel="0" collapsed="false">
      <c r="A1537" s="0" t="s">
        <v>313</v>
      </c>
      <c r="B1537" s="0" t="n">
        <f aca="false">VALUE(LEFT(A1537,4))</f>
        <v>2021</v>
      </c>
      <c r="C1537" s="0" t="str">
        <f aca="false">"FY"&amp;IF(VALUE(MID(A1537,6,2))&gt;=4,VALUE(LEFT(A1537,4)),VALUE(LEFT(A1537,4))-1)&amp;"-"&amp;TEXT(MOD(IF(VALUE(MID(A1537,6,2))&gt;=4,VALUE(LEFT(A1537,4)),VALUE(LEFT(A1537,4))-1)+1,100),"00")</f>
        <v>FY2021-22</v>
      </c>
      <c r="D1537" s="0" t="s">
        <v>119</v>
      </c>
      <c r="E1537" s="0" t="s">
        <v>119</v>
      </c>
      <c r="F1537" s="0" t="str">
        <f aca="false">INDEX(Mapping!$B$2:$B$465,MATCH(E1537,Mapping!$A$2:$A$465,0))</f>
        <v>GOA</v>
      </c>
      <c r="G1537" s="0" t="str">
        <f aca="false">INDEX(Mapping!$C$2:$C$465,MATCH(E1537,Mapping!$A$2:$A$465,0))</f>
        <v>GOA</v>
      </c>
      <c r="H1537" s="2" t="n">
        <v>14.22</v>
      </c>
      <c r="I1537" s="3" t="n">
        <v>0.22</v>
      </c>
    </row>
    <row r="1538" customFormat="false" ht="15" hidden="false" customHeight="false" outlineLevel="0" collapsed="false">
      <c r="A1538" s="0" t="s">
        <v>313</v>
      </c>
      <c r="B1538" s="0" t="n">
        <f aca="false">VALUE(LEFT(A1538,4))</f>
        <v>2021</v>
      </c>
      <c r="C1538" s="0" t="str">
        <f aca="false">"FY"&amp;IF(VALUE(MID(A1538,6,2))&gt;=4,VALUE(LEFT(A1538,4)),VALUE(LEFT(A1538,4))-1)&amp;"-"&amp;TEXT(MOD(IF(VALUE(MID(A1538,6,2))&gt;=4,VALUE(LEFT(A1538,4)),VALUE(LEFT(A1538,4))-1)+1,100),"00")</f>
        <v>FY2021-22</v>
      </c>
      <c r="D1538" s="0" t="s">
        <v>466</v>
      </c>
      <c r="E1538" s="0" t="s">
        <v>466</v>
      </c>
      <c r="F1538" s="0" t="str">
        <f aca="false">INDEX(Mapping!$B$2:$B$465,MATCH(E1538,Mapping!$A$2:$A$465,0))</f>
        <v>ADANIHB_SLR</v>
      </c>
      <c r="G1538" s="0" t="str">
        <f aca="false">INDEX(Mapping!$C$2:$C$465,MATCH(E1538,Mapping!$A$2:$A$465,0))</f>
        <v>ADANIHB_SLR</v>
      </c>
      <c r="H1538" s="2" t="n">
        <v>11.67</v>
      </c>
      <c r="I1538" s="3" t="n">
        <v>0.18</v>
      </c>
    </row>
    <row r="1539" customFormat="false" ht="15" hidden="false" customHeight="false" outlineLevel="0" collapsed="false">
      <c r="A1539" s="0" t="s">
        <v>313</v>
      </c>
      <c r="B1539" s="0" t="n">
        <f aca="false">VALUE(LEFT(A1539,4))</f>
        <v>2021</v>
      </c>
      <c r="C1539" s="0" t="str">
        <f aca="false">"FY"&amp;IF(VALUE(MID(A1539,6,2))&gt;=4,VALUE(LEFT(A1539,4)),VALUE(LEFT(A1539,4))-1)&amp;"-"&amp;TEXT(MOD(IF(VALUE(MID(A1539,6,2))&gt;=4,VALUE(LEFT(A1539,4)),VALUE(LEFT(A1539,4))-1)+1,100),"00")</f>
        <v>FY2021-22</v>
      </c>
      <c r="D1539" s="0" t="s">
        <v>121</v>
      </c>
      <c r="E1539" s="0" t="s">
        <v>121</v>
      </c>
      <c r="F1539" s="0" t="str">
        <f aca="false">INDEX(Mapping!$B$2:$B$465,MATCH(E1539,Mapping!$A$2:$A$465,0))</f>
        <v>MEGHALAYA</v>
      </c>
      <c r="G1539" s="0" t="str">
        <f aca="false">INDEX(Mapping!$C$2:$C$465,MATCH(E1539,Mapping!$A$2:$A$465,0))</f>
        <v>MEGHALAYA</v>
      </c>
      <c r="H1539" s="2" t="n">
        <v>10.65</v>
      </c>
      <c r="I1539" s="3" t="n">
        <v>0.16</v>
      </c>
    </row>
    <row r="1540" customFormat="false" ht="15" hidden="false" customHeight="false" outlineLevel="0" collapsed="false">
      <c r="A1540" s="0" t="s">
        <v>313</v>
      </c>
      <c r="B1540" s="0" t="n">
        <f aca="false">VALUE(LEFT(A1540,4))</f>
        <v>2021</v>
      </c>
      <c r="C1540" s="0" t="str">
        <f aca="false">"FY"&amp;IF(VALUE(MID(A1540,6,2))&gt;=4,VALUE(LEFT(A1540,4)),VALUE(LEFT(A1540,4))-1)&amp;"-"&amp;TEXT(MOD(IF(VALUE(MID(A1540,6,2))&gt;=4,VALUE(LEFT(A1540,4)),VALUE(LEFT(A1540,4))-1)+1,100),"00")</f>
        <v>FY2021-22</v>
      </c>
      <c r="D1540" s="0" t="s">
        <v>199</v>
      </c>
      <c r="E1540" s="0" t="s">
        <v>199</v>
      </c>
      <c r="F1540" s="0" t="str">
        <f aca="false">INDEX(Mapping!$B$2:$B$465,MATCH(E1540,Mapping!$A$2:$A$465,0))</f>
        <v>TRIPURA</v>
      </c>
      <c r="G1540" s="0" t="str">
        <f aca="false">INDEX(Mapping!$C$2:$C$465,MATCH(E1540,Mapping!$A$2:$A$465,0))</f>
        <v>TRIPURA</v>
      </c>
      <c r="H1540" s="2" t="n">
        <v>10.48</v>
      </c>
      <c r="I1540" s="3" t="n">
        <v>0.16</v>
      </c>
    </row>
    <row r="1541" customFormat="false" ht="15" hidden="false" customHeight="false" outlineLevel="0" collapsed="false">
      <c r="A1541" s="0" t="s">
        <v>313</v>
      </c>
      <c r="B1541" s="0" t="n">
        <f aca="false">VALUE(LEFT(A1541,4))</f>
        <v>2021</v>
      </c>
      <c r="C1541" s="0" t="str">
        <f aca="false">"FY"&amp;IF(VALUE(MID(A1541,6,2))&gt;=4,VALUE(LEFT(A1541,4)),VALUE(LEFT(A1541,4))-1)&amp;"-"&amp;TEXT(MOD(IF(VALUE(MID(A1541,6,2))&gt;=4,VALUE(LEFT(A1541,4)),VALUE(LEFT(A1541,4))-1)+1,100),"00")</f>
        <v>FY2021-22</v>
      </c>
      <c r="D1541" s="0" t="s">
        <v>94</v>
      </c>
      <c r="E1541" s="0" t="s">
        <v>94</v>
      </c>
      <c r="F1541" s="0" t="str">
        <f aca="false">INDEX(Mapping!$B$2:$B$465,MATCH(E1541,Mapping!$A$2:$A$465,0))</f>
        <v>JHARKHAND</v>
      </c>
      <c r="G1541" s="0" t="str">
        <f aca="false">INDEX(Mapping!$C$2:$C$465,MATCH(E1541,Mapping!$A$2:$A$465,0))</f>
        <v>JHARKHAND</v>
      </c>
      <c r="H1541" s="2" t="n">
        <v>8.78</v>
      </c>
      <c r="I1541" s="3" t="n">
        <v>0.13</v>
      </c>
    </row>
    <row r="1542" customFormat="false" ht="15" hidden="false" customHeight="false" outlineLevel="0" collapsed="false">
      <c r="A1542" s="0" t="s">
        <v>313</v>
      </c>
      <c r="B1542" s="0" t="n">
        <f aca="false">VALUE(LEFT(A1542,4))</f>
        <v>2021</v>
      </c>
      <c r="C1542" s="0" t="str">
        <f aca="false">"FY"&amp;IF(VALUE(MID(A1542,6,2))&gt;=4,VALUE(LEFT(A1542,4)),VALUE(LEFT(A1542,4))-1)&amp;"-"&amp;TEXT(MOD(IF(VALUE(MID(A1542,6,2))&gt;=4,VALUE(LEFT(A1542,4)),VALUE(LEFT(A1542,4))-1)+1,100),"00")</f>
        <v>FY2021-22</v>
      </c>
      <c r="D1542" s="0" t="s">
        <v>319</v>
      </c>
      <c r="E1542" s="0" t="s">
        <v>319</v>
      </c>
      <c r="F1542" s="0" t="str">
        <f aca="false">INDEX(Mapping!$B$2:$B$465,MATCH(E1542,Mapping!$A$2:$A$465,0))</f>
        <v>SORANG HEP</v>
      </c>
      <c r="G1542" s="0" t="str">
        <f aca="false">INDEX(Mapping!$C$2:$C$465,MATCH(E1542,Mapping!$A$2:$A$465,0))</f>
        <v>SORANG HEP</v>
      </c>
      <c r="H1542" s="2" t="n">
        <v>8.54</v>
      </c>
      <c r="I1542" s="3" t="n">
        <v>0.13</v>
      </c>
    </row>
    <row r="1543" customFormat="false" ht="15" hidden="false" customHeight="false" outlineLevel="0" collapsed="false">
      <c r="A1543" s="0" t="s">
        <v>313</v>
      </c>
      <c r="B1543" s="0" t="n">
        <f aca="false">VALUE(LEFT(A1543,4))</f>
        <v>2021</v>
      </c>
      <c r="C1543" s="0" t="str">
        <f aca="false">"FY"&amp;IF(VALUE(MID(A1543,6,2))&gt;=4,VALUE(LEFT(A1543,4)),VALUE(LEFT(A1543,4))-1)&amp;"-"&amp;TEXT(MOD(IF(VALUE(MID(A1543,6,2))&gt;=4,VALUE(LEFT(A1543,4)),VALUE(LEFT(A1543,4))-1)+1,100),"00")</f>
        <v>FY2021-22</v>
      </c>
      <c r="D1543" s="0" t="s">
        <v>240</v>
      </c>
      <c r="E1543" s="0" t="s">
        <v>240</v>
      </c>
      <c r="F1543" s="0" t="str">
        <f aca="false">INDEX(Mapping!$B$2:$B$465,MATCH(E1543,Mapping!$A$2:$A$465,0))</f>
        <v>CHUZACHEN HEP</v>
      </c>
      <c r="G1543" s="0" t="str">
        <f aca="false">INDEX(Mapping!$C$2:$C$465,MATCH(E1543,Mapping!$A$2:$A$465,0))</f>
        <v>CHUZACHEN HEP</v>
      </c>
      <c r="H1543" s="2" t="n">
        <v>7.04</v>
      </c>
      <c r="I1543" s="3" t="n">
        <v>0.11</v>
      </c>
    </row>
    <row r="1544" customFormat="false" ht="15" hidden="false" customHeight="false" outlineLevel="0" collapsed="false">
      <c r="A1544" s="0" t="s">
        <v>313</v>
      </c>
      <c r="B1544" s="0" t="n">
        <f aca="false">VALUE(LEFT(A1544,4))</f>
        <v>2021</v>
      </c>
      <c r="C1544" s="0" t="str">
        <f aca="false">"FY"&amp;IF(VALUE(MID(A1544,6,2))&gt;=4,VALUE(LEFT(A1544,4)),VALUE(LEFT(A1544,4))-1)&amp;"-"&amp;TEXT(MOD(IF(VALUE(MID(A1544,6,2))&gt;=4,VALUE(LEFT(A1544,4)),VALUE(LEFT(A1544,4))-1)+1,100),"00")</f>
        <v>FY2021-22</v>
      </c>
      <c r="D1544" s="0" t="s">
        <v>44</v>
      </c>
      <c r="E1544" s="0" t="s">
        <v>44</v>
      </c>
      <c r="F1544" s="0" t="str">
        <f aca="false">INDEX(Mapping!$B$2:$B$465,MATCH(E1544,Mapping!$A$2:$A$465,0))</f>
        <v>HARYANA</v>
      </c>
      <c r="G1544" s="0" t="str">
        <f aca="false">INDEX(Mapping!$C$2:$C$465,MATCH(E1544,Mapping!$A$2:$A$465,0))</f>
        <v>HARYANA</v>
      </c>
      <c r="H1544" s="2" t="n">
        <v>5.45</v>
      </c>
      <c r="I1544" s="3" t="n">
        <v>0.08</v>
      </c>
    </row>
    <row r="1545" customFormat="false" ht="15" hidden="false" customHeight="false" outlineLevel="0" collapsed="false">
      <c r="A1545" s="0" t="s">
        <v>313</v>
      </c>
      <c r="B1545" s="0" t="n">
        <f aca="false">VALUE(LEFT(A1545,4))</f>
        <v>2021</v>
      </c>
      <c r="C1545" s="0" t="str">
        <f aca="false">"FY"&amp;IF(VALUE(MID(A1545,6,2))&gt;=4,VALUE(LEFT(A1545,4)),VALUE(LEFT(A1545,4))-1)&amp;"-"&amp;TEXT(MOD(IF(VALUE(MID(A1545,6,2))&gt;=4,VALUE(LEFT(A1545,4)),VALUE(LEFT(A1545,4))-1)+1,100),"00")</f>
        <v>FY2021-22</v>
      </c>
      <c r="D1545" s="0" t="s">
        <v>253</v>
      </c>
      <c r="E1545" s="0" t="s">
        <v>253</v>
      </c>
      <c r="F1545" s="0" t="str">
        <f aca="false">INDEX(Mapping!$B$2:$B$465,MATCH(E1545,Mapping!$A$2:$A$465,0))</f>
        <v>NAGALAND</v>
      </c>
      <c r="G1545" s="0" t="str">
        <f aca="false">INDEX(Mapping!$C$2:$C$465,MATCH(E1545,Mapping!$A$2:$A$465,0))</f>
        <v>NAGALAND</v>
      </c>
      <c r="H1545" s="2" t="n">
        <v>3.68</v>
      </c>
      <c r="I1545" s="3" t="n">
        <v>0.06</v>
      </c>
    </row>
    <row r="1546" customFormat="false" ht="15" hidden="false" customHeight="false" outlineLevel="0" collapsed="false">
      <c r="A1546" s="0" t="s">
        <v>313</v>
      </c>
      <c r="B1546" s="0" t="n">
        <f aca="false">VALUE(LEFT(A1546,4))</f>
        <v>2021</v>
      </c>
      <c r="C1546" s="0" t="str">
        <f aca="false">"FY"&amp;IF(VALUE(MID(A1546,6,2))&gt;=4,VALUE(LEFT(A1546,4)),VALUE(LEFT(A1546,4))-1)&amp;"-"&amp;TEXT(MOD(IF(VALUE(MID(A1546,6,2))&gt;=4,VALUE(LEFT(A1546,4)),VALUE(LEFT(A1546,4))-1)+1,100),"00")</f>
        <v>FY2021-22</v>
      </c>
      <c r="D1546" s="0" t="s">
        <v>169</v>
      </c>
      <c r="E1546" s="0" t="s">
        <v>169</v>
      </c>
      <c r="F1546" s="0" t="str">
        <f aca="false">INDEX(Mapping!$B$2:$B$465,MATCH(E1546,Mapping!$A$2:$A$465,0))</f>
        <v>JHABUA POWER</v>
      </c>
      <c r="G1546" s="0" t="str">
        <f aca="false">INDEX(Mapping!$C$2:$C$465,MATCH(E1546,Mapping!$A$2:$A$465,0))</f>
        <v>JHABUA POWER</v>
      </c>
      <c r="H1546" s="2" t="n">
        <v>3.34</v>
      </c>
      <c r="I1546" s="3" t="n">
        <v>0.05</v>
      </c>
    </row>
    <row r="1547" customFormat="false" ht="15" hidden="false" customHeight="false" outlineLevel="0" collapsed="false">
      <c r="A1547" s="0" t="s">
        <v>313</v>
      </c>
      <c r="B1547" s="0" t="n">
        <f aca="false">VALUE(LEFT(A1547,4))</f>
        <v>2021</v>
      </c>
      <c r="C1547" s="0" t="str">
        <f aca="false">"FY"&amp;IF(VALUE(MID(A1547,6,2))&gt;=4,VALUE(LEFT(A1547,4)),VALUE(LEFT(A1547,4))-1)&amp;"-"&amp;TEXT(MOD(IF(VALUE(MID(A1547,6,2))&gt;=4,VALUE(LEFT(A1547,4)),VALUE(LEFT(A1547,4))-1)+1,100),"00")</f>
        <v>FY2021-22</v>
      </c>
      <c r="D1547" s="0" t="s">
        <v>235</v>
      </c>
      <c r="E1547" s="0" t="s">
        <v>235</v>
      </c>
      <c r="F1547" s="0" t="str">
        <f aca="false">INDEX(Mapping!$B$2:$B$465,MATCH(E1547,Mapping!$A$2:$A$465,0))</f>
        <v>ITPCL (IL&amp;FS TAMIL NADU)</v>
      </c>
      <c r="G1547" s="0" t="str">
        <f aca="false">INDEX(Mapping!$C$2:$C$465,MATCH(E1547,Mapping!$A$2:$A$465,0))</f>
        <v>ITPCL (IL&amp;FS TAMIL NADU)</v>
      </c>
      <c r="H1547" s="2" t="n">
        <v>2.89</v>
      </c>
      <c r="I1547" s="3" t="n">
        <v>0.04</v>
      </c>
    </row>
    <row r="1548" customFormat="false" ht="15" hidden="false" customHeight="false" outlineLevel="0" collapsed="false">
      <c r="A1548" s="0" t="s">
        <v>313</v>
      </c>
      <c r="B1548" s="0" t="n">
        <f aca="false">VALUE(LEFT(A1548,4))</f>
        <v>2021</v>
      </c>
      <c r="C1548" s="0" t="str">
        <f aca="false">"FY"&amp;IF(VALUE(MID(A1548,6,2))&gt;=4,VALUE(LEFT(A1548,4)),VALUE(LEFT(A1548,4))-1)&amp;"-"&amp;TEXT(MOD(IF(VALUE(MID(A1548,6,2))&gt;=4,VALUE(LEFT(A1548,4)),VALUE(LEFT(A1548,4))-1)+1,100),"00")</f>
        <v>FY2021-22</v>
      </c>
      <c r="D1548" s="0" t="s">
        <v>408</v>
      </c>
      <c r="E1548" s="0" t="s">
        <v>408</v>
      </c>
      <c r="F1548" s="0" t="str">
        <f aca="false">INDEX(Mapping!$B$2:$B$465,MATCH(E1548,Mapping!$A$2:$A$465,0))</f>
        <v>ADANI GREEN</v>
      </c>
      <c r="G1548" s="0" t="str">
        <f aca="false">INDEX(Mapping!$C$2:$C$465,MATCH(E1548,Mapping!$A$2:$A$465,0))</f>
        <v>ADANI GREEN ENERGY (ALL SPVs)</v>
      </c>
      <c r="H1548" s="2" t="n">
        <v>2.82</v>
      </c>
      <c r="I1548" s="3" t="n">
        <v>0.04</v>
      </c>
    </row>
    <row r="1549" customFormat="false" ht="15" hidden="false" customHeight="false" outlineLevel="0" collapsed="false">
      <c r="A1549" s="0" t="s">
        <v>313</v>
      </c>
      <c r="B1549" s="0" t="n">
        <f aca="false">VALUE(LEFT(A1549,4))</f>
        <v>2021</v>
      </c>
      <c r="C1549" s="0" t="str">
        <f aca="false">"FY"&amp;IF(VALUE(MID(A1549,6,2))&gt;=4,VALUE(LEFT(A1549,4)),VALUE(LEFT(A1549,4))-1)&amp;"-"&amp;TEXT(MOD(IF(VALUE(MID(A1549,6,2))&gt;=4,VALUE(LEFT(A1549,4)),VALUE(LEFT(A1549,4))-1)+1,100),"00")</f>
        <v>FY2021-22</v>
      </c>
      <c r="D1549" s="0" t="s">
        <v>646</v>
      </c>
      <c r="E1549" s="0" t="s">
        <v>558</v>
      </c>
      <c r="F1549" s="0" t="str">
        <f aca="false">INDEX(Mapping!$B$2:$B$465,MATCH(E1549,Mapping!$A$2:$A$465,0))</f>
        <v>RGPPL_OTHERS</v>
      </c>
      <c r="G1549" s="0" t="str">
        <f aca="false">INDEX(Mapping!$C$2:$C$465,MATCH(E1549,Mapping!$A$2:$A$465,0))</f>
        <v>RGPPL_OTHERS</v>
      </c>
      <c r="H1549" s="2" t="n">
        <v>2.82</v>
      </c>
      <c r="I1549" s="3" t="n">
        <v>0.04</v>
      </c>
    </row>
    <row r="1550" customFormat="false" ht="15" hidden="false" customHeight="false" outlineLevel="0" collapsed="false">
      <c r="A1550" s="0" t="s">
        <v>313</v>
      </c>
      <c r="B1550" s="0" t="n">
        <f aca="false">VALUE(LEFT(A1550,4))</f>
        <v>2021</v>
      </c>
      <c r="C1550" s="0" t="str">
        <f aca="false">"FY"&amp;IF(VALUE(MID(A1550,6,2))&gt;=4,VALUE(LEFT(A1550,4)),VALUE(LEFT(A1550,4))-1)&amp;"-"&amp;TEXT(MOD(IF(VALUE(MID(A1550,6,2))&gt;=4,VALUE(LEFT(A1550,4)),VALUE(LEFT(A1550,4))-1)+1,100),"00")</f>
        <v>FY2021-22</v>
      </c>
      <c r="D1550" s="0" t="s">
        <v>214</v>
      </c>
      <c r="E1550" s="0" t="s">
        <v>214</v>
      </c>
      <c r="F1550" s="0" t="str">
        <f aca="false">INDEX(Mapping!$B$2:$B$465,MATCH(E1550,Mapping!$A$2:$A$465,0))</f>
        <v>NLC INDIA</v>
      </c>
      <c r="G1550" s="0" t="str">
        <f aca="false">INDEX(Mapping!$C$2:$C$465,MATCH(E1550,Mapping!$A$2:$A$465,0))</f>
        <v>NLC INDIA GROUP</v>
      </c>
      <c r="H1550" s="2" t="n">
        <v>2.77</v>
      </c>
      <c r="I1550" s="3" t="n">
        <v>0.04</v>
      </c>
    </row>
    <row r="1551" customFormat="false" ht="15" hidden="false" customHeight="false" outlineLevel="0" collapsed="false">
      <c r="A1551" s="0" t="s">
        <v>313</v>
      </c>
      <c r="B1551" s="0" t="n">
        <f aca="false">VALUE(LEFT(A1551,4))</f>
        <v>2021</v>
      </c>
      <c r="C1551" s="0" t="str">
        <f aca="false">"FY"&amp;IF(VALUE(MID(A1551,6,2))&gt;=4,VALUE(LEFT(A1551,4)),VALUE(LEFT(A1551,4))-1)&amp;"-"&amp;TEXT(MOD(IF(VALUE(MID(A1551,6,2))&gt;=4,VALUE(LEFT(A1551,4)),VALUE(LEFT(A1551,4))-1)+1,100),"00")</f>
        <v>FY2021-22</v>
      </c>
      <c r="D1551" s="0" t="s">
        <v>230</v>
      </c>
      <c r="E1551" s="0" t="s">
        <v>230</v>
      </c>
      <c r="F1551" s="0" t="str">
        <f aca="false">INDEX(Mapping!$B$2:$B$465,MATCH(E1551,Mapping!$A$2:$A$465,0))</f>
        <v>ADANI_WIND</v>
      </c>
      <c r="G1551" s="0" t="str">
        <f aca="false">INDEX(Mapping!$C$2:$C$465,MATCH(E1551,Mapping!$A$2:$A$465,0))</f>
        <v>ADANI GREEN ENERGY (ALL SPVs)</v>
      </c>
      <c r="H1551" s="2" t="n">
        <v>1.93</v>
      </c>
      <c r="I1551" s="3" t="n">
        <v>0.03</v>
      </c>
    </row>
    <row r="1552" customFormat="false" ht="15" hidden="false" customHeight="false" outlineLevel="0" collapsed="false">
      <c r="A1552" s="0" t="s">
        <v>313</v>
      </c>
      <c r="B1552" s="0" t="n">
        <f aca="false">VALUE(LEFT(A1552,4))</f>
        <v>2021</v>
      </c>
      <c r="C1552" s="0" t="str">
        <f aca="false">"FY"&amp;IF(VALUE(MID(A1552,6,2))&gt;=4,VALUE(LEFT(A1552,4)),VALUE(LEFT(A1552,4))-1)&amp;"-"&amp;TEXT(MOD(IF(VALUE(MID(A1552,6,2))&gt;=4,VALUE(LEFT(A1552,4)),VALUE(LEFT(A1552,4))-1)+1,100),"00")</f>
        <v>FY2021-22</v>
      </c>
      <c r="D1552" s="0" t="s">
        <v>327</v>
      </c>
      <c r="E1552" s="0" t="s">
        <v>327</v>
      </c>
      <c r="F1552" s="0" t="str">
        <f aca="false">INDEX(Mapping!$B$2:$B$465,MATCH(E1552,Mapping!$A$2:$A$465,0))</f>
        <v>LANCO BUDHIL</v>
      </c>
      <c r="G1552" s="0" t="str">
        <f aca="false">INDEX(Mapping!$C$2:$C$465,MATCH(E1552,Mapping!$A$2:$A$465,0))</f>
        <v>GREENKO GROUP</v>
      </c>
      <c r="H1552" s="2" t="n">
        <v>1.71</v>
      </c>
      <c r="I1552" s="3" t="n">
        <v>0.03</v>
      </c>
    </row>
    <row r="1553" customFormat="false" ht="15" hidden="false" customHeight="false" outlineLevel="0" collapsed="false">
      <c r="A1553" s="0" t="s">
        <v>313</v>
      </c>
      <c r="B1553" s="0" t="n">
        <f aca="false">VALUE(LEFT(A1553,4))</f>
        <v>2021</v>
      </c>
      <c r="C1553" s="0" t="str">
        <f aca="false">"FY"&amp;IF(VALUE(MID(A1553,6,2))&gt;=4,VALUE(LEFT(A1553,4)),VALUE(LEFT(A1553,4))-1)&amp;"-"&amp;TEXT(MOD(IF(VALUE(MID(A1553,6,2))&gt;=4,VALUE(LEFT(A1553,4)),VALUE(LEFT(A1553,4))-1)+1,100),"00")</f>
        <v>FY2021-22</v>
      </c>
      <c r="D1553" s="0" t="s">
        <v>56</v>
      </c>
      <c r="E1553" s="0" t="s">
        <v>56</v>
      </c>
      <c r="F1553" s="0" t="str">
        <f aca="false">INDEX(Mapping!$B$2:$B$465,MATCH(E1553,Mapping!$A$2:$A$465,0))</f>
        <v>UTTARAKHAND</v>
      </c>
      <c r="G1553" s="0" t="str">
        <f aca="false">INDEX(Mapping!$C$2:$C$465,MATCH(E1553,Mapping!$A$2:$A$465,0))</f>
        <v>UTTARAKHAND</v>
      </c>
      <c r="H1553" s="2" t="n">
        <v>1.52</v>
      </c>
      <c r="I1553" s="3" t="n">
        <v>0.02</v>
      </c>
    </row>
    <row r="1554" customFormat="false" ht="15" hidden="false" customHeight="false" outlineLevel="0" collapsed="false">
      <c r="A1554" s="0" t="s">
        <v>313</v>
      </c>
      <c r="B1554" s="0" t="n">
        <f aca="false">VALUE(LEFT(A1554,4))</f>
        <v>2021</v>
      </c>
      <c r="C1554" s="0" t="str">
        <f aca="false">"FY"&amp;IF(VALUE(MID(A1554,6,2))&gt;=4,VALUE(LEFT(A1554,4)),VALUE(LEFT(A1554,4))-1)&amp;"-"&amp;TEXT(MOD(IF(VALUE(MID(A1554,6,2))&gt;=4,VALUE(LEFT(A1554,4)),VALUE(LEFT(A1554,4))-1)+1,100),"00")</f>
        <v>FY2021-22</v>
      </c>
      <c r="D1554" s="0" t="s">
        <v>573</v>
      </c>
      <c r="E1554" s="0" t="s">
        <v>573</v>
      </c>
      <c r="F1554" s="0" t="str">
        <f aca="false">INDEX(Mapping!$B$2:$B$465,MATCH(E1554,Mapping!$A$2:$A$465,0))</f>
        <v>AZURE43_SLR</v>
      </c>
      <c r="G1554" s="0" t="str">
        <f aca="false">INDEX(Mapping!$C$2:$C$465,MATCH(E1554,Mapping!$A$2:$A$465,0))</f>
        <v>AZURE POWER</v>
      </c>
      <c r="H1554" s="2" t="n">
        <v>1.52</v>
      </c>
      <c r="I1554" s="3" t="n">
        <v>0.02</v>
      </c>
    </row>
    <row r="1555" customFormat="false" ht="15" hidden="false" customHeight="false" outlineLevel="0" collapsed="false">
      <c r="A1555" s="0" t="s">
        <v>313</v>
      </c>
      <c r="B1555" s="0" t="n">
        <f aca="false">VALUE(LEFT(A1555,4))</f>
        <v>2021</v>
      </c>
      <c r="C1555" s="0" t="str">
        <f aca="false">"FY"&amp;IF(VALUE(MID(A1555,6,2))&gt;=4,VALUE(LEFT(A1555,4)),VALUE(LEFT(A1555,4))-1)&amp;"-"&amp;TEXT(MOD(IF(VALUE(MID(A1555,6,2))&gt;=4,VALUE(LEFT(A1555,4)),VALUE(LEFT(A1555,4))-1)+1,100),"00")</f>
        <v>FY2021-22</v>
      </c>
      <c r="D1555" s="0" t="s">
        <v>584</v>
      </c>
      <c r="E1555" s="0" t="s">
        <v>584</v>
      </c>
      <c r="F1555" s="0" t="str">
        <f aca="false">INDEX(Mapping!$B$2:$B$465,MATCH(E1555,Mapping!$A$2:$A$465,0))</f>
        <v>AHEJ2L_SLR</v>
      </c>
      <c r="G1555" s="0" t="str">
        <f aca="false">INDEX(Mapping!$C$2:$C$465,MATCH(E1555,Mapping!$A$2:$A$465,0))</f>
        <v>AHEJ2L_SLR</v>
      </c>
      <c r="H1555" s="2" t="n">
        <v>1.02</v>
      </c>
      <c r="I1555" s="3" t="n">
        <v>0.02</v>
      </c>
    </row>
    <row r="1556" customFormat="false" ht="15" hidden="false" customHeight="false" outlineLevel="0" collapsed="false">
      <c r="A1556" s="0" t="s">
        <v>313</v>
      </c>
      <c r="B1556" s="0" t="n">
        <f aca="false">VALUE(LEFT(A1556,4))</f>
        <v>2021</v>
      </c>
      <c r="C1556" s="0" t="str">
        <f aca="false">"FY"&amp;IF(VALUE(MID(A1556,6,2))&gt;=4,VALUE(LEFT(A1556,4)),VALUE(LEFT(A1556,4))-1)&amp;"-"&amp;TEXT(MOD(IF(VALUE(MID(A1556,6,2))&gt;=4,VALUE(LEFT(A1556,4)),VALUE(LEFT(A1556,4))-1)+1,100),"00")</f>
        <v>FY2021-22</v>
      </c>
      <c r="D1556" s="0" t="s">
        <v>154</v>
      </c>
      <c r="E1556" s="0" t="s">
        <v>154</v>
      </c>
      <c r="F1556" s="0" t="str">
        <f aca="false">INDEX(Mapping!$B$2:$B$465,MATCH(E1556,Mapping!$A$2:$A$465,0))</f>
        <v>DVC</v>
      </c>
      <c r="G1556" s="0" t="str">
        <f aca="false">INDEX(Mapping!$C$2:$C$465,MATCH(E1556,Mapping!$A$2:$A$465,0))</f>
        <v>DVC</v>
      </c>
      <c r="H1556" s="2" t="n">
        <v>1.01</v>
      </c>
      <c r="I1556" s="3" t="n">
        <v>0.02</v>
      </c>
    </row>
    <row r="1557" customFormat="false" ht="15" hidden="false" customHeight="false" outlineLevel="0" collapsed="false">
      <c r="A1557" s="0" t="s">
        <v>313</v>
      </c>
      <c r="B1557" s="0" t="n">
        <f aca="false">VALUE(LEFT(A1557,4))</f>
        <v>2021</v>
      </c>
      <c r="C1557" s="0" t="str">
        <f aca="false">"FY"&amp;IF(VALUE(MID(A1557,6,2))&gt;=4,VALUE(LEFT(A1557,4)),VALUE(LEFT(A1557,4))-1)&amp;"-"&amp;TEXT(MOD(IF(VALUE(MID(A1557,6,2))&gt;=4,VALUE(LEFT(A1557,4)),VALUE(LEFT(A1557,4))-1)+1,100),"00")</f>
        <v>FY2021-22</v>
      </c>
      <c r="D1557" s="0" t="s">
        <v>587</v>
      </c>
      <c r="E1557" s="0" t="s">
        <v>587</v>
      </c>
      <c r="F1557" s="0" t="str">
        <f aca="false">INDEX(Mapping!$B$2:$B$465,MATCH(E1557,Mapping!$A$2:$A$465,0))</f>
        <v>AHEJ3L_SLR</v>
      </c>
      <c r="G1557" s="0" t="str">
        <f aca="false">INDEX(Mapping!$C$2:$C$465,MATCH(E1557,Mapping!$A$2:$A$465,0))</f>
        <v>AHEJ3L_SLR</v>
      </c>
      <c r="H1557" s="2" t="n">
        <v>0.94</v>
      </c>
      <c r="I1557" s="3" t="n">
        <v>0.01</v>
      </c>
    </row>
    <row r="1558" customFormat="false" ht="15" hidden="false" customHeight="false" outlineLevel="0" collapsed="false">
      <c r="A1558" s="0" t="s">
        <v>313</v>
      </c>
      <c r="B1558" s="0" t="n">
        <f aca="false">VALUE(LEFT(A1558,4))</f>
        <v>2021</v>
      </c>
      <c r="C1558" s="0" t="str">
        <f aca="false">"FY"&amp;IF(VALUE(MID(A1558,6,2))&gt;=4,VALUE(LEFT(A1558,4)),VALUE(LEFT(A1558,4))-1)&amp;"-"&amp;TEXT(MOD(IF(VALUE(MID(A1558,6,2))&gt;=4,VALUE(LEFT(A1558,4)),VALUE(LEFT(A1558,4))-1)+1,100),"00")</f>
        <v>FY2021-22</v>
      </c>
      <c r="D1558" s="0" t="s">
        <v>315</v>
      </c>
      <c r="E1558" s="0" t="s">
        <v>315</v>
      </c>
      <c r="F1558" s="0" t="str">
        <f aca="false">INDEX(Mapping!$B$2:$B$465,MATCH(E1558,Mapping!$A$2:$A$465,0))</f>
        <v>DHARIWAL INFRASTRUCTURE</v>
      </c>
      <c r="G1558" s="0" t="str">
        <f aca="false">INDEX(Mapping!$C$2:$C$465,MATCH(E1558,Mapping!$A$2:$A$465,0))</f>
        <v>DHARIWAL INFRASTRUCTURE</v>
      </c>
      <c r="H1558" s="2" t="n">
        <v>0.53</v>
      </c>
      <c r="I1558" s="3" t="n">
        <v>0.01</v>
      </c>
    </row>
    <row r="1559" customFormat="false" ht="15" hidden="false" customHeight="false" outlineLevel="0" collapsed="false">
      <c r="A1559" s="0" t="s">
        <v>313</v>
      </c>
      <c r="B1559" s="0" t="n">
        <f aca="false">VALUE(LEFT(A1559,4))</f>
        <v>2021</v>
      </c>
      <c r="C1559" s="0" t="str">
        <f aca="false">"FY"&amp;IF(VALUE(MID(A1559,6,2))&gt;=4,VALUE(LEFT(A1559,4)),VALUE(LEFT(A1559,4))-1)&amp;"-"&amp;TEXT(MOD(IF(VALUE(MID(A1559,6,2))&gt;=4,VALUE(LEFT(A1559,4)),VALUE(LEFT(A1559,4))-1)+1,100),"00")</f>
        <v>FY2021-22</v>
      </c>
      <c r="D1559" s="0" t="s">
        <v>159</v>
      </c>
      <c r="E1559" s="0" t="s">
        <v>159</v>
      </c>
      <c r="F1559" s="0" t="str">
        <f aca="false">INDEX(Mapping!$B$2:$B$465,MATCH(E1559,Mapping!$A$2:$A$465,0))</f>
        <v>GMR WARORA (EX-EMCO)</v>
      </c>
      <c r="G1559" s="0" t="str">
        <f aca="false">INDEX(Mapping!$C$2:$C$465,MATCH(E1559,Mapping!$A$2:$A$465,0))</f>
        <v>GMR ENERGY</v>
      </c>
      <c r="H1559" s="2" t="n">
        <v>0.36</v>
      </c>
      <c r="I1559" s="3" t="n">
        <v>0.01</v>
      </c>
    </row>
    <row r="1560" customFormat="false" ht="15" hidden="false" customHeight="false" outlineLevel="0" collapsed="false">
      <c r="A1560" s="0" t="s">
        <v>313</v>
      </c>
      <c r="B1560" s="0" t="n">
        <f aca="false">VALUE(LEFT(A1560,4))</f>
        <v>2021</v>
      </c>
      <c r="C1560" s="0" t="str">
        <f aca="false">"FY"&amp;IF(VALUE(MID(A1560,6,2))&gt;=4,VALUE(LEFT(A1560,4)),VALUE(LEFT(A1560,4))-1)&amp;"-"&amp;TEXT(MOD(IF(VALUE(MID(A1560,6,2))&gt;=4,VALUE(LEFT(A1560,4)),VALUE(LEFT(A1560,4))-1)+1,100),"00")</f>
        <v>FY2021-22</v>
      </c>
      <c r="D1560" s="0" t="s">
        <v>548</v>
      </c>
      <c r="E1560" s="0" t="s">
        <v>548</v>
      </c>
      <c r="F1560" s="0" t="str">
        <f aca="false">INDEX(Mapping!$B$2:$B$465,MATCH(E1560,Mapping!$A$2:$A$465,0))</f>
        <v>CONTINNUM PT</v>
      </c>
      <c r="G1560" s="0" t="str">
        <f aca="false">INDEX(Mapping!$C$2:$C$465,MATCH(E1560,Mapping!$A$2:$A$465,0))</f>
        <v>CONTINNUM PT</v>
      </c>
      <c r="H1560" s="2" t="n">
        <v>0.18</v>
      </c>
      <c r="I1560" s="3" t="n">
        <v>0.003</v>
      </c>
    </row>
    <row r="1561" customFormat="false" ht="15" hidden="false" customHeight="false" outlineLevel="0" collapsed="false">
      <c r="A1561" s="0" t="s">
        <v>313</v>
      </c>
      <c r="B1561" s="0" t="n">
        <f aca="false">VALUE(LEFT(A1561,4))</f>
        <v>2021</v>
      </c>
      <c r="C1561" s="0" t="str">
        <f aca="false">"FY"&amp;IF(VALUE(MID(A1561,6,2))&gt;=4,VALUE(LEFT(A1561,4)),VALUE(LEFT(A1561,4))-1)&amp;"-"&amp;TEXT(MOD(IF(VALUE(MID(A1561,6,2))&gt;=4,VALUE(LEFT(A1561,4)),VALUE(LEFT(A1561,4))-1)+1,100),"00")</f>
        <v>FY2021-22</v>
      </c>
      <c r="D1561" s="0" t="s">
        <v>163</v>
      </c>
      <c r="E1561" s="0" t="s">
        <v>163</v>
      </c>
      <c r="F1561" s="0" t="str">
        <f aca="false">INDEX(Mapping!$B$2:$B$465,MATCH(E1561,Mapping!$A$2:$A$465,0))</f>
        <v>NTPC STATIONS</v>
      </c>
      <c r="G1561" s="0" t="str">
        <f aca="false">INDEX(Mapping!$C$2:$C$465,MATCH(E1561,Mapping!$A$2:$A$465,0))</f>
        <v>NTPC GROUP</v>
      </c>
      <c r="H1561" s="2" t="n">
        <v>0.12</v>
      </c>
      <c r="I1561" s="3" t="n">
        <v>0.002</v>
      </c>
    </row>
    <row r="1562" customFormat="false" ht="15" hidden="false" customHeight="false" outlineLevel="0" collapsed="false">
      <c r="A1562" s="0" t="s">
        <v>313</v>
      </c>
      <c r="B1562" s="0" t="n">
        <f aca="false">VALUE(LEFT(A1562,4))</f>
        <v>2021</v>
      </c>
      <c r="C1562" s="0" t="str">
        <f aca="false">"FY"&amp;IF(VALUE(MID(A1562,6,2))&gt;=4,VALUE(LEFT(A1562,4)),VALUE(LEFT(A1562,4))-1)&amp;"-"&amp;TEXT(MOD(IF(VALUE(MID(A1562,6,2))&gt;=4,VALUE(LEFT(A1562,4)),VALUE(LEFT(A1562,4))-1)+1,100),"00")</f>
        <v>FY2021-22</v>
      </c>
      <c r="D1562" s="0" t="s">
        <v>504</v>
      </c>
      <c r="E1562" s="0" t="s">
        <v>504</v>
      </c>
      <c r="F1562" s="0" t="str">
        <f aca="false">INDEX(Mapping!$B$2:$B$465,MATCH(E1562,Mapping!$A$2:$A$465,0))</f>
        <v>RENEWJH_SLR</v>
      </c>
      <c r="G1562" s="0" t="str">
        <f aca="false">INDEX(Mapping!$C$2:$C$465,MATCH(E1562,Mapping!$A$2:$A$465,0))</f>
        <v>RENEW POWER (ALL SPVs)</v>
      </c>
      <c r="H1562" s="2" t="n">
        <v>0.11</v>
      </c>
      <c r="I1562" s="3" t="n">
        <v>0.002</v>
      </c>
    </row>
    <row r="1563" customFormat="false" ht="15" hidden="false" customHeight="false" outlineLevel="0" collapsed="false">
      <c r="A1563" s="0" t="s">
        <v>313</v>
      </c>
      <c r="B1563" s="0" t="n">
        <f aca="false">VALUE(LEFT(A1563,4))</f>
        <v>2021</v>
      </c>
      <c r="C1563" s="0" t="str">
        <f aca="false">"FY"&amp;IF(VALUE(MID(A1563,6,2))&gt;=4,VALUE(LEFT(A1563,4)),VALUE(LEFT(A1563,4))-1)&amp;"-"&amp;TEXT(MOD(IF(VALUE(MID(A1563,6,2))&gt;=4,VALUE(LEFT(A1563,4)),VALUE(LEFT(A1563,4))-1)+1,100),"00")</f>
        <v>FY2021-22</v>
      </c>
      <c r="D1563" s="0" t="s">
        <v>150</v>
      </c>
      <c r="E1563" s="0" t="s">
        <v>150</v>
      </c>
      <c r="F1563" s="0" t="str">
        <f aca="false">INDEX(Mapping!$B$2:$B$465,MATCH(E1563,Mapping!$A$2:$A$465,0))</f>
        <v>DNH &amp; DD (UT)</v>
      </c>
      <c r="G1563" s="0" t="str">
        <f aca="false">INDEX(Mapping!$C$2:$C$465,MATCH(E1563,Mapping!$A$2:$A$465,0))</f>
        <v>DNH &amp; DD (UT)</v>
      </c>
      <c r="H1563" s="2" t="n">
        <v>0.05</v>
      </c>
      <c r="I1563" s="3" t="n">
        <v>0.001</v>
      </c>
    </row>
    <row r="1564" customFormat="false" ht="15" hidden="false" customHeight="false" outlineLevel="0" collapsed="false">
      <c r="A1564" s="0" t="s">
        <v>296</v>
      </c>
      <c r="B1564" s="0" t="n">
        <f aca="false">VALUE(LEFT(A1564,4))</f>
        <v>2021</v>
      </c>
      <c r="C1564" s="0" t="str">
        <f aca="false">"FY"&amp;IF(VALUE(MID(A1564,6,2))&gt;=4,VALUE(LEFT(A1564,4)),VALUE(LEFT(A1564,4))-1)&amp;"-"&amp;TEXT(MOD(IF(VALUE(MID(A1564,6,2))&gt;=4,VALUE(LEFT(A1564,4)),VALUE(LEFT(A1564,4))-1)+1,100),"00")</f>
        <v>FY2021-22</v>
      </c>
      <c r="D1564" s="0" t="s">
        <v>39</v>
      </c>
      <c r="E1564" s="0" t="s">
        <v>39</v>
      </c>
      <c r="F1564" s="0" t="str">
        <f aca="false">INDEX(Mapping!$B$2:$B$465,MATCH(E1564,Mapping!$A$2:$A$465,0))</f>
        <v>WEST BENGAL</v>
      </c>
      <c r="G1564" s="0" t="str">
        <f aca="false">INDEX(Mapping!$C$2:$C$465,MATCH(E1564,Mapping!$A$2:$A$465,0))</f>
        <v>WEST BENGAL</v>
      </c>
      <c r="H1564" s="2" t="n">
        <v>1175.36</v>
      </c>
      <c r="I1564" s="3" t="n">
        <v>24.9</v>
      </c>
    </row>
    <row r="1565" customFormat="false" ht="15" hidden="false" customHeight="false" outlineLevel="0" collapsed="false">
      <c r="A1565" s="0" t="s">
        <v>296</v>
      </c>
      <c r="B1565" s="0" t="n">
        <f aca="false">VALUE(LEFT(A1565,4))</f>
        <v>2021</v>
      </c>
      <c r="C1565" s="0" t="str">
        <f aca="false">"FY"&amp;IF(VALUE(MID(A1565,6,2))&gt;=4,VALUE(LEFT(A1565,4)),VALUE(LEFT(A1565,4))-1)&amp;"-"&amp;TEXT(MOD(IF(VALUE(MID(A1565,6,2))&gt;=4,VALUE(LEFT(A1565,4)),VALUE(LEFT(A1565,4))-1)+1,100),"00")</f>
        <v>FY2021-22</v>
      </c>
      <c r="D1565" s="0" t="s">
        <v>45</v>
      </c>
      <c r="E1565" s="0" t="s">
        <v>45</v>
      </c>
      <c r="F1565" s="0" t="str">
        <f aca="false">INDEX(Mapping!$B$2:$B$465,MATCH(E1565,Mapping!$A$2:$A$465,0))</f>
        <v>BIHAR</v>
      </c>
      <c r="G1565" s="0" t="str">
        <f aca="false">INDEX(Mapping!$C$2:$C$465,MATCH(E1565,Mapping!$A$2:$A$465,0))</f>
        <v>BIHAR</v>
      </c>
      <c r="H1565" s="2" t="n">
        <v>515.08</v>
      </c>
      <c r="I1565" s="3" t="n">
        <v>10.91</v>
      </c>
    </row>
    <row r="1566" customFormat="false" ht="15" hidden="false" customHeight="false" outlineLevel="0" collapsed="false">
      <c r="A1566" s="0" t="s">
        <v>296</v>
      </c>
      <c r="B1566" s="0" t="n">
        <f aca="false">VALUE(LEFT(A1566,4))</f>
        <v>2021</v>
      </c>
      <c r="C1566" s="0" t="str">
        <f aca="false">"FY"&amp;IF(VALUE(MID(A1566,6,2))&gt;=4,VALUE(LEFT(A1566,4)),VALUE(LEFT(A1566,4))-1)&amp;"-"&amp;TEXT(MOD(IF(VALUE(MID(A1566,6,2))&gt;=4,VALUE(LEFT(A1566,4)),VALUE(LEFT(A1566,4))-1)+1,100),"00")</f>
        <v>FY2021-22</v>
      </c>
      <c r="D1566" s="0" t="s">
        <v>46</v>
      </c>
      <c r="E1566" s="0" t="s">
        <v>46</v>
      </c>
      <c r="F1566" s="0" t="str">
        <f aca="false">INDEX(Mapping!$B$2:$B$465,MATCH(E1566,Mapping!$A$2:$A$465,0))</f>
        <v>CHHATTISGARH</v>
      </c>
      <c r="G1566" s="0" t="str">
        <f aca="false">INDEX(Mapping!$C$2:$C$465,MATCH(E1566,Mapping!$A$2:$A$465,0))</f>
        <v>CHHATTISGARH</v>
      </c>
      <c r="H1566" s="2" t="n">
        <v>383.31</v>
      </c>
      <c r="I1566" s="3" t="n">
        <v>8.12</v>
      </c>
    </row>
    <row r="1567" customFormat="false" ht="15" hidden="false" customHeight="false" outlineLevel="0" collapsed="false">
      <c r="A1567" s="0" t="s">
        <v>296</v>
      </c>
      <c r="B1567" s="0" t="n">
        <f aca="false">VALUE(LEFT(A1567,4))</f>
        <v>2021</v>
      </c>
      <c r="C1567" s="0" t="str">
        <f aca="false">"FY"&amp;IF(VALUE(MID(A1567,6,2))&gt;=4,VALUE(LEFT(A1567,4)),VALUE(LEFT(A1567,4))-1)&amp;"-"&amp;TEXT(MOD(IF(VALUE(MID(A1567,6,2))&gt;=4,VALUE(LEFT(A1567,4)),VALUE(LEFT(A1567,4))-1)+1,100),"00")</f>
        <v>FY2021-22</v>
      </c>
      <c r="D1567" s="0" t="s">
        <v>71</v>
      </c>
      <c r="E1567" s="0" t="s">
        <v>71</v>
      </c>
      <c r="F1567" s="0" t="str">
        <f aca="false">INDEX(Mapping!$B$2:$B$465,MATCH(E1567,Mapping!$A$2:$A$465,0))</f>
        <v>KERALA</v>
      </c>
      <c r="G1567" s="0" t="str">
        <f aca="false">INDEX(Mapping!$C$2:$C$465,MATCH(E1567,Mapping!$A$2:$A$465,0))</f>
        <v>KERALA</v>
      </c>
      <c r="H1567" s="2" t="n">
        <v>243.11</v>
      </c>
      <c r="I1567" s="3" t="n">
        <v>5.15</v>
      </c>
    </row>
    <row r="1568" customFormat="false" ht="15" hidden="false" customHeight="false" outlineLevel="0" collapsed="false">
      <c r="A1568" s="0" t="s">
        <v>296</v>
      </c>
      <c r="B1568" s="0" t="n">
        <f aca="false">VALUE(LEFT(A1568,4))</f>
        <v>2021</v>
      </c>
      <c r="C1568" s="0" t="str">
        <f aca="false">"FY"&amp;IF(VALUE(MID(A1568,6,2))&gt;=4,VALUE(LEFT(A1568,4)),VALUE(LEFT(A1568,4))-1)&amp;"-"&amp;TEXT(MOD(IF(VALUE(MID(A1568,6,2))&gt;=4,VALUE(LEFT(A1568,4)),VALUE(LEFT(A1568,4))-1)+1,100),"00")</f>
        <v>FY2021-22</v>
      </c>
      <c r="D1568" s="0" t="s">
        <v>62</v>
      </c>
      <c r="E1568" s="0" t="s">
        <v>62</v>
      </c>
      <c r="F1568" s="0" t="str">
        <f aca="false">INDEX(Mapping!$B$2:$B$465,MATCH(E1568,Mapping!$A$2:$A$465,0))</f>
        <v>TEESTA URJA (TEESTA-III HEP)</v>
      </c>
      <c r="G1568" s="0" t="str">
        <f aca="false">INDEX(Mapping!$C$2:$C$465,MATCH(E1568,Mapping!$A$2:$A$465,0))</f>
        <v>TEESTA URJA (TEESTA-III HEP)</v>
      </c>
      <c r="H1568" s="2" t="n">
        <v>232.53</v>
      </c>
      <c r="I1568" s="3" t="n">
        <v>4.93</v>
      </c>
    </row>
    <row r="1569" customFormat="false" ht="15" hidden="false" customHeight="false" outlineLevel="0" collapsed="false">
      <c r="A1569" s="0" t="s">
        <v>296</v>
      </c>
      <c r="B1569" s="0" t="n">
        <f aca="false">VALUE(LEFT(A1569,4))</f>
        <v>2021</v>
      </c>
      <c r="C1569" s="0" t="str">
        <f aca="false">"FY"&amp;IF(VALUE(MID(A1569,6,2))&gt;=4,VALUE(LEFT(A1569,4)),VALUE(LEFT(A1569,4))-1)&amp;"-"&amp;TEXT(MOD(IF(VALUE(MID(A1569,6,2))&gt;=4,VALUE(LEFT(A1569,4)),VALUE(LEFT(A1569,4))-1)+1,100),"00")</f>
        <v>FY2021-22</v>
      </c>
      <c r="D1569" s="0" t="s">
        <v>43</v>
      </c>
      <c r="E1569" s="0" t="s">
        <v>43</v>
      </c>
      <c r="F1569" s="0" t="str">
        <f aca="false">INDEX(Mapping!$B$2:$B$465,MATCH(E1569,Mapping!$A$2:$A$465,0))</f>
        <v>ODISHA</v>
      </c>
      <c r="G1569" s="0" t="str">
        <f aca="false">INDEX(Mapping!$C$2:$C$465,MATCH(E1569,Mapping!$A$2:$A$465,0))</f>
        <v>ODISHA</v>
      </c>
      <c r="H1569" s="2" t="n">
        <v>205.42</v>
      </c>
      <c r="I1569" s="3" t="n">
        <v>4.35</v>
      </c>
    </row>
    <row r="1570" customFormat="false" ht="15" hidden="false" customHeight="false" outlineLevel="0" collapsed="false">
      <c r="A1570" s="0" t="s">
        <v>296</v>
      </c>
      <c r="B1570" s="0" t="n">
        <f aca="false">VALUE(LEFT(A1570,4))</f>
        <v>2021</v>
      </c>
      <c r="C1570" s="0" t="str">
        <f aca="false">"FY"&amp;IF(VALUE(MID(A1570,6,2))&gt;=4,VALUE(LEFT(A1570,4)),VALUE(LEFT(A1570,4))-1)&amp;"-"&amp;TEXT(MOD(IF(VALUE(MID(A1570,6,2))&gt;=4,VALUE(LEFT(A1570,4)),VALUE(LEFT(A1570,4))-1)+1,100),"00")</f>
        <v>FY2021-22</v>
      </c>
      <c r="D1570" s="0" t="s">
        <v>41</v>
      </c>
      <c r="E1570" s="0" t="s">
        <v>41</v>
      </c>
      <c r="F1570" s="0" t="str">
        <f aca="false">INDEX(Mapping!$B$2:$B$465,MATCH(E1570,Mapping!$A$2:$A$465,0))</f>
        <v>RAJASTHAN</v>
      </c>
      <c r="G1570" s="0" t="str">
        <f aca="false">INDEX(Mapping!$C$2:$C$465,MATCH(E1570,Mapping!$A$2:$A$465,0))</f>
        <v>RAJASTHAN</v>
      </c>
      <c r="H1570" s="2" t="n">
        <v>182.81</v>
      </c>
      <c r="I1570" s="3" t="n">
        <v>3.87</v>
      </c>
    </row>
    <row r="1571" customFormat="false" ht="15" hidden="false" customHeight="false" outlineLevel="0" collapsed="false">
      <c r="A1571" s="0" t="s">
        <v>296</v>
      </c>
      <c r="B1571" s="0" t="n">
        <f aca="false">VALUE(LEFT(A1571,4))</f>
        <v>2021</v>
      </c>
      <c r="C1571" s="0" t="str">
        <f aca="false">"FY"&amp;IF(VALUE(MID(A1571,6,2))&gt;=4,VALUE(LEFT(A1571,4)),VALUE(LEFT(A1571,4))-1)&amp;"-"&amp;TEXT(MOD(IF(VALUE(MID(A1571,6,2))&gt;=4,VALUE(LEFT(A1571,4)),VALUE(LEFT(A1571,4))-1)+1,100),"00")</f>
        <v>FY2021-22</v>
      </c>
      <c r="D1571" s="0" t="s">
        <v>61</v>
      </c>
      <c r="E1571" s="0" t="s">
        <v>61</v>
      </c>
      <c r="F1571" s="0" t="str">
        <f aca="false">INDEX(Mapping!$B$2:$B$465,MATCH(E1571,Mapping!$A$2:$A$465,0))</f>
        <v>ASSAM</v>
      </c>
      <c r="G1571" s="0" t="str">
        <f aca="false">INDEX(Mapping!$C$2:$C$465,MATCH(E1571,Mapping!$A$2:$A$465,0))</f>
        <v>ASSAM</v>
      </c>
      <c r="H1571" s="2" t="n">
        <v>142.16</v>
      </c>
      <c r="I1571" s="3" t="n">
        <v>3.01</v>
      </c>
    </row>
    <row r="1572" customFormat="false" ht="15" hidden="false" customHeight="false" outlineLevel="0" collapsed="false">
      <c r="A1572" s="0" t="s">
        <v>296</v>
      </c>
      <c r="B1572" s="0" t="n">
        <f aca="false">VALUE(LEFT(A1572,4))</f>
        <v>2021</v>
      </c>
      <c r="C1572" s="0" t="str">
        <f aca="false">"FY"&amp;IF(VALUE(MID(A1572,6,2))&gt;=4,VALUE(LEFT(A1572,4)),VALUE(LEFT(A1572,4))-1)&amp;"-"&amp;TEXT(MOD(IF(VALUE(MID(A1572,6,2))&gt;=4,VALUE(LEFT(A1572,4)),VALUE(LEFT(A1572,4))-1)+1,100),"00")</f>
        <v>FY2021-22</v>
      </c>
      <c r="D1572" s="0" t="s">
        <v>53</v>
      </c>
      <c r="E1572" s="0" t="s">
        <v>53</v>
      </c>
      <c r="F1572" s="0" t="str">
        <f aca="false">INDEX(Mapping!$B$2:$B$465,MATCH(E1572,Mapping!$A$2:$A$465,0))</f>
        <v>HIMACHAL PRADESH</v>
      </c>
      <c r="G1572" s="0" t="str">
        <f aca="false">INDEX(Mapping!$C$2:$C$465,MATCH(E1572,Mapping!$A$2:$A$465,0))</f>
        <v>HIMACHAL PRADESH</v>
      </c>
      <c r="H1572" s="2" t="n">
        <v>134.1</v>
      </c>
      <c r="I1572" s="3" t="n">
        <v>2.84</v>
      </c>
    </row>
    <row r="1573" customFormat="false" ht="15" hidden="false" customHeight="false" outlineLevel="0" collapsed="false">
      <c r="A1573" s="0" t="s">
        <v>296</v>
      </c>
      <c r="B1573" s="0" t="n">
        <f aca="false">VALUE(LEFT(A1573,4))</f>
        <v>2021</v>
      </c>
      <c r="C1573" s="0" t="str">
        <f aca="false">"FY"&amp;IF(VALUE(MID(A1573,6,2))&gt;=4,VALUE(LEFT(A1573,4)),VALUE(LEFT(A1573,4))-1)&amp;"-"&amp;TEXT(MOD(IF(VALUE(MID(A1573,6,2))&gt;=4,VALUE(LEFT(A1573,4)),VALUE(LEFT(A1573,4))-1)+1,100),"00")</f>
        <v>FY2021-22</v>
      </c>
      <c r="D1573" s="0" t="s">
        <v>82</v>
      </c>
      <c r="E1573" s="0" t="s">
        <v>82</v>
      </c>
      <c r="F1573" s="0" t="str">
        <f aca="false">INDEX(Mapping!$B$2:$B$465,MATCH(E1573,Mapping!$A$2:$A$465,0))</f>
        <v>JINDAL INDIA THERMAL POWER (JITPL)</v>
      </c>
      <c r="G1573" s="0" t="str">
        <f aca="false">INDEX(Mapping!$C$2:$C$465,MATCH(E1573,Mapping!$A$2:$A$465,0))</f>
        <v>JINDAL INDIA THERMAL POWER (JITPL)</v>
      </c>
      <c r="H1573" s="2" t="n">
        <v>124.67</v>
      </c>
      <c r="I1573" s="3" t="n">
        <v>2.64</v>
      </c>
    </row>
    <row r="1574" customFormat="false" ht="15" hidden="false" customHeight="false" outlineLevel="0" collapsed="false">
      <c r="A1574" s="0" t="s">
        <v>296</v>
      </c>
      <c r="B1574" s="0" t="n">
        <f aca="false">VALUE(LEFT(A1574,4))</f>
        <v>2021</v>
      </c>
      <c r="C1574" s="0" t="str">
        <f aca="false">"FY"&amp;IF(VALUE(MID(A1574,6,2))&gt;=4,VALUE(LEFT(A1574,4)),VALUE(LEFT(A1574,4))-1)&amp;"-"&amp;TEXT(MOD(IF(VALUE(MID(A1574,6,2))&gt;=4,VALUE(LEFT(A1574,4)),VALUE(LEFT(A1574,4))-1)+1,100),"00")</f>
        <v>FY2021-22</v>
      </c>
      <c r="D1574" s="0" t="s">
        <v>47</v>
      </c>
      <c r="E1574" s="0" t="s">
        <v>47</v>
      </c>
      <c r="F1574" s="0" t="str">
        <f aca="false">INDEX(Mapping!$B$2:$B$465,MATCH(E1574,Mapping!$A$2:$A$465,0))</f>
        <v>KARNATAKA</v>
      </c>
      <c r="G1574" s="0" t="str">
        <f aca="false">INDEX(Mapping!$C$2:$C$465,MATCH(E1574,Mapping!$A$2:$A$465,0))</f>
        <v>KARNATAKA</v>
      </c>
      <c r="H1574" s="2" t="n">
        <v>122.63</v>
      </c>
      <c r="I1574" s="3" t="n">
        <v>2.6</v>
      </c>
    </row>
    <row r="1575" customFormat="false" ht="15" hidden="false" customHeight="false" outlineLevel="0" collapsed="false">
      <c r="A1575" s="0" t="s">
        <v>296</v>
      </c>
      <c r="B1575" s="0" t="n">
        <f aca="false">VALUE(LEFT(A1575,4))</f>
        <v>2021</v>
      </c>
      <c r="C1575" s="0" t="str">
        <f aca="false">"FY"&amp;IF(VALUE(MID(A1575,6,2))&gt;=4,VALUE(LEFT(A1575,4)),VALUE(LEFT(A1575,4))-1)&amp;"-"&amp;TEXT(MOD(IF(VALUE(MID(A1575,6,2))&gt;=4,VALUE(LEFT(A1575,4)),VALUE(LEFT(A1575,4))-1)+1,100),"00")</f>
        <v>FY2021-22</v>
      </c>
      <c r="D1575" s="0" t="s">
        <v>89</v>
      </c>
      <c r="E1575" s="0" t="s">
        <v>89</v>
      </c>
      <c r="F1575" s="0" t="str">
        <f aca="false">INDEX(Mapping!$B$2:$B$465,MATCH(E1575,Mapping!$A$2:$A$465,0))</f>
        <v>MB POWER (MP)</v>
      </c>
      <c r="G1575" s="0" t="str">
        <f aca="false">INDEX(Mapping!$C$2:$C$465,MATCH(E1575,Mapping!$A$2:$A$465,0))</f>
        <v>MB POWER (MP)</v>
      </c>
      <c r="H1575" s="2" t="n">
        <v>119.2</v>
      </c>
      <c r="I1575" s="3" t="n">
        <v>2.53</v>
      </c>
    </row>
    <row r="1576" customFormat="false" ht="15" hidden="false" customHeight="false" outlineLevel="0" collapsed="false">
      <c r="A1576" s="0" t="s">
        <v>296</v>
      </c>
      <c r="B1576" s="0" t="n">
        <f aca="false">VALUE(LEFT(A1576,4))</f>
        <v>2021</v>
      </c>
      <c r="C1576" s="0" t="str">
        <f aca="false">"FY"&amp;IF(VALUE(MID(A1576,6,2))&gt;=4,VALUE(LEFT(A1576,4)),VALUE(LEFT(A1576,4))-1)&amp;"-"&amp;TEXT(MOD(IF(VALUE(MID(A1576,6,2))&gt;=4,VALUE(LEFT(A1576,4)),VALUE(LEFT(A1576,4))-1)+1,100),"00")</f>
        <v>FY2021-22</v>
      </c>
      <c r="D1576" s="0" t="s">
        <v>72</v>
      </c>
      <c r="E1576" s="0" t="s">
        <v>72</v>
      </c>
      <c r="F1576" s="0" t="str">
        <f aca="false">INDEX(Mapping!$B$2:$B$465,MATCH(E1576,Mapping!$A$2:$A$465,0))</f>
        <v>JINDAL POWER LTD - STAGE 1</v>
      </c>
      <c r="G1576" s="0" t="str">
        <f aca="false">INDEX(Mapping!$C$2:$C$465,MATCH(E1576,Mapping!$A$2:$A$465,0))</f>
        <v>JINDAL POWER LTD (BOTH STAGES)</v>
      </c>
      <c r="H1576" s="2" t="n">
        <v>116.61</v>
      </c>
      <c r="I1576" s="3" t="n">
        <v>2.47</v>
      </c>
    </row>
    <row r="1577" customFormat="false" ht="15" hidden="false" customHeight="false" outlineLevel="0" collapsed="false">
      <c r="A1577" s="0" t="s">
        <v>296</v>
      </c>
      <c r="B1577" s="0" t="n">
        <f aca="false">VALUE(LEFT(A1577,4))</f>
        <v>2021</v>
      </c>
      <c r="C1577" s="0" t="str">
        <f aca="false">"FY"&amp;IF(VALUE(MID(A1577,6,2))&gt;=4,VALUE(LEFT(A1577,4)),VALUE(LEFT(A1577,4))-1)&amp;"-"&amp;TEXT(MOD(IF(VALUE(MID(A1577,6,2))&gt;=4,VALUE(LEFT(A1577,4)),VALUE(LEFT(A1577,4))-1)+1,100),"00")</f>
        <v>FY2021-22</v>
      </c>
      <c r="D1577" s="0" t="s">
        <v>79</v>
      </c>
      <c r="E1577" s="0" t="s">
        <v>79</v>
      </c>
      <c r="F1577" s="0" t="str">
        <f aca="false">INDEX(Mapping!$B$2:$B$465,MATCH(E1577,Mapping!$A$2:$A$465,0))</f>
        <v>MAHAN ENERGEN (EX-ESSAR POWER MP)</v>
      </c>
      <c r="G1577" s="0" t="str">
        <f aca="false">INDEX(Mapping!$C$2:$C$465,MATCH(E1577,Mapping!$A$2:$A$465,0))</f>
        <v>ADANI POWER (ALL PLANTS)</v>
      </c>
      <c r="H1577" s="2" t="n">
        <v>81.16</v>
      </c>
      <c r="I1577" s="3" t="n">
        <v>1.72</v>
      </c>
    </row>
    <row r="1578" customFormat="false" ht="15" hidden="false" customHeight="false" outlineLevel="0" collapsed="false">
      <c r="A1578" s="0" t="s">
        <v>296</v>
      </c>
      <c r="B1578" s="0" t="n">
        <f aca="false">VALUE(LEFT(A1578,4))</f>
        <v>2021</v>
      </c>
      <c r="C1578" s="0" t="str">
        <f aca="false">"FY"&amp;IF(VALUE(MID(A1578,6,2))&gt;=4,VALUE(LEFT(A1578,4)),VALUE(LEFT(A1578,4))-1)&amp;"-"&amp;TEXT(MOD(IF(VALUE(MID(A1578,6,2))&gt;=4,VALUE(LEFT(A1578,4)),VALUE(LEFT(A1578,4))-1)+1,100),"00")</f>
        <v>FY2021-22</v>
      </c>
      <c r="D1578" s="0" t="s">
        <v>35</v>
      </c>
      <c r="E1578" s="0" t="s">
        <v>35</v>
      </c>
      <c r="F1578" s="0" t="str">
        <f aca="false">INDEX(Mapping!$B$2:$B$465,MATCH(E1578,Mapping!$A$2:$A$465,0))</f>
        <v>TELANGANA</v>
      </c>
      <c r="G1578" s="0" t="str">
        <f aca="false">INDEX(Mapping!$C$2:$C$465,MATCH(E1578,Mapping!$A$2:$A$465,0))</f>
        <v>TELANGANA</v>
      </c>
      <c r="H1578" s="2" t="n">
        <v>67.44</v>
      </c>
      <c r="I1578" s="3" t="n">
        <v>1.43</v>
      </c>
    </row>
    <row r="1579" customFormat="false" ht="15" hidden="false" customHeight="false" outlineLevel="0" collapsed="false">
      <c r="A1579" s="0" t="s">
        <v>296</v>
      </c>
      <c r="B1579" s="0" t="n">
        <f aca="false">VALUE(LEFT(A1579,4))</f>
        <v>2021</v>
      </c>
      <c r="C1579" s="0" t="str">
        <f aca="false">"FY"&amp;IF(VALUE(MID(A1579,6,2))&gt;=4,VALUE(LEFT(A1579,4)),VALUE(LEFT(A1579,4))-1)&amp;"-"&amp;TEXT(MOD(IF(VALUE(MID(A1579,6,2))&gt;=4,VALUE(LEFT(A1579,4)),VALUE(LEFT(A1579,4))-1)+1,100),"00")</f>
        <v>FY2021-22</v>
      </c>
      <c r="D1579" s="0" t="s">
        <v>49</v>
      </c>
      <c r="E1579" s="0" t="s">
        <v>49</v>
      </c>
      <c r="F1579" s="0" t="str">
        <f aca="false">INDEX(Mapping!$B$2:$B$465,MATCH(E1579,Mapping!$A$2:$A$465,0))</f>
        <v>MADHYA PRADESH</v>
      </c>
      <c r="G1579" s="0" t="str">
        <f aca="false">INDEX(Mapping!$C$2:$C$465,MATCH(E1579,Mapping!$A$2:$A$465,0))</f>
        <v>MADHYA PRADESH</v>
      </c>
      <c r="H1579" s="2" t="n">
        <v>66.82</v>
      </c>
      <c r="I1579" s="3" t="n">
        <v>1.42</v>
      </c>
    </row>
    <row r="1580" customFormat="false" ht="15" hidden="false" customHeight="false" outlineLevel="0" collapsed="false">
      <c r="A1580" s="0" t="s">
        <v>296</v>
      </c>
      <c r="B1580" s="0" t="n">
        <f aca="false">VALUE(LEFT(A1580,4))</f>
        <v>2021</v>
      </c>
      <c r="C1580" s="0" t="str">
        <f aca="false">"FY"&amp;IF(VALUE(MID(A1580,6,2))&gt;=4,VALUE(LEFT(A1580,4)),VALUE(LEFT(A1580,4))-1)&amp;"-"&amp;TEXT(MOD(IF(VALUE(MID(A1580,6,2))&gt;=4,VALUE(LEFT(A1580,4)),VALUE(LEFT(A1580,4))-1)+1,100),"00")</f>
        <v>FY2021-22</v>
      </c>
      <c r="D1580" s="0" t="s">
        <v>84</v>
      </c>
      <c r="E1580" s="0" t="s">
        <v>84</v>
      </c>
      <c r="F1580" s="0" t="str">
        <f aca="false">INDEX(Mapping!$B$2:$B$465,MATCH(E1580,Mapping!$A$2:$A$465,0))</f>
        <v>DB POWER</v>
      </c>
      <c r="G1580" s="0" t="str">
        <f aca="false">INDEX(Mapping!$C$2:$C$465,MATCH(E1580,Mapping!$A$2:$A$465,0))</f>
        <v>DB POWER</v>
      </c>
      <c r="H1580" s="2" t="n">
        <v>58.16</v>
      </c>
      <c r="I1580" s="3" t="n">
        <v>1.23</v>
      </c>
    </row>
    <row r="1581" customFormat="false" ht="15" hidden="false" customHeight="false" outlineLevel="0" collapsed="false">
      <c r="A1581" s="0" t="s">
        <v>296</v>
      </c>
      <c r="B1581" s="0" t="n">
        <f aca="false">VALUE(LEFT(A1581,4))</f>
        <v>2021</v>
      </c>
      <c r="C1581" s="0" t="str">
        <f aca="false">"FY"&amp;IF(VALUE(MID(A1581,6,2))&gt;=4,VALUE(LEFT(A1581,4)),VALUE(LEFT(A1581,4))-1)&amp;"-"&amp;TEXT(MOD(IF(VALUE(MID(A1581,6,2))&gt;=4,VALUE(LEFT(A1581,4)),VALUE(LEFT(A1581,4))-1)+1,100),"00")</f>
        <v>FY2021-22</v>
      </c>
      <c r="D1581" s="0" t="s">
        <v>134</v>
      </c>
      <c r="E1581" s="0" t="s">
        <v>134</v>
      </c>
      <c r="F1581" s="0" t="str">
        <f aca="false">INDEX(Mapping!$B$2:$B$465,MATCH(E1581,Mapping!$A$2:$A$465,0))</f>
        <v>NTPC STATIONS</v>
      </c>
      <c r="G1581" s="0" t="str">
        <f aca="false">INDEX(Mapping!$C$2:$C$465,MATCH(E1581,Mapping!$A$2:$A$465,0))</f>
        <v>NTPC GROUP</v>
      </c>
      <c r="H1581" s="2" t="n">
        <v>57.4</v>
      </c>
      <c r="I1581" s="3" t="n">
        <v>1.22</v>
      </c>
    </row>
    <row r="1582" customFormat="false" ht="15" hidden="false" customHeight="false" outlineLevel="0" collapsed="false">
      <c r="A1582" s="0" t="s">
        <v>296</v>
      </c>
      <c r="B1582" s="0" t="n">
        <f aca="false">VALUE(LEFT(A1582,4))</f>
        <v>2021</v>
      </c>
      <c r="C1582" s="0" t="str">
        <f aca="false">"FY"&amp;IF(VALUE(MID(A1582,6,2))&gt;=4,VALUE(LEFT(A1582,4)),VALUE(LEFT(A1582,4))-1)&amp;"-"&amp;TEXT(MOD(IF(VALUE(MID(A1582,6,2))&gt;=4,VALUE(LEFT(A1582,4)),VALUE(LEFT(A1582,4))-1)+1,100),"00")</f>
        <v>FY2021-22</v>
      </c>
      <c r="D1582" s="0" t="s">
        <v>48</v>
      </c>
      <c r="E1582" s="0" t="s">
        <v>48</v>
      </c>
      <c r="F1582" s="0" t="str">
        <f aca="false">INDEX(Mapping!$B$2:$B$465,MATCH(E1582,Mapping!$A$2:$A$465,0))</f>
        <v>DELHI</v>
      </c>
      <c r="G1582" s="0" t="str">
        <f aca="false">INDEX(Mapping!$C$2:$C$465,MATCH(E1582,Mapping!$A$2:$A$465,0))</f>
        <v>DELHI</v>
      </c>
      <c r="H1582" s="2" t="n">
        <v>44.52</v>
      </c>
      <c r="I1582" s="3" t="n">
        <v>0.94</v>
      </c>
    </row>
    <row r="1583" customFormat="false" ht="15" hidden="false" customHeight="false" outlineLevel="0" collapsed="false">
      <c r="A1583" s="0" t="s">
        <v>296</v>
      </c>
      <c r="B1583" s="0" t="n">
        <f aca="false">VALUE(LEFT(A1583,4))</f>
        <v>2021</v>
      </c>
      <c r="C1583" s="0" t="str">
        <f aca="false">"FY"&amp;IF(VALUE(MID(A1583,6,2))&gt;=4,VALUE(LEFT(A1583,4)),VALUE(LEFT(A1583,4))-1)&amp;"-"&amp;TEXT(MOD(IF(VALUE(MID(A1583,6,2))&gt;=4,VALUE(LEFT(A1583,4)),VALUE(LEFT(A1583,4))-1)+1,100),"00")</f>
        <v>FY2021-22</v>
      </c>
      <c r="D1583" s="0" t="s">
        <v>106</v>
      </c>
      <c r="E1583" s="0" t="s">
        <v>106</v>
      </c>
      <c r="F1583" s="0" t="str">
        <f aca="false">INDEX(Mapping!$B$2:$B$465,MATCH(E1583,Mapping!$A$2:$A$465,0))</f>
        <v>ACB (INDIA)</v>
      </c>
      <c r="G1583" s="0" t="str">
        <f aca="false">INDEX(Mapping!$C$2:$C$465,MATCH(E1583,Mapping!$A$2:$A$465,0))</f>
        <v>ACB (INDIA)</v>
      </c>
      <c r="H1583" s="2" t="n">
        <v>39.46</v>
      </c>
      <c r="I1583" s="3" t="n">
        <v>0.84</v>
      </c>
    </row>
    <row r="1584" customFormat="false" ht="15" hidden="false" customHeight="false" outlineLevel="0" collapsed="false">
      <c r="A1584" s="0" t="s">
        <v>296</v>
      </c>
      <c r="B1584" s="0" t="n">
        <f aca="false">VALUE(LEFT(A1584,4))</f>
        <v>2021</v>
      </c>
      <c r="C1584" s="0" t="str">
        <f aca="false">"FY"&amp;IF(VALUE(MID(A1584,6,2))&gt;=4,VALUE(LEFT(A1584,4)),VALUE(LEFT(A1584,4))-1)&amp;"-"&amp;TEXT(MOD(IF(VALUE(MID(A1584,6,2))&gt;=4,VALUE(LEFT(A1584,4)),VALUE(LEFT(A1584,4))-1)+1,100),"00")</f>
        <v>FY2021-22</v>
      </c>
      <c r="D1584" s="0" t="s">
        <v>67</v>
      </c>
      <c r="E1584" s="0" t="s">
        <v>67</v>
      </c>
      <c r="F1584" s="0" t="str">
        <f aca="false">INDEX(Mapping!$B$2:$B$465,MATCH(E1584,Mapping!$A$2:$A$465,0))</f>
        <v>JINDAL POWER LTD - STAGE 2</v>
      </c>
      <c r="G1584" s="0" t="str">
        <f aca="false">INDEX(Mapping!$C$2:$C$465,MATCH(E1584,Mapping!$A$2:$A$465,0))</f>
        <v>JINDAL POWER LTD (BOTH STAGES)</v>
      </c>
      <c r="H1584" s="2" t="n">
        <v>39.29</v>
      </c>
      <c r="I1584" s="3" t="n">
        <v>0.83</v>
      </c>
    </row>
    <row r="1585" customFormat="false" ht="15" hidden="false" customHeight="false" outlineLevel="0" collapsed="false">
      <c r="A1585" s="0" t="s">
        <v>296</v>
      </c>
      <c r="B1585" s="0" t="n">
        <f aca="false">VALUE(LEFT(A1585,4))</f>
        <v>2021</v>
      </c>
      <c r="C1585" s="0" t="str">
        <f aca="false">"FY"&amp;IF(VALUE(MID(A1585,6,2))&gt;=4,VALUE(LEFT(A1585,4)),VALUE(LEFT(A1585,4))-1)&amp;"-"&amp;TEXT(MOD(IF(VALUE(MID(A1585,6,2))&gt;=4,VALUE(LEFT(A1585,4)),VALUE(LEFT(A1585,4))-1)+1,100),"00")</f>
        <v>FY2021-22</v>
      </c>
      <c r="D1585" s="0" t="s">
        <v>65</v>
      </c>
      <c r="E1585" s="0" t="s">
        <v>65</v>
      </c>
      <c r="F1585" s="0" t="str">
        <f aca="false">INDEX(Mapping!$B$2:$B$465,MATCH(E1585,Mapping!$A$2:$A$465,0))</f>
        <v>JAYPEE NIGRIE STPP</v>
      </c>
      <c r="G1585" s="0" t="str">
        <f aca="false">INDEX(Mapping!$C$2:$C$465,MATCH(E1585,Mapping!$A$2:$A$465,0))</f>
        <v>JAYPEE NIGRIE STPP</v>
      </c>
      <c r="H1585" s="2" t="n">
        <v>38.72</v>
      </c>
      <c r="I1585" s="3" t="n">
        <v>0.82</v>
      </c>
    </row>
    <row r="1586" customFormat="false" ht="15" hidden="false" customHeight="false" outlineLevel="0" collapsed="false">
      <c r="A1586" s="0" t="s">
        <v>296</v>
      </c>
      <c r="B1586" s="0" t="n">
        <f aca="false">VALUE(LEFT(A1586,4))</f>
        <v>2021</v>
      </c>
      <c r="C1586" s="0" t="str">
        <f aca="false">"FY"&amp;IF(VALUE(MID(A1586,6,2))&gt;=4,VALUE(LEFT(A1586,4)),VALUE(LEFT(A1586,4))-1)&amp;"-"&amp;TEXT(MOD(IF(VALUE(MID(A1586,6,2))&gt;=4,VALUE(LEFT(A1586,4)),VALUE(LEFT(A1586,4))-1)+1,100),"00")</f>
        <v>FY2021-22</v>
      </c>
      <c r="D1586" s="0" t="s">
        <v>57</v>
      </c>
      <c r="E1586" s="0" t="s">
        <v>57</v>
      </c>
      <c r="F1586" s="0" t="str">
        <f aca="false">INDEX(Mapping!$B$2:$B$465,MATCH(E1586,Mapping!$A$2:$A$465,0))</f>
        <v>SEIL ENERGY INDIA (EX-SEMBCORP)</v>
      </c>
      <c r="G1586" s="0" t="str">
        <f aca="false">INDEX(Mapping!$C$2:$C$465,MATCH(E1586,Mapping!$A$2:$A$465,0))</f>
        <v>SEIL ENERGY INDIA</v>
      </c>
      <c r="H1586" s="2" t="n">
        <v>36.96</v>
      </c>
      <c r="I1586" s="3" t="n">
        <v>0.78</v>
      </c>
    </row>
    <row r="1587" customFormat="false" ht="15" hidden="false" customHeight="false" outlineLevel="0" collapsed="false">
      <c r="A1587" s="0" t="s">
        <v>296</v>
      </c>
      <c r="B1587" s="0" t="n">
        <f aca="false">VALUE(LEFT(A1587,4))</f>
        <v>2021</v>
      </c>
      <c r="C1587" s="0" t="str">
        <f aca="false">"FY"&amp;IF(VALUE(MID(A1587,6,2))&gt;=4,VALUE(LEFT(A1587,4)),VALUE(LEFT(A1587,4))-1)&amp;"-"&amp;TEXT(MOD(IF(VALUE(MID(A1587,6,2))&gt;=4,VALUE(LEFT(A1587,4)),VALUE(LEFT(A1587,4))-1)+1,100),"00")</f>
        <v>FY2021-22</v>
      </c>
      <c r="D1587" s="0" t="s">
        <v>143</v>
      </c>
      <c r="E1587" s="0" t="s">
        <v>143</v>
      </c>
      <c r="F1587" s="0" t="str">
        <f aca="false">INDEX(Mapping!$B$2:$B$465,MATCH(E1587,Mapping!$A$2:$A$465,0))</f>
        <v>MARUTI CLEAN COAL &amp; POWER</v>
      </c>
      <c r="G1587" s="0" t="str">
        <f aca="false">INDEX(Mapping!$C$2:$C$465,MATCH(E1587,Mapping!$A$2:$A$465,0))</f>
        <v>MARUTI CLEAN COAL &amp; POWER</v>
      </c>
      <c r="H1587" s="2" t="n">
        <v>26.81</v>
      </c>
      <c r="I1587" s="3" t="n">
        <v>0.57</v>
      </c>
    </row>
    <row r="1588" customFormat="false" ht="15" hidden="false" customHeight="false" outlineLevel="0" collapsed="false">
      <c r="A1588" s="0" t="s">
        <v>296</v>
      </c>
      <c r="B1588" s="0" t="n">
        <f aca="false">VALUE(LEFT(A1588,4))</f>
        <v>2021</v>
      </c>
      <c r="C1588" s="0" t="str">
        <f aca="false">"FY"&amp;IF(VALUE(MID(A1588,6,2))&gt;=4,VALUE(LEFT(A1588,4)),VALUE(LEFT(A1588,4))-1)&amp;"-"&amp;TEXT(MOD(IF(VALUE(MID(A1588,6,2))&gt;=4,VALUE(LEFT(A1588,4)),VALUE(LEFT(A1588,4))-1)+1,100),"00")</f>
        <v>FY2021-22</v>
      </c>
      <c r="D1588" s="0" t="s">
        <v>74</v>
      </c>
      <c r="E1588" s="0" t="s">
        <v>74</v>
      </c>
      <c r="F1588" s="0" t="str">
        <f aca="false">INDEX(Mapping!$B$2:$B$465,MATCH(E1588,Mapping!$A$2:$A$465,0))</f>
        <v>NEPAL (NEA / NVVN)</v>
      </c>
      <c r="G1588" s="0" t="str">
        <f aca="false">INDEX(Mapping!$C$2:$C$465,MATCH(E1588,Mapping!$A$2:$A$465,0))</f>
        <v>NEPAL (NEA / NVVN)</v>
      </c>
      <c r="H1588" s="2" t="n">
        <v>26.21</v>
      </c>
      <c r="I1588" s="3" t="n">
        <v>0.56</v>
      </c>
    </row>
    <row r="1589" customFormat="false" ht="15" hidden="false" customHeight="false" outlineLevel="0" collapsed="false">
      <c r="A1589" s="0" t="s">
        <v>296</v>
      </c>
      <c r="B1589" s="0" t="n">
        <f aca="false">VALUE(LEFT(A1589,4))</f>
        <v>2021</v>
      </c>
      <c r="C1589" s="0" t="str">
        <f aca="false">"FY"&amp;IF(VALUE(MID(A1589,6,2))&gt;=4,VALUE(LEFT(A1589,4)),VALUE(LEFT(A1589,4))-1)&amp;"-"&amp;TEXT(MOD(IF(VALUE(MID(A1589,6,2))&gt;=4,VALUE(LEFT(A1589,4)),VALUE(LEFT(A1589,4))-1)+1,100),"00")</f>
        <v>FY2021-22</v>
      </c>
      <c r="D1589" s="0" t="s">
        <v>37</v>
      </c>
      <c r="E1589" s="0" t="s">
        <v>37</v>
      </c>
      <c r="F1589" s="0" t="str">
        <f aca="false">INDEX(Mapping!$B$2:$B$465,MATCH(E1589,Mapping!$A$2:$A$465,0))</f>
        <v>MAHARASHTRA</v>
      </c>
      <c r="G1589" s="0" t="str">
        <f aca="false">INDEX(Mapping!$C$2:$C$465,MATCH(E1589,Mapping!$A$2:$A$465,0))</f>
        <v>MAHARASHTRA</v>
      </c>
      <c r="H1589" s="2" t="n">
        <v>25.88</v>
      </c>
      <c r="I1589" s="3" t="n">
        <v>0.55</v>
      </c>
    </row>
    <row r="1590" customFormat="false" ht="15" hidden="false" customHeight="false" outlineLevel="0" collapsed="false">
      <c r="A1590" s="0" t="s">
        <v>296</v>
      </c>
      <c r="B1590" s="0" t="n">
        <f aca="false">VALUE(LEFT(A1590,4))</f>
        <v>2021</v>
      </c>
      <c r="C1590" s="0" t="str">
        <f aca="false">"FY"&amp;IF(VALUE(MID(A1590,6,2))&gt;=4,VALUE(LEFT(A1590,4)),VALUE(LEFT(A1590,4))-1)&amp;"-"&amp;TEXT(MOD(IF(VALUE(MID(A1590,6,2))&gt;=4,VALUE(LEFT(A1590,4)),VALUE(LEFT(A1590,4))-1)+1,100),"00")</f>
        <v>FY2021-22</v>
      </c>
      <c r="D1590" s="0" t="s">
        <v>36</v>
      </c>
      <c r="E1590" s="0" t="s">
        <v>36</v>
      </c>
      <c r="F1590" s="0" t="str">
        <f aca="false">INDEX(Mapping!$B$2:$B$465,MATCH(E1590,Mapping!$A$2:$A$465,0))</f>
        <v>UTTAR PRADESH</v>
      </c>
      <c r="G1590" s="0" t="str">
        <f aca="false">INDEX(Mapping!$C$2:$C$465,MATCH(E1590,Mapping!$A$2:$A$465,0))</f>
        <v>UTTAR PRADESH</v>
      </c>
      <c r="H1590" s="2" t="n">
        <v>25.37</v>
      </c>
      <c r="I1590" s="3" t="n">
        <v>0.54</v>
      </c>
    </row>
    <row r="1591" customFormat="false" ht="15" hidden="false" customHeight="false" outlineLevel="0" collapsed="false">
      <c r="A1591" s="0" t="s">
        <v>296</v>
      </c>
      <c r="B1591" s="0" t="n">
        <f aca="false">VALUE(LEFT(A1591,4))</f>
        <v>2021</v>
      </c>
      <c r="C1591" s="0" t="str">
        <f aca="false">"FY"&amp;IF(VALUE(MID(A1591,6,2))&gt;=4,VALUE(LEFT(A1591,4)),VALUE(LEFT(A1591,4))-1)&amp;"-"&amp;TEXT(MOD(IF(VALUE(MID(A1591,6,2))&gt;=4,VALUE(LEFT(A1591,4)),VALUE(LEFT(A1591,4))-1)+1,100),"00")</f>
        <v>FY2021-22</v>
      </c>
      <c r="D1591" s="0" t="s">
        <v>128</v>
      </c>
      <c r="E1591" s="0" t="s">
        <v>128</v>
      </c>
      <c r="F1591" s="0" t="str">
        <f aca="false">INDEX(Mapping!$B$2:$B$465,MATCH(E1591,Mapping!$A$2:$A$465,0))</f>
        <v>AD HYDRO POWER</v>
      </c>
      <c r="G1591" s="0" t="str">
        <f aca="false">INDEX(Mapping!$C$2:$C$465,MATCH(E1591,Mapping!$A$2:$A$465,0))</f>
        <v>AD HYDRO POWER</v>
      </c>
      <c r="H1591" s="2" t="n">
        <v>24.14</v>
      </c>
      <c r="I1591" s="3" t="n">
        <v>0.51</v>
      </c>
    </row>
    <row r="1592" customFormat="false" ht="15" hidden="false" customHeight="false" outlineLevel="0" collapsed="false">
      <c r="A1592" s="0" t="s">
        <v>296</v>
      </c>
      <c r="B1592" s="0" t="n">
        <f aca="false">VALUE(LEFT(A1592,4))</f>
        <v>2021</v>
      </c>
      <c r="C1592" s="0" t="str">
        <f aca="false">"FY"&amp;IF(VALUE(MID(A1592,6,2))&gt;=4,VALUE(LEFT(A1592,4)),VALUE(LEFT(A1592,4))-1)&amp;"-"&amp;TEXT(MOD(IF(VALUE(MID(A1592,6,2))&gt;=4,VALUE(LEFT(A1592,4)),VALUE(LEFT(A1592,4))-1)+1,100),"00")</f>
        <v>FY2021-22</v>
      </c>
      <c r="D1592" s="0" t="s">
        <v>176</v>
      </c>
      <c r="E1592" s="0" t="s">
        <v>176</v>
      </c>
      <c r="F1592" s="0" t="str">
        <f aca="false">INDEX(Mapping!$B$2:$B$465,MATCH(E1592,Mapping!$A$2:$A$465,0))</f>
        <v>SIKKIM</v>
      </c>
      <c r="G1592" s="0" t="str">
        <f aca="false">INDEX(Mapping!$C$2:$C$465,MATCH(E1592,Mapping!$A$2:$A$465,0))</f>
        <v>SIKKIM</v>
      </c>
      <c r="H1592" s="2" t="n">
        <v>23.44</v>
      </c>
      <c r="I1592" s="3" t="n">
        <v>0.5</v>
      </c>
    </row>
    <row r="1593" customFormat="false" ht="15" hidden="false" customHeight="false" outlineLevel="0" collapsed="false">
      <c r="A1593" s="0" t="s">
        <v>296</v>
      </c>
      <c r="B1593" s="0" t="n">
        <f aca="false">VALUE(LEFT(A1593,4))</f>
        <v>2021</v>
      </c>
      <c r="C1593" s="0" t="str">
        <f aca="false">"FY"&amp;IF(VALUE(MID(A1593,6,2))&gt;=4,VALUE(LEFT(A1593,4)),VALUE(LEFT(A1593,4))-1)&amp;"-"&amp;TEXT(MOD(IF(VALUE(MID(A1593,6,2))&gt;=4,VALUE(LEFT(A1593,4)),VALUE(LEFT(A1593,4))-1)+1,100),"00")</f>
        <v>FY2021-22</v>
      </c>
      <c r="D1593" s="0" t="s">
        <v>122</v>
      </c>
      <c r="E1593" s="0" t="s">
        <v>122</v>
      </c>
      <c r="F1593" s="0" t="str">
        <f aca="false">INDEX(Mapping!$B$2:$B$465,MATCH(E1593,Mapping!$A$2:$A$465,0))</f>
        <v>KARCHAM WANGTOO HEP</v>
      </c>
      <c r="G1593" s="0" t="str">
        <f aca="false">INDEX(Mapping!$C$2:$C$465,MATCH(E1593,Mapping!$A$2:$A$465,0))</f>
        <v>KARCHAM WANGTOO HEP</v>
      </c>
      <c r="H1593" s="2" t="n">
        <v>22.31</v>
      </c>
      <c r="I1593" s="3" t="n">
        <v>0.47</v>
      </c>
    </row>
    <row r="1594" customFormat="false" ht="15" hidden="false" customHeight="false" outlineLevel="0" collapsed="false">
      <c r="A1594" s="0" t="s">
        <v>296</v>
      </c>
      <c r="B1594" s="0" t="n">
        <f aca="false">VALUE(LEFT(A1594,4))</f>
        <v>2021</v>
      </c>
      <c r="C1594" s="0" t="str">
        <f aca="false">"FY"&amp;IF(VALUE(MID(A1594,6,2))&gt;=4,VALUE(LEFT(A1594,4)),VALUE(LEFT(A1594,4))-1)&amp;"-"&amp;TEXT(MOD(IF(VALUE(MID(A1594,6,2))&gt;=4,VALUE(LEFT(A1594,4)),VALUE(LEFT(A1594,4))-1)+1,100),"00")</f>
        <v>FY2021-22</v>
      </c>
      <c r="D1594" s="0" t="s">
        <v>116</v>
      </c>
      <c r="E1594" s="0" t="s">
        <v>116</v>
      </c>
      <c r="F1594" s="0" t="str">
        <f aca="false">INDEX(Mapping!$B$2:$B$465,MATCH(E1594,Mapping!$A$2:$A$465,0))</f>
        <v>RKM POWERGEN</v>
      </c>
      <c r="G1594" s="0" t="str">
        <f aca="false">INDEX(Mapping!$C$2:$C$465,MATCH(E1594,Mapping!$A$2:$A$465,0))</f>
        <v>RKM POWERGEN</v>
      </c>
      <c r="H1594" s="2" t="n">
        <v>21.18</v>
      </c>
      <c r="I1594" s="3" t="n">
        <v>0.45</v>
      </c>
    </row>
    <row r="1595" customFormat="false" ht="15" hidden="false" customHeight="false" outlineLevel="0" collapsed="false">
      <c r="A1595" s="0" t="s">
        <v>296</v>
      </c>
      <c r="B1595" s="0" t="n">
        <f aca="false">VALUE(LEFT(A1595,4))</f>
        <v>2021</v>
      </c>
      <c r="C1595" s="0" t="str">
        <f aca="false">"FY"&amp;IF(VALUE(MID(A1595,6,2))&gt;=4,VALUE(LEFT(A1595,4)),VALUE(LEFT(A1595,4))-1)&amp;"-"&amp;TEXT(MOD(IF(VALUE(MID(A1595,6,2))&gt;=4,VALUE(LEFT(A1595,4)),VALUE(LEFT(A1595,4))-1)+1,100),"00")</f>
        <v>FY2021-22</v>
      </c>
      <c r="D1595" s="0" t="s">
        <v>184</v>
      </c>
      <c r="E1595" s="0" t="s">
        <v>184</v>
      </c>
      <c r="F1595" s="0" t="str">
        <f aca="false">INDEX(Mapping!$B$2:$B$465,MATCH(E1595,Mapping!$A$2:$A$465,0))</f>
        <v>GMR KAMALANGA</v>
      </c>
      <c r="G1595" s="0" t="str">
        <f aca="false">INDEX(Mapping!$C$2:$C$465,MATCH(E1595,Mapping!$A$2:$A$465,0))</f>
        <v>GMR ENERGY</v>
      </c>
      <c r="H1595" s="2" t="n">
        <v>20.89</v>
      </c>
      <c r="I1595" s="3" t="n">
        <v>0.44</v>
      </c>
    </row>
    <row r="1596" customFormat="false" ht="15" hidden="false" customHeight="false" outlineLevel="0" collapsed="false">
      <c r="A1596" s="0" t="s">
        <v>296</v>
      </c>
      <c r="B1596" s="0" t="n">
        <f aca="false">VALUE(LEFT(A1596,4))</f>
        <v>2021</v>
      </c>
      <c r="C1596" s="0" t="str">
        <f aca="false">"FY"&amp;IF(VALUE(MID(A1596,6,2))&gt;=4,VALUE(LEFT(A1596,4)),VALUE(LEFT(A1596,4))-1)&amp;"-"&amp;TEXT(MOD(IF(VALUE(MID(A1596,6,2))&gt;=4,VALUE(LEFT(A1596,4)),VALUE(LEFT(A1596,4))-1)+1,100),"00")</f>
        <v>FY2021-22</v>
      </c>
      <c r="D1596" s="0" t="s">
        <v>119</v>
      </c>
      <c r="E1596" s="0" t="s">
        <v>119</v>
      </c>
      <c r="F1596" s="0" t="str">
        <f aca="false">INDEX(Mapping!$B$2:$B$465,MATCH(E1596,Mapping!$A$2:$A$465,0))</f>
        <v>GOA</v>
      </c>
      <c r="G1596" s="0" t="str">
        <f aca="false">INDEX(Mapping!$C$2:$C$465,MATCH(E1596,Mapping!$A$2:$A$465,0))</f>
        <v>GOA</v>
      </c>
      <c r="H1596" s="2" t="n">
        <v>19.47</v>
      </c>
      <c r="I1596" s="3" t="n">
        <v>0.41</v>
      </c>
    </row>
    <row r="1597" customFormat="false" ht="15" hidden="false" customHeight="false" outlineLevel="0" collapsed="false">
      <c r="A1597" s="0" t="s">
        <v>296</v>
      </c>
      <c r="B1597" s="0" t="n">
        <f aca="false">VALUE(LEFT(A1597,4))</f>
        <v>2021</v>
      </c>
      <c r="C1597" s="0" t="str">
        <f aca="false">"FY"&amp;IF(VALUE(MID(A1597,6,2))&gt;=4,VALUE(LEFT(A1597,4)),VALUE(LEFT(A1597,4))-1)&amp;"-"&amp;TEXT(MOD(IF(VALUE(MID(A1597,6,2))&gt;=4,VALUE(LEFT(A1597,4)),VALUE(LEFT(A1597,4))-1)+1,100),"00")</f>
        <v>FY2021-22</v>
      </c>
      <c r="D1597" s="0" t="s">
        <v>94</v>
      </c>
      <c r="E1597" s="0" t="s">
        <v>94</v>
      </c>
      <c r="F1597" s="0" t="str">
        <f aca="false">INDEX(Mapping!$B$2:$B$465,MATCH(E1597,Mapping!$A$2:$A$465,0))</f>
        <v>JHARKHAND</v>
      </c>
      <c r="G1597" s="0" t="str">
        <f aca="false">INDEX(Mapping!$C$2:$C$465,MATCH(E1597,Mapping!$A$2:$A$465,0))</f>
        <v>JHARKHAND</v>
      </c>
      <c r="H1597" s="2" t="n">
        <v>19.25</v>
      </c>
      <c r="I1597" s="3" t="n">
        <v>0.41</v>
      </c>
    </row>
    <row r="1598" customFormat="false" ht="15" hidden="false" customHeight="false" outlineLevel="0" collapsed="false">
      <c r="A1598" s="0" t="s">
        <v>296</v>
      </c>
      <c r="B1598" s="0" t="n">
        <f aca="false">VALUE(LEFT(A1598,4))</f>
        <v>2021</v>
      </c>
      <c r="C1598" s="0" t="str">
        <f aca="false">"FY"&amp;IF(VALUE(MID(A1598,6,2))&gt;=4,VALUE(LEFT(A1598,4)),VALUE(LEFT(A1598,4))-1)&amp;"-"&amp;TEXT(MOD(IF(VALUE(MID(A1598,6,2))&gt;=4,VALUE(LEFT(A1598,4)),VALUE(LEFT(A1598,4))-1)+1,100),"00")</f>
        <v>FY2021-22</v>
      </c>
      <c r="D1598" s="0" t="s">
        <v>44</v>
      </c>
      <c r="E1598" s="0" t="s">
        <v>44</v>
      </c>
      <c r="F1598" s="0" t="str">
        <f aca="false">INDEX(Mapping!$B$2:$B$465,MATCH(E1598,Mapping!$A$2:$A$465,0))</f>
        <v>HARYANA</v>
      </c>
      <c r="G1598" s="0" t="str">
        <f aca="false">INDEX(Mapping!$C$2:$C$465,MATCH(E1598,Mapping!$A$2:$A$465,0))</f>
        <v>HARYANA</v>
      </c>
      <c r="H1598" s="2" t="n">
        <v>17.33</v>
      </c>
      <c r="I1598" s="3" t="n">
        <v>0.37</v>
      </c>
    </row>
    <row r="1599" customFormat="false" ht="15" hidden="false" customHeight="false" outlineLevel="0" collapsed="false">
      <c r="A1599" s="0" t="s">
        <v>296</v>
      </c>
      <c r="B1599" s="0" t="n">
        <f aca="false">VALUE(LEFT(A1599,4))</f>
        <v>2021</v>
      </c>
      <c r="C1599" s="0" t="str">
        <f aca="false">"FY"&amp;IF(VALUE(MID(A1599,6,2))&gt;=4,VALUE(LEFT(A1599,4)),VALUE(LEFT(A1599,4))-1)&amp;"-"&amp;TEXT(MOD(IF(VALUE(MID(A1599,6,2))&gt;=4,VALUE(LEFT(A1599,4)),VALUE(LEFT(A1599,4))-1)+1,100),"00")</f>
        <v>FY2021-22</v>
      </c>
      <c r="D1599" s="0" t="s">
        <v>38</v>
      </c>
      <c r="E1599" s="0" t="s">
        <v>38</v>
      </c>
      <c r="F1599" s="0" t="str">
        <f aca="false">INDEX(Mapping!$B$2:$B$465,MATCH(E1599,Mapping!$A$2:$A$465,0))</f>
        <v>ANDHRA PRADESH</v>
      </c>
      <c r="G1599" s="0" t="str">
        <f aca="false">INDEX(Mapping!$C$2:$C$465,MATCH(E1599,Mapping!$A$2:$A$465,0))</f>
        <v>ANDHRA PRADESH</v>
      </c>
      <c r="H1599" s="2" t="n">
        <v>16.49</v>
      </c>
      <c r="I1599" s="3" t="n">
        <v>0.35</v>
      </c>
    </row>
    <row r="1600" customFormat="false" ht="15" hidden="false" customHeight="false" outlineLevel="0" collapsed="false">
      <c r="A1600" s="0" t="s">
        <v>296</v>
      </c>
      <c r="B1600" s="0" t="n">
        <f aca="false">VALUE(LEFT(A1600,4))</f>
        <v>2021</v>
      </c>
      <c r="C1600" s="0" t="str">
        <f aca="false">"FY"&amp;IF(VALUE(MID(A1600,6,2))&gt;=4,VALUE(LEFT(A1600,4)),VALUE(LEFT(A1600,4))-1)&amp;"-"&amp;TEXT(MOD(IF(VALUE(MID(A1600,6,2))&gt;=4,VALUE(LEFT(A1600,4)),VALUE(LEFT(A1600,4))-1)+1,100),"00")</f>
        <v>FY2021-22</v>
      </c>
      <c r="D1600" s="0" t="s">
        <v>199</v>
      </c>
      <c r="E1600" s="0" t="s">
        <v>199</v>
      </c>
      <c r="F1600" s="0" t="str">
        <f aca="false">INDEX(Mapping!$B$2:$B$465,MATCH(E1600,Mapping!$A$2:$A$465,0))</f>
        <v>TRIPURA</v>
      </c>
      <c r="G1600" s="0" t="str">
        <f aca="false">INDEX(Mapping!$C$2:$C$465,MATCH(E1600,Mapping!$A$2:$A$465,0))</f>
        <v>TRIPURA</v>
      </c>
      <c r="H1600" s="2" t="n">
        <v>15.71</v>
      </c>
      <c r="I1600" s="3" t="n">
        <v>0.33</v>
      </c>
    </row>
    <row r="1601" customFormat="false" ht="15" hidden="false" customHeight="false" outlineLevel="0" collapsed="false">
      <c r="A1601" s="0" t="s">
        <v>296</v>
      </c>
      <c r="B1601" s="0" t="n">
        <f aca="false">VALUE(LEFT(A1601,4))</f>
        <v>2021</v>
      </c>
      <c r="C1601" s="0" t="str">
        <f aca="false">"FY"&amp;IF(VALUE(MID(A1601,6,2))&gt;=4,VALUE(LEFT(A1601,4)),VALUE(LEFT(A1601,4))-1)&amp;"-"&amp;TEXT(MOD(IF(VALUE(MID(A1601,6,2))&gt;=4,VALUE(LEFT(A1601,4)),VALUE(LEFT(A1601,4))-1)+1,100),"00")</f>
        <v>FY2021-22</v>
      </c>
      <c r="D1601" s="0" t="s">
        <v>142</v>
      </c>
      <c r="E1601" s="0" t="s">
        <v>142</v>
      </c>
      <c r="F1601" s="0" t="str">
        <f aca="false">INDEX(Mapping!$B$2:$B$465,MATCH(E1601,Mapping!$A$2:$A$465,0))</f>
        <v>SAINJ HEP</v>
      </c>
      <c r="G1601" s="0" t="str">
        <f aca="false">INDEX(Mapping!$C$2:$C$465,MATCH(E1601,Mapping!$A$2:$A$465,0))</f>
        <v>SAINJ HEP</v>
      </c>
      <c r="H1601" s="2" t="n">
        <v>15.24</v>
      </c>
      <c r="I1601" s="3" t="n">
        <v>0.32</v>
      </c>
    </row>
    <row r="1602" customFormat="false" ht="15" hidden="false" customHeight="false" outlineLevel="0" collapsed="false">
      <c r="A1602" s="0" t="s">
        <v>296</v>
      </c>
      <c r="B1602" s="0" t="n">
        <f aca="false">VALUE(LEFT(A1602,4))</f>
        <v>2021</v>
      </c>
      <c r="C1602" s="0" t="str">
        <f aca="false">"FY"&amp;IF(VALUE(MID(A1602,6,2))&gt;=4,VALUE(LEFT(A1602,4)),VALUE(LEFT(A1602,4))-1)&amp;"-"&amp;TEXT(MOD(IF(VALUE(MID(A1602,6,2))&gt;=4,VALUE(LEFT(A1602,4)),VALUE(LEFT(A1602,4))-1)+1,100),"00")</f>
        <v>FY2021-22</v>
      </c>
      <c r="D1602" s="0" t="s">
        <v>190</v>
      </c>
      <c r="E1602" s="0" t="s">
        <v>190</v>
      </c>
      <c r="F1602" s="0" t="str">
        <f aca="false">INDEX(Mapping!$B$2:$B$465,MATCH(E1602,Mapping!$A$2:$A$465,0))</f>
        <v>JORETHANG</v>
      </c>
      <c r="G1602" s="0" t="str">
        <f aca="false">INDEX(Mapping!$C$2:$C$465,MATCH(E1602,Mapping!$A$2:$A$465,0))</f>
        <v>JORETHANG</v>
      </c>
      <c r="H1602" s="2" t="n">
        <v>15.04</v>
      </c>
      <c r="I1602" s="3" t="n">
        <v>0.32</v>
      </c>
    </row>
    <row r="1603" customFormat="false" ht="15" hidden="false" customHeight="false" outlineLevel="0" collapsed="false">
      <c r="A1603" s="0" t="s">
        <v>296</v>
      </c>
      <c r="B1603" s="0" t="n">
        <f aca="false">VALUE(LEFT(A1603,4))</f>
        <v>2021</v>
      </c>
      <c r="C1603" s="0" t="str">
        <f aca="false">"FY"&amp;IF(VALUE(MID(A1603,6,2))&gt;=4,VALUE(LEFT(A1603,4)),VALUE(LEFT(A1603,4))-1)&amp;"-"&amp;TEXT(MOD(IF(VALUE(MID(A1603,6,2))&gt;=4,VALUE(LEFT(A1603,4)),VALUE(LEFT(A1603,4))-1)+1,100),"00")</f>
        <v>FY2021-22</v>
      </c>
      <c r="D1603" s="0" t="s">
        <v>203</v>
      </c>
      <c r="E1603" s="0" t="s">
        <v>203</v>
      </c>
      <c r="F1603" s="0" t="str">
        <f aca="false">INDEX(Mapping!$B$2:$B$465,MATCH(E1603,Mapping!$A$2:$A$465,0))</f>
        <v>ADHUNIK POWER</v>
      </c>
      <c r="G1603" s="0" t="str">
        <f aca="false">INDEX(Mapping!$C$2:$C$465,MATCH(E1603,Mapping!$A$2:$A$465,0))</f>
        <v>ADHUNIK POWER</v>
      </c>
      <c r="H1603" s="2" t="n">
        <v>15.04</v>
      </c>
      <c r="I1603" s="3" t="n">
        <v>0.32</v>
      </c>
    </row>
    <row r="1604" customFormat="false" ht="15" hidden="false" customHeight="false" outlineLevel="0" collapsed="false">
      <c r="A1604" s="0" t="s">
        <v>296</v>
      </c>
      <c r="B1604" s="0" t="n">
        <f aca="false">VALUE(LEFT(A1604,4))</f>
        <v>2021</v>
      </c>
      <c r="C1604" s="0" t="str">
        <f aca="false">"FY"&amp;IF(VALUE(MID(A1604,6,2))&gt;=4,VALUE(LEFT(A1604,4)),VALUE(LEFT(A1604,4))-1)&amp;"-"&amp;TEXT(MOD(IF(VALUE(MID(A1604,6,2))&gt;=4,VALUE(LEFT(A1604,4)),VALUE(LEFT(A1604,4))-1)+1,100),"00")</f>
        <v>FY2021-22</v>
      </c>
      <c r="D1604" s="0" t="s">
        <v>194</v>
      </c>
      <c r="E1604" s="0" t="s">
        <v>194</v>
      </c>
      <c r="F1604" s="0" t="str">
        <f aca="false">INDEX(Mapping!$B$2:$B$465,MATCH(E1604,Mapping!$A$2:$A$465,0))</f>
        <v>TASHIDENG HEP</v>
      </c>
      <c r="G1604" s="0" t="str">
        <f aca="false">INDEX(Mapping!$C$2:$C$465,MATCH(E1604,Mapping!$A$2:$A$465,0))</f>
        <v>TASHIDENG HEP</v>
      </c>
      <c r="H1604" s="2" t="n">
        <v>14.97</v>
      </c>
      <c r="I1604" s="3" t="n">
        <v>0.32</v>
      </c>
    </row>
    <row r="1605" customFormat="false" ht="15" hidden="false" customHeight="false" outlineLevel="0" collapsed="false">
      <c r="A1605" s="0" t="s">
        <v>296</v>
      </c>
      <c r="B1605" s="0" t="n">
        <f aca="false">VALUE(LEFT(A1605,4))</f>
        <v>2021</v>
      </c>
      <c r="C1605" s="0" t="str">
        <f aca="false">"FY"&amp;IF(VALUE(MID(A1605,6,2))&gt;=4,VALUE(LEFT(A1605,4)),VALUE(LEFT(A1605,4))-1)&amp;"-"&amp;TEXT(MOD(IF(VALUE(MID(A1605,6,2))&gt;=4,VALUE(LEFT(A1605,4)),VALUE(LEFT(A1605,4))-1)+1,100),"00")</f>
        <v>FY2021-22</v>
      </c>
      <c r="D1605" s="0" t="s">
        <v>169</v>
      </c>
      <c r="E1605" s="0" t="s">
        <v>169</v>
      </c>
      <c r="F1605" s="0" t="str">
        <f aca="false">INDEX(Mapping!$B$2:$B$465,MATCH(E1605,Mapping!$A$2:$A$465,0))</f>
        <v>JHABUA POWER</v>
      </c>
      <c r="G1605" s="0" t="str">
        <f aca="false">INDEX(Mapping!$C$2:$C$465,MATCH(E1605,Mapping!$A$2:$A$465,0))</f>
        <v>JHABUA POWER</v>
      </c>
      <c r="H1605" s="2" t="n">
        <v>12.39</v>
      </c>
      <c r="I1605" s="3" t="n">
        <v>0.26</v>
      </c>
    </row>
    <row r="1606" customFormat="false" ht="15" hidden="false" customHeight="false" outlineLevel="0" collapsed="false">
      <c r="A1606" s="0" t="s">
        <v>296</v>
      </c>
      <c r="B1606" s="0" t="n">
        <f aca="false">VALUE(LEFT(A1606,4))</f>
        <v>2021</v>
      </c>
      <c r="C1606" s="0" t="str">
        <f aca="false">"FY"&amp;IF(VALUE(MID(A1606,6,2))&gt;=4,VALUE(LEFT(A1606,4)),VALUE(LEFT(A1606,4))-1)&amp;"-"&amp;TEXT(MOD(IF(VALUE(MID(A1606,6,2))&gt;=4,VALUE(LEFT(A1606,4)),VALUE(LEFT(A1606,4))-1)+1,100),"00")</f>
        <v>FY2021-22</v>
      </c>
      <c r="D1606" s="0" t="s">
        <v>114</v>
      </c>
      <c r="E1606" s="0" t="s">
        <v>114</v>
      </c>
      <c r="F1606" s="0" t="str">
        <f aca="false">INDEX(Mapping!$B$2:$B$465,MATCH(E1606,Mapping!$A$2:$A$465,0))</f>
        <v>ADANI POWER - RAIGARH TPP (EX-REGL)</v>
      </c>
      <c r="G1606" s="0" t="str">
        <f aca="false">INDEX(Mapping!$C$2:$C$465,MATCH(E1606,Mapping!$A$2:$A$465,0))</f>
        <v>ADANI POWER (ALL PLANTS)</v>
      </c>
      <c r="H1606" s="2" t="n">
        <v>11.5</v>
      </c>
      <c r="I1606" s="3" t="n">
        <v>0.24</v>
      </c>
    </row>
    <row r="1607" customFormat="false" ht="15" hidden="false" customHeight="false" outlineLevel="0" collapsed="false">
      <c r="A1607" s="0" t="s">
        <v>296</v>
      </c>
      <c r="B1607" s="0" t="n">
        <f aca="false">VALUE(LEFT(A1607,4))</f>
        <v>2021</v>
      </c>
      <c r="C1607" s="0" t="str">
        <f aca="false">"FY"&amp;IF(VALUE(MID(A1607,6,2))&gt;=4,VALUE(LEFT(A1607,4)),VALUE(LEFT(A1607,4))-1)&amp;"-"&amp;TEXT(MOD(IF(VALUE(MID(A1607,6,2))&gt;=4,VALUE(LEFT(A1607,4)),VALUE(LEFT(A1607,4))-1)+1,100),"00")</f>
        <v>FY2021-22</v>
      </c>
      <c r="D1607" s="0" t="s">
        <v>181</v>
      </c>
      <c r="E1607" s="0" t="s">
        <v>181</v>
      </c>
      <c r="F1607" s="0" t="str">
        <f aca="false">INDEX(Mapping!$B$2:$B$465,MATCH(E1607,Mapping!$A$2:$A$465,0))</f>
        <v>ARUNACHAL PRADESH</v>
      </c>
      <c r="G1607" s="0" t="str">
        <f aca="false">INDEX(Mapping!$C$2:$C$465,MATCH(E1607,Mapping!$A$2:$A$465,0))</f>
        <v>ARUNACHAL PRADESH</v>
      </c>
      <c r="H1607" s="2" t="n">
        <v>11.03</v>
      </c>
      <c r="I1607" s="3" t="n">
        <v>0.23</v>
      </c>
    </row>
    <row r="1608" customFormat="false" ht="15" hidden="false" customHeight="false" outlineLevel="0" collapsed="false">
      <c r="A1608" s="0" t="s">
        <v>296</v>
      </c>
      <c r="B1608" s="0" t="n">
        <f aca="false">VALUE(LEFT(A1608,4))</f>
        <v>2021</v>
      </c>
      <c r="C1608" s="0" t="str">
        <f aca="false">"FY"&amp;IF(VALUE(MID(A1608,6,2))&gt;=4,VALUE(LEFT(A1608,4)),VALUE(LEFT(A1608,4))-1)&amp;"-"&amp;TEXT(MOD(IF(VALUE(MID(A1608,6,2))&gt;=4,VALUE(LEFT(A1608,4)),VALUE(LEFT(A1608,4))-1)+1,100),"00")</f>
        <v>FY2021-22</v>
      </c>
      <c r="D1608" s="0" t="s">
        <v>85</v>
      </c>
      <c r="E1608" s="0" t="s">
        <v>85</v>
      </c>
      <c r="F1608" s="0" t="str">
        <f aca="false">INDEX(Mapping!$B$2:$B$465,MATCH(E1608,Mapping!$A$2:$A$465,0))</f>
        <v>ADANI POWER - RAIPUR TPP (EX-GMR CHHATTISGARH)</v>
      </c>
      <c r="G1608" s="0" t="str">
        <f aca="false">INDEX(Mapping!$C$2:$C$465,MATCH(E1608,Mapping!$A$2:$A$465,0))</f>
        <v>ADANI POWER (ALL PLANTS)</v>
      </c>
      <c r="H1608" s="2" t="n">
        <v>10.85</v>
      </c>
      <c r="I1608" s="3" t="n">
        <v>0.23</v>
      </c>
    </row>
    <row r="1609" customFormat="false" ht="15" hidden="false" customHeight="false" outlineLevel="0" collapsed="false">
      <c r="A1609" s="0" t="s">
        <v>296</v>
      </c>
      <c r="B1609" s="0" t="n">
        <f aca="false">VALUE(LEFT(A1609,4))</f>
        <v>2021</v>
      </c>
      <c r="C1609" s="0" t="str">
        <f aca="false">"FY"&amp;IF(VALUE(MID(A1609,6,2))&gt;=4,VALUE(LEFT(A1609,4)),VALUE(LEFT(A1609,4))-1)&amp;"-"&amp;TEXT(MOD(IF(VALUE(MID(A1609,6,2))&gt;=4,VALUE(LEFT(A1609,4)),VALUE(LEFT(A1609,4))-1)+1,100),"00")</f>
        <v>FY2021-22</v>
      </c>
      <c r="D1609" s="0" t="s">
        <v>154</v>
      </c>
      <c r="E1609" s="0" t="s">
        <v>154</v>
      </c>
      <c r="F1609" s="0" t="str">
        <f aca="false">INDEX(Mapping!$B$2:$B$465,MATCH(E1609,Mapping!$A$2:$A$465,0))</f>
        <v>DVC</v>
      </c>
      <c r="G1609" s="0" t="str">
        <f aca="false">INDEX(Mapping!$C$2:$C$465,MATCH(E1609,Mapping!$A$2:$A$465,0))</f>
        <v>DVC</v>
      </c>
      <c r="H1609" s="2" t="n">
        <v>10.81</v>
      </c>
      <c r="I1609" s="3" t="n">
        <v>0.23</v>
      </c>
    </row>
    <row r="1610" customFormat="false" ht="15" hidden="false" customHeight="false" outlineLevel="0" collapsed="false">
      <c r="A1610" s="0" t="s">
        <v>296</v>
      </c>
      <c r="B1610" s="0" t="n">
        <f aca="false">VALUE(LEFT(A1610,4))</f>
        <v>2021</v>
      </c>
      <c r="C1610" s="0" t="str">
        <f aca="false">"FY"&amp;IF(VALUE(MID(A1610,6,2))&gt;=4,VALUE(LEFT(A1610,4)),VALUE(LEFT(A1610,4))-1)&amp;"-"&amp;TEXT(MOD(IF(VALUE(MID(A1610,6,2))&gt;=4,VALUE(LEFT(A1610,4)),VALUE(LEFT(A1610,4))-1)+1,100),"00")</f>
        <v>FY2021-22</v>
      </c>
      <c r="D1610" s="0" t="s">
        <v>228</v>
      </c>
      <c r="E1610" s="0" t="s">
        <v>228</v>
      </c>
      <c r="F1610" s="0" t="str">
        <f aca="false">INDEX(Mapping!$B$2:$B$465,MATCH(E1610,Mapping!$A$2:$A$465,0))</f>
        <v>OTPC PALATANA</v>
      </c>
      <c r="G1610" s="0" t="str">
        <f aca="false">INDEX(Mapping!$C$2:$C$465,MATCH(E1610,Mapping!$A$2:$A$465,0))</f>
        <v>OTPC PALATANA</v>
      </c>
      <c r="H1610" s="2" t="n">
        <v>10.35</v>
      </c>
      <c r="I1610" s="3" t="n">
        <v>0.22</v>
      </c>
    </row>
    <row r="1611" customFormat="false" ht="15" hidden="false" customHeight="false" outlineLevel="0" collapsed="false">
      <c r="A1611" s="0" t="s">
        <v>296</v>
      </c>
      <c r="B1611" s="0" t="n">
        <f aca="false">VALUE(LEFT(A1611,4))</f>
        <v>2021</v>
      </c>
      <c r="C1611" s="0" t="str">
        <f aca="false">"FY"&amp;IF(VALUE(MID(A1611,6,2))&gt;=4,VALUE(LEFT(A1611,4)),VALUE(LEFT(A1611,4))-1)&amp;"-"&amp;TEXT(MOD(IF(VALUE(MID(A1611,6,2))&gt;=4,VALUE(LEFT(A1611,4)),VALUE(LEFT(A1611,4))-1)+1,100),"00")</f>
        <v>FY2021-22</v>
      </c>
      <c r="D1611" s="0" t="s">
        <v>159</v>
      </c>
      <c r="E1611" s="0" t="s">
        <v>159</v>
      </c>
      <c r="F1611" s="0" t="str">
        <f aca="false">INDEX(Mapping!$B$2:$B$465,MATCH(E1611,Mapping!$A$2:$A$465,0))</f>
        <v>GMR WARORA (EX-EMCO)</v>
      </c>
      <c r="G1611" s="0" t="str">
        <f aca="false">INDEX(Mapping!$C$2:$C$465,MATCH(E1611,Mapping!$A$2:$A$465,0))</f>
        <v>GMR ENERGY</v>
      </c>
      <c r="H1611" s="2" t="n">
        <v>8.72</v>
      </c>
      <c r="I1611" s="3" t="n">
        <v>0.18</v>
      </c>
    </row>
    <row r="1612" customFormat="false" ht="15" hidden="false" customHeight="false" outlineLevel="0" collapsed="false">
      <c r="A1612" s="0" t="s">
        <v>296</v>
      </c>
      <c r="B1612" s="0" t="n">
        <f aca="false">VALUE(LEFT(A1612,4))</f>
        <v>2021</v>
      </c>
      <c r="C1612" s="0" t="str">
        <f aca="false">"FY"&amp;IF(VALUE(MID(A1612,6,2))&gt;=4,VALUE(LEFT(A1612,4)),VALUE(LEFT(A1612,4))-1)&amp;"-"&amp;TEXT(MOD(IF(VALUE(MID(A1612,6,2))&gt;=4,VALUE(LEFT(A1612,4)),VALUE(LEFT(A1612,4))-1)+1,100),"00")</f>
        <v>FY2021-22</v>
      </c>
      <c r="D1612" s="0" t="s">
        <v>31</v>
      </c>
      <c r="E1612" s="0" t="s">
        <v>31</v>
      </c>
      <c r="F1612" s="0" t="str">
        <f aca="false">INDEX(Mapping!$B$2:$B$465,MATCH(E1612,Mapping!$A$2:$A$465,0))</f>
        <v>GUJARAT</v>
      </c>
      <c r="G1612" s="0" t="str">
        <f aca="false">INDEX(Mapping!$C$2:$C$465,MATCH(E1612,Mapping!$A$2:$A$465,0))</f>
        <v>GUJARAT</v>
      </c>
      <c r="H1612" s="2" t="n">
        <v>8.2</v>
      </c>
      <c r="I1612" s="3" t="n">
        <v>0.17</v>
      </c>
    </row>
    <row r="1613" customFormat="false" ht="15" hidden="false" customHeight="false" outlineLevel="0" collapsed="false">
      <c r="A1613" s="0" t="s">
        <v>296</v>
      </c>
      <c r="B1613" s="0" t="n">
        <f aca="false">VALUE(LEFT(A1613,4))</f>
        <v>2021</v>
      </c>
      <c r="C1613" s="0" t="str">
        <f aca="false">"FY"&amp;IF(VALUE(MID(A1613,6,2))&gt;=4,VALUE(LEFT(A1613,4)),VALUE(LEFT(A1613,4))-1)&amp;"-"&amp;TEXT(MOD(IF(VALUE(MID(A1613,6,2))&gt;=4,VALUE(LEFT(A1613,4)),VALUE(LEFT(A1613,4))-1)+1,100),"00")</f>
        <v>FY2021-22</v>
      </c>
      <c r="D1613" s="0" t="s">
        <v>191</v>
      </c>
      <c r="E1613" s="0" t="s">
        <v>191</v>
      </c>
      <c r="F1613" s="0" t="str">
        <f aca="false">INDEX(Mapping!$B$2:$B$465,MATCH(E1613,Mapping!$A$2:$A$465,0))</f>
        <v>DIKCHU HEP</v>
      </c>
      <c r="G1613" s="0" t="str">
        <f aca="false">INDEX(Mapping!$C$2:$C$465,MATCH(E1613,Mapping!$A$2:$A$465,0))</f>
        <v>DIKCHU HEP</v>
      </c>
      <c r="H1613" s="2" t="n">
        <v>6.59</v>
      </c>
      <c r="I1613" s="3" t="n">
        <v>0.14</v>
      </c>
    </row>
    <row r="1614" customFormat="false" ht="15" hidden="false" customHeight="false" outlineLevel="0" collapsed="false">
      <c r="A1614" s="0" t="s">
        <v>296</v>
      </c>
      <c r="B1614" s="0" t="n">
        <f aca="false">VALUE(LEFT(A1614,4))</f>
        <v>2021</v>
      </c>
      <c r="C1614" s="0" t="str">
        <f aca="false">"FY"&amp;IF(VALUE(MID(A1614,6,2))&gt;=4,VALUE(LEFT(A1614,4)),VALUE(LEFT(A1614,4))-1)&amp;"-"&amp;TEXT(MOD(IF(VALUE(MID(A1614,6,2))&gt;=4,VALUE(LEFT(A1614,4)),VALUE(LEFT(A1614,4))-1)+1,100),"00")</f>
        <v>FY2021-22</v>
      </c>
      <c r="D1614" s="0" t="s">
        <v>211</v>
      </c>
      <c r="E1614" s="0" t="s">
        <v>211</v>
      </c>
      <c r="F1614" s="0" t="str">
        <f aca="false">INDEX(Mapping!$B$2:$B$465,MATCH(E1614,Mapping!$A$2:$A$465,0))</f>
        <v>SINGOLI BHATWARI HEP</v>
      </c>
      <c r="G1614" s="0" t="str">
        <f aca="false">INDEX(Mapping!$C$2:$C$465,MATCH(E1614,Mapping!$A$2:$A$465,0))</f>
        <v>SINGOLI BHATWARI HEP</v>
      </c>
      <c r="H1614" s="2" t="n">
        <v>6.2</v>
      </c>
      <c r="I1614" s="3" t="n">
        <v>0.13</v>
      </c>
    </row>
    <row r="1615" customFormat="false" ht="15" hidden="false" customHeight="false" outlineLevel="0" collapsed="false">
      <c r="A1615" s="0" t="s">
        <v>296</v>
      </c>
      <c r="B1615" s="0" t="n">
        <f aca="false">VALUE(LEFT(A1615,4))</f>
        <v>2021</v>
      </c>
      <c r="C1615" s="0" t="str">
        <f aca="false">"FY"&amp;IF(VALUE(MID(A1615,6,2))&gt;=4,VALUE(LEFT(A1615,4)),VALUE(LEFT(A1615,4))-1)&amp;"-"&amp;TEXT(MOD(IF(VALUE(MID(A1615,6,2))&gt;=4,VALUE(LEFT(A1615,4)),VALUE(LEFT(A1615,4))-1)+1,100),"00")</f>
        <v>FY2021-22</v>
      </c>
      <c r="D1615" s="0" t="s">
        <v>361</v>
      </c>
      <c r="E1615" s="0" t="s">
        <v>361</v>
      </c>
      <c r="F1615" s="0" t="str">
        <f aca="false">INDEX(Mapping!$B$2:$B$465,MATCH(E1615,Mapping!$A$2:$A$465,0))</f>
        <v>RGPPL</v>
      </c>
      <c r="G1615" s="0" t="str">
        <f aca="false">INDEX(Mapping!$C$2:$C$465,MATCH(E1615,Mapping!$A$2:$A$465,0))</f>
        <v>RGPPL</v>
      </c>
      <c r="H1615" s="2" t="n">
        <v>4.68</v>
      </c>
      <c r="I1615" s="3" t="n">
        <v>0.1</v>
      </c>
    </row>
    <row r="1616" customFormat="false" ht="15" hidden="false" customHeight="false" outlineLevel="0" collapsed="false">
      <c r="A1616" s="0" t="s">
        <v>296</v>
      </c>
      <c r="B1616" s="0" t="n">
        <f aca="false">VALUE(LEFT(A1616,4))</f>
        <v>2021</v>
      </c>
      <c r="C1616" s="0" t="str">
        <f aca="false">"FY"&amp;IF(VALUE(MID(A1616,6,2))&gt;=4,VALUE(LEFT(A1616,4)),VALUE(LEFT(A1616,4))-1)&amp;"-"&amp;TEXT(MOD(IF(VALUE(MID(A1616,6,2))&gt;=4,VALUE(LEFT(A1616,4)),VALUE(LEFT(A1616,4))-1)+1,100),"00")</f>
        <v>FY2021-22</v>
      </c>
      <c r="D1616" s="0" t="s">
        <v>40</v>
      </c>
      <c r="E1616" s="0" t="s">
        <v>40</v>
      </c>
      <c r="F1616" s="0" t="str">
        <f aca="false">INDEX(Mapping!$B$2:$B$465,MATCH(E1616,Mapping!$A$2:$A$465,0))</f>
        <v>TAMIL NADU</v>
      </c>
      <c r="G1616" s="0" t="str">
        <f aca="false">INDEX(Mapping!$C$2:$C$465,MATCH(E1616,Mapping!$A$2:$A$465,0))</f>
        <v>TAMIL NADU</v>
      </c>
      <c r="H1616" s="2" t="n">
        <v>4.63</v>
      </c>
      <c r="I1616" s="3" t="n">
        <v>0.1</v>
      </c>
    </row>
    <row r="1617" customFormat="false" ht="15" hidden="false" customHeight="false" outlineLevel="0" collapsed="false">
      <c r="A1617" s="0" t="s">
        <v>296</v>
      </c>
      <c r="B1617" s="0" t="n">
        <f aca="false">VALUE(LEFT(A1617,4))</f>
        <v>2021</v>
      </c>
      <c r="C1617" s="0" t="str">
        <f aca="false">"FY"&amp;IF(VALUE(MID(A1617,6,2))&gt;=4,VALUE(LEFT(A1617,4)),VALUE(LEFT(A1617,4))-1)&amp;"-"&amp;TEXT(MOD(IF(VALUE(MID(A1617,6,2))&gt;=4,VALUE(LEFT(A1617,4)),VALUE(LEFT(A1617,4))-1)+1,100),"00")</f>
        <v>FY2021-22</v>
      </c>
      <c r="D1617" s="0" t="s">
        <v>54</v>
      </c>
      <c r="E1617" s="0" t="s">
        <v>54</v>
      </c>
      <c r="F1617" s="0" t="str">
        <f aca="false">INDEX(Mapping!$B$2:$B$465,MATCH(E1617,Mapping!$A$2:$A$465,0))</f>
        <v>JAMMU &amp; KASHMIR</v>
      </c>
      <c r="G1617" s="0" t="str">
        <f aca="false">INDEX(Mapping!$C$2:$C$465,MATCH(E1617,Mapping!$A$2:$A$465,0))</f>
        <v>JAMMU &amp; KASHMIR</v>
      </c>
      <c r="H1617" s="2" t="n">
        <v>3.7</v>
      </c>
      <c r="I1617" s="3" t="n">
        <v>0.08</v>
      </c>
    </row>
    <row r="1618" customFormat="false" ht="15" hidden="false" customHeight="false" outlineLevel="0" collapsed="false">
      <c r="A1618" s="0" t="s">
        <v>296</v>
      </c>
      <c r="B1618" s="0" t="n">
        <f aca="false">VALUE(LEFT(A1618,4))</f>
        <v>2021</v>
      </c>
      <c r="C1618" s="0" t="str">
        <f aca="false">"FY"&amp;IF(VALUE(MID(A1618,6,2))&gt;=4,VALUE(LEFT(A1618,4)),VALUE(LEFT(A1618,4))-1)&amp;"-"&amp;TEXT(MOD(IF(VALUE(MID(A1618,6,2))&gt;=4,VALUE(LEFT(A1618,4)),VALUE(LEFT(A1618,4))-1)+1,100),"00")</f>
        <v>FY2021-22</v>
      </c>
      <c r="D1618" s="0" t="s">
        <v>240</v>
      </c>
      <c r="E1618" s="0" t="s">
        <v>240</v>
      </c>
      <c r="F1618" s="0" t="str">
        <f aca="false">INDEX(Mapping!$B$2:$B$465,MATCH(E1618,Mapping!$A$2:$A$465,0))</f>
        <v>CHUZACHEN HEP</v>
      </c>
      <c r="G1618" s="0" t="str">
        <f aca="false">INDEX(Mapping!$C$2:$C$465,MATCH(E1618,Mapping!$A$2:$A$465,0))</f>
        <v>CHUZACHEN HEP</v>
      </c>
      <c r="H1618" s="2" t="n">
        <v>3.66</v>
      </c>
      <c r="I1618" s="3" t="n">
        <v>0.08</v>
      </c>
    </row>
    <row r="1619" customFormat="false" ht="15" hidden="false" customHeight="false" outlineLevel="0" collapsed="false">
      <c r="A1619" s="0" t="s">
        <v>296</v>
      </c>
      <c r="B1619" s="0" t="n">
        <f aca="false">VALUE(LEFT(A1619,4))</f>
        <v>2021</v>
      </c>
      <c r="C1619" s="0" t="str">
        <f aca="false">"FY"&amp;IF(VALUE(MID(A1619,6,2))&gt;=4,VALUE(LEFT(A1619,4)),VALUE(LEFT(A1619,4))-1)&amp;"-"&amp;TEXT(MOD(IF(VALUE(MID(A1619,6,2))&gt;=4,VALUE(LEFT(A1619,4)),VALUE(LEFT(A1619,4))-1)+1,100),"00")</f>
        <v>FY2021-22</v>
      </c>
      <c r="D1619" s="0" t="s">
        <v>253</v>
      </c>
      <c r="E1619" s="0" t="s">
        <v>253</v>
      </c>
      <c r="F1619" s="0" t="str">
        <f aca="false">INDEX(Mapping!$B$2:$B$465,MATCH(E1619,Mapping!$A$2:$A$465,0))</f>
        <v>NAGALAND</v>
      </c>
      <c r="G1619" s="0" t="str">
        <f aca="false">INDEX(Mapping!$C$2:$C$465,MATCH(E1619,Mapping!$A$2:$A$465,0))</f>
        <v>NAGALAND</v>
      </c>
      <c r="H1619" s="2" t="n">
        <v>3.64</v>
      </c>
      <c r="I1619" s="3" t="n">
        <v>0.08</v>
      </c>
    </row>
    <row r="1620" customFormat="false" ht="15" hidden="false" customHeight="false" outlineLevel="0" collapsed="false">
      <c r="A1620" s="0" t="s">
        <v>296</v>
      </c>
      <c r="B1620" s="0" t="n">
        <f aca="false">VALUE(LEFT(A1620,4))</f>
        <v>2021</v>
      </c>
      <c r="C1620" s="0" t="str">
        <f aca="false">"FY"&amp;IF(VALUE(MID(A1620,6,2))&gt;=4,VALUE(LEFT(A1620,4)),VALUE(LEFT(A1620,4))-1)&amp;"-"&amp;TEXT(MOD(IF(VALUE(MID(A1620,6,2))&gt;=4,VALUE(LEFT(A1620,4)),VALUE(LEFT(A1620,4))-1)+1,100),"00")</f>
        <v>FY2021-22</v>
      </c>
      <c r="D1620" s="0" t="s">
        <v>155</v>
      </c>
      <c r="E1620" s="0" t="s">
        <v>155</v>
      </c>
      <c r="F1620" s="0" t="str">
        <f aca="false">INDEX(Mapping!$B$2:$B$465,MATCH(E1620,Mapping!$A$2:$A$465,0))</f>
        <v>SKS POWER</v>
      </c>
      <c r="G1620" s="0" t="str">
        <f aca="false">INDEX(Mapping!$C$2:$C$465,MATCH(E1620,Mapping!$A$2:$A$465,0))</f>
        <v>SKS POWER</v>
      </c>
      <c r="H1620" s="2" t="n">
        <v>2.63</v>
      </c>
      <c r="I1620" s="3" t="n">
        <v>0.06</v>
      </c>
    </row>
    <row r="1621" customFormat="false" ht="15" hidden="false" customHeight="false" outlineLevel="0" collapsed="false">
      <c r="A1621" s="0" t="s">
        <v>296</v>
      </c>
      <c r="B1621" s="0" t="n">
        <f aca="false">VALUE(LEFT(A1621,4))</f>
        <v>2021</v>
      </c>
      <c r="C1621" s="0" t="str">
        <f aca="false">"FY"&amp;IF(VALUE(MID(A1621,6,2))&gt;=4,VALUE(LEFT(A1621,4)),VALUE(LEFT(A1621,4))-1)&amp;"-"&amp;TEXT(MOD(IF(VALUE(MID(A1621,6,2))&gt;=4,VALUE(LEFT(A1621,4)),VALUE(LEFT(A1621,4))-1)+1,100),"00")</f>
        <v>FY2021-22</v>
      </c>
      <c r="D1621" s="0" t="s">
        <v>319</v>
      </c>
      <c r="E1621" s="0" t="s">
        <v>319</v>
      </c>
      <c r="F1621" s="0" t="str">
        <f aca="false">INDEX(Mapping!$B$2:$B$465,MATCH(E1621,Mapping!$A$2:$A$465,0))</f>
        <v>SORANG HEP</v>
      </c>
      <c r="G1621" s="0" t="str">
        <f aca="false">INDEX(Mapping!$C$2:$C$465,MATCH(E1621,Mapping!$A$2:$A$465,0))</f>
        <v>SORANG HEP</v>
      </c>
      <c r="H1621" s="2" t="n">
        <v>2.62</v>
      </c>
      <c r="I1621" s="3" t="n">
        <v>0.06</v>
      </c>
    </row>
    <row r="1622" customFormat="false" ht="15" hidden="false" customHeight="false" outlineLevel="0" collapsed="false">
      <c r="A1622" s="0" t="s">
        <v>296</v>
      </c>
      <c r="B1622" s="0" t="n">
        <f aca="false">VALUE(LEFT(A1622,4))</f>
        <v>2021</v>
      </c>
      <c r="C1622" s="0" t="str">
        <f aca="false">"FY"&amp;IF(VALUE(MID(A1622,6,2))&gt;=4,VALUE(LEFT(A1622,4)),VALUE(LEFT(A1622,4))-1)&amp;"-"&amp;TEXT(MOD(IF(VALUE(MID(A1622,6,2))&gt;=4,VALUE(LEFT(A1622,4)),VALUE(LEFT(A1622,4))-1)+1,100),"00")</f>
        <v>FY2021-22</v>
      </c>
      <c r="D1622" s="0" t="s">
        <v>214</v>
      </c>
      <c r="E1622" s="0" t="s">
        <v>214</v>
      </c>
      <c r="F1622" s="0" t="str">
        <f aca="false">INDEX(Mapping!$B$2:$B$465,MATCH(E1622,Mapping!$A$2:$A$465,0))</f>
        <v>NLC INDIA</v>
      </c>
      <c r="G1622" s="0" t="str">
        <f aca="false">INDEX(Mapping!$C$2:$C$465,MATCH(E1622,Mapping!$A$2:$A$465,0))</f>
        <v>NLC INDIA GROUP</v>
      </c>
      <c r="H1622" s="2" t="n">
        <v>2.52</v>
      </c>
      <c r="I1622" s="3" t="n">
        <v>0.05</v>
      </c>
    </row>
    <row r="1623" customFormat="false" ht="15" hidden="false" customHeight="false" outlineLevel="0" collapsed="false">
      <c r="A1623" s="0" t="s">
        <v>296</v>
      </c>
      <c r="B1623" s="0" t="n">
        <f aca="false">VALUE(LEFT(A1623,4))</f>
        <v>2021</v>
      </c>
      <c r="C1623" s="0" t="str">
        <f aca="false">"FY"&amp;IF(VALUE(MID(A1623,6,2))&gt;=4,VALUE(LEFT(A1623,4)),VALUE(LEFT(A1623,4))-1)&amp;"-"&amp;TEXT(MOD(IF(VALUE(MID(A1623,6,2))&gt;=4,VALUE(LEFT(A1623,4)),VALUE(LEFT(A1623,4))-1)+1,100),"00")</f>
        <v>FY2021-22</v>
      </c>
      <c r="D1623" s="0" t="s">
        <v>265</v>
      </c>
      <c r="E1623" s="0" t="s">
        <v>265</v>
      </c>
      <c r="F1623" s="0" t="str">
        <f aca="false">INDEX(Mapping!$B$2:$B$465,MATCH(E1623,Mapping!$A$2:$A$465,0))</f>
        <v>NTPC STATIONS</v>
      </c>
      <c r="G1623" s="0" t="str">
        <f aca="false">INDEX(Mapping!$C$2:$C$465,MATCH(E1623,Mapping!$A$2:$A$465,0))</f>
        <v>NTPC GROUP</v>
      </c>
      <c r="H1623" s="2" t="n">
        <v>1.26</v>
      </c>
      <c r="I1623" s="3" t="n">
        <v>0.03</v>
      </c>
    </row>
    <row r="1624" customFormat="false" ht="15" hidden="false" customHeight="false" outlineLevel="0" collapsed="false">
      <c r="A1624" s="0" t="s">
        <v>296</v>
      </c>
      <c r="B1624" s="0" t="n">
        <f aca="false">VALUE(LEFT(A1624,4))</f>
        <v>2021</v>
      </c>
      <c r="C1624" s="0" t="str">
        <f aca="false">"FY"&amp;IF(VALUE(MID(A1624,6,2))&gt;=4,VALUE(LEFT(A1624,4)),VALUE(LEFT(A1624,4))-1)&amp;"-"&amp;TEXT(MOD(IF(VALUE(MID(A1624,6,2))&gt;=4,VALUE(LEFT(A1624,4)),VALUE(LEFT(A1624,4))-1)+1,100),"00")</f>
        <v>FY2021-22</v>
      </c>
      <c r="D1624" s="0" t="s">
        <v>592</v>
      </c>
      <c r="E1624" s="0" t="s">
        <v>592</v>
      </c>
      <c r="F1624" s="0" t="str">
        <f aca="false">INDEX(Mapping!$B$2:$B$465,MATCH(E1624,Mapping!$A$2:$A$465,0))</f>
        <v>AYANA_RP1</v>
      </c>
      <c r="G1624" s="0" t="str">
        <f aca="false">INDEX(Mapping!$C$2:$C$465,MATCH(E1624,Mapping!$A$2:$A$465,0))</f>
        <v>AYANA_RP1</v>
      </c>
      <c r="H1624" s="2" t="n">
        <v>0.41</v>
      </c>
      <c r="I1624" s="3" t="n">
        <v>0.01</v>
      </c>
    </row>
    <row r="1625" customFormat="false" ht="15" hidden="false" customHeight="false" outlineLevel="0" collapsed="false">
      <c r="A1625" s="0" t="s">
        <v>296</v>
      </c>
      <c r="B1625" s="0" t="n">
        <f aca="false">VALUE(LEFT(A1625,4))</f>
        <v>2021</v>
      </c>
      <c r="C1625" s="0" t="str">
        <f aca="false">"FY"&amp;IF(VALUE(MID(A1625,6,2))&gt;=4,VALUE(LEFT(A1625,4)),VALUE(LEFT(A1625,4))-1)&amp;"-"&amp;TEXT(MOD(IF(VALUE(MID(A1625,6,2))&gt;=4,VALUE(LEFT(A1625,4)),VALUE(LEFT(A1625,4))-1)+1,100),"00")</f>
        <v>FY2021-22</v>
      </c>
      <c r="D1625" s="0" t="s">
        <v>163</v>
      </c>
      <c r="E1625" s="0" t="s">
        <v>163</v>
      </c>
      <c r="F1625" s="0" t="str">
        <f aca="false">INDEX(Mapping!$B$2:$B$465,MATCH(E1625,Mapping!$A$2:$A$465,0))</f>
        <v>NTPC STATIONS</v>
      </c>
      <c r="G1625" s="0" t="str">
        <f aca="false">INDEX(Mapping!$C$2:$C$465,MATCH(E1625,Mapping!$A$2:$A$465,0))</f>
        <v>NTPC GROUP</v>
      </c>
      <c r="H1625" s="2" t="n">
        <v>0.38</v>
      </c>
      <c r="I1625" s="3" t="n">
        <v>0.01</v>
      </c>
    </row>
    <row r="1626" customFormat="false" ht="15" hidden="false" customHeight="false" outlineLevel="0" collapsed="false">
      <c r="A1626" s="0" t="s">
        <v>296</v>
      </c>
      <c r="B1626" s="0" t="n">
        <f aca="false">VALUE(LEFT(A1626,4))</f>
        <v>2021</v>
      </c>
      <c r="C1626" s="0" t="str">
        <f aca="false">"FY"&amp;IF(VALUE(MID(A1626,6,2))&gt;=4,VALUE(LEFT(A1626,4)),VALUE(LEFT(A1626,4))-1)&amp;"-"&amp;TEXT(MOD(IF(VALUE(MID(A1626,6,2))&gt;=4,VALUE(LEFT(A1626,4)),VALUE(LEFT(A1626,4))-1)+1,100),"00")</f>
        <v>FY2021-22</v>
      </c>
      <c r="D1626" s="0" t="s">
        <v>193</v>
      </c>
      <c r="E1626" s="0" t="s">
        <v>193</v>
      </c>
      <c r="F1626" s="0" t="str">
        <f aca="false">INDEX(Mapping!$B$2:$B$465,MATCH(E1626,Mapping!$A$2:$A$465,0))</f>
        <v>MIZORAM</v>
      </c>
      <c r="G1626" s="0" t="str">
        <f aca="false">INDEX(Mapping!$C$2:$C$465,MATCH(E1626,Mapping!$A$2:$A$465,0))</f>
        <v>MIZORAM</v>
      </c>
      <c r="H1626" s="2" t="n">
        <v>0.36</v>
      </c>
      <c r="I1626" s="3" t="n">
        <v>0.01</v>
      </c>
    </row>
    <row r="1627" customFormat="false" ht="15" hidden="false" customHeight="false" outlineLevel="0" collapsed="false">
      <c r="A1627" s="0" t="s">
        <v>296</v>
      </c>
      <c r="B1627" s="0" t="n">
        <f aca="false">VALUE(LEFT(A1627,4))</f>
        <v>2021</v>
      </c>
      <c r="C1627" s="0" t="str">
        <f aca="false">"FY"&amp;IF(VALUE(MID(A1627,6,2))&gt;=4,VALUE(LEFT(A1627,4)),VALUE(LEFT(A1627,4))-1)&amp;"-"&amp;TEXT(MOD(IF(VALUE(MID(A1627,6,2))&gt;=4,VALUE(LEFT(A1627,4)),VALUE(LEFT(A1627,4))-1)+1,100),"00")</f>
        <v>FY2021-22</v>
      </c>
      <c r="D1627" s="0" t="s">
        <v>42</v>
      </c>
      <c r="E1627" s="0" t="s">
        <v>42</v>
      </c>
      <c r="F1627" s="0" t="str">
        <f aca="false">INDEX(Mapping!$B$2:$B$465,MATCH(E1627,Mapping!$A$2:$A$465,0))</f>
        <v>PUNJAB</v>
      </c>
      <c r="G1627" s="0" t="str">
        <f aca="false">INDEX(Mapping!$C$2:$C$465,MATCH(E1627,Mapping!$A$2:$A$465,0))</f>
        <v>PUNJAB</v>
      </c>
      <c r="H1627" s="2" t="n">
        <v>0.33</v>
      </c>
      <c r="I1627" s="3" t="n">
        <v>0.01</v>
      </c>
    </row>
    <row r="1628" customFormat="false" ht="15" hidden="false" customHeight="false" outlineLevel="0" collapsed="false">
      <c r="A1628" s="0" t="s">
        <v>296</v>
      </c>
      <c r="B1628" s="0" t="n">
        <f aca="false">VALUE(LEFT(A1628,4))</f>
        <v>2021</v>
      </c>
      <c r="C1628" s="0" t="str">
        <f aca="false">"FY"&amp;IF(VALUE(MID(A1628,6,2))&gt;=4,VALUE(LEFT(A1628,4)),VALUE(LEFT(A1628,4))-1)&amp;"-"&amp;TEXT(MOD(IF(VALUE(MID(A1628,6,2))&gt;=4,VALUE(LEFT(A1628,4)),VALUE(LEFT(A1628,4))-1)+1,100),"00")</f>
        <v>FY2021-22</v>
      </c>
      <c r="D1628" s="0" t="s">
        <v>504</v>
      </c>
      <c r="E1628" s="0" t="s">
        <v>504</v>
      </c>
      <c r="F1628" s="0" t="str">
        <f aca="false">INDEX(Mapping!$B$2:$B$465,MATCH(E1628,Mapping!$A$2:$A$465,0))</f>
        <v>RENEWJH_SLR</v>
      </c>
      <c r="G1628" s="0" t="str">
        <f aca="false">INDEX(Mapping!$C$2:$C$465,MATCH(E1628,Mapping!$A$2:$A$465,0))</f>
        <v>RENEW POWER (ALL SPVs)</v>
      </c>
      <c r="H1628" s="2" t="n">
        <v>0.17</v>
      </c>
      <c r="I1628" s="3" t="n">
        <v>0.004</v>
      </c>
    </row>
    <row r="1629" customFormat="false" ht="15" hidden="false" customHeight="false" outlineLevel="0" collapsed="false">
      <c r="A1629" s="0" t="s">
        <v>296</v>
      </c>
      <c r="B1629" s="0" t="n">
        <f aca="false">VALUE(LEFT(A1629,4))</f>
        <v>2021</v>
      </c>
      <c r="C1629" s="0" t="str">
        <f aca="false">"FY"&amp;IF(VALUE(MID(A1629,6,2))&gt;=4,VALUE(LEFT(A1629,4)),VALUE(LEFT(A1629,4))-1)&amp;"-"&amp;TEXT(MOD(IF(VALUE(MID(A1629,6,2))&gt;=4,VALUE(LEFT(A1629,4)),VALUE(LEFT(A1629,4))-1)+1,100),"00")</f>
        <v>FY2021-22</v>
      </c>
      <c r="D1629" s="0" t="s">
        <v>315</v>
      </c>
      <c r="E1629" s="0" t="s">
        <v>315</v>
      </c>
      <c r="F1629" s="0" t="str">
        <f aca="false">INDEX(Mapping!$B$2:$B$465,MATCH(E1629,Mapping!$A$2:$A$465,0))</f>
        <v>DHARIWAL INFRASTRUCTURE</v>
      </c>
      <c r="G1629" s="0" t="str">
        <f aca="false">INDEX(Mapping!$C$2:$C$465,MATCH(E1629,Mapping!$A$2:$A$465,0))</f>
        <v>DHARIWAL INFRASTRUCTURE</v>
      </c>
      <c r="H1629" s="2" t="n">
        <v>0.14</v>
      </c>
      <c r="I1629" s="3" t="n">
        <v>0.003</v>
      </c>
    </row>
    <row r="1630" customFormat="false" ht="15" hidden="false" customHeight="false" outlineLevel="0" collapsed="false">
      <c r="A1630" s="0" t="s">
        <v>296</v>
      </c>
      <c r="B1630" s="0" t="n">
        <f aca="false">VALUE(LEFT(A1630,4))</f>
        <v>2021</v>
      </c>
      <c r="C1630" s="0" t="str">
        <f aca="false">"FY"&amp;IF(VALUE(MID(A1630,6,2))&gt;=4,VALUE(LEFT(A1630,4)),VALUE(LEFT(A1630,4))-1)&amp;"-"&amp;TEXT(MOD(IF(VALUE(MID(A1630,6,2))&gt;=4,VALUE(LEFT(A1630,4)),VALUE(LEFT(A1630,4))-1)+1,100),"00")</f>
        <v>FY2021-22</v>
      </c>
      <c r="D1630" s="0" t="s">
        <v>150</v>
      </c>
      <c r="E1630" s="0" t="s">
        <v>150</v>
      </c>
      <c r="F1630" s="0" t="str">
        <f aca="false">INDEX(Mapping!$B$2:$B$465,MATCH(E1630,Mapping!$A$2:$A$465,0))</f>
        <v>DNH &amp; DD (UT)</v>
      </c>
      <c r="G1630" s="0" t="str">
        <f aca="false">INDEX(Mapping!$C$2:$C$465,MATCH(E1630,Mapping!$A$2:$A$465,0))</f>
        <v>DNH &amp; DD (UT)</v>
      </c>
      <c r="H1630" s="2" t="n">
        <v>0.06</v>
      </c>
      <c r="I1630" s="3" t="n">
        <v>0.001</v>
      </c>
    </row>
    <row r="1631" customFormat="false" ht="15" hidden="false" customHeight="false" outlineLevel="0" collapsed="false">
      <c r="A1631" s="0" t="s">
        <v>387</v>
      </c>
      <c r="B1631" s="0" t="n">
        <f aca="false">VALUE(LEFT(A1631,4))</f>
        <v>2021</v>
      </c>
      <c r="C1631" s="0" t="str">
        <f aca="false">"FY"&amp;IF(VALUE(MID(A1631,6,2))&gt;=4,VALUE(LEFT(A1631,4)),VALUE(LEFT(A1631,4))-1)&amp;"-"&amp;TEXT(MOD(IF(VALUE(MID(A1631,6,2))&gt;=4,VALUE(LEFT(A1631,4)),VALUE(LEFT(A1631,4))-1)+1,100),"00")</f>
        <v>FY2021-22</v>
      </c>
      <c r="D1631" s="0" t="s">
        <v>39</v>
      </c>
      <c r="E1631" s="0" t="s">
        <v>39</v>
      </c>
      <c r="F1631" s="0" t="str">
        <f aca="false">INDEX(Mapping!$B$2:$B$465,MATCH(E1631,Mapping!$A$2:$A$465,0))</f>
        <v>WEST BENGAL</v>
      </c>
      <c r="G1631" s="0" t="str">
        <f aca="false">INDEX(Mapping!$C$2:$C$465,MATCH(E1631,Mapping!$A$2:$A$465,0))</f>
        <v>WEST BENGAL</v>
      </c>
      <c r="H1631" s="2" t="n">
        <v>1300.01</v>
      </c>
      <c r="I1631" s="3" t="n">
        <v>23.97</v>
      </c>
    </row>
    <row r="1632" customFormat="false" ht="15" hidden="false" customHeight="false" outlineLevel="0" collapsed="false">
      <c r="A1632" s="0" t="s">
        <v>387</v>
      </c>
      <c r="B1632" s="0" t="n">
        <f aca="false">VALUE(LEFT(A1632,4))</f>
        <v>2021</v>
      </c>
      <c r="C1632" s="0" t="str">
        <f aca="false">"FY"&amp;IF(VALUE(MID(A1632,6,2))&gt;=4,VALUE(LEFT(A1632,4)),VALUE(LEFT(A1632,4))-1)&amp;"-"&amp;TEXT(MOD(IF(VALUE(MID(A1632,6,2))&gt;=4,VALUE(LEFT(A1632,4)),VALUE(LEFT(A1632,4))-1)+1,100),"00")</f>
        <v>FY2021-22</v>
      </c>
      <c r="D1632" s="0" t="s">
        <v>45</v>
      </c>
      <c r="E1632" s="0" t="s">
        <v>45</v>
      </c>
      <c r="F1632" s="0" t="str">
        <f aca="false">INDEX(Mapping!$B$2:$B$465,MATCH(E1632,Mapping!$A$2:$A$465,0))</f>
        <v>BIHAR</v>
      </c>
      <c r="G1632" s="0" t="str">
        <f aca="false">INDEX(Mapping!$C$2:$C$465,MATCH(E1632,Mapping!$A$2:$A$465,0))</f>
        <v>BIHAR</v>
      </c>
      <c r="H1632" s="2" t="n">
        <v>534.15</v>
      </c>
      <c r="I1632" s="3" t="n">
        <v>9.85</v>
      </c>
    </row>
    <row r="1633" customFormat="false" ht="15" hidden="false" customHeight="false" outlineLevel="0" collapsed="false">
      <c r="A1633" s="0" t="s">
        <v>387</v>
      </c>
      <c r="B1633" s="0" t="n">
        <f aca="false">VALUE(LEFT(A1633,4))</f>
        <v>2021</v>
      </c>
      <c r="C1633" s="0" t="str">
        <f aca="false">"FY"&amp;IF(VALUE(MID(A1633,6,2))&gt;=4,VALUE(LEFT(A1633,4)),VALUE(LEFT(A1633,4))-1)&amp;"-"&amp;TEXT(MOD(IF(VALUE(MID(A1633,6,2))&gt;=4,VALUE(LEFT(A1633,4)),VALUE(LEFT(A1633,4))-1)+1,100),"00")</f>
        <v>FY2021-22</v>
      </c>
      <c r="D1633" s="0" t="s">
        <v>36</v>
      </c>
      <c r="E1633" s="0" t="s">
        <v>36</v>
      </c>
      <c r="F1633" s="0" t="str">
        <f aca="false">INDEX(Mapping!$B$2:$B$465,MATCH(E1633,Mapping!$A$2:$A$465,0))</f>
        <v>UTTAR PRADESH</v>
      </c>
      <c r="G1633" s="0" t="str">
        <f aca="false">INDEX(Mapping!$C$2:$C$465,MATCH(E1633,Mapping!$A$2:$A$465,0))</f>
        <v>UTTAR PRADESH</v>
      </c>
      <c r="H1633" s="2" t="n">
        <v>401.54</v>
      </c>
      <c r="I1633" s="3" t="n">
        <v>7.4</v>
      </c>
    </row>
    <row r="1634" customFormat="false" ht="15" hidden="false" customHeight="false" outlineLevel="0" collapsed="false">
      <c r="A1634" s="0" t="s">
        <v>387</v>
      </c>
      <c r="B1634" s="0" t="n">
        <f aca="false">VALUE(LEFT(A1634,4))</f>
        <v>2021</v>
      </c>
      <c r="C1634" s="0" t="str">
        <f aca="false">"FY"&amp;IF(VALUE(MID(A1634,6,2))&gt;=4,VALUE(LEFT(A1634,4)),VALUE(LEFT(A1634,4))-1)&amp;"-"&amp;TEXT(MOD(IF(VALUE(MID(A1634,6,2))&gt;=4,VALUE(LEFT(A1634,4)),VALUE(LEFT(A1634,4))-1)+1,100),"00")</f>
        <v>FY2021-22</v>
      </c>
      <c r="D1634" s="0" t="s">
        <v>46</v>
      </c>
      <c r="E1634" s="0" t="s">
        <v>46</v>
      </c>
      <c r="F1634" s="0" t="str">
        <f aca="false">INDEX(Mapping!$B$2:$B$465,MATCH(E1634,Mapping!$A$2:$A$465,0))</f>
        <v>CHHATTISGARH</v>
      </c>
      <c r="G1634" s="0" t="str">
        <f aca="false">INDEX(Mapping!$C$2:$C$465,MATCH(E1634,Mapping!$A$2:$A$465,0))</f>
        <v>CHHATTISGARH</v>
      </c>
      <c r="H1634" s="2" t="n">
        <v>328.73</v>
      </c>
      <c r="I1634" s="3" t="n">
        <v>6.06</v>
      </c>
    </row>
    <row r="1635" customFormat="false" ht="15" hidden="false" customHeight="false" outlineLevel="0" collapsed="false">
      <c r="A1635" s="0" t="s">
        <v>387</v>
      </c>
      <c r="B1635" s="0" t="n">
        <f aca="false">VALUE(LEFT(A1635,4))</f>
        <v>2021</v>
      </c>
      <c r="C1635" s="0" t="str">
        <f aca="false">"FY"&amp;IF(VALUE(MID(A1635,6,2))&gt;=4,VALUE(LEFT(A1635,4)),VALUE(LEFT(A1635,4))-1)&amp;"-"&amp;TEXT(MOD(IF(VALUE(MID(A1635,6,2))&gt;=4,VALUE(LEFT(A1635,4)),VALUE(LEFT(A1635,4))-1)+1,100),"00")</f>
        <v>FY2021-22</v>
      </c>
      <c r="D1635" s="0" t="s">
        <v>79</v>
      </c>
      <c r="E1635" s="0" t="s">
        <v>79</v>
      </c>
      <c r="F1635" s="0" t="str">
        <f aca="false">INDEX(Mapping!$B$2:$B$465,MATCH(E1635,Mapping!$A$2:$A$465,0))</f>
        <v>MAHAN ENERGEN (EX-ESSAR POWER MP)</v>
      </c>
      <c r="G1635" s="0" t="str">
        <f aca="false">INDEX(Mapping!$C$2:$C$465,MATCH(E1635,Mapping!$A$2:$A$465,0))</f>
        <v>ADANI POWER (ALL PLANTS)</v>
      </c>
      <c r="H1635" s="2" t="n">
        <v>224.29</v>
      </c>
      <c r="I1635" s="3" t="n">
        <v>4.14</v>
      </c>
    </row>
    <row r="1636" customFormat="false" ht="15" hidden="false" customHeight="false" outlineLevel="0" collapsed="false">
      <c r="A1636" s="0" t="s">
        <v>387</v>
      </c>
      <c r="B1636" s="0" t="n">
        <f aca="false">VALUE(LEFT(A1636,4))</f>
        <v>2021</v>
      </c>
      <c r="C1636" s="0" t="str">
        <f aca="false">"FY"&amp;IF(VALUE(MID(A1636,6,2))&gt;=4,VALUE(LEFT(A1636,4)),VALUE(LEFT(A1636,4))-1)&amp;"-"&amp;TEXT(MOD(IF(VALUE(MID(A1636,6,2))&gt;=4,VALUE(LEFT(A1636,4)),VALUE(LEFT(A1636,4))-1)+1,100),"00")</f>
        <v>FY2021-22</v>
      </c>
      <c r="D1636" s="0" t="s">
        <v>67</v>
      </c>
      <c r="E1636" s="0" t="s">
        <v>67</v>
      </c>
      <c r="F1636" s="0" t="str">
        <f aca="false">INDEX(Mapping!$B$2:$B$465,MATCH(E1636,Mapping!$A$2:$A$465,0))</f>
        <v>JINDAL POWER LTD - STAGE 2</v>
      </c>
      <c r="G1636" s="0" t="str">
        <f aca="false">INDEX(Mapping!$C$2:$C$465,MATCH(E1636,Mapping!$A$2:$A$465,0))</f>
        <v>JINDAL POWER LTD (BOTH STAGES)</v>
      </c>
      <c r="H1636" s="2" t="n">
        <v>214.41</v>
      </c>
      <c r="I1636" s="3" t="n">
        <v>3.95</v>
      </c>
    </row>
    <row r="1637" customFormat="false" ht="15" hidden="false" customHeight="false" outlineLevel="0" collapsed="false">
      <c r="A1637" s="0" t="s">
        <v>387</v>
      </c>
      <c r="B1637" s="0" t="n">
        <f aca="false">VALUE(LEFT(A1637,4))</f>
        <v>2021</v>
      </c>
      <c r="C1637" s="0" t="str">
        <f aca="false">"FY"&amp;IF(VALUE(MID(A1637,6,2))&gt;=4,VALUE(LEFT(A1637,4)),VALUE(LEFT(A1637,4))-1)&amp;"-"&amp;TEXT(MOD(IF(VALUE(MID(A1637,6,2))&gt;=4,VALUE(LEFT(A1637,4)),VALUE(LEFT(A1637,4))-1)+1,100),"00")</f>
        <v>FY2021-22</v>
      </c>
      <c r="D1637" s="0" t="s">
        <v>41</v>
      </c>
      <c r="E1637" s="0" t="s">
        <v>41</v>
      </c>
      <c r="F1637" s="0" t="str">
        <f aca="false">INDEX(Mapping!$B$2:$B$465,MATCH(E1637,Mapping!$A$2:$A$465,0))</f>
        <v>RAJASTHAN</v>
      </c>
      <c r="G1637" s="0" t="str">
        <f aca="false">INDEX(Mapping!$C$2:$C$465,MATCH(E1637,Mapping!$A$2:$A$465,0))</f>
        <v>RAJASTHAN</v>
      </c>
      <c r="H1637" s="2" t="n">
        <v>198.47</v>
      </c>
      <c r="I1637" s="3" t="n">
        <v>3.66</v>
      </c>
    </row>
    <row r="1638" customFormat="false" ht="15" hidden="false" customHeight="false" outlineLevel="0" collapsed="false">
      <c r="A1638" s="0" t="s">
        <v>387</v>
      </c>
      <c r="B1638" s="0" t="n">
        <f aca="false">VALUE(LEFT(A1638,4))</f>
        <v>2021</v>
      </c>
      <c r="C1638" s="0" t="str">
        <f aca="false">"FY"&amp;IF(VALUE(MID(A1638,6,2))&gt;=4,VALUE(LEFT(A1638,4)),VALUE(LEFT(A1638,4))-1)&amp;"-"&amp;TEXT(MOD(IF(VALUE(MID(A1638,6,2))&gt;=4,VALUE(LEFT(A1638,4)),VALUE(LEFT(A1638,4))-1)+1,100),"00")</f>
        <v>FY2021-22</v>
      </c>
      <c r="D1638" s="0" t="s">
        <v>72</v>
      </c>
      <c r="E1638" s="0" t="s">
        <v>72</v>
      </c>
      <c r="F1638" s="0" t="str">
        <f aca="false">INDEX(Mapping!$B$2:$B$465,MATCH(E1638,Mapping!$A$2:$A$465,0))</f>
        <v>JINDAL POWER LTD - STAGE 1</v>
      </c>
      <c r="G1638" s="0" t="str">
        <f aca="false">INDEX(Mapping!$C$2:$C$465,MATCH(E1638,Mapping!$A$2:$A$465,0))</f>
        <v>JINDAL POWER LTD (BOTH STAGES)</v>
      </c>
      <c r="H1638" s="2" t="n">
        <v>190.96</v>
      </c>
      <c r="I1638" s="3" t="n">
        <v>3.52</v>
      </c>
    </row>
    <row r="1639" customFormat="false" ht="15" hidden="false" customHeight="false" outlineLevel="0" collapsed="false">
      <c r="A1639" s="0" t="s">
        <v>387</v>
      </c>
      <c r="B1639" s="0" t="n">
        <f aca="false">VALUE(LEFT(A1639,4))</f>
        <v>2021</v>
      </c>
      <c r="C1639" s="0" t="str">
        <f aca="false">"FY"&amp;IF(VALUE(MID(A1639,6,2))&gt;=4,VALUE(LEFT(A1639,4)),VALUE(LEFT(A1639,4))-1)&amp;"-"&amp;TEXT(MOD(IF(VALUE(MID(A1639,6,2))&gt;=4,VALUE(LEFT(A1639,4)),VALUE(LEFT(A1639,4))-1)+1,100),"00")</f>
        <v>FY2021-22</v>
      </c>
      <c r="D1639" s="0" t="s">
        <v>47</v>
      </c>
      <c r="E1639" s="0" t="s">
        <v>47</v>
      </c>
      <c r="F1639" s="0" t="str">
        <f aca="false">INDEX(Mapping!$B$2:$B$465,MATCH(E1639,Mapping!$A$2:$A$465,0))</f>
        <v>KARNATAKA</v>
      </c>
      <c r="G1639" s="0" t="str">
        <f aca="false">INDEX(Mapping!$C$2:$C$465,MATCH(E1639,Mapping!$A$2:$A$465,0))</f>
        <v>KARNATAKA</v>
      </c>
      <c r="H1639" s="2" t="n">
        <v>175.04</v>
      </c>
      <c r="I1639" s="3" t="n">
        <v>3.23</v>
      </c>
    </row>
    <row r="1640" customFormat="false" ht="15" hidden="false" customHeight="false" outlineLevel="0" collapsed="false">
      <c r="A1640" s="0" t="s">
        <v>387</v>
      </c>
      <c r="B1640" s="0" t="n">
        <f aca="false">VALUE(LEFT(A1640,4))</f>
        <v>2021</v>
      </c>
      <c r="C1640" s="0" t="str">
        <f aca="false">"FY"&amp;IF(VALUE(MID(A1640,6,2))&gt;=4,VALUE(LEFT(A1640,4)),VALUE(LEFT(A1640,4))-1)&amp;"-"&amp;TEXT(MOD(IF(VALUE(MID(A1640,6,2))&gt;=4,VALUE(LEFT(A1640,4)),VALUE(LEFT(A1640,4))-1)+1,100),"00")</f>
        <v>FY2021-22</v>
      </c>
      <c r="D1640" s="0" t="s">
        <v>62</v>
      </c>
      <c r="E1640" s="0" t="s">
        <v>62</v>
      </c>
      <c r="F1640" s="0" t="str">
        <f aca="false">INDEX(Mapping!$B$2:$B$465,MATCH(E1640,Mapping!$A$2:$A$465,0))</f>
        <v>TEESTA URJA (TEESTA-III HEP)</v>
      </c>
      <c r="G1640" s="0" t="str">
        <f aca="false">INDEX(Mapping!$C$2:$C$465,MATCH(E1640,Mapping!$A$2:$A$465,0))</f>
        <v>TEESTA URJA (TEESTA-III HEP)</v>
      </c>
      <c r="H1640" s="2" t="n">
        <v>154.72</v>
      </c>
      <c r="I1640" s="3" t="n">
        <v>2.85</v>
      </c>
    </row>
    <row r="1641" customFormat="false" ht="15" hidden="false" customHeight="false" outlineLevel="0" collapsed="false">
      <c r="A1641" s="0" t="s">
        <v>387</v>
      </c>
      <c r="B1641" s="0" t="n">
        <f aca="false">VALUE(LEFT(A1641,4))</f>
        <v>2021</v>
      </c>
      <c r="C1641" s="0" t="str">
        <f aca="false">"FY"&amp;IF(VALUE(MID(A1641,6,2))&gt;=4,VALUE(LEFT(A1641,4)),VALUE(LEFT(A1641,4))-1)&amp;"-"&amp;TEXT(MOD(IF(VALUE(MID(A1641,6,2))&gt;=4,VALUE(LEFT(A1641,4)),VALUE(LEFT(A1641,4))-1)+1,100),"00")</f>
        <v>FY2021-22</v>
      </c>
      <c r="D1641" s="0" t="s">
        <v>89</v>
      </c>
      <c r="E1641" s="0" t="s">
        <v>89</v>
      </c>
      <c r="F1641" s="0" t="str">
        <f aca="false">INDEX(Mapping!$B$2:$B$465,MATCH(E1641,Mapping!$A$2:$A$465,0))</f>
        <v>MB POWER (MP)</v>
      </c>
      <c r="G1641" s="0" t="str">
        <f aca="false">INDEX(Mapping!$C$2:$C$465,MATCH(E1641,Mapping!$A$2:$A$465,0))</f>
        <v>MB POWER (MP)</v>
      </c>
      <c r="H1641" s="2" t="n">
        <v>154.58</v>
      </c>
      <c r="I1641" s="3" t="n">
        <v>2.85</v>
      </c>
    </row>
    <row r="1642" customFormat="false" ht="15" hidden="false" customHeight="false" outlineLevel="0" collapsed="false">
      <c r="A1642" s="0" t="s">
        <v>387</v>
      </c>
      <c r="B1642" s="0" t="n">
        <f aca="false">VALUE(LEFT(A1642,4))</f>
        <v>2021</v>
      </c>
      <c r="C1642" s="0" t="str">
        <f aca="false">"FY"&amp;IF(VALUE(MID(A1642,6,2))&gt;=4,VALUE(LEFT(A1642,4)),VALUE(LEFT(A1642,4))-1)&amp;"-"&amp;TEXT(MOD(IF(VALUE(MID(A1642,6,2))&gt;=4,VALUE(LEFT(A1642,4)),VALUE(LEFT(A1642,4))-1)+1,100),"00")</f>
        <v>FY2021-22</v>
      </c>
      <c r="D1642" s="0" t="s">
        <v>61</v>
      </c>
      <c r="E1642" s="0" t="s">
        <v>61</v>
      </c>
      <c r="F1642" s="0" t="str">
        <f aca="false">INDEX(Mapping!$B$2:$B$465,MATCH(E1642,Mapping!$A$2:$A$465,0))</f>
        <v>ASSAM</v>
      </c>
      <c r="G1642" s="0" t="str">
        <f aca="false">INDEX(Mapping!$C$2:$C$465,MATCH(E1642,Mapping!$A$2:$A$465,0))</f>
        <v>ASSAM</v>
      </c>
      <c r="H1642" s="2" t="n">
        <v>138.88</v>
      </c>
      <c r="I1642" s="3" t="n">
        <v>2.56</v>
      </c>
    </row>
    <row r="1643" customFormat="false" ht="15" hidden="false" customHeight="false" outlineLevel="0" collapsed="false">
      <c r="A1643" s="0" t="s">
        <v>387</v>
      </c>
      <c r="B1643" s="0" t="n">
        <f aca="false">VALUE(LEFT(A1643,4))</f>
        <v>2021</v>
      </c>
      <c r="C1643" s="0" t="str">
        <f aca="false">"FY"&amp;IF(VALUE(MID(A1643,6,2))&gt;=4,VALUE(LEFT(A1643,4)),VALUE(LEFT(A1643,4))-1)&amp;"-"&amp;TEXT(MOD(IF(VALUE(MID(A1643,6,2))&gt;=4,VALUE(LEFT(A1643,4)),VALUE(LEFT(A1643,4))-1)+1,100),"00")</f>
        <v>FY2021-22</v>
      </c>
      <c r="D1643" s="0" t="s">
        <v>71</v>
      </c>
      <c r="E1643" s="0" t="s">
        <v>71</v>
      </c>
      <c r="F1643" s="0" t="str">
        <f aca="false">INDEX(Mapping!$B$2:$B$465,MATCH(E1643,Mapping!$A$2:$A$465,0))</f>
        <v>KERALA</v>
      </c>
      <c r="G1643" s="0" t="str">
        <f aca="false">INDEX(Mapping!$C$2:$C$465,MATCH(E1643,Mapping!$A$2:$A$465,0))</f>
        <v>KERALA</v>
      </c>
      <c r="H1643" s="2" t="n">
        <v>106.85</v>
      </c>
      <c r="I1643" s="3" t="n">
        <v>1.97</v>
      </c>
    </row>
    <row r="1644" customFormat="false" ht="15" hidden="false" customHeight="false" outlineLevel="0" collapsed="false">
      <c r="A1644" s="0" t="s">
        <v>387</v>
      </c>
      <c r="B1644" s="0" t="n">
        <f aca="false">VALUE(LEFT(A1644,4))</f>
        <v>2021</v>
      </c>
      <c r="C1644" s="0" t="str">
        <f aca="false">"FY"&amp;IF(VALUE(MID(A1644,6,2))&gt;=4,VALUE(LEFT(A1644,4)),VALUE(LEFT(A1644,4))-1)&amp;"-"&amp;TEXT(MOD(IF(VALUE(MID(A1644,6,2))&gt;=4,VALUE(LEFT(A1644,4)),VALUE(LEFT(A1644,4))-1)+1,100),"00")</f>
        <v>FY2021-22</v>
      </c>
      <c r="D1644" s="0" t="s">
        <v>48</v>
      </c>
      <c r="E1644" s="0" t="s">
        <v>48</v>
      </c>
      <c r="F1644" s="0" t="str">
        <f aca="false">INDEX(Mapping!$B$2:$B$465,MATCH(E1644,Mapping!$A$2:$A$465,0))</f>
        <v>DELHI</v>
      </c>
      <c r="G1644" s="0" t="str">
        <f aca="false">INDEX(Mapping!$C$2:$C$465,MATCH(E1644,Mapping!$A$2:$A$465,0))</f>
        <v>DELHI</v>
      </c>
      <c r="H1644" s="2" t="n">
        <v>103.23</v>
      </c>
      <c r="I1644" s="3" t="n">
        <v>1.9</v>
      </c>
    </row>
    <row r="1645" customFormat="false" ht="15" hidden="false" customHeight="false" outlineLevel="0" collapsed="false">
      <c r="A1645" s="0" t="s">
        <v>387</v>
      </c>
      <c r="B1645" s="0" t="n">
        <f aca="false">VALUE(LEFT(A1645,4))</f>
        <v>2021</v>
      </c>
      <c r="C1645" s="0" t="str">
        <f aca="false">"FY"&amp;IF(VALUE(MID(A1645,6,2))&gt;=4,VALUE(LEFT(A1645,4)),VALUE(LEFT(A1645,4))-1)&amp;"-"&amp;TEXT(MOD(IF(VALUE(MID(A1645,6,2))&gt;=4,VALUE(LEFT(A1645,4)),VALUE(LEFT(A1645,4))-1)+1,100),"00")</f>
        <v>FY2021-22</v>
      </c>
      <c r="D1645" s="0" t="s">
        <v>134</v>
      </c>
      <c r="E1645" s="0" t="s">
        <v>134</v>
      </c>
      <c r="F1645" s="0" t="str">
        <f aca="false">INDEX(Mapping!$B$2:$B$465,MATCH(E1645,Mapping!$A$2:$A$465,0))</f>
        <v>NTPC STATIONS</v>
      </c>
      <c r="G1645" s="0" t="str">
        <f aca="false">INDEX(Mapping!$C$2:$C$465,MATCH(E1645,Mapping!$A$2:$A$465,0))</f>
        <v>NTPC GROUP</v>
      </c>
      <c r="H1645" s="2" t="n">
        <v>97.62</v>
      </c>
      <c r="I1645" s="3" t="n">
        <v>1.8</v>
      </c>
    </row>
    <row r="1646" customFormat="false" ht="15" hidden="false" customHeight="false" outlineLevel="0" collapsed="false">
      <c r="A1646" s="0" t="s">
        <v>387</v>
      </c>
      <c r="B1646" s="0" t="n">
        <f aca="false">VALUE(LEFT(A1646,4))</f>
        <v>2021</v>
      </c>
      <c r="C1646" s="0" t="str">
        <f aca="false">"FY"&amp;IF(VALUE(MID(A1646,6,2))&gt;=4,VALUE(LEFT(A1646,4)),VALUE(LEFT(A1646,4))-1)&amp;"-"&amp;TEXT(MOD(IF(VALUE(MID(A1646,6,2))&gt;=4,VALUE(LEFT(A1646,4)),VALUE(LEFT(A1646,4))-1)+1,100),"00")</f>
        <v>FY2021-22</v>
      </c>
      <c r="D1646" s="0" t="s">
        <v>65</v>
      </c>
      <c r="E1646" s="0" t="s">
        <v>65</v>
      </c>
      <c r="F1646" s="0" t="str">
        <f aca="false">INDEX(Mapping!$B$2:$B$465,MATCH(E1646,Mapping!$A$2:$A$465,0))</f>
        <v>JAYPEE NIGRIE STPP</v>
      </c>
      <c r="G1646" s="0" t="str">
        <f aca="false">INDEX(Mapping!$C$2:$C$465,MATCH(E1646,Mapping!$A$2:$A$465,0))</f>
        <v>JAYPEE NIGRIE STPP</v>
      </c>
      <c r="H1646" s="2" t="n">
        <v>97.31</v>
      </c>
      <c r="I1646" s="3" t="n">
        <v>1.79</v>
      </c>
    </row>
    <row r="1647" customFormat="false" ht="15" hidden="false" customHeight="false" outlineLevel="0" collapsed="false">
      <c r="A1647" s="0" t="s">
        <v>387</v>
      </c>
      <c r="B1647" s="0" t="n">
        <f aca="false">VALUE(LEFT(A1647,4))</f>
        <v>2021</v>
      </c>
      <c r="C1647" s="0" t="str">
        <f aca="false">"FY"&amp;IF(VALUE(MID(A1647,6,2))&gt;=4,VALUE(LEFT(A1647,4)),VALUE(LEFT(A1647,4))-1)&amp;"-"&amp;TEXT(MOD(IF(VALUE(MID(A1647,6,2))&gt;=4,VALUE(LEFT(A1647,4)),VALUE(LEFT(A1647,4))-1)+1,100),"00")</f>
        <v>FY2021-22</v>
      </c>
      <c r="D1647" s="0" t="s">
        <v>53</v>
      </c>
      <c r="E1647" s="0" t="s">
        <v>53</v>
      </c>
      <c r="F1647" s="0" t="str">
        <f aca="false">INDEX(Mapping!$B$2:$B$465,MATCH(E1647,Mapping!$A$2:$A$465,0))</f>
        <v>HIMACHAL PRADESH</v>
      </c>
      <c r="G1647" s="0" t="str">
        <f aca="false">INDEX(Mapping!$C$2:$C$465,MATCH(E1647,Mapping!$A$2:$A$465,0))</f>
        <v>HIMACHAL PRADESH</v>
      </c>
      <c r="H1647" s="2" t="n">
        <v>79.35</v>
      </c>
      <c r="I1647" s="3" t="n">
        <v>1.46</v>
      </c>
    </row>
    <row r="1648" customFormat="false" ht="15" hidden="false" customHeight="false" outlineLevel="0" collapsed="false">
      <c r="A1648" s="0" t="s">
        <v>387</v>
      </c>
      <c r="B1648" s="0" t="n">
        <f aca="false">VALUE(LEFT(A1648,4))</f>
        <v>2021</v>
      </c>
      <c r="C1648" s="0" t="str">
        <f aca="false">"FY"&amp;IF(VALUE(MID(A1648,6,2))&gt;=4,VALUE(LEFT(A1648,4)),VALUE(LEFT(A1648,4))-1)&amp;"-"&amp;TEXT(MOD(IF(VALUE(MID(A1648,6,2))&gt;=4,VALUE(LEFT(A1648,4)),VALUE(LEFT(A1648,4))-1)+1,100),"00")</f>
        <v>FY2021-22</v>
      </c>
      <c r="D1648" s="0" t="s">
        <v>57</v>
      </c>
      <c r="E1648" s="0" t="s">
        <v>57</v>
      </c>
      <c r="F1648" s="0" t="str">
        <f aca="false">INDEX(Mapping!$B$2:$B$465,MATCH(E1648,Mapping!$A$2:$A$465,0))</f>
        <v>SEIL ENERGY INDIA (EX-SEMBCORP)</v>
      </c>
      <c r="G1648" s="0" t="str">
        <f aca="false">INDEX(Mapping!$C$2:$C$465,MATCH(E1648,Mapping!$A$2:$A$465,0))</f>
        <v>SEIL ENERGY INDIA</v>
      </c>
      <c r="H1648" s="2" t="n">
        <v>79</v>
      </c>
      <c r="I1648" s="3" t="n">
        <v>1.46</v>
      </c>
    </row>
    <row r="1649" customFormat="false" ht="15" hidden="false" customHeight="false" outlineLevel="0" collapsed="false">
      <c r="A1649" s="0" t="s">
        <v>387</v>
      </c>
      <c r="B1649" s="0" t="n">
        <f aca="false">VALUE(LEFT(A1649,4))</f>
        <v>2021</v>
      </c>
      <c r="C1649" s="0" t="str">
        <f aca="false">"FY"&amp;IF(VALUE(MID(A1649,6,2))&gt;=4,VALUE(LEFT(A1649,4)),VALUE(LEFT(A1649,4))-1)&amp;"-"&amp;TEXT(MOD(IF(VALUE(MID(A1649,6,2))&gt;=4,VALUE(LEFT(A1649,4)),VALUE(LEFT(A1649,4))-1)+1,100),"00")</f>
        <v>FY2021-22</v>
      </c>
      <c r="D1649" s="0" t="s">
        <v>43</v>
      </c>
      <c r="E1649" s="0" t="s">
        <v>43</v>
      </c>
      <c r="F1649" s="0" t="str">
        <f aca="false">INDEX(Mapping!$B$2:$B$465,MATCH(E1649,Mapping!$A$2:$A$465,0))</f>
        <v>ODISHA</v>
      </c>
      <c r="G1649" s="0" t="str">
        <f aca="false">INDEX(Mapping!$C$2:$C$465,MATCH(E1649,Mapping!$A$2:$A$465,0))</f>
        <v>ODISHA</v>
      </c>
      <c r="H1649" s="2" t="n">
        <v>69.37</v>
      </c>
      <c r="I1649" s="3" t="n">
        <v>1.28</v>
      </c>
    </row>
    <row r="1650" customFormat="false" ht="15" hidden="false" customHeight="false" outlineLevel="0" collapsed="false">
      <c r="A1650" s="0" t="s">
        <v>387</v>
      </c>
      <c r="B1650" s="0" t="n">
        <f aca="false">VALUE(LEFT(A1650,4))</f>
        <v>2021</v>
      </c>
      <c r="C1650" s="0" t="str">
        <f aca="false">"FY"&amp;IF(VALUE(MID(A1650,6,2))&gt;=4,VALUE(LEFT(A1650,4)),VALUE(LEFT(A1650,4))-1)&amp;"-"&amp;TEXT(MOD(IF(VALUE(MID(A1650,6,2))&gt;=4,VALUE(LEFT(A1650,4)),VALUE(LEFT(A1650,4))-1)+1,100),"00")</f>
        <v>FY2021-22</v>
      </c>
      <c r="D1650" s="0" t="s">
        <v>116</v>
      </c>
      <c r="E1650" s="0" t="s">
        <v>116</v>
      </c>
      <c r="F1650" s="0" t="str">
        <f aca="false">INDEX(Mapping!$B$2:$B$465,MATCH(E1650,Mapping!$A$2:$A$465,0))</f>
        <v>RKM POWERGEN</v>
      </c>
      <c r="G1650" s="0" t="str">
        <f aca="false">INDEX(Mapping!$C$2:$C$465,MATCH(E1650,Mapping!$A$2:$A$465,0))</f>
        <v>RKM POWERGEN</v>
      </c>
      <c r="H1650" s="2" t="n">
        <v>67.98</v>
      </c>
      <c r="I1650" s="3" t="n">
        <v>1.25</v>
      </c>
    </row>
    <row r="1651" customFormat="false" ht="15" hidden="false" customHeight="false" outlineLevel="0" collapsed="false">
      <c r="A1651" s="0" t="s">
        <v>387</v>
      </c>
      <c r="B1651" s="0" t="n">
        <f aca="false">VALUE(LEFT(A1651,4))</f>
        <v>2021</v>
      </c>
      <c r="C1651" s="0" t="str">
        <f aca="false">"FY"&amp;IF(VALUE(MID(A1651,6,2))&gt;=4,VALUE(LEFT(A1651,4)),VALUE(LEFT(A1651,4))-1)&amp;"-"&amp;TEXT(MOD(IF(VALUE(MID(A1651,6,2))&gt;=4,VALUE(LEFT(A1651,4)),VALUE(LEFT(A1651,4))-1)+1,100),"00")</f>
        <v>FY2021-22</v>
      </c>
      <c r="D1651" s="0" t="s">
        <v>106</v>
      </c>
      <c r="E1651" s="0" t="s">
        <v>106</v>
      </c>
      <c r="F1651" s="0" t="str">
        <f aca="false">INDEX(Mapping!$B$2:$B$465,MATCH(E1651,Mapping!$A$2:$A$465,0))</f>
        <v>ACB (INDIA)</v>
      </c>
      <c r="G1651" s="0" t="str">
        <f aca="false">INDEX(Mapping!$C$2:$C$465,MATCH(E1651,Mapping!$A$2:$A$465,0))</f>
        <v>ACB (INDIA)</v>
      </c>
      <c r="H1651" s="2" t="n">
        <v>66.97</v>
      </c>
      <c r="I1651" s="3" t="n">
        <v>1.23</v>
      </c>
    </row>
    <row r="1652" customFormat="false" ht="15" hidden="false" customHeight="false" outlineLevel="0" collapsed="false">
      <c r="A1652" s="0" t="s">
        <v>387</v>
      </c>
      <c r="B1652" s="0" t="n">
        <f aca="false">VALUE(LEFT(A1652,4))</f>
        <v>2021</v>
      </c>
      <c r="C1652" s="0" t="str">
        <f aca="false">"FY"&amp;IF(VALUE(MID(A1652,6,2))&gt;=4,VALUE(LEFT(A1652,4)),VALUE(LEFT(A1652,4))-1)&amp;"-"&amp;TEXT(MOD(IF(VALUE(MID(A1652,6,2))&gt;=4,VALUE(LEFT(A1652,4)),VALUE(LEFT(A1652,4))-1)+1,100),"00")</f>
        <v>FY2021-22</v>
      </c>
      <c r="D1652" s="0" t="s">
        <v>49</v>
      </c>
      <c r="E1652" s="0" t="s">
        <v>49</v>
      </c>
      <c r="F1652" s="0" t="str">
        <f aca="false">INDEX(Mapping!$B$2:$B$465,MATCH(E1652,Mapping!$A$2:$A$465,0))</f>
        <v>MADHYA PRADESH</v>
      </c>
      <c r="G1652" s="0" t="str">
        <f aca="false">INDEX(Mapping!$C$2:$C$465,MATCH(E1652,Mapping!$A$2:$A$465,0))</f>
        <v>MADHYA PRADESH</v>
      </c>
      <c r="H1652" s="2" t="n">
        <v>59.91</v>
      </c>
      <c r="I1652" s="3" t="n">
        <v>1.1</v>
      </c>
    </row>
    <row r="1653" customFormat="false" ht="15" hidden="false" customHeight="false" outlineLevel="0" collapsed="false">
      <c r="A1653" s="0" t="s">
        <v>387</v>
      </c>
      <c r="B1653" s="0" t="n">
        <f aca="false">VALUE(LEFT(A1653,4))</f>
        <v>2021</v>
      </c>
      <c r="C1653" s="0" t="str">
        <f aca="false">"FY"&amp;IF(VALUE(MID(A1653,6,2))&gt;=4,VALUE(LEFT(A1653,4)),VALUE(LEFT(A1653,4))-1)&amp;"-"&amp;TEXT(MOD(IF(VALUE(MID(A1653,6,2))&gt;=4,VALUE(LEFT(A1653,4)),VALUE(LEFT(A1653,4))-1)+1,100),"00")</f>
        <v>FY2021-22</v>
      </c>
      <c r="D1653" s="0" t="s">
        <v>82</v>
      </c>
      <c r="E1653" s="0" t="s">
        <v>82</v>
      </c>
      <c r="F1653" s="0" t="str">
        <f aca="false">INDEX(Mapping!$B$2:$B$465,MATCH(E1653,Mapping!$A$2:$A$465,0))</f>
        <v>JINDAL INDIA THERMAL POWER (JITPL)</v>
      </c>
      <c r="G1653" s="0" t="str">
        <f aca="false">INDEX(Mapping!$C$2:$C$465,MATCH(E1653,Mapping!$A$2:$A$465,0))</f>
        <v>JINDAL INDIA THERMAL POWER (JITPL)</v>
      </c>
      <c r="H1653" s="2" t="n">
        <v>58.45</v>
      </c>
      <c r="I1653" s="3" t="n">
        <v>1.08</v>
      </c>
    </row>
    <row r="1654" customFormat="false" ht="15" hidden="false" customHeight="false" outlineLevel="0" collapsed="false">
      <c r="A1654" s="0" t="s">
        <v>387</v>
      </c>
      <c r="B1654" s="0" t="n">
        <f aca="false">VALUE(LEFT(A1654,4))</f>
        <v>2021</v>
      </c>
      <c r="C1654" s="0" t="str">
        <f aca="false">"FY"&amp;IF(VALUE(MID(A1654,6,2))&gt;=4,VALUE(LEFT(A1654,4)),VALUE(LEFT(A1654,4))-1)&amp;"-"&amp;TEXT(MOD(IF(VALUE(MID(A1654,6,2))&gt;=4,VALUE(LEFT(A1654,4)),VALUE(LEFT(A1654,4))-1)+1,100),"00")</f>
        <v>FY2021-22</v>
      </c>
      <c r="D1654" s="0" t="s">
        <v>214</v>
      </c>
      <c r="E1654" s="0" t="s">
        <v>214</v>
      </c>
      <c r="F1654" s="0" t="str">
        <f aca="false">INDEX(Mapping!$B$2:$B$465,MATCH(E1654,Mapping!$A$2:$A$465,0))</f>
        <v>NLC INDIA</v>
      </c>
      <c r="G1654" s="0" t="str">
        <f aca="false">INDEX(Mapping!$C$2:$C$465,MATCH(E1654,Mapping!$A$2:$A$465,0))</f>
        <v>NLC INDIA GROUP</v>
      </c>
      <c r="H1654" s="2" t="n">
        <v>46.29</v>
      </c>
      <c r="I1654" s="3" t="n">
        <v>0.85</v>
      </c>
    </row>
    <row r="1655" customFormat="false" ht="15" hidden="false" customHeight="false" outlineLevel="0" collapsed="false">
      <c r="A1655" s="0" t="s">
        <v>387</v>
      </c>
      <c r="B1655" s="0" t="n">
        <f aca="false">VALUE(LEFT(A1655,4))</f>
        <v>2021</v>
      </c>
      <c r="C1655" s="0" t="str">
        <f aca="false">"FY"&amp;IF(VALUE(MID(A1655,6,2))&gt;=4,VALUE(LEFT(A1655,4)),VALUE(LEFT(A1655,4))-1)&amp;"-"&amp;TEXT(MOD(IF(VALUE(MID(A1655,6,2))&gt;=4,VALUE(LEFT(A1655,4)),VALUE(LEFT(A1655,4))-1)+1,100),"00")</f>
        <v>FY2021-22</v>
      </c>
      <c r="D1655" s="0" t="s">
        <v>85</v>
      </c>
      <c r="E1655" s="0" t="s">
        <v>85</v>
      </c>
      <c r="F1655" s="0" t="str">
        <f aca="false">INDEX(Mapping!$B$2:$B$465,MATCH(E1655,Mapping!$A$2:$A$465,0))</f>
        <v>ADANI POWER - RAIPUR TPP (EX-GMR CHHATTISGARH)</v>
      </c>
      <c r="G1655" s="0" t="str">
        <f aca="false">INDEX(Mapping!$C$2:$C$465,MATCH(E1655,Mapping!$A$2:$A$465,0))</f>
        <v>ADANI POWER (ALL PLANTS)</v>
      </c>
      <c r="H1655" s="2" t="n">
        <v>43.5</v>
      </c>
      <c r="I1655" s="3" t="n">
        <v>0.8</v>
      </c>
    </row>
    <row r="1656" customFormat="false" ht="15" hidden="false" customHeight="false" outlineLevel="0" collapsed="false">
      <c r="A1656" s="0" t="s">
        <v>387</v>
      </c>
      <c r="B1656" s="0" t="n">
        <f aca="false">VALUE(LEFT(A1656,4))</f>
        <v>2021</v>
      </c>
      <c r="C1656" s="0" t="str">
        <f aca="false">"FY"&amp;IF(VALUE(MID(A1656,6,2))&gt;=4,VALUE(LEFT(A1656,4)),VALUE(LEFT(A1656,4))-1)&amp;"-"&amp;TEXT(MOD(IF(VALUE(MID(A1656,6,2))&gt;=4,VALUE(LEFT(A1656,4)),VALUE(LEFT(A1656,4))-1)+1,100),"00")</f>
        <v>FY2021-22</v>
      </c>
      <c r="D1656" s="0" t="s">
        <v>37</v>
      </c>
      <c r="E1656" s="0" t="s">
        <v>37</v>
      </c>
      <c r="F1656" s="0" t="str">
        <f aca="false">INDEX(Mapping!$B$2:$B$465,MATCH(E1656,Mapping!$A$2:$A$465,0))</f>
        <v>MAHARASHTRA</v>
      </c>
      <c r="G1656" s="0" t="str">
        <f aca="false">INDEX(Mapping!$C$2:$C$465,MATCH(E1656,Mapping!$A$2:$A$465,0))</f>
        <v>MAHARASHTRA</v>
      </c>
      <c r="H1656" s="2" t="n">
        <v>43.03</v>
      </c>
      <c r="I1656" s="3" t="n">
        <v>0.79</v>
      </c>
    </row>
    <row r="1657" customFormat="false" ht="15" hidden="false" customHeight="false" outlineLevel="0" collapsed="false">
      <c r="A1657" s="0" t="s">
        <v>387</v>
      </c>
      <c r="B1657" s="0" t="n">
        <f aca="false">VALUE(LEFT(A1657,4))</f>
        <v>2021</v>
      </c>
      <c r="C1657" s="0" t="str">
        <f aca="false">"FY"&amp;IF(VALUE(MID(A1657,6,2))&gt;=4,VALUE(LEFT(A1657,4)),VALUE(LEFT(A1657,4))-1)&amp;"-"&amp;TEXT(MOD(IF(VALUE(MID(A1657,6,2))&gt;=4,VALUE(LEFT(A1657,4)),VALUE(LEFT(A1657,4))-1)+1,100),"00")</f>
        <v>FY2021-22</v>
      </c>
      <c r="D1657" s="0" t="s">
        <v>119</v>
      </c>
      <c r="E1657" s="0" t="s">
        <v>119</v>
      </c>
      <c r="F1657" s="0" t="str">
        <f aca="false">INDEX(Mapping!$B$2:$B$465,MATCH(E1657,Mapping!$A$2:$A$465,0))</f>
        <v>GOA</v>
      </c>
      <c r="G1657" s="0" t="str">
        <f aca="false">INDEX(Mapping!$C$2:$C$465,MATCH(E1657,Mapping!$A$2:$A$465,0))</f>
        <v>GOA</v>
      </c>
      <c r="H1657" s="2" t="n">
        <v>32.98</v>
      </c>
      <c r="I1657" s="3" t="n">
        <v>0.61</v>
      </c>
    </row>
    <row r="1658" customFormat="false" ht="15" hidden="false" customHeight="false" outlineLevel="0" collapsed="false">
      <c r="A1658" s="0" t="s">
        <v>387</v>
      </c>
      <c r="B1658" s="0" t="n">
        <f aca="false">VALUE(LEFT(A1658,4))</f>
        <v>2021</v>
      </c>
      <c r="C1658" s="0" t="str">
        <f aca="false">"FY"&amp;IF(VALUE(MID(A1658,6,2))&gt;=4,VALUE(LEFT(A1658,4)),VALUE(LEFT(A1658,4))-1)&amp;"-"&amp;TEXT(MOD(IF(VALUE(MID(A1658,6,2))&gt;=4,VALUE(LEFT(A1658,4)),VALUE(LEFT(A1658,4))-1)+1,100),"00")</f>
        <v>FY2021-22</v>
      </c>
      <c r="D1658" s="0" t="s">
        <v>35</v>
      </c>
      <c r="E1658" s="0" t="s">
        <v>35</v>
      </c>
      <c r="F1658" s="0" t="str">
        <f aca="false">INDEX(Mapping!$B$2:$B$465,MATCH(E1658,Mapping!$A$2:$A$465,0))</f>
        <v>TELANGANA</v>
      </c>
      <c r="G1658" s="0" t="str">
        <f aca="false">INDEX(Mapping!$C$2:$C$465,MATCH(E1658,Mapping!$A$2:$A$465,0))</f>
        <v>TELANGANA</v>
      </c>
      <c r="H1658" s="2" t="n">
        <v>32.03</v>
      </c>
      <c r="I1658" s="3" t="n">
        <v>0.59</v>
      </c>
    </row>
    <row r="1659" customFormat="false" ht="15" hidden="false" customHeight="false" outlineLevel="0" collapsed="false">
      <c r="A1659" s="0" t="s">
        <v>387</v>
      </c>
      <c r="B1659" s="0" t="n">
        <f aca="false">VALUE(LEFT(A1659,4))</f>
        <v>2021</v>
      </c>
      <c r="C1659" s="0" t="str">
        <f aca="false">"FY"&amp;IF(VALUE(MID(A1659,6,2))&gt;=4,VALUE(LEFT(A1659,4)),VALUE(LEFT(A1659,4))-1)&amp;"-"&amp;TEXT(MOD(IF(VALUE(MID(A1659,6,2))&gt;=4,VALUE(LEFT(A1659,4)),VALUE(LEFT(A1659,4))-1)+1,100),"00")</f>
        <v>FY2021-22</v>
      </c>
      <c r="D1659" s="0" t="s">
        <v>203</v>
      </c>
      <c r="E1659" s="0" t="s">
        <v>203</v>
      </c>
      <c r="F1659" s="0" t="str">
        <f aca="false">INDEX(Mapping!$B$2:$B$465,MATCH(E1659,Mapping!$A$2:$A$465,0))</f>
        <v>ADHUNIK POWER</v>
      </c>
      <c r="G1659" s="0" t="str">
        <f aca="false">INDEX(Mapping!$C$2:$C$465,MATCH(E1659,Mapping!$A$2:$A$465,0))</f>
        <v>ADHUNIK POWER</v>
      </c>
      <c r="H1659" s="2" t="n">
        <v>31.88</v>
      </c>
      <c r="I1659" s="3" t="n">
        <v>0.59</v>
      </c>
    </row>
    <row r="1660" customFormat="false" ht="15" hidden="false" customHeight="false" outlineLevel="0" collapsed="false">
      <c r="A1660" s="0" t="s">
        <v>387</v>
      </c>
      <c r="B1660" s="0" t="n">
        <f aca="false">VALUE(LEFT(A1660,4))</f>
        <v>2021</v>
      </c>
      <c r="C1660" s="0" t="str">
        <f aca="false">"FY"&amp;IF(VALUE(MID(A1660,6,2))&gt;=4,VALUE(LEFT(A1660,4)),VALUE(LEFT(A1660,4))-1)&amp;"-"&amp;TEXT(MOD(IF(VALUE(MID(A1660,6,2))&gt;=4,VALUE(LEFT(A1660,4)),VALUE(LEFT(A1660,4))-1)+1,100),"00")</f>
        <v>FY2021-22</v>
      </c>
      <c r="D1660" s="0" t="s">
        <v>143</v>
      </c>
      <c r="E1660" s="0" t="s">
        <v>143</v>
      </c>
      <c r="F1660" s="0" t="str">
        <f aca="false">INDEX(Mapping!$B$2:$B$465,MATCH(E1660,Mapping!$A$2:$A$465,0))</f>
        <v>MARUTI CLEAN COAL &amp; POWER</v>
      </c>
      <c r="G1660" s="0" t="str">
        <f aca="false">INDEX(Mapping!$C$2:$C$465,MATCH(E1660,Mapping!$A$2:$A$465,0))</f>
        <v>MARUTI CLEAN COAL &amp; POWER</v>
      </c>
      <c r="H1660" s="2" t="n">
        <v>26.05</v>
      </c>
      <c r="I1660" s="3" t="n">
        <v>0.48</v>
      </c>
    </row>
    <row r="1661" customFormat="false" ht="15" hidden="false" customHeight="false" outlineLevel="0" collapsed="false">
      <c r="A1661" s="0" t="s">
        <v>387</v>
      </c>
      <c r="B1661" s="0" t="n">
        <f aca="false">VALUE(LEFT(A1661,4))</f>
        <v>2021</v>
      </c>
      <c r="C1661" s="0" t="str">
        <f aca="false">"FY"&amp;IF(VALUE(MID(A1661,6,2))&gt;=4,VALUE(LEFT(A1661,4)),VALUE(LEFT(A1661,4))-1)&amp;"-"&amp;TEXT(MOD(IF(VALUE(MID(A1661,6,2))&gt;=4,VALUE(LEFT(A1661,4)),VALUE(LEFT(A1661,4))-1)+1,100),"00")</f>
        <v>FY2021-22</v>
      </c>
      <c r="D1661" s="0" t="s">
        <v>154</v>
      </c>
      <c r="E1661" s="0" t="s">
        <v>154</v>
      </c>
      <c r="F1661" s="0" t="str">
        <f aca="false">INDEX(Mapping!$B$2:$B$465,MATCH(E1661,Mapping!$A$2:$A$465,0))</f>
        <v>DVC</v>
      </c>
      <c r="G1661" s="0" t="str">
        <f aca="false">INDEX(Mapping!$C$2:$C$465,MATCH(E1661,Mapping!$A$2:$A$465,0))</f>
        <v>DVC</v>
      </c>
      <c r="H1661" s="2" t="n">
        <v>21.5</v>
      </c>
      <c r="I1661" s="3" t="n">
        <v>0.4</v>
      </c>
    </row>
    <row r="1662" customFormat="false" ht="15" hidden="false" customHeight="false" outlineLevel="0" collapsed="false">
      <c r="A1662" s="0" t="s">
        <v>387</v>
      </c>
      <c r="B1662" s="0" t="n">
        <f aca="false">VALUE(LEFT(A1662,4))</f>
        <v>2021</v>
      </c>
      <c r="C1662" s="0" t="str">
        <f aca="false">"FY"&amp;IF(VALUE(MID(A1662,6,2))&gt;=4,VALUE(LEFT(A1662,4)),VALUE(LEFT(A1662,4))-1)&amp;"-"&amp;TEXT(MOD(IF(VALUE(MID(A1662,6,2))&gt;=4,VALUE(LEFT(A1662,4)),VALUE(LEFT(A1662,4))-1)+1,100),"00")</f>
        <v>FY2021-22</v>
      </c>
      <c r="D1662" s="0" t="s">
        <v>84</v>
      </c>
      <c r="E1662" s="0" t="s">
        <v>84</v>
      </c>
      <c r="F1662" s="0" t="str">
        <f aca="false">INDEX(Mapping!$B$2:$B$465,MATCH(E1662,Mapping!$A$2:$A$465,0))</f>
        <v>DB POWER</v>
      </c>
      <c r="G1662" s="0" t="str">
        <f aca="false">INDEX(Mapping!$C$2:$C$465,MATCH(E1662,Mapping!$A$2:$A$465,0))</f>
        <v>DB POWER</v>
      </c>
      <c r="H1662" s="2" t="n">
        <v>19.48</v>
      </c>
      <c r="I1662" s="3" t="n">
        <v>0.36</v>
      </c>
    </row>
    <row r="1663" customFormat="false" ht="15" hidden="false" customHeight="false" outlineLevel="0" collapsed="false">
      <c r="A1663" s="0" t="s">
        <v>387</v>
      </c>
      <c r="B1663" s="0" t="n">
        <f aca="false">VALUE(LEFT(A1663,4))</f>
        <v>2021</v>
      </c>
      <c r="C1663" s="0" t="str">
        <f aca="false">"FY"&amp;IF(VALUE(MID(A1663,6,2))&gt;=4,VALUE(LEFT(A1663,4)),VALUE(LEFT(A1663,4))-1)&amp;"-"&amp;TEXT(MOD(IF(VALUE(MID(A1663,6,2))&gt;=4,VALUE(LEFT(A1663,4)),VALUE(LEFT(A1663,4))-1)+1,100),"00")</f>
        <v>FY2021-22</v>
      </c>
      <c r="D1663" s="0" t="s">
        <v>128</v>
      </c>
      <c r="E1663" s="0" t="s">
        <v>128</v>
      </c>
      <c r="F1663" s="0" t="str">
        <f aca="false">INDEX(Mapping!$B$2:$B$465,MATCH(E1663,Mapping!$A$2:$A$465,0))</f>
        <v>AD HYDRO POWER</v>
      </c>
      <c r="G1663" s="0" t="str">
        <f aca="false">INDEX(Mapping!$C$2:$C$465,MATCH(E1663,Mapping!$A$2:$A$465,0))</f>
        <v>AD HYDRO POWER</v>
      </c>
      <c r="H1663" s="2" t="n">
        <v>18.39</v>
      </c>
      <c r="I1663" s="3" t="n">
        <v>0.34</v>
      </c>
    </row>
    <row r="1664" customFormat="false" ht="15" hidden="false" customHeight="false" outlineLevel="0" collapsed="false">
      <c r="A1664" s="0" t="s">
        <v>387</v>
      </c>
      <c r="B1664" s="0" t="n">
        <f aca="false">VALUE(LEFT(A1664,4))</f>
        <v>2021</v>
      </c>
      <c r="C1664" s="0" t="str">
        <f aca="false">"FY"&amp;IF(VALUE(MID(A1664,6,2))&gt;=4,VALUE(LEFT(A1664,4)),VALUE(LEFT(A1664,4))-1)&amp;"-"&amp;TEXT(MOD(IF(VALUE(MID(A1664,6,2))&gt;=4,VALUE(LEFT(A1664,4)),VALUE(LEFT(A1664,4))-1)+1,100),"00")</f>
        <v>FY2021-22</v>
      </c>
      <c r="D1664" s="0" t="s">
        <v>38</v>
      </c>
      <c r="E1664" s="0" t="s">
        <v>38</v>
      </c>
      <c r="F1664" s="0" t="str">
        <f aca="false">INDEX(Mapping!$B$2:$B$465,MATCH(E1664,Mapping!$A$2:$A$465,0))</f>
        <v>ANDHRA PRADESH</v>
      </c>
      <c r="G1664" s="0" t="str">
        <f aca="false">INDEX(Mapping!$C$2:$C$465,MATCH(E1664,Mapping!$A$2:$A$465,0))</f>
        <v>ANDHRA PRADESH</v>
      </c>
      <c r="H1664" s="2" t="n">
        <v>17.89</v>
      </c>
      <c r="I1664" s="3" t="n">
        <v>0.33</v>
      </c>
    </row>
    <row r="1665" customFormat="false" ht="15" hidden="false" customHeight="false" outlineLevel="0" collapsed="false">
      <c r="A1665" s="0" t="s">
        <v>387</v>
      </c>
      <c r="B1665" s="0" t="n">
        <f aca="false">VALUE(LEFT(A1665,4))</f>
        <v>2021</v>
      </c>
      <c r="C1665" s="0" t="str">
        <f aca="false">"FY"&amp;IF(VALUE(MID(A1665,6,2))&gt;=4,VALUE(LEFT(A1665,4)),VALUE(LEFT(A1665,4))-1)&amp;"-"&amp;TEXT(MOD(IF(VALUE(MID(A1665,6,2))&gt;=4,VALUE(LEFT(A1665,4)),VALUE(LEFT(A1665,4))-1)+1,100),"00")</f>
        <v>FY2021-22</v>
      </c>
      <c r="D1665" s="0" t="s">
        <v>194</v>
      </c>
      <c r="E1665" s="0" t="s">
        <v>194</v>
      </c>
      <c r="F1665" s="0" t="str">
        <f aca="false">INDEX(Mapping!$B$2:$B$465,MATCH(E1665,Mapping!$A$2:$A$465,0))</f>
        <v>TASHIDENG HEP</v>
      </c>
      <c r="G1665" s="0" t="str">
        <f aca="false">INDEX(Mapping!$C$2:$C$465,MATCH(E1665,Mapping!$A$2:$A$465,0))</f>
        <v>TASHIDENG HEP</v>
      </c>
      <c r="H1665" s="2" t="n">
        <v>17.31</v>
      </c>
      <c r="I1665" s="3" t="n">
        <v>0.32</v>
      </c>
    </row>
    <row r="1666" customFormat="false" ht="15" hidden="false" customHeight="false" outlineLevel="0" collapsed="false">
      <c r="A1666" s="0" t="s">
        <v>387</v>
      </c>
      <c r="B1666" s="0" t="n">
        <f aca="false">VALUE(LEFT(A1666,4))</f>
        <v>2021</v>
      </c>
      <c r="C1666" s="0" t="str">
        <f aca="false">"FY"&amp;IF(VALUE(MID(A1666,6,2))&gt;=4,VALUE(LEFT(A1666,4)),VALUE(LEFT(A1666,4))-1)&amp;"-"&amp;TEXT(MOD(IF(VALUE(MID(A1666,6,2))&gt;=4,VALUE(LEFT(A1666,4)),VALUE(LEFT(A1666,4))-1)+1,100),"00")</f>
        <v>FY2021-22</v>
      </c>
      <c r="D1666" s="0" t="s">
        <v>114</v>
      </c>
      <c r="E1666" s="0" t="s">
        <v>114</v>
      </c>
      <c r="F1666" s="0" t="str">
        <f aca="false">INDEX(Mapping!$B$2:$B$465,MATCH(E1666,Mapping!$A$2:$A$465,0))</f>
        <v>ADANI POWER - RAIGARH TPP (EX-REGL)</v>
      </c>
      <c r="G1666" s="0" t="str">
        <f aca="false">INDEX(Mapping!$C$2:$C$465,MATCH(E1666,Mapping!$A$2:$A$465,0))</f>
        <v>ADANI POWER (ALL PLANTS)</v>
      </c>
      <c r="H1666" s="2" t="n">
        <v>17.01</v>
      </c>
      <c r="I1666" s="3" t="n">
        <v>0.31</v>
      </c>
    </row>
    <row r="1667" customFormat="false" ht="15" hidden="false" customHeight="false" outlineLevel="0" collapsed="false">
      <c r="A1667" s="0" t="s">
        <v>387</v>
      </c>
      <c r="B1667" s="0" t="n">
        <f aca="false">VALUE(LEFT(A1667,4))</f>
        <v>2021</v>
      </c>
      <c r="C1667" s="0" t="str">
        <f aca="false">"FY"&amp;IF(VALUE(MID(A1667,6,2))&gt;=4,VALUE(LEFT(A1667,4)),VALUE(LEFT(A1667,4))-1)&amp;"-"&amp;TEXT(MOD(IF(VALUE(MID(A1667,6,2))&gt;=4,VALUE(LEFT(A1667,4)),VALUE(LEFT(A1667,4))-1)+1,100),"00")</f>
        <v>FY2021-22</v>
      </c>
      <c r="D1667" s="0" t="s">
        <v>122</v>
      </c>
      <c r="E1667" s="0" t="s">
        <v>122</v>
      </c>
      <c r="F1667" s="0" t="str">
        <f aca="false">INDEX(Mapping!$B$2:$B$465,MATCH(E1667,Mapping!$A$2:$A$465,0))</f>
        <v>KARCHAM WANGTOO HEP</v>
      </c>
      <c r="G1667" s="0" t="str">
        <f aca="false">INDEX(Mapping!$C$2:$C$465,MATCH(E1667,Mapping!$A$2:$A$465,0))</f>
        <v>KARCHAM WANGTOO HEP</v>
      </c>
      <c r="H1667" s="2" t="n">
        <v>16.58</v>
      </c>
      <c r="I1667" s="3" t="n">
        <v>0.31</v>
      </c>
    </row>
    <row r="1668" customFormat="false" ht="15" hidden="false" customHeight="false" outlineLevel="0" collapsed="false">
      <c r="A1668" s="0" t="s">
        <v>387</v>
      </c>
      <c r="B1668" s="0" t="n">
        <f aca="false">VALUE(LEFT(A1668,4))</f>
        <v>2021</v>
      </c>
      <c r="C1668" s="0" t="str">
        <f aca="false">"FY"&amp;IF(VALUE(MID(A1668,6,2))&gt;=4,VALUE(LEFT(A1668,4)),VALUE(LEFT(A1668,4))-1)&amp;"-"&amp;TEXT(MOD(IF(VALUE(MID(A1668,6,2))&gt;=4,VALUE(LEFT(A1668,4)),VALUE(LEFT(A1668,4))-1)+1,100),"00")</f>
        <v>FY2021-22</v>
      </c>
      <c r="D1668" s="0" t="s">
        <v>184</v>
      </c>
      <c r="E1668" s="0" t="s">
        <v>184</v>
      </c>
      <c r="F1668" s="0" t="str">
        <f aca="false">INDEX(Mapping!$B$2:$B$465,MATCH(E1668,Mapping!$A$2:$A$465,0))</f>
        <v>GMR KAMALANGA</v>
      </c>
      <c r="G1668" s="0" t="str">
        <f aca="false">INDEX(Mapping!$C$2:$C$465,MATCH(E1668,Mapping!$A$2:$A$465,0))</f>
        <v>GMR ENERGY</v>
      </c>
      <c r="H1668" s="2" t="n">
        <v>14.52</v>
      </c>
      <c r="I1668" s="3" t="n">
        <v>0.27</v>
      </c>
    </row>
    <row r="1669" customFormat="false" ht="15" hidden="false" customHeight="false" outlineLevel="0" collapsed="false">
      <c r="A1669" s="0" t="s">
        <v>387</v>
      </c>
      <c r="B1669" s="0" t="n">
        <f aca="false">VALUE(LEFT(A1669,4))</f>
        <v>2021</v>
      </c>
      <c r="C1669" s="0" t="str">
        <f aca="false">"FY"&amp;IF(VALUE(MID(A1669,6,2))&gt;=4,VALUE(LEFT(A1669,4)),VALUE(LEFT(A1669,4))-1)&amp;"-"&amp;TEXT(MOD(IF(VALUE(MID(A1669,6,2))&gt;=4,VALUE(LEFT(A1669,4)),VALUE(LEFT(A1669,4))-1)+1,100),"00")</f>
        <v>FY2021-22</v>
      </c>
      <c r="D1669" s="0" t="s">
        <v>169</v>
      </c>
      <c r="E1669" s="0" t="s">
        <v>169</v>
      </c>
      <c r="F1669" s="0" t="str">
        <f aca="false">INDEX(Mapping!$B$2:$B$465,MATCH(E1669,Mapping!$A$2:$A$465,0))</f>
        <v>JHABUA POWER</v>
      </c>
      <c r="G1669" s="0" t="str">
        <f aca="false">INDEX(Mapping!$C$2:$C$465,MATCH(E1669,Mapping!$A$2:$A$465,0))</f>
        <v>JHABUA POWER</v>
      </c>
      <c r="H1669" s="2" t="n">
        <v>14.08</v>
      </c>
      <c r="I1669" s="3" t="n">
        <v>0.26</v>
      </c>
    </row>
    <row r="1670" customFormat="false" ht="15" hidden="false" customHeight="false" outlineLevel="0" collapsed="false">
      <c r="A1670" s="0" t="s">
        <v>387</v>
      </c>
      <c r="B1670" s="0" t="n">
        <f aca="false">VALUE(LEFT(A1670,4))</f>
        <v>2021</v>
      </c>
      <c r="C1670" s="0" t="str">
        <f aca="false">"FY"&amp;IF(VALUE(MID(A1670,6,2))&gt;=4,VALUE(LEFT(A1670,4)),VALUE(LEFT(A1670,4))-1)&amp;"-"&amp;TEXT(MOD(IF(VALUE(MID(A1670,6,2))&gt;=4,VALUE(LEFT(A1670,4)),VALUE(LEFT(A1670,4))-1)+1,100),"00")</f>
        <v>FY2021-22</v>
      </c>
      <c r="D1670" s="0" t="s">
        <v>190</v>
      </c>
      <c r="E1670" s="0" t="s">
        <v>190</v>
      </c>
      <c r="F1670" s="0" t="str">
        <f aca="false">INDEX(Mapping!$B$2:$B$465,MATCH(E1670,Mapping!$A$2:$A$465,0))</f>
        <v>JORETHANG</v>
      </c>
      <c r="G1670" s="0" t="str">
        <f aca="false">INDEX(Mapping!$C$2:$C$465,MATCH(E1670,Mapping!$A$2:$A$465,0))</f>
        <v>JORETHANG</v>
      </c>
      <c r="H1670" s="2" t="n">
        <v>13.93</v>
      </c>
      <c r="I1670" s="3" t="n">
        <v>0.26</v>
      </c>
    </row>
    <row r="1671" customFormat="false" ht="15" hidden="false" customHeight="false" outlineLevel="0" collapsed="false">
      <c r="A1671" s="0" t="s">
        <v>387</v>
      </c>
      <c r="B1671" s="0" t="n">
        <f aca="false">VALUE(LEFT(A1671,4))</f>
        <v>2021</v>
      </c>
      <c r="C1671" s="0" t="str">
        <f aca="false">"FY"&amp;IF(VALUE(MID(A1671,6,2))&gt;=4,VALUE(LEFT(A1671,4)),VALUE(LEFT(A1671,4))-1)&amp;"-"&amp;TEXT(MOD(IF(VALUE(MID(A1671,6,2))&gt;=4,VALUE(LEFT(A1671,4)),VALUE(LEFT(A1671,4))-1)+1,100),"00")</f>
        <v>FY2021-22</v>
      </c>
      <c r="D1671" s="0" t="s">
        <v>199</v>
      </c>
      <c r="E1671" s="0" t="s">
        <v>199</v>
      </c>
      <c r="F1671" s="0" t="str">
        <f aca="false">INDEX(Mapping!$B$2:$B$465,MATCH(E1671,Mapping!$A$2:$A$465,0))</f>
        <v>TRIPURA</v>
      </c>
      <c r="G1671" s="0" t="str">
        <f aca="false">INDEX(Mapping!$C$2:$C$465,MATCH(E1671,Mapping!$A$2:$A$465,0))</f>
        <v>TRIPURA</v>
      </c>
      <c r="H1671" s="2" t="n">
        <v>10.47</v>
      </c>
      <c r="I1671" s="3" t="n">
        <v>0.19</v>
      </c>
    </row>
    <row r="1672" customFormat="false" ht="15" hidden="false" customHeight="false" outlineLevel="0" collapsed="false">
      <c r="A1672" s="0" t="s">
        <v>387</v>
      </c>
      <c r="B1672" s="0" t="n">
        <f aca="false">VALUE(LEFT(A1672,4))</f>
        <v>2021</v>
      </c>
      <c r="C1672" s="0" t="str">
        <f aca="false">"FY"&amp;IF(VALUE(MID(A1672,6,2))&gt;=4,VALUE(LEFT(A1672,4)),VALUE(LEFT(A1672,4))-1)&amp;"-"&amp;TEXT(MOD(IF(VALUE(MID(A1672,6,2))&gt;=4,VALUE(LEFT(A1672,4)),VALUE(LEFT(A1672,4))-1)+1,100),"00")</f>
        <v>FY2021-22</v>
      </c>
      <c r="D1672" s="0" t="s">
        <v>142</v>
      </c>
      <c r="E1672" s="0" t="s">
        <v>142</v>
      </c>
      <c r="F1672" s="0" t="str">
        <f aca="false">INDEX(Mapping!$B$2:$B$465,MATCH(E1672,Mapping!$A$2:$A$465,0))</f>
        <v>SAINJ HEP</v>
      </c>
      <c r="G1672" s="0" t="str">
        <f aca="false">INDEX(Mapping!$C$2:$C$465,MATCH(E1672,Mapping!$A$2:$A$465,0))</f>
        <v>SAINJ HEP</v>
      </c>
      <c r="H1672" s="2" t="n">
        <v>10.44</v>
      </c>
      <c r="I1672" s="3" t="n">
        <v>0.19</v>
      </c>
    </row>
    <row r="1673" customFormat="false" ht="15" hidden="false" customHeight="false" outlineLevel="0" collapsed="false">
      <c r="A1673" s="0" t="s">
        <v>387</v>
      </c>
      <c r="B1673" s="0" t="n">
        <f aca="false">VALUE(LEFT(A1673,4))</f>
        <v>2021</v>
      </c>
      <c r="C1673" s="0" t="str">
        <f aca="false">"FY"&amp;IF(VALUE(MID(A1673,6,2))&gt;=4,VALUE(LEFT(A1673,4)),VALUE(LEFT(A1673,4))-1)&amp;"-"&amp;TEXT(MOD(IF(VALUE(MID(A1673,6,2))&gt;=4,VALUE(LEFT(A1673,4)),VALUE(LEFT(A1673,4))-1)+1,100),"00")</f>
        <v>FY2021-22</v>
      </c>
      <c r="D1673" s="0" t="s">
        <v>228</v>
      </c>
      <c r="E1673" s="0" t="s">
        <v>228</v>
      </c>
      <c r="F1673" s="0" t="str">
        <f aca="false">INDEX(Mapping!$B$2:$B$465,MATCH(E1673,Mapping!$A$2:$A$465,0))</f>
        <v>OTPC PALATANA</v>
      </c>
      <c r="G1673" s="0" t="str">
        <f aca="false">INDEX(Mapping!$C$2:$C$465,MATCH(E1673,Mapping!$A$2:$A$465,0))</f>
        <v>OTPC PALATANA</v>
      </c>
      <c r="H1673" s="2" t="n">
        <v>10.4</v>
      </c>
      <c r="I1673" s="3" t="n">
        <v>0.19</v>
      </c>
    </row>
    <row r="1674" customFormat="false" ht="15" hidden="false" customHeight="false" outlineLevel="0" collapsed="false">
      <c r="A1674" s="0" t="s">
        <v>387</v>
      </c>
      <c r="B1674" s="0" t="n">
        <f aca="false">VALUE(LEFT(A1674,4))</f>
        <v>2021</v>
      </c>
      <c r="C1674" s="0" t="str">
        <f aca="false">"FY"&amp;IF(VALUE(MID(A1674,6,2))&gt;=4,VALUE(LEFT(A1674,4)),VALUE(LEFT(A1674,4))-1)&amp;"-"&amp;TEXT(MOD(IF(VALUE(MID(A1674,6,2))&gt;=4,VALUE(LEFT(A1674,4)),VALUE(LEFT(A1674,4))-1)+1,100),"00")</f>
        <v>FY2021-22</v>
      </c>
      <c r="D1674" s="0" t="s">
        <v>181</v>
      </c>
      <c r="E1674" s="0" t="s">
        <v>181</v>
      </c>
      <c r="F1674" s="0" t="str">
        <f aca="false">INDEX(Mapping!$B$2:$B$465,MATCH(E1674,Mapping!$A$2:$A$465,0))</f>
        <v>ARUNACHAL PRADESH</v>
      </c>
      <c r="G1674" s="0" t="str">
        <f aca="false">INDEX(Mapping!$C$2:$C$465,MATCH(E1674,Mapping!$A$2:$A$465,0))</f>
        <v>ARUNACHAL PRADESH</v>
      </c>
      <c r="H1674" s="2" t="n">
        <v>8.25</v>
      </c>
      <c r="I1674" s="3" t="n">
        <v>0.15</v>
      </c>
    </row>
    <row r="1675" customFormat="false" ht="15" hidden="false" customHeight="false" outlineLevel="0" collapsed="false">
      <c r="A1675" s="0" t="s">
        <v>387</v>
      </c>
      <c r="B1675" s="0" t="n">
        <f aca="false">VALUE(LEFT(A1675,4))</f>
        <v>2021</v>
      </c>
      <c r="C1675" s="0" t="str">
        <f aca="false">"FY"&amp;IF(VALUE(MID(A1675,6,2))&gt;=4,VALUE(LEFT(A1675,4)),VALUE(LEFT(A1675,4))-1)&amp;"-"&amp;TEXT(MOD(IF(VALUE(MID(A1675,6,2))&gt;=4,VALUE(LEFT(A1675,4)),VALUE(LEFT(A1675,4))-1)+1,100),"00")</f>
        <v>FY2021-22</v>
      </c>
      <c r="D1675" s="0" t="s">
        <v>361</v>
      </c>
      <c r="E1675" s="0" t="s">
        <v>361</v>
      </c>
      <c r="F1675" s="0" t="str">
        <f aca="false">INDEX(Mapping!$B$2:$B$465,MATCH(E1675,Mapping!$A$2:$A$465,0))</f>
        <v>RGPPL</v>
      </c>
      <c r="G1675" s="0" t="str">
        <f aca="false">INDEX(Mapping!$C$2:$C$465,MATCH(E1675,Mapping!$A$2:$A$465,0))</f>
        <v>RGPPL</v>
      </c>
      <c r="H1675" s="2" t="n">
        <v>7.33</v>
      </c>
      <c r="I1675" s="3" t="n">
        <v>0.14</v>
      </c>
    </row>
    <row r="1676" customFormat="false" ht="15" hidden="false" customHeight="false" outlineLevel="0" collapsed="false">
      <c r="A1676" s="0" t="s">
        <v>387</v>
      </c>
      <c r="B1676" s="0" t="n">
        <f aca="false">VALUE(LEFT(A1676,4))</f>
        <v>2021</v>
      </c>
      <c r="C1676" s="0" t="str">
        <f aca="false">"FY"&amp;IF(VALUE(MID(A1676,6,2))&gt;=4,VALUE(LEFT(A1676,4)),VALUE(LEFT(A1676,4))-1)&amp;"-"&amp;TEXT(MOD(IF(VALUE(MID(A1676,6,2))&gt;=4,VALUE(LEFT(A1676,4)),VALUE(LEFT(A1676,4))-1)+1,100),"00")</f>
        <v>FY2021-22</v>
      </c>
      <c r="D1676" s="0" t="s">
        <v>74</v>
      </c>
      <c r="E1676" s="0" t="s">
        <v>74</v>
      </c>
      <c r="F1676" s="0" t="str">
        <f aca="false">INDEX(Mapping!$B$2:$B$465,MATCH(E1676,Mapping!$A$2:$A$465,0))</f>
        <v>NEPAL (NEA / NVVN)</v>
      </c>
      <c r="G1676" s="0" t="str">
        <f aca="false">INDEX(Mapping!$C$2:$C$465,MATCH(E1676,Mapping!$A$2:$A$465,0))</f>
        <v>NEPAL (NEA / NVVN)</v>
      </c>
      <c r="H1676" s="2" t="n">
        <v>5.83</v>
      </c>
      <c r="I1676" s="3" t="n">
        <v>0.11</v>
      </c>
    </row>
    <row r="1677" customFormat="false" ht="15" hidden="false" customHeight="false" outlineLevel="0" collapsed="false">
      <c r="A1677" s="0" t="s">
        <v>387</v>
      </c>
      <c r="B1677" s="0" t="n">
        <f aca="false">VALUE(LEFT(A1677,4))</f>
        <v>2021</v>
      </c>
      <c r="C1677" s="0" t="str">
        <f aca="false">"FY"&amp;IF(VALUE(MID(A1677,6,2))&gt;=4,VALUE(LEFT(A1677,4)),VALUE(LEFT(A1677,4))-1)&amp;"-"&amp;TEXT(MOD(IF(VALUE(MID(A1677,6,2))&gt;=4,VALUE(LEFT(A1677,4)),VALUE(LEFT(A1677,4))-1)+1,100),"00")</f>
        <v>FY2021-22</v>
      </c>
      <c r="D1677" s="0" t="s">
        <v>54</v>
      </c>
      <c r="E1677" s="0" t="s">
        <v>54</v>
      </c>
      <c r="F1677" s="0" t="str">
        <f aca="false">INDEX(Mapping!$B$2:$B$465,MATCH(E1677,Mapping!$A$2:$A$465,0))</f>
        <v>JAMMU &amp; KASHMIR</v>
      </c>
      <c r="G1677" s="0" t="str">
        <f aca="false">INDEX(Mapping!$C$2:$C$465,MATCH(E1677,Mapping!$A$2:$A$465,0))</f>
        <v>JAMMU &amp; KASHMIR</v>
      </c>
      <c r="H1677" s="2" t="n">
        <v>5.49</v>
      </c>
      <c r="I1677" s="3" t="n">
        <v>0.1</v>
      </c>
    </row>
    <row r="1678" customFormat="false" ht="15" hidden="false" customHeight="false" outlineLevel="0" collapsed="false">
      <c r="A1678" s="0" t="s">
        <v>387</v>
      </c>
      <c r="B1678" s="0" t="n">
        <f aca="false">VALUE(LEFT(A1678,4))</f>
        <v>2021</v>
      </c>
      <c r="C1678" s="0" t="str">
        <f aca="false">"FY"&amp;IF(VALUE(MID(A1678,6,2))&gt;=4,VALUE(LEFT(A1678,4)),VALUE(LEFT(A1678,4))-1)&amp;"-"&amp;TEXT(MOD(IF(VALUE(MID(A1678,6,2))&gt;=4,VALUE(LEFT(A1678,4)),VALUE(LEFT(A1678,4))-1)+1,100),"00")</f>
        <v>FY2021-22</v>
      </c>
      <c r="D1678" s="0" t="s">
        <v>40</v>
      </c>
      <c r="E1678" s="0" t="s">
        <v>40</v>
      </c>
      <c r="F1678" s="0" t="str">
        <f aca="false">INDEX(Mapping!$B$2:$B$465,MATCH(E1678,Mapping!$A$2:$A$465,0))</f>
        <v>TAMIL NADU</v>
      </c>
      <c r="G1678" s="0" t="str">
        <f aca="false">INDEX(Mapping!$C$2:$C$465,MATCH(E1678,Mapping!$A$2:$A$465,0))</f>
        <v>TAMIL NADU</v>
      </c>
      <c r="H1678" s="2" t="n">
        <v>5.44</v>
      </c>
      <c r="I1678" s="3" t="n">
        <v>0.1</v>
      </c>
    </row>
    <row r="1679" customFormat="false" ht="15" hidden="false" customHeight="false" outlineLevel="0" collapsed="false">
      <c r="A1679" s="0" t="s">
        <v>387</v>
      </c>
      <c r="B1679" s="0" t="n">
        <f aca="false">VALUE(LEFT(A1679,4))</f>
        <v>2021</v>
      </c>
      <c r="C1679" s="0" t="str">
        <f aca="false">"FY"&amp;IF(VALUE(MID(A1679,6,2))&gt;=4,VALUE(LEFT(A1679,4)),VALUE(LEFT(A1679,4))-1)&amp;"-"&amp;TEXT(MOD(IF(VALUE(MID(A1679,6,2))&gt;=4,VALUE(LEFT(A1679,4)),VALUE(LEFT(A1679,4))-1)+1,100),"00")</f>
        <v>FY2021-22</v>
      </c>
      <c r="D1679" s="0" t="s">
        <v>191</v>
      </c>
      <c r="E1679" s="0" t="s">
        <v>191</v>
      </c>
      <c r="F1679" s="0" t="str">
        <f aca="false">INDEX(Mapping!$B$2:$B$465,MATCH(E1679,Mapping!$A$2:$A$465,0))</f>
        <v>DIKCHU HEP</v>
      </c>
      <c r="G1679" s="0" t="str">
        <f aca="false">INDEX(Mapping!$C$2:$C$465,MATCH(E1679,Mapping!$A$2:$A$465,0))</f>
        <v>DIKCHU HEP</v>
      </c>
      <c r="H1679" s="2" t="n">
        <v>4.82</v>
      </c>
      <c r="I1679" s="3" t="n">
        <v>0.09</v>
      </c>
    </row>
    <row r="1680" customFormat="false" ht="15" hidden="false" customHeight="false" outlineLevel="0" collapsed="false">
      <c r="A1680" s="0" t="s">
        <v>387</v>
      </c>
      <c r="B1680" s="0" t="n">
        <f aca="false">VALUE(LEFT(A1680,4))</f>
        <v>2021</v>
      </c>
      <c r="C1680" s="0" t="str">
        <f aca="false">"FY"&amp;IF(VALUE(MID(A1680,6,2))&gt;=4,VALUE(LEFT(A1680,4)),VALUE(LEFT(A1680,4))-1)&amp;"-"&amp;TEXT(MOD(IF(VALUE(MID(A1680,6,2))&gt;=4,VALUE(LEFT(A1680,4)),VALUE(LEFT(A1680,4))-1)+1,100),"00")</f>
        <v>FY2021-22</v>
      </c>
      <c r="D1680" s="0" t="s">
        <v>94</v>
      </c>
      <c r="E1680" s="0" t="s">
        <v>94</v>
      </c>
      <c r="F1680" s="0" t="str">
        <f aca="false">INDEX(Mapping!$B$2:$B$465,MATCH(E1680,Mapping!$A$2:$A$465,0))</f>
        <v>JHARKHAND</v>
      </c>
      <c r="G1680" s="0" t="str">
        <f aca="false">INDEX(Mapping!$C$2:$C$465,MATCH(E1680,Mapping!$A$2:$A$465,0))</f>
        <v>JHARKHAND</v>
      </c>
      <c r="H1680" s="2" t="n">
        <v>4.46</v>
      </c>
      <c r="I1680" s="3" t="n">
        <v>0.08</v>
      </c>
    </row>
    <row r="1681" customFormat="false" ht="15" hidden="false" customHeight="false" outlineLevel="0" collapsed="false">
      <c r="A1681" s="0" t="s">
        <v>387</v>
      </c>
      <c r="B1681" s="0" t="n">
        <f aca="false">VALUE(LEFT(A1681,4))</f>
        <v>2021</v>
      </c>
      <c r="C1681" s="0" t="str">
        <f aca="false">"FY"&amp;IF(VALUE(MID(A1681,6,2))&gt;=4,VALUE(LEFT(A1681,4)),VALUE(LEFT(A1681,4))-1)&amp;"-"&amp;TEXT(MOD(IF(VALUE(MID(A1681,6,2))&gt;=4,VALUE(LEFT(A1681,4)),VALUE(LEFT(A1681,4))-1)+1,100),"00")</f>
        <v>FY2021-22</v>
      </c>
      <c r="D1681" s="0" t="s">
        <v>31</v>
      </c>
      <c r="E1681" s="0" t="s">
        <v>31</v>
      </c>
      <c r="F1681" s="0" t="str">
        <f aca="false">INDEX(Mapping!$B$2:$B$465,MATCH(E1681,Mapping!$A$2:$A$465,0))</f>
        <v>GUJARAT</v>
      </c>
      <c r="G1681" s="0" t="str">
        <f aca="false">INDEX(Mapping!$C$2:$C$465,MATCH(E1681,Mapping!$A$2:$A$465,0))</f>
        <v>GUJARAT</v>
      </c>
      <c r="H1681" s="2" t="n">
        <v>4.27</v>
      </c>
      <c r="I1681" s="3" t="n">
        <v>0.08</v>
      </c>
    </row>
    <row r="1682" customFormat="false" ht="15" hidden="false" customHeight="false" outlineLevel="0" collapsed="false">
      <c r="A1682" s="0" t="s">
        <v>387</v>
      </c>
      <c r="B1682" s="0" t="n">
        <f aca="false">VALUE(LEFT(A1682,4))</f>
        <v>2021</v>
      </c>
      <c r="C1682" s="0" t="str">
        <f aca="false">"FY"&amp;IF(VALUE(MID(A1682,6,2))&gt;=4,VALUE(LEFT(A1682,4)),VALUE(LEFT(A1682,4))-1)&amp;"-"&amp;TEXT(MOD(IF(VALUE(MID(A1682,6,2))&gt;=4,VALUE(LEFT(A1682,4)),VALUE(LEFT(A1682,4))-1)+1,100),"00")</f>
        <v>FY2021-22</v>
      </c>
      <c r="D1682" s="0" t="s">
        <v>211</v>
      </c>
      <c r="E1682" s="0" t="s">
        <v>211</v>
      </c>
      <c r="F1682" s="0" t="str">
        <f aca="false">INDEX(Mapping!$B$2:$B$465,MATCH(E1682,Mapping!$A$2:$A$465,0))</f>
        <v>SINGOLI BHATWARI HEP</v>
      </c>
      <c r="G1682" s="0" t="str">
        <f aca="false">INDEX(Mapping!$C$2:$C$465,MATCH(E1682,Mapping!$A$2:$A$465,0))</f>
        <v>SINGOLI BHATWARI HEP</v>
      </c>
      <c r="H1682" s="2" t="n">
        <v>3.78</v>
      </c>
      <c r="I1682" s="3" t="n">
        <v>0.07</v>
      </c>
    </row>
    <row r="1683" customFormat="false" ht="15" hidden="false" customHeight="false" outlineLevel="0" collapsed="false">
      <c r="A1683" s="0" t="s">
        <v>387</v>
      </c>
      <c r="B1683" s="0" t="n">
        <f aca="false">VALUE(LEFT(A1683,4))</f>
        <v>2021</v>
      </c>
      <c r="C1683" s="0" t="str">
        <f aca="false">"FY"&amp;IF(VALUE(MID(A1683,6,2))&gt;=4,VALUE(LEFT(A1683,4)),VALUE(LEFT(A1683,4))-1)&amp;"-"&amp;TEXT(MOD(IF(VALUE(MID(A1683,6,2))&gt;=4,VALUE(LEFT(A1683,4)),VALUE(LEFT(A1683,4))-1)+1,100),"00")</f>
        <v>FY2021-22</v>
      </c>
      <c r="D1683" s="0" t="s">
        <v>131</v>
      </c>
      <c r="E1683" s="0" t="s">
        <v>131</v>
      </c>
      <c r="F1683" s="0" t="str">
        <f aca="false">INDEX(Mapping!$B$2:$B$465,MATCH(E1683,Mapping!$A$2:$A$465,0))</f>
        <v>KSK MAHANADI</v>
      </c>
      <c r="G1683" s="0" t="str">
        <f aca="false">INDEX(Mapping!$C$2:$C$465,MATCH(E1683,Mapping!$A$2:$A$465,0))</f>
        <v>JSW ENERGY (INCL. KSK MAHANADI)</v>
      </c>
      <c r="H1683" s="2" t="n">
        <v>2.66</v>
      </c>
      <c r="I1683" s="3" t="n">
        <v>0.05</v>
      </c>
    </row>
    <row r="1684" customFormat="false" ht="15" hidden="false" customHeight="false" outlineLevel="0" collapsed="false">
      <c r="A1684" s="0" t="s">
        <v>387</v>
      </c>
      <c r="B1684" s="0" t="n">
        <f aca="false">VALUE(LEFT(A1684,4))</f>
        <v>2021</v>
      </c>
      <c r="C1684" s="0" t="str">
        <f aca="false">"FY"&amp;IF(VALUE(MID(A1684,6,2))&gt;=4,VALUE(LEFT(A1684,4)),VALUE(LEFT(A1684,4))-1)&amp;"-"&amp;TEXT(MOD(IF(VALUE(MID(A1684,6,2))&gt;=4,VALUE(LEFT(A1684,4)),VALUE(LEFT(A1684,4))-1)+1,100),"00")</f>
        <v>FY2021-22</v>
      </c>
      <c r="D1684" s="0" t="s">
        <v>44</v>
      </c>
      <c r="E1684" s="0" t="s">
        <v>44</v>
      </c>
      <c r="F1684" s="0" t="str">
        <f aca="false">INDEX(Mapping!$B$2:$B$465,MATCH(E1684,Mapping!$A$2:$A$465,0))</f>
        <v>HARYANA</v>
      </c>
      <c r="G1684" s="0" t="str">
        <f aca="false">INDEX(Mapping!$C$2:$C$465,MATCH(E1684,Mapping!$A$2:$A$465,0))</f>
        <v>HARYANA</v>
      </c>
      <c r="H1684" s="2" t="n">
        <v>2.17</v>
      </c>
      <c r="I1684" s="3" t="n">
        <v>0.04</v>
      </c>
    </row>
    <row r="1685" customFormat="false" ht="15" hidden="false" customHeight="false" outlineLevel="0" collapsed="false">
      <c r="A1685" s="0" t="s">
        <v>387</v>
      </c>
      <c r="B1685" s="0" t="n">
        <f aca="false">VALUE(LEFT(A1685,4))</f>
        <v>2021</v>
      </c>
      <c r="C1685" s="0" t="str">
        <f aca="false">"FY"&amp;IF(VALUE(MID(A1685,6,2))&gt;=4,VALUE(LEFT(A1685,4)),VALUE(LEFT(A1685,4))-1)&amp;"-"&amp;TEXT(MOD(IF(VALUE(MID(A1685,6,2))&gt;=4,VALUE(LEFT(A1685,4)),VALUE(LEFT(A1685,4))-1)+1,100),"00")</f>
        <v>FY2021-22</v>
      </c>
      <c r="D1685" s="0" t="s">
        <v>240</v>
      </c>
      <c r="E1685" s="0" t="s">
        <v>240</v>
      </c>
      <c r="F1685" s="0" t="str">
        <f aca="false">INDEX(Mapping!$B$2:$B$465,MATCH(E1685,Mapping!$A$2:$A$465,0))</f>
        <v>CHUZACHEN HEP</v>
      </c>
      <c r="G1685" s="0" t="str">
        <f aca="false">INDEX(Mapping!$C$2:$C$465,MATCH(E1685,Mapping!$A$2:$A$465,0))</f>
        <v>CHUZACHEN HEP</v>
      </c>
      <c r="H1685" s="2" t="n">
        <v>2.05</v>
      </c>
      <c r="I1685" s="3" t="n">
        <v>0.04</v>
      </c>
    </row>
    <row r="1686" customFormat="false" ht="15" hidden="false" customHeight="false" outlineLevel="0" collapsed="false">
      <c r="A1686" s="0" t="s">
        <v>387</v>
      </c>
      <c r="B1686" s="0" t="n">
        <f aca="false">VALUE(LEFT(A1686,4))</f>
        <v>2021</v>
      </c>
      <c r="C1686" s="0" t="str">
        <f aca="false">"FY"&amp;IF(VALUE(MID(A1686,6,2))&gt;=4,VALUE(LEFT(A1686,4)),VALUE(LEFT(A1686,4))-1)&amp;"-"&amp;TEXT(MOD(IF(VALUE(MID(A1686,6,2))&gt;=4,VALUE(LEFT(A1686,4)),VALUE(LEFT(A1686,4))-1)+1,100),"00")</f>
        <v>FY2021-22</v>
      </c>
      <c r="D1686" s="0" t="s">
        <v>253</v>
      </c>
      <c r="E1686" s="0" t="s">
        <v>253</v>
      </c>
      <c r="F1686" s="0" t="str">
        <f aca="false">INDEX(Mapping!$B$2:$B$465,MATCH(E1686,Mapping!$A$2:$A$465,0))</f>
        <v>NAGALAND</v>
      </c>
      <c r="G1686" s="0" t="str">
        <f aca="false">INDEX(Mapping!$C$2:$C$465,MATCH(E1686,Mapping!$A$2:$A$465,0))</f>
        <v>NAGALAND</v>
      </c>
      <c r="H1686" s="2" t="n">
        <v>1.44</v>
      </c>
      <c r="I1686" s="3" t="n">
        <v>0.03</v>
      </c>
    </row>
    <row r="1687" customFormat="false" ht="15" hidden="false" customHeight="false" outlineLevel="0" collapsed="false">
      <c r="A1687" s="0" t="s">
        <v>387</v>
      </c>
      <c r="B1687" s="0" t="n">
        <f aca="false">VALUE(LEFT(A1687,4))</f>
        <v>2021</v>
      </c>
      <c r="C1687" s="0" t="str">
        <f aca="false">"FY"&amp;IF(VALUE(MID(A1687,6,2))&gt;=4,VALUE(LEFT(A1687,4)),VALUE(LEFT(A1687,4))-1)&amp;"-"&amp;TEXT(MOD(IF(VALUE(MID(A1687,6,2))&gt;=4,VALUE(LEFT(A1687,4)),VALUE(LEFT(A1687,4))-1)+1,100),"00")</f>
        <v>FY2021-22</v>
      </c>
      <c r="D1687" s="0" t="s">
        <v>319</v>
      </c>
      <c r="E1687" s="0" t="s">
        <v>319</v>
      </c>
      <c r="F1687" s="0" t="str">
        <f aca="false">INDEX(Mapping!$B$2:$B$465,MATCH(E1687,Mapping!$A$2:$A$465,0))</f>
        <v>SORANG HEP</v>
      </c>
      <c r="G1687" s="0" t="str">
        <f aca="false">INDEX(Mapping!$C$2:$C$465,MATCH(E1687,Mapping!$A$2:$A$465,0))</f>
        <v>SORANG HEP</v>
      </c>
      <c r="H1687" s="2" t="n">
        <v>1.3</v>
      </c>
      <c r="I1687" s="3" t="n">
        <v>0.02</v>
      </c>
    </row>
    <row r="1688" customFormat="false" ht="15" hidden="false" customHeight="false" outlineLevel="0" collapsed="false">
      <c r="A1688" s="0" t="s">
        <v>387</v>
      </c>
      <c r="B1688" s="0" t="n">
        <f aca="false">VALUE(LEFT(A1688,4))</f>
        <v>2021</v>
      </c>
      <c r="C1688" s="0" t="str">
        <f aca="false">"FY"&amp;IF(VALUE(MID(A1688,6,2))&gt;=4,VALUE(LEFT(A1688,4)),VALUE(LEFT(A1688,4))-1)&amp;"-"&amp;TEXT(MOD(IF(VALUE(MID(A1688,6,2))&gt;=4,VALUE(LEFT(A1688,4)),VALUE(LEFT(A1688,4))-1)+1,100),"00")</f>
        <v>FY2021-22</v>
      </c>
      <c r="D1688" s="0" t="s">
        <v>504</v>
      </c>
      <c r="E1688" s="0" t="s">
        <v>504</v>
      </c>
      <c r="F1688" s="0" t="str">
        <f aca="false">INDEX(Mapping!$B$2:$B$465,MATCH(E1688,Mapping!$A$2:$A$465,0))</f>
        <v>RENEWJH_SLR</v>
      </c>
      <c r="G1688" s="0" t="str">
        <f aca="false">INDEX(Mapping!$C$2:$C$465,MATCH(E1688,Mapping!$A$2:$A$465,0))</f>
        <v>RENEW POWER (ALL SPVs)</v>
      </c>
      <c r="H1688" s="2" t="n">
        <v>1.26</v>
      </c>
      <c r="I1688" s="3" t="n">
        <v>0.02</v>
      </c>
    </row>
    <row r="1689" customFormat="false" ht="15" hidden="false" customHeight="false" outlineLevel="0" collapsed="false">
      <c r="A1689" s="0" t="s">
        <v>387</v>
      </c>
      <c r="B1689" s="0" t="n">
        <f aca="false">VALUE(LEFT(A1689,4))</f>
        <v>2021</v>
      </c>
      <c r="C1689" s="0" t="str">
        <f aca="false">"FY"&amp;IF(VALUE(MID(A1689,6,2))&gt;=4,VALUE(LEFT(A1689,4)),VALUE(LEFT(A1689,4))-1)&amp;"-"&amp;TEXT(MOD(IF(VALUE(MID(A1689,6,2))&gt;=4,VALUE(LEFT(A1689,4)),VALUE(LEFT(A1689,4))-1)+1,100),"00")</f>
        <v>FY2021-22</v>
      </c>
      <c r="D1689" s="0" t="s">
        <v>159</v>
      </c>
      <c r="E1689" s="0" t="s">
        <v>159</v>
      </c>
      <c r="F1689" s="0" t="str">
        <f aca="false">INDEX(Mapping!$B$2:$B$465,MATCH(E1689,Mapping!$A$2:$A$465,0))</f>
        <v>GMR WARORA (EX-EMCO)</v>
      </c>
      <c r="G1689" s="0" t="str">
        <f aca="false">INDEX(Mapping!$C$2:$C$465,MATCH(E1689,Mapping!$A$2:$A$465,0))</f>
        <v>GMR ENERGY</v>
      </c>
      <c r="H1689" s="2" t="n">
        <v>1</v>
      </c>
      <c r="I1689" s="3" t="n">
        <v>0.02</v>
      </c>
    </row>
    <row r="1690" customFormat="false" ht="15" hidden="false" customHeight="false" outlineLevel="0" collapsed="false">
      <c r="A1690" s="0" t="s">
        <v>387</v>
      </c>
      <c r="B1690" s="0" t="n">
        <f aca="false">VALUE(LEFT(A1690,4))</f>
        <v>2021</v>
      </c>
      <c r="C1690" s="0" t="str">
        <f aca="false">"FY"&amp;IF(VALUE(MID(A1690,6,2))&gt;=4,VALUE(LEFT(A1690,4)),VALUE(LEFT(A1690,4))-1)&amp;"-"&amp;TEXT(MOD(IF(VALUE(MID(A1690,6,2))&gt;=4,VALUE(LEFT(A1690,4)),VALUE(LEFT(A1690,4))-1)+1,100),"00")</f>
        <v>FY2021-22</v>
      </c>
      <c r="D1690" s="0" t="s">
        <v>265</v>
      </c>
      <c r="E1690" s="0" t="s">
        <v>265</v>
      </c>
      <c r="F1690" s="0" t="str">
        <f aca="false">INDEX(Mapping!$B$2:$B$465,MATCH(E1690,Mapping!$A$2:$A$465,0))</f>
        <v>NTPC STATIONS</v>
      </c>
      <c r="G1690" s="0" t="str">
        <f aca="false">INDEX(Mapping!$C$2:$C$465,MATCH(E1690,Mapping!$A$2:$A$465,0))</f>
        <v>NTPC GROUP</v>
      </c>
      <c r="H1690" s="2" t="n">
        <v>0.73</v>
      </c>
      <c r="I1690" s="3" t="n">
        <v>0.01</v>
      </c>
    </row>
    <row r="1691" customFormat="false" ht="15" hidden="false" customHeight="false" outlineLevel="0" collapsed="false">
      <c r="A1691" s="0" t="s">
        <v>387</v>
      </c>
      <c r="B1691" s="0" t="n">
        <f aca="false">VALUE(LEFT(A1691,4))</f>
        <v>2021</v>
      </c>
      <c r="C1691" s="0" t="str">
        <f aca="false">"FY"&amp;IF(VALUE(MID(A1691,6,2))&gt;=4,VALUE(LEFT(A1691,4)),VALUE(LEFT(A1691,4))-1)&amp;"-"&amp;TEXT(MOD(IF(VALUE(MID(A1691,6,2))&gt;=4,VALUE(LEFT(A1691,4)),VALUE(LEFT(A1691,4))-1)+1,100),"00")</f>
        <v>FY2021-22</v>
      </c>
      <c r="D1691" s="0" t="s">
        <v>272</v>
      </c>
      <c r="E1691" s="0" t="s">
        <v>272</v>
      </c>
      <c r="F1691" s="0" t="str">
        <f aca="false">INDEX(Mapping!$B$2:$B$465,MATCH(E1691,Mapping!$A$2:$A$465,0))</f>
        <v>BALCO</v>
      </c>
      <c r="G1691" s="0" t="str">
        <f aca="false">INDEX(Mapping!$C$2:$C$465,MATCH(E1691,Mapping!$A$2:$A$465,0))</f>
        <v>BALCO</v>
      </c>
      <c r="H1691" s="2" t="n">
        <v>0.64</v>
      </c>
      <c r="I1691" s="3" t="n">
        <v>0.01</v>
      </c>
    </row>
    <row r="1692" customFormat="false" ht="15" hidden="false" customHeight="false" outlineLevel="0" collapsed="false">
      <c r="A1692" s="0" t="s">
        <v>387</v>
      </c>
      <c r="B1692" s="0" t="n">
        <f aca="false">VALUE(LEFT(A1692,4))</f>
        <v>2021</v>
      </c>
      <c r="C1692" s="0" t="str">
        <f aca="false">"FY"&amp;IF(VALUE(MID(A1692,6,2))&gt;=4,VALUE(LEFT(A1692,4)),VALUE(LEFT(A1692,4))-1)&amp;"-"&amp;TEXT(MOD(IF(VALUE(MID(A1692,6,2))&gt;=4,VALUE(LEFT(A1692,4)),VALUE(LEFT(A1692,4))-1)+1,100),"00")</f>
        <v>FY2021-22</v>
      </c>
      <c r="D1692" s="0" t="s">
        <v>315</v>
      </c>
      <c r="E1692" s="0" t="s">
        <v>315</v>
      </c>
      <c r="F1692" s="0" t="str">
        <f aca="false">INDEX(Mapping!$B$2:$B$465,MATCH(E1692,Mapping!$A$2:$A$465,0))</f>
        <v>DHARIWAL INFRASTRUCTURE</v>
      </c>
      <c r="G1692" s="0" t="str">
        <f aca="false">INDEX(Mapping!$C$2:$C$465,MATCH(E1692,Mapping!$A$2:$A$465,0))</f>
        <v>DHARIWAL INFRASTRUCTURE</v>
      </c>
      <c r="H1692" s="2" t="n">
        <v>0.47</v>
      </c>
      <c r="I1692" s="3" t="n">
        <v>0.01</v>
      </c>
    </row>
    <row r="1693" customFormat="false" ht="15" hidden="false" customHeight="false" outlineLevel="0" collapsed="false">
      <c r="A1693" s="0" t="s">
        <v>387</v>
      </c>
      <c r="B1693" s="0" t="n">
        <f aca="false">VALUE(LEFT(A1693,4))</f>
        <v>2021</v>
      </c>
      <c r="C1693" s="0" t="str">
        <f aca="false">"FY"&amp;IF(VALUE(MID(A1693,6,2))&gt;=4,VALUE(LEFT(A1693,4)),VALUE(LEFT(A1693,4))-1)&amp;"-"&amp;TEXT(MOD(IF(VALUE(MID(A1693,6,2))&gt;=4,VALUE(LEFT(A1693,4)),VALUE(LEFT(A1693,4))-1)+1,100),"00")</f>
        <v>FY2021-22</v>
      </c>
      <c r="D1693" s="0" t="s">
        <v>252</v>
      </c>
      <c r="E1693" s="0" t="s">
        <v>252</v>
      </c>
      <c r="F1693" s="0" t="str">
        <f aca="false">INDEX(Mapping!$B$2:$B$465,MATCH(E1693,Mapping!$A$2:$A$465,0))</f>
        <v>NTPC STATIONS</v>
      </c>
      <c r="G1693" s="0" t="str">
        <f aca="false">INDEX(Mapping!$C$2:$C$465,MATCH(E1693,Mapping!$A$2:$A$465,0))</f>
        <v>NTPC GROUP</v>
      </c>
      <c r="H1693" s="2" t="n">
        <v>0.32</v>
      </c>
      <c r="I1693" s="3" t="n">
        <v>0.01</v>
      </c>
    </row>
    <row r="1694" customFormat="false" ht="15" hidden="false" customHeight="false" outlineLevel="0" collapsed="false">
      <c r="A1694" s="0" t="s">
        <v>387</v>
      </c>
      <c r="B1694" s="0" t="n">
        <f aca="false">VALUE(LEFT(A1694,4))</f>
        <v>2021</v>
      </c>
      <c r="C1694" s="0" t="str">
        <f aca="false">"FY"&amp;IF(VALUE(MID(A1694,6,2))&gt;=4,VALUE(LEFT(A1694,4)),VALUE(LEFT(A1694,4))-1)&amp;"-"&amp;TEXT(MOD(IF(VALUE(MID(A1694,6,2))&gt;=4,VALUE(LEFT(A1694,4)),VALUE(LEFT(A1694,4))-1)+1,100),"00")</f>
        <v>FY2021-22</v>
      </c>
      <c r="D1694" s="0" t="s">
        <v>193</v>
      </c>
      <c r="E1694" s="0" t="s">
        <v>193</v>
      </c>
      <c r="F1694" s="0" t="str">
        <f aca="false">INDEX(Mapping!$B$2:$B$465,MATCH(E1694,Mapping!$A$2:$A$465,0))</f>
        <v>MIZORAM</v>
      </c>
      <c r="G1694" s="0" t="str">
        <f aca="false">INDEX(Mapping!$C$2:$C$465,MATCH(E1694,Mapping!$A$2:$A$465,0))</f>
        <v>MIZORAM</v>
      </c>
      <c r="H1694" s="2" t="n">
        <v>0.31</v>
      </c>
      <c r="I1694" s="3" t="n">
        <v>0.01</v>
      </c>
    </row>
    <row r="1695" customFormat="false" ht="15" hidden="false" customHeight="false" outlineLevel="0" collapsed="false">
      <c r="A1695" s="0" t="s">
        <v>387</v>
      </c>
      <c r="B1695" s="0" t="n">
        <f aca="false">VALUE(LEFT(A1695,4))</f>
        <v>2021</v>
      </c>
      <c r="C1695" s="0" t="str">
        <f aca="false">"FY"&amp;IF(VALUE(MID(A1695,6,2))&gt;=4,VALUE(LEFT(A1695,4)),VALUE(LEFT(A1695,4))-1)&amp;"-"&amp;TEXT(MOD(IF(VALUE(MID(A1695,6,2))&gt;=4,VALUE(LEFT(A1695,4)),VALUE(LEFT(A1695,4))-1)+1,100),"00")</f>
        <v>FY2021-22</v>
      </c>
      <c r="D1695" s="0" t="s">
        <v>486</v>
      </c>
      <c r="E1695" s="0" t="s">
        <v>486</v>
      </c>
      <c r="F1695" s="0" t="str">
        <f aca="false">INDEX(Mapping!$B$2:$B$465,MATCH(E1695,Mapping!$A$2:$A$465,0))</f>
        <v>NHPC STATIONS</v>
      </c>
      <c r="G1695" s="0" t="str">
        <f aca="false">INDEX(Mapping!$C$2:$C$465,MATCH(E1695,Mapping!$A$2:$A$465,0))</f>
        <v>NHPC</v>
      </c>
      <c r="H1695" s="2" t="n">
        <v>0.3</v>
      </c>
      <c r="I1695" s="3" t="n">
        <v>0.01</v>
      </c>
    </row>
    <row r="1696" customFormat="false" ht="15" hidden="false" customHeight="false" outlineLevel="0" collapsed="false">
      <c r="A1696" s="0" t="s">
        <v>387</v>
      </c>
      <c r="B1696" s="0" t="n">
        <f aca="false">VALUE(LEFT(A1696,4))</f>
        <v>2021</v>
      </c>
      <c r="C1696" s="0" t="str">
        <f aca="false">"FY"&amp;IF(VALUE(MID(A1696,6,2))&gt;=4,VALUE(LEFT(A1696,4)),VALUE(LEFT(A1696,4))-1)&amp;"-"&amp;TEXT(MOD(IF(VALUE(MID(A1696,6,2))&gt;=4,VALUE(LEFT(A1696,4)),VALUE(LEFT(A1696,4))-1)+1,100),"00")</f>
        <v>FY2021-22</v>
      </c>
      <c r="D1696" s="0" t="s">
        <v>608</v>
      </c>
      <c r="E1696" s="0" t="s">
        <v>608</v>
      </c>
      <c r="F1696" s="0" t="str">
        <f aca="false">INDEX(Mapping!$B$2:$B$465,MATCH(E1696,Mapping!$A$2:$A$465,0))</f>
        <v>RENEWSW_SLR</v>
      </c>
      <c r="G1696" s="0" t="str">
        <f aca="false">INDEX(Mapping!$C$2:$C$465,MATCH(E1696,Mapping!$A$2:$A$465,0))</f>
        <v>RENEW POWER (ALL SPVs)</v>
      </c>
      <c r="H1696" s="2" t="n">
        <v>0.16</v>
      </c>
      <c r="I1696" s="3" t="n">
        <v>0.003</v>
      </c>
    </row>
    <row r="1697" customFormat="false" ht="15" hidden="false" customHeight="false" outlineLevel="0" collapsed="false">
      <c r="A1697" s="0" t="s">
        <v>387</v>
      </c>
      <c r="B1697" s="0" t="n">
        <f aca="false">VALUE(LEFT(A1697,4))</f>
        <v>2021</v>
      </c>
      <c r="C1697" s="0" t="str">
        <f aca="false">"FY"&amp;IF(VALUE(MID(A1697,6,2))&gt;=4,VALUE(LEFT(A1697,4)),VALUE(LEFT(A1697,4))-1)&amp;"-"&amp;TEXT(MOD(IF(VALUE(MID(A1697,6,2))&gt;=4,VALUE(LEFT(A1697,4)),VALUE(LEFT(A1697,4))-1)+1,100),"00")</f>
        <v>FY2021-22</v>
      </c>
      <c r="D1697" s="0" t="s">
        <v>163</v>
      </c>
      <c r="E1697" s="0" t="s">
        <v>163</v>
      </c>
      <c r="F1697" s="0" t="str">
        <f aca="false">INDEX(Mapping!$B$2:$B$465,MATCH(E1697,Mapping!$A$2:$A$465,0))</f>
        <v>NTPC STATIONS</v>
      </c>
      <c r="G1697" s="0" t="str">
        <f aca="false">INDEX(Mapping!$C$2:$C$465,MATCH(E1697,Mapping!$A$2:$A$465,0))</f>
        <v>NTPC GROUP</v>
      </c>
      <c r="H1697" s="2" t="n">
        <v>0.04</v>
      </c>
      <c r="I1697" s="3" t="n">
        <v>0.001</v>
      </c>
    </row>
    <row r="1698" customFormat="false" ht="15" hidden="false" customHeight="false" outlineLevel="0" collapsed="false">
      <c r="A1698" s="0" t="s">
        <v>387</v>
      </c>
      <c r="B1698" s="0" t="n">
        <f aca="false">VALUE(LEFT(A1698,4))</f>
        <v>2021</v>
      </c>
      <c r="C1698" s="0" t="str">
        <f aca="false">"FY"&amp;IF(VALUE(MID(A1698,6,2))&gt;=4,VALUE(LEFT(A1698,4)),VALUE(LEFT(A1698,4))-1)&amp;"-"&amp;TEXT(MOD(IF(VALUE(MID(A1698,6,2))&gt;=4,VALUE(LEFT(A1698,4)),VALUE(LEFT(A1698,4))-1)+1,100),"00")</f>
        <v>FY2021-22</v>
      </c>
      <c r="D1698" s="0" t="s">
        <v>523</v>
      </c>
      <c r="E1698" s="0" t="s">
        <v>523</v>
      </c>
      <c r="F1698" s="0" t="str">
        <f aca="false">INDEX(Mapping!$B$2:$B$465,MATCH(E1698,Mapping!$A$2:$A$465,0))</f>
        <v>OSTRO</v>
      </c>
      <c r="G1698" s="0" t="str">
        <f aca="false">INDEX(Mapping!$C$2:$C$465,MATCH(E1698,Mapping!$A$2:$A$465,0))</f>
        <v>OSTRO</v>
      </c>
      <c r="H1698" s="2" t="n">
        <v>0.02</v>
      </c>
      <c r="I1698" s="3" t="n">
        <v>0.0003</v>
      </c>
    </row>
    <row r="1699" customFormat="false" ht="15" hidden="false" customHeight="false" outlineLevel="0" collapsed="false">
      <c r="A1699" s="0" t="s">
        <v>112</v>
      </c>
      <c r="B1699" s="0" t="n">
        <f aca="false">VALUE(LEFT(A1699,4))</f>
        <v>2022</v>
      </c>
      <c r="C1699" s="0" t="str">
        <f aca="false">"FY"&amp;IF(VALUE(MID(A1699,6,2))&gt;=4,VALUE(LEFT(A1699,4)),VALUE(LEFT(A1699,4))-1)&amp;"-"&amp;TEXT(MOD(IF(VALUE(MID(A1699,6,2))&gt;=4,VALUE(LEFT(A1699,4)),VALUE(LEFT(A1699,4))-1)+1,100),"00")</f>
        <v>FY2021-22</v>
      </c>
      <c r="D1699" s="0" t="s">
        <v>39</v>
      </c>
      <c r="E1699" s="0" t="s">
        <v>39</v>
      </c>
      <c r="F1699" s="0" t="str">
        <f aca="false">INDEX(Mapping!$B$2:$B$465,MATCH(E1699,Mapping!$A$2:$A$465,0))</f>
        <v>WEST BENGAL</v>
      </c>
      <c r="G1699" s="0" t="str">
        <f aca="false">INDEX(Mapping!$C$2:$C$465,MATCH(E1699,Mapping!$A$2:$A$465,0))</f>
        <v>WEST BENGAL</v>
      </c>
      <c r="H1699" s="2" t="n">
        <v>1011.22</v>
      </c>
      <c r="I1699" s="3" t="n">
        <v>19.15</v>
      </c>
    </row>
    <row r="1700" customFormat="false" ht="15" hidden="false" customHeight="false" outlineLevel="0" collapsed="false">
      <c r="A1700" s="0" t="s">
        <v>112</v>
      </c>
      <c r="B1700" s="0" t="n">
        <f aca="false">VALUE(LEFT(A1700,4))</f>
        <v>2022</v>
      </c>
      <c r="C1700" s="0" t="str">
        <f aca="false">"FY"&amp;IF(VALUE(MID(A1700,6,2))&gt;=4,VALUE(LEFT(A1700,4)),VALUE(LEFT(A1700,4))-1)&amp;"-"&amp;TEXT(MOD(IF(VALUE(MID(A1700,6,2))&gt;=4,VALUE(LEFT(A1700,4)),VALUE(LEFT(A1700,4))-1)+1,100),"00")</f>
        <v>FY2021-22</v>
      </c>
      <c r="D1700" s="0" t="s">
        <v>36</v>
      </c>
      <c r="E1700" s="0" t="s">
        <v>36</v>
      </c>
      <c r="F1700" s="0" t="str">
        <f aca="false">INDEX(Mapping!$B$2:$B$465,MATCH(E1700,Mapping!$A$2:$A$465,0))</f>
        <v>UTTAR PRADESH</v>
      </c>
      <c r="G1700" s="0" t="str">
        <f aca="false">INDEX(Mapping!$C$2:$C$465,MATCH(E1700,Mapping!$A$2:$A$465,0))</f>
        <v>UTTAR PRADESH</v>
      </c>
      <c r="H1700" s="2" t="n">
        <v>629.38</v>
      </c>
      <c r="I1700" s="3" t="n">
        <v>11.92</v>
      </c>
    </row>
    <row r="1701" customFormat="false" ht="15" hidden="false" customHeight="false" outlineLevel="0" collapsed="false">
      <c r="A1701" s="0" t="s">
        <v>112</v>
      </c>
      <c r="B1701" s="0" t="n">
        <f aca="false">VALUE(LEFT(A1701,4))</f>
        <v>2022</v>
      </c>
      <c r="C1701" s="0" t="str">
        <f aca="false">"FY"&amp;IF(VALUE(MID(A1701,6,2))&gt;=4,VALUE(LEFT(A1701,4)),VALUE(LEFT(A1701,4))-1)&amp;"-"&amp;TEXT(MOD(IF(VALUE(MID(A1701,6,2))&gt;=4,VALUE(LEFT(A1701,4)),VALUE(LEFT(A1701,4))-1)+1,100),"00")</f>
        <v>FY2021-22</v>
      </c>
      <c r="D1701" s="0" t="s">
        <v>45</v>
      </c>
      <c r="E1701" s="0" t="s">
        <v>45</v>
      </c>
      <c r="F1701" s="0" t="str">
        <f aca="false">INDEX(Mapping!$B$2:$B$465,MATCH(E1701,Mapping!$A$2:$A$465,0))</f>
        <v>BIHAR</v>
      </c>
      <c r="G1701" s="0" t="str">
        <f aca="false">INDEX(Mapping!$C$2:$C$465,MATCH(E1701,Mapping!$A$2:$A$465,0))</f>
        <v>BIHAR</v>
      </c>
      <c r="H1701" s="2" t="n">
        <v>469.38</v>
      </c>
      <c r="I1701" s="3" t="n">
        <v>8.89</v>
      </c>
    </row>
    <row r="1702" customFormat="false" ht="15" hidden="false" customHeight="false" outlineLevel="0" collapsed="false">
      <c r="A1702" s="0" t="s">
        <v>112</v>
      </c>
      <c r="B1702" s="0" t="n">
        <f aca="false">VALUE(LEFT(A1702,4))</f>
        <v>2022</v>
      </c>
      <c r="C1702" s="0" t="str">
        <f aca="false">"FY"&amp;IF(VALUE(MID(A1702,6,2))&gt;=4,VALUE(LEFT(A1702,4)),VALUE(LEFT(A1702,4))-1)&amp;"-"&amp;TEXT(MOD(IF(VALUE(MID(A1702,6,2))&gt;=4,VALUE(LEFT(A1702,4)),VALUE(LEFT(A1702,4))-1)+1,100),"00")</f>
        <v>FY2021-22</v>
      </c>
      <c r="D1702" s="0" t="s">
        <v>46</v>
      </c>
      <c r="E1702" s="0" t="s">
        <v>46</v>
      </c>
      <c r="F1702" s="0" t="str">
        <f aca="false">INDEX(Mapping!$B$2:$B$465,MATCH(E1702,Mapping!$A$2:$A$465,0))</f>
        <v>CHHATTISGARH</v>
      </c>
      <c r="G1702" s="0" t="str">
        <f aca="false">INDEX(Mapping!$C$2:$C$465,MATCH(E1702,Mapping!$A$2:$A$465,0))</f>
        <v>CHHATTISGARH</v>
      </c>
      <c r="H1702" s="2" t="n">
        <v>372.68</v>
      </c>
      <c r="I1702" s="3" t="n">
        <v>7.06</v>
      </c>
    </row>
    <row r="1703" customFormat="false" ht="15" hidden="false" customHeight="false" outlineLevel="0" collapsed="false">
      <c r="A1703" s="0" t="s">
        <v>112</v>
      </c>
      <c r="B1703" s="0" t="n">
        <f aca="false">VALUE(LEFT(A1703,4))</f>
        <v>2022</v>
      </c>
      <c r="C1703" s="0" t="str">
        <f aca="false">"FY"&amp;IF(VALUE(MID(A1703,6,2))&gt;=4,VALUE(LEFT(A1703,4)),VALUE(LEFT(A1703,4))-1)&amp;"-"&amp;TEXT(MOD(IF(VALUE(MID(A1703,6,2))&gt;=4,VALUE(LEFT(A1703,4)),VALUE(LEFT(A1703,4))-1)+1,100),"00")</f>
        <v>FY2021-22</v>
      </c>
      <c r="D1703" s="0" t="s">
        <v>49</v>
      </c>
      <c r="E1703" s="0" t="s">
        <v>49</v>
      </c>
      <c r="F1703" s="0" t="str">
        <f aca="false">INDEX(Mapping!$B$2:$B$465,MATCH(E1703,Mapping!$A$2:$A$465,0))</f>
        <v>MADHYA PRADESH</v>
      </c>
      <c r="G1703" s="0" t="str">
        <f aca="false">INDEX(Mapping!$C$2:$C$465,MATCH(E1703,Mapping!$A$2:$A$465,0))</f>
        <v>MADHYA PRADESH</v>
      </c>
      <c r="H1703" s="2" t="n">
        <v>321.26</v>
      </c>
      <c r="I1703" s="3" t="n">
        <v>6.08</v>
      </c>
    </row>
    <row r="1704" customFormat="false" ht="15" hidden="false" customHeight="false" outlineLevel="0" collapsed="false">
      <c r="A1704" s="0" t="s">
        <v>112</v>
      </c>
      <c r="B1704" s="0" t="n">
        <f aca="false">VALUE(LEFT(A1704,4))</f>
        <v>2022</v>
      </c>
      <c r="C1704" s="0" t="str">
        <f aca="false">"FY"&amp;IF(VALUE(MID(A1704,6,2))&gt;=4,VALUE(LEFT(A1704,4)),VALUE(LEFT(A1704,4))-1)&amp;"-"&amp;TEXT(MOD(IF(VALUE(MID(A1704,6,2))&gt;=4,VALUE(LEFT(A1704,4)),VALUE(LEFT(A1704,4))-1)+1,100),"00")</f>
        <v>FY2021-22</v>
      </c>
      <c r="D1704" s="0" t="s">
        <v>41</v>
      </c>
      <c r="E1704" s="0" t="s">
        <v>41</v>
      </c>
      <c r="F1704" s="0" t="str">
        <f aca="false">INDEX(Mapping!$B$2:$B$465,MATCH(E1704,Mapping!$A$2:$A$465,0))</f>
        <v>RAJASTHAN</v>
      </c>
      <c r="G1704" s="0" t="str">
        <f aca="false">INDEX(Mapping!$C$2:$C$465,MATCH(E1704,Mapping!$A$2:$A$465,0))</f>
        <v>RAJASTHAN</v>
      </c>
      <c r="H1704" s="2" t="n">
        <v>308.45</v>
      </c>
      <c r="I1704" s="3" t="n">
        <v>5.84</v>
      </c>
    </row>
    <row r="1705" customFormat="false" ht="15" hidden="false" customHeight="false" outlineLevel="0" collapsed="false">
      <c r="A1705" s="0" t="s">
        <v>112</v>
      </c>
      <c r="B1705" s="0" t="n">
        <f aca="false">VALUE(LEFT(A1705,4))</f>
        <v>2022</v>
      </c>
      <c r="C1705" s="0" t="str">
        <f aca="false">"FY"&amp;IF(VALUE(MID(A1705,6,2))&gt;=4,VALUE(LEFT(A1705,4)),VALUE(LEFT(A1705,4))-1)&amp;"-"&amp;TEXT(MOD(IF(VALUE(MID(A1705,6,2))&gt;=4,VALUE(LEFT(A1705,4)),VALUE(LEFT(A1705,4))-1)+1,100),"00")</f>
        <v>FY2021-22</v>
      </c>
      <c r="D1705" s="0" t="s">
        <v>57</v>
      </c>
      <c r="E1705" s="0" t="s">
        <v>57</v>
      </c>
      <c r="F1705" s="0" t="str">
        <f aca="false">INDEX(Mapping!$B$2:$B$465,MATCH(E1705,Mapping!$A$2:$A$465,0))</f>
        <v>SEIL ENERGY INDIA (EX-SEMBCORP)</v>
      </c>
      <c r="G1705" s="0" t="str">
        <f aca="false">INDEX(Mapping!$C$2:$C$465,MATCH(E1705,Mapping!$A$2:$A$465,0))</f>
        <v>SEIL ENERGY INDIA</v>
      </c>
      <c r="H1705" s="2" t="n">
        <v>182.81</v>
      </c>
      <c r="I1705" s="3" t="n">
        <v>3.46</v>
      </c>
    </row>
    <row r="1706" customFormat="false" ht="15" hidden="false" customHeight="false" outlineLevel="0" collapsed="false">
      <c r="A1706" s="0" t="s">
        <v>112</v>
      </c>
      <c r="B1706" s="0" t="n">
        <f aca="false">VALUE(LEFT(A1706,4))</f>
        <v>2022</v>
      </c>
      <c r="C1706" s="0" t="str">
        <f aca="false">"FY"&amp;IF(VALUE(MID(A1706,6,2))&gt;=4,VALUE(LEFT(A1706,4)),VALUE(LEFT(A1706,4))-1)&amp;"-"&amp;TEXT(MOD(IF(VALUE(MID(A1706,6,2))&gt;=4,VALUE(LEFT(A1706,4)),VALUE(LEFT(A1706,4))-1)+1,100),"00")</f>
        <v>FY2021-22</v>
      </c>
      <c r="D1706" s="0" t="s">
        <v>67</v>
      </c>
      <c r="E1706" s="0" t="s">
        <v>67</v>
      </c>
      <c r="F1706" s="0" t="str">
        <f aca="false">INDEX(Mapping!$B$2:$B$465,MATCH(E1706,Mapping!$A$2:$A$465,0))</f>
        <v>JINDAL POWER LTD - STAGE 2</v>
      </c>
      <c r="G1706" s="0" t="str">
        <f aca="false">INDEX(Mapping!$C$2:$C$465,MATCH(E1706,Mapping!$A$2:$A$465,0))</f>
        <v>JINDAL POWER LTD (BOTH STAGES)</v>
      </c>
      <c r="H1706" s="2" t="n">
        <v>140.7</v>
      </c>
      <c r="I1706" s="3" t="n">
        <v>2.66</v>
      </c>
    </row>
    <row r="1707" customFormat="false" ht="15" hidden="false" customHeight="false" outlineLevel="0" collapsed="false">
      <c r="A1707" s="0" t="s">
        <v>112</v>
      </c>
      <c r="B1707" s="0" t="n">
        <f aca="false">VALUE(LEFT(A1707,4))</f>
        <v>2022</v>
      </c>
      <c r="C1707" s="0" t="str">
        <f aca="false">"FY"&amp;IF(VALUE(MID(A1707,6,2))&gt;=4,VALUE(LEFT(A1707,4)),VALUE(LEFT(A1707,4))-1)&amp;"-"&amp;TEXT(MOD(IF(VALUE(MID(A1707,6,2))&gt;=4,VALUE(LEFT(A1707,4)),VALUE(LEFT(A1707,4))-1)+1,100),"00")</f>
        <v>FY2021-22</v>
      </c>
      <c r="D1707" s="0" t="s">
        <v>48</v>
      </c>
      <c r="E1707" s="0" t="s">
        <v>48</v>
      </c>
      <c r="F1707" s="0" t="str">
        <f aca="false">INDEX(Mapping!$B$2:$B$465,MATCH(E1707,Mapping!$A$2:$A$465,0))</f>
        <v>DELHI</v>
      </c>
      <c r="G1707" s="0" t="str">
        <f aca="false">INDEX(Mapping!$C$2:$C$465,MATCH(E1707,Mapping!$A$2:$A$465,0))</f>
        <v>DELHI</v>
      </c>
      <c r="H1707" s="2" t="n">
        <v>137.61</v>
      </c>
      <c r="I1707" s="3" t="n">
        <v>2.61</v>
      </c>
    </row>
    <row r="1708" customFormat="false" ht="15" hidden="false" customHeight="false" outlineLevel="0" collapsed="false">
      <c r="A1708" s="0" t="s">
        <v>112</v>
      </c>
      <c r="B1708" s="0" t="n">
        <f aca="false">VALUE(LEFT(A1708,4))</f>
        <v>2022</v>
      </c>
      <c r="C1708" s="0" t="str">
        <f aca="false">"FY"&amp;IF(VALUE(MID(A1708,6,2))&gt;=4,VALUE(LEFT(A1708,4)),VALUE(LEFT(A1708,4))-1)&amp;"-"&amp;TEXT(MOD(IF(VALUE(MID(A1708,6,2))&gt;=4,VALUE(LEFT(A1708,4)),VALUE(LEFT(A1708,4))-1)+1,100),"00")</f>
        <v>FY2021-22</v>
      </c>
      <c r="D1708" s="0" t="s">
        <v>72</v>
      </c>
      <c r="E1708" s="0" t="s">
        <v>72</v>
      </c>
      <c r="F1708" s="0" t="str">
        <f aca="false">INDEX(Mapping!$B$2:$B$465,MATCH(E1708,Mapping!$A$2:$A$465,0))</f>
        <v>JINDAL POWER LTD - STAGE 1</v>
      </c>
      <c r="G1708" s="0" t="str">
        <f aca="false">INDEX(Mapping!$C$2:$C$465,MATCH(E1708,Mapping!$A$2:$A$465,0))</f>
        <v>JINDAL POWER LTD (BOTH STAGES)</v>
      </c>
      <c r="H1708" s="2" t="n">
        <v>135.25</v>
      </c>
      <c r="I1708" s="3" t="n">
        <v>2.56</v>
      </c>
    </row>
    <row r="1709" customFormat="false" ht="15" hidden="false" customHeight="false" outlineLevel="0" collapsed="false">
      <c r="A1709" s="0" t="s">
        <v>112</v>
      </c>
      <c r="B1709" s="0" t="n">
        <f aca="false">VALUE(LEFT(A1709,4))</f>
        <v>2022</v>
      </c>
      <c r="C1709" s="0" t="str">
        <f aca="false">"FY"&amp;IF(VALUE(MID(A1709,6,2))&gt;=4,VALUE(LEFT(A1709,4)),VALUE(LEFT(A1709,4))-1)&amp;"-"&amp;TEXT(MOD(IF(VALUE(MID(A1709,6,2))&gt;=4,VALUE(LEFT(A1709,4)),VALUE(LEFT(A1709,4))-1)+1,100),"00")</f>
        <v>FY2021-22</v>
      </c>
      <c r="D1709" s="0" t="s">
        <v>43</v>
      </c>
      <c r="E1709" s="0" t="s">
        <v>43</v>
      </c>
      <c r="F1709" s="0" t="str">
        <f aca="false">INDEX(Mapping!$B$2:$B$465,MATCH(E1709,Mapping!$A$2:$A$465,0))</f>
        <v>ODISHA</v>
      </c>
      <c r="G1709" s="0" t="str">
        <f aca="false">INDEX(Mapping!$C$2:$C$465,MATCH(E1709,Mapping!$A$2:$A$465,0))</f>
        <v>ODISHA</v>
      </c>
      <c r="H1709" s="2" t="n">
        <v>134.13</v>
      </c>
      <c r="I1709" s="3" t="n">
        <v>2.54</v>
      </c>
    </row>
    <row r="1710" customFormat="false" ht="15" hidden="false" customHeight="false" outlineLevel="0" collapsed="false">
      <c r="A1710" s="0" t="s">
        <v>112</v>
      </c>
      <c r="B1710" s="0" t="n">
        <f aca="false">VALUE(LEFT(A1710,4))</f>
        <v>2022</v>
      </c>
      <c r="C1710" s="0" t="str">
        <f aca="false">"FY"&amp;IF(VALUE(MID(A1710,6,2))&gt;=4,VALUE(LEFT(A1710,4)),VALUE(LEFT(A1710,4))-1)&amp;"-"&amp;TEXT(MOD(IF(VALUE(MID(A1710,6,2))&gt;=4,VALUE(LEFT(A1710,4)),VALUE(LEFT(A1710,4))-1)+1,100),"00")</f>
        <v>FY2021-22</v>
      </c>
      <c r="D1710" s="0" t="s">
        <v>62</v>
      </c>
      <c r="E1710" s="0" t="s">
        <v>62</v>
      </c>
      <c r="F1710" s="0" t="str">
        <f aca="false">INDEX(Mapping!$B$2:$B$465,MATCH(E1710,Mapping!$A$2:$A$465,0))</f>
        <v>TEESTA URJA (TEESTA-III HEP)</v>
      </c>
      <c r="G1710" s="0" t="str">
        <f aca="false">INDEX(Mapping!$C$2:$C$465,MATCH(E1710,Mapping!$A$2:$A$465,0))</f>
        <v>TEESTA URJA (TEESTA-III HEP)</v>
      </c>
      <c r="H1710" s="2" t="n">
        <v>115.93</v>
      </c>
      <c r="I1710" s="3" t="n">
        <v>2.2</v>
      </c>
    </row>
    <row r="1711" customFormat="false" ht="15" hidden="false" customHeight="false" outlineLevel="0" collapsed="false">
      <c r="A1711" s="0" t="s">
        <v>112</v>
      </c>
      <c r="B1711" s="0" t="n">
        <f aca="false">VALUE(LEFT(A1711,4))</f>
        <v>2022</v>
      </c>
      <c r="C1711" s="0" t="str">
        <f aca="false">"FY"&amp;IF(VALUE(MID(A1711,6,2))&gt;=4,VALUE(LEFT(A1711,4)),VALUE(LEFT(A1711,4))-1)&amp;"-"&amp;TEXT(MOD(IF(VALUE(MID(A1711,6,2))&gt;=4,VALUE(LEFT(A1711,4)),VALUE(LEFT(A1711,4))-1)+1,100),"00")</f>
        <v>FY2021-22</v>
      </c>
      <c r="D1711" s="0" t="s">
        <v>79</v>
      </c>
      <c r="E1711" s="0" t="s">
        <v>79</v>
      </c>
      <c r="F1711" s="0" t="str">
        <f aca="false">INDEX(Mapping!$B$2:$B$465,MATCH(E1711,Mapping!$A$2:$A$465,0))</f>
        <v>MAHAN ENERGEN (EX-ESSAR POWER MP)</v>
      </c>
      <c r="G1711" s="0" t="str">
        <f aca="false">INDEX(Mapping!$C$2:$C$465,MATCH(E1711,Mapping!$A$2:$A$465,0))</f>
        <v>ADANI POWER (ALL PLANTS)</v>
      </c>
      <c r="H1711" s="2" t="n">
        <v>110.07</v>
      </c>
      <c r="I1711" s="3" t="n">
        <v>2.08</v>
      </c>
    </row>
    <row r="1712" customFormat="false" ht="15" hidden="false" customHeight="false" outlineLevel="0" collapsed="false">
      <c r="A1712" s="0" t="s">
        <v>112</v>
      </c>
      <c r="B1712" s="0" t="n">
        <f aca="false">VALUE(LEFT(A1712,4))</f>
        <v>2022</v>
      </c>
      <c r="C1712" s="0" t="str">
        <f aca="false">"FY"&amp;IF(VALUE(MID(A1712,6,2))&gt;=4,VALUE(LEFT(A1712,4)),VALUE(LEFT(A1712,4))-1)&amp;"-"&amp;TEXT(MOD(IF(VALUE(MID(A1712,6,2))&gt;=4,VALUE(LEFT(A1712,4)),VALUE(LEFT(A1712,4))-1)+1,100),"00")</f>
        <v>FY2021-22</v>
      </c>
      <c r="D1712" s="0" t="s">
        <v>47</v>
      </c>
      <c r="E1712" s="0" t="s">
        <v>47</v>
      </c>
      <c r="F1712" s="0" t="str">
        <f aca="false">INDEX(Mapping!$B$2:$B$465,MATCH(E1712,Mapping!$A$2:$A$465,0))</f>
        <v>KARNATAKA</v>
      </c>
      <c r="G1712" s="0" t="str">
        <f aca="false">INDEX(Mapping!$C$2:$C$465,MATCH(E1712,Mapping!$A$2:$A$465,0))</f>
        <v>KARNATAKA</v>
      </c>
      <c r="H1712" s="2" t="n">
        <v>109.27</v>
      </c>
      <c r="I1712" s="3" t="n">
        <v>2.07</v>
      </c>
    </row>
    <row r="1713" customFormat="false" ht="15" hidden="false" customHeight="false" outlineLevel="0" collapsed="false">
      <c r="A1713" s="0" t="s">
        <v>112</v>
      </c>
      <c r="B1713" s="0" t="n">
        <f aca="false">VALUE(LEFT(A1713,4))</f>
        <v>2022</v>
      </c>
      <c r="C1713" s="0" t="str">
        <f aca="false">"FY"&amp;IF(VALUE(MID(A1713,6,2))&gt;=4,VALUE(LEFT(A1713,4)),VALUE(LEFT(A1713,4))-1)&amp;"-"&amp;TEXT(MOD(IF(VALUE(MID(A1713,6,2))&gt;=4,VALUE(LEFT(A1713,4)),VALUE(LEFT(A1713,4))-1)+1,100),"00")</f>
        <v>FY2021-22</v>
      </c>
      <c r="D1713" s="0" t="s">
        <v>71</v>
      </c>
      <c r="E1713" s="0" t="s">
        <v>71</v>
      </c>
      <c r="F1713" s="0" t="str">
        <f aca="false">INDEX(Mapping!$B$2:$B$465,MATCH(E1713,Mapping!$A$2:$A$465,0))</f>
        <v>KERALA</v>
      </c>
      <c r="G1713" s="0" t="str">
        <f aca="false">INDEX(Mapping!$C$2:$C$465,MATCH(E1713,Mapping!$A$2:$A$465,0))</f>
        <v>KERALA</v>
      </c>
      <c r="H1713" s="2" t="n">
        <v>101.65</v>
      </c>
      <c r="I1713" s="3" t="n">
        <v>1.93</v>
      </c>
    </row>
    <row r="1714" customFormat="false" ht="15" hidden="false" customHeight="false" outlineLevel="0" collapsed="false">
      <c r="A1714" s="0" t="s">
        <v>112</v>
      </c>
      <c r="B1714" s="0" t="n">
        <f aca="false">VALUE(LEFT(A1714,4))</f>
        <v>2022</v>
      </c>
      <c r="C1714" s="0" t="str">
        <f aca="false">"FY"&amp;IF(VALUE(MID(A1714,6,2))&gt;=4,VALUE(LEFT(A1714,4)),VALUE(LEFT(A1714,4))-1)&amp;"-"&amp;TEXT(MOD(IF(VALUE(MID(A1714,6,2))&gt;=4,VALUE(LEFT(A1714,4)),VALUE(LEFT(A1714,4))-1)+1,100),"00")</f>
        <v>FY2021-22</v>
      </c>
      <c r="D1714" s="0" t="s">
        <v>116</v>
      </c>
      <c r="E1714" s="0" t="s">
        <v>116</v>
      </c>
      <c r="F1714" s="0" t="str">
        <f aca="false">INDEX(Mapping!$B$2:$B$465,MATCH(E1714,Mapping!$A$2:$A$465,0))</f>
        <v>RKM POWERGEN</v>
      </c>
      <c r="G1714" s="0" t="str">
        <f aca="false">INDEX(Mapping!$C$2:$C$465,MATCH(E1714,Mapping!$A$2:$A$465,0))</f>
        <v>RKM POWERGEN</v>
      </c>
      <c r="H1714" s="2" t="n">
        <v>85.55</v>
      </c>
      <c r="I1714" s="3" t="n">
        <v>1.62</v>
      </c>
    </row>
    <row r="1715" customFormat="false" ht="15" hidden="false" customHeight="false" outlineLevel="0" collapsed="false">
      <c r="A1715" s="0" t="s">
        <v>112</v>
      </c>
      <c r="B1715" s="0" t="n">
        <f aca="false">VALUE(LEFT(A1715,4))</f>
        <v>2022</v>
      </c>
      <c r="C1715" s="0" t="str">
        <f aca="false">"FY"&amp;IF(VALUE(MID(A1715,6,2))&gt;=4,VALUE(LEFT(A1715,4)),VALUE(LEFT(A1715,4))-1)&amp;"-"&amp;TEXT(MOD(IF(VALUE(MID(A1715,6,2))&gt;=4,VALUE(LEFT(A1715,4)),VALUE(LEFT(A1715,4))-1)+1,100),"00")</f>
        <v>FY2021-22</v>
      </c>
      <c r="D1715" s="0" t="s">
        <v>106</v>
      </c>
      <c r="E1715" s="0" t="s">
        <v>106</v>
      </c>
      <c r="F1715" s="0" t="str">
        <f aca="false">INDEX(Mapping!$B$2:$B$465,MATCH(E1715,Mapping!$A$2:$A$465,0))</f>
        <v>ACB (INDIA)</v>
      </c>
      <c r="G1715" s="0" t="str">
        <f aca="false">INDEX(Mapping!$C$2:$C$465,MATCH(E1715,Mapping!$A$2:$A$465,0))</f>
        <v>ACB (INDIA)</v>
      </c>
      <c r="H1715" s="2" t="n">
        <v>73.76</v>
      </c>
      <c r="I1715" s="3" t="n">
        <v>1.4</v>
      </c>
    </row>
    <row r="1716" customFormat="false" ht="15" hidden="false" customHeight="false" outlineLevel="0" collapsed="false">
      <c r="A1716" s="0" t="s">
        <v>112</v>
      </c>
      <c r="B1716" s="0" t="n">
        <f aca="false">VALUE(LEFT(A1716,4))</f>
        <v>2022</v>
      </c>
      <c r="C1716" s="0" t="str">
        <f aca="false">"FY"&amp;IF(VALUE(MID(A1716,6,2))&gt;=4,VALUE(LEFT(A1716,4)),VALUE(LEFT(A1716,4))-1)&amp;"-"&amp;TEXT(MOD(IF(VALUE(MID(A1716,6,2))&gt;=4,VALUE(LEFT(A1716,4)),VALUE(LEFT(A1716,4))-1)+1,100),"00")</f>
        <v>FY2021-22</v>
      </c>
      <c r="D1716" s="0" t="s">
        <v>134</v>
      </c>
      <c r="E1716" s="0" t="s">
        <v>134</v>
      </c>
      <c r="F1716" s="0" t="str">
        <f aca="false">INDEX(Mapping!$B$2:$B$465,MATCH(E1716,Mapping!$A$2:$A$465,0))</f>
        <v>NTPC STATIONS</v>
      </c>
      <c r="G1716" s="0" t="str">
        <f aca="false">INDEX(Mapping!$C$2:$C$465,MATCH(E1716,Mapping!$A$2:$A$465,0))</f>
        <v>NTPC GROUP</v>
      </c>
      <c r="H1716" s="2" t="n">
        <v>68.8</v>
      </c>
      <c r="I1716" s="3" t="n">
        <v>1.3</v>
      </c>
    </row>
    <row r="1717" customFormat="false" ht="15" hidden="false" customHeight="false" outlineLevel="0" collapsed="false">
      <c r="A1717" s="0" t="s">
        <v>112</v>
      </c>
      <c r="B1717" s="0" t="n">
        <f aca="false">VALUE(LEFT(A1717,4))</f>
        <v>2022</v>
      </c>
      <c r="C1717" s="0" t="str">
        <f aca="false">"FY"&amp;IF(VALUE(MID(A1717,6,2))&gt;=4,VALUE(LEFT(A1717,4)),VALUE(LEFT(A1717,4))-1)&amp;"-"&amp;TEXT(MOD(IF(VALUE(MID(A1717,6,2))&gt;=4,VALUE(LEFT(A1717,4)),VALUE(LEFT(A1717,4))-1)+1,100),"00")</f>
        <v>FY2021-22</v>
      </c>
      <c r="D1717" s="0" t="s">
        <v>84</v>
      </c>
      <c r="E1717" s="0" t="s">
        <v>84</v>
      </c>
      <c r="F1717" s="0" t="str">
        <f aca="false">INDEX(Mapping!$B$2:$B$465,MATCH(E1717,Mapping!$A$2:$A$465,0))</f>
        <v>DB POWER</v>
      </c>
      <c r="G1717" s="0" t="str">
        <f aca="false">INDEX(Mapping!$C$2:$C$465,MATCH(E1717,Mapping!$A$2:$A$465,0))</f>
        <v>DB POWER</v>
      </c>
      <c r="H1717" s="2" t="n">
        <v>61.88</v>
      </c>
      <c r="I1717" s="3" t="n">
        <v>1.17</v>
      </c>
    </row>
    <row r="1718" customFormat="false" ht="15" hidden="false" customHeight="false" outlineLevel="0" collapsed="false">
      <c r="A1718" s="0" t="s">
        <v>112</v>
      </c>
      <c r="B1718" s="0" t="n">
        <f aca="false">VALUE(LEFT(A1718,4))</f>
        <v>2022</v>
      </c>
      <c r="C1718" s="0" t="str">
        <f aca="false">"FY"&amp;IF(VALUE(MID(A1718,6,2))&gt;=4,VALUE(LEFT(A1718,4)),VALUE(LEFT(A1718,4))-1)&amp;"-"&amp;TEXT(MOD(IF(VALUE(MID(A1718,6,2))&gt;=4,VALUE(LEFT(A1718,4)),VALUE(LEFT(A1718,4))-1)+1,100),"00")</f>
        <v>FY2021-22</v>
      </c>
      <c r="D1718" s="0" t="s">
        <v>53</v>
      </c>
      <c r="E1718" s="0" t="s">
        <v>53</v>
      </c>
      <c r="F1718" s="0" t="str">
        <f aca="false">INDEX(Mapping!$B$2:$B$465,MATCH(E1718,Mapping!$A$2:$A$465,0))</f>
        <v>HIMACHAL PRADESH</v>
      </c>
      <c r="G1718" s="0" t="str">
        <f aca="false">INDEX(Mapping!$C$2:$C$465,MATCH(E1718,Mapping!$A$2:$A$465,0))</f>
        <v>HIMACHAL PRADESH</v>
      </c>
      <c r="H1718" s="2" t="n">
        <v>61.83</v>
      </c>
      <c r="I1718" s="3" t="n">
        <v>1.17</v>
      </c>
    </row>
    <row r="1719" customFormat="false" ht="15" hidden="false" customHeight="false" outlineLevel="0" collapsed="false">
      <c r="A1719" s="0" t="s">
        <v>112</v>
      </c>
      <c r="B1719" s="0" t="n">
        <f aca="false">VALUE(LEFT(A1719,4))</f>
        <v>2022</v>
      </c>
      <c r="C1719" s="0" t="str">
        <f aca="false">"FY"&amp;IF(VALUE(MID(A1719,6,2))&gt;=4,VALUE(LEFT(A1719,4)),VALUE(LEFT(A1719,4))-1)&amp;"-"&amp;TEXT(MOD(IF(VALUE(MID(A1719,6,2))&gt;=4,VALUE(LEFT(A1719,4)),VALUE(LEFT(A1719,4))-1)+1,100),"00")</f>
        <v>FY2021-22</v>
      </c>
      <c r="D1719" s="0" t="s">
        <v>61</v>
      </c>
      <c r="E1719" s="0" t="s">
        <v>61</v>
      </c>
      <c r="F1719" s="0" t="str">
        <f aca="false">INDEX(Mapping!$B$2:$B$465,MATCH(E1719,Mapping!$A$2:$A$465,0))</f>
        <v>ASSAM</v>
      </c>
      <c r="G1719" s="0" t="str">
        <f aca="false">INDEX(Mapping!$C$2:$C$465,MATCH(E1719,Mapping!$A$2:$A$465,0))</f>
        <v>ASSAM</v>
      </c>
      <c r="H1719" s="2" t="n">
        <v>59.65</v>
      </c>
      <c r="I1719" s="3" t="n">
        <v>1.13</v>
      </c>
    </row>
    <row r="1720" customFormat="false" ht="15" hidden="false" customHeight="false" outlineLevel="0" collapsed="false">
      <c r="A1720" s="0" t="s">
        <v>112</v>
      </c>
      <c r="B1720" s="0" t="n">
        <f aca="false">VALUE(LEFT(A1720,4))</f>
        <v>2022</v>
      </c>
      <c r="C1720" s="0" t="str">
        <f aca="false">"FY"&amp;IF(VALUE(MID(A1720,6,2))&gt;=4,VALUE(LEFT(A1720,4)),VALUE(LEFT(A1720,4))-1)&amp;"-"&amp;TEXT(MOD(IF(VALUE(MID(A1720,6,2))&gt;=4,VALUE(LEFT(A1720,4)),VALUE(LEFT(A1720,4))-1)+1,100),"00")</f>
        <v>FY2021-22</v>
      </c>
      <c r="D1720" s="0" t="s">
        <v>65</v>
      </c>
      <c r="E1720" s="0" t="s">
        <v>65</v>
      </c>
      <c r="F1720" s="0" t="str">
        <f aca="false">INDEX(Mapping!$B$2:$B$465,MATCH(E1720,Mapping!$A$2:$A$465,0))</f>
        <v>JAYPEE NIGRIE STPP</v>
      </c>
      <c r="G1720" s="0" t="str">
        <f aca="false">INDEX(Mapping!$C$2:$C$465,MATCH(E1720,Mapping!$A$2:$A$465,0))</f>
        <v>JAYPEE NIGRIE STPP</v>
      </c>
      <c r="H1720" s="2" t="n">
        <v>58.98</v>
      </c>
      <c r="I1720" s="3" t="n">
        <v>1.12</v>
      </c>
    </row>
    <row r="1721" customFormat="false" ht="15" hidden="false" customHeight="false" outlineLevel="0" collapsed="false">
      <c r="A1721" s="0" t="s">
        <v>112</v>
      </c>
      <c r="B1721" s="0" t="n">
        <f aca="false">VALUE(LEFT(A1721,4))</f>
        <v>2022</v>
      </c>
      <c r="C1721" s="0" t="str">
        <f aca="false">"FY"&amp;IF(VALUE(MID(A1721,6,2))&gt;=4,VALUE(LEFT(A1721,4)),VALUE(LEFT(A1721,4))-1)&amp;"-"&amp;TEXT(MOD(IF(VALUE(MID(A1721,6,2))&gt;=4,VALUE(LEFT(A1721,4)),VALUE(LEFT(A1721,4))-1)+1,100),"00")</f>
        <v>FY2021-22</v>
      </c>
      <c r="D1721" s="0" t="s">
        <v>89</v>
      </c>
      <c r="E1721" s="0" t="s">
        <v>89</v>
      </c>
      <c r="F1721" s="0" t="str">
        <f aca="false">INDEX(Mapping!$B$2:$B$465,MATCH(E1721,Mapping!$A$2:$A$465,0))</f>
        <v>MB POWER (MP)</v>
      </c>
      <c r="G1721" s="0" t="str">
        <f aca="false">INDEX(Mapping!$C$2:$C$465,MATCH(E1721,Mapping!$A$2:$A$465,0))</f>
        <v>MB POWER (MP)</v>
      </c>
      <c r="H1721" s="2" t="n">
        <v>58.49</v>
      </c>
      <c r="I1721" s="3" t="n">
        <v>1.11</v>
      </c>
    </row>
    <row r="1722" customFormat="false" ht="15" hidden="false" customHeight="false" outlineLevel="0" collapsed="false">
      <c r="A1722" s="0" t="s">
        <v>112</v>
      </c>
      <c r="B1722" s="0" t="n">
        <f aca="false">VALUE(LEFT(A1722,4))</f>
        <v>2022</v>
      </c>
      <c r="C1722" s="0" t="str">
        <f aca="false">"FY"&amp;IF(VALUE(MID(A1722,6,2))&gt;=4,VALUE(LEFT(A1722,4)),VALUE(LEFT(A1722,4))-1)&amp;"-"&amp;TEXT(MOD(IF(VALUE(MID(A1722,6,2))&gt;=4,VALUE(LEFT(A1722,4)),VALUE(LEFT(A1722,4))-1)+1,100),"00")</f>
        <v>FY2021-22</v>
      </c>
      <c r="D1722" s="0" t="s">
        <v>214</v>
      </c>
      <c r="E1722" s="0" t="s">
        <v>214</v>
      </c>
      <c r="F1722" s="0" t="str">
        <f aca="false">INDEX(Mapping!$B$2:$B$465,MATCH(E1722,Mapping!$A$2:$A$465,0))</f>
        <v>NLC INDIA</v>
      </c>
      <c r="G1722" s="0" t="str">
        <f aca="false">INDEX(Mapping!$C$2:$C$465,MATCH(E1722,Mapping!$A$2:$A$465,0))</f>
        <v>NLC INDIA GROUP</v>
      </c>
      <c r="H1722" s="2" t="n">
        <v>39.12</v>
      </c>
      <c r="I1722" s="3" t="n">
        <v>0.74</v>
      </c>
    </row>
    <row r="1723" customFormat="false" ht="15" hidden="false" customHeight="false" outlineLevel="0" collapsed="false">
      <c r="A1723" s="0" t="s">
        <v>112</v>
      </c>
      <c r="B1723" s="0" t="n">
        <f aca="false">VALUE(LEFT(A1723,4))</f>
        <v>2022</v>
      </c>
      <c r="C1723" s="0" t="str">
        <f aca="false">"FY"&amp;IF(VALUE(MID(A1723,6,2))&gt;=4,VALUE(LEFT(A1723,4)),VALUE(LEFT(A1723,4))-1)&amp;"-"&amp;TEXT(MOD(IF(VALUE(MID(A1723,6,2))&gt;=4,VALUE(LEFT(A1723,4)),VALUE(LEFT(A1723,4))-1)+1,100),"00")</f>
        <v>FY2021-22</v>
      </c>
      <c r="D1723" s="0" t="s">
        <v>35</v>
      </c>
      <c r="E1723" s="0" t="s">
        <v>35</v>
      </c>
      <c r="F1723" s="0" t="str">
        <f aca="false">INDEX(Mapping!$B$2:$B$465,MATCH(E1723,Mapping!$A$2:$A$465,0))</f>
        <v>TELANGANA</v>
      </c>
      <c r="G1723" s="0" t="str">
        <f aca="false">INDEX(Mapping!$C$2:$C$465,MATCH(E1723,Mapping!$A$2:$A$465,0))</f>
        <v>TELANGANA</v>
      </c>
      <c r="H1723" s="2" t="n">
        <v>37.98</v>
      </c>
      <c r="I1723" s="3" t="n">
        <v>0.72</v>
      </c>
    </row>
    <row r="1724" customFormat="false" ht="15" hidden="false" customHeight="false" outlineLevel="0" collapsed="false">
      <c r="A1724" s="0" t="s">
        <v>112</v>
      </c>
      <c r="B1724" s="0" t="n">
        <f aca="false">VALUE(LEFT(A1724,4))</f>
        <v>2022</v>
      </c>
      <c r="C1724" s="0" t="str">
        <f aca="false">"FY"&amp;IF(VALUE(MID(A1724,6,2))&gt;=4,VALUE(LEFT(A1724,4)),VALUE(LEFT(A1724,4))-1)&amp;"-"&amp;TEXT(MOD(IF(VALUE(MID(A1724,6,2))&gt;=4,VALUE(LEFT(A1724,4)),VALUE(LEFT(A1724,4))-1)+1,100),"00")</f>
        <v>FY2021-22</v>
      </c>
      <c r="D1724" s="0" t="s">
        <v>44</v>
      </c>
      <c r="E1724" s="0" t="s">
        <v>44</v>
      </c>
      <c r="F1724" s="0" t="str">
        <f aca="false">INDEX(Mapping!$B$2:$B$465,MATCH(E1724,Mapping!$A$2:$A$465,0))</f>
        <v>HARYANA</v>
      </c>
      <c r="G1724" s="0" t="str">
        <f aca="false">INDEX(Mapping!$C$2:$C$465,MATCH(E1724,Mapping!$A$2:$A$465,0))</f>
        <v>HARYANA</v>
      </c>
      <c r="H1724" s="2" t="n">
        <v>37.35</v>
      </c>
      <c r="I1724" s="3" t="n">
        <v>0.71</v>
      </c>
    </row>
    <row r="1725" customFormat="false" ht="15" hidden="false" customHeight="false" outlineLevel="0" collapsed="false">
      <c r="A1725" s="0" t="s">
        <v>112</v>
      </c>
      <c r="B1725" s="0" t="n">
        <f aca="false">VALUE(LEFT(A1725,4))</f>
        <v>2022</v>
      </c>
      <c r="C1725" s="0" t="str">
        <f aca="false">"FY"&amp;IF(VALUE(MID(A1725,6,2))&gt;=4,VALUE(LEFT(A1725,4)),VALUE(LEFT(A1725,4))-1)&amp;"-"&amp;TEXT(MOD(IF(VALUE(MID(A1725,6,2))&gt;=4,VALUE(LEFT(A1725,4)),VALUE(LEFT(A1725,4))-1)+1,100),"00")</f>
        <v>FY2021-22</v>
      </c>
      <c r="D1725" s="0" t="s">
        <v>119</v>
      </c>
      <c r="E1725" s="0" t="s">
        <v>119</v>
      </c>
      <c r="F1725" s="0" t="str">
        <f aca="false">INDEX(Mapping!$B$2:$B$465,MATCH(E1725,Mapping!$A$2:$A$465,0))</f>
        <v>GOA</v>
      </c>
      <c r="G1725" s="0" t="str">
        <f aca="false">INDEX(Mapping!$C$2:$C$465,MATCH(E1725,Mapping!$A$2:$A$465,0))</f>
        <v>GOA</v>
      </c>
      <c r="H1725" s="2" t="n">
        <v>29.14</v>
      </c>
      <c r="I1725" s="3" t="n">
        <v>0.55</v>
      </c>
    </row>
    <row r="1726" customFormat="false" ht="15" hidden="false" customHeight="false" outlineLevel="0" collapsed="false">
      <c r="A1726" s="0" t="s">
        <v>112</v>
      </c>
      <c r="B1726" s="0" t="n">
        <f aca="false">VALUE(LEFT(A1726,4))</f>
        <v>2022</v>
      </c>
      <c r="C1726" s="0" t="str">
        <f aca="false">"FY"&amp;IF(VALUE(MID(A1726,6,2))&gt;=4,VALUE(LEFT(A1726,4)),VALUE(LEFT(A1726,4))-1)&amp;"-"&amp;TEXT(MOD(IF(VALUE(MID(A1726,6,2))&gt;=4,VALUE(LEFT(A1726,4)),VALUE(LEFT(A1726,4))-1)+1,100),"00")</f>
        <v>FY2021-22</v>
      </c>
      <c r="D1726" s="0" t="s">
        <v>143</v>
      </c>
      <c r="E1726" s="0" t="s">
        <v>143</v>
      </c>
      <c r="F1726" s="0" t="str">
        <f aca="false">INDEX(Mapping!$B$2:$B$465,MATCH(E1726,Mapping!$A$2:$A$465,0))</f>
        <v>MARUTI CLEAN COAL &amp; POWER</v>
      </c>
      <c r="G1726" s="0" t="str">
        <f aca="false">INDEX(Mapping!$C$2:$C$465,MATCH(E1726,Mapping!$A$2:$A$465,0))</f>
        <v>MARUTI CLEAN COAL &amp; POWER</v>
      </c>
      <c r="H1726" s="2" t="n">
        <v>26.28</v>
      </c>
      <c r="I1726" s="3" t="n">
        <v>0.5</v>
      </c>
    </row>
    <row r="1727" customFormat="false" ht="15" hidden="false" customHeight="false" outlineLevel="0" collapsed="false">
      <c r="A1727" s="0" t="s">
        <v>112</v>
      </c>
      <c r="B1727" s="0" t="n">
        <f aca="false">VALUE(LEFT(A1727,4))</f>
        <v>2022</v>
      </c>
      <c r="C1727" s="0" t="str">
        <f aca="false">"FY"&amp;IF(VALUE(MID(A1727,6,2))&gt;=4,VALUE(LEFT(A1727,4)),VALUE(LEFT(A1727,4))-1)&amp;"-"&amp;TEXT(MOD(IF(VALUE(MID(A1727,6,2))&gt;=4,VALUE(LEFT(A1727,4)),VALUE(LEFT(A1727,4))-1)+1,100),"00")</f>
        <v>FY2021-22</v>
      </c>
      <c r="D1727" s="0" t="s">
        <v>228</v>
      </c>
      <c r="E1727" s="0" t="s">
        <v>228</v>
      </c>
      <c r="F1727" s="0" t="str">
        <f aca="false">INDEX(Mapping!$B$2:$B$465,MATCH(E1727,Mapping!$A$2:$A$465,0))</f>
        <v>OTPC PALATANA</v>
      </c>
      <c r="G1727" s="0" t="str">
        <f aca="false">INDEX(Mapping!$C$2:$C$465,MATCH(E1727,Mapping!$A$2:$A$465,0))</f>
        <v>OTPC PALATANA</v>
      </c>
      <c r="H1727" s="2" t="n">
        <v>25.7</v>
      </c>
      <c r="I1727" s="3" t="n">
        <v>0.49</v>
      </c>
    </row>
    <row r="1728" customFormat="false" ht="15" hidden="false" customHeight="false" outlineLevel="0" collapsed="false">
      <c r="A1728" s="0" t="s">
        <v>112</v>
      </c>
      <c r="B1728" s="0" t="n">
        <f aca="false">VALUE(LEFT(A1728,4))</f>
        <v>2022</v>
      </c>
      <c r="C1728" s="0" t="str">
        <f aca="false">"FY"&amp;IF(VALUE(MID(A1728,6,2))&gt;=4,VALUE(LEFT(A1728,4)),VALUE(LEFT(A1728,4))-1)&amp;"-"&amp;TEXT(MOD(IF(VALUE(MID(A1728,6,2))&gt;=4,VALUE(LEFT(A1728,4)),VALUE(LEFT(A1728,4))-1)+1,100),"00")</f>
        <v>FY2021-22</v>
      </c>
      <c r="D1728" s="0" t="s">
        <v>37</v>
      </c>
      <c r="E1728" s="0" t="s">
        <v>37</v>
      </c>
      <c r="F1728" s="0" t="str">
        <f aca="false">INDEX(Mapping!$B$2:$B$465,MATCH(E1728,Mapping!$A$2:$A$465,0))</f>
        <v>MAHARASHTRA</v>
      </c>
      <c r="G1728" s="0" t="str">
        <f aca="false">INDEX(Mapping!$C$2:$C$465,MATCH(E1728,Mapping!$A$2:$A$465,0))</f>
        <v>MAHARASHTRA</v>
      </c>
      <c r="H1728" s="2" t="n">
        <v>22.51</v>
      </c>
      <c r="I1728" s="3" t="n">
        <v>0.43</v>
      </c>
    </row>
    <row r="1729" customFormat="false" ht="15" hidden="false" customHeight="false" outlineLevel="0" collapsed="false">
      <c r="A1729" s="0" t="s">
        <v>112</v>
      </c>
      <c r="B1729" s="0" t="n">
        <f aca="false">VALUE(LEFT(A1729,4))</f>
        <v>2022</v>
      </c>
      <c r="C1729" s="0" t="str">
        <f aca="false">"FY"&amp;IF(VALUE(MID(A1729,6,2))&gt;=4,VALUE(LEFT(A1729,4)),VALUE(LEFT(A1729,4))-1)&amp;"-"&amp;TEXT(MOD(IF(VALUE(MID(A1729,6,2))&gt;=4,VALUE(LEFT(A1729,4)),VALUE(LEFT(A1729,4))-1)+1,100),"00")</f>
        <v>FY2021-22</v>
      </c>
      <c r="D1729" s="0" t="s">
        <v>94</v>
      </c>
      <c r="E1729" s="0" t="s">
        <v>94</v>
      </c>
      <c r="F1729" s="0" t="str">
        <f aca="false">INDEX(Mapping!$B$2:$B$465,MATCH(E1729,Mapping!$A$2:$A$465,0))</f>
        <v>JHARKHAND</v>
      </c>
      <c r="G1729" s="0" t="str">
        <f aca="false">INDEX(Mapping!$C$2:$C$465,MATCH(E1729,Mapping!$A$2:$A$465,0))</f>
        <v>JHARKHAND</v>
      </c>
      <c r="H1729" s="2" t="n">
        <v>21.46</v>
      </c>
      <c r="I1729" s="3" t="n">
        <v>0.41</v>
      </c>
    </row>
    <row r="1730" customFormat="false" ht="15" hidden="false" customHeight="false" outlineLevel="0" collapsed="false">
      <c r="A1730" s="0" t="s">
        <v>112</v>
      </c>
      <c r="B1730" s="0" t="n">
        <f aca="false">VALUE(LEFT(A1730,4))</f>
        <v>2022</v>
      </c>
      <c r="C1730" s="0" t="str">
        <f aca="false">"FY"&amp;IF(VALUE(MID(A1730,6,2))&gt;=4,VALUE(LEFT(A1730,4)),VALUE(LEFT(A1730,4))-1)&amp;"-"&amp;TEXT(MOD(IF(VALUE(MID(A1730,6,2))&gt;=4,VALUE(LEFT(A1730,4)),VALUE(LEFT(A1730,4))-1)+1,100),"00")</f>
        <v>FY2021-22</v>
      </c>
      <c r="D1730" s="0" t="s">
        <v>203</v>
      </c>
      <c r="E1730" s="0" t="s">
        <v>203</v>
      </c>
      <c r="F1730" s="0" t="str">
        <f aca="false">INDEX(Mapping!$B$2:$B$465,MATCH(E1730,Mapping!$A$2:$A$465,0))</f>
        <v>ADHUNIK POWER</v>
      </c>
      <c r="G1730" s="0" t="str">
        <f aca="false">INDEX(Mapping!$C$2:$C$465,MATCH(E1730,Mapping!$A$2:$A$465,0))</f>
        <v>ADHUNIK POWER</v>
      </c>
      <c r="H1730" s="2" t="n">
        <v>19.5</v>
      </c>
      <c r="I1730" s="3" t="n">
        <v>0.37</v>
      </c>
    </row>
    <row r="1731" customFormat="false" ht="15" hidden="false" customHeight="false" outlineLevel="0" collapsed="false">
      <c r="A1731" s="0" t="s">
        <v>112</v>
      </c>
      <c r="B1731" s="0" t="n">
        <f aca="false">VALUE(LEFT(A1731,4))</f>
        <v>2022</v>
      </c>
      <c r="C1731" s="0" t="str">
        <f aca="false">"FY"&amp;IF(VALUE(MID(A1731,6,2))&gt;=4,VALUE(LEFT(A1731,4)),VALUE(LEFT(A1731,4))-1)&amp;"-"&amp;TEXT(MOD(IF(VALUE(MID(A1731,6,2))&gt;=4,VALUE(LEFT(A1731,4)),VALUE(LEFT(A1731,4))-1)+1,100),"00")</f>
        <v>FY2021-22</v>
      </c>
      <c r="D1731" s="0" t="s">
        <v>184</v>
      </c>
      <c r="E1731" s="0" t="s">
        <v>184</v>
      </c>
      <c r="F1731" s="0" t="str">
        <f aca="false">INDEX(Mapping!$B$2:$B$465,MATCH(E1731,Mapping!$A$2:$A$465,0))</f>
        <v>GMR KAMALANGA</v>
      </c>
      <c r="G1731" s="0" t="str">
        <f aca="false">INDEX(Mapping!$C$2:$C$465,MATCH(E1731,Mapping!$A$2:$A$465,0))</f>
        <v>GMR ENERGY</v>
      </c>
      <c r="H1731" s="2" t="n">
        <v>18.93</v>
      </c>
      <c r="I1731" s="3" t="n">
        <v>0.36</v>
      </c>
    </row>
    <row r="1732" customFormat="false" ht="15" hidden="false" customHeight="false" outlineLevel="0" collapsed="false">
      <c r="A1732" s="0" t="s">
        <v>112</v>
      </c>
      <c r="B1732" s="0" t="n">
        <f aca="false">VALUE(LEFT(A1732,4))</f>
        <v>2022</v>
      </c>
      <c r="C1732" s="0" t="str">
        <f aca="false">"FY"&amp;IF(VALUE(MID(A1732,6,2))&gt;=4,VALUE(LEFT(A1732,4)),VALUE(LEFT(A1732,4))-1)&amp;"-"&amp;TEXT(MOD(IF(VALUE(MID(A1732,6,2))&gt;=4,VALUE(LEFT(A1732,4)),VALUE(LEFT(A1732,4))-1)+1,100),"00")</f>
        <v>FY2021-22</v>
      </c>
      <c r="D1732" s="0" t="s">
        <v>154</v>
      </c>
      <c r="E1732" s="0" t="s">
        <v>154</v>
      </c>
      <c r="F1732" s="0" t="str">
        <f aca="false">INDEX(Mapping!$B$2:$B$465,MATCH(E1732,Mapping!$A$2:$A$465,0))</f>
        <v>DVC</v>
      </c>
      <c r="G1732" s="0" t="str">
        <f aca="false">INDEX(Mapping!$C$2:$C$465,MATCH(E1732,Mapping!$A$2:$A$465,0))</f>
        <v>DVC</v>
      </c>
      <c r="H1732" s="2" t="n">
        <v>18.55</v>
      </c>
      <c r="I1732" s="3" t="n">
        <v>0.35</v>
      </c>
    </row>
    <row r="1733" customFormat="false" ht="15" hidden="false" customHeight="false" outlineLevel="0" collapsed="false">
      <c r="A1733" s="0" t="s">
        <v>112</v>
      </c>
      <c r="B1733" s="0" t="n">
        <f aca="false">VALUE(LEFT(A1733,4))</f>
        <v>2022</v>
      </c>
      <c r="C1733" s="0" t="str">
        <f aca="false">"FY"&amp;IF(VALUE(MID(A1733,6,2))&gt;=4,VALUE(LEFT(A1733,4)),VALUE(LEFT(A1733,4))-1)&amp;"-"&amp;TEXT(MOD(IF(VALUE(MID(A1733,6,2))&gt;=4,VALUE(LEFT(A1733,4)),VALUE(LEFT(A1733,4))-1)+1,100),"00")</f>
        <v>FY2021-22</v>
      </c>
      <c r="D1733" s="0" t="s">
        <v>38</v>
      </c>
      <c r="E1733" s="0" t="s">
        <v>38</v>
      </c>
      <c r="F1733" s="0" t="str">
        <f aca="false">INDEX(Mapping!$B$2:$B$465,MATCH(E1733,Mapping!$A$2:$A$465,0))</f>
        <v>ANDHRA PRADESH</v>
      </c>
      <c r="G1733" s="0" t="str">
        <f aca="false">INDEX(Mapping!$C$2:$C$465,MATCH(E1733,Mapping!$A$2:$A$465,0))</f>
        <v>ANDHRA PRADESH</v>
      </c>
      <c r="H1733" s="2" t="n">
        <v>17.91</v>
      </c>
      <c r="I1733" s="3" t="n">
        <v>0.34</v>
      </c>
    </row>
    <row r="1734" customFormat="false" ht="15" hidden="false" customHeight="false" outlineLevel="0" collapsed="false">
      <c r="A1734" s="0" t="s">
        <v>112</v>
      </c>
      <c r="B1734" s="0" t="n">
        <f aca="false">VALUE(LEFT(A1734,4))</f>
        <v>2022</v>
      </c>
      <c r="C1734" s="0" t="str">
        <f aca="false">"FY"&amp;IF(VALUE(MID(A1734,6,2))&gt;=4,VALUE(LEFT(A1734,4)),VALUE(LEFT(A1734,4))-1)&amp;"-"&amp;TEXT(MOD(IF(VALUE(MID(A1734,6,2))&gt;=4,VALUE(LEFT(A1734,4)),VALUE(LEFT(A1734,4))-1)+1,100),"00")</f>
        <v>FY2021-22</v>
      </c>
      <c r="D1734" s="0" t="s">
        <v>199</v>
      </c>
      <c r="E1734" s="0" t="s">
        <v>199</v>
      </c>
      <c r="F1734" s="0" t="str">
        <f aca="false">INDEX(Mapping!$B$2:$B$465,MATCH(E1734,Mapping!$A$2:$A$465,0))</f>
        <v>TRIPURA</v>
      </c>
      <c r="G1734" s="0" t="str">
        <f aca="false">INDEX(Mapping!$C$2:$C$465,MATCH(E1734,Mapping!$A$2:$A$465,0))</f>
        <v>TRIPURA</v>
      </c>
      <c r="H1734" s="2" t="n">
        <v>16.86</v>
      </c>
      <c r="I1734" s="3" t="n">
        <v>0.32</v>
      </c>
    </row>
    <row r="1735" customFormat="false" ht="15" hidden="false" customHeight="false" outlineLevel="0" collapsed="false">
      <c r="A1735" s="0" t="s">
        <v>112</v>
      </c>
      <c r="B1735" s="0" t="n">
        <f aca="false">VALUE(LEFT(A1735,4))</f>
        <v>2022</v>
      </c>
      <c r="C1735" s="0" t="str">
        <f aca="false">"FY"&amp;IF(VALUE(MID(A1735,6,2))&gt;=4,VALUE(LEFT(A1735,4)),VALUE(LEFT(A1735,4))-1)&amp;"-"&amp;TEXT(MOD(IF(VALUE(MID(A1735,6,2))&gt;=4,VALUE(LEFT(A1735,4)),VALUE(LEFT(A1735,4))-1)+1,100),"00")</f>
        <v>FY2021-22</v>
      </c>
      <c r="D1735" s="0" t="s">
        <v>194</v>
      </c>
      <c r="E1735" s="0" t="s">
        <v>194</v>
      </c>
      <c r="F1735" s="0" t="str">
        <f aca="false">INDEX(Mapping!$B$2:$B$465,MATCH(E1735,Mapping!$A$2:$A$465,0))</f>
        <v>TASHIDENG HEP</v>
      </c>
      <c r="G1735" s="0" t="str">
        <f aca="false">INDEX(Mapping!$C$2:$C$465,MATCH(E1735,Mapping!$A$2:$A$465,0))</f>
        <v>TASHIDENG HEP</v>
      </c>
      <c r="H1735" s="2" t="n">
        <v>15.78</v>
      </c>
      <c r="I1735" s="3" t="n">
        <v>0.3</v>
      </c>
    </row>
    <row r="1736" customFormat="false" ht="15" hidden="false" customHeight="false" outlineLevel="0" collapsed="false">
      <c r="A1736" s="0" t="s">
        <v>112</v>
      </c>
      <c r="B1736" s="0" t="n">
        <f aca="false">VALUE(LEFT(A1736,4))</f>
        <v>2022</v>
      </c>
      <c r="C1736" s="0" t="str">
        <f aca="false">"FY"&amp;IF(VALUE(MID(A1736,6,2))&gt;=4,VALUE(LEFT(A1736,4)),VALUE(LEFT(A1736,4))-1)&amp;"-"&amp;TEXT(MOD(IF(VALUE(MID(A1736,6,2))&gt;=4,VALUE(LEFT(A1736,4)),VALUE(LEFT(A1736,4))-1)+1,100),"00")</f>
        <v>FY2021-22</v>
      </c>
      <c r="D1736" s="0" t="s">
        <v>128</v>
      </c>
      <c r="E1736" s="0" t="s">
        <v>128</v>
      </c>
      <c r="F1736" s="0" t="str">
        <f aca="false">INDEX(Mapping!$B$2:$B$465,MATCH(E1736,Mapping!$A$2:$A$465,0))</f>
        <v>AD HYDRO POWER</v>
      </c>
      <c r="G1736" s="0" t="str">
        <f aca="false">INDEX(Mapping!$C$2:$C$465,MATCH(E1736,Mapping!$A$2:$A$465,0))</f>
        <v>AD HYDRO POWER</v>
      </c>
      <c r="H1736" s="2" t="n">
        <v>14.56</v>
      </c>
      <c r="I1736" s="3" t="n">
        <v>0.28</v>
      </c>
    </row>
    <row r="1737" customFormat="false" ht="15" hidden="false" customHeight="false" outlineLevel="0" collapsed="false">
      <c r="A1737" s="0" t="s">
        <v>112</v>
      </c>
      <c r="B1737" s="0" t="n">
        <f aca="false">VALUE(LEFT(A1737,4))</f>
        <v>2022</v>
      </c>
      <c r="C1737" s="0" t="str">
        <f aca="false">"FY"&amp;IF(VALUE(MID(A1737,6,2))&gt;=4,VALUE(LEFT(A1737,4)),VALUE(LEFT(A1737,4))-1)&amp;"-"&amp;TEXT(MOD(IF(VALUE(MID(A1737,6,2))&gt;=4,VALUE(LEFT(A1737,4)),VALUE(LEFT(A1737,4))-1)+1,100),"00")</f>
        <v>FY2021-22</v>
      </c>
      <c r="D1737" s="0" t="s">
        <v>190</v>
      </c>
      <c r="E1737" s="0" t="s">
        <v>190</v>
      </c>
      <c r="F1737" s="0" t="str">
        <f aca="false">INDEX(Mapping!$B$2:$B$465,MATCH(E1737,Mapping!$A$2:$A$465,0))</f>
        <v>JORETHANG</v>
      </c>
      <c r="G1737" s="0" t="str">
        <f aca="false">INDEX(Mapping!$C$2:$C$465,MATCH(E1737,Mapping!$A$2:$A$465,0))</f>
        <v>JORETHANG</v>
      </c>
      <c r="H1737" s="2" t="n">
        <v>13.94</v>
      </c>
      <c r="I1737" s="3" t="n">
        <v>0.26</v>
      </c>
    </row>
    <row r="1738" customFormat="false" ht="15" hidden="false" customHeight="false" outlineLevel="0" collapsed="false">
      <c r="A1738" s="0" t="s">
        <v>112</v>
      </c>
      <c r="B1738" s="0" t="n">
        <f aca="false">VALUE(LEFT(A1738,4))</f>
        <v>2022</v>
      </c>
      <c r="C1738" s="0" t="str">
        <f aca="false">"FY"&amp;IF(VALUE(MID(A1738,6,2))&gt;=4,VALUE(LEFT(A1738,4)),VALUE(LEFT(A1738,4))-1)&amp;"-"&amp;TEXT(MOD(IF(VALUE(MID(A1738,6,2))&gt;=4,VALUE(LEFT(A1738,4)),VALUE(LEFT(A1738,4))-1)+1,100),"00")</f>
        <v>FY2021-22</v>
      </c>
      <c r="D1738" s="0" t="s">
        <v>122</v>
      </c>
      <c r="E1738" s="0" t="s">
        <v>122</v>
      </c>
      <c r="F1738" s="0" t="str">
        <f aca="false">INDEX(Mapping!$B$2:$B$465,MATCH(E1738,Mapping!$A$2:$A$465,0))</f>
        <v>KARCHAM WANGTOO HEP</v>
      </c>
      <c r="G1738" s="0" t="str">
        <f aca="false">INDEX(Mapping!$C$2:$C$465,MATCH(E1738,Mapping!$A$2:$A$465,0))</f>
        <v>KARCHAM WANGTOO HEP</v>
      </c>
      <c r="H1738" s="2" t="n">
        <v>13.29</v>
      </c>
      <c r="I1738" s="3" t="n">
        <v>0.25</v>
      </c>
    </row>
    <row r="1739" customFormat="false" ht="15" hidden="false" customHeight="false" outlineLevel="0" collapsed="false">
      <c r="A1739" s="0" t="s">
        <v>112</v>
      </c>
      <c r="B1739" s="0" t="n">
        <f aca="false">VALUE(LEFT(A1739,4))</f>
        <v>2022</v>
      </c>
      <c r="C1739" s="0" t="str">
        <f aca="false">"FY"&amp;IF(VALUE(MID(A1739,6,2))&gt;=4,VALUE(LEFT(A1739,4)),VALUE(LEFT(A1739,4))-1)&amp;"-"&amp;TEXT(MOD(IF(VALUE(MID(A1739,6,2))&gt;=4,VALUE(LEFT(A1739,4)),VALUE(LEFT(A1739,4))-1)+1,100),"00")</f>
        <v>FY2021-22</v>
      </c>
      <c r="D1739" s="0" t="s">
        <v>82</v>
      </c>
      <c r="E1739" s="0" t="s">
        <v>82</v>
      </c>
      <c r="F1739" s="0" t="str">
        <f aca="false">INDEX(Mapping!$B$2:$B$465,MATCH(E1739,Mapping!$A$2:$A$465,0))</f>
        <v>JINDAL INDIA THERMAL POWER (JITPL)</v>
      </c>
      <c r="G1739" s="0" t="str">
        <f aca="false">INDEX(Mapping!$C$2:$C$465,MATCH(E1739,Mapping!$A$2:$A$465,0))</f>
        <v>JINDAL INDIA THERMAL POWER (JITPL)</v>
      </c>
      <c r="H1739" s="2" t="n">
        <v>10.81</v>
      </c>
      <c r="I1739" s="3" t="n">
        <v>0.2</v>
      </c>
    </row>
    <row r="1740" customFormat="false" ht="15" hidden="false" customHeight="false" outlineLevel="0" collapsed="false">
      <c r="A1740" s="0" t="s">
        <v>112</v>
      </c>
      <c r="B1740" s="0" t="n">
        <f aca="false">VALUE(LEFT(A1740,4))</f>
        <v>2022</v>
      </c>
      <c r="C1740" s="0" t="str">
        <f aca="false">"FY"&amp;IF(VALUE(MID(A1740,6,2))&gt;=4,VALUE(LEFT(A1740,4)),VALUE(LEFT(A1740,4))-1)&amp;"-"&amp;TEXT(MOD(IF(VALUE(MID(A1740,6,2))&gt;=4,VALUE(LEFT(A1740,4)),VALUE(LEFT(A1740,4))-1)+1,100),"00")</f>
        <v>FY2021-22</v>
      </c>
      <c r="D1740" s="0" t="s">
        <v>140</v>
      </c>
      <c r="E1740" s="0" t="s">
        <v>140</v>
      </c>
      <c r="F1740" s="0" t="str">
        <f aca="false">INDEX(Mapping!$B$2:$B$465,MATCH(E1740,Mapping!$A$2:$A$465,0))</f>
        <v>NEEPCO STATIONS</v>
      </c>
      <c r="G1740" s="0" t="str">
        <f aca="false">INDEX(Mapping!$C$2:$C$465,MATCH(E1740,Mapping!$A$2:$A$465,0))</f>
        <v>NEEPCO STATIONS</v>
      </c>
      <c r="H1740" s="2" t="n">
        <v>10.29</v>
      </c>
      <c r="I1740" s="3" t="n">
        <v>0.19</v>
      </c>
    </row>
    <row r="1741" customFormat="false" ht="15" hidden="false" customHeight="false" outlineLevel="0" collapsed="false">
      <c r="A1741" s="0" t="s">
        <v>112</v>
      </c>
      <c r="B1741" s="0" t="n">
        <f aca="false">VALUE(LEFT(A1741,4))</f>
        <v>2022</v>
      </c>
      <c r="C1741" s="0" t="str">
        <f aca="false">"FY"&amp;IF(VALUE(MID(A1741,6,2))&gt;=4,VALUE(LEFT(A1741,4)),VALUE(LEFT(A1741,4))-1)&amp;"-"&amp;TEXT(MOD(IF(VALUE(MID(A1741,6,2))&gt;=4,VALUE(LEFT(A1741,4)),VALUE(LEFT(A1741,4))-1)+1,100),"00")</f>
        <v>FY2021-22</v>
      </c>
      <c r="D1741" s="0" t="s">
        <v>181</v>
      </c>
      <c r="E1741" s="0" t="s">
        <v>181</v>
      </c>
      <c r="F1741" s="0" t="str">
        <f aca="false">INDEX(Mapping!$B$2:$B$465,MATCH(E1741,Mapping!$A$2:$A$465,0))</f>
        <v>ARUNACHAL PRADESH</v>
      </c>
      <c r="G1741" s="0" t="str">
        <f aca="false">INDEX(Mapping!$C$2:$C$465,MATCH(E1741,Mapping!$A$2:$A$465,0))</f>
        <v>ARUNACHAL PRADESH</v>
      </c>
      <c r="H1741" s="2" t="n">
        <v>9.45</v>
      </c>
      <c r="I1741" s="3" t="n">
        <v>0.18</v>
      </c>
    </row>
    <row r="1742" customFormat="false" ht="15" hidden="false" customHeight="false" outlineLevel="0" collapsed="false">
      <c r="A1742" s="0" t="s">
        <v>112</v>
      </c>
      <c r="B1742" s="0" t="n">
        <f aca="false">VALUE(LEFT(A1742,4))</f>
        <v>2022</v>
      </c>
      <c r="C1742" s="0" t="str">
        <f aca="false">"FY"&amp;IF(VALUE(MID(A1742,6,2))&gt;=4,VALUE(LEFT(A1742,4)),VALUE(LEFT(A1742,4))-1)&amp;"-"&amp;TEXT(MOD(IF(VALUE(MID(A1742,6,2))&gt;=4,VALUE(LEFT(A1742,4)),VALUE(LEFT(A1742,4))-1)+1,100),"00")</f>
        <v>FY2021-22</v>
      </c>
      <c r="D1742" s="0" t="s">
        <v>142</v>
      </c>
      <c r="E1742" s="0" t="s">
        <v>142</v>
      </c>
      <c r="F1742" s="0" t="str">
        <f aca="false">INDEX(Mapping!$B$2:$B$465,MATCH(E1742,Mapping!$A$2:$A$465,0))</f>
        <v>SAINJ HEP</v>
      </c>
      <c r="G1742" s="0" t="str">
        <f aca="false">INDEX(Mapping!$C$2:$C$465,MATCH(E1742,Mapping!$A$2:$A$465,0))</f>
        <v>SAINJ HEP</v>
      </c>
      <c r="H1742" s="2" t="n">
        <v>8.2</v>
      </c>
      <c r="I1742" s="3" t="n">
        <v>0.16</v>
      </c>
    </row>
    <row r="1743" customFormat="false" ht="15" hidden="false" customHeight="false" outlineLevel="0" collapsed="false">
      <c r="A1743" s="0" t="s">
        <v>112</v>
      </c>
      <c r="B1743" s="0" t="n">
        <f aca="false">VALUE(LEFT(A1743,4))</f>
        <v>2022</v>
      </c>
      <c r="C1743" s="0" t="str">
        <f aca="false">"FY"&amp;IF(VALUE(MID(A1743,6,2))&gt;=4,VALUE(LEFT(A1743,4)),VALUE(LEFT(A1743,4))-1)&amp;"-"&amp;TEXT(MOD(IF(VALUE(MID(A1743,6,2))&gt;=4,VALUE(LEFT(A1743,4)),VALUE(LEFT(A1743,4))-1)+1,100),"00")</f>
        <v>FY2021-22</v>
      </c>
      <c r="D1743" s="0" t="s">
        <v>169</v>
      </c>
      <c r="E1743" s="0" t="s">
        <v>169</v>
      </c>
      <c r="F1743" s="0" t="str">
        <f aca="false">INDEX(Mapping!$B$2:$B$465,MATCH(E1743,Mapping!$A$2:$A$465,0))</f>
        <v>JHABUA POWER</v>
      </c>
      <c r="G1743" s="0" t="str">
        <f aca="false">INDEX(Mapping!$C$2:$C$465,MATCH(E1743,Mapping!$A$2:$A$465,0))</f>
        <v>JHABUA POWER</v>
      </c>
      <c r="H1743" s="2" t="n">
        <v>7.86</v>
      </c>
      <c r="I1743" s="3" t="n">
        <v>0.15</v>
      </c>
    </row>
    <row r="1744" customFormat="false" ht="15" hidden="false" customHeight="false" outlineLevel="0" collapsed="false">
      <c r="A1744" s="0" t="s">
        <v>112</v>
      </c>
      <c r="B1744" s="0" t="n">
        <f aca="false">VALUE(LEFT(A1744,4))</f>
        <v>2022</v>
      </c>
      <c r="C1744" s="0" t="str">
        <f aca="false">"FY"&amp;IF(VALUE(MID(A1744,6,2))&gt;=4,VALUE(LEFT(A1744,4)),VALUE(LEFT(A1744,4))-1)&amp;"-"&amp;TEXT(MOD(IF(VALUE(MID(A1744,6,2))&gt;=4,VALUE(LEFT(A1744,4)),VALUE(LEFT(A1744,4))-1)+1,100),"00")</f>
        <v>FY2021-22</v>
      </c>
      <c r="D1744" s="0" t="s">
        <v>40</v>
      </c>
      <c r="E1744" s="0" t="s">
        <v>40</v>
      </c>
      <c r="F1744" s="0" t="str">
        <f aca="false">INDEX(Mapping!$B$2:$B$465,MATCH(E1744,Mapping!$A$2:$A$465,0))</f>
        <v>TAMIL NADU</v>
      </c>
      <c r="G1744" s="0" t="str">
        <f aca="false">INDEX(Mapping!$C$2:$C$465,MATCH(E1744,Mapping!$A$2:$A$465,0))</f>
        <v>TAMIL NADU</v>
      </c>
      <c r="H1744" s="2" t="n">
        <v>5.59</v>
      </c>
      <c r="I1744" s="3" t="n">
        <v>0.11</v>
      </c>
    </row>
    <row r="1745" customFormat="false" ht="15" hidden="false" customHeight="false" outlineLevel="0" collapsed="false">
      <c r="A1745" s="0" t="s">
        <v>112</v>
      </c>
      <c r="B1745" s="0" t="n">
        <f aca="false">VALUE(LEFT(A1745,4))</f>
        <v>2022</v>
      </c>
      <c r="C1745" s="0" t="str">
        <f aca="false">"FY"&amp;IF(VALUE(MID(A1745,6,2))&gt;=4,VALUE(LEFT(A1745,4)),VALUE(LEFT(A1745,4))-1)&amp;"-"&amp;TEXT(MOD(IF(VALUE(MID(A1745,6,2))&gt;=4,VALUE(LEFT(A1745,4)),VALUE(LEFT(A1745,4))-1)+1,100),"00")</f>
        <v>FY2021-22</v>
      </c>
      <c r="D1745" s="0" t="s">
        <v>361</v>
      </c>
      <c r="E1745" s="0" t="s">
        <v>361</v>
      </c>
      <c r="F1745" s="0" t="str">
        <f aca="false">INDEX(Mapping!$B$2:$B$465,MATCH(E1745,Mapping!$A$2:$A$465,0))</f>
        <v>RGPPL</v>
      </c>
      <c r="G1745" s="0" t="str">
        <f aca="false">INDEX(Mapping!$C$2:$C$465,MATCH(E1745,Mapping!$A$2:$A$465,0))</f>
        <v>RGPPL</v>
      </c>
      <c r="H1745" s="2" t="n">
        <v>4.98</v>
      </c>
      <c r="I1745" s="3" t="n">
        <v>0.09</v>
      </c>
    </row>
    <row r="1746" customFormat="false" ht="15" hidden="false" customHeight="false" outlineLevel="0" collapsed="false">
      <c r="A1746" s="0" t="s">
        <v>112</v>
      </c>
      <c r="B1746" s="0" t="n">
        <f aca="false">VALUE(LEFT(A1746,4))</f>
        <v>2022</v>
      </c>
      <c r="C1746" s="0" t="str">
        <f aca="false">"FY"&amp;IF(VALUE(MID(A1746,6,2))&gt;=4,VALUE(LEFT(A1746,4)),VALUE(LEFT(A1746,4))-1)&amp;"-"&amp;TEXT(MOD(IF(VALUE(MID(A1746,6,2))&gt;=4,VALUE(LEFT(A1746,4)),VALUE(LEFT(A1746,4))-1)+1,100),"00")</f>
        <v>FY2021-22</v>
      </c>
      <c r="D1746" s="0" t="s">
        <v>54</v>
      </c>
      <c r="E1746" s="0" t="s">
        <v>54</v>
      </c>
      <c r="F1746" s="0" t="str">
        <f aca="false">INDEX(Mapping!$B$2:$B$465,MATCH(E1746,Mapping!$A$2:$A$465,0))</f>
        <v>JAMMU &amp; KASHMIR</v>
      </c>
      <c r="G1746" s="0" t="str">
        <f aca="false">INDEX(Mapping!$C$2:$C$465,MATCH(E1746,Mapping!$A$2:$A$465,0))</f>
        <v>JAMMU &amp; KASHMIR</v>
      </c>
      <c r="H1746" s="2" t="n">
        <v>4.26</v>
      </c>
      <c r="I1746" s="3" t="n">
        <v>0.08</v>
      </c>
    </row>
    <row r="1747" customFormat="false" ht="15" hidden="false" customHeight="false" outlineLevel="0" collapsed="false">
      <c r="A1747" s="0" t="s">
        <v>112</v>
      </c>
      <c r="B1747" s="0" t="n">
        <f aca="false">VALUE(LEFT(A1747,4))</f>
        <v>2022</v>
      </c>
      <c r="C1747" s="0" t="str">
        <f aca="false">"FY"&amp;IF(VALUE(MID(A1747,6,2))&gt;=4,VALUE(LEFT(A1747,4)),VALUE(LEFT(A1747,4))-1)&amp;"-"&amp;TEXT(MOD(IF(VALUE(MID(A1747,6,2))&gt;=4,VALUE(LEFT(A1747,4)),VALUE(LEFT(A1747,4))-1)+1,100),"00")</f>
        <v>FY2021-22</v>
      </c>
      <c r="D1747" s="0" t="s">
        <v>272</v>
      </c>
      <c r="E1747" s="0" t="s">
        <v>272</v>
      </c>
      <c r="F1747" s="0" t="str">
        <f aca="false">INDEX(Mapping!$B$2:$B$465,MATCH(E1747,Mapping!$A$2:$A$465,0))</f>
        <v>BALCO</v>
      </c>
      <c r="G1747" s="0" t="str">
        <f aca="false">INDEX(Mapping!$C$2:$C$465,MATCH(E1747,Mapping!$A$2:$A$465,0))</f>
        <v>BALCO</v>
      </c>
      <c r="H1747" s="2" t="n">
        <v>3.03</v>
      </c>
      <c r="I1747" s="3" t="n">
        <v>0.06</v>
      </c>
    </row>
    <row r="1748" customFormat="false" ht="15" hidden="false" customHeight="false" outlineLevel="0" collapsed="false">
      <c r="A1748" s="0" t="s">
        <v>112</v>
      </c>
      <c r="B1748" s="0" t="n">
        <f aca="false">VALUE(LEFT(A1748,4))</f>
        <v>2022</v>
      </c>
      <c r="C1748" s="0" t="str">
        <f aca="false">"FY"&amp;IF(VALUE(MID(A1748,6,2))&gt;=4,VALUE(LEFT(A1748,4)),VALUE(LEFT(A1748,4))-1)&amp;"-"&amp;TEXT(MOD(IF(VALUE(MID(A1748,6,2))&gt;=4,VALUE(LEFT(A1748,4)),VALUE(LEFT(A1748,4))-1)+1,100),"00")</f>
        <v>FY2021-22</v>
      </c>
      <c r="D1748" s="0" t="s">
        <v>31</v>
      </c>
      <c r="E1748" s="0" t="s">
        <v>31</v>
      </c>
      <c r="F1748" s="0" t="str">
        <f aca="false">INDEX(Mapping!$B$2:$B$465,MATCH(E1748,Mapping!$A$2:$A$465,0))</f>
        <v>GUJARAT</v>
      </c>
      <c r="G1748" s="0" t="str">
        <f aca="false">INDEX(Mapping!$C$2:$C$465,MATCH(E1748,Mapping!$A$2:$A$465,0))</f>
        <v>GUJARAT</v>
      </c>
      <c r="H1748" s="2" t="n">
        <v>3.01</v>
      </c>
      <c r="I1748" s="3" t="n">
        <v>0.06</v>
      </c>
    </row>
    <row r="1749" customFormat="false" ht="15" hidden="false" customHeight="false" outlineLevel="0" collapsed="false">
      <c r="A1749" s="0" t="s">
        <v>112</v>
      </c>
      <c r="B1749" s="0" t="n">
        <f aca="false">VALUE(LEFT(A1749,4))</f>
        <v>2022</v>
      </c>
      <c r="C1749" s="0" t="str">
        <f aca="false">"FY"&amp;IF(VALUE(MID(A1749,6,2))&gt;=4,VALUE(LEFT(A1749,4)),VALUE(LEFT(A1749,4))-1)&amp;"-"&amp;TEXT(MOD(IF(VALUE(MID(A1749,6,2))&gt;=4,VALUE(LEFT(A1749,4)),VALUE(LEFT(A1749,4))-1)+1,100),"00")</f>
        <v>FY2021-22</v>
      </c>
      <c r="D1749" s="0" t="s">
        <v>211</v>
      </c>
      <c r="E1749" s="0" t="s">
        <v>211</v>
      </c>
      <c r="F1749" s="0" t="str">
        <f aca="false">INDEX(Mapping!$B$2:$B$465,MATCH(E1749,Mapping!$A$2:$A$465,0))</f>
        <v>SINGOLI BHATWARI HEP</v>
      </c>
      <c r="G1749" s="0" t="str">
        <f aca="false">INDEX(Mapping!$C$2:$C$465,MATCH(E1749,Mapping!$A$2:$A$465,0))</f>
        <v>SINGOLI BHATWARI HEP</v>
      </c>
      <c r="H1749" s="2" t="n">
        <v>2.32</v>
      </c>
      <c r="I1749" s="3" t="n">
        <v>0.04</v>
      </c>
    </row>
    <row r="1750" customFormat="false" ht="15" hidden="false" customHeight="false" outlineLevel="0" collapsed="false">
      <c r="A1750" s="0" t="s">
        <v>112</v>
      </c>
      <c r="B1750" s="0" t="n">
        <f aca="false">VALUE(LEFT(A1750,4))</f>
        <v>2022</v>
      </c>
      <c r="C1750" s="0" t="str">
        <f aca="false">"FY"&amp;IF(VALUE(MID(A1750,6,2))&gt;=4,VALUE(LEFT(A1750,4)),VALUE(LEFT(A1750,4))-1)&amp;"-"&amp;TEXT(MOD(IF(VALUE(MID(A1750,6,2))&gt;=4,VALUE(LEFT(A1750,4)),VALUE(LEFT(A1750,4))-1)+1,100),"00")</f>
        <v>FY2021-22</v>
      </c>
      <c r="D1750" s="0" t="s">
        <v>85</v>
      </c>
      <c r="E1750" s="0" t="s">
        <v>85</v>
      </c>
      <c r="F1750" s="0" t="str">
        <f aca="false">INDEX(Mapping!$B$2:$B$465,MATCH(E1750,Mapping!$A$2:$A$465,0))</f>
        <v>ADANI POWER - RAIPUR TPP (EX-GMR CHHATTISGARH)</v>
      </c>
      <c r="G1750" s="0" t="str">
        <f aca="false">INDEX(Mapping!$C$2:$C$465,MATCH(E1750,Mapping!$A$2:$A$465,0))</f>
        <v>ADANI POWER (ALL PLANTS)</v>
      </c>
      <c r="H1750" s="2" t="n">
        <v>1.83</v>
      </c>
      <c r="I1750" s="3" t="n">
        <v>0.03</v>
      </c>
    </row>
    <row r="1751" customFormat="false" ht="15" hidden="false" customHeight="false" outlineLevel="0" collapsed="false">
      <c r="A1751" s="0" t="s">
        <v>112</v>
      </c>
      <c r="B1751" s="0" t="n">
        <f aca="false">VALUE(LEFT(A1751,4))</f>
        <v>2022</v>
      </c>
      <c r="C1751" s="0" t="str">
        <f aca="false">"FY"&amp;IF(VALUE(MID(A1751,6,2))&gt;=4,VALUE(LEFT(A1751,4)),VALUE(LEFT(A1751,4))-1)&amp;"-"&amp;TEXT(MOD(IF(VALUE(MID(A1751,6,2))&gt;=4,VALUE(LEFT(A1751,4)),VALUE(LEFT(A1751,4))-1)+1,100),"00")</f>
        <v>FY2021-22</v>
      </c>
      <c r="D1751" s="0" t="s">
        <v>504</v>
      </c>
      <c r="E1751" s="0" t="s">
        <v>504</v>
      </c>
      <c r="F1751" s="0" t="str">
        <f aca="false">INDEX(Mapping!$B$2:$B$465,MATCH(E1751,Mapping!$A$2:$A$465,0))</f>
        <v>RENEWJH_SLR</v>
      </c>
      <c r="G1751" s="0" t="str">
        <f aca="false">INDEX(Mapping!$C$2:$C$465,MATCH(E1751,Mapping!$A$2:$A$465,0))</f>
        <v>RENEW POWER (ALL SPVs)</v>
      </c>
      <c r="H1751" s="2" t="n">
        <v>1.78</v>
      </c>
      <c r="I1751" s="3" t="n">
        <v>0.03</v>
      </c>
    </row>
    <row r="1752" customFormat="false" ht="15" hidden="false" customHeight="false" outlineLevel="0" collapsed="false">
      <c r="A1752" s="0" t="s">
        <v>112</v>
      </c>
      <c r="B1752" s="0" t="n">
        <f aca="false">VALUE(LEFT(A1752,4))</f>
        <v>2022</v>
      </c>
      <c r="C1752" s="0" t="str">
        <f aca="false">"FY"&amp;IF(VALUE(MID(A1752,6,2))&gt;=4,VALUE(LEFT(A1752,4)),VALUE(LEFT(A1752,4))-1)&amp;"-"&amp;TEXT(MOD(IF(VALUE(MID(A1752,6,2))&gt;=4,VALUE(LEFT(A1752,4)),VALUE(LEFT(A1752,4))-1)+1,100),"00")</f>
        <v>FY2021-22</v>
      </c>
      <c r="D1752" s="0" t="s">
        <v>240</v>
      </c>
      <c r="E1752" s="0" t="s">
        <v>240</v>
      </c>
      <c r="F1752" s="0" t="str">
        <f aca="false">INDEX(Mapping!$B$2:$B$465,MATCH(E1752,Mapping!$A$2:$A$465,0))</f>
        <v>CHUZACHEN HEP</v>
      </c>
      <c r="G1752" s="0" t="str">
        <f aca="false">INDEX(Mapping!$C$2:$C$465,MATCH(E1752,Mapping!$A$2:$A$465,0))</f>
        <v>CHUZACHEN HEP</v>
      </c>
      <c r="H1752" s="2" t="n">
        <v>1.46</v>
      </c>
      <c r="I1752" s="3" t="n">
        <v>0.03</v>
      </c>
    </row>
    <row r="1753" customFormat="false" ht="15" hidden="false" customHeight="false" outlineLevel="0" collapsed="false">
      <c r="A1753" s="0" t="s">
        <v>112</v>
      </c>
      <c r="B1753" s="0" t="n">
        <f aca="false">VALUE(LEFT(A1753,4))</f>
        <v>2022</v>
      </c>
      <c r="C1753" s="0" t="str">
        <f aca="false">"FY"&amp;IF(VALUE(MID(A1753,6,2))&gt;=4,VALUE(LEFT(A1753,4)),VALUE(LEFT(A1753,4))-1)&amp;"-"&amp;TEXT(MOD(IF(VALUE(MID(A1753,6,2))&gt;=4,VALUE(LEFT(A1753,4)),VALUE(LEFT(A1753,4))-1)+1,100),"00")</f>
        <v>FY2021-22</v>
      </c>
      <c r="D1753" s="0" t="s">
        <v>319</v>
      </c>
      <c r="E1753" s="0" t="s">
        <v>319</v>
      </c>
      <c r="F1753" s="0" t="str">
        <f aca="false">INDEX(Mapping!$B$2:$B$465,MATCH(E1753,Mapping!$A$2:$A$465,0))</f>
        <v>SORANG HEP</v>
      </c>
      <c r="G1753" s="0" t="str">
        <f aca="false">INDEX(Mapping!$C$2:$C$465,MATCH(E1753,Mapping!$A$2:$A$465,0))</f>
        <v>SORANG HEP</v>
      </c>
      <c r="H1753" s="2" t="n">
        <v>1.21</v>
      </c>
      <c r="I1753" s="3" t="n">
        <v>0.02</v>
      </c>
    </row>
    <row r="1754" customFormat="false" ht="15" hidden="false" customHeight="false" outlineLevel="0" collapsed="false">
      <c r="A1754" s="0" t="s">
        <v>112</v>
      </c>
      <c r="B1754" s="0" t="n">
        <f aca="false">VALUE(LEFT(A1754,4))</f>
        <v>2022</v>
      </c>
      <c r="C1754" s="0" t="str">
        <f aca="false">"FY"&amp;IF(VALUE(MID(A1754,6,2))&gt;=4,VALUE(LEFT(A1754,4)),VALUE(LEFT(A1754,4))-1)&amp;"-"&amp;TEXT(MOD(IF(VALUE(MID(A1754,6,2))&gt;=4,VALUE(LEFT(A1754,4)),VALUE(LEFT(A1754,4))-1)+1,100),"00")</f>
        <v>FY2021-22</v>
      </c>
      <c r="D1754" s="0" t="s">
        <v>253</v>
      </c>
      <c r="E1754" s="0" t="s">
        <v>253</v>
      </c>
      <c r="F1754" s="0" t="str">
        <f aca="false">INDEX(Mapping!$B$2:$B$465,MATCH(E1754,Mapping!$A$2:$A$465,0))</f>
        <v>NAGALAND</v>
      </c>
      <c r="G1754" s="0" t="str">
        <f aca="false">INDEX(Mapping!$C$2:$C$465,MATCH(E1754,Mapping!$A$2:$A$465,0))</f>
        <v>NAGALAND</v>
      </c>
      <c r="H1754" s="2" t="n">
        <v>1.09</v>
      </c>
      <c r="I1754" s="3" t="n">
        <v>0.02</v>
      </c>
    </row>
    <row r="1755" customFormat="false" ht="15" hidden="false" customHeight="false" outlineLevel="0" collapsed="false">
      <c r="A1755" s="0" t="s">
        <v>112</v>
      </c>
      <c r="B1755" s="0" t="n">
        <f aca="false">VALUE(LEFT(A1755,4))</f>
        <v>2022</v>
      </c>
      <c r="C1755" s="0" t="str">
        <f aca="false">"FY"&amp;IF(VALUE(MID(A1755,6,2))&gt;=4,VALUE(LEFT(A1755,4)),VALUE(LEFT(A1755,4))-1)&amp;"-"&amp;TEXT(MOD(IF(VALUE(MID(A1755,6,2))&gt;=4,VALUE(LEFT(A1755,4)),VALUE(LEFT(A1755,4))-1)+1,100),"00")</f>
        <v>FY2021-22</v>
      </c>
      <c r="D1755" s="0" t="s">
        <v>191</v>
      </c>
      <c r="E1755" s="0" t="s">
        <v>191</v>
      </c>
      <c r="F1755" s="0" t="str">
        <f aca="false">INDEX(Mapping!$B$2:$B$465,MATCH(E1755,Mapping!$A$2:$A$465,0))</f>
        <v>DIKCHU HEP</v>
      </c>
      <c r="G1755" s="0" t="str">
        <f aca="false">INDEX(Mapping!$C$2:$C$465,MATCH(E1755,Mapping!$A$2:$A$465,0))</f>
        <v>DIKCHU HEP</v>
      </c>
      <c r="H1755" s="2" t="n">
        <v>1.08</v>
      </c>
      <c r="I1755" s="3" t="n">
        <v>0.02</v>
      </c>
    </row>
    <row r="1756" customFormat="false" ht="15" hidden="false" customHeight="false" outlineLevel="0" collapsed="false">
      <c r="A1756" s="0" t="s">
        <v>112</v>
      </c>
      <c r="B1756" s="0" t="n">
        <f aca="false">VALUE(LEFT(A1756,4))</f>
        <v>2022</v>
      </c>
      <c r="C1756" s="0" t="str">
        <f aca="false">"FY"&amp;IF(VALUE(MID(A1756,6,2))&gt;=4,VALUE(LEFT(A1756,4)),VALUE(LEFT(A1756,4))-1)&amp;"-"&amp;TEXT(MOD(IF(VALUE(MID(A1756,6,2))&gt;=4,VALUE(LEFT(A1756,4)),VALUE(LEFT(A1756,4))-1)+1,100),"00")</f>
        <v>FY2021-22</v>
      </c>
      <c r="D1756" s="0" t="s">
        <v>532</v>
      </c>
      <c r="E1756" s="0" t="s">
        <v>532</v>
      </c>
      <c r="F1756" s="0" t="str">
        <f aca="false">INDEX(Mapping!$B$2:$B$465,MATCH(E1756,Mapping!$A$2:$A$465,0))</f>
        <v>RENEWURJA_SLR</v>
      </c>
      <c r="G1756" s="0" t="str">
        <f aca="false">INDEX(Mapping!$C$2:$C$465,MATCH(E1756,Mapping!$A$2:$A$465,0))</f>
        <v>RENEW POWER (ALL SPVs)</v>
      </c>
      <c r="H1756" s="2" t="n">
        <v>0.79</v>
      </c>
      <c r="I1756" s="3" t="n">
        <v>0.02</v>
      </c>
    </row>
    <row r="1757" customFormat="false" ht="15" hidden="false" customHeight="false" outlineLevel="0" collapsed="false">
      <c r="A1757" s="0" t="s">
        <v>112</v>
      </c>
      <c r="B1757" s="0" t="n">
        <f aca="false">VALUE(LEFT(A1757,4))</f>
        <v>2022</v>
      </c>
      <c r="C1757" s="0" t="str">
        <f aca="false">"FY"&amp;IF(VALUE(MID(A1757,6,2))&gt;=4,VALUE(LEFT(A1757,4)),VALUE(LEFT(A1757,4))-1)&amp;"-"&amp;TEXT(MOD(IF(VALUE(MID(A1757,6,2))&gt;=4,VALUE(LEFT(A1757,4)),VALUE(LEFT(A1757,4))-1)+1,100),"00")</f>
        <v>FY2021-22</v>
      </c>
      <c r="D1757" s="0" t="s">
        <v>114</v>
      </c>
      <c r="E1757" s="0" t="s">
        <v>114</v>
      </c>
      <c r="F1757" s="0" t="str">
        <f aca="false">INDEX(Mapping!$B$2:$B$465,MATCH(E1757,Mapping!$A$2:$A$465,0))</f>
        <v>ADANI POWER - RAIGARH TPP (EX-REGL)</v>
      </c>
      <c r="G1757" s="0" t="str">
        <f aca="false">INDEX(Mapping!$C$2:$C$465,MATCH(E1757,Mapping!$A$2:$A$465,0))</f>
        <v>ADANI POWER (ALL PLANTS)</v>
      </c>
      <c r="H1757" s="2" t="n">
        <v>0.77</v>
      </c>
      <c r="I1757" s="3" t="n">
        <v>0.01</v>
      </c>
    </row>
    <row r="1758" customFormat="false" ht="15" hidden="false" customHeight="false" outlineLevel="0" collapsed="false">
      <c r="A1758" s="0" t="s">
        <v>112</v>
      </c>
      <c r="B1758" s="0" t="n">
        <f aca="false">VALUE(LEFT(A1758,4))</f>
        <v>2022</v>
      </c>
      <c r="C1758" s="0" t="str">
        <f aca="false">"FY"&amp;IF(VALUE(MID(A1758,6,2))&gt;=4,VALUE(LEFT(A1758,4)),VALUE(LEFT(A1758,4))-1)&amp;"-"&amp;TEXT(MOD(IF(VALUE(MID(A1758,6,2))&gt;=4,VALUE(LEFT(A1758,4)),VALUE(LEFT(A1758,4))-1)+1,100),"00")</f>
        <v>FY2021-22</v>
      </c>
      <c r="D1758" s="0" t="s">
        <v>291</v>
      </c>
      <c r="E1758" s="0" t="s">
        <v>291</v>
      </c>
      <c r="F1758" s="0" t="str">
        <f aca="false">INDEX(Mapping!$B$2:$B$465,MATCH(E1758,Mapping!$A$2:$A$465,0))</f>
        <v>MANIPUR</v>
      </c>
      <c r="G1758" s="0" t="str">
        <f aca="false">INDEX(Mapping!$C$2:$C$465,MATCH(E1758,Mapping!$A$2:$A$465,0))</f>
        <v>MANIPUR</v>
      </c>
      <c r="H1758" s="2" t="n">
        <v>0.63</v>
      </c>
      <c r="I1758" s="3" t="n">
        <v>0.01</v>
      </c>
    </row>
    <row r="1759" customFormat="false" ht="15" hidden="false" customHeight="false" outlineLevel="0" collapsed="false">
      <c r="A1759" s="0" t="s">
        <v>112</v>
      </c>
      <c r="B1759" s="0" t="n">
        <f aca="false">VALUE(LEFT(A1759,4))</f>
        <v>2022</v>
      </c>
      <c r="C1759" s="0" t="str">
        <f aca="false">"FY"&amp;IF(VALUE(MID(A1759,6,2))&gt;=4,VALUE(LEFT(A1759,4)),VALUE(LEFT(A1759,4))-1)&amp;"-"&amp;TEXT(MOD(IF(VALUE(MID(A1759,6,2))&gt;=4,VALUE(LEFT(A1759,4)),VALUE(LEFT(A1759,4))-1)+1,100),"00")</f>
        <v>FY2021-22</v>
      </c>
      <c r="D1759" s="0" t="s">
        <v>327</v>
      </c>
      <c r="E1759" s="0" t="s">
        <v>327</v>
      </c>
      <c r="F1759" s="0" t="str">
        <f aca="false">INDEX(Mapping!$B$2:$B$465,MATCH(E1759,Mapping!$A$2:$A$465,0))</f>
        <v>LANCO BUDHIL</v>
      </c>
      <c r="G1759" s="0" t="str">
        <f aca="false">INDEX(Mapping!$C$2:$C$465,MATCH(E1759,Mapping!$A$2:$A$465,0))</f>
        <v>GREENKO GROUP</v>
      </c>
      <c r="H1759" s="2" t="n">
        <v>0.38</v>
      </c>
      <c r="I1759" s="3" t="n">
        <v>0.01</v>
      </c>
    </row>
    <row r="1760" customFormat="false" ht="15" hidden="false" customHeight="false" outlineLevel="0" collapsed="false">
      <c r="A1760" s="0" t="s">
        <v>112</v>
      </c>
      <c r="B1760" s="0" t="n">
        <f aca="false">VALUE(LEFT(A1760,4))</f>
        <v>2022</v>
      </c>
      <c r="C1760" s="0" t="str">
        <f aca="false">"FY"&amp;IF(VALUE(MID(A1760,6,2))&gt;=4,VALUE(LEFT(A1760,4)),VALUE(LEFT(A1760,4))-1)&amp;"-"&amp;TEXT(MOD(IF(VALUE(MID(A1760,6,2))&gt;=4,VALUE(LEFT(A1760,4)),VALUE(LEFT(A1760,4))-1)+1,100),"00")</f>
        <v>FY2021-22</v>
      </c>
      <c r="D1760" s="0" t="s">
        <v>315</v>
      </c>
      <c r="E1760" s="0" t="s">
        <v>315</v>
      </c>
      <c r="F1760" s="0" t="str">
        <f aca="false">INDEX(Mapping!$B$2:$B$465,MATCH(E1760,Mapping!$A$2:$A$465,0))</f>
        <v>DHARIWAL INFRASTRUCTURE</v>
      </c>
      <c r="G1760" s="0" t="str">
        <f aca="false">INDEX(Mapping!$C$2:$C$465,MATCH(E1760,Mapping!$A$2:$A$465,0))</f>
        <v>DHARIWAL INFRASTRUCTURE</v>
      </c>
      <c r="H1760" s="2" t="n">
        <v>0.38</v>
      </c>
      <c r="I1760" s="3" t="n">
        <v>0.01</v>
      </c>
    </row>
    <row r="1761" customFormat="false" ht="15" hidden="false" customHeight="false" outlineLevel="0" collapsed="false">
      <c r="A1761" s="0" t="s">
        <v>112</v>
      </c>
      <c r="B1761" s="0" t="n">
        <f aca="false">VALUE(LEFT(A1761,4))</f>
        <v>2022</v>
      </c>
      <c r="C1761" s="0" t="str">
        <f aca="false">"FY"&amp;IF(VALUE(MID(A1761,6,2))&gt;=4,VALUE(LEFT(A1761,4)),VALUE(LEFT(A1761,4))-1)&amp;"-"&amp;TEXT(MOD(IF(VALUE(MID(A1761,6,2))&gt;=4,VALUE(LEFT(A1761,4)),VALUE(LEFT(A1761,4))-1)+1,100),"00")</f>
        <v>FY2021-22</v>
      </c>
      <c r="D1761" s="0" t="s">
        <v>497</v>
      </c>
      <c r="E1761" s="0" t="s">
        <v>497</v>
      </c>
      <c r="F1761" s="0" t="str">
        <f aca="false">INDEX(Mapping!$B$2:$B$465,MATCH(E1761,Mapping!$A$2:$A$465,0))</f>
        <v>ADANI_SLR</v>
      </c>
      <c r="G1761" s="0" t="str">
        <f aca="false">INDEX(Mapping!$C$2:$C$465,MATCH(E1761,Mapping!$A$2:$A$465,0))</f>
        <v>ADANI GREEN ENERGY (ALL SPVs)</v>
      </c>
      <c r="H1761" s="2" t="n">
        <v>0.33</v>
      </c>
      <c r="I1761" s="3" t="n">
        <v>0.01</v>
      </c>
    </row>
    <row r="1762" customFormat="false" ht="15" hidden="false" customHeight="false" outlineLevel="0" collapsed="false">
      <c r="A1762" s="0" t="s">
        <v>112</v>
      </c>
      <c r="B1762" s="0" t="n">
        <f aca="false">VALUE(LEFT(A1762,4))</f>
        <v>2022</v>
      </c>
      <c r="C1762" s="0" t="str">
        <f aca="false">"FY"&amp;IF(VALUE(MID(A1762,6,2))&gt;=4,VALUE(LEFT(A1762,4)),VALUE(LEFT(A1762,4))-1)&amp;"-"&amp;TEXT(MOD(IF(VALUE(MID(A1762,6,2))&gt;=4,VALUE(LEFT(A1762,4)),VALUE(LEFT(A1762,4))-1)+1,100),"00")</f>
        <v>FY2021-22</v>
      </c>
      <c r="D1762" s="0" t="s">
        <v>42</v>
      </c>
      <c r="E1762" s="0" t="s">
        <v>42</v>
      </c>
      <c r="F1762" s="0" t="str">
        <f aca="false">INDEX(Mapping!$B$2:$B$465,MATCH(E1762,Mapping!$A$2:$A$465,0))</f>
        <v>PUNJAB</v>
      </c>
      <c r="G1762" s="0" t="str">
        <f aca="false">INDEX(Mapping!$C$2:$C$465,MATCH(E1762,Mapping!$A$2:$A$465,0))</f>
        <v>PUNJAB</v>
      </c>
      <c r="H1762" s="2" t="n">
        <v>0.3</v>
      </c>
      <c r="I1762" s="3" t="n">
        <v>0.01</v>
      </c>
    </row>
    <row r="1763" customFormat="false" ht="15" hidden="false" customHeight="false" outlineLevel="0" collapsed="false">
      <c r="A1763" s="0" t="s">
        <v>112</v>
      </c>
      <c r="B1763" s="0" t="n">
        <f aca="false">VALUE(LEFT(A1763,4))</f>
        <v>2022</v>
      </c>
      <c r="C1763" s="0" t="str">
        <f aca="false">"FY"&amp;IF(VALUE(MID(A1763,6,2))&gt;=4,VALUE(LEFT(A1763,4)),VALUE(LEFT(A1763,4))-1)&amp;"-"&amp;TEXT(MOD(IF(VALUE(MID(A1763,6,2))&gt;=4,VALUE(LEFT(A1763,4)),VALUE(LEFT(A1763,4))-1)+1,100),"00")</f>
        <v>FY2021-22</v>
      </c>
      <c r="D1763" s="0" t="s">
        <v>415</v>
      </c>
      <c r="E1763" s="0" t="s">
        <v>415</v>
      </c>
      <c r="F1763" s="0" t="str">
        <f aca="false">INDEX(Mapping!$B$2:$B$465,MATCH(E1763,Mapping!$A$2:$A$465,0))</f>
        <v>AHEJ3L_SOLAR</v>
      </c>
      <c r="G1763" s="0" t="str">
        <f aca="false">INDEX(Mapping!$C$2:$C$465,MATCH(E1763,Mapping!$A$2:$A$465,0))</f>
        <v>AHEJ3L_SOLAR</v>
      </c>
      <c r="H1763" s="2" t="n">
        <v>0.27</v>
      </c>
      <c r="I1763" s="3" t="n">
        <v>0.01</v>
      </c>
    </row>
    <row r="1764" customFormat="false" ht="15" hidden="false" customHeight="false" outlineLevel="0" collapsed="false">
      <c r="A1764" s="0" t="s">
        <v>112</v>
      </c>
      <c r="B1764" s="0" t="n">
        <f aca="false">VALUE(LEFT(A1764,4))</f>
        <v>2022</v>
      </c>
      <c r="C1764" s="0" t="str">
        <f aca="false">"FY"&amp;IF(VALUE(MID(A1764,6,2))&gt;=4,VALUE(LEFT(A1764,4)),VALUE(LEFT(A1764,4))-1)&amp;"-"&amp;TEXT(MOD(IF(VALUE(MID(A1764,6,2))&gt;=4,VALUE(LEFT(A1764,4)),VALUE(LEFT(A1764,4))-1)+1,100),"00")</f>
        <v>FY2021-22</v>
      </c>
      <c r="D1764" s="0" t="s">
        <v>176</v>
      </c>
      <c r="E1764" s="0" t="s">
        <v>176</v>
      </c>
      <c r="F1764" s="0" t="str">
        <f aca="false">INDEX(Mapping!$B$2:$B$465,MATCH(E1764,Mapping!$A$2:$A$465,0))</f>
        <v>SIKKIM</v>
      </c>
      <c r="G1764" s="0" t="str">
        <f aca="false">INDEX(Mapping!$C$2:$C$465,MATCH(E1764,Mapping!$A$2:$A$465,0))</f>
        <v>SIKKIM</v>
      </c>
      <c r="H1764" s="2" t="n">
        <v>0.26</v>
      </c>
      <c r="I1764" s="3" t="n">
        <v>0.005</v>
      </c>
    </row>
    <row r="1765" customFormat="false" ht="15" hidden="false" customHeight="false" outlineLevel="0" collapsed="false">
      <c r="A1765" s="0" t="s">
        <v>112</v>
      </c>
      <c r="B1765" s="0" t="n">
        <f aca="false">VALUE(LEFT(A1765,4))</f>
        <v>2022</v>
      </c>
      <c r="C1765" s="0" t="str">
        <f aca="false">"FY"&amp;IF(VALUE(MID(A1765,6,2))&gt;=4,VALUE(LEFT(A1765,4)),VALUE(LEFT(A1765,4))-1)&amp;"-"&amp;TEXT(MOD(IF(VALUE(MID(A1765,6,2))&gt;=4,VALUE(LEFT(A1765,4)),VALUE(LEFT(A1765,4))-1)+1,100),"00")</f>
        <v>FY2021-22</v>
      </c>
      <c r="D1765" s="0" t="s">
        <v>465</v>
      </c>
      <c r="E1765" s="0" t="s">
        <v>465</v>
      </c>
      <c r="F1765" s="0" t="str">
        <f aca="false">INDEX(Mapping!$B$2:$B$465,MATCH(E1765,Mapping!$A$2:$A$465,0))</f>
        <v>AHEJ2L_SOLAR</v>
      </c>
      <c r="G1765" s="0" t="str">
        <f aca="false">INDEX(Mapping!$C$2:$C$465,MATCH(E1765,Mapping!$A$2:$A$465,0))</f>
        <v>AHEJ2L_SOLAR</v>
      </c>
      <c r="H1765" s="2" t="n">
        <v>0.09</v>
      </c>
      <c r="I1765" s="3" t="n">
        <v>0.002</v>
      </c>
    </row>
    <row r="1766" customFormat="false" ht="15" hidden="false" customHeight="false" outlineLevel="0" collapsed="false">
      <c r="A1766" s="0" t="s">
        <v>112</v>
      </c>
      <c r="B1766" s="0" t="n">
        <f aca="false">VALUE(LEFT(A1766,4))</f>
        <v>2022</v>
      </c>
      <c r="C1766" s="0" t="str">
        <f aca="false">"FY"&amp;IF(VALUE(MID(A1766,6,2))&gt;=4,VALUE(LEFT(A1766,4)),VALUE(LEFT(A1766,4))-1)&amp;"-"&amp;TEXT(MOD(IF(VALUE(MID(A1766,6,2))&gt;=4,VALUE(LEFT(A1766,4)),VALUE(LEFT(A1766,4))-1)+1,100),"00")</f>
        <v>FY2021-22</v>
      </c>
      <c r="D1766" s="0" t="s">
        <v>265</v>
      </c>
      <c r="E1766" s="0" t="s">
        <v>265</v>
      </c>
      <c r="F1766" s="0" t="str">
        <f aca="false">INDEX(Mapping!$B$2:$B$465,MATCH(E1766,Mapping!$A$2:$A$465,0))</f>
        <v>NTPC STATIONS</v>
      </c>
      <c r="G1766" s="0" t="str">
        <f aca="false">INDEX(Mapping!$C$2:$C$465,MATCH(E1766,Mapping!$A$2:$A$465,0))</f>
        <v>NTPC GROUP</v>
      </c>
      <c r="H1766" s="2" t="n">
        <v>0.09</v>
      </c>
      <c r="I1766" s="3" t="n">
        <v>0.002</v>
      </c>
    </row>
    <row r="1767" customFormat="false" ht="15" hidden="false" customHeight="false" outlineLevel="0" collapsed="false">
      <c r="A1767" s="0" t="s">
        <v>112</v>
      </c>
      <c r="B1767" s="0" t="n">
        <f aca="false">VALUE(LEFT(A1767,4))</f>
        <v>2022</v>
      </c>
      <c r="C1767" s="0" t="str">
        <f aca="false">"FY"&amp;IF(VALUE(MID(A1767,6,2))&gt;=4,VALUE(LEFT(A1767,4)),VALUE(LEFT(A1767,4))-1)&amp;"-"&amp;TEXT(MOD(IF(VALUE(MID(A1767,6,2))&gt;=4,VALUE(LEFT(A1767,4)),VALUE(LEFT(A1767,4))-1)+1,100),"00")</f>
        <v>FY2021-22</v>
      </c>
      <c r="D1767" s="0" t="s">
        <v>150</v>
      </c>
      <c r="E1767" s="0" t="s">
        <v>150</v>
      </c>
      <c r="F1767" s="0" t="str">
        <f aca="false">INDEX(Mapping!$B$2:$B$465,MATCH(E1767,Mapping!$A$2:$A$465,0))</f>
        <v>DNH &amp; DD (UT)</v>
      </c>
      <c r="G1767" s="0" t="str">
        <f aca="false">INDEX(Mapping!$C$2:$C$465,MATCH(E1767,Mapping!$A$2:$A$465,0))</f>
        <v>DNH &amp; DD (UT)</v>
      </c>
      <c r="H1767" s="2" t="n">
        <v>0.05</v>
      </c>
      <c r="I1767" s="3" t="n">
        <v>0.001</v>
      </c>
    </row>
    <row r="1768" customFormat="false" ht="15" hidden="false" customHeight="false" outlineLevel="0" collapsed="false">
      <c r="A1768" s="0" t="s">
        <v>112</v>
      </c>
      <c r="B1768" s="0" t="n">
        <f aca="false">VALUE(LEFT(A1768,4))</f>
        <v>2022</v>
      </c>
      <c r="C1768" s="0" t="str">
        <f aca="false">"FY"&amp;IF(VALUE(MID(A1768,6,2))&gt;=4,VALUE(LEFT(A1768,4)),VALUE(LEFT(A1768,4))-1)&amp;"-"&amp;TEXT(MOD(IF(VALUE(MID(A1768,6,2))&gt;=4,VALUE(LEFT(A1768,4)),VALUE(LEFT(A1768,4))-1)+1,100),"00")</f>
        <v>FY2021-22</v>
      </c>
      <c r="D1768" s="0" t="s">
        <v>523</v>
      </c>
      <c r="E1768" s="0" t="s">
        <v>523</v>
      </c>
      <c r="F1768" s="0" t="str">
        <f aca="false">INDEX(Mapping!$B$2:$B$465,MATCH(E1768,Mapping!$A$2:$A$465,0))</f>
        <v>OSTRO</v>
      </c>
      <c r="G1768" s="0" t="str">
        <f aca="false">INDEX(Mapping!$C$2:$C$465,MATCH(E1768,Mapping!$A$2:$A$465,0))</f>
        <v>OSTRO</v>
      </c>
      <c r="H1768" s="2" t="n">
        <v>0.04</v>
      </c>
      <c r="I1768" s="3" t="n">
        <v>0.001</v>
      </c>
    </row>
    <row r="1769" customFormat="false" ht="15" hidden="false" customHeight="false" outlineLevel="0" collapsed="false">
      <c r="A1769" s="0" t="s">
        <v>112</v>
      </c>
      <c r="B1769" s="0" t="n">
        <f aca="false">VALUE(LEFT(A1769,4))</f>
        <v>2022</v>
      </c>
      <c r="C1769" s="0" t="str">
        <f aca="false">"FY"&amp;IF(VALUE(MID(A1769,6,2))&gt;=4,VALUE(LEFT(A1769,4)),VALUE(LEFT(A1769,4))-1)&amp;"-"&amp;TEXT(MOD(IF(VALUE(MID(A1769,6,2))&gt;=4,VALUE(LEFT(A1769,4)),VALUE(LEFT(A1769,4))-1)+1,100),"00")</f>
        <v>FY2021-22</v>
      </c>
      <c r="D1769" s="0" t="s">
        <v>230</v>
      </c>
      <c r="E1769" s="0" t="s">
        <v>230</v>
      </c>
      <c r="F1769" s="0" t="str">
        <f aca="false">INDEX(Mapping!$B$2:$B$465,MATCH(E1769,Mapping!$A$2:$A$465,0))</f>
        <v>ADANI_WIND</v>
      </c>
      <c r="G1769" s="0" t="str">
        <f aca="false">INDEX(Mapping!$C$2:$C$465,MATCH(E1769,Mapping!$A$2:$A$465,0))</f>
        <v>ADANI GREEN ENERGY (ALL SPVs)</v>
      </c>
      <c r="H1769" s="2" t="n">
        <v>0.03</v>
      </c>
      <c r="I1769" s="3" t="n">
        <v>0.0005</v>
      </c>
    </row>
    <row r="1770" customFormat="false" ht="15" hidden="false" customHeight="false" outlineLevel="0" collapsed="false">
      <c r="A1770" s="0" t="s">
        <v>112</v>
      </c>
      <c r="B1770" s="0" t="n">
        <f aca="false">VALUE(LEFT(A1770,4))</f>
        <v>2022</v>
      </c>
      <c r="C1770" s="0" t="str">
        <f aca="false">"FY"&amp;IF(VALUE(MID(A1770,6,2))&gt;=4,VALUE(LEFT(A1770,4)),VALUE(LEFT(A1770,4))-1)&amp;"-"&amp;TEXT(MOD(IF(VALUE(MID(A1770,6,2))&gt;=4,VALUE(LEFT(A1770,4)),VALUE(LEFT(A1770,4))-1)+1,100),"00")</f>
        <v>FY2021-22</v>
      </c>
      <c r="D1770" s="0" t="s">
        <v>163</v>
      </c>
      <c r="E1770" s="0" t="s">
        <v>163</v>
      </c>
      <c r="F1770" s="0" t="str">
        <f aca="false">INDEX(Mapping!$B$2:$B$465,MATCH(E1770,Mapping!$A$2:$A$465,0))</f>
        <v>NTPC STATIONS</v>
      </c>
      <c r="G1770" s="0" t="str">
        <f aca="false">INDEX(Mapping!$C$2:$C$465,MATCH(E1770,Mapping!$A$2:$A$465,0))</f>
        <v>NTPC GROUP</v>
      </c>
      <c r="H1770" s="2" t="n">
        <v>0.02</v>
      </c>
      <c r="I1770" s="3" t="n">
        <v>0.0004</v>
      </c>
    </row>
    <row r="1771" customFormat="false" ht="15" hidden="false" customHeight="false" outlineLevel="0" collapsed="false">
      <c r="A1771" s="0" t="s">
        <v>112</v>
      </c>
      <c r="B1771" s="0" t="n">
        <f aca="false">VALUE(LEFT(A1771,4))</f>
        <v>2022</v>
      </c>
      <c r="C1771" s="0" t="str">
        <f aca="false">"FY"&amp;IF(VALUE(MID(A1771,6,2))&gt;=4,VALUE(LEFT(A1771,4)),VALUE(LEFT(A1771,4))-1)&amp;"-"&amp;TEXT(MOD(IF(VALUE(MID(A1771,6,2))&gt;=4,VALUE(LEFT(A1771,4)),VALUE(LEFT(A1771,4))-1)+1,100),"00")</f>
        <v>FY2021-22</v>
      </c>
      <c r="D1771" s="0" t="s">
        <v>548</v>
      </c>
      <c r="E1771" s="0" t="s">
        <v>548</v>
      </c>
      <c r="F1771" s="0" t="str">
        <f aca="false">INDEX(Mapping!$B$2:$B$465,MATCH(E1771,Mapping!$A$2:$A$465,0))</f>
        <v>CONTINNUM PT</v>
      </c>
      <c r="G1771" s="0" t="str">
        <f aca="false">INDEX(Mapping!$C$2:$C$465,MATCH(E1771,Mapping!$A$2:$A$465,0))</f>
        <v>CONTINNUM PT</v>
      </c>
      <c r="H1771" s="2" t="n">
        <v>0.003</v>
      </c>
      <c r="I1771" s="3" t="n">
        <v>5E-005</v>
      </c>
    </row>
    <row r="1772" customFormat="false" ht="15" hidden="false" customHeight="false" outlineLevel="0" collapsed="false">
      <c r="A1772" s="0" t="s">
        <v>112</v>
      </c>
      <c r="B1772" s="0" t="n">
        <f aca="false">VALUE(LEFT(A1772,4))</f>
        <v>2022</v>
      </c>
      <c r="C1772" s="0" t="str">
        <f aca="false">"FY"&amp;IF(VALUE(MID(A1772,6,2))&gt;=4,VALUE(LEFT(A1772,4)),VALUE(LEFT(A1772,4))-1)&amp;"-"&amp;TEXT(MOD(IF(VALUE(MID(A1772,6,2))&gt;=4,VALUE(LEFT(A1772,4)),VALUE(LEFT(A1772,4))-1)+1,100),"00")</f>
        <v>FY2021-22</v>
      </c>
      <c r="D1772" s="0" t="s">
        <v>56</v>
      </c>
      <c r="E1772" s="0" t="s">
        <v>56</v>
      </c>
      <c r="F1772" s="0" t="str">
        <f aca="false">INDEX(Mapping!$B$2:$B$465,MATCH(E1772,Mapping!$A$2:$A$465,0))</f>
        <v>UTTARAKHAND</v>
      </c>
      <c r="G1772" s="0" t="str">
        <f aca="false">INDEX(Mapping!$C$2:$C$465,MATCH(E1772,Mapping!$A$2:$A$465,0))</f>
        <v>UTTARAKHAND</v>
      </c>
      <c r="H1772" s="2" t="n">
        <v>0.002</v>
      </c>
      <c r="I1772" s="3" t="n">
        <v>3E-005</v>
      </c>
    </row>
    <row r="1773" customFormat="false" ht="15" hidden="false" customHeight="false" outlineLevel="0" collapsed="false">
      <c r="A1773" s="0" t="s">
        <v>226</v>
      </c>
      <c r="B1773" s="0" t="n">
        <f aca="false">VALUE(LEFT(A1773,4))</f>
        <v>2022</v>
      </c>
      <c r="C1773" s="0" t="str">
        <f aca="false">"FY"&amp;IF(VALUE(MID(A1773,6,2))&gt;=4,VALUE(LEFT(A1773,4)),VALUE(LEFT(A1773,4))-1)&amp;"-"&amp;TEXT(MOD(IF(VALUE(MID(A1773,6,2))&gt;=4,VALUE(LEFT(A1773,4)),VALUE(LEFT(A1773,4))-1)+1,100),"00")</f>
        <v>FY2021-22</v>
      </c>
      <c r="D1773" s="0" t="s">
        <v>36</v>
      </c>
      <c r="E1773" s="0" t="s">
        <v>36</v>
      </c>
      <c r="F1773" s="0" t="str">
        <f aca="false">INDEX(Mapping!$B$2:$B$465,MATCH(E1773,Mapping!$A$2:$A$465,0))</f>
        <v>UTTAR PRADESH</v>
      </c>
      <c r="G1773" s="0" t="str">
        <f aca="false">INDEX(Mapping!$C$2:$C$465,MATCH(E1773,Mapping!$A$2:$A$465,0))</f>
        <v>UTTAR PRADESH</v>
      </c>
      <c r="H1773" s="2" t="n">
        <v>852.59</v>
      </c>
      <c r="I1773" s="3" t="n">
        <v>15.19</v>
      </c>
    </row>
    <row r="1774" customFormat="false" ht="15" hidden="false" customHeight="false" outlineLevel="0" collapsed="false">
      <c r="A1774" s="0" t="s">
        <v>226</v>
      </c>
      <c r="B1774" s="0" t="n">
        <f aca="false">VALUE(LEFT(A1774,4))</f>
        <v>2022</v>
      </c>
      <c r="C1774" s="0" t="str">
        <f aca="false">"FY"&amp;IF(VALUE(MID(A1774,6,2))&gt;=4,VALUE(LEFT(A1774,4)),VALUE(LEFT(A1774,4))-1)&amp;"-"&amp;TEXT(MOD(IF(VALUE(MID(A1774,6,2))&gt;=4,VALUE(LEFT(A1774,4)),VALUE(LEFT(A1774,4))-1)+1,100),"00")</f>
        <v>FY2021-22</v>
      </c>
      <c r="D1774" s="0" t="s">
        <v>39</v>
      </c>
      <c r="E1774" s="0" t="s">
        <v>39</v>
      </c>
      <c r="F1774" s="0" t="str">
        <f aca="false">INDEX(Mapping!$B$2:$B$465,MATCH(E1774,Mapping!$A$2:$A$465,0))</f>
        <v>WEST BENGAL</v>
      </c>
      <c r="G1774" s="0" t="str">
        <f aca="false">INDEX(Mapping!$C$2:$C$465,MATCH(E1774,Mapping!$A$2:$A$465,0))</f>
        <v>WEST BENGAL</v>
      </c>
      <c r="H1774" s="2" t="n">
        <v>802</v>
      </c>
      <c r="I1774" s="3" t="n">
        <v>14.29</v>
      </c>
    </row>
    <row r="1775" customFormat="false" ht="15" hidden="false" customHeight="false" outlineLevel="0" collapsed="false">
      <c r="A1775" s="0" t="s">
        <v>226</v>
      </c>
      <c r="B1775" s="0" t="n">
        <f aca="false">VALUE(LEFT(A1775,4))</f>
        <v>2022</v>
      </c>
      <c r="C1775" s="0" t="str">
        <f aca="false">"FY"&amp;IF(VALUE(MID(A1775,6,2))&gt;=4,VALUE(LEFT(A1775,4)),VALUE(LEFT(A1775,4))-1)&amp;"-"&amp;TEXT(MOD(IF(VALUE(MID(A1775,6,2))&gt;=4,VALUE(LEFT(A1775,4)),VALUE(LEFT(A1775,4))-1)+1,100),"00")</f>
        <v>FY2021-22</v>
      </c>
      <c r="D1775" s="0" t="s">
        <v>45</v>
      </c>
      <c r="E1775" s="0" t="s">
        <v>45</v>
      </c>
      <c r="F1775" s="0" t="str">
        <f aca="false">INDEX(Mapping!$B$2:$B$465,MATCH(E1775,Mapping!$A$2:$A$465,0))</f>
        <v>BIHAR</v>
      </c>
      <c r="G1775" s="0" t="str">
        <f aca="false">INDEX(Mapping!$C$2:$C$465,MATCH(E1775,Mapping!$A$2:$A$465,0))</f>
        <v>BIHAR</v>
      </c>
      <c r="H1775" s="2" t="n">
        <v>639.84</v>
      </c>
      <c r="I1775" s="3" t="n">
        <v>11.4</v>
      </c>
    </row>
    <row r="1776" customFormat="false" ht="15" hidden="false" customHeight="false" outlineLevel="0" collapsed="false">
      <c r="A1776" s="0" t="s">
        <v>226</v>
      </c>
      <c r="B1776" s="0" t="n">
        <f aca="false">VALUE(LEFT(A1776,4))</f>
        <v>2022</v>
      </c>
      <c r="C1776" s="0" t="str">
        <f aca="false">"FY"&amp;IF(VALUE(MID(A1776,6,2))&gt;=4,VALUE(LEFT(A1776,4)),VALUE(LEFT(A1776,4))-1)&amp;"-"&amp;TEXT(MOD(IF(VALUE(MID(A1776,6,2))&gt;=4,VALUE(LEFT(A1776,4)),VALUE(LEFT(A1776,4))-1)+1,100),"00")</f>
        <v>FY2021-22</v>
      </c>
      <c r="D1776" s="0" t="s">
        <v>46</v>
      </c>
      <c r="E1776" s="0" t="s">
        <v>46</v>
      </c>
      <c r="F1776" s="0" t="str">
        <f aca="false">INDEX(Mapping!$B$2:$B$465,MATCH(E1776,Mapping!$A$2:$A$465,0))</f>
        <v>CHHATTISGARH</v>
      </c>
      <c r="G1776" s="0" t="str">
        <f aca="false">INDEX(Mapping!$C$2:$C$465,MATCH(E1776,Mapping!$A$2:$A$465,0))</f>
        <v>CHHATTISGARH</v>
      </c>
      <c r="H1776" s="2" t="n">
        <v>406.11</v>
      </c>
      <c r="I1776" s="3" t="n">
        <v>7.24</v>
      </c>
    </row>
    <row r="1777" customFormat="false" ht="15" hidden="false" customHeight="false" outlineLevel="0" collapsed="false">
      <c r="A1777" s="0" t="s">
        <v>226</v>
      </c>
      <c r="B1777" s="0" t="n">
        <f aca="false">VALUE(LEFT(A1777,4))</f>
        <v>2022</v>
      </c>
      <c r="C1777" s="0" t="str">
        <f aca="false">"FY"&amp;IF(VALUE(MID(A1777,6,2))&gt;=4,VALUE(LEFT(A1777,4)),VALUE(LEFT(A1777,4))-1)&amp;"-"&amp;TEXT(MOD(IF(VALUE(MID(A1777,6,2))&gt;=4,VALUE(LEFT(A1777,4)),VALUE(LEFT(A1777,4))-1)+1,100),"00")</f>
        <v>FY2021-22</v>
      </c>
      <c r="D1777" s="0" t="s">
        <v>67</v>
      </c>
      <c r="E1777" s="0" t="s">
        <v>67</v>
      </c>
      <c r="F1777" s="0" t="str">
        <f aca="false">INDEX(Mapping!$B$2:$B$465,MATCH(E1777,Mapping!$A$2:$A$465,0))</f>
        <v>JINDAL POWER LTD - STAGE 2</v>
      </c>
      <c r="G1777" s="0" t="str">
        <f aca="false">INDEX(Mapping!$C$2:$C$465,MATCH(E1777,Mapping!$A$2:$A$465,0))</f>
        <v>JINDAL POWER LTD (BOTH STAGES)</v>
      </c>
      <c r="H1777" s="2" t="n">
        <v>321.28</v>
      </c>
      <c r="I1777" s="3" t="n">
        <v>5.72</v>
      </c>
    </row>
    <row r="1778" customFormat="false" ht="15" hidden="false" customHeight="false" outlineLevel="0" collapsed="false">
      <c r="A1778" s="0" t="s">
        <v>226</v>
      </c>
      <c r="B1778" s="0" t="n">
        <f aca="false">VALUE(LEFT(A1778,4))</f>
        <v>2022</v>
      </c>
      <c r="C1778" s="0" t="str">
        <f aca="false">"FY"&amp;IF(VALUE(MID(A1778,6,2))&gt;=4,VALUE(LEFT(A1778,4)),VALUE(LEFT(A1778,4))-1)&amp;"-"&amp;TEXT(MOD(IF(VALUE(MID(A1778,6,2))&gt;=4,VALUE(LEFT(A1778,4)),VALUE(LEFT(A1778,4))-1)+1,100),"00")</f>
        <v>FY2021-22</v>
      </c>
      <c r="D1778" s="0" t="s">
        <v>41</v>
      </c>
      <c r="E1778" s="0" t="s">
        <v>41</v>
      </c>
      <c r="F1778" s="0" t="str">
        <f aca="false">INDEX(Mapping!$B$2:$B$465,MATCH(E1778,Mapping!$A$2:$A$465,0))</f>
        <v>RAJASTHAN</v>
      </c>
      <c r="G1778" s="0" t="str">
        <f aca="false">INDEX(Mapping!$C$2:$C$465,MATCH(E1778,Mapping!$A$2:$A$465,0))</f>
        <v>RAJASTHAN</v>
      </c>
      <c r="H1778" s="2" t="n">
        <v>256.09</v>
      </c>
      <c r="I1778" s="3" t="n">
        <v>4.56</v>
      </c>
    </row>
    <row r="1779" customFormat="false" ht="15" hidden="false" customHeight="false" outlineLevel="0" collapsed="false">
      <c r="A1779" s="0" t="s">
        <v>226</v>
      </c>
      <c r="B1779" s="0" t="n">
        <f aca="false">VALUE(LEFT(A1779,4))</f>
        <v>2022</v>
      </c>
      <c r="C1779" s="0" t="str">
        <f aca="false">"FY"&amp;IF(VALUE(MID(A1779,6,2))&gt;=4,VALUE(LEFT(A1779,4)),VALUE(LEFT(A1779,4))-1)&amp;"-"&amp;TEXT(MOD(IF(VALUE(MID(A1779,6,2))&gt;=4,VALUE(LEFT(A1779,4)),VALUE(LEFT(A1779,4))-1)+1,100),"00")</f>
        <v>FY2021-22</v>
      </c>
      <c r="D1779" s="0" t="s">
        <v>57</v>
      </c>
      <c r="E1779" s="0" t="s">
        <v>57</v>
      </c>
      <c r="F1779" s="0" t="str">
        <f aca="false">INDEX(Mapping!$B$2:$B$465,MATCH(E1779,Mapping!$A$2:$A$465,0))</f>
        <v>SEIL ENERGY INDIA (EX-SEMBCORP)</v>
      </c>
      <c r="G1779" s="0" t="str">
        <f aca="false">INDEX(Mapping!$C$2:$C$465,MATCH(E1779,Mapping!$A$2:$A$465,0))</f>
        <v>SEIL ENERGY INDIA</v>
      </c>
      <c r="H1779" s="2" t="n">
        <v>223.15</v>
      </c>
      <c r="I1779" s="3" t="n">
        <v>3.98</v>
      </c>
    </row>
    <row r="1780" customFormat="false" ht="15" hidden="false" customHeight="false" outlineLevel="0" collapsed="false">
      <c r="A1780" s="0" t="s">
        <v>226</v>
      </c>
      <c r="B1780" s="0" t="n">
        <f aca="false">VALUE(LEFT(A1780,4))</f>
        <v>2022</v>
      </c>
      <c r="C1780" s="0" t="str">
        <f aca="false">"FY"&amp;IF(VALUE(MID(A1780,6,2))&gt;=4,VALUE(LEFT(A1780,4)),VALUE(LEFT(A1780,4))-1)&amp;"-"&amp;TEXT(MOD(IF(VALUE(MID(A1780,6,2))&gt;=4,VALUE(LEFT(A1780,4)),VALUE(LEFT(A1780,4))-1)+1,100),"00")</f>
        <v>FY2021-22</v>
      </c>
      <c r="D1780" s="0" t="s">
        <v>49</v>
      </c>
      <c r="E1780" s="0" t="s">
        <v>49</v>
      </c>
      <c r="F1780" s="0" t="str">
        <f aca="false">INDEX(Mapping!$B$2:$B$465,MATCH(E1780,Mapping!$A$2:$A$465,0))</f>
        <v>MADHYA PRADESH</v>
      </c>
      <c r="G1780" s="0" t="str">
        <f aca="false">INDEX(Mapping!$C$2:$C$465,MATCH(E1780,Mapping!$A$2:$A$465,0))</f>
        <v>MADHYA PRADESH</v>
      </c>
      <c r="H1780" s="2" t="n">
        <v>221.79</v>
      </c>
      <c r="I1780" s="3" t="n">
        <v>3.95</v>
      </c>
    </row>
    <row r="1781" customFormat="false" ht="15" hidden="false" customHeight="false" outlineLevel="0" collapsed="false">
      <c r="A1781" s="0" t="s">
        <v>226</v>
      </c>
      <c r="B1781" s="0" t="n">
        <f aca="false">VALUE(LEFT(A1781,4))</f>
        <v>2022</v>
      </c>
      <c r="C1781" s="0" t="str">
        <f aca="false">"FY"&amp;IF(VALUE(MID(A1781,6,2))&gt;=4,VALUE(LEFT(A1781,4)),VALUE(LEFT(A1781,4))-1)&amp;"-"&amp;TEXT(MOD(IF(VALUE(MID(A1781,6,2))&gt;=4,VALUE(LEFT(A1781,4)),VALUE(LEFT(A1781,4))-1)+1,100),"00")</f>
        <v>FY2021-22</v>
      </c>
      <c r="D1781" s="0" t="s">
        <v>43</v>
      </c>
      <c r="E1781" s="0" t="s">
        <v>43</v>
      </c>
      <c r="F1781" s="0" t="str">
        <f aca="false">INDEX(Mapping!$B$2:$B$465,MATCH(E1781,Mapping!$A$2:$A$465,0))</f>
        <v>ODISHA</v>
      </c>
      <c r="G1781" s="0" t="str">
        <f aca="false">INDEX(Mapping!$C$2:$C$465,MATCH(E1781,Mapping!$A$2:$A$465,0))</f>
        <v>ODISHA</v>
      </c>
      <c r="H1781" s="2" t="n">
        <v>187.26</v>
      </c>
      <c r="I1781" s="3" t="n">
        <v>3.34</v>
      </c>
    </row>
    <row r="1782" customFormat="false" ht="15" hidden="false" customHeight="false" outlineLevel="0" collapsed="false">
      <c r="A1782" s="0" t="s">
        <v>226</v>
      </c>
      <c r="B1782" s="0" t="n">
        <f aca="false">VALUE(LEFT(A1782,4))</f>
        <v>2022</v>
      </c>
      <c r="C1782" s="0" t="str">
        <f aca="false">"FY"&amp;IF(VALUE(MID(A1782,6,2))&gt;=4,VALUE(LEFT(A1782,4)),VALUE(LEFT(A1782,4))-1)&amp;"-"&amp;TEXT(MOD(IF(VALUE(MID(A1782,6,2))&gt;=4,VALUE(LEFT(A1782,4)),VALUE(LEFT(A1782,4))-1)+1,100),"00")</f>
        <v>FY2021-22</v>
      </c>
      <c r="D1782" s="0" t="s">
        <v>79</v>
      </c>
      <c r="E1782" s="0" t="s">
        <v>79</v>
      </c>
      <c r="F1782" s="0" t="str">
        <f aca="false">INDEX(Mapping!$B$2:$B$465,MATCH(E1782,Mapping!$A$2:$A$465,0))</f>
        <v>MAHAN ENERGEN (EX-ESSAR POWER MP)</v>
      </c>
      <c r="G1782" s="0" t="str">
        <f aca="false">INDEX(Mapping!$C$2:$C$465,MATCH(E1782,Mapping!$A$2:$A$465,0))</f>
        <v>ADANI POWER (ALL PLANTS)</v>
      </c>
      <c r="H1782" s="2" t="n">
        <v>139.01</v>
      </c>
      <c r="I1782" s="3" t="n">
        <v>2.48</v>
      </c>
    </row>
    <row r="1783" customFormat="false" ht="15" hidden="false" customHeight="false" outlineLevel="0" collapsed="false">
      <c r="A1783" s="0" t="s">
        <v>226</v>
      </c>
      <c r="B1783" s="0" t="n">
        <f aca="false">VALUE(LEFT(A1783,4))</f>
        <v>2022</v>
      </c>
      <c r="C1783" s="0" t="str">
        <f aca="false">"FY"&amp;IF(VALUE(MID(A1783,6,2))&gt;=4,VALUE(LEFT(A1783,4)),VALUE(LEFT(A1783,4))-1)&amp;"-"&amp;TEXT(MOD(IF(VALUE(MID(A1783,6,2))&gt;=4,VALUE(LEFT(A1783,4)),VALUE(LEFT(A1783,4))-1)+1,100),"00")</f>
        <v>FY2021-22</v>
      </c>
      <c r="D1783" s="0" t="s">
        <v>65</v>
      </c>
      <c r="E1783" s="0" t="s">
        <v>65</v>
      </c>
      <c r="F1783" s="0" t="str">
        <f aca="false">INDEX(Mapping!$B$2:$B$465,MATCH(E1783,Mapping!$A$2:$A$465,0))</f>
        <v>JAYPEE NIGRIE STPP</v>
      </c>
      <c r="G1783" s="0" t="str">
        <f aca="false">INDEX(Mapping!$C$2:$C$465,MATCH(E1783,Mapping!$A$2:$A$465,0))</f>
        <v>JAYPEE NIGRIE STPP</v>
      </c>
      <c r="H1783" s="2" t="n">
        <v>124.28</v>
      </c>
      <c r="I1783" s="3" t="n">
        <v>2.21</v>
      </c>
    </row>
    <row r="1784" customFormat="false" ht="15" hidden="false" customHeight="false" outlineLevel="0" collapsed="false">
      <c r="A1784" s="0" t="s">
        <v>226</v>
      </c>
      <c r="B1784" s="0" t="n">
        <f aca="false">VALUE(LEFT(A1784,4))</f>
        <v>2022</v>
      </c>
      <c r="C1784" s="0" t="str">
        <f aca="false">"FY"&amp;IF(VALUE(MID(A1784,6,2))&gt;=4,VALUE(LEFT(A1784,4)),VALUE(LEFT(A1784,4))-1)&amp;"-"&amp;TEXT(MOD(IF(VALUE(MID(A1784,6,2))&gt;=4,VALUE(LEFT(A1784,4)),VALUE(LEFT(A1784,4))-1)+1,100),"00")</f>
        <v>FY2021-22</v>
      </c>
      <c r="D1784" s="0" t="s">
        <v>61</v>
      </c>
      <c r="E1784" s="0" t="s">
        <v>61</v>
      </c>
      <c r="F1784" s="0" t="str">
        <f aca="false">INDEX(Mapping!$B$2:$B$465,MATCH(E1784,Mapping!$A$2:$A$465,0))</f>
        <v>ASSAM</v>
      </c>
      <c r="G1784" s="0" t="str">
        <f aca="false">INDEX(Mapping!$C$2:$C$465,MATCH(E1784,Mapping!$A$2:$A$465,0))</f>
        <v>ASSAM</v>
      </c>
      <c r="H1784" s="2" t="n">
        <v>118.7</v>
      </c>
      <c r="I1784" s="3" t="n">
        <v>2.11</v>
      </c>
    </row>
    <row r="1785" customFormat="false" ht="15" hidden="false" customHeight="false" outlineLevel="0" collapsed="false">
      <c r="A1785" s="0" t="s">
        <v>226</v>
      </c>
      <c r="B1785" s="0" t="n">
        <f aca="false">VALUE(LEFT(A1785,4))</f>
        <v>2022</v>
      </c>
      <c r="C1785" s="0" t="str">
        <f aca="false">"FY"&amp;IF(VALUE(MID(A1785,6,2))&gt;=4,VALUE(LEFT(A1785,4)),VALUE(LEFT(A1785,4))-1)&amp;"-"&amp;TEXT(MOD(IF(VALUE(MID(A1785,6,2))&gt;=4,VALUE(LEFT(A1785,4)),VALUE(LEFT(A1785,4))-1)+1,100),"00")</f>
        <v>FY2021-22</v>
      </c>
      <c r="D1785" s="0" t="s">
        <v>72</v>
      </c>
      <c r="E1785" s="0" t="s">
        <v>72</v>
      </c>
      <c r="F1785" s="0" t="str">
        <f aca="false">INDEX(Mapping!$B$2:$B$465,MATCH(E1785,Mapping!$A$2:$A$465,0))</f>
        <v>JINDAL POWER LTD - STAGE 1</v>
      </c>
      <c r="G1785" s="0" t="str">
        <f aca="false">INDEX(Mapping!$C$2:$C$465,MATCH(E1785,Mapping!$A$2:$A$465,0))</f>
        <v>JINDAL POWER LTD (BOTH STAGES)</v>
      </c>
      <c r="H1785" s="2" t="n">
        <v>115.52</v>
      </c>
      <c r="I1785" s="3" t="n">
        <v>2.06</v>
      </c>
    </row>
    <row r="1786" customFormat="false" ht="15" hidden="false" customHeight="false" outlineLevel="0" collapsed="false">
      <c r="A1786" s="0" t="s">
        <v>226</v>
      </c>
      <c r="B1786" s="0" t="n">
        <f aca="false">VALUE(LEFT(A1786,4))</f>
        <v>2022</v>
      </c>
      <c r="C1786" s="0" t="str">
        <f aca="false">"FY"&amp;IF(VALUE(MID(A1786,6,2))&gt;=4,VALUE(LEFT(A1786,4)),VALUE(LEFT(A1786,4))-1)&amp;"-"&amp;TEXT(MOD(IF(VALUE(MID(A1786,6,2))&gt;=4,VALUE(LEFT(A1786,4)),VALUE(LEFT(A1786,4))-1)+1,100),"00")</f>
        <v>FY2021-22</v>
      </c>
      <c r="D1786" s="0" t="s">
        <v>48</v>
      </c>
      <c r="E1786" s="0" t="s">
        <v>48</v>
      </c>
      <c r="F1786" s="0" t="str">
        <f aca="false">INDEX(Mapping!$B$2:$B$465,MATCH(E1786,Mapping!$A$2:$A$465,0))</f>
        <v>DELHI</v>
      </c>
      <c r="G1786" s="0" t="str">
        <f aca="false">INDEX(Mapping!$C$2:$C$465,MATCH(E1786,Mapping!$A$2:$A$465,0))</f>
        <v>DELHI</v>
      </c>
      <c r="H1786" s="2" t="n">
        <v>91.66</v>
      </c>
      <c r="I1786" s="3" t="n">
        <v>1.63</v>
      </c>
    </row>
    <row r="1787" customFormat="false" ht="15" hidden="false" customHeight="false" outlineLevel="0" collapsed="false">
      <c r="A1787" s="0" t="s">
        <v>226</v>
      </c>
      <c r="B1787" s="0" t="n">
        <f aca="false">VALUE(LEFT(A1787,4))</f>
        <v>2022</v>
      </c>
      <c r="C1787" s="0" t="str">
        <f aca="false">"FY"&amp;IF(VALUE(MID(A1787,6,2))&gt;=4,VALUE(LEFT(A1787,4)),VALUE(LEFT(A1787,4))-1)&amp;"-"&amp;TEXT(MOD(IF(VALUE(MID(A1787,6,2))&gt;=4,VALUE(LEFT(A1787,4)),VALUE(LEFT(A1787,4))-1)+1,100),"00")</f>
        <v>FY2021-22</v>
      </c>
      <c r="D1787" s="0" t="s">
        <v>85</v>
      </c>
      <c r="E1787" s="0" t="s">
        <v>85</v>
      </c>
      <c r="F1787" s="0" t="str">
        <f aca="false">INDEX(Mapping!$B$2:$B$465,MATCH(E1787,Mapping!$A$2:$A$465,0))</f>
        <v>ADANI POWER - RAIPUR TPP (EX-GMR CHHATTISGARH)</v>
      </c>
      <c r="G1787" s="0" t="str">
        <f aca="false">INDEX(Mapping!$C$2:$C$465,MATCH(E1787,Mapping!$A$2:$A$465,0))</f>
        <v>ADANI POWER (ALL PLANTS)</v>
      </c>
      <c r="H1787" s="2" t="n">
        <v>86.4</v>
      </c>
      <c r="I1787" s="3" t="n">
        <v>1.54</v>
      </c>
    </row>
    <row r="1788" customFormat="false" ht="15" hidden="false" customHeight="false" outlineLevel="0" collapsed="false">
      <c r="A1788" s="0" t="s">
        <v>226</v>
      </c>
      <c r="B1788" s="0" t="n">
        <f aca="false">VALUE(LEFT(A1788,4))</f>
        <v>2022</v>
      </c>
      <c r="C1788" s="0" t="str">
        <f aca="false">"FY"&amp;IF(VALUE(MID(A1788,6,2))&gt;=4,VALUE(LEFT(A1788,4)),VALUE(LEFT(A1788,4))-1)&amp;"-"&amp;TEXT(MOD(IF(VALUE(MID(A1788,6,2))&gt;=4,VALUE(LEFT(A1788,4)),VALUE(LEFT(A1788,4))-1)+1,100),"00")</f>
        <v>FY2021-22</v>
      </c>
      <c r="D1788" s="0" t="s">
        <v>106</v>
      </c>
      <c r="E1788" s="0" t="s">
        <v>106</v>
      </c>
      <c r="F1788" s="0" t="str">
        <f aca="false">INDEX(Mapping!$B$2:$B$465,MATCH(E1788,Mapping!$A$2:$A$465,0))</f>
        <v>ACB (INDIA)</v>
      </c>
      <c r="G1788" s="0" t="str">
        <f aca="false">INDEX(Mapping!$C$2:$C$465,MATCH(E1788,Mapping!$A$2:$A$465,0))</f>
        <v>ACB (INDIA)</v>
      </c>
      <c r="H1788" s="2" t="n">
        <v>83.09</v>
      </c>
      <c r="I1788" s="3" t="n">
        <v>1.48</v>
      </c>
    </row>
    <row r="1789" customFormat="false" ht="15" hidden="false" customHeight="false" outlineLevel="0" collapsed="false">
      <c r="A1789" s="0" t="s">
        <v>226</v>
      </c>
      <c r="B1789" s="0" t="n">
        <f aca="false">VALUE(LEFT(A1789,4))</f>
        <v>2022</v>
      </c>
      <c r="C1789" s="0" t="str">
        <f aca="false">"FY"&amp;IF(VALUE(MID(A1789,6,2))&gt;=4,VALUE(LEFT(A1789,4)),VALUE(LEFT(A1789,4))-1)&amp;"-"&amp;TEXT(MOD(IF(VALUE(MID(A1789,6,2))&gt;=4,VALUE(LEFT(A1789,4)),VALUE(LEFT(A1789,4))-1)+1,100),"00")</f>
        <v>FY2021-22</v>
      </c>
      <c r="D1789" s="0" t="s">
        <v>89</v>
      </c>
      <c r="E1789" s="0" t="s">
        <v>89</v>
      </c>
      <c r="F1789" s="0" t="str">
        <f aca="false">INDEX(Mapping!$B$2:$B$465,MATCH(E1789,Mapping!$A$2:$A$465,0))</f>
        <v>MB POWER (MP)</v>
      </c>
      <c r="G1789" s="0" t="str">
        <f aca="false">INDEX(Mapping!$C$2:$C$465,MATCH(E1789,Mapping!$A$2:$A$465,0))</f>
        <v>MB POWER (MP)</v>
      </c>
      <c r="H1789" s="2" t="n">
        <v>76.88</v>
      </c>
      <c r="I1789" s="3" t="n">
        <v>1.37</v>
      </c>
    </row>
    <row r="1790" customFormat="false" ht="15" hidden="false" customHeight="false" outlineLevel="0" collapsed="false">
      <c r="A1790" s="0" t="s">
        <v>226</v>
      </c>
      <c r="B1790" s="0" t="n">
        <f aca="false">VALUE(LEFT(A1790,4))</f>
        <v>2022</v>
      </c>
      <c r="C1790" s="0" t="str">
        <f aca="false">"FY"&amp;IF(VALUE(MID(A1790,6,2))&gt;=4,VALUE(LEFT(A1790,4)),VALUE(LEFT(A1790,4))-1)&amp;"-"&amp;TEXT(MOD(IF(VALUE(MID(A1790,6,2))&gt;=4,VALUE(LEFT(A1790,4)),VALUE(LEFT(A1790,4))-1)+1,100),"00")</f>
        <v>FY2021-22</v>
      </c>
      <c r="D1790" s="0" t="s">
        <v>116</v>
      </c>
      <c r="E1790" s="0" t="s">
        <v>116</v>
      </c>
      <c r="F1790" s="0" t="str">
        <f aca="false">INDEX(Mapping!$B$2:$B$465,MATCH(E1790,Mapping!$A$2:$A$465,0))</f>
        <v>RKM POWERGEN</v>
      </c>
      <c r="G1790" s="0" t="str">
        <f aca="false">INDEX(Mapping!$C$2:$C$465,MATCH(E1790,Mapping!$A$2:$A$465,0))</f>
        <v>RKM POWERGEN</v>
      </c>
      <c r="H1790" s="2" t="n">
        <v>73.27</v>
      </c>
      <c r="I1790" s="3" t="n">
        <v>1.31</v>
      </c>
    </row>
    <row r="1791" customFormat="false" ht="15" hidden="false" customHeight="false" outlineLevel="0" collapsed="false">
      <c r="A1791" s="0" t="s">
        <v>226</v>
      </c>
      <c r="B1791" s="0" t="n">
        <f aca="false">VALUE(LEFT(A1791,4))</f>
        <v>2022</v>
      </c>
      <c r="C1791" s="0" t="str">
        <f aca="false">"FY"&amp;IF(VALUE(MID(A1791,6,2))&gt;=4,VALUE(LEFT(A1791,4)),VALUE(LEFT(A1791,4))-1)&amp;"-"&amp;TEXT(MOD(IF(VALUE(MID(A1791,6,2))&gt;=4,VALUE(LEFT(A1791,4)),VALUE(LEFT(A1791,4))-1)+1,100),"00")</f>
        <v>FY2021-22</v>
      </c>
      <c r="D1791" s="0" t="s">
        <v>62</v>
      </c>
      <c r="E1791" s="0" t="s">
        <v>62</v>
      </c>
      <c r="F1791" s="0" t="str">
        <f aca="false">INDEX(Mapping!$B$2:$B$465,MATCH(E1791,Mapping!$A$2:$A$465,0))</f>
        <v>TEESTA URJA (TEESTA-III HEP)</v>
      </c>
      <c r="G1791" s="0" t="str">
        <f aca="false">INDEX(Mapping!$C$2:$C$465,MATCH(E1791,Mapping!$A$2:$A$465,0))</f>
        <v>TEESTA URJA (TEESTA-III HEP)</v>
      </c>
      <c r="H1791" s="2" t="n">
        <v>71.87</v>
      </c>
      <c r="I1791" s="3" t="n">
        <v>1.28</v>
      </c>
    </row>
    <row r="1792" customFormat="false" ht="15" hidden="false" customHeight="false" outlineLevel="0" collapsed="false">
      <c r="A1792" s="0" t="s">
        <v>226</v>
      </c>
      <c r="B1792" s="0" t="n">
        <f aca="false">VALUE(LEFT(A1792,4))</f>
        <v>2022</v>
      </c>
      <c r="C1792" s="0" t="str">
        <f aca="false">"FY"&amp;IF(VALUE(MID(A1792,6,2))&gt;=4,VALUE(LEFT(A1792,4)),VALUE(LEFT(A1792,4))-1)&amp;"-"&amp;TEXT(MOD(IF(VALUE(MID(A1792,6,2))&gt;=4,VALUE(LEFT(A1792,4)),VALUE(LEFT(A1792,4))-1)+1,100),"00")</f>
        <v>FY2021-22</v>
      </c>
      <c r="D1792" s="0" t="s">
        <v>53</v>
      </c>
      <c r="E1792" s="0" t="s">
        <v>53</v>
      </c>
      <c r="F1792" s="0" t="str">
        <f aca="false">INDEX(Mapping!$B$2:$B$465,MATCH(E1792,Mapping!$A$2:$A$465,0))</f>
        <v>HIMACHAL PRADESH</v>
      </c>
      <c r="G1792" s="0" t="str">
        <f aca="false">INDEX(Mapping!$C$2:$C$465,MATCH(E1792,Mapping!$A$2:$A$465,0))</f>
        <v>HIMACHAL PRADESH</v>
      </c>
      <c r="H1792" s="2" t="n">
        <v>68.98</v>
      </c>
      <c r="I1792" s="3" t="n">
        <v>1.23</v>
      </c>
    </row>
    <row r="1793" customFormat="false" ht="15" hidden="false" customHeight="false" outlineLevel="0" collapsed="false">
      <c r="A1793" s="0" t="s">
        <v>226</v>
      </c>
      <c r="B1793" s="0" t="n">
        <f aca="false">VALUE(LEFT(A1793,4))</f>
        <v>2022</v>
      </c>
      <c r="C1793" s="0" t="str">
        <f aca="false">"FY"&amp;IF(VALUE(MID(A1793,6,2))&gt;=4,VALUE(LEFT(A1793,4)),VALUE(LEFT(A1793,4))-1)&amp;"-"&amp;TEXT(MOD(IF(VALUE(MID(A1793,6,2))&gt;=4,VALUE(LEFT(A1793,4)),VALUE(LEFT(A1793,4))-1)+1,100),"00")</f>
        <v>FY2021-22</v>
      </c>
      <c r="D1793" s="0" t="s">
        <v>94</v>
      </c>
      <c r="E1793" s="0" t="s">
        <v>94</v>
      </c>
      <c r="F1793" s="0" t="str">
        <f aca="false">INDEX(Mapping!$B$2:$B$465,MATCH(E1793,Mapping!$A$2:$A$465,0))</f>
        <v>JHARKHAND</v>
      </c>
      <c r="G1793" s="0" t="str">
        <f aca="false">INDEX(Mapping!$C$2:$C$465,MATCH(E1793,Mapping!$A$2:$A$465,0))</f>
        <v>JHARKHAND</v>
      </c>
      <c r="H1793" s="2" t="n">
        <v>66.84</v>
      </c>
      <c r="I1793" s="3" t="n">
        <v>1.19</v>
      </c>
    </row>
    <row r="1794" customFormat="false" ht="15" hidden="false" customHeight="false" outlineLevel="0" collapsed="false">
      <c r="A1794" s="0" t="s">
        <v>226</v>
      </c>
      <c r="B1794" s="0" t="n">
        <f aca="false">VALUE(LEFT(A1794,4))</f>
        <v>2022</v>
      </c>
      <c r="C1794" s="0" t="str">
        <f aca="false">"FY"&amp;IF(VALUE(MID(A1794,6,2))&gt;=4,VALUE(LEFT(A1794,4)),VALUE(LEFT(A1794,4))-1)&amp;"-"&amp;TEXT(MOD(IF(VALUE(MID(A1794,6,2))&gt;=4,VALUE(LEFT(A1794,4)),VALUE(LEFT(A1794,4))-1)+1,100),"00")</f>
        <v>FY2021-22</v>
      </c>
      <c r="D1794" s="0" t="s">
        <v>35</v>
      </c>
      <c r="E1794" s="0" t="s">
        <v>35</v>
      </c>
      <c r="F1794" s="0" t="str">
        <f aca="false">INDEX(Mapping!$B$2:$B$465,MATCH(E1794,Mapping!$A$2:$A$465,0))</f>
        <v>TELANGANA</v>
      </c>
      <c r="G1794" s="0" t="str">
        <f aca="false">INDEX(Mapping!$C$2:$C$465,MATCH(E1794,Mapping!$A$2:$A$465,0))</f>
        <v>TELANGANA</v>
      </c>
      <c r="H1794" s="2" t="n">
        <v>64.94</v>
      </c>
      <c r="I1794" s="3" t="n">
        <v>1.16</v>
      </c>
    </row>
    <row r="1795" customFormat="false" ht="15" hidden="false" customHeight="false" outlineLevel="0" collapsed="false">
      <c r="A1795" s="0" t="s">
        <v>226</v>
      </c>
      <c r="B1795" s="0" t="n">
        <f aca="false">VALUE(LEFT(A1795,4))</f>
        <v>2022</v>
      </c>
      <c r="C1795" s="0" t="str">
        <f aca="false">"FY"&amp;IF(VALUE(MID(A1795,6,2))&gt;=4,VALUE(LEFT(A1795,4)),VALUE(LEFT(A1795,4))-1)&amp;"-"&amp;TEXT(MOD(IF(VALUE(MID(A1795,6,2))&gt;=4,VALUE(LEFT(A1795,4)),VALUE(LEFT(A1795,4))-1)+1,100),"00")</f>
        <v>FY2021-22</v>
      </c>
      <c r="D1795" s="0" t="s">
        <v>71</v>
      </c>
      <c r="E1795" s="0" t="s">
        <v>71</v>
      </c>
      <c r="F1795" s="0" t="str">
        <f aca="false">INDEX(Mapping!$B$2:$B$465,MATCH(E1795,Mapping!$A$2:$A$465,0))</f>
        <v>KERALA</v>
      </c>
      <c r="G1795" s="0" t="str">
        <f aca="false">INDEX(Mapping!$C$2:$C$465,MATCH(E1795,Mapping!$A$2:$A$465,0))</f>
        <v>KERALA</v>
      </c>
      <c r="H1795" s="2" t="n">
        <v>46.7</v>
      </c>
      <c r="I1795" s="3" t="n">
        <v>0.83</v>
      </c>
    </row>
    <row r="1796" customFormat="false" ht="15" hidden="false" customHeight="false" outlineLevel="0" collapsed="false">
      <c r="A1796" s="0" t="s">
        <v>226</v>
      </c>
      <c r="B1796" s="0" t="n">
        <f aca="false">VALUE(LEFT(A1796,4))</f>
        <v>2022</v>
      </c>
      <c r="C1796" s="0" t="str">
        <f aca="false">"FY"&amp;IF(VALUE(MID(A1796,6,2))&gt;=4,VALUE(LEFT(A1796,4)),VALUE(LEFT(A1796,4))-1)&amp;"-"&amp;TEXT(MOD(IF(VALUE(MID(A1796,6,2))&gt;=4,VALUE(LEFT(A1796,4)),VALUE(LEFT(A1796,4))-1)+1,100),"00")</f>
        <v>FY2021-22</v>
      </c>
      <c r="D1796" s="0" t="s">
        <v>199</v>
      </c>
      <c r="E1796" s="0" t="s">
        <v>199</v>
      </c>
      <c r="F1796" s="0" t="str">
        <f aca="false">INDEX(Mapping!$B$2:$B$465,MATCH(E1796,Mapping!$A$2:$A$465,0))</f>
        <v>TRIPURA</v>
      </c>
      <c r="G1796" s="0" t="str">
        <f aca="false">INDEX(Mapping!$C$2:$C$465,MATCH(E1796,Mapping!$A$2:$A$465,0))</f>
        <v>TRIPURA</v>
      </c>
      <c r="H1796" s="2" t="n">
        <v>35.68</v>
      </c>
      <c r="I1796" s="3" t="n">
        <v>0.64</v>
      </c>
    </row>
    <row r="1797" customFormat="false" ht="15" hidden="false" customHeight="false" outlineLevel="0" collapsed="false">
      <c r="A1797" s="0" t="s">
        <v>226</v>
      </c>
      <c r="B1797" s="0" t="n">
        <f aca="false">VALUE(LEFT(A1797,4))</f>
        <v>2022</v>
      </c>
      <c r="C1797" s="0" t="str">
        <f aca="false">"FY"&amp;IF(VALUE(MID(A1797,6,2))&gt;=4,VALUE(LEFT(A1797,4)),VALUE(LEFT(A1797,4))-1)&amp;"-"&amp;TEXT(MOD(IF(VALUE(MID(A1797,6,2))&gt;=4,VALUE(LEFT(A1797,4)),VALUE(LEFT(A1797,4))-1)+1,100),"00")</f>
        <v>FY2021-22</v>
      </c>
      <c r="D1797" s="0" t="s">
        <v>82</v>
      </c>
      <c r="E1797" s="0" t="s">
        <v>82</v>
      </c>
      <c r="F1797" s="0" t="str">
        <f aca="false">INDEX(Mapping!$B$2:$B$465,MATCH(E1797,Mapping!$A$2:$A$465,0))</f>
        <v>JINDAL INDIA THERMAL POWER (JITPL)</v>
      </c>
      <c r="G1797" s="0" t="str">
        <f aca="false">INDEX(Mapping!$C$2:$C$465,MATCH(E1797,Mapping!$A$2:$A$465,0))</f>
        <v>JINDAL INDIA THERMAL POWER (JITPL)</v>
      </c>
      <c r="H1797" s="2" t="n">
        <v>34.53</v>
      </c>
      <c r="I1797" s="3" t="n">
        <v>0.62</v>
      </c>
    </row>
    <row r="1798" customFormat="false" ht="15" hidden="false" customHeight="false" outlineLevel="0" collapsed="false">
      <c r="A1798" s="0" t="s">
        <v>226</v>
      </c>
      <c r="B1798" s="0" t="n">
        <f aca="false">VALUE(LEFT(A1798,4))</f>
        <v>2022</v>
      </c>
      <c r="C1798" s="0" t="str">
        <f aca="false">"FY"&amp;IF(VALUE(MID(A1798,6,2))&gt;=4,VALUE(LEFT(A1798,4)),VALUE(LEFT(A1798,4))-1)&amp;"-"&amp;TEXT(MOD(IF(VALUE(MID(A1798,6,2))&gt;=4,VALUE(LEFT(A1798,4)),VALUE(LEFT(A1798,4))-1)+1,100),"00")</f>
        <v>FY2021-22</v>
      </c>
      <c r="D1798" s="0" t="s">
        <v>140</v>
      </c>
      <c r="E1798" s="0" t="s">
        <v>140</v>
      </c>
      <c r="F1798" s="0" t="str">
        <f aca="false">INDEX(Mapping!$B$2:$B$465,MATCH(E1798,Mapping!$A$2:$A$465,0))</f>
        <v>NEEPCO STATIONS</v>
      </c>
      <c r="G1798" s="0" t="str">
        <f aca="false">INDEX(Mapping!$C$2:$C$465,MATCH(E1798,Mapping!$A$2:$A$465,0))</f>
        <v>NEEPCO STATIONS</v>
      </c>
      <c r="H1798" s="2" t="n">
        <v>33.38</v>
      </c>
      <c r="I1798" s="3" t="n">
        <v>0.59</v>
      </c>
    </row>
    <row r="1799" customFormat="false" ht="15" hidden="false" customHeight="false" outlineLevel="0" collapsed="false">
      <c r="A1799" s="0" t="s">
        <v>226</v>
      </c>
      <c r="B1799" s="0" t="n">
        <f aca="false">VALUE(LEFT(A1799,4))</f>
        <v>2022</v>
      </c>
      <c r="C1799" s="0" t="str">
        <f aca="false">"FY"&amp;IF(VALUE(MID(A1799,6,2))&gt;=4,VALUE(LEFT(A1799,4)),VALUE(LEFT(A1799,4))-1)&amp;"-"&amp;TEXT(MOD(IF(VALUE(MID(A1799,6,2))&gt;=4,VALUE(LEFT(A1799,4)),VALUE(LEFT(A1799,4))-1)+1,100),"00")</f>
        <v>FY2021-22</v>
      </c>
      <c r="D1799" s="0" t="s">
        <v>47</v>
      </c>
      <c r="E1799" s="0" t="s">
        <v>47</v>
      </c>
      <c r="F1799" s="0" t="str">
        <f aca="false">INDEX(Mapping!$B$2:$B$465,MATCH(E1799,Mapping!$A$2:$A$465,0))</f>
        <v>KARNATAKA</v>
      </c>
      <c r="G1799" s="0" t="str">
        <f aca="false">INDEX(Mapping!$C$2:$C$465,MATCH(E1799,Mapping!$A$2:$A$465,0))</f>
        <v>KARNATAKA</v>
      </c>
      <c r="H1799" s="2" t="n">
        <v>29.21</v>
      </c>
      <c r="I1799" s="3" t="n">
        <v>0.52</v>
      </c>
    </row>
    <row r="1800" customFormat="false" ht="15" hidden="false" customHeight="false" outlineLevel="0" collapsed="false">
      <c r="A1800" s="0" t="s">
        <v>226</v>
      </c>
      <c r="B1800" s="0" t="n">
        <f aca="false">VALUE(LEFT(A1800,4))</f>
        <v>2022</v>
      </c>
      <c r="C1800" s="0" t="str">
        <f aca="false">"FY"&amp;IF(VALUE(MID(A1800,6,2))&gt;=4,VALUE(LEFT(A1800,4)),VALUE(LEFT(A1800,4))-1)&amp;"-"&amp;TEXT(MOD(IF(VALUE(MID(A1800,6,2))&gt;=4,VALUE(LEFT(A1800,4)),VALUE(LEFT(A1800,4))-1)+1,100),"00")</f>
        <v>FY2021-22</v>
      </c>
      <c r="D1800" s="0" t="s">
        <v>84</v>
      </c>
      <c r="E1800" s="0" t="s">
        <v>84</v>
      </c>
      <c r="F1800" s="0" t="str">
        <f aca="false">INDEX(Mapping!$B$2:$B$465,MATCH(E1800,Mapping!$A$2:$A$465,0))</f>
        <v>DB POWER</v>
      </c>
      <c r="G1800" s="0" t="str">
        <f aca="false">INDEX(Mapping!$C$2:$C$465,MATCH(E1800,Mapping!$A$2:$A$465,0))</f>
        <v>DB POWER</v>
      </c>
      <c r="H1800" s="2" t="n">
        <v>28.39</v>
      </c>
      <c r="I1800" s="3" t="n">
        <v>0.51</v>
      </c>
    </row>
    <row r="1801" customFormat="false" ht="15" hidden="false" customHeight="false" outlineLevel="0" collapsed="false">
      <c r="A1801" s="0" t="s">
        <v>226</v>
      </c>
      <c r="B1801" s="0" t="n">
        <f aca="false">VALUE(LEFT(A1801,4))</f>
        <v>2022</v>
      </c>
      <c r="C1801" s="0" t="str">
        <f aca="false">"FY"&amp;IF(VALUE(MID(A1801,6,2))&gt;=4,VALUE(LEFT(A1801,4)),VALUE(LEFT(A1801,4))-1)&amp;"-"&amp;TEXT(MOD(IF(VALUE(MID(A1801,6,2))&gt;=4,VALUE(LEFT(A1801,4)),VALUE(LEFT(A1801,4))-1)+1,100),"00")</f>
        <v>FY2021-22</v>
      </c>
      <c r="D1801" s="0" t="s">
        <v>119</v>
      </c>
      <c r="E1801" s="0" t="s">
        <v>119</v>
      </c>
      <c r="F1801" s="0" t="str">
        <f aca="false">INDEX(Mapping!$B$2:$B$465,MATCH(E1801,Mapping!$A$2:$A$465,0))</f>
        <v>GOA</v>
      </c>
      <c r="G1801" s="0" t="str">
        <f aca="false">INDEX(Mapping!$C$2:$C$465,MATCH(E1801,Mapping!$A$2:$A$465,0))</f>
        <v>GOA</v>
      </c>
      <c r="H1801" s="2" t="n">
        <v>27.08</v>
      </c>
      <c r="I1801" s="3" t="n">
        <v>0.48</v>
      </c>
    </row>
    <row r="1802" customFormat="false" ht="15" hidden="false" customHeight="false" outlineLevel="0" collapsed="false">
      <c r="A1802" s="0" t="s">
        <v>226</v>
      </c>
      <c r="B1802" s="0" t="n">
        <f aca="false">VALUE(LEFT(A1802,4))</f>
        <v>2022</v>
      </c>
      <c r="C1802" s="0" t="str">
        <f aca="false">"FY"&amp;IF(VALUE(MID(A1802,6,2))&gt;=4,VALUE(LEFT(A1802,4)),VALUE(LEFT(A1802,4))-1)&amp;"-"&amp;TEXT(MOD(IF(VALUE(MID(A1802,6,2))&gt;=4,VALUE(LEFT(A1802,4)),VALUE(LEFT(A1802,4))-1)+1,100),"00")</f>
        <v>FY2021-22</v>
      </c>
      <c r="D1802" s="0" t="s">
        <v>203</v>
      </c>
      <c r="E1802" s="0" t="s">
        <v>203</v>
      </c>
      <c r="F1802" s="0" t="str">
        <f aca="false">INDEX(Mapping!$B$2:$B$465,MATCH(E1802,Mapping!$A$2:$A$465,0))</f>
        <v>ADHUNIK POWER</v>
      </c>
      <c r="G1802" s="0" t="str">
        <f aca="false">INDEX(Mapping!$C$2:$C$465,MATCH(E1802,Mapping!$A$2:$A$465,0))</f>
        <v>ADHUNIK POWER</v>
      </c>
      <c r="H1802" s="2" t="n">
        <v>23.88</v>
      </c>
      <c r="I1802" s="3" t="n">
        <v>0.43</v>
      </c>
    </row>
    <row r="1803" customFormat="false" ht="15" hidden="false" customHeight="false" outlineLevel="0" collapsed="false">
      <c r="A1803" s="0" t="s">
        <v>226</v>
      </c>
      <c r="B1803" s="0" t="n">
        <f aca="false">VALUE(LEFT(A1803,4))</f>
        <v>2022</v>
      </c>
      <c r="C1803" s="0" t="str">
        <f aca="false">"FY"&amp;IF(VALUE(MID(A1803,6,2))&gt;=4,VALUE(LEFT(A1803,4)),VALUE(LEFT(A1803,4))-1)&amp;"-"&amp;TEXT(MOD(IF(VALUE(MID(A1803,6,2))&gt;=4,VALUE(LEFT(A1803,4)),VALUE(LEFT(A1803,4))-1)+1,100),"00")</f>
        <v>FY2021-22</v>
      </c>
      <c r="D1803" s="0" t="s">
        <v>37</v>
      </c>
      <c r="E1803" s="0" t="s">
        <v>37</v>
      </c>
      <c r="F1803" s="0" t="str">
        <f aca="false">INDEX(Mapping!$B$2:$B$465,MATCH(E1803,Mapping!$A$2:$A$465,0))</f>
        <v>MAHARASHTRA</v>
      </c>
      <c r="G1803" s="0" t="str">
        <f aca="false">INDEX(Mapping!$C$2:$C$465,MATCH(E1803,Mapping!$A$2:$A$465,0))</f>
        <v>MAHARASHTRA</v>
      </c>
      <c r="H1803" s="2" t="n">
        <v>23.13</v>
      </c>
      <c r="I1803" s="3" t="n">
        <v>0.41</v>
      </c>
    </row>
    <row r="1804" customFormat="false" ht="15" hidden="false" customHeight="false" outlineLevel="0" collapsed="false">
      <c r="A1804" s="0" t="s">
        <v>226</v>
      </c>
      <c r="B1804" s="0" t="n">
        <f aca="false">VALUE(LEFT(A1804,4))</f>
        <v>2022</v>
      </c>
      <c r="C1804" s="0" t="str">
        <f aca="false">"FY"&amp;IF(VALUE(MID(A1804,6,2))&gt;=4,VALUE(LEFT(A1804,4)),VALUE(LEFT(A1804,4))-1)&amp;"-"&amp;TEXT(MOD(IF(VALUE(MID(A1804,6,2))&gt;=4,VALUE(LEFT(A1804,4)),VALUE(LEFT(A1804,4))-1)+1,100),"00")</f>
        <v>FY2021-22</v>
      </c>
      <c r="D1804" s="0" t="s">
        <v>214</v>
      </c>
      <c r="E1804" s="0" t="s">
        <v>214</v>
      </c>
      <c r="F1804" s="0" t="str">
        <f aca="false">INDEX(Mapping!$B$2:$B$465,MATCH(E1804,Mapping!$A$2:$A$465,0))</f>
        <v>NLC INDIA</v>
      </c>
      <c r="G1804" s="0" t="str">
        <f aca="false">INDEX(Mapping!$C$2:$C$465,MATCH(E1804,Mapping!$A$2:$A$465,0))</f>
        <v>NLC INDIA GROUP</v>
      </c>
      <c r="H1804" s="2" t="n">
        <v>20.32</v>
      </c>
      <c r="I1804" s="3" t="n">
        <v>0.36</v>
      </c>
    </row>
    <row r="1805" customFormat="false" ht="15" hidden="false" customHeight="false" outlineLevel="0" collapsed="false">
      <c r="A1805" s="0" t="s">
        <v>226</v>
      </c>
      <c r="B1805" s="0" t="n">
        <f aca="false">VALUE(LEFT(A1805,4))</f>
        <v>2022</v>
      </c>
      <c r="C1805" s="0" t="str">
        <f aca="false">"FY"&amp;IF(VALUE(MID(A1805,6,2))&gt;=4,VALUE(LEFT(A1805,4)),VALUE(LEFT(A1805,4))-1)&amp;"-"&amp;TEXT(MOD(IF(VALUE(MID(A1805,6,2))&gt;=4,VALUE(LEFT(A1805,4)),VALUE(LEFT(A1805,4))-1)+1,100),"00")</f>
        <v>FY2021-22</v>
      </c>
      <c r="D1805" s="0" t="s">
        <v>184</v>
      </c>
      <c r="E1805" s="0" t="s">
        <v>184</v>
      </c>
      <c r="F1805" s="0" t="str">
        <f aca="false">INDEX(Mapping!$B$2:$B$465,MATCH(E1805,Mapping!$A$2:$A$465,0))</f>
        <v>GMR KAMALANGA</v>
      </c>
      <c r="G1805" s="0" t="str">
        <f aca="false">INDEX(Mapping!$C$2:$C$465,MATCH(E1805,Mapping!$A$2:$A$465,0))</f>
        <v>GMR ENERGY</v>
      </c>
      <c r="H1805" s="2" t="n">
        <v>19.01</v>
      </c>
      <c r="I1805" s="3" t="n">
        <v>0.34</v>
      </c>
    </row>
    <row r="1806" customFormat="false" ht="15" hidden="false" customHeight="false" outlineLevel="0" collapsed="false">
      <c r="A1806" s="0" t="s">
        <v>226</v>
      </c>
      <c r="B1806" s="0" t="n">
        <f aca="false">VALUE(LEFT(A1806,4))</f>
        <v>2022</v>
      </c>
      <c r="C1806" s="0" t="str">
        <f aca="false">"FY"&amp;IF(VALUE(MID(A1806,6,2))&gt;=4,VALUE(LEFT(A1806,4)),VALUE(LEFT(A1806,4))-1)&amp;"-"&amp;TEXT(MOD(IF(VALUE(MID(A1806,6,2))&gt;=4,VALUE(LEFT(A1806,4)),VALUE(LEFT(A1806,4))-1)+1,100),"00")</f>
        <v>FY2021-22</v>
      </c>
      <c r="D1806" s="0" t="s">
        <v>38</v>
      </c>
      <c r="E1806" s="0" t="s">
        <v>38</v>
      </c>
      <c r="F1806" s="0" t="str">
        <f aca="false">INDEX(Mapping!$B$2:$B$465,MATCH(E1806,Mapping!$A$2:$A$465,0))</f>
        <v>ANDHRA PRADESH</v>
      </c>
      <c r="G1806" s="0" t="str">
        <f aca="false">INDEX(Mapping!$C$2:$C$465,MATCH(E1806,Mapping!$A$2:$A$465,0))</f>
        <v>ANDHRA PRADESH</v>
      </c>
      <c r="H1806" s="2" t="n">
        <v>16.56</v>
      </c>
      <c r="I1806" s="3" t="n">
        <v>0.3</v>
      </c>
    </row>
    <row r="1807" customFormat="false" ht="15" hidden="false" customHeight="false" outlineLevel="0" collapsed="false">
      <c r="A1807" s="0" t="s">
        <v>226</v>
      </c>
      <c r="B1807" s="0" t="n">
        <f aca="false">VALUE(LEFT(A1807,4))</f>
        <v>2022</v>
      </c>
      <c r="C1807" s="0" t="str">
        <f aca="false">"FY"&amp;IF(VALUE(MID(A1807,6,2))&gt;=4,VALUE(LEFT(A1807,4)),VALUE(LEFT(A1807,4))-1)&amp;"-"&amp;TEXT(MOD(IF(VALUE(MID(A1807,6,2))&gt;=4,VALUE(LEFT(A1807,4)),VALUE(LEFT(A1807,4))-1)+1,100),"00")</f>
        <v>FY2021-22</v>
      </c>
      <c r="D1807" s="0" t="s">
        <v>143</v>
      </c>
      <c r="E1807" s="0" t="s">
        <v>143</v>
      </c>
      <c r="F1807" s="0" t="str">
        <f aca="false">INDEX(Mapping!$B$2:$B$465,MATCH(E1807,Mapping!$A$2:$A$465,0))</f>
        <v>MARUTI CLEAN COAL &amp; POWER</v>
      </c>
      <c r="G1807" s="0" t="str">
        <f aca="false">INDEX(Mapping!$C$2:$C$465,MATCH(E1807,Mapping!$A$2:$A$465,0))</f>
        <v>MARUTI CLEAN COAL &amp; POWER</v>
      </c>
      <c r="H1807" s="2" t="n">
        <v>16.17</v>
      </c>
      <c r="I1807" s="3" t="n">
        <v>0.29</v>
      </c>
    </row>
    <row r="1808" customFormat="false" ht="15" hidden="false" customHeight="false" outlineLevel="0" collapsed="false">
      <c r="A1808" s="0" t="s">
        <v>226</v>
      </c>
      <c r="B1808" s="0" t="n">
        <f aca="false">VALUE(LEFT(A1808,4))</f>
        <v>2022</v>
      </c>
      <c r="C1808" s="0" t="str">
        <f aca="false">"FY"&amp;IF(VALUE(MID(A1808,6,2))&gt;=4,VALUE(LEFT(A1808,4)),VALUE(LEFT(A1808,4))-1)&amp;"-"&amp;TEXT(MOD(IF(VALUE(MID(A1808,6,2))&gt;=4,VALUE(LEFT(A1808,4)),VALUE(LEFT(A1808,4))-1)+1,100),"00")</f>
        <v>FY2021-22</v>
      </c>
      <c r="D1808" s="0" t="s">
        <v>154</v>
      </c>
      <c r="E1808" s="0" t="s">
        <v>154</v>
      </c>
      <c r="F1808" s="0" t="str">
        <f aca="false">INDEX(Mapping!$B$2:$B$465,MATCH(E1808,Mapping!$A$2:$A$465,0))</f>
        <v>DVC</v>
      </c>
      <c r="G1808" s="0" t="str">
        <f aca="false">INDEX(Mapping!$C$2:$C$465,MATCH(E1808,Mapping!$A$2:$A$465,0))</f>
        <v>DVC</v>
      </c>
      <c r="H1808" s="2" t="n">
        <v>15.95</v>
      </c>
      <c r="I1808" s="3" t="n">
        <v>0.28</v>
      </c>
    </row>
    <row r="1809" customFormat="false" ht="15" hidden="false" customHeight="false" outlineLevel="0" collapsed="false">
      <c r="A1809" s="0" t="s">
        <v>226</v>
      </c>
      <c r="B1809" s="0" t="n">
        <f aca="false">VALUE(LEFT(A1809,4))</f>
        <v>2022</v>
      </c>
      <c r="C1809" s="0" t="str">
        <f aca="false">"FY"&amp;IF(VALUE(MID(A1809,6,2))&gt;=4,VALUE(LEFT(A1809,4)),VALUE(LEFT(A1809,4))-1)&amp;"-"&amp;TEXT(MOD(IF(VALUE(MID(A1809,6,2))&gt;=4,VALUE(LEFT(A1809,4)),VALUE(LEFT(A1809,4))-1)+1,100),"00")</f>
        <v>FY2021-22</v>
      </c>
      <c r="D1809" s="0" t="s">
        <v>181</v>
      </c>
      <c r="E1809" s="0" t="s">
        <v>181</v>
      </c>
      <c r="F1809" s="0" t="str">
        <f aca="false">INDEX(Mapping!$B$2:$B$465,MATCH(E1809,Mapping!$A$2:$A$465,0))</f>
        <v>ARUNACHAL PRADESH</v>
      </c>
      <c r="G1809" s="0" t="str">
        <f aca="false">INDEX(Mapping!$C$2:$C$465,MATCH(E1809,Mapping!$A$2:$A$465,0))</f>
        <v>ARUNACHAL PRADESH</v>
      </c>
      <c r="H1809" s="2" t="n">
        <v>12.76</v>
      </c>
      <c r="I1809" s="3" t="n">
        <v>0.23</v>
      </c>
    </row>
    <row r="1810" customFormat="false" ht="15" hidden="false" customHeight="false" outlineLevel="0" collapsed="false">
      <c r="A1810" s="0" t="s">
        <v>226</v>
      </c>
      <c r="B1810" s="0" t="n">
        <f aca="false">VALUE(LEFT(A1810,4))</f>
        <v>2022</v>
      </c>
      <c r="C1810" s="0" t="str">
        <f aca="false">"FY"&amp;IF(VALUE(MID(A1810,6,2))&gt;=4,VALUE(LEFT(A1810,4)),VALUE(LEFT(A1810,4))-1)&amp;"-"&amp;TEXT(MOD(IF(VALUE(MID(A1810,6,2))&gt;=4,VALUE(LEFT(A1810,4)),VALUE(LEFT(A1810,4))-1)+1,100),"00")</f>
        <v>FY2021-22</v>
      </c>
      <c r="D1810" s="0" t="s">
        <v>169</v>
      </c>
      <c r="E1810" s="0" t="s">
        <v>169</v>
      </c>
      <c r="F1810" s="0" t="str">
        <f aca="false">INDEX(Mapping!$B$2:$B$465,MATCH(E1810,Mapping!$A$2:$A$465,0))</f>
        <v>JHABUA POWER</v>
      </c>
      <c r="G1810" s="0" t="str">
        <f aca="false">INDEX(Mapping!$C$2:$C$465,MATCH(E1810,Mapping!$A$2:$A$465,0))</f>
        <v>JHABUA POWER</v>
      </c>
      <c r="H1810" s="2" t="n">
        <v>11.11</v>
      </c>
      <c r="I1810" s="3" t="n">
        <v>0.2</v>
      </c>
    </row>
    <row r="1811" customFormat="false" ht="15" hidden="false" customHeight="false" outlineLevel="0" collapsed="false">
      <c r="A1811" s="0" t="s">
        <v>226</v>
      </c>
      <c r="B1811" s="0" t="n">
        <f aca="false">VALUE(LEFT(A1811,4))</f>
        <v>2022</v>
      </c>
      <c r="C1811" s="0" t="str">
        <f aca="false">"FY"&amp;IF(VALUE(MID(A1811,6,2))&gt;=4,VALUE(LEFT(A1811,4)),VALUE(LEFT(A1811,4))-1)&amp;"-"&amp;TEXT(MOD(IF(VALUE(MID(A1811,6,2))&gt;=4,VALUE(LEFT(A1811,4)),VALUE(LEFT(A1811,4))-1)+1,100),"00")</f>
        <v>FY2021-22</v>
      </c>
      <c r="D1811" s="0" t="s">
        <v>122</v>
      </c>
      <c r="E1811" s="0" t="s">
        <v>122</v>
      </c>
      <c r="F1811" s="0" t="str">
        <f aca="false">INDEX(Mapping!$B$2:$B$465,MATCH(E1811,Mapping!$A$2:$A$465,0))</f>
        <v>KARCHAM WANGTOO HEP</v>
      </c>
      <c r="G1811" s="0" t="str">
        <f aca="false">INDEX(Mapping!$C$2:$C$465,MATCH(E1811,Mapping!$A$2:$A$465,0))</f>
        <v>KARCHAM WANGTOO HEP</v>
      </c>
      <c r="H1811" s="2" t="n">
        <v>10.72</v>
      </c>
      <c r="I1811" s="3" t="n">
        <v>0.19</v>
      </c>
    </row>
    <row r="1812" customFormat="false" ht="15" hidden="false" customHeight="false" outlineLevel="0" collapsed="false">
      <c r="A1812" s="0" t="s">
        <v>226</v>
      </c>
      <c r="B1812" s="0" t="n">
        <f aca="false">VALUE(LEFT(A1812,4))</f>
        <v>2022</v>
      </c>
      <c r="C1812" s="0" t="str">
        <f aca="false">"FY"&amp;IF(VALUE(MID(A1812,6,2))&gt;=4,VALUE(LEFT(A1812,4)),VALUE(LEFT(A1812,4))-1)&amp;"-"&amp;TEXT(MOD(IF(VALUE(MID(A1812,6,2))&gt;=4,VALUE(LEFT(A1812,4)),VALUE(LEFT(A1812,4))-1)+1,100),"00")</f>
        <v>FY2021-22</v>
      </c>
      <c r="D1812" s="0" t="s">
        <v>128</v>
      </c>
      <c r="E1812" s="0" t="s">
        <v>128</v>
      </c>
      <c r="F1812" s="0" t="str">
        <f aca="false">INDEX(Mapping!$B$2:$B$465,MATCH(E1812,Mapping!$A$2:$A$465,0))</f>
        <v>AD HYDRO POWER</v>
      </c>
      <c r="G1812" s="0" t="str">
        <f aca="false">INDEX(Mapping!$C$2:$C$465,MATCH(E1812,Mapping!$A$2:$A$465,0))</f>
        <v>AD HYDRO POWER</v>
      </c>
      <c r="H1812" s="2" t="n">
        <v>10.04</v>
      </c>
      <c r="I1812" s="3" t="n">
        <v>0.18</v>
      </c>
    </row>
    <row r="1813" customFormat="false" ht="15" hidden="false" customHeight="false" outlineLevel="0" collapsed="false">
      <c r="A1813" s="0" t="s">
        <v>226</v>
      </c>
      <c r="B1813" s="0" t="n">
        <f aca="false">VALUE(LEFT(A1813,4))</f>
        <v>2022</v>
      </c>
      <c r="C1813" s="0" t="str">
        <f aca="false">"FY"&amp;IF(VALUE(MID(A1813,6,2))&gt;=4,VALUE(LEFT(A1813,4)),VALUE(LEFT(A1813,4))-1)&amp;"-"&amp;TEXT(MOD(IF(VALUE(MID(A1813,6,2))&gt;=4,VALUE(LEFT(A1813,4)),VALUE(LEFT(A1813,4))-1)+1,100),"00")</f>
        <v>FY2021-22</v>
      </c>
      <c r="D1813" s="0" t="s">
        <v>114</v>
      </c>
      <c r="E1813" s="0" t="s">
        <v>114</v>
      </c>
      <c r="F1813" s="0" t="str">
        <f aca="false">INDEX(Mapping!$B$2:$B$465,MATCH(E1813,Mapping!$A$2:$A$465,0))</f>
        <v>ADANI POWER - RAIGARH TPP (EX-REGL)</v>
      </c>
      <c r="G1813" s="0" t="str">
        <f aca="false">INDEX(Mapping!$C$2:$C$465,MATCH(E1813,Mapping!$A$2:$A$465,0))</f>
        <v>ADANI POWER (ALL PLANTS)</v>
      </c>
      <c r="H1813" s="2" t="n">
        <v>9.39</v>
      </c>
      <c r="I1813" s="3" t="n">
        <v>0.17</v>
      </c>
    </row>
    <row r="1814" customFormat="false" ht="15" hidden="false" customHeight="false" outlineLevel="0" collapsed="false">
      <c r="A1814" s="0" t="s">
        <v>226</v>
      </c>
      <c r="B1814" s="0" t="n">
        <f aca="false">VALUE(LEFT(A1814,4))</f>
        <v>2022</v>
      </c>
      <c r="C1814" s="0" t="str">
        <f aca="false">"FY"&amp;IF(VALUE(MID(A1814,6,2))&gt;=4,VALUE(LEFT(A1814,4)),VALUE(LEFT(A1814,4))-1)&amp;"-"&amp;TEXT(MOD(IF(VALUE(MID(A1814,6,2))&gt;=4,VALUE(LEFT(A1814,4)),VALUE(LEFT(A1814,4))-1)+1,100),"00")</f>
        <v>FY2021-22</v>
      </c>
      <c r="D1814" s="0" t="s">
        <v>228</v>
      </c>
      <c r="E1814" s="0" t="s">
        <v>228</v>
      </c>
      <c r="F1814" s="0" t="str">
        <f aca="false">INDEX(Mapping!$B$2:$B$465,MATCH(E1814,Mapping!$A$2:$A$465,0))</f>
        <v>OTPC PALATANA</v>
      </c>
      <c r="G1814" s="0" t="str">
        <f aca="false">INDEX(Mapping!$C$2:$C$465,MATCH(E1814,Mapping!$A$2:$A$465,0))</f>
        <v>OTPC PALATANA</v>
      </c>
      <c r="H1814" s="2" t="n">
        <v>9.22</v>
      </c>
      <c r="I1814" s="3" t="n">
        <v>0.16</v>
      </c>
    </row>
    <row r="1815" customFormat="false" ht="15" hidden="false" customHeight="false" outlineLevel="0" collapsed="false">
      <c r="A1815" s="0" t="s">
        <v>226</v>
      </c>
      <c r="B1815" s="0" t="n">
        <f aca="false">VALUE(LEFT(A1815,4))</f>
        <v>2022</v>
      </c>
      <c r="C1815" s="0" t="str">
        <f aca="false">"FY"&amp;IF(VALUE(MID(A1815,6,2))&gt;=4,VALUE(LEFT(A1815,4)),VALUE(LEFT(A1815,4))-1)&amp;"-"&amp;TEXT(MOD(IF(VALUE(MID(A1815,6,2))&gt;=4,VALUE(LEFT(A1815,4)),VALUE(LEFT(A1815,4))-1)+1,100),"00")</f>
        <v>FY2021-22</v>
      </c>
      <c r="D1815" s="0" t="s">
        <v>361</v>
      </c>
      <c r="E1815" s="0" t="s">
        <v>361</v>
      </c>
      <c r="F1815" s="0" t="str">
        <f aca="false">INDEX(Mapping!$B$2:$B$465,MATCH(E1815,Mapping!$A$2:$A$465,0))</f>
        <v>RGPPL</v>
      </c>
      <c r="G1815" s="0" t="str">
        <f aca="false">INDEX(Mapping!$C$2:$C$465,MATCH(E1815,Mapping!$A$2:$A$465,0))</f>
        <v>RGPPL</v>
      </c>
      <c r="H1815" s="2" t="n">
        <v>8.99</v>
      </c>
      <c r="I1815" s="3" t="n">
        <v>0.16</v>
      </c>
    </row>
    <row r="1816" customFormat="false" ht="15" hidden="false" customHeight="false" outlineLevel="0" collapsed="false">
      <c r="A1816" s="0" t="s">
        <v>226</v>
      </c>
      <c r="B1816" s="0" t="n">
        <f aca="false">VALUE(LEFT(A1816,4))</f>
        <v>2022</v>
      </c>
      <c r="C1816" s="0" t="str">
        <f aca="false">"FY"&amp;IF(VALUE(MID(A1816,6,2))&gt;=4,VALUE(LEFT(A1816,4)),VALUE(LEFT(A1816,4))-1)&amp;"-"&amp;TEXT(MOD(IF(VALUE(MID(A1816,6,2))&gt;=4,VALUE(LEFT(A1816,4)),VALUE(LEFT(A1816,4))-1)+1,100),"00")</f>
        <v>FY2021-22</v>
      </c>
      <c r="D1816" s="0" t="s">
        <v>194</v>
      </c>
      <c r="E1816" s="0" t="s">
        <v>194</v>
      </c>
      <c r="F1816" s="0" t="str">
        <f aca="false">INDEX(Mapping!$B$2:$B$465,MATCH(E1816,Mapping!$A$2:$A$465,0))</f>
        <v>TASHIDENG HEP</v>
      </c>
      <c r="G1816" s="0" t="str">
        <f aca="false">INDEX(Mapping!$C$2:$C$465,MATCH(E1816,Mapping!$A$2:$A$465,0))</f>
        <v>TASHIDENG HEP</v>
      </c>
      <c r="H1816" s="2" t="n">
        <v>8.67</v>
      </c>
      <c r="I1816" s="3" t="n">
        <v>0.15</v>
      </c>
    </row>
    <row r="1817" customFormat="false" ht="15" hidden="false" customHeight="false" outlineLevel="0" collapsed="false">
      <c r="A1817" s="0" t="s">
        <v>226</v>
      </c>
      <c r="B1817" s="0" t="n">
        <f aca="false">VALUE(LEFT(A1817,4))</f>
        <v>2022</v>
      </c>
      <c r="C1817" s="0" t="str">
        <f aca="false">"FY"&amp;IF(VALUE(MID(A1817,6,2))&gt;=4,VALUE(LEFT(A1817,4)),VALUE(LEFT(A1817,4))-1)&amp;"-"&amp;TEXT(MOD(IF(VALUE(MID(A1817,6,2))&gt;=4,VALUE(LEFT(A1817,4)),VALUE(LEFT(A1817,4))-1)+1,100),"00")</f>
        <v>FY2021-22</v>
      </c>
      <c r="D1817" s="0" t="s">
        <v>40</v>
      </c>
      <c r="E1817" s="0" t="s">
        <v>40</v>
      </c>
      <c r="F1817" s="0" t="str">
        <f aca="false">INDEX(Mapping!$B$2:$B$465,MATCH(E1817,Mapping!$A$2:$A$465,0))</f>
        <v>TAMIL NADU</v>
      </c>
      <c r="G1817" s="0" t="str">
        <f aca="false">INDEX(Mapping!$C$2:$C$465,MATCH(E1817,Mapping!$A$2:$A$465,0))</f>
        <v>TAMIL NADU</v>
      </c>
      <c r="H1817" s="2" t="n">
        <v>8.17</v>
      </c>
      <c r="I1817" s="3" t="n">
        <v>0.15</v>
      </c>
    </row>
    <row r="1818" customFormat="false" ht="15" hidden="false" customHeight="false" outlineLevel="0" collapsed="false">
      <c r="A1818" s="0" t="s">
        <v>226</v>
      </c>
      <c r="B1818" s="0" t="n">
        <f aca="false">VALUE(LEFT(A1818,4))</f>
        <v>2022</v>
      </c>
      <c r="C1818" s="0" t="str">
        <f aca="false">"FY"&amp;IF(VALUE(MID(A1818,6,2))&gt;=4,VALUE(LEFT(A1818,4)),VALUE(LEFT(A1818,4))-1)&amp;"-"&amp;TEXT(MOD(IF(VALUE(MID(A1818,6,2))&gt;=4,VALUE(LEFT(A1818,4)),VALUE(LEFT(A1818,4))-1)+1,100),"00")</f>
        <v>FY2021-22</v>
      </c>
      <c r="D1818" s="0" t="s">
        <v>190</v>
      </c>
      <c r="E1818" s="0" t="s">
        <v>190</v>
      </c>
      <c r="F1818" s="0" t="str">
        <f aca="false">INDEX(Mapping!$B$2:$B$465,MATCH(E1818,Mapping!$A$2:$A$465,0))</f>
        <v>JORETHANG</v>
      </c>
      <c r="G1818" s="0" t="str">
        <f aca="false">INDEX(Mapping!$C$2:$C$465,MATCH(E1818,Mapping!$A$2:$A$465,0))</f>
        <v>JORETHANG</v>
      </c>
      <c r="H1818" s="2" t="n">
        <v>7.94</v>
      </c>
      <c r="I1818" s="3" t="n">
        <v>0.14</v>
      </c>
    </row>
    <row r="1819" customFormat="false" ht="15" hidden="false" customHeight="false" outlineLevel="0" collapsed="false">
      <c r="A1819" s="0" t="s">
        <v>226</v>
      </c>
      <c r="B1819" s="0" t="n">
        <f aca="false">VALUE(LEFT(A1819,4))</f>
        <v>2022</v>
      </c>
      <c r="C1819" s="0" t="str">
        <f aca="false">"FY"&amp;IF(VALUE(MID(A1819,6,2))&gt;=4,VALUE(LEFT(A1819,4)),VALUE(LEFT(A1819,4))-1)&amp;"-"&amp;TEXT(MOD(IF(VALUE(MID(A1819,6,2))&gt;=4,VALUE(LEFT(A1819,4)),VALUE(LEFT(A1819,4))-1)+1,100),"00")</f>
        <v>FY2021-22</v>
      </c>
      <c r="D1819" s="0" t="s">
        <v>217</v>
      </c>
      <c r="E1819" s="0" t="s">
        <v>217</v>
      </c>
      <c r="F1819" s="0" t="str">
        <f aca="false">INDEX(Mapping!$B$2:$B$465,MATCH(E1819,Mapping!$A$2:$A$465,0))</f>
        <v>SHREE CEMENT</v>
      </c>
      <c r="G1819" s="0" t="str">
        <f aca="false">INDEX(Mapping!$C$2:$C$465,MATCH(E1819,Mapping!$A$2:$A$465,0))</f>
        <v>SHREE CEMENT</v>
      </c>
      <c r="H1819" s="2" t="n">
        <v>7.15</v>
      </c>
      <c r="I1819" s="3" t="n">
        <v>0.13</v>
      </c>
    </row>
    <row r="1820" customFormat="false" ht="15" hidden="false" customHeight="false" outlineLevel="0" collapsed="false">
      <c r="A1820" s="0" t="s">
        <v>226</v>
      </c>
      <c r="B1820" s="0" t="n">
        <f aca="false">VALUE(LEFT(A1820,4))</f>
        <v>2022</v>
      </c>
      <c r="C1820" s="0" t="str">
        <f aca="false">"FY"&amp;IF(VALUE(MID(A1820,6,2))&gt;=4,VALUE(LEFT(A1820,4)),VALUE(LEFT(A1820,4))-1)&amp;"-"&amp;TEXT(MOD(IF(VALUE(MID(A1820,6,2))&gt;=4,VALUE(LEFT(A1820,4)),VALUE(LEFT(A1820,4))-1)+1,100),"00")</f>
        <v>FY2021-22</v>
      </c>
      <c r="D1820" s="0" t="s">
        <v>142</v>
      </c>
      <c r="E1820" s="0" t="s">
        <v>142</v>
      </c>
      <c r="F1820" s="0" t="str">
        <f aca="false">INDEX(Mapping!$B$2:$B$465,MATCH(E1820,Mapping!$A$2:$A$465,0))</f>
        <v>SAINJ HEP</v>
      </c>
      <c r="G1820" s="0" t="str">
        <f aca="false">INDEX(Mapping!$C$2:$C$465,MATCH(E1820,Mapping!$A$2:$A$465,0))</f>
        <v>SAINJ HEP</v>
      </c>
      <c r="H1820" s="2" t="n">
        <v>6.93</v>
      </c>
      <c r="I1820" s="3" t="n">
        <v>0.12</v>
      </c>
    </row>
    <row r="1821" customFormat="false" ht="15" hidden="false" customHeight="false" outlineLevel="0" collapsed="false">
      <c r="A1821" s="0" t="s">
        <v>226</v>
      </c>
      <c r="B1821" s="0" t="n">
        <f aca="false">VALUE(LEFT(A1821,4))</f>
        <v>2022</v>
      </c>
      <c r="C1821" s="0" t="str">
        <f aca="false">"FY"&amp;IF(VALUE(MID(A1821,6,2))&gt;=4,VALUE(LEFT(A1821,4)),VALUE(LEFT(A1821,4))-1)&amp;"-"&amp;TEXT(MOD(IF(VALUE(MID(A1821,6,2))&gt;=4,VALUE(LEFT(A1821,4)),VALUE(LEFT(A1821,4))-1)+1,100),"00")</f>
        <v>FY2021-22</v>
      </c>
      <c r="D1821" s="0" t="s">
        <v>54</v>
      </c>
      <c r="E1821" s="0" t="s">
        <v>54</v>
      </c>
      <c r="F1821" s="0" t="str">
        <f aca="false">INDEX(Mapping!$B$2:$B$465,MATCH(E1821,Mapping!$A$2:$A$465,0))</f>
        <v>JAMMU &amp; KASHMIR</v>
      </c>
      <c r="G1821" s="0" t="str">
        <f aca="false">INDEX(Mapping!$C$2:$C$465,MATCH(E1821,Mapping!$A$2:$A$465,0))</f>
        <v>JAMMU &amp; KASHMIR</v>
      </c>
      <c r="H1821" s="2" t="n">
        <v>6.45</v>
      </c>
      <c r="I1821" s="3" t="n">
        <v>0.11</v>
      </c>
    </row>
    <row r="1822" customFormat="false" ht="15" hidden="false" customHeight="false" outlineLevel="0" collapsed="false">
      <c r="A1822" s="0" t="s">
        <v>226</v>
      </c>
      <c r="B1822" s="0" t="n">
        <f aca="false">VALUE(LEFT(A1822,4))</f>
        <v>2022</v>
      </c>
      <c r="C1822" s="0" t="str">
        <f aca="false">"FY"&amp;IF(VALUE(MID(A1822,6,2))&gt;=4,VALUE(LEFT(A1822,4)),VALUE(LEFT(A1822,4))-1)&amp;"-"&amp;TEXT(MOD(IF(VALUE(MID(A1822,6,2))&gt;=4,VALUE(LEFT(A1822,4)),VALUE(LEFT(A1822,4))-1)+1,100),"00")</f>
        <v>FY2021-22</v>
      </c>
      <c r="D1822" s="0" t="s">
        <v>176</v>
      </c>
      <c r="E1822" s="0" t="s">
        <v>176</v>
      </c>
      <c r="F1822" s="0" t="str">
        <f aca="false">INDEX(Mapping!$B$2:$B$465,MATCH(E1822,Mapping!$A$2:$A$465,0))</f>
        <v>SIKKIM</v>
      </c>
      <c r="G1822" s="0" t="str">
        <f aca="false">INDEX(Mapping!$C$2:$C$465,MATCH(E1822,Mapping!$A$2:$A$465,0))</f>
        <v>SIKKIM</v>
      </c>
      <c r="H1822" s="2" t="n">
        <v>5.65</v>
      </c>
      <c r="I1822" s="3" t="n">
        <v>0.1</v>
      </c>
    </row>
    <row r="1823" customFormat="false" ht="15" hidden="false" customHeight="false" outlineLevel="0" collapsed="false">
      <c r="A1823" s="0" t="s">
        <v>226</v>
      </c>
      <c r="B1823" s="0" t="n">
        <f aca="false">VALUE(LEFT(A1823,4))</f>
        <v>2022</v>
      </c>
      <c r="C1823" s="0" t="str">
        <f aca="false">"FY"&amp;IF(VALUE(MID(A1823,6,2))&gt;=4,VALUE(LEFT(A1823,4)),VALUE(LEFT(A1823,4))-1)&amp;"-"&amp;TEXT(MOD(IF(VALUE(MID(A1823,6,2))&gt;=4,VALUE(LEFT(A1823,4)),VALUE(LEFT(A1823,4))-1)+1,100),"00")</f>
        <v>FY2021-22</v>
      </c>
      <c r="D1823" s="0" t="s">
        <v>131</v>
      </c>
      <c r="E1823" s="0" t="s">
        <v>131</v>
      </c>
      <c r="F1823" s="0" t="str">
        <f aca="false">INDEX(Mapping!$B$2:$B$465,MATCH(E1823,Mapping!$A$2:$A$465,0))</f>
        <v>KSK MAHANADI</v>
      </c>
      <c r="G1823" s="0" t="str">
        <f aca="false">INDEX(Mapping!$C$2:$C$465,MATCH(E1823,Mapping!$A$2:$A$465,0))</f>
        <v>JSW ENERGY (INCL. KSK MAHANADI)</v>
      </c>
      <c r="H1823" s="2" t="n">
        <v>4.55</v>
      </c>
      <c r="I1823" s="3" t="n">
        <v>0.08</v>
      </c>
    </row>
    <row r="1824" customFormat="false" ht="15" hidden="false" customHeight="false" outlineLevel="0" collapsed="false">
      <c r="A1824" s="0" t="s">
        <v>226</v>
      </c>
      <c r="B1824" s="0" t="n">
        <f aca="false">VALUE(LEFT(A1824,4))</f>
        <v>2022</v>
      </c>
      <c r="C1824" s="0" t="str">
        <f aca="false">"FY"&amp;IF(VALUE(MID(A1824,6,2))&gt;=4,VALUE(LEFT(A1824,4)),VALUE(LEFT(A1824,4))-1)&amp;"-"&amp;TEXT(MOD(IF(VALUE(MID(A1824,6,2))&gt;=4,VALUE(LEFT(A1824,4)),VALUE(LEFT(A1824,4))-1)+1,100),"00")</f>
        <v>FY2021-22</v>
      </c>
      <c r="D1824" s="0" t="s">
        <v>191</v>
      </c>
      <c r="E1824" s="0" t="s">
        <v>191</v>
      </c>
      <c r="F1824" s="0" t="str">
        <f aca="false">INDEX(Mapping!$B$2:$B$465,MATCH(E1824,Mapping!$A$2:$A$465,0))</f>
        <v>DIKCHU HEP</v>
      </c>
      <c r="G1824" s="0" t="str">
        <f aca="false">INDEX(Mapping!$C$2:$C$465,MATCH(E1824,Mapping!$A$2:$A$465,0))</f>
        <v>DIKCHU HEP</v>
      </c>
      <c r="H1824" s="2" t="n">
        <v>3.95</v>
      </c>
      <c r="I1824" s="3" t="n">
        <v>0.07</v>
      </c>
    </row>
    <row r="1825" customFormat="false" ht="15" hidden="false" customHeight="false" outlineLevel="0" collapsed="false">
      <c r="A1825" s="0" t="s">
        <v>226</v>
      </c>
      <c r="B1825" s="0" t="n">
        <f aca="false">VALUE(LEFT(A1825,4))</f>
        <v>2022</v>
      </c>
      <c r="C1825" s="0" t="str">
        <f aca="false">"FY"&amp;IF(VALUE(MID(A1825,6,2))&gt;=4,VALUE(LEFT(A1825,4)),VALUE(LEFT(A1825,4))-1)&amp;"-"&amp;TEXT(MOD(IF(VALUE(MID(A1825,6,2))&gt;=4,VALUE(LEFT(A1825,4)),VALUE(LEFT(A1825,4))-1)+1,100),"00")</f>
        <v>FY2021-22</v>
      </c>
      <c r="D1825" s="0" t="s">
        <v>31</v>
      </c>
      <c r="E1825" s="0" t="s">
        <v>31</v>
      </c>
      <c r="F1825" s="0" t="str">
        <f aca="false">INDEX(Mapping!$B$2:$B$465,MATCH(E1825,Mapping!$A$2:$A$465,0))</f>
        <v>GUJARAT</v>
      </c>
      <c r="G1825" s="0" t="str">
        <f aca="false">INDEX(Mapping!$C$2:$C$465,MATCH(E1825,Mapping!$A$2:$A$465,0))</f>
        <v>GUJARAT</v>
      </c>
      <c r="H1825" s="2" t="n">
        <v>2.92</v>
      </c>
      <c r="I1825" s="3" t="n">
        <v>0.05</v>
      </c>
    </row>
    <row r="1826" customFormat="false" ht="15" hidden="false" customHeight="false" outlineLevel="0" collapsed="false">
      <c r="A1826" s="0" t="s">
        <v>226</v>
      </c>
      <c r="B1826" s="0" t="n">
        <f aca="false">VALUE(LEFT(A1826,4))</f>
        <v>2022</v>
      </c>
      <c r="C1826" s="0" t="str">
        <f aca="false">"FY"&amp;IF(VALUE(MID(A1826,6,2))&gt;=4,VALUE(LEFT(A1826,4)),VALUE(LEFT(A1826,4))-1)&amp;"-"&amp;TEXT(MOD(IF(VALUE(MID(A1826,6,2))&gt;=4,VALUE(LEFT(A1826,4)),VALUE(LEFT(A1826,4))-1)+1,100),"00")</f>
        <v>FY2021-22</v>
      </c>
      <c r="D1826" s="0" t="s">
        <v>211</v>
      </c>
      <c r="E1826" s="0" t="s">
        <v>211</v>
      </c>
      <c r="F1826" s="0" t="str">
        <f aca="false">INDEX(Mapping!$B$2:$B$465,MATCH(E1826,Mapping!$A$2:$A$465,0))</f>
        <v>SINGOLI BHATWARI HEP</v>
      </c>
      <c r="G1826" s="0" t="str">
        <f aca="false">INDEX(Mapping!$C$2:$C$465,MATCH(E1826,Mapping!$A$2:$A$465,0))</f>
        <v>SINGOLI BHATWARI HEP</v>
      </c>
      <c r="H1826" s="2" t="n">
        <v>2.31</v>
      </c>
      <c r="I1826" s="3" t="n">
        <v>0.04</v>
      </c>
    </row>
    <row r="1827" customFormat="false" ht="15" hidden="false" customHeight="false" outlineLevel="0" collapsed="false">
      <c r="A1827" s="0" t="s">
        <v>226</v>
      </c>
      <c r="B1827" s="0" t="n">
        <f aca="false">VALUE(LEFT(A1827,4))</f>
        <v>2022</v>
      </c>
      <c r="C1827" s="0" t="str">
        <f aca="false">"FY"&amp;IF(VALUE(MID(A1827,6,2))&gt;=4,VALUE(LEFT(A1827,4)),VALUE(LEFT(A1827,4))-1)&amp;"-"&amp;TEXT(MOD(IF(VALUE(MID(A1827,6,2))&gt;=4,VALUE(LEFT(A1827,4)),VALUE(LEFT(A1827,4))-1)+1,100),"00")</f>
        <v>FY2021-22</v>
      </c>
      <c r="D1827" s="0" t="s">
        <v>159</v>
      </c>
      <c r="E1827" s="0" t="s">
        <v>159</v>
      </c>
      <c r="F1827" s="0" t="str">
        <f aca="false">INDEX(Mapping!$B$2:$B$465,MATCH(E1827,Mapping!$A$2:$A$465,0))</f>
        <v>GMR WARORA (EX-EMCO)</v>
      </c>
      <c r="G1827" s="0" t="str">
        <f aca="false">INDEX(Mapping!$C$2:$C$465,MATCH(E1827,Mapping!$A$2:$A$465,0))</f>
        <v>GMR ENERGY</v>
      </c>
      <c r="H1827" s="2" t="n">
        <v>2.15</v>
      </c>
      <c r="I1827" s="3" t="n">
        <v>0.04</v>
      </c>
    </row>
    <row r="1828" customFormat="false" ht="15" hidden="false" customHeight="false" outlineLevel="0" collapsed="false">
      <c r="A1828" s="0" t="s">
        <v>226</v>
      </c>
      <c r="B1828" s="0" t="n">
        <f aca="false">VALUE(LEFT(A1828,4))</f>
        <v>2022</v>
      </c>
      <c r="C1828" s="0" t="str">
        <f aca="false">"FY"&amp;IF(VALUE(MID(A1828,6,2))&gt;=4,VALUE(LEFT(A1828,4)),VALUE(LEFT(A1828,4))-1)&amp;"-"&amp;TEXT(MOD(IF(VALUE(MID(A1828,6,2))&gt;=4,VALUE(LEFT(A1828,4)),VALUE(LEFT(A1828,4))-1)+1,100),"00")</f>
        <v>FY2021-22</v>
      </c>
      <c r="D1828" s="0" t="s">
        <v>253</v>
      </c>
      <c r="E1828" s="0" t="s">
        <v>253</v>
      </c>
      <c r="F1828" s="0" t="str">
        <f aca="false">INDEX(Mapping!$B$2:$B$465,MATCH(E1828,Mapping!$A$2:$A$465,0))</f>
        <v>NAGALAND</v>
      </c>
      <c r="G1828" s="0" t="str">
        <f aca="false">INDEX(Mapping!$C$2:$C$465,MATCH(E1828,Mapping!$A$2:$A$465,0))</f>
        <v>NAGALAND</v>
      </c>
      <c r="H1828" s="2" t="n">
        <v>2.06</v>
      </c>
      <c r="I1828" s="3" t="n">
        <v>0.04</v>
      </c>
    </row>
    <row r="1829" customFormat="false" ht="15" hidden="false" customHeight="false" outlineLevel="0" collapsed="false">
      <c r="A1829" s="0" t="s">
        <v>226</v>
      </c>
      <c r="B1829" s="0" t="n">
        <f aca="false">VALUE(LEFT(A1829,4))</f>
        <v>2022</v>
      </c>
      <c r="C1829" s="0" t="str">
        <f aca="false">"FY"&amp;IF(VALUE(MID(A1829,6,2))&gt;=4,VALUE(LEFT(A1829,4)),VALUE(LEFT(A1829,4))-1)&amp;"-"&amp;TEXT(MOD(IF(VALUE(MID(A1829,6,2))&gt;=4,VALUE(LEFT(A1829,4)),VALUE(LEFT(A1829,4))-1)+1,100),"00")</f>
        <v>FY2021-22</v>
      </c>
      <c r="D1829" s="0" t="s">
        <v>415</v>
      </c>
      <c r="E1829" s="0" t="s">
        <v>415</v>
      </c>
      <c r="F1829" s="0" t="str">
        <f aca="false">INDEX(Mapping!$B$2:$B$465,MATCH(E1829,Mapping!$A$2:$A$465,0))</f>
        <v>AHEJ3L_SOLAR</v>
      </c>
      <c r="G1829" s="0" t="str">
        <f aca="false">INDEX(Mapping!$C$2:$C$465,MATCH(E1829,Mapping!$A$2:$A$465,0))</f>
        <v>AHEJ3L_SOLAR</v>
      </c>
      <c r="H1829" s="2" t="n">
        <v>1.81</v>
      </c>
      <c r="I1829" s="3" t="n">
        <v>0.03</v>
      </c>
    </row>
    <row r="1830" customFormat="false" ht="15" hidden="false" customHeight="false" outlineLevel="0" collapsed="false">
      <c r="A1830" s="0" t="s">
        <v>226</v>
      </c>
      <c r="B1830" s="0" t="n">
        <f aca="false">VALUE(LEFT(A1830,4))</f>
        <v>2022</v>
      </c>
      <c r="C1830" s="0" t="str">
        <f aca="false">"FY"&amp;IF(VALUE(MID(A1830,6,2))&gt;=4,VALUE(LEFT(A1830,4)),VALUE(LEFT(A1830,4))-1)&amp;"-"&amp;TEXT(MOD(IF(VALUE(MID(A1830,6,2))&gt;=4,VALUE(LEFT(A1830,4)),VALUE(LEFT(A1830,4))-1)+1,100),"00")</f>
        <v>FY2021-22</v>
      </c>
      <c r="D1830" s="0" t="s">
        <v>155</v>
      </c>
      <c r="E1830" s="0" t="s">
        <v>155</v>
      </c>
      <c r="F1830" s="0" t="str">
        <f aca="false">INDEX(Mapping!$B$2:$B$465,MATCH(E1830,Mapping!$A$2:$A$465,0))</f>
        <v>SKS POWER</v>
      </c>
      <c r="G1830" s="0" t="str">
        <f aca="false">INDEX(Mapping!$C$2:$C$465,MATCH(E1830,Mapping!$A$2:$A$465,0))</f>
        <v>SKS POWER</v>
      </c>
      <c r="H1830" s="2" t="n">
        <v>1.2</v>
      </c>
      <c r="I1830" s="3" t="n">
        <v>0.02</v>
      </c>
    </row>
    <row r="1831" customFormat="false" ht="15" hidden="false" customHeight="false" outlineLevel="0" collapsed="false">
      <c r="A1831" s="0" t="s">
        <v>226</v>
      </c>
      <c r="B1831" s="0" t="n">
        <f aca="false">VALUE(LEFT(A1831,4))</f>
        <v>2022</v>
      </c>
      <c r="C1831" s="0" t="str">
        <f aca="false">"FY"&amp;IF(VALUE(MID(A1831,6,2))&gt;=4,VALUE(LEFT(A1831,4)),VALUE(LEFT(A1831,4))-1)&amp;"-"&amp;TEXT(MOD(IF(VALUE(MID(A1831,6,2))&gt;=4,VALUE(LEFT(A1831,4)),VALUE(LEFT(A1831,4))-1)+1,100),"00")</f>
        <v>FY2021-22</v>
      </c>
      <c r="D1831" s="0" t="s">
        <v>319</v>
      </c>
      <c r="E1831" s="0" t="s">
        <v>319</v>
      </c>
      <c r="F1831" s="0" t="str">
        <f aca="false">INDEX(Mapping!$B$2:$B$465,MATCH(E1831,Mapping!$A$2:$A$465,0))</f>
        <v>SORANG HEP</v>
      </c>
      <c r="G1831" s="0" t="str">
        <f aca="false">INDEX(Mapping!$C$2:$C$465,MATCH(E1831,Mapping!$A$2:$A$465,0))</f>
        <v>SORANG HEP</v>
      </c>
      <c r="H1831" s="2" t="n">
        <v>1.08</v>
      </c>
      <c r="I1831" s="3" t="n">
        <v>0.02</v>
      </c>
    </row>
    <row r="1832" customFormat="false" ht="15" hidden="false" customHeight="false" outlineLevel="0" collapsed="false">
      <c r="A1832" s="0" t="s">
        <v>226</v>
      </c>
      <c r="B1832" s="0" t="n">
        <f aca="false">VALUE(LEFT(A1832,4))</f>
        <v>2022</v>
      </c>
      <c r="C1832" s="0" t="str">
        <f aca="false">"FY"&amp;IF(VALUE(MID(A1832,6,2))&gt;=4,VALUE(LEFT(A1832,4)),VALUE(LEFT(A1832,4))-1)&amp;"-"&amp;TEXT(MOD(IF(VALUE(MID(A1832,6,2))&gt;=4,VALUE(LEFT(A1832,4)),VALUE(LEFT(A1832,4))-1)+1,100),"00")</f>
        <v>FY2021-22</v>
      </c>
      <c r="D1832" s="0" t="s">
        <v>42</v>
      </c>
      <c r="E1832" s="0" t="s">
        <v>42</v>
      </c>
      <c r="F1832" s="0" t="str">
        <f aca="false">INDEX(Mapping!$B$2:$B$465,MATCH(E1832,Mapping!$A$2:$A$465,0))</f>
        <v>PUNJAB</v>
      </c>
      <c r="G1832" s="0" t="str">
        <f aca="false">INDEX(Mapping!$C$2:$C$465,MATCH(E1832,Mapping!$A$2:$A$465,0))</f>
        <v>PUNJAB</v>
      </c>
      <c r="H1832" s="2" t="n">
        <v>0.92</v>
      </c>
      <c r="I1832" s="3" t="n">
        <v>0.02</v>
      </c>
    </row>
    <row r="1833" customFormat="false" ht="15" hidden="false" customHeight="false" outlineLevel="0" collapsed="false">
      <c r="A1833" s="0" t="s">
        <v>226</v>
      </c>
      <c r="B1833" s="0" t="n">
        <f aca="false">VALUE(LEFT(A1833,4))</f>
        <v>2022</v>
      </c>
      <c r="C1833" s="0" t="str">
        <f aca="false">"FY"&amp;IF(VALUE(MID(A1833,6,2))&gt;=4,VALUE(LEFT(A1833,4)),VALUE(LEFT(A1833,4))-1)&amp;"-"&amp;TEXT(MOD(IF(VALUE(MID(A1833,6,2))&gt;=4,VALUE(LEFT(A1833,4)),VALUE(LEFT(A1833,4))-1)+1,100),"00")</f>
        <v>FY2021-22</v>
      </c>
      <c r="D1833" s="0" t="s">
        <v>240</v>
      </c>
      <c r="E1833" s="0" t="s">
        <v>240</v>
      </c>
      <c r="F1833" s="0" t="str">
        <f aca="false">INDEX(Mapping!$B$2:$B$465,MATCH(E1833,Mapping!$A$2:$A$465,0))</f>
        <v>CHUZACHEN HEP</v>
      </c>
      <c r="G1833" s="0" t="str">
        <f aca="false">INDEX(Mapping!$C$2:$C$465,MATCH(E1833,Mapping!$A$2:$A$465,0))</f>
        <v>CHUZACHEN HEP</v>
      </c>
      <c r="H1833" s="2" t="n">
        <v>0.85</v>
      </c>
      <c r="I1833" s="3" t="n">
        <v>0.02</v>
      </c>
    </row>
    <row r="1834" customFormat="false" ht="15" hidden="false" customHeight="false" outlineLevel="0" collapsed="false">
      <c r="A1834" s="0" t="s">
        <v>226</v>
      </c>
      <c r="B1834" s="0" t="n">
        <f aca="false">VALUE(LEFT(A1834,4))</f>
        <v>2022</v>
      </c>
      <c r="C1834" s="0" t="str">
        <f aca="false">"FY"&amp;IF(VALUE(MID(A1834,6,2))&gt;=4,VALUE(LEFT(A1834,4)),VALUE(LEFT(A1834,4))-1)&amp;"-"&amp;TEXT(MOD(IF(VALUE(MID(A1834,6,2))&gt;=4,VALUE(LEFT(A1834,4)),VALUE(LEFT(A1834,4))-1)+1,100),"00")</f>
        <v>FY2021-22</v>
      </c>
      <c r="D1834" s="0" t="s">
        <v>315</v>
      </c>
      <c r="E1834" s="0" t="s">
        <v>315</v>
      </c>
      <c r="F1834" s="0" t="str">
        <f aca="false">INDEX(Mapping!$B$2:$B$465,MATCH(E1834,Mapping!$A$2:$A$465,0))</f>
        <v>DHARIWAL INFRASTRUCTURE</v>
      </c>
      <c r="G1834" s="0" t="str">
        <f aca="false">INDEX(Mapping!$C$2:$C$465,MATCH(E1834,Mapping!$A$2:$A$465,0))</f>
        <v>DHARIWAL INFRASTRUCTURE</v>
      </c>
      <c r="H1834" s="2" t="n">
        <v>0.69</v>
      </c>
      <c r="I1834" s="3" t="n">
        <v>0.01</v>
      </c>
    </row>
    <row r="1835" customFormat="false" ht="15" hidden="false" customHeight="false" outlineLevel="0" collapsed="false">
      <c r="A1835" s="0" t="s">
        <v>226</v>
      </c>
      <c r="B1835" s="0" t="n">
        <f aca="false">VALUE(LEFT(A1835,4))</f>
        <v>2022</v>
      </c>
      <c r="C1835" s="0" t="str">
        <f aca="false">"FY"&amp;IF(VALUE(MID(A1835,6,2))&gt;=4,VALUE(LEFT(A1835,4)),VALUE(LEFT(A1835,4))-1)&amp;"-"&amp;TEXT(MOD(IF(VALUE(MID(A1835,6,2))&gt;=4,VALUE(LEFT(A1835,4)),VALUE(LEFT(A1835,4))-1)+1,100),"00")</f>
        <v>FY2021-22</v>
      </c>
      <c r="D1835" s="0" t="s">
        <v>230</v>
      </c>
      <c r="E1835" s="0" t="s">
        <v>230</v>
      </c>
      <c r="F1835" s="0" t="str">
        <f aca="false">INDEX(Mapping!$B$2:$B$465,MATCH(E1835,Mapping!$A$2:$A$465,0))</f>
        <v>ADANI_WIND</v>
      </c>
      <c r="G1835" s="0" t="str">
        <f aca="false">INDEX(Mapping!$C$2:$C$465,MATCH(E1835,Mapping!$A$2:$A$465,0))</f>
        <v>ADANI GREEN ENERGY (ALL SPVs)</v>
      </c>
      <c r="H1835" s="2" t="n">
        <v>0.63</v>
      </c>
      <c r="I1835" s="3" t="n">
        <v>0.01</v>
      </c>
    </row>
    <row r="1836" customFormat="false" ht="15" hidden="false" customHeight="false" outlineLevel="0" collapsed="false">
      <c r="A1836" s="0" t="s">
        <v>226</v>
      </c>
      <c r="B1836" s="0" t="n">
        <f aca="false">VALUE(LEFT(A1836,4))</f>
        <v>2022</v>
      </c>
      <c r="C1836" s="0" t="str">
        <f aca="false">"FY"&amp;IF(VALUE(MID(A1836,6,2))&gt;=4,VALUE(LEFT(A1836,4)),VALUE(LEFT(A1836,4))-1)&amp;"-"&amp;TEXT(MOD(IF(VALUE(MID(A1836,6,2))&gt;=4,VALUE(LEFT(A1836,4)),VALUE(LEFT(A1836,4))-1)+1,100),"00")</f>
        <v>FY2021-22</v>
      </c>
      <c r="D1836" s="0" t="s">
        <v>224</v>
      </c>
      <c r="E1836" s="0" t="s">
        <v>224</v>
      </c>
      <c r="F1836" s="0" t="str">
        <f aca="false">INDEX(Mapping!$B$2:$B$465,MATCH(E1836,Mapping!$A$2:$A$465,0))</f>
        <v>RENEW SURYA RAVI</v>
      </c>
      <c r="G1836" s="0" t="str">
        <f aca="false">INDEX(Mapping!$C$2:$C$465,MATCH(E1836,Mapping!$A$2:$A$465,0))</f>
        <v>RENEW POWER (ALL SPVs)</v>
      </c>
      <c r="H1836" s="2" t="n">
        <v>0.52</v>
      </c>
      <c r="I1836" s="3" t="n">
        <v>0.01</v>
      </c>
    </row>
    <row r="1837" customFormat="false" ht="15" hidden="false" customHeight="false" outlineLevel="0" collapsed="false">
      <c r="A1837" s="0" t="s">
        <v>226</v>
      </c>
      <c r="B1837" s="0" t="n">
        <f aca="false">VALUE(LEFT(A1837,4))</f>
        <v>2022</v>
      </c>
      <c r="C1837" s="0" t="str">
        <f aca="false">"FY"&amp;IF(VALUE(MID(A1837,6,2))&gt;=4,VALUE(LEFT(A1837,4)),VALUE(LEFT(A1837,4))-1)&amp;"-"&amp;TEXT(MOD(IF(VALUE(MID(A1837,6,2))&gt;=4,VALUE(LEFT(A1837,4)),VALUE(LEFT(A1837,4))-1)+1,100),"00")</f>
        <v>FY2021-22</v>
      </c>
      <c r="D1837" s="0" t="s">
        <v>44</v>
      </c>
      <c r="E1837" s="0" t="s">
        <v>44</v>
      </c>
      <c r="F1837" s="0" t="str">
        <f aca="false">INDEX(Mapping!$B$2:$B$465,MATCH(E1837,Mapping!$A$2:$A$465,0))</f>
        <v>HARYANA</v>
      </c>
      <c r="G1837" s="0" t="str">
        <f aca="false">INDEX(Mapping!$C$2:$C$465,MATCH(E1837,Mapping!$A$2:$A$465,0))</f>
        <v>HARYANA</v>
      </c>
      <c r="H1837" s="2" t="n">
        <v>0.5</v>
      </c>
      <c r="I1837" s="3" t="n">
        <v>0.01</v>
      </c>
    </row>
    <row r="1838" customFormat="false" ht="15" hidden="false" customHeight="false" outlineLevel="0" collapsed="false">
      <c r="A1838" s="0" t="s">
        <v>226</v>
      </c>
      <c r="B1838" s="0" t="n">
        <f aca="false">VALUE(LEFT(A1838,4))</f>
        <v>2022</v>
      </c>
      <c r="C1838" s="0" t="str">
        <f aca="false">"FY"&amp;IF(VALUE(MID(A1838,6,2))&gt;=4,VALUE(LEFT(A1838,4)),VALUE(LEFT(A1838,4))-1)&amp;"-"&amp;TEXT(MOD(IF(VALUE(MID(A1838,6,2))&gt;=4,VALUE(LEFT(A1838,4)),VALUE(LEFT(A1838,4))-1)+1,100),"00")</f>
        <v>FY2021-22</v>
      </c>
      <c r="D1838" s="0" t="s">
        <v>327</v>
      </c>
      <c r="E1838" s="0" t="s">
        <v>327</v>
      </c>
      <c r="F1838" s="0" t="str">
        <f aca="false">INDEX(Mapping!$B$2:$B$465,MATCH(E1838,Mapping!$A$2:$A$465,0))</f>
        <v>LANCO BUDHIL</v>
      </c>
      <c r="G1838" s="0" t="str">
        <f aca="false">INDEX(Mapping!$C$2:$C$465,MATCH(E1838,Mapping!$A$2:$A$465,0))</f>
        <v>GREENKO GROUP</v>
      </c>
      <c r="H1838" s="2" t="n">
        <v>0.43</v>
      </c>
      <c r="I1838" s="3" t="n">
        <v>0.01</v>
      </c>
    </row>
    <row r="1839" customFormat="false" ht="15" hidden="false" customHeight="false" outlineLevel="0" collapsed="false">
      <c r="A1839" s="0" t="s">
        <v>226</v>
      </c>
      <c r="B1839" s="0" t="n">
        <f aca="false">VALUE(LEFT(A1839,4))</f>
        <v>2022</v>
      </c>
      <c r="C1839" s="0" t="str">
        <f aca="false">"FY"&amp;IF(VALUE(MID(A1839,6,2))&gt;=4,VALUE(LEFT(A1839,4)),VALUE(LEFT(A1839,4))-1)&amp;"-"&amp;TEXT(MOD(IF(VALUE(MID(A1839,6,2))&gt;=4,VALUE(LEFT(A1839,4)),VALUE(LEFT(A1839,4))-1)+1,100),"00")</f>
        <v>FY2021-22</v>
      </c>
      <c r="D1839" s="0" t="s">
        <v>504</v>
      </c>
      <c r="E1839" s="0" t="s">
        <v>504</v>
      </c>
      <c r="F1839" s="0" t="str">
        <f aca="false">INDEX(Mapping!$B$2:$B$465,MATCH(E1839,Mapping!$A$2:$A$465,0))</f>
        <v>RENEWJH_SLR</v>
      </c>
      <c r="G1839" s="0" t="str">
        <f aca="false">INDEX(Mapping!$C$2:$C$465,MATCH(E1839,Mapping!$A$2:$A$465,0))</f>
        <v>RENEW POWER (ALL SPVs)</v>
      </c>
      <c r="H1839" s="2" t="n">
        <v>0.42</v>
      </c>
      <c r="I1839" s="3" t="n">
        <v>0.01</v>
      </c>
    </row>
    <row r="1840" customFormat="false" ht="15" hidden="false" customHeight="false" outlineLevel="0" collapsed="false">
      <c r="A1840" s="0" t="s">
        <v>226</v>
      </c>
      <c r="B1840" s="0" t="n">
        <f aca="false">VALUE(LEFT(A1840,4))</f>
        <v>2022</v>
      </c>
      <c r="C1840" s="0" t="str">
        <f aca="false">"FY"&amp;IF(VALUE(MID(A1840,6,2))&gt;=4,VALUE(LEFT(A1840,4)),VALUE(LEFT(A1840,4))-1)&amp;"-"&amp;TEXT(MOD(IF(VALUE(MID(A1840,6,2))&gt;=4,VALUE(LEFT(A1840,4)),VALUE(LEFT(A1840,4))-1)+1,100),"00")</f>
        <v>FY2021-22</v>
      </c>
      <c r="D1840" s="0" t="s">
        <v>150</v>
      </c>
      <c r="E1840" s="0" t="s">
        <v>150</v>
      </c>
      <c r="F1840" s="0" t="str">
        <f aca="false">INDEX(Mapping!$B$2:$B$465,MATCH(E1840,Mapping!$A$2:$A$465,0))</f>
        <v>DNH &amp; DD (UT)</v>
      </c>
      <c r="G1840" s="0" t="str">
        <f aca="false">INDEX(Mapping!$C$2:$C$465,MATCH(E1840,Mapping!$A$2:$A$465,0))</f>
        <v>DNH &amp; DD (UT)</v>
      </c>
      <c r="H1840" s="2" t="n">
        <v>0.39</v>
      </c>
      <c r="I1840" s="3" t="n">
        <v>0.01</v>
      </c>
    </row>
    <row r="1841" customFormat="false" ht="15" hidden="false" customHeight="false" outlineLevel="0" collapsed="false">
      <c r="A1841" s="0" t="s">
        <v>226</v>
      </c>
      <c r="B1841" s="0" t="n">
        <f aca="false">VALUE(LEFT(A1841,4))</f>
        <v>2022</v>
      </c>
      <c r="C1841" s="0" t="str">
        <f aca="false">"FY"&amp;IF(VALUE(MID(A1841,6,2))&gt;=4,VALUE(LEFT(A1841,4)),VALUE(LEFT(A1841,4))-1)&amp;"-"&amp;TEXT(MOD(IF(VALUE(MID(A1841,6,2))&gt;=4,VALUE(LEFT(A1841,4)),VALUE(LEFT(A1841,4))-1)+1,100),"00")</f>
        <v>FY2021-22</v>
      </c>
      <c r="D1841" s="0" t="s">
        <v>193</v>
      </c>
      <c r="E1841" s="0" t="s">
        <v>193</v>
      </c>
      <c r="F1841" s="0" t="str">
        <f aca="false">INDEX(Mapping!$B$2:$B$465,MATCH(E1841,Mapping!$A$2:$A$465,0))</f>
        <v>MIZORAM</v>
      </c>
      <c r="G1841" s="0" t="str">
        <f aca="false">INDEX(Mapping!$C$2:$C$465,MATCH(E1841,Mapping!$A$2:$A$465,0))</f>
        <v>MIZORAM</v>
      </c>
      <c r="H1841" s="2" t="n">
        <v>0.25</v>
      </c>
      <c r="I1841" s="3" t="n">
        <v>0.004</v>
      </c>
    </row>
    <row r="1842" customFormat="false" ht="15" hidden="false" customHeight="false" outlineLevel="0" collapsed="false">
      <c r="A1842" s="0" t="s">
        <v>226</v>
      </c>
      <c r="B1842" s="0" t="n">
        <f aca="false">VALUE(LEFT(A1842,4))</f>
        <v>2022</v>
      </c>
      <c r="C1842" s="0" t="str">
        <f aca="false">"FY"&amp;IF(VALUE(MID(A1842,6,2))&gt;=4,VALUE(LEFT(A1842,4)),VALUE(LEFT(A1842,4))-1)&amp;"-"&amp;TEXT(MOD(IF(VALUE(MID(A1842,6,2))&gt;=4,VALUE(LEFT(A1842,4)),VALUE(LEFT(A1842,4))-1)+1,100),"00")</f>
        <v>FY2021-22</v>
      </c>
      <c r="D1842" s="0" t="s">
        <v>466</v>
      </c>
      <c r="E1842" s="0" t="s">
        <v>466</v>
      </c>
      <c r="F1842" s="0" t="str">
        <f aca="false">INDEX(Mapping!$B$2:$B$465,MATCH(E1842,Mapping!$A$2:$A$465,0))</f>
        <v>ADANIHB_SLR</v>
      </c>
      <c r="G1842" s="0" t="str">
        <f aca="false">INDEX(Mapping!$C$2:$C$465,MATCH(E1842,Mapping!$A$2:$A$465,0))</f>
        <v>ADANIHB_SLR</v>
      </c>
      <c r="H1842" s="2" t="n">
        <v>0.25</v>
      </c>
      <c r="I1842" s="3" t="n">
        <v>0.004</v>
      </c>
    </row>
    <row r="1843" customFormat="false" ht="15" hidden="false" customHeight="false" outlineLevel="0" collapsed="false">
      <c r="A1843" s="0" t="s">
        <v>226</v>
      </c>
      <c r="B1843" s="0" t="n">
        <f aca="false">VALUE(LEFT(A1843,4))</f>
        <v>2022</v>
      </c>
      <c r="C1843" s="0" t="str">
        <f aca="false">"FY"&amp;IF(VALUE(MID(A1843,6,2))&gt;=4,VALUE(LEFT(A1843,4)),VALUE(LEFT(A1843,4))-1)&amp;"-"&amp;TEXT(MOD(IF(VALUE(MID(A1843,6,2))&gt;=4,VALUE(LEFT(A1843,4)),VALUE(LEFT(A1843,4))-1)+1,100),"00")</f>
        <v>FY2021-22</v>
      </c>
      <c r="D1843" s="0" t="s">
        <v>532</v>
      </c>
      <c r="E1843" s="0" t="s">
        <v>532</v>
      </c>
      <c r="F1843" s="0" t="str">
        <f aca="false">INDEX(Mapping!$B$2:$B$465,MATCH(E1843,Mapping!$A$2:$A$465,0))</f>
        <v>RENEWURJA_SLR</v>
      </c>
      <c r="G1843" s="0" t="str">
        <f aca="false">INDEX(Mapping!$C$2:$C$465,MATCH(E1843,Mapping!$A$2:$A$465,0))</f>
        <v>RENEW POWER (ALL SPVs)</v>
      </c>
      <c r="H1843" s="2" t="n">
        <v>0.13</v>
      </c>
      <c r="I1843" s="3" t="n">
        <v>0.002</v>
      </c>
    </row>
    <row r="1844" customFormat="false" ht="15" hidden="false" customHeight="false" outlineLevel="0" collapsed="false">
      <c r="A1844" s="0" t="s">
        <v>226</v>
      </c>
      <c r="B1844" s="0" t="n">
        <f aca="false">VALUE(LEFT(A1844,4))</f>
        <v>2022</v>
      </c>
      <c r="C1844" s="0" t="str">
        <f aca="false">"FY"&amp;IF(VALUE(MID(A1844,6,2))&gt;=4,VALUE(LEFT(A1844,4)),VALUE(LEFT(A1844,4))-1)&amp;"-"&amp;TEXT(MOD(IF(VALUE(MID(A1844,6,2))&gt;=4,VALUE(LEFT(A1844,4)),VALUE(LEFT(A1844,4))-1)+1,100),"00")</f>
        <v>FY2021-22</v>
      </c>
      <c r="D1844" s="0" t="s">
        <v>465</v>
      </c>
      <c r="E1844" s="0" t="s">
        <v>465</v>
      </c>
      <c r="F1844" s="0" t="str">
        <f aca="false">INDEX(Mapping!$B$2:$B$465,MATCH(E1844,Mapping!$A$2:$A$465,0))</f>
        <v>AHEJ2L_SOLAR</v>
      </c>
      <c r="G1844" s="0" t="str">
        <f aca="false">INDEX(Mapping!$C$2:$C$465,MATCH(E1844,Mapping!$A$2:$A$465,0))</f>
        <v>AHEJ2L_SOLAR</v>
      </c>
      <c r="H1844" s="2" t="n">
        <v>0.06</v>
      </c>
      <c r="I1844" s="3" t="n">
        <v>0.001</v>
      </c>
    </row>
    <row r="1845" customFormat="false" ht="15" hidden="false" customHeight="false" outlineLevel="0" collapsed="false">
      <c r="A1845" s="0" t="s">
        <v>226</v>
      </c>
      <c r="B1845" s="0" t="n">
        <f aca="false">VALUE(LEFT(A1845,4))</f>
        <v>2022</v>
      </c>
      <c r="C1845" s="0" t="str">
        <f aca="false">"FY"&amp;IF(VALUE(MID(A1845,6,2))&gt;=4,VALUE(LEFT(A1845,4)),VALUE(LEFT(A1845,4))-1)&amp;"-"&amp;TEXT(MOD(IF(VALUE(MID(A1845,6,2))&gt;=4,VALUE(LEFT(A1845,4)),VALUE(LEFT(A1845,4))-1)+1,100),"00")</f>
        <v>FY2021-22</v>
      </c>
      <c r="D1845" s="0" t="s">
        <v>523</v>
      </c>
      <c r="E1845" s="0" t="s">
        <v>523</v>
      </c>
      <c r="F1845" s="0" t="str">
        <f aca="false">INDEX(Mapping!$B$2:$B$465,MATCH(E1845,Mapping!$A$2:$A$465,0))</f>
        <v>OSTRO</v>
      </c>
      <c r="G1845" s="0" t="str">
        <f aca="false">INDEX(Mapping!$C$2:$C$465,MATCH(E1845,Mapping!$A$2:$A$465,0))</f>
        <v>OSTRO</v>
      </c>
      <c r="H1845" s="2" t="n">
        <v>0.06</v>
      </c>
      <c r="I1845" s="3" t="n">
        <v>0.001</v>
      </c>
    </row>
    <row r="1846" customFormat="false" ht="15" hidden="false" customHeight="false" outlineLevel="0" collapsed="false">
      <c r="A1846" s="0" t="s">
        <v>397</v>
      </c>
      <c r="B1846" s="0" t="n">
        <f aca="false">VALUE(LEFT(A1846,4))</f>
        <v>2022</v>
      </c>
      <c r="C1846" s="0" t="str">
        <f aca="false">"FY"&amp;IF(VALUE(MID(A1846,6,2))&gt;=4,VALUE(LEFT(A1846,4)),VALUE(LEFT(A1846,4))-1)&amp;"-"&amp;TEXT(MOD(IF(VALUE(MID(A1846,6,2))&gt;=4,VALUE(LEFT(A1846,4)),VALUE(LEFT(A1846,4))-1)+1,100),"00")</f>
        <v>FY2021-22</v>
      </c>
      <c r="D1846" s="0" t="s">
        <v>36</v>
      </c>
      <c r="E1846" s="0" t="s">
        <v>36</v>
      </c>
      <c r="F1846" s="0" t="str">
        <f aca="false">INDEX(Mapping!$B$2:$B$465,MATCH(E1846,Mapping!$A$2:$A$465,0))</f>
        <v>UTTAR PRADESH</v>
      </c>
      <c r="G1846" s="0" t="str">
        <f aca="false">INDEX(Mapping!$C$2:$C$465,MATCH(E1846,Mapping!$A$2:$A$465,0))</f>
        <v>UTTAR PRADESH</v>
      </c>
      <c r="H1846" s="2" t="n">
        <v>911.2</v>
      </c>
      <c r="I1846" s="3" t="n">
        <v>15.55</v>
      </c>
    </row>
    <row r="1847" customFormat="false" ht="15" hidden="false" customHeight="false" outlineLevel="0" collapsed="false">
      <c r="A1847" s="0" t="s">
        <v>397</v>
      </c>
      <c r="B1847" s="0" t="n">
        <f aca="false">VALUE(LEFT(A1847,4))</f>
        <v>2022</v>
      </c>
      <c r="C1847" s="0" t="str">
        <f aca="false">"FY"&amp;IF(VALUE(MID(A1847,6,2))&gt;=4,VALUE(LEFT(A1847,4)),VALUE(LEFT(A1847,4))-1)&amp;"-"&amp;TEXT(MOD(IF(VALUE(MID(A1847,6,2))&gt;=4,VALUE(LEFT(A1847,4)),VALUE(LEFT(A1847,4))-1)+1,100),"00")</f>
        <v>FY2021-22</v>
      </c>
      <c r="D1847" s="0" t="s">
        <v>41</v>
      </c>
      <c r="E1847" s="0" t="s">
        <v>41</v>
      </c>
      <c r="F1847" s="0" t="str">
        <f aca="false">INDEX(Mapping!$B$2:$B$465,MATCH(E1847,Mapping!$A$2:$A$465,0))</f>
        <v>RAJASTHAN</v>
      </c>
      <c r="G1847" s="0" t="str">
        <f aca="false">INDEX(Mapping!$C$2:$C$465,MATCH(E1847,Mapping!$A$2:$A$465,0))</f>
        <v>RAJASTHAN</v>
      </c>
      <c r="H1847" s="2" t="n">
        <v>437.35</v>
      </c>
      <c r="I1847" s="3" t="n">
        <v>7.47</v>
      </c>
    </row>
    <row r="1848" customFormat="false" ht="15" hidden="false" customHeight="false" outlineLevel="0" collapsed="false">
      <c r="A1848" s="0" t="s">
        <v>397</v>
      </c>
      <c r="B1848" s="0" t="n">
        <f aca="false">VALUE(LEFT(A1848,4))</f>
        <v>2022</v>
      </c>
      <c r="C1848" s="0" t="str">
        <f aca="false">"FY"&amp;IF(VALUE(MID(A1848,6,2))&gt;=4,VALUE(LEFT(A1848,4)),VALUE(LEFT(A1848,4))-1)&amp;"-"&amp;TEXT(MOD(IF(VALUE(MID(A1848,6,2))&gt;=4,VALUE(LEFT(A1848,4)),VALUE(LEFT(A1848,4))-1)+1,100),"00")</f>
        <v>FY2021-22</v>
      </c>
      <c r="D1848" s="0" t="s">
        <v>39</v>
      </c>
      <c r="E1848" s="0" t="s">
        <v>39</v>
      </c>
      <c r="F1848" s="0" t="str">
        <f aca="false">INDEX(Mapping!$B$2:$B$465,MATCH(E1848,Mapping!$A$2:$A$465,0))</f>
        <v>WEST BENGAL</v>
      </c>
      <c r="G1848" s="0" t="str">
        <f aca="false">INDEX(Mapping!$C$2:$C$465,MATCH(E1848,Mapping!$A$2:$A$465,0))</f>
        <v>WEST BENGAL</v>
      </c>
      <c r="H1848" s="2" t="n">
        <v>361.36</v>
      </c>
      <c r="I1848" s="3" t="n">
        <v>6.17</v>
      </c>
    </row>
    <row r="1849" customFormat="false" ht="15" hidden="false" customHeight="false" outlineLevel="0" collapsed="false">
      <c r="A1849" s="0" t="s">
        <v>397</v>
      </c>
      <c r="B1849" s="0" t="n">
        <f aca="false">VALUE(LEFT(A1849,4))</f>
        <v>2022</v>
      </c>
      <c r="C1849" s="0" t="str">
        <f aca="false">"FY"&amp;IF(VALUE(MID(A1849,6,2))&gt;=4,VALUE(LEFT(A1849,4)),VALUE(LEFT(A1849,4))-1)&amp;"-"&amp;TEXT(MOD(IF(VALUE(MID(A1849,6,2))&gt;=4,VALUE(LEFT(A1849,4)),VALUE(LEFT(A1849,4))-1)+1,100),"00")</f>
        <v>FY2021-22</v>
      </c>
      <c r="D1849" s="0" t="s">
        <v>45</v>
      </c>
      <c r="E1849" s="0" t="s">
        <v>45</v>
      </c>
      <c r="F1849" s="0" t="str">
        <f aca="false">INDEX(Mapping!$B$2:$B$465,MATCH(E1849,Mapping!$A$2:$A$465,0))</f>
        <v>BIHAR</v>
      </c>
      <c r="G1849" s="0" t="str">
        <f aca="false">INDEX(Mapping!$C$2:$C$465,MATCH(E1849,Mapping!$A$2:$A$465,0))</f>
        <v>BIHAR</v>
      </c>
      <c r="H1849" s="2" t="n">
        <v>357.16</v>
      </c>
      <c r="I1849" s="3" t="n">
        <v>6.1</v>
      </c>
    </row>
    <row r="1850" customFormat="false" ht="15" hidden="false" customHeight="false" outlineLevel="0" collapsed="false">
      <c r="A1850" s="0" t="s">
        <v>397</v>
      </c>
      <c r="B1850" s="0" t="n">
        <f aca="false">VALUE(LEFT(A1850,4))</f>
        <v>2022</v>
      </c>
      <c r="C1850" s="0" t="str">
        <f aca="false">"FY"&amp;IF(VALUE(MID(A1850,6,2))&gt;=4,VALUE(LEFT(A1850,4)),VALUE(LEFT(A1850,4))-1)&amp;"-"&amp;TEXT(MOD(IF(VALUE(MID(A1850,6,2))&gt;=4,VALUE(LEFT(A1850,4)),VALUE(LEFT(A1850,4))-1)+1,100),"00")</f>
        <v>FY2021-22</v>
      </c>
      <c r="D1850" s="0" t="s">
        <v>67</v>
      </c>
      <c r="E1850" s="0" t="s">
        <v>67</v>
      </c>
      <c r="F1850" s="0" t="str">
        <f aca="false">INDEX(Mapping!$B$2:$B$465,MATCH(E1850,Mapping!$A$2:$A$465,0))</f>
        <v>JINDAL POWER LTD - STAGE 2</v>
      </c>
      <c r="G1850" s="0" t="str">
        <f aca="false">INDEX(Mapping!$C$2:$C$465,MATCH(E1850,Mapping!$A$2:$A$465,0))</f>
        <v>JINDAL POWER LTD (BOTH STAGES)</v>
      </c>
      <c r="H1850" s="2" t="n">
        <v>297.25</v>
      </c>
      <c r="I1850" s="3" t="n">
        <v>5.07</v>
      </c>
    </row>
    <row r="1851" customFormat="false" ht="15" hidden="false" customHeight="false" outlineLevel="0" collapsed="false">
      <c r="A1851" s="0" t="s">
        <v>397</v>
      </c>
      <c r="B1851" s="0" t="n">
        <f aca="false">VALUE(LEFT(A1851,4))</f>
        <v>2022</v>
      </c>
      <c r="C1851" s="0" t="str">
        <f aca="false">"FY"&amp;IF(VALUE(MID(A1851,6,2))&gt;=4,VALUE(LEFT(A1851,4)),VALUE(LEFT(A1851,4))-1)&amp;"-"&amp;TEXT(MOD(IF(VALUE(MID(A1851,6,2))&gt;=4,VALUE(LEFT(A1851,4)),VALUE(LEFT(A1851,4))-1)+1,100),"00")</f>
        <v>FY2021-22</v>
      </c>
      <c r="D1851" s="0" t="s">
        <v>49</v>
      </c>
      <c r="E1851" s="0" t="s">
        <v>49</v>
      </c>
      <c r="F1851" s="0" t="str">
        <f aca="false">INDEX(Mapping!$B$2:$B$465,MATCH(E1851,Mapping!$A$2:$A$465,0))</f>
        <v>MADHYA PRADESH</v>
      </c>
      <c r="G1851" s="0" t="str">
        <f aca="false">INDEX(Mapping!$C$2:$C$465,MATCH(E1851,Mapping!$A$2:$A$465,0))</f>
        <v>MADHYA PRADESH</v>
      </c>
      <c r="H1851" s="2" t="n">
        <v>274.87</v>
      </c>
      <c r="I1851" s="3" t="n">
        <v>4.69</v>
      </c>
    </row>
    <row r="1852" customFormat="false" ht="15" hidden="false" customHeight="false" outlineLevel="0" collapsed="false">
      <c r="A1852" s="0" t="s">
        <v>397</v>
      </c>
      <c r="B1852" s="0" t="n">
        <f aca="false">VALUE(LEFT(A1852,4))</f>
        <v>2022</v>
      </c>
      <c r="C1852" s="0" t="str">
        <f aca="false">"FY"&amp;IF(VALUE(MID(A1852,6,2))&gt;=4,VALUE(LEFT(A1852,4)),VALUE(LEFT(A1852,4))-1)&amp;"-"&amp;TEXT(MOD(IF(VALUE(MID(A1852,6,2))&gt;=4,VALUE(LEFT(A1852,4)),VALUE(LEFT(A1852,4))-1)+1,100),"00")</f>
        <v>FY2021-22</v>
      </c>
      <c r="D1852" s="0" t="s">
        <v>43</v>
      </c>
      <c r="E1852" s="0" t="s">
        <v>43</v>
      </c>
      <c r="F1852" s="0" t="str">
        <f aca="false">INDEX(Mapping!$B$2:$B$465,MATCH(E1852,Mapping!$A$2:$A$465,0))</f>
        <v>ODISHA</v>
      </c>
      <c r="G1852" s="0" t="str">
        <f aca="false">INDEX(Mapping!$C$2:$C$465,MATCH(E1852,Mapping!$A$2:$A$465,0))</f>
        <v>ODISHA</v>
      </c>
      <c r="H1852" s="2" t="n">
        <v>267.12</v>
      </c>
      <c r="I1852" s="3" t="n">
        <v>4.56</v>
      </c>
    </row>
    <row r="1853" customFormat="false" ht="15" hidden="false" customHeight="false" outlineLevel="0" collapsed="false">
      <c r="A1853" s="0" t="s">
        <v>397</v>
      </c>
      <c r="B1853" s="0" t="n">
        <f aca="false">VALUE(LEFT(A1853,4))</f>
        <v>2022</v>
      </c>
      <c r="C1853" s="0" t="str">
        <f aca="false">"FY"&amp;IF(VALUE(MID(A1853,6,2))&gt;=4,VALUE(LEFT(A1853,4)),VALUE(LEFT(A1853,4))-1)&amp;"-"&amp;TEXT(MOD(IF(VALUE(MID(A1853,6,2))&gt;=4,VALUE(LEFT(A1853,4)),VALUE(LEFT(A1853,4))-1)+1,100),"00")</f>
        <v>FY2021-22</v>
      </c>
      <c r="D1853" s="0" t="s">
        <v>57</v>
      </c>
      <c r="E1853" s="0" t="s">
        <v>57</v>
      </c>
      <c r="F1853" s="0" t="str">
        <f aca="false">INDEX(Mapping!$B$2:$B$465,MATCH(E1853,Mapping!$A$2:$A$465,0))</f>
        <v>SEIL ENERGY INDIA (EX-SEMBCORP)</v>
      </c>
      <c r="G1853" s="0" t="str">
        <f aca="false">INDEX(Mapping!$C$2:$C$465,MATCH(E1853,Mapping!$A$2:$A$465,0))</f>
        <v>SEIL ENERGY INDIA</v>
      </c>
      <c r="H1853" s="2" t="n">
        <v>241.75</v>
      </c>
      <c r="I1853" s="3" t="n">
        <v>4.13</v>
      </c>
    </row>
    <row r="1854" customFormat="false" ht="15" hidden="false" customHeight="false" outlineLevel="0" collapsed="false">
      <c r="A1854" s="0" t="s">
        <v>397</v>
      </c>
      <c r="B1854" s="0" t="n">
        <f aca="false">VALUE(LEFT(A1854,4))</f>
        <v>2022</v>
      </c>
      <c r="C1854" s="0" t="str">
        <f aca="false">"FY"&amp;IF(VALUE(MID(A1854,6,2))&gt;=4,VALUE(LEFT(A1854,4)),VALUE(LEFT(A1854,4))-1)&amp;"-"&amp;TEXT(MOD(IF(VALUE(MID(A1854,6,2))&gt;=4,VALUE(LEFT(A1854,4)),VALUE(LEFT(A1854,4))-1)+1,100),"00")</f>
        <v>FY2021-22</v>
      </c>
      <c r="D1854" s="0" t="s">
        <v>65</v>
      </c>
      <c r="E1854" s="0" t="s">
        <v>65</v>
      </c>
      <c r="F1854" s="0" t="str">
        <f aca="false">INDEX(Mapping!$B$2:$B$465,MATCH(E1854,Mapping!$A$2:$A$465,0))</f>
        <v>JAYPEE NIGRIE STPP</v>
      </c>
      <c r="G1854" s="0" t="str">
        <f aca="false">INDEX(Mapping!$C$2:$C$465,MATCH(E1854,Mapping!$A$2:$A$465,0))</f>
        <v>JAYPEE NIGRIE STPP</v>
      </c>
      <c r="H1854" s="2" t="n">
        <v>228.88</v>
      </c>
      <c r="I1854" s="3" t="n">
        <v>3.91</v>
      </c>
    </row>
    <row r="1855" customFormat="false" ht="15" hidden="false" customHeight="false" outlineLevel="0" collapsed="false">
      <c r="A1855" s="0" t="s">
        <v>397</v>
      </c>
      <c r="B1855" s="0" t="n">
        <f aca="false">VALUE(LEFT(A1855,4))</f>
        <v>2022</v>
      </c>
      <c r="C1855" s="0" t="str">
        <f aca="false">"FY"&amp;IF(VALUE(MID(A1855,6,2))&gt;=4,VALUE(LEFT(A1855,4)),VALUE(LEFT(A1855,4))-1)&amp;"-"&amp;TEXT(MOD(IF(VALUE(MID(A1855,6,2))&gt;=4,VALUE(LEFT(A1855,4)),VALUE(LEFT(A1855,4))-1)+1,100),"00")</f>
        <v>FY2021-22</v>
      </c>
      <c r="D1855" s="0" t="s">
        <v>72</v>
      </c>
      <c r="E1855" s="0" t="s">
        <v>72</v>
      </c>
      <c r="F1855" s="0" t="str">
        <f aca="false">INDEX(Mapping!$B$2:$B$465,MATCH(E1855,Mapping!$A$2:$A$465,0))</f>
        <v>JINDAL POWER LTD - STAGE 1</v>
      </c>
      <c r="G1855" s="0" t="str">
        <f aca="false">INDEX(Mapping!$C$2:$C$465,MATCH(E1855,Mapping!$A$2:$A$465,0))</f>
        <v>JINDAL POWER LTD (BOTH STAGES)</v>
      </c>
      <c r="H1855" s="2" t="n">
        <v>201.43</v>
      </c>
      <c r="I1855" s="3" t="n">
        <v>3.44</v>
      </c>
    </row>
    <row r="1856" customFormat="false" ht="15" hidden="false" customHeight="false" outlineLevel="0" collapsed="false">
      <c r="A1856" s="0" t="s">
        <v>397</v>
      </c>
      <c r="B1856" s="0" t="n">
        <f aca="false">VALUE(LEFT(A1856,4))</f>
        <v>2022</v>
      </c>
      <c r="C1856" s="0" t="str">
        <f aca="false">"FY"&amp;IF(VALUE(MID(A1856,6,2))&gt;=4,VALUE(LEFT(A1856,4)),VALUE(LEFT(A1856,4))-1)&amp;"-"&amp;TEXT(MOD(IF(VALUE(MID(A1856,6,2))&gt;=4,VALUE(LEFT(A1856,4)),VALUE(LEFT(A1856,4))-1)+1,100),"00")</f>
        <v>FY2021-22</v>
      </c>
      <c r="D1856" s="0" t="s">
        <v>82</v>
      </c>
      <c r="E1856" s="0" t="s">
        <v>82</v>
      </c>
      <c r="F1856" s="0" t="str">
        <f aca="false">INDEX(Mapping!$B$2:$B$465,MATCH(E1856,Mapping!$A$2:$A$465,0))</f>
        <v>JINDAL INDIA THERMAL POWER (JITPL)</v>
      </c>
      <c r="G1856" s="0" t="str">
        <f aca="false">INDEX(Mapping!$C$2:$C$465,MATCH(E1856,Mapping!$A$2:$A$465,0))</f>
        <v>JINDAL INDIA THERMAL POWER (JITPL)</v>
      </c>
      <c r="H1856" s="2" t="n">
        <v>193.32</v>
      </c>
      <c r="I1856" s="3" t="n">
        <v>3.3</v>
      </c>
    </row>
    <row r="1857" customFormat="false" ht="15" hidden="false" customHeight="false" outlineLevel="0" collapsed="false">
      <c r="A1857" s="0" t="s">
        <v>397</v>
      </c>
      <c r="B1857" s="0" t="n">
        <f aca="false">VALUE(LEFT(A1857,4))</f>
        <v>2022</v>
      </c>
      <c r="C1857" s="0" t="str">
        <f aca="false">"FY"&amp;IF(VALUE(MID(A1857,6,2))&gt;=4,VALUE(LEFT(A1857,4)),VALUE(LEFT(A1857,4))-1)&amp;"-"&amp;TEXT(MOD(IF(VALUE(MID(A1857,6,2))&gt;=4,VALUE(LEFT(A1857,4)),VALUE(LEFT(A1857,4))-1)+1,100),"00")</f>
        <v>FY2021-22</v>
      </c>
      <c r="D1857" s="0" t="s">
        <v>116</v>
      </c>
      <c r="E1857" s="0" t="s">
        <v>116</v>
      </c>
      <c r="F1857" s="0" t="str">
        <f aca="false">INDEX(Mapping!$B$2:$B$465,MATCH(E1857,Mapping!$A$2:$A$465,0))</f>
        <v>RKM POWERGEN</v>
      </c>
      <c r="G1857" s="0" t="str">
        <f aca="false">INDEX(Mapping!$C$2:$C$465,MATCH(E1857,Mapping!$A$2:$A$465,0))</f>
        <v>RKM POWERGEN</v>
      </c>
      <c r="H1857" s="2" t="n">
        <v>134.2</v>
      </c>
      <c r="I1857" s="3" t="n">
        <v>2.29</v>
      </c>
    </row>
    <row r="1858" customFormat="false" ht="15" hidden="false" customHeight="false" outlineLevel="0" collapsed="false">
      <c r="A1858" s="0" t="s">
        <v>397</v>
      </c>
      <c r="B1858" s="0" t="n">
        <f aca="false">VALUE(LEFT(A1858,4))</f>
        <v>2022</v>
      </c>
      <c r="C1858" s="0" t="str">
        <f aca="false">"FY"&amp;IF(VALUE(MID(A1858,6,2))&gt;=4,VALUE(LEFT(A1858,4)),VALUE(LEFT(A1858,4))-1)&amp;"-"&amp;TEXT(MOD(IF(VALUE(MID(A1858,6,2))&gt;=4,VALUE(LEFT(A1858,4)),VALUE(LEFT(A1858,4))-1)+1,100),"00")</f>
        <v>FY2021-22</v>
      </c>
      <c r="D1858" s="0" t="s">
        <v>89</v>
      </c>
      <c r="E1858" s="0" t="s">
        <v>89</v>
      </c>
      <c r="F1858" s="0" t="str">
        <f aca="false">INDEX(Mapping!$B$2:$B$465,MATCH(E1858,Mapping!$A$2:$A$465,0))</f>
        <v>MB POWER (MP)</v>
      </c>
      <c r="G1858" s="0" t="str">
        <f aca="false">INDEX(Mapping!$C$2:$C$465,MATCH(E1858,Mapping!$A$2:$A$465,0))</f>
        <v>MB POWER (MP)</v>
      </c>
      <c r="H1858" s="2" t="n">
        <v>128.48</v>
      </c>
      <c r="I1858" s="3" t="n">
        <v>2.19</v>
      </c>
    </row>
    <row r="1859" customFormat="false" ht="15" hidden="false" customHeight="false" outlineLevel="0" collapsed="false">
      <c r="A1859" s="0" t="s">
        <v>397</v>
      </c>
      <c r="B1859" s="0" t="n">
        <f aca="false">VALUE(LEFT(A1859,4))</f>
        <v>2022</v>
      </c>
      <c r="C1859" s="0" t="str">
        <f aca="false">"FY"&amp;IF(VALUE(MID(A1859,6,2))&gt;=4,VALUE(LEFT(A1859,4)),VALUE(LEFT(A1859,4))-1)&amp;"-"&amp;TEXT(MOD(IF(VALUE(MID(A1859,6,2))&gt;=4,VALUE(LEFT(A1859,4)),VALUE(LEFT(A1859,4))-1)+1,100),"00")</f>
        <v>FY2021-22</v>
      </c>
      <c r="D1859" s="0" t="s">
        <v>62</v>
      </c>
      <c r="E1859" s="0" t="s">
        <v>62</v>
      </c>
      <c r="F1859" s="0" t="str">
        <f aca="false">INDEX(Mapping!$B$2:$B$465,MATCH(E1859,Mapping!$A$2:$A$465,0))</f>
        <v>TEESTA URJA (TEESTA-III HEP)</v>
      </c>
      <c r="G1859" s="0" t="str">
        <f aca="false">INDEX(Mapping!$C$2:$C$465,MATCH(E1859,Mapping!$A$2:$A$465,0))</f>
        <v>TEESTA URJA (TEESTA-III HEP)</v>
      </c>
      <c r="H1859" s="2" t="n">
        <v>127.52</v>
      </c>
      <c r="I1859" s="3" t="n">
        <v>2.18</v>
      </c>
    </row>
    <row r="1860" customFormat="false" ht="15" hidden="false" customHeight="false" outlineLevel="0" collapsed="false">
      <c r="A1860" s="0" t="s">
        <v>397</v>
      </c>
      <c r="B1860" s="0" t="n">
        <f aca="false">VALUE(LEFT(A1860,4))</f>
        <v>2022</v>
      </c>
      <c r="C1860" s="0" t="str">
        <f aca="false">"FY"&amp;IF(VALUE(MID(A1860,6,2))&gt;=4,VALUE(LEFT(A1860,4)),VALUE(LEFT(A1860,4))-1)&amp;"-"&amp;TEXT(MOD(IF(VALUE(MID(A1860,6,2))&gt;=4,VALUE(LEFT(A1860,4)),VALUE(LEFT(A1860,4))-1)+1,100),"00")</f>
        <v>FY2021-22</v>
      </c>
      <c r="D1860" s="0" t="s">
        <v>53</v>
      </c>
      <c r="E1860" s="0" t="s">
        <v>53</v>
      </c>
      <c r="F1860" s="0" t="str">
        <f aca="false">INDEX(Mapping!$B$2:$B$465,MATCH(E1860,Mapping!$A$2:$A$465,0))</f>
        <v>HIMACHAL PRADESH</v>
      </c>
      <c r="G1860" s="0" t="str">
        <f aca="false">INDEX(Mapping!$C$2:$C$465,MATCH(E1860,Mapping!$A$2:$A$465,0))</f>
        <v>HIMACHAL PRADESH</v>
      </c>
      <c r="H1860" s="2" t="n">
        <v>125.47</v>
      </c>
      <c r="I1860" s="3" t="n">
        <v>2.14</v>
      </c>
    </row>
    <row r="1861" customFormat="false" ht="15" hidden="false" customHeight="false" outlineLevel="0" collapsed="false">
      <c r="A1861" s="0" t="s">
        <v>397</v>
      </c>
      <c r="B1861" s="0" t="n">
        <f aca="false">VALUE(LEFT(A1861,4))</f>
        <v>2022</v>
      </c>
      <c r="C1861" s="0" t="str">
        <f aca="false">"FY"&amp;IF(VALUE(MID(A1861,6,2))&gt;=4,VALUE(LEFT(A1861,4)),VALUE(LEFT(A1861,4))-1)&amp;"-"&amp;TEXT(MOD(IF(VALUE(MID(A1861,6,2))&gt;=4,VALUE(LEFT(A1861,4)),VALUE(LEFT(A1861,4))-1)+1,100),"00")</f>
        <v>FY2021-22</v>
      </c>
      <c r="D1861" s="0" t="s">
        <v>47</v>
      </c>
      <c r="E1861" s="0" t="s">
        <v>47</v>
      </c>
      <c r="F1861" s="0" t="str">
        <f aca="false">INDEX(Mapping!$B$2:$B$465,MATCH(E1861,Mapping!$A$2:$A$465,0))</f>
        <v>KARNATAKA</v>
      </c>
      <c r="G1861" s="0" t="str">
        <f aca="false">INDEX(Mapping!$C$2:$C$465,MATCH(E1861,Mapping!$A$2:$A$465,0))</f>
        <v>KARNATAKA</v>
      </c>
      <c r="H1861" s="2" t="n">
        <v>116.55</v>
      </c>
      <c r="I1861" s="3" t="n">
        <v>1.99</v>
      </c>
    </row>
    <row r="1862" customFormat="false" ht="15" hidden="false" customHeight="false" outlineLevel="0" collapsed="false">
      <c r="A1862" s="0" t="s">
        <v>397</v>
      </c>
      <c r="B1862" s="0" t="n">
        <f aca="false">VALUE(LEFT(A1862,4))</f>
        <v>2022</v>
      </c>
      <c r="C1862" s="0" t="str">
        <f aca="false">"FY"&amp;IF(VALUE(MID(A1862,6,2))&gt;=4,VALUE(LEFT(A1862,4)),VALUE(LEFT(A1862,4))-1)&amp;"-"&amp;TEXT(MOD(IF(VALUE(MID(A1862,6,2))&gt;=4,VALUE(LEFT(A1862,4)),VALUE(LEFT(A1862,4))-1)+1,100),"00")</f>
        <v>FY2021-22</v>
      </c>
      <c r="D1862" s="0" t="s">
        <v>106</v>
      </c>
      <c r="E1862" s="0" t="s">
        <v>106</v>
      </c>
      <c r="F1862" s="0" t="str">
        <f aca="false">INDEX(Mapping!$B$2:$B$465,MATCH(E1862,Mapping!$A$2:$A$465,0))</f>
        <v>ACB (INDIA)</v>
      </c>
      <c r="G1862" s="0" t="str">
        <f aca="false">INDEX(Mapping!$C$2:$C$465,MATCH(E1862,Mapping!$A$2:$A$465,0))</f>
        <v>ACB (INDIA)</v>
      </c>
      <c r="H1862" s="2" t="n">
        <v>100.46</v>
      </c>
      <c r="I1862" s="3" t="n">
        <v>1.71</v>
      </c>
    </row>
    <row r="1863" customFormat="false" ht="15" hidden="false" customHeight="false" outlineLevel="0" collapsed="false">
      <c r="A1863" s="0" t="s">
        <v>397</v>
      </c>
      <c r="B1863" s="0" t="n">
        <f aca="false">VALUE(LEFT(A1863,4))</f>
        <v>2022</v>
      </c>
      <c r="C1863" s="0" t="str">
        <f aca="false">"FY"&amp;IF(VALUE(MID(A1863,6,2))&gt;=4,VALUE(LEFT(A1863,4)),VALUE(LEFT(A1863,4))-1)&amp;"-"&amp;TEXT(MOD(IF(VALUE(MID(A1863,6,2))&gt;=4,VALUE(LEFT(A1863,4)),VALUE(LEFT(A1863,4))-1)+1,100),"00")</f>
        <v>FY2021-22</v>
      </c>
      <c r="D1863" s="0" t="s">
        <v>46</v>
      </c>
      <c r="E1863" s="0" t="s">
        <v>46</v>
      </c>
      <c r="F1863" s="0" t="str">
        <f aca="false">INDEX(Mapping!$B$2:$B$465,MATCH(E1863,Mapping!$A$2:$A$465,0))</f>
        <v>CHHATTISGARH</v>
      </c>
      <c r="G1863" s="0" t="str">
        <f aca="false">INDEX(Mapping!$C$2:$C$465,MATCH(E1863,Mapping!$A$2:$A$465,0))</f>
        <v>CHHATTISGARH</v>
      </c>
      <c r="H1863" s="2" t="n">
        <v>98</v>
      </c>
      <c r="I1863" s="3" t="n">
        <v>1.67</v>
      </c>
    </row>
    <row r="1864" customFormat="false" ht="15" hidden="false" customHeight="false" outlineLevel="0" collapsed="false">
      <c r="A1864" s="0" t="s">
        <v>397</v>
      </c>
      <c r="B1864" s="0" t="n">
        <f aca="false">VALUE(LEFT(A1864,4))</f>
        <v>2022</v>
      </c>
      <c r="C1864" s="0" t="str">
        <f aca="false">"FY"&amp;IF(VALUE(MID(A1864,6,2))&gt;=4,VALUE(LEFT(A1864,4)),VALUE(LEFT(A1864,4))-1)&amp;"-"&amp;TEXT(MOD(IF(VALUE(MID(A1864,6,2))&gt;=4,VALUE(LEFT(A1864,4)),VALUE(LEFT(A1864,4))-1)+1,100),"00")</f>
        <v>FY2021-22</v>
      </c>
      <c r="D1864" s="0" t="s">
        <v>79</v>
      </c>
      <c r="E1864" s="0" t="s">
        <v>79</v>
      </c>
      <c r="F1864" s="0" t="str">
        <f aca="false">INDEX(Mapping!$B$2:$B$465,MATCH(E1864,Mapping!$A$2:$A$465,0))</f>
        <v>MAHAN ENERGEN (EX-ESSAR POWER MP)</v>
      </c>
      <c r="G1864" s="0" t="str">
        <f aca="false">INDEX(Mapping!$C$2:$C$465,MATCH(E1864,Mapping!$A$2:$A$465,0))</f>
        <v>ADANI POWER (ALL PLANTS)</v>
      </c>
      <c r="H1864" s="2" t="n">
        <v>95.07</v>
      </c>
      <c r="I1864" s="3" t="n">
        <v>1.62</v>
      </c>
    </row>
    <row r="1865" customFormat="false" ht="15" hidden="false" customHeight="false" outlineLevel="0" collapsed="false">
      <c r="A1865" s="0" t="s">
        <v>397</v>
      </c>
      <c r="B1865" s="0" t="n">
        <f aca="false">VALUE(LEFT(A1865,4))</f>
        <v>2022</v>
      </c>
      <c r="C1865" s="0" t="str">
        <f aca="false">"FY"&amp;IF(VALUE(MID(A1865,6,2))&gt;=4,VALUE(LEFT(A1865,4)),VALUE(LEFT(A1865,4))-1)&amp;"-"&amp;TEXT(MOD(IF(VALUE(MID(A1865,6,2))&gt;=4,VALUE(LEFT(A1865,4)),VALUE(LEFT(A1865,4))-1)+1,100),"00")</f>
        <v>FY2021-22</v>
      </c>
      <c r="D1865" s="0" t="s">
        <v>48</v>
      </c>
      <c r="E1865" s="0" t="s">
        <v>48</v>
      </c>
      <c r="F1865" s="0" t="str">
        <f aca="false">INDEX(Mapping!$B$2:$B$465,MATCH(E1865,Mapping!$A$2:$A$465,0))</f>
        <v>DELHI</v>
      </c>
      <c r="G1865" s="0" t="str">
        <f aca="false">INDEX(Mapping!$C$2:$C$465,MATCH(E1865,Mapping!$A$2:$A$465,0))</f>
        <v>DELHI</v>
      </c>
      <c r="H1865" s="2" t="n">
        <v>94.34</v>
      </c>
      <c r="I1865" s="3" t="n">
        <v>1.61</v>
      </c>
    </row>
    <row r="1866" customFormat="false" ht="15" hidden="false" customHeight="false" outlineLevel="0" collapsed="false">
      <c r="A1866" s="0" t="s">
        <v>397</v>
      </c>
      <c r="B1866" s="0" t="n">
        <f aca="false">VALUE(LEFT(A1866,4))</f>
        <v>2022</v>
      </c>
      <c r="C1866" s="0" t="str">
        <f aca="false">"FY"&amp;IF(VALUE(MID(A1866,6,2))&gt;=4,VALUE(LEFT(A1866,4)),VALUE(LEFT(A1866,4))-1)&amp;"-"&amp;TEXT(MOD(IF(VALUE(MID(A1866,6,2))&gt;=4,VALUE(LEFT(A1866,4)),VALUE(LEFT(A1866,4))-1)+1,100),"00")</f>
        <v>FY2021-22</v>
      </c>
      <c r="D1866" s="0" t="s">
        <v>37</v>
      </c>
      <c r="E1866" s="0" t="s">
        <v>37</v>
      </c>
      <c r="F1866" s="0" t="str">
        <f aca="false">INDEX(Mapping!$B$2:$B$465,MATCH(E1866,Mapping!$A$2:$A$465,0))</f>
        <v>MAHARASHTRA</v>
      </c>
      <c r="G1866" s="0" t="str">
        <f aca="false">INDEX(Mapping!$C$2:$C$465,MATCH(E1866,Mapping!$A$2:$A$465,0))</f>
        <v>MAHARASHTRA</v>
      </c>
      <c r="H1866" s="2" t="n">
        <v>83.41</v>
      </c>
      <c r="I1866" s="3" t="n">
        <v>1.42</v>
      </c>
    </row>
    <row r="1867" customFormat="false" ht="15" hidden="false" customHeight="false" outlineLevel="0" collapsed="false">
      <c r="A1867" s="0" t="s">
        <v>397</v>
      </c>
      <c r="B1867" s="0" t="n">
        <f aca="false">VALUE(LEFT(A1867,4))</f>
        <v>2022</v>
      </c>
      <c r="C1867" s="0" t="str">
        <f aca="false">"FY"&amp;IF(VALUE(MID(A1867,6,2))&gt;=4,VALUE(LEFT(A1867,4)),VALUE(LEFT(A1867,4))-1)&amp;"-"&amp;TEXT(MOD(IF(VALUE(MID(A1867,6,2))&gt;=4,VALUE(LEFT(A1867,4)),VALUE(LEFT(A1867,4))-1)+1,100),"00")</f>
        <v>FY2021-22</v>
      </c>
      <c r="D1867" s="0" t="s">
        <v>71</v>
      </c>
      <c r="E1867" s="0" t="s">
        <v>71</v>
      </c>
      <c r="F1867" s="0" t="str">
        <f aca="false">INDEX(Mapping!$B$2:$B$465,MATCH(E1867,Mapping!$A$2:$A$465,0))</f>
        <v>KERALA</v>
      </c>
      <c r="G1867" s="0" t="str">
        <f aca="false">INDEX(Mapping!$C$2:$C$465,MATCH(E1867,Mapping!$A$2:$A$465,0))</f>
        <v>KERALA</v>
      </c>
      <c r="H1867" s="2" t="n">
        <v>71.88</v>
      </c>
      <c r="I1867" s="3" t="n">
        <v>1.23</v>
      </c>
    </row>
    <row r="1868" customFormat="false" ht="15" hidden="false" customHeight="false" outlineLevel="0" collapsed="false">
      <c r="A1868" s="0" t="s">
        <v>397</v>
      </c>
      <c r="B1868" s="0" t="n">
        <f aca="false">VALUE(LEFT(A1868,4))</f>
        <v>2022</v>
      </c>
      <c r="C1868" s="0" t="str">
        <f aca="false">"FY"&amp;IF(VALUE(MID(A1868,6,2))&gt;=4,VALUE(LEFT(A1868,4)),VALUE(LEFT(A1868,4))-1)&amp;"-"&amp;TEXT(MOD(IF(VALUE(MID(A1868,6,2))&gt;=4,VALUE(LEFT(A1868,4)),VALUE(LEFT(A1868,4))-1)+1,100),"00")</f>
        <v>FY2021-22</v>
      </c>
      <c r="D1868" s="0" t="s">
        <v>35</v>
      </c>
      <c r="E1868" s="0" t="s">
        <v>35</v>
      </c>
      <c r="F1868" s="0" t="str">
        <f aca="false">INDEX(Mapping!$B$2:$B$465,MATCH(E1868,Mapping!$A$2:$A$465,0))</f>
        <v>TELANGANA</v>
      </c>
      <c r="G1868" s="0" t="str">
        <f aca="false">INDEX(Mapping!$C$2:$C$465,MATCH(E1868,Mapping!$A$2:$A$465,0))</f>
        <v>TELANGANA</v>
      </c>
      <c r="H1868" s="2" t="n">
        <v>70.75</v>
      </c>
      <c r="I1868" s="3" t="n">
        <v>1.21</v>
      </c>
    </row>
    <row r="1869" customFormat="false" ht="15" hidden="false" customHeight="false" outlineLevel="0" collapsed="false">
      <c r="A1869" s="0" t="s">
        <v>397</v>
      </c>
      <c r="B1869" s="0" t="n">
        <f aca="false">VALUE(LEFT(A1869,4))</f>
        <v>2022</v>
      </c>
      <c r="C1869" s="0" t="str">
        <f aca="false">"FY"&amp;IF(VALUE(MID(A1869,6,2))&gt;=4,VALUE(LEFT(A1869,4)),VALUE(LEFT(A1869,4))-1)&amp;"-"&amp;TEXT(MOD(IF(VALUE(MID(A1869,6,2))&gt;=4,VALUE(LEFT(A1869,4)),VALUE(LEFT(A1869,4))-1)+1,100),"00")</f>
        <v>FY2021-22</v>
      </c>
      <c r="D1869" s="0" t="s">
        <v>85</v>
      </c>
      <c r="E1869" s="0" t="s">
        <v>85</v>
      </c>
      <c r="F1869" s="0" t="str">
        <f aca="false">INDEX(Mapping!$B$2:$B$465,MATCH(E1869,Mapping!$A$2:$A$465,0))</f>
        <v>ADANI POWER - RAIPUR TPP (EX-GMR CHHATTISGARH)</v>
      </c>
      <c r="G1869" s="0" t="str">
        <f aca="false">INDEX(Mapping!$C$2:$C$465,MATCH(E1869,Mapping!$A$2:$A$465,0))</f>
        <v>ADANI POWER (ALL PLANTS)</v>
      </c>
      <c r="H1869" s="2" t="n">
        <v>53.57</v>
      </c>
      <c r="I1869" s="3" t="n">
        <v>0.91</v>
      </c>
    </row>
    <row r="1870" customFormat="false" ht="15" hidden="false" customHeight="false" outlineLevel="0" collapsed="false">
      <c r="A1870" s="0" t="s">
        <v>397</v>
      </c>
      <c r="B1870" s="0" t="n">
        <f aca="false">VALUE(LEFT(A1870,4))</f>
        <v>2022</v>
      </c>
      <c r="C1870" s="0" t="str">
        <f aca="false">"FY"&amp;IF(VALUE(MID(A1870,6,2))&gt;=4,VALUE(LEFT(A1870,4)),VALUE(LEFT(A1870,4))-1)&amp;"-"&amp;TEXT(MOD(IF(VALUE(MID(A1870,6,2))&gt;=4,VALUE(LEFT(A1870,4)),VALUE(LEFT(A1870,4))-1)+1,100),"00")</f>
        <v>FY2021-22</v>
      </c>
      <c r="D1870" s="0" t="s">
        <v>203</v>
      </c>
      <c r="E1870" s="0" t="s">
        <v>203</v>
      </c>
      <c r="F1870" s="0" t="str">
        <f aca="false">INDEX(Mapping!$B$2:$B$465,MATCH(E1870,Mapping!$A$2:$A$465,0))</f>
        <v>ADHUNIK POWER</v>
      </c>
      <c r="G1870" s="0" t="str">
        <f aca="false">INDEX(Mapping!$C$2:$C$465,MATCH(E1870,Mapping!$A$2:$A$465,0))</f>
        <v>ADHUNIK POWER</v>
      </c>
      <c r="H1870" s="2" t="n">
        <v>52.57</v>
      </c>
      <c r="I1870" s="3" t="n">
        <v>0.9</v>
      </c>
    </row>
    <row r="1871" customFormat="false" ht="15" hidden="false" customHeight="false" outlineLevel="0" collapsed="false">
      <c r="A1871" s="0" t="s">
        <v>397</v>
      </c>
      <c r="B1871" s="0" t="n">
        <f aca="false">VALUE(LEFT(A1871,4))</f>
        <v>2022</v>
      </c>
      <c r="C1871" s="0" t="str">
        <f aca="false">"FY"&amp;IF(VALUE(MID(A1871,6,2))&gt;=4,VALUE(LEFT(A1871,4)),VALUE(LEFT(A1871,4))-1)&amp;"-"&amp;TEXT(MOD(IF(VALUE(MID(A1871,6,2))&gt;=4,VALUE(LEFT(A1871,4)),VALUE(LEFT(A1871,4))-1)+1,100),"00")</f>
        <v>FY2021-22</v>
      </c>
      <c r="D1871" s="0" t="s">
        <v>217</v>
      </c>
      <c r="E1871" s="0" t="s">
        <v>217</v>
      </c>
      <c r="F1871" s="0" t="str">
        <f aca="false">INDEX(Mapping!$B$2:$B$465,MATCH(E1871,Mapping!$A$2:$A$465,0))</f>
        <v>SHREE CEMENT</v>
      </c>
      <c r="G1871" s="0" t="str">
        <f aca="false">INDEX(Mapping!$C$2:$C$465,MATCH(E1871,Mapping!$A$2:$A$465,0))</f>
        <v>SHREE CEMENT</v>
      </c>
      <c r="H1871" s="2" t="n">
        <v>50.26</v>
      </c>
      <c r="I1871" s="3" t="n">
        <v>0.86</v>
      </c>
    </row>
    <row r="1872" customFormat="false" ht="15" hidden="false" customHeight="false" outlineLevel="0" collapsed="false">
      <c r="A1872" s="0" t="s">
        <v>397</v>
      </c>
      <c r="B1872" s="0" t="n">
        <f aca="false">VALUE(LEFT(A1872,4))</f>
        <v>2022</v>
      </c>
      <c r="C1872" s="0" t="str">
        <f aca="false">"FY"&amp;IF(VALUE(MID(A1872,6,2))&gt;=4,VALUE(LEFT(A1872,4)),VALUE(LEFT(A1872,4))-1)&amp;"-"&amp;TEXT(MOD(IF(VALUE(MID(A1872,6,2))&gt;=4,VALUE(LEFT(A1872,4)),VALUE(LEFT(A1872,4))-1)+1,100),"00")</f>
        <v>FY2021-22</v>
      </c>
      <c r="D1872" s="0" t="s">
        <v>94</v>
      </c>
      <c r="E1872" s="0" t="s">
        <v>94</v>
      </c>
      <c r="F1872" s="0" t="str">
        <f aca="false">INDEX(Mapping!$B$2:$B$465,MATCH(E1872,Mapping!$A$2:$A$465,0))</f>
        <v>JHARKHAND</v>
      </c>
      <c r="G1872" s="0" t="str">
        <f aca="false">INDEX(Mapping!$C$2:$C$465,MATCH(E1872,Mapping!$A$2:$A$465,0))</f>
        <v>JHARKHAND</v>
      </c>
      <c r="H1872" s="2" t="n">
        <v>44.23</v>
      </c>
      <c r="I1872" s="3" t="n">
        <v>0.75</v>
      </c>
    </row>
    <row r="1873" customFormat="false" ht="15" hidden="false" customHeight="false" outlineLevel="0" collapsed="false">
      <c r="A1873" s="0" t="s">
        <v>397</v>
      </c>
      <c r="B1873" s="0" t="n">
        <f aca="false">VALUE(LEFT(A1873,4))</f>
        <v>2022</v>
      </c>
      <c r="C1873" s="0" t="str">
        <f aca="false">"FY"&amp;IF(VALUE(MID(A1873,6,2))&gt;=4,VALUE(LEFT(A1873,4)),VALUE(LEFT(A1873,4))-1)&amp;"-"&amp;TEXT(MOD(IF(VALUE(MID(A1873,6,2))&gt;=4,VALUE(LEFT(A1873,4)),VALUE(LEFT(A1873,4))-1)+1,100),"00")</f>
        <v>FY2021-22</v>
      </c>
      <c r="D1873" s="0" t="s">
        <v>61</v>
      </c>
      <c r="E1873" s="0" t="s">
        <v>61</v>
      </c>
      <c r="F1873" s="0" t="str">
        <f aca="false">INDEX(Mapping!$B$2:$B$465,MATCH(E1873,Mapping!$A$2:$A$465,0))</f>
        <v>ASSAM</v>
      </c>
      <c r="G1873" s="0" t="str">
        <f aca="false">INDEX(Mapping!$C$2:$C$465,MATCH(E1873,Mapping!$A$2:$A$465,0))</f>
        <v>ASSAM</v>
      </c>
      <c r="H1873" s="2" t="n">
        <v>43.22</v>
      </c>
      <c r="I1873" s="3" t="n">
        <v>0.74</v>
      </c>
    </row>
    <row r="1874" customFormat="false" ht="15" hidden="false" customHeight="false" outlineLevel="0" collapsed="false">
      <c r="A1874" s="0" t="s">
        <v>397</v>
      </c>
      <c r="B1874" s="0" t="n">
        <f aca="false">VALUE(LEFT(A1874,4))</f>
        <v>2022</v>
      </c>
      <c r="C1874" s="0" t="str">
        <f aca="false">"FY"&amp;IF(VALUE(MID(A1874,6,2))&gt;=4,VALUE(LEFT(A1874,4)),VALUE(LEFT(A1874,4))-1)&amp;"-"&amp;TEXT(MOD(IF(VALUE(MID(A1874,6,2))&gt;=4,VALUE(LEFT(A1874,4)),VALUE(LEFT(A1874,4))-1)+1,100),"00")</f>
        <v>FY2021-22</v>
      </c>
      <c r="D1874" s="0" t="s">
        <v>140</v>
      </c>
      <c r="E1874" s="0" t="s">
        <v>140</v>
      </c>
      <c r="F1874" s="0" t="str">
        <f aca="false">INDEX(Mapping!$B$2:$B$465,MATCH(E1874,Mapping!$A$2:$A$465,0))</f>
        <v>NEEPCO STATIONS</v>
      </c>
      <c r="G1874" s="0" t="str">
        <f aca="false">INDEX(Mapping!$C$2:$C$465,MATCH(E1874,Mapping!$A$2:$A$465,0))</f>
        <v>NEEPCO STATIONS</v>
      </c>
      <c r="H1874" s="2" t="n">
        <v>43.18</v>
      </c>
      <c r="I1874" s="3" t="n">
        <v>0.74</v>
      </c>
    </row>
    <row r="1875" customFormat="false" ht="15" hidden="false" customHeight="false" outlineLevel="0" collapsed="false">
      <c r="A1875" s="0" t="s">
        <v>397</v>
      </c>
      <c r="B1875" s="0" t="n">
        <f aca="false">VALUE(LEFT(A1875,4))</f>
        <v>2022</v>
      </c>
      <c r="C1875" s="0" t="str">
        <f aca="false">"FY"&amp;IF(VALUE(MID(A1875,6,2))&gt;=4,VALUE(LEFT(A1875,4)),VALUE(LEFT(A1875,4))-1)&amp;"-"&amp;TEXT(MOD(IF(VALUE(MID(A1875,6,2))&gt;=4,VALUE(LEFT(A1875,4)),VALUE(LEFT(A1875,4))-1)+1,100),"00")</f>
        <v>FY2021-22</v>
      </c>
      <c r="D1875" s="0" t="s">
        <v>143</v>
      </c>
      <c r="E1875" s="0" t="s">
        <v>143</v>
      </c>
      <c r="F1875" s="0" t="str">
        <f aca="false">INDEX(Mapping!$B$2:$B$465,MATCH(E1875,Mapping!$A$2:$A$465,0))</f>
        <v>MARUTI CLEAN COAL &amp; POWER</v>
      </c>
      <c r="G1875" s="0" t="str">
        <f aca="false">INDEX(Mapping!$C$2:$C$465,MATCH(E1875,Mapping!$A$2:$A$465,0))</f>
        <v>MARUTI CLEAN COAL &amp; POWER</v>
      </c>
      <c r="H1875" s="2" t="n">
        <v>42.08</v>
      </c>
      <c r="I1875" s="3" t="n">
        <v>0.72</v>
      </c>
    </row>
    <row r="1876" customFormat="false" ht="15" hidden="false" customHeight="false" outlineLevel="0" collapsed="false">
      <c r="A1876" s="0" t="s">
        <v>397</v>
      </c>
      <c r="B1876" s="0" t="n">
        <f aca="false">VALUE(LEFT(A1876,4))</f>
        <v>2022</v>
      </c>
      <c r="C1876" s="0" t="str">
        <f aca="false">"FY"&amp;IF(VALUE(MID(A1876,6,2))&gt;=4,VALUE(LEFT(A1876,4)),VALUE(LEFT(A1876,4))-1)&amp;"-"&amp;TEXT(MOD(IF(VALUE(MID(A1876,6,2))&gt;=4,VALUE(LEFT(A1876,4)),VALUE(LEFT(A1876,4))-1)+1,100),"00")</f>
        <v>FY2021-22</v>
      </c>
      <c r="D1876" s="0" t="s">
        <v>154</v>
      </c>
      <c r="E1876" s="0" t="s">
        <v>154</v>
      </c>
      <c r="F1876" s="0" t="str">
        <f aca="false">INDEX(Mapping!$B$2:$B$465,MATCH(E1876,Mapping!$A$2:$A$465,0))</f>
        <v>DVC</v>
      </c>
      <c r="G1876" s="0" t="str">
        <f aca="false">INDEX(Mapping!$C$2:$C$465,MATCH(E1876,Mapping!$A$2:$A$465,0))</f>
        <v>DVC</v>
      </c>
      <c r="H1876" s="2" t="n">
        <v>40.78</v>
      </c>
      <c r="I1876" s="3" t="n">
        <v>0.7</v>
      </c>
    </row>
    <row r="1877" customFormat="false" ht="15" hidden="false" customHeight="false" outlineLevel="0" collapsed="false">
      <c r="A1877" s="0" t="s">
        <v>397</v>
      </c>
      <c r="B1877" s="0" t="n">
        <f aca="false">VALUE(LEFT(A1877,4))</f>
        <v>2022</v>
      </c>
      <c r="C1877" s="0" t="str">
        <f aca="false">"FY"&amp;IF(VALUE(MID(A1877,6,2))&gt;=4,VALUE(LEFT(A1877,4)),VALUE(LEFT(A1877,4))-1)&amp;"-"&amp;TEXT(MOD(IF(VALUE(MID(A1877,6,2))&gt;=4,VALUE(LEFT(A1877,4)),VALUE(LEFT(A1877,4))-1)+1,100),"00")</f>
        <v>FY2021-22</v>
      </c>
      <c r="D1877" s="0" t="s">
        <v>169</v>
      </c>
      <c r="E1877" s="0" t="s">
        <v>169</v>
      </c>
      <c r="F1877" s="0" t="str">
        <f aca="false">INDEX(Mapping!$B$2:$B$465,MATCH(E1877,Mapping!$A$2:$A$465,0))</f>
        <v>JHABUA POWER</v>
      </c>
      <c r="G1877" s="0" t="str">
        <f aca="false">INDEX(Mapping!$C$2:$C$465,MATCH(E1877,Mapping!$A$2:$A$465,0))</f>
        <v>JHABUA POWER</v>
      </c>
      <c r="H1877" s="2" t="n">
        <v>34.83</v>
      </c>
      <c r="I1877" s="3" t="n">
        <v>0.59</v>
      </c>
    </row>
    <row r="1878" customFormat="false" ht="15" hidden="false" customHeight="false" outlineLevel="0" collapsed="false">
      <c r="A1878" s="0" t="s">
        <v>397</v>
      </c>
      <c r="B1878" s="0" t="n">
        <f aca="false">VALUE(LEFT(A1878,4))</f>
        <v>2022</v>
      </c>
      <c r="C1878" s="0" t="str">
        <f aca="false">"FY"&amp;IF(VALUE(MID(A1878,6,2))&gt;=4,VALUE(LEFT(A1878,4)),VALUE(LEFT(A1878,4))-1)&amp;"-"&amp;TEXT(MOD(IF(VALUE(MID(A1878,6,2))&gt;=4,VALUE(LEFT(A1878,4)),VALUE(LEFT(A1878,4))-1)+1,100),"00")</f>
        <v>FY2021-22</v>
      </c>
      <c r="D1878" s="0" t="s">
        <v>40</v>
      </c>
      <c r="E1878" s="0" t="s">
        <v>40</v>
      </c>
      <c r="F1878" s="0" t="str">
        <f aca="false">INDEX(Mapping!$B$2:$B$465,MATCH(E1878,Mapping!$A$2:$A$465,0))</f>
        <v>TAMIL NADU</v>
      </c>
      <c r="G1878" s="0" t="str">
        <f aca="false">INDEX(Mapping!$C$2:$C$465,MATCH(E1878,Mapping!$A$2:$A$465,0))</f>
        <v>TAMIL NADU</v>
      </c>
      <c r="H1878" s="2" t="n">
        <v>31.7</v>
      </c>
      <c r="I1878" s="3" t="n">
        <v>0.54</v>
      </c>
    </row>
    <row r="1879" customFormat="false" ht="15" hidden="false" customHeight="false" outlineLevel="0" collapsed="false">
      <c r="A1879" s="0" t="s">
        <v>397</v>
      </c>
      <c r="B1879" s="0" t="n">
        <f aca="false">VALUE(LEFT(A1879,4))</f>
        <v>2022</v>
      </c>
      <c r="C1879" s="0" t="str">
        <f aca="false">"FY"&amp;IF(VALUE(MID(A1879,6,2))&gt;=4,VALUE(LEFT(A1879,4)),VALUE(LEFT(A1879,4))-1)&amp;"-"&amp;TEXT(MOD(IF(VALUE(MID(A1879,6,2))&gt;=4,VALUE(LEFT(A1879,4)),VALUE(LEFT(A1879,4))-1)+1,100),"00")</f>
        <v>FY2021-22</v>
      </c>
      <c r="D1879" s="0" t="s">
        <v>184</v>
      </c>
      <c r="E1879" s="0" t="s">
        <v>184</v>
      </c>
      <c r="F1879" s="0" t="str">
        <f aca="false">INDEX(Mapping!$B$2:$B$465,MATCH(E1879,Mapping!$A$2:$A$465,0))</f>
        <v>GMR KAMALANGA</v>
      </c>
      <c r="G1879" s="0" t="str">
        <f aca="false">INDEX(Mapping!$C$2:$C$465,MATCH(E1879,Mapping!$A$2:$A$465,0))</f>
        <v>GMR ENERGY</v>
      </c>
      <c r="H1879" s="2" t="n">
        <v>29.67</v>
      </c>
      <c r="I1879" s="3" t="n">
        <v>0.51</v>
      </c>
    </row>
    <row r="1880" customFormat="false" ht="15" hidden="false" customHeight="false" outlineLevel="0" collapsed="false">
      <c r="A1880" s="0" t="s">
        <v>397</v>
      </c>
      <c r="B1880" s="0" t="n">
        <f aca="false">VALUE(LEFT(A1880,4))</f>
        <v>2022</v>
      </c>
      <c r="C1880" s="0" t="str">
        <f aca="false">"FY"&amp;IF(VALUE(MID(A1880,6,2))&gt;=4,VALUE(LEFT(A1880,4)),VALUE(LEFT(A1880,4))-1)&amp;"-"&amp;TEXT(MOD(IF(VALUE(MID(A1880,6,2))&gt;=4,VALUE(LEFT(A1880,4)),VALUE(LEFT(A1880,4))-1)+1,100),"00")</f>
        <v>FY2021-22</v>
      </c>
      <c r="D1880" s="0" t="s">
        <v>199</v>
      </c>
      <c r="E1880" s="0" t="s">
        <v>199</v>
      </c>
      <c r="F1880" s="0" t="str">
        <f aca="false">INDEX(Mapping!$B$2:$B$465,MATCH(E1880,Mapping!$A$2:$A$465,0))</f>
        <v>TRIPURA</v>
      </c>
      <c r="G1880" s="0" t="str">
        <f aca="false">INDEX(Mapping!$C$2:$C$465,MATCH(E1880,Mapping!$A$2:$A$465,0))</f>
        <v>TRIPURA</v>
      </c>
      <c r="H1880" s="2" t="n">
        <v>25.97</v>
      </c>
      <c r="I1880" s="3" t="n">
        <v>0.44</v>
      </c>
    </row>
    <row r="1881" customFormat="false" ht="15" hidden="false" customHeight="false" outlineLevel="0" collapsed="false">
      <c r="A1881" s="0" t="s">
        <v>397</v>
      </c>
      <c r="B1881" s="0" t="n">
        <f aca="false">VALUE(LEFT(A1881,4))</f>
        <v>2022</v>
      </c>
      <c r="C1881" s="0" t="str">
        <f aca="false">"FY"&amp;IF(VALUE(MID(A1881,6,2))&gt;=4,VALUE(LEFT(A1881,4)),VALUE(LEFT(A1881,4))-1)&amp;"-"&amp;TEXT(MOD(IF(VALUE(MID(A1881,6,2))&gt;=4,VALUE(LEFT(A1881,4)),VALUE(LEFT(A1881,4))-1)+1,100),"00")</f>
        <v>FY2021-22</v>
      </c>
      <c r="D1881" s="0" t="s">
        <v>224</v>
      </c>
      <c r="E1881" s="0" t="s">
        <v>224</v>
      </c>
      <c r="F1881" s="0" t="str">
        <f aca="false">INDEX(Mapping!$B$2:$B$465,MATCH(E1881,Mapping!$A$2:$A$465,0))</f>
        <v>RENEW SURYA RAVI</v>
      </c>
      <c r="G1881" s="0" t="str">
        <f aca="false">INDEX(Mapping!$C$2:$C$465,MATCH(E1881,Mapping!$A$2:$A$465,0))</f>
        <v>RENEW POWER (ALL SPVs)</v>
      </c>
      <c r="H1881" s="2" t="n">
        <v>25.79</v>
      </c>
      <c r="I1881" s="3" t="n">
        <v>0.44</v>
      </c>
    </row>
    <row r="1882" customFormat="false" ht="15" hidden="false" customHeight="false" outlineLevel="0" collapsed="false">
      <c r="A1882" s="0" t="s">
        <v>397</v>
      </c>
      <c r="B1882" s="0" t="n">
        <f aca="false">VALUE(LEFT(A1882,4))</f>
        <v>2022</v>
      </c>
      <c r="C1882" s="0" t="str">
        <f aca="false">"FY"&amp;IF(VALUE(MID(A1882,6,2))&gt;=4,VALUE(LEFT(A1882,4)),VALUE(LEFT(A1882,4))-1)&amp;"-"&amp;TEXT(MOD(IF(VALUE(MID(A1882,6,2))&gt;=4,VALUE(LEFT(A1882,4)),VALUE(LEFT(A1882,4))-1)+1,100),"00")</f>
        <v>FY2021-22</v>
      </c>
      <c r="D1882" s="0" t="s">
        <v>38</v>
      </c>
      <c r="E1882" s="0" t="s">
        <v>38</v>
      </c>
      <c r="F1882" s="0" t="str">
        <f aca="false">INDEX(Mapping!$B$2:$B$465,MATCH(E1882,Mapping!$A$2:$A$465,0))</f>
        <v>ANDHRA PRADESH</v>
      </c>
      <c r="G1882" s="0" t="str">
        <f aca="false">INDEX(Mapping!$C$2:$C$465,MATCH(E1882,Mapping!$A$2:$A$465,0))</f>
        <v>ANDHRA PRADESH</v>
      </c>
      <c r="H1882" s="2" t="n">
        <v>24.56</v>
      </c>
      <c r="I1882" s="3" t="n">
        <v>0.42</v>
      </c>
    </row>
    <row r="1883" customFormat="false" ht="15" hidden="false" customHeight="false" outlineLevel="0" collapsed="false">
      <c r="A1883" s="0" t="s">
        <v>397</v>
      </c>
      <c r="B1883" s="0" t="n">
        <f aca="false">VALUE(LEFT(A1883,4))</f>
        <v>2022</v>
      </c>
      <c r="C1883" s="0" t="str">
        <f aca="false">"FY"&amp;IF(VALUE(MID(A1883,6,2))&gt;=4,VALUE(LEFT(A1883,4)),VALUE(LEFT(A1883,4))-1)&amp;"-"&amp;TEXT(MOD(IF(VALUE(MID(A1883,6,2))&gt;=4,VALUE(LEFT(A1883,4)),VALUE(LEFT(A1883,4))-1)+1,100),"00")</f>
        <v>FY2021-22</v>
      </c>
      <c r="D1883" s="0" t="s">
        <v>128</v>
      </c>
      <c r="E1883" s="0" t="s">
        <v>128</v>
      </c>
      <c r="F1883" s="0" t="str">
        <f aca="false">INDEX(Mapping!$B$2:$B$465,MATCH(E1883,Mapping!$A$2:$A$465,0))</f>
        <v>AD HYDRO POWER</v>
      </c>
      <c r="G1883" s="0" t="str">
        <f aca="false">INDEX(Mapping!$C$2:$C$465,MATCH(E1883,Mapping!$A$2:$A$465,0))</f>
        <v>AD HYDRO POWER</v>
      </c>
      <c r="H1883" s="2" t="n">
        <v>23.52</v>
      </c>
      <c r="I1883" s="3" t="n">
        <v>0.4</v>
      </c>
    </row>
    <row r="1884" customFormat="false" ht="15" hidden="false" customHeight="false" outlineLevel="0" collapsed="false">
      <c r="A1884" s="0" t="s">
        <v>397</v>
      </c>
      <c r="B1884" s="0" t="n">
        <f aca="false">VALUE(LEFT(A1884,4))</f>
        <v>2022</v>
      </c>
      <c r="C1884" s="0" t="str">
        <f aca="false">"FY"&amp;IF(VALUE(MID(A1884,6,2))&gt;=4,VALUE(LEFT(A1884,4)),VALUE(LEFT(A1884,4))-1)&amp;"-"&amp;TEXT(MOD(IF(VALUE(MID(A1884,6,2))&gt;=4,VALUE(LEFT(A1884,4)),VALUE(LEFT(A1884,4))-1)+1,100),"00")</f>
        <v>FY2021-22</v>
      </c>
      <c r="D1884" s="0" t="s">
        <v>176</v>
      </c>
      <c r="E1884" s="0" t="s">
        <v>176</v>
      </c>
      <c r="F1884" s="0" t="str">
        <f aca="false">INDEX(Mapping!$B$2:$B$465,MATCH(E1884,Mapping!$A$2:$A$465,0))</f>
        <v>SIKKIM</v>
      </c>
      <c r="G1884" s="0" t="str">
        <f aca="false">INDEX(Mapping!$C$2:$C$465,MATCH(E1884,Mapping!$A$2:$A$465,0))</f>
        <v>SIKKIM</v>
      </c>
      <c r="H1884" s="2" t="n">
        <v>19.65</v>
      </c>
      <c r="I1884" s="3" t="n">
        <v>0.34</v>
      </c>
    </row>
    <row r="1885" customFormat="false" ht="15" hidden="false" customHeight="false" outlineLevel="0" collapsed="false">
      <c r="A1885" s="0" t="s">
        <v>397</v>
      </c>
      <c r="B1885" s="0" t="n">
        <f aca="false">VALUE(LEFT(A1885,4))</f>
        <v>2022</v>
      </c>
      <c r="C1885" s="0" t="str">
        <f aca="false">"FY"&amp;IF(VALUE(MID(A1885,6,2))&gt;=4,VALUE(LEFT(A1885,4)),VALUE(LEFT(A1885,4))-1)&amp;"-"&amp;TEXT(MOD(IF(VALUE(MID(A1885,6,2))&gt;=4,VALUE(LEFT(A1885,4)),VALUE(LEFT(A1885,4))-1)+1,100),"00")</f>
        <v>FY2021-22</v>
      </c>
      <c r="D1885" s="0" t="s">
        <v>415</v>
      </c>
      <c r="E1885" s="0" t="s">
        <v>415</v>
      </c>
      <c r="F1885" s="0" t="str">
        <f aca="false">INDEX(Mapping!$B$2:$B$465,MATCH(E1885,Mapping!$A$2:$A$465,0))</f>
        <v>AHEJ3L_SOLAR</v>
      </c>
      <c r="G1885" s="0" t="str">
        <f aca="false">INDEX(Mapping!$C$2:$C$465,MATCH(E1885,Mapping!$A$2:$A$465,0))</f>
        <v>AHEJ3L_SOLAR</v>
      </c>
      <c r="H1885" s="2" t="n">
        <v>16.45</v>
      </c>
      <c r="I1885" s="3" t="n">
        <v>0.28</v>
      </c>
    </row>
    <row r="1886" customFormat="false" ht="15" hidden="false" customHeight="false" outlineLevel="0" collapsed="false">
      <c r="A1886" s="0" t="s">
        <v>397</v>
      </c>
      <c r="B1886" s="0" t="n">
        <f aca="false">VALUE(LEFT(A1886,4))</f>
        <v>2022</v>
      </c>
      <c r="C1886" s="0" t="str">
        <f aca="false">"FY"&amp;IF(VALUE(MID(A1886,6,2))&gt;=4,VALUE(LEFT(A1886,4)),VALUE(LEFT(A1886,4))-1)&amp;"-"&amp;TEXT(MOD(IF(VALUE(MID(A1886,6,2))&gt;=4,VALUE(LEFT(A1886,4)),VALUE(LEFT(A1886,4))-1)+1,100),"00")</f>
        <v>FY2021-22</v>
      </c>
      <c r="D1886" s="0" t="s">
        <v>214</v>
      </c>
      <c r="E1886" s="0" t="s">
        <v>214</v>
      </c>
      <c r="F1886" s="0" t="str">
        <f aca="false">INDEX(Mapping!$B$2:$B$465,MATCH(E1886,Mapping!$A$2:$A$465,0))</f>
        <v>NLC INDIA</v>
      </c>
      <c r="G1886" s="0" t="str">
        <f aca="false">INDEX(Mapping!$C$2:$C$465,MATCH(E1886,Mapping!$A$2:$A$465,0))</f>
        <v>NLC INDIA GROUP</v>
      </c>
      <c r="H1886" s="2" t="n">
        <v>15.88</v>
      </c>
      <c r="I1886" s="3" t="n">
        <v>0.27</v>
      </c>
    </row>
    <row r="1887" customFormat="false" ht="15" hidden="false" customHeight="false" outlineLevel="0" collapsed="false">
      <c r="A1887" s="0" t="s">
        <v>397</v>
      </c>
      <c r="B1887" s="0" t="n">
        <f aca="false">VALUE(LEFT(A1887,4))</f>
        <v>2022</v>
      </c>
      <c r="C1887" s="0" t="str">
        <f aca="false">"FY"&amp;IF(VALUE(MID(A1887,6,2))&gt;=4,VALUE(LEFT(A1887,4)),VALUE(LEFT(A1887,4))-1)&amp;"-"&amp;TEXT(MOD(IF(VALUE(MID(A1887,6,2))&gt;=4,VALUE(LEFT(A1887,4)),VALUE(LEFT(A1887,4))-1)+1,100),"00")</f>
        <v>FY2021-22</v>
      </c>
      <c r="D1887" s="0" t="s">
        <v>84</v>
      </c>
      <c r="E1887" s="0" t="s">
        <v>84</v>
      </c>
      <c r="F1887" s="0" t="str">
        <f aca="false">INDEX(Mapping!$B$2:$B$465,MATCH(E1887,Mapping!$A$2:$A$465,0))</f>
        <v>DB POWER</v>
      </c>
      <c r="G1887" s="0" t="str">
        <f aca="false">INDEX(Mapping!$C$2:$C$465,MATCH(E1887,Mapping!$A$2:$A$465,0))</f>
        <v>DB POWER</v>
      </c>
      <c r="H1887" s="2" t="n">
        <v>15.45</v>
      </c>
      <c r="I1887" s="3" t="n">
        <v>0.26</v>
      </c>
    </row>
    <row r="1888" customFormat="false" ht="15" hidden="false" customHeight="false" outlineLevel="0" collapsed="false">
      <c r="A1888" s="0" t="s">
        <v>397</v>
      </c>
      <c r="B1888" s="0" t="n">
        <f aca="false">VALUE(LEFT(A1888,4))</f>
        <v>2022</v>
      </c>
      <c r="C1888" s="0" t="str">
        <f aca="false">"FY"&amp;IF(VALUE(MID(A1888,6,2))&gt;=4,VALUE(LEFT(A1888,4)),VALUE(LEFT(A1888,4))-1)&amp;"-"&amp;TEXT(MOD(IF(VALUE(MID(A1888,6,2))&gt;=4,VALUE(LEFT(A1888,4)),VALUE(LEFT(A1888,4))-1)+1,100),"00")</f>
        <v>FY2021-22</v>
      </c>
      <c r="D1888" s="0" t="s">
        <v>122</v>
      </c>
      <c r="E1888" s="0" t="s">
        <v>122</v>
      </c>
      <c r="F1888" s="0" t="str">
        <f aca="false">INDEX(Mapping!$B$2:$B$465,MATCH(E1888,Mapping!$A$2:$A$465,0))</f>
        <v>KARCHAM WANGTOO HEP</v>
      </c>
      <c r="G1888" s="0" t="str">
        <f aca="false">INDEX(Mapping!$C$2:$C$465,MATCH(E1888,Mapping!$A$2:$A$465,0))</f>
        <v>KARCHAM WANGTOO HEP</v>
      </c>
      <c r="H1888" s="2" t="n">
        <v>14.94</v>
      </c>
      <c r="I1888" s="3" t="n">
        <v>0.25</v>
      </c>
    </row>
    <row r="1889" customFormat="false" ht="15" hidden="false" customHeight="false" outlineLevel="0" collapsed="false">
      <c r="A1889" s="0" t="s">
        <v>397</v>
      </c>
      <c r="B1889" s="0" t="n">
        <f aca="false">VALUE(LEFT(A1889,4))</f>
        <v>2022</v>
      </c>
      <c r="C1889" s="0" t="str">
        <f aca="false">"FY"&amp;IF(VALUE(MID(A1889,6,2))&gt;=4,VALUE(LEFT(A1889,4)),VALUE(LEFT(A1889,4))-1)&amp;"-"&amp;TEXT(MOD(IF(VALUE(MID(A1889,6,2))&gt;=4,VALUE(LEFT(A1889,4)),VALUE(LEFT(A1889,4))-1)+1,100),"00")</f>
        <v>FY2021-22</v>
      </c>
      <c r="D1889" s="0" t="s">
        <v>142</v>
      </c>
      <c r="E1889" s="0" t="s">
        <v>142</v>
      </c>
      <c r="F1889" s="0" t="str">
        <f aca="false">INDEX(Mapping!$B$2:$B$465,MATCH(E1889,Mapping!$A$2:$A$465,0))</f>
        <v>SAINJ HEP</v>
      </c>
      <c r="G1889" s="0" t="str">
        <f aca="false">INDEX(Mapping!$C$2:$C$465,MATCH(E1889,Mapping!$A$2:$A$465,0))</f>
        <v>SAINJ HEP</v>
      </c>
      <c r="H1889" s="2" t="n">
        <v>13.61</v>
      </c>
      <c r="I1889" s="3" t="n">
        <v>0.23</v>
      </c>
    </row>
    <row r="1890" customFormat="false" ht="15" hidden="false" customHeight="false" outlineLevel="0" collapsed="false">
      <c r="A1890" s="0" t="s">
        <v>397</v>
      </c>
      <c r="B1890" s="0" t="n">
        <f aca="false">VALUE(LEFT(A1890,4))</f>
        <v>2022</v>
      </c>
      <c r="C1890" s="0" t="str">
        <f aca="false">"FY"&amp;IF(VALUE(MID(A1890,6,2))&gt;=4,VALUE(LEFT(A1890,4)),VALUE(LEFT(A1890,4))-1)&amp;"-"&amp;TEXT(MOD(IF(VALUE(MID(A1890,6,2))&gt;=4,VALUE(LEFT(A1890,4)),VALUE(LEFT(A1890,4))-1)+1,100),"00")</f>
        <v>FY2021-22</v>
      </c>
      <c r="D1890" s="0" t="s">
        <v>193</v>
      </c>
      <c r="E1890" s="0" t="s">
        <v>193</v>
      </c>
      <c r="F1890" s="0" t="str">
        <f aca="false">INDEX(Mapping!$B$2:$B$465,MATCH(E1890,Mapping!$A$2:$A$465,0))</f>
        <v>MIZORAM</v>
      </c>
      <c r="G1890" s="0" t="str">
        <f aca="false">INDEX(Mapping!$C$2:$C$465,MATCH(E1890,Mapping!$A$2:$A$465,0))</f>
        <v>MIZORAM</v>
      </c>
      <c r="H1890" s="2" t="n">
        <v>11.32</v>
      </c>
      <c r="I1890" s="3" t="n">
        <v>0.19</v>
      </c>
    </row>
    <row r="1891" customFormat="false" ht="15" hidden="false" customHeight="false" outlineLevel="0" collapsed="false">
      <c r="A1891" s="0" t="s">
        <v>397</v>
      </c>
      <c r="B1891" s="0" t="n">
        <f aca="false">VALUE(LEFT(A1891,4))</f>
        <v>2022</v>
      </c>
      <c r="C1891" s="0" t="str">
        <f aca="false">"FY"&amp;IF(VALUE(MID(A1891,6,2))&gt;=4,VALUE(LEFT(A1891,4)),VALUE(LEFT(A1891,4))-1)&amp;"-"&amp;TEXT(MOD(IF(VALUE(MID(A1891,6,2))&gt;=4,VALUE(LEFT(A1891,4)),VALUE(LEFT(A1891,4))-1)+1,100),"00")</f>
        <v>FY2021-22</v>
      </c>
      <c r="D1891" s="0" t="s">
        <v>54</v>
      </c>
      <c r="E1891" s="0" t="s">
        <v>54</v>
      </c>
      <c r="F1891" s="0" t="str">
        <f aca="false">INDEX(Mapping!$B$2:$B$465,MATCH(E1891,Mapping!$A$2:$A$465,0))</f>
        <v>JAMMU &amp; KASHMIR</v>
      </c>
      <c r="G1891" s="0" t="str">
        <f aca="false">INDEX(Mapping!$C$2:$C$465,MATCH(E1891,Mapping!$A$2:$A$465,0))</f>
        <v>JAMMU &amp; KASHMIR</v>
      </c>
      <c r="H1891" s="2" t="n">
        <v>10.78</v>
      </c>
      <c r="I1891" s="3" t="n">
        <v>0.18</v>
      </c>
    </row>
    <row r="1892" customFormat="false" ht="15" hidden="false" customHeight="false" outlineLevel="0" collapsed="false">
      <c r="A1892" s="0" t="s">
        <v>397</v>
      </c>
      <c r="B1892" s="0" t="n">
        <f aca="false">VALUE(LEFT(A1892,4))</f>
        <v>2022</v>
      </c>
      <c r="C1892" s="0" t="str">
        <f aca="false">"FY"&amp;IF(VALUE(MID(A1892,6,2))&gt;=4,VALUE(LEFT(A1892,4)),VALUE(LEFT(A1892,4))-1)&amp;"-"&amp;TEXT(MOD(IF(VALUE(MID(A1892,6,2))&gt;=4,VALUE(LEFT(A1892,4)),VALUE(LEFT(A1892,4))-1)+1,100),"00")</f>
        <v>FY2021-22</v>
      </c>
      <c r="D1892" s="0" t="s">
        <v>181</v>
      </c>
      <c r="E1892" s="0" t="s">
        <v>181</v>
      </c>
      <c r="F1892" s="0" t="str">
        <f aca="false">INDEX(Mapping!$B$2:$B$465,MATCH(E1892,Mapping!$A$2:$A$465,0))</f>
        <v>ARUNACHAL PRADESH</v>
      </c>
      <c r="G1892" s="0" t="str">
        <f aca="false">INDEX(Mapping!$C$2:$C$465,MATCH(E1892,Mapping!$A$2:$A$465,0))</f>
        <v>ARUNACHAL PRADESH</v>
      </c>
      <c r="H1892" s="2" t="n">
        <v>10.76</v>
      </c>
      <c r="I1892" s="3" t="n">
        <v>0.18</v>
      </c>
    </row>
    <row r="1893" customFormat="false" ht="15" hidden="false" customHeight="false" outlineLevel="0" collapsed="false">
      <c r="A1893" s="0" t="s">
        <v>397</v>
      </c>
      <c r="B1893" s="0" t="n">
        <f aca="false">VALUE(LEFT(A1893,4))</f>
        <v>2022</v>
      </c>
      <c r="C1893" s="0" t="str">
        <f aca="false">"FY"&amp;IF(VALUE(MID(A1893,6,2))&gt;=4,VALUE(LEFT(A1893,4)),VALUE(LEFT(A1893,4))-1)&amp;"-"&amp;TEXT(MOD(IF(VALUE(MID(A1893,6,2))&gt;=4,VALUE(LEFT(A1893,4)),VALUE(LEFT(A1893,4))-1)+1,100),"00")</f>
        <v>FY2021-22</v>
      </c>
      <c r="D1893" s="0" t="s">
        <v>466</v>
      </c>
      <c r="E1893" s="0" t="s">
        <v>466</v>
      </c>
      <c r="F1893" s="0" t="str">
        <f aca="false">INDEX(Mapping!$B$2:$B$465,MATCH(E1893,Mapping!$A$2:$A$465,0))</f>
        <v>ADANIHB_SLR</v>
      </c>
      <c r="G1893" s="0" t="str">
        <f aca="false">INDEX(Mapping!$C$2:$C$465,MATCH(E1893,Mapping!$A$2:$A$465,0))</f>
        <v>ADANIHB_SLR</v>
      </c>
      <c r="H1893" s="2" t="n">
        <v>10.51</v>
      </c>
      <c r="I1893" s="3" t="n">
        <v>0.18</v>
      </c>
    </row>
    <row r="1894" customFormat="false" ht="15" hidden="false" customHeight="false" outlineLevel="0" collapsed="false">
      <c r="A1894" s="0" t="s">
        <v>397</v>
      </c>
      <c r="B1894" s="0" t="n">
        <f aca="false">VALUE(LEFT(A1894,4))</f>
        <v>2022</v>
      </c>
      <c r="C1894" s="0" t="str">
        <f aca="false">"FY"&amp;IF(VALUE(MID(A1894,6,2))&gt;=4,VALUE(LEFT(A1894,4)),VALUE(LEFT(A1894,4))-1)&amp;"-"&amp;TEXT(MOD(IF(VALUE(MID(A1894,6,2))&gt;=4,VALUE(LEFT(A1894,4)),VALUE(LEFT(A1894,4))-1)+1,100),"00")</f>
        <v>FY2021-22</v>
      </c>
      <c r="D1894" s="0" t="s">
        <v>119</v>
      </c>
      <c r="E1894" s="0" t="s">
        <v>119</v>
      </c>
      <c r="F1894" s="0" t="str">
        <f aca="false">INDEX(Mapping!$B$2:$B$465,MATCH(E1894,Mapping!$A$2:$A$465,0))</f>
        <v>GOA</v>
      </c>
      <c r="G1894" s="0" t="str">
        <f aca="false">INDEX(Mapping!$C$2:$C$465,MATCH(E1894,Mapping!$A$2:$A$465,0))</f>
        <v>GOA</v>
      </c>
      <c r="H1894" s="2" t="n">
        <v>9.99</v>
      </c>
      <c r="I1894" s="3" t="n">
        <v>0.17</v>
      </c>
    </row>
    <row r="1895" customFormat="false" ht="15" hidden="false" customHeight="false" outlineLevel="0" collapsed="false">
      <c r="A1895" s="0" t="s">
        <v>397</v>
      </c>
      <c r="B1895" s="0" t="n">
        <f aca="false">VALUE(LEFT(A1895,4))</f>
        <v>2022</v>
      </c>
      <c r="C1895" s="0" t="str">
        <f aca="false">"FY"&amp;IF(VALUE(MID(A1895,6,2))&gt;=4,VALUE(LEFT(A1895,4)),VALUE(LEFT(A1895,4))-1)&amp;"-"&amp;TEXT(MOD(IF(VALUE(MID(A1895,6,2))&gt;=4,VALUE(LEFT(A1895,4)),VALUE(LEFT(A1895,4))-1)+1,100),"00")</f>
        <v>FY2021-22</v>
      </c>
      <c r="D1895" s="0" t="s">
        <v>190</v>
      </c>
      <c r="E1895" s="0" t="s">
        <v>190</v>
      </c>
      <c r="F1895" s="0" t="str">
        <f aca="false">INDEX(Mapping!$B$2:$B$465,MATCH(E1895,Mapping!$A$2:$A$465,0))</f>
        <v>JORETHANG</v>
      </c>
      <c r="G1895" s="0" t="str">
        <f aca="false">INDEX(Mapping!$C$2:$C$465,MATCH(E1895,Mapping!$A$2:$A$465,0))</f>
        <v>JORETHANG</v>
      </c>
      <c r="H1895" s="2" t="n">
        <v>9.67</v>
      </c>
      <c r="I1895" s="3" t="n">
        <v>0.17</v>
      </c>
    </row>
    <row r="1896" customFormat="false" ht="15" hidden="false" customHeight="false" outlineLevel="0" collapsed="false">
      <c r="A1896" s="0" t="s">
        <v>397</v>
      </c>
      <c r="B1896" s="0" t="n">
        <f aca="false">VALUE(LEFT(A1896,4))</f>
        <v>2022</v>
      </c>
      <c r="C1896" s="0" t="str">
        <f aca="false">"FY"&amp;IF(VALUE(MID(A1896,6,2))&gt;=4,VALUE(LEFT(A1896,4)),VALUE(LEFT(A1896,4))-1)&amp;"-"&amp;TEXT(MOD(IF(VALUE(MID(A1896,6,2))&gt;=4,VALUE(LEFT(A1896,4)),VALUE(LEFT(A1896,4))-1)+1,100),"00")</f>
        <v>FY2021-22</v>
      </c>
      <c r="D1896" s="0" t="s">
        <v>211</v>
      </c>
      <c r="E1896" s="0" t="s">
        <v>211</v>
      </c>
      <c r="F1896" s="0" t="str">
        <f aca="false">INDEX(Mapping!$B$2:$B$465,MATCH(E1896,Mapping!$A$2:$A$465,0))</f>
        <v>SINGOLI BHATWARI HEP</v>
      </c>
      <c r="G1896" s="0" t="str">
        <f aca="false">INDEX(Mapping!$C$2:$C$465,MATCH(E1896,Mapping!$A$2:$A$465,0))</f>
        <v>SINGOLI BHATWARI HEP</v>
      </c>
      <c r="H1896" s="2" t="n">
        <v>9.51</v>
      </c>
      <c r="I1896" s="3" t="n">
        <v>0.16</v>
      </c>
    </row>
    <row r="1897" customFormat="false" ht="15" hidden="false" customHeight="false" outlineLevel="0" collapsed="false">
      <c r="A1897" s="0" t="s">
        <v>397</v>
      </c>
      <c r="B1897" s="0" t="n">
        <f aca="false">VALUE(LEFT(A1897,4))</f>
        <v>2022</v>
      </c>
      <c r="C1897" s="0" t="str">
        <f aca="false">"FY"&amp;IF(VALUE(MID(A1897,6,2))&gt;=4,VALUE(LEFT(A1897,4)),VALUE(LEFT(A1897,4))-1)&amp;"-"&amp;TEXT(MOD(IF(VALUE(MID(A1897,6,2))&gt;=4,VALUE(LEFT(A1897,4)),VALUE(LEFT(A1897,4))-1)+1,100),"00")</f>
        <v>FY2021-22</v>
      </c>
      <c r="D1897" s="0" t="s">
        <v>194</v>
      </c>
      <c r="E1897" s="0" t="s">
        <v>194</v>
      </c>
      <c r="F1897" s="0" t="str">
        <f aca="false">INDEX(Mapping!$B$2:$B$465,MATCH(E1897,Mapping!$A$2:$A$465,0))</f>
        <v>TASHIDENG HEP</v>
      </c>
      <c r="G1897" s="0" t="str">
        <f aca="false">INDEX(Mapping!$C$2:$C$465,MATCH(E1897,Mapping!$A$2:$A$465,0))</f>
        <v>TASHIDENG HEP</v>
      </c>
      <c r="H1897" s="2" t="n">
        <v>8.91</v>
      </c>
      <c r="I1897" s="3" t="n">
        <v>0.15</v>
      </c>
    </row>
    <row r="1898" customFormat="false" ht="15" hidden="false" customHeight="false" outlineLevel="0" collapsed="false">
      <c r="A1898" s="0" t="s">
        <v>397</v>
      </c>
      <c r="B1898" s="0" t="n">
        <f aca="false">VALUE(LEFT(A1898,4))</f>
        <v>2022</v>
      </c>
      <c r="C1898" s="0" t="str">
        <f aca="false">"FY"&amp;IF(VALUE(MID(A1898,6,2))&gt;=4,VALUE(LEFT(A1898,4)),VALUE(LEFT(A1898,4))-1)&amp;"-"&amp;TEXT(MOD(IF(VALUE(MID(A1898,6,2))&gt;=4,VALUE(LEFT(A1898,4)),VALUE(LEFT(A1898,4))-1)+1,100),"00")</f>
        <v>FY2021-22</v>
      </c>
      <c r="D1898" s="0" t="s">
        <v>155</v>
      </c>
      <c r="E1898" s="0" t="s">
        <v>155</v>
      </c>
      <c r="F1898" s="0" t="str">
        <f aca="false">INDEX(Mapping!$B$2:$B$465,MATCH(E1898,Mapping!$A$2:$A$465,0))</f>
        <v>SKS POWER</v>
      </c>
      <c r="G1898" s="0" t="str">
        <f aca="false">INDEX(Mapping!$C$2:$C$465,MATCH(E1898,Mapping!$A$2:$A$465,0))</f>
        <v>SKS POWER</v>
      </c>
      <c r="H1898" s="2" t="n">
        <v>7.75</v>
      </c>
      <c r="I1898" s="3" t="n">
        <v>0.13</v>
      </c>
    </row>
    <row r="1899" customFormat="false" ht="15" hidden="false" customHeight="false" outlineLevel="0" collapsed="false">
      <c r="A1899" s="0" t="s">
        <v>397</v>
      </c>
      <c r="B1899" s="0" t="n">
        <f aca="false">VALUE(LEFT(A1899,4))</f>
        <v>2022</v>
      </c>
      <c r="C1899" s="0" t="str">
        <f aca="false">"FY"&amp;IF(VALUE(MID(A1899,6,2))&gt;=4,VALUE(LEFT(A1899,4)),VALUE(LEFT(A1899,4))-1)&amp;"-"&amp;TEXT(MOD(IF(VALUE(MID(A1899,6,2))&gt;=4,VALUE(LEFT(A1899,4)),VALUE(LEFT(A1899,4))-1)+1,100),"00")</f>
        <v>FY2021-22</v>
      </c>
      <c r="D1899" s="0" t="s">
        <v>504</v>
      </c>
      <c r="E1899" s="0" t="s">
        <v>504</v>
      </c>
      <c r="F1899" s="0" t="str">
        <f aca="false">INDEX(Mapping!$B$2:$B$465,MATCH(E1899,Mapping!$A$2:$A$465,0))</f>
        <v>RENEWJH_SLR</v>
      </c>
      <c r="G1899" s="0" t="str">
        <f aca="false">INDEX(Mapping!$C$2:$C$465,MATCH(E1899,Mapping!$A$2:$A$465,0))</f>
        <v>RENEW POWER (ALL SPVs)</v>
      </c>
      <c r="H1899" s="2" t="n">
        <v>7.29</v>
      </c>
      <c r="I1899" s="3" t="n">
        <v>0.12</v>
      </c>
    </row>
    <row r="1900" customFormat="false" ht="15" hidden="false" customHeight="false" outlineLevel="0" collapsed="false">
      <c r="A1900" s="0" t="s">
        <v>397</v>
      </c>
      <c r="B1900" s="0" t="n">
        <f aca="false">VALUE(LEFT(A1900,4))</f>
        <v>2022</v>
      </c>
      <c r="C1900" s="0" t="str">
        <f aca="false">"FY"&amp;IF(VALUE(MID(A1900,6,2))&gt;=4,VALUE(LEFT(A1900,4)),VALUE(LEFT(A1900,4))-1)&amp;"-"&amp;TEXT(MOD(IF(VALUE(MID(A1900,6,2))&gt;=4,VALUE(LEFT(A1900,4)),VALUE(LEFT(A1900,4))-1)+1,100),"00")</f>
        <v>FY2021-22</v>
      </c>
      <c r="D1900" s="0" t="s">
        <v>228</v>
      </c>
      <c r="E1900" s="0" t="s">
        <v>228</v>
      </c>
      <c r="F1900" s="0" t="str">
        <f aca="false">INDEX(Mapping!$B$2:$B$465,MATCH(E1900,Mapping!$A$2:$A$465,0))</f>
        <v>OTPC PALATANA</v>
      </c>
      <c r="G1900" s="0" t="str">
        <f aca="false">INDEX(Mapping!$C$2:$C$465,MATCH(E1900,Mapping!$A$2:$A$465,0))</f>
        <v>OTPC PALATANA</v>
      </c>
      <c r="H1900" s="2" t="n">
        <v>7.26</v>
      </c>
      <c r="I1900" s="3" t="n">
        <v>0.12</v>
      </c>
    </row>
    <row r="1901" customFormat="false" ht="15" hidden="false" customHeight="false" outlineLevel="0" collapsed="false">
      <c r="A1901" s="0" t="s">
        <v>397</v>
      </c>
      <c r="B1901" s="0" t="n">
        <f aca="false">VALUE(LEFT(A1901,4))</f>
        <v>2022</v>
      </c>
      <c r="C1901" s="0" t="str">
        <f aca="false">"FY"&amp;IF(VALUE(MID(A1901,6,2))&gt;=4,VALUE(LEFT(A1901,4)),VALUE(LEFT(A1901,4))-1)&amp;"-"&amp;TEXT(MOD(IF(VALUE(MID(A1901,6,2))&gt;=4,VALUE(LEFT(A1901,4)),VALUE(LEFT(A1901,4))-1)+1,100),"00")</f>
        <v>FY2021-22</v>
      </c>
      <c r="D1901" s="0" t="s">
        <v>396</v>
      </c>
      <c r="E1901" s="0" t="s">
        <v>396</v>
      </c>
      <c r="F1901" s="0" t="str">
        <f aca="false">INDEX(Mapping!$B$2:$B$465,MATCH(E1901,Mapping!$A$2:$A$465,0))</f>
        <v>AHEJ4L_SOLAR</v>
      </c>
      <c r="G1901" s="0" t="str">
        <f aca="false">INDEX(Mapping!$C$2:$C$465,MATCH(E1901,Mapping!$A$2:$A$465,0))</f>
        <v>AHEJ4L_SOLAR</v>
      </c>
      <c r="H1901" s="2" t="n">
        <v>7.15</v>
      </c>
      <c r="I1901" s="3" t="n">
        <v>0.12</v>
      </c>
    </row>
    <row r="1902" customFormat="false" ht="15" hidden="false" customHeight="false" outlineLevel="0" collapsed="false">
      <c r="A1902" s="0" t="s">
        <v>397</v>
      </c>
      <c r="B1902" s="0" t="n">
        <f aca="false">VALUE(LEFT(A1902,4))</f>
        <v>2022</v>
      </c>
      <c r="C1902" s="0" t="str">
        <f aca="false">"FY"&amp;IF(VALUE(MID(A1902,6,2))&gt;=4,VALUE(LEFT(A1902,4)),VALUE(LEFT(A1902,4))-1)&amp;"-"&amp;TEXT(MOD(IF(VALUE(MID(A1902,6,2))&gt;=4,VALUE(LEFT(A1902,4)),VALUE(LEFT(A1902,4))-1)+1,100),"00")</f>
        <v>FY2021-22</v>
      </c>
      <c r="D1902" s="0" t="s">
        <v>361</v>
      </c>
      <c r="E1902" s="0" t="s">
        <v>361</v>
      </c>
      <c r="F1902" s="0" t="str">
        <f aca="false">INDEX(Mapping!$B$2:$B$465,MATCH(E1902,Mapping!$A$2:$A$465,0))</f>
        <v>RGPPL</v>
      </c>
      <c r="G1902" s="0" t="str">
        <f aca="false">INDEX(Mapping!$C$2:$C$465,MATCH(E1902,Mapping!$A$2:$A$465,0))</f>
        <v>RGPPL</v>
      </c>
      <c r="H1902" s="2" t="n">
        <v>6.71</v>
      </c>
      <c r="I1902" s="3" t="n">
        <v>0.11</v>
      </c>
    </row>
    <row r="1903" customFormat="false" ht="15" hidden="false" customHeight="false" outlineLevel="0" collapsed="false">
      <c r="A1903" s="0" t="s">
        <v>397</v>
      </c>
      <c r="B1903" s="0" t="n">
        <f aca="false">VALUE(LEFT(A1903,4))</f>
        <v>2022</v>
      </c>
      <c r="C1903" s="0" t="str">
        <f aca="false">"FY"&amp;IF(VALUE(MID(A1903,6,2))&gt;=4,VALUE(LEFT(A1903,4)),VALUE(LEFT(A1903,4))-1)&amp;"-"&amp;TEXT(MOD(IF(VALUE(MID(A1903,6,2))&gt;=4,VALUE(LEFT(A1903,4)),VALUE(LEFT(A1903,4))-1)+1,100),"00")</f>
        <v>FY2021-22</v>
      </c>
      <c r="D1903" s="0" t="s">
        <v>191</v>
      </c>
      <c r="E1903" s="0" t="s">
        <v>191</v>
      </c>
      <c r="F1903" s="0" t="str">
        <f aca="false">INDEX(Mapping!$B$2:$B$465,MATCH(E1903,Mapping!$A$2:$A$465,0))</f>
        <v>DIKCHU HEP</v>
      </c>
      <c r="G1903" s="0" t="str">
        <f aca="false">INDEX(Mapping!$C$2:$C$465,MATCH(E1903,Mapping!$A$2:$A$465,0))</f>
        <v>DIKCHU HEP</v>
      </c>
      <c r="H1903" s="2" t="n">
        <v>6.29</v>
      </c>
      <c r="I1903" s="3" t="n">
        <v>0.11</v>
      </c>
    </row>
    <row r="1904" customFormat="false" ht="15" hidden="false" customHeight="false" outlineLevel="0" collapsed="false">
      <c r="A1904" s="0" t="s">
        <v>397</v>
      </c>
      <c r="B1904" s="0" t="n">
        <f aca="false">VALUE(LEFT(A1904,4))</f>
        <v>2022</v>
      </c>
      <c r="C1904" s="0" t="str">
        <f aca="false">"FY"&amp;IF(VALUE(MID(A1904,6,2))&gt;=4,VALUE(LEFT(A1904,4)),VALUE(LEFT(A1904,4))-1)&amp;"-"&amp;TEXT(MOD(IF(VALUE(MID(A1904,6,2))&gt;=4,VALUE(LEFT(A1904,4)),VALUE(LEFT(A1904,4))-1)+1,100),"00")</f>
        <v>FY2021-22</v>
      </c>
      <c r="D1904" s="0" t="s">
        <v>114</v>
      </c>
      <c r="E1904" s="0" t="s">
        <v>114</v>
      </c>
      <c r="F1904" s="0" t="str">
        <f aca="false">INDEX(Mapping!$B$2:$B$465,MATCH(E1904,Mapping!$A$2:$A$465,0))</f>
        <v>ADANI POWER - RAIGARH TPP (EX-REGL)</v>
      </c>
      <c r="G1904" s="0" t="str">
        <f aca="false">INDEX(Mapping!$C$2:$C$465,MATCH(E1904,Mapping!$A$2:$A$465,0))</f>
        <v>ADANI POWER (ALL PLANTS)</v>
      </c>
      <c r="H1904" s="2" t="n">
        <v>6.28</v>
      </c>
      <c r="I1904" s="3" t="n">
        <v>0.11</v>
      </c>
    </row>
    <row r="1905" customFormat="false" ht="15" hidden="false" customHeight="false" outlineLevel="0" collapsed="false">
      <c r="A1905" s="0" t="s">
        <v>397</v>
      </c>
      <c r="B1905" s="0" t="n">
        <f aca="false">VALUE(LEFT(A1905,4))</f>
        <v>2022</v>
      </c>
      <c r="C1905" s="0" t="str">
        <f aca="false">"FY"&amp;IF(VALUE(MID(A1905,6,2))&gt;=4,VALUE(LEFT(A1905,4)),VALUE(LEFT(A1905,4))-1)&amp;"-"&amp;TEXT(MOD(IF(VALUE(MID(A1905,6,2))&gt;=4,VALUE(LEFT(A1905,4)),VALUE(LEFT(A1905,4))-1)+1,100),"00")</f>
        <v>FY2021-22</v>
      </c>
      <c r="D1905" s="0" t="s">
        <v>465</v>
      </c>
      <c r="E1905" s="0" t="s">
        <v>465</v>
      </c>
      <c r="F1905" s="0" t="str">
        <f aca="false">INDEX(Mapping!$B$2:$B$465,MATCH(E1905,Mapping!$A$2:$A$465,0))</f>
        <v>AHEJ2L_SOLAR</v>
      </c>
      <c r="G1905" s="0" t="str">
        <f aca="false">INDEX(Mapping!$C$2:$C$465,MATCH(E1905,Mapping!$A$2:$A$465,0))</f>
        <v>AHEJ2L_SOLAR</v>
      </c>
      <c r="H1905" s="2" t="n">
        <v>5.87</v>
      </c>
      <c r="I1905" s="3" t="n">
        <v>0.1</v>
      </c>
    </row>
    <row r="1906" customFormat="false" ht="15" hidden="false" customHeight="false" outlineLevel="0" collapsed="false">
      <c r="A1906" s="0" t="s">
        <v>397</v>
      </c>
      <c r="B1906" s="0" t="n">
        <f aca="false">VALUE(LEFT(A1906,4))</f>
        <v>2022</v>
      </c>
      <c r="C1906" s="0" t="str">
        <f aca="false">"FY"&amp;IF(VALUE(MID(A1906,6,2))&gt;=4,VALUE(LEFT(A1906,4)),VALUE(LEFT(A1906,4))-1)&amp;"-"&amp;TEXT(MOD(IF(VALUE(MID(A1906,6,2))&gt;=4,VALUE(LEFT(A1906,4)),VALUE(LEFT(A1906,4))-1)+1,100),"00")</f>
        <v>FY2021-22</v>
      </c>
      <c r="D1906" s="0" t="s">
        <v>131</v>
      </c>
      <c r="E1906" s="0" t="s">
        <v>131</v>
      </c>
      <c r="F1906" s="0" t="str">
        <f aca="false">INDEX(Mapping!$B$2:$B$465,MATCH(E1906,Mapping!$A$2:$A$465,0))</f>
        <v>KSK MAHANADI</v>
      </c>
      <c r="G1906" s="0" t="str">
        <f aca="false">INDEX(Mapping!$C$2:$C$465,MATCH(E1906,Mapping!$A$2:$A$465,0))</f>
        <v>JSW ENERGY (INCL. KSK MAHANADI)</v>
      </c>
      <c r="H1906" s="2" t="n">
        <v>5.77</v>
      </c>
      <c r="I1906" s="3" t="n">
        <v>0.1</v>
      </c>
    </row>
    <row r="1907" customFormat="false" ht="15" hidden="false" customHeight="false" outlineLevel="0" collapsed="false">
      <c r="A1907" s="0" t="s">
        <v>397</v>
      </c>
      <c r="B1907" s="0" t="n">
        <f aca="false">VALUE(LEFT(A1907,4))</f>
        <v>2022</v>
      </c>
      <c r="C1907" s="0" t="str">
        <f aca="false">"FY"&amp;IF(VALUE(MID(A1907,6,2))&gt;=4,VALUE(LEFT(A1907,4)),VALUE(LEFT(A1907,4))-1)&amp;"-"&amp;TEXT(MOD(IF(VALUE(MID(A1907,6,2))&gt;=4,VALUE(LEFT(A1907,4)),VALUE(LEFT(A1907,4))-1)+1,100),"00")</f>
        <v>FY2021-22</v>
      </c>
      <c r="D1907" s="0" t="s">
        <v>31</v>
      </c>
      <c r="E1907" s="0" t="s">
        <v>31</v>
      </c>
      <c r="F1907" s="0" t="str">
        <f aca="false">INDEX(Mapping!$B$2:$B$465,MATCH(E1907,Mapping!$A$2:$A$465,0))</f>
        <v>GUJARAT</v>
      </c>
      <c r="G1907" s="0" t="str">
        <f aca="false">INDEX(Mapping!$C$2:$C$465,MATCH(E1907,Mapping!$A$2:$A$465,0))</f>
        <v>GUJARAT</v>
      </c>
      <c r="H1907" s="2" t="n">
        <v>5.75</v>
      </c>
      <c r="I1907" s="3" t="n">
        <v>0.1</v>
      </c>
    </row>
    <row r="1908" customFormat="false" ht="15" hidden="false" customHeight="false" outlineLevel="0" collapsed="false">
      <c r="A1908" s="0" t="s">
        <v>397</v>
      </c>
      <c r="B1908" s="0" t="n">
        <f aca="false">VALUE(LEFT(A1908,4))</f>
        <v>2022</v>
      </c>
      <c r="C1908" s="0" t="str">
        <f aca="false">"FY"&amp;IF(VALUE(MID(A1908,6,2))&gt;=4,VALUE(LEFT(A1908,4)),VALUE(LEFT(A1908,4))-1)&amp;"-"&amp;TEXT(MOD(IF(VALUE(MID(A1908,6,2))&gt;=4,VALUE(LEFT(A1908,4)),VALUE(LEFT(A1908,4))-1)+1,100),"00")</f>
        <v>FY2021-22</v>
      </c>
      <c r="D1908" s="0" t="s">
        <v>319</v>
      </c>
      <c r="E1908" s="0" t="s">
        <v>319</v>
      </c>
      <c r="F1908" s="0" t="str">
        <f aca="false">INDEX(Mapping!$B$2:$B$465,MATCH(E1908,Mapping!$A$2:$A$465,0))</f>
        <v>SORANG HEP</v>
      </c>
      <c r="G1908" s="0" t="str">
        <f aca="false">INDEX(Mapping!$C$2:$C$465,MATCH(E1908,Mapping!$A$2:$A$465,0))</f>
        <v>SORANG HEP</v>
      </c>
      <c r="H1908" s="2" t="n">
        <v>4.96</v>
      </c>
      <c r="I1908" s="3" t="n">
        <v>0.08</v>
      </c>
    </row>
    <row r="1909" customFormat="false" ht="15" hidden="false" customHeight="false" outlineLevel="0" collapsed="false">
      <c r="A1909" s="0" t="s">
        <v>397</v>
      </c>
      <c r="B1909" s="0" t="n">
        <f aca="false">VALUE(LEFT(A1909,4))</f>
        <v>2022</v>
      </c>
      <c r="C1909" s="0" t="str">
        <f aca="false">"FY"&amp;IF(VALUE(MID(A1909,6,2))&gt;=4,VALUE(LEFT(A1909,4)),VALUE(LEFT(A1909,4))-1)&amp;"-"&amp;TEXT(MOD(IF(VALUE(MID(A1909,6,2))&gt;=4,VALUE(LEFT(A1909,4)),VALUE(LEFT(A1909,4))-1)+1,100),"00")</f>
        <v>FY2021-22</v>
      </c>
      <c r="D1909" s="0" t="s">
        <v>42</v>
      </c>
      <c r="E1909" s="0" t="s">
        <v>42</v>
      </c>
      <c r="F1909" s="0" t="str">
        <f aca="false">INDEX(Mapping!$B$2:$B$465,MATCH(E1909,Mapping!$A$2:$A$465,0))</f>
        <v>PUNJAB</v>
      </c>
      <c r="G1909" s="0" t="str">
        <f aca="false">INDEX(Mapping!$C$2:$C$465,MATCH(E1909,Mapping!$A$2:$A$465,0))</f>
        <v>PUNJAB</v>
      </c>
      <c r="H1909" s="2" t="n">
        <v>4.03</v>
      </c>
      <c r="I1909" s="3" t="n">
        <v>0.07</v>
      </c>
    </row>
    <row r="1910" customFormat="false" ht="15" hidden="false" customHeight="false" outlineLevel="0" collapsed="false">
      <c r="A1910" s="0" t="s">
        <v>397</v>
      </c>
      <c r="B1910" s="0" t="n">
        <f aca="false">VALUE(LEFT(A1910,4))</f>
        <v>2022</v>
      </c>
      <c r="C1910" s="0" t="str">
        <f aca="false">"FY"&amp;IF(VALUE(MID(A1910,6,2))&gt;=4,VALUE(LEFT(A1910,4)),VALUE(LEFT(A1910,4))-1)&amp;"-"&amp;TEXT(MOD(IF(VALUE(MID(A1910,6,2))&gt;=4,VALUE(LEFT(A1910,4)),VALUE(LEFT(A1910,4))-1)+1,100),"00")</f>
        <v>FY2021-22</v>
      </c>
      <c r="D1910" s="0" t="s">
        <v>195</v>
      </c>
      <c r="E1910" s="0" t="s">
        <v>195</v>
      </c>
      <c r="F1910" s="0" t="str">
        <f aca="false">INDEX(Mapping!$B$2:$B$465,MATCH(E1910,Mapping!$A$2:$A$465,0))</f>
        <v>COASTAL ENERGEN</v>
      </c>
      <c r="G1910" s="0" t="str">
        <f aca="false">INDEX(Mapping!$C$2:$C$465,MATCH(E1910,Mapping!$A$2:$A$465,0))</f>
        <v>COASTAL ENERGEN</v>
      </c>
      <c r="H1910" s="2" t="n">
        <v>3.74</v>
      </c>
      <c r="I1910" s="3" t="n">
        <v>0.06</v>
      </c>
    </row>
    <row r="1911" customFormat="false" ht="15" hidden="false" customHeight="false" outlineLevel="0" collapsed="false">
      <c r="A1911" s="0" t="s">
        <v>397</v>
      </c>
      <c r="B1911" s="0" t="n">
        <f aca="false">VALUE(LEFT(A1911,4))</f>
        <v>2022</v>
      </c>
      <c r="C1911" s="0" t="str">
        <f aca="false">"FY"&amp;IF(VALUE(MID(A1911,6,2))&gt;=4,VALUE(LEFT(A1911,4)),VALUE(LEFT(A1911,4))-1)&amp;"-"&amp;TEXT(MOD(IF(VALUE(MID(A1911,6,2))&gt;=4,VALUE(LEFT(A1911,4)),VALUE(LEFT(A1911,4))-1)+1,100),"00")</f>
        <v>FY2021-22</v>
      </c>
      <c r="D1911" s="0" t="s">
        <v>408</v>
      </c>
      <c r="E1911" s="0" t="s">
        <v>408</v>
      </c>
      <c r="F1911" s="0" t="str">
        <f aca="false">INDEX(Mapping!$B$2:$B$465,MATCH(E1911,Mapping!$A$2:$A$465,0))</f>
        <v>ADANI GREEN</v>
      </c>
      <c r="G1911" s="0" t="str">
        <f aca="false">INDEX(Mapping!$C$2:$C$465,MATCH(E1911,Mapping!$A$2:$A$465,0))</f>
        <v>ADANI GREEN ENERGY (ALL SPVs)</v>
      </c>
      <c r="H1911" s="2" t="n">
        <v>2.72</v>
      </c>
      <c r="I1911" s="3" t="n">
        <v>0.05</v>
      </c>
    </row>
    <row r="1912" customFormat="false" ht="15" hidden="false" customHeight="false" outlineLevel="0" collapsed="false">
      <c r="A1912" s="0" t="s">
        <v>397</v>
      </c>
      <c r="B1912" s="0" t="n">
        <f aca="false">VALUE(LEFT(A1912,4))</f>
        <v>2022</v>
      </c>
      <c r="C1912" s="0" t="str">
        <f aca="false">"FY"&amp;IF(VALUE(MID(A1912,6,2))&gt;=4,VALUE(LEFT(A1912,4)),VALUE(LEFT(A1912,4))-1)&amp;"-"&amp;TEXT(MOD(IF(VALUE(MID(A1912,6,2))&gt;=4,VALUE(LEFT(A1912,4)),VALUE(LEFT(A1912,4))-1)+1,100),"00")</f>
        <v>FY2021-22</v>
      </c>
      <c r="D1912" s="0" t="s">
        <v>272</v>
      </c>
      <c r="E1912" s="0" t="s">
        <v>272</v>
      </c>
      <c r="F1912" s="0" t="str">
        <f aca="false">INDEX(Mapping!$B$2:$B$465,MATCH(E1912,Mapping!$A$2:$A$465,0))</f>
        <v>BALCO</v>
      </c>
      <c r="G1912" s="0" t="str">
        <f aca="false">INDEX(Mapping!$C$2:$C$465,MATCH(E1912,Mapping!$A$2:$A$465,0))</f>
        <v>BALCO</v>
      </c>
      <c r="H1912" s="2" t="n">
        <v>2.63</v>
      </c>
      <c r="I1912" s="3" t="n">
        <v>0.04</v>
      </c>
    </row>
    <row r="1913" customFormat="false" ht="15" hidden="false" customHeight="false" outlineLevel="0" collapsed="false">
      <c r="A1913" s="0" t="s">
        <v>397</v>
      </c>
      <c r="B1913" s="0" t="n">
        <f aca="false">VALUE(LEFT(A1913,4))</f>
        <v>2022</v>
      </c>
      <c r="C1913" s="0" t="str">
        <f aca="false">"FY"&amp;IF(VALUE(MID(A1913,6,2))&gt;=4,VALUE(LEFT(A1913,4)),VALUE(LEFT(A1913,4))-1)&amp;"-"&amp;TEXT(MOD(IF(VALUE(MID(A1913,6,2))&gt;=4,VALUE(LEFT(A1913,4)),VALUE(LEFT(A1913,4))-1)+1,100),"00")</f>
        <v>FY2021-22</v>
      </c>
      <c r="D1913" s="0" t="s">
        <v>150</v>
      </c>
      <c r="E1913" s="0" t="s">
        <v>150</v>
      </c>
      <c r="F1913" s="0" t="str">
        <f aca="false">INDEX(Mapping!$B$2:$B$465,MATCH(E1913,Mapping!$A$2:$A$465,0))</f>
        <v>DNH &amp; DD (UT)</v>
      </c>
      <c r="G1913" s="0" t="str">
        <f aca="false">INDEX(Mapping!$C$2:$C$465,MATCH(E1913,Mapping!$A$2:$A$465,0))</f>
        <v>DNH &amp; DD (UT)</v>
      </c>
      <c r="H1913" s="2" t="n">
        <v>2.21</v>
      </c>
      <c r="I1913" s="3" t="n">
        <v>0.04</v>
      </c>
    </row>
    <row r="1914" customFormat="false" ht="15" hidden="false" customHeight="false" outlineLevel="0" collapsed="false">
      <c r="A1914" s="0" t="s">
        <v>397</v>
      </c>
      <c r="B1914" s="0" t="n">
        <f aca="false">VALUE(LEFT(A1914,4))</f>
        <v>2022</v>
      </c>
      <c r="C1914" s="0" t="str">
        <f aca="false">"FY"&amp;IF(VALUE(MID(A1914,6,2))&gt;=4,VALUE(LEFT(A1914,4)),VALUE(LEFT(A1914,4))-1)&amp;"-"&amp;TEXT(MOD(IF(VALUE(MID(A1914,6,2))&gt;=4,VALUE(LEFT(A1914,4)),VALUE(LEFT(A1914,4))-1)+1,100),"00")</f>
        <v>FY2021-22</v>
      </c>
      <c r="D1914" s="0" t="s">
        <v>56</v>
      </c>
      <c r="E1914" s="0" t="s">
        <v>56</v>
      </c>
      <c r="F1914" s="0" t="str">
        <f aca="false">INDEX(Mapping!$B$2:$B$465,MATCH(E1914,Mapping!$A$2:$A$465,0))</f>
        <v>UTTARAKHAND</v>
      </c>
      <c r="G1914" s="0" t="str">
        <f aca="false">INDEX(Mapping!$C$2:$C$465,MATCH(E1914,Mapping!$A$2:$A$465,0))</f>
        <v>UTTARAKHAND</v>
      </c>
      <c r="H1914" s="2" t="n">
        <v>1.98</v>
      </c>
      <c r="I1914" s="3" t="n">
        <v>0.03</v>
      </c>
    </row>
    <row r="1915" customFormat="false" ht="15" hidden="false" customHeight="false" outlineLevel="0" collapsed="false">
      <c r="A1915" s="0" t="s">
        <v>397</v>
      </c>
      <c r="B1915" s="0" t="n">
        <f aca="false">VALUE(LEFT(A1915,4))</f>
        <v>2022</v>
      </c>
      <c r="C1915" s="0" t="str">
        <f aca="false">"FY"&amp;IF(VALUE(MID(A1915,6,2))&gt;=4,VALUE(LEFT(A1915,4)),VALUE(LEFT(A1915,4))-1)&amp;"-"&amp;TEXT(MOD(IF(VALUE(MID(A1915,6,2))&gt;=4,VALUE(LEFT(A1915,4)),VALUE(LEFT(A1915,4))-1)+1,100),"00")</f>
        <v>FY2021-22</v>
      </c>
      <c r="D1915" s="0" t="s">
        <v>532</v>
      </c>
      <c r="E1915" s="0" t="s">
        <v>532</v>
      </c>
      <c r="F1915" s="0" t="str">
        <f aca="false">INDEX(Mapping!$B$2:$B$465,MATCH(E1915,Mapping!$A$2:$A$465,0))</f>
        <v>RENEWURJA_SLR</v>
      </c>
      <c r="G1915" s="0" t="str">
        <f aca="false">INDEX(Mapping!$C$2:$C$465,MATCH(E1915,Mapping!$A$2:$A$465,0))</f>
        <v>RENEW POWER (ALL SPVs)</v>
      </c>
      <c r="H1915" s="2" t="n">
        <v>1.86</v>
      </c>
      <c r="I1915" s="3" t="n">
        <v>0.03</v>
      </c>
    </row>
    <row r="1916" customFormat="false" ht="15" hidden="false" customHeight="false" outlineLevel="0" collapsed="false">
      <c r="A1916" s="0" t="s">
        <v>397</v>
      </c>
      <c r="B1916" s="0" t="n">
        <f aca="false">VALUE(LEFT(A1916,4))</f>
        <v>2022</v>
      </c>
      <c r="C1916" s="0" t="str">
        <f aca="false">"FY"&amp;IF(VALUE(MID(A1916,6,2))&gt;=4,VALUE(LEFT(A1916,4)),VALUE(LEFT(A1916,4))-1)&amp;"-"&amp;TEXT(MOD(IF(VALUE(MID(A1916,6,2))&gt;=4,VALUE(LEFT(A1916,4)),VALUE(LEFT(A1916,4))-1)+1,100),"00")</f>
        <v>FY2021-22</v>
      </c>
      <c r="D1916" s="0" t="s">
        <v>240</v>
      </c>
      <c r="E1916" s="0" t="s">
        <v>240</v>
      </c>
      <c r="F1916" s="0" t="str">
        <f aca="false">INDEX(Mapping!$B$2:$B$465,MATCH(E1916,Mapping!$A$2:$A$465,0))</f>
        <v>CHUZACHEN HEP</v>
      </c>
      <c r="G1916" s="0" t="str">
        <f aca="false">INDEX(Mapping!$C$2:$C$465,MATCH(E1916,Mapping!$A$2:$A$465,0))</f>
        <v>CHUZACHEN HEP</v>
      </c>
      <c r="H1916" s="2" t="n">
        <v>1.56</v>
      </c>
      <c r="I1916" s="3" t="n">
        <v>0.03</v>
      </c>
    </row>
    <row r="1917" customFormat="false" ht="15" hidden="false" customHeight="false" outlineLevel="0" collapsed="false">
      <c r="A1917" s="0" t="s">
        <v>397</v>
      </c>
      <c r="B1917" s="0" t="n">
        <f aca="false">VALUE(LEFT(A1917,4))</f>
        <v>2022</v>
      </c>
      <c r="C1917" s="0" t="str">
        <f aca="false">"FY"&amp;IF(VALUE(MID(A1917,6,2))&gt;=4,VALUE(LEFT(A1917,4)),VALUE(LEFT(A1917,4))-1)&amp;"-"&amp;TEXT(MOD(IF(VALUE(MID(A1917,6,2))&gt;=4,VALUE(LEFT(A1917,4)),VALUE(LEFT(A1917,4))-1)+1,100),"00")</f>
        <v>FY2021-22</v>
      </c>
      <c r="D1917" s="0" t="s">
        <v>315</v>
      </c>
      <c r="E1917" s="0" t="s">
        <v>315</v>
      </c>
      <c r="F1917" s="0" t="str">
        <f aca="false">INDEX(Mapping!$B$2:$B$465,MATCH(E1917,Mapping!$A$2:$A$465,0))</f>
        <v>DHARIWAL INFRASTRUCTURE</v>
      </c>
      <c r="G1917" s="0" t="str">
        <f aca="false">INDEX(Mapping!$C$2:$C$465,MATCH(E1917,Mapping!$A$2:$A$465,0))</f>
        <v>DHARIWAL INFRASTRUCTURE</v>
      </c>
      <c r="H1917" s="2" t="n">
        <v>1.48</v>
      </c>
      <c r="I1917" s="3" t="n">
        <v>0.03</v>
      </c>
    </row>
    <row r="1918" customFormat="false" ht="15" hidden="false" customHeight="false" outlineLevel="0" collapsed="false">
      <c r="A1918" s="0" t="s">
        <v>397</v>
      </c>
      <c r="B1918" s="0" t="n">
        <f aca="false">VALUE(LEFT(A1918,4))</f>
        <v>2022</v>
      </c>
      <c r="C1918" s="0" t="str">
        <f aca="false">"FY"&amp;IF(VALUE(MID(A1918,6,2))&gt;=4,VALUE(LEFT(A1918,4)),VALUE(LEFT(A1918,4))-1)&amp;"-"&amp;TEXT(MOD(IF(VALUE(MID(A1918,6,2))&gt;=4,VALUE(LEFT(A1918,4)),VALUE(LEFT(A1918,4))-1)+1,100),"00")</f>
        <v>FY2021-22</v>
      </c>
      <c r="D1918" s="0" t="s">
        <v>253</v>
      </c>
      <c r="E1918" s="0" t="s">
        <v>253</v>
      </c>
      <c r="F1918" s="0" t="str">
        <f aca="false">INDEX(Mapping!$B$2:$B$465,MATCH(E1918,Mapping!$A$2:$A$465,0))</f>
        <v>NAGALAND</v>
      </c>
      <c r="G1918" s="0" t="str">
        <f aca="false">INDEX(Mapping!$C$2:$C$465,MATCH(E1918,Mapping!$A$2:$A$465,0))</f>
        <v>NAGALAND</v>
      </c>
      <c r="H1918" s="2" t="n">
        <v>1.22</v>
      </c>
      <c r="I1918" s="3" t="n">
        <v>0.02</v>
      </c>
    </row>
    <row r="1919" customFormat="false" ht="15" hidden="false" customHeight="false" outlineLevel="0" collapsed="false">
      <c r="A1919" s="0" t="s">
        <v>397</v>
      </c>
      <c r="B1919" s="0" t="n">
        <f aca="false">VALUE(LEFT(A1919,4))</f>
        <v>2022</v>
      </c>
      <c r="C1919" s="0" t="str">
        <f aca="false">"FY"&amp;IF(VALUE(MID(A1919,6,2))&gt;=4,VALUE(LEFT(A1919,4)),VALUE(LEFT(A1919,4))-1)&amp;"-"&amp;TEXT(MOD(IF(VALUE(MID(A1919,6,2))&gt;=4,VALUE(LEFT(A1919,4)),VALUE(LEFT(A1919,4))-1)+1,100),"00")</f>
        <v>FY2021-22</v>
      </c>
      <c r="D1919" s="0" t="s">
        <v>44</v>
      </c>
      <c r="E1919" s="0" t="s">
        <v>44</v>
      </c>
      <c r="F1919" s="0" t="str">
        <f aca="false">INDEX(Mapping!$B$2:$B$465,MATCH(E1919,Mapping!$A$2:$A$465,0))</f>
        <v>HARYANA</v>
      </c>
      <c r="G1919" s="0" t="str">
        <f aca="false">INDEX(Mapping!$C$2:$C$465,MATCH(E1919,Mapping!$A$2:$A$465,0))</f>
        <v>HARYANA</v>
      </c>
      <c r="H1919" s="2" t="n">
        <v>0.74</v>
      </c>
      <c r="I1919" s="3" t="n">
        <v>0.01</v>
      </c>
    </row>
    <row r="1920" customFormat="false" ht="15" hidden="false" customHeight="false" outlineLevel="0" collapsed="false">
      <c r="A1920" s="0" t="s">
        <v>397</v>
      </c>
      <c r="B1920" s="0" t="n">
        <f aca="false">VALUE(LEFT(A1920,4))</f>
        <v>2022</v>
      </c>
      <c r="C1920" s="0" t="str">
        <f aca="false">"FY"&amp;IF(VALUE(MID(A1920,6,2))&gt;=4,VALUE(LEFT(A1920,4)),VALUE(LEFT(A1920,4))-1)&amp;"-"&amp;TEXT(MOD(IF(VALUE(MID(A1920,6,2))&gt;=4,VALUE(LEFT(A1920,4)),VALUE(LEFT(A1920,4))-1)+1,100),"00")</f>
        <v>FY2021-22</v>
      </c>
      <c r="D1920" s="0" t="s">
        <v>327</v>
      </c>
      <c r="E1920" s="0" t="s">
        <v>327</v>
      </c>
      <c r="F1920" s="0" t="str">
        <f aca="false">INDEX(Mapping!$B$2:$B$465,MATCH(E1920,Mapping!$A$2:$A$465,0))</f>
        <v>LANCO BUDHIL</v>
      </c>
      <c r="G1920" s="0" t="str">
        <f aca="false">INDEX(Mapping!$C$2:$C$465,MATCH(E1920,Mapping!$A$2:$A$465,0))</f>
        <v>GREENKO GROUP</v>
      </c>
      <c r="H1920" s="2" t="n">
        <v>0.71</v>
      </c>
      <c r="I1920" s="3" t="n">
        <v>0.01</v>
      </c>
    </row>
    <row r="1921" customFormat="false" ht="15" hidden="false" customHeight="false" outlineLevel="0" collapsed="false">
      <c r="A1921" s="0" t="s">
        <v>397</v>
      </c>
      <c r="B1921" s="0" t="n">
        <f aca="false">VALUE(LEFT(A1921,4))</f>
        <v>2022</v>
      </c>
      <c r="C1921" s="0" t="str">
        <f aca="false">"FY"&amp;IF(VALUE(MID(A1921,6,2))&gt;=4,VALUE(LEFT(A1921,4)),VALUE(LEFT(A1921,4))-1)&amp;"-"&amp;TEXT(MOD(IF(VALUE(MID(A1921,6,2))&gt;=4,VALUE(LEFT(A1921,4)),VALUE(LEFT(A1921,4))-1)+1,100),"00")</f>
        <v>FY2021-22</v>
      </c>
      <c r="D1921" s="0" t="s">
        <v>159</v>
      </c>
      <c r="E1921" s="0" t="s">
        <v>159</v>
      </c>
      <c r="F1921" s="0" t="str">
        <f aca="false">INDEX(Mapping!$B$2:$B$465,MATCH(E1921,Mapping!$A$2:$A$465,0))</f>
        <v>GMR WARORA (EX-EMCO)</v>
      </c>
      <c r="G1921" s="0" t="str">
        <f aca="false">INDEX(Mapping!$C$2:$C$465,MATCH(E1921,Mapping!$A$2:$A$465,0))</f>
        <v>GMR ENERGY</v>
      </c>
      <c r="H1921" s="2" t="n">
        <v>0.48</v>
      </c>
      <c r="I1921" s="3" t="n">
        <v>0.01</v>
      </c>
    </row>
    <row r="1922" customFormat="false" ht="15" hidden="false" customHeight="false" outlineLevel="0" collapsed="false">
      <c r="A1922" s="0" t="s">
        <v>397</v>
      </c>
      <c r="B1922" s="0" t="n">
        <f aca="false">VALUE(LEFT(A1922,4))</f>
        <v>2022</v>
      </c>
      <c r="C1922" s="0" t="str">
        <f aca="false">"FY"&amp;IF(VALUE(MID(A1922,6,2))&gt;=4,VALUE(LEFT(A1922,4)),VALUE(LEFT(A1922,4))-1)&amp;"-"&amp;TEXT(MOD(IF(VALUE(MID(A1922,6,2))&gt;=4,VALUE(LEFT(A1922,4)),VALUE(LEFT(A1922,4))-1)+1,100),"00")</f>
        <v>FY2021-22</v>
      </c>
      <c r="D1922" s="0" t="s">
        <v>265</v>
      </c>
      <c r="E1922" s="0" t="s">
        <v>265</v>
      </c>
      <c r="F1922" s="0" t="str">
        <f aca="false">INDEX(Mapping!$B$2:$B$465,MATCH(E1922,Mapping!$A$2:$A$465,0))</f>
        <v>NTPC STATIONS</v>
      </c>
      <c r="G1922" s="0" t="str">
        <f aca="false">INDEX(Mapping!$C$2:$C$465,MATCH(E1922,Mapping!$A$2:$A$465,0))</f>
        <v>NTPC GROUP</v>
      </c>
      <c r="H1922" s="2" t="n">
        <v>0.46</v>
      </c>
      <c r="I1922" s="3" t="n">
        <v>0.01</v>
      </c>
    </row>
    <row r="1923" customFormat="false" ht="15" hidden="false" customHeight="false" outlineLevel="0" collapsed="false">
      <c r="A1923" s="0" t="s">
        <v>397</v>
      </c>
      <c r="B1923" s="0" t="n">
        <f aca="false">VALUE(LEFT(A1923,4))</f>
        <v>2022</v>
      </c>
      <c r="C1923" s="0" t="str">
        <f aca="false">"FY"&amp;IF(VALUE(MID(A1923,6,2))&gt;=4,VALUE(LEFT(A1923,4)),VALUE(LEFT(A1923,4))-1)&amp;"-"&amp;TEXT(MOD(IF(VALUE(MID(A1923,6,2))&gt;=4,VALUE(LEFT(A1923,4)),VALUE(LEFT(A1923,4))-1)+1,100),"00")</f>
        <v>FY2021-22</v>
      </c>
      <c r="D1923" s="0" t="s">
        <v>523</v>
      </c>
      <c r="E1923" s="0" t="s">
        <v>523</v>
      </c>
      <c r="F1923" s="0" t="str">
        <f aca="false">INDEX(Mapping!$B$2:$B$465,MATCH(E1923,Mapping!$A$2:$A$465,0))</f>
        <v>OSTRO</v>
      </c>
      <c r="G1923" s="0" t="str">
        <f aca="false">INDEX(Mapping!$C$2:$C$465,MATCH(E1923,Mapping!$A$2:$A$465,0))</f>
        <v>OSTRO</v>
      </c>
      <c r="H1923" s="2" t="n">
        <v>0.31</v>
      </c>
      <c r="I1923" s="3" t="n">
        <v>0.01</v>
      </c>
    </row>
    <row r="1924" customFormat="false" ht="15" hidden="false" customHeight="false" outlineLevel="0" collapsed="false">
      <c r="A1924" s="0" t="s">
        <v>397</v>
      </c>
      <c r="B1924" s="0" t="n">
        <f aca="false">VALUE(LEFT(A1924,4))</f>
        <v>2022</v>
      </c>
      <c r="C1924" s="0" t="str">
        <f aca="false">"FY"&amp;IF(VALUE(MID(A1924,6,2))&gt;=4,VALUE(LEFT(A1924,4)),VALUE(LEFT(A1924,4))-1)&amp;"-"&amp;TEXT(MOD(IF(VALUE(MID(A1924,6,2))&gt;=4,VALUE(LEFT(A1924,4)),VALUE(LEFT(A1924,4))-1)+1,100),"00")</f>
        <v>FY2021-22</v>
      </c>
      <c r="D1924" s="0" t="s">
        <v>592</v>
      </c>
      <c r="E1924" s="0" t="s">
        <v>592</v>
      </c>
      <c r="F1924" s="0" t="str">
        <f aca="false">INDEX(Mapping!$B$2:$B$465,MATCH(E1924,Mapping!$A$2:$A$465,0))</f>
        <v>AYANA_RP1</v>
      </c>
      <c r="G1924" s="0" t="str">
        <f aca="false">INDEX(Mapping!$C$2:$C$465,MATCH(E1924,Mapping!$A$2:$A$465,0))</f>
        <v>AYANA_RP1</v>
      </c>
      <c r="H1924" s="2" t="n">
        <v>0.16</v>
      </c>
      <c r="I1924" s="3" t="n">
        <v>0.003</v>
      </c>
    </row>
    <row r="1925" customFormat="false" ht="15" hidden="false" customHeight="false" outlineLevel="0" collapsed="false">
      <c r="A1925" s="0" t="s">
        <v>397</v>
      </c>
      <c r="B1925" s="0" t="n">
        <f aca="false">VALUE(LEFT(A1925,4))</f>
        <v>2022</v>
      </c>
      <c r="C1925" s="0" t="str">
        <f aca="false">"FY"&amp;IF(VALUE(MID(A1925,6,2))&gt;=4,VALUE(LEFT(A1925,4)),VALUE(LEFT(A1925,4))-1)&amp;"-"&amp;TEXT(MOD(IF(VALUE(MID(A1925,6,2))&gt;=4,VALUE(LEFT(A1925,4)),VALUE(LEFT(A1925,4))-1)+1,100),"00")</f>
        <v>FY2021-22</v>
      </c>
      <c r="D1925" s="0" t="s">
        <v>163</v>
      </c>
      <c r="E1925" s="0" t="s">
        <v>163</v>
      </c>
      <c r="F1925" s="0" t="str">
        <f aca="false">INDEX(Mapping!$B$2:$B$465,MATCH(E1925,Mapping!$A$2:$A$465,0))</f>
        <v>NTPC STATIONS</v>
      </c>
      <c r="G1925" s="0" t="str">
        <f aca="false">INDEX(Mapping!$C$2:$C$465,MATCH(E1925,Mapping!$A$2:$A$465,0))</f>
        <v>NTPC GROUP</v>
      </c>
      <c r="H1925" s="2" t="n">
        <v>0.06</v>
      </c>
      <c r="I1925" s="3" t="n">
        <v>0.001</v>
      </c>
    </row>
    <row r="1926" customFormat="false" ht="15" hidden="false" customHeight="false" outlineLevel="0" collapsed="false">
      <c r="A1926" s="0" t="s">
        <v>485</v>
      </c>
      <c r="B1926" s="0" t="n">
        <f aca="false">VALUE(LEFT(A1926,4))</f>
        <v>2022</v>
      </c>
      <c r="C1926" s="0" t="str">
        <f aca="false">"FY"&amp;IF(VALUE(MID(A1926,6,2))&gt;=4,VALUE(LEFT(A1926,4)),VALUE(LEFT(A1926,4))-1)&amp;"-"&amp;TEXT(MOD(IF(VALUE(MID(A1926,6,2))&gt;=4,VALUE(LEFT(A1926,4)),VALUE(LEFT(A1926,4))-1)+1,100),"00")</f>
        <v>FY2022-23</v>
      </c>
      <c r="D1926" s="0" t="s">
        <v>36</v>
      </c>
      <c r="E1926" s="0" t="s">
        <v>36</v>
      </c>
      <c r="F1926" s="0" t="str">
        <f aca="false">INDEX(Mapping!$B$2:$B$465,MATCH(E1926,Mapping!$A$2:$A$465,0))</f>
        <v>UTTAR PRADESH</v>
      </c>
      <c r="G1926" s="0" t="str">
        <f aca="false">INDEX(Mapping!$C$2:$C$465,MATCH(E1926,Mapping!$A$2:$A$465,0))</f>
        <v>UTTAR PRADESH</v>
      </c>
      <c r="H1926" s="2" t="n">
        <v>713.52</v>
      </c>
      <c r="I1926" s="3" t="n">
        <v>17.35</v>
      </c>
    </row>
    <row r="1927" customFormat="false" ht="15" hidden="false" customHeight="false" outlineLevel="0" collapsed="false">
      <c r="A1927" s="0" t="s">
        <v>485</v>
      </c>
      <c r="B1927" s="0" t="n">
        <f aca="false">VALUE(LEFT(A1927,4))</f>
        <v>2022</v>
      </c>
      <c r="C1927" s="0" t="str">
        <f aca="false">"FY"&amp;IF(VALUE(MID(A1927,6,2))&gt;=4,VALUE(LEFT(A1927,4)),VALUE(LEFT(A1927,4))-1)&amp;"-"&amp;TEXT(MOD(IF(VALUE(MID(A1927,6,2))&gt;=4,VALUE(LEFT(A1927,4)),VALUE(LEFT(A1927,4))-1)+1,100),"00")</f>
        <v>FY2022-23</v>
      </c>
      <c r="D1927" s="0" t="s">
        <v>67</v>
      </c>
      <c r="E1927" s="0" t="s">
        <v>67</v>
      </c>
      <c r="F1927" s="0" t="str">
        <f aca="false">INDEX(Mapping!$B$2:$B$465,MATCH(E1927,Mapping!$A$2:$A$465,0))</f>
        <v>JINDAL POWER LTD - STAGE 2</v>
      </c>
      <c r="G1927" s="0" t="str">
        <f aca="false">INDEX(Mapping!$C$2:$C$465,MATCH(E1927,Mapping!$A$2:$A$465,0))</f>
        <v>JINDAL POWER LTD (BOTH STAGES)</v>
      </c>
      <c r="H1927" s="2" t="n">
        <v>292.98</v>
      </c>
      <c r="I1927" s="3" t="n">
        <v>7.12</v>
      </c>
    </row>
    <row r="1928" customFormat="false" ht="15" hidden="false" customHeight="false" outlineLevel="0" collapsed="false">
      <c r="A1928" s="0" t="s">
        <v>485</v>
      </c>
      <c r="B1928" s="0" t="n">
        <f aca="false">VALUE(LEFT(A1928,4))</f>
        <v>2022</v>
      </c>
      <c r="C1928" s="0" t="str">
        <f aca="false">"FY"&amp;IF(VALUE(MID(A1928,6,2))&gt;=4,VALUE(LEFT(A1928,4)),VALUE(LEFT(A1928,4))-1)&amp;"-"&amp;TEXT(MOD(IF(VALUE(MID(A1928,6,2))&gt;=4,VALUE(LEFT(A1928,4)),VALUE(LEFT(A1928,4))-1)+1,100),"00")</f>
        <v>FY2022-23</v>
      </c>
      <c r="D1928" s="0" t="s">
        <v>82</v>
      </c>
      <c r="E1928" s="0" t="s">
        <v>82</v>
      </c>
      <c r="F1928" s="0" t="str">
        <f aca="false">INDEX(Mapping!$B$2:$B$465,MATCH(E1928,Mapping!$A$2:$A$465,0))</f>
        <v>JINDAL INDIA THERMAL POWER (JITPL)</v>
      </c>
      <c r="G1928" s="0" t="str">
        <f aca="false">INDEX(Mapping!$C$2:$C$465,MATCH(E1928,Mapping!$A$2:$A$465,0))</f>
        <v>JINDAL INDIA THERMAL POWER (JITPL)</v>
      </c>
      <c r="H1928" s="2" t="n">
        <v>277.8</v>
      </c>
      <c r="I1928" s="3" t="n">
        <v>6.75</v>
      </c>
    </row>
    <row r="1929" customFormat="false" ht="15" hidden="false" customHeight="false" outlineLevel="0" collapsed="false">
      <c r="A1929" s="0" t="s">
        <v>485</v>
      </c>
      <c r="B1929" s="0" t="n">
        <f aca="false">VALUE(LEFT(A1929,4))</f>
        <v>2022</v>
      </c>
      <c r="C1929" s="0" t="str">
        <f aca="false">"FY"&amp;IF(VALUE(MID(A1929,6,2))&gt;=4,VALUE(LEFT(A1929,4)),VALUE(LEFT(A1929,4))-1)&amp;"-"&amp;TEXT(MOD(IF(VALUE(MID(A1929,6,2))&gt;=4,VALUE(LEFT(A1929,4)),VALUE(LEFT(A1929,4))-1)+1,100),"00")</f>
        <v>FY2022-23</v>
      </c>
      <c r="D1929" s="0" t="s">
        <v>57</v>
      </c>
      <c r="E1929" s="0" t="s">
        <v>57</v>
      </c>
      <c r="F1929" s="0" t="str">
        <f aca="false">INDEX(Mapping!$B$2:$B$465,MATCH(E1929,Mapping!$A$2:$A$465,0))</f>
        <v>SEIL ENERGY INDIA (EX-SEMBCORP)</v>
      </c>
      <c r="G1929" s="0" t="str">
        <f aca="false">INDEX(Mapping!$C$2:$C$465,MATCH(E1929,Mapping!$A$2:$A$465,0))</f>
        <v>SEIL ENERGY INDIA</v>
      </c>
      <c r="H1929" s="2" t="n">
        <v>256.13</v>
      </c>
      <c r="I1929" s="3" t="n">
        <v>6.23</v>
      </c>
    </row>
    <row r="1930" customFormat="false" ht="15" hidden="false" customHeight="false" outlineLevel="0" collapsed="false">
      <c r="A1930" s="0" t="s">
        <v>485</v>
      </c>
      <c r="B1930" s="0" t="n">
        <f aca="false">VALUE(LEFT(A1930,4))</f>
        <v>2022</v>
      </c>
      <c r="C1930" s="0" t="str">
        <f aca="false">"FY"&amp;IF(VALUE(MID(A1930,6,2))&gt;=4,VALUE(LEFT(A1930,4)),VALUE(LEFT(A1930,4))-1)&amp;"-"&amp;TEXT(MOD(IF(VALUE(MID(A1930,6,2))&gt;=4,VALUE(LEFT(A1930,4)),VALUE(LEFT(A1930,4))-1)+1,100),"00")</f>
        <v>FY2022-23</v>
      </c>
      <c r="D1930" s="0" t="s">
        <v>72</v>
      </c>
      <c r="E1930" s="0" t="s">
        <v>72</v>
      </c>
      <c r="F1930" s="0" t="str">
        <f aca="false">INDEX(Mapping!$B$2:$B$465,MATCH(E1930,Mapping!$A$2:$A$465,0))</f>
        <v>JINDAL POWER LTD - STAGE 1</v>
      </c>
      <c r="G1930" s="0" t="str">
        <f aca="false">INDEX(Mapping!$C$2:$C$465,MATCH(E1930,Mapping!$A$2:$A$465,0))</f>
        <v>JINDAL POWER LTD (BOTH STAGES)</v>
      </c>
      <c r="H1930" s="2" t="n">
        <v>173.8</v>
      </c>
      <c r="I1930" s="3" t="n">
        <v>4.23</v>
      </c>
    </row>
    <row r="1931" customFormat="false" ht="15" hidden="false" customHeight="false" outlineLevel="0" collapsed="false">
      <c r="A1931" s="0" t="s">
        <v>485</v>
      </c>
      <c r="B1931" s="0" t="n">
        <f aca="false">VALUE(LEFT(A1931,4))</f>
        <v>2022</v>
      </c>
      <c r="C1931" s="0" t="str">
        <f aca="false">"FY"&amp;IF(VALUE(MID(A1931,6,2))&gt;=4,VALUE(LEFT(A1931,4)),VALUE(LEFT(A1931,4))-1)&amp;"-"&amp;TEXT(MOD(IF(VALUE(MID(A1931,6,2))&gt;=4,VALUE(LEFT(A1931,4)),VALUE(LEFT(A1931,4))-1)+1,100),"00")</f>
        <v>FY2022-23</v>
      </c>
      <c r="D1931" s="0" t="s">
        <v>65</v>
      </c>
      <c r="E1931" s="0" t="s">
        <v>65</v>
      </c>
      <c r="F1931" s="0" t="str">
        <f aca="false">INDEX(Mapping!$B$2:$B$465,MATCH(E1931,Mapping!$A$2:$A$465,0))</f>
        <v>JAYPEE NIGRIE STPP</v>
      </c>
      <c r="G1931" s="0" t="str">
        <f aca="false">INDEX(Mapping!$C$2:$C$465,MATCH(E1931,Mapping!$A$2:$A$465,0))</f>
        <v>JAYPEE NIGRIE STPP</v>
      </c>
      <c r="H1931" s="2" t="n">
        <v>158.93</v>
      </c>
      <c r="I1931" s="3" t="n">
        <v>3.86</v>
      </c>
    </row>
    <row r="1932" customFormat="false" ht="15" hidden="false" customHeight="false" outlineLevel="0" collapsed="false">
      <c r="A1932" s="0" t="s">
        <v>485</v>
      </c>
      <c r="B1932" s="0" t="n">
        <f aca="false">VALUE(LEFT(A1932,4))</f>
        <v>2022</v>
      </c>
      <c r="C1932" s="0" t="str">
        <f aca="false">"FY"&amp;IF(VALUE(MID(A1932,6,2))&gt;=4,VALUE(LEFT(A1932,4)),VALUE(LEFT(A1932,4))-1)&amp;"-"&amp;TEXT(MOD(IF(VALUE(MID(A1932,6,2))&gt;=4,VALUE(LEFT(A1932,4)),VALUE(LEFT(A1932,4))-1)+1,100),"00")</f>
        <v>FY2022-23</v>
      </c>
      <c r="D1932" s="0" t="s">
        <v>53</v>
      </c>
      <c r="E1932" s="0" t="s">
        <v>53</v>
      </c>
      <c r="F1932" s="0" t="str">
        <f aca="false">INDEX(Mapping!$B$2:$B$465,MATCH(E1932,Mapping!$A$2:$A$465,0))</f>
        <v>HIMACHAL PRADESH</v>
      </c>
      <c r="G1932" s="0" t="str">
        <f aca="false">INDEX(Mapping!$C$2:$C$465,MATCH(E1932,Mapping!$A$2:$A$465,0))</f>
        <v>HIMACHAL PRADESH</v>
      </c>
      <c r="H1932" s="2" t="n">
        <v>135.25</v>
      </c>
      <c r="I1932" s="3" t="n">
        <v>3.29</v>
      </c>
    </row>
    <row r="1933" customFormat="false" ht="15" hidden="false" customHeight="false" outlineLevel="0" collapsed="false">
      <c r="A1933" s="0" t="s">
        <v>485</v>
      </c>
      <c r="B1933" s="0" t="n">
        <f aca="false">VALUE(LEFT(A1933,4))</f>
        <v>2022</v>
      </c>
      <c r="C1933" s="0" t="str">
        <f aca="false">"FY"&amp;IF(VALUE(MID(A1933,6,2))&gt;=4,VALUE(LEFT(A1933,4)),VALUE(LEFT(A1933,4))-1)&amp;"-"&amp;TEXT(MOD(IF(VALUE(MID(A1933,6,2))&gt;=4,VALUE(LEFT(A1933,4)),VALUE(LEFT(A1933,4))-1)+1,100),"00")</f>
        <v>FY2022-23</v>
      </c>
      <c r="D1933" s="0" t="s">
        <v>48</v>
      </c>
      <c r="E1933" s="0" t="s">
        <v>48</v>
      </c>
      <c r="F1933" s="0" t="str">
        <f aca="false">INDEX(Mapping!$B$2:$B$465,MATCH(E1933,Mapping!$A$2:$A$465,0))</f>
        <v>DELHI</v>
      </c>
      <c r="G1933" s="0" t="str">
        <f aca="false">INDEX(Mapping!$C$2:$C$465,MATCH(E1933,Mapping!$A$2:$A$465,0))</f>
        <v>DELHI</v>
      </c>
      <c r="H1933" s="2" t="n">
        <v>125.36</v>
      </c>
      <c r="I1933" s="3" t="n">
        <v>3.05</v>
      </c>
    </row>
    <row r="1934" customFormat="false" ht="15" hidden="false" customHeight="false" outlineLevel="0" collapsed="false">
      <c r="A1934" s="0" t="s">
        <v>485</v>
      </c>
      <c r="B1934" s="0" t="n">
        <f aca="false">VALUE(LEFT(A1934,4))</f>
        <v>2022</v>
      </c>
      <c r="C1934" s="0" t="str">
        <f aca="false">"FY"&amp;IF(VALUE(MID(A1934,6,2))&gt;=4,VALUE(LEFT(A1934,4)),VALUE(LEFT(A1934,4))-1)&amp;"-"&amp;TEXT(MOD(IF(VALUE(MID(A1934,6,2))&gt;=4,VALUE(LEFT(A1934,4)),VALUE(LEFT(A1934,4))-1)+1,100),"00")</f>
        <v>FY2022-23</v>
      </c>
      <c r="D1934" s="0" t="s">
        <v>35</v>
      </c>
      <c r="E1934" s="0" t="s">
        <v>35</v>
      </c>
      <c r="F1934" s="0" t="str">
        <f aca="false">INDEX(Mapping!$B$2:$B$465,MATCH(E1934,Mapping!$A$2:$A$465,0))</f>
        <v>TELANGANA</v>
      </c>
      <c r="G1934" s="0" t="str">
        <f aca="false">INDEX(Mapping!$C$2:$C$465,MATCH(E1934,Mapping!$A$2:$A$465,0))</f>
        <v>TELANGANA</v>
      </c>
      <c r="H1934" s="2" t="n">
        <v>121.75</v>
      </c>
      <c r="I1934" s="3" t="n">
        <v>2.96</v>
      </c>
    </row>
    <row r="1935" customFormat="false" ht="15" hidden="false" customHeight="false" outlineLevel="0" collapsed="false">
      <c r="A1935" s="0" t="s">
        <v>485</v>
      </c>
      <c r="B1935" s="0" t="n">
        <f aca="false">VALUE(LEFT(A1935,4))</f>
        <v>2022</v>
      </c>
      <c r="C1935" s="0" t="str">
        <f aca="false">"FY"&amp;IF(VALUE(MID(A1935,6,2))&gt;=4,VALUE(LEFT(A1935,4)),VALUE(LEFT(A1935,4))-1)&amp;"-"&amp;TEXT(MOD(IF(VALUE(MID(A1935,6,2))&gt;=4,VALUE(LEFT(A1935,4)),VALUE(LEFT(A1935,4))-1)+1,100),"00")</f>
        <v>FY2022-23</v>
      </c>
      <c r="D1935" s="0" t="s">
        <v>47</v>
      </c>
      <c r="E1935" s="0" t="s">
        <v>47</v>
      </c>
      <c r="F1935" s="0" t="str">
        <f aca="false">INDEX(Mapping!$B$2:$B$465,MATCH(E1935,Mapping!$A$2:$A$465,0))</f>
        <v>KARNATAKA</v>
      </c>
      <c r="G1935" s="0" t="str">
        <f aca="false">INDEX(Mapping!$C$2:$C$465,MATCH(E1935,Mapping!$A$2:$A$465,0))</f>
        <v>KARNATAKA</v>
      </c>
      <c r="H1935" s="2" t="n">
        <v>121.52</v>
      </c>
      <c r="I1935" s="3" t="n">
        <v>2.95</v>
      </c>
    </row>
    <row r="1936" customFormat="false" ht="15" hidden="false" customHeight="false" outlineLevel="0" collapsed="false">
      <c r="A1936" s="0" t="s">
        <v>485</v>
      </c>
      <c r="B1936" s="0" t="n">
        <f aca="false">VALUE(LEFT(A1936,4))</f>
        <v>2022</v>
      </c>
      <c r="C1936" s="0" t="str">
        <f aca="false">"FY"&amp;IF(VALUE(MID(A1936,6,2))&gt;=4,VALUE(LEFT(A1936,4)),VALUE(LEFT(A1936,4))-1)&amp;"-"&amp;TEXT(MOD(IF(VALUE(MID(A1936,6,2))&gt;=4,VALUE(LEFT(A1936,4)),VALUE(LEFT(A1936,4))-1)+1,100),"00")</f>
        <v>FY2022-23</v>
      </c>
      <c r="D1936" s="0" t="s">
        <v>41</v>
      </c>
      <c r="E1936" s="0" t="s">
        <v>41</v>
      </c>
      <c r="F1936" s="0" t="str">
        <f aca="false">INDEX(Mapping!$B$2:$B$465,MATCH(E1936,Mapping!$A$2:$A$465,0))</f>
        <v>RAJASTHAN</v>
      </c>
      <c r="G1936" s="0" t="str">
        <f aca="false">INDEX(Mapping!$C$2:$C$465,MATCH(E1936,Mapping!$A$2:$A$465,0))</f>
        <v>RAJASTHAN</v>
      </c>
      <c r="H1936" s="2" t="n">
        <v>105.4</v>
      </c>
      <c r="I1936" s="3" t="n">
        <v>2.56</v>
      </c>
    </row>
    <row r="1937" customFormat="false" ht="15" hidden="false" customHeight="false" outlineLevel="0" collapsed="false">
      <c r="A1937" s="0" t="s">
        <v>485</v>
      </c>
      <c r="B1937" s="0" t="n">
        <f aca="false">VALUE(LEFT(A1937,4))</f>
        <v>2022</v>
      </c>
      <c r="C1937" s="0" t="str">
        <f aca="false">"FY"&amp;IF(VALUE(MID(A1937,6,2))&gt;=4,VALUE(LEFT(A1937,4)),VALUE(LEFT(A1937,4))-1)&amp;"-"&amp;TEXT(MOD(IF(VALUE(MID(A1937,6,2))&gt;=4,VALUE(LEFT(A1937,4)),VALUE(LEFT(A1937,4))-1)+1,100),"00")</f>
        <v>FY2022-23</v>
      </c>
      <c r="D1937" s="0" t="s">
        <v>89</v>
      </c>
      <c r="E1937" s="0" t="s">
        <v>89</v>
      </c>
      <c r="F1937" s="0" t="str">
        <f aca="false">INDEX(Mapping!$B$2:$B$465,MATCH(E1937,Mapping!$A$2:$A$465,0))</f>
        <v>MB POWER (MP)</v>
      </c>
      <c r="G1937" s="0" t="str">
        <f aca="false">INDEX(Mapping!$C$2:$C$465,MATCH(E1937,Mapping!$A$2:$A$465,0))</f>
        <v>MB POWER (MP)</v>
      </c>
      <c r="H1937" s="2" t="n">
        <v>100.68</v>
      </c>
      <c r="I1937" s="3" t="n">
        <v>2.45</v>
      </c>
    </row>
    <row r="1938" customFormat="false" ht="15" hidden="false" customHeight="false" outlineLevel="0" collapsed="false">
      <c r="A1938" s="0" t="s">
        <v>485</v>
      </c>
      <c r="B1938" s="0" t="n">
        <f aca="false">VALUE(LEFT(A1938,4))</f>
        <v>2022</v>
      </c>
      <c r="C1938" s="0" t="str">
        <f aca="false">"FY"&amp;IF(VALUE(MID(A1938,6,2))&gt;=4,VALUE(LEFT(A1938,4)),VALUE(LEFT(A1938,4))-1)&amp;"-"&amp;TEXT(MOD(IF(VALUE(MID(A1938,6,2))&gt;=4,VALUE(LEFT(A1938,4)),VALUE(LEFT(A1938,4))-1)+1,100),"00")</f>
        <v>FY2022-23</v>
      </c>
      <c r="D1938" s="0" t="s">
        <v>116</v>
      </c>
      <c r="E1938" s="0" t="s">
        <v>116</v>
      </c>
      <c r="F1938" s="0" t="str">
        <f aca="false">INDEX(Mapping!$B$2:$B$465,MATCH(E1938,Mapping!$A$2:$A$465,0))</f>
        <v>RKM POWERGEN</v>
      </c>
      <c r="G1938" s="0" t="str">
        <f aca="false">INDEX(Mapping!$C$2:$C$465,MATCH(E1938,Mapping!$A$2:$A$465,0))</f>
        <v>RKM POWERGEN</v>
      </c>
      <c r="H1938" s="2" t="n">
        <v>94.99</v>
      </c>
      <c r="I1938" s="3" t="n">
        <v>2.31</v>
      </c>
    </row>
    <row r="1939" customFormat="false" ht="15" hidden="false" customHeight="false" outlineLevel="0" collapsed="false">
      <c r="A1939" s="0" t="s">
        <v>485</v>
      </c>
      <c r="B1939" s="0" t="n">
        <f aca="false">VALUE(LEFT(A1939,4))</f>
        <v>2022</v>
      </c>
      <c r="C1939" s="0" t="str">
        <f aca="false">"FY"&amp;IF(VALUE(MID(A1939,6,2))&gt;=4,VALUE(LEFT(A1939,4)),VALUE(LEFT(A1939,4))-1)&amp;"-"&amp;TEXT(MOD(IF(VALUE(MID(A1939,6,2))&gt;=4,VALUE(LEFT(A1939,4)),VALUE(LEFT(A1939,4))-1)+1,100),"00")</f>
        <v>FY2022-23</v>
      </c>
      <c r="D1939" s="0" t="s">
        <v>62</v>
      </c>
      <c r="E1939" s="0" t="s">
        <v>62</v>
      </c>
      <c r="F1939" s="0" t="str">
        <f aca="false">INDEX(Mapping!$B$2:$B$465,MATCH(E1939,Mapping!$A$2:$A$465,0))</f>
        <v>TEESTA URJA (TEESTA-III HEP)</v>
      </c>
      <c r="G1939" s="0" t="str">
        <f aca="false">INDEX(Mapping!$C$2:$C$465,MATCH(E1939,Mapping!$A$2:$A$465,0))</f>
        <v>TEESTA URJA (TEESTA-III HEP)</v>
      </c>
      <c r="H1939" s="2" t="n">
        <v>94.48</v>
      </c>
      <c r="I1939" s="3" t="n">
        <v>2.3</v>
      </c>
    </row>
    <row r="1940" customFormat="false" ht="15" hidden="false" customHeight="false" outlineLevel="0" collapsed="false">
      <c r="A1940" s="0" t="s">
        <v>485</v>
      </c>
      <c r="B1940" s="0" t="n">
        <f aca="false">VALUE(LEFT(A1940,4))</f>
        <v>2022</v>
      </c>
      <c r="C1940" s="0" t="str">
        <f aca="false">"FY"&amp;IF(VALUE(MID(A1940,6,2))&gt;=4,VALUE(LEFT(A1940,4)),VALUE(LEFT(A1940,4))-1)&amp;"-"&amp;TEXT(MOD(IF(VALUE(MID(A1940,6,2))&gt;=4,VALUE(LEFT(A1940,4)),VALUE(LEFT(A1940,4))-1)+1,100),"00")</f>
        <v>FY2022-23</v>
      </c>
      <c r="D1940" s="0" t="s">
        <v>106</v>
      </c>
      <c r="E1940" s="0" t="s">
        <v>106</v>
      </c>
      <c r="F1940" s="0" t="str">
        <f aca="false">INDEX(Mapping!$B$2:$B$465,MATCH(E1940,Mapping!$A$2:$A$465,0))</f>
        <v>ACB (INDIA)</v>
      </c>
      <c r="G1940" s="0" t="str">
        <f aca="false">INDEX(Mapping!$C$2:$C$465,MATCH(E1940,Mapping!$A$2:$A$465,0))</f>
        <v>ACB (INDIA)</v>
      </c>
      <c r="H1940" s="2" t="n">
        <v>94.45</v>
      </c>
      <c r="I1940" s="3" t="n">
        <v>2.3</v>
      </c>
    </row>
    <row r="1941" customFormat="false" ht="15" hidden="false" customHeight="false" outlineLevel="0" collapsed="false">
      <c r="A1941" s="0" t="s">
        <v>485</v>
      </c>
      <c r="B1941" s="0" t="n">
        <f aca="false">VALUE(LEFT(A1941,4))</f>
        <v>2022</v>
      </c>
      <c r="C1941" s="0" t="str">
        <f aca="false">"FY"&amp;IF(VALUE(MID(A1941,6,2))&gt;=4,VALUE(LEFT(A1941,4)),VALUE(LEFT(A1941,4))-1)&amp;"-"&amp;TEXT(MOD(IF(VALUE(MID(A1941,6,2))&gt;=4,VALUE(LEFT(A1941,4)),VALUE(LEFT(A1941,4))-1)+1,100),"00")</f>
        <v>FY2022-23</v>
      </c>
      <c r="D1941" s="0" t="s">
        <v>49</v>
      </c>
      <c r="E1941" s="0" t="s">
        <v>49</v>
      </c>
      <c r="F1941" s="0" t="str">
        <f aca="false">INDEX(Mapping!$B$2:$B$465,MATCH(E1941,Mapping!$A$2:$A$465,0))</f>
        <v>MADHYA PRADESH</v>
      </c>
      <c r="G1941" s="0" t="str">
        <f aca="false">INDEX(Mapping!$C$2:$C$465,MATCH(E1941,Mapping!$A$2:$A$465,0))</f>
        <v>MADHYA PRADESH</v>
      </c>
      <c r="H1941" s="2" t="n">
        <v>82.67</v>
      </c>
      <c r="I1941" s="3" t="n">
        <v>2.01</v>
      </c>
    </row>
    <row r="1942" customFormat="false" ht="15" hidden="false" customHeight="false" outlineLevel="0" collapsed="false">
      <c r="A1942" s="0" t="s">
        <v>485</v>
      </c>
      <c r="B1942" s="0" t="n">
        <f aca="false">VALUE(LEFT(A1942,4))</f>
        <v>2022</v>
      </c>
      <c r="C1942" s="0" t="str">
        <f aca="false">"FY"&amp;IF(VALUE(MID(A1942,6,2))&gt;=4,VALUE(LEFT(A1942,4)),VALUE(LEFT(A1942,4))-1)&amp;"-"&amp;TEXT(MOD(IF(VALUE(MID(A1942,6,2))&gt;=4,VALUE(LEFT(A1942,4)),VALUE(LEFT(A1942,4))-1)+1,100),"00")</f>
        <v>FY2022-23</v>
      </c>
      <c r="D1942" s="0" t="s">
        <v>37</v>
      </c>
      <c r="E1942" s="0" t="s">
        <v>37</v>
      </c>
      <c r="F1942" s="0" t="str">
        <f aca="false">INDEX(Mapping!$B$2:$B$465,MATCH(E1942,Mapping!$A$2:$A$465,0))</f>
        <v>MAHARASHTRA</v>
      </c>
      <c r="G1942" s="0" t="str">
        <f aca="false">INDEX(Mapping!$C$2:$C$465,MATCH(E1942,Mapping!$A$2:$A$465,0))</f>
        <v>MAHARASHTRA</v>
      </c>
      <c r="H1942" s="2" t="n">
        <v>72.86</v>
      </c>
      <c r="I1942" s="3" t="n">
        <v>1.77</v>
      </c>
    </row>
    <row r="1943" customFormat="false" ht="15" hidden="false" customHeight="false" outlineLevel="0" collapsed="false">
      <c r="A1943" s="0" t="s">
        <v>485</v>
      </c>
      <c r="B1943" s="0" t="n">
        <f aca="false">VALUE(LEFT(A1943,4))</f>
        <v>2022</v>
      </c>
      <c r="C1943" s="0" t="str">
        <f aca="false">"FY"&amp;IF(VALUE(MID(A1943,6,2))&gt;=4,VALUE(LEFT(A1943,4)),VALUE(LEFT(A1943,4))-1)&amp;"-"&amp;TEXT(MOD(IF(VALUE(MID(A1943,6,2))&gt;=4,VALUE(LEFT(A1943,4)),VALUE(LEFT(A1943,4))-1)+1,100),"00")</f>
        <v>FY2022-23</v>
      </c>
      <c r="D1943" s="0" t="s">
        <v>114</v>
      </c>
      <c r="E1943" s="0" t="s">
        <v>114</v>
      </c>
      <c r="F1943" s="0" t="str">
        <f aca="false">INDEX(Mapping!$B$2:$B$465,MATCH(E1943,Mapping!$A$2:$A$465,0))</f>
        <v>ADANI POWER - RAIGARH TPP (EX-REGL)</v>
      </c>
      <c r="G1943" s="0" t="str">
        <f aca="false">INDEX(Mapping!$C$2:$C$465,MATCH(E1943,Mapping!$A$2:$A$465,0))</f>
        <v>ADANI POWER (ALL PLANTS)</v>
      </c>
      <c r="H1943" s="2" t="n">
        <v>71.25</v>
      </c>
      <c r="I1943" s="3" t="n">
        <v>1.73</v>
      </c>
    </row>
    <row r="1944" customFormat="false" ht="15" hidden="false" customHeight="false" outlineLevel="0" collapsed="false">
      <c r="A1944" s="0" t="s">
        <v>485</v>
      </c>
      <c r="B1944" s="0" t="n">
        <f aca="false">VALUE(LEFT(A1944,4))</f>
        <v>2022</v>
      </c>
      <c r="C1944" s="0" t="str">
        <f aca="false">"FY"&amp;IF(VALUE(MID(A1944,6,2))&gt;=4,VALUE(LEFT(A1944,4)),VALUE(LEFT(A1944,4))-1)&amp;"-"&amp;TEXT(MOD(IF(VALUE(MID(A1944,6,2))&gt;=4,VALUE(LEFT(A1944,4)),VALUE(LEFT(A1944,4))-1)+1,100),"00")</f>
        <v>FY2022-23</v>
      </c>
      <c r="D1944" s="0" t="s">
        <v>61</v>
      </c>
      <c r="E1944" s="0" t="s">
        <v>61</v>
      </c>
      <c r="F1944" s="0" t="str">
        <f aca="false">INDEX(Mapping!$B$2:$B$465,MATCH(E1944,Mapping!$A$2:$A$465,0))</f>
        <v>ASSAM</v>
      </c>
      <c r="G1944" s="0" t="str">
        <f aca="false">INDEX(Mapping!$C$2:$C$465,MATCH(E1944,Mapping!$A$2:$A$465,0))</f>
        <v>ASSAM</v>
      </c>
      <c r="H1944" s="2" t="n">
        <v>65.99</v>
      </c>
      <c r="I1944" s="3" t="n">
        <v>1.6</v>
      </c>
    </row>
    <row r="1945" customFormat="false" ht="15" hidden="false" customHeight="false" outlineLevel="0" collapsed="false">
      <c r="A1945" s="0" t="s">
        <v>485</v>
      </c>
      <c r="B1945" s="0" t="n">
        <f aca="false">VALUE(LEFT(A1945,4))</f>
        <v>2022</v>
      </c>
      <c r="C1945" s="0" t="str">
        <f aca="false">"FY"&amp;IF(VALUE(MID(A1945,6,2))&gt;=4,VALUE(LEFT(A1945,4)),VALUE(LEFT(A1945,4))-1)&amp;"-"&amp;TEXT(MOD(IF(VALUE(MID(A1945,6,2))&gt;=4,VALUE(LEFT(A1945,4)),VALUE(LEFT(A1945,4))-1)+1,100),"00")</f>
        <v>FY2022-23</v>
      </c>
      <c r="D1945" s="0" t="s">
        <v>40</v>
      </c>
      <c r="E1945" s="0" t="s">
        <v>40</v>
      </c>
      <c r="F1945" s="0" t="str">
        <f aca="false">INDEX(Mapping!$B$2:$B$465,MATCH(E1945,Mapping!$A$2:$A$465,0))</f>
        <v>TAMIL NADU</v>
      </c>
      <c r="G1945" s="0" t="str">
        <f aca="false">INDEX(Mapping!$C$2:$C$465,MATCH(E1945,Mapping!$A$2:$A$465,0))</f>
        <v>TAMIL NADU</v>
      </c>
      <c r="H1945" s="2" t="n">
        <v>63.13</v>
      </c>
      <c r="I1945" s="3" t="n">
        <v>1.53</v>
      </c>
    </row>
    <row r="1946" customFormat="false" ht="15" hidden="false" customHeight="false" outlineLevel="0" collapsed="false">
      <c r="A1946" s="0" t="s">
        <v>485</v>
      </c>
      <c r="B1946" s="0" t="n">
        <f aca="false">VALUE(LEFT(A1946,4))</f>
        <v>2022</v>
      </c>
      <c r="C1946" s="0" t="str">
        <f aca="false">"FY"&amp;IF(VALUE(MID(A1946,6,2))&gt;=4,VALUE(LEFT(A1946,4)),VALUE(LEFT(A1946,4))-1)&amp;"-"&amp;TEXT(MOD(IF(VALUE(MID(A1946,6,2))&gt;=4,VALUE(LEFT(A1946,4)),VALUE(LEFT(A1946,4))-1)+1,100),"00")</f>
        <v>FY2022-23</v>
      </c>
      <c r="D1946" s="0" t="s">
        <v>85</v>
      </c>
      <c r="E1946" s="0" t="s">
        <v>85</v>
      </c>
      <c r="F1946" s="0" t="str">
        <f aca="false">INDEX(Mapping!$B$2:$B$465,MATCH(E1946,Mapping!$A$2:$A$465,0))</f>
        <v>ADANI POWER - RAIPUR TPP (EX-GMR CHHATTISGARH)</v>
      </c>
      <c r="G1946" s="0" t="str">
        <f aca="false">INDEX(Mapping!$C$2:$C$465,MATCH(E1946,Mapping!$A$2:$A$465,0))</f>
        <v>ADANI POWER (ALL PLANTS)</v>
      </c>
      <c r="H1946" s="2" t="n">
        <v>60.46</v>
      </c>
      <c r="I1946" s="3" t="n">
        <v>1.47</v>
      </c>
    </row>
    <row r="1947" customFormat="false" ht="15" hidden="false" customHeight="false" outlineLevel="0" collapsed="false">
      <c r="A1947" s="0" t="s">
        <v>485</v>
      </c>
      <c r="B1947" s="0" t="n">
        <f aca="false">VALUE(LEFT(A1947,4))</f>
        <v>2022</v>
      </c>
      <c r="C1947" s="0" t="str">
        <f aca="false">"FY"&amp;IF(VALUE(MID(A1947,6,2))&gt;=4,VALUE(LEFT(A1947,4)),VALUE(LEFT(A1947,4))-1)&amp;"-"&amp;TEXT(MOD(IF(VALUE(MID(A1947,6,2))&gt;=4,VALUE(LEFT(A1947,4)),VALUE(LEFT(A1947,4))-1)+1,100),"00")</f>
        <v>FY2022-23</v>
      </c>
      <c r="D1947" s="0" t="s">
        <v>71</v>
      </c>
      <c r="E1947" s="0" t="s">
        <v>71</v>
      </c>
      <c r="F1947" s="0" t="str">
        <f aca="false">INDEX(Mapping!$B$2:$B$465,MATCH(E1947,Mapping!$A$2:$A$465,0))</f>
        <v>KERALA</v>
      </c>
      <c r="G1947" s="0" t="str">
        <f aca="false">INDEX(Mapping!$C$2:$C$465,MATCH(E1947,Mapping!$A$2:$A$465,0))</f>
        <v>KERALA</v>
      </c>
      <c r="H1947" s="2" t="n">
        <v>55.4</v>
      </c>
      <c r="I1947" s="3" t="n">
        <v>1.35</v>
      </c>
    </row>
    <row r="1948" customFormat="false" ht="15" hidden="false" customHeight="false" outlineLevel="0" collapsed="false">
      <c r="A1948" s="0" t="s">
        <v>485</v>
      </c>
      <c r="B1948" s="0" t="n">
        <f aca="false">VALUE(LEFT(A1948,4))</f>
        <v>2022</v>
      </c>
      <c r="C1948" s="0" t="str">
        <f aca="false">"FY"&amp;IF(VALUE(MID(A1948,6,2))&gt;=4,VALUE(LEFT(A1948,4)),VALUE(LEFT(A1948,4))-1)&amp;"-"&amp;TEXT(MOD(IF(VALUE(MID(A1948,6,2))&gt;=4,VALUE(LEFT(A1948,4)),VALUE(LEFT(A1948,4))-1)+1,100),"00")</f>
        <v>FY2022-23</v>
      </c>
      <c r="D1948" s="0" t="s">
        <v>79</v>
      </c>
      <c r="E1948" s="0" t="s">
        <v>79</v>
      </c>
      <c r="F1948" s="0" t="str">
        <f aca="false">INDEX(Mapping!$B$2:$B$465,MATCH(E1948,Mapping!$A$2:$A$465,0))</f>
        <v>MAHAN ENERGEN (EX-ESSAR POWER MP)</v>
      </c>
      <c r="G1948" s="0" t="str">
        <f aca="false">INDEX(Mapping!$C$2:$C$465,MATCH(E1948,Mapping!$A$2:$A$465,0))</f>
        <v>ADANI POWER (ALL PLANTS)</v>
      </c>
      <c r="H1948" s="2" t="n">
        <v>45.56</v>
      </c>
      <c r="I1948" s="3" t="n">
        <v>1.11</v>
      </c>
    </row>
    <row r="1949" customFormat="false" ht="15" hidden="false" customHeight="false" outlineLevel="0" collapsed="false">
      <c r="A1949" s="0" t="s">
        <v>485</v>
      </c>
      <c r="B1949" s="0" t="n">
        <f aca="false">VALUE(LEFT(A1949,4))</f>
        <v>2022</v>
      </c>
      <c r="C1949" s="0" t="str">
        <f aca="false">"FY"&amp;IF(VALUE(MID(A1949,6,2))&gt;=4,VALUE(LEFT(A1949,4)),VALUE(LEFT(A1949,4))-1)&amp;"-"&amp;TEXT(MOD(IF(VALUE(MID(A1949,6,2))&gt;=4,VALUE(LEFT(A1949,4)),VALUE(LEFT(A1949,4))-1)+1,100),"00")</f>
        <v>FY2022-23</v>
      </c>
      <c r="D1949" s="0" t="s">
        <v>128</v>
      </c>
      <c r="E1949" s="0" t="s">
        <v>128</v>
      </c>
      <c r="F1949" s="0" t="str">
        <f aca="false">INDEX(Mapping!$B$2:$B$465,MATCH(E1949,Mapping!$A$2:$A$465,0))</f>
        <v>AD HYDRO POWER</v>
      </c>
      <c r="G1949" s="0" t="str">
        <f aca="false">INDEX(Mapping!$C$2:$C$465,MATCH(E1949,Mapping!$A$2:$A$465,0))</f>
        <v>AD HYDRO POWER</v>
      </c>
      <c r="H1949" s="2" t="n">
        <v>44.03</v>
      </c>
      <c r="I1949" s="3" t="n">
        <v>1.07</v>
      </c>
    </row>
    <row r="1950" customFormat="false" ht="15" hidden="false" customHeight="false" outlineLevel="0" collapsed="false">
      <c r="A1950" s="0" t="s">
        <v>485</v>
      </c>
      <c r="B1950" s="0" t="n">
        <f aca="false">VALUE(LEFT(A1950,4))</f>
        <v>2022</v>
      </c>
      <c r="C1950" s="0" t="str">
        <f aca="false">"FY"&amp;IF(VALUE(MID(A1950,6,2))&gt;=4,VALUE(LEFT(A1950,4)),VALUE(LEFT(A1950,4))-1)&amp;"-"&amp;TEXT(MOD(IF(VALUE(MID(A1950,6,2))&gt;=4,VALUE(LEFT(A1950,4)),VALUE(LEFT(A1950,4))-1)+1,100),"00")</f>
        <v>FY2022-23</v>
      </c>
      <c r="D1950" s="0" t="s">
        <v>43</v>
      </c>
      <c r="E1950" s="0" t="s">
        <v>43</v>
      </c>
      <c r="F1950" s="0" t="str">
        <f aca="false">INDEX(Mapping!$B$2:$B$465,MATCH(E1950,Mapping!$A$2:$A$465,0))</f>
        <v>ODISHA</v>
      </c>
      <c r="G1950" s="0" t="str">
        <f aca="false">INDEX(Mapping!$C$2:$C$465,MATCH(E1950,Mapping!$A$2:$A$465,0))</f>
        <v>ODISHA</v>
      </c>
      <c r="H1950" s="2" t="n">
        <v>43.99</v>
      </c>
      <c r="I1950" s="3" t="n">
        <v>1.07</v>
      </c>
    </row>
    <row r="1951" customFormat="false" ht="15" hidden="false" customHeight="false" outlineLevel="0" collapsed="false">
      <c r="A1951" s="0" t="s">
        <v>485</v>
      </c>
      <c r="B1951" s="0" t="n">
        <f aca="false">VALUE(LEFT(A1951,4))</f>
        <v>2022</v>
      </c>
      <c r="C1951" s="0" t="str">
        <f aca="false">"FY"&amp;IF(VALUE(MID(A1951,6,2))&gt;=4,VALUE(LEFT(A1951,4)),VALUE(LEFT(A1951,4))-1)&amp;"-"&amp;TEXT(MOD(IF(VALUE(MID(A1951,6,2))&gt;=4,VALUE(LEFT(A1951,4)),VALUE(LEFT(A1951,4))-1)+1,100),"00")</f>
        <v>FY2022-23</v>
      </c>
      <c r="D1951" s="0" t="s">
        <v>84</v>
      </c>
      <c r="E1951" s="0" t="s">
        <v>84</v>
      </c>
      <c r="F1951" s="0" t="str">
        <f aca="false">INDEX(Mapping!$B$2:$B$465,MATCH(E1951,Mapping!$A$2:$A$465,0))</f>
        <v>DB POWER</v>
      </c>
      <c r="G1951" s="0" t="str">
        <f aca="false">INDEX(Mapping!$C$2:$C$465,MATCH(E1951,Mapping!$A$2:$A$465,0))</f>
        <v>DB POWER</v>
      </c>
      <c r="H1951" s="2" t="n">
        <v>43.78</v>
      </c>
      <c r="I1951" s="3" t="n">
        <v>1.06</v>
      </c>
    </row>
    <row r="1952" customFormat="false" ht="15" hidden="false" customHeight="false" outlineLevel="0" collapsed="false">
      <c r="A1952" s="0" t="s">
        <v>485</v>
      </c>
      <c r="B1952" s="0" t="n">
        <f aca="false">VALUE(LEFT(A1952,4))</f>
        <v>2022</v>
      </c>
      <c r="C1952" s="0" t="str">
        <f aca="false">"FY"&amp;IF(VALUE(MID(A1952,6,2))&gt;=4,VALUE(LEFT(A1952,4)),VALUE(LEFT(A1952,4))-1)&amp;"-"&amp;TEXT(MOD(IF(VALUE(MID(A1952,6,2))&gt;=4,VALUE(LEFT(A1952,4)),VALUE(LEFT(A1952,4))-1)+1,100),"00")</f>
        <v>FY2022-23</v>
      </c>
      <c r="D1952" s="0" t="s">
        <v>143</v>
      </c>
      <c r="E1952" s="0" t="s">
        <v>143</v>
      </c>
      <c r="F1952" s="0" t="str">
        <f aca="false">INDEX(Mapping!$B$2:$B$465,MATCH(E1952,Mapping!$A$2:$A$465,0))</f>
        <v>MARUTI CLEAN COAL &amp; POWER</v>
      </c>
      <c r="G1952" s="0" t="str">
        <f aca="false">INDEX(Mapping!$C$2:$C$465,MATCH(E1952,Mapping!$A$2:$A$465,0))</f>
        <v>MARUTI CLEAN COAL &amp; POWER</v>
      </c>
      <c r="H1952" s="2" t="n">
        <v>43.55</v>
      </c>
      <c r="I1952" s="3" t="n">
        <v>1.06</v>
      </c>
    </row>
    <row r="1953" customFormat="false" ht="15" hidden="false" customHeight="false" outlineLevel="0" collapsed="false">
      <c r="A1953" s="0" t="s">
        <v>485</v>
      </c>
      <c r="B1953" s="0" t="n">
        <f aca="false">VALUE(LEFT(A1953,4))</f>
        <v>2022</v>
      </c>
      <c r="C1953" s="0" t="str">
        <f aca="false">"FY"&amp;IF(VALUE(MID(A1953,6,2))&gt;=4,VALUE(LEFT(A1953,4)),VALUE(LEFT(A1953,4))-1)&amp;"-"&amp;TEXT(MOD(IF(VALUE(MID(A1953,6,2))&gt;=4,VALUE(LEFT(A1953,4)),VALUE(LEFT(A1953,4))-1)+1,100),"00")</f>
        <v>FY2022-23</v>
      </c>
      <c r="D1953" s="0" t="s">
        <v>38</v>
      </c>
      <c r="E1953" s="0" t="s">
        <v>38</v>
      </c>
      <c r="F1953" s="0" t="str">
        <f aca="false">INDEX(Mapping!$B$2:$B$465,MATCH(E1953,Mapping!$A$2:$A$465,0))</f>
        <v>ANDHRA PRADESH</v>
      </c>
      <c r="G1953" s="0" t="str">
        <f aca="false">INDEX(Mapping!$C$2:$C$465,MATCH(E1953,Mapping!$A$2:$A$465,0))</f>
        <v>ANDHRA PRADESH</v>
      </c>
      <c r="H1953" s="2" t="n">
        <v>37.7</v>
      </c>
      <c r="I1953" s="3" t="n">
        <v>0.92</v>
      </c>
    </row>
    <row r="1954" customFormat="false" ht="15" hidden="false" customHeight="false" outlineLevel="0" collapsed="false">
      <c r="A1954" s="0" t="s">
        <v>485</v>
      </c>
      <c r="B1954" s="0" t="n">
        <f aca="false">VALUE(LEFT(A1954,4))</f>
        <v>2022</v>
      </c>
      <c r="C1954" s="0" t="str">
        <f aca="false">"FY"&amp;IF(VALUE(MID(A1954,6,2))&gt;=4,VALUE(LEFT(A1954,4)),VALUE(LEFT(A1954,4))-1)&amp;"-"&amp;TEXT(MOD(IF(VALUE(MID(A1954,6,2))&gt;=4,VALUE(LEFT(A1954,4)),VALUE(LEFT(A1954,4))-1)+1,100),"00")</f>
        <v>FY2022-23</v>
      </c>
      <c r="D1954" s="0" t="s">
        <v>396</v>
      </c>
      <c r="E1954" s="0" t="s">
        <v>396</v>
      </c>
      <c r="F1954" s="0" t="str">
        <f aca="false">INDEX(Mapping!$B$2:$B$465,MATCH(E1954,Mapping!$A$2:$A$465,0))</f>
        <v>AHEJ4L_SOLAR</v>
      </c>
      <c r="G1954" s="0" t="str">
        <f aca="false">INDEX(Mapping!$C$2:$C$465,MATCH(E1954,Mapping!$A$2:$A$465,0))</f>
        <v>AHEJ4L_SOLAR</v>
      </c>
      <c r="H1954" s="2" t="n">
        <v>31.57</v>
      </c>
      <c r="I1954" s="3" t="n">
        <v>0.77</v>
      </c>
    </row>
    <row r="1955" customFormat="false" ht="15" hidden="false" customHeight="false" outlineLevel="0" collapsed="false">
      <c r="A1955" s="0" t="s">
        <v>485</v>
      </c>
      <c r="B1955" s="0" t="n">
        <f aca="false">VALUE(LEFT(A1955,4))</f>
        <v>2022</v>
      </c>
      <c r="C1955" s="0" t="str">
        <f aca="false">"FY"&amp;IF(VALUE(MID(A1955,6,2))&gt;=4,VALUE(LEFT(A1955,4)),VALUE(LEFT(A1955,4))-1)&amp;"-"&amp;TEXT(MOD(IF(VALUE(MID(A1955,6,2))&gt;=4,VALUE(LEFT(A1955,4)),VALUE(LEFT(A1955,4))-1)+1,100),"00")</f>
        <v>FY2022-23</v>
      </c>
      <c r="D1955" s="0" t="s">
        <v>203</v>
      </c>
      <c r="E1955" s="0" t="s">
        <v>203</v>
      </c>
      <c r="F1955" s="0" t="str">
        <f aca="false">INDEX(Mapping!$B$2:$B$465,MATCH(E1955,Mapping!$A$2:$A$465,0))</f>
        <v>ADHUNIK POWER</v>
      </c>
      <c r="G1955" s="0" t="str">
        <f aca="false">INDEX(Mapping!$C$2:$C$465,MATCH(E1955,Mapping!$A$2:$A$465,0))</f>
        <v>ADHUNIK POWER</v>
      </c>
      <c r="H1955" s="2" t="n">
        <v>30.68</v>
      </c>
      <c r="I1955" s="3" t="n">
        <v>0.75</v>
      </c>
    </row>
    <row r="1956" customFormat="false" ht="15" hidden="false" customHeight="false" outlineLevel="0" collapsed="false">
      <c r="A1956" s="0" t="s">
        <v>485</v>
      </c>
      <c r="B1956" s="0" t="n">
        <f aca="false">VALUE(LEFT(A1956,4))</f>
        <v>2022</v>
      </c>
      <c r="C1956" s="0" t="str">
        <f aca="false">"FY"&amp;IF(VALUE(MID(A1956,6,2))&gt;=4,VALUE(LEFT(A1956,4)),VALUE(LEFT(A1956,4))-1)&amp;"-"&amp;TEXT(MOD(IF(VALUE(MID(A1956,6,2))&gt;=4,VALUE(LEFT(A1956,4)),VALUE(LEFT(A1956,4))-1)+1,100),"00")</f>
        <v>FY2022-23</v>
      </c>
      <c r="D1956" s="0" t="s">
        <v>46</v>
      </c>
      <c r="E1956" s="0" t="s">
        <v>46</v>
      </c>
      <c r="F1956" s="0" t="str">
        <f aca="false">INDEX(Mapping!$B$2:$B$465,MATCH(E1956,Mapping!$A$2:$A$465,0))</f>
        <v>CHHATTISGARH</v>
      </c>
      <c r="G1956" s="0" t="str">
        <f aca="false">INDEX(Mapping!$C$2:$C$465,MATCH(E1956,Mapping!$A$2:$A$465,0))</f>
        <v>CHHATTISGARH</v>
      </c>
      <c r="H1956" s="2" t="n">
        <v>30.55</v>
      </c>
      <c r="I1956" s="3" t="n">
        <v>0.74</v>
      </c>
    </row>
    <row r="1957" customFormat="false" ht="15" hidden="false" customHeight="false" outlineLevel="0" collapsed="false">
      <c r="A1957" s="0" t="s">
        <v>485</v>
      </c>
      <c r="B1957" s="0" t="n">
        <f aca="false">VALUE(LEFT(A1957,4))</f>
        <v>2022</v>
      </c>
      <c r="C1957" s="0" t="str">
        <f aca="false">"FY"&amp;IF(VALUE(MID(A1957,6,2))&gt;=4,VALUE(LEFT(A1957,4)),VALUE(LEFT(A1957,4))-1)&amp;"-"&amp;TEXT(MOD(IF(VALUE(MID(A1957,6,2))&gt;=4,VALUE(LEFT(A1957,4)),VALUE(LEFT(A1957,4))-1)+1,100),"00")</f>
        <v>FY2022-23</v>
      </c>
      <c r="D1957" s="0" t="s">
        <v>224</v>
      </c>
      <c r="E1957" s="0" t="s">
        <v>224</v>
      </c>
      <c r="F1957" s="0" t="str">
        <f aca="false">INDEX(Mapping!$B$2:$B$465,MATCH(E1957,Mapping!$A$2:$A$465,0))</f>
        <v>RENEW SURYA RAVI</v>
      </c>
      <c r="G1957" s="0" t="str">
        <f aca="false">INDEX(Mapping!$C$2:$C$465,MATCH(E1957,Mapping!$A$2:$A$465,0))</f>
        <v>RENEW POWER (ALL SPVs)</v>
      </c>
      <c r="H1957" s="2" t="n">
        <v>28.42</v>
      </c>
      <c r="I1957" s="3" t="n">
        <v>0.69</v>
      </c>
    </row>
    <row r="1958" customFormat="false" ht="15" hidden="false" customHeight="false" outlineLevel="0" collapsed="false">
      <c r="A1958" s="0" t="s">
        <v>485</v>
      </c>
      <c r="B1958" s="0" t="n">
        <f aca="false">VALUE(LEFT(A1958,4))</f>
        <v>2022</v>
      </c>
      <c r="C1958" s="0" t="str">
        <f aca="false">"FY"&amp;IF(VALUE(MID(A1958,6,2))&gt;=4,VALUE(LEFT(A1958,4)),VALUE(LEFT(A1958,4))-1)&amp;"-"&amp;TEXT(MOD(IF(VALUE(MID(A1958,6,2))&gt;=4,VALUE(LEFT(A1958,4)),VALUE(LEFT(A1958,4))-1)+1,100),"00")</f>
        <v>FY2022-23</v>
      </c>
      <c r="D1958" s="0" t="s">
        <v>45</v>
      </c>
      <c r="E1958" s="0" t="s">
        <v>45</v>
      </c>
      <c r="F1958" s="0" t="str">
        <f aca="false">INDEX(Mapping!$B$2:$B$465,MATCH(E1958,Mapping!$A$2:$A$465,0))</f>
        <v>BIHAR</v>
      </c>
      <c r="G1958" s="0" t="str">
        <f aca="false">INDEX(Mapping!$C$2:$C$465,MATCH(E1958,Mapping!$A$2:$A$465,0))</f>
        <v>BIHAR</v>
      </c>
      <c r="H1958" s="2" t="n">
        <v>26.49</v>
      </c>
      <c r="I1958" s="3" t="n">
        <v>0.64</v>
      </c>
    </row>
    <row r="1959" customFormat="false" ht="15" hidden="false" customHeight="false" outlineLevel="0" collapsed="false">
      <c r="A1959" s="0" t="s">
        <v>485</v>
      </c>
      <c r="B1959" s="0" t="n">
        <f aca="false">VALUE(LEFT(A1959,4))</f>
        <v>2022</v>
      </c>
      <c r="C1959" s="0" t="str">
        <f aca="false">"FY"&amp;IF(VALUE(MID(A1959,6,2))&gt;=4,VALUE(LEFT(A1959,4)),VALUE(LEFT(A1959,4))-1)&amp;"-"&amp;TEXT(MOD(IF(VALUE(MID(A1959,6,2))&gt;=4,VALUE(LEFT(A1959,4)),VALUE(LEFT(A1959,4))-1)+1,100),"00")</f>
        <v>FY2022-23</v>
      </c>
      <c r="D1959" s="0" t="s">
        <v>31</v>
      </c>
      <c r="E1959" s="0" t="s">
        <v>31</v>
      </c>
      <c r="F1959" s="0" t="str">
        <f aca="false">INDEX(Mapping!$B$2:$B$465,MATCH(E1959,Mapping!$A$2:$A$465,0))</f>
        <v>GUJARAT</v>
      </c>
      <c r="G1959" s="0" t="str">
        <f aca="false">INDEX(Mapping!$C$2:$C$465,MATCH(E1959,Mapping!$A$2:$A$465,0))</f>
        <v>GUJARAT</v>
      </c>
      <c r="H1959" s="2" t="n">
        <v>24.53</v>
      </c>
      <c r="I1959" s="3" t="n">
        <v>0.6</v>
      </c>
    </row>
    <row r="1960" customFormat="false" ht="15" hidden="false" customHeight="false" outlineLevel="0" collapsed="false">
      <c r="A1960" s="0" t="s">
        <v>485</v>
      </c>
      <c r="B1960" s="0" t="n">
        <f aca="false">VALUE(LEFT(A1960,4))</f>
        <v>2022</v>
      </c>
      <c r="C1960" s="0" t="str">
        <f aca="false">"FY"&amp;IF(VALUE(MID(A1960,6,2))&gt;=4,VALUE(LEFT(A1960,4)),VALUE(LEFT(A1960,4))-1)&amp;"-"&amp;TEXT(MOD(IF(VALUE(MID(A1960,6,2))&gt;=4,VALUE(LEFT(A1960,4)),VALUE(LEFT(A1960,4))-1)+1,100),"00")</f>
        <v>FY2022-23</v>
      </c>
      <c r="D1960" s="0" t="s">
        <v>142</v>
      </c>
      <c r="E1960" s="0" t="s">
        <v>142</v>
      </c>
      <c r="F1960" s="0" t="str">
        <f aca="false">INDEX(Mapping!$B$2:$B$465,MATCH(E1960,Mapping!$A$2:$A$465,0))</f>
        <v>SAINJ HEP</v>
      </c>
      <c r="G1960" s="0" t="str">
        <f aca="false">INDEX(Mapping!$C$2:$C$465,MATCH(E1960,Mapping!$A$2:$A$465,0))</f>
        <v>SAINJ HEP</v>
      </c>
      <c r="H1960" s="2" t="n">
        <v>23.33</v>
      </c>
      <c r="I1960" s="3" t="n">
        <v>0.57</v>
      </c>
    </row>
    <row r="1961" customFormat="false" ht="15" hidden="false" customHeight="false" outlineLevel="0" collapsed="false">
      <c r="A1961" s="0" t="s">
        <v>485</v>
      </c>
      <c r="B1961" s="0" t="n">
        <f aca="false">VALUE(LEFT(A1961,4))</f>
        <v>2022</v>
      </c>
      <c r="C1961" s="0" t="str">
        <f aca="false">"FY"&amp;IF(VALUE(MID(A1961,6,2))&gt;=4,VALUE(LEFT(A1961,4)),VALUE(LEFT(A1961,4))-1)&amp;"-"&amp;TEXT(MOD(IF(VALUE(MID(A1961,6,2))&gt;=4,VALUE(LEFT(A1961,4)),VALUE(LEFT(A1961,4))-1)+1,100),"00")</f>
        <v>FY2022-23</v>
      </c>
      <c r="D1961" s="0" t="s">
        <v>122</v>
      </c>
      <c r="E1961" s="0" t="s">
        <v>122</v>
      </c>
      <c r="F1961" s="0" t="str">
        <f aca="false">INDEX(Mapping!$B$2:$B$465,MATCH(E1961,Mapping!$A$2:$A$465,0))</f>
        <v>KARCHAM WANGTOO HEP</v>
      </c>
      <c r="G1961" s="0" t="str">
        <f aca="false">INDEX(Mapping!$C$2:$C$465,MATCH(E1961,Mapping!$A$2:$A$465,0))</f>
        <v>KARCHAM WANGTOO HEP</v>
      </c>
      <c r="H1961" s="2" t="n">
        <v>22.15</v>
      </c>
      <c r="I1961" s="3" t="n">
        <v>0.54</v>
      </c>
    </row>
    <row r="1962" customFormat="false" ht="15" hidden="false" customHeight="false" outlineLevel="0" collapsed="false">
      <c r="A1962" s="0" t="s">
        <v>485</v>
      </c>
      <c r="B1962" s="0" t="n">
        <f aca="false">VALUE(LEFT(A1962,4))</f>
        <v>2022</v>
      </c>
      <c r="C1962" s="0" t="str">
        <f aca="false">"FY"&amp;IF(VALUE(MID(A1962,6,2))&gt;=4,VALUE(LEFT(A1962,4)),VALUE(LEFT(A1962,4))-1)&amp;"-"&amp;TEXT(MOD(IF(VALUE(MID(A1962,6,2))&gt;=4,VALUE(LEFT(A1962,4)),VALUE(LEFT(A1962,4))-1)+1,100),"00")</f>
        <v>FY2022-23</v>
      </c>
      <c r="D1962" s="0" t="s">
        <v>184</v>
      </c>
      <c r="E1962" s="0" t="s">
        <v>184</v>
      </c>
      <c r="F1962" s="0" t="str">
        <f aca="false">INDEX(Mapping!$B$2:$B$465,MATCH(E1962,Mapping!$A$2:$A$465,0))</f>
        <v>GMR KAMALANGA</v>
      </c>
      <c r="G1962" s="0" t="str">
        <f aca="false">INDEX(Mapping!$C$2:$C$465,MATCH(E1962,Mapping!$A$2:$A$465,0))</f>
        <v>GMR ENERGY</v>
      </c>
      <c r="H1962" s="2" t="n">
        <v>21.11</v>
      </c>
      <c r="I1962" s="3" t="n">
        <v>0.51</v>
      </c>
    </row>
    <row r="1963" customFormat="false" ht="15" hidden="false" customHeight="false" outlineLevel="0" collapsed="false">
      <c r="A1963" s="0" t="s">
        <v>485</v>
      </c>
      <c r="B1963" s="0" t="n">
        <f aca="false">VALUE(LEFT(A1963,4))</f>
        <v>2022</v>
      </c>
      <c r="C1963" s="0" t="str">
        <f aca="false">"FY"&amp;IF(VALUE(MID(A1963,6,2))&gt;=4,VALUE(LEFT(A1963,4)),VALUE(LEFT(A1963,4))-1)&amp;"-"&amp;TEXT(MOD(IF(VALUE(MID(A1963,6,2))&gt;=4,VALUE(LEFT(A1963,4)),VALUE(LEFT(A1963,4))-1)+1,100),"00")</f>
        <v>FY2022-23</v>
      </c>
      <c r="D1963" s="0" t="s">
        <v>54</v>
      </c>
      <c r="E1963" s="0" t="s">
        <v>54</v>
      </c>
      <c r="F1963" s="0" t="str">
        <f aca="false">INDEX(Mapping!$B$2:$B$465,MATCH(E1963,Mapping!$A$2:$A$465,0))</f>
        <v>JAMMU &amp; KASHMIR</v>
      </c>
      <c r="G1963" s="0" t="str">
        <f aca="false">INDEX(Mapping!$C$2:$C$465,MATCH(E1963,Mapping!$A$2:$A$465,0))</f>
        <v>JAMMU &amp; KASHMIR</v>
      </c>
      <c r="H1963" s="2" t="n">
        <v>18.94</v>
      </c>
      <c r="I1963" s="3" t="n">
        <v>0.46</v>
      </c>
    </row>
    <row r="1964" customFormat="false" ht="15" hidden="false" customHeight="false" outlineLevel="0" collapsed="false">
      <c r="A1964" s="0" t="s">
        <v>485</v>
      </c>
      <c r="B1964" s="0" t="n">
        <f aca="false">VALUE(LEFT(A1964,4))</f>
        <v>2022</v>
      </c>
      <c r="C1964" s="0" t="str">
        <f aca="false">"FY"&amp;IF(VALUE(MID(A1964,6,2))&gt;=4,VALUE(LEFT(A1964,4)),VALUE(LEFT(A1964,4))-1)&amp;"-"&amp;TEXT(MOD(IF(VALUE(MID(A1964,6,2))&gt;=4,VALUE(LEFT(A1964,4)),VALUE(LEFT(A1964,4))-1)+1,100),"00")</f>
        <v>FY2022-23</v>
      </c>
      <c r="D1964" s="0" t="s">
        <v>152</v>
      </c>
      <c r="E1964" s="0" t="s">
        <v>152</v>
      </c>
      <c r="F1964" s="0" t="str">
        <f aca="false">INDEX(Mapping!$B$2:$B$465,MATCH(E1964,Mapping!$A$2:$A$465,0))</f>
        <v>CHANDIGARH</v>
      </c>
      <c r="G1964" s="0" t="str">
        <f aca="false">INDEX(Mapping!$C$2:$C$465,MATCH(E1964,Mapping!$A$2:$A$465,0))</f>
        <v>CHANDIGARH</v>
      </c>
      <c r="H1964" s="2" t="n">
        <v>18.66</v>
      </c>
      <c r="I1964" s="3" t="n">
        <v>0.45</v>
      </c>
    </row>
    <row r="1965" customFormat="false" ht="15" hidden="false" customHeight="false" outlineLevel="0" collapsed="false">
      <c r="A1965" s="0" t="s">
        <v>485</v>
      </c>
      <c r="B1965" s="0" t="n">
        <f aca="false">VALUE(LEFT(A1965,4))</f>
        <v>2022</v>
      </c>
      <c r="C1965" s="0" t="str">
        <f aca="false">"FY"&amp;IF(VALUE(MID(A1965,6,2))&gt;=4,VALUE(LEFT(A1965,4)),VALUE(LEFT(A1965,4))-1)&amp;"-"&amp;TEXT(MOD(IF(VALUE(MID(A1965,6,2))&gt;=4,VALUE(LEFT(A1965,4)),VALUE(LEFT(A1965,4))-1)+1,100),"00")</f>
        <v>FY2022-23</v>
      </c>
      <c r="D1965" s="0" t="s">
        <v>217</v>
      </c>
      <c r="E1965" s="0" t="s">
        <v>217</v>
      </c>
      <c r="F1965" s="0" t="str">
        <f aca="false">INDEX(Mapping!$B$2:$B$465,MATCH(E1965,Mapping!$A$2:$A$465,0))</f>
        <v>SHREE CEMENT</v>
      </c>
      <c r="G1965" s="0" t="str">
        <f aca="false">INDEX(Mapping!$C$2:$C$465,MATCH(E1965,Mapping!$A$2:$A$465,0))</f>
        <v>SHREE CEMENT</v>
      </c>
      <c r="H1965" s="2" t="n">
        <v>17.17</v>
      </c>
      <c r="I1965" s="3" t="n">
        <v>0.42</v>
      </c>
    </row>
    <row r="1966" customFormat="false" ht="15" hidden="false" customHeight="false" outlineLevel="0" collapsed="false">
      <c r="A1966" s="0" t="s">
        <v>485</v>
      </c>
      <c r="B1966" s="0" t="n">
        <f aca="false">VALUE(LEFT(A1966,4))</f>
        <v>2022</v>
      </c>
      <c r="C1966" s="0" t="str">
        <f aca="false">"FY"&amp;IF(VALUE(MID(A1966,6,2))&gt;=4,VALUE(LEFT(A1966,4)),VALUE(LEFT(A1966,4))-1)&amp;"-"&amp;TEXT(MOD(IF(VALUE(MID(A1966,6,2))&gt;=4,VALUE(LEFT(A1966,4)),VALUE(LEFT(A1966,4))-1)+1,100),"00")</f>
        <v>FY2022-23</v>
      </c>
      <c r="D1966" s="0" t="s">
        <v>484</v>
      </c>
      <c r="E1966" s="0" t="s">
        <v>484</v>
      </c>
      <c r="F1966" s="0" t="str">
        <f aca="false">INDEX(Mapping!$B$2:$B$465,MATCH(E1966,Mapping!$A$2:$A$465,0))</f>
        <v>AHEJOL_S_FTG2</v>
      </c>
      <c r="G1966" s="0" t="str">
        <f aca="false">INDEX(Mapping!$C$2:$C$465,MATCH(E1966,Mapping!$A$2:$A$465,0))</f>
        <v>AHEJOL_S_FTG2</v>
      </c>
      <c r="H1966" s="2" t="n">
        <v>16.02</v>
      </c>
      <c r="I1966" s="3" t="n">
        <v>0.39</v>
      </c>
    </row>
    <row r="1967" customFormat="false" ht="15" hidden="false" customHeight="false" outlineLevel="0" collapsed="false">
      <c r="A1967" s="0" t="s">
        <v>485</v>
      </c>
      <c r="B1967" s="0" t="n">
        <f aca="false">VALUE(LEFT(A1967,4))</f>
        <v>2022</v>
      </c>
      <c r="C1967" s="0" t="str">
        <f aca="false">"FY"&amp;IF(VALUE(MID(A1967,6,2))&gt;=4,VALUE(LEFT(A1967,4)),VALUE(LEFT(A1967,4))-1)&amp;"-"&amp;TEXT(MOD(IF(VALUE(MID(A1967,6,2))&gt;=4,VALUE(LEFT(A1967,4)),VALUE(LEFT(A1967,4))-1)+1,100),"00")</f>
        <v>FY2022-23</v>
      </c>
      <c r="D1967" s="0" t="s">
        <v>415</v>
      </c>
      <c r="E1967" s="0" t="s">
        <v>415</v>
      </c>
      <c r="F1967" s="0" t="str">
        <f aca="false">INDEX(Mapping!$B$2:$B$465,MATCH(E1967,Mapping!$A$2:$A$465,0))</f>
        <v>AHEJ3L_SOLAR</v>
      </c>
      <c r="G1967" s="0" t="str">
        <f aca="false">INDEX(Mapping!$C$2:$C$465,MATCH(E1967,Mapping!$A$2:$A$465,0))</f>
        <v>AHEJ3L_SOLAR</v>
      </c>
      <c r="H1967" s="2" t="n">
        <v>15.49</v>
      </c>
      <c r="I1967" s="3" t="n">
        <v>0.38</v>
      </c>
    </row>
    <row r="1968" customFormat="false" ht="15" hidden="false" customHeight="false" outlineLevel="0" collapsed="false">
      <c r="A1968" s="0" t="s">
        <v>485</v>
      </c>
      <c r="B1968" s="0" t="n">
        <f aca="false">VALUE(LEFT(A1968,4))</f>
        <v>2022</v>
      </c>
      <c r="C1968" s="0" t="str">
        <f aca="false">"FY"&amp;IF(VALUE(MID(A1968,6,2))&gt;=4,VALUE(LEFT(A1968,4)),VALUE(LEFT(A1968,4))-1)&amp;"-"&amp;TEXT(MOD(IF(VALUE(MID(A1968,6,2))&gt;=4,VALUE(LEFT(A1968,4)),VALUE(LEFT(A1968,4))-1)+1,100),"00")</f>
        <v>FY2022-23</v>
      </c>
      <c r="D1968" s="0" t="s">
        <v>228</v>
      </c>
      <c r="E1968" s="0" t="s">
        <v>228</v>
      </c>
      <c r="F1968" s="0" t="str">
        <f aca="false">INDEX(Mapping!$B$2:$B$465,MATCH(E1968,Mapping!$A$2:$A$465,0))</f>
        <v>OTPC PALATANA</v>
      </c>
      <c r="G1968" s="0" t="str">
        <f aca="false">INDEX(Mapping!$C$2:$C$465,MATCH(E1968,Mapping!$A$2:$A$465,0))</f>
        <v>OTPC PALATANA</v>
      </c>
      <c r="H1968" s="2" t="n">
        <v>14.84</v>
      </c>
      <c r="I1968" s="3" t="n">
        <v>0.36</v>
      </c>
    </row>
    <row r="1969" customFormat="false" ht="15" hidden="false" customHeight="false" outlineLevel="0" collapsed="false">
      <c r="A1969" s="0" t="s">
        <v>485</v>
      </c>
      <c r="B1969" s="0" t="n">
        <f aca="false">VALUE(LEFT(A1969,4))</f>
        <v>2022</v>
      </c>
      <c r="C1969" s="0" t="str">
        <f aca="false">"FY"&amp;IF(VALUE(MID(A1969,6,2))&gt;=4,VALUE(LEFT(A1969,4)),VALUE(LEFT(A1969,4))-1)&amp;"-"&amp;TEXT(MOD(IF(VALUE(MID(A1969,6,2))&gt;=4,VALUE(LEFT(A1969,4)),VALUE(LEFT(A1969,4))-1)+1,100),"00")</f>
        <v>FY2022-23</v>
      </c>
      <c r="D1969" s="0" t="s">
        <v>193</v>
      </c>
      <c r="E1969" s="0" t="s">
        <v>193</v>
      </c>
      <c r="F1969" s="0" t="str">
        <f aca="false">INDEX(Mapping!$B$2:$B$465,MATCH(E1969,Mapping!$A$2:$A$465,0))</f>
        <v>MIZORAM</v>
      </c>
      <c r="G1969" s="0" t="str">
        <f aca="false">INDEX(Mapping!$C$2:$C$465,MATCH(E1969,Mapping!$A$2:$A$465,0))</f>
        <v>MIZORAM</v>
      </c>
      <c r="H1969" s="2" t="n">
        <v>12.79</v>
      </c>
      <c r="I1969" s="3" t="n">
        <v>0.31</v>
      </c>
    </row>
    <row r="1970" customFormat="false" ht="15" hidden="false" customHeight="false" outlineLevel="0" collapsed="false">
      <c r="A1970" s="0" t="s">
        <v>485</v>
      </c>
      <c r="B1970" s="0" t="n">
        <f aca="false">VALUE(LEFT(A1970,4))</f>
        <v>2022</v>
      </c>
      <c r="C1970" s="0" t="str">
        <f aca="false">"FY"&amp;IF(VALUE(MID(A1970,6,2))&gt;=4,VALUE(LEFT(A1970,4)),VALUE(LEFT(A1970,4))-1)&amp;"-"&amp;TEXT(MOD(IF(VALUE(MID(A1970,6,2))&gt;=4,VALUE(LEFT(A1970,4)),VALUE(LEFT(A1970,4))-1)+1,100),"00")</f>
        <v>FY2022-23</v>
      </c>
      <c r="D1970" s="0" t="s">
        <v>154</v>
      </c>
      <c r="E1970" s="0" t="s">
        <v>154</v>
      </c>
      <c r="F1970" s="0" t="str">
        <f aca="false">INDEX(Mapping!$B$2:$B$465,MATCH(E1970,Mapping!$A$2:$A$465,0))</f>
        <v>DVC</v>
      </c>
      <c r="G1970" s="0" t="str">
        <f aca="false">INDEX(Mapping!$C$2:$C$465,MATCH(E1970,Mapping!$A$2:$A$465,0))</f>
        <v>DVC</v>
      </c>
      <c r="H1970" s="2" t="n">
        <v>11.73</v>
      </c>
      <c r="I1970" s="3" t="n">
        <v>0.29</v>
      </c>
    </row>
    <row r="1971" customFormat="false" ht="15" hidden="false" customHeight="false" outlineLevel="0" collapsed="false">
      <c r="A1971" s="0" t="s">
        <v>485</v>
      </c>
      <c r="B1971" s="0" t="n">
        <f aca="false">VALUE(LEFT(A1971,4))</f>
        <v>2022</v>
      </c>
      <c r="C1971" s="0" t="str">
        <f aca="false">"FY"&amp;IF(VALUE(MID(A1971,6,2))&gt;=4,VALUE(LEFT(A1971,4)),VALUE(LEFT(A1971,4))-1)&amp;"-"&amp;TEXT(MOD(IF(VALUE(MID(A1971,6,2))&gt;=4,VALUE(LEFT(A1971,4)),VALUE(LEFT(A1971,4))-1)+1,100),"00")</f>
        <v>FY2022-23</v>
      </c>
      <c r="D1971" s="0" t="s">
        <v>181</v>
      </c>
      <c r="E1971" s="0" t="s">
        <v>181</v>
      </c>
      <c r="F1971" s="0" t="str">
        <f aca="false">INDEX(Mapping!$B$2:$B$465,MATCH(E1971,Mapping!$A$2:$A$465,0))</f>
        <v>ARUNACHAL PRADESH</v>
      </c>
      <c r="G1971" s="0" t="str">
        <f aca="false">INDEX(Mapping!$C$2:$C$465,MATCH(E1971,Mapping!$A$2:$A$465,0))</f>
        <v>ARUNACHAL PRADESH</v>
      </c>
      <c r="H1971" s="2" t="n">
        <v>11.64</v>
      </c>
      <c r="I1971" s="3" t="n">
        <v>0.28</v>
      </c>
    </row>
    <row r="1972" customFormat="false" ht="15" hidden="false" customHeight="false" outlineLevel="0" collapsed="false">
      <c r="A1972" s="0" t="s">
        <v>485</v>
      </c>
      <c r="B1972" s="0" t="n">
        <f aca="false">VALUE(LEFT(A1972,4))</f>
        <v>2022</v>
      </c>
      <c r="C1972" s="0" t="str">
        <f aca="false">"FY"&amp;IF(VALUE(MID(A1972,6,2))&gt;=4,VALUE(LEFT(A1972,4)),VALUE(LEFT(A1972,4))-1)&amp;"-"&amp;TEXT(MOD(IF(VALUE(MID(A1972,6,2))&gt;=4,VALUE(LEFT(A1972,4)),VALUE(LEFT(A1972,4))-1)+1,100),"00")</f>
        <v>FY2022-23</v>
      </c>
      <c r="D1972" s="0" t="s">
        <v>211</v>
      </c>
      <c r="E1972" s="0" t="s">
        <v>211</v>
      </c>
      <c r="F1972" s="0" t="str">
        <f aca="false">INDEX(Mapping!$B$2:$B$465,MATCH(E1972,Mapping!$A$2:$A$465,0))</f>
        <v>SINGOLI BHATWARI HEP</v>
      </c>
      <c r="G1972" s="0" t="str">
        <f aca="false">INDEX(Mapping!$C$2:$C$465,MATCH(E1972,Mapping!$A$2:$A$465,0))</f>
        <v>SINGOLI BHATWARI HEP</v>
      </c>
      <c r="H1972" s="2" t="n">
        <v>11.27</v>
      </c>
      <c r="I1972" s="3" t="n">
        <v>0.27</v>
      </c>
    </row>
    <row r="1973" customFormat="false" ht="15" hidden="false" customHeight="false" outlineLevel="0" collapsed="false">
      <c r="A1973" s="0" t="s">
        <v>485</v>
      </c>
      <c r="B1973" s="0" t="n">
        <f aca="false">VALUE(LEFT(A1973,4))</f>
        <v>2022</v>
      </c>
      <c r="C1973" s="0" t="str">
        <f aca="false">"FY"&amp;IF(VALUE(MID(A1973,6,2))&gt;=4,VALUE(LEFT(A1973,4)),VALUE(LEFT(A1973,4))-1)&amp;"-"&amp;TEXT(MOD(IF(VALUE(MID(A1973,6,2))&gt;=4,VALUE(LEFT(A1973,4)),VALUE(LEFT(A1973,4))-1)+1,100),"00")</f>
        <v>FY2022-23</v>
      </c>
      <c r="D1973" s="0" t="s">
        <v>176</v>
      </c>
      <c r="E1973" s="0" t="s">
        <v>176</v>
      </c>
      <c r="F1973" s="0" t="str">
        <f aca="false">INDEX(Mapping!$B$2:$B$465,MATCH(E1973,Mapping!$A$2:$A$465,0))</f>
        <v>SIKKIM</v>
      </c>
      <c r="G1973" s="0" t="str">
        <f aca="false">INDEX(Mapping!$C$2:$C$465,MATCH(E1973,Mapping!$A$2:$A$465,0))</f>
        <v>SIKKIM</v>
      </c>
      <c r="H1973" s="2" t="n">
        <v>10.84</v>
      </c>
      <c r="I1973" s="3" t="n">
        <v>0.26</v>
      </c>
    </row>
    <row r="1974" customFormat="false" ht="15" hidden="false" customHeight="false" outlineLevel="0" collapsed="false">
      <c r="A1974" s="0" t="s">
        <v>485</v>
      </c>
      <c r="B1974" s="0" t="n">
        <f aca="false">VALUE(LEFT(A1974,4))</f>
        <v>2022</v>
      </c>
      <c r="C1974" s="0" t="str">
        <f aca="false">"FY"&amp;IF(VALUE(MID(A1974,6,2))&gt;=4,VALUE(LEFT(A1974,4)),VALUE(LEFT(A1974,4))-1)&amp;"-"&amp;TEXT(MOD(IF(VALUE(MID(A1974,6,2))&gt;=4,VALUE(LEFT(A1974,4)),VALUE(LEFT(A1974,4))-1)+1,100),"00")</f>
        <v>FY2022-23</v>
      </c>
      <c r="D1974" s="0" t="s">
        <v>194</v>
      </c>
      <c r="E1974" s="0" t="s">
        <v>194</v>
      </c>
      <c r="F1974" s="0" t="str">
        <f aca="false">INDEX(Mapping!$B$2:$B$465,MATCH(E1974,Mapping!$A$2:$A$465,0))</f>
        <v>TASHIDENG HEP</v>
      </c>
      <c r="G1974" s="0" t="str">
        <f aca="false">INDEX(Mapping!$C$2:$C$465,MATCH(E1974,Mapping!$A$2:$A$465,0))</f>
        <v>TASHIDENG HEP</v>
      </c>
      <c r="H1974" s="2" t="n">
        <v>9.79</v>
      </c>
      <c r="I1974" s="3" t="n">
        <v>0.24</v>
      </c>
    </row>
    <row r="1975" customFormat="false" ht="15" hidden="false" customHeight="false" outlineLevel="0" collapsed="false">
      <c r="A1975" s="0" t="s">
        <v>485</v>
      </c>
      <c r="B1975" s="0" t="n">
        <f aca="false">VALUE(LEFT(A1975,4))</f>
        <v>2022</v>
      </c>
      <c r="C1975" s="0" t="str">
        <f aca="false">"FY"&amp;IF(VALUE(MID(A1975,6,2))&gt;=4,VALUE(LEFT(A1975,4)),VALUE(LEFT(A1975,4))-1)&amp;"-"&amp;TEXT(MOD(IF(VALUE(MID(A1975,6,2))&gt;=4,VALUE(LEFT(A1975,4)),VALUE(LEFT(A1975,4))-1)+1,100),"00")</f>
        <v>FY2022-23</v>
      </c>
      <c r="D1975" s="0" t="s">
        <v>159</v>
      </c>
      <c r="E1975" s="0" t="s">
        <v>159</v>
      </c>
      <c r="F1975" s="0" t="str">
        <f aca="false">INDEX(Mapping!$B$2:$B$465,MATCH(E1975,Mapping!$A$2:$A$465,0))</f>
        <v>GMR WARORA (EX-EMCO)</v>
      </c>
      <c r="G1975" s="0" t="str">
        <f aca="false">INDEX(Mapping!$C$2:$C$465,MATCH(E1975,Mapping!$A$2:$A$465,0))</f>
        <v>GMR ENERGY</v>
      </c>
      <c r="H1975" s="2" t="n">
        <v>9.1</v>
      </c>
      <c r="I1975" s="3" t="n">
        <v>0.22</v>
      </c>
    </row>
    <row r="1976" customFormat="false" ht="15" hidden="false" customHeight="false" outlineLevel="0" collapsed="false">
      <c r="A1976" s="0" t="s">
        <v>485</v>
      </c>
      <c r="B1976" s="0" t="n">
        <f aca="false">VALUE(LEFT(A1976,4))</f>
        <v>2022</v>
      </c>
      <c r="C1976" s="0" t="str">
        <f aca="false">"FY"&amp;IF(VALUE(MID(A1976,6,2))&gt;=4,VALUE(LEFT(A1976,4)),VALUE(LEFT(A1976,4))-1)&amp;"-"&amp;TEXT(MOD(IF(VALUE(MID(A1976,6,2))&gt;=4,VALUE(LEFT(A1976,4)),VALUE(LEFT(A1976,4))-1)+1,100),"00")</f>
        <v>FY2022-23</v>
      </c>
      <c r="D1976" s="0" t="s">
        <v>190</v>
      </c>
      <c r="E1976" s="0" t="s">
        <v>190</v>
      </c>
      <c r="F1976" s="0" t="str">
        <f aca="false">INDEX(Mapping!$B$2:$B$465,MATCH(E1976,Mapping!$A$2:$A$465,0))</f>
        <v>JORETHANG</v>
      </c>
      <c r="G1976" s="0" t="str">
        <f aca="false">INDEX(Mapping!$C$2:$C$465,MATCH(E1976,Mapping!$A$2:$A$465,0))</f>
        <v>JORETHANG</v>
      </c>
      <c r="H1976" s="2" t="n">
        <v>8.76</v>
      </c>
      <c r="I1976" s="3" t="n">
        <v>0.21</v>
      </c>
    </row>
    <row r="1977" customFormat="false" ht="15" hidden="false" customHeight="false" outlineLevel="0" collapsed="false">
      <c r="A1977" s="0" t="s">
        <v>485</v>
      </c>
      <c r="B1977" s="0" t="n">
        <f aca="false">VALUE(LEFT(A1977,4))</f>
        <v>2022</v>
      </c>
      <c r="C1977" s="0" t="str">
        <f aca="false">"FY"&amp;IF(VALUE(MID(A1977,6,2))&gt;=4,VALUE(LEFT(A1977,4)),VALUE(LEFT(A1977,4))-1)&amp;"-"&amp;TEXT(MOD(IF(VALUE(MID(A1977,6,2))&gt;=4,VALUE(LEFT(A1977,4)),VALUE(LEFT(A1977,4))-1)+1,100),"00")</f>
        <v>FY2022-23</v>
      </c>
      <c r="D1977" s="0" t="s">
        <v>494</v>
      </c>
      <c r="E1977" s="0" t="s">
        <v>494</v>
      </c>
      <c r="F1977" s="0" t="str">
        <f aca="false">INDEX(Mapping!$B$2:$B$465,MATCH(E1977,Mapping!$A$2:$A$465,0))</f>
        <v>RGPPL_IR</v>
      </c>
      <c r="G1977" s="0" t="str">
        <f aca="false">INDEX(Mapping!$C$2:$C$465,MATCH(E1977,Mapping!$A$2:$A$465,0))</f>
        <v>RGPPL_IR</v>
      </c>
      <c r="H1977" s="2" t="n">
        <v>7.51</v>
      </c>
      <c r="I1977" s="3" t="n">
        <v>0.18</v>
      </c>
    </row>
    <row r="1978" customFormat="false" ht="15" hidden="false" customHeight="false" outlineLevel="0" collapsed="false">
      <c r="A1978" s="0" t="s">
        <v>485</v>
      </c>
      <c r="B1978" s="0" t="n">
        <f aca="false">VALUE(LEFT(A1978,4))</f>
        <v>2022</v>
      </c>
      <c r="C1978" s="0" t="str">
        <f aca="false">"FY"&amp;IF(VALUE(MID(A1978,6,2))&gt;=4,VALUE(LEFT(A1978,4)),VALUE(LEFT(A1978,4))-1)&amp;"-"&amp;TEXT(MOD(IF(VALUE(MID(A1978,6,2))&gt;=4,VALUE(LEFT(A1978,4)),VALUE(LEFT(A1978,4))-1)+1,100),"00")</f>
        <v>FY2022-23</v>
      </c>
      <c r="D1978" s="0" t="s">
        <v>39</v>
      </c>
      <c r="E1978" s="0" t="s">
        <v>39</v>
      </c>
      <c r="F1978" s="0" t="str">
        <f aca="false">INDEX(Mapping!$B$2:$B$465,MATCH(E1978,Mapping!$A$2:$A$465,0))</f>
        <v>WEST BENGAL</v>
      </c>
      <c r="G1978" s="0" t="str">
        <f aca="false">INDEX(Mapping!$C$2:$C$465,MATCH(E1978,Mapping!$A$2:$A$465,0))</f>
        <v>WEST BENGAL</v>
      </c>
      <c r="H1978" s="2" t="n">
        <v>7.38</v>
      </c>
      <c r="I1978" s="3" t="n">
        <v>0.18</v>
      </c>
    </row>
    <row r="1979" customFormat="false" ht="15" hidden="false" customHeight="false" outlineLevel="0" collapsed="false">
      <c r="A1979" s="0" t="s">
        <v>485</v>
      </c>
      <c r="B1979" s="0" t="n">
        <f aca="false">VALUE(LEFT(A1979,4))</f>
        <v>2022</v>
      </c>
      <c r="C1979" s="0" t="str">
        <f aca="false">"FY"&amp;IF(VALUE(MID(A1979,6,2))&gt;=4,VALUE(LEFT(A1979,4)),VALUE(LEFT(A1979,4))-1)&amp;"-"&amp;TEXT(MOD(IF(VALUE(MID(A1979,6,2))&gt;=4,VALUE(LEFT(A1979,4)),VALUE(LEFT(A1979,4))-1)+1,100),"00")</f>
        <v>FY2022-23</v>
      </c>
      <c r="D1979" s="0" t="s">
        <v>140</v>
      </c>
      <c r="E1979" s="0" t="s">
        <v>140</v>
      </c>
      <c r="F1979" s="0" t="str">
        <f aca="false">INDEX(Mapping!$B$2:$B$465,MATCH(E1979,Mapping!$A$2:$A$465,0))</f>
        <v>NEEPCO STATIONS</v>
      </c>
      <c r="G1979" s="0" t="str">
        <f aca="false">INDEX(Mapping!$C$2:$C$465,MATCH(E1979,Mapping!$A$2:$A$465,0))</f>
        <v>NEEPCO STATIONS</v>
      </c>
      <c r="H1979" s="2" t="n">
        <v>6.89</v>
      </c>
      <c r="I1979" s="3" t="n">
        <v>0.17</v>
      </c>
    </row>
    <row r="1980" customFormat="false" ht="15" hidden="false" customHeight="false" outlineLevel="0" collapsed="false">
      <c r="A1980" s="0" t="s">
        <v>485</v>
      </c>
      <c r="B1980" s="0" t="n">
        <f aca="false">VALUE(LEFT(A1980,4))</f>
        <v>2022</v>
      </c>
      <c r="C1980" s="0" t="str">
        <f aca="false">"FY"&amp;IF(VALUE(MID(A1980,6,2))&gt;=4,VALUE(LEFT(A1980,4)),VALUE(LEFT(A1980,4))-1)&amp;"-"&amp;TEXT(MOD(IF(VALUE(MID(A1980,6,2))&gt;=4,VALUE(LEFT(A1980,4)),VALUE(LEFT(A1980,4))-1)+1,100),"00")</f>
        <v>FY2022-23</v>
      </c>
      <c r="D1980" s="0" t="s">
        <v>319</v>
      </c>
      <c r="E1980" s="0" t="s">
        <v>319</v>
      </c>
      <c r="F1980" s="0" t="str">
        <f aca="false">INDEX(Mapping!$B$2:$B$465,MATCH(E1980,Mapping!$A$2:$A$465,0))</f>
        <v>SORANG HEP</v>
      </c>
      <c r="G1980" s="0" t="str">
        <f aca="false">INDEX(Mapping!$C$2:$C$465,MATCH(E1980,Mapping!$A$2:$A$465,0))</f>
        <v>SORANG HEP</v>
      </c>
      <c r="H1980" s="2" t="n">
        <v>6.7</v>
      </c>
      <c r="I1980" s="3" t="n">
        <v>0.16</v>
      </c>
    </row>
    <row r="1981" customFormat="false" ht="15" hidden="false" customHeight="false" outlineLevel="0" collapsed="false">
      <c r="A1981" s="0" t="s">
        <v>485</v>
      </c>
      <c r="B1981" s="0" t="n">
        <f aca="false">VALUE(LEFT(A1981,4))</f>
        <v>2022</v>
      </c>
      <c r="C1981" s="0" t="str">
        <f aca="false">"FY"&amp;IF(VALUE(MID(A1981,6,2))&gt;=4,VALUE(LEFT(A1981,4)),VALUE(LEFT(A1981,4))-1)&amp;"-"&amp;TEXT(MOD(IF(VALUE(MID(A1981,6,2))&gt;=4,VALUE(LEFT(A1981,4)),VALUE(LEFT(A1981,4))-1)+1,100),"00")</f>
        <v>FY2022-23</v>
      </c>
      <c r="D1981" s="0" t="s">
        <v>214</v>
      </c>
      <c r="E1981" s="0" t="s">
        <v>214</v>
      </c>
      <c r="F1981" s="0" t="str">
        <f aca="false">INDEX(Mapping!$B$2:$B$465,MATCH(E1981,Mapping!$A$2:$A$465,0))</f>
        <v>NLC INDIA</v>
      </c>
      <c r="G1981" s="0" t="str">
        <f aca="false">INDEX(Mapping!$C$2:$C$465,MATCH(E1981,Mapping!$A$2:$A$465,0))</f>
        <v>NLC INDIA GROUP</v>
      </c>
      <c r="H1981" s="2" t="n">
        <v>6.48</v>
      </c>
      <c r="I1981" s="3" t="n">
        <v>0.16</v>
      </c>
    </row>
    <row r="1982" customFormat="false" ht="15" hidden="false" customHeight="false" outlineLevel="0" collapsed="false">
      <c r="A1982" s="0" t="s">
        <v>485</v>
      </c>
      <c r="B1982" s="0" t="n">
        <f aca="false">VALUE(LEFT(A1982,4))</f>
        <v>2022</v>
      </c>
      <c r="C1982" s="0" t="str">
        <f aca="false">"FY"&amp;IF(VALUE(MID(A1982,6,2))&gt;=4,VALUE(LEFT(A1982,4)),VALUE(LEFT(A1982,4))-1)&amp;"-"&amp;TEXT(MOD(IF(VALUE(MID(A1982,6,2))&gt;=4,VALUE(LEFT(A1982,4)),VALUE(LEFT(A1982,4))-1)+1,100),"00")</f>
        <v>FY2022-23</v>
      </c>
      <c r="D1982" s="0" t="s">
        <v>119</v>
      </c>
      <c r="E1982" s="0" t="s">
        <v>119</v>
      </c>
      <c r="F1982" s="0" t="str">
        <f aca="false">INDEX(Mapping!$B$2:$B$465,MATCH(E1982,Mapping!$A$2:$A$465,0))</f>
        <v>GOA</v>
      </c>
      <c r="G1982" s="0" t="str">
        <f aca="false">INDEX(Mapping!$C$2:$C$465,MATCH(E1982,Mapping!$A$2:$A$465,0))</f>
        <v>GOA</v>
      </c>
      <c r="H1982" s="2" t="n">
        <v>6.34</v>
      </c>
      <c r="I1982" s="3" t="n">
        <v>0.15</v>
      </c>
    </row>
    <row r="1983" customFormat="false" ht="15" hidden="false" customHeight="false" outlineLevel="0" collapsed="false">
      <c r="A1983" s="0" t="s">
        <v>485</v>
      </c>
      <c r="B1983" s="0" t="n">
        <f aca="false">VALUE(LEFT(A1983,4))</f>
        <v>2022</v>
      </c>
      <c r="C1983" s="0" t="str">
        <f aca="false">"FY"&amp;IF(VALUE(MID(A1983,6,2))&gt;=4,VALUE(LEFT(A1983,4)),VALUE(LEFT(A1983,4))-1)&amp;"-"&amp;TEXT(MOD(IF(VALUE(MID(A1983,6,2))&gt;=4,VALUE(LEFT(A1983,4)),VALUE(LEFT(A1983,4))-1)+1,100),"00")</f>
        <v>FY2022-23</v>
      </c>
      <c r="D1983" s="0" t="s">
        <v>465</v>
      </c>
      <c r="E1983" s="0" t="s">
        <v>465</v>
      </c>
      <c r="F1983" s="0" t="str">
        <f aca="false">INDEX(Mapping!$B$2:$B$465,MATCH(E1983,Mapping!$A$2:$A$465,0))</f>
        <v>AHEJ2L_SOLAR</v>
      </c>
      <c r="G1983" s="0" t="str">
        <f aca="false">INDEX(Mapping!$C$2:$C$465,MATCH(E1983,Mapping!$A$2:$A$465,0))</f>
        <v>AHEJ2L_SOLAR</v>
      </c>
      <c r="H1983" s="2" t="n">
        <v>6.07</v>
      </c>
      <c r="I1983" s="3" t="n">
        <v>0.15</v>
      </c>
    </row>
    <row r="1984" customFormat="false" ht="15" hidden="false" customHeight="false" outlineLevel="0" collapsed="false">
      <c r="A1984" s="0" t="s">
        <v>485</v>
      </c>
      <c r="B1984" s="0" t="n">
        <f aca="false">VALUE(LEFT(A1984,4))</f>
        <v>2022</v>
      </c>
      <c r="C1984" s="0" t="str">
        <f aca="false">"FY"&amp;IF(VALUE(MID(A1984,6,2))&gt;=4,VALUE(LEFT(A1984,4)),VALUE(LEFT(A1984,4))-1)&amp;"-"&amp;TEXT(MOD(IF(VALUE(MID(A1984,6,2))&gt;=4,VALUE(LEFT(A1984,4)),VALUE(LEFT(A1984,4))-1)+1,100),"00")</f>
        <v>FY2022-23</v>
      </c>
      <c r="D1984" s="0" t="s">
        <v>191</v>
      </c>
      <c r="E1984" s="0" t="s">
        <v>191</v>
      </c>
      <c r="F1984" s="0" t="str">
        <f aca="false">INDEX(Mapping!$B$2:$B$465,MATCH(E1984,Mapping!$A$2:$A$465,0))</f>
        <v>DIKCHU HEP</v>
      </c>
      <c r="G1984" s="0" t="str">
        <f aca="false">INDEX(Mapping!$C$2:$C$465,MATCH(E1984,Mapping!$A$2:$A$465,0))</f>
        <v>DIKCHU HEP</v>
      </c>
      <c r="H1984" s="2" t="n">
        <v>5.38</v>
      </c>
      <c r="I1984" s="3" t="n">
        <v>0.13</v>
      </c>
    </row>
    <row r="1985" customFormat="false" ht="15" hidden="false" customHeight="false" outlineLevel="0" collapsed="false">
      <c r="A1985" s="0" t="s">
        <v>485</v>
      </c>
      <c r="B1985" s="0" t="n">
        <f aca="false">VALUE(LEFT(A1985,4))</f>
        <v>2022</v>
      </c>
      <c r="C1985" s="0" t="str">
        <f aca="false">"FY"&amp;IF(VALUE(MID(A1985,6,2))&gt;=4,VALUE(LEFT(A1985,4)),VALUE(LEFT(A1985,4))-1)&amp;"-"&amp;TEXT(MOD(IF(VALUE(MID(A1985,6,2))&gt;=4,VALUE(LEFT(A1985,4)),VALUE(LEFT(A1985,4))-1)+1,100),"00")</f>
        <v>FY2022-23</v>
      </c>
      <c r="D1985" s="0" t="s">
        <v>253</v>
      </c>
      <c r="E1985" s="0" t="s">
        <v>253</v>
      </c>
      <c r="F1985" s="0" t="str">
        <f aca="false">INDEX(Mapping!$B$2:$B$465,MATCH(E1985,Mapping!$A$2:$A$465,0))</f>
        <v>NAGALAND</v>
      </c>
      <c r="G1985" s="0" t="str">
        <f aca="false">INDEX(Mapping!$C$2:$C$465,MATCH(E1985,Mapping!$A$2:$A$465,0))</f>
        <v>NAGALAND</v>
      </c>
      <c r="H1985" s="2" t="n">
        <v>4.7</v>
      </c>
      <c r="I1985" s="3" t="n">
        <v>0.11</v>
      </c>
    </row>
    <row r="1986" customFormat="false" ht="15" hidden="false" customHeight="false" outlineLevel="0" collapsed="false">
      <c r="A1986" s="0" t="s">
        <v>485</v>
      </c>
      <c r="B1986" s="0" t="n">
        <f aca="false">VALUE(LEFT(A1986,4))</f>
        <v>2022</v>
      </c>
      <c r="C1986" s="0" t="str">
        <f aca="false">"FY"&amp;IF(VALUE(MID(A1986,6,2))&gt;=4,VALUE(LEFT(A1986,4)),VALUE(LEFT(A1986,4))-1)&amp;"-"&amp;TEXT(MOD(IF(VALUE(MID(A1986,6,2))&gt;=4,VALUE(LEFT(A1986,4)),VALUE(LEFT(A1986,4))-1)+1,100),"00")</f>
        <v>FY2022-23</v>
      </c>
      <c r="D1986" s="0" t="s">
        <v>408</v>
      </c>
      <c r="E1986" s="0" t="s">
        <v>408</v>
      </c>
      <c r="F1986" s="0" t="str">
        <f aca="false">INDEX(Mapping!$B$2:$B$465,MATCH(E1986,Mapping!$A$2:$A$465,0))</f>
        <v>ADANI GREEN</v>
      </c>
      <c r="G1986" s="0" t="str">
        <f aca="false">INDEX(Mapping!$C$2:$C$465,MATCH(E1986,Mapping!$A$2:$A$465,0))</f>
        <v>ADANI GREEN ENERGY (ALL SPVs)</v>
      </c>
      <c r="H1986" s="2" t="n">
        <v>4.28</v>
      </c>
      <c r="I1986" s="3" t="n">
        <v>0.1</v>
      </c>
    </row>
    <row r="1987" customFormat="false" ht="15" hidden="false" customHeight="false" outlineLevel="0" collapsed="false">
      <c r="A1987" s="0" t="s">
        <v>485</v>
      </c>
      <c r="B1987" s="0" t="n">
        <f aca="false">VALUE(LEFT(A1987,4))</f>
        <v>2022</v>
      </c>
      <c r="C1987" s="0" t="str">
        <f aca="false">"FY"&amp;IF(VALUE(MID(A1987,6,2))&gt;=4,VALUE(LEFT(A1987,4)),VALUE(LEFT(A1987,4))-1)&amp;"-"&amp;TEXT(MOD(IF(VALUE(MID(A1987,6,2))&gt;=4,VALUE(LEFT(A1987,4)),VALUE(LEFT(A1987,4))-1)+1,100),"00")</f>
        <v>FY2022-23</v>
      </c>
      <c r="D1987" s="0" t="s">
        <v>240</v>
      </c>
      <c r="E1987" s="0" t="s">
        <v>240</v>
      </c>
      <c r="F1987" s="0" t="str">
        <f aca="false">INDEX(Mapping!$B$2:$B$465,MATCH(E1987,Mapping!$A$2:$A$465,0))</f>
        <v>CHUZACHEN HEP</v>
      </c>
      <c r="G1987" s="0" t="str">
        <f aca="false">INDEX(Mapping!$C$2:$C$465,MATCH(E1987,Mapping!$A$2:$A$465,0))</f>
        <v>CHUZACHEN HEP</v>
      </c>
      <c r="H1987" s="2" t="n">
        <v>3.99</v>
      </c>
      <c r="I1987" s="3" t="n">
        <v>0.1</v>
      </c>
    </row>
    <row r="1988" customFormat="false" ht="15" hidden="false" customHeight="false" outlineLevel="0" collapsed="false">
      <c r="A1988" s="0" t="s">
        <v>485</v>
      </c>
      <c r="B1988" s="0" t="n">
        <f aca="false">VALUE(LEFT(A1988,4))</f>
        <v>2022</v>
      </c>
      <c r="C1988" s="0" t="str">
        <f aca="false">"FY"&amp;IF(VALUE(MID(A1988,6,2))&gt;=4,VALUE(LEFT(A1988,4)),VALUE(LEFT(A1988,4))-1)&amp;"-"&amp;TEXT(MOD(IF(VALUE(MID(A1988,6,2))&gt;=4,VALUE(LEFT(A1988,4)),VALUE(LEFT(A1988,4))-1)+1,100),"00")</f>
        <v>FY2022-23</v>
      </c>
      <c r="D1988" s="0" t="s">
        <v>235</v>
      </c>
      <c r="E1988" s="0" t="s">
        <v>235</v>
      </c>
      <c r="F1988" s="0" t="str">
        <f aca="false">INDEX(Mapping!$B$2:$B$465,MATCH(E1988,Mapping!$A$2:$A$465,0))</f>
        <v>ITPCL (IL&amp;FS TAMIL NADU)</v>
      </c>
      <c r="G1988" s="0" t="str">
        <f aca="false">INDEX(Mapping!$C$2:$C$465,MATCH(E1988,Mapping!$A$2:$A$465,0))</f>
        <v>ITPCL (IL&amp;FS TAMIL NADU)</v>
      </c>
      <c r="H1988" s="2" t="n">
        <v>3.58</v>
      </c>
      <c r="I1988" s="3" t="n">
        <v>0.09</v>
      </c>
    </row>
    <row r="1989" customFormat="false" ht="15" hidden="false" customHeight="false" outlineLevel="0" collapsed="false">
      <c r="A1989" s="0" t="s">
        <v>485</v>
      </c>
      <c r="B1989" s="0" t="n">
        <f aca="false">VALUE(LEFT(A1989,4))</f>
        <v>2022</v>
      </c>
      <c r="C1989" s="0" t="str">
        <f aca="false">"FY"&amp;IF(VALUE(MID(A1989,6,2))&gt;=4,VALUE(LEFT(A1989,4)),VALUE(LEFT(A1989,4))-1)&amp;"-"&amp;TEXT(MOD(IF(VALUE(MID(A1989,6,2))&gt;=4,VALUE(LEFT(A1989,4)),VALUE(LEFT(A1989,4))-1)+1,100),"00")</f>
        <v>FY2022-23</v>
      </c>
      <c r="D1989" s="0" t="s">
        <v>169</v>
      </c>
      <c r="E1989" s="0" t="s">
        <v>169</v>
      </c>
      <c r="F1989" s="0" t="str">
        <f aca="false">INDEX(Mapping!$B$2:$B$465,MATCH(E1989,Mapping!$A$2:$A$465,0))</f>
        <v>JHABUA POWER</v>
      </c>
      <c r="G1989" s="0" t="str">
        <f aca="false">INDEX(Mapping!$C$2:$C$465,MATCH(E1989,Mapping!$A$2:$A$465,0))</f>
        <v>JHABUA POWER</v>
      </c>
      <c r="H1989" s="2" t="n">
        <v>3.37</v>
      </c>
      <c r="I1989" s="3" t="n">
        <v>0.08</v>
      </c>
    </row>
    <row r="1990" customFormat="false" ht="15" hidden="false" customHeight="false" outlineLevel="0" collapsed="false">
      <c r="A1990" s="0" t="s">
        <v>485</v>
      </c>
      <c r="B1990" s="0" t="n">
        <f aca="false">VALUE(LEFT(A1990,4))</f>
        <v>2022</v>
      </c>
      <c r="C1990" s="0" t="str">
        <f aca="false">"FY"&amp;IF(VALUE(MID(A1990,6,2))&gt;=4,VALUE(LEFT(A1990,4)),VALUE(LEFT(A1990,4))-1)&amp;"-"&amp;TEXT(MOD(IF(VALUE(MID(A1990,6,2))&gt;=4,VALUE(LEFT(A1990,4)),VALUE(LEFT(A1990,4))-1)+1,100),"00")</f>
        <v>FY2022-23</v>
      </c>
      <c r="D1990" s="0" t="s">
        <v>265</v>
      </c>
      <c r="E1990" s="0" t="s">
        <v>265</v>
      </c>
      <c r="F1990" s="0" t="str">
        <f aca="false">INDEX(Mapping!$B$2:$B$465,MATCH(E1990,Mapping!$A$2:$A$465,0))</f>
        <v>NTPC STATIONS</v>
      </c>
      <c r="G1990" s="0" t="str">
        <f aca="false">INDEX(Mapping!$C$2:$C$465,MATCH(E1990,Mapping!$A$2:$A$465,0))</f>
        <v>NTPC GROUP</v>
      </c>
      <c r="H1990" s="2" t="n">
        <v>3.26</v>
      </c>
      <c r="I1990" s="3" t="n">
        <v>0.08</v>
      </c>
    </row>
    <row r="1991" customFormat="false" ht="15" hidden="false" customHeight="false" outlineLevel="0" collapsed="false">
      <c r="A1991" s="0" t="s">
        <v>485</v>
      </c>
      <c r="B1991" s="0" t="n">
        <f aca="false">VALUE(LEFT(A1991,4))</f>
        <v>2022</v>
      </c>
      <c r="C1991" s="0" t="str">
        <f aca="false">"FY"&amp;IF(VALUE(MID(A1991,6,2))&gt;=4,VALUE(LEFT(A1991,4)),VALUE(LEFT(A1991,4))-1)&amp;"-"&amp;TEXT(MOD(IF(VALUE(MID(A1991,6,2))&gt;=4,VALUE(LEFT(A1991,4)),VALUE(LEFT(A1991,4))-1)+1,100),"00")</f>
        <v>FY2022-23</v>
      </c>
      <c r="D1991" s="0" t="s">
        <v>44</v>
      </c>
      <c r="E1991" s="0" t="s">
        <v>44</v>
      </c>
      <c r="F1991" s="0" t="str">
        <f aca="false">INDEX(Mapping!$B$2:$B$465,MATCH(E1991,Mapping!$A$2:$A$465,0))</f>
        <v>HARYANA</v>
      </c>
      <c r="G1991" s="0" t="str">
        <f aca="false">INDEX(Mapping!$C$2:$C$465,MATCH(E1991,Mapping!$A$2:$A$465,0))</f>
        <v>HARYANA</v>
      </c>
      <c r="H1991" s="2" t="n">
        <v>2.98</v>
      </c>
      <c r="I1991" s="3" t="n">
        <v>0.07</v>
      </c>
    </row>
    <row r="1992" customFormat="false" ht="15" hidden="false" customHeight="false" outlineLevel="0" collapsed="false">
      <c r="A1992" s="0" t="s">
        <v>485</v>
      </c>
      <c r="B1992" s="0" t="n">
        <f aca="false">VALUE(LEFT(A1992,4))</f>
        <v>2022</v>
      </c>
      <c r="C1992" s="0" t="str">
        <f aca="false">"FY"&amp;IF(VALUE(MID(A1992,6,2))&gt;=4,VALUE(LEFT(A1992,4)),VALUE(LEFT(A1992,4))-1)&amp;"-"&amp;TEXT(MOD(IF(VALUE(MID(A1992,6,2))&gt;=4,VALUE(LEFT(A1992,4)),VALUE(LEFT(A1992,4))-1)+1,100),"00")</f>
        <v>FY2022-23</v>
      </c>
      <c r="D1992" s="0" t="s">
        <v>504</v>
      </c>
      <c r="E1992" s="0" t="s">
        <v>504</v>
      </c>
      <c r="F1992" s="0" t="str">
        <f aca="false">INDEX(Mapping!$B$2:$B$465,MATCH(E1992,Mapping!$A$2:$A$465,0))</f>
        <v>RENEWJH_SLR</v>
      </c>
      <c r="G1992" s="0" t="str">
        <f aca="false">INDEX(Mapping!$C$2:$C$465,MATCH(E1992,Mapping!$A$2:$A$465,0))</f>
        <v>RENEW POWER (ALL SPVs)</v>
      </c>
      <c r="H1992" s="2" t="n">
        <v>2.08</v>
      </c>
      <c r="I1992" s="3" t="n">
        <v>0.05</v>
      </c>
    </row>
    <row r="1993" customFormat="false" ht="15" hidden="false" customHeight="false" outlineLevel="0" collapsed="false">
      <c r="A1993" s="0" t="s">
        <v>485</v>
      </c>
      <c r="B1993" s="0" t="n">
        <f aca="false">VALUE(LEFT(A1993,4))</f>
        <v>2022</v>
      </c>
      <c r="C1993" s="0" t="str">
        <f aca="false">"FY"&amp;IF(VALUE(MID(A1993,6,2))&gt;=4,VALUE(LEFT(A1993,4)),VALUE(LEFT(A1993,4))-1)&amp;"-"&amp;TEXT(MOD(IF(VALUE(MID(A1993,6,2))&gt;=4,VALUE(LEFT(A1993,4)),VALUE(LEFT(A1993,4))-1)+1,100),"00")</f>
        <v>FY2022-23</v>
      </c>
      <c r="D1993" s="0" t="s">
        <v>315</v>
      </c>
      <c r="E1993" s="0" t="s">
        <v>315</v>
      </c>
      <c r="F1993" s="0" t="str">
        <f aca="false">INDEX(Mapping!$B$2:$B$465,MATCH(E1993,Mapping!$A$2:$A$465,0))</f>
        <v>DHARIWAL INFRASTRUCTURE</v>
      </c>
      <c r="G1993" s="0" t="str">
        <f aca="false">INDEX(Mapping!$C$2:$C$465,MATCH(E1993,Mapping!$A$2:$A$465,0))</f>
        <v>DHARIWAL INFRASTRUCTURE</v>
      </c>
      <c r="H1993" s="2" t="n">
        <v>1.97</v>
      </c>
      <c r="I1993" s="3" t="n">
        <v>0.05</v>
      </c>
    </row>
    <row r="1994" customFormat="false" ht="15" hidden="false" customHeight="false" outlineLevel="0" collapsed="false">
      <c r="A1994" s="0" t="s">
        <v>485</v>
      </c>
      <c r="B1994" s="0" t="n">
        <f aca="false">VALUE(LEFT(A1994,4))</f>
        <v>2022</v>
      </c>
      <c r="C1994" s="0" t="str">
        <f aca="false">"FY"&amp;IF(VALUE(MID(A1994,6,2))&gt;=4,VALUE(LEFT(A1994,4)),VALUE(LEFT(A1994,4))-1)&amp;"-"&amp;TEXT(MOD(IF(VALUE(MID(A1994,6,2))&gt;=4,VALUE(LEFT(A1994,4)),VALUE(LEFT(A1994,4))-1)+1,100),"00")</f>
        <v>FY2022-23</v>
      </c>
      <c r="D1994" s="0" t="s">
        <v>327</v>
      </c>
      <c r="E1994" s="0" t="s">
        <v>327</v>
      </c>
      <c r="F1994" s="0" t="str">
        <f aca="false">INDEX(Mapping!$B$2:$B$465,MATCH(E1994,Mapping!$A$2:$A$465,0))</f>
        <v>LANCO BUDHIL</v>
      </c>
      <c r="G1994" s="0" t="str">
        <f aca="false">INDEX(Mapping!$C$2:$C$465,MATCH(E1994,Mapping!$A$2:$A$465,0))</f>
        <v>GREENKO GROUP</v>
      </c>
      <c r="H1994" s="2" t="n">
        <v>1.89</v>
      </c>
      <c r="I1994" s="3" t="n">
        <v>0.05</v>
      </c>
    </row>
    <row r="1995" customFormat="false" ht="15" hidden="false" customHeight="false" outlineLevel="0" collapsed="false">
      <c r="A1995" s="0" t="s">
        <v>485</v>
      </c>
      <c r="B1995" s="0" t="n">
        <f aca="false">VALUE(LEFT(A1995,4))</f>
        <v>2022</v>
      </c>
      <c r="C1995" s="0" t="str">
        <f aca="false">"FY"&amp;IF(VALUE(MID(A1995,6,2))&gt;=4,VALUE(LEFT(A1995,4)),VALUE(LEFT(A1995,4))-1)&amp;"-"&amp;TEXT(MOD(IF(VALUE(MID(A1995,6,2))&gt;=4,VALUE(LEFT(A1995,4)),VALUE(LEFT(A1995,4))-1)+1,100),"00")</f>
        <v>FY2022-23</v>
      </c>
      <c r="D1995" s="0" t="s">
        <v>532</v>
      </c>
      <c r="E1995" s="0" t="s">
        <v>532</v>
      </c>
      <c r="F1995" s="0" t="str">
        <f aca="false">INDEX(Mapping!$B$2:$B$465,MATCH(E1995,Mapping!$A$2:$A$465,0))</f>
        <v>RENEWURJA_SLR</v>
      </c>
      <c r="G1995" s="0" t="str">
        <f aca="false">INDEX(Mapping!$C$2:$C$465,MATCH(E1995,Mapping!$A$2:$A$465,0))</f>
        <v>RENEW POWER (ALL SPVs)</v>
      </c>
      <c r="H1995" s="2" t="n">
        <v>1.67</v>
      </c>
      <c r="I1995" s="3" t="n">
        <v>0.04</v>
      </c>
    </row>
    <row r="1996" customFormat="false" ht="15" hidden="false" customHeight="false" outlineLevel="0" collapsed="false">
      <c r="A1996" s="0" t="s">
        <v>485</v>
      </c>
      <c r="B1996" s="0" t="n">
        <f aca="false">VALUE(LEFT(A1996,4))</f>
        <v>2022</v>
      </c>
      <c r="C1996" s="0" t="str">
        <f aca="false">"FY"&amp;IF(VALUE(MID(A1996,6,2))&gt;=4,VALUE(LEFT(A1996,4)),VALUE(LEFT(A1996,4))-1)&amp;"-"&amp;TEXT(MOD(IF(VALUE(MID(A1996,6,2))&gt;=4,VALUE(LEFT(A1996,4)),VALUE(LEFT(A1996,4))-1)+1,100),"00")</f>
        <v>FY2022-23</v>
      </c>
      <c r="D1996" s="0" t="s">
        <v>163</v>
      </c>
      <c r="E1996" s="0" t="s">
        <v>163</v>
      </c>
      <c r="F1996" s="0" t="str">
        <f aca="false">INDEX(Mapping!$B$2:$B$465,MATCH(E1996,Mapping!$A$2:$A$465,0))</f>
        <v>NTPC STATIONS</v>
      </c>
      <c r="G1996" s="0" t="str">
        <f aca="false">INDEX(Mapping!$C$2:$C$465,MATCH(E1996,Mapping!$A$2:$A$465,0))</f>
        <v>NTPC GROUP</v>
      </c>
      <c r="H1996" s="2" t="n">
        <v>0.96</v>
      </c>
      <c r="I1996" s="3" t="n">
        <v>0.02</v>
      </c>
    </row>
    <row r="1997" customFormat="false" ht="15" hidden="false" customHeight="false" outlineLevel="0" collapsed="false">
      <c r="A1997" s="0" t="s">
        <v>485</v>
      </c>
      <c r="B1997" s="0" t="n">
        <f aca="false">VALUE(LEFT(A1997,4))</f>
        <v>2022</v>
      </c>
      <c r="C1997" s="0" t="str">
        <f aca="false">"FY"&amp;IF(VALUE(MID(A1997,6,2))&gt;=4,VALUE(LEFT(A1997,4)),VALUE(LEFT(A1997,4))-1)&amp;"-"&amp;TEXT(MOD(IF(VALUE(MID(A1997,6,2))&gt;=4,VALUE(LEFT(A1997,4)),VALUE(LEFT(A1997,4))-1)+1,100),"00")</f>
        <v>FY2022-23</v>
      </c>
      <c r="D1997" s="0" t="s">
        <v>199</v>
      </c>
      <c r="E1997" s="0" t="s">
        <v>199</v>
      </c>
      <c r="F1997" s="0" t="str">
        <f aca="false">INDEX(Mapping!$B$2:$B$465,MATCH(E1997,Mapping!$A$2:$A$465,0))</f>
        <v>TRIPURA</v>
      </c>
      <c r="G1997" s="0" t="str">
        <f aca="false">INDEX(Mapping!$C$2:$C$465,MATCH(E1997,Mapping!$A$2:$A$465,0))</f>
        <v>TRIPURA</v>
      </c>
      <c r="H1997" s="2" t="n">
        <v>0.95</v>
      </c>
      <c r="I1997" s="3" t="n">
        <v>0.02</v>
      </c>
    </row>
    <row r="1998" customFormat="false" ht="15" hidden="false" customHeight="false" outlineLevel="0" collapsed="false">
      <c r="A1998" s="0" t="s">
        <v>485</v>
      </c>
      <c r="B1998" s="0" t="n">
        <f aca="false">VALUE(LEFT(A1998,4))</f>
        <v>2022</v>
      </c>
      <c r="C1998" s="0" t="str">
        <f aca="false">"FY"&amp;IF(VALUE(MID(A1998,6,2))&gt;=4,VALUE(LEFT(A1998,4)),VALUE(LEFT(A1998,4))-1)&amp;"-"&amp;TEXT(MOD(IF(VALUE(MID(A1998,6,2))&gt;=4,VALUE(LEFT(A1998,4)),VALUE(LEFT(A1998,4))-1)+1,100),"00")</f>
        <v>FY2022-23</v>
      </c>
      <c r="D1998" s="0" t="s">
        <v>94</v>
      </c>
      <c r="E1998" s="0" t="s">
        <v>94</v>
      </c>
      <c r="F1998" s="0" t="str">
        <f aca="false">INDEX(Mapping!$B$2:$B$465,MATCH(E1998,Mapping!$A$2:$A$465,0))</f>
        <v>JHARKHAND</v>
      </c>
      <c r="G1998" s="0" t="str">
        <f aca="false">INDEX(Mapping!$C$2:$C$465,MATCH(E1998,Mapping!$A$2:$A$465,0))</f>
        <v>JHARKHAND</v>
      </c>
      <c r="H1998" s="2" t="n">
        <v>0.92</v>
      </c>
      <c r="I1998" s="3" t="n">
        <v>0.02</v>
      </c>
    </row>
    <row r="1999" customFormat="false" ht="15" hidden="false" customHeight="false" outlineLevel="0" collapsed="false">
      <c r="A1999" s="0" t="s">
        <v>485</v>
      </c>
      <c r="B1999" s="0" t="n">
        <f aca="false">VALUE(LEFT(A1999,4))</f>
        <v>2022</v>
      </c>
      <c r="C1999" s="0" t="str">
        <f aca="false">"FY"&amp;IF(VALUE(MID(A1999,6,2))&gt;=4,VALUE(LEFT(A1999,4)),VALUE(LEFT(A1999,4))-1)&amp;"-"&amp;TEXT(MOD(IF(VALUE(MID(A1999,6,2))&gt;=4,VALUE(LEFT(A1999,4)),VALUE(LEFT(A1999,4))-1)+1,100),"00")</f>
        <v>FY2022-23</v>
      </c>
      <c r="D1999" s="0" t="s">
        <v>121</v>
      </c>
      <c r="E1999" s="0" t="s">
        <v>121</v>
      </c>
      <c r="F1999" s="0" t="str">
        <f aca="false">INDEX(Mapping!$B$2:$B$465,MATCH(E1999,Mapping!$A$2:$A$465,0))</f>
        <v>MEGHALAYA</v>
      </c>
      <c r="G1999" s="0" t="str">
        <f aca="false">INDEX(Mapping!$C$2:$C$465,MATCH(E1999,Mapping!$A$2:$A$465,0))</f>
        <v>MEGHALAYA</v>
      </c>
      <c r="H1999" s="2" t="n">
        <v>0.61</v>
      </c>
      <c r="I1999" s="3" t="n">
        <v>0.01</v>
      </c>
    </row>
    <row r="2000" customFormat="false" ht="15" hidden="false" customHeight="false" outlineLevel="0" collapsed="false">
      <c r="A2000" s="0" t="s">
        <v>485</v>
      </c>
      <c r="B2000" s="0" t="n">
        <f aca="false">VALUE(LEFT(A2000,4))</f>
        <v>2022</v>
      </c>
      <c r="C2000" s="0" t="str">
        <f aca="false">"FY"&amp;IF(VALUE(MID(A2000,6,2))&gt;=4,VALUE(LEFT(A2000,4)),VALUE(LEFT(A2000,4))-1)&amp;"-"&amp;TEXT(MOD(IF(VALUE(MID(A2000,6,2))&gt;=4,VALUE(LEFT(A2000,4)),VALUE(LEFT(A2000,4))-1)+1,100),"00")</f>
        <v>FY2022-23</v>
      </c>
      <c r="D2000" s="0" t="s">
        <v>230</v>
      </c>
      <c r="E2000" s="0" t="s">
        <v>230</v>
      </c>
      <c r="F2000" s="0" t="str">
        <f aca="false">INDEX(Mapping!$B$2:$B$465,MATCH(E2000,Mapping!$A$2:$A$465,0))</f>
        <v>ADANI_WIND</v>
      </c>
      <c r="G2000" s="0" t="str">
        <f aca="false">INDEX(Mapping!$C$2:$C$465,MATCH(E2000,Mapping!$A$2:$A$465,0))</f>
        <v>ADANI GREEN ENERGY (ALL SPVs)</v>
      </c>
      <c r="H2000" s="2" t="n">
        <v>0.3</v>
      </c>
      <c r="I2000" s="3" t="n">
        <v>0.01</v>
      </c>
    </row>
    <row r="2001" customFormat="false" ht="15" hidden="false" customHeight="false" outlineLevel="0" collapsed="false">
      <c r="A2001" s="0" t="s">
        <v>485</v>
      </c>
      <c r="B2001" s="0" t="n">
        <f aca="false">VALUE(LEFT(A2001,4))</f>
        <v>2022</v>
      </c>
      <c r="C2001" s="0" t="str">
        <f aca="false">"FY"&amp;IF(VALUE(MID(A2001,6,2))&gt;=4,VALUE(LEFT(A2001,4)),VALUE(LEFT(A2001,4))-1)&amp;"-"&amp;TEXT(MOD(IF(VALUE(MID(A2001,6,2))&gt;=4,VALUE(LEFT(A2001,4)),VALUE(LEFT(A2001,4))-1)+1,100),"00")</f>
        <v>FY2022-23</v>
      </c>
      <c r="D2001" s="0" t="s">
        <v>523</v>
      </c>
      <c r="E2001" s="0" t="s">
        <v>523</v>
      </c>
      <c r="F2001" s="0" t="str">
        <f aca="false">INDEX(Mapping!$B$2:$B$465,MATCH(E2001,Mapping!$A$2:$A$465,0))</f>
        <v>OSTRO</v>
      </c>
      <c r="G2001" s="0" t="str">
        <f aca="false">INDEX(Mapping!$C$2:$C$465,MATCH(E2001,Mapping!$A$2:$A$465,0))</f>
        <v>OSTRO</v>
      </c>
      <c r="H2001" s="2" t="n">
        <v>0.14</v>
      </c>
      <c r="I2001" s="3" t="n">
        <v>0.003</v>
      </c>
    </row>
    <row r="2002" customFormat="false" ht="15" hidden="false" customHeight="false" outlineLevel="0" collapsed="false">
      <c r="A2002" s="0" t="s">
        <v>151</v>
      </c>
      <c r="B2002" s="0" t="n">
        <f aca="false">VALUE(LEFT(A2002,4))</f>
        <v>2022</v>
      </c>
      <c r="C2002" s="0" t="str">
        <f aca="false">"FY"&amp;IF(VALUE(MID(A2002,6,2))&gt;=4,VALUE(LEFT(A2002,4)),VALUE(LEFT(A2002,4))-1)&amp;"-"&amp;TEXT(MOD(IF(VALUE(MID(A2002,6,2))&gt;=4,VALUE(LEFT(A2002,4)),VALUE(LEFT(A2002,4))-1)+1,100),"00")</f>
        <v>FY2022-23</v>
      </c>
      <c r="D2002" s="0" t="s">
        <v>47</v>
      </c>
      <c r="E2002" s="0" t="s">
        <v>47</v>
      </c>
      <c r="F2002" s="0" t="str">
        <f aca="false">INDEX(Mapping!$B$2:$B$465,MATCH(E2002,Mapping!$A$2:$A$465,0))</f>
        <v>KARNATAKA</v>
      </c>
      <c r="G2002" s="0" t="str">
        <f aca="false">INDEX(Mapping!$C$2:$C$465,MATCH(E2002,Mapping!$A$2:$A$465,0))</f>
        <v>KARNATAKA</v>
      </c>
      <c r="H2002" s="2" t="n">
        <v>416</v>
      </c>
      <c r="I2002" s="3" t="n">
        <v>13.06</v>
      </c>
    </row>
    <row r="2003" customFormat="false" ht="15" hidden="false" customHeight="false" outlineLevel="0" collapsed="false">
      <c r="A2003" s="0" t="s">
        <v>151</v>
      </c>
      <c r="B2003" s="0" t="n">
        <f aca="false">VALUE(LEFT(A2003,4))</f>
        <v>2022</v>
      </c>
      <c r="C2003" s="0" t="str">
        <f aca="false">"FY"&amp;IF(VALUE(MID(A2003,6,2))&gt;=4,VALUE(LEFT(A2003,4)),VALUE(LEFT(A2003,4))-1)&amp;"-"&amp;TEXT(MOD(IF(VALUE(MID(A2003,6,2))&gt;=4,VALUE(LEFT(A2003,4)),VALUE(LEFT(A2003,4))-1)+1,100),"00")</f>
        <v>FY2022-23</v>
      </c>
      <c r="D2003" s="0" t="s">
        <v>53</v>
      </c>
      <c r="E2003" s="0" t="s">
        <v>53</v>
      </c>
      <c r="F2003" s="0" t="str">
        <f aca="false">INDEX(Mapping!$B$2:$B$465,MATCH(E2003,Mapping!$A$2:$A$465,0))</f>
        <v>HIMACHAL PRADESH</v>
      </c>
      <c r="G2003" s="0" t="str">
        <f aca="false">INDEX(Mapping!$C$2:$C$465,MATCH(E2003,Mapping!$A$2:$A$465,0))</f>
        <v>HIMACHAL PRADESH</v>
      </c>
      <c r="H2003" s="2" t="n">
        <v>192.36</v>
      </c>
      <c r="I2003" s="3" t="n">
        <v>6.04</v>
      </c>
    </row>
    <row r="2004" customFormat="false" ht="15" hidden="false" customHeight="false" outlineLevel="0" collapsed="false">
      <c r="A2004" s="0" t="s">
        <v>151</v>
      </c>
      <c r="B2004" s="0" t="n">
        <f aca="false">VALUE(LEFT(A2004,4))</f>
        <v>2022</v>
      </c>
      <c r="C2004" s="0" t="str">
        <f aca="false">"FY"&amp;IF(VALUE(MID(A2004,6,2))&gt;=4,VALUE(LEFT(A2004,4)),VALUE(LEFT(A2004,4))-1)&amp;"-"&amp;TEXT(MOD(IF(VALUE(MID(A2004,6,2))&gt;=4,VALUE(LEFT(A2004,4)),VALUE(LEFT(A2004,4))-1)+1,100),"00")</f>
        <v>FY2022-23</v>
      </c>
      <c r="D2004" s="0" t="s">
        <v>82</v>
      </c>
      <c r="E2004" s="0" t="s">
        <v>82</v>
      </c>
      <c r="F2004" s="0" t="str">
        <f aca="false">INDEX(Mapping!$B$2:$B$465,MATCH(E2004,Mapping!$A$2:$A$465,0))</f>
        <v>JINDAL INDIA THERMAL POWER (JITPL)</v>
      </c>
      <c r="G2004" s="0" t="str">
        <f aca="false">INDEX(Mapping!$C$2:$C$465,MATCH(E2004,Mapping!$A$2:$A$465,0))</f>
        <v>JINDAL INDIA THERMAL POWER (JITPL)</v>
      </c>
      <c r="H2004" s="2" t="n">
        <v>189.98</v>
      </c>
      <c r="I2004" s="3" t="n">
        <v>5.96</v>
      </c>
    </row>
    <row r="2005" customFormat="false" ht="15" hidden="false" customHeight="false" outlineLevel="0" collapsed="false">
      <c r="A2005" s="0" t="s">
        <v>151</v>
      </c>
      <c r="B2005" s="0" t="n">
        <f aca="false">VALUE(LEFT(A2005,4))</f>
        <v>2022</v>
      </c>
      <c r="C2005" s="0" t="str">
        <f aca="false">"FY"&amp;IF(VALUE(MID(A2005,6,2))&gt;=4,VALUE(LEFT(A2005,4)),VALUE(LEFT(A2005,4))-1)&amp;"-"&amp;TEXT(MOD(IF(VALUE(MID(A2005,6,2))&gt;=4,VALUE(LEFT(A2005,4)),VALUE(LEFT(A2005,4))-1)+1,100),"00")</f>
        <v>FY2022-23</v>
      </c>
      <c r="D2005" s="0" t="s">
        <v>85</v>
      </c>
      <c r="E2005" s="0" t="s">
        <v>85</v>
      </c>
      <c r="F2005" s="0" t="str">
        <f aca="false">INDEX(Mapping!$B$2:$B$465,MATCH(E2005,Mapping!$A$2:$A$465,0))</f>
        <v>ADANI POWER - RAIPUR TPP (EX-GMR CHHATTISGARH)</v>
      </c>
      <c r="G2005" s="0" t="str">
        <f aca="false">INDEX(Mapping!$C$2:$C$465,MATCH(E2005,Mapping!$A$2:$A$465,0))</f>
        <v>ADANI POWER (ALL PLANTS)</v>
      </c>
      <c r="H2005" s="2" t="n">
        <v>167.12</v>
      </c>
      <c r="I2005" s="3" t="n">
        <v>5.25</v>
      </c>
    </row>
    <row r="2006" customFormat="false" ht="15" hidden="false" customHeight="false" outlineLevel="0" collapsed="false">
      <c r="A2006" s="0" t="s">
        <v>151</v>
      </c>
      <c r="B2006" s="0" t="n">
        <f aca="false">VALUE(LEFT(A2006,4))</f>
        <v>2022</v>
      </c>
      <c r="C2006" s="0" t="str">
        <f aca="false">"FY"&amp;IF(VALUE(MID(A2006,6,2))&gt;=4,VALUE(LEFT(A2006,4)),VALUE(LEFT(A2006,4))-1)&amp;"-"&amp;TEXT(MOD(IF(VALUE(MID(A2006,6,2))&gt;=4,VALUE(LEFT(A2006,4)),VALUE(LEFT(A2006,4))-1)+1,100),"00")</f>
        <v>FY2022-23</v>
      </c>
      <c r="D2006" s="0" t="s">
        <v>79</v>
      </c>
      <c r="E2006" s="0" t="s">
        <v>79</v>
      </c>
      <c r="F2006" s="0" t="str">
        <f aca="false">INDEX(Mapping!$B$2:$B$465,MATCH(E2006,Mapping!$A$2:$A$465,0))</f>
        <v>MAHAN ENERGEN (EX-ESSAR POWER MP)</v>
      </c>
      <c r="G2006" s="0" t="str">
        <f aca="false">INDEX(Mapping!$C$2:$C$465,MATCH(E2006,Mapping!$A$2:$A$465,0))</f>
        <v>ADANI POWER (ALL PLANTS)</v>
      </c>
      <c r="H2006" s="2" t="n">
        <v>144.96</v>
      </c>
      <c r="I2006" s="3" t="n">
        <v>4.55</v>
      </c>
    </row>
    <row r="2007" customFormat="false" ht="15" hidden="false" customHeight="false" outlineLevel="0" collapsed="false">
      <c r="A2007" s="0" t="s">
        <v>151</v>
      </c>
      <c r="B2007" s="0" t="n">
        <f aca="false">VALUE(LEFT(A2007,4))</f>
        <v>2022</v>
      </c>
      <c r="C2007" s="0" t="str">
        <f aca="false">"FY"&amp;IF(VALUE(MID(A2007,6,2))&gt;=4,VALUE(LEFT(A2007,4)),VALUE(LEFT(A2007,4))-1)&amp;"-"&amp;TEXT(MOD(IF(VALUE(MID(A2007,6,2))&gt;=4,VALUE(LEFT(A2007,4)),VALUE(LEFT(A2007,4))-1)+1,100),"00")</f>
        <v>FY2022-23</v>
      </c>
      <c r="D2007" s="0" t="s">
        <v>35</v>
      </c>
      <c r="E2007" s="0" t="s">
        <v>35</v>
      </c>
      <c r="F2007" s="0" t="str">
        <f aca="false">INDEX(Mapping!$B$2:$B$465,MATCH(E2007,Mapping!$A$2:$A$465,0))</f>
        <v>TELANGANA</v>
      </c>
      <c r="G2007" s="0" t="str">
        <f aca="false">INDEX(Mapping!$C$2:$C$465,MATCH(E2007,Mapping!$A$2:$A$465,0))</f>
        <v>TELANGANA</v>
      </c>
      <c r="H2007" s="2" t="n">
        <v>133.91</v>
      </c>
      <c r="I2007" s="3" t="n">
        <v>4.2</v>
      </c>
    </row>
    <row r="2008" customFormat="false" ht="15" hidden="false" customHeight="false" outlineLevel="0" collapsed="false">
      <c r="A2008" s="0" t="s">
        <v>151</v>
      </c>
      <c r="B2008" s="0" t="n">
        <f aca="false">VALUE(LEFT(A2008,4))</f>
        <v>2022</v>
      </c>
      <c r="C2008" s="0" t="str">
        <f aca="false">"FY"&amp;IF(VALUE(MID(A2008,6,2))&gt;=4,VALUE(LEFT(A2008,4)),VALUE(LEFT(A2008,4))-1)&amp;"-"&amp;TEXT(MOD(IF(VALUE(MID(A2008,6,2))&gt;=4,VALUE(LEFT(A2008,4)),VALUE(LEFT(A2008,4))-1)+1,100),"00")</f>
        <v>FY2022-23</v>
      </c>
      <c r="D2008" s="0" t="s">
        <v>62</v>
      </c>
      <c r="E2008" s="0" t="s">
        <v>62</v>
      </c>
      <c r="F2008" s="0" t="str">
        <f aca="false">INDEX(Mapping!$B$2:$B$465,MATCH(E2008,Mapping!$A$2:$A$465,0))</f>
        <v>TEESTA URJA (TEESTA-III HEP)</v>
      </c>
      <c r="G2008" s="0" t="str">
        <f aca="false">INDEX(Mapping!$C$2:$C$465,MATCH(E2008,Mapping!$A$2:$A$465,0))</f>
        <v>TEESTA URJA (TEESTA-III HEP)</v>
      </c>
      <c r="H2008" s="2" t="n">
        <v>99.83</v>
      </c>
      <c r="I2008" s="3" t="n">
        <v>3.13</v>
      </c>
    </row>
    <row r="2009" customFormat="false" ht="15" hidden="false" customHeight="false" outlineLevel="0" collapsed="false">
      <c r="A2009" s="0" t="s">
        <v>151</v>
      </c>
      <c r="B2009" s="0" t="n">
        <f aca="false">VALUE(LEFT(A2009,4))</f>
        <v>2022</v>
      </c>
      <c r="C2009" s="0" t="str">
        <f aca="false">"FY"&amp;IF(VALUE(MID(A2009,6,2))&gt;=4,VALUE(LEFT(A2009,4)),VALUE(LEFT(A2009,4))-1)&amp;"-"&amp;TEXT(MOD(IF(VALUE(MID(A2009,6,2))&gt;=4,VALUE(LEFT(A2009,4)),VALUE(LEFT(A2009,4))-1)+1,100),"00")</f>
        <v>FY2022-23</v>
      </c>
      <c r="D2009" s="0" t="s">
        <v>46</v>
      </c>
      <c r="E2009" s="0" t="s">
        <v>46</v>
      </c>
      <c r="F2009" s="0" t="str">
        <f aca="false">INDEX(Mapping!$B$2:$B$465,MATCH(E2009,Mapping!$A$2:$A$465,0))</f>
        <v>CHHATTISGARH</v>
      </c>
      <c r="G2009" s="0" t="str">
        <f aca="false">INDEX(Mapping!$C$2:$C$465,MATCH(E2009,Mapping!$A$2:$A$465,0))</f>
        <v>CHHATTISGARH</v>
      </c>
      <c r="H2009" s="2" t="n">
        <v>97.52</v>
      </c>
      <c r="I2009" s="3" t="n">
        <v>3.06</v>
      </c>
    </row>
    <row r="2010" customFormat="false" ht="15" hidden="false" customHeight="false" outlineLevel="0" collapsed="false">
      <c r="A2010" s="0" t="s">
        <v>151</v>
      </c>
      <c r="B2010" s="0" t="n">
        <f aca="false">VALUE(LEFT(A2010,4))</f>
        <v>2022</v>
      </c>
      <c r="C2010" s="0" t="str">
        <f aca="false">"FY"&amp;IF(VALUE(MID(A2010,6,2))&gt;=4,VALUE(LEFT(A2010,4)),VALUE(LEFT(A2010,4))-1)&amp;"-"&amp;TEXT(MOD(IF(VALUE(MID(A2010,6,2))&gt;=4,VALUE(LEFT(A2010,4)),VALUE(LEFT(A2010,4))-1)+1,100),"00")</f>
        <v>FY2022-23</v>
      </c>
      <c r="D2010" s="0" t="s">
        <v>61</v>
      </c>
      <c r="E2010" s="0" t="s">
        <v>61</v>
      </c>
      <c r="F2010" s="0" t="str">
        <f aca="false">INDEX(Mapping!$B$2:$B$465,MATCH(E2010,Mapping!$A$2:$A$465,0))</f>
        <v>ASSAM</v>
      </c>
      <c r="G2010" s="0" t="str">
        <f aca="false">INDEX(Mapping!$C$2:$C$465,MATCH(E2010,Mapping!$A$2:$A$465,0))</f>
        <v>ASSAM</v>
      </c>
      <c r="H2010" s="2" t="n">
        <v>96.05</v>
      </c>
      <c r="I2010" s="3" t="n">
        <v>3.02</v>
      </c>
    </row>
    <row r="2011" customFormat="false" ht="15" hidden="false" customHeight="false" outlineLevel="0" collapsed="false">
      <c r="A2011" s="0" t="s">
        <v>151</v>
      </c>
      <c r="B2011" s="0" t="n">
        <f aca="false">VALUE(LEFT(A2011,4))</f>
        <v>2022</v>
      </c>
      <c r="C2011" s="0" t="str">
        <f aca="false">"FY"&amp;IF(VALUE(MID(A2011,6,2))&gt;=4,VALUE(LEFT(A2011,4)),VALUE(LEFT(A2011,4))-1)&amp;"-"&amp;TEXT(MOD(IF(VALUE(MID(A2011,6,2))&gt;=4,VALUE(LEFT(A2011,4)),VALUE(LEFT(A2011,4))-1)+1,100),"00")</f>
        <v>FY2022-23</v>
      </c>
      <c r="D2011" s="0" t="s">
        <v>49</v>
      </c>
      <c r="E2011" s="0" t="s">
        <v>49</v>
      </c>
      <c r="F2011" s="0" t="str">
        <f aca="false">INDEX(Mapping!$B$2:$B$465,MATCH(E2011,Mapping!$A$2:$A$465,0))</f>
        <v>MADHYA PRADESH</v>
      </c>
      <c r="G2011" s="0" t="str">
        <f aca="false">INDEX(Mapping!$C$2:$C$465,MATCH(E2011,Mapping!$A$2:$A$465,0))</f>
        <v>MADHYA PRADESH</v>
      </c>
      <c r="H2011" s="2" t="n">
        <v>95.48</v>
      </c>
      <c r="I2011" s="3" t="n">
        <v>3</v>
      </c>
    </row>
    <row r="2012" customFormat="false" ht="15" hidden="false" customHeight="false" outlineLevel="0" collapsed="false">
      <c r="A2012" s="0" t="s">
        <v>151</v>
      </c>
      <c r="B2012" s="0" t="n">
        <f aca="false">VALUE(LEFT(A2012,4))</f>
        <v>2022</v>
      </c>
      <c r="C2012" s="0" t="str">
        <f aca="false">"FY"&amp;IF(VALUE(MID(A2012,6,2))&gt;=4,VALUE(LEFT(A2012,4)),VALUE(LEFT(A2012,4))-1)&amp;"-"&amp;TEXT(MOD(IF(VALUE(MID(A2012,6,2))&gt;=4,VALUE(LEFT(A2012,4)),VALUE(LEFT(A2012,4))-1)+1,100),"00")</f>
        <v>FY2022-23</v>
      </c>
      <c r="D2012" s="0" t="s">
        <v>48</v>
      </c>
      <c r="E2012" s="0" t="s">
        <v>48</v>
      </c>
      <c r="F2012" s="0" t="str">
        <f aca="false">INDEX(Mapping!$B$2:$B$465,MATCH(E2012,Mapping!$A$2:$A$465,0))</f>
        <v>DELHI</v>
      </c>
      <c r="G2012" s="0" t="str">
        <f aca="false">INDEX(Mapping!$C$2:$C$465,MATCH(E2012,Mapping!$A$2:$A$465,0))</f>
        <v>DELHI</v>
      </c>
      <c r="H2012" s="2" t="n">
        <v>93.43</v>
      </c>
      <c r="I2012" s="3" t="n">
        <v>2.93</v>
      </c>
    </row>
    <row r="2013" customFormat="false" ht="15" hidden="false" customHeight="false" outlineLevel="0" collapsed="false">
      <c r="A2013" s="0" t="s">
        <v>151</v>
      </c>
      <c r="B2013" s="0" t="n">
        <f aca="false">VALUE(LEFT(A2013,4))</f>
        <v>2022</v>
      </c>
      <c r="C2013" s="0" t="str">
        <f aca="false">"FY"&amp;IF(VALUE(MID(A2013,6,2))&gt;=4,VALUE(LEFT(A2013,4)),VALUE(LEFT(A2013,4))-1)&amp;"-"&amp;TEXT(MOD(IF(VALUE(MID(A2013,6,2))&gt;=4,VALUE(LEFT(A2013,4)),VALUE(LEFT(A2013,4))-1)+1,100),"00")</f>
        <v>FY2022-23</v>
      </c>
      <c r="D2013" s="0" t="s">
        <v>65</v>
      </c>
      <c r="E2013" s="0" t="s">
        <v>65</v>
      </c>
      <c r="F2013" s="0" t="str">
        <f aca="false">INDEX(Mapping!$B$2:$B$465,MATCH(E2013,Mapping!$A$2:$A$465,0))</f>
        <v>JAYPEE NIGRIE STPP</v>
      </c>
      <c r="G2013" s="0" t="str">
        <f aca="false">INDEX(Mapping!$C$2:$C$465,MATCH(E2013,Mapping!$A$2:$A$465,0))</f>
        <v>JAYPEE NIGRIE STPP</v>
      </c>
      <c r="H2013" s="2" t="n">
        <v>86.37</v>
      </c>
      <c r="I2013" s="3" t="n">
        <v>2.71</v>
      </c>
    </row>
    <row r="2014" customFormat="false" ht="15" hidden="false" customHeight="false" outlineLevel="0" collapsed="false">
      <c r="A2014" s="0" t="s">
        <v>151</v>
      </c>
      <c r="B2014" s="0" t="n">
        <f aca="false">VALUE(LEFT(A2014,4))</f>
        <v>2022</v>
      </c>
      <c r="C2014" s="0" t="str">
        <f aca="false">"FY"&amp;IF(VALUE(MID(A2014,6,2))&gt;=4,VALUE(LEFT(A2014,4)),VALUE(LEFT(A2014,4))-1)&amp;"-"&amp;TEXT(MOD(IF(VALUE(MID(A2014,6,2))&gt;=4,VALUE(LEFT(A2014,4)),VALUE(LEFT(A2014,4))-1)+1,100),"00")</f>
        <v>FY2022-23</v>
      </c>
      <c r="D2014" s="0" t="s">
        <v>57</v>
      </c>
      <c r="E2014" s="0" t="s">
        <v>57</v>
      </c>
      <c r="F2014" s="0" t="str">
        <f aca="false">INDEX(Mapping!$B$2:$B$465,MATCH(E2014,Mapping!$A$2:$A$465,0))</f>
        <v>SEIL ENERGY INDIA (EX-SEMBCORP)</v>
      </c>
      <c r="G2014" s="0" t="str">
        <f aca="false">INDEX(Mapping!$C$2:$C$465,MATCH(E2014,Mapping!$A$2:$A$465,0))</f>
        <v>SEIL ENERGY INDIA</v>
      </c>
      <c r="H2014" s="2" t="n">
        <v>82.02</v>
      </c>
      <c r="I2014" s="3" t="n">
        <v>2.57</v>
      </c>
    </row>
    <row r="2015" customFormat="false" ht="15" hidden="false" customHeight="false" outlineLevel="0" collapsed="false">
      <c r="A2015" s="0" t="s">
        <v>151</v>
      </c>
      <c r="B2015" s="0" t="n">
        <f aca="false">VALUE(LEFT(A2015,4))</f>
        <v>2022</v>
      </c>
      <c r="C2015" s="0" t="str">
        <f aca="false">"FY"&amp;IF(VALUE(MID(A2015,6,2))&gt;=4,VALUE(LEFT(A2015,4)),VALUE(LEFT(A2015,4))-1)&amp;"-"&amp;TEXT(MOD(IF(VALUE(MID(A2015,6,2))&gt;=4,VALUE(LEFT(A2015,4)),VALUE(LEFT(A2015,4))-1)+1,100),"00")</f>
        <v>FY2022-23</v>
      </c>
      <c r="D2015" s="0" t="s">
        <v>37</v>
      </c>
      <c r="E2015" s="0" t="s">
        <v>37</v>
      </c>
      <c r="F2015" s="0" t="str">
        <f aca="false">INDEX(Mapping!$B$2:$B$465,MATCH(E2015,Mapping!$A$2:$A$465,0))</f>
        <v>MAHARASHTRA</v>
      </c>
      <c r="G2015" s="0" t="str">
        <f aca="false">INDEX(Mapping!$C$2:$C$465,MATCH(E2015,Mapping!$A$2:$A$465,0))</f>
        <v>MAHARASHTRA</v>
      </c>
      <c r="H2015" s="2" t="n">
        <v>77.88</v>
      </c>
      <c r="I2015" s="3" t="n">
        <v>2.44</v>
      </c>
    </row>
    <row r="2016" customFormat="false" ht="15" hidden="false" customHeight="false" outlineLevel="0" collapsed="false">
      <c r="A2016" s="0" t="s">
        <v>151</v>
      </c>
      <c r="B2016" s="0" t="n">
        <f aca="false">VALUE(LEFT(A2016,4))</f>
        <v>2022</v>
      </c>
      <c r="C2016" s="0" t="str">
        <f aca="false">"FY"&amp;IF(VALUE(MID(A2016,6,2))&gt;=4,VALUE(LEFT(A2016,4)),VALUE(LEFT(A2016,4))-1)&amp;"-"&amp;TEXT(MOD(IF(VALUE(MID(A2016,6,2))&gt;=4,VALUE(LEFT(A2016,4)),VALUE(LEFT(A2016,4))-1)+1,100),"00")</f>
        <v>FY2022-23</v>
      </c>
      <c r="D2016" s="0" t="s">
        <v>36</v>
      </c>
      <c r="E2016" s="0" t="s">
        <v>36</v>
      </c>
      <c r="F2016" s="0" t="str">
        <f aca="false">INDEX(Mapping!$B$2:$B$465,MATCH(E2016,Mapping!$A$2:$A$465,0))</f>
        <v>UTTAR PRADESH</v>
      </c>
      <c r="G2016" s="0" t="str">
        <f aca="false">INDEX(Mapping!$C$2:$C$465,MATCH(E2016,Mapping!$A$2:$A$465,0))</f>
        <v>UTTAR PRADESH</v>
      </c>
      <c r="H2016" s="2" t="n">
        <v>75.75</v>
      </c>
      <c r="I2016" s="3" t="n">
        <v>2.38</v>
      </c>
    </row>
    <row r="2017" customFormat="false" ht="15" hidden="false" customHeight="false" outlineLevel="0" collapsed="false">
      <c r="A2017" s="0" t="s">
        <v>151</v>
      </c>
      <c r="B2017" s="0" t="n">
        <f aca="false">VALUE(LEFT(A2017,4))</f>
        <v>2022</v>
      </c>
      <c r="C2017" s="0" t="str">
        <f aca="false">"FY"&amp;IF(VALUE(MID(A2017,6,2))&gt;=4,VALUE(LEFT(A2017,4)),VALUE(LEFT(A2017,4))-1)&amp;"-"&amp;TEXT(MOD(IF(VALUE(MID(A2017,6,2))&gt;=4,VALUE(LEFT(A2017,4)),VALUE(LEFT(A2017,4))-1)+1,100),"00")</f>
        <v>FY2022-23</v>
      </c>
      <c r="D2017" s="0" t="s">
        <v>67</v>
      </c>
      <c r="E2017" s="0" t="s">
        <v>67</v>
      </c>
      <c r="F2017" s="0" t="str">
        <f aca="false">INDEX(Mapping!$B$2:$B$465,MATCH(E2017,Mapping!$A$2:$A$465,0))</f>
        <v>JINDAL POWER LTD - STAGE 2</v>
      </c>
      <c r="G2017" s="0" t="str">
        <f aca="false">INDEX(Mapping!$C$2:$C$465,MATCH(E2017,Mapping!$A$2:$A$465,0))</f>
        <v>JINDAL POWER LTD (BOTH STAGES)</v>
      </c>
      <c r="H2017" s="2" t="n">
        <v>75.72</v>
      </c>
      <c r="I2017" s="3" t="n">
        <v>2.38</v>
      </c>
    </row>
    <row r="2018" customFormat="false" ht="15" hidden="false" customHeight="false" outlineLevel="0" collapsed="false">
      <c r="A2018" s="0" t="s">
        <v>151</v>
      </c>
      <c r="B2018" s="0" t="n">
        <f aca="false">VALUE(LEFT(A2018,4))</f>
        <v>2022</v>
      </c>
      <c r="C2018" s="0" t="str">
        <f aca="false">"FY"&amp;IF(VALUE(MID(A2018,6,2))&gt;=4,VALUE(LEFT(A2018,4)),VALUE(LEFT(A2018,4))-1)&amp;"-"&amp;TEXT(MOD(IF(VALUE(MID(A2018,6,2))&gt;=4,VALUE(LEFT(A2018,4)),VALUE(LEFT(A2018,4))-1)+1,100),"00")</f>
        <v>FY2022-23</v>
      </c>
      <c r="D2018" s="0" t="s">
        <v>45</v>
      </c>
      <c r="E2018" s="0" t="s">
        <v>45</v>
      </c>
      <c r="F2018" s="0" t="str">
        <f aca="false">INDEX(Mapping!$B$2:$B$465,MATCH(E2018,Mapping!$A$2:$A$465,0))</f>
        <v>BIHAR</v>
      </c>
      <c r="G2018" s="0" t="str">
        <f aca="false">INDEX(Mapping!$C$2:$C$465,MATCH(E2018,Mapping!$A$2:$A$465,0))</f>
        <v>BIHAR</v>
      </c>
      <c r="H2018" s="2" t="n">
        <v>72.88</v>
      </c>
      <c r="I2018" s="3" t="n">
        <v>2.29</v>
      </c>
    </row>
    <row r="2019" customFormat="false" ht="15" hidden="false" customHeight="false" outlineLevel="0" collapsed="false">
      <c r="A2019" s="0" t="s">
        <v>151</v>
      </c>
      <c r="B2019" s="0" t="n">
        <f aca="false">VALUE(LEFT(A2019,4))</f>
        <v>2022</v>
      </c>
      <c r="C2019" s="0" t="str">
        <f aca="false">"FY"&amp;IF(VALUE(MID(A2019,6,2))&gt;=4,VALUE(LEFT(A2019,4)),VALUE(LEFT(A2019,4))-1)&amp;"-"&amp;TEXT(MOD(IF(VALUE(MID(A2019,6,2))&gt;=4,VALUE(LEFT(A2019,4)),VALUE(LEFT(A2019,4))-1)+1,100),"00")</f>
        <v>FY2022-23</v>
      </c>
      <c r="D2019" s="0" t="s">
        <v>71</v>
      </c>
      <c r="E2019" s="0" t="s">
        <v>71</v>
      </c>
      <c r="F2019" s="0" t="str">
        <f aca="false">INDEX(Mapping!$B$2:$B$465,MATCH(E2019,Mapping!$A$2:$A$465,0))</f>
        <v>KERALA</v>
      </c>
      <c r="G2019" s="0" t="str">
        <f aca="false">INDEX(Mapping!$C$2:$C$465,MATCH(E2019,Mapping!$A$2:$A$465,0))</f>
        <v>KERALA</v>
      </c>
      <c r="H2019" s="2" t="n">
        <v>66.66</v>
      </c>
      <c r="I2019" s="3" t="n">
        <v>2.09</v>
      </c>
    </row>
    <row r="2020" customFormat="false" ht="15" hidden="false" customHeight="false" outlineLevel="0" collapsed="false">
      <c r="A2020" s="0" t="s">
        <v>151</v>
      </c>
      <c r="B2020" s="0" t="n">
        <f aca="false">VALUE(LEFT(A2020,4))</f>
        <v>2022</v>
      </c>
      <c r="C2020" s="0" t="str">
        <f aca="false">"FY"&amp;IF(VALUE(MID(A2020,6,2))&gt;=4,VALUE(LEFT(A2020,4)),VALUE(LEFT(A2020,4))-1)&amp;"-"&amp;TEXT(MOD(IF(VALUE(MID(A2020,6,2))&gt;=4,VALUE(LEFT(A2020,4)),VALUE(LEFT(A2020,4))-1)+1,100),"00")</f>
        <v>FY2022-23</v>
      </c>
      <c r="D2020" s="0" t="s">
        <v>38</v>
      </c>
      <c r="E2020" s="0" t="s">
        <v>38</v>
      </c>
      <c r="F2020" s="0" t="str">
        <f aca="false">INDEX(Mapping!$B$2:$B$465,MATCH(E2020,Mapping!$A$2:$A$465,0))</f>
        <v>ANDHRA PRADESH</v>
      </c>
      <c r="G2020" s="0" t="str">
        <f aca="false">INDEX(Mapping!$C$2:$C$465,MATCH(E2020,Mapping!$A$2:$A$465,0))</f>
        <v>ANDHRA PRADESH</v>
      </c>
      <c r="H2020" s="2" t="n">
        <v>66.64</v>
      </c>
      <c r="I2020" s="3" t="n">
        <v>2.09</v>
      </c>
    </row>
    <row r="2021" customFormat="false" ht="15" hidden="false" customHeight="false" outlineLevel="0" collapsed="false">
      <c r="A2021" s="0" t="s">
        <v>151</v>
      </c>
      <c r="B2021" s="0" t="n">
        <f aca="false">VALUE(LEFT(A2021,4))</f>
        <v>2022</v>
      </c>
      <c r="C2021" s="0" t="str">
        <f aca="false">"FY"&amp;IF(VALUE(MID(A2021,6,2))&gt;=4,VALUE(LEFT(A2021,4)),VALUE(LEFT(A2021,4))-1)&amp;"-"&amp;TEXT(MOD(IF(VALUE(MID(A2021,6,2))&gt;=4,VALUE(LEFT(A2021,4)),VALUE(LEFT(A2021,4))-1)+1,100),"00")</f>
        <v>FY2022-23</v>
      </c>
      <c r="D2021" s="0" t="s">
        <v>84</v>
      </c>
      <c r="E2021" s="0" t="s">
        <v>84</v>
      </c>
      <c r="F2021" s="0" t="str">
        <f aca="false">INDEX(Mapping!$B$2:$B$465,MATCH(E2021,Mapping!$A$2:$A$465,0))</f>
        <v>DB POWER</v>
      </c>
      <c r="G2021" s="0" t="str">
        <f aca="false">INDEX(Mapping!$C$2:$C$465,MATCH(E2021,Mapping!$A$2:$A$465,0))</f>
        <v>DB POWER</v>
      </c>
      <c r="H2021" s="2" t="n">
        <v>62.84</v>
      </c>
      <c r="I2021" s="3" t="n">
        <v>1.97</v>
      </c>
    </row>
    <row r="2022" customFormat="false" ht="15" hidden="false" customHeight="false" outlineLevel="0" collapsed="false">
      <c r="A2022" s="0" t="s">
        <v>151</v>
      </c>
      <c r="B2022" s="0" t="n">
        <f aca="false">VALUE(LEFT(A2022,4))</f>
        <v>2022</v>
      </c>
      <c r="C2022" s="0" t="str">
        <f aca="false">"FY"&amp;IF(VALUE(MID(A2022,6,2))&gt;=4,VALUE(LEFT(A2022,4)),VALUE(LEFT(A2022,4))-1)&amp;"-"&amp;TEXT(MOD(IF(VALUE(MID(A2022,6,2))&gt;=4,VALUE(LEFT(A2022,4)),VALUE(LEFT(A2022,4))-1)+1,100),"00")</f>
        <v>FY2022-23</v>
      </c>
      <c r="D2022" s="0" t="s">
        <v>40</v>
      </c>
      <c r="E2022" s="0" t="s">
        <v>40</v>
      </c>
      <c r="F2022" s="0" t="str">
        <f aca="false">INDEX(Mapping!$B$2:$B$465,MATCH(E2022,Mapping!$A$2:$A$465,0))</f>
        <v>TAMIL NADU</v>
      </c>
      <c r="G2022" s="0" t="str">
        <f aca="false">INDEX(Mapping!$C$2:$C$465,MATCH(E2022,Mapping!$A$2:$A$465,0))</f>
        <v>TAMIL NADU</v>
      </c>
      <c r="H2022" s="2" t="n">
        <v>58</v>
      </c>
      <c r="I2022" s="3" t="n">
        <v>1.82</v>
      </c>
    </row>
    <row r="2023" customFormat="false" ht="15" hidden="false" customHeight="false" outlineLevel="0" collapsed="false">
      <c r="A2023" s="0" t="s">
        <v>151</v>
      </c>
      <c r="B2023" s="0" t="n">
        <f aca="false">VALUE(LEFT(A2023,4))</f>
        <v>2022</v>
      </c>
      <c r="C2023" s="0" t="str">
        <f aca="false">"FY"&amp;IF(VALUE(MID(A2023,6,2))&gt;=4,VALUE(LEFT(A2023,4)),VALUE(LEFT(A2023,4))-1)&amp;"-"&amp;TEXT(MOD(IF(VALUE(MID(A2023,6,2))&gt;=4,VALUE(LEFT(A2023,4)),VALUE(LEFT(A2023,4))-1)+1,100),"00")</f>
        <v>FY2022-23</v>
      </c>
      <c r="D2023" s="0" t="s">
        <v>106</v>
      </c>
      <c r="E2023" s="0" t="s">
        <v>106</v>
      </c>
      <c r="F2023" s="0" t="str">
        <f aca="false">INDEX(Mapping!$B$2:$B$465,MATCH(E2023,Mapping!$A$2:$A$465,0))</f>
        <v>ACB (INDIA)</v>
      </c>
      <c r="G2023" s="0" t="str">
        <f aca="false">INDEX(Mapping!$C$2:$C$465,MATCH(E2023,Mapping!$A$2:$A$465,0))</f>
        <v>ACB (INDIA)</v>
      </c>
      <c r="H2023" s="2" t="n">
        <v>56.75</v>
      </c>
      <c r="I2023" s="3" t="n">
        <v>1.78</v>
      </c>
    </row>
    <row r="2024" customFormat="false" ht="15" hidden="false" customHeight="false" outlineLevel="0" collapsed="false">
      <c r="A2024" s="0" t="s">
        <v>151</v>
      </c>
      <c r="B2024" s="0" t="n">
        <f aca="false">VALUE(LEFT(A2024,4))</f>
        <v>2022</v>
      </c>
      <c r="C2024" s="0" t="str">
        <f aca="false">"FY"&amp;IF(VALUE(MID(A2024,6,2))&gt;=4,VALUE(LEFT(A2024,4)),VALUE(LEFT(A2024,4))-1)&amp;"-"&amp;TEXT(MOD(IF(VALUE(MID(A2024,6,2))&gt;=4,VALUE(LEFT(A2024,4)),VALUE(LEFT(A2024,4))-1)+1,100),"00")</f>
        <v>FY2022-23</v>
      </c>
      <c r="D2024" s="0" t="s">
        <v>89</v>
      </c>
      <c r="E2024" s="0" t="s">
        <v>89</v>
      </c>
      <c r="F2024" s="0" t="str">
        <f aca="false">INDEX(Mapping!$B$2:$B$465,MATCH(E2024,Mapping!$A$2:$A$465,0))</f>
        <v>MB POWER (MP)</v>
      </c>
      <c r="G2024" s="0" t="str">
        <f aca="false">INDEX(Mapping!$C$2:$C$465,MATCH(E2024,Mapping!$A$2:$A$465,0))</f>
        <v>MB POWER (MP)</v>
      </c>
      <c r="H2024" s="2" t="n">
        <v>53.27</v>
      </c>
      <c r="I2024" s="3" t="n">
        <v>1.67</v>
      </c>
    </row>
    <row r="2025" customFormat="false" ht="15" hidden="false" customHeight="false" outlineLevel="0" collapsed="false">
      <c r="A2025" s="0" t="s">
        <v>151</v>
      </c>
      <c r="B2025" s="0" t="n">
        <f aca="false">VALUE(LEFT(A2025,4))</f>
        <v>2022</v>
      </c>
      <c r="C2025" s="0" t="str">
        <f aca="false">"FY"&amp;IF(VALUE(MID(A2025,6,2))&gt;=4,VALUE(LEFT(A2025,4)),VALUE(LEFT(A2025,4))-1)&amp;"-"&amp;TEXT(MOD(IF(VALUE(MID(A2025,6,2))&gt;=4,VALUE(LEFT(A2025,4)),VALUE(LEFT(A2025,4))-1)+1,100),"00")</f>
        <v>FY2022-23</v>
      </c>
      <c r="D2025" s="0" t="s">
        <v>140</v>
      </c>
      <c r="E2025" s="0" t="s">
        <v>140</v>
      </c>
      <c r="F2025" s="0" t="str">
        <f aca="false">INDEX(Mapping!$B$2:$B$465,MATCH(E2025,Mapping!$A$2:$A$465,0))</f>
        <v>NEEPCO STATIONS</v>
      </c>
      <c r="G2025" s="0" t="str">
        <f aca="false">INDEX(Mapping!$C$2:$C$465,MATCH(E2025,Mapping!$A$2:$A$465,0))</f>
        <v>NEEPCO STATIONS</v>
      </c>
      <c r="H2025" s="2" t="n">
        <v>42.56</v>
      </c>
      <c r="I2025" s="3" t="n">
        <v>1.34</v>
      </c>
    </row>
    <row r="2026" customFormat="false" ht="15" hidden="false" customHeight="false" outlineLevel="0" collapsed="false">
      <c r="A2026" s="0" t="s">
        <v>151</v>
      </c>
      <c r="B2026" s="0" t="n">
        <f aca="false">VALUE(LEFT(A2026,4))</f>
        <v>2022</v>
      </c>
      <c r="C2026" s="0" t="str">
        <f aca="false">"FY"&amp;IF(VALUE(MID(A2026,6,2))&gt;=4,VALUE(LEFT(A2026,4)),VALUE(LEFT(A2026,4))-1)&amp;"-"&amp;TEXT(MOD(IF(VALUE(MID(A2026,6,2))&gt;=4,VALUE(LEFT(A2026,4)),VALUE(LEFT(A2026,4))-1)+1,100),"00")</f>
        <v>FY2022-23</v>
      </c>
      <c r="D2026" s="0" t="s">
        <v>122</v>
      </c>
      <c r="E2026" s="0" t="s">
        <v>122</v>
      </c>
      <c r="F2026" s="0" t="str">
        <f aca="false">INDEX(Mapping!$B$2:$B$465,MATCH(E2026,Mapping!$A$2:$A$465,0))</f>
        <v>KARCHAM WANGTOO HEP</v>
      </c>
      <c r="G2026" s="0" t="str">
        <f aca="false">INDEX(Mapping!$C$2:$C$465,MATCH(E2026,Mapping!$A$2:$A$465,0))</f>
        <v>KARCHAM WANGTOO HEP</v>
      </c>
      <c r="H2026" s="2" t="n">
        <v>33.62</v>
      </c>
      <c r="I2026" s="3" t="n">
        <v>1.06</v>
      </c>
    </row>
    <row r="2027" customFormat="false" ht="15" hidden="false" customHeight="false" outlineLevel="0" collapsed="false">
      <c r="A2027" s="0" t="s">
        <v>151</v>
      </c>
      <c r="B2027" s="0" t="n">
        <f aca="false">VALUE(LEFT(A2027,4))</f>
        <v>2022</v>
      </c>
      <c r="C2027" s="0" t="str">
        <f aca="false">"FY"&amp;IF(VALUE(MID(A2027,6,2))&gt;=4,VALUE(LEFT(A2027,4)),VALUE(LEFT(A2027,4))-1)&amp;"-"&amp;TEXT(MOD(IF(VALUE(MID(A2027,6,2))&gt;=4,VALUE(LEFT(A2027,4)),VALUE(LEFT(A2027,4))-1)+1,100),"00")</f>
        <v>FY2022-23</v>
      </c>
      <c r="D2027" s="0" t="s">
        <v>116</v>
      </c>
      <c r="E2027" s="0" t="s">
        <v>116</v>
      </c>
      <c r="F2027" s="0" t="str">
        <f aca="false">INDEX(Mapping!$B$2:$B$465,MATCH(E2027,Mapping!$A$2:$A$465,0))</f>
        <v>RKM POWERGEN</v>
      </c>
      <c r="G2027" s="0" t="str">
        <f aca="false">INDEX(Mapping!$C$2:$C$465,MATCH(E2027,Mapping!$A$2:$A$465,0))</f>
        <v>RKM POWERGEN</v>
      </c>
      <c r="H2027" s="2" t="n">
        <v>29.5</v>
      </c>
      <c r="I2027" s="3" t="n">
        <v>0.93</v>
      </c>
    </row>
    <row r="2028" customFormat="false" ht="15" hidden="false" customHeight="false" outlineLevel="0" collapsed="false">
      <c r="A2028" s="0" t="s">
        <v>151</v>
      </c>
      <c r="B2028" s="0" t="n">
        <f aca="false">VALUE(LEFT(A2028,4))</f>
        <v>2022</v>
      </c>
      <c r="C2028" s="0" t="str">
        <f aca="false">"FY"&amp;IF(VALUE(MID(A2028,6,2))&gt;=4,VALUE(LEFT(A2028,4)),VALUE(LEFT(A2028,4))-1)&amp;"-"&amp;TEXT(MOD(IF(VALUE(MID(A2028,6,2))&gt;=4,VALUE(LEFT(A2028,4)),VALUE(LEFT(A2028,4))-1)+1,100),"00")</f>
        <v>FY2022-23</v>
      </c>
      <c r="D2028" s="0" t="s">
        <v>39</v>
      </c>
      <c r="E2028" s="0" t="s">
        <v>39</v>
      </c>
      <c r="F2028" s="0" t="str">
        <f aca="false">INDEX(Mapping!$B$2:$B$465,MATCH(E2028,Mapping!$A$2:$A$465,0))</f>
        <v>WEST BENGAL</v>
      </c>
      <c r="G2028" s="0" t="str">
        <f aca="false">INDEX(Mapping!$C$2:$C$465,MATCH(E2028,Mapping!$A$2:$A$465,0))</f>
        <v>WEST BENGAL</v>
      </c>
      <c r="H2028" s="2" t="n">
        <v>29.01</v>
      </c>
      <c r="I2028" s="3" t="n">
        <v>0.91</v>
      </c>
    </row>
    <row r="2029" customFormat="false" ht="15" hidden="false" customHeight="false" outlineLevel="0" collapsed="false">
      <c r="A2029" s="0" t="s">
        <v>151</v>
      </c>
      <c r="B2029" s="0" t="n">
        <f aca="false">VALUE(LEFT(A2029,4))</f>
        <v>2022</v>
      </c>
      <c r="C2029" s="0" t="str">
        <f aca="false">"FY"&amp;IF(VALUE(MID(A2029,6,2))&gt;=4,VALUE(LEFT(A2029,4)),VALUE(LEFT(A2029,4))-1)&amp;"-"&amp;TEXT(MOD(IF(VALUE(MID(A2029,6,2))&gt;=4,VALUE(LEFT(A2029,4)),VALUE(LEFT(A2029,4))-1)+1,100),"00")</f>
        <v>FY2022-23</v>
      </c>
      <c r="D2029" s="0" t="s">
        <v>142</v>
      </c>
      <c r="E2029" s="0" t="s">
        <v>142</v>
      </c>
      <c r="F2029" s="0" t="str">
        <f aca="false">INDEX(Mapping!$B$2:$B$465,MATCH(E2029,Mapping!$A$2:$A$465,0))</f>
        <v>SAINJ HEP</v>
      </c>
      <c r="G2029" s="0" t="str">
        <f aca="false">INDEX(Mapping!$C$2:$C$465,MATCH(E2029,Mapping!$A$2:$A$465,0))</f>
        <v>SAINJ HEP</v>
      </c>
      <c r="H2029" s="2" t="n">
        <v>28.31</v>
      </c>
      <c r="I2029" s="3" t="n">
        <v>0.89</v>
      </c>
    </row>
    <row r="2030" customFormat="false" ht="15" hidden="false" customHeight="false" outlineLevel="0" collapsed="false">
      <c r="A2030" s="0" t="s">
        <v>151</v>
      </c>
      <c r="B2030" s="0" t="n">
        <f aca="false">VALUE(LEFT(A2030,4))</f>
        <v>2022</v>
      </c>
      <c r="C2030" s="0" t="str">
        <f aca="false">"FY"&amp;IF(VALUE(MID(A2030,6,2))&gt;=4,VALUE(LEFT(A2030,4)),VALUE(LEFT(A2030,4))-1)&amp;"-"&amp;TEXT(MOD(IF(VALUE(MID(A2030,6,2))&gt;=4,VALUE(LEFT(A2030,4)),VALUE(LEFT(A2030,4))-1)+1,100),"00")</f>
        <v>FY2022-23</v>
      </c>
      <c r="D2030" s="0" t="s">
        <v>43</v>
      </c>
      <c r="E2030" s="0" t="s">
        <v>43</v>
      </c>
      <c r="F2030" s="0" t="str">
        <f aca="false">INDEX(Mapping!$B$2:$B$465,MATCH(E2030,Mapping!$A$2:$A$465,0))</f>
        <v>ODISHA</v>
      </c>
      <c r="G2030" s="0" t="str">
        <f aca="false">INDEX(Mapping!$C$2:$C$465,MATCH(E2030,Mapping!$A$2:$A$465,0))</f>
        <v>ODISHA</v>
      </c>
      <c r="H2030" s="2" t="n">
        <v>27.65</v>
      </c>
      <c r="I2030" s="3" t="n">
        <v>0.87</v>
      </c>
    </row>
    <row r="2031" customFormat="false" ht="15" hidden="false" customHeight="false" outlineLevel="0" collapsed="false">
      <c r="A2031" s="0" t="s">
        <v>151</v>
      </c>
      <c r="B2031" s="0" t="n">
        <f aca="false">VALUE(LEFT(A2031,4))</f>
        <v>2022</v>
      </c>
      <c r="C2031" s="0" t="str">
        <f aca="false">"FY"&amp;IF(VALUE(MID(A2031,6,2))&gt;=4,VALUE(LEFT(A2031,4)),VALUE(LEFT(A2031,4))-1)&amp;"-"&amp;TEXT(MOD(IF(VALUE(MID(A2031,6,2))&gt;=4,VALUE(LEFT(A2031,4)),VALUE(LEFT(A2031,4))-1)+1,100),"00")</f>
        <v>FY2022-23</v>
      </c>
      <c r="D2031" s="0" t="s">
        <v>56</v>
      </c>
      <c r="E2031" s="0" t="s">
        <v>56</v>
      </c>
      <c r="F2031" s="0" t="str">
        <f aca="false">INDEX(Mapping!$B$2:$B$465,MATCH(E2031,Mapping!$A$2:$A$465,0))</f>
        <v>UTTARAKHAND</v>
      </c>
      <c r="G2031" s="0" t="str">
        <f aca="false">INDEX(Mapping!$C$2:$C$465,MATCH(E2031,Mapping!$A$2:$A$465,0))</f>
        <v>UTTARAKHAND</v>
      </c>
      <c r="H2031" s="2" t="n">
        <v>27.5</v>
      </c>
      <c r="I2031" s="3" t="n">
        <v>0.86</v>
      </c>
    </row>
    <row r="2032" customFormat="false" ht="15" hidden="false" customHeight="false" outlineLevel="0" collapsed="false">
      <c r="A2032" s="0" t="s">
        <v>151</v>
      </c>
      <c r="B2032" s="0" t="n">
        <f aca="false">VALUE(LEFT(A2032,4))</f>
        <v>2022</v>
      </c>
      <c r="C2032" s="0" t="str">
        <f aca="false">"FY"&amp;IF(VALUE(MID(A2032,6,2))&gt;=4,VALUE(LEFT(A2032,4)),VALUE(LEFT(A2032,4))-1)&amp;"-"&amp;TEXT(MOD(IF(VALUE(MID(A2032,6,2))&gt;=4,VALUE(LEFT(A2032,4)),VALUE(LEFT(A2032,4))-1)+1,100),"00")</f>
        <v>FY2022-23</v>
      </c>
      <c r="D2032" s="0" t="s">
        <v>181</v>
      </c>
      <c r="E2032" s="0" t="s">
        <v>181</v>
      </c>
      <c r="F2032" s="0" t="str">
        <f aca="false">INDEX(Mapping!$B$2:$B$465,MATCH(E2032,Mapping!$A$2:$A$465,0))</f>
        <v>ARUNACHAL PRADESH</v>
      </c>
      <c r="G2032" s="0" t="str">
        <f aca="false">INDEX(Mapping!$C$2:$C$465,MATCH(E2032,Mapping!$A$2:$A$465,0))</f>
        <v>ARUNACHAL PRADESH</v>
      </c>
      <c r="H2032" s="2" t="n">
        <v>25.22</v>
      </c>
      <c r="I2032" s="3" t="n">
        <v>0.79</v>
      </c>
    </row>
    <row r="2033" customFormat="false" ht="15" hidden="false" customHeight="false" outlineLevel="0" collapsed="false">
      <c r="A2033" s="0" t="s">
        <v>151</v>
      </c>
      <c r="B2033" s="0" t="n">
        <f aca="false">VALUE(LEFT(A2033,4))</f>
        <v>2022</v>
      </c>
      <c r="C2033" s="0" t="str">
        <f aca="false">"FY"&amp;IF(VALUE(MID(A2033,6,2))&gt;=4,VALUE(LEFT(A2033,4)),VALUE(LEFT(A2033,4))-1)&amp;"-"&amp;TEXT(MOD(IF(VALUE(MID(A2033,6,2))&gt;=4,VALUE(LEFT(A2033,4)),VALUE(LEFT(A2033,4))-1)+1,100),"00")</f>
        <v>FY2022-23</v>
      </c>
      <c r="D2033" s="0" t="s">
        <v>31</v>
      </c>
      <c r="E2033" s="0" t="s">
        <v>31</v>
      </c>
      <c r="F2033" s="0" t="str">
        <f aca="false">INDEX(Mapping!$B$2:$B$465,MATCH(E2033,Mapping!$A$2:$A$465,0))</f>
        <v>GUJARAT</v>
      </c>
      <c r="G2033" s="0" t="str">
        <f aca="false">INDEX(Mapping!$C$2:$C$465,MATCH(E2033,Mapping!$A$2:$A$465,0))</f>
        <v>GUJARAT</v>
      </c>
      <c r="H2033" s="2" t="n">
        <v>22.8</v>
      </c>
      <c r="I2033" s="3" t="n">
        <v>0.72</v>
      </c>
    </row>
    <row r="2034" customFormat="false" ht="15" hidden="false" customHeight="false" outlineLevel="0" collapsed="false">
      <c r="A2034" s="0" t="s">
        <v>151</v>
      </c>
      <c r="B2034" s="0" t="n">
        <f aca="false">VALUE(LEFT(A2034,4))</f>
        <v>2022</v>
      </c>
      <c r="C2034" s="0" t="str">
        <f aca="false">"FY"&amp;IF(VALUE(MID(A2034,6,2))&gt;=4,VALUE(LEFT(A2034,4)),VALUE(LEFT(A2034,4))-1)&amp;"-"&amp;TEXT(MOD(IF(VALUE(MID(A2034,6,2))&gt;=4,VALUE(LEFT(A2034,4)),VALUE(LEFT(A2034,4))-1)+1,100),"00")</f>
        <v>FY2022-23</v>
      </c>
      <c r="D2034" s="0" t="s">
        <v>94</v>
      </c>
      <c r="E2034" s="0" t="s">
        <v>94</v>
      </c>
      <c r="F2034" s="0" t="str">
        <f aca="false">INDEX(Mapping!$B$2:$B$465,MATCH(E2034,Mapping!$A$2:$A$465,0))</f>
        <v>JHARKHAND</v>
      </c>
      <c r="G2034" s="0" t="str">
        <f aca="false">INDEX(Mapping!$C$2:$C$465,MATCH(E2034,Mapping!$A$2:$A$465,0))</f>
        <v>JHARKHAND</v>
      </c>
      <c r="H2034" s="2" t="n">
        <v>20.24</v>
      </c>
      <c r="I2034" s="3" t="n">
        <v>0.64</v>
      </c>
    </row>
    <row r="2035" customFormat="false" ht="15" hidden="false" customHeight="false" outlineLevel="0" collapsed="false">
      <c r="A2035" s="0" t="s">
        <v>151</v>
      </c>
      <c r="B2035" s="0" t="n">
        <f aca="false">VALUE(LEFT(A2035,4))</f>
        <v>2022</v>
      </c>
      <c r="C2035" s="0" t="str">
        <f aca="false">"FY"&amp;IF(VALUE(MID(A2035,6,2))&gt;=4,VALUE(LEFT(A2035,4)),VALUE(LEFT(A2035,4))-1)&amp;"-"&amp;TEXT(MOD(IF(VALUE(MID(A2035,6,2))&gt;=4,VALUE(LEFT(A2035,4)),VALUE(LEFT(A2035,4))-1)+1,100),"00")</f>
        <v>FY2022-23</v>
      </c>
      <c r="D2035" s="0" t="s">
        <v>203</v>
      </c>
      <c r="E2035" s="0" t="s">
        <v>203</v>
      </c>
      <c r="F2035" s="0" t="str">
        <f aca="false">INDEX(Mapping!$B$2:$B$465,MATCH(E2035,Mapping!$A$2:$A$465,0))</f>
        <v>ADHUNIK POWER</v>
      </c>
      <c r="G2035" s="0" t="str">
        <f aca="false">INDEX(Mapping!$C$2:$C$465,MATCH(E2035,Mapping!$A$2:$A$465,0))</f>
        <v>ADHUNIK POWER</v>
      </c>
      <c r="H2035" s="2" t="n">
        <v>19.46</v>
      </c>
      <c r="I2035" s="3" t="n">
        <v>0.61</v>
      </c>
    </row>
    <row r="2036" customFormat="false" ht="15" hidden="false" customHeight="false" outlineLevel="0" collapsed="false">
      <c r="A2036" s="0" t="s">
        <v>151</v>
      </c>
      <c r="B2036" s="0" t="n">
        <f aca="false">VALUE(LEFT(A2036,4))</f>
        <v>2022</v>
      </c>
      <c r="C2036" s="0" t="str">
        <f aca="false">"FY"&amp;IF(VALUE(MID(A2036,6,2))&gt;=4,VALUE(LEFT(A2036,4)),VALUE(LEFT(A2036,4))-1)&amp;"-"&amp;TEXT(MOD(IF(VALUE(MID(A2036,6,2))&gt;=4,VALUE(LEFT(A2036,4)),VALUE(LEFT(A2036,4))-1)+1,100),"00")</f>
        <v>FY2022-23</v>
      </c>
      <c r="D2036" s="0" t="s">
        <v>396</v>
      </c>
      <c r="E2036" s="0" t="s">
        <v>396</v>
      </c>
      <c r="F2036" s="0" t="str">
        <f aca="false">INDEX(Mapping!$B$2:$B$465,MATCH(E2036,Mapping!$A$2:$A$465,0))</f>
        <v>AHEJ4L_SOLAR</v>
      </c>
      <c r="G2036" s="0" t="str">
        <f aca="false">INDEX(Mapping!$C$2:$C$465,MATCH(E2036,Mapping!$A$2:$A$465,0))</f>
        <v>AHEJ4L_SOLAR</v>
      </c>
      <c r="H2036" s="2" t="n">
        <v>19.17</v>
      </c>
      <c r="I2036" s="3" t="n">
        <v>0.6</v>
      </c>
    </row>
    <row r="2037" customFormat="false" ht="15" hidden="false" customHeight="false" outlineLevel="0" collapsed="false">
      <c r="A2037" s="0" t="s">
        <v>151</v>
      </c>
      <c r="B2037" s="0" t="n">
        <f aca="false">VALUE(LEFT(A2037,4))</f>
        <v>2022</v>
      </c>
      <c r="C2037" s="0" t="str">
        <f aca="false">"FY"&amp;IF(VALUE(MID(A2037,6,2))&gt;=4,VALUE(LEFT(A2037,4)),VALUE(LEFT(A2037,4))-1)&amp;"-"&amp;TEXT(MOD(IF(VALUE(MID(A2037,6,2))&gt;=4,VALUE(LEFT(A2037,4)),VALUE(LEFT(A2037,4))-1)+1,100),"00")</f>
        <v>FY2022-23</v>
      </c>
      <c r="D2037" s="0" t="s">
        <v>128</v>
      </c>
      <c r="E2037" s="0" t="s">
        <v>128</v>
      </c>
      <c r="F2037" s="0" t="str">
        <f aca="false">INDEX(Mapping!$B$2:$B$465,MATCH(E2037,Mapping!$A$2:$A$465,0))</f>
        <v>AD HYDRO POWER</v>
      </c>
      <c r="G2037" s="0" t="str">
        <f aca="false">INDEX(Mapping!$C$2:$C$465,MATCH(E2037,Mapping!$A$2:$A$465,0))</f>
        <v>AD HYDRO POWER</v>
      </c>
      <c r="H2037" s="2" t="n">
        <v>19.17</v>
      </c>
      <c r="I2037" s="3" t="n">
        <v>0.6</v>
      </c>
    </row>
    <row r="2038" customFormat="false" ht="15" hidden="false" customHeight="false" outlineLevel="0" collapsed="false">
      <c r="A2038" s="0" t="s">
        <v>151</v>
      </c>
      <c r="B2038" s="0" t="n">
        <f aca="false">VALUE(LEFT(A2038,4))</f>
        <v>2022</v>
      </c>
      <c r="C2038" s="0" t="str">
        <f aca="false">"FY"&amp;IF(VALUE(MID(A2038,6,2))&gt;=4,VALUE(LEFT(A2038,4)),VALUE(LEFT(A2038,4))-1)&amp;"-"&amp;TEXT(MOD(IF(VALUE(MID(A2038,6,2))&gt;=4,VALUE(LEFT(A2038,4)),VALUE(LEFT(A2038,4))-1)+1,100),"00")</f>
        <v>FY2022-23</v>
      </c>
      <c r="D2038" s="0" t="s">
        <v>152</v>
      </c>
      <c r="E2038" s="0" t="s">
        <v>152</v>
      </c>
      <c r="F2038" s="0" t="str">
        <f aca="false">INDEX(Mapping!$B$2:$B$465,MATCH(E2038,Mapping!$A$2:$A$465,0))</f>
        <v>CHANDIGARH</v>
      </c>
      <c r="G2038" s="0" t="str">
        <f aca="false">INDEX(Mapping!$C$2:$C$465,MATCH(E2038,Mapping!$A$2:$A$465,0))</f>
        <v>CHANDIGARH</v>
      </c>
      <c r="H2038" s="2" t="n">
        <v>18.91</v>
      </c>
      <c r="I2038" s="3" t="n">
        <v>0.59</v>
      </c>
    </row>
    <row r="2039" customFormat="false" ht="15" hidden="false" customHeight="false" outlineLevel="0" collapsed="false">
      <c r="A2039" s="0" t="s">
        <v>151</v>
      </c>
      <c r="B2039" s="0" t="n">
        <f aca="false">VALUE(LEFT(A2039,4))</f>
        <v>2022</v>
      </c>
      <c r="C2039" s="0" t="str">
        <f aca="false">"FY"&amp;IF(VALUE(MID(A2039,6,2))&gt;=4,VALUE(LEFT(A2039,4)),VALUE(LEFT(A2039,4))-1)&amp;"-"&amp;TEXT(MOD(IF(VALUE(MID(A2039,6,2))&gt;=4,VALUE(LEFT(A2039,4)),VALUE(LEFT(A2039,4))-1)+1,100),"00")</f>
        <v>FY2022-23</v>
      </c>
      <c r="D2039" s="0" t="s">
        <v>119</v>
      </c>
      <c r="E2039" s="0" t="s">
        <v>119</v>
      </c>
      <c r="F2039" s="0" t="str">
        <f aca="false">INDEX(Mapping!$B$2:$B$465,MATCH(E2039,Mapping!$A$2:$A$465,0))</f>
        <v>GOA</v>
      </c>
      <c r="G2039" s="0" t="str">
        <f aca="false">INDEX(Mapping!$C$2:$C$465,MATCH(E2039,Mapping!$A$2:$A$465,0))</f>
        <v>GOA</v>
      </c>
      <c r="H2039" s="2" t="n">
        <v>16.78</v>
      </c>
      <c r="I2039" s="3" t="n">
        <v>0.53</v>
      </c>
    </row>
    <row r="2040" customFormat="false" ht="15" hidden="false" customHeight="false" outlineLevel="0" collapsed="false">
      <c r="A2040" s="0" t="s">
        <v>151</v>
      </c>
      <c r="B2040" s="0" t="n">
        <f aca="false">VALUE(LEFT(A2040,4))</f>
        <v>2022</v>
      </c>
      <c r="C2040" s="0" t="str">
        <f aca="false">"FY"&amp;IF(VALUE(MID(A2040,6,2))&gt;=4,VALUE(LEFT(A2040,4)),VALUE(LEFT(A2040,4))-1)&amp;"-"&amp;TEXT(MOD(IF(VALUE(MID(A2040,6,2))&gt;=4,VALUE(LEFT(A2040,4)),VALUE(LEFT(A2040,4))-1)+1,100),"00")</f>
        <v>FY2022-23</v>
      </c>
      <c r="D2040" s="0" t="s">
        <v>143</v>
      </c>
      <c r="E2040" s="0" t="s">
        <v>143</v>
      </c>
      <c r="F2040" s="0" t="str">
        <f aca="false">INDEX(Mapping!$B$2:$B$465,MATCH(E2040,Mapping!$A$2:$A$465,0))</f>
        <v>MARUTI CLEAN COAL &amp; POWER</v>
      </c>
      <c r="G2040" s="0" t="str">
        <f aca="false">INDEX(Mapping!$C$2:$C$465,MATCH(E2040,Mapping!$A$2:$A$465,0))</f>
        <v>MARUTI CLEAN COAL &amp; POWER</v>
      </c>
      <c r="H2040" s="2" t="n">
        <v>16.54</v>
      </c>
      <c r="I2040" s="3" t="n">
        <v>0.52</v>
      </c>
    </row>
    <row r="2041" customFormat="false" ht="15" hidden="false" customHeight="false" outlineLevel="0" collapsed="false">
      <c r="A2041" s="0" t="s">
        <v>151</v>
      </c>
      <c r="B2041" s="0" t="n">
        <f aca="false">VALUE(LEFT(A2041,4))</f>
        <v>2022</v>
      </c>
      <c r="C2041" s="0" t="str">
        <f aca="false">"FY"&amp;IF(VALUE(MID(A2041,6,2))&gt;=4,VALUE(LEFT(A2041,4)),VALUE(LEFT(A2041,4))-1)&amp;"-"&amp;TEXT(MOD(IF(VALUE(MID(A2041,6,2))&gt;=4,VALUE(LEFT(A2041,4)),VALUE(LEFT(A2041,4))-1)+1,100),"00")</f>
        <v>FY2022-23</v>
      </c>
      <c r="D2041" s="0" t="s">
        <v>114</v>
      </c>
      <c r="E2041" s="0" t="s">
        <v>114</v>
      </c>
      <c r="F2041" s="0" t="str">
        <f aca="false">INDEX(Mapping!$B$2:$B$465,MATCH(E2041,Mapping!$A$2:$A$465,0))</f>
        <v>ADANI POWER - RAIGARH TPP (EX-REGL)</v>
      </c>
      <c r="G2041" s="0" t="str">
        <f aca="false">INDEX(Mapping!$C$2:$C$465,MATCH(E2041,Mapping!$A$2:$A$465,0))</f>
        <v>ADANI POWER (ALL PLANTS)</v>
      </c>
      <c r="H2041" s="2" t="n">
        <v>15.26</v>
      </c>
      <c r="I2041" s="3" t="n">
        <v>0.48</v>
      </c>
    </row>
    <row r="2042" customFormat="false" ht="15" hidden="false" customHeight="false" outlineLevel="0" collapsed="false">
      <c r="A2042" s="0" t="s">
        <v>151</v>
      </c>
      <c r="B2042" s="0" t="n">
        <f aca="false">VALUE(LEFT(A2042,4))</f>
        <v>2022</v>
      </c>
      <c r="C2042" s="0" t="str">
        <f aca="false">"FY"&amp;IF(VALUE(MID(A2042,6,2))&gt;=4,VALUE(LEFT(A2042,4)),VALUE(LEFT(A2042,4))-1)&amp;"-"&amp;TEXT(MOD(IF(VALUE(MID(A2042,6,2))&gt;=4,VALUE(LEFT(A2042,4)),VALUE(LEFT(A2042,4))-1)+1,100),"00")</f>
        <v>FY2022-23</v>
      </c>
      <c r="D2042" s="0" t="s">
        <v>154</v>
      </c>
      <c r="E2042" s="0" t="s">
        <v>154</v>
      </c>
      <c r="F2042" s="0" t="str">
        <f aca="false">INDEX(Mapping!$B$2:$B$465,MATCH(E2042,Mapping!$A$2:$A$465,0))</f>
        <v>DVC</v>
      </c>
      <c r="G2042" s="0" t="str">
        <f aca="false">INDEX(Mapping!$C$2:$C$465,MATCH(E2042,Mapping!$A$2:$A$465,0))</f>
        <v>DVC</v>
      </c>
      <c r="H2042" s="2" t="n">
        <v>14.68</v>
      </c>
      <c r="I2042" s="3" t="n">
        <v>0.46</v>
      </c>
    </row>
    <row r="2043" customFormat="false" ht="15" hidden="false" customHeight="false" outlineLevel="0" collapsed="false">
      <c r="A2043" s="0" t="s">
        <v>151</v>
      </c>
      <c r="B2043" s="0" t="n">
        <f aca="false">VALUE(LEFT(A2043,4))</f>
        <v>2022</v>
      </c>
      <c r="C2043" s="0" t="str">
        <f aca="false">"FY"&amp;IF(VALUE(MID(A2043,6,2))&gt;=4,VALUE(LEFT(A2043,4)),VALUE(LEFT(A2043,4))-1)&amp;"-"&amp;TEXT(MOD(IF(VALUE(MID(A2043,6,2))&gt;=4,VALUE(LEFT(A2043,4)),VALUE(LEFT(A2043,4))-1)+1,100),"00")</f>
        <v>FY2022-23</v>
      </c>
      <c r="D2043" s="0" t="s">
        <v>497</v>
      </c>
      <c r="E2043" s="0" t="s">
        <v>497</v>
      </c>
      <c r="F2043" s="0" t="str">
        <f aca="false">INDEX(Mapping!$B$2:$B$465,MATCH(E2043,Mapping!$A$2:$A$465,0))</f>
        <v>ADANI_SLR</v>
      </c>
      <c r="G2043" s="0" t="str">
        <f aca="false">INDEX(Mapping!$C$2:$C$465,MATCH(E2043,Mapping!$A$2:$A$465,0))</f>
        <v>ADANI GREEN ENERGY (ALL SPVs)</v>
      </c>
      <c r="H2043" s="2" t="n">
        <v>14.23</v>
      </c>
      <c r="I2043" s="3" t="n">
        <v>0.45</v>
      </c>
    </row>
    <row r="2044" customFormat="false" ht="15" hidden="false" customHeight="false" outlineLevel="0" collapsed="false">
      <c r="A2044" s="0" t="s">
        <v>151</v>
      </c>
      <c r="B2044" s="0" t="n">
        <f aca="false">VALUE(LEFT(A2044,4))</f>
        <v>2022</v>
      </c>
      <c r="C2044" s="0" t="str">
        <f aca="false">"FY"&amp;IF(VALUE(MID(A2044,6,2))&gt;=4,VALUE(LEFT(A2044,4)),VALUE(LEFT(A2044,4))-1)&amp;"-"&amp;TEXT(MOD(IF(VALUE(MID(A2044,6,2))&gt;=4,VALUE(LEFT(A2044,4)),VALUE(LEFT(A2044,4))-1)+1,100),"00")</f>
        <v>FY2022-23</v>
      </c>
      <c r="D2044" s="0" t="s">
        <v>159</v>
      </c>
      <c r="E2044" s="0" t="s">
        <v>159</v>
      </c>
      <c r="F2044" s="0" t="str">
        <f aca="false">INDEX(Mapping!$B$2:$B$465,MATCH(E2044,Mapping!$A$2:$A$465,0))</f>
        <v>GMR WARORA (EX-EMCO)</v>
      </c>
      <c r="G2044" s="0" t="str">
        <f aca="false">INDEX(Mapping!$C$2:$C$465,MATCH(E2044,Mapping!$A$2:$A$465,0))</f>
        <v>GMR ENERGY</v>
      </c>
      <c r="H2044" s="2" t="n">
        <v>14.13</v>
      </c>
      <c r="I2044" s="3" t="n">
        <v>0.44</v>
      </c>
    </row>
    <row r="2045" customFormat="false" ht="15" hidden="false" customHeight="false" outlineLevel="0" collapsed="false">
      <c r="A2045" s="0" t="s">
        <v>151</v>
      </c>
      <c r="B2045" s="0" t="n">
        <f aca="false">VALUE(LEFT(A2045,4))</f>
        <v>2022</v>
      </c>
      <c r="C2045" s="0" t="str">
        <f aca="false">"FY"&amp;IF(VALUE(MID(A2045,6,2))&gt;=4,VALUE(LEFT(A2045,4)),VALUE(LEFT(A2045,4))-1)&amp;"-"&amp;TEXT(MOD(IF(VALUE(MID(A2045,6,2))&gt;=4,VALUE(LEFT(A2045,4)),VALUE(LEFT(A2045,4))-1)+1,100),"00")</f>
        <v>FY2022-23</v>
      </c>
      <c r="D2045" s="0" t="s">
        <v>415</v>
      </c>
      <c r="E2045" s="0" t="s">
        <v>415</v>
      </c>
      <c r="F2045" s="0" t="str">
        <f aca="false">INDEX(Mapping!$B$2:$B$465,MATCH(E2045,Mapping!$A$2:$A$465,0))</f>
        <v>AHEJ3L_SOLAR</v>
      </c>
      <c r="G2045" s="0" t="str">
        <f aca="false">INDEX(Mapping!$C$2:$C$465,MATCH(E2045,Mapping!$A$2:$A$465,0))</f>
        <v>AHEJ3L_SOLAR</v>
      </c>
      <c r="H2045" s="2" t="n">
        <v>13.17</v>
      </c>
      <c r="I2045" s="3" t="n">
        <v>0.41</v>
      </c>
    </row>
    <row r="2046" customFormat="false" ht="15" hidden="false" customHeight="false" outlineLevel="0" collapsed="false">
      <c r="A2046" s="0" t="s">
        <v>151</v>
      </c>
      <c r="B2046" s="0" t="n">
        <f aca="false">VALUE(LEFT(A2046,4))</f>
        <v>2022</v>
      </c>
      <c r="C2046" s="0" t="str">
        <f aca="false">"FY"&amp;IF(VALUE(MID(A2046,6,2))&gt;=4,VALUE(LEFT(A2046,4)),VALUE(LEFT(A2046,4))-1)&amp;"-"&amp;TEXT(MOD(IF(VALUE(MID(A2046,6,2))&gt;=4,VALUE(LEFT(A2046,4)),VALUE(LEFT(A2046,4))-1)+1,100),"00")</f>
        <v>FY2022-23</v>
      </c>
      <c r="D2046" s="0" t="s">
        <v>194</v>
      </c>
      <c r="E2046" s="0" t="s">
        <v>194</v>
      </c>
      <c r="F2046" s="0" t="str">
        <f aca="false">INDEX(Mapping!$B$2:$B$465,MATCH(E2046,Mapping!$A$2:$A$465,0))</f>
        <v>TASHIDENG HEP</v>
      </c>
      <c r="G2046" s="0" t="str">
        <f aca="false">INDEX(Mapping!$C$2:$C$465,MATCH(E2046,Mapping!$A$2:$A$465,0))</f>
        <v>TASHIDENG HEP</v>
      </c>
      <c r="H2046" s="2" t="n">
        <v>11.82</v>
      </c>
      <c r="I2046" s="3" t="n">
        <v>0.37</v>
      </c>
    </row>
    <row r="2047" customFormat="false" ht="15" hidden="false" customHeight="false" outlineLevel="0" collapsed="false">
      <c r="A2047" s="0" t="s">
        <v>151</v>
      </c>
      <c r="B2047" s="0" t="n">
        <f aca="false">VALUE(LEFT(A2047,4))</f>
        <v>2022</v>
      </c>
      <c r="C2047" s="0" t="str">
        <f aca="false">"FY"&amp;IF(VALUE(MID(A2047,6,2))&gt;=4,VALUE(LEFT(A2047,4)),VALUE(LEFT(A2047,4))-1)&amp;"-"&amp;TEXT(MOD(IF(VALUE(MID(A2047,6,2))&gt;=4,VALUE(LEFT(A2047,4)),VALUE(LEFT(A2047,4))-1)+1,100),"00")</f>
        <v>FY2022-23</v>
      </c>
      <c r="D2047" s="0" t="s">
        <v>190</v>
      </c>
      <c r="E2047" s="0" t="s">
        <v>190</v>
      </c>
      <c r="F2047" s="0" t="str">
        <f aca="false">INDEX(Mapping!$B$2:$B$465,MATCH(E2047,Mapping!$A$2:$A$465,0))</f>
        <v>JORETHANG</v>
      </c>
      <c r="G2047" s="0" t="str">
        <f aca="false">INDEX(Mapping!$C$2:$C$465,MATCH(E2047,Mapping!$A$2:$A$465,0))</f>
        <v>JORETHANG</v>
      </c>
      <c r="H2047" s="2" t="n">
        <v>11.75</v>
      </c>
      <c r="I2047" s="3" t="n">
        <v>0.37</v>
      </c>
    </row>
    <row r="2048" customFormat="false" ht="15" hidden="false" customHeight="false" outlineLevel="0" collapsed="false">
      <c r="A2048" s="0" t="s">
        <v>151</v>
      </c>
      <c r="B2048" s="0" t="n">
        <f aca="false">VALUE(LEFT(A2048,4))</f>
        <v>2022</v>
      </c>
      <c r="C2048" s="0" t="str">
        <f aca="false">"FY"&amp;IF(VALUE(MID(A2048,6,2))&gt;=4,VALUE(LEFT(A2048,4)),VALUE(LEFT(A2048,4))-1)&amp;"-"&amp;TEXT(MOD(IF(VALUE(MID(A2048,6,2))&gt;=4,VALUE(LEFT(A2048,4)),VALUE(LEFT(A2048,4))-1)+1,100),"00")</f>
        <v>FY2022-23</v>
      </c>
      <c r="D2048" s="0" t="s">
        <v>184</v>
      </c>
      <c r="E2048" s="0" t="s">
        <v>184</v>
      </c>
      <c r="F2048" s="0" t="str">
        <f aca="false">INDEX(Mapping!$B$2:$B$465,MATCH(E2048,Mapping!$A$2:$A$465,0))</f>
        <v>GMR KAMALANGA</v>
      </c>
      <c r="G2048" s="0" t="str">
        <f aca="false">INDEX(Mapping!$C$2:$C$465,MATCH(E2048,Mapping!$A$2:$A$465,0))</f>
        <v>GMR ENERGY</v>
      </c>
      <c r="H2048" s="2" t="n">
        <v>11.69</v>
      </c>
      <c r="I2048" s="3" t="n">
        <v>0.37</v>
      </c>
    </row>
    <row r="2049" customFormat="false" ht="15" hidden="false" customHeight="false" outlineLevel="0" collapsed="false">
      <c r="A2049" s="0" t="s">
        <v>151</v>
      </c>
      <c r="B2049" s="0" t="n">
        <f aca="false">VALUE(LEFT(A2049,4))</f>
        <v>2022</v>
      </c>
      <c r="C2049" s="0" t="str">
        <f aca="false">"FY"&amp;IF(VALUE(MID(A2049,6,2))&gt;=4,VALUE(LEFT(A2049,4)),VALUE(LEFT(A2049,4))-1)&amp;"-"&amp;TEXT(MOD(IF(VALUE(MID(A2049,6,2))&gt;=4,VALUE(LEFT(A2049,4)),VALUE(LEFT(A2049,4))-1)+1,100),"00")</f>
        <v>FY2022-23</v>
      </c>
      <c r="D2049" s="0" t="s">
        <v>228</v>
      </c>
      <c r="E2049" s="0" t="s">
        <v>228</v>
      </c>
      <c r="F2049" s="0" t="str">
        <f aca="false">INDEX(Mapping!$B$2:$B$465,MATCH(E2049,Mapping!$A$2:$A$465,0))</f>
        <v>OTPC PALATANA</v>
      </c>
      <c r="G2049" s="0" t="str">
        <f aca="false">INDEX(Mapping!$C$2:$C$465,MATCH(E2049,Mapping!$A$2:$A$465,0))</f>
        <v>OTPC PALATANA</v>
      </c>
      <c r="H2049" s="2" t="n">
        <v>11.31</v>
      </c>
      <c r="I2049" s="3" t="n">
        <v>0.35</v>
      </c>
    </row>
    <row r="2050" customFormat="false" ht="15" hidden="false" customHeight="false" outlineLevel="0" collapsed="false">
      <c r="A2050" s="0" t="s">
        <v>151</v>
      </c>
      <c r="B2050" s="0" t="n">
        <f aca="false">VALUE(LEFT(A2050,4))</f>
        <v>2022</v>
      </c>
      <c r="C2050" s="0" t="str">
        <f aca="false">"FY"&amp;IF(VALUE(MID(A2050,6,2))&gt;=4,VALUE(LEFT(A2050,4)),VALUE(LEFT(A2050,4))-1)&amp;"-"&amp;TEXT(MOD(IF(VALUE(MID(A2050,6,2))&gt;=4,VALUE(LEFT(A2050,4)),VALUE(LEFT(A2050,4))-1)+1,100),"00")</f>
        <v>FY2022-23</v>
      </c>
      <c r="D2050" s="0" t="s">
        <v>224</v>
      </c>
      <c r="E2050" s="0" t="s">
        <v>224</v>
      </c>
      <c r="F2050" s="0" t="str">
        <f aca="false">INDEX(Mapping!$B$2:$B$465,MATCH(E2050,Mapping!$A$2:$A$465,0))</f>
        <v>RENEW SURYA RAVI</v>
      </c>
      <c r="G2050" s="0" t="str">
        <f aca="false">INDEX(Mapping!$C$2:$C$465,MATCH(E2050,Mapping!$A$2:$A$465,0))</f>
        <v>RENEW POWER (ALL SPVs)</v>
      </c>
      <c r="H2050" s="2" t="n">
        <v>10.94</v>
      </c>
      <c r="I2050" s="3" t="n">
        <v>0.34</v>
      </c>
    </row>
    <row r="2051" customFormat="false" ht="15" hidden="false" customHeight="false" outlineLevel="0" collapsed="false">
      <c r="A2051" s="0" t="s">
        <v>151</v>
      </c>
      <c r="B2051" s="0" t="n">
        <f aca="false">VALUE(LEFT(A2051,4))</f>
        <v>2022</v>
      </c>
      <c r="C2051" s="0" t="str">
        <f aca="false">"FY"&amp;IF(VALUE(MID(A2051,6,2))&gt;=4,VALUE(LEFT(A2051,4)),VALUE(LEFT(A2051,4))-1)&amp;"-"&amp;TEXT(MOD(IF(VALUE(MID(A2051,6,2))&gt;=4,VALUE(LEFT(A2051,4)),VALUE(LEFT(A2051,4))-1)+1,100),"00")</f>
        <v>FY2022-23</v>
      </c>
      <c r="D2051" s="0" t="s">
        <v>252</v>
      </c>
      <c r="E2051" s="0" t="s">
        <v>252</v>
      </c>
      <c r="F2051" s="0" t="str">
        <f aca="false">INDEX(Mapping!$B$2:$B$465,MATCH(E2051,Mapping!$A$2:$A$465,0))</f>
        <v>NTPC STATIONS</v>
      </c>
      <c r="G2051" s="0" t="str">
        <f aca="false">INDEX(Mapping!$C$2:$C$465,MATCH(E2051,Mapping!$A$2:$A$465,0))</f>
        <v>NTPC GROUP</v>
      </c>
      <c r="H2051" s="2" t="n">
        <v>10.52</v>
      </c>
      <c r="I2051" s="3" t="n">
        <v>0.33</v>
      </c>
    </row>
    <row r="2052" customFormat="false" ht="15" hidden="false" customHeight="false" outlineLevel="0" collapsed="false">
      <c r="A2052" s="0" t="s">
        <v>151</v>
      </c>
      <c r="B2052" s="0" t="n">
        <f aca="false">VALUE(LEFT(A2052,4))</f>
        <v>2022</v>
      </c>
      <c r="C2052" s="0" t="str">
        <f aca="false">"FY"&amp;IF(VALUE(MID(A2052,6,2))&gt;=4,VALUE(LEFT(A2052,4)),VALUE(LEFT(A2052,4))-1)&amp;"-"&amp;TEXT(MOD(IF(VALUE(MID(A2052,6,2))&gt;=4,VALUE(LEFT(A2052,4)),VALUE(LEFT(A2052,4))-1)+1,100),"00")</f>
        <v>FY2022-23</v>
      </c>
      <c r="D2052" s="0" t="s">
        <v>465</v>
      </c>
      <c r="E2052" s="0" t="s">
        <v>465</v>
      </c>
      <c r="F2052" s="0" t="str">
        <f aca="false">INDEX(Mapping!$B$2:$B$465,MATCH(E2052,Mapping!$A$2:$A$465,0))</f>
        <v>AHEJ2L_SOLAR</v>
      </c>
      <c r="G2052" s="0" t="str">
        <f aca="false">INDEX(Mapping!$C$2:$C$465,MATCH(E2052,Mapping!$A$2:$A$465,0))</f>
        <v>AHEJ2L_SOLAR</v>
      </c>
      <c r="H2052" s="2" t="n">
        <v>9.28</v>
      </c>
      <c r="I2052" s="3" t="n">
        <v>0.29</v>
      </c>
    </row>
    <row r="2053" customFormat="false" ht="15" hidden="false" customHeight="false" outlineLevel="0" collapsed="false">
      <c r="A2053" s="0" t="s">
        <v>151</v>
      </c>
      <c r="B2053" s="0" t="n">
        <f aca="false">VALUE(LEFT(A2053,4))</f>
        <v>2022</v>
      </c>
      <c r="C2053" s="0" t="str">
        <f aca="false">"FY"&amp;IF(VALUE(MID(A2053,6,2))&gt;=4,VALUE(LEFT(A2053,4)),VALUE(LEFT(A2053,4))-1)&amp;"-"&amp;TEXT(MOD(IF(VALUE(MID(A2053,6,2))&gt;=4,VALUE(LEFT(A2053,4)),VALUE(LEFT(A2053,4))-1)+1,100),"00")</f>
        <v>FY2022-23</v>
      </c>
      <c r="D2053" s="0" t="s">
        <v>176</v>
      </c>
      <c r="E2053" s="0" t="s">
        <v>176</v>
      </c>
      <c r="F2053" s="0" t="str">
        <f aca="false">INDEX(Mapping!$B$2:$B$465,MATCH(E2053,Mapping!$A$2:$A$465,0))</f>
        <v>SIKKIM</v>
      </c>
      <c r="G2053" s="0" t="str">
        <f aca="false">INDEX(Mapping!$C$2:$C$465,MATCH(E2053,Mapping!$A$2:$A$465,0))</f>
        <v>SIKKIM</v>
      </c>
      <c r="H2053" s="2" t="n">
        <v>8.23</v>
      </c>
      <c r="I2053" s="3" t="n">
        <v>0.26</v>
      </c>
    </row>
    <row r="2054" customFormat="false" ht="15" hidden="false" customHeight="false" outlineLevel="0" collapsed="false">
      <c r="A2054" s="0" t="s">
        <v>151</v>
      </c>
      <c r="B2054" s="0" t="n">
        <f aca="false">VALUE(LEFT(A2054,4))</f>
        <v>2022</v>
      </c>
      <c r="C2054" s="0" t="str">
        <f aca="false">"FY"&amp;IF(VALUE(MID(A2054,6,2))&gt;=4,VALUE(LEFT(A2054,4)),VALUE(LEFT(A2054,4))-1)&amp;"-"&amp;TEXT(MOD(IF(VALUE(MID(A2054,6,2))&gt;=4,VALUE(LEFT(A2054,4)),VALUE(LEFT(A2054,4))-1)+1,100),"00")</f>
        <v>FY2022-23</v>
      </c>
      <c r="D2054" s="0" t="s">
        <v>54</v>
      </c>
      <c r="E2054" s="0" t="s">
        <v>54</v>
      </c>
      <c r="F2054" s="0" t="str">
        <f aca="false">INDEX(Mapping!$B$2:$B$465,MATCH(E2054,Mapping!$A$2:$A$465,0))</f>
        <v>JAMMU &amp; KASHMIR</v>
      </c>
      <c r="G2054" s="0" t="str">
        <f aca="false">INDEX(Mapping!$C$2:$C$465,MATCH(E2054,Mapping!$A$2:$A$465,0))</f>
        <v>JAMMU &amp; KASHMIR</v>
      </c>
      <c r="H2054" s="2" t="n">
        <v>7.92</v>
      </c>
      <c r="I2054" s="3" t="n">
        <v>0.25</v>
      </c>
    </row>
    <row r="2055" customFormat="false" ht="15" hidden="false" customHeight="false" outlineLevel="0" collapsed="false">
      <c r="A2055" s="0" t="s">
        <v>151</v>
      </c>
      <c r="B2055" s="0" t="n">
        <f aca="false">VALUE(LEFT(A2055,4))</f>
        <v>2022</v>
      </c>
      <c r="C2055" s="0" t="str">
        <f aca="false">"FY"&amp;IF(VALUE(MID(A2055,6,2))&gt;=4,VALUE(LEFT(A2055,4)),VALUE(LEFT(A2055,4))-1)&amp;"-"&amp;TEXT(MOD(IF(VALUE(MID(A2055,6,2))&gt;=4,VALUE(LEFT(A2055,4)),VALUE(LEFT(A2055,4))-1)+1,100),"00")</f>
        <v>FY2022-23</v>
      </c>
      <c r="D2055" s="0" t="s">
        <v>253</v>
      </c>
      <c r="E2055" s="0" t="s">
        <v>253</v>
      </c>
      <c r="F2055" s="0" t="str">
        <f aca="false">INDEX(Mapping!$B$2:$B$465,MATCH(E2055,Mapping!$A$2:$A$465,0))</f>
        <v>NAGALAND</v>
      </c>
      <c r="G2055" s="0" t="str">
        <f aca="false">INDEX(Mapping!$C$2:$C$465,MATCH(E2055,Mapping!$A$2:$A$465,0))</f>
        <v>NAGALAND</v>
      </c>
      <c r="H2055" s="2" t="n">
        <v>7.1</v>
      </c>
      <c r="I2055" s="3" t="n">
        <v>0.22</v>
      </c>
    </row>
    <row r="2056" customFormat="false" ht="15" hidden="false" customHeight="false" outlineLevel="0" collapsed="false">
      <c r="A2056" s="0" t="s">
        <v>151</v>
      </c>
      <c r="B2056" s="0" t="n">
        <f aca="false">VALUE(LEFT(A2056,4))</f>
        <v>2022</v>
      </c>
      <c r="C2056" s="0" t="str">
        <f aca="false">"FY"&amp;IF(VALUE(MID(A2056,6,2))&gt;=4,VALUE(LEFT(A2056,4)),VALUE(LEFT(A2056,4))-1)&amp;"-"&amp;TEXT(MOD(IF(VALUE(MID(A2056,6,2))&gt;=4,VALUE(LEFT(A2056,4)),VALUE(LEFT(A2056,4))-1)+1,100),"00")</f>
        <v>FY2022-23</v>
      </c>
      <c r="D2056" s="0" t="s">
        <v>72</v>
      </c>
      <c r="E2056" s="0" t="s">
        <v>72</v>
      </c>
      <c r="F2056" s="0" t="str">
        <f aca="false">INDEX(Mapping!$B$2:$B$465,MATCH(E2056,Mapping!$A$2:$A$465,0))</f>
        <v>JINDAL POWER LTD - STAGE 1</v>
      </c>
      <c r="G2056" s="0" t="str">
        <f aca="false">INDEX(Mapping!$C$2:$C$465,MATCH(E2056,Mapping!$A$2:$A$465,0))</f>
        <v>JINDAL POWER LTD (BOTH STAGES)</v>
      </c>
      <c r="H2056" s="2" t="n">
        <v>6.61</v>
      </c>
      <c r="I2056" s="3" t="n">
        <v>0.21</v>
      </c>
    </row>
    <row r="2057" customFormat="false" ht="15" hidden="false" customHeight="false" outlineLevel="0" collapsed="false">
      <c r="A2057" s="0" t="s">
        <v>151</v>
      </c>
      <c r="B2057" s="0" t="n">
        <f aca="false">VALUE(LEFT(A2057,4))</f>
        <v>2022</v>
      </c>
      <c r="C2057" s="0" t="str">
        <f aca="false">"FY"&amp;IF(VALUE(MID(A2057,6,2))&gt;=4,VALUE(LEFT(A2057,4)),VALUE(LEFT(A2057,4))-1)&amp;"-"&amp;TEXT(MOD(IF(VALUE(MID(A2057,6,2))&gt;=4,VALUE(LEFT(A2057,4)),VALUE(LEFT(A2057,4))-1)+1,100),"00")</f>
        <v>FY2022-23</v>
      </c>
      <c r="D2057" s="0" t="s">
        <v>41</v>
      </c>
      <c r="E2057" s="0" t="s">
        <v>41</v>
      </c>
      <c r="F2057" s="0" t="str">
        <f aca="false">INDEX(Mapping!$B$2:$B$465,MATCH(E2057,Mapping!$A$2:$A$465,0))</f>
        <v>RAJASTHAN</v>
      </c>
      <c r="G2057" s="0" t="str">
        <f aca="false">INDEX(Mapping!$C$2:$C$465,MATCH(E2057,Mapping!$A$2:$A$465,0))</f>
        <v>RAJASTHAN</v>
      </c>
      <c r="H2057" s="2" t="n">
        <v>5.81</v>
      </c>
      <c r="I2057" s="3" t="n">
        <v>0.18</v>
      </c>
    </row>
    <row r="2058" customFormat="false" ht="15" hidden="false" customHeight="false" outlineLevel="0" collapsed="false">
      <c r="A2058" s="0" t="s">
        <v>151</v>
      </c>
      <c r="B2058" s="0" t="n">
        <f aca="false">VALUE(LEFT(A2058,4))</f>
        <v>2022</v>
      </c>
      <c r="C2058" s="0" t="str">
        <f aca="false">"FY"&amp;IF(VALUE(MID(A2058,6,2))&gt;=4,VALUE(LEFT(A2058,4)),VALUE(LEFT(A2058,4))-1)&amp;"-"&amp;TEXT(MOD(IF(VALUE(MID(A2058,6,2))&gt;=4,VALUE(LEFT(A2058,4)),VALUE(LEFT(A2058,4))-1)+1,100),"00")</f>
        <v>FY2022-23</v>
      </c>
      <c r="D2058" s="0" t="s">
        <v>214</v>
      </c>
      <c r="E2058" s="0" t="s">
        <v>214</v>
      </c>
      <c r="F2058" s="0" t="str">
        <f aca="false">INDEX(Mapping!$B$2:$B$465,MATCH(E2058,Mapping!$A$2:$A$465,0))</f>
        <v>NLC INDIA</v>
      </c>
      <c r="G2058" s="0" t="str">
        <f aca="false">INDEX(Mapping!$C$2:$C$465,MATCH(E2058,Mapping!$A$2:$A$465,0))</f>
        <v>NLC INDIA GROUP</v>
      </c>
      <c r="H2058" s="2" t="n">
        <v>5.57</v>
      </c>
      <c r="I2058" s="3" t="n">
        <v>0.17</v>
      </c>
    </row>
    <row r="2059" customFormat="false" ht="15" hidden="false" customHeight="false" outlineLevel="0" collapsed="false">
      <c r="A2059" s="0" t="s">
        <v>151</v>
      </c>
      <c r="B2059" s="0" t="n">
        <f aca="false">VALUE(LEFT(A2059,4))</f>
        <v>2022</v>
      </c>
      <c r="C2059" s="0" t="str">
        <f aca="false">"FY"&amp;IF(VALUE(MID(A2059,6,2))&gt;=4,VALUE(LEFT(A2059,4)),VALUE(LEFT(A2059,4))-1)&amp;"-"&amp;TEXT(MOD(IF(VALUE(MID(A2059,6,2))&gt;=4,VALUE(LEFT(A2059,4)),VALUE(LEFT(A2059,4))-1)+1,100),"00")</f>
        <v>FY2022-23</v>
      </c>
      <c r="D2059" s="0" t="s">
        <v>240</v>
      </c>
      <c r="E2059" s="0" t="s">
        <v>240</v>
      </c>
      <c r="F2059" s="0" t="str">
        <f aca="false">INDEX(Mapping!$B$2:$B$465,MATCH(E2059,Mapping!$A$2:$A$465,0))</f>
        <v>CHUZACHEN HEP</v>
      </c>
      <c r="G2059" s="0" t="str">
        <f aca="false">INDEX(Mapping!$C$2:$C$465,MATCH(E2059,Mapping!$A$2:$A$465,0))</f>
        <v>CHUZACHEN HEP</v>
      </c>
      <c r="H2059" s="2" t="n">
        <v>5</v>
      </c>
      <c r="I2059" s="3" t="n">
        <v>0.16</v>
      </c>
    </row>
    <row r="2060" customFormat="false" ht="15" hidden="false" customHeight="false" outlineLevel="0" collapsed="false">
      <c r="A2060" s="0" t="s">
        <v>151</v>
      </c>
      <c r="B2060" s="0" t="n">
        <f aca="false">VALUE(LEFT(A2060,4))</f>
        <v>2022</v>
      </c>
      <c r="C2060" s="0" t="str">
        <f aca="false">"FY"&amp;IF(VALUE(MID(A2060,6,2))&gt;=4,VALUE(LEFT(A2060,4)),VALUE(LEFT(A2060,4))-1)&amp;"-"&amp;TEXT(MOD(IF(VALUE(MID(A2060,6,2))&gt;=4,VALUE(LEFT(A2060,4)),VALUE(LEFT(A2060,4))-1)+1,100),"00")</f>
        <v>FY2022-23</v>
      </c>
      <c r="D2060" s="0" t="s">
        <v>193</v>
      </c>
      <c r="E2060" s="0" t="s">
        <v>193</v>
      </c>
      <c r="F2060" s="0" t="str">
        <f aca="false">INDEX(Mapping!$B$2:$B$465,MATCH(E2060,Mapping!$A$2:$A$465,0))</f>
        <v>MIZORAM</v>
      </c>
      <c r="G2060" s="0" t="str">
        <f aca="false">INDEX(Mapping!$C$2:$C$465,MATCH(E2060,Mapping!$A$2:$A$465,0))</f>
        <v>MIZORAM</v>
      </c>
      <c r="H2060" s="2" t="n">
        <v>4.96</v>
      </c>
      <c r="I2060" s="3" t="n">
        <v>0.16</v>
      </c>
    </row>
    <row r="2061" customFormat="false" ht="15" hidden="false" customHeight="false" outlineLevel="0" collapsed="false">
      <c r="A2061" s="0" t="s">
        <v>151</v>
      </c>
      <c r="B2061" s="0" t="n">
        <f aca="false">VALUE(LEFT(A2061,4))</f>
        <v>2022</v>
      </c>
      <c r="C2061" s="0" t="str">
        <f aca="false">"FY"&amp;IF(VALUE(MID(A2061,6,2))&gt;=4,VALUE(LEFT(A2061,4)),VALUE(LEFT(A2061,4))-1)&amp;"-"&amp;TEXT(MOD(IF(VALUE(MID(A2061,6,2))&gt;=4,VALUE(LEFT(A2061,4)),VALUE(LEFT(A2061,4))-1)+1,100),"00")</f>
        <v>FY2022-23</v>
      </c>
      <c r="D2061" s="0" t="s">
        <v>408</v>
      </c>
      <c r="E2061" s="0" t="s">
        <v>408</v>
      </c>
      <c r="F2061" s="0" t="str">
        <f aca="false">INDEX(Mapping!$B$2:$B$465,MATCH(E2061,Mapping!$A$2:$A$465,0))</f>
        <v>ADANI GREEN</v>
      </c>
      <c r="G2061" s="0" t="str">
        <f aca="false">INDEX(Mapping!$C$2:$C$465,MATCH(E2061,Mapping!$A$2:$A$465,0))</f>
        <v>ADANI GREEN ENERGY (ALL SPVs)</v>
      </c>
      <c r="H2061" s="2" t="n">
        <v>4.48</v>
      </c>
      <c r="I2061" s="3" t="n">
        <v>0.14</v>
      </c>
    </row>
    <row r="2062" customFormat="false" ht="15" hidden="false" customHeight="false" outlineLevel="0" collapsed="false">
      <c r="A2062" s="0" t="s">
        <v>151</v>
      </c>
      <c r="B2062" s="0" t="n">
        <f aca="false">VALUE(LEFT(A2062,4))</f>
        <v>2022</v>
      </c>
      <c r="C2062" s="0" t="str">
        <f aca="false">"FY"&amp;IF(VALUE(MID(A2062,6,2))&gt;=4,VALUE(LEFT(A2062,4)),VALUE(LEFT(A2062,4))-1)&amp;"-"&amp;TEXT(MOD(IF(VALUE(MID(A2062,6,2))&gt;=4,VALUE(LEFT(A2062,4)),VALUE(LEFT(A2062,4))-1)+1,100),"00")</f>
        <v>FY2022-23</v>
      </c>
      <c r="D2062" s="0" t="s">
        <v>191</v>
      </c>
      <c r="E2062" s="0" t="s">
        <v>191</v>
      </c>
      <c r="F2062" s="0" t="str">
        <f aca="false">INDEX(Mapping!$B$2:$B$465,MATCH(E2062,Mapping!$A$2:$A$465,0))</f>
        <v>DIKCHU HEP</v>
      </c>
      <c r="G2062" s="0" t="str">
        <f aca="false">INDEX(Mapping!$C$2:$C$465,MATCH(E2062,Mapping!$A$2:$A$465,0))</f>
        <v>DIKCHU HEP</v>
      </c>
      <c r="H2062" s="2" t="n">
        <v>4.28</v>
      </c>
      <c r="I2062" s="3" t="n">
        <v>0.13</v>
      </c>
    </row>
    <row r="2063" customFormat="false" ht="15" hidden="false" customHeight="false" outlineLevel="0" collapsed="false">
      <c r="A2063" s="0" t="s">
        <v>151</v>
      </c>
      <c r="B2063" s="0" t="n">
        <f aca="false">VALUE(LEFT(A2063,4))</f>
        <v>2022</v>
      </c>
      <c r="C2063" s="0" t="str">
        <f aca="false">"FY"&amp;IF(VALUE(MID(A2063,6,2))&gt;=4,VALUE(LEFT(A2063,4)),VALUE(LEFT(A2063,4))-1)&amp;"-"&amp;TEXT(MOD(IF(VALUE(MID(A2063,6,2))&gt;=4,VALUE(LEFT(A2063,4)),VALUE(LEFT(A2063,4))-1)+1,100),"00")</f>
        <v>FY2022-23</v>
      </c>
      <c r="D2063" s="0" t="s">
        <v>361</v>
      </c>
      <c r="E2063" s="0" t="s">
        <v>361</v>
      </c>
      <c r="F2063" s="0" t="str">
        <f aca="false">INDEX(Mapping!$B$2:$B$465,MATCH(E2063,Mapping!$A$2:$A$465,0))</f>
        <v>RGPPL</v>
      </c>
      <c r="G2063" s="0" t="str">
        <f aca="false">INDEX(Mapping!$C$2:$C$465,MATCH(E2063,Mapping!$A$2:$A$465,0))</f>
        <v>RGPPL</v>
      </c>
      <c r="H2063" s="2" t="n">
        <v>3.38</v>
      </c>
      <c r="I2063" s="3" t="n">
        <v>0.11</v>
      </c>
    </row>
    <row r="2064" customFormat="false" ht="15" hidden="false" customHeight="false" outlineLevel="0" collapsed="false">
      <c r="A2064" s="0" t="s">
        <v>151</v>
      </c>
      <c r="B2064" s="0" t="n">
        <f aca="false">VALUE(LEFT(A2064,4))</f>
        <v>2022</v>
      </c>
      <c r="C2064" s="0" t="str">
        <f aca="false">"FY"&amp;IF(VALUE(MID(A2064,6,2))&gt;=4,VALUE(LEFT(A2064,4)),VALUE(LEFT(A2064,4))-1)&amp;"-"&amp;TEXT(MOD(IF(VALUE(MID(A2064,6,2))&gt;=4,VALUE(LEFT(A2064,4)),VALUE(LEFT(A2064,4))-1)+1,100),"00")</f>
        <v>FY2022-23</v>
      </c>
      <c r="D2064" s="0" t="s">
        <v>327</v>
      </c>
      <c r="E2064" s="0" t="s">
        <v>327</v>
      </c>
      <c r="F2064" s="0" t="str">
        <f aca="false">INDEX(Mapping!$B$2:$B$465,MATCH(E2064,Mapping!$A$2:$A$465,0))</f>
        <v>LANCO BUDHIL</v>
      </c>
      <c r="G2064" s="0" t="str">
        <f aca="false">INDEX(Mapping!$C$2:$C$465,MATCH(E2064,Mapping!$A$2:$A$465,0))</f>
        <v>GREENKO GROUP</v>
      </c>
      <c r="H2064" s="2" t="n">
        <v>2.89</v>
      </c>
      <c r="I2064" s="3" t="n">
        <v>0.09</v>
      </c>
    </row>
    <row r="2065" customFormat="false" ht="15" hidden="false" customHeight="false" outlineLevel="0" collapsed="false">
      <c r="A2065" s="0" t="s">
        <v>151</v>
      </c>
      <c r="B2065" s="0" t="n">
        <f aca="false">VALUE(LEFT(A2065,4))</f>
        <v>2022</v>
      </c>
      <c r="C2065" s="0" t="str">
        <f aca="false">"FY"&amp;IF(VALUE(MID(A2065,6,2))&gt;=4,VALUE(LEFT(A2065,4)),VALUE(LEFT(A2065,4))-1)&amp;"-"&amp;TEXT(MOD(IF(VALUE(MID(A2065,6,2))&gt;=4,VALUE(LEFT(A2065,4)),VALUE(LEFT(A2065,4))-1)+1,100),"00")</f>
        <v>FY2022-23</v>
      </c>
      <c r="D2065" s="0" t="s">
        <v>121</v>
      </c>
      <c r="E2065" s="0" t="s">
        <v>121</v>
      </c>
      <c r="F2065" s="0" t="str">
        <f aca="false">INDEX(Mapping!$B$2:$B$465,MATCH(E2065,Mapping!$A$2:$A$465,0))</f>
        <v>MEGHALAYA</v>
      </c>
      <c r="G2065" s="0" t="str">
        <f aca="false">INDEX(Mapping!$C$2:$C$465,MATCH(E2065,Mapping!$A$2:$A$465,0))</f>
        <v>MEGHALAYA</v>
      </c>
      <c r="H2065" s="2" t="n">
        <v>2.88</v>
      </c>
      <c r="I2065" s="3" t="n">
        <v>0.09</v>
      </c>
    </row>
    <row r="2066" customFormat="false" ht="15" hidden="false" customHeight="false" outlineLevel="0" collapsed="false">
      <c r="A2066" s="0" t="s">
        <v>151</v>
      </c>
      <c r="B2066" s="0" t="n">
        <f aca="false">VALUE(LEFT(A2066,4))</f>
        <v>2022</v>
      </c>
      <c r="C2066" s="0" t="str">
        <f aca="false">"FY"&amp;IF(VALUE(MID(A2066,6,2))&gt;=4,VALUE(LEFT(A2066,4)),VALUE(LEFT(A2066,4))-1)&amp;"-"&amp;TEXT(MOD(IF(VALUE(MID(A2066,6,2))&gt;=4,VALUE(LEFT(A2066,4)),VALUE(LEFT(A2066,4))-1)+1,100),"00")</f>
        <v>FY2022-23</v>
      </c>
      <c r="D2066" s="0" t="s">
        <v>211</v>
      </c>
      <c r="E2066" s="0" t="s">
        <v>211</v>
      </c>
      <c r="F2066" s="0" t="str">
        <f aca="false">INDEX(Mapping!$B$2:$B$465,MATCH(E2066,Mapping!$A$2:$A$465,0))</f>
        <v>SINGOLI BHATWARI HEP</v>
      </c>
      <c r="G2066" s="0" t="str">
        <f aca="false">INDEX(Mapping!$C$2:$C$465,MATCH(E2066,Mapping!$A$2:$A$465,0))</f>
        <v>SINGOLI BHATWARI HEP</v>
      </c>
      <c r="H2066" s="2" t="n">
        <v>1.64</v>
      </c>
      <c r="I2066" s="3" t="n">
        <v>0.05</v>
      </c>
    </row>
    <row r="2067" customFormat="false" ht="15" hidden="false" customHeight="false" outlineLevel="0" collapsed="false">
      <c r="A2067" s="0" t="s">
        <v>151</v>
      </c>
      <c r="B2067" s="0" t="n">
        <f aca="false">VALUE(LEFT(A2067,4))</f>
        <v>2022</v>
      </c>
      <c r="C2067" s="0" t="str">
        <f aca="false">"FY"&amp;IF(VALUE(MID(A2067,6,2))&gt;=4,VALUE(LEFT(A2067,4)),VALUE(LEFT(A2067,4))-1)&amp;"-"&amp;TEXT(MOD(IF(VALUE(MID(A2067,6,2))&gt;=4,VALUE(LEFT(A2067,4)),VALUE(LEFT(A2067,4))-1)+1,100),"00")</f>
        <v>FY2022-23</v>
      </c>
      <c r="D2067" s="0" t="s">
        <v>532</v>
      </c>
      <c r="E2067" s="0" t="s">
        <v>532</v>
      </c>
      <c r="F2067" s="0" t="str">
        <f aca="false">INDEX(Mapping!$B$2:$B$465,MATCH(E2067,Mapping!$A$2:$A$465,0))</f>
        <v>RENEWURJA_SLR</v>
      </c>
      <c r="G2067" s="0" t="str">
        <f aca="false">INDEX(Mapping!$C$2:$C$465,MATCH(E2067,Mapping!$A$2:$A$465,0))</f>
        <v>RENEW POWER (ALL SPVs)</v>
      </c>
      <c r="H2067" s="2" t="n">
        <v>1.55</v>
      </c>
      <c r="I2067" s="3" t="n">
        <v>0.05</v>
      </c>
    </row>
    <row r="2068" customFormat="false" ht="15" hidden="false" customHeight="false" outlineLevel="0" collapsed="false">
      <c r="A2068" s="0" t="s">
        <v>151</v>
      </c>
      <c r="B2068" s="0" t="n">
        <f aca="false">VALUE(LEFT(A2068,4))</f>
        <v>2022</v>
      </c>
      <c r="C2068" s="0" t="str">
        <f aca="false">"FY"&amp;IF(VALUE(MID(A2068,6,2))&gt;=4,VALUE(LEFT(A2068,4)),VALUE(LEFT(A2068,4))-1)&amp;"-"&amp;TEXT(MOD(IF(VALUE(MID(A2068,6,2))&gt;=4,VALUE(LEFT(A2068,4)),VALUE(LEFT(A2068,4))-1)+1,100),"00")</f>
        <v>FY2022-23</v>
      </c>
      <c r="D2068" s="0" t="s">
        <v>319</v>
      </c>
      <c r="E2068" s="0" t="s">
        <v>319</v>
      </c>
      <c r="F2068" s="0" t="str">
        <f aca="false">INDEX(Mapping!$B$2:$B$465,MATCH(E2068,Mapping!$A$2:$A$465,0))</f>
        <v>SORANG HEP</v>
      </c>
      <c r="G2068" s="0" t="str">
        <f aca="false">INDEX(Mapping!$C$2:$C$465,MATCH(E2068,Mapping!$A$2:$A$465,0))</f>
        <v>SORANG HEP</v>
      </c>
      <c r="H2068" s="2" t="n">
        <v>1.53</v>
      </c>
      <c r="I2068" s="3" t="n">
        <v>0.05</v>
      </c>
    </row>
    <row r="2069" customFormat="false" ht="15" hidden="false" customHeight="false" outlineLevel="0" collapsed="false">
      <c r="A2069" s="0" t="s">
        <v>151</v>
      </c>
      <c r="B2069" s="0" t="n">
        <f aca="false">VALUE(LEFT(A2069,4))</f>
        <v>2022</v>
      </c>
      <c r="C2069" s="0" t="str">
        <f aca="false">"FY"&amp;IF(VALUE(MID(A2069,6,2))&gt;=4,VALUE(LEFT(A2069,4)),VALUE(LEFT(A2069,4))-1)&amp;"-"&amp;TEXT(MOD(IF(VALUE(MID(A2069,6,2))&gt;=4,VALUE(LEFT(A2069,4)),VALUE(LEFT(A2069,4))-1)+1,100),"00")</f>
        <v>FY2022-23</v>
      </c>
      <c r="D2069" s="0" t="s">
        <v>230</v>
      </c>
      <c r="E2069" s="0" t="s">
        <v>230</v>
      </c>
      <c r="F2069" s="0" t="str">
        <f aca="false">INDEX(Mapping!$B$2:$B$465,MATCH(E2069,Mapping!$A$2:$A$465,0))</f>
        <v>ADANI_WIND</v>
      </c>
      <c r="G2069" s="0" t="str">
        <f aca="false">INDEX(Mapping!$C$2:$C$465,MATCH(E2069,Mapping!$A$2:$A$465,0))</f>
        <v>ADANI GREEN ENERGY (ALL SPVs)</v>
      </c>
      <c r="H2069" s="2" t="n">
        <v>1.15</v>
      </c>
      <c r="I2069" s="3" t="n">
        <v>0.04</v>
      </c>
    </row>
    <row r="2070" customFormat="false" ht="15" hidden="false" customHeight="false" outlineLevel="0" collapsed="false">
      <c r="A2070" s="0" t="s">
        <v>151</v>
      </c>
      <c r="B2070" s="0" t="n">
        <f aca="false">VALUE(LEFT(A2070,4))</f>
        <v>2022</v>
      </c>
      <c r="C2070" s="0" t="str">
        <f aca="false">"FY"&amp;IF(VALUE(MID(A2070,6,2))&gt;=4,VALUE(LEFT(A2070,4)),VALUE(LEFT(A2070,4))-1)&amp;"-"&amp;TEXT(MOD(IF(VALUE(MID(A2070,6,2))&gt;=4,VALUE(LEFT(A2070,4)),VALUE(LEFT(A2070,4))-1)+1,100),"00")</f>
        <v>FY2022-23</v>
      </c>
      <c r="D2070" s="0" t="s">
        <v>315</v>
      </c>
      <c r="E2070" s="0" t="s">
        <v>315</v>
      </c>
      <c r="F2070" s="0" t="str">
        <f aca="false">INDEX(Mapping!$B$2:$B$465,MATCH(E2070,Mapping!$A$2:$A$465,0))</f>
        <v>DHARIWAL INFRASTRUCTURE</v>
      </c>
      <c r="G2070" s="0" t="str">
        <f aca="false">INDEX(Mapping!$C$2:$C$465,MATCH(E2070,Mapping!$A$2:$A$465,0))</f>
        <v>DHARIWAL INFRASTRUCTURE</v>
      </c>
      <c r="H2070" s="2" t="n">
        <v>1.05</v>
      </c>
      <c r="I2070" s="3" t="n">
        <v>0.03</v>
      </c>
    </row>
    <row r="2071" customFormat="false" ht="15" hidden="false" customHeight="false" outlineLevel="0" collapsed="false">
      <c r="A2071" s="0" t="s">
        <v>151</v>
      </c>
      <c r="B2071" s="0" t="n">
        <f aca="false">VALUE(LEFT(A2071,4))</f>
        <v>2022</v>
      </c>
      <c r="C2071" s="0" t="str">
        <f aca="false">"FY"&amp;IF(VALUE(MID(A2071,6,2))&gt;=4,VALUE(LEFT(A2071,4)),VALUE(LEFT(A2071,4))-1)&amp;"-"&amp;TEXT(MOD(IF(VALUE(MID(A2071,6,2))&gt;=4,VALUE(LEFT(A2071,4)),VALUE(LEFT(A2071,4))-1)+1,100),"00")</f>
        <v>FY2022-23</v>
      </c>
      <c r="D2071" s="0" t="s">
        <v>583</v>
      </c>
      <c r="E2071" s="0" t="s">
        <v>583</v>
      </c>
      <c r="F2071" s="0" t="str">
        <f aca="false">INDEX(Mapping!$B$2:$B$465,MATCH(E2071,Mapping!$A$2:$A$465,0))</f>
        <v>RENEW_SLR_BKN</v>
      </c>
      <c r="G2071" s="0" t="str">
        <f aca="false">INDEX(Mapping!$C$2:$C$465,MATCH(E2071,Mapping!$A$2:$A$465,0))</f>
        <v>RENEW POWER (ALL SPVs)</v>
      </c>
      <c r="H2071" s="2" t="n">
        <v>1.02</v>
      </c>
      <c r="I2071" s="3" t="n">
        <v>0.03</v>
      </c>
    </row>
    <row r="2072" customFormat="false" ht="15" hidden="false" customHeight="false" outlineLevel="0" collapsed="false">
      <c r="A2072" s="0" t="s">
        <v>151</v>
      </c>
      <c r="B2072" s="0" t="n">
        <f aca="false">VALUE(LEFT(A2072,4))</f>
        <v>2022</v>
      </c>
      <c r="C2072" s="0" t="str">
        <f aca="false">"FY"&amp;IF(VALUE(MID(A2072,6,2))&gt;=4,VALUE(LEFT(A2072,4)),VALUE(LEFT(A2072,4))-1)&amp;"-"&amp;TEXT(MOD(IF(VALUE(MID(A2072,6,2))&gt;=4,VALUE(LEFT(A2072,4)),VALUE(LEFT(A2072,4))-1)+1,100),"00")</f>
        <v>FY2022-23</v>
      </c>
      <c r="D2072" s="0" t="s">
        <v>246</v>
      </c>
      <c r="E2072" s="0" t="s">
        <v>246</v>
      </c>
      <c r="F2072" s="0" t="str">
        <f aca="false">INDEX(Mapping!$B$2:$B$465,MATCH(E2072,Mapping!$A$2:$A$465,0))</f>
        <v>NTPC STATIONS</v>
      </c>
      <c r="G2072" s="0" t="str">
        <f aca="false">INDEX(Mapping!$C$2:$C$465,MATCH(E2072,Mapping!$A$2:$A$465,0))</f>
        <v>NTPC GROUP</v>
      </c>
      <c r="H2072" s="2" t="n">
        <v>0.61</v>
      </c>
      <c r="I2072" s="3" t="n">
        <v>0.02</v>
      </c>
    </row>
    <row r="2073" customFormat="false" ht="15" hidden="false" customHeight="false" outlineLevel="0" collapsed="false">
      <c r="A2073" s="0" t="s">
        <v>151</v>
      </c>
      <c r="B2073" s="0" t="n">
        <f aca="false">VALUE(LEFT(A2073,4))</f>
        <v>2022</v>
      </c>
      <c r="C2073" s="0" t="str">
        <f aca="false">"FY"&amp;IF(VALUE(MID(A2073,6,2))&gt;=4,VALUE(LEFT(A2073,4)),VALUE(LEFT(A2073,4))-1)&amp;"-"&amp;TEXT(MOD(IF(VALUE(MID(A2073,6,2))&gt;=4,VALUE(LEFT(A2073,4)),VALUE(LEFT(A2073,4))-1)+1,100),"00")</f>
        <v>FY2022-23</v>
      </c>
      <c r="D2073" s="0" t="s">
        <v>217</v>
      </c>
      <c r="E2073" s="0" t="s">
        <v>217</v>
      </c>
      <c r="F2073" s="0" t="str">
        <f aca="false">INDEX(Mapping!$B$2:$B$465,MATCH(E2073,Mapping!$A$2:$A$465,0))</f>
        <v>SHREE CEMENT</v>
      </c>
      <c r="G2073" s="0" t="str">
        <f aca="false">INDEX(Mapping!$C$2:$C$465,MATCH(E2073,Mapping!$A$2:$A$465,0))</f>
        <v>SHREE CEMENT</v>
      </c>
      <c r="H2073" s="2" t="n">
        <v>0.41</v>
      </c>
      <c r="I2073" s="3" t="n">
        <v>0.01</v>
      </c>
    </row>
    <row r="2074" customFormat="false" ht="15" hidden="false" customHeight="false" outlineLevel="0" collapsed="false">
      <c r="A2074" s="0" t="s">
        <v>151</v>
      </c>
      <c r="B2074" s="0" t="n">
        <f aca="false">VALUE(LEFT(A2074,4))</f>
        <v>2022</v>
      </c>
      <c r="C2074" s="0" t="str">
        <f aca="false">"FY"&amp;IF(VALUE(MID(A2074,6,2))&gt;=4,VALUE(LEFT(A2074,4)),VALUE(LEFT(A2074,4))-1)&amp;"-"&amp;TEXT(MOD(IF(VALUE(MID(A2074,6,2))&gt;=4,VALUE(LEFT(A2074,4)),VALUE(LEFT(A2074,4))-1)+1,100),"00")</f>
        <v>FY2022-23</v>
      </c>
      <c r="D2074" s="0" t="s">
        <v>523</v>
      </c>
      <c r="E2074" s="0" t="s">
        <v>523</v>
      </c>
      <c r="F2074" s="0" t="str">
        <f aca="false">INDEX(Mapping!$B$2:$B$465,MATCH(E2074,Mapping!$A$2:$A$465,0))</f>
        <v>OSTRO</v>
      </c>
      <c r="G2074" s="0" t="str">
        <f aca="false">INDEX(Mapping!$C$2:$C$465,MATCH(E2074,Mapping!$A$2:$A$465,0))</f>
        <v>OSTRO</v>
      </c>
      <c r="H2074" s="2" t="n">
        <v>0.36</v>
      </c>
      <c r="I2074" s="3" t="n">
        <v>0.01</v>
      </c>
    </row>
    <row r="2075" customFormat="false" ht="15" hidden="false" customHeight="false" outlineLevel="0" collapsed="false">
      <c r="A2075" s="0" t="s">
        <v>151</v>
      </c>
      <c r="B2075" s="0" t="n">
        <f aca="false">VALUE(LEFT(A2075,4))</f>
        <v>2022</v>
      </c>
      <c r="C2075" s="0" t="str">
        <f aca="false">"FY"&amp;IF(VALUE(MID(A2075,6,2))&gt;=4,VALUE(LEFT(A2075,4)),VALUE(LEFT(A2075,4))-1)&amp;"-"&amp;TEXT(MOD(IF(VALUE(MID(A2075,6,2))&gt;=4,VALUE(LEFT(A2075,4)),VALUE(LEFT(A2075,4))-1)+1,100),"00")</f>
        <v>FY2022-23</v>
      </c>
      <c r="D2075" s="0" t="s">
        <v>150</v>
      </c>
      <c r="E2075" s="0" t="s">
        <v>150</v>
      </c>
      <c r="F2075" s="0" t="str">
        <f aca="false">INDEX(Mapping!$B$2:$B$465,MATCH(E2075,Mapping!$A$2:$A$465,0))</f>
        <v>DNH &amp; DD (UT)</v>
      </c>
      <c r="G2075" s="0" t="str">
        <f aca="false">INDEX(Mapping!$C$2:$C$465,MATCH(E2075,Mapping!$A$2:$A$465,0))</f>
        <v>DNH &amp; DD (UT)</v>
      </c>
      <c r="H2075" s="2" t="n">
        <v>0.35</v>
      </c>
      <c r="I2075" s="3" t="n">
        <v>0.01</v>
      </c>
    </row>
    <row r="2076" customFormat="false" ht="15" hidden="false" customHeight="false" outlineLevel="0" collapsed="false">
      <c r="A2076" s="0" t="s">
        <v>151</v>
      </c>
      <c r="B2076" s="0" t="n">
        <f aca="false">VALUE(LEFT(A2076,4))</f>
        <v>2022</v>
      </c>
      <c r="C2076" s="0" t="str">
        <f aca="false">"FY"&amp;IF(VALUE(MID(A2076,6,2))&gt;=4,VALUE(LEFT(A2076,4)),VALUE(LEFT(A2076,4))-1)&amp;"-"&amp;TEXT(MOD(IF(VALUE(MID(A2076,6,2))&gt;=4,VALUE(LEFT(A2076,4)),VALUE(LEFT(A2076,4))-1)+1,100),"00")</f>
        <v>FY2022-23</v>
      </c>
      <c r="D2076" s="0" t="s">
        <v>235</v>
      </c>
      <c r="E2076" s="0" t="s">
        <v>235</v>
      </c>
      <c r="F2076" s="0" t="str">
        <f aca="false">INDEX(Mapping!$B$2:$B$465,MATCH(E2076,Mapping!$A$2:$A$465,0))</f>
        <v>ITPCL (IL&amp;FS TAMIL NADU)</v>
      </c>
      <c r="G2076" s="0" t="str">
        <f aca="false">INDEX(Mapping!$C$2:$C$465,MATCH(E2076,Mapping!$A$2:$A$465,0))</f>
        <v>ITPCL (IL&amp;FS TAMIL NADU)</v>
      </c>
      <c r="H2076" s="2" t="n">
        <v>0.12</v>
      </c>
      <c r="I2076" s="3" t="n">
        <v>0.004</v>
      </c>
    </row>
    <row r="2077" customFormat="false" ht="15" hidden="false" customHeight="false" outlineLevel="0" collapsed="false">
      <c r="A2077" s="0" t="s">
        <v>102</v>
      </c>
      <c r="B2077" s="0" t="n">
        <f aca="false">VALUE(LEFT(A2077,4))</f>
        <v>2022</v>
      </c>
      <c r="C2077" s="0" t="str">
        <f aca="false">"FY"&amp;IF(VALUE(MID(A2077,6,2))&gt;=4,VALUE(LEFT(A2077,4)),VALUE(LEFT(A2077,4))-1)&amp;"-"&amp;TEXT(MOD(IF(VALUE(MID(A2077,6,2))&gt;=4,VALUE(LEFT(A2077,4)),VALUE(LEFT(A2077,4))-1)+1,100),"00")</f>
        <v>FY2022-23</v>
      </c>
      <c r="D2077" s="0" t="s">
        <v>49</v>
      </c>
      <c r="E2077" s="0" t="s">
        <v>49</v>
      </c>
      <c r="F2077" s="0" t="str">
        <f aca="false">INDEX(Mapping!$B$2:$B$465,MATCH(E2077,Mapping!$A$2:$A$465,0))</f>
        <v>MADHYA PRADESH</v>
      </c>
      <c r="G2077" s="0" t="str">
        <f aca="false">INDEX(Mapping!$C$2:$C$465,MATCH(E2077,Mapping!$A$2:$A$465,0))</f>
        <v>MADHYA PRADESH</v>
      </c>
      <c r="H2077" s="2" t="n">
        <v>354.47</v>
      </c>
      <c r="I2077" s="3" t="n">
        <v>8.44</v>
      </c>
    </row>
    <row r="2078" customFormat="false" ht="15" hidden="false" customHeight="false" outlineLevel="0" collapsed="false">
      <c r="A2078" s="0" t="s">
        <v>102</v>
      </c>
      <c r="B2078" s="0" t="n">
        <f aca="false">VALUE(LEFT(A2078,4))</f>
        <v>2022</v>
      </c>
      <c r="C2078" s="0" t="str">
        <f aca="false">"FY"&amp;IF(VALUE(MID(A2078,6,2))&gt;=4,VALUE(LEFT(A2078,4)),VALUE(LEFT(A2078,4))-1)&amp;"-"&amp;TEXT(MOD(IF(VALUE(MID(A2078,6,2))&gt;=4,VALUE(LEFT(A2078,4)),VALUE(LEFT(A2078,4))-1)+1,100),"00")</f>
        <v>FY2022-23</v>
      </c>
      <c r="D2078" s="0" t="s">
        <v>47</v>
      </c>
      <c r="E2078" s="0" t="s">
        <v>47</v>
      </c>
      <c r="F2078" s="0" t="str">
        <f aca="false">INDEX(Mapping!$B$2:$B$465,MATCH(E2078,Mapping!$A$2:$A$465,0))</f>
        <v>KARNATAKA</v>
      </c>
      <c r="G2078" s="0" t="str">
        <f aca="false">INDEX(Mapping!$C$2:$C$465,MATCH(E2078,Mapping!$A$2:$A$465,0))</f>
        <v>KARNATAKA</v>
      </c>
      <c r="H2078" s="2" t="n">
        <v>347.52</v>
      </c>
      <c r="I2078" s="3" t="n">
        <v>8.27</v>
      </c>
    </row>
    <row r="2079" customFormat="false" ht="15" hidden="false" customHeight="false" outlineLevel="0" collapsed="false">
      <c r="A2079" s="0" t="s">
        <v>102</v>
      </c>
      <c r="B2079" s="0" t="n">
        <f aca="false">VALUE(LEFT(A2079,4))</f>
        <v>2022</v>
      </c>
      <c r="C2079" s="0" t="str">
        <f aca="false">"FY"&amp;IF(VALUE(MID(A2079,6,2))&gt;=4,VALUE(LEFT(A2079,4)),VALUE(LEFT(A2079,4))-1)&amp;"-"&amp;TEXT(MOD(IF(VALUE(MID(A2079,6,2))&gt;=4,VALUE(LEFT(A2079,4)),VALUE(LEFT(A2079,4))-1)+1,100),"00")</f>
        <v>FY2022-23</v>
      </c>
      <c r="D2079" s="0" t="s">
        <v>48</v>
      </c>
      <c r="E2079" s="0" t="s">
        <v>48</v>
      </c>
      <c r="F2079" s="0" t="str">
        <f aca="false">INDEX(Mapping!$B$2:$B$465,MATCH(E2079,Mapping!$A$2:$A$465,0))</f>
        <v>DELHI</v>
      </c>
      <c r="G2079" s="0" t="str">
        <f aca="false">INDEX(Mapping!$C$2:$C$465,MATCH(E2079,Mapping!$A$2:$A$465,0))</f>
        <v>DELHI</v>
      </c>
      <c r="H2079" s="2" t="n">
        <v>269.62</v>
      </c>
      <c r="I2079" s="3" t="n">
        <v>6.42</v>
      </c>
    </row>
    <row r="2080" customFormat="false" ht="15" hidden="false" customHeight="false" outlineLevel="0" collapsed="false">
      <c r="A2080" s="0" t="s">
        <v>102</v>
      </c>
      <c r="B2080" s="0" t="n">
        <f aca="false">VALUE(LEFT(A2080,4))</f>
        <v>2022</v>
      </c>
      <c r="C2080" s="0" t="str">
        <f aca="false">"FY"&amp;IF(VALUE(MID(A2080,6,2))&gt;=4,VALUE(LEFT(A2080,4)),VALUE(LEFT(A2080,4))-1)&amp;"-"&amp;TEXT(MOD(IF(VALUE(MID(A2080,6,2))&gt;=4,VALUE(LEFT(A2080,4)),VALUE(LEFT(A2080,4))-1)+1,100),"00")</f>
        <v>FY2022-23</v>
      </c>
      <c r="D2080" s="0" t="s">
        <v>85</v>
      </c>
      <c r="E2080" s="0" t="s">
        <v>85</v>
      </c>
      <c r="F2080" s="0" t="str">
        <f aca="false">INDEX(Mapping!$B$2:$B$465,MATCH(E2080,Mapping!$A$2:$A$465,0))</f>
        <v>ADANI POWER - RAIPUR TPP (EX-GMR CHHATTISGARH)</v>
      </c>
      <c r="G2080" s="0" t="str">
        <f aca="false">INDEX(Mapping!$C$2:$C$465,MATCH(E2080,Mapping!$A$2:$A$465,0))</f>
        <v>ADANI POWER (ALL PLANTS)</v>
      </c>
      <c r="H2080" s="2" t="n">
        <v>216.43</v>
      </c>
      <c r="I2080" s="3" t="n">
        <v>5.15</v>
      </c>
    </row>
    <row r="2081" customFormat="false" ht="15" hidden="false" customHeight="false" outlineLevel="0" collapsed="false">
      <c r="A2081" s="0" t="s">
        <v>102</v>
      </c>
      <c r="B2081" s="0" t="n">
        <f aca="false">VALUE(LEFT(A2081,4))</f>
        <v>2022</v>
      </c>
      <c r="C2081" s="0" t="str">
        <f aca="false">"FY"&amp;IF(VALUE(MID(A2081,6,2))&gt;=4,VALUE(LEFT(A2081,4)),VALUE(LEFT(A2081,4))-1)&amp;"-"&amp;TEXT(MOD(IF(VALUE(MID(A2081,6,2))&gt;=4,VALUE(LEFT(A2081,4)),VALUE(LEFT(A2081,4))-1)+1,100),"00")</f>
        <v>FY2022-23</v>
      </c>
      <c r="D2081" s="0" t="s">
        <v>67</v>
      </c>
      <c r="E2081" s="0" t="s">
        <v>67</v>
      </c>
      <c r="F2081" s="0" t="str">
        <f aca="false">INDEX(Mapping!$B$2:$B$465,MATCH(E2081,Mapping!$A$2:$A$465,0))</f>
        <v>JINDAL POWER LTD - STAGE 2</v>
      </c>
      <c r="G2081" s="0" t="str">
        <f aca="false">INDEX(Mapping!$C$2:$C$465,MATCH(E2081,Mapping!$A$2:$A$465,0))</f>
        <v>JINDAL POWER LTD (BOTH STAGES)</v>
      </c>
      <c r="H2081" s="2" t="n">
        <v>192.12</v>
      </c>
      <c r="I2081" s="3" t="n">
        <v>4.57</v>
      </c>
    </row>
    <row r="2082" customFormat="false" ht="15" hidden="false" customHeight="false" outlineLevel="0" collapsed="false">
      <c r="A2082" s="0" t="s">
        <v>102</v>
      </c>
      <c r="B2082" s="0" t="n">
        <f aca="false">VALUE(LEFT(A2082,4))</f>
        <v>2022</v>
      </c>
      <c r="C2082" s="0" t="str">
        <f aca="false">"FY"&amp;IF(VALUE(MID(A2082,6,2))&gt;=4,VALUE(LEFT(A2082,4)),VALUE(LEFT(A2082,4))-1)&amp;"-"&amp;TEXT(MOD(IF(VALUE(MID(A2082,6,2))&gt;=4,VALUE(LEFT(A2082,4)),VALUE(LEFT(A2082,4))-1)+1,100),"00")</f>
        <v>FY2022-23</v>
      </c>
      <c r="D2082" s="0" t="s">
        <v>74</v>
      </c>
      <c r="E2082" s="0" t="s">
        <v>74</v>
      </c>
      <c r="F2082" s="0" t="str">
        <f aca="false">INDEX(Mapping!$B$2:$B$465,MATCH(E2082,Mapping!$A$2:$A$465,0))</f>
        <v>NEPAL (NEA / NVVN)</v>
      </c>
      <c r="G2082" s="0" t="str">
        <f aca="false">INDEX(Mapping!$C$2:$C$465,MATCH(E2082,Mapping!$A$2:$A$465,0))</f>
        <v>NEPAL (NEA / NVVN)</v>
      </c>
      <c r="H2082" s="2" t="n">
        <v>178.19</v>
      </c>
      <c r="I2082" s="3" t="n">
        <v>4.24</v>
      </c>
    </row>
    <row r="2083" customFormat="false" ht="15" hidden="false" customHeight="false" outlineLevel="0" collapsed="false">
      <c r="A2083" s="0" t="s">
        <v>102</v>
      </c>
      <c r="B2083" s="0" t="n">
        <f aca="false">VALUE(LEFT(A2083,4))</f>
        <v>2022</v>
      </c>
      <c r="C2083" s="0" t="str">
        <f aca="false">"FY"&amp;IF(VALUE(MID(A2083,6,2))&gt;=4,VALUE(LEFT(A2083,4)),VALUE(LEFT(A2083,4))-1)&amp;"-"&amp;TEXT(MOD(IF(VALUE(MID(A2083,6,2))&gt;=4,VALUE(LEFT(A2083,4)),VALUE(LEFT(A2083,4))-1)+1,100),"00")</f>
        <v>FY2022-23</v>
      </c>
      <c r="D2083" s="0" t="s">
        <v>45</v>
      </c>
      <c r="E2083" s="0" t="s">
        <v>45</v>
      </c>
      <c r="F2083" s="0" t="str">
        <f aca="false">INDEX(Mapping!$B$2:$B$465,MATCH(E2083,Mapping!$A$2:$A$465,0))</f>
        <v>BIHAR</v>
      </c>
      <c r="G2083" s="0" t="str">
        <f aca="false">INDEX(Mapping!$C$2:$C$465,MATCH(E2083,Mapping!$A$2:$A$465,0))</f>
        <v>BIHAR</v>
      </c>
      <c r="H2083" s="2" t="n">
        <v>162.01</v>
      </c>
      <c r="I2083" s="3" t="n">
        <v>3.86</v>
      </c>
    </row>
    <row r="2084" customFormat="false" ht="15" hidden="false" customHeight="false" outlineLevel="0" collapsed="false">
      <c r="A2084" s="0" t="s">
        <v>102</v>
      </c>
      <c r="B2084" s="0" t="n">
        <f aca="false">VALUE(LEFT(A2084,4))</f>
        <v>2022</v>
      </c>
      <c r="C2084" s="0" t="str">
        <f aca="false">"FY"&amp;IF(VALUE(MID(A2084,6,2))&gt;=4,VALUE(LEFT(A2084,4)),VALUE(LEFT(A2084,4))-1)&amp;"-"&amp;TEXT(MOD(IF(VALUE(MID(A2084,6,2))&gt;=4,VALUE(LEFT(A2084,4)),VALUE(LEFT(A2084,4))-1)+1,100),"00")</f>
        <v>FY2022-23</v>
      </c>
      <c r="D2084" s="0" t="s">
        <v>57</v>
      </c>
      <c r="E2084" s="0" t="s">
        <v>57</v>
      </c>
      <c r="F2084" s="0" t="str">
        <f aca="false">INDEX(Mapping!$B$2:$B$465,MATCH(E2084,Mapping!$A$2:$A$465,0))</f>
        <v>SEIL ENERGY INDIA (EX-SEMBCORP)</v>
      </c>
      <c r="G2084" s="0" t="str">
        <f aca="false">INDEX(Mapping!$C$2:$C$465,MATCH(E2084,Mapping!$A$2:$A$465,0))</f>
        <v>SEIL ENERGY INDIA</v>
      </c>
      <c r="H2084" s="2" t="n">
        <v>158.57</v>
      </c>
      <c r="I2084" s="3" t="n">
        <v>3.77</v>
      </c>
    </row>
    <row r="2085" customFormat="false" ht="15" hidden="false" customHeight="false" outlineLevel="0" collapsed="false">
      <c r="A2085" s="0" t="s">
        <v>102</v>
      </c>
      <c r="B2085" s="0" t="n">
        <f aca="false">VALUE(LEFT(A2085,4))</f>
        <v>2022</v>
      </c>
      <c r="C2085" s="0" t="str">
        <f aca="false">"FY"&amp;IF(VALUE(MID(A2085,6,2))&gt;=4,VALUE(LEFT(A2085,4)),VALUE(LEFT(A2085,4))-1)&amp;"-"&amp;TEXT(MOD(IF(VALUE(MID(A2085,6,2))&gt;=4,VALUE(LEFT(A2085,4)),VALUE(LEFT(A2085,4))-1)+1,100),"00")</f>
        <v>FY2022-23</v>
      </c>
      <c r="D2085" s="0" t="s">
        <v>62</v>
      </c>
      <c r="E2085" s="0" t="s">
        <v>62</v>
      </c>
      <c r="F2085" s="0" t="str">
        <f aca="false">INDEX(Mapping!$B$2:$B$465,MATCH(E2085,Mapping!$A$2:$A$465,0))</f>
        <v>TEESTA URJA (TEESTA-III HEP)</v>
      </c>
      <c r="G2085" s="0" t="str">
        <f aca="false">INDEX(Mapping!$C$2:$C$465,MATCH(E2085,Mapping!$A$2:$A$465,0))</f>
        <v>TEESTA URJA (TEESTA-III HEP)</v>
      </c>
      <c r="H2085" s="2" t="n">
        <v>144.53</v>
      </c>
      <c r="I2085" s="3" t="n">
        <v>3.44</v>
      </c>
    </row>
    <row r="2086" customFormat="false" ht="15" hidden="false" customHeight="false" outlineLevel="0" collapsed="false">
      <c r="A2086" s="0" t="s">
        <v>102</v>
      </c>
      <c r="B2086" s="0" t="n">
        <f aca="false">VALUE(LEFT(A2086,4))</f>
        <v>2022</v>
      </c>
      <c r="C2086" s="0" t="str">
        <f aca="false">"FY"&amp;IF(VALUE(MID(A2086,6,2))&gt;=4,VALUE(LEFT(A2086,4)),VALUE(LEFT(A2086,4))-1)&amp;"-"&amp;TEXT(MOD(IF(VALUE(MID(A2086,6,2))&gt;=4,VALUE(LEFT(A2086,4)),VALUE(LEFT(A2086,4))-1)+1,100),"00")</f>
        <v>FY2022-23</v>
      </c>
      <c r="D2086" s="0" t="s">
        <v>84</v>
      </c>
      <c r="E2086" s="0" t="s">
        <v>84</v>
      </c>
      <c r="F2086" s="0" t="str">
        <f aca="false">INDEX(Mapping!$B$2:$B$465,MATCH(E2086,Mapping!$A$2:$A$465,0))</f>
        <v>DB POWER</v>
      </c>
      <c r="G2086" s="0" t="str">
        <f aca="false">INDEX(Mapping!$C$2:$C$465,MATCH(E2086,Mapping!$A$2:$A$465,0))</f>
        <v>DB POWER</v>
      </c>
      <c r="H2086" s="2" t="n">
        <v>130.02</v>
      </c>
      <c r="I2086" s="3" t="n">
        <v>3.09</v>
      </c>
    </row>
    <row r="2087" customFormat="false" ht="15" hidden="false" customHeight="false" outlineLevel="0" collapsed="false">
      <c r="A2087" s="0" t="s">
        <v>102</v>
      </c>
      <c r="B2087" s="0" t="n">
        <f aca="false">VALUE(LEFT(A2087,4))</f>
        <v>2022</v>
      </c>
      <c r="C2087" s="0" t="str">
        <f aca="false">"FY"&amp;IF(VALUE(MID(A2087,6,2))&gt;=4,VALUE(LEFT(A2087,4)),VALUE(LEFT(A2087,4))-1)&amp;"-"&amp;TEXT(MOD(IF(VALUE(MID(A2087,6,2))&gt;=4,VALUE(LEFT(A2087,4)),VALUE(LEFT(A2087,4))-1)+1,100),"00")</f>
        <v>FY2022-23</v>
      </c>
      <c r="D2087" s="0" t="s">
        <v>46</v>
      </c>
      <c r="E2087" s="0" t="s">
        <v>46</v>
      </c>
      <c r="F2087" s="0" t="str">
        <f aca="false">INDEX(Mapping!$B$2:$B$465,MATCH(E2087,Mapping!$A$2:$A$465,0))</f>
        <v>CHHATTISGARH</v>
      </c>
      <c r="G2087" s="0" t="str">
        <f aca="false">INDEX(Mapping!$C$2:$C$465,MATCH(E2087,Mapping!$A$2:$A$465,0))</f>
        <v>CHHATTISGARH</v>
      </c>
      <c r="H2087" s="2" t="n">
        <v>128.65</v>
      </c>
      <c r="I2087" s="3" t="n">
        <v>3.06</v>
      </c>
    </row>
    <row r="2088" customFormat="false" ht="15" hidden="false" customHeight="false" outlineLevel="0" collapsed="false">
      <c r="A2088" s="0" t="s">
        <v>102</v>
      </c>
      <c r="B2088" s="0" t="n">
        <f aca="false">VALUE(LEFT(A2088,4))</f>
        <v>2022</v>
      </c>
      <c r="C2088" s="0" t="str">
        <f aca="false">"FY"&amp;IF(VALUE(MID(A2088,6,2))&gt;=4,VALUE(LEFT(A2088,4)),VALUE(LEFT(A2088,4))-1)&amp;"-"&amp;TEXT(MOD(IF(VALUE(MID(A2088,6,2))&gt;=4,VALUE(LEFT(A2088,4)),VALUE(LEFT(A2088,4))-1)+1,100),"00")</f>
        <v>FY2022-23</v>
      </c>
      <c r="D2088" s="0" t="s">
        <v>89</v>
      </c>
      <c r="E2088" s="0" t="s">
        <v>89</v>
      </c>
      <c r="F2088" s="0" t="str">
        <f aca="false">INDEX(Mapping!$B$2:$B$465,MATCH(E2088,Mapping!$A$2:$A$465,0))</f>
        <v>MB POWER (MP)</v>
      </c>
      <c r="G2088" s="0" t="str">
        <f aca="false">INDEX(Mapping!$C$2:$C$465,MATCH(E2088,Mapping!$A$2:$A$465,0))</f>
        <v>MB POWER (MP)</v>
      </c>
      <c r="H2088" s="2" t="n">
        <v>121.23</v>
      </c>
      <c r="I2088" s="3" t="n">
        <v>2.89</v>
      </c>
    </row>
    <row r="2089" customFormat="false" ht="15" hidden="false" customHeight="false" outlineLevel="0" collapsed="false">
      <c r="A2089" s="0" t="s">
        <v>102</v>
      </c>
      <c r="B2089" s="0" t="n">
        <f aca="false">VALUE(LEFT(A2089,4))</f>
        <v>2022</v>
      </c>
      <c r="C2089" s="0" t="str">
        <f aca="false">"FY"&amp;IF(VALUE(MID(A2089,6,2))&gt;=4,VALUE(LEFT(A2089,4)),VALUE(LEFT(A2089,4))-1)&amp;"-"&amp;TEXT(MOD(IF(VALUE(MID(A2089,6,2))&gt;=4,VALUE(LEFT(A2089,4)),VALUE(LEFT(A2089,4))-1)+1,100),"00")</f>
        <v>FY2022-23</v>
      </c>
      <c r="D2089" s="0" t="s">
        <v>79</v>
      </c>
      <c r="E2089" s="0" t="s">
        <v>79</v>
      </c>
      <c r="F2089" s="0" t="str">
        <f aca="false">INDEX(Mapping!$B$2:$B$465,MATCH(E2089,Mapping!$A$2:$A$465,0))</f>
        <v>MAHAN ENERGEN (EX-ESSAR POWER MP)</v>
      </c>
      <c r="G2089" s="0" t="str">
        <f aca="false">INDEX(Mapping!$C$2:$C$465,MATCH(E2089,Mapping!$A$2:$A$465,0))</f>
        <v>ADANI POWER (ALL PLANTS)</v>
      </c>
      <c r="H2089" s="2" t="n">
        <v>120.39</v>
      </c>
      <c r="I2089" s="3" t="n">
        <v>2.87</v>
      </c>
    </row>
    <row r="2090" customFormat="false" ht="15" hidden="false" customHeight="false" outlineLevel="0" collapsed="false">
      <c r="A2090" s="0" t="s">
        <v>102</v>
      </c>
      <c r="B2090" s="0" t="n">
        <f aca="false">VALUE(LEFT(A2090,4))</f>
        <v>2022</v>
      </c>
      <c r="C2090" s="0" t="str">
        <f aca="false">"FY"&amp;IF(VALUE(MID(A2090,6,2))&gt;=4,VALUE(LEFT(A2090,4)),VALUE(LEFT(A2090,4))-1)&amp;"-"&amp;TEXT(MOD(IF(VALUE(MID(A2090,6,2))&gt;=4,VALUE(LEFT(A2090,4)),VALUE(LEFT(A2090,4))-1)+1,100),"00")</f>
        <v>FY2022-23</v>
      </c>
      <c r="D2090" s="0" t="s">
        <v>82</v>
      </c>
      <c r="E2090" s="0" t="s">
        <v>82</v>
      </c>
      <c r="F2090" s="0" t="str">
        <f aca="false">INDEX(Mapping!$B$2:$B$465,MATCH(E2090,Mapping!$A$2:$A$465,0))</f>
        <v>JINDAL INDIA THERMAL POWER (JITPL)</v>
      </c>
      <c r="G2090" s="0" t="str">
        <f aca="false">INDEX(Mapping!$C$2:$C$465,MATCH(E2090,Mapping!$A$2:$A$465,0))</f>
        <v>JINDAL INDIA THERMAL POWER (JITPL)</v>
      </c>
      <c r="H2090" s="2" t="n">
        <v>115.15</v>
      </c>
      <c r="I2090" s="3" t="n">
        <v>2.74</v>
      </c>
    </row>
    <row r="2091" customFormat="false" ht="15" hidden="false" customHeight="false" outlineLevel="0" collapsed="false">
      <c r="A2091" s="0" t="s">
        <v>102</v>
      </c>
      <c r="B2091" s="0" t="n">
        <f aca="false">VALUE(LEFT(A2091,4))</f>
        <v>2022</v>
      </c>
      <c r="C2091" s="0" t="str">
        <f aca="false">"FY"&amp;IF(VALUE(MID(A2091,6,2))&gt;=4,VALUE(LEFT(A2091,4)),VALUE(LEFT(A2091,4))-1)&amp;"-"&amp;TEXT(MOD(IF(VALUE(MID(A2091,6,2))&gt;=4,VALUE(LEFT(A2091,4)),VALUE(LEFT(A2091,4))-1)+1,100),"00")</f>
        <v>FY2022-23</v>
      </c>
      <c r="D2091" s="0" t="s">
        <v>37</v>
      </c>
      <c r="E2091" s="0" t="s">
        <v>37</v>
      </c>
      <c r="F2091" s="0" t="str">
        <f aca="false">INDEX(Mapping!$B$2:$B$465,MATCH(E2091,Mapping!$A$2:$A$465,0))</f>
        <v>MAHARASHTRA</v>
      </c>
      <c r="G2091" s="0" t="str">
        <f aca="false">INDEX(Mapping!$C$2:$C$465,MATCH(E2091,Mapping!$A$2:$A$465,0))</f>
        <v>MAHARASHTRA</v>
      </c>
      <c r="H2091" s="2" t="n">
        <v>110.6</v>
      </c>
      <c r="I2091" s="3" t="n">
        <v>2.63</v>
      </c>
    </row>
    <row r="2092" customFormat="false" ht="15" hidden="false" customHeight="false" outlineLevel="0" collapsed="false">
      <c r="A2092" s="0" t="s">
        <v>102</v>
      </c>
      <c r="B2092" s="0" t="n">
        <f aca="false">VALUE(LEFT(A2092,4))</f>
        <v>2022</v>
      </c>
      <c r="C2092" s="0" t="str">
        <f aca="false">"FY"&amp;IF(VALUE(MID(A2092,6,2))&gt;=4,VALUE(LEFT(A2092,4)),VALUE(LEFT(A2092,4))-1)&amp;"-"&amp;TEXT(MOD(IF(VALUE(MID(A2092,6,2))&gt;=4,VALUE(LEFT(A2092,4)),VALUE(LEFT(A2092,4))-1)+1,100),"00")</f>
        <v>FY2022-23</v>
      </c>
      <c r="D2092" s="0" t="s">
        <v>140</v>
      </c>
      <c r="E2092" s="0" t="s">
        <v>140</v>
      </c>
      <c r="F2092" s="0" t="str">
        <f aca="false">INDEX(Mapping!$B$2:$B$465,MATCH(E2092,Mapping!$A$2:$A$465,0))</f>
        <v>NEEPCO STATIONS</v>
      </c>
      <c r="G2092" s="0" t="str">
        <f aca="false">INDEX(Mapping!$C$2:$C$465,MATCH(E2092,Mapping!$A$2:$A$465,0))</f>
        <v>NEEPCO STATIONS</v>
      </c>
      <c r="H2092" s="2" t="n">
        <v>104.12</v>
      </c>
      <c r="I2092" s="3" t="n">
        <v>2.48</v>
      </c>
    </row>
    <row r="2093" customFormat="false" ht="15" hidden="false" customHeight="false" outlineLevel="0" collapsed="false">
      <c r="A2093" s="0" t="s">
        <v>102</v>
      </c>
      <c r="B2093" s="0" t="n">
        <f aca="false">VALUE(LEFT(A2093,4))</f>
        <v>2022</v>
      </c>
      <c r="C2093" s="0" t="str">
        <f aca="false">"FY"&amp;IF(VALUE(MID(A2093,6,2))&gt;=4,VALUE(LEFT(A2093,4)),VALUE(LEFT(A2093,4))-1)&amp;"-"&amp;TEXT(MOD(IF(VALUE(MID(A2093,6,2))&gt;=4,VALUE(LEFT(A2093,4)),VALUE(LEFT(A2093,4))-1)+1,100),"00")</f>
        <v>FY2022-23</v>
      </c>
      <c r="D2093" s="0" t="s">
        <v>61</v>
      </c>
      <c r="E2093" s="0" t="s">
        <v>61</v>
      </c>
      <c r="F2093" s="0" t="str">
        <f aca="false">INDEX(Mapping!$B$2:$B$465,MATCH(E2093,Mapping!$A$2:$A$465,0))</f>
        <v>ASSAM</v>
      </c>
      <c r="G2093" s="0" t="str">
        <f aca="false">INDEX(Mapping!$C$2:$C$465,MATCH(E2093,Mapping!$A$2:$A$465,0))</f>
        <v>ASSAM</v>
      </c>
      <c r="H2093" s="2" t="n">
        <v>93.3</v>
      </c>
      <c r="I2093" s="3" t="n">
        <v>2.22</v>
      </c>
    </row>
    <row r="2094" customFormat="false" ht="15" hidden="false" customHeight="false" outlineLevel="0" collapsed="false">
      <c r="A2094" s="0" t="s">
        <v>102</v>
      </c>
      <c r="B2094" s="0" t="n">
        <f aca="false">VALUE(LEFT(A2094,4))</f>
        <v>2022</v>
      </c>
      <c r="C2094" s="0" t="str">
        <f aca="false">"FY"&amp;IF(VALUE(MID(A2094,6,2))&gt;=4,VALUE(LEFT(A2094,4)),VALUE(LEFT(A2094,4))-1)&amp;"-"&amp;TEXT(MOD(IF(VALUE(MID(A2094,6,2))&gt;=4,VALUE(LEFT(A2094,4)),VALUE(LEFT(A2094,4))-1)+1,100),"00")</f>
        <v>FY2022-23</v>
      </c>
      <c r="D2094" s="0" t="s">
        <v>31</v>
      </c>
      <c r="E2094" s="0" t="s">
        <v>31</v>
      </c>
      <c r="F2094" s="0" t="str">
        <f aca="false">INDEX(Mapping!$B$2:$B$465,MATCH(E2094,Mapping!$A$2:$A$465,0))</f>
        <v>GUJARAT</v>
      </c>
      <c r="G2094" s="0" t="str">
        <f aca="false">INDEX(Mapping!$C$2:$C$465,MATCH(E2094,Mapping!$A$2:$A$465,0))</f>
        <v>GUJARAT</v>
      </c>
      <c r="H2094" s="2" t="n">
        <v>84.32</v>
      </c>
      <c r="I2094" s="3" t="n">
        <v>2.01</v>
      </c>
    </row>
    <row r="2095" customFormat="false" ht="15" hidden="false" customHeight="false" outlineLevel="0" collapsed="false">
      <c r="A2095" s="0" t="s">
        <v>102</v>
      </c>
      <c r="B2095" s="0" t="n">
        <f aca="false">VALUE(LEFT(A2095,4))</f>
        <v>2022</v>
      </c>
      <c r="C2095" s="0" t="str">
        <f aca="false">"FY"&amp;IF(VALUE(MID(A2095,6,2))&gt;=4,VALUE(LEFT(A2095,4)),VALUE(LEFT(A2095,4))-1)&amp;"-"&amp;TEXT(MOD(IF(VALUE(MID(A2095,6,2))&gt;=4,VALUE(LEFT(A2095,4)),VALUE(LEFT(A2095,4))-1)+1,100),"00")</f>
        <v>FY2022-23</v>
      </c>
      <c r="D2095" s="0" t="s">
        <v>41</v>
      </c>
      <c r="E2095" s="0" t="s">
        <v>41</v>
      </c>
      <c r="F2095" s="0" t="str">
        <f aca="false">INDEX(Mapping!$B$2:$B$465,MATCH(E2095,Mapping!$A$2:$A$465,0))</f>
        <v>RAJASTHAN</v>
      </c>
      <c r="G2095" s="0" t="str">
        <f aca="false">INDEX(Mapping!$C$2:$C$465,MATCH(E2095,Mapping!$A$2:$A$465,0))</f>
        <v>RAJASTHAN</v>
      </c>
      <c r="H2095" s="2" t="n">
        <v>82.44</v>
      </c>
      <c r="I2095" s="3" t="n">
        <v>1.96</v>
      </c>
    </row>
    <row r="2096" customFormat="false" ht="15" hidden="false" customHeight="false" outlineLevel="0" collapsed="false">
      <c r="A2096" s="0" t="s">
        <v>102</v>
      </c>
      <c r="B2096" s="0" t="n">
        <f aca="false">VALUE(LEFT(A2096,4))</f>
        <v>2022</v>
      </c>
      <c r="C2096" s="0" t="str">
        <f aca="false">"FY"&amp;IF(VALUE(MID(A2096,6,2))&gt;=4,VALUE(LEFT(A2096,4)),VALUE(LEFT(A2096,4))-1)&amp;"-"&amp;TEXT(MOD(IF(VALUE(MID(A2096,6,2))&gt;=4,VALUE(LEFT(A2096,4)),VALUE(LEFT(A2096,4))-1)+1,100),"00")</f>
        <v>FY2022-23</v>
      </c>
      <c r="D2096" s="0" t="s">
        <v>40</v>
      </c>
      <c r="E2096" s="0" t="s">
        <v>40</v>
      </c>
      <c r="F2096" s="0" t="str">
        <f aca="false">INDEX(Mapping!$B$2:$B$465,MATCH(E2096,Mapping!$A$2:$A$465,0))</f>
        <v>TAMIL NADU</v>
      </c>
      <c r="G2096" s="0" t="str">
        <f aca="false">INDEX(Mapping!$C$2:$C$465,MATCH(E2096,Mapping!$A$2:$A$465,0))</f>
        <v>TAMIL NADU</v>
      </c>
      <c r="H2096" s="2" t="n">
        <v>78.34</v>
      </c>
      <c r="I2096" s="3" t="n">
        <v>1.86</v>
      </c>
    </row>
    <row r="2097" customFormat="false" ht="15" hidden="false" customHeight="false" outlineLevel="0" collapsed="false">
      <c r="A2097" s="0" t="s">
        <v>102</v>
      </c>
      <c r="B2097" s="0" t="n">
        <f aca="false">VALUE(LEFT(A2097,4))</f>
        <v>2022</v>
      </c>
      <c r="C2097" s="0" t="str">
        <f aca="false">"FY"&amp;IF(VALUE(MID(A2097,6,2))&gt;=4,VALUE(LEFT(A2097,4)),VALUE(LEFT(A2097,4))-1)&amp;"-"&amp;TEXT(MOD(IF(VALUE(MID(A2097,6,2))&gt;=4,VALUE(LEFT(A2097,4)),VALUE(LEFT(A2097,4))-1)+1,100),"00")</f>
        <v>FY2022-23</v>
      </c>
      <c r="D2097" s="0" t="s">
        <v>106</v>
      </c>
      <c r="E2097" s="0" t="s">
        <v>106</v>
      </c>
      <c r="F2097" s="0" t="str">
        <f aca="false">INDEX(Mapping!$B$2:$B$465,MATCH(E2097,Mapping!$A$2:$A$465,0))</f>
        <v>ACB (INDIA)</v>
      </c>
      <c r="G2097" s="0" t="str">
        <f aca="false">INDEX(Mapping!$C$2:$C$465,MATCH(E2097,Mapping!$A$2:$A$465,0))</f>
        <v>ACB (INDIA)</v>
      </c>
      <c r="H2097" s="2" t="n">
        <v>72.58</v>
      </c>
      <c r="I2097" s="3" t="n">
        <v>1.73</v>
      </c>
    </row>
    <row r="2098" customFormat="false" ht="15" hidden="false" customHeight="false" outlineLevel="0" collapsed="false">
      <c r="A2098" s="0" t="s">
        <v>102</v>
      </c>
      <c r="B2098" s="0" t="n">
        <f aca="false">VALUE(LEFT(A2098,4))</f>
        <v>2022</v>
      </c>
      <c r="C2098" s="0" t="str">
        <f aca="false">"FY"&amp;IF(VALUE(MID(A2098,6,2))&gt;=4,VALUE(LEFT(A2098,4)),VALUE(LEFT(A2098,4))-1)&amp;"-"&amp;TEXT(MOD(IF(VALUE(MID(A2098,6,2))&gt;=4,VALUE(LEFT(A2098,4)),VALUE(LEFT(A2098,4))-1)+1,100),"00")</f>
        <v>FY2022-23</v>
      </c>
      <c r="D2098" s="0" t="s">
        <v>36</v>
      </c>
      <c r="E2098" s="0" t="s">
        <v>36</v>
      </c>
      <c r="F2098" s="0" t="str">
        <f aca="false">INDEX(Mapping!$B$2:$B$465,MATCH(E2098,Mapping!$A$2:$A$465,0))</f>
        <v>UTTAR PRADESH</v>
      </c>
      <c r="G2098" s="0" t="str">
        <f aca="false">INDEX(Mapping!$C$2:$C$465,MATCH(E2098,Mapping!$A$2:$A$465,0))</f>
        <v>UTTAR PRADESH</v>
      </c>
      <c r="H2098" s="2" t="n">
        <v>72.07</v>
      </c>
      <c r="I2098" s="3" t="n">
        <v>1.72</v>
      </c>
    </row>
    <row r="2099" customFormat="false" ht="15" hidden="false" customHeight="false" outlineLevel="0" collapsed="false">
      <c r="A2099" s="0" t="s">
        <v>102</v>
      </c>
      <c r="B2099" s="0" t="n">
        <f aca="false">VALUE(LEFT(A2099,4))</f>
        <v>2022</v>
      </c>
      <c r="C2099" s="0" t="str">
        <f aca="false">"FY"&amp;IF(VALUE(MID(A2099,6,2))&gt;=4,VALUE(LEFT(A2099,4)),VALUE(LEFT(A2099,4))-1)&amp;"-"&amp;TEXT(MOD(IF(VALUE(MID(A2099,6,2))&gt;=4,VALUE(LEFT(A2099,4)),VALUE(LEFT(A2099,4))-1)+1,100),"00")</f>
        <v>FY2022-23</v>
      </c>
      <c r="D2099" s="0" t="s">
        <v>114</v>
      </c>
      <c r="E2099" s="0" t="s">
        <v>114</v>
      </c>
      <c r="F2099" s="0" t="str">
        <f aca="false">INDEX(Mapping!$B$2:$B$465,MATCH(E2099,Mapping!$A$2:$A$465,0))</f>
        <v>ADANI POWER - RAIGARH TPP (EX-REGL)</v>
      </c>
      <c r="G2099" s="0" t="str">
        <f aca="false">INDEX(Mapping!$C$2:$C$465,MATCH(E2099,Mapping!$A$2:$A$465,0))</f>
        <v>ADANI POWER (ALL PLANTS)</v>
      </c>
      <c r="H2099" s="2" t="n">
        <v>68.31</v>
      </c>
      <c r="I2099" s="3" t="n">
        <v>1.63</v>
      </c>
    </row>
    <row r="2100" customFormat="false" ht="15" hidden="false" customHeight="false" outlineLevel="0" collapsed="false">
      <c r="A2100" s="0" t="s">
        <v>102</v>
      </c>
      <c r="B2100" s="0" t="n">
        <f aca="false">VALUE(LEFT(A2100,4))</f>
        <v>2022</v>
      </c>
      <c r="C2100" s="0" t="str">
        <f aca="false">"FY"&amp;IF(VALUE(MID(A2100,6,2))&gt;=4,VALUE(LEFT(A2100,4)),VALUE(LEFT(A2100,4))-1)&amp;"-"&amp;TEXT(MOD(IF(VALUE(MID(A2100,6,2))&gt;=4,VALUE(LEFT(A2100,4)),VALUE(LEFT(A2100,4))-1)+1,100),"00")</f>
        <v>FY2022-23</v>
      </c>
      <c r="D2100" s="0" t="s">
        <v>39</v>
      </c>
      <c r="E2100" s="0" t="s">
        <v>39</v>
      </c>
      <c r="F2100" s="0" t="str">
        <f aca="false">INDEX(Mapping!$B$2:$B$465,MATCH(E2100,Mapping!$A$2:$A$465,0))</f>
        <v>WEST BENGAL</v>
      </c>
      <c r="G2100" s="0" t="str">
        <f aca="false">INDEX(Mapping!$C$2:$C$465,MATCH(E2100,Mapping!$A$2:$A$465,0))</f>
        <v>WEST BENGAL</v>
      </c>
      <c r="H2100" s="2" t="n">
        <v>62.13</v>
      </c>
      <c r="I2100" s="3" t="n">
        <v>1.48</v>
      </c>
    </row>
    <row r="2101" customFormat="false" ht="15" hidden="false" customHeight="false" outlineLevel="0" collapsed="false">
      <c r="A2101" s="0" t="s">
        <v>102</v>
      </c>
      <c r="B2101" s="0" t="n">
        <f aca="false">VALUE(LEFT(A2101,4))</f>
        <v>2022</v>
      </c>
      <c r="C2101" s="0" t="str">
        <f aca="false">"FY"&amp;IF(VALUE(MID(A2101,6,2))&gt;=4,VALUE(LEFT(A2101,4)),VALUE(LEFT(A2101,4))-1)&amp;"-"&amp;TEXT(MOD(IF(VALUE(MID(A2101,6,2))&gt;=4,VALUE(LEFT(A2101,4)),VALUE(LEFT(A2101,4))-1)+1,100),"00")</f>
        <v>FY2022-23</v>
      </c>
      <c r="D2101" s="0" t="s">
        <v>252</v>
      </c>
      <c r="E2101" s="0" t="s">
        <v>252</v>
      </c>
      <c r="F2101" s="0" t="str">
        <f aca="false">INDEX(Mapping!$B$2:$B$465,MATCH(E2101,Mapping!$A$2:$A$465,0))</f>
        <v>NTPC STATIONS</v>
      </c>
      <c r="G2101" s="0" t="str">
        <f aca="false">INDEX(Mapping!$C$2:$C$465,MATCH(E2101,Mapping!$A$2:$A$465,0))</f>
        <v>NTPC GROUP</v>
      </c>
      <c r="H2101" s="2" t="n">
        <v>57.11</v>
      </c>
      <c r="I2101" s="3" t="n">
        <v>1.36</v>
      </c>
    </row>
    <row r="2102" customFormat="false" ht="15" hidden="false" customHeight="false" outlineLevel="0" collapsed="false">
      <c r="A2102" s="0" t="s">
        <v>102</v>
      </c>
      <c r="B2102" s="0" t="n">
        <f aca="false">VALUE(LEFT(A2102,4))</f>
        <v>2022</v>
      </c>
      <c r="C2102" s="0" t="str">
        <f aca="false">"FY"&amp;IF(VALUE(MID(A2102,6,2))&gt;=4,VALUE(LEFT(A2102,4)),VALUE(LEFT(A2102,4))-1)&amp;"-"&amp;TEXT(MOD(IF(VALUE(MID(A2102,6,2))&gt;=4,VALUE(LEFT(A2102,4)),VALUE(LEFT(A2102,4))-1)+1,100),"00")</f>
        <v>FY2022-23</v>
      </c>
      <c r="D2102" s="0" t="s">
        <v>65</v>
      </c>
      <c r="E2102" s="0" t="s">
        <v>65</v>
      </c>
      <c r="F2102" s="0" t="str">
        <f aca="false">INDEX(Mapping!$B$2:$B$465,MATCH(E2102,Mapping!$A$2:$A$465,0))</f>
        <v>JAYPEE NIGRIE STPP</v>
      </c>
      <c r="G2102" s="0" t="str">
        <f aca="false">INDEX(Mapping!$C$2:$C$465,MATCH(E2102,Mapping!$A$2:$A$465,0))</f>
        <v>JAYPEE NIGRIE STPP</v>
      </c>
      <c r="H2102" s="2" t="n">
        <v>53.34</v>
      </c>
      <c r="I2102" s="3" t="n">
        <v>1.27</v>
      </c>
    </row>
    <row r="2103" customFormat="false" ht="15" hidden="false" customHeight="false" outlineLevel="0" collapsed="false">
      <c r="A2103" s="0" t="s">
        <v>102</v>
      </c>
      <c r="B2103" s="0" t="n">
        <f aca="false">VALUE(LEFT(A2103,4))</f>
        <v>2022</v>
      </c>
      <c r="C2103" s="0" t="str">
        <f aca="false">"FY"&amp;IF(VALUE(MID(A2103,6,2))&gt;=4,VALUE(LEFT(A2103,4)),VALUE(LEFT(A2103,4))-1)&amp;"-"&amp;TEXT(MOD(IF(VALUE(MID(A2103,6,2))&gt;=4,VALUE(LEFT(A2103,4)),VALUE(LEFT(A2103,4))-1)+1,100),"00")</f>
        <v>FY2022-23</v>
      </c>
      <c r="D2103" s="0" t="s">
        <v>35</v>
      </c>
      <c r="E2103" s="0" t="s">
        <v>35</v>
      </c>
      <c r="F2103" s="0" t="str">
        <f aca="false">INDEX(Mapping!$B$2:$B$465,MATCH(E2103,Mapping!$A$2:$A$465,0))</f>
        <v>TELANGANA</v>
      </c>
      <c r="G2103" s="0" t="str">
        <f aca="false">INDEX(Mapping!$C$2:$C$465,MATCH(E2103,Mapping!$A$2:$A$465,0))</f>
        <v>TELANGANA</v>
      </c>
      <c r="H2103" s="2" t="n">
        <v>46.96</v>
      </c>
      <c r="I2103" s="3" t="n">
        <v>1.12</v>
      </c>
    </row>
    <row r="2104" customFormat="false" ht="15" hidden="false" customHeight="false" outlineLevel="0" collapsed="false">
      <c r="A2104" s="0" t="s">
        <v>102</v>
      </c>
      <c r="B2104" s="0" t="n">
        <f aca="false">VALUE(LEFT(A2104,4))</f>
        <v>2022</v>
      </c>
      <c r="C2104" s="0" t="str">
        <f aca="false">"FY"&amp;IF(VALUE(MID(A2104,6,2))&gt;=4,VALUE(LEFT(A2104,4)),VALUE(LEFT(A2104,4))-1)&amp;"-"&amp;TEXT(MOD(IF(VALUE(MID(A2104,6,2))&gt;=4,VALUE(LEFT(A2104,4)),VALUE(LEFT(A2104,4))-1)+1,100),"00")</f>
        <v>FY2022-23</v>
      </c>
      <c r="D2104" s="0" t="s">
        <v>181</v>
      </c>
      <c r="E2104" s="0" t="s">
        <v>181</v>
      </c>
      <c r="F2104" s="0" t="str">
        <f aca="false">INDEX(Mapping!$B$2:$B$465,MATCH(E2104,Mapping!$A$2:$A$465,0))</f>
        <v>ARUNACHAL PRADESH</v>
      </c>
      <c r="G2104" s="0" t="str">
        <f aca="false">INDEX(Mapping!$C$2:$C$465,MATCH(E2104,Mapping!$A$2:$A$465,0))</f>
        <v>ARUNACHAL PRADESH</v>
      </c>
      <c r="H2104" s="2" t="n">
        <v>41.22</v>
      </c>
      <c r="I2104" s="3" t="n">
        <v>0.98</v>
      </c>
    </row>
    <row r="2105" customFormat="false" ht="15" hidden="false" customHeight="false" outlineLevel="0" collapsed="false">
      <c r="A2105" s="0" t="s">
        <v>102</v>
      </c>
      <c r="B2105" s="0" t="n">
        <f aca="false">VALUE(LEFT(A2105,4))</f>
        <v>2022</v>
      </c>
      <c r="C2105" s="0" t="str">
        <f aca="false">"FY"&amp;IF(VALUE(MID(A2105,6,2))&gt;=4,VALUE(LEFT(A2105,4)),VALUE(LEFT(A2105,4))-1)&amp;"-"&amp;TEXT(MOD(IF(VALUE(MID(A2105,6,2))&gt;=4,VALUE(LEFT(A2105,4)),VALUE(LEFT(A2105,4))-1)+1,100),"00")</f>
        <v>FY2022-23</v>
      </c>
      <c r="D2105" s="0" t="s">
        <v>53</v>
      </c>
      <c r="E2105" s="0" t="s">
        <v>53</v>
      </c>
      <c r="F2105" s="0" t="str">
        <f aca="false">INDEX(Mapping!$B$2:$B$465,MATCH(E2105,Mapping!$A$2:$A$465,0))</f>
        <v>HIMACHAL PRADESH</v>
      </c>
      <c r="G2105" s="0" t="str">
        <f aca="false">INDEX(Mapping!$C$2:$C$465,MATCH(E2105,Mapping!$A$2:$A$465,0))</f>
        <v>HIMACHAL PRADESH</v>
      </c>
      <c r="H2105" s="2" t="n">
        <v>39.81</v>
      </c>
      <c r="I2105" s="3" t="n">
        <v>0.95</v>
      </c>
    </row>
    <row r="2106" customFormat="false" ht="15" hidden="false" customHeight="false" outlineLevel="0" collapsed="false">
      <c r="A2106" s="0" t="s">
        <v>102</v>
      </c>
      <c r="B2106" s="0" t="n">
        <f aca="false">VALUE(LEFT(A2106,4))</f>
        <v>2022</v>
      </c>
      <c r="C2106" s="0" t="str">
        <f aca="false">"FY"&amp;IF(VALUE(MID(A2106,6,2))&gt;=4,VALUE(LEFT(A2106,4)),VALUE(LEFT(A2106,4))-1)&amp;"-"&amp;TEXT(MOD(IF(VALUE(MID(A2106,6,2))&gt;=4,VALUE(LEFT(A2106,4)),VALUE(LEFT(A2106,4))-1)+1,100),"00")</f>
        <v>FY2022-23</v>
      </c>
      <c r="D2106" s="0" t="s">
        <v>94</v>
      </c>
      <c r="E2106" s="0" t="s">
        <v>94</v>
      </c>
      <c r="F2106" s="0" t="str">
        <f aca="false">INDEX(Mapping!$B$2:$B$465,MATCH(E2106,Mapping!$A$2:$A$465,0))</f>
        <v>JHARKHAND</v>
      </c>
      <c r="G2106" s="0" t="str">
        <f aca="false">INDEX(Mapping!$C$2:$C$465,MATCH(E2106,Mapping!$A$2:$A$465,0))</f>
        <v>JHARKHAND</v>
      </c>
      <c r="H2106" s="2" t="n">
        <v>35.6</v>
      </c>
      <c r="I2106" s="3" t="n">
        <v>0.85</v>
      </c>
    </row>
    <row r="2107" customFormat="false" ht="15" hidden="false" customHeight="false" outlineLevel="0" collapsed="false">
      <c r="A2107" s="0" t="s">
        <v>102</v>
      </c>
      <c r="B2107" s="0" t="n">
        <f aca="false">VALUE(LEFT(A2107,4))</f>
        <v>2022</v>
      </c>
      <c r="C2107" s="0" t="str">
        <f aca="false">"FY"&amp;IF(VALUE(MID(A2107,6,2))&gt;=4,VALUE(LEFT(A2107,4)),VALUE(LEFT(A2107,4))-1)&amp;"-"&amp;TEXT(MOD(IF(VALUE(MID(A2107,6,2))&gt;=4,VALUE(LEFT(A2107,4)),VALUE(LEFT(A2107,4))-1)+1,100),"00")</f>
        <v>FY2022-23</v>
      </c>
      <c r="D2107" s="0" t="s">
        <v>71</v>
      </c>
      <c r="E2107" s="0" t="s">
        <v>71</v>
      </c>
      <c r="F2107" s="0" t="str">
        <f aca="false">INDEX(Mapping!$B$2:$B$465,MATCH(E2107,Mapping!$A$2:$A$465,0))</f>
        <v>KERALA</v>
      </c>
      <c r="G2107" s="0" t="str">
        <f aca="false">INDEX(Mapping!$C$2:$C$465,MATCH(E2107,Mapping!$A$2:$A$465,0))</f>
        <v>KERALA</v>
      </c>
      <c r="H2107" s="2" t="n">
        <v>34.88</v>
      </c>
      <c r="I2107" s="3" t="n">
        <v>0.83</v>
      </c>
    </row>
    <row r="2108" customFormat="false" ht="15" hidden="false" customHeight="false" outlineLevel="0" collapsed="false">
      <c r="A2108" s="0" t="s">
        <v>102</v>
      </c>
      <c r="B2108" s="0" t="n">
        <f aca="false">VALUE(LEFT(A2108,4))</f>
        <v>2022</v>
      </c>
      <c r="C2108" s="0" t="str">
        <f aca="false">"FY"&amp;IF(VALUE(MID(A2108,6,2))&gt;=4,VALUE(LEFT(A2108,4)),VALUE(LEFT(A2108,4))-1)&amp;"-"&amp;TEXT(MOD(IF(VALUE(MID(A2108,6,2))&gt;=4,VALUE(LEFT(A2108,4)),VALUE(LEFT(A2108,4))-1)+1,100),"00")</f>
        <v>FY2022-23</v>
      </c>
      <c r="D2108" s="0" t="s">
        <v>143</v>
      </c>
      <c r="E2108" s="0" t="s">
        <v>143</v>
      </c>
      <c r="F2108" s="0" t="str">
        <f aca="false">INDEX(Mapping!$B$2:$B$465,MATCH(E2108,Mapping!$A$2:$A$465,0))</f>
        <v>MARUTI CLEAN COAL &amp; POWER</v>
      </c>
      <c r="G2108" s="0" t="str">
        <f aca="false">INDEX(Mapping!$C$2:$C$465,MATCH(E2108,Mapping!$A$2:$A$465,0))</f>
        <v>MARUTI CLEAN COAL &amp; POWER</v>
      </c>
      <c r="H2108" s="2" t="n">
        <v>31.81</v>
      </c>
      <c r="I2108" s="3" t="n">
        <v>0.76</v>
      </c>
    </row>
    <row r="2109" customFormat="false" ht="15" hidden="false" customHeight="false" outlineLevel="0" collapsed="false">
      <c r="A2109" s="0" t="s">
        <v>102</v>
      </c>
      <c r="B2109" s="0" t="n">
        <f aca="false">VALUE(LEFT(A2109,4))</f>
        <v>2022</v>
      </c>
      <c r="C2109" s="0" t="str">
        <f aca="false">"FY"&amp;IF(VALUE(MID(A2109,6,2))&gt;=4,VALUE(LEFT(A2109,4)),VALUE(LEFT(A2109,4))-1)&amp;"-"&amp;TEXT(MOD(IF(VALUE(MID(A2109,6,2))&gt;=4,VALUE(LEFT(A2109,4)),VALUE(LEFT(A2109,4))-1)+1,100),"00")</f>
        <v>FY2022-23</v>
      </c>
      <c r="D2109" s="0" t="s">
        <v>119</v>
      </c>
      <c r="E2109" s="0" t="s">
        <v>119</v>
      </c>
      <c r="F2109" s="0" t="str">
        <f aca="false">INDEX(Mapping!$B$2:$B$465,MATCH(E2109,Mapping!$A$2:$A$465,0))</f>
        <v>GOA</v>
      </c>
      <c r="G2109" s="0" t="str">
        <f aca="false">INDEX(Mapping!$C$2:$C$465,MATCH(E2109,Mapping!$A$2:$A$465,0))</f>
        <v>GOA</v>
      </c>
      <c r="H2109" s="2" t="n">
        <v>28.99</v>
      </c>
      <c r="I2109" s="3" t="n">
        <v>0.69</v>
      </c>
    </row>
    <row r="2110" customFormat="false" ht="15" hidden="false" customHeight="false" outlineLevel="0" collapsed="false">
      <c r="A2110" s="0" t="s">
        <v>102</v>
      </c>
      <c r="B2110" s="0" t="n">
        <f aca="false">VALUE(LEFT(A2110,4))</f>
        <v>2022</v>
      </c>
      <c r="C2110" s="0" t="str">
        <f aca="false">"FY"&amp;IF(VALUE(MID(A2110,6,2))&gt;=4,VALUE(LEFT(A2110,4)),VALUE(LEFT(A2110,4))-1)&amp;"-"&amp;TEXT(MOD(IF(VALUE(MID(A2110,6,2))&gt;=4,VALUE(LEFT(A2110,4)),VALUE(LEFT(A2110,4))-1)+1,100),"00")</f>
        <v>FY2022-23</v>
      </c>
      <c r="D2110" s="0" t="s">
        <v>72</v>
      </c>
      <c r="E2110" s="0" t="s">
        <v>72</v>
      </c>
      <c r="F2110" s="0" t="str">
        <f aca="false">INDEX(Mapping!$B$2:$B$465,MATCH(E2110,Mapping!$A$2:$A$465,0))</f>
        <v>JINDAL POWER LTD - STAGE 1</v>
      </c>
      <c r="G2110" s="0" t="str">
        <f aca="false">INDEX(Mapping!$C$2:$C$465,MATCH(E2110,Mapping!$A$2:$A$465,0))</f>
        <v>JINDAL POWER LTD (BOTH STAGES)</v>
      </c>
      <c r="H2110" s="2" t="n">
        <v>28.62</v>
      </c>
      <c r="I2110" s="3" t="n">
        <v>0.68</v>
      </c>
    </row>
    <row r="2111" customFormat="false" ht="15" hidden="false" customHeight="false" outlineLevel="0" collapsed="false">
      <c r="A2111" s="0" t="s">
        <v>102</v>
      </c>
      <c r="B2111" s="0" t="n">
        <f aca="false">VALUE(LEFT(A2111,4))</f>
        <v>2022</v>
      </c>
      <c r="C2111" s="0" t="str">
        <f aca="false">"FY"&amp;IF(VALUE(MID(A2111,6,2))&gt;=4,VALUE(LEFT(A2111,4)),VALUE(LEFT(A2111,4))-1)&amp;"-"&amp;TEXT(MOD(IF(VALUE(MID(A2111,6,2))&gt;=4,VALUE(LEFT(A2111,4)),VALUE(LEFT(A2111,4))-1)+1,100),"00")</f>
        <v>FY2022-23</v>
      </c>
      <c r="D2111" s="0" t="s">
        <v>203</v>
      </c>
      <c r="E2111" s="0" t="s">
        <v>203</v>
      </c>
      <c r="F2111" s="0" t="str">
        <f aca="false">INDEX(Mapping!$B$2:$B$465,MATCH(E2111,Mapping!$A$2:$A$465,0))</f>
        <v>ADHUNIK POWER</v>
      </c>
      <c r="G2111" s="0" t="str">
        <f aca="false">INDEX(Mapping!$C$2:$C$465,MATCH(E2111,Mapping!$A$2:$A$465,0))</f>
        <v>ADHUNIK POWER</v>
      </c>
      <c r="H2111" s="2" t="n">
        <v>28.48</v>
      </c>
      <c r="I2111" s="3" t="n">
        <v>0.68</v>
      </c>
    </row>
    <row r="2112" customFormat="false" ht="15" hidden="false" customHeight="false" outlineLevel="0" collapsed="false">
      <c r="A2112" s="0" t="s">
        <v>102</v>
      </c>
      <c r="B2112" s="0" t="n">
        <f aca="false">VALUE(LEFT(A2112,4))</f>
        <v>2022</v>
      </c>
      <c r="C2112" s="0" t="str">
        <f aca="false">"FY"&amp;IF(VALUE(MID(A2112,6,2))&gt;=4,VALUE(LEFT(A2112,4)),VALUE(LEFT(A2112,4))-1)&amp;"-"&amp;TEXT(MOD(IF(VALUE(MID(A2112,6,2))&gt;=4,VALUE(LEFT(A2112,4)),VALUE(LEFT(A2112,4))-1)+1,100),"00")</f>
        <v>FY2022-23</v>
      </c>
      <c r="D2112" s="0" t="s">
        <v>116</v>
      </c>
      <c r="E2112" s="0" t="s">
        <v>116</v>
      </c>
      <c r="F2112" s="0" t="str">
        <f aca="false">INDEX(Mapping!$B$2:$B$465,MATCH(E2112,Mapping!$A$2:$A$465,0))</f>
        <v>RKM POWERGEN</v>
      </c>
      <c r="G2112" s="0" t="str">
        <f aca="false">INDEX(Mapping!$C$2:$C$465,MATCH(E2112,Mapping!$A$2:$A$465,0))</f>
        <v>RKM POWERGEN</v>
      </c>
      <c r="H2112" s="2" t="n">
        <v>28.4</v>
      </c>
      <c r="I2112" s="3" t="n">
        <v>0.68</v>
      </c>
    </row>
    <row r="2113" customFormat="false" ht="15" hidden="false" customHeight="false" outlineLevel="0" collapsed="false">
      <c r="A2113" s="0" t="s">
        <v>102</v>
      </c>
      <c r="B2113" s="0" t="n">
        <f aca="false">VALUE(LEFT(A2113,4))</f>
        <v>2022</v>
      </c>
      <c r="C2113" s="0" t="str">
        <f aca="false">"FY"&amp;IF(VALUE(MID(A2113,6,2))&gt;=4,VALUE(LEFT(A2113,4)),VALUE(LEFT(A2113,4))-1)&amp;"-"&amp;TEXT(MOD(IF(VALUE(MID(A2113,6,2))&gt;=4,VALUE(LEFT(A2113,4)),VALUE(LEFT(A2113,4))-1)+1,100),"00")</f>
        <v>FY2022-23</v>
      </c>
      <c r="D2113" s="0" t="s">
        <v>38</v>
      </c>
      <c r="E2113" s="0" t="s">
        <v>38</v>
      </c>
      <c r="F2113" s="0" t="str">
        <f aca="false">INDEX(Mapping!$B$2:$B$465,MATCH(E2113,Mapping!$A$2:$A$465,0))</f>
        <v>ANDHRA PRADESH</v>
      </c>
      <c r="G2113" s="0" t="str">
        <f aca="false">INDEX(Mapping!$C$2:$C$465,MATCH(E2113,Mapping!$A$2:$A$465,0))</f>
        <v>ANDHRA PRADESH</v>
      </c>
      <c r="H2113" s="2" t="n">
        <v>26.13</v>
      </c>
      <c r="I2113" s="3" t="n">
        <v>0.62</v>
      </c>
    </row>
    <row r="2114" customFormat="false" ht="15" hidden="false" customHeight="false" outlineLevel="0" collapsed="false">
      <c r="A2114" s="0" t="s">
        <v>102</v>
      </c>
      <c r="B2114" s="0" t="n">
        <f aca="false">VALUE(LEFT(A2114,4))</f>
        <v>2022</v>
      </c>
      <c r="C2114" s="0" t="str">
        <f aca="false">"FY"&amp;IF(VALUE(MID(A2114,6,2))&gt;=4,VALUE(LEFT(A2114,4)),VALUE(LEFT(A2114,4))-1)&amp;"-"&amp;TEXT(MOD(IF(VALUE(MID(A2114,6,2))&gt;=4,VALUE(LEFT(A2114,4)),VALUE(LEFT(A2114,4))-1)+1,100),"00")</f>
        <v>FY2022-23</v>
      </c>
      <c r="D2114" s="0" t="s">
        <v>122</v>
      </c>
      <c r="E2114" s="0" t="s">
        <v>122</v>
      </c>
      <c r="F2114" s="0" t="str">
        <f aca="false">INDEX(Mapping!$B$2:$B$465,MATCH(E2114,Mapping!$A$2:$A$465,0))</f>
        <v>KARCHAM WANGTOO HEP</v>
      </c>
      <c r="G2114" s="0" t="str">
        <f aca="false">INDEX(Mapping!$C$2:$C$465,MATCH(E2114,Mapping!$A$2:$A$465,0))</f>
        <v>KARCHAM WANGTOO HEP</v>
      </c>
      <c r="H2114" s="2" t="n">
        <v>25.11</v>
      </c>
      <c r="I2114" s="3" t="n">
        <v>0.6</v>
      </c>
    </row>
    <row r="2115" customFormat="false" ht="15" hidden="false" customHeight="false" outlineLevel="0" collapsed="false">
      <c r="A2115" s="0" t="s">
        <v>102</v>
      </c>
      <c r="B2115" s="0" t="n">
        <f aca="false">VALUE(LEFT(A2115,4))</f>
        <v>2022</v>
      </c>
      <c r="C2115" s="0" t="str">
        <f aca="false">"FY"&amp;IF(VALUE(MID(A2115,6,2))&gt;=4,VALUE(LEFT(A2115,4)),VALUE(LEFT(A2115,4))-1)&amp;"-"&amp;TEXT(MOD(IF(VALUE(MID(A2115,6,2))&gt;=4,VALUE(LEFT(A2115,4)),VALUE(LEFT(A2115,4))-1)+1,100),"00")</f>
        <v>FY2022-23</v>
      </c>
      <c r="D2115" s="0" t="s">
        <v>176</v>
      </c>
      <c r="E2115" s="0" t="s">
        <v>176</v>
      </c>
      <c r="F2115" s="0" t="str">
        <f aca="false">INDEX(Mapping!$B$2:$B$465,MATCH(E2115,Mapping!$A$2:$A$465,0))</f>
        <v>SIKKIM</v>
      </c>
      <c r="G2115" s="0" t="str">
        <f aca="false">INDEX(Mapping!$C$2:$C$465,MATCH(E2115,Mapping!$A$2:$A$465,0))</f>
        <v>SIKKIM</v>
      </c>
      <c r="H2115" s="2" t="n">
        <v>23.97</v>
      </c>
      <c r="I2115" s="3" t="n">
        <v>0.57</v>
      </c>
    </row>
    <row r="2116" customFormat="false" ht="15" hidden="false" customHeight="false" outlineLevel="0" collapsed="false">
      <c r="A2116" s="0" t="s">
        <v>102</v>
      </c>
      <c r="B2116" s="0" t="n">
        <f aca="false">VALUE(LEFT(A2116,4))</f>
        <v>2022</v>
      </c>
      <c r="C2116" s="0" t="str">
        <f aca="false">"FY"&amp;IF(VALUE(MID(A2116,6,2))&gt;=4,VALUE(LEFT(A2116,4)),VALUE(LEFT(A2116,4))-1)&amp;"-"&amp;TEXT(MOD(IF(VALUE(MID(A2116,6,2))&gt;=4,VALUE(LEFT(A2116,4)),VALUE(LEFT(A2116,4))-1)+1,100),"00")</f>
        <v>FY2022-23</v>
      </c>
      <c r="D2116" s="0" t="s">
        <v>159</v>
      </c>
      <c r="E2116" s="0" t="s">
        <v>159</v>
      </c>
      <c r="F2116" s="0" t="str">
        <f aca="false">INDEX(Mapping!$B$2:$B$465,MATCH(E2116,Mapping!$A$2:$A$465,0))</f>
        <v>GMR WARORA (EX-EMCO)</v>
      </c>
      <c r="G2116" s="0" t="str">
        <f aca="false">INDEX(Mapping!$C$2:$C$465,MATCH(E2116,Mapping!$A$2:$A$465,0))</f>
        <v>GMR ENERGY</v>
      </c>
      <c r="H2116" s="2" t="n">
        <v>17.27</v>
      </c>
      <c r="I2116" s="3" t="n">
        <v>0.41</v>
      </c>
    </row>
    <row r="2117" customFormat="false" ht="15" hidden="false" customHeight="false" outlineLevel="0" collapsed="false">
      <c r="A2117" s="0" t="s">
        <v>102</v>
      </c>
      <c r="B2117" s="0" t="n">
        <f aca="false">VALUE(LEFT(A2117,4))</f>
        <v>2022</v>
      </c>
      <c r="C2117" s="0" t="str">
        <f aca="false">"FY"&amp;IF(VALUE(MID(A2117,6,2))&gt;=4,VALUE(LEFT(A2117,4)),VALUE(LEFT(A2117,4))-1)&amp;"-"&amp;TEXT(MOD(IF(VALUE(MID(A2117,6,2))&gt;=4,VALUE(LEFT(A2117,4)),VALUE(LEFT(A2117,4))-1)+1,100),"00")</f>
        <v>FY2022-23</v>
      </c>
      <c r="D2117" s="0" t="s">
        <v>142</v>
      </c>
      <c r="E2117" s="0" t="s">
        <v>142</v>
      </c>
      <c r="F2117" s="0" t="str">
        <f aca="false">INDEX(Mapping!$B$2:$B$465,MATCH(E2117,Mapping!$A$2:$A$465,0))</f>
        <v>SAINJ HEP</v>
      </c>
      <c r="G2117" s="0" t="str">
        <f aca="false">INDEX(Mapping!$C$2:$C$465,MATCH(E2117,Mapping!$A$2:$A$465,0))</f>
        <v>SAINJ HEP</v>
      </c>
      <c r="H2117" s="2" t="n">
        <v>17.19</v>
      </c>
      <c r="I2117" s="3" t="n">
        <v>0.41</v>
      </c>
    </row>
    <row r="2118" customFormat="false" ht="15" hidden="false" customHeight="false" outlineLevel="0" collapsed="false">
      <c r="A2118" s="0" t="s">
        <v>102</v>
      </c>
      <c r="B2118" s="0" t="n">
        <f aca="false">VALUE(LEFT(A2118,4))</f>
        <v>2022</v>
      </c>
      <c r="C2118" s="0" t="str">
        <f aca="false">"FY"&amp;IF(VALUE(MID(A2118,6,2))&gt;=4,VALUE(LEFT(A2118,4)),VALUE(LEFT(A2118,4))-1)&amp;"-"&amp;TEXT(MOD(IF(VALUE(MID(A2118,6,2))&gt;=4,VALUE(LEFT(A2118,4)),VALUE(LEFT(A2118,4))-1)+1,100),"00")</f>
        <v>FY2022-23</v>
      </c>
      <c r="D2118" s="0" t="s">
        <v>154</v>
      </c>
      <c r="E2118" s="0" t="s">
        <v>154</v>
      </c>
      <c r="F2118" s="0" t="str">
        <f aca="false">INDEX(Mapping!$B$2:$B$465,MATCH(E2118,Mapping!$A$2:$A$465,0))</f>
        <v>DVC</v>
      </c>
      <c r="G2118" s="0" t="str">
        <f aca="false">INDEX(Mapping!$C$2:$C$465,MATCH(E2118,Mapping!$A$2:$A$465,0))</f>
        <v>DVC</v>
      </c>
      <c r="H2118" s="2" t="n">
        <v>17.01</v>
      </c>
      <c r="I2118" s="3" t="n">
        <v>0.4</v>
      </c>
    </row>
    <row r="2119" customFormat="false" ht="15" hidden="false" customHeight="false" outlineLevel="0" collapsed="false">
      <c r="A2119" s="0" t="s">
        <v>102</v>
      </c>
      <c r="B2119" s="0" t="n">
        <f aca="false">VALUE(LEFT(A2119,4))</f>
        <v>2022</v>
      </c>
      <c r="C2119" s="0" t="str">
        <f aca="false">"FY"&amp;IF(VALUE(MID(A2119,6,2))&gt;=4,VALUE(LEFT(A2119,4)),VALUE(LEFT(A2119,4))-1)&amp;"-"&amp;TEXT(MOD(IF(VALUE(MID(A2119,6,2))&gt;=4,VALUE(LEFT(A2119,4)),VALUE(LEFT(A2119,4))-1)+1,100),"00")</f>
        <v>FY2022-23</v>
      </c>
      <c r="D2119" s="0" t="s">
        <v>214</v>
      </c>
      <c r="E2119" s="0" t="s">
        <v>214</v>
      </c>
      <c r="F2119" s="0" t="str">
        <f aca="false">INDEX(Mapping!$B$2:$B$465,MATCH(E2119,Mapping!$A$2:$A$465,0))</f>
        <v>NLC INDIA</v>
      </c>
      <c r="G2119" s="0" t="str">
        <f aca="false">INDEX(Mapping!$C$2:$C$465,MATCH(E2119,Mapping!$A$2:$A$465,0))</f>
        <v>NLC INDIA GROUP</v>
      </c>
      <c r="H2119" s="2" t="n">
        <v>13.13</v>
      </c>
      <c r="I2119" s="3" t="n">
        <v>0.31</v>
      </c>
    </row>
    <row r="2120" customFormat="false" ht="15" hidden="false" customHeight="false" outlineLevel="0" collapsed="false">
      <c r="A2120" s="0" t="s">
        <v>102</v>
      </c>
      <c r="B2120" s="0" t="n">
        <f aca="false">VALUE(LEFT(A2120,4))</f>
        <v>2022</v>
      </c>
      <c r="C2120" s="0" t="str">
        <f aca="false">"FY"&amp;IF(VALUE(MID(A2120,6,2))&gt;=4,VALUE(LEFT(A2120,4)),VALUE(LEFT(A2120,4))-1)&amp;"-"&amp;TEXT(MOD(IF(VALUE(MID(A2120,6,2))&gt;=4,VALUE(LEFT(A2120,4)),VALUE(LEFT(A2120,4))-1)+1,100),"00")</f>
        <v>FY2022-23</v>
      </c>
      <c r="D2120" s="0" t="s">
        <v>54</v>
      </c>
      <c r="E2120" s="0" t="s">
        <v>54</v>
      </c>
      <c r="F2120" s="0" t="str">
        <f aca="false">INDEX(Mapping!$B$2:$B$465,MATCH(E2120,Mapping!$A$2:$A$465,0))</f>
        <v>JAMMU &amp; KASHMIR</v>
      </c>
      <c r="G2120" s="0" t="str">
        <f aca="false">INDEX(Mapping!$C$2:$C$465,MATCH(E2120,Mapping!$A$2:$A$465,0))</f>
        <v>JAMMU &amp; KASHMIR</v>
      </c>
      <c r="H2120" s="2" t="n">
        <v>12.87</v>
      </c>
      <c r="I2120" s="3" t="n">
        <v>0.31</v>
      </c>
    </row>
    <row r="2121" customFormat="false" ht="15" hidden="false" customHeight="false" outlineLevel="0" collapsed="false">
      <c r="A2121" s="0" t="s">
        <v>102</v>
      </c>
      <c r="B2121" s="0" t="n">
        <f aca="false">VALUE(LEFT(A2121,4))</f>
        <v>2022</v>
      </c>
      <c r="C2121" s="0" t="str">
        <f aca="false">"FY"&amp;IF(VALUE(MID(A2121,6,2))&gt;=4,VALUE(LEFT(A2121,4)),VALUE(LEFT(A2121,4))-1)&amp;"-"&amp;TEXT(MOD(IF(VALUE(MID(A2121,6,2))&gt;=4,VALUE(LEFT(A2121,4)),VALUE(LEFT(A2121,4))-1)+1,100),"00")</f>
        <v>FY2022-23</v>
      </c>
      <c r="D2121" s="0" t="s">
        <v>43</v>
      </c>
      <c r="E2121" s="0" t="s">
        <v>43</v>
      </c>
      <c r="F2121" s="0" t="str">
        <f aca="false">INDEX(Mapping!$B$2:$B$465,MATCH(E2121,Mapping!$A$2:$A$465,0))</f>
        <v>ODISHA</v>
      </c>
      <c r="G2121" s="0" t="str">
        <f aca="false">INDEX(Mapping!$C$2:$C$465,MATCH(E2121,Mapping!$A$2:$A$465,0))</f>
        <v>ODISHA</v>
      </c>
      <c r="H2121" s="2" t="n">
        <v>10.82</v>
      </c>
      <c r="I2121" s="3" t="n">
        <v>0.26</v>
      </c>
    </row>
    <row r="2122" customFormat="false" ht="15" hidden="false" customHeight="false" outlineLevel="0" collapsed="false">
      <c r="A2122" s="0" t="s">
        <v>102</v>
      </c>
      <c r="B2122" s="0" t="n">
        <f aca="false">VALUE(LEFT(A2122,4))</f>
        <v>2022</v>
      </c>
      <c r="C2122" s="0" t="str">
        <f aca="false">"FY"&amp;IF(VALUE(MID(A2122,6,2))&gt;=4,VALUE(LEFT(A2122,4)),VALUE(LEFT(A2122,4))-1)&amp;"-"&amp;TEXT(MOD(IF(VALUE(MID(A2122,6,2))&gt;=4,VALUE(LEFT(A2122,4)),VALUE(LEFT(A2122,4))-1)+1,100),"00")</f>
        <v>FY2022-23</v>
      </c>
      <c r="D2122" s="0" t="s">
        <v>228</v>
      </c>
      <c r="E2122" s="0" t="s">
        <v>228</v>
      </c>
      <c r="F2122" s="0" t="str">
        <f aca="false">INDEX(Mapping!$B$2:$B$465,MATCH(E2122,Mapping!$A$2:$A$465,0))</f>
        <v>OTPC PALATANA</v>
      </c>
      <c r="G2122" s="0" t="str">
        <f aca="false">INDEX(Mapping!$C$2:$C$465,MATCH(E2122,Mapping!$A$2:$A$465,0))</f>
        <v>OTPC PALATANA</v>
      </c>
      <c r="H2122" s="2" t="n">
        <v>10.27</v>
      </c>
      <c r="I2122" s="3" t="n">
        <v>0.24</v>
      </c>
    </row>
    <row r="2123" customFormat="false" ht="15" hidden="false" customHeight="false" outlineLevel="0" collapsed="false">
      <c r="A2123" s="0" t="s">
        <v>102</v>
      </c>
      <c r="B2123" s="0" t="n">
        <f aca="false">VALUE(LEFT(A2123,4))</f>
        <v>2022</v>
      </c>
      <c r="C2123" s="0" t="str">
        <f aca="false">"FY"&amp;IF(VALUE(MID(A2123,6,2))&gt;=4,VALUE(LEFT(A2123,4)),VALUE(LEFT(A2123,4))-1)&amp;"-"&amp;TEXT(MOD(IF(VALUE(MID(A2123,6,2))&gt;=4,VALUE(LEFT(A2123,4)),VALUE(LEFT(A2123,4))-1)+1,100),"00")</f>
        <v>FY2022-23</v>
      </c>
      <c r="D2123" s="0" t="s">
        <v>152</v>
      </c>
      <c r="E2123" s="0" t="s">
        <v>152</v>
      </c>
      <c r="F2123" s="0" t="str">
        <f aca="false">INDEX(Mapping!$B$2:$B$465,MATCH(E2123,Mapping!$A$2:$A$465,0))</f>
        <v>CHANDIGARH</v>
      </c>
      <c r="G2123" s="0" t="str">
        <f aca="false">INDEX(Mapping!$C$2:$C$465,MATCH(E2123,Mapping!$A$2:$A$465,0))</f>
        <v>CHANDIGARH</v>
      </c>
      <c r="H2123" s="2" t="n">
        <v>9.05</v>
      </c>
      <c r="I2123" s="3" t="n">
        <v>0.22</v>
      </c>
    </row>
    <row r="2124" customFormat="false" ht="15" hidden="false" customHeight="false" outlineLevel="0" collapsed="false">
      <c r="A2124" s="0" t="s">
        <v>102</v>
      </c>
      <c r="B2124" s="0" t="n">
        <f aca="false">VALUE(LEFT(A2124,4))</f>
        <v>2022</v>
      </c>
      <c r="C2124" s="0" t="str">
        <f aca="false">"FY"&amp;IF(VALUE(MID(A2124,6,2))&gt;=4,VALUE(LEFT(A2124,4)),VALUE(LEFT(A2124,4))-1)&amp;"-"&amp;TEXT(MOD(IF(VALUE(MID(A2124,6,2))&gt;=4,VALUE(LEFT(A2124,4)),VALUE(LEFT(A2124,4))-1)+1,100),"00")</f>
        <v>FY2022-23</v>
      </c>
      <c r="D2124" s="0" t="s">
        <v>44</v>
      </c>
      <c r="E2124" s="0" t="s">
        <v>44</v>
      </c>
      <c r="F2124" s="0" t="str">
        <f aca="false">INDEX(Mapping!$B$2:$B$465,MATCH(E2124,Mapping!$A$2:$A$465,0))</f>
        <v>HARYANA</v>
      </c>
      <c r="G2124" s="0" t="str">
        <f aca="false">INDEX(Mapping!$C$2:$C$465,MATCH(E2124,Mapping!$A$2:$A$465,0))</f>
        <v>HARYANA</v>
      </c>
      <c r="H2124" s="2" t="n">
        <v>8.48</v>
      </c>
      <c r="I2124" s="3" t="n">
        <v>0.2</v>
      </c>
    </row>
    <row r="2125" customFormat="false" ht="15" hidden="false" customHeight="false" outlineLevel="0" collapsed="false">
      <c r="A2125" s="0" t="s">
        <v>102</v>
      </c>
      <c r="B2125" s="0" t="n">
        <f aca="false">VALUE(LEFT(A2125,4))</f>
        <v>2022</v>
      </c>
      <c r="C2125" s="0" t="str">
        <f aca="false">"FY"&amp;IF(VALUE(MID(A2125,6,2))&gt;=4,VALUE(LEFT(A2125,4)),VALUE(LEFT(A2125,4))-1)&amp;"-"&amp;TEXT(MOD(IF(VALUE(MID(A2125,6,2))&gt;=4,VALUE(LEFT(A2125,4)),VALUE(LEFT(A2125,4))-1)+1,100),"00")</f>
        <v>FY2022-23</v>
      </c>
      <c r="D2125" s="0" t="s">
        <v>240</v>
      </c>
      <c r="E2125" s="0" t="s">
        <v>240</v>
      </c>
      <c r="F2125" s="0" t="str">
        <f aca="false">INDEX(Mapping!$B$2:$B$465,MATCH(E2125,Mapping!$A$2:$A$465,0))</f>
        <v>CHUZACHEN HEP</v>
      </c>
      <c r="G2125" s="0" t="str">
        <f aca="false">INDEX(Mapping!$C$2:$C$465,MATCH(E2125,Mapping!$A$2:$A$465,0))</f>
        <v>CHUZACHEN HEP</v>
      </c>
      <c r="H2125" s="2" t="n">
        <v>8.29</v>
      </c>
      <c r="I2125" s="3" t="n">
        <v>0.2</v>
      </c>
    </row>
    <row r="2126" customFormat="false" ht="15" hidden="false" customHeight="false" outlineLevel="0" collapsed="false">
      <c r="A2126" s="0" t="s">
        <v>102</v>
      </c>
      <c r="B2126" s="0" t="n">
        <f aca="false">VALUE(LEFT(A2126,4))</f>
        <v>2022</v>
      </c>
      <c r="C2126" s="0" t="str">
        <f aca="false">"FY"&amp;IF(VALUE(MID(A2126,6,2))&gt;=4,VALUE(LEFT(A2126,4)),VALUE(LEFT(A2126,4))-1)&amp;"-"&amp;TEXT(MOD(IF(VALUE(MID(A2126,6,2))&gt;=4,VALUE(LEFT(A2126,4)),VALUE(LEFT(A2126,4))-1)+1,100),"00")</f>
        <v>FY2022-23</v>
      </c>
      <c r="D2126" s="0" t="s">
        <v>128</v>
      </c>
      <c r="E2126" s="0" t="s">
        <v>128</v>
      </c>
      <c r="F2126" s="0" t="str">
        <f aca="false">INDEX(Mapping!$B$2:$B$465,MATCH(E2126,Mapping!$A$2:$A$465,0))</f>
        <v>AD HYDRO POWER</v>
      </c>
      <c r="G2126" s="0" t="str">
        <f aca="false">INDEX(Mapping!$C$2:$C$465,MATCH(E2126,Mapping!$A$2:$A$465,0))</f>
        <v>AD HYDRO POWER</v>
      </c>
      <c r="H2126" s="2" t="n">
        <v>8.16</v>
      </c>
      <c r="I2126" s="3" t="n">
        <v>0.19</v>
      </c>
    </row>
    <row r="2127" customFormat="false" ht="15" hidden="false" customHeight="false" outlineLevel="0" collapsed="false">
      <c r="A2127" s="0" t="s">
        <v>102</v>
      </c>
      <c r="B2127" s="0" t="n">
        <f aca="false">VALUE(LEFT(A2127,4))</f>
        <v>2022</v>
      </c>
      <c r="C2127" s="0" t="str">
        <f aca="false">"FY"&amp;IF(VALUE(MID(A2127,6,2))&gt;=4,VALUE(LEFT(A2127,4)),VALUE(LEFT(A2127,4))-1)&amp;"-"&amp;TEXT(MOD(IF(VALUE(MID(A2127,6,2))&gt;=4,VALUE(LEFT(A2127,4)),VALUE(LEFT(A2127,4))-1)+1,100),"00")</f>
        <v>FY2022-23</v>
      </c>
      <c r="D2127" s="0" t="s">
        <v>163</v>
      </c>
      <c r="E2127" s="0" t="s">
        <v>163</v>
      </c>
      <c r="F2127" s="0" t="str">
        <f aca="false">INDEX(Mapping!$B$2:$B$465,MATCH(E2127,Mapping!$A$2:$A$465,0))</f>
        <v>NTPC STATIONS</v>
      </c>
      <c r="G2127" s="0" t="str">
        <f aca="false">INDEX(Mapping!$C$2:$C$465,MATCH(E2127,Mapping!$A$2:$A$465,0))</f>
        <v>NTPC GROUP</v>
      </c>
      <c r="H2127" s="2" t="n">
        <v>7.93</v>
      </c>
      <c r="I2127" s="3" t="n">
        <v>0.19</v>
      </c>
    </row>
    <row r="2128" customFormat="false" ht="15" hidden="false" customHeight="false" outlineLevel="0" collapsed="false">
      <c r="A2128" s="0" t="s">
        <v>102</v>
      </c>
      <c r="B2128" s="0" t="n">
        <f aca="false">VALUE(LEFT(A2128,4))</f>
        <v>2022</v>
      </c>
      <c r="C2128" s="0" t="str">
        <f aca="false">"FY"&amp;IF(VALUE(MID(A2128,6,2))&gt;=4,VALUE(LEFT(A2128,4)),VALUE(LEFT(A2128,4))-1)&amp;"-"&amp;TEXT(MOD(IF(VALUE(MID(A2128,6,2))&gt;=4,VALUE(LEFT(A2128,4)),VALUE(LEFT(A2128,4))-1)+1,100),"00")</f>
        <v>FY2022-23</v>
      </c>
      <c r="D2128" s="0" t="s">
        <v>193</v>
      </c>
      <c r="E2128" s="0" t="s">
        <v>193</v>
      </c>
      <c r="F2128" s="0" t="str">
        <f aca="false">INDEX(Mapping!$B$2:$B$465,MATCH(E2128,Mapping!$A$2:$A$465,0))</f>
        <v>MIZORAM</v>
      </c>
      <c r="G2128" s="0" t="str">
        <f aca="false">INDEX(Mapping!$C$2:$C$465,MATCH(E2128,Mapping!$A$2:$A$465,0))</f>
        <v>MIZORAM</v>
      </c>
      <c r="H2128" s="2" t="n">
        <v>6.68</v>
      </c>
      <c r="I2128" s="3" t="n">
        <v>0.16</v>
      </c>
    </row>
    <row r="2129" customFormat="false" ht="15" hidden="false" customHeight="false" outlineLevel="0" collapsed="false">
      <c r="A2129" s="0" t="s">
        <v>102</v>
      </c>
      <c r="B2129" s="0" t="n">
        <f aca="false">VALUE(LEFT(A2129,4))</f>
        <v>2022</v>
      </c>
      <c r="C2129" s="0" t="str">
        <f aca="false">"FY"&amp;IF(VALUE(MID(A2129,6,2))&gt;=4,VALUE(LEFT(A2129,4)),VALUE(LEFT(A2129,4))-1)&amp;"-"&amp;TEXT(MOD(IF(VALUE(MID(A2129,6,2))&gt;=4,VALUE(LEFT(A2129,4)),VALUE(LEFT(A2129,4))-1)+1,100),"00")</f>
        <v>FY2022-23</v>
      </c>
      <c r="D2129" s="0" t="s">
        <v>246</v>
      </c>
      <c r="E2129" s="0" t="s">
        <v>246</v>
      </c>
      <c r="F2129" s="0" t="str">
        <f aca="false">INDEX(Mapping!$B$2:$B$465,MATCH(E2129,Mapping!$A$2:$A$465,0))</f>
        <v>NTPC STATIONS</v>
      </c>
      <c r="G2129" s="0" t="str">
        <f aca="false">INDEX(Mapping!$C$2:$C$465,MATCH(E2129,Mapping!$A$2:$A$465,0))</f>
        <v>NTPC GROUP</v>
      </c>
      <c r="H2129" s="2" t="n">
        <v>5.66</v>
      </c>
      <c r="I2129" s="3" t="n">
        <v>0.13</v>
      </c>
    </row>
    <row r="2130" customFormat="false" ht="15" hidden="false" customHeight="false" outlineLevel="0" collapsed="false">
      <c r="A2130" s="0" t="s">
        <v>102</v>
      </c>
      <c r="B2130" s="0" t="n">
        <f aca="false">VALUE(LEFT(A2130,4))</f>
        <v>2022</v>
      </c>
      <c r="C2130" s="0" t="str">
        <f aca="false">"FY"&amp;IF(VALUE(MID(A2130,6,2))&gt;=4,VALUE(LEFT(A2130,4)),VALUE(LEFT(A2130,4))-1)&amp;"-"&amp;TEXT(MOD(IF(VALUE(MID(A2130,6,2))&gt;=4,VALUE(LEFT(A2130,4)),VALUE(LEFT(A2130,4))-1)+1,100),"00")</f>
        <v>FY2022-23</v>
      </c>
      <c r="D2130" s="0" t="s">
        <v>412</v>
      </c>
      <c r="E2130" s="0" t="s">
        <v>412</v>
      </c>
      <c r="F2130" s="0" t="str">
        <f aca="false">INDEX(Mapping!$B$2:$B$465,MATCH(E2130,Mapping!$A$2:$A$465,0))</f>
        <v>CGPL</v>
      </c>
      <c r="G2130" s="0" t="str">
        <f aca="false">INDEX(Mapping!$C$2:$C$465,MATCH(E2130,Mapping!$A$2:$A$465,0))</f>
        <v>CGPL</v>
      </c>
      <c r="H2130" s="2" t="n">
        <v>5.54</v>
      </c>
      <c r="I2130" s="3" t="n">
        <v>0.13</v>
      </c>
    </row>
    <row r="2131" customFormat="false" ht="15" hidden="false" customHeight="false" outlineLevel="0" collapsed="false">
      <c r="A2131" s="0" t="s">
        <v>102</v>
      </c>
      <c r="B2131" s="0" t="n">
        <f aca="false">VALUE(LEFT(A2131,4))</f>
        <v>2022</v>
      </c>
      <c r="C2131" s="0" t="str">
        <f aca="false">"FY"&amp;IF(VALUE(MID(A2131,6,2))&gt;=4,VALUE(LEFT(A2131,4)),VALUE(LEFT(A2131,4))-1)&amp;"-"&amp;TEXT(MOD(IF(VALUE(MID(A2131,6,2))&gt;=4,VALUE(LEFT(A2131,4)),VALUE(LEFT(A2131,4))-1)+1,100),"00")</f>
        <v>FY2022-23</v>
      </c>
      <c r="D2131" s="0" t="s">
        <v>184</v>
      </c>
      <c r="E2131" s="0" t="s">
        <v>184</v>
      </c>
      <c r="F2131" s="0" t="str">
        <f aca="false">INDEX(Mapping!$B$2:$B$465,MATCH(E2131,Mapping!$A$2:$A$465,0))</f>
        <v>GMR KAMALANGA</v>
      </c>
      <c r="G2131" s="0" t="str">
        <f aca="false">INDEX(Mapping!$C$2:$C$465,MATCH(E2131,Mapping!$A$2:$A$465,0))</f>
        <v>GMR ENERGY</v>
      </c>
      <c r="H2131" s="2" t="n">
        <v>5.49</v>
      </c>
      <c r="I2131" s="3" t="n">
        <v>0.13</v>
      </c>
    </row>
    <row r="2132" customFormat="false" ht="15" hidden="false" customHeight="false" outlineLevel="0" collapsed="false">
      <c r="A2132" s="0" t="s">
        <v>102</v>
      </c>
      <c r="B2132" s="0" t="n">
        <f aca="false">VALUE(LEFT(A2132,4))</f>
        <v>2022</v>
      </c>
      <c r="C2132" s="0" t="str">
        <f aca="false">"FY"&amp;IF(VALUE(MID(A2132,6,2))&gt;=4,VALUE(LEFT(A2132,4)),VALUE(LEFT(A2132,4))-1)&amp;"-"&amp;TEXT(MOD(IF(VALUE(MID(A2132,6,2))&gt;=4,VALUE(LEFT(A2132,4)),VALUE(LEFT(A2132,4))-1)+1,100),"00")</f>
        <v>FY2022-23</v>
      </c>
      <c r="D2132" s="0" t="s">
        <v>253</v>
      </c>
      <c r="E2132" s="0" t="s">
        <v>253</v>
      </c>
      <c r="F2132" s="0" t="str">
        <f aca="false">INDEX(Mapping!$B$2:$B$465,MATCH(E2132,Mapping!$A$2:$A$465,0))</f>
        <v>NAGALAND</v>
      </c>
      <c r="G2132" s="0" t="str">
        <f aca="false">INDEX(Mapping!$C$2:$C$465,MATCH(E2132,Mapping!$A$2:$A$465,0))</f>
        <v>NAGALAND</v>
      </c>
      <c r="H2132" s="2" t="n">
        <v>5.38</v>
      </c>
      <c r="I2132" s="3" t="n">
        <v>0.13</v>
      </c>
    </row>
    <row r="2133" customFormat="false" ht="15" hidden="false" customHeight="false" outlineLevel="0" collapsed="false">
      <c r="A2133" s="0" t="s">
        <v>102</v>
      </c>
      <c r="B2133" s="0" t="n">
        <f aca="false">VALUE(LEFT(A2133,4))</f>
        <v>2022</v>
      </c>
      <c r="C2133" s="0" t="str">
        <f aca="false">"FY"&amp;IF(VALUE(MID(A2133,6,2))&gt;=4,VALUE(LEFT(A2133,4)),VALUE(LEFT(A2133,4))-1)&amp;"-"&amp;TEXT(MOD(IF(VALUE(MID(A2133,6,2))&gt;=4,VALUE(LEFT(A2133,4)),VALUE(LEFT(A2133,4))-1)+1,100),"00")</f>
        <v>FY2022-23</v>
      </c>
      <c r="D2133" s="0" t="s">
        <v>217</v>
      </c>
      <c r="E2133" s="0" t="s">
        <v>217</v>
      </c>
      <c r="F2133" s="0" t="str">
        <f aca="false">INDEX(Mapping!$B$2:$B$465,MATCH(E2133,Mapping!$A$2:$A$465,0))</f>
        <v>SHREE CEMENT</v>
      </c>
      <c r="G2133" s="0" t="str">
        <f aca="false">INDEX(Mapping!$C$2:$C$465,MATCH(E2133,Mapping!$A$2:$A$465,0))</f>
        <v>SHREE CEMENT</v>
      </c>
      <c r="H2133" s="2" t="n">
        <v>4.16</v>
      </c>
      <c r="I2133" s="3" t="n">
        <v>0.1</v>
      </c>
    </row>
    <row r="2134" customFormat="false" ht="15" hidden="false" customHeight="false" outlineLevel="0" collapsed="false">
      <c r="A2134" s="0" t="s">
        <v>102</v>
      </c>
      <c r="B2134" s="0" t="n">
        <f aca="false">VALUE(LEFT(A2134,4))</f>
        <v>2022</v>
      </c>
      <c r="C2134" s="0" t="str">
        <f aca="false">"FY"&amp;IF(VALUE(MID(A2134,6,2))&gt;=4,VALUE(LEFT(A2134,4)),VALUE(LEFT(A2134,4))-1)&amp;"-"&amp;TEXT(MOD(IF(VALUE(MID(A2134,6,2))&gt;=4,VALUE(LEFT(A2134,4)),VALUE(LEFT(A2134,4))-1)+1,100),"00")</f>
        <v>FY2022-23</v>
      </c>
      <c r="D2134" s="0" t="s">
        <v>56</v>
      </c>
      <c r="E2134" s="0" t="s">
        <v>56</v>
      </c>
      <c r="F2134" s="0" t="str">
        <f aca="false">INDEX(Mapping!$B$2:$B$465,MATCH(E2134,Mapping!$A$2:$A$465,0))</f>
        <v>UTTARAKHAND</v>
      </c>
      <c r="G2134" s="0" t="str">
        <f aca="false">INDEX(Mapping!$C$2:$C$465,MATCH(E2134,Mapping!$A$2:$A$465,0))</f>
        <v>UTTARAKHAND</v>
      </c>
      <c r="H2134" s="2" t="n">
        <v>3.49</v>
      </c>
      <c r="I2134" s="3" t="n">
        <v>0.08</v>
      </c>
    </row>
    <row r="2135" customFormat="false" ht="15" hidden="false" customHeight="false" outlineLevel="0" collapsed="false">
      <c r="A2135" s="0" t="s">
        <v>102</v>
      </c>
      <c r="B2135" s="0" t="n">
        <f aca="false">VALUE(LEFT(A2135,4))</f>
        <v>2022</v>
      </c>
      <c r="C2135" s="0" t="str">
        <f aca="false">"FY"&amp;IF(VALUE(MID(A2135,6,2))&gt;=4,VALUE(LEFT(A2135,4)),VALUE(LEFT(A2135,4))-1)&amp;"-"&amp;TEXT(MOD(IF(VALUE(MID(A2135,6,2))&gt;=4,VALUE(LEFT(A2135,4)),VALUE(LEFT(A2135,4))-1)+1,100),"00")</f>
        <v>FY2022-23</v>
      </c>
      <c r="D2135" s="0" t="s">
        <v>327</v>
      </c>
      <c r="E2135" s="0" t="s">
        <v>327</v>
      </c>
      <c r="F2135" s="0" t="str">
        <f aca="false">INDEX(Mapping!$B$2:$B$465,MATCH(E2135,Mapping!$A$2:$A$465,0))</f>
        <v>LANCO BUDHIL</v>
      </c>
      <c r="G2135" s="0" t="str">
        <f aca="false">INDEX(Mapping!$C$2:$C$465,MATCH(E2135,Mapping!$A$2:$A$465,0))</f>
        <v>GREENKO GROUP</v>
      </c>
      <c r="H2135" s="2" t="n">
        <v>3.41</v>
      </c>
      <c r="I2135" s="3" t="n">
        <v>0.08</v>
      </c>
    </row>
    <row r="2136" customFormat="false" ht="15" hidden="false" customHeight="false" outlineLevel="0" collapsed="false">
      <c r="A2136" s="0" t="s">
        <v>102</v>
      </c>
      <c r="B2136" s="0" t="n">
        <f aca="false">VALUE(LEFT(A2136,4))</f>
        <v>2022</v>
      </c>
      <c r="C2136" s="0" t="str">
        <f aca="false">"FY"&amp;IF(VALUE(MID(A2136,6,2))&gt;=4,VALUE(LEFT(A2136,4)),VALUE(LEFT(A2136,4))-1)&amp;"-"&amp;TEXT(MOD(IF(VALUE(MID(A2136,6,2))&gt;=4,VALUE(LEFT(A2136,4)),VALUE(LEFT(A2136,4))-1)+1,100),"00")</f>
        <v>FY2022-23</v>
      </c>
      <c r="D2136" s="0" t="s">
        <v>191</v>
      </c>
      <c r="E2136" s="0" t="s">
        <v>191</v>
      </c>
      <c r="F2136" s="0" t="str">
        <f aca="false">INDEX(Mapping!$B$2:$B$465,MATCH(E2136,Mapping!$A$2:$A$465,0))</f>
        <v>DIKCHU HEP</v>
      </c>
      <c r="G2136" s="0" t="str">
        <f aca="false">INDEX(Mapping!$C$2:$C$465,MATCH(E2136,Mapping!$A$2:$A$465,0))</f>
        <v>DIKCHU HEP</v>
      </c>
      <c r="H2136" s="2" t="n">
        <v>3.21</v>
      </c>
      <c r="I2136" s="3" t="n">
        <v>0.08</v>
      </c>
    </row>
    <row r="2137" customFormat="false" ht="15" hidden="false" customHeight="false" outlineLevel="0" collapsed="false">
      <c r="A2137" s="0" t="s">
        <v>102</v>
      </c>
      <c r="B2137" s="0" t="n">
        <f aca="false">VALUE(LEFT(A2137,4))</f>
        <v>2022</v>
      </c>
      <c r="C2137" s="0" t="str">
        <f aca="false">"FY"&amp;IF(VALUE(MID(A2137,6,2))&gt;=4,VALUE(LEFT(A2137,4)),VALUE(LEFT(A2137,4))-1)&amp;"-"&amp;TEXT(MOD(IF(VALUE(MID(A2137,6,2))&gt;=4,VALUE(LEFT(A2137,4)),VALUE(LEFT(A2137,4))-1)+1,100),"00")</f>
        <v>FY2022-23</v>
      </c>
      <c r="D2137" s="0" t="s">
        <v>235</v>
      </c>
      <c r="E2137" s="0" t="s">
        <v>235</v>
      </c>
      <c r="F2137" s="0" t="str">
        <f aca="false">INDEX(Mapping!$B$2:$B$465,MATCH(E2137,Mapping!$A$2:$A$465,0))</f>
        <v>ITPCL (IL&amp;FS TAMIL NADU)</v>
      </c>
      <c r="G2137" s="0" t="str">
        <f aca="false">INDEX(Mapping!$C$2:$C$465,MATCH(E2137,Mapping!$A$2:$A$465,0))</f>
        <v>ITPCL (IL&amp;FS TAMIL NADU)</v>
      </c>
      <c r="H2137" s="2" t="n">
        <v>2.84</v>
      </c>
      <c r="I2137" s="3" t="n">
        <v>0.07</v>
      </c>
    </row>
    <row r="2138" customFormat="false" ht="15" hidden="false" customHeight="false" outlineLevel="0" collapsed="false">
      <c r="A2138" s="0" t="s">
        <v>102</v>
      </c>
      <c r="B2138" s="0" t="n">
        <f aca="false">VALUE(LEFT(A2138,4))</f>
        <v>2022</v>
      </c>
      <c r="C2138" s="0" t="str">
        <f aca="false">"FY"&amp;IF(VALUE(MID(A2138,6,2))&gt;=4,VALUE(LEFT(A2138,4)),VALUE(LEFT(A2138,4))-1)&amp;"-"&amp;TEXT(MOD(IF(VALUE(MID(A2138,6,2))&gt;=4,VALUE(LEFT(A2138,4)),VALUE(LEFT(A2138,4))-1)+1,100),"00")</f>
        <v>FY2022-23</v>
      </c>
      <c r="D2138" s="0" t="s">
        <v>396</v>
      </c>
      <c r="E2138" s="0" t="s">
        <v>396</v>
      </c>
      <c r="F2138" s="0" t="str">
        <f aca="false">INDEX(Mapping!$B$2:$B$465,MATCH(E2138,Mapping!$A$2:$A$465,0))</f>
        <v>AHEJ4L_SOLAR</v>
      </c>
      <c r="G2138" s="0" t="str">
        <f aca="false">INDEX(Mapping!$C$2:$C$465,MATCH(E2138,Mapping!$A$2:$A$465,0))</f>
        <v>AHEJ4L_SOLAR</v>
      </c>
      <c r="H2138" s="2" t="n">
        <v>2.02</v>
      </c>
      <c r="I2138" s="3" t="n">
        <v>0.05</v>
      </c>
    </row>
    <row r="2139" customFormat="false" ht="15" hidden="false" customHeight="false" outlineLevel="0" collapsed="false">
      <c r="A2139" s="0" t="s">
        <v>102</v>
      </c>
      <c r="B2139" s="0" t="n">
        <f aca="false">VALUE(LEFT(A2139,4))</f>
        <v>2022</v>
      </c>
      <c r="C2139" s="0" t="str">
        <f aca="false">"FY"&amp;IF(VALUE(MID(A2139,6,2))&gt;=4,VALUE(LEFT(A2139,4)),VALUE(LEFT(A2139,4))-1)&amp;"-"&amp;TEXT(MOD(IF(VALUE(MID(A2139,6,2))&gt;=4,VALUE(LEFT(A2139,4)),VALUE(LEFT(A2139,4))-1)+1,100),"00")</f>
        <v>FY2022-23</v>
      </c>
      <c r="D2139" s="0" t="s">
        <v>211</v>
      </c>
      <c r="E2139" s="0" t="s">
        <v>211</v>
      </c>
      <c r="F2139" s="0" t="str">
        <f aca="false">INDEX(Mapping!$B$2:$B$465,MATCH(E2139,Mapping!$A$2:$A$465,0))</f>
        <v>SINGOLI BHATWARI HEP</v>
      </c>
      <c r="G2139" s="0" t="str">
        <f aca="false">INDEX(Mapping!$C$2:$C$465,MATCH(E2139,Mapping!$A$2:$A$465,0))</f>
        <v>SINGOLI BHATWARI HEP</v>
      </c>
      <c r="H2139" s="2" t="n">
        <v>1.97</v>
      </c>
      <c r="I2139" s="3" t="n">
        <v>0.05</v>
      </c>
    </row>
    <row r="2140" customFormat="false" ht="15" hidden="false" customHeight="false" outlineLevel="0" collapsed="false">
      <c r="A2140" s="0" t="s">
        <v>102</v>
      </c>
      <c r="B2140" s="0" t="n">
        <f aca="false">VALUE(LEFT(A2140,4))</f>
        <v>2022</v>
      </c>
      <c r="C2140" s="0" t="str">
        <f aca="false">"FY"&amp;IF(VALUE(MID(A2140,6,2))&gt;=4,VALUE(LEFT(A2140,4)),VALUE(LEFT(A2140,4))-1)&amp;"-"&amp;TEXT(MOD(IF(VALUE(MID(A2140,6,2))&gt;=4,VALUE(LEFT(A2140,4)),VALUE(LEFT(A2140,4))-1)+1,100),"00")</f>
        <v>FY2022-23</v>
      </c>
      <c r="D2140" s="0" t="s">
        <v>167</v>
      </c>
      <c r="E2140" s="0" t="s">
        <v>167</v>
      </c>
      <c r="F2140" s="0" t="str">
        <f aca="false">INDEX(Mapping!$B$2:$B$465,MATCH(E2140,Mapping!$A$2:$A$465,0))</f>
        <v>SEIL ENERGY INDIA (EX-SEMBCORP)</v>
      </c>
      <c r="G2140" s="0" t="str">
        <f aca="false">INDEX(Mapping!$C$2:$C$465,MATCH(E2140,Mapping!$A$2:$A$465,0))</f>
        <v>SEIL ENERGY INDIA</v>
      </c>
      <c r="H2140" s="2" t="n">
        <v>1.88</v>
      </c>
      <c r="I2140" s="3" t="n">
        <v>0.04</v>
      </c>
    </row>
    <row r="2141" customFormat="false" ht="15" hidden="false" customHeight="false" outlineLevel="0" collapsed="false">
      <c r="A2141" s="0" t="s">
        <v>102</v>
      </c>
      <c r="B2141" s="0" t="n">
        <f aca="false">VALUE(LEFT(A2141,4))</f>
        <v>2022</v>
      </c>
      <c r="C2141" s="0" t="str">
        <f aca="false">"FY"&amp;IF(VALUE(MID(A2141,6,2))&gt;=4,VALUE(LEFT(A2141,4)),VALUE(LEFT(A2141,4))-1)&amp;"-"&amp;TEXT(MOD(IF(VALUE(MID(A2141,6,2))&gt;=4,VALUE(LEFT(A2141,4)),VALUE(LEFT(A2141,4))-1)+1,100),"00")</f>
        <v>FY2022-23</v>
      </c>
      <c r="D2141" s="0" t="s">
        <v>224</v>
      </c>
      <c r="E2141" s="0" t="s">
        <v>224</v>
      </c>
      <c r="F2141" s="0" t="str">
        <f aca="false">INDEX(Mapping!$B$2:$B$465,MATCH(E2141,Mapping!$A$2:$A$465,0))</f>
        <v>RENEW SURYA RAVI</v>
      </c>
      <c r="G2141" s="0" t="str">
        <f aca="false">INDEX(Mapping!$C$2:$C$465,MATCH(E2141,Mapping!$A$2:$A$465,0))</f>
        <v>RENEW POWER (ALL SPVs)</v>
      </c>
      <c r="H2141" s="2" t="n">
        <v>1.73</v>
      </c>
      <c r="I2141" s="3" t="n">
        <v>0.04</v>
      </c>
    </row>
    <row r="2142" customFormat="false" ht="15" hidden="false" customHeight="false" outlineLevel="0" collapsed="false">
      <c r="A2142" s="0" t="s">
        <v>102</v>
      </c>
      <c r="B2142" s="0" t="n">
        <f aca="false">VALUE(LEFT(A2142,4))</f>
        <v>2022</v>
      </c>
      <c r="C2142" s="0" t="str">
        <f aca="false">"FY"&amp;IF(VALUE(MID(A2142,6,2))&gt;=4,VALUE(LEFT(A2142,4)),VALUE(LEFT(A2142,4))-1)&amp;"-"&amp;TEXT(MOD(IF(VALUE(MID(A2142,6,2))&gt;=4,VALUE(LEFT(A2142,4)),VALUE(LEFT(A2142,4))-1)+1,100),"00")</f>
        <v>FY2022-23</v>
      </c>
      <c r="D2142" s="0" t="s">
        <v>319</v>
      </c>
      <c r="E2142" s="0" t="s">
        <v>319</v>
      </c>
      <c r="F2142" s="0" t="str">
        <f aca="false">INDEX(Mapping!$B$2:$B$465,MATCH(E2142,Mapping!$A$2:$A$465,0))</f>
        <v>SORANG HEP</v>
      </c>
      <c r="G2142" s="0" t="str">
        <f aca="false">INDEX(Mapping!$C$2:$C$465,MATCH(E2142,Mapping!$A$2:$A$465,0))</f>
        <v>SORANG HEP</v>
      </c>
      <c r="H2142" s="2" t="n">
        <v>1.51</v>
      </c>
      <c r="I2142" s="3" t="n">
        <v>0.04</v>
      </c>
    </row>
    <row r="2143" customFormat="false" ht="15" hidden="false" customHeight="false" outlineLevel="0" collapsed="false">
      <c r="A2143" s="0" t="s">
        <v>102</v>
      </c>
      <c r="B2143" s="0" t="n">
        <f aca="false">VALUE(LEFT(A2143,4))</f>
        <v>2022</v>
      </c>
      <c r="C2143" s="0" t="str">
        <f aca="false">"FY"&amp;IF(VALUE(MID(A2143,6,2))&gt;=4,VALUE(LEFT(A2143,4)),VALUE(LEFT(A2143,4))-1)&amp;"-"&amp;TEXT(MOD(IF(VALUE(MID(A2143,6,2))&gt;=4,VALUE(LEFT(A2143,4)),VALUE(LEFT(A2143,4))-1)+1,100),"00")</f>
        <v>FY2022-23</v>
      </c>
      <c r="D2143" s="0" t="s">
        <v>484</v>
      </c>
      <c r="E2143" s="0" t="s">
        <v>484</v>
      </c>
      <c r="F2143" s="0" t="str">
        <f aca="false">INDEX(Mapping!$B$2:$B$465,MATCH(E2143,Mapping!$A$2:$A$465,0))</f>
        <v>AHEJOL_S_FTG2</v>
      </c>
      <c r="G2143" s="0" t="str">
        <f aca="false">INDEX(Mapping!$C$2:$C$465,MATCH(E2143,Mapping!$A$2:$A$465,0))</f>
        <v>AHEJOL_S_FTG2</v>
      </c>
      <c r="H2143" s="2" t="n">
        <v>1.38</v>
      </c>
      <c r="I2143" s="3" t="n">
        <v>0.03</v>
      </c>
    </row>
    <row r="2144" customFormat="false" ht="15" hidden="false" customHeight="false" outlineLevel="0" collapsed="false">
      <c r="A2144" s="0" t="s">
        <v>102</v>
      </c>
      <c r="B2144" s="0" t="n">
        <f aca="false">VALUE(LEFT(A2144,4))</f>
        <v>2022</v>
      </c>
      <c r="C2144" s="0" t="str">
        <f aca="false">"FY"&amp;IF(VALUE(MID(A2144,6,2))&gt;=4,VALUE(LEFT(A2144,4)),VALUE(LEFT(A2144,4))-1)&amp;"-"&amp;TEXT(MOD(IF(VALUE(MID(A2144,6,2))&gt;=4,VALUE(LEFT(A2144,4)),VALUE(LEFT(A2144,4))-1)+1,100),"00")</f>
        <v>FY2022-23</v>
      </c>
      <c r="D2144" s="0" t="s">
        <v>121</v>
      </c>
      <c r="E2144" s="0" t="s">
        <v>121</v>
      </c>
      <c r="F2144" s="0" t="str">
        <f aca="false">INDEX(Mapping!$B$2:$B$465,MATCH(E2144,Mapping!$A$2:$A$465,0))</f>
        <v>MEGHALAYA</v>
      </c>
      <c r="G2144" s="0" t="str">
        <f aca="false">INDEX(Mapping!$C$2:$C$465,MATCH(E2144,Mapping!$A$2:$A$465,0))</f>
        <v>MEGHALAYA</v>
      </c>
      <c r="H2144" s="2" t="n">
        <v>1.26</v>
      </c>
      <c r="I2144" s="3" t="n">
        <v>0.03</v>
      </c>
    </row>
    <row r="2145" customFormat="false" ht="15" hidden="false" customHeight="false" outlineLevel="0" collapsed="false">
      <c r="A2145" s="0" t="s">
        <v>102</v>
      </c>
      <c r="B2145" s="0" t="n">
        <f aca="false">VALUE(LEFT(A2145,4))</f>
        <v>2022</v>
      </c>
      <c r="C2145" s="0" t="str">
        <f aca="false">"FY"&amp;IF(VALUE(MID(A2145,6,2))&gt;=4,VALUE(LEFT(A2145,4)),VALUE(LEFT(A2145,4))-1)&amp;"-"&amp;TEXT(MOD(IF(VALUE(MID(A2145,6,2))&gt;=4,VALUE(LEFT(A2145,4)),VALUE(LEFT(A2145,4))-1)+1,100),"00")</f>
        <v>FY2022-23</v>
      </c>
      <c r="D2145" s="0" t="s">
        <v>230</v>
      </c>
      <c r="E2145" s="0" t="s">
        <v>230</v>
      </c>
      <c r="F2145" s="0" t="str">
        <f aca="false">INDEX(Mapping!$B$2:$B$465,MATCH(E2145,Mapping!$A$2:$A$465,0))</f>
        <v>ADANI_WIND</v>
      </c>
      <c r="G2145" s="0" t="str">
        <f aca="false">INDEX(Mapping!$C$2:$C$465,MATCH(E2145,Mapping!$A$2:$A$465,0))</f>
        <v>ADANI GREEN ENERGY (ALL SPVs)</v>
      </c>
      <c r="H2145" s="2" t="n">
        <v>1.14</v>
      </c>
      <c r="I2145" s="3" t="n">
        <v>0.03</v>
      </c>
    </row>
    <row r="2146" customFormat="false" ht="15" hidden="false" customHeight="false" outlineLevel="0" collapsed="false">
      <c r="A2146" s="0" t="s">
        <v>102</v>
      </c>
      <c r="B2146" s="0" t="n">
        <f aca="false">VALUE(LEFT(A2146,4))</f>
        <v>2022</v>
      </c>
      <c r="C2146" s="0" t="str">
        <f aca="false">"FY"&amp;IF(VALUE(MID(A2146,6,2))&gt;=4,VALUE(LEFT(A2146,4)),VALUE(LEFT(A2146,4))-1)&amp;"-"&amp;TEXT(MOD(IF(VALUE(MID(A2146,6,2))&gt;=4,VALUE(LEFT(A2146,4)),VALUE(LEFT(A2146,4))-1)+1,100),"00")</f>
        <v>FY2022-23</v>
      </c>
      <c r="D2146" s="0" t="s">
        <v>134</v>
      </c>
      <c r="E2146" s="0" t="s">
        <v>134</v>
      </c>
      <c r="F2146" s="0" t="str">
        <f aca="false">INDEX(Mapping!$B$2:$B$465,MATCH(E2146,Mapping!$A$2:$A$465,0))</f>
        <v>NTPC STATIONS</v>
      </c>
      <c r="G2146" s="0" t="str">
        <f aca="false">INDEX(Mapping!$C$2:$C$465,MATCH(E2146,Mapping!$A$2:$A$465,0))</f>
        <v>NTPC GROUP</v>
      </c>
      <c r="H2146" s="2" t="n">
        <v>0.97</v>
      </c>
      <c r="I2146" s="3" t="n">
        <v>0.02</v>
      </c>
    </row>
    <row r="2147" customFormat="false" ht="15" hidden="false" customHeight="false" outlineLevel="0" collapsed="false">
      <c r="A2147" s="0" t="s">
        <v>102</v>
      </c>
      <c r="B2147" s="0" t="n">
        <f aca="false">VALUE(LEFT(A2147,4))</f>
        <v>2022</v>
      </c>
      <c r="C2147" s="0" t="str">
        <f aca="false">"FY"&amp;IF(VALUE(MID(A2147,6,2))&gt;=4,VALUE(LEFT(A2147,4)),VALUE(LEFT(A2147,4))-1)&amp;"-"&amp;TEXT(MOD(IF(VALUE(MID(A2147,6,2))&gt;=4,VALUE(LEFT(A2147,4)),VALUE(LEFT(A2147,4))-1)+1,100),"00")</f>
        <v>FY2022-23</v>
      </c>
      <c r="D2147" s="0" t="s">
        <v>415</v>
      </c>
      <c r="E2147" s="0" t="s">
        <v>415</v>
      </c>
      <c r="F2147" s="0" t="str">
        <f aca="false">INDEX(Mapping!$B$2:$B$465,MATCH(E2147,Mapping!$A$2:$A$465,0))</f>
        <v>AHEJ3L_SOLAR</v>
      </c>
      <c r="G2147" s="0" t="str">
        <f aca="false">INDEX(Mapping!$C$2:$C$465,MATCH(E2147,Mapping!$A$2:$A$465,0))</f>
        <v>AHEJ3L_SOLAR</v>
      </c>
      <c r="H2147" s="2" t="n">
        <v>0.87</v>
      </c>
      <c r="I2147" s="3" t="n">
        <v>0.02</v>
      </c>
    </row>
    <row r="2148" customFormat="false" ht="15" hidden="false" customHeight="false" outlineLevel="0" collapsed="false">
      <c r="A2148" s="0" t="s">
        <v>102</v>
      </c>
      <c r="B2148" s="0" t="n">
        <f aca="false">VALUE(LEFT(A2148,4))</f>
        <v>2022</v>
      </c>
      <c r="C2148" s="0" t="str">
        <f aca="false">"FY"&amp;IF(VALUE(MID(A2148,6,2))&gt;=4,VALUE(LEFT(A2148,4)),VALUE(LEFT(A2148,4))-1)&amp;"-"&amp;TEXT(MOD(IF(VALUE(MID(A2148,6,2))&gt;=4,VALUE(LEFT(A2148,4)),VALUE(LEFT(A2148,4))-1)+1,100),"00")</f>
        <v>FY2022-23</v>
      </c>
      <c r="D2148" s="0" t="s">
        <v>315</v>
      </c>
      <c r="E2148" s="0" t="s">
        <v>315</v>
      </c>
      <c r="F2148" s="0" t="str">
        <f aca="false">INDEX(Mapping!$B$2:$B$465,MATCH(E2148,Mapping!$A$2:$A$465,0))</f>
        <v>DHARIWAL INFRASTRUCTURE</v>
      </c>
      <c r="G2148" s="0" t="str">
        <f aca="false">INDEX(Mapping!$C$2:$C$465,MATCH(E2148,Mapping!$A$2:$A$465,0))</f>
        <v>DHARIWAL INFRASTRUCTURE</v>
      </c>
      <c r="H2148" s="2" t="n">
        <v>0.77</v>
      </c>
      <c r="I2148" s="3" t="n">
        <v>0.02</v>
      </c>
    </row>
    <row r="2149" customFormat="false" ht="15" hidden="false" customHeight="false" outlineLevel="0" collapsed="false">
      <c r="A2149" s="0" t="s">
        <v>102</v>
      </c>
      <c r="B2149" s="0" t="n">
        <f aca="false">VALUE(LEFT(A2149,4))</f>
        <v>2022</v>
      </c>
      <c r="C2149" s="0" t="str">
        <f aca="false">"FY"&amp;IF(VALUE(MID(A2149,6,2))&gt;=4,VALUE(LEFT(A2149,4)),VALUE(LEFT(A2149,4))-1)&amp;"-"&amp;TEXT(MOD(IF(VALUE(MID(A2149,6,2))&gt;=4,VALUE(LEFT(A2149,4)),VALUE(LEFT(A2149,4))-1)+1,100),"00")</f>
        <v>FY2022-23</v>
      </c>
      <c r="D2149" s="0" t="s">
        <v>408</v>
      </c>
      <c r="E2149" s="0" t="s">
        <v>408</v>
      </c>
      <c r="F2149" s="0" t="str">
        <f aca="false">INDEX(Mapping!$B$2:$B$465,MATCH(E2149,Mapping!$A$2:$A$465,0))</f>
        <v>ADANI GREEN</v>
      </c>
      <c r="G2149" s="0" t="str">
        <f aca="false">INDEX(Mapping!$C$2:$C$465,MATCH(E2149,Mapping!$A$2:$A$465,0))</f>
        <v>ADANI GREEN ENERGY (ALL SPVs)</v>
      </c>
      <c r="H2149" s="2" t="n">
        <v>0.61</v>
      </c>
      <c r="I2149" s="3" t="n">
        <v>0.01</v>
      </c>
    </row>
    <row r="2150" customFormat="false" ht="15" hidden="false" customHeight="false" outlineLevel="0" collapsed="false">
      <c r="A2150" s="0" t="s">
        <v>102</v>
      </c>
      <c r="B2150" s="0" t="n">
        <f aca="false">VALUE(LEFT(A2150,4))</f>
        <v>2022</v>
      </c>
      <c r="C2150" s="0" t="str">
        <f aca="false">"FY"&amp;IF(VALUE(MID(A2150,6,2))&gt;=4,VALUE(LEFT(A2150,4)),VALUE(LEFT(A2150,4))-1)&amp;"-"&amp;TEXT(MOD(IF(VALUE(MID(A2150,6,2))&gt;=4,VALUE(LEFT(A2150,4)),VALUE(LEFT(A2150,4))-1)+1,100),"00")</f>
        <v>FY2022-23</v>
      </c>
      <c r="D2150" s="0" t="s">
        <v>42</v>
      </c>
      <c r="E2150" s="0" t="s">
        <v>42</v>
      </c>
      <c r="F2150" s="0" t="str">
        <f aca="false">INDEX(Mapping!$B$2:$B$465,MATCH(E2150,Mapping!$A$2:$A$465,0))</f>
        <v>PUNJAB</v>
      </c>
      <c r="G2150" s="0" t="str">
        <f aca="false">INDEX(Mapping!$C$2:$C$465,MATCH(E2150,Mapping!$A$2:$A$465,0))</f>
        <v>PUNJAB</v>
      </c>
      <c r="H2150" s="2" t="n">
        <v>0.6</v>
      </c>
      <c r="I2150" s="3" t="n">
        <v>0.01</v>
      </c>
    </row>
    <row r="2151" customFormat="false" ht="15" hidden="false" customHeight="false" outlineLevel="0" collapsed="false">
      <c r="A2151" s="0" t="s">
        <v>102</v>
      </c>
      <c r="B2151" s="0" t="n">
        <f aca="false">VALUE(LEFT(A2151,4))</f>
        <v>2022</v>
      </c>
      <c r="C2151" s="0" t="str">
        <f aca="false">"FY"&amp;IF(VALUE(MID(A2151,6,2))&gt;=4,VALUE(LEFT(A2151,4)),VALUE(LEFT(A2151,4))-1)&amp;"-"&amp;TEXT(MOD(IF(VALUE(MID(A2151,6,2))&gt;=4,VALUE(LEFT(A2151,4)),VALUE(LEFT(A2151,4))-1)+1,100),"00")</f>
        <v>FY2022-23</v>
      </c>
      <c r="D2151" s="0" t="s">
        <v>194</v>
      </c>
      <c r="E2151" s="0" t="s">
        <v>194</v>
      </c>
      <c r="F2151" s="0" t="str">
        <f aca="false">INDEX(Mapping!$B$2:$B$465,MATCH(E2151,Mapping!$A$2:$A$465,0))</f>
        <v>TASHIDENG HEP</v>
      </c>
      <c r="G2151" s="0" t="str">
        <f aca="false">INDEX(Mapping!$C$2:$C$465,MATCH(E2151,Mapping!$A$2:$A$465,0))</f>
        <v>TASHIDENG HEP</v>
      </c>
      <c r="H2151" s="2" t="n">
        <v>0.33</v>
      </c>
      <c r="I2151" s="3" t="n">
        <v>0.01</v>
      </c>
    </row>
    <row r="2152" customFormat="false" ht="15" hidden="false" customHeight="false" outlineLevel="0" collapsed="false">
      <c r="A2152" s="0" t="s">
        <v>102</v>
      </c>
      <c r="B2152" s="0" t="n">
        <f aca="false">VALUE(LEFT(A2152,4))</f>
        <v>2022</v>
      </c>
      <c r="C2152" s="0" t="str">
        <f aca="false">"FY"&amp;IF(VALUE(MID(A2152,6,2))&gt;=4,VALUE(LEFT(A2152,4)),VALUE(LEFT(A2152,4))-1)&amp;"-"&amp;TEXT(MOD(IF(VALUE(MID(A2152,6,2))&gt;=4,VALUE(LEFT(A2152,4)),VALUE(LEFT(A2152,4))-1)+1,100),"00")</f>
        <v>FY2022-23</v>
      </c>
      <c r="D2152" s="0" t="s">
        <v>190</v>
      </c>
      <c r="E2152" s="0" t="s">
        <v>190</v>
      </c>
      <c r="F2152" s="0" t="str">
        <f aca="false">INDEX(Mapping!$B$2:$B$465,MATCH(E2152,Mapping!$A$2:$A$465,0))</f>
        <v>JORETHANG</v>
      </c>
      <c r="G2152" s="0" t="str">
        <f aca="false">INDEX(Mapping!$C$2:$C$465,MATCH(E2152,Mapping!$A$2:$A$465,0))</f>
        <v>JORETHANG</v>
      </c>
      <c r="H2152" s="2" t="n">
        <v>0.3</v>
      </c>
      <c r="I2152" s="3" t="n">
        <v>0.01</v>
      </c>
    </row>
    <row r="2153" customFormat="false" ht="15" hidden="false" customHeight="false" outlineLevel="0" collapsed="false">
      <c r="A2153" s="0" t="s">
        <v>102</v>
      </c>
      <c r="B2153" s="0" t="n">
        <f aca="false">VALUE(LEFT(A2153,4))</f>
        <v>2022</v>
      </c>
      <c r="C2153" s="0" t="str">
        <f aca="false">"FY"&amp;IF(VALUE(MID(A2153,6,2))&gt;=4,VALUE(LEFT(A2153,4)),VALUE(LEFT(A2153,4))-1)&amp;"-"&amp;TEXT(MOD(IF(VALUE(MID(A2153,6,2))&gt;=4,VALUE(LEFT(A2153,4)),VALUE(LEFT(A2153,4))-1)+1,100),"00")</f>
        <v>FY2022-23</v>
      </c>
      <c r="D2153" s="0" t="s">
        <v>523</v>
      </c>
      <c r="E2153" s="0" t="s">
        <v>523</v>
      </c>
      <c r="F2153" s="0" t="str">
        <f aca="false">INDEX(Mapping!$B$2:$B$465,MATCH(E2153,Mapping!$A$2:$A$465,0))</f>
        <v>OSTRO</v>
      </c>
      <c r="G2153" s="0" t="str">
        <f aca="false">INDEX(Mapping!$C$2:$C$465,MATCH(E2153,Mapping!$A$2:$A$465,0))</f>
        <v>OSTRO</v>
      </c>
      <c r="H2153" s="2" t="n">
        <v>0.02</v>
      </c>
      <c r="I2153" s="3" t="n">
        <v>0.0005</v>
      </c>
    </row>
    <row r="2154" customFormat="false" ht="15" hidden="false" customHeight="false" outlineLevel="0" collapsed="false">
      <c r="A2154" s="0" t="s">
        <v>647</v>
      </c>
      <c r="B2154" s="0" t="n">
        <f aca="false">VALUE(LEFT(A2154,4))</f>
        <v>2022</v>
      </c>
      <c r="C2154" s="0" t="str">
        <f aca="false">"FY"&amp;IF(VALUE(MID(A2154,6,2))&gt;=4,VALUE(LEFT(A2154,4)),VALUE(LEFT(A2154,4))-1)&amp;"-"&amp;TEXT(MOD(IF(VALUE(MID(A2154,6,2))&gt;=4,VALUE(LEFT(A2154,4)),VALUE(LEFT(A2154,4))-1)+1,100),"00")</f>
        <v>FY2022-23</v>
      </c>
      <c r="D2154" s="0" t="s">
        <v>49</v>
      </c>
      <c r="E2154" s="0" t="s">
        <v>49</v>
      </c>
      <c r="F2154" s="0" t="str">
        <f aca="false">INDEX(Mapping!$B$2:$B$465,MATCH(E2154,Mapping!$A$2:$A$465,0))</f>
        <v>MADHYA PRADESH</v>
      </c>
      <c r="G2154" s="0" t="str">
        <f aca="false">INDEX(Mapping!$C$2:$C$465,MATCH(E2154,Mapping!$A$2:$A$465,0))</f>
        <v>MADHYA PRADESH</v>
      </c>
      <c r="H2154" s="2" t="n">
        <v>334.25</v>
      </c>
      <c r="I2154" s="3" t="n">
        <v>9.42</v>
      </c>
    </row>
    <row r="2155" customFormat="false" ht="15" hidden="false" customHeight="false" outlineLevel="0" collapsed="false">
      <c r="A2155" s="0" t="s">
        <v>647</v>
      </c>
      <c r="B2155" s="0" t="n">
        <f aca="false">VALUE(LEFT(A2155,4))</f>
        <v>2022</v>
      </c>
      <c r="C2155" s="0" t="str">
        <f aca="false">"FY"&amp;IF(VALUE(MID(A2155,6,2))&gt;=4,VALUE(LEFT(A2155,4)),VALUE(LEFT(A2155,4))-1)&amp;"-"&amp;TEXT(MOD(IF(VALUE(MID(A2155,6,2))&gt;=4,VALUE(LEFT(A2155,4)),VALUE(LEFT(A2155,4))-1)+1,100),"00")</f>
        <v>FY2022-23</v>
      </c>
      <c r="D2155" s="0" t="s">
        <v>41</v>
      </c>
      <c r="E2155" s="0" t="s">
        <v>41</v>
      </c>
      <c r="F2155" s="0" t="str">
        <f aca="false">INDEX(Mapping!$B$2:$B$465,MATCH(E2155,Mapping!$A$2:$A$465,0))</f>
        <v>RAJASTHAN</v>
      </c>
      <c r="G2155" s="0" t="str">
        <f aca="false">INDEX(Mapping!$C$2:$C$465,MATCH(E2155,Mapping!$A$2:$A$465,0))</f>
        <v>RAJASTHAN</v>
      </c>
      <c r="H2155" s="2" t="n">
        <v>309.39</v>
      </c>
      <c r="I2155" s="3" t="n">
        <v>8.72</v>
      </c>
    </row>
    <row r="2156" customFormat="false" ht="15" hidden="false" customHeight="false" outlineLevel="0" collapsed="false">
      <c r="A2156" s="0" t="s">
        <v>647</v>
      </c>
      <c r="B2156" s="0" t="n">
        <f aca="false">VALUE(LEFT(A2156,4))</f>
        <v>2022</v>
      </c>
      <c r="C2156" s="0" t="str">
        <f aca="false">"FY"&amp;IF(VALUE(MID(A2156,6,2))&gt;=4,VALUE(LEFT(A2156,4)),VALUE(LEFT(A2156,4))-1)&amp;"-"&amp;TEXT(MOD(IF(VALUE(MID(A2156,6,2))&gt;=4,VALUE(LEFT(A2156,4)),VALUE(LEFT(A2156,4))-1)+1,100),"00")</f>
        <v>FY2022-23</v>
      </c>
      <c r="D2156" s="0" t="s">
        <v>47</v>
      </c>
      <c r="E2156" s="0" t="s">
        <v>47</v>
      </c>
      <c r="F2156" s="0" t="str">
        <f aca="false">INDEX(Mapping!$B$2:$B$465,MATCH(E2156,Mapping!$A$2:$A$465,0))</f>
        <v>KARNATAKA</v>
      </c>
      <c r="G2156" s="0" t="str">
        <f aca="false">INDEX(Mapping!$C$2:$C$465,MATCH(E2156,Mapping!$A$2:$A$465,0))</f>
        <v>KARNATAKA</v>
      </c>
      <c r="H2156" s="2" t="n">
        <v>249.85</v>
      </c>
      <c r="I2156" s="3" t="n">
        <v>7.04</v>
      </c>
    </row>
    <row r="2157" customFormat="false" ht="15" hidden="false" customHeight="false" outlineLevel="0" collapsed="false">
      <c r="A2157" s="0" t="s">
        <v>647</v>
      </c>
      <c r="B2157" s="0" t="n">
        <f aca="false">VALUE(LEFT(A2157,4))</f>
        <v>2022</v>
      </c>
      <c r="C2157" s="0" t="str">
        <f aca="false">"FY"&amp;IF(VALUE(MID(A2157,6,2))&gt;=4,VALUE(LEFT(A2157,4)),VALUE(LEFT(A2157,4))-1)&amp;"-"&amp;TEXT(MOD(IF(VALUE(MID(A2157,6,2))&gt;=4,VALUE(LEFT(A2157,4)),VALUE(LEFT(A2157,4))-1)+1,100),"00")</f>
        <v>FY2022-23</v>
      </c>
      <c r="D2157" s="0" t="s">
        <v>74</v>
      </c>
      <c r="E2157" s="0" t="s">
        <v>74</v>
      </c>
      <c r="F2157" s="0" t="str">
        <f aca="false">INDEX(Mapping!$B$2:$B$465,MATCH(E2157,Mapping!$A$2:$A$465,0))</f>
        <v>NEPAL (NEA / NVVN)</v>
      </c>
      <c r="G2157" s="0" t="str">
        <f aca="false">INDEX(Mapping!$C$2:$C$465,MATCH(E2157,Mapping!$A$2:$A$465,0))</f>
        <v>NEPAL (NEA / NVVN)</v>
      </c>
      <c r="H2157" s="2" t="n">
        <v>235.59</v>
      </c>
      <c r="I2157" s="3" t="n">
        <v>6.64</v>
      </c>
    </row>
    <row r="2158" customFormat="false" ht="15" hidden="false" customHeight="false" outlineLevel="0" collapsed="false">
      <c r="A2158" s="0" t="s">
        <v>647</v>
      </c>
      <c r="B2158" s="0" t="n">
        <f aca="false">VALUE(LEFT(A2158,4))</f>
        <v>2022</v>
      </c>
      <c r="C2158" s="0" t="str">
        <f aca="false">"FY"&amp;IF(VALUE(MID(A2158,6,2))&gt;=4,VALUE(LEFT(A2158,4)),VALUE(LEFT(A2158,4))-1)&amp;"-"&amp;TEXT(MOD(IF(VALUE(MID(A2158,6,2))&gt;=4,VALUE(LEFT(A2158,4)),VALUE(LEFT(A2158,4))-1)+1,100),"00")</f>
        <v>FY2022-23</v>
      </c>
      <c r="D2158" s="0" t="s">
        <v>48</v>
      </c>
      <c r="E2158" s="0" t="s">
        <v>48</v>
      </c>
      <c r="F2158" s="0" t="str">
        <f aca="false">INDEX(Mapping!$B$2:$B$465,MATCH(E2158,Mapping!$A$2:$A$465,0))</f>
        <v>DELHI</v>
      </c>
      <c r="G2158" s="0" t="str">
        <f aca="false">INDEX(Mapping!$C$2:$C$465,MATCH(E2158,Mapping!$A$2:$A$465,0))</f>
        <v>DELHI</v>
      </c>
      <c r="H2158" s="2" t="n">
        <v>187.28</v>
      </c>
      <c r="I2158" s="3" t="n">
        <v>5.28</v>
      </c>
    </row>
    <row r="2159" customFormat="false" ht="15" hidden="false" customHeight="false" outlineLevel="0" collapsed="false">
      <c r="A2159" s="0" t="s">
        <v>647</v>
      </c>
      <c r="B2159" s="0" t="n">
        <f aca="false">VALUE(LEFT(A2159,4))</f>
        <v>2022</v>
      </c>
      <c r="C2159" s="0" t="str">
        <f aca="false">"FY"&amp;IF(VALUE(MID(A2159,6,2))&gt;=4,VALUE(LEFT(A2159,4)),VALUE(LEFT(A2159,4))-1)&amp;"-"&amp;TEXT(MOD(IF(VALUE(MID(A2159,6,2))&gt;=4,VALUE(LEFT(A2159,4)),VALUE(LEFT(A2159,4))-1)+1,100),"00")</f>
        <v>FY2022-23</v>
      </c>
      <c r="D2159" s="0" t="s">
        <v>46</v>
      </c>
      <c r="E2159" s="0" t="s">
        <v>46</v>
      </c>
      <c r="F2159" s="0" t="str">
        <f aca="false">INDEX(Mapping!$B$2:$B$465,MATCH(E2159,Mapping!$A$2:$A$465,0))</f>
        <v>CHHATTISGARH</v>
      </c>
      <c r="G2159" s="0" t="str">
        <f aca="false">INDEX(Mapping!$C$2:$C$465,MATCH(E2159,Mapping!$A$2:$A$465,0))</f>
        <v>CHHATTISGARH</v>
      </c>
      <c r="H2159" s="2" t="n">
        <v>180.85</v>
      </c>
      <c r="I2159" s="3" t="n">
        <v>5.09</v>
      </c>
    </row>
    <row r="2160" customFormat="false" ht="15" hidden="false" customHeight="false" outlineLevel="0" collapsed="false">
      <c r="A2160" s="0" t="s">
        <v>647</v>
      </c>
      <c r="B2160" s="0" t="n">
        <f aca="false">VALUE(LEFT(A2160,4))</f>
        <v>2022</v>
      </c>
      <c r="C2160" s="0" t="str">
        <f aca="false">"FY"&amp;IF(VALUE(MID(A2160,6,2))&gt;=4,VALUE(LEFT(A2160,4)),VALUE(LEFT(A2160,4))-1)&amp;"-"&amp;TEXT(MOD(IF(VALUE(MID(A2160,6,2))&gt;=4,VALUE(LEFT(A2160,4)),VALUE(LEFT(A2160,4))-1)+1,100),"00")</f>
        <v>FY2022-23</v>
      </c>
      <c r="D2160" s="0" t="s">
        <v>71</v>
      </c>
      <c r="E2160" s="0" t="s">
        <v>71</v>
      </c>
      <c r="F2160" s="0" t="str">
        <f aca="false">INDEX(Mapping!$B$2:$B$465,MATCH(E2160,Mapping!$A$2:$A$465,0))</f>
        <v>KERALA</v>
      </c>
      <c r="G2160" s="0" t="str">
        <f aca="false">INDEX(Mapping!$C$2:$C$465,MATCH(E2160,Mapping!$A$2:$A$465,0))</f>
        <v>KERALA</v>
      </c>
      <c r="H2160" s="2" t="n">
        <v>174.04</v>
      </c>
      <c r="I2160" s="3" t="n">
        <v>4.9</v>
      </c>
    </row>
    <row r="2161" customFormat="false" ht="15" hidden="false" customHeight="false" outlineLevel="0" collapsed="false">
      <c r="A2161" s="0" t="s">
        <v>647</v>
      </c>
      <c r="B2161" s="0" t="n">
        <f aca="false">VALUE(LEFT(A2161,4))</f>
        <v>2022</v>
      </c>
      <c r="C2161" s="0" t="str">
        <f aca="false">"FY"&amp;IF(VALUE(MID(A2161,6,2))&gt;=4,VALUE(LEFT(A2161,4)),VALUE(LEFT(A2161,4))-1)&amp;"-"&amp;TEXT(MOD(IF(VALUE(MID(A2161,6,2))&gt;=4,VALUE(LEFT(A2161,4)),VALUE(LEFT(A2161,4))-1)+1,100),"00")</f>
        <v>FY2022-23</v>
      </c>
      <c r="D2161" s="0" t="s">
        <v>36</v>
      </c>
      <c r="E2161" s="0" t="s">
        <v>36</v>
      </c>
      <c r="F2161" s="0" t="str">
        <f aca="false">INDEX(Mapping!$B$2:$B$465,MATCH(E2161,Mapping!$A$2:$A$465,0))</f>
        <v>UTTAR PRADESH</v>
      </c>
      <c r="G2161" s="0" t="str">
        <f aca="false">INDEX(Mapping!$C$2:$C$465,MATCH(E2161,Mapping!$A$2:$A$465,0))</f>
        <v>UTTAR PRADESH</v>
      </c>
      <c r="H2161" s="2" t="n">
        <v>154.87</v>
      </c>
      <c r="I2161" s="3" t="n">
        <v>4.36</v>
      </c>
    </row>
    <row r="2162" customFormat="false" ht="15" hidden="false" customHeight="false" outlineLevel="0" collapsed="false">
      <c r="A2162" s="0" t="s">
        <v>647</v>
      </c>
      <c r="B2162" s="0" t="n">
        <f aca="false">VALUE(LEFT(A2162,4))</f>
        <v>2022</v>
      </c>
      <c r="C2162" s="0" t="str">
        <f aca="false">"FY"&amp;IF(VALUE(MID(A2162,6,2))&gt;=4,VALUE(LEFT(A2162,4)),VALUE(LEFT(A2162,4))-1)&amp;"-"&amp;TEXT(MOD(IF(VALUE(MID(A2162,6,2))&gt;=4,VALUE(LEFT(A2162,4)),VALUE(LEFT(A2162,4))-1)+1,100),"00")</f>
        <v>FY2022-23</v>
      </c>
      <c r="D2162" s="0" t="s">
        <v>53</v>
      </c>
      <c r="E2162" s="0" t="s">
        <v>53</v>
      </c>
      <c r="F2162" s="0" t="str">
        <f aca="false">INDEX(Mapping!$B$2:$B$465,MATCH(E2162,Mapping!$A$2:$A$465,0))</f>
        <v>HIMACHAL PRADESH</v>
      </c>
      <c r="G2162" s="0" t="str">
        <f aca="false">INDEX(Mapping!$C$2:$C$465,MATCH(E2162,Mapping!$A$2:$A$465,0))</f>
        <v>HIMACHAL PRADESH</v>
      </c>
      <c r="H2162" s="2" t="n">
        <v>151.05</v>
      </c>
      <c r="I2162" s="3" t="n">
        <v>4.26</v>
      </c>
    </row>
    <row r="2163" customFormat="false" ht="15" hidden="false" customHeight="false" outlineLevel="0" collapsed="false">
      <c r="A2163" s="0" t="s">
        <v>647</v>
      </c>
      <c r="B2163" s="0" t="n">
        <f aca="false">VALUE(LEFT(A2163,4))</f>
        <v>2022</v>
      </c>
      <c r="C2163" s="0" t="str">
        <f aca="false">"FY"&amp;IF(VALUE(MID(A2163,6,2))&gt;=4,VALUE(LEFT(A2163,4)),VALUE(LEFT(A2163,4))-1)&amp;"-"&amp;TEXT(MOD(IF(VALUE(MID(A2163,6,2))&gt;=4,VALUE(LEFT(A2163,4)),VALUE(LEFT(A2163,4))-1)+1,100),"00")</f>
        <v>FY2022-23</v>
      </c>
      <c r="D2163" s="0" t="s">
        <v>45</v>
      </c>
      <c r="E2163" s="0" t="s">
        <v>45</v>
      </c>
      <c r="F2163" s="0" t="str">
        <f aca="false">INDEX(Mapping!$B$2:$B$465,MATCH(E2163,Mapping!$A$2:$A$465,0))</f>
        <v>BIHAR</v>
      </c>
      <c r="G2163" s="0" t="str">
        <f aca="false">INDEX(Mapping!$C$2:$C$465,MATCH(E2163,Mapping!$A$2:$A$465,0))</f>
        <v>BIHAR</v>
      </c>
      <c r="H2163" s="2" t="n">
        <v>145.35</v>
      </c>
      <c r="I2163" s="3" t="n">
        <v>4.09</v>
      </c>
    </row>
    <row r="2164" customFormat="false" ht="15" hidden="false" customHeight="false" outlineLevel="0" collapsed="false">
      <c r="A2164" s="0" t="s">
        <v>647</v>
      </c>
      <c r="B2164" s="0" t="n">
        <f aca="false">VALUE(LEFT(A2164,4))</f>
        <v>2022</v>
      </c>
      <c r="C2164" s="0" t="str">
        <f aca="false">"FY"&amp;IF(VALUE(MID(A2164,6,2))&gt;=4,VALUE(LEFT(A2164,4)),VALUE(LEFT(A2164,4))-1)&amp;"-"&amp;TEXT(MOD(IF(VALUE(MID(A2164,6,2))&gt;=4,VALUE(LEFT(A2164,4)),VALUE(LEFT(A2164,4))-1)+1,100),"00")</f>
        <v>FY2022-23</v>
      </c>
      <c r="D2164" s="0" t="s">
        <v>140</v>
      </c>
      <c r="E2164" s="0" t="s">
        <v>140</v>
      </c>
      <c r="F2164" s="0" t="str">
        <f aca="false">INDEX(Mapping!$B$2:$B$465,MATCH(E2164,Mapping!$A$2:$A$465,0))</f>
        <v>NEEPCO STATIONS</v>
      </c>
      <c r="G2164" s="0" t="str">
        <f aca="false">INDEX(Mapping!$C$2:$C$465,MATCH(E2164,Mapping!$A$2:$A$465,0))</f>
        <v>NEEPCO STATIONS</v>
      </c>
      <c r="H2164" s="2" t="n">
        <v>130.8</v>
      </c>
      <c r="I2164" s="3" t="n">
        <v>3.68</v>
      </c>
    </row>
    <row r="2165" customFormat="false" ht="15" hidden="false" customHeight="false" outlineLevel="0" collapsed="false">
      <c r="A2165" s="0" t="s">
        <v>647</v>
      </c>
      <c r="B2165" s="0" t="n">
        <f aca="false">VALUE(LEFT(A2165,4))</f>
        <v>2022</v>
      </c>
      <c r="C2165" s="0" t="str">
        <f aca="false">"FY"&amp;IF(VALUE(MID(A2165,6,2))&gt;=4,VALUE(LEFT(A2165,4)),VALUE(LEFT(A2165,4))-1)&amp;"-"&amp;TEXT(MOD(IF(VALUE(MID(A2165,6,2))&gt;=4,VALUE(LEFT(A2165,4)),VALUE(LEFT(A2165,4))-1)+1,100),"00")</f>
        <v>FY2022-23</v>
      </c>
      <c r="D2165" s="0" t="s">
        <v>163</v>
      </c>
      <c r="E2165" s="0" t="s">
        <v>163</v>
      </c>
      <c r="F2165" s="0" t="str">
        <f aca="false">INDEX(Mapping!$B$2:$B$465,MATCH(E2165,Mapping!$A$2:$A$465,0))</f>
        <v>NTPC STATIONS</v>
      </c>
      <c r="G2165" s="0" t="str">
        <f aca="false">INDEX(Mapping!$C$2:$C$465,MATCH(E2165,Mapping!$A$2:$A$465,0))</f>
        <v>NTPC GROUP</v>
      </c>
      <c r="H2165" s="2" t="n">
        <v>92.12</v>
      </c>
      <c r="I2165" s="3" t="n">
        <v>2.59</v>
      </c>
    </row>
    <row r="2166" customFormat="false" ht="15" hidden="false" customHeight="false" outlineLevel="0" collapsed="false">
      <c r="A2166" s="0" t="s">
        <v>647</v>
      </c>
      <c r="B2166" s="0" t="n">
        <f aca="false">VALUE(LEFT(A2166,4))</f>
        <v>2022</v>
      </c>
      <c r="C2166" s="0" t="str">
        <f aca="false">"FY"&amp;IF(VALUE(MID(A2166,6,2))&gt;=4,VALUE(LEFT(A2166,4)),VALUE(LEFT(A2166,4))-1)&amp;"-"&amp;TEXT(MOD(IF(VALUE(MID(A2166,6,2))&gt;=4,VALUE(LEFT(A2166,4)),VALUE(LEFT(A2166,4))-1)+1,100),"00")</f>
        <v>FY2022-23</v>
      </c>
      <c r="D2166" s="0" t="s">
        <v>85</v>
      </c>
      <c r="E2166" s="0" t="s">
        <v>85</v>
      </c>
      <c r="F2166" s="0" t="str">
        <f aca="false">INDEX(Mapping!$B$2:$B$465,MATCH(E2166,Mapping!$A$2:$A$465,0))</f>
        <v>ADANI POWER - RAIPUR TPP (EX-GMR CHHATTISGARH)</v>
      </c>
      <c r="G2166" s="0" t="str">
        <f aca="false">INDEX(Mapping!$C$2:$C$465,MATCH(E2166,Mapping!$A$2:$A$465,0))</f>
        <v>ADANI POWER (ALL PLANTS)</v>
      </c>
      <c r="H2166" s="2" t="n">
        <v>77.85</v>
      </c>
      <c r="I2166" s="3" t="n">
        <v>2.19</v>
      </c>
    </row>
    <row r="2167" customFormat="false" ht="15" hidden="false" customHeight="false" outlineLevel="0" collapsed="false">
      <c r="A2167" s="0" t="s">
        <v>647</v>
      </c>
      <c r="B2167" s="0" t="n">
        <f aca="false">VALUE(LEFT(A2167,4))</f>
        <v>2022</v>
      </c>
      <c r="C2167" s="0" t="str">
        <f aca="false">"FY"&amp;IF(VALUE(MID(A2167,6,2))&gt;=4,VALUE(LEFT(A2167,4)),VALUE(LEFT(A2167,4))-1)&amp;"-"&amp;TEXT(MOD(IF(VALUE(MID(A2167,6,2))&gt;=4,VALUE(LEFT(A2167,4)),VALUE(LEFT(A2167,4))-1)+1,100),"00")</f>
        <v>FY2022-23</v>
      </c>
      <c r="D2167" s="0" t="s">
        <v>38</v>
      </c>
      <c r="E2167" s="0" t="s">
        <v>38</v>
      </c>
      <c r="F2167" s="0" t="str">
        <f aca="false">INDEX(Mapping!$B$2:$B$465,MATCH(E2167,Mapping!$A$2:$A$465,0))</f>
        <v>ANDHRA PRADESH</v>
      </c>
      <c r="G2167" s="0" t="str">
        <f aca="false">INDEX(Mapping!$C$2:$C$465,MATCH(E2167,Mapping!$A$2:$A$465,0))</f>
        <v>ANDHRA PRADESH</v>
      </c>
      <c r="H2167" s="2" t="n">
        <v>74.19</v>
      </c>
      <c r="I2167" s="3" t="n">
        <v>2.09</v>
      </c>
    </row>
    <row r="2168" customFormat="false" ht="15" hidden="false" customHeight="false" outlineLevel="0" collapsed="false">
      <c r="A2168" s="0" t="s">
        <v>647</v>
      </c>
      <c r="B2168" s="0" t="n">
        <f aca="false">VALUE(LEFT(A2168,4))</f>
        <v>2022</v>
      </c>
      <c r="C2168" s="0" t="str">
        <f aca="false">"FY"&amp;IF(VALUE(MID(A2168,6,2))&gt;=4,VALUE(LEFT(A2168,4)),VALUE(LEFT(A2168,4))-1)&amp;"-"&amp;TEXT(MOD(IF(VALUE(MID(A2168,6,2))&gt;=4,VALUE(LEFT(A2168,4)),VALUE(LEFT(A2168,4))-1)+1,100),"00")</f>
        <v>FY2022-23</v>
      </c>
      <c r="D2168" s="0" t="s">
        <v>42</v>
      </c>
      <c r="E2168" s="0" t="s">
        <v>42</v>
      </c>
      <c r="F2168" s="0" t="str">
        <f aca="false">INDEX(Mapping!$B$2:$B$465,MATCH(E2168,Mapping!$A$2:$A$465,0))</f>
        <v>PUNJAB</v>
      </c>
      <c r="G2168" s="0" t="str">
        <f aca="false">INDEX(Mapping!$C$2:$C$465,MATCH(E2168,Mapping!$A$2:$A$465,0))</f>
        <v>PUNJAB</v>
      </c>
      <c r="H2168" s="2" t="n">
        <v>72.23</v>
      </c>
      <c r="I2168" s="3" t="n">
        <v>2.03</v>
      </c>
    </row>
    <row r="2169" customFormat="false" ht="15" hidden="false" customHeight="false" outlineLevel="0" collapsed="false">
      <c r="A2169" s="0" t="s">
        <v>647</v>
      </c>
      <c r="B2169" s="0" t="n">
        <f aca="false">VALUE(LEFT(A2169,4))</f>
        <v>2022</v>
      </c>
      <c r="C2169" s="0" t="str">
        <f aca="false">"FY"&amp;IF(VALUE(MID(A2169,6,2))&gt;=4,VALUE(LEFT(A2169,4)),VALUE(LEFT(A2169,4))-1)&amp;"-"&amp;TEXT(MOD(IF(VALUE(MID(A2169,6,2))&gt;=4,VALUE(LEFT(A2169,4)),VALUE(LEFT(A2169,4))-1)+1,100),"00")</f>
        <v>FY2022-23</v>
      </c>
      <c r="D2169" s="0" t="s">
        <v>84</v>
      </c>
      <c r="E2169" s="0" t="s">
        <v>84</v>
      </c>
      <c r="F2169" s="0" t="str">
        <f aca="false">INDEX(Mapping!$B$2:$B$465,MATCH(E2169,Mapping!$A$2:$A$465,0))</f>
        <v>DB POWER</v>
      </c>
      <c r="G2169" s="0" t="str">
        <f aca="false">INDEX(Mapping!$C$2:$C$465,MATCH(E2169,Mapping!$A$2:$A$465,0))</f>
        <v>DB POWER</v>
      </c>
      <c r="H2169" s="2" t="n">
        <v>71.87</v>
      </c>
      <c r="I2169" s="3" t="n">
        <v>2.02</v>
      </c>
    </row>
    <row r="2170" customFormat="false" ht="15" hidden="false" customHeight="false" outlineLevel="0" collapsed="false">
      <c r="A2170" s="0" t="s">
        <v>647</v>
      </c>
      <c r="B2170" s="0" t="n">
        <f aca="false">VALUE(LEFT(A2170,4))</f>
        <v>2022</v>
      </c>
      <c r="C2170" s="0" t="str">
        <f aca="false">"FY"&amp;IF(VALUE(MID(A2170,6,2))&gt;=4,VALUE(LEFT(A2170,4)),VALUE(LEFT(A2170,4))-1)&amp;"-"&amp;TEXT(MOD(IF(VALUE(MID(A2170,6,2))&gt;=4,VALUE(LEFT(A2170,4)),VALUE(LEFT(A2170,4))-1)+1,100),"00")</f>
        <v>FY2022-23</v>
      </c>
      <c r="D2170" s="0" t="s">
        <v>65</v>
      </c>
      <c r="E2170" s="0" t="s">
        <v>65</v>
      </c>
      <c r="F2170" s="0" t="str">
        <f aca="false">INDEX(Mapping!$B$2:$B$465,MATCH(E2170,Mapping!$A$2:$A$465,0))</f>
        <v>JAYPEE NIGRIE STPP</v>
      </c>
      <c r="G2170" s="0" t="str">
        <f aca="false">INDEX(Mapping!$C$2:$C$465,MATCH(E2170,Mapping!$A$2:$A$465,0))</f>
        <v>JAYPEE NIGRIE STPP</v>
      </c>
      <c r="H2170" s="2" t="n">
        <v>69.14</v>
      </c>
      <c r="I2170" s="3" t="n">
        <v>1.95</v>
      </c>
    </row>
    <row r="2171" customFormat="false" ht="15" hidden="false" customHeight="false" outlineLevel="0" collapsed="false">
      <c r="A2171" s="0" t="s">
        <v>647</v>
      </c>
      <c r="B2171" s="0" t="n">
        <f aca="false">VALUE(LEFT(A2171,4))</f>
        <v>2022</v>
      </c>
      <c r="C2171" s="0" t="str">
        <f aca="false">"FY"&amp;IF(VALUE(MID(A2171,6,2))&gt;=4,VALUE(LEFT(A2171,4)),VALUE(LEFT(A2171,4))-1)&amp;"-"&amp;TEXT(MOD(IF(VALUE(MID(A2171,6,2))&gt;=4,VALUE(LEFT(A2171,4)),VALUE(LEFT(A2171,4))-1)+1,100),"00")</f>
        <v>FY2022-23</v>
      </c>
      <c r="D2171" s="0" t="s">
        <v>89</v>
      </c>
      <c r="E2171" s="0" t="s">
        <v>89</v>
      </c>
      <c r="F2171" s="0" t="str">
        <f aca="false">INDEX(Mapping!$B$2:$B$465,MATCH(E2171,Mapping!$A$2:$A$465,0))</f>
        <v>MB POWER (MP)</v>
      </c>
      <c r="G2171" s="0" t="str">
        <f aca="false">INDEX(Mapping!$C$2:$C$465,MATCH(E2171,Mapping!$A$2:$A$465,0))</f>
        <v>MB POWER (MP)</v>
      </c>
      <c r="H2171" s="2" t="n">
        <v>55.46</v>
      </c>
      <c r="I2171" s="3" t="n">
        <v>1.56</v>
      </c>
    </row>
    <row r="2172" customFormat="false" ht="15" hidden="false" customHeight="false" outlineLevel="0" collapsed="false">
      <c r="A2172" s="0" t="s">
        <v>647</v>
      </c>
      <c r="B2172" s="0" t="n">
        <f aca="false">VALUE(LEFT(A2172,4))</f>
        <v>2022</v>
      </c>
      <c r="C2172" s="0" t="str">
        <f aca="false">"FY"&amp;IF(VALUE(MID(A2172,6,2))&gt;=4,VALUE(LEFT(A2172,4)),VALUE(LEFT(A2172,4))-1)&amp;"-"&amp;TEXT(MOD(IF(VALUE(MID(A2172,6,2))&gt;=4,VALUE(LEFT(A2172,4)),VALUE(LEFT(A2172,4))-1)+1,100),"00")</f>
        <v>FY2022-23</v>
      </c>
      <c r="D2172" s="0" t="s">
        <v>72</v>
      </c>
      <c r="E2172" s="0" t="s">
        <v>72</v>
      </c>
      <c r="F2172" s="0" t="str">
        <f aca="false">INDEX(Mapping!$B$2:$B$465,MATCH(E2172,Mapping!$A$2:$A$465,0))</f>
        <v>JINDAL POWER LTD - STAGE 1</v>
      </c>
      <c r="G2172" s="0" t="str">
        <f aca="false">INDEX(Mapping!$C$2:$C$465,MATCH(E2172,Mapping!$A$2:$A$465,0))</f>
        <v>JINDAL POWER LTD (BOTH STAGES)</v>
      </c>
      <c r="H2172" s="2" t="n">
        <v>54.47</v>
      </c>
      <c r="I2172" s="3" t="n">
        <v>1.53</v>
      </c>
    </row>
    <row r="2173" customFormat="false" ht="15" hidden="false" customHeight="false" outlineLevel="0" collapsed="false">
      <c r="A2173" s="0" t="s">
        <v>647</v>
      </c>
      <c r="B2173" s="0" t="n">
        <f aca="false">VALUE(LEFT(A2173,4))</f>
        <v>2022</v>
      </c>
      <c r="C2173" s="0" t="str">
        <f aca="false">"FY"&amp;IF(VALUE(MID(A2173,6,2))&gt;=4,VALUE(LEFT(A2173,4)),VALUE(LEFT(A2173,4))-1)&amp;"-"&amp;TEXT(MOD(IF(VALUE(MID(A2173,6,2))&gt;=4,VALUE(LEFT(A2173,4)),VALUE(LEFT(A2173,4))-1)+1,100),"00")</f>
        <v>FY2022-23</v>
      </c>
      <c r="D2173" s="0" t="s">
        <v>40</v>
      </c>
      <c r="E2173" s="0" t="s">
        <v>40</v>
      </c>
      <c r="F2173" s="0" t="str">
        <f aca="false">INDEX(Mapping!$B$2:$B$465,MATCH(E2173,Mapping!$A$2:$A$465,0))</f>
        <v>TAMIL NADU</v>
      </c>
      <c r="G2173" s="0" t="str">
        <f aca="false">INDEX(Mapping!$C$2:$C$465,MATCH(E2173,Mapping!$A$2:$A$465,0))</f>
        <v>TAMIL NADU</v>
      </c>
      <c r="H2173" s="2" t="n">
        <v>51.36</v>
      </c>
      <c r="I2173" s="3" t="n">
        <v>1.45</v>
      </c>
    </row>
    <row r="2174" customFormat="false" ht="15" hidden="false" customHeight="false" outlineLevel="0" collapsed="false">
      <c r="A2174" s="0" t="s">
        <v>647</v>
      </c>
      <c r="B2174" s="0" t="n">
        <f aca="false">VALUE(LEFT(A2174,4))</f>
        <v>2022</v>
      </c>
      <c r="C2174" s="0" t="str">
        <f aca="false">"FY"&amp;IF(VALUE(MID(A2174,6,2))&gt;=4,VALUE(LEFT(A2174,4)),VALUE(LEFT(A2174,4))-1)&amp;"-"&amp;TEXT(MOD(IF(VALUE(MID(A2174,6,2))&gt;=4,VALUE(LEFT(A2174,4)),VALUE(LEFT(A2174,4))-1)+1,100),"00")</f>
        <v>FY2022-23</v>
      </c>
      <c r="D2174" s="0" t="s">
        <v>67</v>
      </c>
      <c r="E2174" s="0" t="s">
        <v>67</v>
      </c>
      <c r="F2174" s="0" t="str">
        <f aca="false">INDEX(Mapping!$B$2:$B$465,MATCH(E2174,Mapping!$A$2:$A$465,0))</f>
        <v>JINDAL POWER LTD - STAGE 2</v>
      </c>
      <c r="G2174" s="0" t="str">
        <f aca="false">INDEX(Mapping!$C$2:$C$465,MATCH(E2174,Mapping!$A$2:$A$465,0))</f>
        <v>JINDAL POWER LTD (BOTH STAGES)</v>
      </c>
      <c r="H2174" s="2" t="n">
        <v>46.77</v>
      </c>
      <c r="I2174" s="3" t="n">
        <v>1.32</v>
      </c>
    </row>
    <row r="2175" customFormat="false" ht="15" hidden="false" customHeight="false" outlineLevel="0" collapsed="false">
      <c r="A2175" s="0" t="s">
        <v>647</v>
      </c>
      <c r="B2175" s="0" t="n">
        <f aca="false">VALUE(LEFT(A2175,4))</f>
        <v>2022</v>
      </c>
      <c r="C2175" s="0" t="str">
        <f aca="false">"FY"&amp;IF(VALUE(MID(A2175,6,2))&gt;=4,VALUE(LEFT(A2175,4)),VALUE(LEFT(A2175,4))-1)&amp;"-"&amp;TEXT(MOD(IF(VALUE(MID(A2175,6,2))&gt;=4,VALUE(LEFT(A2175,4)),VALUE(LEFT(A2175,4))-1)+1,100),"00")</f>
        <v>FY2022-23</v>
      </c>
      <c r="D2175" s="0" t="s">
        <v>35</v>
      </c>
      <c r="E2175" s="0" t="s">
        <v>35</v>
      </c>
      <c r="F2175" s="0" t="str">
        <f aca="false">INDEX(Mapping!$B$2:$B$465,MATCH(E2175,Mapping!$A$2:$A$465,0))</f>
        <v>TELANGANA</v>
      </c>
      <c r="G2175" s="0" t="str">
        <f aca="false">INDEX(Mapping!$C$2:$C$465,MATCH(E2175,Mapping!$A$2:$A$465,0))</f>
        <v>TELANGANA</v>
      </c>
      <c r="H2175" s="2" t="n">
        <v>43.83</v>
      </c>
      <c r="I2175" s="3" t="n">
        <v>1.23</v>
      </c>
    </row>
    <row r="2176" customFormat="false" ht="15" hidden="false" customHeight="false" outlineLevel="0" collapsed="false">
      <c r="A2176" s="0" t="s">
        <v>647</v>
      </c>
      <c r="B2176" s="0" t="n">
        <f aca="false">VALUE(LEFT(A2176,4))</f>
        <v>2022</v>
      </c>
      <c r="C2176" s="0" t="str">
        <f aca="false">"FY"&amp;IF(VALUE(MID(A2176,6,2))&gt;=4,VALUE(LEFT(A2176,4)),VALUE(LEFT(A2176,4))-1)&amp;"-"&amp;TEXT(MOD(IF(VALUE(MID(A2176,6,2))&gt;=4,VALUE(LEFT(A2176,4)),VALUE(LEFT(A2176,4))-1)+1,100),"00")</f>
        <v>FY2022-23</v>
      </c>
      <c r="D2176" s="0" t="s">
        <v>106</v>
      </c>
      <c r="E2176" s="0" t="s">
        <v>106</v>
      </c>
      <c r="F2176" s="0" t="str">
        <f aca="false">INDEX(Mapping!$B$2:$B$465,MATCH(E2176,Mapping!$A$2:$A$465,0))</f>
        <v>ACB (INDIA)</v>
      </c>
      <c r="G2176" s="0" t="str">
        <f aca="false">INDEX(Mapping!$C$2:$C$465,MATCH(E2176,Mapping!$A$2:$A$465,0))</f>
        <v>ACB (INDIA)</v>
      </c>
      <c r="H2176" s="2" t="n">
        <v>37.04</v>
      </c>
      <c r="I2176" s="3" t="n">
        <v>1.04</v>
      </c>
    </row>
    <row r="2177" customFormat="false" ht="15" hidden="false" customHeight="false" outlineLevel="0" collapsed="false">
      <c r="A2177" s="0" t="s">
        <v>647</v>
      </c>
      <c r="B2177" s="0" t="n">
        <f aca="false">VALUE(LEFT(A2177,4))</f>
        <v>2022</v>
      </c>
      <c r="C2177" s="0" t="str">
        <f aca="false">"FY"&amp;IF(VALUE(MID(A2177,6,2))&gt;=4,VALUE(LEFT(A2177,4)),VALUE(LEFT(A2177,4))-1)&amp;"-"&amp;TEXT(MOD(IF(VALUE(MID(A2177,6,2))&gt;=4,VALUE(LEFT(A2177,4)),VALUE(LEFT(A2177,4))-1)+1,100),"00")</f>
        <v>FY2022-23</v>
      </c>
      <c r="D2177" s="0" t="s">
        <v>82</v>
      </c>
      <c r="E2177" s="0" t="s">
        <v>82</v>
      </c>
      <c r="F2177" s="0" t="str">
        <f aca="false">INDEX(Mapping!$B$2:$B$465,MATCH(E2177,Mapping!$A$2:$A$465,0))</f>
        <v>JINDAL INDIA THERMAL POWER (JITPL)</v>
      </c>
      <c r="G2177" s="0" t="str">
        <f aca="false">INDEX(Mapping!$C$2:$C$465,MATCH(E2177,Mapping!$A$2:$A$465,0))</f>
        <v>JINDAL INDIA THERMAL POWER (JITPL)</v>
      </c>
      <c r="H2177" s="2" t="n">
        <v>31.46</v>
      </c>
      <c r="I2177" s="3" t="n">
        <v>0.89</v>
      </c>
    </row>
    <row r="2178" customFormat="false" ht="15" hidden="false" customHeight="false" outlineLevel="0" collapsed="false">
      <c r="A2178" s="0" t="s">
        <v>647</v>
      </c>
      <c r="B2178" s="0" t="n">
        <f aca="false">VALUE(LEFT(A2178,4))</f>
        <v>2022</v>
      </c>
      <c r="C2178" s="0" t="str">
        <f aca="false">"FY"&amp;IF(VALUE(MID(A2178,6,2))&gt;=4,VALUE(LEFT(A2178,4)),VALUE(LEFT(A2178,4))-1)&amp;"-"&amp;TEXT(MOD(IF(VALUE(MID(A2178,6,2))&gt;=4,VALUE(LEFT(A2178,4)),VALUE(LEFT(A2178,4))-1)+1,100),"00")</f>
        <v>FY2022-23</v>
      </c>
      <c r="D2178" s="0" t="s">
        <v>94</v>
      </c>
      <c r="E2178" s="0" t="s">
        <v>94</v>
      </c>
      <c r="F2178" s="0" t="str">
        <f aca="false">INDEX(Mapping!$B$2:$B$465,MATCH(E2178,Mapping!$A$2:$A$465,0))</f>
        <v>JHARKHAND</v>
      </c>
      <c r="G2178" s="0" t="str">
        <f aca="false">INDEX(Mapping!$C$2:$C$465,MATCH(E2178,Mapping!$A$2:$A$465,0))</f>
        <v>JHARKHAND</v>
      </c>
      <c r="H2178" s="2" t="n">
        <v>30.82</v>
      </c>
      <c r="I2178" s="3" t="n">
        <v>0.87</v>
      </c>
    </row>
    <row r="2179" customFormat="false" ht="15" hidden="false" customHeight="false" outlineLevel="0" collapsed="false">
      <c r="A2179" s="0" t="s">
        <v>647</v>
      </c>
      <c r="B2179" s="0" t="n">
        <f aca="false">VALUE(LEFT(A2179,4))</f>
        <v>2022</v>
      </c>
      <c r="C2179" s="0" t="str">
        <f aca="false">"FY"&amp;IF(VALUE(MID(A2179,6,2))&gt;=4,VALUE(LEFT(A2179,4)),VALUE(LEFT(A2179,4))-1)&amp;"-"&amp;TEXT(MOD(IF(VALUE(MID(A2179,6,2))&gt;=4,VALUE(LEFT(A2179,4)),VALUE(LEFT(A2179,4))-1)+1,100),"00")</f>
        <v>FY2022-23</v>
      </c>
      <c r="D2179" s="0" t="s">
        <v>114</v>
      </c>
      <c r="E2179" s="0" t="s">
        <v>114</v>
      </c>
      <c r="F2179" s="0" t="str">
        <f aca="false">INDEX(Mapping!$B$2:$B$465,MATCH(E2179,Mapping!$A$2:$A$465,0))</f>
        <v>ADANI POWER - RAIGARH TPP (EX-REGL)</v>
      </c>
      <c r="G2179" s="0" t="str">
        <f aca="false">INDEX(Mapping!$C$2:$C$465,MATCH(E2179,Mapping!$A$2:$A$465,0))</f>
        <v>ADANI POWER (ALL PLANTS)</v>
      </c>
      <c r="H2179" s="2" t="n">
        <v>30.72</v>
      </c>
      <c r="I2179" s="3" t="n">
        <v>0.87</v>
      </c>
    </row>
    <row r="2180" customFormat="false" ht="15" hidden="false" customHeight="false" outlineLevel="0" collapsed="false">
      <c r="A2180" s="0" t="s">
        <v>647</v>
      </c>
      <c r="B2180" s="0" t="n">
        <f aca="false">VALUE(LEFT(A2180,4))</f>
        <v>2022</v>
      </c>
      <c r="C2180" s="0" t="str">
        <f aca="false">"FY"&amp;IF(VALUE(MID(A2180,6,2))&gt;=4,VALUE(LEFT(A2180,4)),VALUE(LEFT(A2180,4))-1)&amp;"-"&amp;TEXT(MOD(IF(VALUE(MID(A2180,6,2))&gt;=4,VALUE(LEFT(A2180,4)),VALUE(LEFT(A2180,4))-1)+1,100),"00")</f>
        <v>FY2022-23</v>
      </c>
      <c r="D2180" s="0" t="s">
        <v>44</v>
      </c>
      <c r="E2180" s="0" t="s">
        <v>44</v>
      </c>
      <c r="F2180" s="0" t="str">
        <f aca="false">INDEX(Mapping!$B$2:$B$465,MATCH(E2180,Mapping!$A$2:$A$465,0))</f>
        <v>HARYANA</v>
      </c>
      <c r="G2180" s="0" t="str">
        <f aca="false">INDEX(Mapping!$C$2:$C$465,MATCH(E2180,Mapping!$A$2:$A$465,0))</f>
        <v>HARYANA</v>
      </c>
      <c r="H2180" s="2" t="n">
        <v>29.8</v>
      </c>
      <c r="I2180" s="3" t="n">
        <v>0.84</v>
      </c>
    </row>
    <row r="2181" customFormat="false" ht="15" hidden="false" customHeight="false" outlineLevel="0" collapsed="false">
      <c r="A2181" s="0" t="s">
        <v>647</v>
      </c>
      <c r="B2181" s="0" t="n">
        <f aca="false">VALUE(LEFT(A2181,4))</f>
        <v>2022</v>
      </c>
      <c r="C2181" s="0" t="str">
        <f aca="false">"FY"&amp;IF(VALUE(MID(A2181,6,2))&gt;=4,VALUE(LEFT(A2181,4)),VALUE(LEFT(A2181,4))-1)&amp;"-"&amp;TEXT(MOD(IF(VALUE(MID(A2181,6,2))&gt;=4,VALUE(LEFT(A2181,4)),VALUE(LEFT(A2181,4))-1)+1,100),"00")</f>
        <v>FY2022-23</v>
      </c>
      <c r="D2181" s="0" t="s">
        <v>119</v>
      </c>
      <c r="E2181" s="0" t="s">
        <v>119</v>
      </c>
      <c r="F2181" s="0" t="str">
        <f aca="false">INDEX(Mapping!$B$2:$B$465,MATCH(E2181,Mapping!$A$2:$A$465,0))</f>
        <v>GOA</v>
      </c>
      <c r="G2181" s="0" t="str">
        <f aca="false">INDEX(Mapping!$C$2:$C$465,MATCH(E2181,Mapping!$A$2:$A$465,0))</f>
        <v>GOA</v>
      </c>
      <c r="H2181" s="2" t="n">
        <v>29.24</v>
      </c>
      <c r="I2181" s="3" t="n">
        <v>0.82</v>
      </c>
    </row>
    <row r="2182" customFormat="false" ht="15" hidden="false" customHeight="false" outlineLevel="0" collapsed="false">
      <c r="A2182" s="0" t="s">
        <v>647</v>
      </c>
      <c r="B2182" s="0" t="n">
        <f aca="false">VALUE(LEFT(A2182,4))</f>
        <v>2022</v>
      </c>
      <c r="C2182" s="0" t="str">
        <f aca="false">"FY"&amp;IF(VALUE(MID(A2182,6,2))&gt;=4,VALUE(LEFT(A2182,4)),VALUE(LEFT(A2182,4))-1)&amp;"-"&amp;TEXT(MOD(IF(VALUE(MID(A2182,6,2))&gt;=4,VALUE(LEFT(A2182,4)),VALUE(LEFT(A2182,4))-1)+1,100),"00")</f>
        <v>FY2022-23</v>
      </c>
      <c r="D2182" s="0" t="s">
        <v>181</v>
      </c>
      <c r="E2182" s="0" t="s">
        <v>181</v>
      </c>
      <c r="F2182" s="0" t="str">
        <f aca="false">INDEX(Mapping!$B$2:$B$465,MATCH(E2182,Mapping!$A$2:$A$465,0))</f>
        <v>ARUNACHAL PRADESH</v>
      </c>
      <c r="G2182" s="0" t="str">
        <f aca="false">INDEX(Mapping!$C$2:$C$465,MATCH(E2182,Mapping!$A$2:$A$465,0))</f>
        <v>ARUNACHAL PRADESH</v>
      </c>
      <c r="H2182" s="2" t="n">
        <v>27.11</v>
      </c>
      <c r="I2182" s="3" t="n">
        <v>0.76</v>
      </c>
    </row>
    <row r="2183" customFormat="false" ht="15" hidden="false" customHeight="false" outlineLevel="0" collapsed="false">
      <c r="A2183" s="0" t="s">
        <v>647</v>
      </c>
      <c r="B2183" s="0" t="n">
        <f aca="false">VALUE(LEFT(A2183,4))</f>
        <v>2022</v>
      </c>
      <c r="C2183" s="0" t="str">
        <f aca="false">"FY"&amp;IF(VALUE(MID(A2183,6,2))&gt;=4,VALUE(LEFT(A2183,4)),VALUE(LEFT(A2183,4))-1)&amp;"-"&amp;TEXT(MOD(IF(VALUE(MID(A2183,6,2))&gt;=4,VALUE(LEFT(A2183,4)),VALUE(LEFT(A2183,4))-1)+1,100),"00")</f>
        <v>FY2022-23</v>
      </c>
      <c r="D2183" s="0" t="s">
        <v>193</v>
      </c>
      <c r="E2183" s="0" t="s">
        <v>193</v>
      </c>
      <c r="F2183" s="0" t="str">
        <f aca="false">INDEX(Mapping!$B$2:$B$465,MATCH(E2183,Mapping!$A$2:$A$465,0))</f>
        <v>MIZORAM</v>
      </c>
      <c r="G2183" s="0" t="str">
        <f aca="false">INDEX(Mapping!$C$2:$C$465,MATCH(E2183,Mapping!$A$2:$A$465,0))</f>
        <v>MIZORAM</v>
      </c>
      <c r="H2183" s="2" t="n">
        <v>26.16</v>
      </c>
      <c r="I2183" s="3" t="n">
        <v>0.74</v>
      </c>
    </row>
    <row r="2184" customFormat="false" ht="15" hidden="false" customHeight="false" outlineLevel="0" collapsed="false">
      <c r="A2184" s="0" t="s">
        <v>647</v>
      </c>
      <c r="B2184" s="0" t="n">
        <f aca="false">VALUE(LEFT(A2184,4))</f>
        <v>2022</v>
      </c>
      <c r="C2184" s="0" t="str">
        <f aca="false">"FY"&amp;IF(VALUE(MID(A2184,6,2))&gt;=4,VALUE(LEFT(A2184,4)),VALUE(LEFT(A2184,4))-1)&amp;"-"&amp;TEXT(MOD(IF(VALUE(MID(A2184,6,2))&gt;=4,VALUE(LEFT(A2184,4)),VALUE(LEFT(A2184,4))-1)+1,100),"00")</f>
        <v>FY2022-23</v>
      </c>
      <c r="D2184" s="0" t="s">
        <v>142</v>
      </c>
      <c r="E2184" s="0" t="s">
        <v>142</v>
      </c>
      <c r="F2184" s="0" t="str">
        <f aca="false">INDEX(Mapping!$B$2:$B$465,MATCH(E2184,Mapping!$A$2:$A$465,0))</f>
        <v>SAINJ HEP</v>
      </c>
      <c r="G2184" s="0" t="str">
        <f aca="false">INDEX(Mapping!$C$2:$C$465,MATCH(E2184,Mapping!$A$2:$A$465,0))</f>
        <v>SAINJ HEP</v>
      </c>
      <c r="H2184" s="2" t="n">
        <v>23.73</v>
      </c>
      <c r="I2184" s="3" t="n">
        <v>0.67</v>
      </c>
    </row>
    <row r="2185" customFormat="false" ht="15" hidden="false" customHeight="false" outlineLevel="0" collapsed="false">
      <c r="A2185" s="0" t="s">
        <v>647</v>
      </c>
      <c r="B2185" s="0" t="n">
        <f aca="false">VALUE(LEFT(A2185,4))</f>
        <v>2022</v>
      </c>
      <c r="C2185" s="0" t="str">
        <f aca="false">"FY"&amp;IF(VALUE(MID(A2185,6,2))&gt;=4,VALUE(LEFT(A2185,4)),VALUE(LEFT(A2185,4))-1)&amp;"-"&amp;TEXT(MOD(IF(VALUE(MID(A2185,6,2))&gt;=4,VALUE(LEFT(A2185,4)),VALUE(LEFT(A2185,4))-1)+1,100),"00")</f>
        <v>FY2022-23</v>
      </c>
      <c r="D2185" s="0" t="s">
        <v>412</v>
      </c>
      <c r="E2185" s="0" t="s">
        <v>412</v>
      </c>
      <c r="F2185" s="0" t="str">
        <f aca="false">INDEX(Mapping!$B$2:$B$465,MATCH(E2185,Mapping!$A$2:$A$465,0))</f>
        <v>CGPL</v>
      </c>
      <c r="G2185" s="0" t="str">
        <f aca="false">INDEX(Mapping!$C$2:$C$465,MATCH(E2185,Mapping!$A$2:$A$465,0))</f>
        <v>CGPL</v>
      </c>
      <c r="H2185" s="2" t="n">
        <v>23.61</v>
      </c>
      <c r="I2185" s="3" t="n">
        <v>0.67</v>
      </c>
    </row>
    <row r="2186" customFormat="false" ht="15" hidden="false" customHeight="false" outlineLevel="0" collapsed="false">
      <c r="A2186" s="0" t="s">
        <v>647</v>
      </c>
      <c r="B2186" s="0" t="n">
        <f aca="false">VALUE(LEFT(A2186,4))</f>
        <v>2022</v>
      </c>
      <c r="C2186" s="0" t="str">
        <f aca="false">"FY"&amp;IF(VALUE(MID(A2186,6,2))&gt;=4,VALUE(LEFT(A2186,4)),VALUE(LEFT(A2186,4))-1)&amp;"-"&amp;TEXT(MOD(IF(VALUE(MID(A2186,6,2))&gt;=4,VALUE(LEFT(A2186,4)),VALUE(LEFT(A2186,4))-1)+1,100),"00")</f>
        <v>FY2022-23</v>
      </c>
      <c r="D2186" s="0" t="s">
        <v>61</v>
      </c>
      <c r="E2186" s="0" t="s">
        <v>61</v>
      </c>
      <c r="F2186" s="0" t="str">
        <f aca="false">INDEX(Mapping!$B$2:$B$465,MATCH(E2186,Mapping!$A$2:$A$465,0))</f>
        <v>ASSAM</v>
      </c>
      <c r="G2186" s="0" t="str">
        <f aca="false">INDEX(Mapping!$C$2:$C$465,MATCH(E2186,Mapping!$A$2:$A$465,0))</f>
        <v>ASSAM</v>
      </c>
      <c r="H2186" s="2" t="n">
        <v>22.46</v>
      </c>
      <c r="I2186" s="3" t="n">
        <v>0.63</v>
      </c>
    </row>
    <row r="2187" customFormat="false" ht="15" hidden="false" customHeight="false" outlineLevel="0" collapsed="false">
      <c r="A2187" s="0" t="s">
        <v>647</v>
      </c>
      <c r="B2187" s="0" t="n">
        <f aca="false">VALUE(LEFT(A2187,4))</f>
        <v>2022</v>
      </c>
      <c r="C2187" s="0" t="str">
        <f aca="false">"FY"&amp;IF(VALUE(MID(A2187,6,2))&gt;=4,VALUE(LEFT(A2187,4)),VALUE(LEFT(A2187,4))-1)&amp;"-"&amp;TEXT(MOD(IF(VALUE(MID(A2187,6,2))&gt;=4,VALUE(LEFT(A2187,4)),VALUE(LEFT(A2187,4))-1)+1,100),"00")</f>
        <v>FY2022-23</v>
      </c>
      <c r="D2187" s="0" t="s">
        <v>128</v>
      </c>
      <c r="E2187" s="0" t="s">
        <v>128</v>
      </c>
      <c r="F2187" s="0" t="str">
        <f aca="false">INDEX(Mapping!$B$2:$B$465,MATCH(E2187,Mapping!$A$2:$A$465,0))</f>
        <v>AD HYDRO POWER</v>
      </c>
      <c r="G2187" s="0" t="str">
        <f aca="false">INDEX(Mapping!$C$2:$C$465,MATCH(E2187,Mapping!$A$2:$A$465,0))</f>
        <v>AD HYDRO POWER</v>
      </c>
      <c r="H2187" s="2" t="n">
        <v>20.49</v>
      </c>
      <c r="I2187" s="3" t="n">
        <v>0.58</v>
      </c>
    </row>
    <row r="2188" customFormat="false" ht="15" hidden="false" customHeight="false" outlineLevel="0" collapsed="false">
      <c r="A2188" s="0" t="s">
        <v>647</v>
      </c>
      <c r="B2188" s="0" t="n">
        <f aca="false">VALUE(LEFT(A2188,4))</f>
        <v>2022</v>
      </c>
      <c r="C2188" s="0" t="str">
        <f aca="false">"FY"&amp;IF(VALUE(MID(A2188,6,2))&gt;=4,VALUE(LEFT(A2188,4)),VALUE(LEFT(A2188,4))-1)&amp;"-"&amp;TEXT(MOD(IF(VALUE(MID(A2188,6,2))&gt;=4,VALUE(LEFT(A2188,4)),VALUE(LEFT(A2188,4))-1)+1,100),"00")</f>
        <v>FY2022-23</v>
      </c>
      <c r="D2188" s="0" t="s">
        <v>116</v>
      </c>
      <c r="E2188" s="0" t="s">
        <v>116</v>
      </c>
      <c r="F2188" s="0" t="str">
        <f aca="false">INDEX(Mapping!$B$2:$B$465,MATCH(E2188,Mapping!$A$2:$A$465,0))</f>
        <v>RKM POWERGEN</v>
      </c>
      <c r="G2188" s="0" t="str">
        <f aca="false">INDEX(Mapping!$C$2:$C$465,MATCH(E2188,Mapping!$A$2:$A$465,0))</f>
        <v>RKM POWERGEN</v>
      </c>
      <c r="H2188" s="2" t="n">
        <v>18</v>
      </c>
      <c r="I2188" s="3" t="n">
        <v>0.51</v>
      </c>
    </row>
    <row r="2189" customFormat="false" ht="15" hidden="false" customHeight="false" outlineLevel="0" collapsed="false">
      <c r="A2189" s="0" t="s">
        <v>647</v>
      </c>
      <c r="B2189" s="0" t="n">
        <f aca="false">VALUE(LEFT(A2189,4))</f>
        <v>2022</v>
      </c>
      <c r="C2189" s="0" t="str">
        <f aca="false">"FY"&amp;IF(VALUE(MID(A2189,6,2))&gt;=4,VALUE(LEFT(A2189,4)),VALUE(LEFT(A2189,4))-1)&amp;"-"&amp;TEXT(MOD(IF(VALUE(MID(A2189,6,2))&gt;=4,VALUE(LEFT(A2189,4)),VALUE(LEFT(A2189,4))-1)+1,100),"00")</f>
        <v>FY2022-23</v>
      </c>
      <c r="D2189" s="0" t="s">
        <v>37</v>
      </c>
      <c r="E2189" s="0" t="s">
        <v>37</v>
      </c>
      <c r="F2189" s="0" t="str">
        <f aca="false">INDEX(Mapping!$B$2:$B$465,MATCH(E2189,Mapping!$A$2:$A$465,0))</f>
        <v>MAHARASHTRA</v>
      </c>
      <c r="G2189" s="0" t="str">
        <f aca="false">INDEX(Mapping!$C$2:$C$465,MATCH(E2189,Mapping!$A$2:$A$465,0))</f>
        <v>MAHARASHTRA</v>
      </c>
      <c r="H2189" s="2" t="n">
        <v>17.4</v>
      </c>
      <c r="I2189" s="3" t="n">
        <v>0.49</v>
      </c>
    </row>
    <row r="2190" customFormat="false" ht="15" hidden="false" customHeight="false" outlineLevel="0" collapsed="false">
      <c r="A2190" s="0" t="s">
        <v>647</v>
      </c>
      <c r="B2190" s="0" t="n">
        <f aca="false">VALUE(LEFT(A2190,4))</f>
        <v>2022</v>
      </c>
      <c r="C2190" s="0" t="str">
        <f aca="false">"FY"&amp;IF(VALUE(MID(A2190,6,2))&gt;=4,VALUE(LEFT(A2190,4)),VALUE(LEFT(A2190,4))-1)&amp;"-"&amp;TEXT(MOD(IF(VALUE(MID(A2190,6,2))&gt;=4,VALUE(LEFT(A2190,4)),VALUE(LEFT(A2190,4))-1)+1,100),"00")</f>
        <v>FY2022-23</v>
      </c>
      <c r="D2190" s="0" t="s">
        <v>122</v>
      </c>
      <c r="E2190" s="0" t="s">
        <v>122</v>
      </c>
      <c r="F2190" s="0" t="str">
        <f aca="false">INDEX(Mapping!$B$2:$B$465,MATCH(E2190,Mapping!$A$2:$A$465,0))</f>
        <v>KARCHAM WANGTOO HEP</v>
      </c>
      <c r="G2190" s="0" t="str">
        <f aca="false">INDEX(Mapping!$C$2:$C$465,MATCH(E2190,Mapping!$A$2:$A$465,0))</f>
        <v>KARCHAM WANGTOO HEP</v>
      </c>
      <c r="H2190" s="2" t="n">
        <v>17.38</v>
      </c>
      <c r="I2190" s="3" t="n">
        <v>0.49</v>
      </c>
    </row>
    <row r="2191" customFormat="false" ht="15" hidden="false" customHeight="false" outlineLevel="0" collapsed="false">
      <c r="A2191" s="0" t="s">
        <v>647</v>
      </c>
      <c r="B2191" s="0" t="n">
        <f aca="false">VALUE(LEFT(A2191,4))</f>
        <v>2022</v>
      </c>
      <c r="C2191" s="0" t="str">
        <f aca="false">"FY"&amp;IF(VALUE(MID(A2191,6,2))&gt;=4,VALUE(LEFT(A2191,4)),VALUE(LEFT(A2191,4))-1)&amp;"-"&amp;TEXT(MOD(IF(VALUE(MID(A2191,6,2))&gt;=4,VALUE(LEFT(A2191,4)),VALUE(LEFT(A2191,4))-1)+1,100),"00")</f>
        <v>FY2022-23</v>
      </c>
      <c r="D2191" s="0" t="s">
        <v>167</v>
      </c>
      <c r="E2191" s="0" t="s">
        <v>167</v>
      </c>
      <c r="F2191" s="0" t="str">
        <f aca="false">INDEX(Mapping!$B$2:$B$465,MATCH(E2191,Mapping!$A$2:$A$465,0))</f>
        <v>SEIL ENERGY INDIA (EX-SEMBCORP)</v>
      </c>
      <c r="G2191" s="0" t="str">
        <f aca="false">INDEX(Mapping!$C$2:$C$465,MATCH(E2191,Mapping!$A$2:$A$465,0))</f>
        <v>SEIL ENERGY INDIA</v>
      </c>
      <c r="H2191" s="2" t="n">
        <v>16.96</v>
      </c>
      <c r="I2191" s="3" t="n">
        <v>0.48</v>
      </c>
    </row>
    <row r="2192" customFormat="false" ht="15" hidden="false" customHeight="false" outlineLevel="0" collapsed="false">
      <c r="A2192" s="0" t="s">
        <v>647</v>
      </c>
      <c r="B2192" s="0" t="n">
        <f aca="false">VALUE(LEFT(A2192,4))</f>
        <v>2022</v>
      </c>
      <c r="C2192" s="0" t="str">
        <f aca="false">"FY"&amp;IF(VALUE(MID(A2192,6,2))&gt;=4,VALUE(LEFT(A2192,4)),VALUE(LEFT(A2192,4))-1)&amp;"-"&amp;TEXT(MOD(IF(VALUE(MID(A2192,6,2))&gt;=4,VALUE(LEFT(A2192,4)),VALUE(LEFT(A2192,4))-1)+1,100),"00")</f>
        <v>FY2022-23</v>
      </c>
      <c r="D2192" s="0" t="s">
        <v>143</v>
      </c>
      <c r="E2192" s="0" t="s">
        <v>143</v>
      </c>
      <c r="F2192" s="0" t="str">
        <f aca="false">INDEX(Mapping!$B$2:$B$465,MATCH(E2192,Mapping!$A$2:$A$465,0))</f>
        <v>MARUTI CLEAN COAL &amp; POWER</v>
      </c>
      <c r="G2192" s="0" t="str">
        <f aca="false">INDEX(Mapping!$C$2:$C$465,MATCH(E2192,Mapping!$A$2:$A$465,0))</f>
        <v>MARUTI CLEAN COAL &amp; POWER</v>
      </c>
      <c r="H2192" s="2" t="n">
        <v>15.26</v>
      </c>
      <c r="I2192" s="3" t="n">
        <v>0.43</v>
      </c>
    </row>
    <row r="2193" customFormat="false" ht="15" hidden="false" customHeight="false" outlineLevel="0" collapsed="false">
      <c r="A2193" s="0" t="s">
        <v>647</v>
      </c>
      <c r="B2193" s="0" t="n">
        <f aca="false">VALUE(LEFT(A2193,4))</f>
        <v>2022</v>
      </c>
      <c r="C2193" s="0" t="str">
        <f aca="false">"FY"&amp;IF(VALUE(MID(A2193,6,2))&gt;=4,VALUE(LEFT(A2193,4)),VALUE(LEFT(A2193,4))-1)&amp;"-"&amp;TEXT(MOD(IF(VALUE(MID(A2193,6,2))&gt;=4,VALUE(LEFT(A2193,4)),VALUE(LEFT(A2193,4))-1)+1,100),"00")</f>
        <v>FY2022-23</v>
      </c>
      <c r="D2193" s="0" t="s">
        <v>152</v>
      </c>
      <c r="E2193" s="0" t="s">
        <v>152</v>
      </c>
      <c r="F2193" s="0" t="str">
        <f aca="false">INDEX(Mapping!$B$2:$B$465,MATCH(E2193,Mapping!$A$2:$A$465,0))</f>
        <v>CHANDIGARH</v>
      </c>
      <c r="G2193" s="0" t="str">
        <f aca="false">INDEX(Mapping!$C$2:$C$465,MATCH(E2193,Mapping!$A$2:$A$465,0))</f>
        <v>CHANDIGARH</v>
      </c>
      <c r="H2193" s="2" t="n">
        <v>15.24</v>
      </c>
      <c r="I2193" s="3" t="n">
        <v>0.43</v>
      </c>
    </row>
    <row r="2194" customFormat="false" ht="15" hidden="false" customHeight="false" outlineLevel="0" collapsed="false">
      <c r="A2194" s="0" t="s">
        <v>647</v>
      </c>
      <c r="B2194" s="0" t="n">
        <f aca="false">VALUE(LEFT(A2194,4))</f>
        <v>2022</v>
      </c>
      <c r="C2194" s="0" t="str">
        <f aca="false">"FY"&amp;IF(VALUE(MID(A2194,6,2))&gt;=4,VALUE(LEFT(A2194,4)),VALUE(LEFT(A2194,4))-1)&amp;"-"&amp;TEXT(MOD(IF(VALUE(MID(A2194,6,2))&gt;=4,VALUE(LEFT(A2194,4)),VALUE(LEFT(A2194,4))-1)+1,100),"00")</f>
        <v>FY2022-23</v>
      </c>
      <c r="D2194" s="0" t="s">
        <v>56</v>
      </c>
      <c r="E2194" s="0" t="s">
        <v>56</v>
      </c>
      <c r="F2194" s="0" t="str">
        <f aca="false">INDEX(Mapping!$B$2:$B$465,MATCH(E2194,Mapping!$A$2:$A$465,0))</f>
        <v>UTTARAKHAND</v>
      </c>
      <c r="G2194" s="0" t="str">
        <f aca="false">INDEX(Mapping!$C$2:$C$465,MATCH(E2194,Mapping!$A$2:$A$465,0))</f>
        <v>UTTARAKHAND</v>
      </c>
      <c r="H2194" s="2" t="n">
        <v>13.12</v>
      </c>
      <c r="I2194" s="3" t="n">
        <v>0.37</v>
      </c>
    </row>
    <row r="2195" customFormat="false" ht="15" hidden="false" customHeight="false" outlineLevel="0" collapsed="false">
      <c r="A2195" s="0" t="s">
        <v>647</v>
      </c>
      <c r="B2195" s="0" t="n">
        <f aca="false">VALUE(LEFT(A2195,4))</f>
        <v>2022</v>
      </c>
      <c r="C2195" s="0" t="str">
        <f aca="false">"FY"&amp;IF(VALUE(MID(A2195,6,2))&gt;=4,VALUE(LEFT(A2195,4)),VALUE(LEFT(A2195,4))-1)&amp;"-"&amp;TEXT(MOD(IF(VALUE(MID(A2195,6,2))&gt;=4,VALUE(LEFT(A2195,4)),VALUE(LEFT(A2195,4))-1)+1,100),"00")</f>
        <v>FY2022-23</v>
      </c>
      <c r="D2195" s="0" t="s">
        <v>203</v>
      </c>
      <c r="E2195" s="0" t="s">
        <v>203</v>
      </c>
      <c r="F2195" s="0" t="str">
        <f aca="false">INDEX(Mapping!$B$2:$B$465,MATCH(E2195,Mapping!$A$2:$A$465,0))</f>
        <v>ADHUNIK POWER</v>
      </c>
      <c r="G2195" s="0" t="str">
        <f aca="false">INDEX(Mapping!$C$2:$C$465,MATCH(E2195,Mapping!$A$2:$A$465,0))</f>
        <v>ADHUNIK POWER</v>
      </c>
      <c r="H2195" s="2" t="n">
        <v>12.34</v>
      </c>
      <c r="I2195" s="3" t="n">
        <v>0.35</v>
      </c>
    </row>
    <row r="2196" customFormat="false" ht="15" hidden="false" customHeight="false" outlineLevel="0" collapsed="false">
      <c r="A2196" s="0" t="s">
        <v>647</v>
      </c>
      <c r="B2196" s="0" t="n">
        <f aca="false">VALUE(LEFT(A2196,4))</f>
        <v>2022</v>
      </c>
      <c r="C2196" s="0" t="str">
        <f aca="false">"FY"&amp;IF(VALUE(MID(A2196,6,2))&gt;=4,VALUE(LEFT(A2196,4)),VALUE(LEFT(A2196,4))-1)&amp;"-"&amp;TEXT(MOD(IF(VALUE(MID(A2196,6,2))&gt;=4,VALUE(LEFT(A2196,4)),VALUE(LEFT(A2196,4))-1)+1,100),"00")</f>
        <v>FY2022-23</v>
      </c>
      <c r="D2196" s="0" t="s">
        <v>43</v>
      </c>
      <c r="E2196" s="0" t="s">
        <v>43</v>
      </c>
      <c r="F2196" s="0" t="str">
        <f aca="false">INDEX(Mapping!$B$2:$B$465,MATCH(E2196,Mapping!$A$2:$A$465,0))</f>
        <v>ODISHA</v>
      </c>
      <c r="G2196" s="0" t="str">
        <f aca="false">INDEX(Mapping!$C$2:$C$465,MATCH(E2196,Mapping!$A$2:$A$465,0))</f>
        <v>ODISHA</v>
      </c>
      <c r="H2196" s="2" t="n">
        <v>11.66</v>
      </c>
      <c r="I2196" s="3" t="n">
        <v>0.33</v>
      </c>
    </row>
    <row r="2197" customFormat="false" ht="15" hidden="false" customHeight="false" outlineLevel="0" collapsed="false">
      <c r="A2197" s="0" t="s">
        <v>647</v>
      </c>
      <c r="B2197" s="0" t="n">
        <f aca="false">VALUE(LEFT(A2197,4))</f>
        <v>2022</v>
      </c>
      <c r="C2197" s="0" t="str">
        <f aca="false">"FY"&amp;IF(VALUE(MID(A2197,6,2))&gt;=4,VALUE(LEFT(A2197,4)),VALUE(LEFT(A2197,4))-1)&amp;"-"&amp;TEXT(MOD(IF(VALUE(MID(A2197,6,2))&gt;=4,VALUE(LEFT(A2197,4)),VALUE(LEFT(A2197,4))-1)+1,100),"00")</f>
        <v>FY2022-23</v>
      </c>
      <c r="D2197" s="0" t="s">
        <v>39</v>
      </c>
      <c r="E2197" s="0" t="s">
        <v>39</v>
      </c>
      <c r="F2197" s="0" t="str">
        <f aca="false">INDEX(Mapping!$B$2:$B$465,MATCH(E2197,Mapping!$A$2:$A$465,0))</f>
        <v>WEST BENGAL</v>
      </c>
      <c r="G2197" s="0" t="str">
        <f aca="false">INDEX(Mapping!$C$2:$C$465,MATCH(E2197,Mapping!$A$2:$A$465,0))</f>
        <v>WEST BENGAL</v>
      </c>
      <c r="H2197" s="2" t="n">
        <v>11.62</v>
      </c>
      <c r="I2197" s="3" t="n">
        <v>0.33</v>
      </c>
    </row>
    <row r="2198" customFormat="false" ht="15" hidden="false" customHeight="false" outlineLevel="0" collapsed="false">
      <c r="A2198" s="0" t="s">
        <v>647</v>
      </c>
      <c r="B2198" s="0" t="n">
        <f aca="false">VALUE(LEFT(A2198,4))</f>
        <v>2022</v>
      </c>
      <c r="C2198" s="0" t="str">
        <f aca="false">"FY"&amp;IF(VALUE(MID(A2198,6,2))&gt;=4,VALUE(LEFT(A2198,4)),VALUE(LEFT(A2198,4))-1)&amp;"-"&amp;TEXT(MOD(IF(VALUE(MID(A2198,6,2))&gt;=4,VALUE(LEFT(A2198,4)),VALUE(LEFT(A2198,4))-1)+1,100),"00")</f>
        <v>FY2022-23</v>
      </c>
      <c r="D2198" s="0" t="s">
        <v>154</v>
      </c>
      <c r="E2198" s="0" t="s">
        <v>154</v>
      </c>
      <c r="F2198" s="0" t="str">
        <f aca="false">INDEX(Mapping!$B$2:$B$465,MATCH(E2198,Mapping!$A$2:$A$465,0))</f>
        <v>DVC</v>
      </c>
      <c r="G2198" s="0" t="str">
        <f aca="false">INDEX(Mapping!$C$2:$C$465,MATCH(E2198,Mapping!$A$2:$A$465,0))</f>
        <v>DVC</v>
      </c>
      <c r="H2198" s="2" t="n">
        <v>10.37</v>
      </c>
      <c r="I2198" s="3" t="n">
        <v>0.29</v>
      </c>
    </row>
    <row r="2199" customFormat="false" ht="15" hidden="false" customHeight="false" outlineLevel="0" collapsed="false">
      <c r="A2199" s="0" t="s">
        <v>647</v>
      </c>
      <c r="B2199" s="0" t="n">
        <f aca="false">VALUE(LEFT(A2199,4))</f>
        <v>2022</v>
      </c>
      <c r="C2199" s="0" t="str">
        <f aca="false">"FY"&amp;IF(VALUE(MID(A2199,6,2))&gt;=4,VALUE(LEFT(A2199,4)),VALUE(LEFT(A2199,4))-1)&amp;"-"&amp;TEXT(MOD(IF(VALUE(MID(A2199,6,2))&gt;=4,VALUE(LEFT(A2199,4)),VALUE(LEFT(A2199,4))-1)+1,100),"00")</f>
        <v>FY2022-23</v>
      </c>
      <c r="D2199" s="0" t="s">
        <v>240</v>
      </c>
      <c r="E2199" s="0" t="s">
        <v>240</v>
      </c>
      <c r="F2199" s="0" t="str">
        <f aca="false">INDEX(Mapping!$B$2:$B$465,MATCH(E2199,Mapping!$A$2:$A$465,0))</f>
        <v>CHUZACHEN HEP</v>
      </c>
      <c r="G2199" s="0" t="str">
        <f aca="false">INDEX(Mapping!$C$2:$C$465,MATCH(E2199,Mapping!$A$2:$A$465,0))</f>
        <v>CHUZACHEN HEP</v>
      </c>
      <c r="H2199" s="2" t="n">
        <v>10.14</v>
      </c>
      <c r="I2199" s="3" t="n">
        <v>0.29</v>
      </c>
    </row>
    <row r="2200" customFormat="false" ht="15" hidden="false" customHeight="false" outlineLevel="0" collapsed="false">
      <c r="A2200" s="0" t="s">
        <v>647</v>
      </c>
      <c r="B2200" s="0" t="n">
        <f aca="false">VALUE(LEFT(A2200,4))</f>
        <v>2022</v>
      </c>
      <c r="C2200" s="0" t="str">
        <f aca="false">"FY"&amp;IF(VALUE(MID(A2200,6,2))&gt;=4,VALUE(LEFT(A2200,4)),VALUE(LEFT(A2200,4))-1)&amp;"-"&amp;TEXT(MOD(IF(VALUE(MID(A2200,6,2))&gt;=4,VALUE(LEFT(A2200,4)),VALUE(LEFT(A2200,4))-1)+1,100),"00")</f>
        <v>FY2022-23</v>
      </c>
      <c r="D2200" s="0" t="s">
        <v>253</v>
      </c>
      <c r="E2200" s="0" t="s">
        <v>253</v>
      </c>
      <c r="F2200" s="0" t="str">
        <f aca="false">INDEX(Mapping!$B$2:$B$465,MATCH(E2200,Mapping!$A$2:$A$465,0))</f>
        <v>NAGALAND</v>
      </c>
      <c r="G2200" s="0" t="str">
        <f aca="false">INDEX(Mapping!$C$2:$C$465,MATCH(E2200,Mapping!$A$2:$A$465,0))</f>
        <v>NAGALAND</v>
      </c>
      <c r="H2200" s="2" t="n">
        <v>9.22</v>
      </c>
      <c r="I2200" s="3" t="n">
        <v>0.26</v>
      </c>
    </row>
    <row r="2201" customFormat="false" ht="15" hidden="false" customHeight="false" outlineLevel="0" collapsed="false">
      <c r="A2201" s="0" t="s">
        <v>647</v>
      </c>
      <c r="B2201" s="0" t="n">
        <f aca="false">VALUE(LEFT(A2201,4))</f>
        <v>2022</v>
      </c>
      <c r="C2201" s="0" t="str">
        <f aca="false">"FY"&amp;IF(VALUE(MID(A2201,6,2))&gt;=4,VALUE(LEFT(A2201,4)),VALUE(LEFT(A2201,4))-1)&amp;"-"&amp;TEXT(MOD(IF(VALUE(MID(A2201,6,2))&gt;=4,VALUE(LEFT(A2201,4)),VALUE(LEFT(A2201,4))-1)+1,100),"00")</f>
        <v>FY2022-23</v>
      </c>
      <c r="D2201" s="0" t="s">
        <v>228</v>
      </c>
      <c r="E2201" s="0" t="s">
        <v>228</v>
      </c>
      <c r="F2201" s="0" t="str">
        <f aca="false">INDEX(Mapping!$B$2:$B$465,MATCH(E2201,Mapping!$A$2:$A$465,0))</f>
        <v>OTPC PALATANA</v>
      </c>
      <c r="G2201" s="0" t="str">
        <f aca="false">INDEX(Mapping!$C$2:$C$465,MATCH(E2201,Mapping!$A$2:$A$465,0))</f>
        <v>OTPC PALATANA</v>
      </c>
      <c r="H2201" s="2" t="n">
        <v>8.99</v>
      </c>
      <c r="I2201" s="3" t="n">
        <v>0.25</v>
      </c>
    </row>
    <row r="2202" customFormat="false" ht="15" hidden="false" customHeight="false" outlineLevel="0" collapsed="false">
      <c r="A2202" s="0" t="s">
        <v>647</v>
      </c>
      <c r="B2202" s="0" t="n">
        <f aca="false">VALUE(LEFT(A2202,4))</f>
        <v>2022</v>
      </c>
      <c r="C2202" s="0" t="str">
        <f aca="false">"FY"&amp;IF(VALUE(MID(A2202,6,2))&gt;=4,VALUE(LEFT(A2202,4)),VALUE(LEFT(A2202,4))-1)&amp;"-"&amp;TEXT(MOD(IF(VALUE(MID(A2202,6,2))&gt;=4,VALUE(LEFT(A2202,4)),VALUE(LEFT(A2202,4))-1)+1,100),"00")</f>
        <v>FY2022-23</v>
      </c>
      <c r="D2202" s="0" t="s">
        <v>31</v>
      </c>
      <c r="E2202" s="0" t="s">
        <v>31</v>
      </c>
      <c r="F2202" s="0" t="str">
        <f aca="false">INDEX(Mapping!$B$2:$B$465,MATCH(E2202,Mapping!$A$2:$A$465,0))</f>
        <v>GUJARAT</v>
      </c>
      <c r="G2202" s="0" t="str">
        <f aca="false">INDEX(Mapping!$C$2:$C$465,MATCH(E2202,Mapping!$A$2:$A$465,0))</f>
        <v>GUJARAT</v>
      </c>
      <c r="H2202" s="2" t="n">
        <v>8.73</v>
      </c>
      <c r="I2202" s="3" t="n">
        <v>0.25</v>
      </c>
    </row>
    <row r="2203" customFormat="false" ht="15" hidden="false" customHeight="false" outlineLevel="0" collapsed="false">
      <c r="A2203" s="0" t="s">
        <v>647</v>
      </c>
      <c r="B2203" s="0" t="n">
        <f aca="false">VALUE(LEFT(A2203,4))</f>
        <v>2022</v>
      </c>
      <c r="C2203" s="0" t="str">
        <f aca="false">"FY"&amp;IF(VALUE(MID(A2203,6,2))&gt;=4,VALUE(LEFT(A2203,4)),VALUE(LEFT(A2203,4))-1)&amp;"-"&amp;TEXT(MOD(IF(VALUE(MID(A2203,6,2))&gt;=4,VALUE(LEFT(A2203,4)),VALUE(LEFT(A2203,4))-1)+1,100),"00")</f>
        <v>FY2022-23</v>
      </c>
      <c r="D2203" s="0" t="s">
        <v>79</v>
      </c>
      <c r="E2203" s="0" t="s">
        <v>79</v>
      </c>
      <c r="F2203" s="0" t="str">
        <f aca="false">INDEX(Mapping!$B$2:$B$465,MATCH(E2203,Mapping!$A$2:$A$465,0))</f>
        <v>MAHAN ENERGEN (EX-ESSAR POWER MP)</v>
      </c>
      <c r="G2203" s="0" t="str">
        <f aca="false">INDEX(Mapping!$C$2:$C$465,MATCH(E2203,Mapping!$A$2:$A$465,0))</f>
        <v>ADANI POWER (ALL PLANTS)</v>
      </c>
      <c r="H2203" s="2" t="n">
        <v>7.44</v>
      </c>
      <c r="I2203" s="3" t="n">
        <v>0.21</v>
      </c>
    </row>
    <row r="2204" customFormat="false" ht="15" hidden="false" customHeight="false" outlineLevel="0" collapsed="false">
      <c r="A2204" s="0" t="s">
        <v>647</v>
      </c>
      <c r="B2204" s="0" t="n">
        <f aca="false">VALUE(LEFT(A2204,4))</f>
        <v>2022</v>
      </c>
      <c r="C2204" s="0" t="str">
        <f aca="false">"FY"&amp;IF(VALUE(MID(A2204,6,2))&gt;=4,VALUE(LEFT(A2204,4)),VALUE(LEFT(A2204,4))-1)&amp;"-"&amp;TEXT(MOD(IF(VALUE(MID(A2204,6,2))&gt;=4,VALUE(LEFT(A2204,4)),VALUE(LEFT(A2204,4))-1)+1,100),"00")</f>
        <v>FY2022-23</v>
      </c>
      <c r="D2204" s="0" t="s">
        <v>155</v>
      </c>
      <c r="E2204" s="0" t="s">
        <v>155</v>
      </c>
      <c r="F2204" s="0" t="str">
        <f aca="false">INDEX(Mapping!$B$2:$B$465,MATCH(E2204,Mapping!$A$2:$A$465,0))</f>
        <v>SKS POWER</v>
      </c>
      <c r="G2204" s="0" t="str">
        <f aca="false">INDEX(Mapping!$C$2:$C$465,MATCH(E2204,Mapping!$A$2:$A$465,0))</f>
        <v>SKS POWER</v>
      </c>
      <c r="H2204" s="2" t="n">
        <v>7.13</v>
      </c>
      <c r="I2204" s="3" t="n">
        <v>0.2</v>
      </c>
    </row>
    <row r="2205" customFormat="false" ht="15" hidden="false" customHeight="false" outlineLevel="0" collapsed="false">
      <c r="A2205" s="0" t="s">
        <v>647</v>
      </c>
      <c r="B2205" s="0" t="n">
        <f aca="false">VALUE(LEFT(A2205,4))</f>
        <v>2022</v>
      </c>
      <c r="C2205" s="0" t="str">
        <f aca="false">"FY"&amp;IF(VALUE(MID(A2205,6,2))&gt;=4,VALUE(LEFT(A2205,4)),VALUE(LEFT(A2205,4))-1)&amp;"-"&amp;TEXT(MOD(IF(VALUE(MID(A2205,6,2))&gt;=4,VALUE(LEFT(A2205,4)),VALUE(LEFT(A2205,4))-1)+1,100),"00")</f>
        <v>FY2022-23</v>
      </c>
      <c r="D2205" s="0" t="s">
        <v>327</v>
      </c>
      <c r="E2205" s="0" t="s">
        <v>327</v>
      </c>
      <c r="F2205" s="0" t="str">
        <f aca="false">INDEX(Mapping!$B$2:$B$465,MATCH(E2205,Mapping!$A$2:$A$465,0))</f>
        <v>LANCO BUDHIL</v>
      </c>
      <c r="G2205" s="0" t="str">
        <f aca="false">INDEX(Mapping!$C$2:$C$465,MATCH(E2205,Mapping!$A$2:$A$465,0))</f>
        <v>GREENKO GROUP</v>
      </c>
      <c r="H2205" s="2" t="n">
        <v>6.62</v>
      </c>
      <c r="I2205" s="3" t="n">
        <v>0.19</v>
      </c>
    </row>
    <row r="2206" customFormat="false" ht="15" hidden="false" customHeight="false" outlineLevel="0" collapsed="false">
      <c r="A2206" s="0" t="s">
        <v>647</v>
      </c>
      <c r="B2206" s="0" t="n">
        <f aca="false">VALUE(LEFT(A2206,4))</f>
        <v>2022</v>
      </c>
      <c r="C2206" s="0" t="str">
        <f aca="false">"FY"&amp;IF(VALUE(MID(A2206,6,2))&gt;=4,VALUE(LEFT(A2206,4)),VALUE(LEFT(A2206,4))-1)&amp;"-"&amp;TEXT(MOD(IF(VALUE(MID(A2206,6,2))&gt;=4,VALUE(LEFT(A2206,4)),VALUE(LEFT(A2206,4))-1)+1,100),"00")</f>
        <v>FY2022-23</v>
      </c>
      <c r="D2206" s="0" t="s">
        <v>54</v>
      </c>
      <c r="E2206" s="0" t="s">
        <v>54</v>
      </c>
      <c r="F2206" s="0" t="str">
        <f aca="false">INDEX(Mapping!$B$2:$B$465,MATCH(E2206,Mapping!$A$2:$A$465,0))</f>
        <v>JAMMU &amp; KASHMIR</v>
      </c>
      <c r="G2206" s="0" t="str">
        <f aca="false">INDEX(Mapping!$C$2:$C$465,MATCH(E2206,Mapping!$A$2:$A$465,0))</f>
        <v>JAMMU &amp; KASHMIR</v>
      </c>
      <c r="H2206" s="2" t="n">
        <v>6.56</v>
      </c>
      <c r="I2206" s="3" t="n">
        <v>0.18</v>
      </c>
    </row>
    <row r="2207" customFormat="false" ht="15" hidden="false" customHeight="false" outlineLevel="0" collapsed="false">
      <c r="A2207" s="0" t="s">
        <v>647</v>
      </c>
      <c r="B2207" s="0" t="n">
        <f aca="false">VALUE(LEFT(A2207,4))</f>
        <v>2022</v>
      </c>
      <c r="C2207" s="0" t="str">
        <f aca="false">"FY"&amp;IF(VALUE(MID(A2207,6,2))&gt;=4,VALUE(LEFT(A2207,4)),VALUE(LEFT(A2207,4))-1)&amp;"-"&amp;TEXT(MOD(IF(VALUE(MID(A2207,6,2))&gt;=4,VALUE(LEFT(A2207,4)),VALUE(LEFT(A2207,4))-1)+1,100),"00")</f>
        <v>FY2022-23</v>
      </c>
      <c r="D2207" s="0" t="s">
        <v>176</v>
      </c>
      <c r="E2207" s="0" t="s">
        <v>176</v>
      </c>
      <c r="F2207" s="0" t="str">
        <f aca="false">INDEX(Mapping!$B$2:$B$465,MATCH(E2207,Mapping!$A$2:$A$465,0))</f>
        <v>SIKKIM</v>
      </c>
      <c r="G2207" s="0" t="str">
        <f aca="false">INDEX(Mapping!$C$2:$C$465,MATCH(E2207,Mapping!$A$2:$A$465,0))</f>
        <v>SIKKIM</v>
      </c>
      <c r="H2207" s="2" t="n">
        <v>6.55</v>
      </c>
      <c r="I2207" s="3" t="n">
        <v>0.18</v>
      </c>
    </row>
    <row r="2208" customFormat="false" ht="15" hidden="false" customHeight="false" outlineLevel="0" collapsed="false">
      <c r="A2208" s="0" t="s">
        <v>647</v>
      </c>
      <c r="B2208" s="0" t="n">
        <f aca="false">VALUE(LEFT(A2208,4))</f>
        <v>2022</v>
      </c>
      <c r="C2208" s="0" t="str">
        <f aca="false">"FY"&amp;IF(VALUE(MID(A2208,6,2))&gt;=4,VALUE(LEFT(A2208,4)),VALUE(LEFT(A2208,4))-1)&amp;"-"&amp;TEXT(MOD(IF(VALUE(MID(A2208,6,2))&gt;=4,VALUE(LEFT(A2208,4)),VALUE(LEFT(A2208,4))-1)+1,100),"00")</f>
        <v>FY2022-23</v>
      </c>
      <c r="D2208" s="0" t="s">
        <v>214</v>
      </c>
      <c r="E2208" s="0" t="s">
        <v>214</v>
      </c>
      <c r="F2208" s="0" t="str">
        <f aca="false">INDEX(Mapping!$B$2:$B$465,MATCH(E2208,Mapping!$A$2:$A$465,0))</f>
        <v>NLC INDIA</v>
      </c>
      <c r="G2208" s="0" t="str">
        <f aca="false">INDEX(Mapping!$C$2:$C$465,MATCH(E2208,Mapping!$A$2:$A$465,0))</f>
        <v>NLC INDIA GROUP</v>
      </c>
      <c r="H2208" s="2" t="n">
        <v>6.31</v>
      </c>
      <c r="I2208" s="3" t="n">
        <v>0.18</v>
      </c>
    </row>
    <row r="2209" customFormat="false" ht="15" hidden="false" customHeight="false" outlineLevel="0" collapsed="false">
      <c r="A2209" s="0" t="s">
        <v>647</v>
      </c>
      <c r="B2209" s="0" t="n">
        <f aca="false">VALUE(LEFT(A2209,4))</f>
        <v>2022</v>
      </c>
      <c r="C2209" s="0" t="str">
        <f aca="false">"FY"&amp;IF(VALUE(MID(A2209,6,2))&gt;=4,VALUE(LEFT(A2209,4)),VALUE(LEFT(A2209,4))-1)&amp;"-"&amp;TEXT(MOD(IF(VALUE(MID(A2209,6,2))&gt;=4,VALUE(LEFT(A2209,4)),VALUE(LEFT(A2209,4))-1)+1,100),"00")</f>
        <v>FY2022-23</v>
      </c>
      <c r="D2209" s="0" t="s">
        <v>252</v>
      </c>
      <c r="E2209" s="0" t="s">
        <v>252</v>
      </c>
      <c r="F2209" s="0" t="str">
        <f aca="false">INDEX(Mapping!$B$2:$B$465,MATCH(E2209,Mapping!$A$2:$A$465,0))</f>
        <v>NTPC STATIONS</v>
      </c>
      <c r="G2209" s="0" t="str">
        <f aca="false">INDEX(Mapping!$C$2:$C$465,MATCH(E2209,Mapping!$A$2:$A$465,0))</f>
        <v>NTPC GROUP</v>
      </c>
      <c r="H2209" s="2" t="n">
        <v>5.52</v>
      </c>
      <c r="I2209" s="3" t="n">
        <v>0.16</v>
      </c>
    </row>
    <row r="2210" customFormat="false" ht="15" hidden="false" customHeight="false" outlineLevel="0" collapsed="false">
      <c r="A2210" s="0" t="s">
        <v>647</v>
      </c>
      <c r="B2210" s="0" t="n">
        <f aca="false">VALUE(LEFT(A2210,4))</f>
        <v>2022</v>
      </c>
      <c r="C2210" s="0" t="str">
        <f aca="false">"FY"&amp;IF(VALUE(MID(A2210,6,2))&gt;=4,VALUE(LEFT(A2210,4)),VALUE(LEFT(A2210,4))-1)&amp;"-"&amp;TEXT(MOD(IF(VALUE(MID(A2210,6,2))&gt;=4,VALUE(LEFT(A2210,4)),VALUE(LEFT(A2210,4))-1)+1,100),"00")</f>
        <v>FY2022-23</v>
      </c>
      <c r="D2210" s="0" t="s">
        <v>224</v>
      </c>
      <c r="E2210" s="0" t="s">
        <v>224</v>
      </c>
      <c r="F2210" s="0" t="str">
        <f aca="false">INDEX(Mapping!$B$2:$B$465,MATCH(E2210,Mapping!$A$2:$A$465,0))</f>
        <v>RENEW SURYA RAVI</v>
      </c>
      <c r="G2210" s="0" t="str">
        <f aca="false">INDEX(Mapping!$C$2:$C$465,MATCH(E2210,Mapping!$A$2:$A$465,0))</f>
        <v>RENEW POWER (ALL SPVs)</v>
      </c>
      <c r="H2210" s="2" t="n">
        <v>1.87</v>
      </c>
      <c r="I2210" s="3" t="n">
        <v>0.05</v>
      </c>
    </row>
    <row r="2211" customFormat="false" ht="15" hidden="false" customHeight="false" outlineLevel="0" collapsed="false">
      <c r="A2211" s="0" t="s">
        <v>647</v>
      </c>
      <c r="B2211" s="0" t="n">
        <f aca="false">VALUE(LEFT(A2211,4))</f>
        <v>2022</v>
      </c>
      <c r="C2211" s="0" t="str">
        <f aca="false">"FY"&amp;IF(VALUE(MID(A2211,6,2))&gt;=4,VALUE(LEFT(A2211,4)),VALUE(LEFT(A2211,4))-1)&amp;"-"&amp;TEXT(MOD(IF(VALUE(MID(A2211,6,2))&gt;=4,VALUE(LEFT(A2211,4)),VALUE(LEFT(A2211,4))-1)+1,100),"00")</f>
        <v>FY2022-23</v>
      </c>
      <c r="D2211" s="0" t="s">
        <v>415</v>
      </c>
      <c r="E2211" s="0" t="s">
        <v>415</v>
      </c>
      <c r="F2211" s="0" t="str">
        <f aca="false">INDEX(Mapping!$B$2:$B$465,MATCH(E2211,Mapping!$A$2:$A$465,0))</f>
        <v>AHEJ3L_SOLAR</v>
      </c>
      <c r="G2211" s="0" t="str">
        <f aca="false">INDEX(Mapping!$C$2:$C$465,MATCH(E2211,Mapping!$A$2:$A$465,0))</f>
        <v>AHEJ3L_SOLAR</v>
      </c>
      <c r="H2211" s="2" t="n">
        <v>1.15</v>
      </c>
      <c r="I2211" s="3" t="n">
        <v>0.03</v>
      </c>
    </row>
    <row r="2212" customFormat="false" ht="15" hidden="false" customHeight="false" outlineLevel="0" collapsed="false">
      <c r="A2212" s="0" t="s">
        <v>647</v>
      </c>
      <c r="B2212" s="0" t="n">
        <f aca="false">VALUE(LEFT(A2212,4))</f>
        <v>2022</v>
      </c>
      <c r="C2212" s="0" t="str">
        <f aca="false">"FY"&amp;IF(VALUE(MID(A2212,6,2))&gt;=4,VALUE(LEFT(A2212,4)),VALUE(LEFT(A2212,4))-1)&amp;"-"&amp;TEXT(MOD(IF(VALUE(MID(A2212,6,2))&gt;=4,VALUE(LEFT(A2212,4)),VALUE(LEFT(A2212,4))-1)+1,100),"00")</f>
        <v>FY2022-23</v>
      </c>
      <c r="D2212" s="0" t="s">
        <v>408</v>
      </c>
      <c r="E2212" s="0" t="s">
        <v>408</v>
      </c>
      <c r="F2212" s="0" t="str">
        <f aca="false">INDEX(Mapping!$B$2:$B$465,MATCH(E2212,Mapping!$A$2:$A$465,0))</f>
        <v>ADANI GREEN</v>
      </c>
      <c r="G2212" s="0" t="str">
        <f aca="false">INDEX(Mapping!$C$2:$C$465,MATCH(E2212,Mapping!$A$2:$A$465,0))</f>
        <v>ADANI GREEN ENERGY (ALL SPVs)</v>
      </c>
      <c r="H2212" s="2" t="n">
        <v>1.12</v>
      </c>
      <c r="I2212" s="3" t="n">
        <v>0.03</v>
      </c>
    </row>
    <row r="2213" customFormat="false" ht="15" hidden="false" customHeight="false" outlineLevel="0" collapsed="false">
      <c r="A2213" s="0" t="s">
        <v>647</v>
      </c>
      <c r="B2213" s="0" t="n">
        <f aca="false">VALUE(LEFT(A2213,4))</f>
        <v>2022</v>
      </c>
      <c r="C2213" s="0" t="str">
        <f aca="false">"FY"&amp;IF(VALUE(MID(A2213,6,2))&gt;=4,VALUE(LEFT(A2213,4)),VALUE(LEFT(A2213,4))-1)&amp;"-"&amp;TEXT(MOD(IF(VALUE(MID(A2213,6,2))&gt;=4,VALUE(LEFT(A2213,4)),VALUE(LEFT(A2213,4))-1)+1,100),"00")</f>
        <v>FY2022-23</v>
      </c>
      <c r="D2213" s="0" t="s">
        <v>465</v>
      </c>
      <c r="E2213" s="0" t="s">
        <v>465</v>
      </c>
      <c r="F2213" s="0" t="str">
        <f aca="false">INDEX(Mapping!$B$2:$B$465,MATCH(E2213,Mapping!$A$2:$A$465,0))</f>
        <v>AHEJ2L_SOLAR</v>
      </c>
      <c r="G2213" s="0" t="str">
        <f aca="false">INDEX(Mapping!$C$2:$C$465,MATCH(E2213,Mapping!$A$2:$A$465,0))</f>
        <v>AHEJ2L_SOLAR</v>
      </c>
      <c r="H2213" s="2" t="n">
        <v>1.06</v>
      </c>
      <c r="I2213" s="3" t="n">
        <v>0.03</v>
      </c>
    </row>
    <row r="2214" customFormat="false" ht="15" hidden="false" customHeight="false" outlineLevel="0" collapsed="false">
      <c r="A2214" s="0" t="s">
        <v>647</v>
      </c>
      <c r="B2214" s="0" t="n">
        <f aca="false">VALUE(LEFT(A2214,4))</f>
        <v>2022</v>
      </c>
      <c r="C2214" s="0" t="str">
        <f aca="false">"FY"&amp;IF(VALUE(MID(A2214,6,2))&gt;=4,VALUE(LEFT(A2214,4)),VALUE(LEFT(A2214,4))-1)&amp;"-"&amp;TEXT(MOD(IF(VALUE(MID(A2214,6,2))&gt;=4,VALUE(LEFT(A2214,4)),VALUE(LEFT(A2214,4))-1)+1,100),"00")</f>
        <v>FY2022-23</v>
      </c>
      <c r="D2214" s="0" t="s">
        <v>230</v>
      </c>
      <c r="E2214" s="0" t="s">
        <v>230</v>
      </c>
      <c r="F2214" s="0" t="str">
        <f aca="false">INDEX(Mapping!$B$2:$B$465,MATCH(E2214,Mapping!$A$2:$A$465,0))</f>
        <v>ADANI_WIND</v>
      </c>
      <c r="G2214" s="0" t="str">
        <f aca="false">INDEX(Mapping!$C$2:$C$465,MATCH(E2214,Mapping!$A$2:$A$465,0))</f>
        <v>ADANI GREEN ENERGY (ALL SPVs)</v>
      </c>
      <c r="H2214" s="2" t="n">
        <v>1.02</v>
      </c>
      <c r="I2214" s="3" t="n">
        <v>0.03</v>
      </c>
    </row>
    <row r="2215" customFormat="false" ht="15" hidden="false" customHeight="false" outlineLevel="0" collapsed="false">
      <c r="A2215" s="0" t="s">
        <v>647</v>
      </c>
      <c r="B2215" s="0" t="n">
        <f aca="false">VALUE(LEFT(A2215,4))</f>
        <v>2022</v>
      </c>
      <c r="C2215" s="0" t="str">
        <f aca="false">"FY"&amp;IF(VALUE(MID(A2215,6,2))&gt;=4,VALUE(LEFT(A2215,4)),VALUE(LEFT(A2215,4))-1)&amp;"-"&amp;TEXT(MOD(IF(VALUE(MID(A2215,6,2))&gt;=4,VALUE(LEFT(A2215,4)),VALUE(LEFT(A2215,4))-1)+1,100),"00")</f>
        <v>FY2022-23</v>
      </c>
      <c r="D2215" s="0" t="s">
        <v>235</v>
      </c>
      <c r="E2215" s="0" t="s">
        <v>235</v>
      </c>
      <c r="F2215" s="0" t="str">
        <f aca="false">INDEX(Mapping!$B$2:$B$465,MATCH(E2215,Mapping!$A$2:$A$465,0))</f>
        <v>ITPCL (IL&amp;FS TAMIL NADU)</v>
      </c>
      <c r="G2215" s="0" t="str">
        <f aca="false">INDEX(Mapping!$C$2:$C$465,MATCH(E2215,Mapping!$A$2:$A$465,0))</f>
        <v>ITPCL (IL&amp;FS TAMIL NADU)</v>
      </c>
      <c r="H2215" s="2" t="n">
        <v>0.92</v>
      </c>
      <c r="I2215" s="3" t="n">
        <v>0.03</v>
      </c>
    </row>
    <row r="2216" customFormat="false" ht="15" hidden="false" customHeight="false" outlineLevel="0" collapsed="false">
      <c r="A2216" s="0" t="s">
        <v>647</v>
      </c>
      <c r="B2216" s="0" t="n">
        <f aca="false">VALUE(LEFT(A2216,4))</f>
        <v>2022</v>
      </c>
      <c r="C2216" s="0" t="str">
        <f aca="false">"FY"&amp;IF(VALUE(MID(A2216,6,2))&gt;=4,VALUE(LEFT(A2216,4)),VALUE(LEFT(A2216,4))-1)&amp;"-"&amp;TEXT(MOD(IF(VALUE(MID(A2216,6,2))&gt;=4,VALUE(LEFT(A2216,4)),VALUE(LEFT(A2216,4))-1)+1,100),"00")</f>
        <v>FY2022-23</v>
      </c>
      <c r="D2216" s="0" t="s">
        <v>191</v>
      </c>
      <c r="E2216" s="0" t="s">
        <v>191</v>
      </c>
      <c r="F2216" s="0" t="str">
        <f aca="false">INDEX(Mapping!$B$2:$B$465,MATCH(E2216,Mapping!$A$2:$A$465,0))</f>
        <v>DIKCHU HEP</v>
      </c>
      <c r="G2216" s="0" t="str">
        <f aca="false">INDEX(Mapping!$C$2:$C$465,MATCH(E2216,Mapping!$A$2:$A$465,0))</f>
        <v>DIKCHU HEP</v>
      </c>
      <c r="H2216" s="2" t="n">
        <v>0.86</v>
      </c>
      <c r="I2216" s="3" t="n">
        <v>0.02</v>
      </c>
    </row>
    <row r="2217" customFormat="false" ht="15" hidden="false" customHeight="false" outlineLevel="0" collapsed="false">
      <c r="A2217" s="0" t="s">
        <v>647</v>
      </c>
      <c r="B2217" s="0" t="n">
        <f aca="false">VALUE(LEFT(A2217,4))</f>
        <v>2022</v>
      </c>
      <c r="C2217" s="0" t="str">
        <f aca="false">"FY"&amp;IF(VALUE(MID(A2217,6,2))&gt;=4,VALUE(LEFT(A2217,4)),VALUE(LEFT(A2217,4))-1)&amp;"-"&amp;TEXT(MOD(IF(VALUE(MID(A2217,6,2))&gt;=4,VALUE(LEFT(A2217,4)),VALUE(LEFT(A2217,4))-1)+1,100),"00")</f>
        <v>FY2022-23</v>
      </c>
      <c r="D2217" s="0" t="s">
        <v>184</v>
      </c>
      <c r="E2217" s="0" t="s">
        <v>184</v>
      </c>
      <c r="F2217" s="0" t="str">
        <f aca="false">INDEX(Mapping!$B$2:$B$465,MATCH(E2217,Mapping!$A$2:$A$465,0))</f>
        <v>GMR KAMALANGA</v>
      </c>
      <c r="G2217" s="0" t="str">
        <f aca="false">INDEX(Mapping!$C$2:$C$465,MATCH(E2217,Mapping!$A$2:$A$465,0))</f>
        <v>GMR ENERGY</v>
      </c>
      <c r="H2217" s="2" t="n">
        <v>0.76</v>
      </c>
      <c r="I2217" s="3" t="n">
        <v>0.02</v>
      </c>
    </row>
    <row r="2218" customFormat="false" ht="15" hidden="false" customHeight="false" outlineLevel="0" collapsed="false">
      <c r="A2218" s="0" t="s">
        <v>647</v>
      </c>
      <c r="B2218" s="0" t="n">
        <f aca="false">VALUE(LEFT(A2218,4))</f>
        <v>2022</v>
      </c>
      <c r="C2218" s="0" t="str">
        <f aca="false">"FY"&amp;IF(VALUE(MID(A2218,6,2))&gt;=4,VALUE(LEFT(A2218,4)),VALUE(LEFT(A2218,4))-1)&amp;"-"&amp;TEXT(MOD(IF(VALUE(MID(A2218,6,2))&gt;=4,VALUE(LEFT(A2218,4)),VALUE(LEFT(A2218,4))-1)+1,100),"00")</f>
        <v>FY2022-23</v>
      </c>
      <c r="D2218" s="0" t="s">
        <v>396</v>
      </c>
      <c r="E2218" s="0" t="s">
        <v>396</v>
      </c>
      <c r="F2218" s="0" t="str">
        <f aca="false">INDEX(Mapping!$B$2:$B$465,MATCH(E2218,Mapping!$A$2:$A$465,0))</f>
        <v>AHEJ4L_SOLAR</v>
      </c>
      <c r="G2218" s="0" t="str">
        <f aca="false">INDEX(Mapping!$C$2:$C$465,MATCH(E2218,Mapping!$A$2:$A$465,0))</f>
        <v>AHEJ4L_SOLAR</v>
      </c>
      <c r="H2218" s="2" t="n">
        <v>0.76</v>
      </c>
      <c r="I2218" s="3" t="n">
        <v>0.02</v>
      </c>
    </row>
    <row r="2219" customFormat="false" ht="15" hidden="false" customHeight="false" outlineLevel="0" collapsed="false">
      <c r="A2219" s="0" t="s">
        <v>647</v>
      </c>
      <c r="B2219" s="0" t="n">
        <f aca="false">VALUE(LEFT(A2219,4))</f>
        <v>2022</v>
      </c>
      <c r="C2219" s="0" t="str">
        <f aca="false">"FY"&amp;IF(VALUE(MID(A2219,6,2))&gt;=4,VALUE(LEFT(A2219,4)),VALUE(LEFT(A2219,4))-1)&amp;"-"&amp;TEXT(MOD(IF(VALUE(MID(A2219,6,2))&gt;=4,VALUE(LEFT(A2219,4)),VALUE(LEFT(A2219,4))-1)+1,100),"00")</f>
        <v>FY2022-23</v>
      </c>
      <c r="D2219" s="0" t="s">
        <v>194</v>
      </c>
      <c r="E2219" s="0" t="s">
        <v>194</v>
      </c>
      <c r="F2219" s="0" t="str">
        <f aca="false">INDEX(Mapping!$B$2:$B$465,MATCH(E2219,Mapping!$A$2:$A$465,0))</f>
        <v>TASHIDENG HEP</v>
      </c>
      <c r="G2219" s="0" t="str">
        <f aca="false">INDEX(Mapping!$C$2:$C$465,MATCH(E2219,Mapping!$A$2:$A$465,0))</f>
        <v>TASHIDENG HEP</v>
      </c>
      <c r="H2219" s="2" t="n">
        <v>0.66</v>
      </c>
      <c r="I2219" s="3" t="n">
        <v>0.02</v>
      </c>
    </row>
    <row r="2220" customFormat="false" ht="15" hidden="false" customHeight="false" outlineLevel="0" collapsed="false">
      <c r="A2220" s="0" t="s">
        <v>647</v>
      </c>
      <c r="B2220" s="0" t="n">
        <f aca="false">VALUE(LEFT(A2220,4))</f>
        <v>2022</v>
      </c>
      <c r="C2220" s="0" t="str">
        <f aca="false">"FY"&amp;IF(VALUE(MID(A2220,6,2))&gt;=4,VALUE(LEFT(A2220,4)),VALUE(LEFT(A2220,4))-1)&amp;"-"&amp;TEXT(MOD(IF(VALUE(MID(A2220,6,2))&gt;=4,VALUE(LEFT(A2220,4)),VALUE(LEFT(A2220,4))-1)+1,100),"00")</f>
        <v>FY2022-23</v>
      </c>
      <c r="D2220" s="0" t="s">
        <v>190</v>
      </c>
      <c r="E2220" s="0" t="s">
        <v>190</v>
      </c>
      <c r="F2220" s="0" t="str">
        <f aca="false">INDEX(Mapping!$B$2:$B$465,MATCH(E2220,Mapping!$A$2:$A$465,0))</f>
        <v>JORETHANG</v>
      </c>
      <c r="G2220" s="0" t="str">
        <f aca="false">INDEX(Mapping!$C$2:$C$465,MATCH(E2220,Mapping!$A$2:$A$465,0))</f>
        <v>JORETHANG</v>
      </c>
      <c r="H2220" s="2" t="n">
        <v>0.6</v>
      </c>
      <c r="I2220" s="3" t="n">
        <v>0.02</v>
      </c>
    </row>
    <row r="2221" customFormat="false" ht="15" hidden="false" customHeight="false" outlineLevel="0" collapsed="false">
      <c r="A2221" s="0" t="s">
        <v>647</v>
      </c>
      <c r="B2221" s="0" t="n">
        <f aca="false">VALUE(LEFT(A2221,4))</f>
        <v>2022</v>
      </c>
      <c r="C2221" s="0" t="str">
        <f aca="false">"FY"&amp;IF(VALUE(MID(A2221,6,2))&gt;=4,VALUE(LEFT(A2221,4)),VALUE(LEFT(A2221,4))-1)&amp;"-"&amp;TEXT(MOD(IF(VALUE(MID(A2221,6,2))&gt;=4,VALUE(LEFT(A2221,4)),VALUE(LEFT(A2221,4))-1)+1,100),"00")</f>
        <v>FY2022-23</v>
      </c>
      <c r="D2221" s="0" t="s">
        <v>159</v>
      </c>
      <c r="E2221" s="0" t="s">
        <v>159</v>
      </c>
      <c r="F2221" s="0" t="str">
        <f aca="false">INDEX(Mapping!$B$2:$B$465,MATCH(E2221,Mapping!$A$2:$A$465,0))</f>
        <v>GMR WARORA (EX-EMCO)</v>
      </c>
      <c r="G2221" s="0" t="str">
        <f aca="false">INDEX(Mapping!$C$2:$C$465,MATCH(E2221,Mapping!$A$2:$A$465,0))</f>
        <v>GMR ENERGY</v>
      </c>
      <c r="H2221" s="2" t="n">
        <v>0.54</v>
      </c>
      <c r="I2221" s="3" t="n">
        <v>0.02</v>
      </c>
    </row>
    <row r="2222" customFormat="false" ht="15" hidden="false" customHeight="false" outlineLevel="0" collapsed="false">
      <c r="A2222" s="0" t="s">
        <v>647</v>
      </c>
      <c r="B2222" s="0" t="n">
        <f aca="false">VALUE(LEFT(A2222,4))</f>
        <v>2022</v>
      </c>
      <c r="C2222" s="0" t="str">
        <f aca="false">"FY"&amp;IF(VALUE(MID(A2222,6,2))&gt;=4,VALUE(LEFT(A2222,4)),VALUE(LEFT(A2222,4))-1)&amp;"-"&amp;TEXT(MOD(IF(VALUE(MID(A2222,6,2))&gt;=4,VALUE(LEFT(A2222,4)),VALUE(LEFT(A2222,4))-1)+1,100),"00")</f>
        <v>FY2022-23</v>
      </c>
      <c r="D2222" s="0" t="s">
        <v>211</v>
      </c>
      <c r="E2222" s="0" t="s">
        <v>211</v>
      </c>
      <c r="F2222" s="0" t="str">
        <f aca="false">INDEX(Mapping!$B$2:$B$465,MATCH(E2222,Mapping!$A$2:$A$465,0))</f>
        <v>SINGOLI BHATWARI HEP</v>
      </c>
      <c r="G2222" s="0" t="str">
        <f aca="false">INDEX(Mapping!$C$2:$C$465,MATCH(E2222,Mapping!$A$2:$A$465,0))</f>
        <v>SINGOLI BHATWARI HEP</v>
      </c>
      <c r="H2222" s="2" t="n">
        <v>0.49</v>
      </c>
      <c r="I2222" s="3" t="n">
        <v>0.01</v>
      </c>
    </row>
    <row r="2223" customFormat="false" ht="15" hidden="false" customHeight="false" outlineLevel="0" collapsed="false">
      <c r="A2223" s="0" t="s">
        <v>647</v>
      </c>
      <c r="B2223" s="0" t="n">
        <f aca="false">VALUE(LEFT(A2223,4))</f>
        <v>2022</v>
      </c>
      <c r="C2223" s="0" t="str">
        <f aca="false">"FY"&amp;IF(VALUE(MID(A2223,6,2))&gt;=4,VALUE(LEFT(A2223,4)),VALUE(LEFT(A2223,4))-1)&amp;"-"&amp;TEXT(MOD(IF(VALUE(MID(A2223,6,2))&gt;=4,VALUE(LEFT(A2223,4)),VALUE(LEFT(A2223,4))-1)+1,100),"00")</f>
        <v>FY2022-23</v>
      </c>
      <c r="D2223" s="0" t="s">
        <v>315</v>
      </c>
      <c r="E2223" s="0" t="s">
        <v>315</v>
      </c>
      <c r="F2223" s="0" t="str">
        <f aca="false">INDEX(Mapping!$B$2:$B$465,MATCH(E2223,Mapping!$A$2:$A$465,0))</f>
        <v>DHARIWAL INFRASTRUCTURE</v>
      </c>
      <c r="G2223" s="0" t="str">
        <f aca="false">INDEX(Mapping!$C$2:$C$465,MATCH(E2223,Mapping!$A$2:$A$465,0))</f>
        <v>DHARIWAL INFRASTRUCTURE</v>
      </c>
      <c r="H2223" s="2" t="n">
        <v>0.22</v>
      </c>
      <c r="I2223" s="3" t="n">
        <v>0.01</v>
      </c>
    </row>
    <row r="2224" customFormat="false" ht="15" hidden="false" customHeight="false" outlineLevel="0" collapsed="false">
      <c r="A2224" s="0" t="s">
        <v>647</v>
      </c>
      <c r="B2224" s="0" t="n">
        <f aca="false">VALUE(LEFT(A2224,4))</f>
        <v>2022</v>
      </c>
      <c r="C2224" s="0" t="str">
        <f aca="false">"FY"&amp;IF(VALUE(MID(A2224,6,2))&gt;=4,VALUE(LEFT(A2224,4)),VALUE(LEFT(A2224,4))-1)&amp;"-"&amp;TEXT(MOD(IF(VALUE(MID(A2224,6,2))&gt;=4,VALUE(LEFT(A2224,4)),VALUE(LEFT(A2224,4))-1)+1,100),"00")</f>
        <v>FY2022-23</v>
      </c>
      <c r="D2224" s="0" t="s">
        <v>523</v>
      </c>
      <c r="E2224" s="0" t="s">
        <v>523</v>
      </c>
      <c r="F2224" s="0" t="str">
        <f aca="false">INDEX(Mapping!$B$2:$B$465,MATCH(E2224,Mapping!$A$2:$A$465,0))</f>
        <v>OSTRO</v>
      </c>
      <c r="G2224" s="0" t="str">
        <f aca="false">INDEX(Mapping!$C$2:$C$465,MATCH(E2224,Mapping!$A$2:$A$465,0))</f>
        <v>OSTRO</v>
      </c>
      <c r="H2224" s="2" t="n">
        <v>0.04</v>
      </c>
      <c r="I2224" s="3" t="n">
        <v>0.001</v>
      </c>
    </row>
    <row r="2225" customFormat="false" ht="15" hidden="false" customHeight="false" outlineLevel="0" collapsed="false">
      <c r="A2225" s="0" t="s">
        <v>647</v>
      </c>
      <c r="B2225" s="0" t="n">
        <f aca="false">VALUE(LEFT(A2225,4))</f>
        <v>2022</v>
      </c>
      <c r="C2225" s="0" t="str">
        <f aca="false">"FY"&amp;IF(VALUE(MID(A2225,6,2))&gt;=4,VALUE(LEFT(A2225,4)),VALUE(LEFT(A2225,4))-1)&amp;"-"&amp;TEXT(MOD(IF(VALUE(MID(A2225,6,2))&gt;=4,VALUE(LEFT(A2225,4)),VALUE(LEFT(A2225,4))-1)+1,100),"00")</f>
        <v>FY2022-23</v>
      </c>
      <c r="D2225" s="0" t="s">
        <v>319</v>
      </c>
      <c r="E2225" s="0" t="s">
        <v>319</v>
      </c>
      <c r="F2225" s="0" t="str">
        <f aca="false">INDEX(Mapping!$B$2:$B$465,MATCH(E2225,Mapping!$A$2:$A$465,0))</f>
        <v>SORANG HEP</v>
      </c>
      <c r="G2225" s="0" t="str">
        <f aca="false">INDEX(Mapping!$C$2:$C$465,MATCH(E2225,Mapping!$A$2:$A$465,0))</f>
        <v>SORANG HEP</v>
      </c>
      <c r="H2225" s="2" t="n">
        <v>0.01</v>
      </c>
      <c r="I2225" s="3" t="n">
        <v>0.0004</v>
      </c>
    </row>
    <row r="2226" customFormat="false" ht="15" hidden="false" customHeight="false" outlineLevel="0" collapsed="false">
      <c r="A2226" s="0" t="s">
        <v>64</v>
      </c>
      <c r="B2226" s="0" t="n">
        <f aca="false">VALUE(LEFT(A2226,4))</f>
        <v>2022</v>
      </c>
      <c r="C2226" s="0" t="str">
        <f aca="false">"FY"&amp;IF(VALUE(MID(A2226,6,2))&gt;=4,VALUE(LEFT(A2226,4)),VALUE(LEFT(A2226,4))-1)&amp;"-"&amp;TEXT(MOD(IF(VALUE(MID(A2226,6,2))&gt;=4,VALUE(LEFT(A2226,4)),VALUE(LEFT(A2226,4))-1)+1,100),"00")</f>
        <v>FY2022-23</v>
      </c>
      <c r="D2226" s="0" t="s">
        <v>35</v>
      </c>
      <c r="E2226" s="0" t="s">
        <v>35</v>
      </c>
      <c r="F2226" s="0" t="str">
        <f aca="false">INDEX(Mapping!$B$2:$B$465,MATCH(E2226,Mapping!$A$2:$A$465,0))</f>
        <v>TELANGANA</v>
      </c>
      <c r="G2226" s="0" t="str">
        <f aca="false">INDEX(Mapping!$C$2:$C$465,MATCH(E2226,Mapping!$A$2:$A$465,0))</f>
        <v>TELANGANA</v>
      </c>
      <c r="H2226" s="2" t="n">
        <v>311.4</v>
      </c>
      <c r="I2226" s="3" t="n">
        <v>8.8</v>
      </c>
    </row>
    <row r="2227" customFormat="false" ht="15" hidden="false" customHeight="false" outlineLevel="0" collapsed="false">
      <c r="A2227" s="0" t="s">
        <v>64</v>
      </c>
      <c r="B2227" s="0" t="n">
        <f aca="false">VALUE(LEFT(A2227,4))</f>
        <v>2022</v>
      </c>
      <c r="C2227" s="0" t="str">
        <f aca="false">"FY"&amp;IF(VALUE(MID(A2227,6,2))&gt;=4,VALUE(LEFT(A2227,4)),VALUE(LEFT(A2227,4))-1)&amp;"-"&amp;TEXT(MOD(IF(VALUE(MID(A2227,6,2))&gt;=4,VALUE(LEFT(A2227,4)),VALUE(LEFT(A2227,4))-1)+1,100),"00")</f>
        <v>FY2022-23</v>
      </c>
      <c r="D2227" s="0" t="s">
        <v>71</v>
      </c>
      <c r="E2227" s="0" t="s">
        <v>71</v>
      </c>
      <c r="F2227" s="0" t="str">
        <f aca="false">INDEX(Mapping!$B$2:$B$465,MATCH(E2227,Mapping!$A$2:$A$465,0))</f>
        <v>KERALA</v>
      </c>
      <c r="G2227" s="0" t="str">
        <f aca="false">INDEX(Mapping!$C$2:$C$465,MATCH(E2227,Mapping!$A$2:$A$465,0))</f>
        <v>KERALA</v>
      </c>
      <c r="H2227" s="2" t="n">
        <v>276.36</v>
      </c>
      <c r="I2227" s="3" t="n">
        <v>7.81</v>
      </c>
    </row>
    <row r="2228" customFormat="false" ht="15" hidden="false" customHeight="false" outlineLevel="0" collapsed="false">
      <c r="A2228" s="0" t="s">
        <v>64</v>
      </c>
      <c r="B2228" s="0" t="n">
        <f aca="false">VALUE(LEFT(A2228,4))</f>
        <v>2022</v>
      </c>
      <c r="C2228" s="0" t="str">
        <f aca="false">"FY"&amp;IF(VALUE(MID(A2228,6,2))&gt;=4,VALUE(LEFT(A2228,4)),VALUE(LEFT(A2228,4))-1)&amp;"-"&amp;TEXT(MOD(IF(VALUE(MID(A2228,6,2))&gt;=4,VALUE(LEFT(A2228,4)),VALUE(LEFT(A2228,4))-1)+1,100),"00")</f>
        <v>FY2022-23</v>
      </c>
      <c r="D2228" s="0" t="s">
        <v>74</v>
      </c>
      <c r="E2228" s="0" t="s">
        <v>74</v>
      </c>
      <c r="F2228" s="0" t="str">
        <f aca="false">INDEX(Mapping!$B$2:$B$465,MATCH(E2228,Mapping!$A$2:$A$465,0))</f>
        <v>NEPAL (NEA / NVVN)</v>
      </c>
      <c r="G2228" s="0" t="str">
        <f aca="false">INDEX(Mapping!$C$2:$C$465,MATCH(E2228,Mapping!$A$2:$A$465,0))</f>
        <v>NEPAL (NEA / NVVN)</v>
      </c>
      <c r="H2228" s="2" t="n">
        <v>239.12</v>
      </c>
      <c r="I2228" s="3" t="n">
        <v>6.76</v>
      </c>
    </row>
    <row r="2229" customFormat="false" ht="15" hidden="false" customHeight="false" outlineLevel="0" collapsed="false">
      <c r="A2229" s="0" t="s">
        <v>64</v>
      </c>
      <c r="B2229" s="0" t="n">
        <f aca="false">VALUE(LEFT(A2229,4))</f>
        <v>2022</v>
      </c>
      <c r="C2229" s="0" t="str">
        <f aca="false">"FY"&amp;IF(VALUE(MID(A2229,6,2))&gt;=4,VALUE(LEFT(A2229,4)),VALUE(LEFT(A2229,4))-1)&amp;"-"&amp;TEXT(MOD(IF(VALUE(MID(A2229,6,2))&gt;=4,VALUE(LEFT(A2229,4)),VALUE(LEFT(A2229,4))-1)+1,100),"00")</f>
        <v>FY2022-23</v>
      </c>
      <c r="D2229" s="0" t="s">
        <v>47</v>
      </c>
      <c r="E2229" s="0" t="s">
        <v>47</v>
      </c>
      <c r="F2229" s="0" t="str">
        <f aca="false">INDEX(Mapping!$B$2:$B$465,MATCH(E2229,Mapping!$A$2:$A$465,0))</f>
        <v>KARNATAKA</v>
      </c>
      <c r="G2229" s="0" t="str">
        <f aca="false">INDEX(Mapping!$C$2:$C$465,MATCH(E2229,Mapping!$A$2:$A$465,0))</f>
        <v>KARNATAKA</v>
      </c>
      <c r="H2229" s="2" t="n">
        <v>216.26</v>
      </c>
      <c r="I2229" s="3" t="n">
        <v>6.11</v>
      </c>
    </row>
    <row r="2230" customFormat="false" ht="15" hidden="false" customHeight="false" outlineLevel="0" collapsed="false">
      <c r="A2230" s="0" t="s">
        <v>64</v>
      </c>
      <c r="B2230" s="0" t="n">
        <f aca="false">VALUE(LEFT(A2230,4))</f>
        <v>2022</v>
      </c>
      <c r="C2230" s="0" t="str">
        <f aca="false">"FY"&amp;IF(VALUE(MID(A2230,6,2))&gt;=4,VALUE(LEFT(A2230,4)),VALUE(LEFT(A2230,4))-1)&amp;"-"&amp;TEXT(MOD(IF(VALUE(MID(A2230,6,2))&gt;=4,VALUE(LEFT(A2230,4)),VALUE(LEFT(A2230,4))-1)+1,100),"00")</f>
        <v>FY2022-23</v>
      </c>
      <c r="D2230" s="0" t="s">
        <v>49</v>
      </c>
      <c r="E2230" s="0" t="s">
        <v>49</v>
      </c>
      <c r="F2230" s="0" t="str">
        <f aca="false">INDEX(Mapping!$B$2:$B$465,MATCH(E2230,Mapping!$A$2:$A$465,0))</f>
        <v>MADHYA PRADESH</v>
      </c>
      <c r="G2230" s="0" t="str">
        <f aca="false">INDEX(Mapping!$C$2:$C$465,MATCH(E2230,Mapping!$A$2:$A$465,0))</f>
        <v>MADHYA PRADESH</v>
      </c>
      <c r="H2230" s="2" t="n">
        <v>211.87</v>
      </c>
      <c r="I2230" s="3" t="n">
        <v>5.99</v>
      </c>
    </row>
    <row r="2231" customFormat="false" ht="15" hidden="false" customHeight="false" outlineLevel="0" collapsed="false">
      <c r="A2231" s="0" t="s">
        <v>64</v>
      </c>
      <c r="B2231" s="0" t="n">
        <f aca="false">VALUE(LEFT(A2231,4))</f>
        <v>2022</v>
      </c>
      <c r="C2231" s="0" t="str">
        <f aca="false">"FY"&amp;IF(VALUE(MID(A2231,6,2))&gt;=4,VALUE(LEFT(A2231,4)),VALUE(LEFT(A2231,4))-1)&amp;"-"&amp;TEXT(MOD(IF(VALUE(MID(A2231,6,2))&gt;=4,VALUE(LEFT(A2231,4)),VALUE(LEFT(A2231,4))-1)+1,100),"00")</f>
        <v>FY2022-23</v>
      </c>
      <c r="D2231" s="0" t="s">
        <v>36</v>
      </c>
      <c r="E2231" s="0" t="s">
        <v>36</v>
      </c>
      <c r="F2231" s="0" t="str">
        <f aca="false">INDEX(Mapping!$B$2:$B$465,MATCH(E2231,Mapping!$A$2:$A$465,0))</f>
        <v>UTTAR PRADESH</v>
      </c>
      <c r="G2231" s="0" t="str">
        <f aca="false">INDEX(Mapping!$C$2:$C$465,MATCH(E2231,Mapping!$A$2:$A$465,0))</f>
        <v>UTTAR PRADESH</v>
      </c>
      <c r="H2231" s="2" t="n">
        <v>181.88</v>
      </c>
      <c r="I2231" s="3" t="n">
        <v>5.14</v>
      </c>
    </row>
    <row r="2232" customFormat="false" ht="15" hidden="false" customHeight="false" outlineLevel="0" collapsed="false">
      <c r="A2232" s="0" t="s">
        <v>64</v>
      </c>
      <c r="B2232" s="0" t="n">
        <f aca="false">VALUE(LEFT(A2232,4))</f>
        <v>2022</v>
      </c>
      <c r="C2232" s="0" t="str">
        <f aca="false">"FY"&amp;IF(VALUE(MID(A2232,6,2))&gt;=4,VALUE(LEFT(A2232,4)),VALUE(LEFT(A2232,4))-1)&amp;"-"&amp;TEXT(MOD(IF(VALUE(MID(A2232,6,2))&gt;=4,VALUE(LEFT(A2232,4)),VALUE(LEFT(A2232,4))-1)+1,100),"00")</f>
        <v>FY2022-23</v>
      </c>
      <c r="D2232" s="0" t="s">
        <v>53</v>
      </c>
      <c r="E2232" s="0" t="s">
        <v>53</v>
      </c>
      <c r="F2232" s="0" t="str">
        <f aca="false">INDEX(Mapping!$B$2:$B$465,MATCH(E2232,Mapping!$A$2:$A$465,0))</f>
        <v>HIMACHAL PRADESH</v>
      </c>
      <c r="G2232" s="0" t="str">
        <f aca="false">INDEX(Mapping!$C$2:$C$465,MATCH(E2232,Mapping!$A$2:$A$465,0))</f>
        <v>HIMACHAL PRADESH</v>
      </c>
      <c r="H2232" s="2" t="n">
        <v>175.6</v>
      </c>
      <c r="I2232" s="3" t="n">
        <v>4.96</v>
      </c>
    </row>
    <row r="2233" customFormat="false" ht="15" hidden="false" customHeight="false" outlineLevel="0" collapsed="false">
      <c r="A2233" s="0" t="s">
        <v>64</v>
      </c>
      <c r="B2233" s="0" t="n">
        <f aca="false">VALUE(LEFT(A2233,4))</f>
        <v>2022</v>
      </c>
      <c r="C2233" s="0" t="str">
        <f aca="false">"FY"&amp;IF(VALUE(MID(A2233,6,2))&gt;=4,VALUE(LEFT(A2233,4)),VALUE(LEFT(A2233,4))-1)&amp;"-"&amp;TEXT(MOD(IF(VALUE(MID(A2233,6,2))&gt;=4,VALUE(LEFT(A2233,4)),VALUE(LEFT(A2233,4))-1)+1,100),"00")</f>
        <v>FY2022-23</v>
      </c>
      <c r="D2233" s="0" t="s">
        <v>140</v>
      </c>
      <c r="E2233" s="0" t="s">
        <v>140</v>
      </c>
      <c r="F2233" s="0" t="str">
        <f aca="false">INDEX(Mapping!$B$2:$B$465,MATCH(E2233,Mapping!$A$2:$A$465,0))</f>
        <v>NEEPCO STATIONS</v>
      </c>
      <c r="G2233" s="0" t="str">
        <f aca="false">INDEX(Mapping!$C$2:$C$465,MATCH(E2233,Mapping!$A$2:$A$465,0))</f>
        <v>NEEPCO STATIONS</v>
      </c>
      <c r="H2233" s="2" t="n">
        <v>147.48</v>
      </c>
      <c r="I2233" s="3" t="n">
        <v>4.17</v>
      </c>
    </row>
    <row r="2234" customFormat="false" ht="15" hidden="false" customHeight="false" outlineLevel="0" collapsed="false">
      <c r="A2234" s="0" t="s">
        <v>64</v>
      </c>
      <c r="B2234" s="0" t="n">
        <f aca="false">VALUE(LEFT(A2234,4))</f>
        <v>2022</v>
      </c>
      <c r="C2234" s="0" t="str">
        <f aca="false">"FY"&amp;IF(VALUE(MID(A2234,6,2))&gt;=4,VALUE(LEFT(A2234,4)),VALUE(LEFT(A2234,4))-1)&amp;"-"&amp;TEXT(MOD(IF(VALUE(MID(A2234,6,2))&gt;=4,VALUE(LEFT(A2234,4)),VALUE(LEFT(A2234,4))-1)+1,100),"00")</f>
        <v>FY2022-23</v>
      </c>
      <c r="D2234" s="0" t="s">
        <v>41</v>
      </c>
      <c r="E2234" s="0" t="s">
        <v>41</v>
      </c>
      <c r="F2234" s="0" t="str">
        <f aca="false">INDEX(Mapping!$B$2:$B$465,MATCH(E2234,Mapping!$A$2:$A$465,0))</f>
        <v>RAJASTHAN</v>
      </c>
      <c r="G2234" s="0" t="str">
        <f aca="false">INDEX(Mapping!$C$2:$C$465,MATCH(E2234,Mapping!$A$2:$A$465,0))</f>
        <v>RAJASTHAN</v>
      </c>
      <c r="H2234" s="2" t="n">
        <v>136.54</v>
      </c>
      <c r="I2234" s="3" t="n">
        <v>3.86</v>
      </c>
    </row>
    <row r="2235" customFormat="false" ht="15" hidden="false" customHeight="false" outlineLevel="0" collapsed="false">
      <c r="A2235" s="0" t="s">
        <v>64</v>
      </c>
      <c r="B2235" s="0" t="n">
        <f aca="false">VALUE(LEFT(A2235,4))</f>
        <v>2022</v>
      </c>
      <c r="C2235" s="0" t="str">
        <f aca="false">"FY"&amp;IF(VALUE(MID(A2235,6,2))&gt;=4,VALUE(LEFT(A2235,4)),VALUE(LEFT(A2235,4))-1)&amp;"-"&amp;TEXT(MOD(IF(VALUE(MID(A2235,6,2))&gt;=4,VALUE(LEFT(A2235,4)),VALUE(LEFT(A2235,4))-1)+1,100),"00")</f>
        <v>FY2022-23</v>
      </c>
      <c r="D2235" s="0" t="s">
        <v>57</v>
      </c>
      <c r="E2235" s="0" t="s">
        <v>57</v>
      </c>
      <c r="F2235" s="0" t="str">
        <f aca="false">INDEX(Mapping!$B$2:$B$465,MATCH(E2235,Mapping!$A$2:$A$465,0))</f>
        <v>SEIL ENERGY INDIA (EX-SEMBCORP)</v>
      </c>
      <c r="G2235" s="0" t="str">
        <f aca="false">INDEX(Mapping!$C$2:$C$465,MATCH(E2235,Mapping!$A$2:$A$465,0))</f>
        <v>SEIL ENERGY INDIA</v>
      </c>
      <c r="H2235" s="2" t="n">
        <v>125.72</v>
      </c>
      <c r="I2235" s="3" t="n">
        <v>3.55</v>
      </c>
    </row>
    <row r="2236" customFormat="false" ht="15" hidden="false" customHeight="false" outlineLevel="0" collapsed="false">
      <c r="A2236" s="0" t="s">
        <v>64</v>
      </c>
      <c r="B2236" s="0" t="n">
        <f aca="false">VALUE(LEFT(A2236,4))</f>
        <v>2022</v>
      </c>
      <c r="C2236" s="0" t="str">
        <f aca="false">"FY"&amp;IF(VALUE(MID(A2236,6,2))&gt;=4,VALUE(LEFT(A2236,4)),VALUE(LEFT(A2236,4))-1)&amp;"-"&amp;TEXT(MOD(IF(VALUE(MID(A2236,6,2))&gt;=4,VALUE(LEFT(A2236,4)),VALUE(LEFT(A2236,4))-1)+1,100),"00")</f>
        <v>FY2022-23</v>
      </c>
      <c r="D2236" s="0" t="s">
        <v>45</v>
      </c>
      <c r="E2236" s="0" t="s">
        <v>45</v>
      </c>
      <c r="F2236" s="0" t="str">
        <f aca="false">INDEX(Mapping!$B$2:$B$465,MATCH(E2236,Mapping!$A$2:$A$465,0))</f>
        <v>BIHAR</v>
      </c>
      <c r="G2236" s="0" t="str">
        <f aca="false">INDEX(Mapping!$C$2:$C$465,MATCH(E2236,Mapping!$A$2:$A$465,0))</f>
        <v>BIHAR</v>
      </c>
      <c r="H2236" s="2" t="n">
        <v>122.68</v>
      </c>
      <c r="I2236" s="3" t="n">
        <v>3.47</v>
      </c>
    </row>
    <row r="2237" customFormat="false" ht="15" hidden="false" customHeight="false" outlineLevel="0" collapsed="false">
      <c r="A2237" s="0" t="s">
        <v>64</v>
      </c>
      <c r="B2237" s="0" t="n">
        <f aca="false">VALUE(LEFT(A2237,4))</f>
        <v>2022</v>
      </c>
      <c r="C2237" s="0" t="str">
        <f aca="false">"FY"&amp;IF(VALUE(MID(A2237,6,2))&gt;=4,VALUE(LEFT(A2237,4)),VALUE(LEFT(A2237,4))-1)&amp;"-"&amp;TEXT(MOD(IF(VALUE(MID(A2237,6,2))&gt;=4,VALUE(LEFT(A2237,4)),VALUE(LEFT(A2237,4))-1)+1,100),"00")</f>
        <v>FY2022-23</v>
      </c>
      <c r="D2237" s="0" t="s">
        <v>48</v>
      </c>
      <c r="E2237" s="0" t="s">
        <v>48</v>
      </c>
      <c r="F2237" s="0" t="str">
        <f aca="false">INDEX(Mapping!$B$2:$B$465,MATCH(E2237,Mapping!$A$2:$A$465,0))</f>
        <v>DELHI</v>
      </c>
      <c r="G2237" s="0" t="str">
        <f aca="false">INDEX(Mapping!$C$2:$C$465,MATCH(E2237,Mapping!$A$2:$A$465,0))</f>
        <v>DELHI</v>
      </c>
      <c r="H2237" s="2" t="n">
        <v>104.31</v>
      </c>
      <c r="I2237" s="3" t="n">
        <v>2.95</v>
      </c>
    </row>
    <row r="2238" customFormat="false" ht="15" hidden="false" customHeight="false" outlineLevel="0" collapsed="false">
      <c r="A2238" s="0" t="s">
        <v>64</v>
      </c>
      <c r="B2238" s="0" t="n">
        <f aca="false">VALUE(LEFT(A2238,4))</f>
        <v>2022</v>
      </c>
      <c r="C2238" s="0" t="str">
        <f aca="false">"FY"&amp;IF(VALUE(MID(A2238,6,2))&gt;=4,VALUE(LEFT(A2238,4)),VALUE(LEFT(A2238,4))-1)&amp;"-"&amp;TEXT(MOD(IF(VALUE(MID(A2238,6,2))&gt;=4,VALUE(LEFT(A2238,4)),VALUE(LEFT(A2238,4))-1)+1,100),"00")</f>
        <v>FY2022-23</v>
      </c>
      <c r="D2238" s="0" t="s">
        <v>62</v>
      </c>
      <c r="E2238" s="0" t="s">
        <v>62</v>
      </c>
      <c r="F2238" s="0" t="str">
        <f aca="false">INDEX(Mapping!$B$2:$B$465,MATCH(E2238,Mapping!$A$2:$A$465,0))</f>
        <v>TEESTA URJA (TEESTA-III HEP)</v>
      </c>
      <c r="G2238" s="0" t="str">
        <f aca="false">INDEX(Mapping!$C$2:$C$465,MATCH(E2238,Mapping!$A$2:$A$465,0))</f>
        <v>TEESTA URJA (TEESTA-III HEP)</v>
      </c>
      <c r="H2238" s="2" t="n">
        <v>102.67</v>
      </c>
      <c r="I2238" s="3" t="n">
        <v>2.9</v>
      </c>
    </row>
    <row r="2239" customFormat="false" ht="15" hidden="false" customHeight="false" outlineLevel="0" collapsed="false">
      <c r="A2239" s="0" t="s">
        <v>64</v>
      </c>
      <c r="B2239" s="0" t="n">
        <f aca="false">VALUE(LEFT(A2239,4))</f>
        <v>2022</v>
      </c>
      <c r="C2239" s="0" t="str">
        <f aca="false">"FY"&amp;IF(VALUE(MID(A2239,6,2))&gt;=4,VALUE(LEFT(A2239,4)),VALUE(LEFT(A2239,4))-1)&amp;"-"&amp;TEXT(MOD(IF(VALUE(MID(A2239,6,2))&gt;=4,VALUE(LEFT(A2239,4)),VALUE(LEFT(A2239,4))-1)+1,100),"00")</f>
        <v>FY2022-23</v>
      </c>
      <c r="D2239" s="0" t="s">
        <v>82</v>
      </c>
      <c r="E2239" s="0" t="s">
        <v>82</v>
      </c>
      <c r="F2239" s="0" t="str">
        <f aca="false">INDEX(Mapping!$B$2:$B$465,MATCH(E2239,Mapping!$A$2:$A$465,0))</f>
        <v>JINDAL INDIA THERMAL POWER (JITPL)</v>
      </c>
      <c r="G2239" s="0" t="str">
        <f aca="false">INDEX(Mapping!$C$2:$C$465,MATCH(E2239,Mapping!$A$2:$A$465,0))</f>
        <v>JINDAL INDIA THERMAL POWER (JITPL)</v>
      </c>
      <c r="H2239" s="2" t="n">
        <v>102.6</v>
      </c>
      <c r="I2239" s="3" t="n">
        <v>2.9</v>
      </c>
    </row>
    <row r="2240" customFormat="false" ht="15" hidden="false" customHeight="false" outlineLevel="0" collapsed="false">
      <c r="A2240" s="0" t="s">
        <v>64</v>
      </c>
      <c r="B2240" s="0" t="n">
        <f aca="false">VALUE(LEFT(A2240,4))</f>
        <v>2022</v>
      </c>
      <c r="C2240" s="0" t="str">
        <f aca="false">"FY"&amp;IF(VALUE(MID(A2240,6,2))&gt;=4,VALUE(LEFT(A2240,4)),VALUE(LEFT(A2240,4))-1)&amp;"-"&amp;TEXT(MOD(IF(VALUE(MID(A2240,6,2))&gt;=4,VALUE(LEFT(A2240,4)),VALUE(LEFT(A2240,4))-1)+1,100),"00")</f>
        <v>FY2022-23</v>
      </c>
      <c r="D2240" s="0" t="s">
        <v>42</v>
      </c>
      <c r="E2240" s="0" t="s">
        <v>42</v>
      </c>
      <c r="F2240" s="0" t="str">
        <f aca="false">INDEX(Mapping!$B$2:$B$465,MATCH(E2240,Mapping!$A$2:$A$465,0))</f>
        <v>PUNJAB</v>
      </c>
      <c r="G2240" s="0" t="str">
        <f aca="false">INDEX(Mapping!$C$2:$C$465,MATCH(E2240,Mapping!$A$2:$A$465,0))</f>
        <v>PUNJAB</v>
      </c>
      <c r="H2240" s="2" t="n">
        <v>79.54</v>
      </c>
      <c r="I2240" s="3" t="n">
        <v>2.25</v>
      </c>
    </row>
    <row r="2241" customFormat="false" ht="15" hidden="false" customHeight="false" outlineLevel="0" collapsed="false">
      <c r="A2241" s="0" t="s">
        <v>64</v>
      </c>
      <c r="B2241" s="0" t="n">
        <f aca="false">VALUE(LEFT(A2241,4))</f>
        <v>2022</v>
      </c>
      <c r="C2241" s="0" t="str">
        <f aca="false">"FY"&amp;IF(VALUE(MID(A2241,6,2))&gt;=4,VALUE(LEFT(A2241,4)),VALUE(LEFT(A2241,4))-1)&amp;"-"&amp;TEXT(MOD(IF(VALUE(MID(A2241,6,2))&gt;=4,VALUE(LEFT(A2241,4)),VALUE(LEFT(A2241,4))-1)+1,100),"00")</f>
        <v>FY2022-23</v>
      </c>
      <c r="D2241" s="0" t="s">
        <v>85</v>
      </c>
      <c r="E2241" s="0" t="s">
        <v>85</v>
      </c>
      <c r="F2241" s="0" t="str">
        <f aca="false">INDEX(Mapping!$B$2:$B$465,MATCH(E2241,Mapping!$A$2:$A$465,0))</f>
        <v>ADANI POWER - RAIPUR TPP (EX-GMR CHHATTISGARH)</v>
      </c>
      <c r="G2241" s="0" t="str">
        <f aca="false">INDEX(Mapping!$C$2:$C$465,MATCH(E2241,Mapping!$A$2:$A$465,0))</f>
        <v>ADANI POWER (ALL PLANTS)</v>
      </c>
      <c r="H2241" s="2" t="n">
        <v>75.49</v>
      </c>
      <c r="I2241" s="3" t="n">
        <v>2.13</v>
      </c>
    </row>
    <row r="2242" customFormat="false" ht="15" hidden="false" customHeight="false" outlineLevel="0" collapsed="false">
      <c r="A2242" s="0" t="s">
        <v>64</v>
      </c>
      <c r="B2242" s="0" t="n">
        <f aca="false">VALUE(LEFT(A2242,4))</f>
        <v>2022</v>
      </c>
      <c r="C2242" s="0" t="str">
        <f aca="false">"FY"&amp;IF(VALUE(MID(A2242,6,2))&gt;=4,VALUE(LEFT(A2242,4)),VALUE(LEFT(A2242,4))-1)&amp;"-"&amp;TEXT(MOD(IF(VALUE(MID(A2242,6,2))&gt;=4,VALUE(LEFT(A2242,4)),VALUE(LEFT(A2242,4))-1)+1,100),"00")</f>
        <v>FY2022-23</v>
      </c>
      <c r="D2242" s="0" t="s">
        <v>65</v>
      </c>
      <c r="E2242" s="0" t="s">
        <v>65</v>
      </c>
      <c r="F2242" s="0" t="str">
        <f aca="false">INDEX(Mapping!$B$2:$B$465,MATCH(E2242,Mapping!$A$2:$A$465,0))</f>
        <v>JAYPEE NIGRIE STPP</v>
      </c>
      <c r="G2242" s="0" t="str">
        <f aca="false">INDEX(Mapping!$C$2:$C$465,MATCH(E2242,Mapping!$A$2:$A$465,0))</f>
        <v>JAYPEE NIGRIE STPP</v>
      </c>
      <c r="H2242" s="2" t="n">
        <v>68.72</v>
      </c>
      <c r="I2242" s="3" t="n">
        <v>1.94</v>
      </c>
    </row>
    <row r="2243" customFormat="false" ht="15" hidden="false" customHeight="false" outlineLevel="0" collapsed="false">
      <c r="A2243" s="0" t="s">
        <v>64</v>
      </c>
      <c r="B2243" s="0" t="n">
        <f aca="false">VALUE(LEFT(A2243,4))</f>
        <v>2022</v>
      </c>
      <c r="C2243" s="0" t="str">
        <f aca="false">"FY"&amp;IF(VALUE(MID(A2243,6,2))&gt;=4,VALUE(LEFT(A2243,4)),VALUE(LEFT(A2243,4))-1)&amp;"-"&amp;TEXT(MOD(IF(VALUE(MID(A2243,6,2))&gt;=4,VALUE(LEFT(A2243,4)),VALUE(LEFT(A2243,4))-1)+1,100),"00")</f>
        <v>FY2022-23</v>
      </c>
      <c r="D2243" s="0" t="s">
        <v>84</v>
      </c>
      <c r="E2243" s="0" t="s">
        <v>84</v>
      </c>
      <c r="F2243" s="0" t="str">
        <f aca="false">INDEX(Mapping!$B$2:$B$465,MATCH(E2243,Mapping!$A$2:$A$465,0))</f>
        <v>DB POWER</v>
      </c>
      <c r="G2243" s="0" t="str">
        <f aca="false">INDEX(Mapping!$C$2:$C$465,MATCH(E2243,Mapping!$A$2:$A$465,0))</f>
        <v>DB POWER</v>
      </c>
      <c r="H2243" s="2" t="n">
        <v>64.53</v>
      </c>
      <c r="I2243" s="3" t="n">
        <v>1.82</v>
      </c>
    </row>
    <row r="2244" customFormat="false" ht="15" hidden="false" customHeight="false" outlineLevel="0" collapsed="false">
      <c r="A2244" s="0" t="s">
        <v>64</v>
      </c>
      <c r="B2244" s="0" t="n">
        <f aca="false">VALUE(LEFT(A2244,4))</f>
        <v>2022</v>
      </c>
      <c r="C2244" s="0" t="str">
        <f aca="false">"FY"&amp;IF(VALUE(MID(A2244,6,2))&gt;=4,VALUE(LEFT(A2244,4)),VALUE(LEFT(A2244,4))-1)&amp;"-"&amp;TEXT(MOD(IF(VALUE(MID(A2244,6,2))&gt;=4,VALUE(LEFT(A2244,4)),VALUE(LEFT(A2244,4))-1)+1,100),"00")</f>
        <v>FY2022-23</v>
      </c>
      <c r="D2244" s="0" t="s">
        <v>40</v>
      </c>
      <c r="E2244" s="0" t="s">
        <v>40</v>
      </c>
      <c r="F2244" s="0" t="str">
        <f aca="false">INDEX(Mapping!$B$2:$B$465,MATCH(E2244,Mapping!$A$2:$A$465,0))</f>
        <v>TAMIL NADU</v>
      </c>
      <c r="G2244" s="0" t="str">
        <f aca="false">INDEX(Mapping!$C$2:$C$465,MATCH(E2244,Mapping!$A$2:$A$465,0))</f>
        <v>TAMIL NADU</v>
      </c>
      <c r="H2244" s="2" t="n">
        <v>55.32</v>
      </c>
      <c r="I2244" s="3" t="n">
        <v>1.56</v>
      </c>
    </row>
    <row r="2245" customFormat="false" ht="15" hidden="false" customHeight="false" outlineLevel="0" collapsed="false">
      <c r="A2245" s="0" t="s">
        <v>64</v>
      </c>
      <c r="B2245" s="0" t="n">
        <f aca="false">VALUE(LEFT(A2245,4))</f>
        <v>2022</v>
      </c>
      <c r="C2245" s="0" t="str">
        <f aca="false">"FY"&amp;IF(VALUE(MID(A2245,6,2))&gt;=4,VALUE(LEFT(A2245,4)),VALUE(LEFT(A2245,4))-1)&amp;"-"&amp;TEXT(MOD(IF(VALUE(MID(A2245,6,2))&gt;=4,VALUE(LEFT(A2245,4)),VALUE(LEFT(A2245,4))-1)+1,100),"00")</f>
        <v>FY2022-23</v>
      </c>
      <c r="D2245" s="0" t="s">
        <v>67</v>
      </c>
      <c r="E2245" s="0" t="s">
        <v>67</v>
      </c>
      <c r="F2245" s="0" t="str">
        <f aca="false">INDEX(Mapping!$B$2:$B$465,MATCH(E2245,Mapping!$A$2:$A$465,0))</f>
        <v>JINDAL POWER LTD - STAGE 2</v>
      </c>
      <c r="G2245" s="0" t="str">
        <f aca="false">INDEX(Mapping!$C$2:$C$465,MATCH(E2245,Mapping!$A$2:$A$465,0))</f>
        <v>JINDAL POWER LTD (BOTH STAGES)</v>
      </c>
      <c r="H2245" s="2" t="n">
        <v>44.68</v>
      </c>
      <c r="I2245" s="3" t="n">
        <v>1.26</v>
      </c>
    </row>
    <row r="2246" customFormat="false" ht="15" hidden="false" customHeight="false" outlineLevel="0" collapsed="false">
      <c r="A2246" s="0" t="s">
        <v>64</v>
      </c>
      <c r="B2246" s="0" t="n">
        <f aca="false">VALUE(LEFT(A2246,4))</f>
        <v>2022</v>
      </c>
      <c r="C2246" s="0" t="str">
        <f aca="false">"FY"&amp;IF(VALUE(MID(A2246,6,2))&gt;=4,VALUE(LEFT(A2246,4)),VALUE(LEFT(A2246,4))-1)&amp;"-"&amp;TEXT(MOD(IF(VALUE(MID(A2246,6,2))&gt;=4,VALUE(LEFT(A2246,4)),VALUE(LEFT(A2246,4))-1)+1,100),"00")</f>
        <v>FY2022-23</v>
      </c>
      <c r="D2246" s="0" t="s">
        <v>56</v>
      </c>
      <c r="E2246" s="0" t="s">
        <v>56</v>
      </c>
      <c r="F2246" s="0" t="str">
        <f aca="false">INDEX(Mapping!$B$2:$B$465,MATCH(E2246,Mapping!$A$2:$A$465,0))</f>
        <v>UTTARAKHAND</v>
      </c>
      <c r="G2246" s="0" t="str">
        <f aca="false">INDEX(Mapping!$C$2:$C$465,MATCH(E2246,Mapping!$A$2:$A$465,0))</f>
        <v>UTTARAKHAND</v>
      </c>
      <c r="H2246" s="2" t="n">
        <v>39.17</v>
      </c>
      <c r="I2246" s="3" t="n">
        <v>1.11</v>
      </c>
    </row>
    <row r="2247" customFormat="false" ht="15" hidden="false" customHeight="false" outlineLevel="0" collapsed="false">
      <c r="A2247" s="0" t="s">
        <v>64</v>
      </c>
      <c r="B2247" s="0" t="n">
        <f aca="false">VALUE(LEFT(A2247,4))</f>
        <v>2022</v>
      </c>
      <c r="C2247" s="0" t="str">
        <f aca="false">"FY"&amp;IF(VALUE(MID(A2247,6,2))&gt;=4,VALUE(LEFT(A2247,4)),VALUE(LEFT(A2247,4))-1)&amp;"-"&amp;TEXT(MOD(IF(VALUE(MID(A2247,6,2))&gt;=4,VALUE(LEFT(A2247,4)),VALUE(LEFT(A2247,4))-1)+1,100),"00")</f>
        <v>FY2022-23</v>
      </c>
      <c r="D2247" s="0" t="s">
        <v>128</v>
      </c>
      <c r="E2247" s="0" t="s">
        <v>128</v>
      </c>
      <c r="F2247" s="0" t="str">
        <f aca="false">INDEX(Mapping!$B$2:$B$465,MATCH(E2247,Mapping!$A$2:$A$465,0))</f>
        <v>AD HYDRO POWER</v>
      </c>
      <c r="G2247" s="0" t="str">
        <f aca="false">INDEX(Mapping!$C$2:$C$465,MATCH(E2247,Mapping!$A$2:$A$465,0))</f>
        <v>AD HYDRO POWER</v>
      </c>
      <c r="H2247" s="2" t="n">
        <v>38.09</v>
      </c>
      <c r="I2247" s="3" t="n">
        <v>1.08</v>
      </c>
    </row>
    <row r="2248" customFormat="false" ht="15" hidden="false" customHeight="false" outlineLevel="0" collapsed="false">
      <c r="A2248" s="0" t="s">
        <v>64</v>
      </c>
      <c r="B2248" s="0" t="n">
        <f aca="false">VALUE(LEFT(A2248,4))</f>
        <v>2022</v>
      </c>
      <c r="C2248" s="0" t="str">
        <f aca="false">"FY"&amp;IF(VALUE(MID(A2248,6,2))&gt;=4,VALUE(LEFT(A2248,4)),VALUE(LEFT(A2248,4))-1)&amp;"-"&amp;TEXT(MOD(IF(VALUE(MID(A2248,6,2))&gt;=4,VALUE(LEFT(A2248,4)),VALUE(LEFT(A2248,4))-1)+1,100),"00")</f>
        <v>FY2022-23</v>
      </c>
      <c r="D2248" s="0" t="s">
        <v>38</v>
      </c>
      <c r="E2248" s="0" t="s">
        <v>38</v>
      </c>
      <c r="F2248" s="0" t="str">
        <f aca="false">INDEX(Mapping!$B$2:$B$465,MATCH(E2248,Mapping!$A$2:$A$465,0))</f>
        <v>ANDHRA PRADESH</v>
      </c>
      <c r="G2248" s="0" t="str">
        <f aca="false">INDEX(Mapping!$C$2:$C$465,MATCH(E2248,Mapping!$A$2:$A$465,0))</f>
        <v>ANDHRA PRADESH</v>
      </c>
      <c r="H2248" s="2" t="n">
        <v>36.19</v>
      </c>
      <c r="I2248" s="3" t="n">
        <v>1.02</v>
      </c>
    </row>
    <row r="2249" customFormat="false" ht="15" hidden="false" customHeight="false" outlineLevel="0" collapsed="false">
      <c r="A2249" s="0" t="s">
        <v>64</v>
      </c>
      <c r="B2249" s="0" t="n">
        <f aca="false">VALUE(LEFT(A2249,4))</f>
        <v>2022</v>
      </c>
      <c r="C2249" s="0" t="str">
        <f aca="false">"FY"&amp;IF(VALUE(MID(A2249,6,2))&gt;=4,VALUE(LEFT(A2249,4)),VALUE(LEFT(A2249,4))-1)&amp;"-"&amp;TEXT(MOD(IF(VALUE(MID(A2249,6,2))&gt;=4,VALUE(LEFT(A2249,4)),VALUE(LEFT(A2249,4))-1)+1,100),"00")</f>
        <v>FY2022-23</v>
      </c>
      <c r="D2249" s="0" t="s">
        <v>89</v>
      </c>
      <c r="E2249" s="0" t="s">
        <v>89</v>
      </c>
      <c r="F2249" s="0" t="str">
        <f aca="false">INDEX(Mapping!$B$2:$B$465,MATCH(E2249,Mapping!$A$2:$A$465,0))</f>
        <v>MB POWER (MP)</v>
      </c>
      <c r="G2249" s="0" t="str">
        <f aca="false">INDEX(Mapping!$C$2:$C$465,MATCH(E2249,Mapping!$A$2:$A$465,0))</f>
        <v>MB POWER (MP)</v>
      </c>
      <c r="H2249" s="2" t="n">
        <v>36.01</v>
      </c>
      <c r="I2249" s="3" t="n">
        <v>1.02</v>
      </c>
    </row>
    <row r="2250" customFormat="false" ht="15" hidden="false" customHeight="false" outlineLevel="0" collapsed="false">
      <c r="A2250" s="0" t="s">
        <v>64</v>
      </c>
      <c r="B2250" s="0" t="n">
        <f aca="false">VALUE(LEFT(A2250,4))</f>
        <v>2022</v>
      </c>
      <c r="C2250" s="0" t="str">
        <f aca="false">"FY"&amp;IF(VALUE(MID(A2250,6,2))&gt;=4,VALUE(LEFT(A2250,4)),VALUE(LEFT(A2250,4))-1)&amp;"-"&amp;TEXT(MOD(IF(VALUE(MID(A2250,6,2))&gt;=4,VALUE(LEFT(A2250,4)),VALUE(LEFT(A2250,4))-1)+1,100),"00")</f>
        <v>FY2022-23</v>
      </c>
      <c r="D2250" s="0" t="s">
        <v>142</v>
      </c>
      <c r="E2250" s="0" t="s">
        <v>142</v>
      </c>
      <c r="F2250" s="0" t="str">
        <f aca="false">INDEX(Mapping!$B$2:$B$465,MATCH(E2250,Mapping!$A$2:$A$465,0))</f>
        <v>SAINJ HEP</v>
      </c>
      <c r="G2250" s="0" t="str">
        <f aca="false">INDEX(Mapping!$C$2:$C$465,MATCH(E2250,Mapping!$A$2:$A$465,0))</f>
        <v>SAINJ HEP</v>
      </c>
      <c r="H2250" s="2" t="n">
        <v>35.76</v>
      </c>
      <c r="I2250" s="3" t="n">
        <v>1.01</v>
      </c>
    </row>
    <row r="2251" customFormat="false" ht="15" hidden="false" customHeight="false" outlineLevel="0" collapsed="false">
      <c r="A2251" s="0" t="s">
        <v>64</v>
      </c>
      <c r="B2251" s="0" t="n">
        <f aca="false">VALUE(LEFT(A2251,4))</f>
        <v>2022</v>
      </c>
      <c r="C2251" s="0" t="str">
        <f aca="false">"FY"&amp;IF(VALUE(MID(A2251,6,2))&gt;=4,VALUE(LEFT(A2251,4)),VALUE(LEFT(A2251,4))-1)&amp;"-"&amp;TEXT(MOD(IF(VALUE(MID(A2251,6,2))&gt;=4,VALUE(LEFT(A2251,4)),VALUE(LEFT(A2251,4))-1)+1,100),"00")</f>
        <v>FY2022-23</v>
      </c>
      <c r="D2251" s="0" t="s">
        <v>72</v>
      </c>
      <c r="E2251" s="0" t="s">
        <v>72</v>
      </c>
      <c r="F2251" s="0" t="str">
        <f aca="false">INDEX(Mapping!$B$2:$B$465,MATCH(E2251,Mapping!$A$2:$A$465,0))</f>
        <v>JINDAL POWER LTD - STAGE 1</v>
      </c>
      <c r="G2251" s="0" t="str">
        <f aca="false">INDEX(Mapping!$C$2:$C$465,MATCH(E2251,Mapping!$A$2:$A$465,0))</f>
        <v>JINDAL POWER LTD (BOTH STAGES)</v>
      </c>
      <c r="H2251" s="2" t="n">
        <v>33.6</v>
      </c>
      <c r="I2251" s="3" t="n">
        <v>0.95</v>
      </c>
    </row>
    <row r="2252" customFormat="false" ht="15" hidden="false" customHeight="false" outlineLevel="0" collapsed="false">
      <c r="A2252" s="0" t="s">
        <v>64</v>
      </c>
      <c r="B2252" s="0" t="n">
        <f aca="false">VALUE(LEFT(A2252,4))</f>
        <v>2022</v>
      </c>
      <c r="C2252" s="0" t="str">
        <f aca="false">"FY"&amp;IF(VALUE(MID(A2252,6,2))&gt;=4,VALUE(LEFT(A2252,4)),VALUE(LEFT(A2252,4))-1)&amp;"-"&amp;TEXT(MOD(IF(VALUE(MID(A2252,6,2))&gt;=4,VALUE(LEFT(A2252,4)),VALUE(LEFT(A2252,4))-1)+1,100),"00")</f>
        <v>FY2022-23</v>
      </c>
      <c r="D2252" s="0" t="s">
        <v>54</v>
      </c>
      <c r="E2252" s="0" t="s">
        <v>54</v>
      </c>
      <c r="F2252" s="0" t="str">
        <f aca="false">INDEX(Mapping!$B$2:$B$465,MATCH(E2252,Mapping!$A$2:$A$465,0))</f>
        <v>JAMMU &amp; KASHMIR</v>
      </c>
      <c r="G2252" s="0" t="str">
        <f aca="false">INDEX(Mapping!$C$2:$C$465,MATCH(E2252,Mapping!$A$2:$A$465,0))</f>
        <v>JAMMU &amp; KASHMIR</v>
      </c>
      <c r="H2252" s="2" t="n">
        <v>29.56</v>
      </c>
      <c r="I2252" s="3" t="n">
        <v>0.84</v>
      </c>
    </row>
    <row r="2253" customFormat="false" ht="15" hidden="false" customHeight="false" outlineLevel="0" collapsed="false">
      <c r="A2253" s="0" t="s">
        <v>64</v>
      </c>
      <c r="B2253" s="0" t="n">
        <f aca="false">VALUE(LEFT(A2253,4))</f>
        <v>2022</v>
      </c>
      <c r="C2253" s="0" t="str">
        <f aca="false">"FY"&amp;IF(VALUE(MID(A2253,6,2))&gt;=4,VALUE(LEFT(A2253,4)),VALUE(LEFT(A2253,4))-1)&amp;"-"&amp;TEXT(MOD(IF(VALUE(MID(A2253,6,2))&gt;=4,VALUE(LEFT(A2253,4)),VALUE(LEFT(A2253,4))-1)+1,100),"00")</f>
        <v>FY2022-23</v>
      </c>
      <c r="D2253" s="0" t="s">
        <v>193</v>
      </c>
      <c r="E2253" s="0" t="s">
        <v>193</v>
      </c>
      <c r="F2253" s="0" t="str">
        <f aca="false">INDEX(Mapping!$B$2:$B$465,MATCH(E2253,Mapping!$A$2:$A$465,0))</f>
        <v>MIZORAM</v>
      </c>
      <c r="G2253" s="0" t="str">
        <f aca="false">INDEX(Mapping!$C$2:$C$465,MATCH(E2253,Mapping!$A$2:$A$465,0))</f>
        <v>MIZORAM</v>
      </c>
      <c r="H2253" s="2" t="n">
        <v>28.52</v>
      </c>
      <c r="I2253" s="3" t="n">
        <v>0.81</v>
      </c>
    </row>
    <row r="2254" customFormat="false" ht="15" hidden="false" customHeight="false" outlineLevel="0" collapsed="false">
      <c r="A2254" s="0" t="s">
        <v>64</v>
      </c>
      <c r="B2254" s="0" t="n">
        <f aca="false">VALUE(LEFT(A2254,4))</f>
        <v>2022</v>
      </c>
      <c r="C2254" s="0" t="str">
        <f aca="false">"FY"&amp;IF(VALUE(MID(A2254,6,2))&gt;=4,VALUE(LEFT(A2254,4)),VALUE(LEFT(A2254,4))-1)&amp;"-"&amp;TEXT(MOD(IF(VALUE(MID(A2254,6,2))&gt;=4,VALUE(LEFT(A2254,4)),VALUE(LEFT(A2254,4))-1)+1,100),"00")</f>
        <v>FY2022-23</v>
      </c>
      <c r="D2254" s="0" t="s">
        <v>167</v>
      </c>
      <c r="E2254" s="0" t="s">
        <v>167</v>
      </c>
      <c r="F2254" s="0" t="str">
        <f aca="false">INDEX(Mapping!$B$2:$B$465,MATCH(E2254,Mapping!$A$2:$A$465,0))</f>
        <v>SEIL ENERGY INDIA (EX-SEMBCORP)</v>
      </c>
      <c r="G2254" s="0" t="str">
        <f aca="false">INDEX(Mapping!$C$2:$C$465,MATCH(E2254,Mapping!$A$2:$A$465,0))</f>
        <v>SEIL ENERGY INDIA</v>
      </c>
      <c r="H2254" s="2" t="n">
        <v>27.59</v>
      </c>
      <c r="I2254" s="3" t="n">
        <v>0.78</v>
      </c>
    </row>
    <row r="2255" customFormat="false" ht="15" hidden="false" customHeight="false" outlineLevel="0" collapsed="false">
      <c r="A2255" s="0" t="s">
        <v>64</v>
      </c>
      <c r="B2255" s="0" t="n">
        <f aca="false">VALUE(LEFT(A2255,4))</f>
        <v>2022</v>
      </c>
      <c r="C2255" s="0" t="str">
        <f aca="false">"FY"&amp;IF(VALUE(MID(A2255,6,2))&gt;=4,VALUE(LEFT(A2255,4)),VALUE(LEFT(A2255,4))-1)&amp;"-"&amp;TEXT(MOD(IF(VALUE(MID(A2255,6,2))&gt;=4,VALUE(LEFT(A2255,4)),VALUE(LEFT(A2255,4))-1)+1,100),"00")</f>
        <v>FY2022-23</v>
      </c>
      <c r="D2255" s="0" t="s">
        <v>39</v>
      </c>
      <c r="E2255" s="0" t="s">
        <v>39</v>
      </c>
      <c r="F2255" s="0" t="str">
        <f aca="false">INDEX(Mapping!$B$2:$B$465,MATCH(E2255,Mapping!$A$2:$A$465,0))</f>
        <v>WEST BENGAL</v>
      </c>
      <c r="G2255" s="0" t="str">
        <f aca="false">INDEX(Mapping!$C$2:$C$465,MATCH(E2255,Mapping!$A$2:$A$465,0))</f>
        <v>WEST BENGAL</v>
      </c>
      <c r="H2255" s="2" t="n">
        <v>25.07</v>
      </c>
      <c r="I2255" s="3" t="n">
        <v>0.71</v>
      </c>
    </row>
    <row r="2256" customFormat="false" ht="15" hidden="false" customHeight="false" outlineLevel="0" collapsed="false">
      <c r="A2256" s="0" t="s">
        <v>64</v>
      </c>
      <c r="B2256" s="0" t="n">
        <f aca="false">VALUE(LEFT(A2256,4))</f>
        <v>2022</v>
      </c>
      <c r="C2256" s="0" t="str">
        <f aca="false">"FY"&amp;IF(VALUE(MID(A2256,6,2))&gt;=4,VALUE(LEFT(A2256,4)),VALUE(LEFT(A2256,4))-1)&amp;"-"&amp;TEXT(MOD(IF(VALUE(MID(A2256,6,2))&gt;=4,VALUE(LEFT(A2256,4)),VALUE(LEFT(A2256,4))-1)+1,100),"00")</f>
        <v>FY2022-23</v>
      </c>
      <c r="D2256" s="0" t="s">
        <v>122</v>
      </c>
      <c r="E2256" s="0" t="s">
        <v>122</v>
      </c>
      <c r="F2256" s="0" t="str">
        <f aca="false">INDEX(Mapping!$B$2:$B$465,MATCH(E2256,Mapping!$A$2:$A$465,0))</f>
        <v>KARCHAM WANGTOO HEP</v>
      </c>
      <c r="G2256" s="0" t="str">
        <f aca="false">INDEX(Mapping!$C$2:$C$465,MATCH(E2256,Mapping!$A$2:$A$465,0))</f>
        <v>KARCHAM WANGTOO HEP</v>
      </c>
      <c r="H2256" s="2" t="n">
        <v>23.49</v>
      </c>
      <c r="I2256" s="3" t="n">
        <v>0.66</v>
      </c>
    </row>
    <row r="2257" customFormat="false" ht="15" hidden="false" customHeight="false" outlineLevel="0" collapsed="false">
      <c r="A2257" s="0" t="s">
        <v>64</v>
      </c>
      <c r="B2257" s="0" t="n">
        <f aca="false">VALUE(LEFT(A2257,4))</f>
        <v>2022</v>
      </c>
      <c r="C2257" s="0" t="str">
        <f aca="false">"FY"&amp;IF(VALUE(MID(A2257,6,2))&gt;=4,VALUE(LEFT(A2257,4)),VALUE(LEFT(A2257,4))-1)&amp;"-"&amp;TEXT(MOD(IF(VALUE(MID(A2257,6,2))&gt;=4,VALUE(LEFT(A2257,4)),VALUE(LEFT(A2257,4))-1)+1,100),"00")</f>
        <v>FY2022-23</v>
      </c>
      <c r="D2257" s="0" t="s">
        <v>94</v>
      </c>
      <c r="E2257" s="0" t="s">
        <v>94</v>
      </c>
      <c r="F2257" s="0" t="str">
        <f aca="false">INDEX(Mapping!$B$2:$B$465,MATCH(E2257,Mapping!$A$2:$A$465,0))</f>
        <v>JHARKHAND</v>
      </c>
      <c r="G2257" s="0" t="str">
        <f aca="false">INDEX(Mapping!$C$2:$C$465,MATCH(E2257,Mapping!$A$2:$A$465,0))</f>
        <v>JHARKHAND</v>
      </c>
      <c r="H2257" s="2" t="n">
        <v>23.41</v>
      </c>
      <c r="I2257" s="3" t="n">
        <v>0.66</v>
      </c>
    </row>
    <row r="2258" customFormat="false" ht="15" hidden="false" customHeight="false" outlineLevel="0" collapsed="false">
      <c r="A2258" s="0" t="s">
        <v>64</v>
      </c>
      <c r="B2258" s="0" t="n">
        <f aca="false">VALUE(LEFT(A2258,4))</f>
        <v>2022</v>
      </c>
      <c r="C2258" s="0" t="str">
        <f aca="false">"FY"&amp;IF(VALUE(MID(A2258,6,2))&gt;=4,VALUE(LEFT(A2258,4)),VALUE(LEFT(A2258,4))-1)&amp;"-"&amp;TEXT(MOD(IF(VALUE(MID(A2258,6,2))&gt;=4,VALUE(LEFT(A2258,4)),VALUE(LEFT(A2258,4))-1)+1,100),"00")</f>
        <v>FY2022-23</v>
      </c>
      <c r="D2258" s="0" t="s">
        <v>43</v>
      </c>
      <c r="E2258" s="0" t="s">
        <v>43</v>
      </c>
      <c r="F2258" s="0" t="str">
        <f aca="false">INDEX(Mapping!$B$2:$B$465,MATCH(E2258,Mapping!$A$2:$A$465,0))</f>
        <v>ODISHA</v>
      </c>
      <c r="G2258" s="0" t="str">
        <f aca="false">INDEX(Mapping!$C$2:$C$465,MATCH(E2258,Mapping!$A$2:$A$465,0))</f>
        <v>ODISHA</v>
      </c>
      <c r="H2258" s="2" t="n">
        <v>23.33</v>
      </c>
      <c r="I2258" s="3" t="n">
        <v>0.66</v>
      </c>
    </row>
    <row r="2259" customFormat="false" ht="15" hidden="false" customHeight="false" outlineLevel="0" collapsed="false">
      <c r="A2259" s="0" t="s">
        <v>64</v>
      </c>
      <c r="B2259" s="0" t="n">
        <f aca="false">VALUE(LEFT(A2259,4))</f>
        <v>2022</v>
      </c>
      <c r="C2259" s="0" t="str">
        <f aca="false">"FY"&amp;IF(VALUE(MID(A2259,6,2))&gt;=4,VALUE(LEFT(A2259,4)),VALUE(LEFT(A2259,4))-1)&amp;"-"&amp;TEXT(MOD(IF(VALUE(MID(A2259,6,2))&gt;=4,VALUE(LEFT(A2259,4)),VALUE(LEFT(A2259,4))-1)+1,100),"00")</f>
        <v>FY2022-23</v>
      </c>
      <c r="D2259" s="0" t="s">
        <v>119</v>
      </c>
      <c r="E2259" s="0" t="s">
        <v>119</v>
      </c>
      <c r="F2259" s="0" t="str">
        <f aca="false">INDEX(Mapping!$B$2:$B$465,MATCH(E2259,Mapping!$A$2:$A$465,0))</f>
        <v>GOA</v>
      </c>
      <c r="G2259" s="0" t="str">
        <f aca="false">INDEX(Mapping!$C$2:$C$465,MATCH(E2259,Mapping!$A$2:$A$465,0))</f>
        <v>GOA</v>
      </c>
      <c r="H2259" s="2" t="n">
        <v>22.89</v>
      </c>
      <c r="I2259" s="3" t="n">
        <v>0.65</v>
      </c>
    </row>
    <row r="2260" customFormat="false" ht="15" hidden="false" customHeight="false" outlineLevel="0" collapsed="false">
      <c r="A2260" s="0" t="s">
        <v>64</v>
      </c>
      <c r="B2260" s="0" t="n">
        <f aca="false">VALUE(LEFT(A2260,4))</f>
        <v>2022</v>
      </c>
      <c r="C2260" s="0" t="str">
        <f aca="false">"FY"&amp;IF(VALUE(MID(A2260,6,2))&gt;=4,VALUE(LEFT(A2260,4)),VALUE(LEFT(A2260,4))-1)&amp;"-"&amp;TEXT(MOD(IF(VALUE(MID(A2260,6,2))&gt;=4,VALUE(LEFT(A2260,4)),VALUE(LEFT(A2260,4))-1)+1,100),"00")</f>
        <v>FY2022-23</v>
      </c>
      <c r="D2260" s="0" t="s">
        <v>46</v>
      </c>
      <c r="E2260" s="0" t="s">
        <v>46</v>
      </c>
      <c r="F2260" s="0" t="str">
        <f aca="false">INDEX(Mapping!$B$2:$B$465,MATCH(E2260,Mapping!$A$2:$A$465,0))</f>
        <v>CHHATTISGARH</v>
      </c>
      <c r="G2260" s="0" t="str">
        <f aca="false">INDEX(Mapping!$C$2:$C$465,MATCH(E2260,Mapping!$A$2:$A$465,0))</f>
        <v>CHHATTISGARH</v>
      </c>
      <c r="H2260" s="2" t="n">
        <v>22.76</v>
      </c>
      <c r="I2260" s="3" t="n">
        <v>0.64</v>
      </c>
    </row>
    <row r="2261" customFormat="false" ht="15" hidden="false" customHeight="false" outlineLevel="0" collapsed="false">
      <c r="A2261" s="0" t="s">
        <v>64</v>
      </c>
      <c r="B2261" s="0" t="n">
        <f aca="false">VALUE(LEFT(A2261,4))</f>
        <v>2022</v>
      </c>
      <c r="C2261" s="0" t="str">
        <f aca="false">"FY"&amp;IF(VALUE(MID(A2261,6,2))&gt;=4,VALUE(LEFT(A2261,4)),VALUE(LEFT(A2261,4))-1)&amp;"-"&amp;TEXT(MOD(IF(VALUE(MID(A2261,6,2))&gt;=4,VALUE(LEFT(A2261,4)),VALUE(LEFT(A2261,4))-1)+1,100),"00")</f>
        <v>FY2022-23</v>
      </c>
      <c r="D2261" s="0" t="s">
        <v>79</v>
      </c>
      <c r="E2261" s="0" t="s">
        <v>79</v>
      </c>
      <c r="F2261" s="0" t="str">
        <f aca="false">INDEX(Mapping!$B$2:$B$465,MATCH(E2261,Mapping!$A$2:$A$465,0))</f>
        <v>MAHAN ENERGEN (EX-ESSAR POWER MP)</v>
      </c>
      <c r="G2261" s="0" t="str">
        <f aca="false">INDEX(Mapping!$C$2:$C$465,MATCH(E2261,Mapping!$A$2:$A$465,0))</f>
        <v>ADANI POWER (ALL PLANTS)</v>
      </c>
      <c r="H2261" s="2" t="n">
        <v>21.93</v>
      </c>
      <c r="I2261" s="3" t="n">
        <v>0.62</v>
      </c>
    </row>
    <row r="2262" customFormat="false" ht="15" hidden="false" customHeight="false" outlineLevel="0" collapsed="false">
      <c r="A2262" s="0" t="s">
        <v>64</v>
      </c>
      <c r="B2262" s="0" t="n">
        <f aca="false">VALUE(LEFT(A2262,4))</f>
        <v>2022</v>
      </c>
      <c r="C2262" s="0" t="str">
        <f aca="false">"FY"&amp;IF(VALUE(MID(A2262,6,2))&gt;=4,VALUE(LEFT(A2262,4)),VALUE(LEFT(A2262,4))-1)&amp;"-"&amp;TEXT(MOD(IF(VALUE(MID(A2262,6,2))&gt;=4,VALUE(LEFT(A2262,4)),VALUE(LEFT(A2262,4))-1)+1,100),"00")</f>
        <v>FY2022-23</v>
      </c>
      <c r="D2262" s="0" t="s">
        <v>152</v>
      </c>
      <c r="E2262" s="0" t="s">
        <v>152</v>
      </c>
      <c r="F2262" s="0" t="str">
        <f aca="false">INDEX(Mapping!$B$2:$B$465,MATCH(E2262,Mapping!$A$2:$A$465,0))</f>
        <v>CHANDIGARH</v>
      </c>
      <c r="G2262" s="0" t="str">
        <f aca="false">INDEX(Mapping!$C$2:$C$465,MATCH(E2262,Mapping!$A$2:$A$465,0))</f>
        <v>CHANDIGARH</v>
      </c>
      <c r="H2262" s="2" t="n">
        <v>21.35</v>
      </c>
      <c r="I2262" s="3" t="n">
        <v>0.6</v>
      </c>
    </row>
    <row r="2263" customFormat="false" ht="15" hidden="false" customHeight="false" outlineLevel="0" collapsed="false">
      <c r="A2263" s="0" t="s">
        <v>64</v>
      </c>
      <c r="B2263" s="0" t="n">
        <f aca="false">VALUE(LEFT(A2263,4))</f>
        <v>2022</v>
      </c>
      <c r="C2263" s="0" t="str">
        <f aca="false">"FY"&amp;IF(VALUE(MID(A2263,6,2))&gt;=4,VALUE(LEFT(A2263,4)),VALUE(LEFT(A2263,4))-1)&amp;"-"&amp;TEXT(MOD(IF(VALUE(MID(A2263,6,2))&gt;=4,VALUE(LEFT(A2263,4)),VALUE(LEFT(A2263,4))-1)+1,100),"00")</f>
        <v>FY2022-23</v>
      </c>
      <c r="D2263" s="0" t="s">
        <v>44</v>
      </c>
      <c r="E2263" s="0" t="s">
        <v>44</v>
      </c>
      <c r="F2263" s="0" t="str">
        <f aca="false">INDEX(Mapping!$B$2:$B$465,MATCH(E2263,Mapping!$A$2:$A$465,0))</f>
        <v>HARYANA</v>
      </c>
      <c r="G2263" s="0" t="str">
        <f aca="false">INDEX(Mapping!$C$2:$C$465,MATCH(E2263,Mapping!$A$2:$A$465,0))</f>
        <v>HARYANA</v>
      </c>
      <c r="H2263" s="2" t="n">
        <v>14.29</v>
      </c>
      <c r="I2263" s="3" t="n">
        <v>0.4</v>
      </c>
    </row>
    <row r="2264" customFormat="false" ht="15" hidden="false" customHeight="false" outlineLevel="0" collapsed="false">
      <c r="A2264" s="0" t="s">
        <v>64</v>
      </c>
      <c r="B2264" s="0" t="n">
        <f aca="false">VALUE(LEFT(A2264,4))</f>
        <v>2022</v>
      </c>
      <c r="C2264" s="0" t="str">
        <f aca="false">"FY"&amp;IF(VALUE(MID(A2264,6,2))&gt;=4,VALUE(LEFT(A2264,4)),VALUE(LEFT(A2264,4))-1)&amp;"-"&amp;TEXT(MOD(IF(VALUE(MID(A2264,6,2))&gt;=4,VALUE(LEFT(A2264,4)),VALUE(LEFT(A2264,4))-1)+1,100),"00")</f>
        <v>FY2022-23</v>
      </c>
      <c r="D2264" s="0" t="s">
        <v>203</v>
      </c>
      <c r="E2264" s="0" t="s">
        <v>203</v>
      </c>
      <c r="F2264" s="0" t="str">
        <f aca="false">INDEX(Mapping!$B$2:$B$465,MATCH(E2264,Mapping!$A$2:$A$465,0))</f>
        <v>ADHUNIK POWER</v>
      </c>
      <c r="G2264" s="0" t="str">
        <f aca="false">INDEX(Mapping!$C$2:$C$465,MATCH(E2264,Mapping!$A$2:$A$465,0))</f>
        <v>ADHUNIK POWER</v>
      </c>
      <c r="H2264" s="2" t="n">
        <v>14.22</v>
      </c>
      <c r="I2264" s="3" t="n">
        <v>0.4</v>
      </c>
    </row>
    <row r="2265" customFormat="false" ht="15" hidden="false" customHeight="false" outlineLevel="0" collapsed="false">
      <c r="A2265" s="0" t="s">
        <v>64</v>
      </c>
      <c r="B2265" s="0" t="n">
        <f aca="false">VALUE(LEFT(A2265,4))</f>
        <v>2022</v>
      </c>
      <c r="C2265" s="0" t="str">
        <f aca="false">"FY"&amp;IF(VALUE(MID(A2265,6,2))&gt;=4,VALUE(LEFT(A2265,4)),VALUE(LEFT(A2265,4))-1)&amp;"-"&amp;TEXT(MOD(IF(VALUE(MID(A2265,6,2))&gt;=4,VALUE(LEFT(A2265,4)),VALUE(LEFT(A2265,4))-1)+1,100),"00")</f>
        <v>FY2022-23</v>
      </c>
      <c r="D2265" s="0" t="s">
        <v>155</v>
      </c>
      <c r="E2265" s="0" t="s">
        <v>155</v>
      </c>
      <c r="F2265" s="0" t="str">
        <f aca="false">INDEX(Mapping!$B$2:$B$465,MATCH(E2265,Mapping!$A$2:$A$465,0))</f>
        <v>SKS POWER</v>
      </c>
      <c r="G2265" s="0" t="str">
        <f aca="false">INDEX(Mapping!$C$2:$C$465,MATCH(E2265,Mapping!$A$2:$A$465,0))</f>
        <v>SKS POWER</v>
      </c>
      <c r="H2265" s="2" t="n">
        <v>13.15</v>
      </c>
      <c r="I2265" s="3" t="n">
        <v>0.37</v>
      </c>
    </row>
    <row r="2266" customFormat="false" ht="15" hidden="false" customHeight="false" outlineLevel="0" collapsed="false">
      <c r="A2266" s="0" t="s">
        <v>64</v>
      </c>
      <c r="B2266" s="0" t="n">
        <f aca="false">VALUE(LEFT(A2266,4))</f>
        <v>2022</v>
      </c>
      <c r="C2266" s="0" t="str">
        <f aca="false">"FY"&amp;IF(VALUE(MID(A2266,6,2))&gt;=4,VALUE(LEFT(A2266,4)),VALUE(LEFT(A2266,4))-1)&amp;"-"&amp;TEXT(MOD(IF(VALUE(MID(A2266,6,2))&gt;=4,VALUE(LEFT(A2266,4)),VALUE(LEFT(A2266,4))-1)+1,100),"00")</f>
        <v>FY2022-23</v>
      </c>
      <c r="D2266" s="0" t="s">
        <v>37</v>
      </c>
      <c r="E2266" s="0" t="s">
        <v>37</v>
      </c>
      <c r="F2266" s="0" t="str">
        <f aca="false">INDEX(Mapping!$B$2:$B$465,MATCH(E2266,Mapping!$A$2:$A$465,0))</f>
        <v>MAHARASHTRA</v>
      </c>
      <c r="G2266" s="0" t="str">
        <f aca="false">INDEX(Mapping!$C$2:$C$465,MATCH(E2266,Mapping!$A$2:$A$465,0))</f>
        <v>MAHARASHTRA</v>
      </c>
      <c r="H2266" s="2" t="n">
        <v>13.03</v>
      </c>
      <c r="I2266" s="3" t="n">
        <v>0.37</v>
      </c>
    </row>
    <row r="2267" customFormat="false" ht="15" hidden="false" customHeight="false" outlineLevel="0" collapsed="false">
      <c r="A2267" s="0" t="s">
        <v>64</v>
      </c>
      <c r="B2267" s="0" t="n">
        <f aca="false">VALUE(LEFT(A2267,4))</f>
        <v>2022</v>
      </c>
      <c r="C2267" s="0" t="str">
        <f aca="false">"FY"&amp;IF(VALUE(MID(A2267,6,2))&gt;=4,VALUE(LEFT(A2267,4)),VALUE(LEFT(A2267,4))-1)&amp;"-"&amp;TEXT(MOD(IF(VALUE(MID(A2267,6,2))&gt;=4,VALUE(LEFT(A2267,4)),VALUE(LEFT(A2267,4))-1)+1,100),"00")</f>
        <v>FY2022-23</v>
      </c>
      <c r="D2267" s="0" t="s">
        <v>412</v>
      </c>
      <c r="E2267" s="0" t="s">
        <v>412</v>
      </c>
      <c r="F2267" s="0" t="str">
        <f aca="false">INDEX(Mapping!$B$2:$B$465,MATCH(E2267,Mapping!$A$2:$A$465,0))</f>
        <v>CGPL</v>
      </c>
      <c r="G2267" s="0" t="str">
        <f aca="false">INDEX(Mapping!$C$2:$C$465,MATCH(E2267,Mapping!$A$2:$A$465,0))</f>
        <v>CGPL</v>
      </c>
      <c r="H2267" s="2" t="n">
        <v>12.68</v>
      </c>
      <c r="I2267" s="3" t="n">
        <v>0.36</v>
      </c>
    </row>
    <row r="2268" customFormat="false" ht="15" hidden="false" customHeight="false" outlineLevel="0" collapsed="false">
      <c r="A2268" s="0" t="s">
        <v>64</v>
      </c>
      <c r="B2268" s="0" t="n">
        <f aca="false">VALUE(LEFT(A2268,4))</f>
        <v>2022</v>
      </c>
      <c r="C2268" s="0" t="str">
        <f aca="false">"FY"&amp;IF(VALUE(MID(A2268,6,2))&gt;=4,VALUE(LEFT(A2268,4)),VALUE(LEFT(A2268,4))-1)&amp;"-"&amp;TEXT(MOD(IF(VALUE(MID(A2268,6,2))&gt;=4,VALUE(LEFT(A2268,4)),VALUE(LEFT(A2268,4))-1)+1,100),"00")</f>
        <v>FY2022-23</v>
      </c>
      <c r="D2268" s="0" t="s">
        <v>181</v>
      </c>
      <c r="E2268" s="0" t="s">
        <v>181</v>
      </c>
      <c r="F2268" s="0" t="str">
        <f aca="false">INDEX(Mapping!$B$2:$B$465,MATCH(E2268,Mapping!$A$2:$A$465,0))</f>
        <v>ARUNACHAL PRADESH</v>
      </c>
      <c r="G2268" s="0" t="str">
        <f aca="false">INDEX(Mapping!$C$2:$C$465,MATCH(E2268,Mapping!$A$2:$A$465,0))</f>
        <v>ARUNACHAL PRADESH</v>
      </c>
      <c r="H2268" s="2" t="n">
        <v>12.44</v>
      </c>
      <c r="I2268" s="3" t="n">
        <v>0.35</v>
      </c>
    </row>
    <row r="2269" customFormat="false" ht="15" hidden="false" customHeight="false" outlineLevel="0" collapsed="false">
      <c r="A2269" s="0" t="s">
        <v>64</v>
      </c>
      <c r="B2269" s="0" t="n">
        <f aca="false">VALUE(LEFT(A2269,4))</f>
        <v>2022</v>
      </c>
      <c r="C2269" s="0" t="str">
        <f aca="false">"FY"&amp;IF(VALUE(MID(A2269,6,2))&gt;=4,VALUE(LEFT(A2269,4)),VALUE(LEFT(A2269,4))-1)&amp;"-"&amp;TEXT(MOD(IF(VALUE(MID(A2269,6,2))&gt;=4,VALUE(LEFT(A2269,4)),VALUE(LEFT(A2269,4))-1)+1,100),"00")</f>
        <v>FY2022-23</v>
      </c>
      <c r="D2269" s="0" t="s">
        <v>61</v>
      </c>
      <c r="E2269" s="0" t="s">
        <v>61</v>
      </c>
      <c r="F2269" s="0" t="str">
        <f aca="false">INDEX(Mapping!$B$2:$B$465,MATCH(E2269,Mapping!$A$2:$A$465,0))</f>
        <v>ASSAM</v>
      </c>
      <c r="G2269" s="0" t="str">
        <f aca="false">INDEX(Mapping!$C$2:$C$465,MATCH(E2269,Mapping!$A$2:$A$465,0))</f>
        <v>ASSAM</v>
      </c>
      <c r="H2269" s="2" t="n">
        <v>11.71</v>
      </c>
      <c r="I2269" s="3" t="n">
        <v>0.33</v>
      </c>
    </row>
    <row r="2270" customFormat="false" ht="15" hidden="false" customHeight="false" outlineLevel="0" collapsed="false">
      <c r="A2270" s="0" t="s">
        <v>64</v>
      </c>
      <c r="B2270" s="0" t="n">
        <f aca="false">VALUE(LEFT(A2270,4))</f>
        <v>2022</v>
      </c>
      <c r="C2270" s="0" t="str">
        <f aca="false">"FY"&amp;IF(VALUE(MID(A2270,6,2))&gt;=4,VALUE(LEFT(A2270,4)),VALUE(LEFT(A2270,4))-1)&amp;"-"&amp;TEXT(MOD(IF(VALUE(MID(A2270,6,2))&gt;=4,VALUE(LEFT(A2270,4)),VALUE(LEFT(A2270,4))-1)+1,100),"00")</f>
        <v>FY2022-23</v>
      </c>
      <c r="D2270" s="0" t="s">
        <v>240</v>
      </c>
      <c r="E2270" s="0" t="s">
        <v>240</v>
      </c>
      <c r="F2270" s="0" t="str">
        <f aca="false">INDEX(Mapping!$B$2:$B$465,MATCH(E2270,Mapping!$A$2:$A$465,0))</f>
        <v>CHUZACHEN HEP</v>
      </c>
      <c r="G2270" s="0" t="str">
        <f aca="false">INDEX(Mapping!$C$2:$C$465,MATCH(E2270,Mapping!$A$2:$A$465,0))</f>
        <v>CHUZACHEN HEP</v>
      </c>
      <c r="H2270" s="2" t="n">
        <v>11.22</v>
      </c>
      <c r="I2270" s="3" t="n">
        <v>0.32</v>
      </c>
    </row>
    <row r="2271" customFormat="false" ht="15" hidden="false" customHeight="false" outlineLevel="0" collapsed="false">
      <c r="A2271" s="0" t="s">
        <v>64</v>
      </c>
      <c r="B2271" s="0" t="n">
        <f aca="false">VALUE(LEFT(A2271,4))</f>
        <v>2022</v>
      </c>
      <c r="C2271" s="0" t="str">
        <f aca="false">"FY"&amp;IF(VALUE(MID(A2271,6,2))&gt;=4,VALUE(LEFT(A2271,4)),VALUE(LEFT(A2271,4))-1)&amp;"-"&amp;TEXT(MOD(IF(VALUE(MID(A2271,6,2))&gt;=4,VALUE(LEFT(A2271,4)),VALUE(LEFT(A2271,4))-1)+1,100),"00")</f>
        <v>FY2022-23</v>
      </c>
      <c r="D2271" s="0" t="s">
        <v>228</v>
      </c>
      <c r="E2271" s="0" t="s">
        <v>228</v>
      </c>
      <c r="F2271" s="0" t="str">
        <f aca="false">INDEX(Mapping!$B$2:$B$465,MATCH(E2271,Mapping!$A$2:$A$465,0))</f>
        <v>OTPC PALATANA</v>
      </c>
      <c r="G2271" s="0" t="str">
        <f aca="false">INDEX(Mapping!$C$2:$C$465,MATCH(E2271,Mapping!$A$2:$A$465,0))</f>
        <v>OTPC PALATANA</v>
      </c>
      <c r="H2271" s="2" t="n">
        <v>11.15</v>
      </c>
      <c r="I2271" s="3" t="n">
        <v>0.32</v>
      </c>
    </row>
    <row r="2272" customFormat="false" ht="15" hidden="false" customHeight="false" outlineLevel="0" collapsed="false">
      <c r="A2272" s="0" t="s">
        <v>64</v>
      </c>
      <c r="B2272" s="0" t="n">
        <f aca="false">VALUE(LEFT(A2272,4))</f>
        <v>2022</v>
      </c>
      <c r="C2272" s="0" t="str">
        <f aca="false">"FY"&amp;IF(VALUE(MID(A2272,6,2))&gt;=4,VALUE(LEFT(A2272,4)),VALUE(LEFT(A2272,4))-1)&amp;"-"&amp;TEXT(MOD(IF(VALUE(MID(A2272,6,2))&gt;=4,VALUE(LEFT(A2272,4)),VALUE(LEFT(A2272,4))-1)+1,100),"00")</f>
        <v>FY2022-23</v>
      </c>
      <c r="D2272" s="0" t="s">
        <v>176</v>
      </c>
      <c r="E2272" s="0" t="s">
        <v>176</v>
      </c>
      <c r="F2272" s="0" t="str">
        <f aca="false">INDEX(Mapping!$B$2:$B$465,MATCH(E2272,Mapping!$A$2:$A$465,0))</f>
        <v>SIKKIM</v>
      </c>
      <c r="G2272" s="0" t="str">
        <f aca="false">INDEX(Mapping!$C$2:$C$465,MATCH(E2272,Mapping!$A$2:$A$465,0))</f>
        <v>SIKKIM</v>
      </c>
      <c r="H2272" s="2" t="n">
        <v>10.81</v>
      </c>
      <c r="I2272" s="3" t="n">
        <v>0.31</v>
      </c>
    </row>
    <row r="2273" customFormat="false" ht="15" hidden="false" customHeight="false" outlineLevel="0" collapsed="false">
      <c r="A2273" s="0" t="s">
        <v>64</v>
      </c>
      <c r="B2273" s="0" t="n">
        <f aca="false">VALUE(LEFT(A2273,4))</f>
        <v>2022</v>
      </c>
      <c r="C2273" s="0" t="str">
        <f aca="false">"FY"&amp;IF(VALUE(MID(A2273,6,2))&gt;=4,VALUE(LEFT(A2273,4)),VALUE(LEFT(A2273,4))-1)&amp;"-"&amp;TEXT(MOD(IF(VALUE(MID(A2273,6,2))&gt;=4,VALUE(LEFT(A2273,4)),VALUE(LEFT(A2273,4))-1)+1,100),"00")</f>
        <v>FY2022-23</v>
      </c>
      <c r="D2273" s="0" t="s">
        <v>408</v>
      </c>
      <c r="E2273" s="0" t="s">
        <v>408</v>
      </c>
      <c r="F2273" s="0" t="str">
        <f aca="false">INDEX(Mapping!$B$2:$B$465,MATCH(E2273,Mapping!$A$2:$A$465,0))</f>
        <v>ADANI GREEN</v>
      </c>
      <c r="G2273" s="0" t="str">
        <f aca="false">INDEX(Mapping!$C$2:$C$465,MATCH(E2273,Mapping!$A$2:$A$465,0))</f>
        <v>ADANI GREEN ENERGY (ALL SPVs)</v>
      </c>
      <c r="H2273" s="2" t="n">
        <v>9.9</v>
      </c>
      <c r="I2273" s="3" t="n">
        <v>0.28</v>
      </c>
    </row>
    <row r="2274" customFormat="false" ht="15" hidden="false" customHeight="false" outlineLevel="0" collapsed="false">
      <c r="A2274" s="0" t="s">
        <v>64</v>
      </c>
      <c r="B2274" s="0" t="n">
        <f aca="false">VALUE(LEFT(A2274,4))</f>
        <v>2022</v>
      </c>
      <c r="C2274" s="0" t="str">
        <f aca="false">"FY"&amp;IF(VALUE(MID(A2274,6,2))&gt;=4,VALUE(LEFT(A2274,4)),VALUE(LEFT(A2274,4))-1)&amp;"-"&amp;TEXT(MOD(IF(VALUE(MID(A2274,6,2))&gt;=4,VALUE(LEFT(A2274,4)),VALUE(LEFT(A2274,4))-1)+1,100),"00")</f>
        <v>FY2022-23</v>
      </c>
      <c r="D2274" s="0" t="s">
        <v>214</v>
      </c>
      <c r="E2274" s="0" t="s">
        <v>214</v>
      </c>
      <c r="F2274" s="0" t="str">
        <f aca="false">INDEX(Mapping!$B$2:$B$465,MATCH(E2274,Mapping!$A$2:$A$465,0))</f>
        <v>NLC INDIA</v>
      </c>
      <c r="G2274" s="0" t="str">
        <f aca="false">INDEX(Mapping!$C$2:$C$465,MATCH(E2274,Mapping!$A$2:$A$465,0))</f>
        <v>NLC INDIA GROUP</v>
      </c>
      <c r="H2274" s="2" t="n">
        <v>9.17</v>
      </c>
      <c r="I2274" s="3" t="n">
        <v>0.26</v>
      </c>
    </row>
    <row r="2275" customFormat="false" ht="15" hidden="false" customHeight="false" outlineLevel="0" collapsed="false">
      <c r="A2275" s="0" t="s">
        <v>64</v>
      </c>
      <c r="B2275" s="0" t="n">
        <f aca="false">VALUE(LEFT(A2275,4))</f>
        <v>2022</v>
      </c>
      <c r="C2275" s="0" t="str">
        <f aca="false">"FY"&amp;IF(VALUE(MID(A2275,6,2))&gt;=4,VALUE(LEFT(A2275,4)),VALUE(LEFT(A2275,4))-1)&amp;"-"&amp;TEXT(MOD(IF(VALUE(MID(A2275,6,2))&gt;=4,VALUE(LEFT(A2275,4)),VALUE(LEFT(A2275,4))-1)+1,100),"00")</f>
        <v>FY2022-23</v>
      </c>
      <c r="D2275" s="0" t="s">
        <v>31</v>
      </c>
      <c r="E2275" s="0" t="s">
        <v>31</v>
      </c>
      <c r="F2275" s="0" t="str">
        <f aca="false">INDEX(Mapping!$B$2:$B$465,MATCH(E2275,Mapping!$A$2:$A$465,0))</f>
        <v>GUJARAT</v>
      </c>
      <c r="G2275" s="0" t="str">
        <f aca="false">INDEX(Mapping!$C$2:$C$465,MATCH(E2275,Mapping!$A$2:$A$465,0))</f>
        <v>GUJARAT</v>
      </c>
      <c r="H2275" s="2" t="n">
        <v>8.26</v>
      </c>
      <c r="I2275" s="3" t="n">
        <v>0.23</v>
      </c>
    </row>
    <row r="2276" customFormat="false" ht="15" hidden="false" customHeight="false" outlineLevel="0" collapsed="false">
      <c r="A2276" s="0" t="s">
        <v>64</v>
      </c>
      <c r="B2276" s="0" t="n">
        <f aca="false">VALUE(LEFT(A2276,4))</f>
        <v>2022</v>
      </c>
      <c r="C2276" s="0" t="str">
        <f aca="false">"FY"&amp;IF(VALUE(MID(A2276,6,2))&gt;=4,VALUE(LEFT(A2276,4)),VALUE(LEFT(A2276,4))-1)&amp;"-"&amp;TEXT(MOD(IF(VALUE(MID(A2276,6,2))&gt;=4,VALUE(LEFT(A2276,4)),VALUE(LEFT(A2276,4))-1)+1,100),"00")</f>
        <v>FY2022-23</v>
      </c>
      <c r="D2276" s="0" t="s">
        <v>116</v>
      </c>
      <c r="E2276" s="0" t="s">
        <v>116</v>
      </c>
      <c r="F2276" s="0" t="str">
        <f aca="false">INDEX(Mapping!$B$2:$B$465,MATCH(E2276,Mapping!$A$2:$A$465,0))</f>
        <v>RKM POWERGEN</v>
      </c>
      <c r="G2276" s="0" t="str">
        <f aca="false">INDEX(Mapping!$C$2:$C$465,MATCH(E2276,Mapping!$A$2:$A$465,0))</f>
        <v>RKM POWERGEN</v>
      </c>
      <c r="H2276" s="2" t="n">
        <v>8.09</v>
      </c>
      <c r="I2276" s="3" t="n">
        <v>0.23</v>
      </c>
    </row>
    <row r="2277" customFormat="false" ht="15" hidden="false" customHeight="false" outlineLevel="0" collapsed="false">
      <c r="A2277" s="0" t="s">
        <v>64</v>
      </c>
      <c r="B2277" s="0" t="n">
        <f aca="false">VALUE(LEFT(A2277,4))</f>
        <v>2022</v>
      </c>
      <c r="C2277" s="0" t="str">
        <f aca="false">"FY"&amp;IF(VALUE(MID(A2277,6,2))&gt;=4,VALUE(LEFT(A2277,4)),VALUE(LEFT(A2277,4))-1)&amp;"-"&amp;TEXT(MOD(IF(VALUE(MID(A2277,6,2))&gt;=4,VALUE(LEFT(A2277,4)),VALUE(LEFT(A2277,4))-1)+1,100),"00")</f>
        <v>FY2022-23</v>
      </c>
      <c r="D2277" s="0" t="s">
        <v>327</v>
      </c>
      <c r="E2277" s="0" t="s">
        <v>327</v>
      </c>
      <c r="F2277" s="0" t="str">
        <f aca="false">INDEX(Mapping!$B$2:$B$465,MATCH(E2277,Mapping!$A$2:$A$465,0))</f>
        <v>LANCO BUDHIL</v>
      </c>
      <c r="G2277" s="0" t="str">
        <f aca="false">INDEX(Mapping!$C$2:$C$465,MATCH(E2277,Mapping!$A$2:$A$465,0))</f>
        <v>GREENKO GROUP</v>
      </c>
      <c r="H2277" s="2" t="n">
        <v>6.52</v>
      </c>
      <c r="I2277" s="3" t="n">
        <v>0.18</v>
      </c>
    </row>
    <row r="2278" customFormat="false" ht="15" hidden="false" customHeight="false" outlineLevel="0" collapsed="false">
      <c r="A2278" s="0" t="s">
        <v>64</v>
      </c>
      <c r="B2278" s="0" t="n">
        <f aca="false">VALUE(LEFT(A2278,4))</f>
        <v>2022</v>
      </c>
      <c r="C2278" s="0" t="str">
        <f aca="false">"FY"&amp;IF(VALUE(MID(A2278,6,2))&gt;=4,VALUE(LEFT(A2278,4)),VALUE(LEFT(A2278,4))-1)&amp;"-"&amp;TEXT(MOD(IF(VALUE(MID(A2278,6,2))&gt;=4,VALUE(LEFT(A2278,4)),VALUE(LEFT(A2278,4))-1)+1,100),"00")</f>
        <v>FY2022-23</v>
      </c>
      <c r="D2278" s="0" t="s">
        <v>224</v>
      </c>
      <c r="E2278" s="0" t="s">
        <v>224</v>
      </c>
      <c r="F2278" s="0" t="str">
        <f aca="false">INDEX(Mapping!$B$2:$B$465,MATCH(E2278,Mapping!$A$2:$A$465,0))</f>
        <v>RENEW SURYA RAVI</v>
      </c>
      <c r="G2278" s="0" t="str">
        <f aca="false">INDEX(Mapping!$C$2:$C$465,MATCH(E2278,Mapping!$A$2:$A$465,0))</f>
        <v>RENEW POWER (ALL SPVs)</v>
      </c>
      <c r="H2278" s="2" t="n">
        <v>6.36</v>
      </c>
      <c r="I2278" s="3" t="n">
        <v>0.18</v>
      </c>
    </row>
    <row r="2279" customFormat="false" ht="15" hidden="false" customHeight="false" outlineLevel="0" collapsed="false">
      <c r="A2279" s="0" t="s">
        <v>64</v>
      </c>
      <c r="B2279" s="0" t="n">
        <f aca="false">VALUE(LEFT(A2279,4))</f>
        <v>2022</v>
      </c>
      <c r="C2279" s="0" t="str">
        <f aca="false">"FY"&amp;IF(VALUE(MID(A2279,6,2))&gt;=4,VALUE(LEFT(A2279,4)),VALUE(LEFT(A2279,4))-1)&amp;"-"&amp;TEXT(MOD(IF(VALUE(MID(A2279,6,2))&gt;=4,VALUE(LEFT(A2279,4)),VALUE(LEFT(A2279,4))-1)+1,100),"00")</f>
        <v>FY2022-23</v>
      </c>
      <c r="D2279" s="0" t="s">
        <v>211</v>
      </c>
      <c r="E2279" s="0" t="s">
        <v>211</v>
      </c>
      <c r="F2279" s="0" t="str">
        <f aca="false">INDEX(Mapping!$B$2:$B$465,MATCH(E2279,Mapping!$A$2:$A$465,0))</f>
        <v>SINGOLI BHATWARI HEP</v>
      </c>
      <c r="G2279" s="0" t="str">
        <f aca="false">INDEX(Mapping!$C$2:$C$465,MATCH(E2279,Mapping!$A$2:$A$465,0))</f>
        <v>SINGOLI BHATWARI HEP</v>
      </c>
      <c r="H2279" s="2" t="n">
        <v>4.92</v>
      </c>
      <c r="I2279" s="3" t="n">
        <v>0.14</v>
      </c>
    </row>
    <row r="2280" customFormat="false" ht="15" hidden="false" customHeight="false" outlineLevel="0" collapsed="false">
      <c r="A2280" s="0" t="s">
        <v>64</v>
      </c>
      <c r="B2280" s="0" t="n">
        <f aca="false">VALUE(LEFT(A2280,4))</f>
        <v>2022</v>
      </c>
      <c r="C2280" s="0" t="str">
        <f aca="false">"FY"&amp;IF(VALUE(MID(A2280,6,2))&gt;=4,VALUE(LEFT(A2280,4)),VALUE(LEFT(A2280,4))-1)&amp;"-"&amp;TEXT(MOD(IF(VALUE(MID(A2280,6,2))&gt;=4,VALUE(LEFT(A2280,4)),VALUE(LEFT(A2280,4))-1)+1,100),"00")</f>
        <v>FY2022-23</v>
      </c>
      <c r="D2280" s="0" t="s">
        <v>252</v>
      </c>
      <c r="E2280" s="0" t="s">
        <v>252</v>
      </c>
      <c r="F2280" s="0" t="str">
        <f aca="false">INDEX(Mapping!$B$2:$B$465,MATCH(E2280,Mapping!$A$2:$A$465,0))</f>
        <v>NTPC STATIONS</v>
      </c>
      <c r="G2280" s="0" t="str">
        <f aca="false">INDEX(Mapping!$C$2:$C$465,MATCH(E2280,Mapping!$A$2:$A$465,0))</f>
        <v>NTPC GROUP</v>
      </c>
      <c r="H2280" s="2" t="n">
        <v>4.04</v>
      </c>
      <c r="I2280" s="3" t="n">
        <v>0.11</v>
      </c>
    </row>
    <row r="2281" customFormat="false" ht="15" hidden="false" customHeight="false" outlineLevel="0" collapsed="false">
      <c r="A2281" s="0" t="s">
        <v>64</v>
      </c>
      <c r="B2281" s="0" t="n">
        <f aca="false">VALUE(LEFT(A2281,4))</f>
        <v>2022</v>
      </c>
      <c r="C2281" s="0" t="str">
        <f aca="false">"FY"&amp;IF(VALUE(MID(A2281,6,2))&gt;=4,VALUE(LEFT(A2281,4)),VALUE(LEFT(A2281,4))-1)&amp;"-"&amp;TEXT(MOD(IF(VALUE(MID(A2281,6,2))&gt;=4,VALUE(LEFT(A2281,4)),VALUE(LEFT(A2281,4))-1)+1,100),"00")</f>
        <v>FY2022-23</v>
      </c>
      <c r="D2281" s="0" t="s">
        <v>253</v>
      </c>
      <c r="E2281" s="0" t="s">
        <v>253</v>
      </c>
      <c r="F2281" s="0" t="str">
        <f aca="false">INDEX(Mapping!$B$2:$B$465,MATCH(E2281,Mapping!$A$2:$A$465,0))</f>
        <v>NAGALAND</v>
      </c>
      <c r="G2281" s="0" t="str">
        <f aca="false">INDEX(Mapping!$C$2:$C$465,MATCH(E2281,Mapping!$A$2:$A$465,0))</f>
        <v>NAGALAND</v>
      </c>
      <c r="H2281" s="2" t="n">
        <v>3.48</v>
      </c>
      <c r="I2281" s="3" t="n">
        <v>0.1</v>
      </c>
    </row>
    <row r="2282" customFormat="false" ht="15" hidden="false" customHeight="false" outlineLevel="0" collapsed="false">
      <c r="A2282" s="0" t="s">
        <v>64</v>
      </c>
      <c r="B2282" s="0" t="n">
        <f aca="false">VALUE(LEFT(A2282,4))</f>
        <v>2022</v>
      </c>
      <c r="C2282" s="0" t="str">
        <f aca="false">"FY"&amp;IF(VALUE(MID(A2282,6,2))&gt;=4,VALUE(LEFT(A2282,4)),VALUE(LEFT(A2282,4))-1)&amp;"-"&amp;TEXT(MOD(IF(VALUE(MID(A2282,6,2))&gt;=4,VALUE(LEFT(A2282,4)),VALUE(LEFT(A2282,4))-1)+1,100),"00")</f>
        <v>FY2022-23</v>
      </c>
      <c r="D2282" s="0" t="s">
        <v>191</v>
      </c>
      <c r="E2282" s="0" t="s">
        <v>191</v>
      </c>
      <c r="F2282" s="0" t="str">
        <f aca="false">INDEX(Mapping!$B$2:$B$465,MATCH(E2282,Mapping!$A$2:$A$465,0))</f>
        <v>DIKCHU HEP</v>
      </c>
      <c r="G2282" s="0" t="str">
        <f aca="false">INDEX(Mapping!$C$2:$C$465,MATCH(E2282,Mapping!$A$2:$A$465,0))</f>
        <v>DIKCHU HEP</v>
      </c>
      <c r="H2282" s="2" t="n">
        <v>3.39</v>
      </c>
      <c r="I2282" s="3" t="n">
        <v>0.1</v>
      </c>
    </row>
    <row r="2283" customFormat="false" ht="15" hidden="false" customHeight="false" outlineLevel="0" collapsed="false">
      <c r="A2283" s="0" t="s">
        <v>64</v>
      </c>
      <c r="B2283" s="0" t="n">
        <f aca="false">VALUE(LEFT(A2283,4))</f>
        <v>2022</v>
      </c>
      <c r="C2283" s="0" t="str">
        <f aca="false">"FY"&amp;IF(VALUE(MID(A2283,6,2))&gt;=4,VALUE(LEFT(A2283,4)),VALUE(LEFT(A2283,4))-1)&amp;"-"&amp;TEXT(MOD(IF(VALUE(MID(A2283,6,2))&gt;=4,VALUE(LEFT(A2283,4)),VALUE(LEFT(A2283,4))-1)+1,100),"00")</f>
        <v>FY2022-23</v>
      </c>
      <c r="D2283" s="0" t="s">
        <v>159</v>
      </c>
      <c r="E2283" s="0" t="s">
        <v>159</v>
      </c>
      <c r="F2283" s="0" t="str">
        <f aca="false">INDEX(Mapping!$B$2:$B$465,MATCH(E2283,Mapping!$A$2:$A$465,0))</f>
        <v>GMR WARORA (EX-EMCO)</v>
      </c>
      <c r="G2283" s="0" t="str">
        <f aca="false">INDEX(Mapping!$C$2:$C$465,MATCH(E2283,Mapping!$A$2:$A$465,0))</f>
        <v>GMR ENERGY</v>
      </c>
      <c r="H2283" s="2" t="n">
        <v>3.02</v>
      </c>
      <c r="I2283" s="3" t="n">
        <v>0.09</v>
      </c>
    </row>
    <row r="2284" customFormat="false" ht="15" hidden="false" customHeight="false" outlineLevel="0" collapsed="false">
      <c r="A2284" s="0" t="s">
        <v>64</v>
      </c>
      <c r="B2284" s="0" t="n">
        <f aca="false">VALUE(LEFT(A2284,4))</f>
        <v>2022</v>
      </c>
      <c r="C2284" s="0" t="str">
        <f aca="false">"FY"&amp;IF(VALUE(MID(A2284,6,2))&gt;=4,VALUE(LEFT(A2284,4)),VALUE(LEFT(A2284,4))-1)&amp;"-"&amp;TEXT(MOD(IF(VALUE(MID(A2284,6,2))&gt;=4,VALUE(LEFT(A2284,4)),VALUE(LEFT(A2284,4))-1)+1,100),"00")</f>
        <v>FY2022-23</v>
      </c>
      <c r="D2284" s="0" t="s">
        <v>217</v>
      </c>
      <c r="E2284" s="0" t="s">
        <v>217</v>
      </c>
      <c r="F2284" s="0" t="str">
        <f aca="false">INDEX(Mapping!$B$2:$B$465,MATCH(E2284,Mapping!$A$2:$A$465,0))</f>
        <v>SHREE CEMENT</v>
      </c>
      <c r="G2284" s="0" t="str">
        <f aca="false">INDEX(Mapping!$C$2:$C$465,MATCH(E2284,Mapping!$A$2:$A$465,0))</f>
        <v>SHREE CEMENT</v>
      </c>
      <c r="H2284" s="2" t="n">
        <v>2.97</v>
      </c>
      <c r="I2284" s="3" t="n">
        <v>0.08</v>
      </c>
    </row>
    <row r="2285" customFormat="false" ht="15" hidden="false" customHeight="false" outlineLevel="0" collapsed="false">
      <c r="A2285" s="0" t="s">
        <v>64</v>
      </c>
      <c r="B2285" s="0" t="n">
        <f aca="false">VALUE(LEFT(A2285,4))</f>
        <v>2022</v>
      </c>
      <c r="C2285" s="0" t="str">
        <f aca="false">"FY"&amp;IF(VALUE(MID(A2285,6,2))&gt;=4,VALUE(LEFT(A2285,4)),VALUE(LEFT(A2285,4))-1)&amp;"-"&amp;TEXT(MOD(IF(VALUE(MID(A2285,6,2))&gt;=4,VALUE(LEFT(A2285,4)),VALUE(LEFT(A2285,4))-1)+1,100),"00")</f>
        <v>FY2022-23</v>
      </c>
      <c r="D2285" s="0" t="s">
        <v>184</v>
      </c>
      <c r="E2285" s="0" t="s">
        <v>184</v>
      </c>
      <c r="F2285" s="0" t="str">
        <f aca="false">INDEX(Mapping!$B$2:$B$465,MATCH(E2285,Mapping!$A$2:$A$465,0))</f>
        <v>GMR KAMALANGA</v>
      </c>
      <c r="G2285" s="0" t="str">
        <f aca="false">INDEX(Mapping!$C$2:$C$465,MATCH(E2285,Mapping!$A$2:$A$465,0))</f>
        <v>GMR ENERGY</v>
      </c>
      <c r="H2285" s="2" t="n">
        <v>2.92</v>
      </c>
      <c r="I2285" s="3" t="n">
        <v>0.08</v>
      </c>
    </row>
    <row r="2286" customFormat="false" ht="15" hidden="false" customHeight="false" outlineLevel="0" collapsed="false">
      <c r="A2286" s="0" t="s">
        <v>64</v>
      </c>
      <c r="B2286" s="0" t="n">
        <f aca="false">VALUE(LEFT(A2286,4))</f>
        <v>2022</v>
      </c>
      <c r="C2286" s="0" t="str">
        <f aca="false">"FY"&amp;IF(VALUE(MID(A2286,6,2))&gt;=4,VALUE(LEFT(A2286,4)),VALUE(LEFT(A2286,4))-1)&amp;"-"&amp;TEXT(MOD(IF(VALUE(MID(A2286,6,2))&gt;=4,VALUE(LEFT(A2286,4)),VALUE(LEFT(A2286,4))-1)+1,100),"00")</f>
        <v>FY2022-23</v>
      </c>
      <c r="D2286" s="0" t="s">
        <v>194</v>
      </c>
      <c r="E2286" s="0" t="s">
        <v>194</v>
      </c>
      <c r="F2286" s="0" t="str">
        <f aca="false">INDEX(Mapping!$B$2:$B$465,MATCH(E2286,Mapping!$A$2:$A$465,0))</f>
        <v>TASHIDENG HEP</v>
      </c>
      <c r="G2286" s="0" t="str">
        <f aca="false">INDEX(Mapping!$C$2:$C$465,MATCH(E2286,Mapping!$A$2:$A$465,0))</f>
        <v>TASHIDENG HEP</v>
      </c>
      <c r="H2286" s="2" t="n">
        <v>1.97</v>
      </c>
      <c r="I2286" s="3" t="n">
        <v>0.06</v>
      </c>
    </row>
    <row r="2287" customFormat="false" ht="15" hidden="false" customHeight="false" outlineLevel="0" collapsed="false">
      <c r="A2287" s="0" t="s">
        <v>64</v>
      </c>
      <c r="B2287" s="0" t="n">
        <f aca="false">VALUE(LEFT(A2287,4))</f>
        <v>2022</v>
      </c>
      <c r="C2287" s="0" t="str">
        <f aca="false">"FY"&amp;IF(VALUE(MID(A2287,6,2))&gt;=4,VALUE(LEFT(A2287,4)),VALUE(LEFT(A2287,4))-1)&amp;"-"&amp;TEXT(MOD(IF(VALUE(MID(A2287,6,2))&gt;=4,VALUE(LEFT(A2287,4)),VALUE(LEFT(A2287,4))-1)+1,100),"00")</f>
        <v>FY2022-23</v>
      </c>
      <c r="D2287" s="0" t="s">
        <v>190</v>
      </c>
      <c r="E2287" s="0" t="s">
        <v>190</v>
      </c>
      <c r="F2287" s="0" t="str">
        <f aca="false">INDEX(Mapping!$B$2:$B$465,MATCH(E2287,Mapping!$A$2:$A$465,0))</f>
        <v>JORETHANG</v>
      </c>
      <c r="G2287" s="0" t="str">
        <f aca="false">INDEX(Mapping!$C$2:$C$465,MATCH(E2287,Mapping!$A$2:$A$465,0))</f>
        <v>JORETHANG</v>
      </c>
      <c r="H2287" s="2" t="n">
        <v>1.8</v>
      </c>
      <c r="I2287" s="3" t="n">
        <v>0.05</v>
      </c>
    </row>
    <row r="2288" customFormat="false" ht="15" hidden="false" customHeight="false" outlineLevel="0" collapsed="false">
      <c r="A2288" s="0" t="s">
        <v>64</v>
      </c>
      <c r="B2288" s="0" t="n">
        <f aca="false">VALUE(LEFT(A2288,4))</f>
        <v>2022</v>
      </c>
      <c r="C2288" s="0" t="str">
        <f aca="false">"FY"&amp;IF(VALUE(MID(A2288,6,2))&gt;=4,VALUE(LEFT(A2288,4)),VALUE(LEFT(A2288,4))-1)&amp;"-"&amp;TEXT(MOD(IF(VALUE(MID(A2288,6,2))&gt;=4,VALUE(LEFT(A2288,4)),VALUE(LEFT(A2288,4))-1)+1,100),"00")</f>
        <v>FY2022-23</v>
      </c>
      <c r="D2288" s="0" t="s">
        <v>154</v>
      </c>
      <c r="E2288" s="0" t="s">
        <v>154</v>
      </c>
      <c r="F2288" s="0" t="str">
        <f aca="false">INDEX(Mapping!$B$2:$B$465,MATCH(E2288,Mapping!$A$2:$A$465,0))</f>
        <v>DVC</v>
      </c>
      <c r="G2288" s="0" t="str">
        <f aca="false">INDEX(Mapping!$C$2:$C$465,MATCH(E2288,Mapping!$A$2:$A$465,0))</f>
        <v>DVC</v>
      </c>
      <c r="H2288" s="2" t="n">
        <v>1.49</v>
      </c>
      <c r="I2288" s="3" t="n">
        <v>0.04</v>
      </c>
    </row>
    <row r="2289" customFormat="false" ht="15" hidden="false" customHeight="false" outlineLevel="0" collapsed="false">
      <c r="A2289" s="0" t="s">
        <v>64</v>
      </c>
      <c r="B2289" s="0" t="n">
        <f aca="false">VALUE(LEFT(A2289,4))</f>
        <v>2022</v>
      </c>
      <c r="C2289" s="0" t="str">
        <f aca="false">"FY"&amp;IF(VALUE(MID(A2289,6,2))&gt;=4,VALUE(LEFT(A2289,4)),VALUE(LEFT(A2289,4))-1)&amp;"-"&amp;TEXT(MOD(IF(VALUE(MID(A2289,6,2))&gt;=4,VALUE(LEFT(A2289,4)),VALUE(LEFT(A2289,4))-1)+1,100),"00")</f>
        <v>FY2022-23</v>
      </c>
      <c r="D2289" s="0" t="s">
        <v>235</v>
      </c>
      <c r="E2289" s="0" t="s">
        <v>235</v>
      </c>
      <c r="F2289" s="0" t="str">
        <f aca="false">INDEX(Mapping!$B$2:$B$465,MATCH(E2289,Mapping!$A$2:$A$465,0))</f>
        <v>ITPCL (IL&amp;FS TAMIL NADU)</v>
      </c>
      <c r="G2289" s="0" t="str">
        <f aca="false">INDEX(Mapping!$C$2:$C$465,MATCH(E2289,Mapping!$A$2:$A$465,0))</f>
        <v>ITPCL (IL&amp;FS TAMIL NADU)</v>
      </c>
      <c r="H2289" s="2" t="n">
        <v>1.24</v>
      </c>
      <c r="I2289" s="3" t="n">
        <v>0.04</v>
      </c>
    </row>
    <row r="2290" customFormat="false" ht="15" hidden="false" customHeight="false" outlineLevel="0" collapsed="false">
      <c r="A2290" s="0" t="s">
        <v>64</v>
      </c>
      <c r="B2290" s="0" t="n">
        <f aca="false">VALUE(LEFT(A2290,4))</f>
        <v>2022</v>
      </c>
      <c r="C2290" s="0" t="str">
        <f aca="false">"FY"&amp;IF(VALUE(MID(A2290,6,2))&gt;=4,VALUE(LEFT(A2290,4)),VALUE(LEFT(A2290,4))-1)&amp;"-"&amp;TEXT(MOD(IF(VALUE(MID(A2290,6,2))&gt;=4,VALUE(LEFT(A2290,4)),VALUE(LEFT(A2290,4))-1)+1,100),"00")</f>
        <v>FY2022-23</v>
      </c>
      <c r="D2290" s="0" t="s">
        <v>265</v>
      </c>
      <c r="E2290" s="0" t="s">
        <v>265</v>
      </c>
      <c r="F2290" s="0" t="str">
        <f aca="false">INDEX(Mapping!$B$2:$B$465,MATCH(E2290,Mapping!$A$2:$A$465,0))</f>
        <v>NTPC STATIONS</v>
      </c>
      <c r="G2290" s="0" t="str">
        <f aca="false">INDEX(Mapping!$C$2:$C$465,MATCH(E2290,Mapping!$A$2:$A$465,0))</f>
        <v>NTPC GROUP</v>
      </c>
      <c r="H2290" s="2" t="n">
        <v>0.66</v>
      </c>
      <c r="I2290" s="3" t="n">
        <v>0.02</v>
      </c>
    </row>
    <row r="2291" customFormat="false" ht="15" hidden="false" customHeight="false" outlineLevel="0" collapsed="false">
      <c r="A2291" s="0" t="s">
        <v>64</v>
      </c>
      <c r="B2291" s="0" t="n">
        <f aca="false">VALUE(LEFT(A2291,4))</f>
        <v>2022</v>
      </c>
      <c r="C2291" s="0" t="str">
        <f aca="false">"FY"&amp;IF(VALUE(MID(A2291,6,2))&gt;=4,VALUE(LEFT(A2291,4)),VALUE(LEFT(A2291,4))-1)&amp;"-"&amp;TEXT(MOD(IF(VALUE(MID(A2291,6,2))&gt;=4,VALUE(LEFT(A2291,4)),VALUE(LEFT(A2291,4))-1)+1,100),"00")</f>
        <v>FY2022-23</v>
      </c>
      <c r="D2291" s="0" t="s">
        <v>121</v>
      </c>
      <c r="E2291" s="0" t="s">
        <v>121</v>
      </c>
      <c r="F2291" s="0" t="str">
        <f aca="false">INDEX(Mapping!$B$2:$B$465,MATCH(E2291,Mapping!$A$2:$A$465,0))</f>
        <v>MEGHALAYA</v>
      </c>
      <c r="G2291" s="0" t="str">
        <f aca="false">INDEX(Mapping!$C$2:$C$465,MATCH(E2291,Mapping!$A$2:$A$465,0))</f>
        <v>MEGHALAYA</v>
      </c>
      <c r="H2291" s="2" t="n">
        <v>0.64</v>
      </c>
      <c r="I2291" s="3" t="n">
        <v>0.02</v>
      </c>
    </row>
    <row r="2292" customFormat="false" ht="15" hidden="false" customHeight="false" outlineLevel="0" collapsed="false">
      <c r="A2292" s="0" t="s">
        <v>64</v>
      </c>
      <c r="B2292" s="0" t="n">
        <f aca="false">VALUE(LEFT(A2292,4))</f>
        <v>2022</v>
      </c>
      <c r="C2292" s="0" t="str">
        <f aca="false">"FY"&amp;IF(VALUE(MID(A2292,6,2))&gt;=4,VALUE(LEFT(A2292,4)),VALUE(LEFT(A2292,4))-1)&amp;"-"&amp;TEXT(MOD(IF(VALUE(MID(A2292,6,2))&gt;=4,VALUE(LEFT(A2292,4)),VALUE(LEFT(A2292,4))-1)+1,100),"00")</f>
        <v>FY2022-23</v>
      </c>
      <c r="D2292" s="0" t="s">
        <v>114</v>
      </c>
      <c r="E2292" s="0" t="s">
        <v>114</v>
      </c>
      <c r="F2292" s="0" t="str">
        <f aca="false">INDEX(Mapping!$B$2:$B$465,MATCH(E2292,Mapping!$A$2:$A$465,0))</f>
        <v>ADANI POWER - RAIGARH TPP (EX-REGL)</v>
      </c>
      <c r="G2292" s="0" t="str">
        <f aca="false">INDEX(Mapping!$C$2:$C$465,MATCH(E2292,Mapping!$A$2:$A$465,0))</f>
        <v>ADANI POWER (ALL PLANTS)</v>
      </c>
      <c r="H2292" s="2" t="n">
        <v>0.57</v>
      </c>
      <c r="I2292" s="3" t="n">
        <v>0.02</v>
      </c>
    </row>
    <row r="2293" customFormat="false" ht="15" hidden="false" customHeight="false" outlineLevel="0" collapsed="false">
      <c r="A2293" s="0" t="s">
        <v>64</v>
      </c>
      <c r="B2293" s="0" t="n">
        <f aca="false">VALUE(LEFT(A2293,4))</f>
        <v>2022</v>
      </c>
      <c r="C2293" s="0" t="str">
        <f aca="false">"FY"&amp;IF(VALUE(MID(A2293,6,2))&gt;=4,VALUE(LEFT(A2293,4)),VALUE(LEFT(A2293,4))-1)&amp;"-"&amp;TEXT(MOD(IF(VALUE(MID(A2293,6,2))&gt;=4,VALUE(LEFT(A2293,4)),VALUE(LEFT(A2293,4))-1)+1,100),"00")</f>
        <v>FY2022-23</v>
      </c>
      <c r="D2293" s="0" t="s">
        <v>134</v>
      </c>
      <c r="E2293" s="0" t="s">
        <v>134</v>
      </c>
      <c r="F2293" s="0" t="str">
        <f aca="false">INDEX(Mapping!$B$2:$B$465,MATCH(E2293,Mapping!$A$2:$A$465,0))</f>
        <v>NTPC STATIONS</v>
      </c>
      <c r="G2293" s="0" t="str">
        <f aca="false">INDEX(Mapping!$C$2:$C$465,MATCH(E2293,Mapping!$A$2:$A$465,0))</f>
        <v>NTPC GROUP</v>
      </c>
      <c r="H2293" s="2" t="n">
        <v>0.45</v>
      </c>
      <c r="I2293" s="3" t="n">
        <v>0.01</v>
      </c>
    </row>
    <row r="2294" customFormat="false" ht="15" hidden="false" customHeight="false" outlineLevel="0" collapsed="false">
      <c r="A2294" s="0" t="s">
        <v>64</v>
      </c>
      <c r="B2294" s="0" t="n">
        <f aca="false">VALUE(LEFT(A2294,4))</f>
        <v>2022</v>
      </c>
      <c r="C2294" s="0" t="str">
        <f aca="false">"FY"&amp;IF(VALUE(MID(A2294,6,2))&gt;=4,VALUE(LEFT(A2294,4)),VALUE(LEFT(A2294,4))-1)&amp;"-"&amp;TEXT(MOD(IF(VALUE(MID(A2294,6,2))&gt;=4,VALUE(LEFT(A2294,4)),VALUE(LEFT(A2294,4))-1)+1,100),"00")</f>
        <v>FY2022-23</v>
      </c>
      <c r="D2294" s="0" t="s">
        <v>230</v>
      </c>
      <c r="E2294" s="0" t="s">
        <v>230</v>
      </c>
      <c r="F2294" s="0" t="str">
        <f aca="false">INDEX(Mapping!$B$2:$B$465,MATCH(E2294,Mapping!$A$2:$A$465,0))</f>
        <v>ADANI_WIND</v>
      </c>
      <c r="G2294" s="0" t="str">
        <f aca="false">INDEX(Mapping!$C$2:$C$465,MATCH(E2294,Mapping!$A$2:$A$465,0))</f>
        <v>ADANI GREEN ENERGY (ALL SPVs)</v>
      </c>
      <c r="H2294" s="2" t="n">
        <v>0.29</v>
      </c>
      <c r="I2294" s="3" t="n">
        <v>0.01</v>
      </c>
    </row>
    <row r="2295" customFormat="false" ht="15" hidden="false" customHeight="false" outlineLevel="0" collapsed="false">
      <c r="A2295" s="0" t="s">
        <v>64</v>
      </c>
      <c r="B2295" s="0" t="n">
        <f aca="false">VALUE(LEFT(A2295,4))</f>
        <v>2022</v>
      </c>
      <c r="C2295" s="0" t="str">
        <f aca="false">"FY"&amp;IF(VALUE(MID(A2295,6,2))&gt;=4,VALUE(LEFT(A2295,4)),VALUE(LEFT(A2295,4))-1)&amp;"-"&amp;TEXT(MOD(IF(VALUE(MID(A2295,6,2))&gt;=4,VALUE(LEFT(A2295,4)),VALUE(LEFT(A2295,4))-1)+1,100),"00")</f>
        <v>FY2022-23</v>
      </c>
      <c r="D2295" s="0" t="s">
        <v>319</v>
      </c>
      <c r="E2295" s="0" t="s">
        <v>319</v>
      </c>
      <c r="F2295" s="0" t="str">
        <f aca="false">INDEX(Mapping!$B$2:$B$465,MATCH(E2295,Mapping!$A$2:$A$465,0))</f>
        <v>SORANG HEP</v>
      </c>
      <c r="G2295" s="0" t="str">
        <f aca="false">INDEX(Mapping!$C$2:$C$465,MATCH(E2295,Mapping!$A$2:$A$465,0))</f>
        <v>SORANG HEP</v>
      </c>
      <c r="H2295" s="2" t="n">
        <v>0.21</v>
      </c>
      <c r="I2295" s="3" t="n">
        <v>0.01</v>
      </c>
    </row>
    <row r="2296" customFormat="false" ht="15" hidden="false" customHeight="false" outlineLevel="0" collapsed="false">
      <c r="A2296" s="0" t="s">
        <v>64</v>
      </c>
      <c r="B2296" s="0" t="n">
        <f aca="false">VALUE(LEFT(A2296,4))</f>
        <v>2022</v>
      </c>
      <c r="C2296" s="0" t="str">
        <f aca="false">"FY"&amp;IF(VALUE(MID(A2296,6,2))&gt;=4,VALUE(LEFT(A2296,4)),VALUE(LEFT(A2296,4))-1)&amp;"-"&amp;TEXT(MOD(IF(VALUE(MID(A2296,6,2))&gt;=4,VALUE(LEFT(A2296,4)),VALUE(LEFT(A2296,4))-1)+1,100),"00")</f>
        <v>FY2022-23</v>
      </c>
      <c r="D2296" s="0" t="s">
        <v>315</v>
      </c>
      <c r="E2296" s="0" t="s">
        <v>315</v>
      </c>
      <c r="F2296" s="0" t="str">
        <f aca="false">INDEX(Mapping!$B$2:$B$465,MATCH(E2296,Mapping!$A$2:$A$465,0))</f>
        <v>DHARIWAL INFRASTRUCTURE</v>
      </c>
      <c r="G2296" s="0" t="str">
        <f aca="false">INDEX(Mapping!$C$2:$C$465,MATCH(E2296,Mapping!$A$2:$A$465,0))</f>
        <v>DHARIWAL INFRASTRUCTURE</v>
      </c>
      <c r="H2296" s="2" t="n">
        <v>0.1</v>
      </c>
      <c r="I2296" s="3" t="n">
        <v>0.003</v>
      </c>
    </row>
    <row r="2297" customFormat="false" ht="15" hidden="false" customHeight="false" outlineLevel="0" collapsed="false">
      <c r="A2297" s="0" t="s">
        <v>64</v>
      </c>
      <c r="B2297" s="0" t="n">
        <f aca="false">VALUE(LEFT(A2297,4))</f>
        <v>2022</v>
      </c>
      <c r="C2297" s="0" t="str">
        <f aca="false">"FY"&amp;IF(VALUE(MID(A2297,6,2))&gt;=4,VALUE(LEFT(A2297,4)),VALUE(LEFT(A2297,4))-1)&amp;"-"&amp;TEXT(MOD(IF(VALUE(MID(A2297,6,2))&gt;=4,VALUE(LEFT(A2297,4)),VALUE(LEFT(A2297,4))-1)+1,100),"00")</f>
        <v>FY2022-23</v>
      </c>
      <c r="D2297" s="0" t="s">
        <v>523</v>
      </c>
      <c r="E2297" s="0" t="s">
        <v>523</v>
      </c>
      <c r="F2297" s="0" t="str">
        <f aca="false">INDEX(Mapping!$B$2:$B$465,MATCH(E2297,Mapping!$A$2:$A$465,0))</f>
        <v>OSTRO</v>
      </c>
      <c r="G2297" s="0" t="str">
        <f aca="false">INDEX(Mapping!$C$2:$C$465,MATCH(E2297,Mapping!$A$2:$A$465,0))</f>
        <v>OSTRO</v>
      </c>
      <c r="H2297" s="2" t="n">
        <v>0.08</v>
      </c>
      <c r="I2297" s="3" t="n">
        <v>0.002</v>
      </c>
    </row>
    <row r="2298" customFormat="false" ht="15" hidden="false" customHeight="false" outlineLevel="0" collapsed="false">
      <c r="A2298" s="0" t="s">
        <v>64</v>
      </c>
      <c r="B2298" s="0" t="n">
        <f aca="false">VALUE(LEFT(A2298,4))</f>
        <v>2022</v>
      </c>
      <c r="C2298" s="0" t="str">
        <f aca="false">"FY"&amp;IF(VALUE(MID(A2298,6,2))&gt;=4,VALUE(LEFT(A2298,4)),VALUE(LEFT(A2298,4))-1)&amp;"-"&amp;TEXT(MOD(IF(VALUE(MID(A2298,6,2))&gt;=4,VALUE(LEFT(A2298,4)),VALUE(LEFT(A2298,4))-1)+1,100),"00")</f>
        <v>FY2022-23</v>
      </c>
      <c r="D2298" s="0" t="s">
        <v>396</v>
      </c>
      <c r="E2298" s="0" t="s">
        <v>396</v>
      </c>
      <c r="F2298" s="0" t="str">
        <f aca="false">INDEX(Mapping!$B$2:$B$465,MATCH(E2298,Mapping!$A$2:$A$465,0))</f>
        <v>AHEJ4L_SOLAR</v>
      </c>
      <c r="G2298" s="0" t="str">
        <f aca="false">INDEX(Mapping!$C$2:$C$465,MATCH(E2298,Mapping!$A$2:$A$465,0))</f>
        <v>AHEJ4L_SOLAR</v>
      </c>
      <c r="H2298" s="2" t="n">
        <v>0.05</v>
      </c>
      <c r="I2298" s="3" t="n">
        <v>0.001</v>
      </c>
    </row>
    <row r="2299" customFormat="false" ht="15" hidden="false" customHeight="false" outlineLevel="0" collapsed="false">
      <c r="A2299" s="0" t="s">
        <v>64</v>
      </c>
      <c r="B2299" s="0" t="n">
        <f aca="false">VALUE(LEFT(A2299,4))</f>
        <v>2022</v>
      </c>
      <c r="C2299" s="0" t="str">
        <f aca="false">"FY"&amp;IF(VALUE(MID(A2299,6,2))&gt;=4,VALUE(LEFT(A2299,4)),VALUE(LEFT(A2299,4))-1)&amp;"-"&amp;TEXT(MOD(IF(VALUE(MID(A2299,6,2))&gt;=4,VALUE(LEFT(A2299,4)),VALUE(LEFT(A2299,4))-1)+1,100),"00")</f>
        <v>FY2022-23</v>
      </c>
      <c r="D2299" s="0" t="s">
        <v>415</v>
      </c>
      <c r="E2299" s="0" t="s">
        <v>415</v>
      </c>
      <c r="F2299" s="0" t="str">
        <f aca="false">INDEX(Mapping!$B$2:$B$465,MATCH(E2299,Mapping!$A$2:$A$465,0))</f>
        <v>AHEJ3L_SOLAR</v>
      </c>
      <c r="G2299" s="0" t="str">
        <f aca="false">INDEX(Mapping!$C$2:$C$465,MATCH(E2299,Mapping!$A$2:$A$465,0))</f>
        <v>AHEJ3L_SOLAR</v>
      </c>
      <c r="H2299" s="2" t="n">
        <v>0.02</v>
      </c>
      <c r="I2299" s="3" t="n">
        <v>0.0005</v>
      </c>
    </row>
    <row r="2300" customFormat="false" ht="15" hidden="false" customHeight="false" outlineLevel="0" collapsed="false">
      <c r="A2300" s="0" t="s">
        <v>64</v>
      </c>
      <c r="B2300" s="0" t="n">
        <f aca="false">VALUE(LEFT(A2300,4))</f>
        <v>2022</v>
      </c>
      <c r="C2300" s="0" t="str">
        <f aca="false">"FY"&amp;IF(VALUE(MID(A2300,6,2))&gt;=4,VALUE(LEFT(A2300,4)),VALUE(LEFT(A2300,4))-1)&amp;"-"&amp;TEXT(MOD(IF(VALUE(MID(A2300,6,2))&gt;=4,VALUE(LEFT(A2300,4)),VALUE(LEFT(A2300,4))-1)+1,100),"00")</f>
        <v>FY2022-23</v>
      </c>
      <c r="D2300" s="0" t="s">
        <v>465</v>
      </c>
      <c r="E2300" s="0" t="s">
        <v>465</v>
      </c>
      <c r="F2300" s="0" t="str">
        <f aca="false">INDEX(Mapping!$B$2:$B$465,MATCH(E2300,Mapping!$A$2:$A$465,0))</f>
        <v>AHEJ2L_SOLAR</v>
      </c>
      <c r="G2300" s="0" t="str">
        <f aca="false">INDEX(Mapping!$C$2:$C$465,MATCH(E2300,Mapping!$A$2:$A$465,0))</f>
        <v>AHEJ2L_SOLAR</v>
      </c>
      <c r="H2300" s="2" t="n">
        <v>0.01</v>
      </c>
      <c r="I2300" s="3" t="n">
        <v>0.0002</v>
      </c>
    </row>
    <row r="2301" customFormat="false" ht="15" hidden="false" customHeight="false" outlineLevel="0" collapsed="false">
      <c r="A2301" s="0" t="s">
        <v>168</v>
      </c>
      <c r="B2301" s="0" t="n">
        <f aca="false">VALUE(LEFT(A2301,4))</f>
        <v>2022</v>
      </c>
      <c r="C2301" s="0" t="str">
        <f aca="false">"FY"&amp;IF(VALUE(MID(A2301,6,2))&gt;=4,VALUE(LEFT(A2301,4)),VALUE(LEFT(A2301,4))-1)&amp;"-"&amp;TEXT(MOD(IF(VALUE(MID(A2301,6,2))&gt;=4,VALUE(LEFT(A2301,4)),VALUE(LEFT(A2301,4))-1)+1,100),"00")</f>
        <v>FY2022-23</v>
      </c>
      <c r="D2301" s="0" t="s">
        <v>35</v>
      </c>
      <c r="E2301" s="0" t="s">
        <v>35</v>
      </c>
      <c r="F2301" s="0" t="str">
        <f aca="false">INDEX(Mapping!$B$2:$B$465,MATCH(E2301,Mapping!$A$2:$A$465,0))</f>
        <v>TELANGANA</v>
      </c>
      <c r="G2301" s="0" t="str">
        <f aca="false">INDEX(Mapping!$C$2:$C$465,MATCH(E2301,Mapping!$A$2:$A$465,0))</f>
        <v>TELANGANA</v>
      </c>
      <c r="H2301" s="2" t="n">
        <v>430.51</v>
      </c>
      <c r="I2301" s="3" t="n">
        <v>10.6</v>
      </c>
    </row>
    <row r="2302" customFormat="false" ht="15" hidden="false" customHeight="false" outlineLevel="0" collapsed="false">
      <c r="A2302" s="0" t="s">
        <v>168</v>
      </c>
      <c r="B2302" s="0" t="n">
        <f aca="false">VALUE(LEFT(A2302,4))</f>
        <v>2022</v>
      </c>
      <c r="C2302" s="0" t="str">
        <f aca="false">"FY"&amp;IF(VALUE(MID(A2302,6,2))&gt;=4,VALUE(LEFT(A2302,4)),VALUE(LEFT(A2302,4))-1)&amp;"-"&amp;TEXT(MOD(IF(VALUE(MID(A2302,6,2))&gt;=4,VALUE(LEFT(A2302,4)),VALUE(LEFT(A2302,4))-1)+1,100),"00")</f>
        <v>FY2022-23</v>
      </c>
      <c r="D2302" s="0" t="s">
        <v>36</v>
      </c>
      <c r="E2302" s="0" t="s">
        <v>36</v>
      </c>
      <c r="F2302" s="0" t="str">
        <f aca="false">INDEX(Mapping!$B$2:$B$465,MATCH(E2302,Mapping!$A$2:$A$465,0))</f>
        <v>UTTAR PRADESH</v>
      </c>
      <c r="G2302" s="0" t="str">
        <f aca="false">INDEX(Mapping!$C$2:$C$465,MATCH(E2302,Mapping!$A$2:$A$465,0))</f>
        <v>UTTAR PRADESH</v>
      </c>
      <c r="H2302" s="2" t="n">
        <v>371.4</v>
      </c>
      <c r="I2302" s="3" t="n">
        <v>9.14</v>
      </c>
    </row>
    <row r="2303" customFormat="false" ht="15" hidden="false" customHeight="false" outlineLevel="0" collapsed="false">
      <c r="A2303" s="0" t="s">
        <v>168</v>
      </c>
      <c r="B2303" s="0" t="n">
        <f aca="false">VALUE(LEFT(A2303,4))</f>
        <v>2022</v>
      </c>
      <c r="C2303" s="0" t="str">
        <f aca="false">"FY"&amp;IF(VALUE(MID(A2303,6,2))&gt;=4,VALUE(LEFT(A2303,4)),VALUE(LEFT(A2303,4))-1)&amp;"-"&amp;TEXT(MOD(IF(VALUE(MID(A2303,6,2))&gt;=4,VALUE(LEFT(A2303,4)),VALUE(LEFT(A2303,4))-1)+1,100),"00")</f>
        <v>FY2022-23</v>
      </c>
      <c r="D2303" s="0" t="s">
        <v>47</v>
      </c>
      <c r="E2303" s="0" t="s">
        <v>47</v>
      </c>
      <c r="F2303" s="0" t="str">
        <f aca="false">INDEX(Mapping!$B$2:$B$465,MATCH(E2303,Mapping!$A$2:$A$465,0))</f>
        <v>KARNATAKA</v>
      </c>
      <c r="G2303" s="0" t="str">
        <f aca="false">INDEX(Mapping!$C$2:$C$465,MATCH(E2303,Mapping!$A$2:$A$465,0))</f>
        <v>KARNATAKA</v>
      </c>
      <c r="H2303" s="2" t="n">
        <v>308.08</v>
      </c>
      <c r="I2303" s="3" t="n">
        <v>7.58</v>
      </c>
    </row>
    <row r="2304" customFormat="false" ht="15" hidden="false" customHeight="false" outlineLevel="0" collapsed="false">
      <c r="A2304" s="0" t="s">
        <v>168</v>
      </c>
      <c r="B2304" s="0" t="n">
        <f aca="false">VALUE(LEFT(A2304,4))</f>
        <v>2022</v>
      </c>
      <c r="C2304" s="0" t="str">
        <f aca="false">"FY"&amp;IF(VALUE(MID(A2304,6,2))&gt;=4,VALUE(LEFT(A2304,4)),VALUE(LEFT(A2304,4))-1)&amp;"-"&amp;TEXT(MOD(IF(VALUE(MID(A2304,6,2))&gt;=4,VALUE(LEFT(A2304,4)),VALUE(LEFT(A2304,4))-1)+1,100),"00")</f>
        <v>FY2022-23</v>
      </c>
      <c r="D2304" s="0" t="s">
        <v>74</v>
      </c>
      <c r="E2304" s="0" t="s">
        <v>74</v>
      </c>
      <c r="F2304" s="0" t="str">
        <f aca="false">INDEX(Mapping!$B$2:$B$465,MATCH(E2304,Mapping!$A$2:$A$465,0))</f>
        <v>NEPAL (NEA / NVVN)</v>
      </c>
      <c r="G2304" s="0" t="str">
        <f aca="false">INDEX(Mapping!$C$2:$C$465,MATCH(E2304,Mapping!$A$2:$A$465,0))</f>
        <v>NEPAL (NEA / NVVN)</v>
      </c>
      <c r="H2304" s="2" t="n">
        <v>254.28</v>
      </c>
      <c r="I2304" s="3" t="n">
        <v>6.26</v>
      </c>
    </row>
    <row r="2305" customFormat="false" ht="15" hidden="false" customHeight="false" outlineLevel="0" collapsed="false">
      <c r="A2305" s="0" t="s">
        <v>168</v>
      </c>
      <c r="B2305" s="0" t="n">
        <f aca="false">VALUE(LEFT(A2305,4))</f>
        <v>2022</v>
      </c>
      <c r="C2305" s="0" t="str">
        <f aca="false">"FY"&amp;IF(VALUE(MID(A2305,6,2))&gt;=4,VALUE(LEFT(A2305,4)),VALUE(LEFT(A2305,4))-1)&amp;"-"&amp;TEXT(MOD(IF(VALUE(MID(A2305,6,2))&gt;=4,VALUE(LEFT(A2305,4)),VALUE(LEFT(A2305,4))-1)+1,100),"00")</f>
        <v>FY2022-23</v>
      </c>
      <c r="D2305" s="0" t="s">
        <v>71</v>
      </c>
      <c r="E2305" s="0" t="s">
        <v>71</v>
      </c>
      <c r="F2305" s="0" t="str">
        <f aca="false">INDEX(Mapping!$B$2:$B$465,MATCH(E2305,Mapping!$A$2:$A$465,0))</f>
        <v>KERALA</v>
      </c>
      <c r="G2305" s="0" t="str">
        <f aca="false">INDEX(Mapping!$C$2:$C$465,MATCH(E2305,Mapping!$A$2:$A$465,0))</f>
        <v>KERALA</v>
      </c>
      <c r="H2305" s="2" t="n">
        <v>230.02</v>
      </c>
      <c r="I2305" s="3" t="n">
        <v>5.66</v>
      </c>
    </row>
    <row r="2306" customFormat="false" ht="15" hidden="false" customHeight="false" outlineLevel="0" collapsed="false">
      <c r="A2306" s="0" t="s">
        <v>168</v>
      </c>
      <c r="B2306" s="0" t="n">
        <f aca="false">VALUE(LEFT(A2306,4))</f>
        <v>2022</v>
      </c>
      <c r="C2306" s="0" t="str">
        <f aca="false">"FY"&amp;IF(VALUE(MID(A2306,6,2))&gt;=4,VALUE(LEFT(A2306,4)),VALUE(LEFT(A2306,4))-1)&amp;"-"&amp;TEXT(MOD(IF(VALUE(MID(A2306,6,2))&gt;=4,VALUE(LEFT(A2306,4)),VALUE(LEFT(A2306,4))-1)+1,100),"00")</f>
        <v>FY2022-23</v>
      </c>
      <c r="D2306" s="0" t="s">
        <v>45</v>
      </c>
      <c r="E2306" s="0" t="s">
        <v>45</v>
      </c>
      <c r="F2306" s="0" t="str">
        <f aca="false">INDEX(Mapping!$B$2:$B$465,MATCH(E2306,Mapping!$A$2:$A$465,0))</f>
        <v>BIHAR</v>
      </c>
      <c r="G2306" s="0" t="str">
        <f aca="false">INDEX(Mapping!$C$2:$C$465,MATCH(E2306,Mapping!$A$2:$A$465,0))</f>
        <v>BIHAR</v>
      </c>
      <c r="H2306" s="2" t="n">
        <v>216.64</v>
      </c>
      <c r="I2306" s="3" t="n">
        <v>5.33</v>
      </c>
    </row>
    <row r="2307" customFormat="false" ht="15" hidden="false" customHeight="false" outlineLevel="0" collapsed="false">
      <c r="A2307" s="0" t="s">
        <v>168</v>
      </c>
      <c r="B2307" s="0" t="n">
        <f aca="false">VALUE(LEFT(A2307,4))</f>
        <v>2022</v>
      </c>
      <c r="C2307" s="0" t="str">
        <f aca="false">"FY"&amp;IF(VALUE(MID(A2307,6,2))&gt;=4,VALUE(LEFT(A2307,4)),VALUE(LEFT(A2307,4))-1)&amp;"-"&amp;TEXT(MOD(IF(VALUE(MID(A2307,6,2))&gt;=4,VALUE(LEFT(A2307,4)),VALUE(LEFT(A2307,4))-1)+1,100),"00")</f>
        <v>FY2022-23</v>
      </c>
      <c r="D2307" s="0" t="s">
        <v>158</v>
      </c>
      <c r="E2307" s="0" t="s">
        <v>158</v>
      </c>
      <c r="F2307" s="0" t="str">
        <f aca="false">INDEX(Mapping!$B$2:$B$465,MATCH(E2307,Mapping!$A$2:$A$465,0))</f>
        <v>TEESTA URJA (TEESTA-III HEP)</v>
      </c>
      <c r="G2307" s="0" t="str">
        <f aca="false">INDEX(Mapping!$C$2:$C$465,MATCH(E2307,Mapping!$A$2:$A$465,0))</f>
        <v>TEESTA URJA (TEESTA-III HEP)</v>
      </c>
      <c r="H2307" s="2" t="n">
        <v>193.42</v>
      </c>
      <c r="I2307" s="3" t="n">
        <v>4.76</v>
      </c>
    </row>
    <row r="2308" customFormat="false" ht="15" hidden="false" customHeight="false" outlineLevel="0" collapsed="false">
      <c r="A2308" s="0" t="s">
        <v>168</v>
      </c>
      <c r="B2308" s="0" t="n">
        <f aca="false">VALUE(LEFT(A2308,4))</f>
        <v>2022</v>
      </c>
      <c r="C2308" s="0" t="str">
        <f aca="false">"FY"&amp;IF(VALUE(MID(A2308,6,2))&gt;=4,VALUE(LEFT(A2308,4)),VALUE(LEFT(A2308,4))-1)&amp;"-"&amp;TEXT(MOD(IF(VALUE(MID(A2308,6,2))&gt;=4,VALUE(LEFT(A2308,4)),VALUE(LEFT(A2308,4))-1)+1,100),"00")</f>
        <v>FY2022-23</v>
      </c>
      <c r="D2308" s="0" t="s">
        <v>67</v>
      </c>
      <c r="E2308" s="0" t="s">
        <v>67</v>
      </c>
      <c r="F2308" s="0" t="str">
        <f aca="false">INDEX(Mapping!$B$2:$B$465,MATCH(E2308,Mapping!$A$2:$A$465,0))</f>
        <v>JINDAL POWER LTD - STAGE 2</v>
      </c>
      <c r="G2308" s="0" t="str">
        <f aca="false">INDEX(Mapping!$C$2:$C$465,MATCH(E2308,Mapping!$A$2:$A$465,0))</f>
        <v>JINDAL POWER LTD (BOTH STAGES)</v>
      </c>
      <c r="H2308" s="2" t="n">
        <v>160.27</v>
      </c>
      <c r="I2308" s="3" t="n">
        <v>3.95</v>
      </c>
    </row>
    <row r="2309" customFormat="false" ht="15" hidden="false" customHeight="false" outlineLevel="0" collapsed="false">
      <c r="A2309" s="0" t="s">
        <v>168</v>
      </c>
      <c r="B2309" s="0" t="n">
        <f aca="false">VALUE(LEFT(A2309,4))</f>
        <v>2022</v>
      </c>
      <c r="C2309" s="0" t="str">
        <f aca="false">"FY"&amp;IF(VALUE(MID(A2309,6,2))&gt;=4,VALUE(LEFT(A2309,4)),VALUE(LEFT(A2309,4))-1)&amp;"-"&amp;TEXT(MOD(IF(VALUE(MID(A2309,6,2))&gt;=4,VALUE(LEFT(A2309,4)),VALUE(LEFT(A2309,4))-1)+1,100),"00")</f>
        <v>FY2022-23</v>
      </c>
      <c r="D2309" s="0" t="s">
        <v>39</v>
      </c>
      <c r="E2309" s="0" t="s">
        <v>39</v>
      </c>
      <c r="F2309" s="0" t="str">
        <f aca="false">INDEX(Mapping!$B$2:$B$465,MATCH(E2309,Mapping!$A$2:$A$465,0))</f>
        <v>WEST BENGAL</v>
      </c>
      <c r="G2309" s="0" t="str">
        <f aca="false">INDEX(Mapping!$C$2:$C$465,MATCH(E2309,Mapping!$A$2:$A$465,0))</f>
        <v>WEST BENGAL</v>
      </c>
      <c r="H2309" s="2" t="n">
        <v>138.76</v>
      </c>
      <c r="I2309" s="3" t="n">
        <v>3.42</v>
      </c>
    </row>
    <row r="2310" customFormat="false" ht="15" hidden="false" customHeight="false" outlineLevel="0" collapsed="false">
      <c r="A2310" s="0" t="s">
        <v>168</v>
      </c>
      <c r="B2310" s="0" t="n">
        <f aca="false">VALUE(LEFT(A2310,4))</f>
        <v>2022</v>
      </c>
      <c r="C2310" s="0" t="str">
        <f aca="false">"FY"&amp;IF(VALUE(MID(A2310,6,2))&gt;=4,VALUE(LEFT(A2310,4)),VALUE(LEFT(A2310,4))-1)&amp;"-"&amp;TEXT(MOD(IF(VALUE(MID(A2310,6,2))&gt;=4,VALUE(LEFT(A2310,4)),VALUE(LEFT(A2310,4))-1)+1,100),"00")</f>
        <v>FY2022-23</v>
      </c>
      <c r="D2310" s="0" t="s">
        <v>49</v>
      </c>
      <c r="E2310" s="0" t="s">
        <v>49</v>
      </c>
      <c r="F2310" s="0" t="str">
        <f aca="false">INDEX(Mapping!$B$2:$B$465,MATCH(E2310,Mapping!$A$2:$A$465,0))</f>
        <v>MADHYA PRADESH</v>
      </c>
      <c r="G2310" s="0" t="str">
        <f aca="false">INDEX(Mapping!$C$2:$C$465,MATCH(E2310,Mapping!$A$2:$A$465,0))</f>
        <v>MADHYA PRADESH</v>
      </c>
      <c r="H2310" s="2" t="n">
        <v>133.86</v>
      </c>
      <c r="I2310" s="3" t="n">
        <v>3.29</v>
      </c>
    </row>
    <row r="2311" customFormat="false" ht="15" hidden="false" customHeight="false" outlineLevel="0" collapsed="false">
      <c r="A2311" s="0" t="s">
        <v>168</v>
      </c>
      <c r="B2311" s="0" t="n">
        <f aca="false">VALUE(LEFT(A2311,4))</f>
        <v>2022</v>
      </c>
      <c r="C2311" s="0" t="str">
        <f aca="false">"FY"&amp;IF(VALUE(MID(A2311,6,2))&gt;=4,VALUE(LEFT(A2311,4)),VALUE(LEFT(A2311,4))-1)&amp;"-"&amp;TEXT(MOD(IF(VALUE(MID(A2311,6,2))&gt;=4,VALUE(LEFT(A2311,4)),VALUE(LEFT(A2311,4))-1)+1,100),"00")</f>
        <v>FY2022-23</v>
      </c>
      <c r="D2311" s="0" t="s">
        <v>53</v>
      </c>
      <c r="E2311" s="0" t="s">
        <v>53</v>
      </c>
      <c r="F2311" s="0" t="str">
        <f aca="false">INDEX(Mapping!$B$2:$B$465,MATCH(E2311,Mapping!$A$2:$A$465,0))</f>
        <v>HIMACHAL PRADESH</v>
      </c>
      <c r="G2311" s="0" t="str">
        <f aca="false">INDEX(Mapping!$C$2:$C$465,MATCH(E2311,Mapping!$A$2:$A$465,0))</f>
        <v>HIMACHAL PRADESH</v>
      </c>
      <c r="H2311" s="2" t="n">
        <v>122.68</v>
      </c>
      <c r="I2311" s="3" t="n">
        <v>3.02</v>
      </c>
    </row>
    <row r="2312" customFormat="false" ht="15" hidden="false" customHeight="false" outlineLevel="0" collapsed="false">
      <c r="A2312" s="0" t="s">
        <v>168</v>
      </c>
      <c r="B2312" s="0" t="n">
        <f aca="false">VALUE(LEFT(A2312,4))</f>
        <v>2022</v>
      </c>
      <c r="C2312" s="0" t="str">
        <f aca="false">"FY"&amp;IF(VALUE(MID(A2312,6,2))&gt;=4,VALUE(LEFT(A2312,4)),VALUE(LEFT(A2312,4))-1)&amp;"-"&amp;TEXT(MOD(IF(VALUE(MID(A2312,6,2))&gt;=4,VALUE(LEFT(A2312,4)),VALUE(LEFT(A2312,4))-1)+1,100),"00")</f>
        <v>FY2022-23</v>
      </c>
      <c r="D2312" s="0" t="s">
        <v>167</v>
      </c>
      <c r="E2312" s="0" t="s">
        <v>167</v>
      </c>
      <c r="F2312" s="0" t="str">
        <f aca="false">INDEX(Mapping!$B$2:$B$465,MATCH(E2312,Mapping!$A$2:$A$465,0))</f>
        <v>SEIL ENERGY INDIA (EX-SEMBCORP)</v>
      </c>
      <c r="G2312" s="0" t="str">
        <f aca="false">INDEX(Mapping!$C$2:$C$465,MATCH(E2312,Mapping!$A$2:$A$465,0))</f>
        <v>SEIL ENERGY INDIA</v>
      </c>
      <c r="H2312" s="2" t="n">
        <v>119.04</v>
      </c>
      <c r="I2312" s="3" t="n">
        <v>2.93</v>
      </c>
    </row>
    <row r="2313" customFormat="false" ht="15" hidden="false" customHeight="false" outlineLevel="0" collapsed="false">
      <c r="A2313" s="0" t="s">
        <v>168</v>
      </c>
      <c r="B2313" s="0" t="n">
        <f aca="false">VALUE(LEFT(A2313,4))</f>
        <v>2022</v>
      </c>
      <c r="C2313" s="0" t="str">
        <f aca="false">"FY"&amp;IF(VALUE(MID(A2313,6,2))&gt;=4,VALUE(LEFT(A2313,4)),VALUE(LEFT(A2313,4))-1)&amp;"-"&amp;TEXT(MOD(IF(VALUE(MID(A2313,6,2))&gt;=4,VALUE(LEFT(A2313,4)),VALUE(LEFT(A2313,4))-1)+1,100),"00")</f>
        <v>FY2022-23</v>
      </c>
      <c r="D2313" s="0" t="s">
        <v>43</v>
      </c>
      <c r="E2313" s="0" t="s">
        <v>43</v>
      </c>
      <c r="F2313" s="0" t="str">
        <f aca="false">INDEX(Mapping!$B$2:$B$465,MATCH(E2313,Mapping!$A$2:$A$465,0))</f>
        <v>ODISHA</v>
      </c>
      <c r="G2313" s="0" t="str">
        <f aca="false">INDEX(Mapping!$C$2:$C$465,MATCH(E2313,Mapping!$A$2:$A$465,0))</f>
        <v>ODISHA</v>
      </c>
      <c r="H2313" s="2" t="n">
        <v>95.26</v>
      </c>
      <c r="I2313" s="3" t="n">
        <v>2.34</v>
      </c>
    </row>
    <row r="2314" customFormat="false" ht="15" hidden="false" customHeight="false" outlineLevel="0" collapsed="false">
      <c r="A2314" s="0" t="s">
        <v>168</v>
      </c>
      <c r="B2314" s="0" t="n">
        <f aca="false">VALUE(LEFT(A2314,4))</f>
        <v>2022</v>
      </c>
      <c r="C2314" s="0" t="str">
        <f aca="false">"FY"&amp;IF(VALUE(MID(A2314,6,2))&gt;=4,VALUE(LEFT(A2314,4)),VALUE(LEFT(A2314,4))-1)&amp;"-"&amp;TEXT(MOD(IF(VALUE(MID(A2314,6,2))&gt;=4,VALUE(LEFT(A2314,4)),VALUE(LEFT(A2314,4))-1)+1,100),"00")</f>
        <v>FY2022-23</v>
      </c>
      <c r="D2314" s="0" t="s">
        <v>82</v>
      </c>
      <c r="E2314" s="0" t="s">
        <v>82</v>
      </c>
      <c r="F2314" s="0" t="str">
        <f aca="false">INDEX(Mapping!$B$2:$B$465,MATCH(E2314,Mapping!$A$2:$A$465,0))</f>
        <v>JINDAL INDIA THERMAL POWER (JITPL)</v>
      </c>
      <c r="G2314" s="0" t="str">
        <f aca="false">INDEX(Mapping!$C$2:$C$465,MATCH(E2314,Mapping!$A$2:$A$465,0))</f>
        <v>JINDAL INDIA THERMAL POWER (JITPL)</v>
      </c>
      <c r="H2314" s="2" t="n">
        <v>91.71</v>
      </c>
      <c r="I2314" s="3" t="n">
        <v>2.26</v>
      </c>
    </row>
    <row r="2315" customFormat="false" ht="15" hidden="false" customHeight="false" outlineLevel="0" collapsed="false">
      <c r="A2315" s="0" t="s">
        <v>168</v>
      </c>
      <c r="B2315" s="0" t="n">
        <f aca="false">VALUE(LEFT(A2315,4))</f>
        <v>2022</v>
      </c>
      <c r="C2315" s="0" t="str">
        <f aca="false">"FY"&amp;IF(VALUE(MID(A2315,6,2))&gt;=4,VALUE(LEFT(A2315,4)),VALUE(LEFT(A2315,4))-1)&amp;"-"&amp;TEXT(MOD(IF(VALUE(MID(A2315,6,2))&gt;=4,VALUE(LEFT(A2315,4)),VALUE(LEFT(A2315,4))-1)+1,100),"00")</f>
        <v>FY2022-23</v>
      </c>
      <c r="D2315" s="0" t="s">
        <v>85</v>
      </c>
      <c r="E2315" s="0" t="s">
        <v>85</v>
      </c>
      <c r="F2315" s="0" t="str">
        <f aca="false">INDEX(Mapping!$B$2:$B$465,MATCH(E2315,Mapping!$A$2:$A$465,0))</f>
        <v>ADANI POWER - RAIPUR TPP (EX-GMR CHHATTISGARH)</v>
      </c>
      <c r="G2315" s="0" t="str">
        <f aca="false">INDEX(Mapping!$C$2:$C$465,MATCH(E2315,Mapping!$A$2:$A$465,0))</f>
        <v>ADANI POWER (ALL PLANTS)</v>
      </c>
      <c r="H2315" s="2" t="n">
        <v>83.67</v>
      </c>
      <c r="I2315" s="3" t="n">
        <v>2.06</v>
      </c>
    </row>
    <row r="2316" customFormat="false" ht="15" hidden="false" customHeight="false" outlineLevel="0" collapsed="false">
      <c r="A2316" s="0" t="s">
        <v>168</v>
      </c>
      <c r="B2316" s="0" t="n">
        <f aca="false">VALUE(LEFT(A2316,4))</f>
        <v>2022</v>
      </c>
      <c r="C2316" s="0" t="str">
        <f aca="false">"FY"&amp;IF(VALUE(MID(A2316,6,2))&gt;=4,VALUE(LEFT(A2316,4)),VALUE(LEFT(A2316,4))-1)&amp;"-"&amp;TEXT(MOD(IF(VALUE(MID(A2316,6,2))&gt;=4,VALUE(LEFT(A2316,4)),VALUE(LEFT(A2316,4))-1)+1,100),"00")</f>
        <v>FY2022-23</v>
      </c>
      <c r="D2316" s="0" t="s">
        <v>37</v>
      </c>
      <c r="E2316" s="0" t="s">
        <v>37</v>
      </c>
      <c r="F2316" s="0" t="str">
        <f aca="false">INDEX(Mapping!$B$2:$B$465,MATCH(E2316,Mapping!$A$2:$A$465,0))</f>
        <v>MAHARASHTRA</v>
      </c>
      <c r="G2316" s="0" t="str">
        <f aca="false">INDEX(Mapping!$C$2:$C$465,MATCH(E2316,Mapping!$A$2:$A$465,0))</f>
        <v>MAHARASHTRA</v>
      </c>
      <c r="H2316" s="2" t="n">
        <v>63.2</v>
      </c>
      <c r="I2316" s="3" t="n">
        <v>1.56</v>
      </c>
    </row>
    <row r="2317" customFormat="false" ht="15" hidden="false" customHeight="false" outlineLevel="0" collapsed="false">
      <c r="A2317" s="0" t="s">
        <v>168</v>
      </c>
      <c r="B2317" s="0" t="n">
        <f aca="false">VALUE(LEFT(A2317,4))</f>
        <v>2022</v>
      </c>
      <c r="C2317" s="0" t="str">
        <f aca="false">"FY"&amp;IF(VALUE(MID(A2317,6,2))&gt;=4,VALUE(LEFT(A2317,4)),VALUE(LEFT(A2317,4))-1)&amp;"-"&amp;TEXT(MOD(IF(VALUE(MID(A2317,6,2))&gt;=4,VALUE(LEFT(A2317,4)),VALUE(LEFT(A2317,4))-1)+1,100),"00")</f>
        <v>FY2022-23</v>
      </c>
      <c r="D2317" s="0" t="s">
        <v>54</v>
      </c>
      <c r="E2317" s="0" t="s">
        <v>54</v>
      </c>
      <c r="F2317" s="0" t="str">
        <f aca="false">INDEX(Mapping!$B$2:$B$465,MATCH(E2317,Mapping!$A$2:$A$465,0))</f>
        <v>JAMMU &amp; KASHMIR</v>
      </c>
      <c r="G2317" s="0" t="str">
        <f aca="false">INDEX(Mapping!$C$2:$C$465,MATCH(E2317,Mapping!$A$2:$A$465,0))</f>
        <v>JAMMU &amp; KASHMIR</v>
      </c>
      <c r="H2317" s="2" t="n">
        <v>60.92</v>
      </c>
      <c r="I2317" s="3" t="n">
        <v>1.5</v>
      </c>
    </row>
    <row r="2318" customFormat="false" ht="15" hidden="false" customHeight="false" outlineLevel="0" collapsed="false">
      <c r="A2318" s="0" t="s">
        <v>168</v>
      </c>
      <c r="B2318" s="0" t="n">
        <f aca="false">VALUE(LEFT(A2318,4))</f>
        <v>2022</v>
      </c>
      <c r="C2318" s="0" t="str">
        <f aca="false">"FY"&amp;IF(VALUE(MID(A2318,6,2))&gt;=4,VALUE(LEFT(A2318,4)),VALUE(LEFT(A2318,4))-1)&amp;"-"&amp;TEXT(MOD(IF(VALUE(MID(A2318,6,2))&gt;=4,VALUE(LEFT(A2318,4)),VALUE(LEFT(A2318,4))-1)+1,100),"00")</f>
        <v>FY2022-23</v>
      </c>
      <c r="D2318" s="0" t="s">
        <v>72</v>
      </c>
      <c r="E2318" s="0" t="s">
        <v>72</v>
      </c>
      <c r="F2318" s="0" t="str">
        <f aca="false">INDEX(Mapping!$B$2:$B$465,MATCH(E2318,Mapping!$A$2:$A$465,0))</f>
        <v>JINDAL POWER LTD - STAGE 1</v>
      </c>
      <c r="G2318" s="0" t="str">
        <f aca="false">INDEX(Mapping!$C$2:$C$465,MATCH(E2318,Mapping!$A$2:$A$465,0))</f>
        <v>JINDAL POWER LTD (BOTH STAGES)</v>
      </c>
      <c r="H2318" s="2" t="n">
        <v>58.04</v>
      </c>
      <c r="I2318" s="3" t="n">
        <v>1.43</v>
      </c>
    </row>
    <row r="2319" customFormat="false" ht="15" hidden="false" customHeight="false" outlineLevel="0" collapsed="false">
      <c r="A2319" s="0" t="s">
        <v>168</v>
      </c>
      <c r="B2319" s="0" t="n">
        <f aca="false">VALUE(LEFT(A2319,4))</f>
        <v>2022</v>
      </c>
      <c r="C2319" s="0" t="str">
        <f aca="false">"FY"&amp;IF(VALUE(MID(A2319,6,2))&gt;=4,VALUE(LEFT(A2319,4)),VALUE(LEFT(A2319,4))-1)&amp;"-"&amp;TEXT(MOD(IF(VALUE(MID(A2319,6,2))&gt;=4,VALUE(LEFT(A2319,4)),VALUE(LEFT(A2319,4))-1)+1,100),"00")</f>
        <v>FY2022-23</v>
      </c>
      <c r="D2319" s="0" t="s">
        <v>48</v>
      </c>
      <c r="E2319" s="0" t="s">
        <v>48</v>
      </c>
      <c r="F2319" s="0" t="str">
        <f aca="false">INDEX(Mapping!$B$2:$B$465,MATCH(E2319,Mapping!$A$2:$A$465,0))</f>
        <v>DELHI</v>
      </c>
      <c r="G2319" s="0" t="str">
        <f aca="false">INDEX(Mapping!$C$2:$C$465,MATCH(E2319,Mapping!$A$2:$A$465,0))</f>
        <v>DELHI</v>
      </c>
      <c r="H2319" s="2" t="n">
        <v>55.97</v>
      </c>
      <c r="I2319" s="3" t="n">
        <v>1.38</v>
      </c>
    </row>
    <row r="2320" customFormat="false" ht="15" hidden="false" customHeight="false" outlineLevel="0" collapsed="false">
      <c r="A2320" s="0" t="s">
        <v>168</v>
      </c>
      <c r="B2320" s="0" t="n">
        <f aca="false">VALUE(LEFT(A2320,4))</f>
        <v>2022</v>
      </c>
      <c r="C2320" s="0" t="str">
        <f aca="false">"FY"&amp;IF(VALUE(MID(A2320,6,2))&gt;=4,VALUE(LEFT(A2320,4)),VALUE(LEFT(A2320,4))-1)&amp;"-"&amp;TEXT(MOD(IF(VALUE(MID(A2320,6,2))&gt;=4,VALUE(LEFT(A2320,4)),VALUE(LEFT(A2320,4))-1)+1,100),"00")</f>
        <v>FY2022-23</v>
      </c>
      <c r="D2320" s="0" t="s">
        <v>40</v>
      </c>
      <c r="E2320" s="0" t="s">
        <v>40</v>
      </c>
      <c r="F2320" s="0" t="str">
        <f aca="false">INDEX(Mapping!$B$2:$B$465,MATCH(E2320,Mapping!$A$2:$A$465,0))</f>
        <v>TAMIL NADU</v>
      </c>
      <c r="G2320" s="0" t="str">
        <f aca="false">INDEX(Mapping!$C$2:$C$465,MATCH(E2320,Mapping!$A$2:$A$465,0))</f>
        <v>TAMIL NADU</v>
      </c>
      <c r="H2320" s="2" t="n">
        <v>55.54</v>
      </c>
      <c r="I2320" s="3" t="n">
        <v>1.37</v>
      </c>
    </row>
    <row r="2321" customFormat="false" ht="15" hidden="false" customHeight="false" outlineLevel="0" collapsed="false">
      <c r="A2321" s="0" t="s">
        <v>168</v>
      </c>
      <c r="B2321" s="0" t="n">
        <f aca="false">VALUE(LEFT(A2321,4))</f>
        <v>2022</v>
      </c>
      <c r="C2321" s="0" t="str">
        <f aca="false">"FY"&amp;IF(VALUE(MID(A2321,6,2))&gt;=4,VALUE(LEFT(A2321,4)),VALUE(LEFT(A2321,4))-1)&amp;"-"&amp;TEXT(MOD(IF(VALUE(MID(A2321,6,2))&gt;=4,VALUE(LEFT(A2321,4)),VALUE(LEFT(A2321,4))-1)+1,100),"00")</f>
        <v>FY2022-23</v>
      </c>
      <c r="D2321" s="0" t="s">
        <v>56</v>
      </c>
      <c r="E2321" s="0" t="s">
        <v>56</v>
      </c>
      <c r="F2321" s="0" t="str">
        <f aca="false">INDEX(Mapping!$B$2:$B$465,MATCH(E2321,Mapping!$A$2:$A$465,0))</f>
        <v>UTTARAKHAND</v>
      </c>
      <c r="G2321" s="0" t="str">
        <f aca="false">INDEX(Mapping!$C$2:$C$465,MATCH(E2321,Mapping!$A$2:$A$465,0))</f>
        <v>UTTARAKHAND</v>
      </c>
      <c r="H2321" s="2" t="n">
        <v>54.79</v>
      </c>
      <c r="I2321" s="3" t="n">
        <v>1.35</v>
      </c>
    </row>
    <row r="2322" customFormat="false" ht="15" hidden="false" customHeight="false" outlineLevel="0" collapsed="false">
      <c r="A2322" s="0" t="s">
        <v>168</v>
      </c>
      <c r="B2322" s="0" t="n">
        <f aca="false">VALUE(LEFT(A2322,4))</f>
        <v>2022</v>
      </c>
      <c r="C2322" s="0" t="str">
        <f aca="false">"FY"&amp;IF(VALUE(MID(A2322,6,2))&gt;=4,VALUE(LEFT(A2322,4)),VALUE(LEFT(A2322,4))-1)&amp;"-"&amp;TEXT(MOD(IF(VALUE(MID(A2322,6,2))&gt;=4,VALUE(LEFT(A2322,4)),VALUE(LEFT(A2322,4))-1)+1,100),"00")</f>
        <v>FY2022-23</v>
      </c>
      <c r="D2322" s="0" t="s">
        <v>57</v>
      </c>
      <c r="E2322" s="0" t="s">
        <v>57</v>
      </c>
      <c r="F2322" s="0" t="str">
        <f aca="false">INDEX(Mapping!$B$2:$B$465,MATCH(E2322,Mapping!$A$2:$A$465,0))</f>
        <v>SEIL ENERGY INDIA (EX-SEMBCORP)</v>
      </c>
      <c r="G2322" s="0" t="str">
        <f aca="false">INDEX(Mapping!$C$2:$C$465,MATCH(E2322,Mapping!$A$2:$A$465,0))</f>
        <v>SEIL ENERGY INDIA</v>
      </c>
      <c r="H2322" s="2" t="n">
        <v>46.74</v>
      </c>
      <c r="I2322" s="3" t="n">
        <v>1.15</v>
      </c>
    </row>
    <row r="2323" customFormat="false" ht="15" hidden="false" customHeight="false" outlineLevel="0" collapsed="false">
      <c r="A2323" s="0" t="s">
        <v>168</v>
      </c>
      <c r="B2323" s="0" t="n">
        <f aca="false">VALUE(LEFT(A2323,4))</f>
        <v>2022</v>
      </c>
      <c r="C2323" s="0" t="str">
        <f aca="false">"FY"&amp;IF(VALUE(MID(A2323,6,2))&gt;=4,VALUE(LEFT(A2323,4)),VALUE(LEFT(A2323,4))-1)&amp;"-"&amp;TEXT(MOD(IF(VALUE(MID(A2323,6,2))&gt;=4,VALUE(LEFT(A2323,4)),VALUE(LEFT(A2323,4))-1)+1,100),"00")</f>
        <v>FY2022-23</v>
      </c>
      <c r="D2323" s="0" t="s">
        <v>46</v>
      </c>
      <c r="E2323" s="0" t="s">
        <v>46</v>
      </c>
      <c r="F2323" s="0" t="str">
        <f aca="false">INDEX(Mapping!$B$2:$B$465,MATCH(E2323,Mapping!$A$2:$A$465,0))</f>
        <v>CHHATTISGARH</v>
      </c>
      <c r="G2323" s="0" t="str">
        <f aca="false">INDEX(Mapping!$C$2:$C$465,MATCH(E2323,Mapping!$A$2:$A$465,0))</f>
        <v>CHHATTISGARH</v>
      </c>
      <c r="H2323" s="2" t="n">
        <v>46.3</v>
      </c>
      <c r="I2323" s="3" t="n">
        <v>1.14</v>
      </c>
    </row>
    <row r="2324" customFormat="false" ht="15" hidden="false" customHeight="false" outlineLevel="0" collapsed="false">
      <c r="A2324" s="0" t="s">
        <v>168</v>
      </c>
      <c r="B2324" s="0" t="n">
        <f aca="false">VALUE(LEFT(A2324,4))</f>
        <v>2022</v>
      </c>
      <c r="C2324" s="0" t="str">
        <f aca="false">"FY"&amp;IF(VALUE(MID(A2324,6,2))&gt;=4,VALUE(LEFT(A2324,4)),VALUE(LEFT(A2324,4))-1)&amp;"-"&amp;TEXT(MOD(IF(VALUE(MID(A2324,6,2))&gt;=4,VALUE(LEFT(A2324,4)),VALUE(LEFT(A2324,4))-1)+1,100),"00")</f>
        <v>FY2022-23</v>
      </c>
      <c r="D2324" s="0" t="s">
        <v>44</v>
      </c>
      <c r="E2324" s="0" t="s">
        <v>44</v>
      </c>
      <c r="F2324" s="0" t="str">
        <f aca="false">INDEX(Mapping!$B$2:$B$465,MATCH(E2324,Mapping!$A$2:$A$465,0))</f>
        <v>HARYANA</v>
      </c>
      <c r="G2324" s="0" t="str">
        <f aca="false">INDEX(Mapping!$C$2:$C$465,MATCH(E2324,Mapping!$A$2:$A$465,0))</f>
        <v>HARYANA</v>
      </c>
      <c r="H2324" s="2" t="n">
        <v>45.74</v>
      </c>
      <c r="I2324" s="3" t="n">
        <v>1.13</v>
      </c>
    </row>
    <row r="2325" customFormat="false" ht="15" hidden="false" customHeight="false" outlineLevel="0" collapsed="false">
      <c r="A2325" s="0" t="s">
        <v>168</v>
      </c>
      <c r="B2325" s="0" t="n">
        <f aca="false">VALUE(LEFT(A2325,4))</f>
        <v>2022</v>
      </c>
      <c r="C2325" s="0" t="str">
        <f aca="false">"FY"&amp;IF(VALUE(MID(A2325,6,2))&gt;=4,VALUE(LEFT(A2325,4)),VALUE(LEFT(A2325,4))-1)&amp;"-"&amp;TEXT(MOD(IF(VALUE(MID(A2325,6,2))&gt;=4,VALUE(LEFT(A2325,4)),VALUE(LEFT(A2325,4))-1)+1,100),"00")</f>
        <v>FY2022-23</v>
      </c>
      <c r="D2325" s="0" t="s">
        <v>79</v>
      </c>
      <c r="E2325" s="0" t="s">
        <v>79</v>
      </c>
      <c r="F2325" s="0" t="str">
        <f aca="false">INDEX(Mapping!$B$2:$B$465,MATCH(E2325,Mapping!$A$2:$A$465,0))</f>
        <v>MAHAN ENERGEN (EX-ESSAR POWER MP)</v>
      </c>
      <c r="G2325" s="0" t="str">
        <f aca="false">INDEX(Mapping!$C$2:$C$465,MATCH(E2325,Mapping!$A$2:$A$465,0))</f>
        <v>ADANI POWER (ALL PLANTS)</v>
      </c>
      <c r="H2325" s="2" t="n">
        <v>44.9</v>
      </c>
      <c r="I2325" s="3" t="n">
        <v>1.11</v>
      </c>
    </row>
    <row r="2326" customFormat="false" ht="15" hidden="false" customHeight="false" outlineLevel="0" collapsed="false">
      <c r="A2326" s="0" t="s">
        <v>168</v>
      </c>
      <c r="B2326" s="0" t="n">
        <f aca="false">VALUE(LEFT(A2326,4))</f>
        <v>2022</v>
      </c>
      <c r="C2326" s="0" t="str">
        <f aca="false">"FY"&amp;IF(VALUE(MID(A2326,6,2))&gt;=4,VALUE(LEFT(A2326,4)),VALUE(LEFT(A2326,4))-1)&amp;"-"&amp;TEXT(MOD(IF(VALUE(MID(A2326,6,2))&gt;=4,VALUE(LEFT(A2326,4)),VALUE(LEFT(A2326,4))-1)+1,100),"00")</f>
        <v>FY2022-23</v>
      </c>
      <c r="D2326" s="0" t="s">
        <v>84</v>
      </c>
      <c r="E2326" s="0" t="s">
        <v>84</v>
      </c>
      <c r="F2326" s="0" t="str">
        <f aca="false">INDEX(Mapping!$B$2:$B$465,MATCH(E2326,Mapping!$A$2:$A$465,0))</f>
        <v>DB POWER</v>
      </c>
      <c r="G2326" s="0" t="str">
        <f aca="false">INDEX(Mapping!$C$2:$C$465,MATCH(E2326,Mapping!$A$2:$A$465,0))</f>
        <v>DB POWER</v>
      </c>
      <c r="H2326" s="2" t="n">
        <v>38.85</v>
      </c>
      <c r="I2326" s="3" t="n">
        <v>0.96</v>
      </c>
    </row>
    <row r="2327" customFormat="false" ht="15" hidden="false" customHeight="false" outlineLevel="0" collapsed="false">
      <c r="A2327" s="0" t="s">
        <v>168</v>
      </c>
      <c r="B2327" s="0" t="n">
        <f aca="false">VALUE(LEFT(A2327,4))</f>
        <v>2022</v>
      </c>
      <c r="C2327" s="0" t="str">
        <f aca="false">"FY"&amp;IF(VALUE(MID(A2327,6,2))&gt;=4,VALUE(LEFT(A2327,4)),VALUE(LEFT(A2327,4))-1)&amp;"-"&amp;TEXT(MOD(IF(VALUE(MID(A2327,6,2))&gt;=4,VALUE(LEFT(A2327,4)),VALUE(LEFT(A2327,4))-1)+1,100),"00")</f>
        <v>FY2022-23</v>
      </c>
      <c r="D2327" s="0" t="s">
        <v>193</v>
      </c>
      <c r="E2327" s="0" t="s">
        <v>193</v>
      </c>
      <c r="F2327" s="0" t="str">
        <f aca="false">INDEX(Mapping!$B$2:$B$465,MATCH(E2327,Mapping!$A$2:$A$465,0))</f>
        <v>MIZORAM</v>
      </c>
      <c r="G2327" s="0" t="str">
        <f aca="false">INDEX(Mapping!$C$2:$C$465,MATCH(E2327,Mapping!$A$2:$A$465,0))</f>
        <v>MIZORAM</v>
      </c>
      <c r="H2327" s="2" t="n">
        <v>35.59</v>
      </c>
      <c r="I2327" s="3" t="n">
        <v>0.88</v>
      </c>
    </row>
    <row r="2328" customFormat="false" ht="15" hidden="false" customHeight="false" outlineLevel="0" collapsed="false">
      <c r="A2328" s="0" t="s">
        <v>168</v>
      </c>
      <c r="B2328" s="0" t="n">
        <f aca="false">VALUE(LEFT(A2328,4))</f>
        <v>2022</v>
      </c>
      <c r="C2328" s="0" t="str">
        <f aca="false">"FY"&amp;IF(VALUE(MID(A2328,6,2))&gt;=4,VALUE(LEFT(A2328,4)),VALUE(LEFT(A2328,4))-1)&amp;"-"&amp;TEXT(MOD(IF(VALUE(MID(A2328,6,2))&gt;=4,VALUE(LEFT(A2328,4)),VALUE(LEFT(A2328,4))-1)+1,100),"00")</f>
        <v>FY2022-23</v>
      </c>
      <c r="D2328" s="0" t="s">
        <v>152</v>
      </c>
      <c r="E2328" s="0" t="s">
        <v>152</v>
      </c>
      <c r="F2328" s="0" t="str">
        <f aca="false">INDEX(Mapping!$B$2:$B$465,MATCH(E2328,Mapping!$A$2:$A$465,0))</f>
        <v>CHANDIGARH</v>
      </c>
      <c r="G2328" s="0" t="str">
        <f aca="false">INDEX(Mapping!$C$2:$C$465,MATCH(E2328,Mapping!$A$2:$A$465,0))</f>
        <v>CHANDIGARH</v>
      </c>
      <c r="H2328" s="2" t="n">
        <v>35.34</v>
      </c>
      <c r="I2328" s="3" t="n">
        <v>0.87</v>
      </c>
    </row>
    <row r="2329" customFormat="false" ht="15" hidden="false" customHeight="false" outlineLevel="0" collapsed="false">
      <c r="A2329" s="0" t="s">
        <v>168</v>
      </c>
      <c r="B2329" s="0" t="n">
        <f aca="false">VALUE(LEFT(A2329,4))</f>
        <v>2022</v>
      </c>
      <c r="C2329" s="0" t="str">
        <f aca="false">"FY"&amp;IF(VALUE(MID(A2329,6,2))&gt;=4,VALUE(LEFT(A2329,4)),VALUE(LEFT(A2329,4))-1)&amp;"-"&amp;TEXT(MOD(IF(VALUE(MID(A2329,6,2))&gt;=4,VALUE(LEFT(A2329,4)),VALUE(LEFT(A2329,4))-1)+1,100),"00")</f>
        <v>FY2022-23</v>
      </c>
      <c r="D2329" s="0" t="s">
        <v>119</v>
      </c>
      <c r="E2329" s="0" t="s">
        <v>119</v>
      </c>
      <c r="F2329" s="0" t="str">
        <f aca="false">INDEX(Mapping!$B$2:$B$465,MATCH(E2329,Mapping!$A$2:$A$465,0))</f>
        <v>GOA</v>
      </c>
      <c r="G2329" s="0" t="str">
        <f aca="false">INDEX(Mapping!$C$2:$C$465,MATCH(E2329,Mapping!$A$2:$A$465,0))</f>
        <v>GOA</v>
      </c>
      <c r="H2329" s="2" t="n">
        <v>34.73</v>
      </c>
      <c r="I2329" s="3" t="n">
        <v>0.85</v>
      </c>
    </row>
    <row r="2330" customFormat="false" ht="15" hidden="false" customHeight="false" outlineLevel="0" collapsed="false">
      <c r="A2330" s="0" t="s">
        <v>168</v>
      </c>
      <c r="B2330" s="0" t="n">
        <f aca="false">VALUE(LEFT(A2330,4))</f>
        <v>2022</v>
      </c>
      <c r="C2330" s="0" t="str">
        <f aca="false">"FY"&amp;IF(VALUE(MID(A2330,6,2))&gt;=4,VALUE(LEFT(A2330,4)),VALUE(LEFT(A2330,4))-1)&amp;"-"&amp;TEXT(MOD(IF(VALUE(MID(A2330,6,2))&gt;=4,VALUE(LEFT(A2330,4)),VALUE(LEFT(A2330,4))-1)+1,100),"00")</f>
        <v>FY2022-23</v>
      </c>
      <c r="D2330" s="0" t="s">
        <v>94</v>
      </c>
      <c r="E2330" s="0" t="s">
        <v>94</v>
      </c>
      <c r="F2330" s="0" t="str">
        <f aca="false">INDEX(Mapping!$B$2:$B$465,MATCH(E2330,Mapping!$A$2:$A$465,0))</f>
        <v>JHARKHAND</v>
      </c>
      <c r="G2330" s="0" t="str">
        <f aca="false">INDEX(Mapping!$C$2:$C$465,MATCH(E2330,Mapping!$A$2:$A$465,0))</f>
        <v>JHARKHAND</v>
      </c>
      <c r="H2330" s="2" t="n">
        <v>34.48</v>
      </c>
      <c r="I2330" s="3" t="n">
        <v>0.85</v>
      </c>
    </row>
    <row r="2331" customFormat="false" ht="15" hidden="false" customHeight="false" outlineLevel="0" collapsed="false">
      <c r="A2331" s="0" t="s">
        <v>168</v>
      </c>
      <c r="B2331" s="0" t="n">
        <f aca="false">VALUE(LEFT(A2331,4))</f>
        <v>2022</v>
      </c>
      <c r="C2331" s="0" t="str">
        <f aca="false">"FY"&amp;IF(VALUE(MID(A2331,6,2))&gt;=4,VALUE(LEFT(A2331,4)),VALUE(LEFT(A2331,4))-1)&amp;"-"&amp;TEXT(MOD(IF(VALUE(MID(A2331,6,2))&gt;=4,VALUE(LEFT(A2331,4)),VALUE(LEFT(A2331,4))-1)+1,100),"00")</f>
        <v>FY2022-23</v>
      </c>
      <c r="D2331" s="0" t="s">
        <v>181</v>
      </c>
      <c r="E2331" s="0" t="s">
        <v>181</v>
      </c>
      <c r="F2331" s="0" t="str">
        <f aca="false">INDEX(Mapping!$B$2:$B$465,MATCH(E2331,Mapping!$A$2:$A$465,0))</f>
        <v>ARUNACHAL PRADESH</v>
      </c>
      <c r="G2331" s="0" t="str">
        <f aca="false">INDEX(Mapping!$C$2:$C$465,MATCH(E2331,Mapping!$A$2:$A$465,0))</f>
        <v>ARUNACHAL PRADESH</v>
      </c>
      <c r="H2331" s="2" t="n">
        <v>34.35</v>
      </c>
      <c r="I2331" s="3" t="n">
        <v>0.85</v>
      </c>
    </row>
    <row r="2332" customFormat="false" ht="15" hidden="false" customHeight="false" outlineLevel="0" collapsed="false">
      <c r="A2332" s="0" t="s">
        <v>168</v>
      </c>
      <c r="B2332" s="0" t="n">
        <f aca="false">VALUE(LEFT(A2332,4))</f>
        <v>2022</v>
      </c>
      <c r="C2332" s="0" t="str">
        <f aca="false">"FY"&amp;IF(VALUE(MID(A2332,6,2))&gt;=4,VALUE(LEFT(A2332,4)),VALUE(LEFT(A2332,4))-1)&amp;"-"&amp;TEXT(MOD(IF(VALUE(MID(A2332,6,2))&gt;=4,VALUE(LEFT(A2332,4)),VALUE(LEFT(A2332,4))-1)+1,100),"00")</f>
        <v>FY2022-23</v>
      </c>
      <c r="D2332" s="0" t="s">
        <v>65</v>
      </c>
      <c r="E2332" s="0" t="s">
        <v>65</v>
      </c>
      <c r="F2332" s="0" t="str">
        <f aca="false">INDEX(Mapping!$B$2:$B$465,MATCH(E2332,Mapping!$A$2:$A$465,0))</f>
        <v>JAYPEE NIGRIE STPP</v>
      </c>
      <c r="G2332" s="0" t="str">
        <f aca="false">INDEX(Mapping!$C$2:$C$465,MATCH(E2332,Mapping!$A$2:$A$465,0))</f>
        <v>JAYPEE NIGRIE STPP</v>
      </c>
      <c r="H2332" s="2" t="n">
        <v>29.37</v>
      </c>
      <c r="I2332" s="3" t="n">
        <v>0.72</v>
      </c>
    </row>
    <row r="2333" customFormat="false" ht="15" hidden="false" customHeight="false" outlineLevel="0" collapsed="false">
      <c r="A2333" s="0" t="s">
        <v>168</v>
      </c>
      <c r="B2333" s="0" t="n">
        <f aca="false">VALUE(LEFT(A2333,4))</f>
        <v>2022</v>
      </c>
      <c r="C2333" s="0" t="str">
        <f aca="false">"FY"&amp;IF(VALUE(MID(A2333,6,2))&gt;=4,VALUE(LEFT(A2333,4)),VALUE(LEFT(A2333,4))-1)&amp;"-"&amp;TEXT(MOD(IF(VALUE(MID(A2333,6,2))&gt;=4,VALUE(LEFT(A2333,4)),VALUE(LEFT(A2333,4))-1)+1,100),"00")</f>
        <v>FY2022-23</v>
      </c>
      <c r="D2333" s="0" t="s">
        <v>142</v>
      </c>
      <c r="E2333" s="0" t="s">
        <v>142</v>
      </c>
      <c r="F2333" s="0" t="str">
        <f aca="false">INDEX(Mapping!$B$2:$B$465,MATCH(E2333,Mapping!$A$2:$A$465,0))</f>
        <v>SAINJ HEP</v>
      </c>
      <c r="G2333" s="0" t="str">
        <f aca="false">INDEX(Mapping!$C$2:$C$465,MATCH(E2333,Mapping!$A$2:$A$465,0))</f>
        <v>SAINJ HEP</v>
      </c>
      <c r="H2333" s="2" t="n">
        <v>27.98</v>
      </c>
      <c r="I2333" s="3" t="n">
        <v>0.69</v>
      </c>
    </row>
    <row r="2334" customFormat="false" ht="15" hidden="false" customHeight="false" outlineLevel="0" collapsed="false">
      <c r="A2334" s="0" t="s">
        <v>168</v>
      </c>
      <c r="B2334" s="0" t="n">
        <f aca="false">VALUE(LEFT(A2334,4))</f>
        <v>2022</v>
      </c>
      <c r="C2334" s="0" t="str">
        <f aca="false">"FY"&amp;IF(VALUE(MID(A2334,6,2))&gt;=4,VALUE(LEFT(A2334,4)),VALUE(LEFT(A2334,4))-1)&amp;"-"&amp;TEXT(MOD(IF(VALUE(MID(A2334,6,2))&gt;=4,VALUE(LEFT(A2334,4)),VALUE(LEFT(A2334,4))-1)+1,100),"00")</f>
        <v>FY2022-23</v>
      </c>
      <c r="D2334" s="0" t="s">
        <v>38</v>
      </c>
      <c r="E2334" s="0" t="s">
        <v>38</v>
      </c>
      <c r="F2334" s="0" t="str">
        <f aca="false">INDEX(Mapping!$B$2:$B$465,MATCH(E2334,Mapping!$A$2:$A$465,0))</f>
        <v>ANDHRA PRADESH</v>
      </c>
      <c r="G2334" s="0" t="str">
        <f aca="false">INDEX(Mapping!$C$2:$C$465,MATCH(E2334,Mapping!$A$2:$A$465,0))</f>
        <v>ANDHRA PRADESH</v>
      </c>
      <c r="H2334" s="2" t="n">
        <v>22.36</v>
      </c>
      <c r="I2334" s="3" t="n">
        <v>0.55</v>
      </c>
    </row>
    <row r="2335" customFormat="false" ht="15" hidden="false" customHeight="false" outlineLevel="0" collapsed="false">
      <c r="A2335" s="0" t="s">
        <v>168</v>
      </c>
      <c r="B2335" s="0" t="n">
        <f aca="false">VALUE(LEFT(A2335,4))</f>
        <v>2022</v>
      </c>
      <c r="C2335" s="0" t="str">
        <f aca="false">"FY"&amp;IF(VALUE(MID(A2335,6,2))&gt;=4,VALUE(LEFT(A2335,4)),VALUE(LEFT(A2335,4))-1)&amp;"-"&amp;TEXT(MOD(IF(VALUE(MID(A2335,6,2))&gt;=4,VALUE(LEFT(A2335,4)),VALUE(LEFT(A2335,4))-1)+1,100),"00")</f>
        <v>FY2022-23</v>
      </c>
      <c r="D2335" s="0" t="s">
        <v>195</v>
      </c>
      <c r="E2335" s="0" t="s">
        <v>195</v>
      </c>
      <c r="F2335" s="0" t="str">
        <f aca="false">INDEX(Mapping!$B$2:$B$465,MATCH(E2335,Mapping!$A$2:$A$465,0))</f>
        <v>COASTAL ENERGEN</v>
      </c>
      <c r="G2335" s="0" t="str">
        <f aca="false">INDEX(Mapping!$C$2:$C$465,MATCH(E2335,Mapping!$A$2:$A$465,0))</f>
        <v>COASTAL ENERGEN</v>
      </c>
      <c r="H2335" s="2" t="n">
        <v>21.83</v>
      </c>
      <c r="I2335" s="3" t="n">
        <v>0.54</v>
      </c>
    </row>
    <row r="2336" customFormat="false" ht="15" hidden="false" customHeight="false" outlineLevel="0" collapsed="false">
      <c r="A2336" s="0" t="s">
        <v>168</v>
      </c>
      <c r="B2336" s="0" t="n">
        <f aca="false">VALUE(LEFT(A2336,4))</f>
        <v>2022</v>
      </c>
      <c r="C2336" s="0" t="str">
        <f aca="false">"FY"&amp;IF(VALUE(MID(A2336,6,2))&gt;=4,VALUE(LEFT(A2336,4)),VALUE(LEFT(A2336,4))-1)&amp;"-"&amp;TEXT(MOD(IF(VALUE(MID(A2336,6,2))&gt;=4,VALUE(LEFT(A2336,4)),VALUE(LEFT(A2336,4))-1)+1,100),"00")</f>
        <v>FY2022-23</v>
      </c>
      <c r="D2336" s="0" t="s">
        <v>61</v>
      </c>
      <c r="E2336" s="0" t="s">
        <v>61</v>
      </c>
      <c r="F2336" s="0" t="str">
        <f aca="false">INDEX(Mapping!$B$2:$B$465,MATCH(E2336,Mapping!$A$2:$A$465,0))</f>
        <v>ASSAM</v>
      </c>
      <c r="G2336" s="0" t="str">
        <f aca="false">INDEX(Mapping!$C$2:$C$465,MATCH(E2336,Mapping!$A$2:$A$465,0))</f>
        <v>ASSAM</v>
      </c>
      <c r="H2336" s="2" t="n">
        <v>19.87</v>
      </c>
      <c r="I2336" s="3" t="n">
        <v>0.49</v>
      </c>
    </row>
    <row r="2337" customFormat="false" ht="15" hidden="false" customHeight="false" outlineLevel="0" collapsed="false">
      <c r="A2337" s="0" t="s">
        <v>168</v>
      </c>
      <c r="B2337" s="0" t="n">
        <f aca="false">VALUE(LEFT(A2337,4))</f>
        <v>2022</v>
      </c>
      <c r="C2337" s="0" t="str">
        <f aca="false">"FY"&amp;IF(VALUE(MID(A2337,6,2))&gt;=4,VALUE(LEFT(A2337,4)),VALUE(LEFT(A2337,4))-1)&amp;"-"&amp;TEXT(MOD(IF(VALUE(MID(A2337,6,2))&gt;=4,VALUE(LEFT(A2337,4)),VALUE(LEFT(A2337,4))-1)+1,100),"00")</f>
        <v>FY2022-23</v>
      </c>
      <c r="D2337" s="0" t="s">
        <v>140</v>
      </c>
      <c r="E2337" s="0" t="s">
        <v>140</v>
      </c>
      <c r="F2337" s="0" t="str">
        <f aca="false">INDEX(Mapping!$B$2:$B$465,MATCH(E2337,Mapping!$A$2:$A$465,0))</f>
        <v>NEEPCO STATIONS</v>
      </c>
      <c r="G2337" s="0" t="str">
        <f aca="false">INDEX(Mapping!$C$2:$C$465,MATCH(E2337,Mapping!$A$2:$A$465,0))</f>
        <v>NEEPCO STATIONS</v>
      </c>
      <c r="H2337" s="2" t="n">
        <v>17.28</v>
      </c>
      <c r="I2337" s="3" t="n">
        <v>0.43</v>
      </c>
    </row>
    <row r="2338" customFormat="false" ht="15" hidden="false" customHeight="false" outlineLevel="0" collapsed="false">
      <c r="A2338" s="0" t="s">
        <v>168</v>
      </c>
      <c r="B2338" s="0" t="n">
        <f aca="false">VALUE(LEFT(A2338,4))</f>
        <v>2022</v>
      </c>
      <c r="C2338" s="0" t="str">
        <f aca="false">"FY"&amp;IF(VALUE(MID(A2338,6,2))&gt;=4,VALUE(LEFT(A2338,4)),VALUE(LEFT(A2338,4))-1)&amp;"-"&amp;TEXT(MOD(IF(VALUE(MID(A2338,6,2))&gt;=4,VALUE(LEFT(A2338,4)),VALUE(LEFT(A2338,4))-1)+1,100),"00")</f>
        <v>FY2022-23</v>
      </c>
      <c r="D2338" s="0" t="s">
        <v>128</v>
      </c>
      <c r="E2338" s="0" t="s">
        <v>128</v>
      </c>
      <c r="F2338" s="0" t="str">
        <f aca="false">INDEX(Mapping!$B$2:$B$465,MATCH(E2338,Mapping!$A$2:$A$465,0))</f>
        <v>AD HYDRO POWER</v>
      </c>
      <c r="G2338" s="0" t="str">
        <f aca="false">INDEX(Mapping!$C$2:$C$465,MATCH(E2338,Mapping!$A$2:$A$465,0))</f>
        <v>AD HYDRO POWER</v>
      </c>
      <c r="H2338" s="2" t="n">
        <v>16.56</v>
      </c>
      <c r="I2338" s="3" t="n">
        <v>0.41</v>
      </c>
    </row>
    <row r="2339" customFormat="false" ht="15" hidden="false" customHeight="false" outlineLevel="0" collapsed="false">
      <c r="A2339" s="0" t="s">
        <v>168</v>
      </c>
      <c r="B2339" s="0" t="n">
        <f aca="false">VALUE(LEFT(A2339,4))</f>
        <v>2022</v>
      </c>
      <c r="C2339" s="0" t="str">
        <f aca="false">"FY"&amp;IF(VALUE(MID(A2339,6,2))&gt;=4,VALUE(LEFT(A2339,4)),VALUE(LEFT(A2339,4))-1)&amp;"-"&amp;TEXT(MOD(IF(VALUE(MID(A2339,6,2))&gt;=4,VALUE(LEFT(A2339,4)),VALUE(LEFT(A2339,4))-1)+1,100),"00")</f>
        <v>FY2022-23</v>
      </c>
      <c r="D2339" s="0" t="s">
        <v>31</v>
      </c>
      <c r="E2339" s="0" t="s">
        <v>31</v>
      </c>
      <c r="F2339" s="0" t="str">
        <f aca="false">INDEX(Mapping!$B$2:$B$465,MATCH(E2339,Mapping!$A$2:$A$465,0))</f>
        <v>GUJARAT</v>
      </c>
      <c r="G2339" s="0" t="str">
        <f aca="false">INDEX(Mapping!$C$2:$C$465,MATCH(E2339,Mapping!$A$2:$A$465,0))</f>
        <v>GUJARAT</v>
      </c>
      <c r="H2339" s="2" t="n">
        <v>15.42</v>
      </c>
      <c r="I2339" s="3" t="n">
        <v>0.38</v>
      </c>
    </row>
    <row r="2340" customFormat="false" ht="15" hidden="false" customHeight="false" outlineLevel="0" collapsed="false">
      <c r="A2340" s="0" t="s">
        <v>168</v>
      </c>
      <c r="B2340" s="0" t="n">
        <f aca="false">VALUE(LEFT(A2340,4))</f>
        <v>2022</v>
      </c>
      <c r="C2340" s="0" t="str">
        <f aca="false">"FY"&amp;IF(VALUE(MID(A2340,6,2))&gt;=4,VALUE(LEFT(A2340,4)),VALUE(LEFT(A2340,4))-1)&amp;"-"&amp;TEXT(MOD(IF(VALUE(MID(A2340,6,2))&gt;=4,VALUE(LEFT(A2340,4)),VALUE(LEFT(A2340,4))-1)+1,100),"00")</f>
        <v>FY2022-23</v>
      </c>
      <c r="D2340" s="0" t="s">
        <v>228</v>
      </c>
      <c r="E2340" s="0" t="s">
        <v>228</v>
      </c>
      <c r="F2340" s="0" t="str">
        <f aca="false">INDEX(Mapping!$B$2:$B$465,MATCH(E2340,Mapping!$A$2:$A$465,0))</f>
        <v>OTPC PALATANA</v>
      </c>
      <c r="G2340" s="0" t="str">
        <f aca="false">INDEX(Mapping!$C$2:$C$465,MATCH(E2340,Mapping!$A$2:$A$465,0))</f>
        <v>OTPC PALATANA</v>
      </c>
      <c r="H2340" s="2" t="n">
        <v>13.86</v>
      </c>
      <c r="I2340" s="3" t="n">
        <v>0.34</v>
      </c>
    </row>
    <row r="2341" customFormat="false" ht="15" hidden="false" customHeight="false" outlineLevel="0" collapsed="false">
      <c r="A2341" s="0" t="s">
        <v>168</v>
      </c>
      <c r="B2341" s="0" t="n">
        <f aca="false">VALUE(LEFT(A2341,4))</f>
        <v>2022</v>
      </c>
      <c r="C2341" s="0" t="str">
        <f aca="false">"FY"&amp;IF(VALUE(MID(A2341,6,2))&gt;=4,VALUE(LEFT(A2341,4)),VALUE(LEFT(A2341,4))-1)&amp;"-"&amp;TEXT(MOD(IF(VALUE(MID(A2341,6,2))&gt;=4,VALUE(LEFT(A2341,4)),VALUE(LEFT(A2341,4))-1)+1,100),"00")</f>
        <v>FY2022-23</v>
      </c>
      <c r="D2341" s="0" t="s">
        <v>122</v>
      </c>
      <c r="E2341" s="0" t="s">
        <v>122</v>
      </c>
      <c r="F2341" s="0" t="str">
        <f aca="false">INDEX(Mapping!$B$2:$B$465,MATCH(E2341,Mapping!$A$2:$A$465,0))</f>
        <v>KARCHAM WANGTOO HEP</v>
      </c>
      <c r="G2341" s="0" t="str">
        <f aca="false">INDEX(Mapping!$C$2:$C$465,MATCH(E2341,Mapping!$A$2:$A$465,0))</f>
        <v>KARCHAM WANGTOO HEP</v>
      </c>
      <c r="H2341" s="2" t="n">
        <v>12.73</v>
      </c>
      <c r="I2341" s="3" t="n">
        <v>0.31</v>
      </c>
    </row>
    <row r="2342" customFormat="false" ht="15" hidden="false" customHeight="false" outlineLevel="0" collapsed="false">
      <c r="A2342" s="0" t="s">
        <v>168</v>
      </c>
      <c r="B2342" s="0" t="n">
        <f aca="false">VALUE(LEFT(A2342,4))</f>
        <v>2022</v>
      </c>
      <c r="C2342" s="0" t="str">
        <f aca="false">"FY"&amp;IF(VALUE(MID(A2342,6,2))&gt;=4,VALUE(LEFT(A2342,4)),VALUE(LEFT(A2342,4))-1)&amp;"-"&amp;TEXT(MOD(IF(VALUE(MID(A2342,6,2))&gt;=4,VALUE(LEFT(A2342,4)),VALUE(LEFT(A2342,4))-1)+1,100),"00")</f>
        <v>FY2022-23</v>
      </c>
      <c r="D2342" s="0" t="s">
        <v>89</v>
      </c>
      <c r="E2342" s="0" t="s">
        <v>89</v>
      </c>
      <c r="F2342" s="0" t="str">
        <f aca="false">INDEX(Mapping!$B$2:$B$465,MATCH(E2342,Mapping!$A$2:$A$465,0))</f>
        <v>MB POWER (MP)</v>
      </c>
      <c r="G2342" s="0" t="str">
        <f aca="false">INDEX(Mapping!$C$2:$C$465,MATCH(E2342,Mapping!$A$2:$A$465,0))</f>
        <v>MB POWER (MP)</v>
      </c>
      <c r="H2342" s="2" t="n">
        <v>12.12</v>
      </c>
      <c r="I2342" s="3" t="n">
        <v>0.3</v>
      </c>
    </row>
    <row r="2343" customFormat="false" ht="15" hidden="false" customHeight="false" outlineLevel="0" collapsed="false">
      <c r="A2343" s="0" t="s">
        <v>168</v>
      </c>
      <c r="B2343" s="0" t="n">
        <f aca="false">VALUE(LEFT(A2343,4))</f>
        <v>2022</v>
      </c>
      <c r="C2343" s="0" t="str">
        <f aca="false">"FY"&amp;IF(VALUE(MID(A2343,6,2))&gt;=4,VALUE(LEFT(A2343,4)),VALUE(LEFT(A2343,4))-1)&amp;"-"&amp;TEXT(MOD(IF(VALUE(MID(A2343,6,2))&gt;=4,VALUE(LEFT(A2343,4)),VALUE(LEFT(A2343,4))-1)+1,100),"00")</f>
        <v>FY2022-23</v>
      </c>
      <c r="D2343" s="0" t="s">
        <v>224</v>
      </c>
      <c r="E2343" s="0" t="s">
        <v>224</v>
      </c>
      <c r="F2343" s="0" t="str">
        <f aca="false">INDEX(Mapping!$B$2:$B$465,MATCH(E2343,Mapping!$A$2:$A$465,0))</f>
        <v>RENEW SURYA RAVI</v>
      </c>
      <c r="G2343" s="0" t="str">
        <f aca="false">INDEX(Mapping!$C$2:$C$465,MATCH(E2343,Mapping!$A$2:$A$465,0))</f>
        <v>RENEW POWER (ALL SPVs)</v>
      </c>
      <c r="H2343" s="2" t="n">
        <v>11.9</v>
      </c>
      <c r="I2343" s="3" t="n">
        <v>0.29</v>
      </c>
    </row>
    <row r="2344" customFormat="false" ht="15" hidden="false" customHeight="false" outlineLevel="0" collapsed="false">
      <c r="A2344" s="0" t="s">
        <v>168</v>
      </c>
      <c r="B2344" s="0" t="n">
        <f aca="false">VALUE(LEFT(A2344,4))</f>
        <v>2022</v>
      </c>
      <c r="C2344" s="0" t="str">
        <f aca="false">"FY"&amp;IF(VALUE(MID(A2344,6,2))&gt;=4,VALUE(LEFT(A2344,4)),VALUE(LEFT(A2344,4))-1)&amp;"-"&amp;TEXT(MOD(IF(VALUE(MID(A2344,6,2))&gt;=4,VALUE(LEFT(A2344,4)),VALUE(LEFT(A2344,4))-1)+1,100),"00")</f>
        <v>FY2022-23</v>
      </c>
      <c r="D2344" s="0" t="s">
        <v>106</v>
      </c>
      <c r="E2344" s="0" t="s">
        <v>106</v>
      </c>
      <c r="F2344" s="0" t="str">
        <f aca="false">INDEX(Mapping!$B$2:$B$465,MATCH(E2344,Mapping!$A$2:$A$465,0))</f>
        <v>ACB (INDIA)</v>
      </c>
      <c r="G2344" s="0" t="str">
        <f aca="false">INDEX(Mapping!$C$2:$C$465,MATCH(E2344,Mapping!$A$2:$A$465,0))</f>
        <v>ACB (INDIA)</v>
      </c>
      <c r="H2344" s="2" t="n">
        <v>11.74</v>
      </c>
      <c r="I2344" s="3" t="n">
        <v>0.29</v>
      </c>
    </row>
    <row r="2345" customFormat="false" ht="15" hidden="false" customHeight="false" outlineLevel="0" collapsed="false">
      <c r="A2345" s="0" t="s">
        <v>168</v>
      </c>
      <c r="B2345" s="0" t="n">
        <f aca="false">VALUE(LEFT(A2345,4))</f>
        <v>2022</v>
      </c>
      <c r="C2345" s="0" t="str">
        <f aca="false">"FY"&amp;IF(VALUE(MID(A2345,6,2))&gt;=4,VALUE(LEFT(A2345,4)),VALUE(LEFT(A2345,4))-1)&amp;"-"&amp;TEXT(MOD(IF(VALUE(MID(A2345,6,2))&gt;=4,VALUE(LEFT(A2345,4)),VALUE(LEFT(A2345,4))-1)+1,100),"00")</f>
        <v>FY2022-23</v>
      </c>
      <c r="D2345" s="0" t="s">
        <v>155</v>
      </c>
      <c r="E2345" s="0" t="s">
        <v>155</v>
      </c>
      <c r="F2345" s="0" t="str">
        <f aca="false">INDEX(Mapping!$B$2:$B$465,MATCH(E2345,Mapping!$A$2:$A$465,0))</f>
        <v>SKS POWER</v>
      </c>
      <c r="G2345" s="0" t="str">
        <f aca="false">INDEX(Mapping!$C$2:$C$465,MATCH(E2345,Mapping!$A$2:$A$465,0))</f>
        <v>SKS POWER</v>
      </c>
      <c r="H2345" s="2" t="n">
        <v>11.59</v>
      </c>
      <c r="I2345" s="3" t="n">
        <v>0.29</v>
      </c>
    </row>
    <row r="2346" customFormat="false" ht="15" hidden="false" customHeight="false" outlineLevel="0" collapsed="false">
      <c r="A2346" s="0" t="s">
        <v>168</v>
      </c>
      <c r="B2346" s="0" t="n">
        <f aca="false">VALUE(LEFT(A2346,4))</f>
        <v>2022</v>
      </c>
      <c r="C2346" s="0" t="str">
        <f aca="false">"FY"&amp;IF(VALUE(MID(A2346,6,2))&gt;=4,VALUE(LEFT(A2346,4)),VALUE(LEFT(A2346,4))-1)&amp;"-"&amp;TEXT(MOD(IF(VALUE(MID(A2346,6,2))&gt;=4,VALUE(LEFT(A2346,4)),VALUE(LEFT(A2346,4))-1)+1,100),"00")</f>
        <v>FY2022-23</v>
      </c>
      <c r="D2346" s="0" t="s">
        <v>243</v>
      </c>
      <c r="E2346" s="0" t="s">
        <v>243</v>
      </c>
      <c r="F2346" s="0" t="str">
        <f aca="false">INDEX(Mapping!$B$2:$B$465,MATCH(E2346,Mapping!$A$2:$A$465,0))</f>
        <v>ADANI SOLAR ENERGY JAISALMER TWO</v>
      </c>
      <c r="G2346" s="0" t="str">
        <f aca="false">INDEX(Mapping!$C$2:$C$465,MATCH(E2346,Mapping!$A$2:$A$465,0))</f>
        <v>ADANI GREEN ENERGY (ALL SPVs)</v>
      </c>
      <c r="H2346" s="2" t="n">
        <v>11.25</v>
      </c>
      <c r="I2346" s="3" t="n">
        <v>0.28</v>
      </c>
    </row>
    <row r="2347" customFormat="false" ht="15" hidden="false" customHeight="false" outlineLevel="0" collapsed="false">
      <c r="A2347" s="0" t="s">
        <v>168</v>
      </c>
      <c r="B2347" s="0" t="n">
        <f aca="false">VALUE(LEFT(A2347,4))</f>
        <v>2022</v>
      </c>
      <c r="C2347" s="0" t="str">
        <f aca="false">"FY"&amp;IF(VALUE(MID(A2347,6,2))&gt;=4,VALUE(LEFT(A2347,4)),VALUE(LEFT(A2347,4))-1)&amp;"-"&amp;TEXT(MOD(IF(VALUE(MID(A2347,6,2))&gt;=4,VALUE(LEFT(A2347,4)),VALUE(LEFT(A2347,4))-1)+1,100),"00")</f>
        <v>FY2022-23</v>
      </c>
      <c r="D2347" s="0" t="s">
        <v>240</v>
      </c>
      <c r="E2347" s="0" t="s">
        <v>240</v>
      </c>
      <c r="F2347" s="0" t="str">
        <f aca="false">INDEX(Mapping!$B$2:$B$465,MATCH(E2347,Mapping!$A$2:$A$465,0))</f>
        <v>CHUZACHEN HEP</v>
      </c>
      <c r="G2347" s="0" t="str">
        <f aca="false">INDEX(Mapping!$C$2:$C$465,MATCH(E2347,Mapping!$A$2:$A$465,0))</f>
        <v>CHUZACHEN HEP</v>
      </c>
      <c r="H2347" s="2" t="n">
        <v>9.93</v>
      </c>
      <c r="I2347" s="3" t="n">
        <v>0.24</v>
      </c>
    </row>
    <row r="2348" customFormat="false" ht="15" hidden="false" customHeight="false" outlineLevel="0" collapsed="false">
      <c r="A2348" s="0" t="s">
        <v>168</v>
      </c>
      <c r="B2348" s="0" t="n">
        <f aca="false">VALUE(LEFT(A2348,4))</f>
        <v>2022</v>
      </c>
      <c r="C2348" s="0" t="str">
        <f aca="false">"FY"&amp;IF(VALUE(MID(A2348,6,2))&gt;=4,VALUE(LEFT(A2348,4)),VALUE(LEFT(A2348,4))-1)&amp;"-"&amp;TEXT(MOD(IF(VALUE(MID(A2348,6,2))&gt;=4,VALUE(LEFT(A2348,4)),VALUE(LEFT(A2348,4))-1)+1,100),"00")</f>
        <v>FY2022-23</v>
      </c>
      <c r="D2348" s="0" t="s">
        <v>436</v>
      </c>
      <c r="E2348" s="0" t="s">
        <v>436</v>
      </c>
      <c r="F2348" s="0" t="str">
        <f aca="false">INDEX(Mapping!$B$2:$B$465,MATCH(E2348,Mapping!$A$2:$A$465,0))</f>
        <v>NJPC</v>
      </c>
      <c r="G2348" s="0" t="str">
        <f aca="false">INDEX(Mapping!$C$2:$C$465,MATCH(E2348,Mapping!$A$2:$A$465,0))</f>
        <v>NJPC</v>
      </c>
      <c r="H2348" s="2" t="n">
        <v>9.26</v>
      </c>
      <c r="I2348" s="3" t="n">
        <v>0.23</v>
      </c>
    </row>
    <row r="2349" customFormat="false" ht="15" hidden="false" customHeight="false" outlineLevel="0" collapsed="false">
      <c r="A2349" s="0" t="s">
        <v>168</v>
      </c>
      <c r="B2349" s="0" t="n">
        <f aca="false">VALUE(LEFT(A2349,4))</f>
        <v>2022</v>
      </c>
      <c r="C2349" s="0" t="str">
        <f aca="false">"FY"&amp;IF(VALUE(MID(A2349,6,2))&gt;=4,VALUE(LEFT(A2349,4)),VALUE(LEFT(A2349,4))-1)&amp;"-"&amp;TEXT(MOD(IF(VALUE(MID(A2349,6,2))&gt;=4,VALUE(LEFT(A2349,4)),VALUE(LEFT(A2349,4))-1)+1,100),"00")</f>
        <v>FY2022-23</v>
      </c>
      <c r="D2349" s="0" t="s">
        <v>230</v>
      </c>
      <c r="E2349" s="0" t="s">
        <v>230</v>
      </c>
      <c r="F2349" s="0" t="str">
        <f aca="false">INDEX(Mapping!$B$2:$B$465,MATCH(E2349,Mapping!$A$2:$A$465,0))</f>
        <v>ADANI_WIND</v>
      </c>
      <c r="G2349" s="0" t="str">
        <f aca="false">INDEX(Mapping!$C$2:$C$465,MATCH(E2349,Mapping!$A$2:$A$465,0))</f>
        <v>ADANI GREEN ENERGY (ALL SPVs)</v>
      </c>
      <c r="H2349" s="2" t="n">
        <v>8.83</v>
      </c>
      <c r="I2349" s="3" t="n">
        <v>0.22</v>
      </c>
    </row>
    <row r="2350" customFormat="false" ht="15" hidden="false" customHeight="false" outlineLevel="0" collapsed="false">
      <c r="A2350" s="0" t="s">
        <v>168</v>
      </c>
      <c r="B2350" s="0" t="n">
        <f aca="false">VALUE(LEFT(A2350,4))</f>
        <v>2022</v>
      </c>
      <c r="C2350" s="0" t="str">
        <f aca="false">"FY"&amp;IF(VALUE(MID(A2350,6,2))&gt;=4,VALUE(LEFT(A2350,4)),VALUE(LEFT(A2350,4))-1)&amp;"-"&amp;TEXT(MOD(IF(VALUE(MID(A2350,6,2))&gt;=4,VALUE(LEFT(A2350,4)),VALUE(LEFT(A2350,4))-1)+1,100),"00")</f>
        <v>FY2022-23</v>
      </c>
      <c r="D2350" s="0" t="s">
        <v>217</v>
      </c>
      <c r="E2350" s="0" t="s">
        <v>217</v>
      </c>
      <c r="F2350" s="0" t="str">
        <f aca="false">INDEX(Mapping!$B$2:$B$465,MATCH(E2350,Mapping!$A$2:$A$465,0))</f>
        <v>SHREE CEMENT</v>
      </c>
      <c r="G2350" s="0" t="str">
        <f aca="false">INDEX(Mapping!$C$2:$C$465,MATCH(E2350,Mapping!$A$2:$A$465,0))</f>
        <v>SHREE CEMENT</v>
      </c>
      <c r="H2350" s="2" t="n">
        <v>8.5</v>
      </c>
      <c r="I2350" s="3" t="n">
        <v>0.21</v>
      </c>
    </row>
    <row r="2351" customFormat="false" ht="15" hidden="false" customHeight="false" outlineLevel="0" collapsed="false">
      <c r="A2351" s="0" t="s">
        <v>168</v>
      </c>
      <c r="B2351" s="0" t="n">
        <f aca="false">VALUE(LEFT(A2351,4))</f>
        <v>2022</v>
      </c>
      <c r="C2351" s="0" t="str">
        <f aca="false">"FY"&amp;IF(VALUE(MID(A2351,6,2))&gt;=4,VALUE(LEFT(A2351,4)),VALUE(LEFT(A2351,4))-1)&amp;"-"&amp;TEXT(MOD(IF(VALUE(MID(A2351,6,2))&gt;=4,VALUE(LEFT(A2351,4)),VALUE(LEFT(A2351,4))-1)+1,100),"00")</f>
        <v>FY2022-23</v>
      </c>
      <c r="D2351" s="0" t="s">
        <v>176</v>
      </c>
      <c r="E2351" s="0" t="s">
        <v>176</v>
      </c>
      <c r="F2351" s="0" t="str">
        <f aca="false">INDEX(Mapping!$B$2:$B$465,MATCH(E2351,Mapping!$A$2:$A$465,0))</f>
        <v>SIKKIM</v>
      </c>
      <c r="G2351" s="0" t="str">
        <f aca="false">INDEX(Mapping!$C$2:$C$465,MATCH(E2351,Mapping!$A$2:$A$465,0))</f>
        <v>SIKKIM</v>
      </c>
      <c r="H2351" s="2" t="n">
        <v>8.17</v>
      </c>
      <c r="I2351" s="3" t="n">
        <v>0.2</v>
      </c>
    </row>
    <row r="2352" customFormat="false" ht="15" hidden="false" customHeight="false" outlineLevel="0" collapsed="false">
      <c r="A2352" s="0" t="s">
        <v>168</v>
      </c>
      <c r="B2352" s="0" t="n">
        <f aca="false">VALUE(LEFT(A2352,4))</f>
        <v>2022</v>
      </c>
      <c r="C2352" s="0" t="str">
        <f aca="false">"FY"&amp;IF(VALUE(MID(A2352,6,2))&gt;=4,VALUE(LEFT(A2352,4)),VALUE(LEFT(A2352,4))-1)&amp;"-"&amp;TEXT(MOD(IF(VALUE(MID(A2352,6,2))&gt;=4,VALUE(LEFT(A2352,4)),VALUE(LEFT(A2352,4))-1)+1,100),"00")</f>
        <v>FY2022-23</v>
      </c>
      <c r="D2352" s="0" t="s">
        <v>214</v>
      </c>
      <c r="E2352" s="0" t="s">
        <v>214</v>
      </c>
      <c r="F2352" s="0" t="str">
        <f aca="false">INDEX(Mapping!$B$2:$B$465,MATCH(E2352,Mapping!$A$2:$A$465,0))</f>
        <v>NLC INDIA</v>
      </c>
      <c r="G2352" s="0" t="str">
        <f aca="false">INDEX(Mapping!$C$2:$C$465,MATCH(E2352,Mapping!$A$2:$A$465,0))</f>
        <v>NLC INDIA GROUP</v>
      </c>
      <c r="H2352" s="2" t="n">
        <v>7.38</v>
      </c>
      <c r="I2352" s="3" t="n">
        <v>0.18</v>
      </c>
    </row>
    <row r="2353" customFormat="false" ht="15" hidden="false" customHeight="false" outlineLevel="0" collapsed="false">
      <c r="A2353" s="0" t="s">
        <v>168</v>
      </c>
      <c r="B2353" s="0" t="n">
        <f aca="false">VALUE(LEFT(A2353,4))</f>
        <v>2022</v>
      </c>
      <c r="C2353" s="0" t="str">
        <f aca="false">"FY"&amp;IF(VALUE(MID(A2353,6,2))&gt;=4,VALUE(LEFT(A2353,4)),VALUE(LEFT(A2353,4))-1)&amp;"-"&amp;TEXT(MOD(IF(VALUE(MID(A2353,6,2))&gt;=4,VALUE(LEFT(A2353,4)),VALUE(LEFT(A2353,4))-1)+1,100),"00")</f>
        <v>FY2022-23</v>
      </c>
      <c r="D2353" s="0" t="s">
        <v>253</v>
      </c>
      <c r="E2353" s="0" t="s">
        <v>253</v>
      </c>
      <c r="F2353" s="0" t="str">
        <f aca="false">INDEX(Mapping!$B$2:$B$465,MATCH(E2353,Mapping!$A$2:$A$465,0))</f>
        <v>NAGALAND</v>
      </c>
      <c r="G2353" s="0" t="str">
        <f aca="false">INDEX(Mapping!$C$2:$C$465,MATCH(E2353,Mapping!$A$2:$A$465,0))</f>
        <v>NAGALAND</v>
      </c>
      <c r="H2353" s="2" t="n">
        <v>6.85</v>
      </c>
      <c r="I2353" s="3" t="n">
        <v>0.17</v>
      </c>
    </row>
    <row r="2354" customFormat="false" ht="15" hidden="false" customHeight="false" outlineLevel="0" collapsed="false">
      <c r="A2354" s="0" t="s">
        <v>168</v>
      </c>
      <c r="B2354" s="0" t="n">
        <f aca="false">VALUE(LEFT(A2354,4))</f>
        <v>2022</v>
      </c>
      <c r="C2354" s="0" t="str">
        <f aca="false">"FY"&amp;IF(VALUE(MID(A2354,6,2))&gt;=4,VALUE(LEFT(A2354,4)),VALUE(LEFT(A2354,4))-1)&amp;"-"&amp;TEXT(MOD(IF(VALUE(MID(A2354,6,2))&gt;=4,VALUE(LEFT(A2354,4)),VALUE(LEFT(A2354,4))-1)+1,100),"00")</f>
        <v>FY2022-23</v>
      </c>
      <c r="D2354" s="0" t="s">
        <v>191</v>
      </c>
      <c r="E2354" s="0" t="s">
        <v>191</v>
      </c>
      <c r="F2354" s="0" t="str">
        <f aca="false">INDEX(Mapping!$B$2:$B$465,MATCH(E2354,Mapping!$A$2:$A$465,0))</f>
        <v>DIKCHU HEP</v>
      </c>
      <c r="G2354" s="0" t="str">
        <f aca="false">INDEX(Mapping!$C$2:$C$465,MATCH(E2354,Mapping!$A$2:$A$465,0))</f>
        <v>DIKCHU HEP</v>
      </c>
      <c r="H2354" s="2" t="n">
        <v>6.27</v>
      </c>
      <c r="I2354" s="3" t="n">
        <v>0.15</v>
      </c>
    </row>
    <row r="2355" customFormat="false" ht="15" hidden="false" customHeight="false" outlineLevel="0" collapsed="false">
      <c r="A2355" s="0" t="s">
        <v>168</v>
      </c>
      <c r="B2355" s="0" t="n">
        <f aca="false">VALUE(LEFT(A2355,4))</f>
        <v>2022</v>
      </c>
      <c r="C2355" s="0" t="str">
        <f aca="false">"FY"&amp;IF(VALUE(MID(A2355,6,2))&gt;=4,VALUE(LEFT(A2355,4)),VALUE(LEFT(A2355,4))-1)&amp;"-"&amp;TEXT(MOD(IF(VALUE(MID(A2355,6,2))&gt;=4,VALUE(LEFT(A2355,4)),VALUE(LEFT(A2355,4))-1)+1,100),"00")</f>
        <v>FY2022-23</v>
      </c>
      <c r="D2355" s="0" t="s">
        <v>459</v>
      </c>
      <c r="E2355" s="0" t="s">
        <v>459</v>
      </c>
      <c r="F2355" s="0" t="str">
        <f aca="false">INDEX(Mapping!$B$2:$B$465,MATCH(E2355,Mapping!$A$2:$A$465,0))</f>
        <v>IGSTPS</v>
      </c>
      <c r="G2355" s="0" t="str">
        <f aca="false">INDEX(Mapping!$C$2:$C$465,MATCH(E2355,Mapping!$A$2:$A$465,0))</f>
        <v>NTPC GROUP</v>
      </c>
      <c r="H2355" s="2" t="n">
        <v>6.21</v>
      </c>
      <c r="I2355" s="3" t="n">
        <v>0.15</v>
      </c>
    </row>
    <row r="2356" customFormat="false" ht="15" hidden="false" customHeight="false" outlineLevel="0" collapsed="false">
      <c r="A2356" s="0" t="s">
        <v>168</v>
      </c>
      <c r="B2356" s="0" t="n">
        <f aca="false">VALUE(LEFT(A2356,4))</f>
        <v>2022</v>
      </c>
      <c r="C2356" s="0" t="str">
        <f aca="false">"FY"&amp;IF(VALUE(MID(A2356,6,2))&gt;=4,VALUE(LEFT(A2356,4)),VALUE(LEFT(A2356,4))-1)&amp;"-"&amp;TEXT(MOD(IF(VALUE(MID(A2356,6,2))&gt;=4,VALUE(LEFT(A2356,4)),VALUE(LEFT(A2356,4))-1)+1,100),"00")</f>
        <v>FY2022-23</v>
      </c>
      <c r="D2356" s="0" t="s">
        <v>648</v>
      </c>
      <c r="E2356" s="0" t="s">
        <v>91</v>
      </c>
      <c r="F2356" s="0" t="str">
        <f aca="false">INDEX(Mapping!$B$2:$B$465,MATCH(E2356,Mapping!$A$2:$A$465,0))</f>
        <v>AM/NS INDIA (HAZIRA)</v>
      </c>
      <c r="G2356" s="0" t="str">
        <f aca="false">INDEX(Mapping!$C$2:$C$465,MATCH(E2356,Mapping!$A$2:$A$465,0))</f>
        <v>AM/NS INDIA (HAZIRA)</v>
      </c>
      <c r="H2356" s="2" t="n">
        <v>5.31</v>
      </c>
      <c r="I2356" s="3" t="n">
        <v>0.13</v>
      </c>
    </row>
    <row r="2357" customFormat="false" ht="15" hidden="false" customHeight="false" outlineLevel="0" collapsed="false">
      <c r="A2357" s="0" t="s">
        <v>168</v>
      </c>
      <c r="B2357" s="0" t="n">
        <f aca="false">VALUE(LEFT(A2357,4))</f>
        <v>2022</v>
      </c>
      <c r="C2357" s="0" t="str">
        <f aca="false">"FY"&amp;IF(VALUE(MID(A2357,6,2))&gt;=4,VALUE(LEFT(A2357,4)),VALUE(LEFT(A2357,4))-1)&amp;"-"&amp;TEXT(MOD(IF(VALUE(MID(A2357,6,2))&gt;=4,VALUE(LEFT(A2357,4)),VALUE(LEFT(A2357,4))-1)+1,100),"00")</f>
        <v>FY2022-23</v>
      </c>
      <c r="D2357" s="0" t="s">
        <v>211</v>
      </c>
      <c r="E2357" s="0" t="s">
        <v>211</v>
      </c>
      <c r="F2357" s="0" t="str">
        <f aca="false">INDEX(Mapping!$B$2:$B$465,MATCH(E2357,Mapping!$A$2:$A$465,0))</f>
        <v>SINGOLI BHATWARI HEP</v>
      </c>
      <c r="G2357" s="0" t="str">
        <f aca="false">INDEX(Mapping!$C$2:$C$465,MATCH(E2357,Mapping!$A$2:$A$465,0))</f>
        <v>SINGOLI BHATWARI HEP</v>
      </c>
      <c r="H2357" s="2" t="n">
        <v>4.84</v>
      </c>
      <c r="I2357" s="3" t="n">
        <v>0.12</v>
      </c>
    </row>
    <row r="2358" customFormat="false" ht="15" hidden="false" customHeight="false" outlineLevel="0" collapsed="false">
      <c r="A2358" s="0" t="s">
        <v>168</v>
      </c>
      <c r="B2358" s="0" t="n">
        <f aca="false">VALUE(LEFT(A2358,4))</f>
        <v>2022</v>
      </c>
      <c r="C2358" s="0" t="str">
        <f aca="false">"FY"&amp;IF(VALUE(MID(A2358,6,2))&gt;=4,VALUE(LEFT(A2358,4)),VALUE(LEFT(A2358,4))-1)&amp;"-"&amp;TEXT(MOD(IF(VALUE(MID(A2358,6,2))&gt;=4,VALUE(LEFT(A2358,4)),VALUE(LEFT(A2358,4))-1)+1,100),"00")</f>
        <v>FY2022-23</v>
      </c>
      <c r="D2358" s="0" t="s">
        <v>203</v>
      </c>
      <c r="E2358" s="0" t="s">
        <v>203</v>
      </c>
      <c r="F2358" s="0" t="str">
        <f aca="false">INDEX(Mapping!$B$2:$B$465,MATCH(E2358,Mapping!$A$2:$A$465,0))</f>
        <v>ADHUNIK POWER</v>
      </c>
      <c r="G2358" s="0" t="str">
        <f aca="false">INDEX(Mapping!$C$2:$C$465,MATCH(E2358,Mapping!$A$2:$A$465,0))</f>
        <v>ADHUNIK POWER</v>
      </c>
      <c r="H2358" s="2" t="n">
        <v>4.05</v>
      </c>
      <c r="I2358" s="3" t="n">
        <v>0.1</v>
      </c>
    </row>
    <row r="2359" customFormat="false" ht="15" hidden="false" customHeight="false" outlineLevel="0" collapsed="false">
      <c r="A2359" s="0" t="s">
        <v>168</v>
      </c>
      <c r="B2359" s="0" t="n">
        <f aca="false">VALUE(LEFT(A2359,4))</f>
        <v>2022</v>
      </c>
      <c r="C2359" s="0" t="str">
        <f aca="false">"FY"&amp;IF(VALUE(MID(A2359,6,2))&gt;=4,VALUE(LEFT(A2359,4)),VALUE(LEFT(A2359,4))-1)&amp;"-"&amp;TEXT(MOD(IF(VALUE(MID(A2359,6,2))&gt;=4,VALUE(LEFT(A2359,4)),VALUE(LEFT(A2359,4))-1)+1,100),"00")</f>
        <v>FY2022-23</v>
      </c>
      <c r="D2359" s="0" t="s">
        <v>327</v>
      </c>
      <c r="E2359" s="0" t="s">
        <v>327</v>
      </c>
      <c r="F2359" s="0" t="str">
        <f aca="false">INDEX(Mapping!$B$2:$B$465,MATCH(E2359,Mapping!$A$2:$A$465,0))</f>
        <v>LANCO BUDHIL</v>
      </c>
      <c r="G2359" s="0" t="str">
        <f aca="false">INDEX(Mapping!$C$2:$C$465,MATCH(E2359,Mapping!$A$2:$A$465,0))</f>
        <v>GREENKO GROUP</v>
      </c>
      <c r="H2359" s="2" t="n">
        <v>3.82</v>
      </c>
      <c r="I2359" s="3" t="n">
        <v>0.09</v>
      </c>
    </row>
    <row r="2360" customFormat="false" ht="15" hidden="false" customHeight="false" outlineLevel="0" collapsed="false">
      <c r="A2360" s="0" t="s">
        <v>168</v>
      </c>
      <c r="B2360" s="0" t="n">
        <f aca="false">VALUE(LEFT(A2360,4))</f>
        <v>2022</v>
      </c>
      <c r="C2360" s="0" t="str">
        <f aca="false">"FY"&amp;IF(VALUE(MID(A2360,6,2))&gt;=4,VALUE(LEFT(A2360,4)),VALUE(LEFT(A2360,4))-1)&amp;"-"&amp;TEXT(MOD(IF(VALUE(MID(A2360,6,2))&gt;=4,VALUE(LEFT(A2360,4)),VALUE(LEFT(A2360,4))-1)+1,100),"00")</f>
        <v>FY2022-23</v>
      </c>
      <c r="D2360" s="0" t="s">
        <v>41</v>
      </c>
      <c r="E2360" s="0" t="s">
        <v>41</v>
      </c>
      <c r="F2360" s="0" t="str">
        <f aca="false">INDEX(Mapping!$B$2:$B$465,MATCH(E2360,Mapping!$A$2:$A$465,0))</f>
        <v>RAJASTHAN</v>
      </c>
      <c r="G2360" s="0" t="str">
        <f aca="false">INDEX(Mapping!$C$2:$C$465,MATCH(E2360,Mapping!$A$2:$A$465,0))</f>
        <v>RAJASTHAN</v>
      </c>
      <c r="H2360" s="2" t="n">
        <v>3.24</v>
      </c>
      <c r="I2360" s="3" t="n">
        <v>0.08</v>
      </c>
    </row>
    <row r="2361" customFormat="false" ht="15" hidden="false" customHeight="false" outlineLevel="0" collapsed="false">
      <c r="A2361" s="0" t="s">
        <v>168</v>
      </c>
      <c r="B2361" s="0" t="n">
        <f aca="false">VALUE(LEFT(A2361,4))</f>
        <v>2022</v>
      </c>
      <c r="C2361" s="0" t="str">
        <f aca="false">"FY"&amp;IF(VALUE(MID(A2361,6,2))&gt;=4,VALUE(LEFT(A2361,4)),VALUE(LEFT(A2361,4))-1)&amp;"-"&amp;TEXT(MOD(IF(VALUE(MID(A2361,6,2))&gt;=4,VALUE(LEFT(A2361,4)),VALUE(LEFT(A2361,4))-1)+1,100),"00")</f>
        <v>FY2022-23</v>
      </c>
      <c r="D2361" s="0" t="s">
        <v>134</v>
      </c>
      <c r="E2361" s="0" t="s">
        <v>134</v>
      </c>
      <c r="F2361" s="0" t="str">
        <f aca="false">INDEX(Mapping!$B$2:$B$465,MATCH(E2361,Mapping!$A$2:$A$465,0))</f>
        <v>NTPC STATIONS</v>
      </c>
      <c r="G2361" s="0" t="str">
        <f aca="false">INDEX(Mapping!$C$2:$C$465,MATCH(E2361,Mapping!$A$2:$A$465,0))</f>
        <v>NTPC GROUP</v>
      </c>
      <c r="H2361" s="2" t="n">
        <v>2.68</v>
      </c>
      <c r="I2361" s="3" t="n">
        <v>0.07</v>
      </c>
    </row>
    <row r="2362" customFormat="false" ht="15" hidden="false" customHeight="false" outlineLevel="0" collapsed="false">
      <c r="A2362" s="0" t="s">
        <v>168</v>
      </c>
      <c r="B2362" s="0" t="n">
        <f aca="false">VALUE(LEFT(A2362,4))</f>
        <v>2022</v>
      </c>
      <c r="C2362" s="0" t="str">
        <f aca="false">"FY"&amp;IF(VALUE(MID(A2362,6,2))&gt;=4,VALUE(LEFT(A2362,4)),VALUE(LEFT(A2362,4))-1)&amp;"-"&amp;TEXT(MOD(IF(VALUE(MID(A2362,6,2))&gt;=4,VALUE(LEFT(A2362,4)),VALUE(LEFT(A2362,4))-1)+1,100),"00")</f>
        <v>FY2022-23</v>
      </c>
      <c r="D2362" s="0" t="s">
        <v>536</v>
      </c>
      <c r="E2362" s="0" t="s">
        <v>536</v>
      </c>
      <c r="F2362" s="0" t="str">
        <f aca="false">INDEX(Mapping!$B$2:$B$465,MATCH(E2362,Mapping!$A$2:$A$465,0))</f>
        <v>RAMPUR HEP</v>
      </c>
      <c r="G2362" s="0" t="str">
        <f aca="false">INDEX(Mapping!$C$2:$C$465,MATCH(E2362,Mapping!$A$2:$A$465,0))</f>
        <v>RAMPUR HEP</v>
      </c>
      <c r="H2362" s="2" t="n">
        <v>2.43</v>
      </c>
      <c r="I2362" s="3" t="n">
        <v>0.06</v>
      </c>
    </row>
    <row r="2363" customFormat="false" ht="15" hidden="false" customHeight="false" outlineLevel="0" collapsed="false">
      <c r="A2363" s="0" t="s">
        <v>168</v>
      </c>
      <c r="B2363" s="0" t="n">
        <f aca="false">VALUE(LEFT(A2363,4))</f>
        <v>2022</v>
      </c>
      <c r="C2363" s="0" t="str">
        <f aca="false">"FY"&amp;IF(VALUE(MID(A2363,6,2))&gt;=4,VALUE(LEFT(A2363,4)),VALUE(LEFT(A2363,4))-1)&amp;"-"&amp;TEXT(MOD(IF(VALUE(MID(A2363,6,2))&gt;=4,VALUE(LEFT(A2363,4)),VALUE(LEFT(A2363,4))-1)+1,100),"00")</f>
        <v>FY2022-23</v>
      </c>
      <c r="D2363" s="0" t="s">
        <v>235</v>
      </c>
      <c r="E2363" s="0" t="s">
        <v>235</v>
      </c>
      <c r="F2363" s="0" t="str">
        <f aca="false">INDEX(Mapping!$B$2:$B$465,MATCH(E2363,Mapping!$A$2:$A$465,0))</f>
        <v>ITPCL (IL&amp;FS TAMIL NADU)</v>
      </c>
      <c r="G2363" s="0" t="str">
        <f aca="false">INDEX(Mapping!$C$2:$C$465,MATCH(E2363,Mapping!$A$2:$A$465,0))</f>
        <v>ITPCL (IL&amp;FS TAMIL NADU)</v>
      </c>
      <c r="H2363" s="2" t="n">
        <v>2.35</v>
      </c>
      <c r="I2363" s="3" t="n">
        <v>0.06</v>
      </c>
    </row>
    <row r="2364" customFormat="false" ht="15" hidden="false" customHeight="false" outlineLevel="0" collapsed="false">
      <c r="A2364" s="0" t="s">
        <v>168</v>
      </c>
      <c r="B2364" s="0" t="n">
        <f aca="false">VALUE(LEFT(A2364,4))</f>
        <v>2022</v>
      </c>
      <c r="C2364" s="0" t="str">
        <f aca="false">"FY"&amp;IF(VALUE(MID(A2364,6,2))&gt;=4,VALUE(LEFT(A2364,4)),VALUE(LEFT(A2364,4))-1)&amp;"-"&amp;TEXT(MOD(IF(VALUE(MID(A2364,6,2))&gt;=4,VALUE(LEFT(A2364,4)),VALUE(LEFT(A2364,4))-1)+1,100),"00")</f>
        <v>FY2022-23</v>
      </c>
      <c r="D2364" s="0" t="s">
        <v>184</v>
      </c>
      <c r="E2364" s="0" t="s">
        <v>184</v>
      </c>
      <c r="F2364" s="0" t="str">
        <f aca="false">INDEX(Mapping!$B$2:$B$465,MATCH(E2364,Mapping!$A$2:$A$465,0))</f>
        <v>GMR KAMALANGA</v>
      </c>
      <c r="G2364" s="0" t="str">
        <f aca="false">INDEX(Mapping!$C$2:$C$465,MATCH(E2364,Mapping!$A$2:$A$465,0))</f>
        <v>GMR ENERGY</v>
      </c>
      <c r="H2364" s="2" t="n">
        <v>2.05</v>
      </c>
      <c r="I2364" s="3" t="n">
        <v>0.05</v>
      </c>
    </row>
    <row r="2365" customFormat="false" ht="15" hidden="false" customHeight="false" outlineLevel="0" collapsed="false">
      <c r="A2365" s="0" t="s">
        <v>168</v>
      </c>
      <c r="B2365" s="0" t="n">
        <f aca="false">VALUE(LEFT(A2365,4))</f>
        <v>2022</v>
      </c>
      <c r="C2365" s="0" t="str">
        <f aca="false">"FY"&amp;IF(VALUE(MID(A2365,6,2))&gt;=4,VALUE(LEFT(A2365,4)),VALUE(LEFT(A2365,4))-1)&amp;"-"&amp;TEXT(MOD(IF(VALUE(MID(A2365,6,2))&gt;=4,VALUE(LEFT(A2365,4)),VALUE(LEFT(A2365,4))-1)+1,100),"00")</f>
        <v>FY2022-23</v>
      </c>
      <c r="D2365" s="0" t="s">
        <v>42</v>
      </c>
      <c r="E2365" s="0" t="s">
        <v>42</v>
      </c>
      <c r="F2365" s="0" t="str">
        <f aca="false">INDEX(Mapping!$B$2:$B$465,MATCH(E2365,Mapping!$A$2:$A$465,0))</f>
        <v>PUNJAB</v>
      </c>
      <c r="G2365" s="0" t="str">
        <f aca="false">INDEX(Mapping!$C$2:$C$465,MATCH(E2365,Mapping!$A$2:$A$465,0))</f>
        <v>PUNJAB</v>
      </c>
      <c r="H2365" s="2" t="n">
        <v>1.8</v>
      </c>
      <c r="I2365" s="3" t="n">
        <v>0.04</v>
      </c>
    </row>
    <row r="2366" customFormat="false" ht="15" hidden="false" customHeight="false" outlineLevel="0" collapsed="false">
      <c r="A2366" s="0" t="s">
        <v>168</v>
      </c>
      <c r="B2366" s="0" t="n">
        <f aca="false">VALUE(LEFT(A2366,4))</f>
        <v>2022</v>
      </c>
      <c r="C2366" s="0" t="str">
        <f aca="false">"FY"&amp;IF(VALUE(MID(A2366,6,2))&gt;=4,VALUE(LEFT(A2366,4)),VALUE(LEFT(A2366,4))-1)&amp;"-"&amp;TEXT(MOD(IF(VALUE(MID(A2366,6,2))&gt;=4,VALUE(LEFT(A2366,4)),VALUE(LEFT(A2366,4))-1)+1,100),"00")</f>
        <v>FY2022-23</v>
      </c>
      <c r="D2366" s="0" t="s">
        <v>114</v>
      </c>
      <c r="E2366" s="0" t="s">
        <v>114</v>
      </c>
      <c r="F2366" s="0" t="str">
        <f aca="false">INDEX(Mapping!$B$2:$B$465,MATCH(E2366,Mapping!$A$2:$A$465,0))</f>
        <v>ADANI POWER - RAIGARH TPP (EX-REGL)</v>
      </c>
      <c r="G2366" s="0" t="str">
        <f aca="false">INDEX(Mapping!$C$2:$C$465,MATCH(E2366,Mapping!$A$2:$A$465,0))</f>
        <v>ADANI POWER (ALL PLANTS)</v>
      </c>
      <c r="H2366" s="2" t="n">
        <v>1.55</v>
      </c>
      <c r="I2366" s="3" t="n">
        <v>0.04</v>
      </c>
    </row>
    <row r="2367" customFormat="false" ht="15" hidden="false" customHeight="false" outlineLevel="0" collapsed="false">
      <c r="A2367" s="0" t="s">
        <v>168</v>
      </c>
      <c r="B2367" s="0" t="n">
        <f aca="false">VALUE(LEFT(A2367,4))</f>
        <v>2022</v>
      </c>
      <c r="C2367" s="0" t="str">
        <f aca="false">"FY"&amp;IF(VALUE(MID(A2367,6,2))&gt;=4,VALUE(LEFT(A2367,4)),VALUE(LEFT(A2367,4))-1)&amp;"-"&amp;TEXT(MOD(IF(VALUE(MID(A2367,6,2))&gt;=4,VALUE(LEFT(A2367,4)),VALUE(LEFT(A2367,4))-1)+1,100),"00")</f>
        <v>FY2022-23</v>
      </c>
      <c r="D2367" s="0" t="s">
        <v>486</v>
      </c>
      <c r="E2367" s="0" t="s">
        <v>486</v>
      </c>
      <c r="F2367" s="0" t="str">
        <f aca="false">INDEX(Mapping!$B$2:$B$465,MATCH(E2367,Mapping!$A$2:$A$465,0))</f>
        <v>NHPC STATIONS</v>
      </c>
      <c r="G2367" s="0" t="str">
        <f aca="false">INDEX(Mapping!$C$2:$C$465,MATCH(E2367,Mapping!$A$2:$A$465,0))</f>
        <v>NHPC</v>
      </c>
      <c r="H2367" s="2" t="n">
        <v>1.42</v>
      </c>
      <c r="I2367" s="3" t="n">
        <v>0.04</v>
      </c>
    </row>
    <row r="2368" customFormat="false" ht="15" hidden="false" customHeight="false" outlineLevel="0" collapsed="false">
      <c r="A2368" s="0" t="s">
        <v>168</v>
      </c>
      <c r="B2368" s="0" t="n">
        <f aca="false">VALUE(LEFT(A2368,4))</f>
        <v>2022</v>
      </c>
      <c r="C2368" s="0" t="str">
        <f aca="false">"FY"&amp;IF(VALUE(MID(A2368,6,2))&gt;=4,VALUE(LEFT(A2368,4)),VALUE(LEFT(A2368,4))-1)&amp;"-"&amp;TEXT(MOD(IF(VALUE(MID(A2368,6,2))&gt;=4,VALUE(LEFT(A2368,4)),VALUE(LEFT(A2368,4))-1)+1,100),"00")</f>
        <v>FY2022-23</v>
      </c>
      <c r="D2368" s="0" t="s">
        <v>121</v>
      </c>
      <c r="E2368" s="0" t="s">
        <v>121</v>
      </c>
      <c r="F2368" s="0" t="str">
        <f aca="false">INDEX(Mapping!$B$2:$B$465,MATCH(E2368,Mapping!$A$2:$A$465,0))</f>
        <v>MEGHALAYA</v>
      </c>
      <c r="G2368" s="0" t="str">
        <f aca="false">INDEX(Mapping!$C$2:$C$465,MATCH(E2368,Mapping!$A$2:$A$465,0))</f>
        <v>MEGHALAYA</v>
      </c>
      <c r="H2368" s="2" t="n">
        <v>1.04</v>
      </c>
      <c r="I2368" s="3" t="n">
        <v>0.03</v>
      </c>
    </row>
    <row r="2369" customFormat="false" ht="15" hidden="false" customHeight="false" outlineLevel="0" collapsed="false">
      <c r="A2369" s="0" t="s">
        <v>168</v>
      </c>
      <c r="B2369" s="0" t="n">
        <f aca="false">VALUE(LEFT(A2369,4))</f>
        <v>2022</v>
      </c>
      <c r="C2369" s="0" t="str">
        <f aca="false">"FY"&amp;IF(VALUE(MID(A2369,6,2))&gt;=4,VALUE(LEFT(A2369,4)),VALUE(LEFT(A2369,4))-1)&amp;"-"&amp;TEXT(MOD(IF(VALUE(MID(A2369,6,2))&gt;=4,VALUE(LEFT(A2369,4)),VALUE(LEFT(A2369,4))-1)+1,100),"00")</f>
        <v>FY2022-23</v>
      </c>
      <c r="D2369" s="0" t="s">
        <v>265</v>
      </c>
      <c r="E2369" s="0" t="s">
        <v>265</v>
      </c>
      <c r="F2369" s="0" t="str">
        <f aca="false">INDEX(Mapping!$B$2:$B$465,MATCH(E2369,Mapping!$A$2:$A$465,0))</f>
        <v>NTPC STATIONS</v>
      </c>
      <c r="G2369" s="0" t="str">
        <f aca="false">INDEX(Mapping!$C$2:$C$465,MATCH(E2369,Mapping!$A$2:$A$465,0))</f>
        <v>NTPC GROUP</v>
      </c>
      <c r="H2369" s="2" t="n">
        <v>1.02</v>
      </c>
      <c r="I2369" s="3" t="n">
        <v>0.03</v>
      </c>
    </row>
    <row r="2370" customFormat="false" ht="15" hidden="false" customHeight="false" outlineLevel="0" collapsed="false">
      <c r="A2370" s="0" t="s">
        <v>168</v>
      </c>
      <c r="B2370" s="0" t="n">
        <f aca="false">VALUE(LEFT(A2370,4))</f>
        <v>2022</v>
      </c>
      <c r="C2370" s="0" t="str">
        <f aca="false">"FY"&amp;IF(VALUE(MID(A2370,6,2))&gt;=4,VALUE(LEFT(A2370,4)),VALUE(LEFT(A2370,4))-1)&amp;"-"&amp;TEXT(MOD(IF(VALUE(MID(A2370,6,2))&gt;=4,VALUE(LEFT(A2370,4)),VALUE(LEFT(A2370,4))-1)+1,100),"00")</f>
        <v>FY2022-23</v>
      </c>
      <c r="D2370" s="0" t="s">
        <v>412</v>
      </c>
      <c r="E2370" s="0" t="s">
        <v>412</v>
      </c>
      <c r="F2370" s="0" t="str">
        <f aca="false">INDEX(Mapping!$B$2:$B$465,MATCH(E2370,Mapping!$A$2:$A$465,0))</f>
        <v>CGPL</v>
      </c>
      <c r="G2370" s="0" t="str">
        <f aca="false">INDEX(Mapping!$C$2:$C$465,MATCH(E2370,Mapping!$A$2:$A$465,0))</f>
        <v>CGPL</v>
      </c>
      <c r="H2370" s="2" t="n">
        <v>0.66</v>
      </c>
      <c r="I2370" s="3" t="n">
        <v>0.02</v>
      </c>
    </row>
    <row r="2371" customFormat="false" ht="15" hidden="false" customHeight="false" outlineLevel="0" collapsed="false">
      <c r="A2371" s="0" t="s">
        <v>168</v>
      </c>
      <c r="B2371" s="0" t="n">
        <f aca="false">VALUE(LEFT(A2371,4))</f>
        <v>2022</v>
      </c>
      <c r="C2371" s="0" t="str">
        <f aca="false">"FY"&amp;IF(VALUE(MID(A2371,6,2))&gt;=4,VALUE(LEFT(A2371,4)),VALUE(LEFT(A2371,4))-1)&amp;"-"&amp;TEXT(MOD(IF(VALUE(MID(A2371,6,2))&gt;=4,VALUE(LEFT(A2371,4)),VALUE(LEFT(A2371,4))-1)+1,100),"00")</f>
        <v>FY2022-23</v>
      </c>
      <c r="D2371" s="0" t="s">
        <v>523</v>
      </c>
      <c r="E2371" s="0" t="s">
        <v>523</v>
      </c>
      <c r="F2371" s="0" t="str">
        <f aca="false">INDEX(Mapping!$B$2:$B$465,MATCH(E2371,Mapping!$A$2:$A$465,0))</f>
        <v>OSTRO</v>
      </c>
      <c r="G2371" s="0" t="str">
        <f aca="false">INDEX(Mapping!$C$2:$C$465,MATCH(E2371,Mapping!$A$2:$A$465,0))</f>
        <v>OSTRO</v>
      </c>
      <c r="H2371" s="2" t="n">
        <v>0.52</v>
      </c>
      <c r="I2371" s="3" t="n">
        <v>0.01</v>
      </c>
    </row>
    <row r="2372" customFormat="false" ht="15" hidden="false" customHeight="false" outlineLevel="0" collapsed="false">
      <c r="A2372" s="0" t="s">
        <v>168</v>
      </c>
      <c r="B2372" s="0" t="n">
        <f aca="false">VALUE(LEFT(A2372,4))</f>
        <v>2022</v>
      </c>
      <c r="C2372" s="0" t="str">
        <f aca="false">"FY"&amp;IF(VALUE(MID(A2372,6,2))&gt;=4,VALUE(LEFT(A2372,4)),VALUE(LEFT(A2372,4))-1)&amp;"-"&amp;TEXT(MOD(IF(VALUE(MID(A2372,6,2))&gt;=4,VALUE(LEFT(A2372,4)),VALUE(LEFT(A2372,4))-1)+1,100),"00")</f>
        <v>FY2022-23</v>
      </c>
      <c r="D2372" s="0" t="s">
        <v>415</v>
      </c>
      <c r="E2372" s="0" t="s">
        <v>415</v>
      </c>
      <c r="F2372" s="0" t="str">
        <f aca="false">INDEX(Mapping!$B$2:$B$465,MATCH(E2372,Mapping!$A$2:$A$465,0))</f>
        <v>AHEJ3L_SOLAR</v>
      </c>
      <c r="G2372" s="0" t="str">
        <f aca="false">INDEX(Mapping!$C$2:$C$465,MATCH(E2372,Mapping!$A$2:$A$465,0))</f>
        <v>AHEJ3L_SOLAR</v>
      </c>
      <c r="H2372" s="2" t="n">
        <v>0.5</v>
      </c>
      <c r="I2372" s="3" t="n">
        <v>0.01</v>
      </c>
    </row>
    <row r="2373" customFormat="false" ht="15" hidden="false" customHeight="false" outlineLevel="0" collapsed="false">
      <c r="A2373" s="0" t="s">
        <v>168</v>
      </c>
      <c r="B2373" s="0" t="n">
        <f aca="false">VALUE(LEFT(A2373,4))</f>
        <v>2022</v>
      </c>
      <c r="C2373" s="0" t="str">
        <f aca="false">"FY"&amp;IF(VALUE(MID(A2373,6,2))&gt;=4,VALUE(LEFT(A2373,4)),VALUE(LEFT(A2373,4))-1)&amp;"-"&amp;TEXT(MOD(IF(VALUE(MID(A2373,6,2))&gt;=4,VALUE(LEFT(A2373,4)),VALUE(LEFT(A2373,4))-1)+1,100),"00")</f>
        <v>FY2022-23</v>
      </c>
      <c r="D2373" s="0" t="s">
        <v>315</v>
      </c>
      <c r="E2373" s="0" t="s">
        <v>315</v>
      </c>
      <c r="F2373" s="0" t="str">
        <f aca="false">INDEX(Mapping!$B$2:$B$465,MATCH(E2373,Mapping!$A$2:$A$465,0))</f>
        <v>DHARIWAL INFRASTRUCTURE</v>
      </c>
      <c r="G2373" s="0" t="str">
        <f aca="false">INDEX(Mapping!$C$2:$C$465,MATCH(E2373,Mapping!$A$2:$A$465,0))</f>
        <v>DHARIWAL INFRASTRUCTURE</v>
      </c>
      <c r="H2373" s="2" t="n">
        <v>0.46</v>
      </c>
      <c r="I2373" s="3" t="n">
        <v>0.01</v>
      </c>
    </row>
    <row r="2374" customFormat="false" ht="15" hidden="false" customHeight="false" outlineLevel="0" collapsed="false">
      <c r="A2374" s="0" t="s">
        <v>168</v>
      </c>
      <c r="B2374" s="0" t="n">
        <f aca="false">VALUE(LEFT(A2374,4))</f>
        <v>2022</v>
      </c>
      <c r="C2374" s="0" t="str">
        <f aca="false">"FY"&amp;IF(VALUE(MID(A2374,6,2))&gt;=4,VALUE(LEFT(A2374,4)),VALUE(LEFT(A2374,4))-1)&amp;"-"&amp;TEXT(MOD(IF(VALUE(MID(A2374,6,2))&gt;=4,VALUE(LEFT(A2374,4)),VALUE(LEFT(A2374,4))-1)+1,100),"00")</f>
        <v>FY2022-23</v>
      </c>
      <c r="D2374" s="0" t="s">
        <v>606</v>
      </c>
      <c r="E2374" s="0" t="s">
        <v>606</v>
      </c>
      <c r="F2374" s="0" t="str">
        <f aca="false">INDEX(Mapping!$B$2:$B$465,MATCH(E2374,Mapping!$A$2:$A$465,0))</f>
        <v>SBSR_SLR</v>
      </c>
      <c r="G2374" s="0" t="str">
        <f aca="false">INDEX(Mapping!$C$2:$C$465,MATCH(E2374,Mapping!$A$2:$A$465,0))</f>
        <v>SBSR_SLR</v>
      </c>
      <c r="H2374" s="2" t="n">
        <v>0.21</v>
      </c>
      <c r="I2374" s="3" t="n">
        <v>0.01</v>
      </c>
    </row>
    <row r="2375" customFormat="false" ht="15" hidden="false" customHeight="false" outlineLevel="0" collapsed="false">
      <c r="A2375" s="0" t="s">
        <v>168</v>
      </c>
      <c r="B2375" s="0" t="n">
        <f aca="false">VALUE(LEFT(A2375,4))</f>
        <v>2022</v>
      </c>
      <c r="C2375" s="0" t="str">
        <f aca="false">"FY"&amp;IF(VALUE(MID(A2375,6,2))&gt;=4,VALUE(LEFT(A2375,4)),VALUE(LEFT(A2375,4))-1)&amp;"-"&amp;TEXT(MOD(IF(VALUE(MID(A2375,6,2))&gt;=4,VALUE(LEFT(A2375,4)),VALUE(LEFT(A2375,4))-1)+1,100),"00")</f>
        <v>FY2022-23</v>
      </c>
      <c r="D2375" s="0" t="s">
        <v>465</v>
      </c>
      <c r="E2375" s="0" t="s">
        <v>465</v>
      </c>
      <c r="F2375" s="0" t="str">
        <f aca="false">INDEX(Mapping!$B$2:$B$465,MATCH(E2375,Mapping!$A$2:$A$465,0))</f>
        <v>AHEJ2L_SOLAR</v>
      </c>
      <c r="G2375" s="0" t="str">
        <f aca="false">INDEX(Mapping!$C$2:$C$465,MATCH(E2375,Mapping!$A$2:$A$465,0))</f>
        <v>AHEJ2L_SOLAR</v>
      </c>
      <c r="H2375" s="2" t="n">
        <v>0.17</v>
      </c>
      <c r="I2375" s="3" t="n">
        <v>0.004</v>
      </c>
    </row>
    <row r="2376" customFormat="false" ht="15" hidden="false" customHeight="false" outlineLevel="0" collapsed="false">
      <c r="A2376" s="0" t="s">
        <v>168</v>
      </c>
      <c r="B2376" s="0" t="n">
        <f aca="false">VALUE(LEFT(A2376,4))</f>
        <v>2022</v>
      </c>
      <c r="C2376" s="0" t="str">
        <f aca="false">"FY"&amp;IF(VALUE(MID(A2376,6,2))&gt;=4,VALUE(LEFT(A2376,4)),VALUE(LEFT(A2376,4))-1)&amp;"-"&amp;TEXT(MOD(IF(VALUE(MID(A2376,6,2))&gt;=4,VALUE(LEFT(A2376,4)),VALUE(LEFT(A2376,4))-1)+1,100),"00")</f>
        <v>FY2022-23</v>
      </c>
      <c r="D2376" s="0" t="s">
        <v>154</v>
      </c>
      <c r="E2376" s="0" t="s">
        <v>154</v>
      </c>
      <c r="F2376" s="0" t="str">
        <f aca="false">INDEX(Mapping!$B$2:$B$465,MATCH(E2376,Mapping!$A$2:$A$465,0))</f>
        <v>DVC</v>
      </c>
      <c r="G2376" s="0" t="str">
        <f aca="false">INDEX(Mapping!$C$2:$C$465,MATCH(E2376,Mapping!$A$2:$A$465,0))</f>
        <v>DVC</v>
      </c>
      <c r="H2376" s="2" t="n">
        <v>0.06</v>
      </c>
      <c r="I2376" s="3" t="n">
        <v>0.001</v>
      </c>
    </row>
    <row r="2377" customFormat="false" ht="15" hidden="false" customHeight="false" outlineLevel="0" collapsed="false">
      <c r="A2377" s="0" t="s">
        <v>168</v>
      </c>
      <c r="B2377" s="0" t="n">
        <f aca="false">VALUE(LEFT(A2377,4))</f>
        <v>2022</v>
      </c>
      <c r="C2377" s="0" t="str">
        <f aca="false">"FY"&amp;IF(VALUE(MID(A2377,6,2))&gt;=4,VALUE(LEFT(A2377,4)),VALUE(LEFT(A2377,4))-1)&amp;"-"&amp;TEXT(MOD(IF(VALUE(MID(A2377,6,2))&gt;=4,VALUE(LEFT(A2377,4)),VALUE(LEFT(A2377,4))-1)+1,100),"00")</f>
        <v>FY2022-23</v>
      </c>
      <c r="D2377" s="0" t="s">
        <v>199</v>
      </c>
      <c r="E2377" s="0" t="s">
        <v>199</v>
      </c>
      <c r="F2377" s="0" t="str">
        <f aca="false">INDEX(Mapping!$B$2:$B$465,MATCH(E2377,Mapping!$A$2:$A$465,0))</f>
        <v>TRIPURA</v>
      </c>
      <c r="G2377" s="0" t="str">
        <f aca="false">INDEX(Mapping!$C$2:$C$465,MATCH(E2377,Mapping!$A$2:$A$465,0))</f>
        <v>TRIPURA</v>
      </c>
      <c r="H2377" s="2" t="n">
        <v>0.01</v>
      </c>
      <c r="I2377" s="3" t="n">
        <v>0.0002</v>
      </c>
    </row>
    <row r="2378" customFormat="false" ht="15" hidden="false" customHeight="false" outlineLevel="0" collapsed="false">
      <c r="A2378" s="0" t="s">
        <v>314</v>
      </c>
      <c r="B2378" s="0" t="n">
        <f aca="false">VALUE(LEFT(A2378,4))</f>
        <v>2022</v>
      </c>
      <c r="C2378" s="0" t="str">
        <f aca="false">"FY"&amp;IF(VALUE(MID(A2378,6,2))&gt;=4,VALUE(LEFT(A2378,4)),VALUE(LEFT(A2378,4))-1)&amp;"-"&amp;TEXT(MOD(IF(VALUE(MID(A2378,6,2))&gt;=4,VALUE(LEFT(A2378,4)),VALUE(LEFT(A2378,4))-1)+1,100),"00")</f>
        <v>FY2022-23</v>
      </c>
      <c r="D2378" s="0" t="s">
        <v>36</v>
      </c>
      <c r="E2378" s="0" t="s">
        <v>36</v>
      </c>
      <c r="F2378" s="0" t="str">
        <f aca="false">INDEX(Mapping!$B$2:$B$465,MATCH(E2378,Mapping!$A$2:$A$465,0))</f>
        <v>UTTAR PRADESH</v>
      </c>
      <c r="G2378" s="0" t="str">
        <f aca="false">INDEX(Mapping!$C$2:$C$465,MATCH(E2378,Mapping!$A$2:$A$465,0))</f>
        <v>UTTAR PRADESH</v>
      </c>
      <c r="H2378" s="2" t="n">
        <v>759.04</v>
      </c>
      <c r="I2378" s="3" t="n">
        <v>17.54</v>
      </c>
    </row>
    <row r="2379" customFormat="false" ht="15" hidden="false" customHeight="false" outlineLevel="0" collapsed="false">
      <c r="A2379" s="0" t="s">
        <v>314</v>
      </c>
      <c r="B2379" s="0" t="n">
        <f aca="false">VALUE(LEFT(A2379,4))</f>
        <v>2022</v>
      </c>
      <c r="C2379" s="0" t="str">
        <f aca="false">"FY"&amp;IF(VALUE(MID(A2379,6,2))&gt;=4,VALUE(LEFT(A2379,4)),VALUE(LEFT(A2379,4))-1)&amp;"-"&amp;TEXT(MOD(IF(VALUE(MID(A2379,6,2))&gt;=4,VALUE(LEFT(A2379,4)),VALUE(LEFT(A2379,4))-1)+1,100),"00")</f>
        <v>FY2022-23</v>
      </c>
      <c r="D2379" s="0" t="s">
        <v>39</v>
      </c>
      <c r="E2379" s="0" t="s">
        <v>39</v>
      </c>
      <c r="F2379" s="0" t="str">
        <f aca="false">INDEX(Mapping!$B$2:$B$465,MATCH(E2379,Mapping!$A$2:$A$465,0))</f>
        <v>WEST BENGAL</v>
      </c>
      <c r="G2379" s="0" t="str">
        <f aca="false">INDEX(Mapping!$C$2:$C$465,MATCH(E2379,Mapping!$A$2:$A$465,0))</f>
        <v>WEST BENGAL</v>
      </c>
      <c r="H2379" s="2" t="n">
        <v>457.75</v>
      </c>
      <c r="I2379" s="3" t="n">
        <v>10.58</v>
      </c>
    </row>
    <row r="2380" customFormat="false" ht="15" hidden="false" customHeight="false" outlineLevel="0" collapsed="false">
      <c r="A2380" s="0" t="s">
        <v>314</v>
      </c>
      <c r="B2380" s="0" t="n">
        <f aca="false">VALUE(LEFT(A2380,4))</f>
        <v>2022</v>
      </c>
      <c r="C2380" s="0" t="str">
        <f aca="false">"FY"&amp;IF(VALUE(MID(A2380,6,2))&gt;=4,VALUE(LEFT(A2380,4)),VALUE(LEFT(A2380,4))-1)&amp;"-"&amp;TEXT(MOD(IF(VALUE(MID(A2380,6,2))&gt;=4,VALUE(LEFT(A2380,4)),VALUE(LEFT(A2380,4))-1)+1,100),"00")</f>
        <v>FY2022-23</v>
      </c>
      <c r="D2380" s="0" t="s">
        <v>35</v>
      </c>
      <c r="E2380" s="0" t="s">
        <v>35</v>
      </c>
      <c r="F2380" s="0" t="str">
        <f aca="false">INDEX(Mapping!$B$2:$B$465,MATCH(E2380,Mapping!$A$2:$A$465,0))</f>
        <v>TELANGANA</v>
      </c>
      <c r="G2380" s="0" t="str">
        <f aca="false">INDEX(Mapping!$C$2:$C$465,MATCH(E2380,Mapping!$A$2:$A$465,0))</f>
        <v>TELANGANA</v>
      </c>
      <c r="H2380" s="2" t="n">
        <v>451.63</v>
      </c>
      <c r="I2380" s="3" t="n">
        <v>10.44</v>
      </c>
    </row>
    <row r="2381" customFormat="false" ht="15" hidden="false" customHeight="false" outlineLevel="0" collapsed="false">
      <c r="A2381" s="0" t="s">
        <v>314</v>
      </c>
      <c r="B2381" s="0" t="n">
        <f aca="false">VALUE(LEFT(A2381,4))</f>
        <v>2022</v>
      </c>
      <c r="C2381" s="0" t="str">
        <f aca="false">"FY"&amp;IF(VALUE(MID(A2381,6,2))&gt;=4,VALUE(LEFT(A2381,4)),VALUE(LEFT(A2381,4))-1)&amp;"-"&amp;TEXT(MOD(IF(VALUE(MID(A2381,6,2))&gt;=4,VALUE(LEFT(A2381,4)),VALUE(LEFT(A2381,4))-1)+1,100),"00")</f>
        <v>FY2022-23</v>
      </c>
      <c r="D2381" s="0" t="s">
        <v>49</v>
      </c>
      <c r="E2381" s="0" t="s">
        <v>49</v>
      </c>
      <c r="F2381" s="0" t="str">
        <f aca="false">INDEX(Mapping!$B$2:$B$465,MATCH(E2381,Mapping!$A$2:$A$465,0))</f>
        <v>MADHYA PRADESH</v>
      </c>
      <c r="G2381" s="0" t="str">
        <f aca="false">INDEX(Mapping!$C$2:$C$465,MATCH(E2381,Mapping!$A$2:$A$465,0))</f>
        <v>MADHYA PRADESH</v>
      </c>
      <c r="H2381" s="2" t="n">
        <v>315.74</v>
      </c>
      <c r="I2381" s="3" t="n">
        <v>7.3</v>
      </c>
    </row>
    <row r="2382" customFormat="false" ht="15" hidden="false" customHeight="false" outlineLevel="0" collapsed="false">
      <c r="A2382" s="0" t="s">
        <v>314</v>
      </c>
      <c r="B2382" s="0" t="n">
        <f aca="false">VALUE(LEFT(A2382,4))</f>
        <v>2022</v>
      </c>
      <c r="C2382" s="0" t="str">
        <f aca="false">"FY"&amp;IF(VALUE(MID(A2382,6,2))&gt;=4,VALUE(LEFT(A2382,4)),VALUE(LEFT(A2382,4))-1)&amp;"-"&amp;TEXT(MOD(IF(VALUE(MID(A2382,6,2))&gt;=4,VALUE(LEFT(A2382,4)),VALUE(LEFT(A2382,4))-1)+1,100),"00")</f>
        <v>FY2022-23</v>
      </c>
      <c r="D2382" s="0" t="s">
        <v>46</v>
      </c>
      <c r="E2382" s="0" t="s">
        <v>46</v>
      </c>
      <c r="F2382" s="0" t="str">
        <f aca="false">INDEX(Mapping!$B$2:$B$465,MATCH(E2382,Mapping!$A$2:$A$465,0))</f>
        <v>CHHATTISGARH</v>
      </c>
      <c r="G2382" s="0" t="str">
        <f aca="false">INDEX(Mapping!$C$2:$C$465,MATCH(E2382,Mapping!$A$2:$A$465,0))</f>
        <v>CHHATTISGARH</v>
      </c>
      <c r="H2382" s="2" t="n">
        <v>291.82</v>
      </c>
      <c r="I2382" s="3" t="n">
        <v>6.74</v>
      </c>
    </row>
    <row r="2383" customFormat="false" ht="15" hidden="false" customHeight="false" outlineLevel="0" collapsed="false">
      <c r="A2383" s="0" t="s">
        <v>314</v>
      </c>
      <c r="B2383" s="0" t="n">
        <f aca="false">VALUE(LEFT(A2383,4))</f>
        <v>2022</v>
      </c>
      <c r="C2383" s="0" t="str">
        <f aca="false">"FY"&amp;IF(VALUE(MID(A2383,6,2))&gt;=4,VALUE(LEFT(A2383,4)),VALUE(LEFT(A2383,4))-1)&amp;"-"&amp;TEXT(MOD(IF(VALUE(MID(A2383,6,2))&gt;=4,VALUE(LEFT(A2383,4)),VALUE(LEFT(A2383,4))-1)+1,100),"00")</f>
        <v>FY2022-23</v>
      </c>
      <c r="D2383" s="0" t="s">
        <v>74</v>
      </c>
      <c r="E2383" s="0" t="s">
        <v>74</v>
      </c>
      <c r="F2383" s="0" t="str">
        <f aca="false">INDEX(Mapping!$B$2:$B$465,MATCH(E2383,Mapping!$A$2:$A$465,0))</f>
        <v>NEPAL (NEA / NVVN)</v>
      </c>
      <c r="G2383" s="0" t="str">
        <f aca="false">INDEX(Mapping!$C$2:$C$465,MATCH(E2383,Mapping!$A$2:$A$465,0))</f>
        <v>NEPAL (NEA / NVVN)</v>
      </c>
      <c r="H2383" s="2" t="n">
        <v>250.94</v>
      </c>
      <c r="I2383" s="3" t="n">
        <v>5.8</v>
      </c>
    </row>
    <row r="2384" customFormat="false" ht="15" hidden="false" customHeight="false" outlineLevel="0" collapsed="false">
      <c r="A2384" s="0" t="s">
        <v>314</v>
      </c>
      <c r="B2384" s="0" t="n">
        <f aca="false">VALUE(LEFT(A2384,4))</f>
        <v>2022</v>
      </c>
      <c r="C2384" s="0" t="str">
        <f aca="false">"FY"&amp;IF(VALUE(MID(A2384,6,2))&gt;=4,VALUE(LEFT(A2384,4)),VALUE(LEFT(A2384,4))-1)&amp;"-"&amp;TEXT(MOD(IF(VALUE(MID(A2384,6,2))&gt;=4,VALUE(LEFT(A2384,4)),VALUE(LEFT(A2384,4))-1)+1,100),"00")</f>
        <v>FY2022-23</v>
      </c>
      <c r="D2384" s="0" t="s">
        <v>158</v>
      </c>
      <c r="E2384" s="0" t="s">
        <v>158</v>
      </c>
      <c r="F2384" s="0" t="str">
        <f aca="false">INDEX(Mapping!$B$2:$B$465,MATCH(E2384,Mapping!$A$2:$A$465,0))</f>
        <v>TEESTA URJA (TEESTA-III HEP)</v>
      </c>
      <c r="G2384" s="0" t="str">
        <f aca="false">INDEX(Mapping!$C$2:$C$465,MATCH(E2384,Mapping!$A$2:$A$465,0))</f>
        <v>TEESTA URJA (TEESTA-III HEP)</v>
      </c>
      <c r="H2384" s="2" t="n">
        <v>191.67</v>
      </c>
      <c r="I2384" s="3" t="n">
        <v>4.43</v>
      </c>
    </row>
    <row r="2385" customFormat="false" ht="15" hidden="false" customHeight="false" outlineLevel="0" collapsed="false">
      <c r="A2385" s="0" t="s">
        <v>314</v>
      </c>
      <c r="B2385" s="0" t="n">
        <f aca="false">VALUE(LEFT(A2385,4))</f>
        <v>2022</v>
      </c>
      <c r="C2385" s="0" t="str">
        <f aca="false">"FY"&amp;IF(VALUE(MID(A2385,6,2))&gt;=4,VALUE(LEFT(A2385,4)),VALUE(LEFT(A2385,4))-1)&amp;"-"&amp;TEXT(MOD(IF(VALUE(MID(A2385,6,2))&gt;=4,VALUE(LEFT(A2385,4)),VALUE(LEFT(A2385,4))-1)+1,100),"00")</f>
        <v>FY2022-23</v>
      </c>
      <c r="D2385" s="0" t="s">
        <v>47</v>
      </c>
      <c r="E2385" s="0" t="s">
        <v>47</v>
      </c>
      <c r="F2385" s="0" t="str">
        <f aca="false">INDEX(Mapping!$B$2:$B$465,MATCH(E2385,Mapping!$A$2:$A$465,0))</f>
        <v>KARNATAKA</v>
      </c>
      <c r="G2385" s="0" t="str">
        <f aca="false">INDEX(Mapping!$C$2:$C$465,MATCH(E2385,Mapping!$A$2:$A$465,0))</f>
        <v>KARNATAKA</v>
      </c>
      <c r="H2385" s="2" t="n">
        <v>191.44</v>
      </c>
      <c r="I2385" s="3" t="n">
        <v>4.42</v>
      </c>
    </row>
    <row r="2386" customFormat="false" ht="15" hidden="false" customHeight="false" outlineLevel="0" collapsed="false">
      <c r="A2386" s="0" t="s">
        <v>314</v>
      </c>
      <c r="B2386" s="0" t="n">
        <f aca="false">VALUE(LEFT(A2386,4))</f>
        <v>2022</v>
      </c>
      <c r="C2386" s="0" t="str">
        <f aca="false">"FY"&amp;IF(VALUE(MID(A2386,6,2))&gt;=4,VALUE(LEFT(A2386,4)),VALUE(LEFT(A2386,4))-1)&amp;"-"&amp;TEXT(MOD(IF(VALUE(MID(A2386,6,2))&gt;=4,VALUE(LEFT(A2386,4)),VALUE(LEFT(A2386,4))-1)+1,100),"00")</f>
        <v>FY2022-23</v>
      </c>
      <c r="D2386" s="0" t="s">
        <v>45</v>
      </c>
      <c r="E2386" s="0" t="s">
        <v>45</v>
      </c>
      <c r="F2386" s="0" t="str">
        <f aca="false">INDEX(Mapping!$B$2:$B$465,MATCH(E2386,Mapping!$A$2:$A$465,0))</f>
        <v>BIHAR</v>
      </c>
      <c r="G2386" s="0" t="str">
        <f aca="false">INDEX(Mapping!$C$2:$C$465,MATCH(E2386,Mapping!$A$2:$A$465,0))</f>
        <v>BIHAR</v>
      </c>
      <c r="H2386" s="2" t="n">
        <v>173.44</v>
      </c>
      <c r="I2386" s="3" t="n">
        <v>4.01</v>
      </c>
    </row>
    <row r="2387" customFormat="false" ht="15" hidden="false" customHeight="false" outlineLevel="0" collapsed="false">
      <c r="A2387" s="0" t="s">
        <v>314</v>
      </c>
      <c r="B2387" s="0" t="n">
        <f aca="false">VALUE(LEFT(A2387,4))</f>
        <v>2022</v>
      </c>
      <c r="C2387" s="0" t="str">
        <f aca="false">"FY"&amp;IF(VALUE(MID(A2387,6,2))&gt;=4,VALUE(LEFT(A2387,4)),VALUE(LEFT(A2387,4))-1)&amp;"-"&amp;TEXT(MOD(IF(VALUE(MID(A2387,6,2))&gt;=4,VALUE(LEFT(A2387,4)),VALUE(LEFT(A2387,4))-1)+1,100),"00")</f>
        <v>FY2022-23</v>
      </c>
      <c r="D2387" s="0" t="s">
        <v>134</v>
      </c>
      <c r="E2387" s="0" t="s">
        <v>134</v>
      </c>
      <c r="F2387" s="0" t="str">
        <f aca="false">INDEX(Mapping!$B$2:$B$465,MATCH(E2387,Mapping!$A$2:$A$465,0))</f>
        <v>NTPC STATIONS</v>
      </c>
      <c r="G2387" s="0" t="str">
        <f aca="false">INDEX(Mapping!$C$2:$C$465,MATCH(E2387,Mapping!$A$2:$A$465,0))</f>
        <v>NTPC GROUP</v>
      </c>
      <c r="H2387" s="2" t="n">
        <v>165</v>
      </c>
      <c r="I2387" s="3" t="n">
        <v>3.81</v>
      </c>
    </row>
    <row r="2388" customFormat="false" ht="15" hidden="false" customHeight="false" outlineLevel="0" collapsed="false">
      <c r="A2388" s="0" t="s">
        <v>314</v>
      </c>
      <c r="B2388" s="0" t="n">
        <f aca="false">VALUE(LEFT(A2388,4))</f>
        <v>2022</v>
      </c>
      <c r="C2388" s="0" t="str">
        <f aca="false">"FY"&amp;IF(VALUE(MID(A2388,6,2))&gt;=4,VALUE(LEFT(A2388,4)),VALUE(LEFT(A2388,4))-1)&amp;"-"&amp;TEXT(MOD(IF(VALUE(MID(A2388,6,2))&gt;=4,VALUE(LEFT(A2388,4)),VALUE(LEFT(A2388,4))-1)+1,100),"00")</f>
        <v>FY2022-23</v>
      </c>
      <c r="D2388" s="0" t="s">
        <v>53</v>
      </c>
      <c r="E2388" s="0" t="s">
        <v>53</v>
      </c>
      <c r="F2388" s="0" t="str">
        <f aca="false">INDEX(Mapping!$B$2:$B$465,MATCH(E2388,Mapping!$A$2:$A$465,0))</f>
        <v>HIMACHAL PRADESH</v>
      </c>
      <c r="G2388" s="0" t="str">
        <f aca="false">INDEX(Mapping!$C$2:$C$465,MATCH(E2388,Mapping!$A$2:$A$465,0))</f>
        <v>HIMACHAL PRADESH</v>
      </c>
      <c r="H2388" s="2" t="n">
        <v>150.78</v>
      </c>
      <c r="I2388" s="3" t="n">
        <v>3.48</v>
      </c>
    </row>
    <row r="2389" customFormat="false" ht="15" hidden="false" customHeight="false" outlineLevel="0" collapsed="false">
      <c r="A2389" s="0" t="s">
        <v>314</v>
      </c>
      <c r="B2389" s="0" t="n">
        <f aca="false">VALUE(LEFT(A2389,4))</f>
        <v>2022</v>
      </c>
      <c r="C2389" s="0" t="str">
        <f aca="false">"FY"&amp;IF(VALUE(MID(A2389,6,2))&gt;=4,VALUE(LEFT(A2389,4)),VALUE(LEFT(A2389,4))-1)&amp;"-"&amp;TEXT(MOD(IF(VALUE(MID(A2389,6,2))&gt;=4,VALUE(LEFT(A2389,4)),VALUE(LEFT(A2389,4))-1)+1,100),"00")</f>
        <v>FY2022-23</v>
      </c>
      <c r="D2389" s="0" t="s">
        <v>43</v>
      </c>
      <c r="E2389" s="0" t="s">
        <v>43</v>
      </c>
      <c r="F2389" s="0" t="str">
        <f aca="false">INDEX(Mapping!$B$2:$B$465,MATCH(E2389,Mapping!$A$2:$A$465,0))</f>
        <v>ODISHA</v>
      </c>
      <c r="G2389" s="0" t="str">
        <f aca="false">INDEX(Mapping!$C$2:$C$465,MATCH(E2389,Mapping!$A$2:$A$465,0))</f>
        <v>ODISHA</v>
      </c>
      <c r="H2389" s="2" t="n">
        <v>118.39</v>
      </c>
      <c r="I2389" s="3" t="n">
        <v>2.74</v>
      </c>
    </row>
    <row r="2390" customFormat="false" ht="15" hidden="false" customHeight="false" outlineLevel="0" collapsed="false">
      <c r="A2390" s="0" t="s">
        <v>314</v>
      </c>
      <c r="B2390" s="0" t="n">
        <f aca="false">VALUE(LEFT(A2390,4))</f>
        <v>2022</v>
      </c>
      <c r="C2390" s="0" t="str">
        <f aca="false">"FY"&amp;IF(VALUE(MID(A2390,6,2))&gt;=4,VALUE(LEFT(A2390,4)),VALUE(LEFT(A2390,4))-1)&amp;"-"&amp;TEXT(MOD(IF(VALUE(MID(A2390,6,2))&gt;=4,VALUE(LEFT(A2390,4)),VALUE(LEFT(A2390,4))-1)+1,100),"00")</f>
        <v>FY2022-23</v>
      </c>
      <c r="D2390" s="0" t="s">
        <v>61</v>
      </c>
      <c r="E2390" s="0" t="s">
        <v>61</v>
      </c>
      <c r="F2390" s="0" t="str">
        <f aca="false">INDEX(Mapping!$B$2:$B$465,MATCH(E2390,Mapping!$A$2:$A$465,0))</f>
        <v>ASSAM</v>
      </c>
      <c r="G2390" s="0" t="str">
        <f aca="false">INDEX(Mapping!$C$2:$C$465,MATCH(E2390,Mapping!$A$2:$A$465,0))</f>
        <v>ASSAM</v>
      </c>
      <c r="H2390" s="2" t="n">
        <v>77.17</v>
      </c>
      <c r="I2390" s="3" t="n">
        <v>1.78</v>
      </c>
    </row>
    <row r="2391" customFormat="false" ht="15" hidden="false" customHeight="false" outlineLevel="0" collapsed="false">
      <c r="A2391" s="0" t="s">
        <v>314</v>
      </c>
      <c r="B2391" s="0" t="n">
        <f aca="false">VALUE(LEFT(A2391,4))</f>
        <v>2022</v>
      </c>
      <c r="C2391" s="0" t="str">
        <f aca="false">"FY"&amp;IF(VALUE(MID(A2391,6,2))&gt;=4,VALUE(LEFT(A2391,4)),VALUE(LEFT(A2391,4))-1)&amp;"-"&amp;TEXT(MOD(IF(VALUE(MID(A2391,6,2))&gt;=4,VALUE(LEFT(A2391,4)),VALUE(LEFT(A2391,4))-1)+1,100),"00")</f>
        <v>FY2022-23</v>
      </c>
      <c r="D2391" s="0" t="s">
        <v>106</v>
      </c>
      <c r="E2391" s="0" t="s">
        <v>106</v>
      </c>
      <c r="F2391" s="0" t="str">
        <f aca="false">INDEX(Mapping!$B$2:$B$465,MATCH(E2391,Mapping!$A$2:$A$465,0))</f>
        <v>ACB (INDIA)</v>
      </c>
      <c r="G2391" s="0" t="str">
        <f aca="false">INDEX(Mapping!$C$2:$C$465,MATCH(E2391,Mapping!$A$2:$A$465,0))</f>
        <v>ACB (INDIA)</v>
      </c>
      <c r="H2391" s="2" t="n">
        <v>71.26</v>
      </c>
      <c r="I2391" s="3" t="n">
        <v>1.65</v>
      </c>
    </row>
    <row r="2392" customFormat="false" ht="15" hidden="false" customHeight="false" outlineLevel="0" collapsed="false">
      <c r="A2392" s="0" t="s">
        <v>314</v>
      </c>
      <c r="B2392" s="0" t="n">
        <f aca="false">VALUE(LEFT(A2392,4))</f>
        <v>2022</v>
      </c>
      <c r="C2392" s="0" t="str">
        <f aca="false">"FY"&amp;IF(VALUE(MID(A2392,6,2))&gt;=4,VALUE(LEFT(A2392,4)),VALUE(LEFT(A2392,4))-1)&amp;"-"&amp;TEXT(MOD(IF(VALUE(MID(A2392,6,2))&gt;=4,VALUE(LEFT(A2392,4)),VALUE(LEFT(A2392,4))-1)+1,100),"00")</f>
        <v>FY2022-23</v>
      </c>
      <c r="D2392" s="0" t="s">
        <v>44</v>
      </c>
      <c r="E2392" s="0" t="s">
        <v>44</v>
      </c>
      <c r="F2392" s="0" t="str">
        <f aca="false">INDEX(Mapping!$B$2:$B$465,MATCH(E2392,Mapping!$A$2:$A$465,0))</f>
        <v>HARYANA</v>
      </c>
      <c r="G2392" s="0" t="str">
        <f aca="false">INDEX(Mapping!$C$2:$C$465,MATCH(E2392,Mapping!$A$2:$A$465,0))</f>
        <v>HARYANA</v>
      </c>
      <c r="H2392" s="2" t="n">
        <v>70.86</v>
      </c>
      <c r="I2392" s="3" t="n">
        <v>1.64</v>
      </c>
    </row>
    <row r="2393" customFormat="false" ht="15" hidden="false" customHeight="false" outlineLevel="0" collapsed="false">
      <c r="A2393" s="0" t="s">
        <v>314</v>
      </c>
      <c r="B2393" s="0" t="n">
        <f aca="false">VALUE(LEFT(A2393,4))</f>
        <v>2022</v>
      </c>
      <c r="C2393" s="0" t="str">
        <f aca="false">"FY"&amp;IF(VALUE(MID(A2393,6,2))&gt;=4,VALUE(LEFT(A2393,4)),VALUE(LEFT(A2393,4))-1)&amp;"-"&amp;TEXT(MOD(IF(VALUE(MID(A2393,6,2))&gt;=4,VALUE(LEFT(A2393,4)),VALUE(LEFT(A2393,4))-1)+1,100),"00")</f>
        <v>FY2022-23</v>
      </c>
      <c r="D2393" s="0" t="s">
        <v>71</v>
      </c>
      <c r="E2393" s="0" t="s">
        <v>71</v>
      </c>
      <c r="F2393" s="0" t="str">
        <f aca="false">INDEX(Mapping!$B$2:$B$465,MATCH(E2393,Mapping!$A$2:$A$465,0))</f>
        <v>KERALA</v>
      </c>
      <c r="G2393" s="0" t="str">
        <f aca="false">INDEX(Mapping!$C$2:$C$465,MATCH(E2393,Mapping!$A$2:$A$465,0))</f>
        <v>KERALA</v>
      </c>
      <c r="H2393" s="2" t="n">
        <v>36.03</v>
      </c>
      <c r="I2393" s="3" t="n">
        <v>0.83</v>
      </c>
    </row>
    <row r="2394" customFormat="false" ht="15" hidden="false" customHeight="false" outlineLevel="0" collapsed="false">
      <c r="A2394" s="0" t="s">
        <v>314</v>
      </c>
      <c r="B2394" s="0" t="n">
        <f aca="false">VALUE(LEFT(A2394,4))</f>
        <v>2022</v>
      </c>
      <c r="C2394" s="0" t="str">
        <f aca="false">"FY"&amp;IF(VALUE(MID(A2394,6,2))&gt;=4,VALUE(LEFT(A2394,4)),VALUE(LEFT(A2394,4))-1)&amp;"-"&amp;TEXT(MOD(IF(VALUE(MID(A2394,6,2))&gt;=4,VALUE(LEFT(A2394,4)),VALUE(LEFT(A2394,4))-1)+1,100),"00")</f>
        <v>FY2022-23</v>
      </c>
      <c r="D2394" s="0" t="s">
        <v>193</v>
      </c>
      <c r="E2394" s="0" t="s">
        <v>193</v>
      </c>
      <c r="F2394" s="0" t="str">
        <f aca="false">INDEX(Mapping!$B$2:$B$465,MATCH(E2394,Mapping!$A$2:$A$465,0))</f>
        <v>MIZORAM</v>
      </c>
      <c r="G2394" s="0" t="str">
        <f aca="false">INDEX(Mapping!$C$2:$C$465,MATCH(E2394,Mapping!$A$2:$A$465,0))</f>
        <v>MIZORAM</v>
      </c>
      <c r="H2394" s="2" t="n">
        <v>30.07</v>
      </c>
      <c r="I2394" s="3" t="n">
        <v>0.69</v>
      </c>
    </row>
    <row r="2395" customFormat="false" ht="15" hidden="false" customHeight="false" outlineLevel="0" collapsed="false">
      <c r="A2395" s="0" t="s">
        <v>314</v>
      </c>
      <c r="B2395" s="0" t="n">
        <f aca="false">VALUE(LEFT(A2395,4))</f>
        <v>2022</v>
      </c>
      <c r="C2395" s="0" t="str">
        <f aca="false">"FY"&amp;IF(VALUE(MID(A2395,6,2))&gt;=4,VALUE(LEFT(A2395,4)),VALUE(LEFT(A2395,4))-1)&amp;"-"&amp;TEXT(MOD(IF(VALUE(MID(A2395,6,2))&gt;=4,VALUE(LEFT(A2395,4)),VALUE(LEFT(A2395,4))-1)+1,100),"00")</f>
        <v>FY2022-23</v>
      </c>
      <c r="D2395" s="0" t="s">
        <v>65</v>
      </c>
      <c r="E2395" s="0" t="s">
        <v>65</v>
      </c>
      <c r="F2395" s="0" t="str">
        <f aca="false">INDEX(Mapping!$B$2:$B$465,MATCH(E2395,Mapping!$A$2:$A$465,0))</f>
        <v>JAYPEE NIGRIE STPP</v>
      </c>
      <c r="G2395" s="0" t="str">
        <f aca="false">INDEX(Mapping!$C$2:$C$465,MATCH(E2395,Mapping!$A$2:$A$465,0))</f>
        <v>JAYPEE NIGRIE STPP</v>
      </c>
      <c r="H2395" s="2" t="n">
        <v>28.18</v>
      </c>
      <c r="I2395" s="3" t="n">
        <v>0.65</v>
      </c>
    </row>
    <row r="2396" customFormat="false" ht="15" hidden="false" customHeight="false" outlineLevel="0" collapsed="false">
      <c r="A2396" s="0" t="s">
        <v>314</v>
      </c>
      <c r="B2396" s="0" t="n">
        <f aca="false">VALUE(LEFT(A2396,4))</f>
        <v>2022</v>
      </c>
      <c r="C2396" s="0" t="str">
        <f aca="false">"FY"&amp;IF(VALUE(MID(A2396,6,2))&gt;=4,VALUE(LEFT(A2396,4)),VALUE(LEFT(A2396,4))-1)&amp;"-"&amp;TEXT(MOD(IF(VALUE(MID(A2396,6,2))&gt;=4,VALUE(LEFT(A2396,4)),VALUE(LEFT(A2396,4))-1)+1,100),"00")</f>
        <v>FY2022-23</v>
      </c>
      <c r="D2396" s="0" t="s">
        <v>119</v>
      </c>
      <c r="E2396" s="0" t="s">
        <v>119</v>
      </c>
      <c r="F2396" s="0" t="str">
        <f aca="false">INDEX(Mapping!$B$2:$B$465,MATCH(E2396,Mapping!$A$2:$A$465,0))</f>
        <v>GOA</v>
      </c>
      <c r="G2396" s="0" t="str">
        <f aca="false">INDEX(Mapping!$C$2:$C$465,MATCH(E2396,Mapping!$A$2:$A$465,0))</f>
        <v>GOA</v>
      </c>
      <c r="H2396" s="2" t="n">
        <v>27.34</v>
      </c>
      <c r="I2396" s="3" t="n">
        <v>0.63</v>
      </c>
    </row>
    <row r="2397" customFormat="false" ht="15" hidden="false" customHeight="false" outlineLevel="0" collapsed="false">
      <c r="A2397" s="0" t="s">
        <v>314</v>
      </c>
      <c r="B2397" s="0" t="n">
        <f aca="false">VALUE(LEFT(A2397,4))</f>
        <v>2022</v>
      </c>
      <c r="C2397" s="0" t="str">
        <f aca="false">"FY"&amp;IF(VALUE(MID(A2397,6,2))&gt;=4,VALUE(LEFT(A2397,4)),VALUE(LEFT(A2397,4))-1)&amp;"-"&amp;TEXT(MOD(IF(VALUE(MID(A2397,6,2))&gt;=4,VALUE(LEFT(A2397,4)),VALUE(LEFT(A2397,4))-1)+1,100),"00")</f>
        <v>FY2022-23</v>
      </c>
      <c r="D2397" s="0" t="s">
        <v>82</v>
      </c>
      <c r="E2397" s="0" t="s">
        <v>82</v>
      </c>
      <c r="F2397" s="0" t="str">
        <f aca="false">INDEX(Mapping!$B$2:$B$465,MATCH(E2397,Mapping!$A$2:$A$465,0))</f>
        <v>JINDAL INDIA THERMAL POWER (JITPL)</v>
      </c>
      <c r="G2397" s="0" t="str">
        <f aca="false">INDEX(Mapping!$C$2:$C$465,MATCH(E2397,Mapping!$A$2:$A$465,0))</f>
        <v>JINDAL INDIA THERMAL POWER (JITPL)</v>
      </c>
      <c r="H2397" s="2" t="n">
        <v>26.32</v>
      </c>
      <c r="I2397" s="3" t="n">
        <v>0.61</v>
      </c>
    </row>
    <row r="2398" customFormat="false" ht="15" hidden="false" customHeight="false" outlineLevel="0" collapsed="false">
      <c r="A2398" s="0" t="s">
        <v>314</v>
      </c>
      <c r="B2398" s="0" t="n">
        <f aca="false">VALUE(LEFT(A2398,4))</f>
        <v>2022</v>
      </c>
      <c r="C2398" s="0" t="str">
        <f aca="false">"FY"&amp;IF(VALUE(MID(A2398,6,2))&gt;=4,VALUE(LEFT(A2398,4)),VALUE(LEFT(A2398,4))-1)&amp;"-"&amp;TEXT(MOD(IF(VALUE(MID(A2398,6,2))&gt;=4,VALUE(LEFT(A2398,4)),VALUE(LEFT(A2398,4))-1)+1,100),"00")</f>
        <v>FY2022-23</v>
      </c>
      <c r="D2398" s="0" t="s">
        <v>84</v>
      </c>
      <c r="E2398" s="0" t="s">
        <v>84</v>
      </c>
      <c r="F2398" s="0" t="str">
        <f aca="false">INDEX(Mapping!$B$2:$B$465,MATCH(E2398,Mapping!$A$2:$A$465,0))</f>
        <v>DB POWER</v>
      </c>
      <c r="G2398" s="0" t="str">
        <f aca="false">INDEX(Mapping!$C$2:$C$465,MATCH(E2398,Mapping!$A$2:$A$465,0))</f>
        <v>DB POWER</v>
      </c>
      <c r="H2398" s="2" t="n">
        <v>25.52</v>
      </c>
      <c r="I2398" s="3" t="n">
        <v>0.59</v>
      </c>
    </row>
    <row r="2399" customFormat="false" ht="15" hidden="false" customHeight="false" outlineLevel="0" collapsed="false">
      <c r="A2399" s="0" t="s">
        <v>314</v>
      </c>
      <c r="B2399" s="0" t="n">
        <f aca="false">VALUE(LEFT(A2399,4))</f>
        <v>2022</v>
      </c>
      <c r="C2399" s="0" t="str">
        <f aca="false">"FY"&amp;IF(VALUE(MID(A2399,6,2))&gt;=4,VALUE(LEFT(A2399,4)),VALUE(LEFT(A2399,4))-1)&amp;"-"&amp;TEXT(MOD(IF(VALUE(MID(A2399,6,2))&gt;=4,VALUE(LEFT(A2399,4)),VALUE(LEFT(A2399,4))-1)+1,100),"00")</f>
        <v>FY2022-23</v>
      </c>
      <c r="D2399" s="0" t="s">
        <v>142</v>
      </c>
      <c r="E2399" s="0" t="s">
        <v>142</v>
      </c>
      <c r="F2399" s="0" t="str">
        <f aca="false">INDEX(Mapping!$B$2:$B$465,MATCH(E2399,Mapping!$A$2:$A$465,0))</f>
        <v>SAINJ HEP</v>
      </c>
      <c r="G2399" s="0" t="str">
        <f aca="false">INDEX(Mapping!$C$2:$C$465,MATCH(E2399,Mapping!$A$2:$A$465,0))</f>
        <v>SAINJ HEP</v>
      </c>
      <c r="H2399" s="2" t="n">
        <v>25.5</v>
      </c>
      <c r="I2399" s="3" t="n">
        <v>0.59</v>
      </c>
    </row>
    <row r="2400" customFormat="false" ht="15" hidden="false" customHeight="false" outlineLevel="0" collapsed="false">
      <c r="A2400" s="0" t="s">
        <v>314</v>
      </c>
      <c r="B2400" s="0" t="n">
        <f aca="false">VALUE(LEFT(A2400,4))</f>
        <v>2022</v>
      </c>
      <c r="C2400" s="0" t="str">
        <f aca="false">"FY"&amp;IF(VALUE(MID(A2400,6,2))&gt;=4,VALUE(LEFT(A2400,4)),VALUE(LEFT(A2400,4))-1)&amp;"-"&amp;TEXT(MOD(IF(VALUE(MID(A2400,6,2))&gt;=4,VALUE(LEFT(A2400,4)),VALUE(LEFT(A2400,4))-1)+1,100),"00")</f>
        <v>FY2022-23</v>
      </c>
      <c r="D2400" s="0" t="s">
        <v>152</v>
      </c>
      <c r="E2400" s="0" t="s">
        <v>152</v>
      </c>
      <c r="F2400" s="0" t="str">
        <f aca="false">INDEX(Mapping!$B$2:$B$465,MATCH(E2400,Mapping!$A$2:$A$465,0))</f>
        <v>CHANDIGARH</v>
      </c>
      <c r="G2400" s="0" t="str">
        <f aca="false">INDEX(Mapping!$C$2:$C$465,MATCH(E2400,Mapping!$A$2:$A$465,0))</f>
        <v>CHANDIGARH</v>
      </c>
      <c r="H2400" s="2" t="n">
        <v>25.25</v>
      </c>
      <c r="I2400" s="3" t="n">
        <v>0.58</v>
      </c>
    </row>
    <row r="2401" customFormat="false" ht="15" hidden="false" customHeight="false" outlineLevel="0" collapsed="false">
      <c r="A2401" s="0" t="s">
        <v>314</v>
      </c>
      <c r="B2401" s="0" t="n">
        <f aca="false">VALUE(LEFT(A2401,4))</f>
        <v>2022</v>
      </c>
      <c r="C2401" s="0" t="str">
        <f aca="false">"FY"&amp;IF(VALUE(MID(A2401,6,2))&gt;=4,VALUE(LEFT(A2401,4)),VALUE(LEFT(A2401,4))-1)&amp;"-"&amp;TEXT(MOD(IF(VALUE(MID(A2401,6,2))&gt;=4,VALUE(LEFT(A2401,4)),VALUE(LEFT(A2401,4))-1)+1,100),"00")</f>
        <v>FY2022-23</v>
      </c>
      <c r="D2401" s="0" t="s">
        <v>122</v>
      </c>
      <c r="E2401" s="0" t="s">
        <v>122</v>
      </c>
      <c r="F2401" s="0" t="str">
        <f aca="false">INDEX(Mapping!$B$2:$B$465,MATCH(E2401,Mapping!$A$2:$A$465,0))</f>
        <v>KARCHAM WANGTOO HEP</v>
      </c>
      <c r="G2401" s="0" t="str">
        <f aca="false">INDEX(Mapping!$C$2:$C$465,MATCH(E2401,Mapping!$A$2:$A$465,0))</f>
        <v>KARCHAM WANGTOO HEP</v>
      </c>
      <c r="H2401" s="2" t="n">
        <v>24.19</v>
      </c>
      <c r="I2401" s="3" t="n">
        <v>0.56</v>
      </c>
    </row>
    <row r="2402" customFormat="false" ht="15" hidden="false" customHeight="false" outlineLevel="0" collapsed="false">
      <c r="A2402" s="0" t="s">
        <v>314</v>
      </c>
      <c r="B2402" s="0" t="n">
        <f aca="false">VALUE(LEFT(A2402,4))</f>
        <v>2022</v>
      </c>
      <c r="C2402" s="0" t="str">
        <f aca="false">"FY"&amp;IF(VALUE(MID(A2402,6,2))&gt;=4,VALUE(LEFT(A2402,4)),VALUE(LEFT(A2402,4))-1)&amp;"-"&amp;TEXT(MOD(IF(VALUE(MID(A2402,6,2))&gt;=4,VALUE(LEFT(A2402,4)),VALUE(LEFT(A2402,4))-1)+1,100),"00")</f>
        <v>FY2022-23</v>
      </c>
      <c r="D2402" s="0" t="s">
        <v>94</v>
      </c>
      <c r="E2402" s="0" t="s">
        <v>94</v>
      </c>
      <c r="F2402" s="0" t="str">
        <f aca="false">INDEX(Mapping!$B$2:$B$465,MATCH(E2402,Mapping!$A$2:$A$465,0))</f>
        <v>JHARKHAND</v>
      </c>
      <c r="G2402" s="0" t="str">
        <f aca="false">INDEX(Mapping!$C$2:$C$465,MATCH(E2402,Mapping!$A$2:$A$465,0))</f>
        <v>JHARKHAND</v>
      </c>
      <c r="H2402" s="2" t="n">
        <v>23.39</v>
      </c>
      <c r="I2402" s="3" t="n">
        <v>0.54</v>
      </c>
    </row>
    <row r="2403" customFormat="false" ht="15" hidden="false" customHeight="false" outlineLevel="0" collapsed="false">
      <c r="A2403" s="0" t="s">
        <v>314</v>
      </c>
      <c r="B2403" s="0" t="n">
        <f aca="false">VALUE(LEFT(A2403,4))</f>
        <v>2022</v>
      </c>
      <c r="C2403" s="0" t="str">
        <f aca="false">"FY"&amp;IF(VALUE(MID(A2403,6,2))&gt;=4,VALUE(LEFT(A2403,4)),VALUE(LEFT(A2403,4))-1)&amp;"-"&amp;TEXT(MOD(IF(VALUE(MID(A2403,6,2))&gt;=4,VALUE(LEFT(A2403,4)),VALUE(LEFT(A2403,4))-1)+1,100),"00")</f>
        <v>FY2022-23</v>
      </c>
      <c r="D2403" s="0" t="s">
        <v>121</v>
      </c>
      <c r="E2403" s="0" t="s">
        <v>121</v>
      </c>
      <c r="F2403" s="0" t="str">
        <f aca="false">INDEX(Mapping!$B$2:$B$465,MATCH(E2403,Mapping!$A$2:$A$465,0))</f>
        <v>MEGHALAYA</v>
      </c>
      <c r="G2403" s="0" t="str">
        <f aca="false">INDEX(Mapping!$C$2:$C$465,MATCH(E2403,Mapping!$A$2:$A$465,0))</f>
        <v>MEGHALAYA</v>
      </c>
      <c r="H2403" s="2" t="n">
        <v>23.13</v>
      </c>
      <c r="I2403" s="3" t="n">
        <v>0.53</v>
      </c>
    </row>
    <row r="2404" customFormat="false" ht="15" hidden="false" customHeight="false" outlineLevel="0" collapsed="false">
      <c r="A2404" s="0" t="s">
        <v>314</v>
      </c>
      <c r="B2404" s="0" t="n">
        <f aca="false">VALUE(LEFT(A2404,4))</f>
        <v>2022</v>
      </c>
      <c r="C2404" s="0" t="str">
        <f aca="false">"FY"&amp;IF(VALUE(MID(A2404,6,2))&gt;=4,VALUE(LEFT(A2404,4)),VALUE(LEFT(A2404,4))-1)&amp;"-"&amp;TEXT(MOD(IF(VALUE(MID(A2404,6,2))&gt;=4,VALUE(LEFT(A2404,4)),VALUE(LEFT(A2404,4))-1)+1,100),"00")</f>
        <v>FY2022-23</v>
      </c>
      <c r="D2404" s="0" t="s">
        <v>56</v>
      </c>
      <c r="E2404" s="0" t="s">
        <v>56</v>
      </c>
      <c r="F2404" s="0" t="str">
        <f aca="false">INDEX(Mapping!$B$2:$B$465,MATCH(E2404,Mapping!$A$2:$A$465,0))</f>
        <v>UTTARAKHAND</v>
      </c>
      <c r="G2404" s="0" t="str">
        <f aca="false">INDEX(Mapping!$C$2:$C$465,MATCH(E2404,Mapping!$A$2:$A$465,0))</f>
        <v>UTTARAKHAND</v>
      </c>
      <c r="H2404" s="2" t="n">
        <v>22.93</v>
      </c>
      <c r="I2404" s="3" t="n">
        <v>0.53</v>
      </c>
    </row>
    <row r="2405" customFormat="false" ht="15" hidden="false" customHeight="false" outlineLevel="0" collapsed="false">
      <c r="A2405" s="0" t="s">
        <v>314</v>
      </c>
      <c r="B2405" s="0" t="n">
        <f aca="false">VALUE(LEFT(A2405,4))</f>
        <v>2022</v>
      </c>
      <c r="C2405" s="0" t="str">
        <f aca="false">"FY"&amp;IF(VALUE(MID(A2405,6,2))&gt;=4,VALUE(LEFT(A2405,4)),VALUE(LEFT(A2405,4))-1)&amp;"-"&amp;TEXT(MOD(IF(VALUE(MID(A2405,6,2))&gt;=4,VALUE(LEFT(A2405,4)),VALUE(LEFT(A2405,4))-1)+1,100),"00")</f>
        <v>FY2022-23</v>
      </c>
      <c r="D2405" s="0" t="s">
        <v>37</v>
      </c>
      <c r="E2405" s="0" t="s">
        <v>37</v>
      </c>
      <c r="F2405" s="0" t="str">
        <f aca="false">INDEX(Mapping!$B$2:$B$465,MATCH(E2405,Mapping!$A$2:$A$465,0))</f>
        <v>MAHARASHTRA</v>
      </c>
      <c r="G2405" s="0" t="str">
        <f aca="false">INDEX(Mapping!$C$2:$C$465,MATCH(E2405,Mapping!$A$2:$A$465,0))</f>
        <v>MAHARASHTRA</v>
      </c>
      <c r="H2405" s="2" t="n">
        <v>21.99</v>
      </c>
      <c r="I2405" s="3" t="n">
        <v>0.51</v>
      </c>
    </row>
    <row r="2406" customFormat="false" ht="15" hidden="false" customHeight="false" outlineLevel="0" collapsed="false">
      <c r="A2406" s="0" t="s">
        <v>314</v>
      </c>
      <c r="B2406" s="0" t="n">
        <f aca="false">VALUE(LEFT(A2406,4))</f>
        <v>2022</v>
      </c>
      <c r="C2406" s="0" t="str">
        <f aca="false">"FY"&amp;IF(VALUE(MID(A2406,6,2))&gt;=4,VALUE(LEFT(A2406,4)),VALUE(LEFT(A2406,4))-1)&amp;"-"&amp;TEXT(MOD(IF(VALUE(MID(A2406,6,2))&gt;=4,VALUE(LEFT(A2406,4)),VALUE(LEFT(A2406,4))-1)+1,100),"00")</f>
        <v>FY2022-23</v>
      </c>
      <c r="D2406" s="0" t="s">
        <v>176</v>
      </c>
      <c r="E2406" s="0" t="s">
        <v>176</v>
      </c>
      <c r="F2406" s="0" t="str">
        <f aca="false">INDEX(Mapping!$B$2:$B$465,MATCH(E2406,Mapping!$A$2:$A$465,0))</f>
        <v>SIKKIM</v>
      </c>
      <c r="G2406" s="0" t="str">
        <f aca="false">INDEX(Mapping!$C$2:$C$465,MATCH(E2406,Mapping!$A$2:$A$465,0))</f>
        <v>SIKKIM</v>
      </c>
      <c r="H2406" s="2" t="n">
        <v>21.42</v>
      </c>
      <c r="I2406" s="3" t="n">
        <v>0.49</v>
      </c>
    </row>
    <row r="2407" customFormat="false" ht="15" hidden="false" customHeight="false" outlineLevel="0" collapsed="false">
      <c r="A2407" s="0" t="s">
        <v>314</v>
      </c>
      <c r="B2407" s="0" t="n">
        <f aca="false">VALUE(LEFT(A2407,4))</f>
        <v>2022</v>
      </c>
      <c r="C2407" s="0" t="str">
        <f aca="false">"FY"&amp;IF(VALUE(MID(A2407,6,2))&gt;=4,VALUE(LEFT(A2407,4)),VALUE(LEFT(A2407,4))-1)&amp;"-"&amp;TEXT(MOD(IF(VALUE(MID(A2407,6,2))&gt;=4,VALUE(LEFT(A2407,4)),VALUE(LEFT(A2407,4))-1)+1,100),"00")</f>
        <v>FY2022-23</v>
      </c>
      <c r="D2407" s="0" t="s">
        <v>181</v>
      </c>
      <c r="E2407" s="0" t="s">
        <v>181</v>
      </c>
      <c r="F2407" s="0" t="str">
        <f aca="false">INDEX(Mapping!$B$2:$B$465,MATCH(E2407,Mapping!$A$2:$A$465,0))</f>
        <v>ARUNACHAL PRADESH</v>
      </c>
      <c r="G2407" s="0" t="str">
        <f aca="false">INDEX(Mapping!$C$2:$C$465,MATCH(E2407,Mapping!$A$2:$A$465,0))</f>
        <v>ARUNACHAL PRADESH</v>
      </c>
      <c r="H2407" s="2" t="n">
        <v>20.26</v>
      </c>
      <c r="I2407" s="3" t="n">
        <v>0.47</v>
      </c>
    </row>
    <row r="2408" customFormat="false" ht="15" hidden="false" customHeight="false" outlineLevel="0" collapsed="false">
      <c r="A2408" s="0" t="s">
        <v>314</v>
      </c>
      <c r="B2408" s="0" t="n">
        <f aca="false">VALUE(LEFT(A2408,4))</f>
        <v>2022</v>
      </c>
      <c r="C2408" s="0" t="str">
        <f aca="false">"FY"&amp;IF(VALUE(MID(A2408,6,2))&gt;=4,VALUE(LEFT(A2408,4)),VALUE(LEFT(A2408,4))-1)&amp;"-"&amp;TEXT(MOD(IF(VALUE(MID(A2408,6,2))&gt;=4,VALUE(LEFT(A2408,4)),VALUE(LEFT(A2408,4))-1)+1,100),"00")</f>
        <v>FY2022-23</v>
      </c>
      <c r="D2408" s="0" t="s">
        <v>48</v>
      </c>
      <c r="E2408" s="0" t="s">
        <v>48</v>
      </c>
      <c r="F2408" s="0" t="str">
        <f aca="false">INDEX(Mapping!$B$2:$B$465,MATCH(E2408,Mapping!$A$2:$A$465,0))</f>
        <v>DELHI</v>
      </c>
      <c r="G2408" s="0" t="str">
        <f aca="false">INDEX(Mapping!$C$2:$C$465,MATCH(E2408,Mapping!$A$2:$A$465,0))</f>
        <v>DELHI</v>
      </c>
      <c r="H2408" s="2" t="n">
        <v>18.68</v>
      </c>
      <c r="I2408" s="3" t="n">
        <v>0.43</v>
      </c>
    </row>
    <row r="2409" customFormat="false" ht="15" hidden="false" customHeight="false" outlineLevel="0" collapsed="false">
      <c r="A2409" s="0" t="s">
        <v>314</v>
      </c>
      <c r="B2409" s="0" t="n">
        <f aca="false">VALUE(LEFT(A2409,4))</f>
        <v>2022</v>
      </c>
      <c r="C2409" s="0" t="str">
        <f aca="false">"FY"&amp;IF(VALUE(MID(A2409,6,2))&gt;=4,VALUE(LEFT(A2409,4)),VALUE(LEFT(A2409,4))-1)&amp;"-"&amp;TEXT(MOD(IF(VALUE(MID(A2409,6,2))&gt;=4,VALUE(LEFT(A2409,4)),VALUE(LEFT(A2409,4))-1)+1,100),"00")</f>
        <v>FY2022-23</v>
      </c>
      <c r="D2409" s="0" t="s">
        <v>38</v>
      </c>
      <c r="E2409" s="0" t="s">
        <v>38</v>
      </c>
      <c r="F2409" s="0" t="str">
        <f aca="false">INDEX(Mapping!$B$2:$B$465,MATCH(E2409,Mapping!$A$2:$A$465,0))</f>
        <v>ANDHRA PRADESH</v>
      </c>
      <c r="G2409" s="0" t="str">
        <f aca="false">INDEX(Mapping!$C$2:$C$465,MATCH(E2409,Mapping!$A$2:$A$465,0))</f>
        <v>ANDHRA PRADESH</v>
      </c>
      <c r="H2409" s="2" t="n">
        <v>18.3</v>
      </c>
      <c r="I2409" s="3" t="n">
        <v>0.42</v>
      </c>
    </row>
    <row r="2410" customFormat="false" ht="15" hidden="false" customHeight="false" outlineLevel="0" collapsed="false">
      <c r="A2410" s="0" t="s">
        <v>314</v>
      </c>
      <c r="B2410" s="0" t="n">
        <f aca="false">VALUE(LEFT(A2410,4))</f>
        <v>2022</v>
      </c>
      <c r="C2410" s="0" t="str">
        <f aca="false">"FY"&amp;IF(VALUE(MID(A2410,6,2))&gt;=4,VALUE(LEFT(A2410,4)),VALUE(LEFT(A2410,4))-1)&amp;"-"&amp;TEXT(MOD(IF(VALUE(MID(A2410,6,2))&gt;=4,VALUE(LEFT(A2410,4)),VALUE(LEFT(A2410,4))-1)+1,100),"00")</f>
        <v>FY2022-23</v>
      </c>
      <c r="D2410" s="0" t="s">
        <v>72</v>
      </c>
      <c r="E2410" s="0" t="s">
        <v>72</v>
      </c>
      <c r="F2410" s="0" t="str">
        <f aca="false">INDEX(Mapping!$B$2:$B$465,MATCH(E2410,Mapping!$A$2:$A$465,0))</f>
        <v>JINDAL POWER LTD - STAGE 1</v>
      </c>
      <c r="G2410" s="0" t="str">
        <f aca="false">INDEX(Mapping!$C$2:$C$465,MATCH(E2410,Mapping!$A$2:$A$465,0))</f>
        <v>JINDAL POWER LTD (BOTH STAGES)</v>
      </c>
      <c r="H2410" s="2" t="n">
        <v>16.74</v>
      </c>
      <c r="I2410" s="3" t="n">
        <v>0.39</v>
      </c>
    </row>
    <row r="2411" customFormat="false" ht="15" hidden="false" customHeight="false" outlineLevel="0" collapsed="false">
      <c r="A2411" s="0" t="s">
        <v>314</v>
      </c>
      <c r="B2411" s="0" t="n">
        <f aca="false">VALUE(LEFT(A2411,4))</f>
        <v>2022</v>
      </c>
      <c r="C2411" s="0" t="str">
        <f aca="false">"FY"&amp;IF(VALUE(MID(A2411,6,2))&gt;=4,VALUE(LEFT(A2411,4)),VALUE(LEFT(A2411,4))-1)&amp;"-"&amp;TEXT(MOD(IF(VALUE(MID(A2411,6,2))&gt;=4,VALUE(LEFT(A2411,4)),VALUE(LEFT(A2411,4))-1)+1,100),"00")</f>
        <v>FY2022-23</v>
      </c>
      <c r="D2411" s="0" t="s">
        <v>228</v>
      </c>
      <c r="E2411" s="0" t="s">
        <v>228</v>
      </c>
      <c r="F2411" s="0" t="str">
        <f aca="false">INDEX(Mapping!$B$2:$B$465,MATCH(E2411,Mapping!$A$2:$A$465,0))</f>
        <v>OTPC PALATANA</v>
      </c>
      <c r="G2411" s="0" t="str">
        <f aca="false">INDEX(Mapping!$C$2:$C$465,MATCH(E2411,Mapping!$A$2:$A$465,0))</f>
        <v>OTPC PALATANA</v>
      </c>
      <c r="H2411" s="2" t="n">
        <v>16.31</v>
      </c>
      <c r="I2411" s="3" t="n">
        <v>0.38</v>
      </c>
    </row>
    <row r="2412" customFormat="false" ht="15" hidden="false" customHeight="false" outlineLevel="0" collapsed="false">
      <c r="A2412" s="0" t="s">
        <v>314</v>
      </c>
      <c r="B2412" s="0" t="n">
        <f aca="false">VALUE(LEFT(A2412,4))</f>
        <v>2022</v>
      </c>
      <c r="C2412" s="0" t="str">
        <f aca="false">"FY"&amp;IF(VALUE(MID(A2412,6,2))&gt;=4,VALUE(LEFT(A2412,4)),VALUE(LEFT(A2412,4))-1)&amp;"-"&amp;TEXT(MOD(IF(VALUE(MID(A2412,6,2))&gt;=4,VALUE(LEFT(A2412,4)),VALUE(LEFT(A2412,4))-1)+1,100),"00")</f>
        <v>FY2022-23</v>
      </c>
      <c r="D2412" s="0" t="s">
        <v>67</v>
      </c>
      <c r="E2412" s="0" t="s">
        <v>67</v>
      </c>
      <c r="F2412" s="0" t="str">
        <f aca="false">INDEX(Mapping!$B$2:$B$465,MATCH(E2412,Mapping!$A$2:$A$465,0))</f>
        <v>JINDAL POWER LTD - STAGE 2</v>
      </c>
      <c r="G2412" s="0" t="str">
        <f aca="false">INDEX(Mapping!$C$2:$C$465,MATCH(E2412,Mapping!$A$2:$A$465,0))</f>
        <v>JINDAL POWER LTD (BOTH STAGES)</v>
      </c>
      <c r="H2412" s="2" t="n">
        <v>14.51</v>
      </c>
      <c r="I2412" s="3" t="n">
        <v>0.34</v>
      </c>
    </row>
    <row r="2413" customFormat="false" ht="15" hidden="false" customHeight="false" outlineLevel="0" collapsed="false">
      <c r="A2413" s="0" t="s">
        <v>314</v>
      </c>
      <c r="B2413" s="0" t="n">
        <f aca="false">VALUE(LEFT(A2413,4))</f>
        <v>2022</v>
      </c>
      <c r="C2413" s="0" t="str">
        <f aca="false">"FY"&amp;IF(VALUE(MID(A2413,6,2))&gt;=4,VALUE(LEFT(A2413,4)),VALUE(LEFT(A2413,4))-1)&amp;"-"&amp;TEXT(MOD(IF(VALUE(MID(A2413,6,2))&gt;=4,VALUE(LEFT(A2413,4)),VALUE(LEFT(A2413,4))-1)+1,100),"00")</f>
        <v>FY2022-23</v>
      </c>
      <c r="D2413" s="0" t="s">
        <v>40</v>
      </c>
      <c r="E2413" s="0" t="s">
        <v>40</v>
      </c>
      <c r="F2413" s="0" t="str">
        <f aca="false">INDEX(Mapping!$B$2:$B$465,MATCH(E2413,Mapping!$A$2:$A$465,0))</f>
        <v>TAMIL NADU</v>
      </c>
      <c r="G2413" s="0" t="str">
        <f aca="false">INDEX(Mapping!$C$2:$C$465,MATCH(E2413,Mapping!$A$2:$A$465,0))</f>
        <v>TAMIL NADU</v>
      </c>
      <c r="H2413" s="2" t="n">
        <v>12.19</v>
      </c>
      <c r="I2413" s="3" t="n">
        <v>0.28</v>
      </c>
    </row>
    <row r="2414" customFormat="false" ht="15" hidden="false" customHeight="false" outlineLevel="0" collapsed="false">
      <c r="A2414" s="0" t="s">
        <v>314</v>
      </c>
      <c r="B2414" s="0" t="n">
        <f aca="false">VALUE(LEFT(A2414,4))</f>
        <v>2022</v>
      </c>
      <c r="C2414" s="0" t="str">
        <f aca="false">"FY"&amp;IF(VALUE(MID(A2414,6,2))&gt;=4,VALUE(LEFT(A2414,4)),VALUE(LEFT(A2414,4))-1)&amp;"-"&amp;TEXT(MOD(IF(VALUE(MID(A2414,6,2))&gt;=4,VALUE(LEFT(A2414,4)),VALUE(LEFT(A2414,4))-1)+1,100),"00")</f>
        <v>FY2022-23</v>
      </c>
      <c r="D2414" s="0" t="s">
        <v>85</v>
      </c>
      <c r="E2414" s="0" t="s">
        <v>85</v>
      </c>
      <c r="F2414" s="0" t="str">
        <f aca="false">INDEX(Mapping!$B$2:$B$465,MATCH(E2414,Mapping!$A$2:$A$465,0))</f>
        <v>ADANI POWER - RAIPUR TPP (EX-GMR CHHATTISGARH)</v>
      </c>
      <c r="G2414" s="0" t="str">
        <f aca="false">INDEX(Mapping!$C$2:$C$465,MATCH(E2414,Mapping!$A$2:$A$465,0))</f>
        <v>ADANI POWER (ALL PLANTS)</v>
      </c>
      <c r="H2414" s="2" t="n">
        <v>12.15</v>
      </c>
      <c r="I2414" s="3" t="n">
        <v>0.28</v>
      </c>
    </row>
    <row r="2415" customFormat="false" ht="15" hidden="false" customHeight="false" outlineLevel="0" collapsed="false">
      <c r="A2415" s="0" t="s">
        <v>314</v>
      </c>
      <c r="B2415" s="0" t="n">
        <f aca="false">VALUE(LEFT(A2415,4))</f>
        <v>2022</v>
      </c>
      <c r="C2415" s="0" t="str">
        <f aca="false">"FY"&amp;IF(VALUE(MID(A2415,6,2))&gt;=4,VALUE(LEFT(A2415,4)),VALUE(LEFT(A2415,4))-1)&amp;"-"&amp;TEXT(MOD(IF(VALUE(MID(A2415,6,2))&gt;=4,VALUE(LEFT(A2415,4)),VALUE(LEFT(A2415,4))-1)+1,100),"00")</f>
        <v>FY2022-23</v>
      </c>
      <c r="D2415" s="0" t="s">
        <v>243</v>
      </c>
      <c r="E2415" s="0" t="s">
        <v>243</v>
      </c>
      <c r="F2415" s="0" t="str">
        <f aca="false">INDEX(Mapping!$B$2:$B$465,MATCH(E2415,Mapping!$A$2:$A$465,0))</f>
        <v>ADANI SOLAR ENERGY JAISALMER TWO</v>
      </c>
      <c r="G2415" s="0" t="str">
        <f aca="false">INDEX(Mapping!$C$2:$C$465,MATCH(E2415,Mapping!$A$2:$A$465,0))</f>
        <v>ADANI GREEN ENERGY (ALL SPVs)</v>
      </c>
      <c r="H2415" s="2" t="n">
        <v>10.97</v>
      </c>
      <c r="I2415" s="3" t="n">
        <v>0.25</v>
      </c>
    </row>
    <row r="2416" customFormat="false" ht="15" hidden="false" customHeight="false" outlineLevel="0" collapsed="false">
      <c r="A2416" s="0" t="s">
        <v>314</v>
      </c>
      <c r="B2416" s="0" t="n">
        <f aca="false">VALUE(LEFT(A2416,4))</f>
        <v>2022</v>
      </c>
      <c r="C2416" s="0" t="str">
        <f aca="false">"FY"&amp;IF(VALUE(MID(A2416,6,2))&gt;=4,VALUE(LEFT(A2416,4)),VALUE(LEFT(A2416,4))-1)&amp;"-"&amp;TEXT(MOD(IF(VALUE(MID(A2416,6,2))&gt;=4,VALUE(LEFT(A2416,4)),VALUE(LEFT(A2416,4))-1)+1,100),"00")</f>
        <v>FY2022-23</v>
      </c>
      <c r="D2416" s="0" t="s">
        <v>128</v>
      </c>
      <c r="E2416" s="0" t="s">
        <v>128</v>
      </c>
      <c r="F2416" s="0" t="str">
        <f aca="false">INDEX(Mapping!$B$2:$B$465,MATCH(E2416,Mapping!$A$2:$A$465,0))</f>
        <v>AD HYDRO POWER</v>
      </c>
      <c r="G2416" s="0" t="str">
        <f aca="false">INDEX(Mapping!$C$2:$C$465,MATCH(E2416,Mapping!$A$2:$A$465,0))</f>
        <v>AD HYDRO POWER</v>
      </c>
      <c r="H2416" s="2" t="n">
        <v>8.64</v>
      </c>
      <c r="I2416" s="3" t="n">
        <v>0.2</v>
      </c>
    </row>
    <row r="2417" customFormat="false" ht="15" hidden="false" customHeight="false" outlineLevel="0" collapsed="false">
      <c r="A2417" s="0" t="s">
        <v>314</v>
      </c>
      <c r="B2417" s="0" t="n">
        <f aca="false">VALUE(LEFT(A2417,4))</f>
        <v>2022</v>
      </c>
      <c r="C2417" s="0" t="str">
        <f aca="false">"FY"&amp;IF(VALUE(MID(A2417,6,2))&gt;=4,VALUE(LEFT(A2417,4)),VALUE(LEFT(A2417,4))-1)&amp;"-"&amp;TEXT(MOD(IF(VALUE(MID(A2417,6,2))&gt;=4,VALUE(LEFT(A2417,4)),VALUE(LEFT(A2417,4))-1)+1,100),"00")</f>
        <v>FY2022-23</v>
      </c>
      <c r="D2417" s="0" t="s">
        <v>41</v>
      </c>
      <c r="E2417" s="0" t="s">
        <v>41</v>
      </c>
      <c r="F2417" s="0" t="str">
        <f aca="false">INDEX(Mapping!$B$2:$B$465,MATCH(E2417,Mapping!$A$2:$A$465,0))</f>
        <v>RAJASTHAN</v>
      </c>
      <c r="G2417" s="0" t="str">
        <f aca="false">INDEX(Mapping!$C$2:$C$465,MATCH(E2417,Mapping!$A$2:$A$465,0))</f>
        <v>RAJASTHAN</v>
      </c>
      <c r="H2417" s="2" t="n">
        <v>7.81</v>
      </c>
      <c r="I2417" s="3" t="n">
        <v>0.18</v>
      </c>
    </row>
    <row r="2418" customFormat="false" ht="15" hidden="false" customHeight="false" outlineLevel="0" collapsed="false">
      <c r="A2418" s="0" t="s">
        <v>314</v>
      </c>
      <c r="B2418" s="0" t="n">
        <f aca="false">VALUE(LEFT(A2418,4))</f>
        <v>2022</v>
      </c>
      <c r="C2418" s="0" t="str">
        <f aca="false">"FY"&amp;IF(VALUE(MID(A2418,6,2))&gt;=4,VALUE(LEFT(A2418,4)),VALUE(LEFT(A2418,4))-1)&amp;"-"&amp;TEXT(MOD(IF(VALUE(MID(A2418,6,2))&gt;=4,VALUE(LEFT(A2418,4)),VALUE(LEFT(A2418,4))-1)+1,100),"00")</f>
        <v>FY2022-23</v>
      </c>
      <c r="D2418" s="0" t="s">
        <v>253</v>
      </c>
      <c r="E2418" s="0" t="s">
        <v>253</v>
      </c>
      <c r="F2418" s="0" t="str">
        <f aca="false">INDEX(Mapping!$B$2:$B$465,MATCH(E2418,Mapping!$A$2:$A$465,0))</f>
        <v>NAGALAND</v>
      </c>
      <c r="G2418" s="0" t="str">
        <f aca="false">INDEX(Mapping!$C$2:$C$465,MATCH(E2418,Mapping!$A$2:$A$465,0))</f>
        <v>NAGALAND</v>
      </c>
      <c r="H2418" s="2" t="n">
        <v>7.28</v>
      </c>
      <c r="I2418" s="3" t="n">
        <v>0.17</v>
      </c>
    </row>
    <row r="2419" customFormat="false" ht="15" hidden="false" customHeight="false" outlineLevel="0" collapsed="false">
      <c r="A2419" s="0" t="s">
        <v>314</v>
      </c>
      <c r="B2419" s="0" t="n">
        <f aca="false">VALUE(LEFT(A2419,4))</f>
        <v>2022</v>
      </c>
      <c r="C2419" s="0" t="str">
        <f aca="false">"FY"&amp;IF(VALUE(MID(A2419,6,2))&gt;=4,VALUE(LEFT(A2419,4)),VALUE(LEFT(A2419,4))-1)&amp;"-"&amp;TEXT(MOD(IF(VALUE(MID(A2419,6,2))&gt;=4,VALUE(LEFT(A2419,4)),VALUE(LEFT(A2419,4))-1)+1,100),"00")</f>
        <v>FY2022-23</v>
      </c>
      <c r="D2419" s="0" t="s">
        <v>240</v>
      </c>
      <c r="E2419" s="0" t="s">
        <v>240</v>
      </c>
      <c r="F2419" s="0" t="str">
        <f aca="false">INDEX(Mapping!$B$2:$B$465,MATCH(E2419,Mapping!$A$2:$A$465,0))</f>
        <v>CHUZACHEN HEP</v>
      </c>
      <c r="G2419" s="0" t="str">
        <f aca="false">INDEX(Mapping!$C$2:$C$465,MATCH(E2419,Mapping!$A$2:$A$465,0))</f>
        <v>CHUZACHEN HEP</v>
      </c>
      <c r="H2419" s="2" t="n">
        <v>6.71</v>
      </c>
      <c r="I2419" s="3" t="n">
        <v>0.15</v>
      </c>
    </row>
    <row r="2420" customFormat="false" ht="15" hidden="false" customHeight="false" outlineLevel="0" collapsed="false">
      <c r="A2420" s="0" t="s">
        <v>314</v>
      </c>
      <c r="B2420" s="0" t="n">
        <f aca="false">VALUE(LEFT(A2420,4))</f>
        <v>2022</v>
      </c>
      <c r="C2420" s="0" t="str">
        <f aca="false">"FY"&amp;IF(VALUE(MID(A2420,6,2))&gt;=4,VALUE(LEFT(A2420,4)),VALUE(LEFT(A2420,4))-1)&amp;"-"&amp;TEXT(MOD(IF(VALUE(MID(A2420,6,2))&gt;=4,VALUE(LEFT(A2420,4)),VALUE(LEFT(A2420,4))-1)+1,100),"00")</f>
        <v>FY2022-23</v>
      </c>
      <c r="D2420" s="0" t="s">
        <v>31</v>
      </c>
      <c r="E2420" s="0" t="s">
        <v>31</v>
      </c>
      <c r="F2420" s="0" t="str">
        <f aca="false">INDEX(Mapping!$B$2:$B$465,MATCH(E2420,Mapping!$A$2:$A$465,0))</f>
        <v>GUJARAT</v>
      </c>
      <c r="G2420" s="0" t="str">
        <f aca="false">INDEX(Mapping!$C$2:$C$465,MATCH(E2420,Mapping!$A$2:$A$465,0))</f>
        <v>GUJARAT</v>
      </c>
      <c r="H2420" s="2" t="n">
        <v>6.2</v>
      </c>
      <c r="I2420" s="3" t="n">
        <v>0.14</v>
      </c>
    </row>
    <row r="2421" customFormat="false" ht="15" hidden="false" customHeight="false" outlineLevel="0" collapsed="false">
      <c r="A2421" s="0" t="s">
        <v>314</v>
      </c>
      <c r="B2421" s="0" t="n">
        <f aca="false">VALUE(LEFT(A2421,4))</f>
        <v>2022</v>
      </c>
      <c r="C2421" s="0" t="str">
        <f aca="false">"FY"&amp;IF(VALUE(MID(A2421,6,2))&gt;=4,VALUE(LEFT(A2421,4)),VALUE(LEFT(A2421,4))-1)&amp;"-"&amp;TEXT(MOD(IF(VALUE(MID(A2421,6,2))&gt;=4,VALUE(LEFT(A2421,4)),VALUE(LEFT(A2421,4))-1)+1,100),"00")</f>
        <v>FY2022-23</v>
      </c>
      <c r="D2421" s="0" t="s">
        <v>42</v>
      </c>
      <c r="E2421" s="0" t="s">
        <v>42</v>
      </c>
      <c r="F2421" s="0" t="str">
        <f aca="false">INDEX(Mapping!$B$2:$B$465,MATCH(E2421,Mapping!$A$2:$A$465,0))</f>
        <v>PUNJAB</v>
      </c>
      <c r="G2421" s="0" t="str">
        <f aca="false">INDEX(Mapping!$C$2:$C$465,MATCH(E2421,Mapping!$A$2:$A$465,0))</f>
        <v>PUNJAB</v>
      </c>
      <c r="H2421" s="2" t="n">
        <v>5.53</v>
      </c>
      <c r="I2421" s="3" t="n">
        <v>0.13</v>
      </c>
    </row>
    <row r="2422" customFormat="false" ht="15" hidden="false" customHeight="false" outlineLevel="0" collapsed="false">
      <c r="A2422" s="0" t="s">
        <v>314</v>
      </c>
      <c r="B2422" s="0" t="n">
        <f aca="false">VALUE(LEFT(A2422,4))</f>
        <v>2022</v>
      </c>
      <c r="C2422" s="0" t="str">
        <f aca="false">"FY"&amp;IF(VALUE(MID(A2422,6,2))&gt;=4,VALUE(LEFT(A2422,4)),VALUE(LEFT(A2422,4))-1)&amp;"-"&amp;TEXT(MOD(IF(VALUE(MID(A2422,6,2))&gt;=4,VALUE(LEFT(A2422,4)),VALUE(LEFT(A2422,4))-1)+1,100),"00")</f>
        <v>FY2022-23</v>
      </c>
      <c r="D2422" s="0" t="s">
        <v>79</v>
      </c>
      <c r="E2422" s="0" t="s">
        <v>79</v>
      </c>
      <c r="F2422" s="0" t="str">
        <f aca="false">INDEX(Mapping!$B$2:$B$465,MATCH(E2422,Mapping!$A$2:$A$465,0))</f>
        <v>MAHAN ENERGEN (EX-ESSAR POWER MP)</v>
      </c>
      <c r="G2422" s="0" t="str">
        <f aca="false">INDEX(Mapping!$C$2:$C$465,MATCH(E2422,Mapping!$A$2:$A$465,0))</f>
        <v>ADANI POWER (ALL PLANTS)</v>
      </c>
      <c r="H2422" s="2" t="n">
        <v>5.47</v>
      </c>
      <c r="I2422" s="3" t="n">
        <v>0.13</v>
      </c>
    </row>
    <row r="2423" customFormat="false" ht="15" hidden="false" customHeight="false" outlineLevel="0" collapsed="false">
      <c r="A2423" s="0" t="s">
        <v>314</v>
      </c>
      <c r="B2423" s="0" t="n">
        <f aca="false">VALUE(LEFT(A2423,4))</f>
        <v>2022</v>
      </c>
      <c r="C2423" s="0" t="str">
        <f aca="false">"FY"&amp;IF(VALUE(MID(A2423,6,2))&gt;=4,VALUE(LEFT(A2423,4)),VALUE(LEFT(A2423,4))-1)&amp;"-"&amp;TEXT(MOD(IF(VALUE(MID(A2423,6,2))&gt;=4,VALUE(LEFT(A2423,4)),VALUE(LEFT(A2423,4))-1)+1,100),"00")</f>
        <v>FY2022-23</v>
      </c>
      <c r="D2423" s="0" t="s">
        <v>169</v>
      </c>
      <c r="E2423" s="0" t="s">
        <v>169</v>
      </c>
      <c r="F2423" s="0" t="str">
        <f aca="false">INDEX(Mapping!$B$2:$B$465,MATCH(E2423,Mapping!$A$2:$A$465,0))</f>
        <v>JHABUA POWER</v>
      </c>
      <c r="G2423" s="0" t="str">
        <f aca="false">INDEX(Mapping!$C$2:$C$465,MATCH(E2423,Mapping!$A$2:$A$465,0))</f>
        <v>JHABUA POWER</v>
      </c>
      <c r="H2423" s="2" t="n">
        <v>4.5</v>
      </c>
      <c r="I2423" s="3" t="n">
        <v>0.1</v>
      </c>
    </row>
    <row r="2424" customFormat="false" ht="15" hidden="false" customHeight="false" outlineLevel="0" collapsed="false">
      <c r="A2424" s="0" t="s">
        <v>314</v>
      </c>
      <c r="B2424" s="0" t="n">
        <f aca="false">VALUE(LEFT(A2424,4))</f>
        <v>2022</v>
      </c>
      <c r="C2424" s="0" t="str">
        <f aca="false">"FY"&amp;IF(VALUE(MID(A2424,6,2))&gt;=4,VALUE(LEFT(A2424,4)),VALUE(LEFT(A2424,4))-1)&amp;"-"&amp;TEXT(MOD(IF(VALUE(MID(A2424,6,2))&gt;=4,VALUE(LEFT(A2424,4)),VALUE(LEFT(A2424,4))-1)+1,100),"00")</f>
        <v>FY2022-23</v>
      </c>
      <c r="D2424" s="0" t="s">
        <v>191</v>
      </c>
      <c r="E2424" s="0" t="s">
        <v>191</v>
      </c>
      <c r="F2424" s="0" t="str">
        <f aca="false">INDEX(Mapping!$B$2:$B$465,MATCH(E2424,Mapping!$A$2:$A$465,0))</f>
        <v>DIKCHU HEP</v>
      </c>
      <c r="G2424" s="0" t="str">
        <f aca="false">INDEX(Mapping!$C$2:$C$465,MATCH(E2424,Mapping!$A$2:$A$465,0))</f>
        <v>DIKCHU HEP</v>
      </c>
      <c r="H2424" s="2" t="n">
        <v>4.4</v>
      </c>
      <c r="I2424" s="3" t="n">
        <v>0.1</v>
      </c>
    </row>
    <row r="2425" customFormat="false" ht="15" hidden="false" customHeight="false" outlineLevel="0" collapsed="false">
      <c r="A2425" s="0" t="s">
        <v>314</v>
      </c>
      <c r="B2425" s="0" t="n">
        <f aca="false">VALUE(LEFT(A2425,4))</f>
        <v>2022</v>
      </c>
      <c r="C2425" s="0" t="str">
        <f aca="false">"FY"&amp;IF(VALUE(MID(A2425,6,2))&gt;=4,VALUE(LEFT(A2425,4)),VALUE(LEFT(A2425,4))-1)&amp;"-"&amp;TEXT(MOD(IF(VALUE(MID(A2425,6,2))&gt;=4,VALUE(LEFT(A2425,4)),VALUE(LEFT(A2425,4))-1)+1,100),"00")</f>
        <v>FY2022-23</v>
      </c>
      <c r="D2425" s="0" t="s">
        <v>203</v>
      </c>
      <c r="E2425" s="0" t="s">
        <v>203</v>
      </c>
      <c r="F2425" s="0" t="str">
        <f aca="false">INDEX(Mapping!$B$2:$B$465,MATCH(E2425,Mapping!$A$2:$A$465,0))</f>
        <v>ADHUNIK POWER</v>
      </c>
      <c r="G2425" s="0" t="str">
        <f aca="false">INDEX(Mapping!$C$2:$C$465,MATCH(E2425,Mapping!$A$2:$A$465,0))</f>
        <v>ADHUNIK POWER</v>
      </c>
      <c r="H2425" s="2" t="n">
        <v>4.34</v>
      </c>
      <c r="I2425" s="3" t="n">
        <v>0.1</v>
      </c>
    </row>
    <row r="2426" customFormat="false" ht="15" hidden="false" customHeight="false" outlineLevel="0" collapsed="false">
      <c r="A2426" s="0" t="s">
        <v>314</v>
      </c>
      <c r="B2426" s="0" t="n">
        <f aca="false">VALUE(LEFT(A2426,4))</f>
        <v>2022</v>
      </c>
      <c r="C2426" s="0" t="str">
        <f aca="false">"FY"&amp;IF(VALUE(MID(A2426,6,2))&gt;=4,VALUE(LEFT(A2426,4)),VALUE(LEFT(A2426,4))-1)&amp;"-"&amp;TEXT(MOD(IF(VALUE(MID(A2426,6,2))&gt;=4,VALUE(LEFT(A2426,4)),VALUE(LEFT(A2426,4))-1)+1,100),"00")</f>
        <v>FY2022-23</v>
      </c>
      <c r="D2426" s="0" t="s">
        <v>184</v>
      </c>
      <c r="E2426" s="0" t="s">
        <v>184</v>
      </c>
      <c r="F2426" s="0" t="str">
        <f aca="false">INDEX(Mapping!$B$2:$B$465,MATCH(E2426,Mapping!$A$2:$A$465,0))</f>
        <v>GMR KAMALANGA</v>
      </c>
      <c r="G2426" s="0" t="str">
        <f aca="false">INDEX(Mapping!$C$2:$C$465,MATCH(E2426,Mapping!$A$2:$A$465,0))</f>
        <v>GMR ENERGY</v>
      </c>
      <c r="H2426" s="2" t="n">
        <v>4.34</v>
      </c>
      <c r="I2426" s="3" t="n">
        <v>0.1</v>
      </c>
    </row>
    <row r="2427" customFormat="false" ht="15" hidden="false" customHeight="false" outlineLevel="0" collapsed="false">
      <c r="A2427" s="0" t="s">
        <v>314</v>
      </c>
      <c r="B2427" s="0" t="n">
        <f aca="false">VALUE(LEFT(A2427,4))</f>
        <v>2022</v>
      </c>
      <c r="C2427" s="0" t="str">
        <f aca="false">"FY"&amp;IF(VALUE(MID(A2427,6,2))&gt;=4,VALUE(LEFT(A2427,4)),VALUE(LEFT(A2427,4))-1)&amp;"-"&amp;TEXT(MOD(IF(VALUE(MID(A2427,6,2))&gt;=4,VALUE(LEFT(A2427,4)),VALUE(LEFT(A2427,4))-1)+1,100),"00")</f>
        <v>FY2022-23</v>
      </c>
      <c r="D2427" s="0" t="s">
        <v>224</v>
      </c>
      <c r="E2427" s="0" t="s">
        <v>224</v>
      </c>
      <c r="F2427" s="0" t="str">
        <f aca="false">INDEX(Mapping!$B$2:$B$465,MATCH(E2427,Mapping!$A$2:$A$465,0))</f>
        <v>RENEW SURYA RAVI</v>
      </c>
      <c r="G2427" s="0" t="str">
        <f aca="false">INDEX(Mapping!$C$2:$C$465,MATCH(E2427,Mapping!$A$2:$A$465,0))</f>
        <v>RENEW POWER (ALL SPVs)</v>
      </c>
      <c r="H2427" s="2" t="n">
        <v>3.95</v>
      </c>
      <c r="I2427" s="3" t="n">
        <v>0.09</v>
      </c>
    </row>
    <row r="2428" customFormat="false" ht="15" hidden="false" customHeight="false" outlineLevel="0" collapsed="false">
      <c r="A2428" s="0" t="s">
        <v>314</v>
      </c>
      <c r="B2428" s="0" t="n">
        <f aca="false">VALUE(LEFT(A2428,4))</f>
        <v>2022</v>
      </c>
      <c r="C2428" s="0" t="str">
        <f aca="false">"FY"&amp;IF(VALUE(MID(A2428,6,2))&gt;=4,VALUE(LEFT(A2428,4)),VALUE(LEFT(A2428,4))-1)&amp;"-"&amp;TEXT(MOD(IF(VALUE(MID(A2428,6,2))&gt;=4,VALUE(LEFT(A2428,4)),VALUE(LEFT(A2428,4))-1)+1,100),"00")</f>
        <v>FY2022-23</v>
      </c>
      <c r="D2428" s="0" t="s">
        <v>140</v>
      </c>
      <c r="E2428" s="0" t="s">
        <v>140</v>
      </c>
      <c r="F2428" s="0" t="str">
        <f aca="false">INDEX(Mapping!$B$2:$B$465,MATCH(E2428,Mapping!$A$2:$A$465,0))</f>
        <v>NEEPCO STATIONS</v>
      </c>
      <c r="G2428" s="0" t="str">
        <f aca="false">INDEX(Mapping!$C$2:$C$465,MATCH(E2428,Mapping!$A$2:$A$465,0))</f>
        <v>NEEPCO STATIONS</v>
      </c>
      <c r="H2428" s="2" t="n">
        <v>3.21</v>
      </c>
      <c r="I2428" s="3" t="n">
        <v>0.07</v>
      </c>
    </row>
    <row r="2429" customFormat="false" ht="15" hidden="false" customHeight="false" outlineLevel="0" collapsed="false">
      <c r="A2429" s="0" t="s">
        <v>314</v>
      </c>
      <c r="B2429" s="0" t="n">
        <f aca="false">VALUE(LEFT(A2429,4))</f>
        <v>2022</v>
      </c>
      <c r="C2429" s="0" t="str">
        <f aca="false">"FY"&amp;IF(VALUE(MID(A2429,6,2))&gt;=4,VALUE(LEFT(A2429,4)),VALUE(LEFT(A2429,4))-1)&amp;"-"&amp;TEXT(MOD(IF(VALUE(MID(A2429,6,2))&gt;=4,VALUE(LEFT(A2429,4)),VALUE(LEFT(A2429,4))-1)+1,100),"00")</f>
        <v>FY2022-23</v>
      </c>
      <c r="D2429" s="0" t="s">
        <v>154</v>
      </c>
      <c r="E2429" s="0" t="s">
        <v>154</v>
      </c>
      <c r="F2429" s="0" t="str">
        <f aca="false">INDEX(Mapping!$B$2:$B$465,MATCH(E2429,Mapping!$A$2:$A$465,0))</f>
        <v>DVC</v>
      </c>
      <c r="G2429" s="0" t="str">
        <f aca="false">INDEX(Mapping!$C$2:$C$465,MATCH(E2429,Mapping!$A$2:$A$465,0))</f>
        <v>DVC</v>
      </c>
      <c r="H2429" s="2" t="n">
        <v>2.99</v>
      </c>
      <c r="I2429" s="3" t="n">
        <v>0.07</v>
      </c>
    </row>
    <row r="2430" customFormat="false" ht="15" hidden="false" customHeight="false" outlineLevel="0" collapsed="false">
      <c r="A2430" s="0" t="s">
        <v>314</v>
      </c>
      <c r="B2430" s="0" t="n">
        <f aca="false">VALUE(LEFT(A2430,4))</f>
        <v>2022</v>
      </c>
      <c r="C2430" s="0" t="str">
        <f aca="false">"FY"&amp;IF(VALUE(MID(A2430,6,2))&gt;=4,VALUE(LEFT(A2430,4)),VALUE(LEFT(A2430,4))-1)&amp;"-"&amp;TEXT(MOD(IF(VALUE(MID(A2430,6,2))&gt;=4,VALUE(LEFT(A2430,4)),VALUE(LEFT(A2430,4))-1)+1,100),"00")</f>
        <v>FY2022-23</v>
      </c>
      <c r="D2430" s="0" t="s">
        <v>54</v>
      </c>
      <c r="E2430" s="0" t="s">
        <v>54</v>
      </c>
      <c r="F2430" s="0" t="str">
        <f aca="false">INDEX(Mapping!$B$2:$B$465,MATCH(E2430,Mapping!$A$2:$A$465,0))</f>
        <v>JAMMU &amp; KASHMIR</v>
      </c>
      <c r="G2430" s="0" t="str">
        <f aca="false">INDEX(Mapping!$C$2:$C$465,MATCH(E2430,Mapping!$A$2:$A$465,0))</f>
        <v>JAMMU &amp; KASHMIR</v>
      </c>
      <c r="H2430" s="2" t="n">
        <v>2.69</v>
      </c>
      <c r="I2430" s="3" t="n">
        <v>0.06</v>
      </c>
    </row>
    <row r="2431" customFormat="false" ht="15" hidden="false" customHeight="false" outlineLevel="0" collapsed="false">
      <c r="A2431" s="0" t="s">
        <v>314</v>
      </c>
      <c r="B2431" s="0" t="n">
        <f aca="false">VALUE(LEFT(A2431,4))</f>
        <v>2022</v>
      </c>
      <c r="C2431" s="0" t="str">
        <f aca="false">"FY"&amp;IF(VALUE(MID(A2431,6,2))&gt;=4,VALUE(LEFT(A2431,4)),VALUE(LEFT(A2431,4))-1)&amp;"-"&amp;TEXT(MOD(IF(VALUE(MID(A2431,6,2))&gt;=4,VALUE(LEFT(A2431,4)),VALUE(LEFT(A2431,4))-1)+1,100),"00")</f>
        <v>FY2022-23</v>
      </c>
      <c r="D2431" s="0" t="s">
        <v>412</v>
      </c>
      <c r="E2431" s="0" t="s">
        <v>412</v>
      </c>
      <c r="F2431" s="0" t="str">
        <f aca="false">INDEX(Mapping!$B$2:$B$465,MATCH(E2431,Mapping!$A$2:$A$465,0))</f>
        <v>CGPL</v>
      </c>
      <c r="G2431" s="0" t="str">
        <f aca="false">INDEX(Mapping!$C$2:$C$465,MATCH(E2431,Mapping!$A$2:$A$465,0))</f>
        <v>CGPL</v>
      </c>
      <c r="H2431" s="2" t="n">
        <v>2.63</v>
      </c>
      <c r="I2431" s="3" t="n">
        <v>0.06</v>
      </c>
    </row>
    <row r="2432" customFormat="false" ht="15" hidden="false" customHeight="false" outlineLevel="0" collapsed="false">
      <c r="A2432" s="0" t="s">
        <v>314</v>
      </c>
      <c r="B2432" s="0" t="n">
        <f aca="false">VALUE(LEFT(A2432,4))</f>
        <v>2022</v>
      </c>
      <c r="C2432" s="0" t="str">
        <f aca="false">"FY"&amp;IF(VALUE(MID(A2432,6,2))&gt;=4,VALUE(LEFT(A2432,4)),VALUE(LEFT(A2432,4))-1)&amp;"-"&amp;TEXT(MOD(IF(VALUE(MID(A2432,6,2))&gt;=4,VALUE(LEFT(A2432,4)),VALUE(LEFT(A2432,4))-1)+1,100),"00")</f>
        <v>FY2022-23</v>
      </c>
      <c r="D2432" s="0" t="s">
        <v>648</v>
      </c>
      <c r="E2432" s="0" t="s">
        <v>91</v>
      </c>
      <c r="F2432" s="0" t="str">
        <f aca="false">INDEX(Mapping!$B$2:$B$465,MATCH(E2432,Mapping!$A$2:$A$465,0))</f>
        <v>AM/NS INDIA (HAZIRA)</v>
      </c>
      <c r="G2432" s="0" t="str">
        <f aca="false">INDEX(Mapping!$C$2:$C$465,MATCH(E2432,Mapping!$A$2:$A$465,0))</f>
        <v>AM/NS INDIA (HAZIRA)</v>
      </c>
      <c r="H2432" s="2" t="n">
        <v>2.5</v>
      </c>
      <c r="I2432" s="3" t="n">
        <v>0.06</v>
      </c>
    </row>
    <row r="2433" customFormat="false" ht="15" hidden="false" customHeight="false" outlineLevel="0" collapsed="false">
      <c r="A2433" s="0" t="s">
        <v>314</v>
      </c>
      <c r="B2433" s="0" t="n">
        <f aca="false">VALUE(LEFT(A2433,4))</f>
        <v>2022</v>
      </c>
      <c r="C2433" s="0" t="str">
        <f aca="false">"FY"&amp;IF(VALUE(MID(A2433,6,2))&gt;=4,VALUE(LEFT(A2433,4)),VALUE(LEFT(A2433,4))-1)&amp;"-"&amp;TEXT(MOD(IF(VALUE(MID(A2433,6,2))&gt;=4,VALUE(LEFT(A2433,4)),VALUE(LEFT(A2433,4))-1)+1,100),"00")</f>
        <v>FY2022-23</v>
      </c>
      <c r="D2433" s="0" t="s">
        <v>327</v>
      </c>
      <c r="E2433" s="0" t="s">
        <v>327</v>
      </c>
      <c r="F2433" s="0" t="str">
        <f aca="false">INDEX(Mapping!$B$2:$B$465,MATCH(E2433,Mapping!$A$2:$A$465,0))</f>
        <v>LANCO BUDHIL</v>
      </c>
      <c r="G2433" s="0" t="str">
        <f aca="false">INDEX(Mapping!$C$2:$C$465,MATCH(E2433,Mapping!$A$2:$A$465,0))</f>
        <v>GREENKO GROUP</v>
      </c>
      <c r="H2433" s="2" t="n">
        <v>1.76</v>
      </c>
      <c r="I2433" s="3" t="n">
        <v>0.04</v>
      </c>
    </row>
    <row r="2434" customFormat="false" ht="15" hidden="false" customHeight="false" outlineLevel="0" collapsed="false">
      <c r="A2434" s="0" t="s">
        <v>314</v>
      </c>
      <c r="B2434" s="0" t="n">
        <f aca="false">VALUE(LEFT(A2434,4))</f>
        <v>2022</v>
      </c>
      <c r="C2434" s="0" t="str">
        <f aca="false">"FY"&amp;IF(VALUE(MID(A2434,6,2))&gt;=4,VALUE(LEFT(A2434,4)),VALUE(LEFT(A2434,4))-1)&amp;"-"&amp;TEXT(MOD(IF(VALUE(MID(A2434,6,2))&gt;=4,VALUE(LEFT(A2434,4)),VALUE(LEFT(A2434,4))-1)+1,100),"00")</f>
        <v>FY2022-23</v>
      </c>
      <c r="D2434" s="0" t="s">
        <v>217</v>
      </c>
      <c r="E2434" s="0" t="s">
        <v>217</v>
      </c>
      <c r="F2434" s="0" t="str">
        <f aca="false">INDEX(Mapping!$B$2:$B$465,MATCH(E2434,Mapping!$A$2:$A$465,0))</f>
        <v>SHREE CEMENT</v>
      </c>
      <c r="G2434" s="0" t="str">
        <f aca="false">INDEX(Mapping!$C$2:$C$465,MATCH(E2434,Mapping!$A$2:$A$465,0))</f>
        <v>SHREE CEMENT</v>
      </c>
      <c r="H2434" s="2" t="n">
        <v>1.12</v>
      </c>
      <c r="I2434" s="3" t="n">
        <v>0.03</v>
      </c>
    </row>
    <row r="2435" customFormat="false" ht="15" hidden="false" customHeight="false" outlineLevel="0" collapsed="false">
      <c r="A2435" s="0" t="s">
        <v>314</v>
      </c>
      <c r="B2435" s="0" t="n">
        <f aca="false">VALUE(LEFT(A2435,4))</f>
        <v>2022</v>
      </c>
      <c r="C2435" s="0" t="str">
        <f aca="false">"FY"&amp;IF(VALUE(MID(A2435,6,2))&gt;=4,VALUE(LEFT(A2435,4)),VALUE(LEFT(A2435,4))-1)&amp;"-"&amp;TEXT(MOD(IF(VALUE(MID(A2435,6,2))&gt;=4,VALUE(LEFT(A2435,4)),VALUE(LEFT(A2435,4))-1)+1,100),"00")</f>
        <v>FY2022-23</v>
      </c>
      <c r="D2435" s="0" t="s">
        <v>265</v>
      </c>
      <c r="E2435" s="0" t="s">
        <v>265</v>
      </c>
      <c r="F2435" s="0" t="str">
        <f aca="false">INDEX(Mapping!$B$2:$B$465,MATCH(E2435,Mapping!$A$2:$A$465,0))</f>
        <v>NTPC STATIONS</v>
      </c>
      <c r="G2435" s="0" t="str">
        <f aca="false">INDEX(Mapping!$C$2:$C$465,MATCH(E2435,Mapping!$A$2:$A$465,0))</f>
        <v>NTPC GROUP</v>
      </c>
      <c r="H2435" s="2" t="n">
        <v>0.96</v>
      </c>
      <c r="I2435" s="3" t="n">
        <v>0.02</v>
      </c>
    </row>
    <row r="2436" customFormat="false" ht="15" hidden="false" customHeight="false" outlineLevel="0" collapsed="false">
      <c r="A2436" s="0" t="s">
        <v>314</v>
      </c>
      <c r="B2436" s="0" t="n">
        <f aca="false">VALUE(LEFT(A2436,4))</f>
        <v>2022</v>
      </c>
      <c r="C2436" s="0" t="str">
        <f aca="false">"FY"&amp;IF(VALUE(MID(A2436,6,2))&gt;=4,VALUE(LEFT(A2436,4)),VALUE(LEFT(A2436,4))-1)&amp;"-"&amp;TEXT(MOD(IF(VALUE(MID(A2436,6,2))&gt;=4,VALUE(LEFT(A2436,4)),VALUE(LEFT(A2436,4))-1)+1,100),"00")</f>
        <v>FY2022-23</v>
      </c>
      <c r="D2436" s="0" t="s">
        <v>319</v>
      </c>
      <c r="E2436" s="0" t="s">
        <v>319</v>
      </c>
      <c r="F2436" s="0" t="str">
        <f aca="false">INDEX(Mapping!$B$2:$B$465,MATCH(E2436,Mapping!$A$2:$A$465,0))</f>
        <v>SORANG HEP</v>
      </c>
      <c r="G2436" s="0" t="str">
        <f aca="false">INDEX(Mapping!$C$2:$C$465,MATCH(E2436,Mapping!$A$2:$A$465,0))</f>
        <v>SORANG HEP</v>
      </c>
      <c r="H2436" s="2" t="n">
        <v>0.89</v>
      </c>
      <c r="I2436" s="3" t="n">
        <v>0.02</v>
      </c>
    </row>
    <row r="2437" customFormat="false" ht="15" hidden="false" customHeight="false" outlineLevel="0" collapsed="false">
      <c r="A2437" s="0" t="s">
        <v>314</v>
      </c>
      <c r="B2437" s="0" t="n">
        <f aca="false">VALUE(LEFT(A2437,4))</f>
        <v>2022</v>
      </c>
      <c r="C2437" s="0" t="str">
        <f aca="false">"FY"&amp;IF(VALUE(MID(A2437,6,2))&gt;=4,VALUE(LEFT(A2437,4)),VALUE(LEFT(A2437,4))-1)&amp;"-"&amp;TEXT(MOD(IF(VALUE(MID(A2437,6,2))&gt;=4,VALUE(LEFT(A2437,4)),VALUE(LEFT(A2437,4))-1)+1,100),"00")</f>
        <v>FY2022-23</v>
      </c>
      <c r="D2437" s="0" t="s">
        <v>155</v>
      </c>
      <c r="E2437" s="0" t="s">
        <v>155</v>
      </c>
      <c r="F2437" s="0" t="str">
        <f aca="false">INDEX(Mapping!$B$2:$B$465,MATCH(E2437,Mapping!$A$2:$A$465,0))</f>
        <v>SKS POWER</v>
      </c>
      <c r="G2437" s="0" t="str">
        <f aca="false">INDEX(Mapping!$C$2:$C$465,MATCH(E2437,Mapping!$A$2:$A$465,0))</f>
        <v>SKS POWER</v>
      </c>
      <c r="H2437" s="2" t="n">
        <v>0.47</v>
      </c>
      <c r="I2437" s="3" t="n">
        <v>0.01</v>
      </c>
    </row>
    <row r="2438" customFormat="false" ht="15" hidden="false" customHeight="false" outlineLevel="0" collapsed="false">
      <c r="A2438" s="0" t="s">
        <v>314</v>
      </c>
      <c r="B2438" s="0" t="n">
        <f aca="false">VALUE(LEFT(A2438,4))</f>
        <v>2022</v>
      </c>
      <c r="C2438" s="0" t="str">
        <f aca="false">"FY"&amp;IF(VALUE(MID(A2438,6,2))&gt;=4,VALUE(LEFT(A2438,4)),VALUE(LEFT(A2438,4))-1)&amp;"-"&amp;TEXT(MOD(IF(VALUE(MID(A2438,6,2))&gt;=4,VALUE(LEFT(A2438,4)),VALUE(LEFT(A2438,4))-1)+1,100),"00")</f>
        <v>FY2022-23</v>
      </c>
      <c r="D2438" s="0" t="s">
        <v>163</v>
      </c>
      <c r="E2438" s="0" t="s">
        <v>163</v>
      </c>
      <c r="F2438" s="0" t="str">
        <f aca="false">INDEX(Mapping!$B$2:$B$465,MATCH(E2438,Mapping!$A$2:$A$465,0))</f>
        <v>NTPC STATIONS</v>
      </c>
      <c r="G2438" s="0" t="str">
        <f aca="false">INDEX(Mapping!$C$2:$C$465,MATCH(E2438,Mapping!$A$2:$A$465,0))</f>
        <v>NTPC GROUP</v>
      </c>
      <c r="H2438" s="2" t="n">
        <v>0.42</v>
      </c>
      <c r="I2438" s="3" t="n">
        <v>0.01</v>
      </c>
    </row>
    <row r="2439" customFormat="false" ht="15" hidden="false" customHeight="false" outlineLevel="0" collapsed="false">
      <c r="A2439" s="0" t="s">
        <v>314</v>
      </c>
      <c r="B2439" s="0" t="n">
        <f aca="false">VALUE(LEFT(A2439,4))</f>
        <v>2022</v>
      </c>
      <c r="C2439" s="0" t="str">
        <f aca="false">"FY"&amp;IF(VALUE(MID(A2439,6,2))&gt;=4,VALUE(LEFT(A2439,4)),VALUE(LEFT(A2439,4))-1)&amp;"-"&amp;TEXT(MOD(IF(VALUE(MID(A2439,6,2))&gt;=4,VALUE(LEFT(A2439,4)),VALUE(LEFT(A2439,4))-1)+1,100),"00")</f>
        <v>FY2022-23</v>
      </c>
      <c r="D2439" s="0" t="s">
        <v>235</v>
      </c>
      <c r="E2439" s="0" t="s">
        <v>235</v>
      </c>
      <c r="F2439" s="0" t="str">
        <f aca="false">INDEX(Mapping!$B$2:$B$465,MATCH(E2439,Mapping!$A$2:$A$465,0))</f>
        <v>ITPCL (IL&amp;FS TAMIL NADU)</v>
      </c>
      <c r="G2439" s="0" t="str">
        <f aca="false">INDEX(Mapping!$C$2:$C$465,MATCH(E2439,Mapping!$A$2:$A$465,0))</f>
        <v>ITPCL (IL&amp;FS TAMIL NADU)</v>
      </c>
      <c r="H2439" s="2" t="n">
        <v>0.33</v>
      </c>
      <c r="I2439" s="3" t="n">
        <v>0.01</v>
      </c>
    </row>
    <row r="2440" customFormat="false" ht="15" hidden="false" customHeight="false" outlineLevel="0" collapsed="false">
      <c r="A2440" s="0" t="s">
        <v>314</v>
      </c>
      <c r="B2440" s="0" t="n">
        <f aca="false">VALUE(LEFT(A2440,4))</f>
        <v>2022</v>
      </c>
      <c r="C2440" s="0" t="str">
        <f aca="false">"FY"&amp;IF(VALUE(MID(A2440,6,2))&gt;=4,VALUE(LEFT(A2440,4)),VALUE(LEFT(A2440,4))-1)&amp;"-"&amp;TEXT(MOD(IF(VALUE(MID(A2440,6,2))&gt;=4,VALUE(LEFT(A2440,4)),VALUE(LEFT(A2440,4))-1)+1,100),"00")</f>
        <v>FY2022-23</v>
      </c>
      <c r="D2440" s="0" t="s">
        <v>211</v>
      </c>
      <c r="E2440" s="0" t="s">
        <v>211</v>
      </c>
      <c r="F2440" s="0" t="str">
        <f aca="false">INDEX(Mapping!$B$2:$B$465,MATCH(E2440,Mapping!$A$2:$A$465,0))</f>
        <v>SINGOLI BHATWARI HEP</v>
      </c>
      <c r="G2440" s="0" t="str">
        <f aca="false">INDEX(Mapping!$C$2:$C$465,MATCH(E2440,Mapping!$A$2:$A$465,0))</f>
        <v>SINGOLI BHATWARI HEP</v>
      </c>
      <c r="H2440" s="2" t="n">
        <v>0.21</v>
      </c>
      <c r="I2440" s="3" t="n">
        <v>0.005</v>
      </c>
    </row>
    <row r="2441" customFormat="false" ht="15" hidden="false" customHeight="false" outlineLevel="0" collapsed="false">
      <c r="A2441" s="0" t="s">
        <v>314</v>
      </c>
      <c r="B2441" s="0" t="n">
        <f aca="false">VALUE(LEFT(A2441,4))</f>
        <v>2022</v>
      </c>
      <c r="C2441" s="0" t="str">
        <f aca="false">"FY"&amp;IF(VALUE(MID(A2441,6,2))&gt;=4,VALUE(LEFT(A2441,4)),VALUE(LEFT(A2441,4))-1)&amp;"-"&amp;TEXT(MOD(IF(VALUE(MID(A2441,6,2))&gt;=4,VALUE(LEFT(A2441,4)),VALUE(LEFT(A2441,4))-1)+1,100),"00")</f>
        <v>FY2022-23</v>
      </c>
      <c r="D2441" s="0" t="s">
        <v>214</v>
      </c>
      <c r="E2441" s="0" t="s">
        <v>214</v>
      </c>
      <c r="F2441" s="0" t="str">
        <f aca="false">INDEX(Mapping!$B$2:$B$465,MATCH(E2441,Mapping!$A$2:$A$465,0))</f>
        <v>NLC INDIA</v>
      </c>
      <c r="G2441" s="0" t="str">
        <f aca="false">INDEX(Mapping!$C$2:$C$465,MATCH(E2441,Mapping!$A$2:$A$465,0))</f>
        <v>NLC INDIA GROUP</v>
      </c>
      <c r="H2441" s="2" t="n">
        <v>0.19</v>
      </c>
      <c r="I2441" s="3" t="n">
        <v>0.004</v>
      </c>
    </row>
    <row r="2442" customFormat="false" ht="15" hidden="false" customHeight="false" outlineLevel="0" collapsed="false">
      <c r="A2442" s="0" t="s">
        <v>314</v>
      </c>
      <c r="B2442" s="0" t="n">
        <f aca="false">VALUE(LEFT(A2442,4))</f>
        <v>2022</v>
      </c>
      <c r="C2442" s="0" t="str">
        <f aca="false">"FY"&amp;IF(VALUE(MID(A2442,6,2))&gt;=4,VALUE(LEFT(A2442,4)),VALUE(LEFT(A2442,4))-1)&amp;"-"&amp;TEXT(MOD(IF(VALUE(MID(A2442,6,2))&gt;=4,VALUE(LEFT(A2442,4)),VALUE(LEFT(A2442,4))-1)+1,100),"00")</f>
        <v>FY2022-23</v>
      </c>
      <c r="D2442" s="0" t="s">
        <v>315</v>
      </c>
      <c r="E2442" s="0" t="s">
        <v>315</v>
      </c>
      <c r="F2442" s="0" t="str">
        <f aca="false">INDEX(Mapping!$B$2:$B$465,MATCH(E2442,Mapping!$A$2:$A$465,0))</f>
        <v>DHARIWAL INFRASTRUCTURE</v>
      </c>
      <c r="G2442" s="0" t="str">
        <f aca="false">INDEX(Mapping!$C$2:$C$465,MATCH(E2442,Mapping!$A$2:$A$465,0))</f>
        <v>DHARIWAL INFRASTRUCTURE</v>
      </c>
      <c r="H2442" s="2" t="n">
        <v>0.1</v>
      </c>
      <c r="I2442" s="3" t="n">
        <v>0.002</v>
      </c>
    </row>
    <row r="2443" customFormat="false" ht="15" hidden="false" customHeight="false" outlineLevel="0" collapsed="false">
      <c r="A2443" s="0" t="s">
        <v>314</v>
      </c>
      <c r="B2443" s="0" t="n">
        <f aca="false">VALUE(LEFT(A2443,4))</f>
        <v>2022</v>
      </c>
      <c r="C2443" s="0" t="str">
        <f aca="false">"FY"&amp;IF(VALUE(MID(A2443,6,2))&gt;=4,VALUE(LEFT(A2443,4)),VALUE(LEFT(A2443,4))-1)&amp;"-"&amp;TEXT(MOD(IF(VALUE(MID(A2443,6,2))&gt;=4,VALUE(LEFT(A2443,4)),VALUE(LEFT(A2443,4))-1)+1,100),"00")</f>
        <v>FY2022-23</v>
      </c>
      <c r="D2443" s="0" t="s">
        <v>523</v>
      </c>
      <c r="E2443" s="0" t="s">
        <v>523</v>
      </c>
      <c r="F2443" s="0" t="str">
        <f aca="false">INDEX(Mapping!$B$2:$B$465,MATCH(E2443,Mapping!$A$2:$A$465,0))</f>
        <v>OSTRO</v>
      </c>
      <c r="G2443" s="0" t="str">
        <f aca="false">INDEX(Mapping!$C$2:$C$465,MATCH(E2443,Mapping!$A$2:$A$465,0))</f>
        <v>OSTRO</v>
      </c>
      <c r="H2443" s="2" t="n">
        <v>0.05</v>
      </c>
      <c r="I2443" s="3" t="n">
        <v>0.001</v>
      </c>
    </row>
    <row r="2444" customFormat="false" ht="15" hidden="false" customHeight="false" outlineLevel="0" collapsed="false">
      <c r="A2444" s="0" t="s">
        <v>314</v>
      </c>
      <c r="B2444" s="0" t="n">
        <f aca="false">VALUE(LEFT(A2444,4))</f>
        <v>2022</v>
      </c>
      <c r="C2444" s="0" t="str">
        <f aca="false">"FY"&amp;IF(VALUE(MID(A2444,6,2))&gt;=4,VALUE(LEFT(A2444,4)),VALUE(LEFT(A2444,4))-1)&amp;"-"&amp;TEXT(MOD(IF(VALUE(MID(A2444,6,2))&gt;=4,VALUE(LEFT(A2444,4)),VALUE(LEFT(A2444,4))-1)+1,100),"00")</f>
        <v>FY2022-23</v>
      </c>
      <c r="D2444" s="0" t="s">
        <v>131</v>
      </c>
      <c r="E2444" s="0" t="s">
        <v>131</v>
      </c>
      <c r="F2444" s="0" t="str">
        <f aca="false">INDEX(Mapping!$B$2:$B$465,MATCH(E2444,Mapping!$A$2:$A$465,0))</f>
        <v>KSK MAHANADI</v>
      </c>
      <c r="G2444" s="0" t="str">
        <f aca="false">INDEX(Mapping!$C$2:$C$465,MATCH(E2444,Mapping!$A$2:$A$465,0))</f>
        <v>JSW ENERGY (INCL. KSK MAHANADI)</v>
      </c>
      <c r="H2444" s="2" t="n">
        <v>0.03</v>
      </c>
      <c r="I2444" s="3" t="n">
        <v>0.001</v>
      </c>
    </row>
    <row r="2445" customFormat="false" ht="15" hidden="false" customHeight="false" outlineLevel="0" collapsed="false">
      <c r="A2445" s="0" t="s">
        <v>260</v>
      </c>
      <c r="B2445" s="0" t="n">
        <f aca="false">VALUE(LEFT(A2445,4))</f>
        <v>2022</v>
      </c>
      <c r="C2445" s="0" t="str">
        <f aca="false">"FY"&amp;IF(VALUE(MID(A2445,6,2))&gt;=4,VALUE(LEFT(A2445,4)),VALUE(LEFT(A2445,4))-1)&amp;"-"&amp;TEXT(MOD(IF(VALUE(MID(A2445,6,2))&gt;=4,VALUE(LEFT(A2445,4)),VALUE(LEFT(A2445,4))-1)+1,100),"00")</f>
        <v>FY2022-23</v>
      </c>
      <c r="D2445" s="0" t="s">
        <v>36</v>
      </c>
      <c r="E2445" s="0" t="s">
        <v>36</v>
      </c>
      <c r="F2445" s="0" t="str">
        <f aca="false">INDEX(Mapping!$B$2:$B$465,MATCH(E2445,Mapping!$A$2:$A$465,0))</f>
        <v>UTTAR PRADESH</v>
      </c>
      <c r="G2445" s="0" t="str">
        <f aca="false">INDEX(Mapping!$C$2:$C$465,MATCH(E2445,Mapping!$A$2:$A$465,0))</f>
        <v>UTTAR PRADESH</v>
      </c>
      <c r="H2445" s="2" t="n">
        <v>1127.05</v>
      </c>
      <c r="I2445" s="3" t="n">
        <v>22.17</v>
      </c>
    </row>
    <row r="2446" customFormat="false" ht="15" hidden="false" customHeight="false" outlineLevel="0" collapsed="false">
      <c r="A2446" s="0" t="s">
        <v>260</v>
      </c>
      <c r="B2446" s="0" t="n">
        <f aca="false">VALUE(LEFT(A2446,4))</f>
        <v>2022</v>
      </c>
      <c r="C2446" s="0" t="str">
        <f aca="false">"FY"&amp;IF(VALUE(MID(A2446,6,2))&gt;=4,VALUE(LEFT(A2446,4)),VALUE(LEFT(A2446,4))-1)&amp;"-"&amp;TEXT(MOD(IF(VALUE(MID(A2446,6,2))&gt;=4,VALUE(LEFT(A2446,4)),VALUE(LEFT(A2446,4))-1)+1,100),"00")</f>
        <v>FY2022-23</v>
      </c>
      <c r="D2446" s="0" t="s">
        <v>39</v>
      </c>
      <c r="E2446" s="0" t="s">
        <v>39</v>
      </c>
      <c r="F2446" s="0" t="str">
        <f aca="false">INDEX(Mapping!$B$2:$B$465,MATCH(E2446,Mapping!$A$2:$A$465,0))</f>
        <v>WEST BENGAL</v>
      </c>
      <c r="G2446" s="0" t="str">
        <f aca="false">INDEX(Mapping!$C$2:$C$465,MATCH(E2446,Mapping!$A$2:$A$465,0))</f>
        <v>WEST BENGAL</v>
      </c>
      <c r="H2446" s="2" t="n">
        <v>977.42</v>
      </c>
      <c r="I2446" s="3" t="n">
        <v>19.23</v>
      </c>
    </row>
    <row r="2447" customFormat="false" ht="15" hidden="false" customHeight="false" outlineLevel="0" collapsed="false">
      <c r="A2447" s="0" t="s">
        <v>260</v>
      </c>
      <c r="B2447" s="0" t="n">
        <f aca="false">VALUE(LEFT(A2447,4))</f>
        <v>2022</v>
      </c>
      <c r="C2447" s="0" t="str">
        <f aca="false">"FY"&amp;IF(VALUE(MID(A2447,6,2))&gt;=4,VALUE(LEFT(A2447,4)),VALUE(LEFT(A2447,4))-1)&amp;"-"&amp;TEXT(MOD(IF(VALUE(MID(A2447,6,2))&gt;=4,VALUE(LEFT(A2447,4)),VALUE(LEFT(A2447,4))-1)+1,100),"00")</f>
        <v>FY2022-23</v>
      </c>
      <c r="D2447" s="0" t="s">
        <v>46</v>
      </c>
      <c r="E2447" s="0" t="s">
        <v>46</v>
      </c>
      <c r="F2447" s="0" t="str">
        <f aca="false">INDEX(Mapping!$B$2:$B$465,MATCH(E2447,Mapping!$A$2:$A$465,0))</f>
        <v>CHHATTISGARH</v>
      </c>
      <c r="G2447" s="0" t="str">
        <f aca="false">INDEX(Mapping!$C$2:$C$465,MATCH(E2447,Mapping!$A$2:$A$465,0))</f>
        <v>CHHATTISGARH</v>
      </c>
      <c r="H2447" s="2" t="n">
        <v>481.41</v>
      </c>
      <c r="I2447" s="3" t="n">
        <v>9.47</v>
      </c>
    </row>
    <row r="2448" customFormat="false" ht="15" hidden="false" customHeight="false" outlineLevel="0" collapsed="false">
      <c r="A2448" s="0" t="s">
        <v>260</v>
      </c>
      <c r="B2448" s="0" t="n">
        <f aca="false">VALUE(LEFT(A2448,4))</f>
        <v>2022</v>
      </c>
      <c r="C2448" s="0" t="str">
        <f aca="false">"FY"&amp;IF(VALUE(MID(A2448,6,2))&gt;=4,VALUE(LEFT(A2448,4)),VALUE(LEFT(A2448,4))-1)&amp;"-"&amp;TEXT(MOD(IF(VALUE(MID(A2448,6,2))&gt;=4,VALUE(LEFT(A2448,4)),VALUE(LEFT(A2448,4))-1)+1,100),"00")</f>
        <v>FY2022-23</v>
      </c>
      <c r="D2448" s="0" t="s">
        <v>45</v>
      </c>
      <c r="E2448" s="0" t="s">
        <v>45</v>
      </c>
      <c r="F2448" s="0" t="str">
        <f aca="false">INDEX(Mapping!$B$2:$B$465,MATCH(E2448,Mapping!$A$2:$A$465,0))</f>
        <v>BIHAR</v>
      </c>
      <c r="G2448" s="0" t="str">
        <f aca="false">INDEX(Mapping!$C$2:$C$465,MATCH(E2448,Mapping!$A$2:$A$465,0))</f>
        <v>BIHAR</v>
      </c>
      <c r="H2448" s="2" t="n">
        <v>463.21</v>
      </c>
      <c r="I2448" s="3" t="n">
        <v>9.11</v>
      </c>
    </row>
    <row r="2449" customFormat="false" ht="15" hidden="false" customHeight="false" outlineLevel="0" collapsed="false">
      <c r="A2449" s="0" t="s">
        <v>260</v>
      </c>
      <c r="B2449" s="0" t="n">
        <f aca="false">VALUE(LEFT(A2449,4))</f>
        <v>2022</v>
      </c>
      <c r="C2449" s="0" t="str">
        <f aca="false">"FY"&amp;IF(VALUE(MID(A2449,6,2))&gt;=4,VALUE(LEFT(A2449,4)),VALUE(LEFT(A2449,4))-1)&amp;"-"&amp;TEXT(MOD(IF(VALUE(MID(A2449,6,2))&gt;=4,VALUE(LEFT(A2449,4)),VALUE(LEFT(A2449,4))-1)+1,100),"00")</f>
        <v>FY2022-23</v>
      </c>
      <c r="D2449" s="0" t="s">
        <v>57</v>
      </c>
      <c r="E2449" s="0" t="s">
        <v>57</v>
      </c>
      <c r="F2449" s="0" t="str">
        <f aca="false">INDEX(Mapping!$B$2:$B$465,MATCH(E2449,Mapping!$A$2:$A$465,0))</f>
        <v>SEIL ENERGY INDIA (EX-SEMBCORP)</v>
      </c>
      <c r="G2449" s="0" t="str">
        <f aca="false">INDEX(Mapping!$C$2:$C$465,MATCH(E2449,Mapping!$A$2:$A$465,0))</f>
        <v>SEIL ENERGY INDIA</v>
      </c>
      <c r="H2449" s="2" t="n">
        <v>249.46</v>
      </c>
      <c r="I2449" s="3" t="n">
        <v>4.91</v>
      </c>
    </row>
    <row r="2450" customFormat="false" ht="15" hidden="false" customHeight="false" outlineLevel="0" collapsed="false">
      <c r="A2450" s="0" t="s">
        <v>260</v>
      </c>
      <c r="B2450" s="0" t="n">
        <f aca="false">VALUE(LEFT(A2450,4))</f>
        <v>2022</v>
      </c>
      <c r="C2450" s="0" t="str">
        <f aca="false">"FY"&amp;IF(VALUE(MID(A2450,6,2))&gt;=4,VALUE(LEFT(A2450,4)),VALUE(LEFT(A2450,4))-1)&amp;"-"&amp;TEXT(MOD(IF(VALUE(MID(A2450,6,2))&gt;=4,VALUE(LEFT(A2450,4)),VALUE(LEFT(A2450,4))-1)+1,100),"00")</f>
        <v>FY2022-23</v>
      </c>
      <c r="D2450" s="0" t="s">
        <v>74</v>
      </c>
      <c r="E2450" s="0" t="s">
        <v>74</v>
      </c>
      <c r="F2450" s="0" t="str">
        <f aca="false">INDEX(Mapping!$B$2:$B$465,MATCH(E2450,Mapping!$A$2:$A$465,0))</f>
        <v>NEPAL (NEA / NVVN)</v>
      </c>
      <c r="G2450" s="0" t="str">
        <f aca="false">INDEX(Mapping!$C$2:$C$465,MATCH(E2450,Mapping!$A$2:$A$465,0))</f>
        <v>NEPAL (NEA / NVVN)</v>
      </c>
      <c r="H2450" s="2" t="n">
        <v>176.39</v>
      </c>
      <c r="I2450" s="3" t="n">
        <v>3.47</v>
      </c>
    </row>
    <row r="2451" customFormat="false" ht="15" hidden="false" customHeight="false" outlineLevel="0" collapsed="false">
      <c r="A2451" s="0" t="s">
        <v>260</v>
      </c>
      <c r="B2451" s="0" t="n">
        <f aca="false">VALUE(LEFT(A2451,4))</f>
        <v>2022</v>
      </c>
      <c r="C2451" s="0" t="str">
        <f aca="false">"FY"&amp;IF(VALUE(MID(A2451,6,2))&gt;=4,VALUE(LEFT(A2451,4)),VALUE(LEFT(A2451,4))-1)&amp;"-"&amp;TEXT(MOD(IF(VALUE(MID(A2451,6,2))&gt;=4,VALUE(LEFT(A2451,4)),VALUE(LEFT(A2451,4))-1)+1,100),"00")</f>
        <v>FY2022-23</v>
      </c>
      <c r="D2451" s="0" t="s">
        <v>35</v>
      </c>
      <c r="E2451" s="0" t="s">
        <v>35</v>
      </c>
      <c r="F2451" s="0" t="str">
        <f aca="false">INDEX(Mapping!$B$2:$B$465,MATCH(E2451,Mapping!$A$2:$A$465,0))</f>
        <v>TELANGANA</v>
      </c>
      <c r="G2451" s="0" t="str">
        <f aca="false">INDEX(Mapping!$C$2:$C$465,MATCH(E2451,Mapping!$A$2:$A$465,0))</f>
        <v>TELANGANA</v>
      </c>
      <c r="H2451" s="2" t="n">
        <v>146.68</v>
      </c>
      <c r="I2451" s="3" t="n">
        <v>2.89</v>
      </c>
    </row>
    <row r="2452" customFormat="false" ht="15" hidden="false" customHeight="false" outlineLevel="0" collapsed="false">
      <c r="A2452" s="0" t="s">
        <v>260</v>
      </c>
      <c r="B2452" s="0" t="n">
        <f aca="false">VALUE(LEFT(A2452,4))</f>
        <v>2022</v>
      </c>
      <c r="C2452" s="0" t="str">
        <f aca="false">"FY"&amp;IF(VALUE(MID(A2452,6,2))&gt;=4,VALUE(LEFT(A2452,4)),VALUE(LEFT(A2452,4))-1)&amp;"-"&amp;TEXT(MOD(IF(VALUE(MID(A2452,6,2))&gt;=4,VALUE(LEFT(A2452,4)),VALUE(LEFT(A2452,4))-1)+1,100),"00")</f>
        <v>FY2022-23</v>
      </c>
      <c r="D2452" s="0" t="s">
        <v>67</v>
      </c>
      <c r="E2452" s="0" t="s">
        <v>67</v>
      </c>
      <c r="F2452" s="0" t="str">
        <f aca="false">INDEX(Mapping!$B$2:$B$465,MATCH(E2452,Mapping!$A$2:$A$465,0))</f>
        <v>JINDAL POWER LTD - STAGE 2</v>
      </c>
      <c r="G2452" s="0" t="str">
        <f aca="false">INDEX(Mapping!$C$2:$C$465,MATCH(E2452,Mapping!$A$2:$A$465,0))</f>
        <v>JINDAL POWER LTD (BOTH STAGES)</v>
      </c>
      <c r="H2452" s="2" t="n">
        <v>112.18</v>
      </c>
      <c r="I2452" s="3" t="n">
        <v>2.21</v>
      </c>
    </row>
    <row r="2453" customFormat="false" ht="15" hidden="false" customHeight="false" outlineLevel="0" collapsed="false">
      <c r="A2453" s="0" t="s">
        <v>260</v>
      </c>
      <c r="B2453" s="0" t="n">
        <f aca="false">VALUE(LEFT(A2453,4))</f>
        <v>2022</v>
      </c>
      <c r="C2453" s="0" t="str">
        <f aca="false">"FY"&amp;IF(VALUE(MID(A2453,6,2))&gt;=4,VALUE(LEFT(A2453,4)),VALUE(LEFT(A2453,4))-1)&amp;"-"&amp;TEXT(MOD(IF(VALUE(MID(A2453,6,2))&gt;=4,VALUE(LEFT(A2453,4)),VALUE(LEFT(A2453,4))-1)+1,100),"00")</f>
        <v>FY2022-23</v>
      </c>
      <c r="D2453" s="0" t="s">
        <v>43</v>
      </c>
      <c r="E2453" s="0" t="s">
        <v>43</v>
      </c>
      <c r="F2453" s="0" t="str">
        <f aca="false">INDEX(Mapping!$B$2:$B$465,MATCH(E2453,Mapping!$A$2:$A$465,0))</f>
        <v>ODISHA</v>
      </c>
      <c r="G2453" s="0" t="str">
        <f aca="false">INDEX(Mapping!$C$2:$C$465,MATCH(E2453,Mapping!$A$2:$A$465,0))</f>
        <v>ODISHA</v>
      </c>
      <c r="H2453" s="2" t="n">
        <v>94.77</v>
      </c>
      <c r="I2453" s="3" t="n">
        <v>1.86</v>
      </c>
    </row>
    <row r="2454" customFormat="false" ht="15" hidden="false" customHeight="false" outlineLevel="0" collapsed="false">
      <c r="A2454" s="0" t="s">
        <v>260</v>
      </c>
      <c r="B2454" s="0" t="n">
        <f aca="false">VALUE(LEFT(A2454,4))</f>
        <v>2022</v>
      </c>
      <c r="C2454" s="0" t="str">
        <f aca="false">"FY"&amp;IF(VALUE(MID(A2454,6,2))&gt;=4,VALUE(LEFT(A2454,4)),VALUE(LEFT(A2454,4))-1)&amp;"-"&amp;TEXT(MOD(IF(VALUE(MID(A2454,6,2))&gt;=4,VALUE(LEFT(A2454,4)),VALUE(LEFT(A2454,4))-1)+1,100),"00")</f>
        <v>FY2022-23</v>
      </c>
      <c r="D2454" s="0" t="s">
        <v>84</v>
      </c>
      <c r="E2454" s="0" t="s">
        <v>84</v>
      </c>
      <c r="F2454" s="0" t="str">
        <f aca="false">INDEX(Mapping!$B$2:$B$465,MATCH(E2454,Mapping!$A$2:$A$465,0))</f>
        <v>DB POWER</v>
      </c>
      <c r="G2454" s="0" t="str">
        <f aca="false">INDEX(Mapping!$C$2:$C$465,MATCH(E2454,Mapping!$A$2:$A$465,0))</f>
        <v>DB POWER</v>
      </c>
      <c r="H2454" s="2" t="n">
        <v>88.49</v>
      </c>
      <c r="I2454" s="3" t="n">
        <v>1.74</v>
      </c>
    </row>
    <row r="2455" customFormat="false" ht="15" hidden="false" customHeight="false" outlineLevel="0" collapsed="false">
      <c r="A2455" s="0" t="s">
        <v>260</v>
      </c>
      <c r="B2455" s="0" t="n">
        <f aca="false">VALUE(LEFT(A2455,4))</f>
        <v>2022</v>
      </c>
      <c r="C2455" s="0" t="str">
        <f aca="false">"FY"&amp;IF(VALUE(MID(A2455,6,2))&gt;=4,VALUE(LEFT(A2455,4)),VALUE(LEFT(A2455,4))-1)&amp;"-"&amp;TEXT(MOD(IF(VALUE(MID(A2455,6,2))&gt;=4,VALUE(LEFT(A2455,4)),VALUE(LEFT(A2455,4))-1)+1,100),"00")</f>
        <v>FY2022-23</v>
      </c>
      <c r="D2455" s="0" t="s">
        <v>85</v>
      </c>
      <c r="E2455" s="0" t="s">
        <v>85</v>
      </c>
      <c r="F2455" s="0" t="str">
        <f aca="false">INDEX(Mapping!$B$2:$B$465,MATCH(E2455,Mapping!$A$2:$A$465,0))</f>
        <v>ADANI POWER - RAIPUR TPP (EX-GMR CHHATTISGARH)</v>
      </c>
      <c r="G2455" s="0" t="str">
        <f aca="false">INDEX(Mapping!$C$2:$C$465,MATCH(E2455,Mapping!$A$2:$A$465,0))</f>
        <v>ADANI POWER (ALL PLANTS)</v>
      </c>
      <c r="H2455" s="2" t="n">
        <v>88.48</v>
      </c>
      <c r="I2455" s="3" t="n">
        <v>1.74</v>
      </c>
    </row>
    <row r="2456" customFormat="false" ht="15" hidden="false" customHeight="false" outlineLevel="0" collapsed="false">
      <c r="A2456" s="0" t="s">
        <v>260</v>
      </c>
      <c r="B2456" s="0" t="n">
        <f aca="false">VALUE(LEFT(A2456,4))</f>
        <v>2022</v>
      </c>
      <c r="C2456" s="0" t="str">
        <f aca="false">"FY"&amp;IF(VALUE(MID(A2456,6,2))&gt;=4,VALUE(LEFT(A2456,4)),VALUE(LEFT(A2456,4))-1)&amp;"-"&amp;TEXT(MOD(IF(VALUE(MID(A2456,6,2))&gt;=4,VALUE(LEFT(A2456,4)),VALUE(LEFT(A2456,4))-1)+1,100),"00")</f>
        <v>FY2022-23</v>
      </c>
      <c r="D2456" s="0" t="s">
        <v>82</v>
      </c>
      <c r="E2456" s="0" t="s">
        <v>82</v>
      </c>
      <c r="F2456" s="0" t="str">
        <f aca="false">INDEX(Mapping!$B$2:$B$465,MATCH(E2456,Mapping!$A$2:$A$465,0))</f>
        <v>JINDAL INDIA THERMAL POWER (JITPL)</v>
      </c>
      <c r="G2456" s="0" t="str">
        <f aca="false">INDEX(Mapping!$C$2:$C$465,MATCH(E2456,Mapping!$A$2:$A$465,0))</f>
        <v>JINDAL INDIA THERMAL POWER (JITPL)</v>
      </c>
      <c r="H2456" s="2" t="n">
        <v>87.52</v>
      </c>
      <c r="I2456" s="3" t="n">
        <v>1.72</v>
      </c>
    </row>
    <row r="2457" customFormat="false" ht="15" hidden="false" customHeight="false" outlineLevel="0" collapsed="false">
      <c r="A2457" s="0" t="s">
        <v>260</v>
      </c>
      <c r="B2457" s="0" t="n">
        <f aca="false">VALUE(LEFT(A2457,4))</f>
        <v>2022</v>
      </c>
      <c r="C2457" s="0" t="str">
        <f aca="false">"FY"&amp;IF(VALUE(MID(A2457,6,2))&gt;=4,VALUE(LEFT(A2457,4)),VALUE(LEFT(A2457,4))-1)&amp;"-"&amp;TEXT(MOD(IF(VALUE(MID(A2457,6,2))&gt;=4,VALUE(LEFT(A2457,4)),VALUE(LEFT(A2457,4))-1)+1,100),"00")</f>
        <v>FY2022-23</v>
      </c>
      <c r="D2457" s="0" t="s">
        <v>158</v>
      </c>
      <c r="E2457" s="0" t="s">
        <v>158</v>
      </c>
      <c r="F2457" s="0" t="str">
        <f aca="false">INDEX(Mapping!$B$2:$B$465,MATCH(E2457,Mapping!$A$2:$A$465,0))</f>
        <v>TEESTA URJA (TEESTA-III HEP)</v>
      </c>
      <c r="G2457" s="0" t="str">
        <f aca="false">INDEX(Mapping!$C$2:$C$465,MATCH(E2457,Mapping!$A$2:$A$465,0))</f>
        <v>TEESTA URJA (TEESTA-III HEP)</v>
      </c>
      <c r="H2457" s="2" t="n">
        <v>78.47</v>
      </c>
      <c r="I2457" s="3" t="n">
        <v>1.54</v>
      </c>
    </row>
    <row r="2458" customFormat="false" ht="15" hidden="false" customHeight="false" outlineLevel="0" collapsed="false">
      <c r="A2458" s="0" t="s">
        <v>260</v>
      </c>
      <c r="B2458" s="0" t="n">
        <f aca="false">VALUE(LEFT(A2458,4))</f>
        <v>2022</v>
      </c>
      <c r="C2458" s="0" t="str">
        <f aca="false">"FY"&amp;IF(VALUE(MID(A2458,6,2))&gt;=4,VALUE(LEFT(A2458,4)),VALUE(LEFT(A2458,4))-1)&amp;"-"&amp;TEXT(MOD(IF(VALUE(MID(A2458,6,2))&gt;=4,VALUE(LEFT(A2458,4)),VALUE(LEFT(A2458,4))-1)+1,100),"00")</f>
        <v>FY2022-23</v>
      </c>
      <c r="D2458" s="0" t="s">
        <v>53</v>
      </c>
      <c r="E2458" s="0" t="s">
        <v>53</v>
      </c>
      <c r="F2458" s="0" t="str">
        <f aca="false">INDEX(Mapping!$B$2:$B$465,MATCH(E2458,Mapping!$A$2:$A$465,0))</f>
        <v>HIMACHAL PRADESH</v>
      </c>
      <c r="G2458" s="0" t="str">
        <f aca="false">INDEX(Mapping!$C$2:$C$465,MATCH(E2458,Mapping!$A$2:$A$465,0))</f>
        <v>HIMACHAL PRADESH</v>
      </c>
      <c r="H2458" s="2" t="n">
        <v>77.28</v>
      </c>
      <c r="I2458" s="3" t="n">
        <v>1.52</v>
      </c>
    </row>
    <row r="2459" customFormat="false" ht="15" hidden="false" customHeight="false" outlineLevel="0" collapsed="false">
      <c r="A2459" s="0" t="s">
        <v>260</v>
      </c>
      <c r="B2459" s="0" t="n">
        <f aca="false">VALUE(LEFT(A2459,4))</f>
        <v>2022</v>
      </c>
      <c r="C2459" s="0" t="str">
        <f aca="false">"FY"&amp;IF(VALUE(MID(A2459,6,2))&gt;=4,VALUE(LEFT(A2459,4)),VALUE(LEFT(A2459,4))-1)&amp;"-"&amp;TEXT(MOD(IF(VALUE(MID(A2459,6,2))&gt;=4,VALUE(LEFT(A2459,4)),VALUE(LEFT(A2459,4))-1)+1,100),"00")</f>
        <v>FY2022-23</v>
      </c>
      <c r="D2459" s="0" t="s">
        <v>106</v>
      </c>
      <c r="E2459" s="0" t="s">
        <v>106</v>
      </c>
      <c r="F2459" s="0" t="str">
        <f aca="false">INDEX(Mapping!$B$2:$B$465,MATCH(E2459,Mapping!$A$2:$A$465,0))</f>
        <v>ACB (INDIA)</v>
      </c>
      <c r="G2459" s="0" t="str">
        <f aca="false">INDEX(Mapping!$C$2:$C$465,MATCH(E2459,Mapping!$A$2:$A$465,0))</f>
        <v>ACB (INDIA)</v>
      </c>
      <c r="H2459" s="2" t="n">
        <v>75.63</v>
      </c>
      <c r="I2459" s="3" t="n">
        <v>1.49</v>
      </c>
    </row>
    <row r="2460" customFormat="false" ht="15" hidden="false" customHeight="false" outlineLevel="0" collapsed="false">
      <c r="A2460" s="0" t="s">
        <v>260</v>
      </c>
      <c r="B2460" s="0" t="n">
        <f aca="false">VALUE(LEFT(A2460,4))</f>
        <v>2022</v>
      </c>
      <c r="C2460" s="0" t="str">
        <f aca="false">"FY"&amp;IF(VALUE(MID(A2460,6,2))&gt;=4,VALUE(LEFT(A2460,4)),VALUE(LEFT(A2460,4))-1)&amp;"-"&amp;TEXT(MOD(IF(VALUE(MID(A2460,6,2))&gt;=4,VALUE(LEFT(A2460,4)),VALUE(LEFT(A2460,4))-1)+1,100),"00")</f>
        <v>FY2022-23</v>
      </c>
      <c r="D2460" s="0" t="s">
        <v>79</v>
      </c>
      <c r="E2460" s="0" t="s">
        <v>79</v>
      </c>
      <c r="F2460" s="0" t="str">
        <f aca="false">INDEX(Mapping!$B$2:$B$465,MATCH(E2460,Mapping!$A$2:$A$465,0))</f>
        <v>MAHAN ENERGEN (EX-ESSAR POWER MP)</v>
      </c>
      <c r="G2460" s="0" t="str">
        <f aca="false">INDEX(Mapping!$C$2:$C$465,MATCH(E2460,Mapping!$A$2:$A$465,0))</f>
        <v>ADANI POWER (ALL PLANTS)</v>
      </c>
      <c r="H2460" s="2" t="n">
        <v>69.08</v>
      </c>
      <c r="I2460" s="3" t="n">
        <v>1.36</v>
      </c>
    </row>
    <row r="2461" customFormat="false" ht="15" hidden="false" customHeight="false" outlineLevel="0" collapsed="false">
      <c r="A2461" s="0" t="s">
        <v>260</v>
      </c>
      <c r="B2461" s="0" t="n">
        <f aca="false">VALUE(LEFT(A2461,4))</f>
        <v>2022</v>
      </c>
      <c r="C2461" s="0" t="str">
        <f aca="false">"FY"&amp;IF(VALUE(MID(A2461,6,2))&gt;=4,VALUE(LEFT(A2461,4)),VALUE(LEFT(A2461,4))-1)&amp;"-"&amp;TEXT(MOD(IF(VALUE(MID(A2461,6,2))&gt;=4,VALUE(LEFT(A2461,4)),VALUE(LEFT(A2461,4))-1)+1,100),"00")</f>
        <v>FY2022-23</v>
      </c>
      <c r="D2461" s="0" t="s">
        <v>49</v>
      </c>
      <c r="E2461" s="0" t="s">
        <v>49</v>
      </c>
      <c r="F2461" s="0" t="str">
        <f aca="false">INDEX(Mapping!$B$2:$B$465,MATCH(E2461,Mapping!$A$2:$A$465,0))</f>
        <v>MADHYA PRADESH</v>
      </c>
      <c r="G2461" s="0" t="str">
        <f aca="false">INDEX(Mapping!$C$2:$C$465,MATCH(E2461,Mapping!$A$2:$A$465,0))</f>
        <v>MADHYA PRADESH</v>
      </c>
      <c r="H2461" s="2" t="n">
        <v>60.25</v>
      </c>
      <c r="I2461" s="3" t="n">
        <v>1.19</v>
      </c>
    </row>
    <row r="2462" customFormat="false" ht="15" hidden="false" customHeight="false" outlineLevel="0" collapsed="false">
      <c r="A2462" s="0" t="s">
        <v>260</v>
      </c>
      <c r="B2462" s="0" t="n">
        <f aca="false">VALUE(LEFT(A2462,4))</f>
        <v>2022</v>
      </c>
      <c r="C2462" s="0" t="str">
        <f aca="false">"FY"&amp;IF(VALUE(MID(A2462,6,2))&gt;=4,VALUE(LEFT(A2462,4)),VALUE(LEFT(A2462,4))-1)&amp;"-"&amp;TEXT(MOD(IF(VALUE(MID(A2462,6,2))&gt;=4,VALUE(LEFT(A2462,4)),VALUE(LEFT(A2462,4))-1)+1,100),"00")</f>
        <v>FY2022-23</v>
      </c>
      <c r="D2462" s="0" t="s">
        <v>72</v>
      </c>
      <c r="E2462" s="0" t="s">
        <v>72</v>
      </c>
      <c r="F2462" s="0" t="str">
        <f aca="false">INDEX(Mapping!$B$2:$B$465,MATCH(E2462,Mapping!$A$2:$A$465,0))</f>
        <v>JINDAL POWER LTD - STAGE 1</v>
      </c>
      <c r="G2462" s="0" t="str">
        <f aca="false">INDEX(Mapping!$C$2:$C$465,MATCH(E2462,Mapping!$A$2:$A$465,0))</f>
        <v>JINDAL POWER LTD (BOTH STAGES)</v>
      </c>
      <c r="H2462" s="2" t="n">
        <v>59.54</v>
      </c>
      <c r="I2462" s="3" t="n">
        <v>1.17</v>
      </c>
    </row>
    <row r="2463" customFormat="false" ht="15" hidden="false" customHeight="false" outlineLevel="0" collapsed="false">
      <c r="A2463" s="0" t="s">
        <v>260</v>
      </c>
      <c r="B2463" s="0" t="n">
        <f aca="false">VALUE(LEFT(A2463,4))</f>
        <v>2022</v>
      </c>
      <c r="C2463" s="0" t="str">
        <f aca="false">"FY"&amp;IF(VALUE(MID(A2463,6,2))&gt;=4,VALUE(LEFT(A2463,4)),VALUE(LEFT(A2463,4))-1)&amp;"-"&amp;TEXT(MOD(IF(VALUE(MID(A2463,6,2))&gt;=4,VALUE(LEFT(A2463,4)),VALUE(LEFT(A2463,4))-1)+1,100),"00")</f>
        <v>FY2022-23</v>
      </c>
      <c r="D2463" s="0" t="s">
        <v>47</v>
      </c>
      <c r="E2463" s="0" t="s">
        <v>47</v>
      </c>
      <c r="F2463" s="0" t="str">
        <f aca="false">INDEX(Mapping!$B$2:$B$465,MATCH(E2463,Mapping!$A$2:$A$465,0))</f>
        <v>KARNATAKA</v>
      </c>
      <c r="G2463" s="0" t="str">
        <f aca="false">INDEX(Mapping!$C$2:$C$465,MATCH(E2463,Mapping!$A$2:$A$465,0))</f>
        <v>KARNATAKA</v>
      </c>
      <c r="H2463" s="2" t="n">
        <v>58</v>
      </c>
      <c r="I2463" s="3" t="n">
        <v>1.14</v>
      </c>
    </row>
    <row r="2464" customFormat="false" ht="15" hidden="false" customHeight="false" outlineLevel="0" collapsed="false">
      <c r="A2464" s="0" t="s">
        <v>260</v>
      </c>
      <c r="B2464" s="0" t="n">
        <f aca="false">VALUE(LEFT(A2464,4))</f>
        <v>2022</v>
      </c>
      <c r="C2464" s="0" t="str">
        <f aca="false">"FY"&amp;IF(VALUE(MID(A2464,6,2))&gt;=4,VALUE(LEFT(A2464,4)),VALUE(LEFT(A2464,4))-1)&amp;"-"&amp;TEXT(MOD(IF(VALUE(MID(A2464,6,2))&gt;=4,VALUE(LEFT(A2464,4)),VALUE(LEFT(A2464,4))-1)+1,100),"00")</f>
        <v>FY2022-23</v>
      </c>
      <c r="D2464" s="0" t="s">
        <v>44</v>
      </c>
      <c r="E2464" s="0" t="s">
        <v>44</v>
      </c>
      <c r="F2464" s="0" t="str">
        <f aca="false">INDEX(Mapping!$B$2:$B$465,MATCH(E2464,Mapping!$A$2:$A$465,0))</f>
        <v>HARYANA</v>
      </c>
      <c r="G2464" s="0" t="str">
        <f aca="false">INDEX(Mapping!$C$2:$C$465,MATCH(E2464,Mapping!$A$2:$A$465,0))</f>
        <v>HARYANA</v>
      </c>
      <c r="H2464" s="2" t="n">
        <v>50.49</v>
      </c>
      <c r="I2464" s="3" t="n">
        <v>0.99</v>
      </c>
    </row>
    <row r="2465" customFormat="false" ht="15" hidden="false" customHeight="false" outlineLevel="0" collapsed="false">
      <c r="A2465" s="0" t="s">
        <v>260</v>
      </c>
      <c r="B2465" s="0" t="n">
        <f aca="false">VALUE(LEFT(A2465,4))</f>
        <v>2022</v>
      </c>
      <c r="C2465" s="0" t="str">
        <f aca="false">"FY"&amp;IF(VALUE(MID(A2465,6,2))&gt;=4,VALUE(LEFT(A2465,4)),VALUE(LEFT(A2465,4))-1)&amp;"-"&amp;TEXT(MOD(IF(VALUE(MID(A2465,6,2))&gt;=4,VALUE(LEFT(A2465,4)),VALUE(LEFT(A2465,4))-1)+1,100),"00")</f>
        <v>FY2022-23</v>
      </c>
      <c r="D2465" s="0" t="s">
        <v>37</v>
      </c>
      <c r="E2465" s="0" t="s">
        <v>37</v>
      </c>
      <c r="F2465" s="0" t="str">
        <f aca="false">INDEX(Mapping!$B$2:$B$465,MATCH(E2465,Mapping!$A$2:$A$465,0))</f>
        <v>MAHARASHTRA</v>
      </c>
      <c r="G2465" s="0" t="str">
        <f aca="false">INDEX(Mapping!$C$2:$C$465,MATCH(E2465,Mapping!$A$2:$A$465,0))</f>
        <v>MAHARASHTRA</v>
      </c>
      <c r="H2465" s="2" t="n">
        <v>48.68</v>
      </c>
      <c r="I2465" s="3" t="n">
        <v>0.96</v>
      </c>
    </row>
    <row r="2466" customFormat="false" ht="15" hidden="false" customHeight="false" outlineLevel="0" collapsed="false">
      <c r="A2466" s="0" t="s">
        <v>260</v>
      </c>
      <c r="B2466" s="0" t="n">
        <f aca="false">VALUE(LEFT(A2466,4))</f>
        <v>2022</v>
      </c>
      <c r="C2466" s="0" t="str">
        <f aca="false">"FY"&amp;IF(VALUE(MID(A2466,6,2))&gt;=4,VALUE(LEFT(A2466,4)),VALUE(LEFT(A2466,4))-1)&amp;"-"&amp;TEXT(MOD(IF(VALUE(MID(A2466,6,2))&gt;=4,VALUE(LEFT(A2466,4)),VALUE(LEFT(A2466,4))-1)+1,100),"00")</f>
        <v>FY2022-23</v>
      </c>
      <c r="D2466" s="0" t="s">
        <v>65</v>
      </c>
      <c r="E2466" s="0" t="s">
        <v>65</v>
      </c>
      <c r="F2466" s="0" t="str">
        <f aca="false">INDEX(Mapping!$B$2:$B$465,MATCH(E2466,Mapping!$A$2:$A$465,0))</f>
        <v>JAYPEE NIGRIE STPP</v>
      </c>
      <c r="G2466" s="0" t="str">
        <f aca="false">INDEX(Mapping!$C$2:$C$465,MATCH(E2466,Mapping!$A$2:$A$465,0))</f>
        <v>JAYPEE NIGRIE STPP</v>
      </c>
      <c r="H2466" s="2" t="n">
        <v>43.86</v>
      </c>
      <c r="I2466" s="3" t="n">
        <v>0.86</v>
      </c>
    </row>
    <row r="2467" customFormat="false" ht="15" hidden="false" customHeight="false" outlineLevel="0" collapsed="false">
      <c r="A2467" s="0" t="s">
        <v>260</v>
      </c>
      <c r="B2467" s="0" t="n">
        <f aca="false">VALUE(LEFT(A2467,4))</f>
        <v>2022</v>
      </c>
      <c r="C2467" s="0" t="str">
        <f aca="false">"FY"&amp;IF(VALUE(MID(A2467,6,2))&gt;=4,VALUE(LEFT(A2467,4)),VALUE(LEFT(A2467,4))-1)&amp;"-"&amp;TEXT(MOD(IF(VALUE(MID(A2467,6,2))&gt;=4,VALUE(LEFT(A2467,4)),VALUE(LEFT(A2467,4))-1)+1,100),"00")</f>
        <v>FY2022-23</v>
      </c>
      <c r="D2467" s="0" t="s">
        <v>116</v>
      </c>
      <c r="E2467" s="0" t="s">
        <v>116</v>
      </c>
      <c r="F2467" s="0" t="str">
        <f aca="false">INDEX(Mapping!$B$2:$B$465,MATCH(E2467,Mapping!$A$2:$A$465,0))</f>
        <v>RKM POWERGEN</v>
      </c>
      <c r="G2467" s="0" t="str">
        <f aca="false">INDEX(Mapping!$C$2:$C$465,MATCH(E2467,Mapping!$A$2:$A$465,0))</f>
        <v>RKM POWERGEN</v>
      </c>
      <c r="H2467" s="2" t="n">
        <v>40.33</v>
      </c>
      <c r="I2467" s="3" t="n">
        <v>0.79</v>
      </c>
    </row>
    <row r="2468" customFormat="false" ht="15" hidden="false" customHeight="false" outlineLevel="0" collapsed="false">
      <c r="A2468" s="0" t="s">
        <v>260</v>
      </c>
      <c r="B2468" s="0" t="n">
        <f aca="false">VALUE(LEFT(A2468,4))</f>
        <v>2022</v>
      </c>
      <c r="C2468" s="0" t="str">
        <f aca="false">"FY"&amp;IF(VALUE(MID(A2468,6,2))&gt;=4,VALUE(LEFT(A2468,4)),VALUE(LEFT(A2468,4))-1)&amp;"-"&amp;TEXT(MOD(IF(VALUE(MID(A2468,6,2))&gt;=4,VALUE(LEFT(A2468,4)),VALUE(LEFT(A2468,4))-1)+1,100),"00")</f>
        <v>FY2022-23</v>
      </c>
      <c r="D2468" s="0" t="s">
        <v>61</v>
      </c>
      <c r="E2468" s="0" t="s">
        <v>61</v>
      </c>
      <c r="F2468" s="0" t="str">
        <f aca="false">INDEX(Mapping!$B$2:$B$465,MATCH(E2468,Mapping!$A$2:$A$465,0))</f>
        <v>ASSAM</v>
      </c>
      <c r="G2468" s="0" t="str">
        <f aca="false">INDEX(Mapping!$C$2:$C$465,MATCH(E2468,Mapping!$A$2:$A$465,0))</f>
        <v>ASSAM</v>
      </c>
      <c r="H2468" s="2" t="n">
        <v>34.58</v>
      </c>
      <c r="I2468" s="3" t="n">
        <v>0.68</v>
      </c>
    </row>
    <row r="2469" customFormat="false" ht="15" hidden="false" customHeight="false" outlineLevel="0" collapsed="false">
      <c r="A2469" s="0" t="s">
        <v>260</v>
      </c>
      <c r="B2469" s="0" t="n">
        <f aca="false">VALUE(LEFT(A2469,4))</f>
        <v>2022</v>
      </c>
      <c r="C2469" s="0" t="str">
        <f aca="false">"FY"&amp;IF(VALUE(MID(A2469,6,2))&gt;=4,VALUE(LEFT(A2469,4)),VALUE(LEFT(A2469,4))-1)&amp;"-"&amp;TEXT(MOD(IF(VALUE(MID(A2469,6,2))&gt;=4,VALUE(LEFT(A2469,4)),VALUE(LEFT(A2469,4))-1)+1,100),"00")</f>
        <v>FY2022-23</v>
      </c>
      <c r="D2469" s="0" t="s">
        <v>119</v>
      </c>
      <c r="E2469" s="0" t="s">
        <v>119</v>
      </c>
      <c r="F2469" s="0" t="str">
        <f aca="false">INDEX(Mapping!$B$2:$B$465,MATCH(E2469,Mapping!$A$2:$A$465,0))</f>
        <v>GOA</v>
      </c>
      <c r="G2469" s="0" t="str">
        <f aca="false">INDEX(Mapping!$C$2:$C$465,MATCH(E2469,Mapping!$A$2:$A$465,0))</f>
        <v>GOA</v>
      </c>
      <c r="H2469" s="2" t="n">
        <v>30.87</v>
      </c>
      <c r="I2469" s="3" t="n">
        <v>0.61</v>
      </c>
    </row>
    <row r="2470" customFormat="false" ht="15" hidden="false" customHeight="false" outlineLevel="0" collapsed="false">
      <c r="A2470" s="0" t="s">
        <v>260</v>
      </c>
      <c r="B2470" s="0" t="n">
        <f aca="false">VALUE(LEFT(A2470,4))</f>
        <v>2022</v>
      </c>
      <c r="C2470" s="0" t="str">
        <f aca="false">"FY"&amp;IF(VALUE(MID(A2470,6,2))&gt;=4,VALUE(LEFT(A2470,4)),VALUE(LEFT(A2470,4))-1)&amp;"-"&amp;TEXT(MOD(IF(VALUE(MID(A2470,6,2))&gt;=4,VALUE(LEFT(A2470,4)),VALUE(LEFT(A2470,4))-1)+1,100),"00")</f>
        <v>FY2022-23</v>
      </c>
      <c r="D2470" s="0" t="s">
        <v>143</v>
      </c>
      <c r="E2470" s="0" t="s">
        <v>143</v>
      </c>
      <c r="F2470" s="0" t="str">
        <f aca="false">INDEX(Mapping!$B$2:$B$465,MATCH(E2470,Mapping!$A$2:$A$465,0))</f>
        <v>MARUTI CLEAN COAL &amp; POWER</v>
      </c>
      <c r="G2470" s="0" t="str">
        <f aca="false">INDEX(Mapping!$C$2:$C$465,MATCH(E2470,Mapping!$A$2:$A$465,0))</f>
        <v>MARUTI CLEAN COAL &amp; POWER</v>
      </c>
      <c r="H2470" s="2" t="n">
        <v>21.22</v>
      </c>
      <c r="I2470" s="3" t="n">
        <v>0.42</v>
      </c>
    </row>
    <row r="2471" customFormat="false" ht="15" hidden="false" customHeight="false" outlineLevel="0" collapsed="false">
      <c r="A2471" s="0" t="s">
        <v>260</v>
      </c>
      <c r="B2471" s="0" t="n">
        <f aca="false">VALUE(LEFT(A2471,4))</f>
        <v>2022</v>
      </c>
      <c r="C2471" s="0" t="str">
        <f aca="false">"FY"&amp;IF(VALUE(MID(A2471,6,2))&gt;=4,VALUE(LEFT(A2471,4)),VALUE(LEFT(A2471,4))-1)&amp;"-"&amp;TEXT(MOD(IF(VALUE(MID(A2471,6,2))&gt;=4,VALUE(LEFT(A2471,4)),VALUE(LEFT(A2471,4))-1)+1,100),"00")</f>
        <v>FY2022-23</v>
      </c>
      <c r="D2471" s="0" t="s">
        <v>154</v>
      </c>
      <c r="E2471" s="0" t="s">
        <v>154</v>
      </c>
      <c r="F2471" s="0" t="str">
        <f aca="false">INDEX(Mapping!$B$2:$B$465,MATCH(E2471,Mapping!$A$2:$A$465,0))</f>
        <v>DVC</v>
      </c>
      <c r="G2471" s="0" t="str">
        <f aca="false">INDEX(Mapping!$C$2:$C$465,MATCH(E2471,Mapping!$A$2:$A$465,0))</f>
        <v>DVC</v>
      </c>
      <c r="H2471" s="2" t="n">
        <v>17.45</v>
      </c>
      <c r="I2471" s="3" t="n">
        <v>0.34</v>
      </c>
    </row>
    <row r="2472" customFormat="false" ht="15" hidden="false" customHeight="false" outlineLevel="0" collapsed="false">
      <c r="A2472" s="0" t="s">
        <v>260</v>
      </c>
      <c r="B2472" s="0" t="n">
        <f aca="false">VALUE(LEFT(A2472,4))</f>
        <v>2022</v>
      </c>
      <c r="C2472" s="0" t="str">
        <f aca="false">"FY"&amp;IF(VALUE(MID(A2472,6,2))&gt;=4,VALUE(LEFT(A2472,4)),VALUE(LEFT(A2472,4))-1)&amp;"-"&amp;TEXT(MOD(IF(VALUE(MID(A2472,6,2))&gt;=4,VALUE(LEFT(A2472,4)),VALUE(LEFT(A2472,4))-1)+1,100),"00")</f>
        <v>FY2022-23</v>
      </c>
      <c r="D2472" s="0" t="s">
        <v>48</v>
      </c>
      <c r="E2472" s="0" t="s">
        <v>48</v>
      </c>
      <c r="F2472" s="0" t="str">
        <f aca="false">INDEX(Mapping!$B$2:$B$465,MATCH(E2472,Mapping!$A$2:$A$465,0))</f>
        <v>DELHI</v>
      </c>
      <c r="G2472" s="0" t="str">
        <f aca="false">INDEX(Mapping!$C$2:$C$465,MATCH(E2472,Mapping!$A$2:$A$465,0))</f>
        <v>DELHI</v>
      </c>
      <c r="H2472" s="2" t="n">
        <v>17.34</v>
      </c>
      <c r="I2472" s="3" t="n">
        <v>0.34</v>
      </c>
    </row>
    <row r="2473" customFormat="false" ht="15" hidden="false" customHeight="false" outlineLevel="0" collapsed="false">
      <c r="A2473" s="0" t="s">
        <v>260</v>
      </c>
      <c r="B2473" s="0" t="n">
        <f aca="false">VALUE(LEFT(A2473,4))</f>
        <v>2022</v>
      </c>
      <c r="C2473" s="0" t="str">
        <f aca="false">"FY"&amp;IF(VALUE(MID(A2473,6,2))&gt;=4,VALUE(LEFT(A2473,4)),VALUE(LEFT(A2473,4))-1)&amp;"-"&amp;TEXT(MOD(IF(VALUE(MID(A2473,6,2))&gt;=4,VALUE(LEFT(A2473,4)),VALUE(LEFT(A2473,4))-1)+1,100),"00")</f>
        <v>FY2022-23</v>
      </c>
      <c r="D2473" s="0" t="s">
        <v>134</v>
      </c>
      <c r="E2473" s="0" t="s">
        <v>134</v>
      </c>
      <c r="F2473" s="0" t="str">
        <f aca="false">INDEX(Mapping!$B$2:$B$465,MATCH(E2473,Mapping!$A$2:$A$465,0))</f>
        <v>NTPC STATIONS</v>
      </c>
      <c r="G2473" s="0" t="str">
        <f aca="false">INDEX(Mapping!$C$2:$C$465,MATCH(E2473,Mapping!$A$2:$A$465,0))</f>
        <v>NTPC GROUP</v>
      </c>
      <c r="H2473" s="2" t="n">
        <v>15.26</v>
      </c>
      <c r="I2473" s="3" t="n">
        <v>0.3</v>
      </c>
    </row>
    <row r="2474" customFormat="false" ht="15" hidden="false" customHeight="false" outlineLevel="0" collapsed="false">
      <c r="A2474" s="0" t="s">
        <v>260</v>
      </c>
      <c r="B2474" s="0" t="n">
        <f aca="false">VALUE(LEFT(A2474,4))</f>
        <v>2022</v>
      </c>
      <c r="C2474" s="0" t="str">
        <f aca="false">"FY"&amp;IF(VALUE(MID(A2474,6,2))&gt;=4,VALUE(LEFT(A2474,4)),VALUE(LEFT(A2474,4))-1)&amp;"-"&amp;TEXT(MOD(IF(VALUE(MID(A2474,6,2))&gt;=4,VALUE(LEFT(A2474,4)),VALUE(LEFT(A2474,4))-1)+1,100),"00")</f>
        <v>FY2022-23</v>
      </c>
      <c r="D2474" s="0" t="s">
        <v>41</v>
      </c>
      <c r="E2474" s="0" t="s">
        <v>41</v>
      </c>
      <c r="F2474" s="0" t="str">
        <f aca="false">INDEX(Mapping!$B$2:$B$465,MATCH(E2474,Mapping!$A$2:$A$465,0))</f>
        <v>RAJASTHAN</v>
      </c>
      <c r="G2474" s="0" t="str">
        <f aca="false">INDEX(Mapping!$C$2:$C$465,MATCH(E2474,Mapping!$A$2:$A$465,0))</f>
        <v>RAJASTHAN</v>
      </c>
      <c r="H2474" s="2" t="n">
        <v>14.52</v>
      </c>
      <c r="I2474" s="3" t="n">
        <v>0.29</v>
      </c>
    </row>
    <row r="2475" customFormat="false" ht="15" hidden="false" customHeight="false" outlineLevel="0" collapsed="false">
      <c r="A2475" s="0" t="s">
        <v>260</v>
      </c>
      <c r="B2475" s="0" t="n">
        <f aca="false">VALUE(LEFT(A2475,4))</f>
        <v>2022</v>
      </c>
      <c r="C2475" s="0" t="str">
        <f aca="false">"FY"&amp;IF(VALUE(MID(A2475,6,2))&gt;=4,VALUE(LEFT(A2475,4)),VALUE(LEFT(A2475,4))-1)&amp;"-"&amp;TEXT(MOD(IF(VALUE(MID(A2475,6,2))&gt;=4,VALUE(LEFT(A2475,4)),VALUE(LEFT(A2475,4))-1)+1,100),"00")</f>
        <v>FY2022-23</v>
      </c>
      <c r="D2475" s="0" t="s">
        <v>152</v>
      </c>
      <c r="E2475" s="0" t="s">
        <v>152</v>
      </c>
      <c r="F2475" s="0" t="str">
        <f aca="false">INDEX(Mapping!$B$2:$B$465,MATCH(E2475,Mapping!$A$2:$A$465,0))</f>
        <v>CHANDIGARH</v>
      </c>
      <c r="G2475" s="0" t="str">
        <f aca="false">INDEX(Mapping!$C$2:$C$465,MATCH(E2475,Mapping!$A$2:$A$465,0))</f>
        <v>CHANDIGARH</v>
      </c>
      <c r="H2475" s="2" t="n">
        <v>13.71</v>
      </c>
      <c r="I2475" s="3" t="n">
        <v>0.27</v>
      </c>
    </row>
    <row r="2476" customFormat="false" ht="15" hidden="false" customHeight="false" outlineLevel="0" collapsed="false">
      <c r="A2476" s="0" t="s">
        <v>260</v>
      </c>
      <c r="B2476" s="0" t="n">
        <f aca="false">VALUE(LEFT(A2476,4))</f>
        <v>2022</v>
      </c>
      <c r="C2476" s="0" t="str">
        <f aca="false">"FY"&amp;IF(VALUE(MID(A2476,6,2))&gt;=4,VALUE(LEFT(A2476,4)),VALUE(LEFT(A2476,4))-1)&amp;"-"&amp;TEXT(MOD(IF(VALUE(MID(A2476,6,2))&gt;=4,VALUE(LEFT(A2476,4)),VALUE(LEFT(A2476,4))-1)+1,100),"00")</f>
        <v>FY2022-23</v>
      </c>
      <c r="D2476" s="0" t="s">
        <v>40</v>
      </c>
      <c r="E2476" s="0" t="s">
        <v>40</v>
      </c>
      <c r="F2476" s="0" t="str">
        <f aca="false">INDEX(Mapping!$B$2:$B$465,MATCH(E2476,Mapping!$A$2:$A$465,0))</f>
        <v>TAMIL NADU</v>
      </c>
      <c r="G2476" s="0" t="str">
        <f aca="false">INDEX(Mapping!$C$2:$C$465,MATCH(E2476,Mapping!$A$2:$A$465,0))</f>
        <v>TAMIL NADU</v>
      </c>
      <c r="H2476" s="2" t="n">
        <v>13.63</v>
      </c>
      <c r="I2476" s="3" t="n">
        <v>0.27</v>
      </c>
    </row>
    <row r="2477" customFormat="false" ht="15" hidden="false" customHeight="false" outlineLevel="0" collapsed="false">
      <c r="A2477" s="0" t="s">
        <v>260</v>
      </c>
      <c r="B2477" s="0" t="n">
        <f aca="false">VALUE(LEFT(A2477,4))</f>
        <v>2022</v>
      </c>
      <c r="C2477" s="0" t="str">
        <f aca="false">"FY"&amp;IF(VALUE(MID(A2477,6,2))&gt;=4,VALUE(LEFT(A2477,4)),VALUE(LEFT(A2477,4))-1)&amp;"-"&amp;TEXT(MOD(IF(VALUE(MID(A2477,6,2))&gt;=4,VALUE(LEFT(A2477,4)),VALUE(LEFT(A2477,4))-1)+1,100),"00")</f>
        <v>FY2022-23</v>
      </c>
      <c r="D2477" s="0" t="s">
        <v>38</v>
      </c>
      <c r="E2477" s="0" t="s">
        <v>38</v>
      </c>
      <c r="F2477" s="0" t="str">
        <f aca="false">INDEX(Mapping!$B$2:$B$465,MATCH(E2477,Mapping!$A$2:$A$465,0))</f>
        <v>ANDHRA PRADESH</v>
      </c>
      <c r="G2477" s="0" t="str">
        <f aca="false">INDEX(Mapping!$C$2:$C$465,MATCH(E2477,Mapping!$A$2:$A$465,0))</f>
        <v>ANDHRA PRADESH</v>
      </c>
      <c r="H2477" s="2" t="n">
        <v>12.81</v>
      </c>
      <c r="I2477" s="3" t="n">
        <v>0.25</v>
      </c>
    </row>
    <row r="2478" customFormat="false" ht="15" hidden="false" customHeight="false" outlineLevel="0" collapsed="false">
      <c r="A2478" s="0" t="s">
        <v>260</v>
      </c>
      <c r="B2478" s="0" t="n">
        <f aca="false">VALUE(LEFT(A2478,4))</f>
        <v>2022</v>
      </c>
      <c r="C2478" s="0" t="str">
        <f aca="false">"FY"&amp;IF(VALUE(MID(A2478,6,2))&gt;=4,VALUE(LEFT(A2478,4)),VALUE(LEFT(A2478,4))-1)&amp;"-"&amp;TEXT(MOD(IF(VALUE(MID(A2478,6,2))&gt;=4,VALUE(LEFT(A2478,4)),VALUE(LEFT(A2478,4))-1)+1,100),"00")</f>
        <v>FY2022-23</v>
      </c>
      <c r="D2478" s="0" t="s">
        <v>228</v>
      </c>
      <c r="E2478" s="0" t="s">
        <v>228</v>
      </c>
      <c r="F2478" s="0" t="str">
        <f aca="false">INDEX(Mapping!$B$2:$B$465,MATCH(E2478,Mapping!$A$2:$A$465,0))</f>
        <v>OTPC PALATANA</v>
      </c>
      <c r="G2478" s="0" t="str">
        <f aca="false">INDEX(Mapping!$C$2:$C$465,MATCH(E2478,Mapping!$A$2:$A$465,0))</f>
        <v>OTPC PALATANA</v>
      </c>
      <c r="H2478" s="2" t="n">
        <v>12.55</v>
      </c>
      <c r="I2478" s="3" t="n">
        <v>0.25</v>
      </c>
    </row>
    <row r="2479" customFormat="false" ht="15" hidden="false" customHeight="false" outlineLevel="0" collapsed="false">
      <c r="A2479" s="0" t="s">
        <v>260</v>
      </c>
      <c r="B2479" s="0" t="n">
        <f aca="false">VALUE(LEFT(A2479,4))</f>
        <v>2022</v>
      </c>
      <c r="C2479" s="0" t="str">
        <f aca="false">"FY"&amp;IF(VALUE(MID(A2479,6,2))&gt;=4,VALUE(LEFT(A2479,4)),VALUE(LEFT(A2479,4))-1)&amp;"-"&amp;TEXT(MOD(IF(VALUE(MID(A2479,6,2))&gt;=4,VALUE(LEFT(A2479,4)),VALUE(LEFT(A2479,4))-1)+1,100),"00")</f>
        <v>FY2022-23</v>
      </c>
      <c r="D2479" s="0" t="s">
        <v>142</v>
      </c>
      <c r="E2479" s="0" t="s">
        <v>142</v>
      </c>
      <c r="F2479" s="0" t="str">
        <f aca="false">INDEX(Mapping!$B$2:$B$465,MATCH(E2479,Mapping!$A$2:$A$465,0))</f>
        <v>SAINJ HEP</v>
      </c>
      <c r="G2479" s="0" t="str">
        <f aca="false">INDEX(Mapping!$C$2:$C$465,MATCH(E2479,Mapping!$A$2:$A$465,0))</f>
        <v>SAINJ HEP</v>
      </c>
      <c r="H2479" s="2" t="n">
        <v>10.54</v>
      </c>
      <c r="I2479" s="3" t="n">
        <v>0.21</v>
      </c>
    </row>
    <row r="2480" customFormat="false" ht="15" hidden="false" customHeight="false" outlineLevel="0" collapsed="false">
      <c r="A2480" s="0" t="s">
        <v>260</v>
      </c>
      <c r="B2480" s="0" t="n">
        <f aca="false">VALUE(LEFT(A2480,4))</f>
        <v>2022</v>
      </c>
      <c r="C2480" s="0" t="str">
        <f aca="false">"FY"&amp;IF(VALUE(MID(A2480,6,2))&gt;=4,VALUE(LEFT(A2480,4)),VALUE(LEFT(A2480,4))-1)&amp;"-"&amp;TEXT(MOD(IF(VALUE(MID(A2480,6,2))&gt;=4,VALUE(LEFT(A2480,4)),VALUE(LEFT(A2480,4))-1)+1,100),"00")</f>
        <v>FY2022-23</v>
      </c>
      <c r="D2480" s="0" t="s">
        <v>243</v>
      </c>
      <c r="E2480" s="0" t="s">
        <v>243</v>
      </c>
      <c r="F2480" s="0" t="str">
        <f aca="false">INDEX(Mapping!$B$2:$B$465,MATCH(E2480,Mapping!$A$2:$A$465,0))</f>
        <v>ADANI SOLAR ENERGY JAISALMER TWO</v>
      </c>
      <c r="G2480" s="0" t="str">
        <f aca="false">INDEX(Mapping!$C$2:$C$465,MATCH(E2480,Mapping!$A$2:$A$465,0))</f>
        <v>ADANI GREEN ENERGY (ALL SPVs)</v>
      </c>
      <c r="H2480" s="2" t="n">
        <v>9.73</v>
      </c>
      <c r="I2480" s="3" t="n">
        <v>0.19</v>
      </c>
    </row>
    <row r="2481" customFormat="false" ht="15" hidden="false" customHeight="false" outlineLevel="0" collapsed="false">
      <c r="A2481" s="0" t="s">
        <v>260</v>
      </c>
      <c r="B2481" s="0" t="n">
        <f aca="false">VALUE(LEFT(A2481,4))</f>
        <v>2022</v>
      </c>
      <c r="C2481" s="0" t="str">
        <f aca="false">"FY"&amp;IF(VALUE(MID(A2481,6,2))&gt;=4,VALUE(LEFT(A2481,4)),VALUE(LEFT(A2481,4))-1)&amp;"-"&amp;TEXT(MOD(IF(VALUE(MID(A2481,6,2))&gt;=4,VALUE(LEFT(A2481,4)),VALUE(LEFT(A2481,4))-1)+1,100),"00")</f>
        <v>FY2022-23</v>
      </c>
      <c r="D2481" s="0" t="s">
        <v>31</v>
      </c>
      <c r="E2481" s="0" t="s">
        <v>31</v>
      </c>
      <c r="F2481" s="0" t="str">
        <f aca="false">INDEX(Mapping!$B$2:$B$465,MATCH(E2481,Mapping!$A$2:$A$465,0))</f>
        <v>GUJARAT</v>
      </c>
      <c r="G2481" s="0" t="str">
        <f aca="false">INDEX(Mapping!$C$2:$C$465,MATCH(E2481,Mapping!$A$2:$A$465,0))</f>
        <v>GUJARAT</v>
      </c>
      <c r="H2481" s="2" t="n">
        <v>8.96</v>
      </c>
      <c r="I2481" s="3" t="n">
        <v>0.18</v>
      </c>
    </row>
    <row r="2482" customFormat="false" ht="15" hidden="false" customHeight="false" outlineLevel="0" collapsed="false">
      <c r="A2482" s="0" t="s">
        <v>260</v>
      </c>
      <c r="B2482" s="0" t="n">
        <f aca="false">VALUE(LEFT(A2482,4))</f>
        <v>2022</v>
      </c>
      <c r="C2482" s="0" t="str">
        <f aca="false">"FY"&amp;IF(VALUE(MID(A2482,6,2))&gt;=4,VALUE(LEFT(A2482,4)),VALUE(LEFT(A2482,4))-1)&amp;"-"&amp;TEXT(MOD(IF(VALUE(MID(A2482,6,2))&gt;=4,VALUE(LEFT(A2482,4)),VALUE(LEFT(A2482,4))-1)+1,100),"00")</f>
        <v>FY2022-23</v>
      </c>
      <c r="D2482" s="0" t="s">
        <v>54</v>
      </c>
      <c r="E2482" s="0" t="s">
        <v>54</v>
      </c>
      <c r="F2482" s="0" t="str">
        <f aca="false">INDEX(Mapping!$B$2:$B$465,MATCH(E2482,Mapping!$A$2:$A$465,0))</f>
        <v>JAMMU &amp; KASHMIR</v>
      </c>
      <c r="G2482" s="0" t="str">
        <f aca="false">INDEX(Mapping!$C$2:$C$465,MATCH(E2482,Mapping!$A$2:$A$465,0))</f>
        <v>JAMMU &amp; KASHMIR</v>
      </c>
      <c r="H2482" s="2" t="n">
        <v>8.53</v>
      </c>
      <c r="I2482" s="3" t="n">
        <v>0.17</v>
      </c>
    </row>
    <row r="2483" customFormat="false" ht="15" hidden="false" customHeight="false" outlineLevel="0" collapsed="false">
      <c r="A2483" s="0" t="s">
        <v>260</v>
      </c>
      <c r="B2483" s="0" t="n">
        <f aca="false">VALUE(LEFT(A2483,4))</f>
        <v>2022</v>
      </c>
      <c r="C2483" s="0" t="str">
        <f aca="false">"FY"&amp;IF(VALUE(MID(A2483,6,2))&gt;=4,VALUE(LEFT(A2483,4)),VALUE(LEFT(A2483,4))-1)&amp;"-"&amp;TEXT(MOD(IF(VALUE(MID(A2483,6,2))&gt;=4,VALUE(LEFT(A2483,4)),VALUE(LEFT(A2483,4))-1)+1,100),"00")</f>
        <v>FY2022-23</v>
      </c>
      <c r="D2483" s="0" t="s">
        <v>122</v>
      </c>
      <c r="E2483" s="0" t="s">
        <v>122</v>
      </c>
      <c r="F2483" s="0" t="str">
        <f aca="false">INDEX(Mapping!$B$2:$B$465,MATCH(E2483,Mapping!$A$2:$A$465,0))</f>
        <v>KARCHAM WANGTOO HEP</v>
      </c>
      <c r="G2483" s="0" t="str">
        <f aca="false">INDEX(Mapping!$C$2:$C$465,MATCH(E2483,Mapping!$A$2:$A$465,0))</f>
        <v>KARCHAM WANGTOO HEP</v>
      </c>
      <c r="H2483" s="2" t="n">
        <v>8</v>
      </c>
      <c r="I2483" s="3" t="n">
        <v>0.16</v>
      </c>
    </row>
    <row r="2484" customFormat="false" ht="15" hidden="false" customHeight="false" outlineLevel="0" collapsed="false">
      <c r="A2484" s="0" t="s">
        <v>260</v>
      </c>
      <c r="B2484" s="0" t="n">
        <f aca="false">VALUE(LEFT(A2484,4))</f>
        <v>2022</v>
      </c>
      <c r="C2484" s="0" t="str">
        <f aca="false">"FY"&amp;IF(VALUE(MID(A2484,6,2))&gt;=4,VALUE(LEFT(A2484,4)),VALUE(LEFT(A2484,4))-1)&amp;"-"&amp;TEXT(MOD(IF(VALUE(MID(A2484,6,2))&gt;=4,VALUE(LEFT(A2484,4)),VALUE(LEFT(A2484,4))-1)+1,100),"00")</f>
        <v>FY2022-23</v>
      </c>
      <c r="D2484" s="0" t="s">
        <v>89</v>
      </c>
      <c r="E2484" s="0" t="s">
        <v>89</v>
      </c>
      <c r="F2484" s="0" t="str">
        <f aca="false">INDEX(Mapping!$B$2:$B$465,MATCH(E2484,Mapping!$A$2:$A$465,0))</f>
        <v>MB POWER (MP)</v>
      </c>
      <c r="G2484" s="0" t="str">
        <f aca="false">INDEX(Mapping!$C$2:$C$465,MATCH(E2484,Mapping!$A$2:$A$465,0))</f>
        <v>MB POWER (MP)</v>
      </c>
      <c r="H2484" s="2" t="n">
        <v>7.58</v>
      </c>
      <c r="I2484" s="3" t="n">
        <v>0.15</v>
      </c>
    </row>
    <row r="2485" customFormat="false" ht="15" hidden="false" customHeight="false" outlineLevel="0" collapsed="false">
      <c r="A2485" s="0" t="s">
        <v>260</v>
      </c>
      <c r="B2485" s="0" t="n">
        <f aca="false">VALUE(LEFT(A2485,4))</f>
        <v>2022</v>
      </c>
      <c r="C2485" s="0" t="str">
        <f aca="false">"FY"&amp;IF(VALUE(MID(A2485,6,2))&gt;=4,VALUE(LEFT(A2485,4)),VALUE(LEFT(A2485,4))-1)&amp;"-"&amp;TEXT(MOD(IF(VALUE(MID(A2485,6,2))&gt;=4,VALUE(LEFT(A2485,4)),VALUE(LEFT(A2485,4))-1)+1,100),"00")</f>
        <v>FY2022-23</v>
      </c>
      <c r="D2485" s="0" t="s">
        <v>71</v>
      </c>
      <c r="E2485" s="0" t="s">
        <v>71</v>
      </c>
      <c r="F2485" s="0" t="str">
        <f aca="false">INDEX(Mapping!$B$2:$B$465,MATCH(E2485,Mapping!$A$2:$A$465,0))</f>
        <v>KERALA</v>
      </c>
      <c r="G2485" s="0" t="str">
        <f aca="false">INDEX(Mapping!$C$2:$C$465,MATCH(E2485,Mapping!$A$2:$A$465,0))</f>
        <v>KERALA</v>
      </c>
      <c r="H2485" s="2" t="n">
        <v>6.76</v>
      </c>
      <c r="I2485" s="3" t="n">
        <v>0.13</v>
      </c>
    </row>
    <row r="2486" customFormat="false" ht="15" hidden="false" customHeight="false" outlineLevel="0" collapsed="false">
      <c r="A2486" s="0" t="s">
        <v>260</v>
      </c>
      <c r="B2486" s="0" t="n">
        <f aca="false">VALUE(LEFT(A2486,4))</f>
        <v>2022</v>
      </c>
      <c r="C2486" s="0" t="str">
        <f aca="false">"FY"&amp;IF(VALUE(MID(A2486,6,2))&gt;=4,VALUE(LEFT(A2486,4)),VALUE(LEFT(A2486,4))-1)&amp;"-"&amp;TEXT(MOD(IF(VALUE(MID(A2486,6,2))&gt;=4,VALUE(LEFT(A2486,4)),VALUE(LEFT(A2486,4))-1)+1,100),"00")</f>
        <v>FY2022-23</v>
      </c>
      <c r="D2486" s="0" t="s">
        <v>128</v>
      </c>
      <c r="E2486" s="0" t="s">
        <v>128</v>
      </c>
      <c r="F2486" s="0" t="str">
        <f aca="false">INDEX(Mapping!$B$2:$B$465,MATCH(E2486,Mapping!$A$2:$A$465,0))</f>
        <v>AD HYDRO POWER</v>
      </c>
      <c r="G2486" s="0" t="str">
        <f aca="false">INDEX(Mapping!$C$2:$C$465,MATCH(E2486,Mapping!$A$2:$A$465,0))</f>
        <v>AD HYDRO POWER</v>
      </c>
      <c r="H2486" s="2" t="n">
        <v>6.58</v>
      </c>
      <c r="I2486" s="3" t="n">
        <v>0.13</v>
      </c>
    </row>
    <row r="2487" customFormat="false" ht="15" hidden="false" customHeight="false" outlineLevel="0" collapsed="false">
      <c r="A2487" s="0" t="s">
        <v>260</v>
      </c>
      <c r="B2487" s="0" t="n">
        <f aca="false">VALUE(LEFT(A2487,4))</f>
        <v>2022</v>
      </c>
      <c r="C2487" s="0" t="str">
        <f aca="false">"FY"&amp;IF(VALUE(MID(A2487,6,2))&gt;=4,VALUE(LEFT(A2487,4)),VALUE(LEFT(A2487,4))-1)&amp;"-"&amp;TEXT(MOD(IF(VALUE(MID(A2487,6,2))&gt;=4,VALUE(LEFT(A2487,4)),VALUE(LEFT(A2487,4))-1)+1,100),"00")</f>
        <v>FY2022-23</v>
      </c>
      <c r="D2487" s="0" t="s">
        <v>253</v>
      </c>
      <c r="E2487" s="0" t="s">
        <v>253</v>
      </c>
      <c r="F2487" s="0" t="str">
        <f aca="false">INDEX(Mapping!$B$2:$B$465,MATCH(E2487,Mapping!$A$2:$A$465,0))</f>
        <v>NAGALAND</v>
      </c>
      <c r="G2487" s="0" t="str">
        <f aca="false">INDEX(Mapping!$C$2:$C$465,MATCH(E2487,Mapping!$A$2:$A$465,0))</f>
        <v>NAGALAND</v>
      </c>
      <c r="H2487" s="2" t="n">
        <v>6.09</v>
      </c>
      <c r="I2487" s="3" t="n">
        <v>0.12</v>
      </c>
    </row>
    <row r="2488" customFormat="false" ht="15" hidden="false" customHeight="false" outlineLevel="0" collapsed="false">
      <c r="A2488" s="0" t="s">
        <v>260</v>
      </c>
      <c r="B2488" s="0" t="n">
        <f aca="false">VALUE(LEFT(A2488,4))</f>
        <v>2022</v>
      </c>
      <c r="C2488" s="0" t="str">
        <f aca="false">"FY"&amp;IF(VALUE(MID(A2488,6,2))&gt;=4,VALUE(LEFT(A2488,4)),VALUE(LEFT(A2488,4))-1)&amp;"-"&amp;TEXT(MOD(IF(VALUE(MID(A2488,6,2))&gt;=4,VALUE(LEFT(A2488,4)),VALUE(LEFT(A2488,4))-1)+1,100),"00")</f>
        <v>FY2022-23</v>
      </c>
      <c r="D2488" s="0" t="s">
        <v>193</v>
      </c>
      <c r="E2488" s="0" t="s">
        <v>193</v>
      </c>
      <c r="F2488" s="0" t="str">
        <f aca="false">INDEX(Mapping!$B$2:$B$465,MATCH(E2488,Mapping!$A$2:$A$465,0))</f>
        <v>MIZORAM</v>
      </c>
      <c r="G2488" s="0" t="str">
        <f aca="false">INDEX(Mapping!$C$2:$C$465,MATCH(E2488,Mapping!$A$2:$A$465,0))</f>
        <v>MIZORAM</v>
      </c>
      <c r="H2488" s="2" t="n">
        <v>5.65</v>
      </c>
      <c r="I2488" s="3" t="n">
        <v>0.11</v>
      </c>
    </row>
    <row r="2489" customFormat="false" ht="15" hidden="false" customHeight="false" outlineLevel="0" collapsed="false">
      <c r="A2489" s="0" t="s">
        <v>260</v>
      </c>
      <c r="B2489" s="0" t="n">
        <f aca="false">VALUE(LEFT(A2489,4))</f>
        <v>2022</v>
      </c>
      <c r="C2489" s="0" t="str">
        <f aca="false">"FY"&amp;IF(VALUE(MID(A2489,6,2))&gt;=4,VALUE(LEFT(A2489,4)),VALUE(LEFT(A2489,4))-1)&amp;"-"&amp;TEXT(MOD(IF(VALUE(MID(A2489,6,2))&gt;=4,VALUE(LEFT(A2489,4)),VALUE(LEFT(A2489,4))-1)+1,100),"00")</f>
        <v>FY2022-23</v>
      </c>
      <c r="D2489" s="0" t="s">
        <v>155</v>
      </c>
      <c r="E2489" s="0" t="s">
        <v>155</v>
      </c>
      <c r="F2489" s="0" t="str">
        <f aca="false">INDEX(Mapping!$B$2:$B$465,MATCH(E2489,Mapping!$A$2:$A$465,0))</f>
        <v>SKS POWER</v>
      </c>
      <c r="G2489" s="0" t="str">
        <f aca="false">INDEX(Mapping!$C$2:$C$465,MATCH(E2489,Mapping!$A$2:$A$465,0))</f>
        <v>SKS POWER</v>
      </c>
      <c r="H2489" s="2" t="n">
        <v>5.46</v>
      </c>
      <c r="I2489" s="3" t="n">
        <v>0.11</v>
      </c>
    </row>
    <row r="2490" customFormat="false" ht="15" hidden="false" customHeight="false" outlineLevel="0" collapsed="false">
      <c r="A2490" s="0" t="s">
        <v>260</v>
      </c>
      <c r="B2490" s="0" t="n">
        <f aca="false">VALUE(LEFT(A2490,4))</f>
        <v>2022</v>
      </c>
      <c r="C2490" s="0" t="str">
        <f aca="false">"FY"&amp;IF(VALUE(MID(A2490,6,2))&gt;=4,VALUE(LEFT(A2490,4)),VALUE(LEFT(A2490,4))-1)&amp;"-"&amp;TEXT(MOD(IF(VALUE(MID(A2490,6,2))&gt;=4,VALUE(LEFT(A2490,4)),VALUE(LEFT(A2490,4))-1)+1,100),"00")</f>
        <v>FY2022-23</v>
      </c>
      <c r="D2490" s="0" t="s">
        <v>184</v>
      </c>
      <c r="E2490" s="0" t="s">
        <v>184</v>
      </c>
      <c r="F2490" s="0" t="str">
        <f aca="false">INDEX(Mapping!$B$2:$B$465,MATCH(E2490,Mapping!$A$2:$A$465,0))</f>
        <v>GMR KAMALANGA</v>
      </c>
      <c r="G2490" s="0" t="str">
        <f aca="false">INDEX(Mapping!$C$2:$C$465,MATCH(E2490,Mapping!$A$2:$A$465,0))</f>
        <v>GMR ENERGY</v>
      </c>
      <c r="H2490" s="2" t="n">
        <v>5.28</v>
      </c>
      <c r="I2490" s="3" t="n">
        <v>0.1</v>
      </c>
    </row>
    <row r="2491" customFormat="false" ht="15" hidden="false" customHeight="false" outlineLevel="0" collapsed="false">
      <c r="A2491" s="0" t="s">
        <v>260</v>
      </c>
      <c r="B2491" s="0" t="n">
        <f aca="false">VALUE(LEFT(A2491,4))</f>
        <v>2022</v>
      </c>
      <c r="C2491" s="0" t="str">
        <f aca="false">"FY"&amp;IF(VALUE(MID(A2491,6,2))&gt;=4,VALUE(LEFT(A2491,4)),VALUE(LEFT(A2491,4))-1)&amp;"-"&amp;TEXT(MOD(IF(VALUE(MID(A2491,6,2))&gt;=4,VALUE(LEFT(A2491,4)),VALUE(LEFT(A2491,4))-1)+1,100),"00")</f>
        <v>FY2022-23</v>
      </c>
      <c r="D2491" s="0" t="s">
        <v>140</v>
      </c>
      <c r="E2491" s="0" t="s">
        <v>140</v>
      </c>
      <c r="F2491" s="0" t="str">
        <f aca="false">INDEX(Mapping!$B$2:$B$465,MATCH(E2491,Mapping!$A$2:$A$465,0))</f>
        <v>NEEPCO STATIONS</v>
      </c>
      <c r="G2491" s="0" t="str">
        <f aca="false">INDEX(Mapping!$C$2:$C$465,MATCH(E2491,Mapping!$A$2:$A$465,0))</f>
        <v>NEEPCO STATIONS</v>
      </c>
      <c r="H2491" s="2" t="n">
        <v>5.1</v>
      </c>
      <c r="I2491" s="3" t="n">
        <v>0.1</v>
      </c>
    </row>
    <row r="2492" customFormat="false" ht="15" hidden="false" customHeight="false" outlineLevel="0" collapsed="false">
      <c r="A2492" s="0" t="s">
        <v>260</v>
      </c>
      <c r="B2492" s="0" t="n">
        <f aca="false">VALUE(LEFT(A2492,4))</f>
        <v>2022</v>
      </c>
      <c r="C2492" s="0" t="str">
        <f aca="false">"FY"&amp;IF(VALUE(MID(A2492,6,2))&gt;=4,VALUE(LEFT(A2492,4)),VALUE(LEFT(A2492,4))-1)&amp;"-"&amp;TEXT(MOD(IF(VALUE(MID(A2492,6,2))&gt;=4,VALUE(LEFT(A2492,4)),VALUE(LEFT(A2492,4))-1)+1,100),"00")</f>
        <v>FY2022-23</v>
      </c>
      <c r="D2492" s="0" t="s">
        <v>176</v>
      </c>
      <c r="E2492" s="0" t="s">
        <v>176</v>
      </c>
      <c r="F2492" s="0" t="str">
        <f aca="false">INDEX(Mapping!$B$2:$B$465,MATCH(E2492,Mapping!$A$2:$A$465,0))</f>
        <v>SIKKIM</v>
      </c>
      <c r="G2492" s="0" t="str">
        <f aca="false">INDEX(Mapping!$C$2:$C$465,MATCH(E2492,Mapping!$A$2:$A$465,0))</f>
        <v>SIKKIM</v>
      </c>
      <c r="H2492" s="2" t="n">
        <v>4.39</v>
      </c>
      <c r="I2492" s="3" t="n">
        <v>0.09</v>
      </c>
    </row>
    <row r="2493" customFormat="false" ht="15" hidden="false" customHeight="false" outlineLevel="0" collapsed="false">
      <c r="A2493" s="0" t="s">
        <v>260</v>
      </c>
      <c r="B2493" s="0" t="n">
        <f aca="false">VALUE(LEFT(A2493,4))</f>
        <v>2022</v>
      </c>
      <c r="C2493" s="0" t="str">
        <f aca="false">"FY"&amp;IF(VALUE(MID(A2493,6,2))&gt;=4,VALUE(LEFT(A2493,4)),VALUE(LEFT(A2493,4))-1)&amp;"-"&amp;TEXT(MOD(IF(VALUE(MID(A2493,6,2))&gt;=4,VALUE(LEFT(A2493,4)),VALUE(LEFT(A2493,4))-1)+1,100),"00")</f>
        <v>FY2022-23</v>
      </c>
      <c r="D2493" s="0" t="s">
        <v>412</v>
      </c>
      <c r="E2493" s="0" t="s">
        <v>412</v>
      </c>
      <c r="F2493" s="0" t="str">
        <f aca="false">INDEX(Mapping!$B$2:$B$465,MATCH(E2493,Mapping!$A$2:$A$465,0))</f>
        <v>CGPL</v>
      </c>
      <c r="G2493" s="0" t="str">
        <f aca="false">INDEX(Mapping!$C$2:$C$465,MATCH(E2493,Mapping!$A$2:$A$465,0))</f>
        <v>CGPL</v>
      </c>
      <c r="H2493" s="2" t="n">
        <v>4.03</v>
      </c>
      <c r="I2493" s="3" t="n">
        <v>0.08</v>
      </c>
    </row>
    <row r="2494" customFormat="false" ht="15" hidden="false" customHeight="false" outlineLevel="0" collapsed="false">
      <c r="A2494" s="0" t="s">
        <v>260</v>
      </c>
      <c r="B2494" s="0" t="n">
        <f aca="false">VALUE(LEFT(A2494,4))</f>
        <v>2022</v>
      </c>
      <c r="C2494" s="0" t="str">
        <f aca="false">"FY"&amp;IF(VALUE(MID(A2494,6,2))&gt;=4,VALUE(LEFT(A2494,4)),VALUE(LEFT(A2494,4))-1)&amp;"-"&amp;TEXT(MOD(IF(VALUE(MID(A2494,6,2))&gt;=4,VALUE(LEFT(A2494,4)),VALUE(LEFT(A2494,4))-1)+1,100),"00")</f>
        <v>FY2022-23</v>
      </c>
      <c r="D2494" s="0" t="s">
        <v>159</v>
      </c>
      <c r="E2494" s="0" t="s">
        <v>159</v>
      </c>
      <c r="F2494" s="0" t="str">
        <f aca="false">INDEX(Mapping!$B$2:$B$465,MATCH(E2494,Mapping!$A$2:$A$465,0))</f>
        <v>GMR WARORA (EX-EMCO)</v>
      </c>
      <c r="G2494" s="0" t="str">
        <f aca="false">INDEX(Mapping!$C$2:$C$465,MATCH(E2494,Mapping!$A$2:$A$465,0))</f>
        <v>GMR ENERGY</v>
      </c>
      <c r="H2494" s="2" t="n">
        <v>3.29</v>
      </c>
      <c r="I2494" s="3" t="n">
        <v>0.06</v>
      </c>
    </row>
    <row r="2495" customFormat="false" ht="15" hidden="false" customHeight="false" outlineLevel="0" collapsed="false">
      <c r="A2495" s="0" t="s">
        <v>260</v>
      </c>
      <c r="B2495" s="0" t="n">
        <f aca="false">VALUE(LEFT(A2495,4))</f>
        <v>2022</v>
      </c>
      <c r="C2495" s="0" t="str">
        <f aca="false">"FY"&amp;IF(VALUE(MID(A2495,6,2))&gt;=4,VALUE(LEFT(A2495,4)),VALUE(LEFT(A2495,4))-1)&amp;"-"&amp;TEXT(MOD(IF(VALUE(MID(A2495,6,2))&gt;=4,VALUE(LEFT(A2495,4)),VALUE(LEFT(A2495,4))-1)+1,100),"00")</f>
        <v>FY2022-23</v>
      </c>
      <c r="D2495" s="0" t="s">
        <v>191</v>
      </c>
      <c r="E2495" s="0" t="s">
        <v>191</v>
      </c>
      <c r="F2495" s="0" t="str">
        <f aca="false">INDEX(Mapping!$B$2:$B$465,MATCH(E2495,Mapping!$A$2:$A$465,0))</f>
        <v>DIKCHU HEP</v>
      </c>
      <c r="G2495" s="0" t="str">
        <f aca="false">INDEX(Mapping!$C$2:$C$465,MATCH(E2495,Mapping!$A$2:$A$465,0))</f>
        <v>DIKCHU HEP</v>
      </c>
      <c r="H2495" s="2" t="n">
        <v>3.09</v>
      </c>
      <c r="I2495" s="3" t="n">
        <v>0.06</v>
      </c>
    </row>
    <row r="2496" customFormat="false" ht="15" hidden="false" customHeight="false" outlineLevel="0" collapsed="false">
      <c r="A2496" s="0" t="s">
        <v>260</v>
      </c>
      <c r="B2496" s="0" t="n">
        <f aca="false">VALUE(LEFT(A2496,4))</f>
        <v>2022</v>
      </c>
      <c r="C2496" s="0" t="str">
        <f aca="false">"FY"&amp;IF(VALUE(MID(A2496,6,2))&gt;=4,VALUE(LEFT(A2496,4)),VALUE(LEFT(A2496,4))-1)&amp;"-"&amp;TEXT(MOD(IF(VALUE(MID(A2496,6,2))&gt;=4,VALUE(LEFT(A2496,4)),VALUE(LEFT(A2496,4))-1)+1,100),"00")</f>
        <v>FY2022-23</v>
      </c>
      <c r="D2496" s="0" t="s">
        <v>42</v>
      </c>
      <c r="E2496" s="0" t="s">
        <v>42</v>
      </c>
      <c r="F2496" s="0" t="str">
        <f aca="false">INDEX(Mapping!$B$2:$B$465,MATCH(E2496,Mapping!$A$2:$A$465,0))</f>
        <v>PUNJAB</v>
      </c>
      <c r="G2496" s="0" t="str">
        <f aca="false">INDEX(Mapping!$C$2:$C$465,MATCH(E2496,Mapping!$A$2:$A$465,0))</f>
        <v>PUNJAB</v>
      </c>
      <c r="H2496" s="2" t="n">
        <v>2.75</v>
      </c>
      <c r="I2496" s="3" t="n">
        <v>0.05</v>
      </c>
    </row>
    <row r="2497" customFormat="false" ht="15" hidden="false" customHeight="false" outlineLevel="0" collapsed="false">
      <c r="A2497" s="0" t="s">
        <v>260</v>
      </c>
      <c r="B2497" s="0" t="n">
        <f aca="false">VALUE(LEFT(A2497,4))</f>
        <v>2022</v>
      </c>
      <c r="C2497" s="0" t="str">
        <f aca="false">"FY"&amp;IF(VALUE(MID(A2497,6,2))&gt;=4,VALUE(LEFT(A2497,4)),VALUE(LEFT(A2497,4))-1)&amp;"-"&amp;TEXT(MOD(IF(VALUE(MID(A2497,6,2))&gt;=4,VALUE(LEFT(A2497,4)),VALUE(LEFT(A2497,4))-1)+1,100),"00")</f>
        <v>FY2022-23</v>
      </c>
      <c r="D2497" s="0" t="s">
        <v>240</v>
      </c>
      <c r="E2497" s="0" t="s">
        <v>240</v>
      </c>
      <c r="F2497" s="0" t="str">
        <f aca="false">INDEX(Mapping!$B$2:$B$465,MATCH(E2497,Mapping!$A$2:$A$465,0))</f>
        <v>CHUZACHEN HEP</v>
      </c>
      <c r="G2497" s="0" t="str">
        <f aca="false">INDEX(Mapping!$C$2:$C$465,MATCH(E2497,Mapping!$A$2:$A$465,0))</f>
        <v>CHUZACHEN HEP</v>
      </c>
      <c r="H2497" s="2" t="n">
        <v>2.47</v>
      </c>
      <c r="I2497" s="3" t="n">
        <v>0.05</v>
      </c>
    </row>
    <row r="2498" customFormat="false" ht="15" hidden="false" customHeight="false" outlineLevel="0" collapsed="false">
      <c r="A2498" s="0" t="s">
        <v>260</v>
      </c>
      <c r="B2498" s="0" t="n">
        <f aca="false">VALUE(LEFT(A2498,4))</f>
        <v>2022</v>
      </c>
      <c r="C2498" s="0" t="str">
        <f aca="false">"FY"&amp;IF(VALUE(MID(A2498,6,2))&gt;=4,VALUE(LEFT(A2498,4)),VALUE(LEFT(A2498,4))-1)&amp;"-"&amp;TEXT(MOD(IF(VALUE(MID(A2498,6,2))&gt;=4,VALUE(LEFT(A2498,4)),VALUE(LEFT(A2498,4))-1)+1,100),"00")</f>
        <v>FY2022-23</v>
      </c>
      <c r="D2498" s="0" t="s">
        <v>181</v>
      </c>
      <c r="E2498" s="0" t="s">
        <v>181</v>
      </c>
      <c r="F2498" s="0" t="str">
        <f aca="false">INDEX(Mapping!$B$2:$B$465,MATCH(E2498,Mapping!$A$2:$A$465,0))</f>
        <v>ARUNACHAL PRADESH</v>
      </c>
      <c r="G2498" s="0" t="str">
        <f aca="false">INDEX(Mapping!$C$2:$C$465,MATCH(E2498,Mapping!$A$2:$A$465,0))</f>
        <v>ARUNACHAL PRADESH</v>
      </c>
      <c r="H2498" s="2" t="n">
        <v>2.43</v>
      </c>
      <c r="I2498" s="3" t="n">
        <v>0.05</v>
      </c>
    </row>
    <row r="2499" customFormat="false" ht="15" hidden="false" customHeight="false" outlineLevel="0" collapsed="false">
      <c r="A2499" s="0" t="s">
        <v>260</v>
      </c>
      <c r="B2499" s="0" t="n">
        <f aca="false">VALUE(LEFT(A2499,4))</f>
        <v>2022</v>
      </c>
      <c r="C2499" s="0" t="str">
        <f aca="false">"FY"&amp;IF(VALUE(MID(A2499,6,2))&gt;=4,VALUE(LEFT(A2499,4)),VALUE(LEFT(A2499,4))-1)&amp;"-"&amp;TEXT(MOD(IF(VALUE(MID(A2499,6,2))&gt;=4,VALUE(LEFT(A2499,4)),VALUE(LEFT(A2499,4))-1)+1,100),"00")</f>
        <v>FY2022-23</v>
      </c>
      <c r="D2499" s="0" t="s">
        <v>121</v>
      </c>
      <c r="E2499" s="0" t="s">
        <v>121</v>
      </c>
      <c r="F2499" s="0" t="str">
        <f aca="false">INDEX(Mapping!$B$2:$B$465,MATCH(E2499,Mapping!$A$2:$A$465,0))</f>
        <v>MEGHALAYA</v>
      </c>
      <c r="G2499" s="0" t="str">
        <f aca="false">INDEX(Mapping!$C$2:$C$465,MATCH(E2499,Mapping!$A$2:$A$465,0))</f>
        <v>MEGHALAYA</v>
      </c>
      <c r="H2499" s="2" t="n">
        <v>2.16</v>
      </c>
      <c r="I2499" s="3" t="n">
        <v>0.04</v>
      </c>
    </row>
    <row r="2500" customFormat="false" ht="15" hidden="false" customHeight="false" outlineLevel="0" collapsed="false">
      <c r="A2500" s="0" t="s">
        <v>260</v>
      </c>
      <c r="B2500" s="0" t="n">
        <f aca="false">VALUE(LEFT(A2500,4))</f>
        <v>2022</v>
      </c>
      <c r="C2500" s="0" t="str">
        <f aca="false">"FY"&amp;IF(VALUE(MID(A2500,6,2))&gt;=4,VALUE(LEFT(A2500,4)),VALUE(LEFT(A2500,4))-1)&amp;"-"&amp;TEXT(MOD(IF(VALUE(MID(A2500,6,2))&gt;=4,VALUE(LEFT(A2500,4)),VALUE(LEFT(A2500,4))-1)+1,100),"00")</f>
        <v>FY2022-23</v>
      </c>
      <c r="D2500" s="0" t="s">
        <v>327</v>
      </c>
      <c r="E2500" s="0" t="s">
        <v>327</v>
      </c>
      <c r="F2500" s="0" t="str">
        <f aca="false">INDEX(Mapping!$B$2:$B$465,MATCH(E2500,Mapping!$A$2:$A$465,0))</f>
        <v>LANCO BUDHIL</v>
      </c>
      <c r="G2500" s="0" t="str">
        <f aca="false">INDEX(Mapping!$C$2:$C$465,MATCH(E2500,Mapping!$A$2:$A$465,0))</f>
        <v>GREENKO GROUP</v>
      </c>
      <c r="H2500" s="2" t="n">
        <v>1.14</v>
      </c>
      <c r="I2500" s="3" t="n">
        <v>0.02</v>
      </c>
    </row>
    <row r="2501" customFormat="false" ht="15" hidden="false" customHeight="false" outlineLevel="0" collapsed="false">
      <c r="A2501" s="0" t="s">
        <v>260</v>
      </c>
      <c r="B2501" s="0" t="n">
        <f aca="false">VALUE(LEFT(A2501,4))</f>
        <v>2022</v>
      </c>
      <c r="C2501" s="0" t="str">
        <f aca="false">"FY"&amp;IF(VALUE(MID(A2501,6,2))&gt;=4,VALUE(LEFT(A2501,4)),VALUE(LEFT(A2501,4))-1)&amp;"-"&amp;TEXT(MOD(IF(VALUE(MID(A2501,6,2))&gt;=4,VALUE(LEFT(A2501,4)),VALUE(LEFT(A2501,4))-1)+1,100),"00")</f>
        <v>FY2022-23</v>
      </c>
      <c r="D2501" s="0" t="s">
        <v>163</v>
      </c>
      <c r="E2501" s="0" t="s">
        <v>163</v>
      </c>
      <c r="F2501" s="0" t="str">
        <f aca="false">INDEX(Mapping!$B$2:$B$465,MATCH(E2501,Mapping!$A$2:$A$465,0))</f>
        <v>NTPC STATIONS</v>
      </c>
      <c r="G2501" s="0" t="str">
        <f aca="false">INDEX(Mapping!$C$2:$C$465,MATCH(E2501,Mapping!$A$2:$A$465,0))</f>
        <v>NTPC GROUP</v>
      </c>
      <c r="H2501" s="2" t="n">
        <v>0.84</v>
      </c>
      <c r="I2501" s="3" t="n">
        <v>0.02</v>
      </c>
    </row>
    <row r="2502" customFormat="false" ht="15" hidden="false" customHeight="false" outlineLevel="0" collapsed="false">
      <c r="A2502" s="0" t="s">
        <v>260</v>
      </c>
      <c r="B2502" s="0" t="n">
        <f aca="false">VALUE(LEFT(A2502,4))</f>
        <v>2022</v>
      </c>
      <c r="C2502" s="0" t="str">
        <f aca="false">"FY"&amp;IF(VALUE(MID(A2502,6,2))&gt;=4,VALUE(LEFT(A2502,4)),VALUE(LEFT(A2502,4))-1)&amp;"-"&amp;TEXT(MOD(IF(VALUE(MID(A2502,6,2))&gt;=4,VALUE(LEFT(A2502,4)),VALUE(LEFT(A2502,4))-1)+1,100),"00")</f>
        <v>FY2022-23</v>
      </c>
      <c r="D2502" s="0" t="s">
        <v>265</v>
      </c>
      <c r="E2502" s="0" t="s">
        <v>265</v>
      </c>
      <c r="F2502" s="0" t="str">
        <f aca="false">INDEX(Mapping!$B$2:$B$465,MATCH(E2502,Mapping!$A$2:$A$465,0))</f>
        <v>NTPC STATIONS</v>
      </c>
      <c r="G2502" s="0" t="str">
        <f aca="false">INDEX(Mapping!$C$2:$C$465,MATCH(E2502,Mapping!$A$2:$A$465,0))</f>
        <v>NTPC GROUP</v>
      </c>
      <c r="H2502" s="2" t="n">
        <v>0.62</v>
      </c>
      <c r="I2502" s="3" t="n">
        <v>0.01</v>
      </c>
    </row>
    <row r="2503" customFormat="false" ht="15" hidden="false" customHeight="false" outlineLevel="0" collapsed="false">
      <c r="A2503" s="0" t="s">
        <v>260</v>
      </c>
      <c r="B2503" s="0" t="n">
        <f aca="false">VALUE(LEFT(A2503,4))</f>
        <v>2022</v>
      </c>
      <c r="C2503" s="0" t="str">
        <f aca="false">"FY"&amp;IF(VALUE(MID(A2503,6,2))&gt;=4,VALUE(LEFT(A2503,4)),VALUE(LEFT(A2503,4))-1)&amp;"-"&amp;TEXT(MOD(IF(VALUE(MID(A2503,6,2))&gt;=4,VALUE(LEFT(A2503,4)),VALUE(LEFT(A2503,4))-1)+1,100),"00")</f>
        <v>FY2022-23</v>
      </c>
      <c r="D2503" s="0" t="s">
        <v>114</v>
      </c>
      <c r="E2503" s="0" t="s">
        <v>114</v>
      </c>
      <c r="F2503" s="0" t="str">
        <f aca="false">INDEX(Mapping!$B$2:$B$465,MATCH(E2503,Mapping!$A$2:$A$465,0))</f>
        <v>ADANI POWER - RAIGARH TPP (EX-REGL)</v>
      </c>
      <c r="G2503" s="0" t="str">
        <f aca="false">INDEX(Mapping!$C$2:$C$465,MATCH(E2503,Mapping!$A$2:$A$465,0))</f>
        <v>ADANI POWER (ALL PLANTS)</v>
      </c>
      <c r="H2503" s="2" t="n">
        <v>0.57</v>
      </c>
      <c r="I2503" s="3" t="n">
        <v>0.01</v>
      </c>
    </row>
    <row r="2504" customFormat="false" ht="15" hidden="false" customHeight="false" outlineLevel="0" collapsed="false">
      <c r="A2504" s="0" t="s">
        <v>260</v>
      </c>
      <c r="B2504" s="0" t="n">
        <f aca="false">VALUE(LEFT(A2504,4))</f>
        <v>2022</v>
      </c>
      <c r="C2504" s="0" t="str">
        <f aca="false">"FY"&amp;IF(VALUE(MID(A2504,6,2))&gt;=4,VALUE(LEFT(A2504,4)),VALUE(LEFT(A2504,4))-1)&amp;"-"&amp;TEXT(MOD(IF(VALUE(MID(A2504,6,2))&gt;=4,VALUE(LEFT(A2504,4)),VALUE(LEFT(A2504,4))-1)+1,100),"00")</f>
        <v>FY2022-23</v>
      </c>
      <c r="D2504" s="0" t="s">
        <v>190</v>
      </c>
      <c r="E2504" s="0" t="s">
        <v>190</v>
      </c>
      <c r="F2504" s="0" t="str">
        <f aca="false">INDEX(Mapping!$B$2:$B$465,MATCH(E2504,Mapping!$A$2:$A$465,0))</f>
        <v>JORETHANG</v>
      </c>
      <c r="G2504" s="0" t="str">
        <f aca="false">INDEX(Mapping!$C$2:$C$465,MATCH(E2504,Mapping!$A$2:$A$465,0))</f>
        <v>JORETHANG</v>
      </c>
      <c r="H2504" s="2" t="n">
        <v>0.56</v>
      </c>
      <c r="I2504" s="3" t="n">
        <v>0.01</v>
      </c>
    </row>
    <row r="2505" customFormat="false" ht="15" hidden="false" customHeight="false" outlineLevel="0" collapsed="false">
      <c r="A2505" s="0" t="s">
        <v>260</v>
      </c>
      <c r="B2505" s="0" t="n">
        <f aca="false">VALUE(LEFT(A2505,4))</f>
        <v>2022</v>
      </c>
      <c r="C2505" s="0" t="str">
        <f aca="false">"FY"&amp;IF(VALUE(MID(A2505,6,2))&gt;=4,VALUE(LEFT(A2505,4)),VALUE(LEFT(A2505,4))-1)&amp;"-"&amp;TEXT(MOD(IF(VALUE(MID(A2505,6,2))&gt;=4,VALUE(LEFT(A2505,4)),VALUE(LEFT(A2505,4))-1)+1,100),"00")</f>
        <v>FY2022-23</v>
      </c>
      <c r="D2505" s="0" t="s">
        <v>523</v>
      </c>
      <c r="E2505" s="0" t="s">
        <v>523</v>
      </c>
      <c r="F2505" s="0" t="str">
        <f aca="false">INDEX(Mapping!$B$2:$B$465,MATCH(E2505,Mapping!$A$2:$A$465,0))</f>
        <v>OSTRO</v>
      </c>
      <c r="G2505" s="0" t="str">
        <f aca="false">INDEX(Mapping!$C$2:$C$465,MATCH(E2505,Mapping!$A$2:$A$465,0))</f>
        <v>OSTRO</v>
      </c>
      <c r="H2505" s="2" t="n">
        <v>0.52</v>
      </c>
      <c r="I2505" s="3" t="n">
        <v>0.01</v>
      </c>
    </row>
    <row r="2506" customFormat="false" ht="15" hidden="false" customHeight="false" outlineLevel="0" collapsed="false">
      <c r="A2506" s="0" t="s">
        <v>260</v>
      </c>
      <c r="B2506" s="0" t="n">
        <f aca="false">VALUE(LEFT(A2506,4))</f>
        <v>2022</v>
      </c>
      <c r="C2506" s="0" t="str">
        <f aca="false">"FY"&amp;IF(VALUE(MID(A2506,6,2))&gt;=4,VALUE(LEFT(A2506,4)),VALUE(LEFT(A2506,4))-1)&amp;"-"&amp;TEXT(MOD(IF(VALUE(MID(A2506,6,2))&gt;=4,VALUE(LEFT(A2506,4)),VALUE(LEFT(A2506,4))-1)+1,100),"00")</f>
        <v>FY2022-23</v>
      </c>
      <c r="D2506" s="0" t="s">
        <v>319</v>
      </c>
      <c r="E2506" s="0" t="s">
        <v>319</v>
      </c>
      <c r="F2506" s="0" t="str">
        <f aca="false">INDEX(Mapping!$B$2:$B$465,MATCH(E2506,Mapping!$A$2:$A$465,0))</f>
        <v>SORANG HEP</v>
      </c>
      <c r="G2506" s="0" t="str">
        <f aca="false">INDEX(Mapping!$C$2:$C$465,MATCH(E2506,Mapping!$A$2:$A$465,0))</f>
        <v>SORANG HEP</v>
      </c>
      <c r="H2506" s="2" t="n">
        <v>0.44</v>
      </c>
      <c r="I2506" s="3" t="n">
        <v>0.01</v>
      </c>
    </row>
    <row r="2507" customFormat="false" ht="15" hidden="false" customHeight="false" outlineLevel="0" collapsed="false">
      <c r="A2507" s="0" t="s">
        <v>260</v>
      </c>
      <c r="B2507" s="0" t="n">
        <f aca="false">VALUE(LEFT(A2507,4))</f>
        <v>2022</v>
      </c>
      <c r="C2507" s="0" t="str">
        <f aca="false">"FY"&amp;IF(VALUE(MID(A2507,6,2))&gt;=4,VALUE(LEFT(A2507,4)),VALUE(LEFT(A2507,4))-1)&amp;"-"&amp;TEXT(MOD(IF(VALUE(MID(A2507,6,2))&gt;=4,VALUE(LEFT(A2507,4)),VALUE(LEFT(A2507,4))-1)+1,100),"00")</f>
        <v>FY2022-23</v>
      </c>
      <c r="D2507" s="0" t="s">
        <v>211</v>
      </c>
      <c r="E2507" s="0" t="s">
        <v>211</v>
      </c>
      <c r="F2507" s="0" t="str">
        <f aca="false">INDEX(Mapping!$B$2:$B$465,MATCH(E2507,Mapping!$A$2:$A$465,0))</f>
        <v>SINGOLI BHATWARI HEP</v>
      </c>
      <c r="G2507" s="0" t="str">
        <f aca="false">INDEX(Mapping!$C$2:$C$465,MATCH(E2507,Mapping!$A$2:$A$465,0))</f>
        <v>SINGOLI BHATWARI HEP</v>
      </c>
      <c r="H2507" s="2" t="n">
        <v>0.42</v>
      </c>
      <c r="I2507" s="3" t="n">
        <v>0.01</v>
      </c>
    </row>
    <row r="2508" customFormat="false" ht="15" hidden="false" customHeight="false" outlineLevel="0" collapsed="false">
      <c r="A2508" s="0" t="s">
        <v>260</v>
      </c>
      <c r="B2508" s="0" t="n">
        <f aca="false">VALUE(LEFT(A2508,4))</f>
        <v>2022</v>
      </c>
      <c r="C2508" s="0" t="str">
        <f aca="false">"FY"&amp;IF(VALUE(MID(A2508,6,2))&gt;=4,VALUE(LEFT(A2508,4)),VALUE(LEFT(A2508,4))-1)&amp;"-"&amp;TEXT(MOD(IF(VALUE(MID(A2508,6,2))&gt;=4,VALUE(LEFT(A2508,4)),VALUE(LEFT(A2508,4))-1)+1,100),"00")</f>
        <v>FY2022-23</v>
      </c>
      <c r="D2508" s="0" t="s">
        <v>194</v>
      </c>
      <c r="E2508" s="0" t="s">
        <v>194</v>
      </c>
      <c r="F2508" s="0" t="str">
        <f aca="false">INDEX(Mapping!$B$2:$B$465,MATCH(E2508,Mapping!$A$2:$A$465,0))</f>
        <v>TASHIDENG HEP</v>
      </c>
      <c r="G2508" s="0" t="str">
        <f aca="false">INDEX(Mapping!$C$2:$C$465,MATCH(E2508,Mapping!$A$2:$A$465,0))</f>
        <v>TASHIDENG HEP</v>
      </c>
      <c r="H2508" s="2" t="n">
        <v>0.35</v>
      </c>
      <c r="I2508" s="3" t="n">
        <v>0.01</v>
      </c>
    </row>
    <row r="2509" customFormat="false" ht="15" hidden="false" customHeight="false" outlineLevel="0" collapsed="false">
      <c r="A2509" s="0" t="s">
        <v>260</v>
      </c>
      <c r="B2509" s="0" t="n">
        <f aca="false">VALUE(LEFT(A2509,4))</f>
        <v>2022</v>
      </c>
      <c r="C2509" s="0" t="str">
        <f aca="false">"FY"&amp;IF(VALUE(MID(A2509,6,2))&gt;=4,VALUE(LEFT(A2509,4)),VALUE(LEFT(A2509,4))-1)&amp;"-"&amp;TEXT(MOD(IF(VALUE(MID(A2509,6,2))&gt;=4,VALUE(LEFT(A2509,4)),VALUE(LEFT(A2509,4))-1)+1,100),"00")</f>
        <v>FY2022-23</v>
      </c>
      <c r="D2509" s="0" t="s">
        <v>203</v>
      </c>
      <c r="E2509" s="0" t="s">
        <v>203</v>
      </c>
      <c r="F2509" s="0" t="str">
        <f aca="false">INDEX(Mapping!$B$2:$B$465,MATCH(E2509,Mapping!$A$2:$A$465,0))</f>
        <v>ADHUNIK POWER</v>
      </c>
      <c r="G2509" s="0" t="str">
        <f aca="false">INDEX(Mapping!$C$2:$C$465,MATCH(E2509,Mapping!$A$2:$A$465,0))</f>
        <v>ADHUNIK POWER</v>
      </c>
      <c r="H2509" s="2" t="n">
        <v>0.26</v>
      </c>
      <c r="I2509" s="3" t="n">
        <v>0.01</v>
      </c>
    </row>
    <row r="2510" customFormat="false" ht="15" hidden="false" customHeight="false" outlineLevel="0" collapsed="false">
      <c r="A2510" s="0" t="s">
        <v>260</v>
      </c>
      <c r="B2510" s="0" t="n">
        <f aca="false">VALUE(LEFT(A2510,4))</f>
        <v>2022</v>
      </c>
      <c r="C2510" s="0" t="str">
        <f aca="false">"FY"&amp;IF(VALUE(MID(A2510,6,2))&gt;=4,VALUE(LEFT(A2510,4)),VALUE(LEFT(A2510,4))-1)&amp;"-"&amp;TEXT(MOD(IF(VALUE(MID(A2510,6,2))&gt;=4,VALUE(LEFT(A2510,4)),VALUE(LEFT(A2510,4))-1)+1,100),"00")</f>
        <v>FY2022-23</v>
      </c>
      <c r="D2510" s="0" t="s">
        <v>235</v>
      </c>
      <c r="E2510" s="0" t="s">
        <v>235</v>
      </c>
      <c r="F2510" s="0" t="str">
        <f aca="false">INDEX(Mapping!$B$2:$B$465,MATCH(E2510,Mapping!$A$2:$A$465,0))</f>
        <v>ITPCL (IL&amp;FS TAMIL NADU)</v>
      </c>
      <c r="G2510" s="0" t="str">
        <f aca="false">INDEX(Mapping!$C$2:$C$465,MATCH(E2510,Mapping!$A$2:$A$465,0))</f>
        <v>ITPCL (IL&amp;FS TAMIL NADU)</v>
      </c>
      <c r="H2510" s="2" t="n">
        <v>0.17</v>
      </c>
      <c r="I2510" s="3" t="n">
        <v>0.003</v>
      </c>
    </row>
    <row r="2511" customFormat="false" ht="15" hidden="false" customHeight="false" outlineLevel="0" collapsed="false">
      <c r="A2511" s="0" t="s">
        <v>260</v>
      </c>
      <c r="B2511" s="0" t="n">
        <f aca="false">VALUE(LEFT(A2511,4))</f>
        <v>2022</v>
      </c>
      <c r="C2511" s="0" t="str">
        <f aca="false">"FY"&amp;IF(VALUE(MID(A2511,6,2))&gt;=4,VALUE(LEFT(A2511,4)),VALUE(LEFT(A2511,4))-1)&amp;"-"&amp;TEXT(MOD(IF(VALUE(MID(A2511,6,2))&gt;=4,VALUE(LEFT(A2511,4)),VALUE(LEFT(A2511,4))-1)+1,100),"00")</f>
        <v>FY2022-23</v>
      </c>
      <c r="D2511" s="0" t="s">
        <v>291</v>
      </c>
      <c r="E2511" s="0" t="s">
        <v>291</v>
      </c>
      <c r="F2511" s="0" t="str">
        <f aca="false">INDEX(Mapping!$B$2:$B$465,MATCH(E2511,Mapping!$A$2:$A$465,0))</f>
        <v>MANIPUR</v>
      </c>
      <c r="G2511" s="0" t="str">
        <f aca="false">INDEX(Mapping!$C$2:$C$465,MATCH(E2511,Mapping!$A$2:$A$465,0))</f>
        <v>MANIPUR</v>
      </c>
      <c r="H2511" s="2" t="n">
        <v>0.15</v>
      </c>
      <c r="I2511" s="3" t="n">
        <v>0.003</v>
      </c>
    </row>
    <row r="2512" customFormat="false" ht="15" hidden="false" customHeight="false" outlineLevel="0" collapsed="false">
      <c r="A2512" s="0" t="s">
        <v>260</v>
      </c>
      <c r="B2512" s="0" t="n">
        <f aca="false">VALUE(LEFT(A2512,4))</f>
        <v>2022</v>
      </c>
      <c r="C2512" s="0" t="str">
        <f aca="false">"FY"&amp;IF(VALUE(MID(A2512,6,2))&gt;=4,VALUE(LEFT(A2512,4)),VALUE(LEFT(A2512,4))-1)&amp;"-"&amp;TEXT(MOD(IF(VALUE(MID(A2512,6,2))&gt;=4,VALUE(LEFT(A2512,4)),VALUE(LEFT(A2512,4))-1)+1,100),"00")</f>
        <v>FY2022-23</v>
      </c>
      <c r="D2512" s="0" t="s">
        <v>56</v>
      </c>
      <c r="E2512" s="0" t="s">
        <v>56</v>
      </c>
      <c r="F2512" s="0" t="str">
        <f aca="false">INDEX(Mapping!$B$2:$B$465,MATCH(E2512,Mapping!$A$2:$A$465,0))</f>
        <v>UTTARAKHAND</v>
      </c>
      <c r="G2512" s="0" t="str">
        <f aca="false">INDEX(Mapping!$C$2:$C$465,MATCH(E2512,Mapping!$A$2:$A$465,0))</f>
        <v>UTTARAKHAND</v>
      </c>
      <c r="H2512" s="2" t="n">
        <v>0.14</v>
      </c>
      <c r="I2512" s="3" t="n">
        <v>0.003</v>
      </c>
    </row>
    <row r="2513" customFormat="false" ht="15" hidden="false" customHeight="false" outlineLevel="0" collapsed="false">
      <c r="A2513" s="0" t="s">
        <v>260</v>
      </c>
      <c r="B2513" s="0" t="n">
        <f aca="false">VALUE(LEFT(A2513,4))</f>
        <v>2022</v>
      </c>
      <c r="C2513" s="0" t="str">
        <f aca="false">"FY"&amp;IF(VALUE(MID(A2513,6,2))&gt;=4,VALUE(LEFT(A2513,4)),VALUE(LEFT(A2513,4))-1)&amp;"-"&amp;TEXT(MOD(IF(VALUE(MID(A2513,6,2))&gt;=4,VALUE(LEFT(A2513,4)),VALUE(LEFT(A2513,4))-1)+1,100),"00")</f>
        <v>FY2022-23</v>
      </c>
      <c r="D2513" s="0" t="s">
        <v>315</v>
      </c>
      <c r="E2513" s="0" t="s">
        <v>315</v>
      </c>
      <c r="F2513" s="0" t="str">
        <f aca="false">INDEX(Mapping!$B$2:$B$465,MATCH(E2513,Mapping!$A$2:$A$465,0))</f>
        <v>DHARIWAL INFRASTRUCTURE</v>
      </c>
      <c r="G2513" s="0" t="str">
        <f aca="false">INDEX(Mapping!$C$2:$C$465,MATCH(E2513,Mapping!$A$2:$A$465,0))</f>
        <v>DHARIWAL INFRASTRUCTURE</v>
      </c>
      <c r="H2513" s="2" t="n">
        <v>0.1</v>
      </c>
      <c r="I2513" s="3" t="n">
        <v>0.002</v>
      </c>
    </row>
    <row r="2514" customFormat="false" ht="15" hidden="false" customHeight="false" outlineLevel="0" collapsed="false">
      <c r="A2514" s="0" t="s">
        <v>260</v>
      </c>
      <c r="B2514" s="0" t="n">
        <f aca="false">VALUE(LEFT(A2514,4))</f>
        <v>2022</v>
      </c>
      <c r="C2514" s="0" t="str">
        <f aca="false">"FY"&amp;IF(VALUE(MID(A2514,6,2))&gt;=4,VALUE(LEFT(A2514,4)),VALUE(LEFT(A2514,4))-1)&amp;"-"&amp;TEXT(MOD(IF(VALUE(MID(A2514,6,2))&gt;=4,VALUE(LEFT(A2514,4)),VALUE(LEFT(A2514,4))-1)+1,100),"00")</f>
        <v>FY2022-23</v>
      </c>
      <c r="D2514" s="0" t="s">
        <v>224</v>
      </c>
      <c r="E2514" s="0" t="s">
        <v>224</v>
      </c>
      <c r="F2514" s="0" t="str">
        <f aca="false">INDEX(Mapping!$B$2:$B$465,MATCH(E2514,Mapping!$A$2:$A$465,0))</f>
        <v>RENEW SURYA RAVI</v>
      </c>
      <c r="G2514" s="0" t="str">
        <f aca="false">INDEX(Mapping!$C$2:$C$465,MATCH(E2514,Mapping!$A$2:$A$465,0))</f>
        <v>RENEW POWER (ALL SPVs)</v>
      </c>
      <c r="H2514" s="2" t="n">
        <v>0.07</v>
      </c>
      <c r="I2514" s="3" t="n">
        <v>0.001</v>
      </c>
    </row>
    <row r="2515" customFormat="false" ht="15" hidden="false" customHeight="false" outlineLevel="0" collapsed="false">
      <c r="A2515" s="0" t="s">
        <v>146</v>
      </c>
      <c r="B2515" s="0" t="n">
        <f aca="false">VALUE(LEFT(A2515,4))</f>
        <v>2022</v>
      </c>
      <c r="C2515" s="0" t="str">
        <f aca="false">"FY"&amp;IF(VALUE(MID(A2515,6,2))&gt;=4,VALUE(LEFT(A2515,4)),VALUE(LEFT(A2515,4))-1)&amp;"-"&amp;TEXT(MOD(IF(VALUE(MID(A2515,6,2))&gt;=4,VALUE(LEFT(A2515,4)),VALUE(LEFT(A2515,4))-1)+1,100),"00")</f>
        <v>FY2022-23</v>
      </c>
      <c r="D2515" s="0" t="s">
        <v>36</v>
      </c>
      <c r="E2515" s="0" t="s">
        <v>36</v>
      </c>
      <c r="F2515" s="0" t="str">
        <f aca="false">INDEX(Mapping!$B$2:$B$465,MATCH(E2515,Mapping!$A$2:$A$465,0))</f>
        <v>UTTAR PRADESH</v>
      </c>
      <c r="G2515" s="0" t="str">
        <f aca="false">INDEX(Mapping!$C$2:$C$465,MATCH(E2515,Mapping!$A$2:$A$465,0))</f>
        <v>UTTAR PRADESH</v>
      </c>
      <c r="H2515" s="2" t="n">
        <v>904.97</v>
      </c>
      <c r="I2515" s="3" t="n">
        <v>18.18</v>
      </c>
    </row>
    <row r="2516" customFormat="false" ht="15" hidden="false" customHeight="false" outlineLevel="0" collapsed="false">
      <c r="A2516" s="0" t="s">
        <v>146</v>
      </c>
      <c r="B2516" s="0" t="n">
        <f aca="false">VALUE(LEFT(A2516,4))</f>
        <v>2022</v>
      </c>
      <c r="C2516" s="0" t="str">
        <f aca="false">"FY"&amp;IF(VALUE(MID(A2516,6,2))&gt;=4,VALUE(LEFT(A2516,4)),VALUE(LEFT(A2516,4))-1)&amp;"-"&amp;TEXT(MOD(IF(VALUE(MID(A2516,6,2))&gt;=4,VALUE(LEFT(A2516,4)),VALUE(LEFT(A2516,4))-1)+1,100),"00")</f>
        <v>FY2022-23</v>
      </c>
      <c r="D2516" s="0" t="s">
        <v>45</v>
      </c>
      <c r="E2516" s="0" t="s">
        <v>45</v>
      </c>
      <c r="F2516" s="0" t="str">
        <f aca="false">INDEX(Mapping!$B$2:$B$465,MATCH(E2516,Mapping!$A$2:$A$465,0))</f>
        <v>BIHAR</v>
      </c>
      <c r="G2516" s="0" t="str">
        <f aca="false">INDEX(Mapping!$C$2:$C$465,MATCH(E2516,Mapping!$A$2:$A$465,0))</f>
        <v>BIHAR</v>
      </c>
      <c r="H2516" s="2" t="n">
        <v>744.19</v>
      </c>
      <c r="I2516" s="3" t="n">
        <v>14.95</v>
      </c>
    </row>
    <row r="2517" customFormat="false" ht="15" hidden="false" customHeight="false" outlineLevel="0" collapsed="false">
      <c r="A2517" s="0" t="s">
        <v>146</v>
      </c>
      <c r="B2517" s="0" t="n">
        <f aca="false">VALUE(LEFT(A2517,4))</f>
        <v>2022</v>
      </c>
      <c r="C2517" s="0" t="str">
        <f aca="false">"FY"&amp;IF(VALUE(MID(A2517,6,2))&gt;=4,VALUE(LEFT(A2517,4)),VALUE(LEFT(A2517,4))-1)&amp;"-"&amp;TEXT(MOD(IF(VALUE(MID(A2517,6,2))&gt;=4,VALUE(LEFT(A2517,4)),VALUE(LEFT(A2517,4))-1)+1,100),"00")</f>
        <v>FY2022-23</v>
      </c>
      <c r="D2517" s="0" t="s">
        <v>39</v>
      </c>
      <c r="E2517" s="0" t="s">
        <v>39</v>
      </c>
      <c r="F2517" s="0" t="str">
        <f aca="false">INDEX(Mapping!$B$2:$B$465,MATCH(E2517,Mapping!$A$2:$A$465,0))</f>
        <v>WEST BENGAL</v>
      </c>
      <c r="G2517" s="0" t="str">
        <f aca="false">INDEX(Mapping!$C$2:$C$465,MATCH(E2517,Mapping!$A$2:$A$465,0))</f>
        <v>WEST BENGAL</v>
      </c>
      <c r="H2517" s="2" t="n">
        <v>685.88</v>
      </c>
      <c r="I2517" s="3" t="n">
        <v>13.78</v>
      </c>
    </row>
    <row r="2518" customFormat="false" ht="15" hidden="false" customHeight="false" outlineLevel="0" collapsed="false">
      <c r="A2518" s="0" t="s">
        <v>146</v>
      </c>
      <c r="B2518" s="0" t="n">
        <f aca="false">VALUE(LEFT(A2518,4))</f>
        <v>2022</v>
      </c>
      <c r="C2518" s="0" t="str">
        <f aca="false">"FY"&amp;IF(VALUE(MID(A2518,6,2))&gt;=4,VALUE(LEFT(A2518,4)),VALUE(LEFT(A2518,4))-1)&amp;"-"&amp;TEXT(MOD(IF(VALUE(MID(A2518,6,2))&gt;=4,VALUE(LEFT(A2518,4)),VALUE(LEFT(A2518,4))-1)+1,100),"00")</f>
        <v>FY2022-23</v>
      </c>
      <c r="D2518" s="0" t="s">
        <v>46</v>
      </c>
      <c r="E2518" s="0" t="s">
        <v>46</v>
      </c>
      <c r="F2518" s="0" t="str">
        <f aca="false">INDEX(Mapping!$B$2:$B$465,MATCH(E2518,Mapping!$A$2:$A$465,0))</f>
        <v>CHHATTISGARH</v>
      </c>
      <c r="G2518" s="0" t="str">
        <f aca="false">INDEX(Mapping!$C$2:$C$465,MATCH(E2518,Mapping!$A$2:$A$465,0))</f>
        <v>CHHATTISGARH</v>
      </c>
      <c r="H2518" s="2" t="n">
        <v>275.8</v>
      </c>
      <c r="I2518" s="3" t="n">
        <v>5.54</v>
      </c>
    </row>
    <row r="2519" customFormat="false" ht="15" hidden="false" customHeight="false" outlineLevel="0" collapsed="false">
      <c r="A2519" s="0" t="s">
        <v>146</v>
      </c>
      <c r="B2519" s="0" t="n">
        <f aca="false">VALUE(LEFT(A2519,4))</f>
        <v>2022</v>
      </c>
      <c r="C2519" s="0" t="str">
        <f aca="false">"FY"&amp;IF(VALUE(MID(A2519,6,2))&gt;=4,VALUE(LEFT(A2519,4)),VALUE(LEFT(A2519,4))-1)&amp;"-"&amp;TEXT(MOD(IF(VALUE(MID(A2519,6,2))&gt;=4,VALUE(LEFT(A2519,4)),VALUE(LEFT(A2519,4))-1)+1,100),"00")</f>
        <v>FY2022-23</v>
      </c>
      <c r="D2519" s="0" t="s">
        <v>65</v>
      </c>
      <c r="E2519" s="0" t="s">
        <v>65</v>
      </c>
      <c r="F2519" s="0" t="str">
        <f aca="false">INDEX(Mapping!$B$2:$B$465,MATCH(E2519,Mapping!$A$2:$A$465,0))</f>
        <v>JAYPEE NIGRIE STPP</v>
      </c>
      <c r="G2519" s="0" t="str">
        <f aca="false">INDEX(Mapping!$C$2:$C$465,MATCH(E2519,Mapping!$A$2:$A$465,0))</f>
        <v>JAYPEE NIGRIE STPP</v>
      </c>
      <c r="H2519" s="2" t="n">
        <v>200.99</v>
      </c>
      <c r="I2519" s="3" t="n">
        <v>4.04</v>
      </c>
    </row>
    <row r="2520" customFormat="false" ht="15" hidden="false" customHeight="false" outlineLevel="0" collapsed="false">
      <c r="A2520" s="0" t="s">
        <v>146</v>
      </c>
      <c r="B2520" s="0" t="n">
        <f aca="false">VALUE(LEFT(A2520,4))</f>
        <v>2022</v>
      </c>
      <c r="C2520" s="0" t="str">
        <f aca="false">"FY"&amp;IF(VALUE(MID(A2520,6,2))&gt;=4,VALUE(LEFT(A2520,4)),VALUE(LEFT(A2520,4))-1)&amp;"-"&amp;TEXT(MOD(IF(VALUE(MID(A2520,6,2))&gt;=4,VALUE(LEFT(A2520,4)),VALUE(LEFT(A2520,4))-1)+1,100),"00")</f>
        <v>FY2022-23</v>
      </c>
      <c r="D2520" s="0" t="s">
        <v>85</v>
      </c>
      <c r="E2520" s="0" t="s">
        <v>85</v>
      </c>
      <c r="F2520" s="0" t="str">
        <f aca="false">INDEX(Mapping!$B$2:$B$465,MATCH(E2520,Mapping!$A$2:$A$465,0))</f>
        <v>ADANI POWER - RAIPUR TPP (EX-GMR CHHATTISGARH)</v>
      </c>
      <c r="G2520" s="0" t="str">
        <f aca="false">INDEX(Mapping!$C$2:$C$465,MATCH(E2520,Mapping!$A$2:$A$465,0))</f>
        <v>ADANI POWER (ALL PLANTS)</v>
      </c>
      <c r="H2520" s="2" t="n">
        <v>183.44</v>
      </c>
      <c r="I2520" s="3" t="n">
        <v>3.69</v>
      </c>
    </row>
    <row r="2521" customFormat="false" ht="15" hidden="false" customHeight="false" outlineLevel="0" collapsed="false">
      <c r="A2521" s="0" t="s">
        <v>146</v>
      </c>
      <c r="B2521" s="0" t="n">
        <f aca="false">VALUE(LEFT(A2521,4))</f>
        <v>2022</v>
      </c>
      <c r="C2521" s="0" t="str">
        <f aca="false">"FY"&amp;IF(VALUE(MID(A2521,6,2))&gt;=4,VALUE(LEFT(A2521,4)),VALUE(LEFT(A2521,4))-1)&amp;"-"&amp;TEXT(MOD(IF(VALUE(MID(A2521,6,2))&gt;=4,VALUE(LEFT(A2521,4)),VALUE(LEFT(A2521,4))-1)+1,100),"00")</f>
        <v>FY2022-23</v>
      </c>
      <c r="D2521" s="0" t="s">
        <v>82</v>
      </c>
      <c r="E2521" s="0" t="s">
        <v>82</v>
      </c>
      <c r="F2521" s="0" t="str">
        <f aca="false">INDEX(Mapping!$B$2:$B$465,MATCH(E2521,Mapping!$A$2:$A$465,0))</f>
        <v>JINDAL INDIA THERMAL POWER (JITPL)</v>
      </c>
      <c r="G2521" s="0" t="str">
        <f aca="false">INDEX(Mapping!$C$2:$C$465,MATCH(E2521,Mapping!$A$2:$A$465,0))</f>
        <v>JINDAL INDIA THERMAL POWER (JITPL)</v>
      </c>
      <c r="H2521" s="2" t="n">
        <v>164.72</v>
      </c>
      <c r="I2521" s="3" t="n">
        <v>3.31</v>
      </c>
    </row>
    <row r="2522" customFormat="false" ht="15" hidden="false" customHeight="false" outlineLevel="0" collapsed="false">
      <c r="A2522" s="0" t="s">
        <v>146</v>
      </c>
      <c r="B2522" s="0" t="n">
        <f aca="false">VALUE(LEFT(A2522,4))</f>
        <v>2022</v>
      </c>
      <c r="C2522" s="0" t="str">
        <f aca="false">"FY"&amp;IF(VALUE(MID(A2522,6,2))&gt;=4,VALUE(LEFT(A2522,4)),VALUE(LEFT(A2522,4))-1)&amp;"-"&amp;TEXT(MOD(IF(VALUE(MID(A2522,6,2))&gt;=4,VALUE(LEFT(A2522,4)),VALUE(LEFT(A2522,4))-1)+1,100),"00")</f>
        <v>FY2022-23</v>
      </c>
      <c r="D2522" s="0" t="s">
        <v>57</v>
      </c>
      <c r="E2522" s="0" t="s">
        <v>57</v>
      </c>
      <c r="F2522" s="0" t="str">
        <f aca="false">INDEX(Mapping!$B$2:$B$465,MATCH(E2522,Mapping!$A$2:$A$465,0))</f>
        <v>SEIL ENERGY INDIA (EX-SEMBCORP)</v>
      </c>
      <c r="G2522" s="0" t="str">
        <f aca="false">INDEX(Mapping!$C$2:$C$465,MATCH(E2522,Mapping!$A$2:$A$465,0))</f>
        <v>SEIL ENERGY INDIA</v>
      </c>
      <c r="H2522" s="2" t="n">
        <v>155.38</v>
      </c>
      <c r="I2522" s="3" t="n">
        <v>3.12</v>
      </c>
    </row>
    <row r="2523" customFormat="false" ht="15" hidden="false" customHeight="false" outlineLevel="0" collapsed="false">
      <c r="A2523" s="0" t="s">
        <v>146</v>
      </c>
      <c r="B2523" s="0" t="n">
        <f aca="false">VALUE(LEFT(A2523,4))</f>
        <v>2022</v>
      </c>
      <c r="C2523" s="0" t="str">
        <f aca="false">"FY"&amp;IF(VALUE(MID(A2523,6,2))&gt;=4,VALUE(LEFT(A2523,4)),VALUE(LEFT(A2523,4))-1)&amp;"-"&amp;TEXT(MOD(IF(VALUE(MID(A2523,6,2))&gt;=4,VALUE(LEFT(A2523,4)),VALUE(LEFT(A2523,4))-1)+1,100),"00")</f>
        <v>FY2022-23</v>
      </c>
      <c r="D2523" s="0" t="s">
        <v>67</v>
      </c>
      <c r="E2523" s="0" t="s">
        <v>67</v>
      </c>
      <c r="F2523" s="0" t="str">
        <f aca="false">INDEX(Mapping!$B$2:$B$465,MATCH(E2523,Mapping!$A$2:$A$465,0))</f>
        <v>JINDAL POWER LTD - STAGE 2</v>
      </c>
      <c r="G2523" s="0" t="str">
        <f aca="false">INDEX(Mapping!$C$2:$C$465,MATCH(E2523,Mapping!$A$2:$A$465,0))</f>
        <v>JINDAL POWER LTD (BOTH STAGES)</v>
      </c>
      <c r="H2523" s="2" t="n">
        <v>152.26</v>
      </c>
      <c r="I2523" s="3" t="n">
        <v>3.06</v>
      </c>
    </row>
    <row r="2524" customFormat="false" ht="15" hidden="false" customHeight="false" outlineLevel="0" collapsed="false">
      <c r="A2524" s="0" t="s">
        <v>146</v>
      </c>
      <c r="B2524" s="0" t="n">
        <f aca="false">VALUE(LEFT(A2524,4))</f>
        <v>2022</v>
      </c>
      <c r="C2524" s="0" t="str">
        <f aca="false">"FY"&amp;IF(VALUE(MID(A2524,6,2))&gt;=4,VALUE(LEFT(A2524,4)),VALUE(LEFT(A2524,4))-1)&amp;"-"&amp;TEXT(MOD(IF(VALUE(MID(A2524,6,2))&gt;=4,VALUE(LEFT(A2524,4)),VALUE(LEFT(A2524,4))-1)+1,100),"00")</f>
        <v>FY2022-23</v>
      </c>
      <c r="D2524" s="0" t="s">
        <v>48</v>
      </c>
      <c r="E2524" s="0" t="s">
        <v>48</v>
      </c>
      <c r="F2524" s="0" t="str">
        <f aca="false">INDEX(Mapping!$B$2:$B$465,MATCH(E2524,Mapping!$A$2:$A$465,0))</f>
        <v>DELHI</v>
      </c>
      <c r="G2524" s="0" t="str">
        <f aca="false">INDEX(Mapping!$C$2:$C$465,MATCH(E2524,Mapping!$A$2:$A$465,0))</f>
        <v>DELHI</v>
      </c>
      <c r="H2524" s="2" t="n">
        <v>128.11</v>
      </c>
      <c r="I2524" s="3" t="n">
        <v>2.57</v>
      </c>
    </row>
    <row r="2525" customFormat="false" ht="15" hidden="false" customHeight="false" outlineLevel="0" collapsed="false">
      <c r="A2525" s="0" t="s">
        <v>146</v>
      </c>
      <c r="B2525" s="0" t="n">
        <f aca="false">VALUE(LEFT(A2525,4))</f>
        <v>2022</v>
      </c>
      <c r="C2525" s="0" t="str">
        <f aca="false">"FY"&amp;IF(VALUE(MID(A2525,6,2))&gt;=4,VALUE(LEFT(A2525,4)),VALUE(LEFT(A2525,4))-1)&amp;"-"&amp;TEXT(MOD(IF(VALUE(MID(A2525,6,2))&gt;=4,VALUE(LEFT(A2525,4)),VALUE(LEFT(A2525,4))-1)+1,100),"00")</f>
        <v>FY2022-23</v>
      </c>
      <c r="D2525" s="0" t="s">
        <v>49</v>
      </c>
      <c r="E2525" s="0" t="s">
        <v>49</v>
      </c>
      <c r="F2525" s="0" t="str">
        <f aca="false">INDEX(Mapping!$B$2:$B$465,MATCH(E2525,Mapping!$A$2:$A$465,0))</f>
        <v>MADHYA PRADESH</v>
      </c>
      <c r="G2525" s="0" t="str">
        <f aca="false">INDEX(Mapping!$C$2:$C$465,MATCH(E2525,Mapping!$A$2:$A$465,0))</f>
        <v>MADHYA PRADESH</v>
      </c>
      <c r="H2525" s="2" t="n">
        <v>122.47</v>
      </c>
      <c r="I2525" s="3" t="n">
        <v>2.46</v>
      </c>
    </row>
    <row r="2526" customFormat="false" ht="15" hidden="false" customHeight="false" outlineLevel="0" collapsed="false">
      <c r="A2526" s="0" t="s">
        <v>146</v>
      </c>
      <c r="B2526" s="0" t="n">
        <f aca="false">VALUE(LEFT(A2526,4))</f>
        <v>2022</v>
      </c>
      <c r="C2526" s="0" t="str">
        <f aca="false">"FY"&amp;IF(VALUE(MID(A2526,6,2))&gt;=4,VALUE(LEFT(A2526,4)),VALUE(LEFT(A2526,4))-1)&amp;"-"&amp;TEXT(MOD(IF(VALUE(MID(A2526,6,2))&gt;=4,VALUE(LEFT(A2526,4)),VALUE(LEFT(A2526,4))-1)+1,100),"00")</f>
        <v>FY2022-23</v>
      </c>
      <c r="D2526" s="0" t="s">
        <v>43</v>
      </c>
      <c r="E2526" s="0" t="s">
        <v>43</v>
      </c>
      <c r="F2526" s="0" t="str">
        <f aca="false">INDEX(Mapping!$B$2:$B$465,MATCH(E2526,Mapping!$A$2:$A$465,0))</f>
        <v>ODISHA</v>
      </c>
      <c r="G2526" s="0" t="str">
        <f aca="false">INDEX(Mapping!$C$2:$C$465,MATCH(E2526,Mapping!$A$2:$A$465,0))</f>
        <v>ODISHA</v>
      </c>
      <c r="H2526" s="2" t="n">
        <v>116.98</v>
      </c>
      <c r="I2526" s="3" t="n">
        <v>2.35</v>
      </c>
    </row>
    <row r="2527" customFormat="false" ht="15" hidden="false" customHeight="false" outlineLevel="0" collapsed="false">
      <c r="A2527" s="0" t="s">
        <v>146</v>
      </c>
      <c r="B2527" s="0" t="n">
        <f aca="false">VALUE(LEFT(A2527,4))</f>
        <v>2022</v>
      </c>
      <c r="C2527" s="0" t="str">
        <f aca="false">"FY"&amp;IF(VALUE(MID(A2527,6,2))&gt;=4,VALUE(LEFT(A2527,4)),VALUE(LEFT(A2527,4))-1)&amp;"-"&amp;TEXT(MOD(IF(VALUE(MID(A2527,6,2))&gt;=4,VALUE(LEFT(A2527,4)),VALUE(LEFT(A2527,4))-1)+1,100),"00")</f>
        <v>FY2022-23</v>
      </c>
      <c r="D2527" s="0" t="s">
        <v>37</v>
      </c>
      <c r="E2527" s="0" t="s">
        <v>37</v>
      </c>
      <c r="F2527" s="0" t="str">
        <f aca="false">INDEX(Mapping!$B$2:$B$465,MATCH(E2527,Mapping!$A$2:$A$465,0))</f>
        <v>MAHARASHTRA</v>
      </c>
      <c r="G2527" s="0" t="str">
        <f aca="false">INDEX(Mapping!$C$2:$C$465,MATCH(E2527,Mapping!$A$2:$A$465,0))</f>
        <v>MAHARASHTRA</v>
      </c>
      <c r="H2527" s="2" t="n">
        <v>81.42</v>
      </c>
      <c r="I2527" s="3" t="n">
        <v>1.64</v>
      </c>
    </row>
    <row r="2528" customFormat="false" ht="15" hidden="false" customHeight="false" outlineLevel="0" collapsed="false">
      <c r="A2528" s="0" t="s">
        <v>146</v>
      </c>
      <c r="B2528" s="0" t="n">
        <f aca="false">VALUE(LEFT(A2528,4))</f>
        <v>2022</v>
      </c>
      <c r="C2528" s="0" t="str">
        <f aca="false">"FY"&amp;IF(VALUE(MID(A2528,6,2))&gt;=4,VALUE(LEFT(A2528,4)),VALUE(LEFT(A2528,4))-1)&amp;"-"&amp;TEXT(MOD(IF(VALUE(MID(A2528,6,2))&gt;=4,VALUE(LEFT(A2528,4)),VALUE(LEFT(A2528,4))-1)+1,100),"00")</f>
        <v>FY2022-23</v>
      </c>
      <c r="D2528" s="0" t="s">
        <v>84</v>
      </c>
      <c r="E2528" s="0" t="s">
        <v>84</v>
      </c>
      <c r="F2528" s="0" t="str">
        <f aca="false">INDEX(Mapping!$B$2:$B$465,MATCH(E2528,Mapping!$A$2:$A$465,0))</f>
        <v>DB POWER</v>
      </c>
      <c r="G2528" s="0" t="str">
        <f aca="false">INDEX(Mapping!$C$2:$C$465,MATCH(E2528,Mapping!$A$2:$A$465,0))</f>
        <v>DB POWER</v>
      </c>
      <c r="H2528" s="2" t="n">
        <v>77.6</v>
      </c>
      <c r="I2528" s="3" t="n">
        <v>1.56</v>
      </c>
    </row>
    <row r="2529" customFormat="false" ht="15" hidden="false" customHeight="false" outlineLevel="0" collapsed="false">
      <c r="A2529" s="0" t="s">
        <v>146</v>
      </c>
      <c r="B2529" s="0" t="n">
        <f aca="false">VALUE(LEFT(A2529,4))</f>
        <v>2022</v>
      </c>
      <c r="C2529" s="0" t="str">
        <f aca="false">"FY"&amp;IF(VALUE(MID(A2529,6,2))&gt;=4,VALUE(LEFT(A2529,4)),VALUE(LEFT(A2529,4))-1)&amp;"-"&amp;TEXT(MOD(IF(VALUE(MID(A2529,6,2))&gt;=4,VALUE(LEFT(A2529,4)),VALUE(LEFT(A2529,4))-1)+1,100),"00")</f>
        <v>FY2022-23</v>
      </c>
      <c r="D2529" s="0" t="s">
        <v>106</v>
      </c>
      <c r="E2529" s="0" t="s">
        <v>106</v>
      </c>
      <c r="F2529" s="0" t="str">
        <f aca="false">INDEX(Mapping!$B$2:$B$465,MATCH(E2529,Mapping!$A$2:$A$465,0))</f>
        <v>ACB (INDIA)</v>
      </c>
      <c r="G2529" s="0" t="str">
        <f aca="false">INDEX(Mapping!$C$2:$C$465,MATCH(E2529,Mapping!$A$2:$A$465,0))</f>
        <v>ACB (INDIA)</v>
      </c>
      <c r="H2529" s="2" t="n">
        <v>74.93</v>
      </c>
      <c r="I2529" s="3" t="n">
        <v>1.51</v>
      </c>
    </row>
    <row r="2530" customFormat="false" ht="15" hidden="false" customHeight="false" outlineLevel="0" collapsed="false">
      <c r="A2530" s="0" t="s">
        <v>146</v>
      </c>
      <c r="B2530" s="0" t="n">
        <f aca="false">VALUE(LEFT(A2530,4))</f>
        <v>2022</v>
      </c>
      <c r="C2530" s="0" t="str">
        <f aca="false">"FY"&amp;IF(VALUE(MID(A2530,6,2))&gt;=4,VALUE(LEFT(A2530,4)),VALUE(LEFT(A2530,4))-1)&amp;"-"&amp;TEXT(MOD(IF(VALUE(MID(A2530,6,2))&gt;=4,VALUE(LEFT(A2530,4)),VALUE(LEFT(A2530,4))-1)+1,100),"00")</f>
        <v>FY2022-23</v>
      </c>
      <c r="D2530" s="0" t="s">
        <v>72</v>
      </c>
      <c r="E2530" s="0" t="s">
        <v>72</v>
      </c>
      <c r="F2530" s="0" t="str">
        <f aca="false">INDEX(Mapping!$B$2:$B$465,MATCH(E2530,Mapping!$A$2:$A$465,0))</f>
        <v>JINDAL POWER LTD - STAGE 1</v>
      </c>
      <c r="G2530" s="0" t="str">
        <f aca="false">INDEX(Mapping!$C$2:$C$465,MATCH(E2530,Mapping!$A$2:$A$465,0))</f>
        <v>JINDAL POWER LTD (BOTH STAGES)</v>
      </c>
      <c r="H2530" s="2" t="n">
        <v>65.61</v>
      </c>
      <c r="I2530" s="3" t="n">
        <v>1.32</v>
      </c>
    </row>
    <row r="2531" customFormat="false" ht="15" hidden="false" customHeight="false" outlineLevel="0" collapsed="false">
      <c r="A2531" s="0" t="s">
        <v>146</v>
      </c>
      <c r="B2531" s="0" t="n">
        <f aca="false">VALUE(LEFT(A2531,4))</f>
        <v>2022</v>
      </c>
      <c r="C2531" s="0" t="str">
        <f aca="false">"FY"&amp;IF(VALUE(MID(A2531,6,2))&gt;=4,VALUE(LEFT(A2531,4)),VALUE(LEFT(A2531,4))-1)&amp;"-"&amp;TEXT(MOD(IF(VALUE(MID(A2531,6,2))&gt;=4,VALUE(LEFT(A2531,4)),VALUE(LEFT(A2531,4))-1)+1,100),"00")</f>
        <v>FY2022-23</v>
      </c>
      <c r="D2531" s="0" t="s">
        <v>61</v>
      </c>
      <c r="E2531" s="0" t="s">
        <v>61</v>
      </c>
      <c r="F2531" s="0" t="str">
        <f aca="false">INDEX(Mapping!$B$2:$B$465,MATCH(E2531,Mapping!$A$2:$A$465,0))</f>
        <v>ASSAM</v>
      </c>
      <c r="G2531" s="0" t="str">
        <f aca="false">INDEX(Mapping!$C$2:$C$465,MATCH(E2531,Mapping!$A$2:$A$465,0))</f>
        <v>ASSAM</v>
      </c>
      <c r="H2531" s="2" t="n">
        <v>62.4</v>
      </c>
      <c r="I2531" s="3" t="n">
        <v>1.25</v>
      </c>
    </row>
    <row r="2532" customFormat="false" ht="15" hidden="false" customHeight="false" outlineLevel="0" collapsed="false">
      <c r="A2532" s="0" t="s">
        <v>146</v>
      </c>
      <c r="B2532" s="0" t="n">
        <f aca="false">VALUE(LEFT(A2532,4))</f>
        <v>2022</v>
      </c>
      <c r="C2532" s="0" t="str">
        <f aca="false">"FY"&amp;IF(VALUE(MID(A2532,6,2))&gt;=4,VALUE(LEFT(A2532,4)),VALUE(LEFT(A2532,4))-1)&amp;"-"&amp;TEXT(MOD(IF(VALUE(MID(A2532,6,2))&gt;=4,VALUE(LEFT(A2532,4)),VALUE(LEFT(A2532,4))-1)+1,100),"00")</f>
        <v>FY2022-23</v>
      </c>
      <c r="D2532" s="0" t="s">
        <v>79</v>
      </c>
      <c r="E2532" s="0" t="s">
        <v>79</v>
      </c>
      <c r="F2532" s="0" t="str">
        <f aca="false">INDEX(Mapping!$B$2:$B$465,MATCH(E2532,Mapping!$A$2:$A$465,0))</f>
        <v>MAHAN ENERGEN (EX-ESSAR POWER MP)</v>
      </c>
      <c r="G2532" s="0" t="str">
        <f aca="false">INDEX(Mapping!$C$2:$C$465,MATCH(E2532,Mapping!$A$2:$A$465,0))</f>
        <v>ADANI POWER (ALL PLANTS)</v>
      </c>
      <c r="H2532" s="2" t="n">
        <v>61.49</v>
      </c>
      <c r="I2532" s="3" t="n">
        <v>1.24</v>
      </c>
    </row>
    <row r="2533" customFormat="false" ht="15" hidden="false" customHeight="false" outlineLevel="0" collapsed="false">
      <c r="A2533" s="0" t="s">
        <v>146</v>
      </c>
      <c r="B2533" s="0" t="n">
        <f aca="false">VALUE(LEFT(A2533,4))</f>
        <v>2022</v>
      </c>
      <c r="C2533" s="0" t="str">
        <f aca="false">"FY"&amp;IF(VALUE(MID(A2533,6,2))&gt;=4,VALUE(LEFT(A2533,4)),VALUE(LEFT(A2533,4))-1)&amp;"-"&amp;TEXT(MOD(IF(VALUE(MID(A2533,6,2))&gt;=4,VALUE(LEFT(A2533,4)),VALUE(LEFT(A2533,4))-1)+1,100),"00")</f>
        <v>FY2022-23</v>
      </c>
      <c r="D2533" s="0" t="s">
        <v>47</v>
      </c>
      <c r="E2533" s="0" t="s">
        <v>47</v>
      </c>
      <c r="F2533" s="0" t="str">
        <f aca="false">INDEX(Mapping!$B$2:$B$465,MATCH(E2533,Mapping!$A$2:$A$465,0))</f>
        <v>KARNATAKA</v>
      </c>
      <c r="G2533" s="0" t="str">
        <f aca="false">INDEX(Mapping!$C$2:$C$465,MATCH(E2533,Mapping!$A$2:$A$465,0))</f>
        <v>KARNATAKA</v>
      </c>
      <c r="H2533" s="2" t="n">
        <v>57.61</v>
      </c>
      <c r="I2533" s="3" t="n">
        <v>1.16</v>
      </c>
    </row>
    <row r="2534" customFormat="false" ht="15" hidden="false" customHeight="false" outlineLevel="0" collapsed="false">
      <c r="A2534" s="0" t="s">
        <v>146</v>
      </c>
      <c r="B2534" s="0" t="n">
        <f aca="false">VALUE(LEFT(A2534,4))</f>
        <v>2022</v>
      </c>
      <c r="C2534" s="0" t="str">
        <f aca="false">"FY"&amp;IF(VALUE(MID(A2534,6,2))&gt;=4,VALUE(LEFT(A2534,4)),VALUE(LEFT(A2534,4))-1)&amp;"-"&amp;TEXT(MOD(IF(VALUE(MID(A2534,6,2))&gt;=4,VALUE(LEFT(A2534,4)),VALUE(LEFT(A2534,4))-1)+1,100),"00")</f>
        <v>FY2022-23</v>
      </c>
      <c r="D2534" s="0" t="s">
        <v>35</v>
      </c>
      <c r="E2534" s="0" t="s">
        <v>35</v>
      </c>
      <c r="F2534" s="0" t="str">
        <f aca="false">INDEX(Mapping!$B$2:$B$465,MATCH(E2534,Mapping!$A$2:$A$465,0))</f>
        <v>TELANGANA</v>
      </c>
      <c r="G2534" s="0" t="str">
        <f aca="false">INDEX(Mapping!$C$2:$C$465,MATCH(E2534,Mapping!$A$2:$A$465,0))</f>
        <v>TELANGANA</v>
      </c>
      <c r="H2534" s="2" t="n">
        <v>47.09</v>
      </c>
      <c r="I2534" s="3" t="n">
        <v>0.95</v>
      </c>
    </row>
    <row r="2535" customFormat="false" ht="15" hidden="false" customHeight="false" outlineLevel="0" collapsed="false">
      <c r="A2535" s="0" t="s">
        <v>146</v>
      </c>
      <c r="B2535" s="0" t="n">
        <f aca="false">VALUE(LEFT(A2535,4))</f>
        <v>2022</v>
      </c>
      <c r="C2535" s="0" t="str">
        <f aca="false">"FY"&amp;IF(VALUE(MID(A2535,6,2))&gt;=4,VALUE(LEFT(A2535,4)),VALUE(LEFT(A2535,4))-1)&amp;"-"&amp;TEXT(MOD(IF(VALUE(MID(A2535,6,2))&gt;=4,VALUE(LEFT(A2535,4)),VALUE(LEFT(A2535,4))-1)+1,100),"00")</f>
        <v>FY2022-23</v>
      </c>
      <c r="D2535" s="0" t="s">
        <v>89</v>
      </c>
      <c r="E2535" s="0" t="s">
        <v>89</v>
      </c>
      <c r="F2535" s="0" t="str">
        <f aca="false">INDEX(Mapping!$B$2:$B$465,MATCH(E2535,Mapping!$A$2:$A$465,0))</f>
        <v>MB POWER (MP)</v>
      </c>
      <c r="G2535" s="0" t="str">
        <f aca="false">INDEX(Mapping!$C$2:$C$465,MATCH(E2535,Mapping!$A$2:$A$465,0))</f>
        <v>MB POWER (MP)</v>
      </c>
      <c r="H2535" s="2" t="n">
        <v>45.74</v>
      </c>
      <c r="I2535" s="3" t="n">
        <v>0.92</v>
      </c>
    </row>
    <row r="2536" customFormat="false" ht="15" hidden="false" customHeight="false" outlineLevel="0" collapsed="false">
      <c r="A2536" s="0" t="s">
        <v>146</v>
      </c>
      <c r="B2536" s="0" t="n">
        <f aca="false">VALUE(LEFT(A2536,4))</f>
        <v>2022</v>
      </c>
      <c r="C2536" s="0" t="str">
        <f aca="false">"FY"&amp;IF(VALUE(MID(A2536,6,2))&gt;=4,VALUE(LEFT(A2536,4)),VALUE(LEFT(A2536,4))-1)&amp;"-"&amp;TEXT(MOD(IF(VALUE(MID(A2536,6,2))&gt;=4,VALUE(LEFT(A2536,4)),VALUE(LEFT(A2536,4))-1)+1,100),"00")</f>
        <v>FY2022-23</v>
      </c>
      <c r="D2536" s="0" t="s">
        <v>40</v>
      </c>
      <c r="E2536" s="0" t="s">
        <v>40</v>
      </c>
      <c r="F2536" s="0" t="str">
        <f aca="false">INDEX(Mapping!$B$2:$B$465,MATCH(E2536,Mapping!$A$2:$A$465,0))</f>
        <v>TAMIL NADU</v>
      </c>
      <c r="G2536" s="0" t="str">
        <f aca="false">INDEX(Mapping!$C$2:$C$465,MATCH(E2536,Mapping!$A$2:$A$465,0))</f>
        <v>TAMIL NADU</v>
      </c>
      <c r="H2536" s="2" t="n">
        <v>40.73</v>
      </c>
      <c r="I2536" s="3" t="n">
        <v>0.82</v>
      </c>
    </row>
    <row r="2537" customFormat="false" ht="15" hidden="false" customHeight="false" outlineLevel="0" collapsed="false">
      <c r="A2537" s="0" t="s">
        <v>146</v>
      </c>
      <c r="B2537" s="0" t="n">
        <f aca="false">VALUE(LEFT(A2537,4))</f>
        <v>2022</v>
      </c>
      <c r="C2537" s="0" t="str">
        <f aca="false">"FY"&amp;IF(VALUE(MID(A2537,6,2))&gt;=4,VALUE(LEFT(A2537,4)),VALUE(LEFT(A2537,4))-1)&amp;"-"&amp;TEXT(MOD(IF(VALUE(MID(A2537,6,2))&gt;=4,VALUE(LEFT(A2537,4)),VALUE(LEFT(A2537,4))-1)+1,100),"00")</f>
        <v>FY2022-23</v>
      </c>
      <c r="D2537" s="0" t="s">
        <v>116</v>
      </c>
      <c r="E2537" s="0" t="s">
        <v>116</v>
      </c>
      <c r="F2537" s="0" t="str">
        <f aca="false">INDEX(Mapping!$B$2:$B$465,MATCH(E2537,Mapping!$A$2:$A$465,0))</f>
        <v>RKM POWERGEN</v>
      </c>
      <c r="G2537" s="0" t="str">
        <f aca="false">INDEX(Mapping!$C$2:$C$465,MATCH(E2537,Mapping!$A$2:$A$465,0))</f>
        <v>RKM POWERGEN</v>
      </c>
      <c r="H2537" s="2" t="n">
        <v>38.12</v>
      </c>
      <c r="I2537" s="3" t="n">
        <v>0.77</v>
      </c>
    </row>
    <row r="2538" customFormat="false" ht="15" hidden="false" customHeight="false" outlineLevel="0" collapsed="false">
      <c r="A2538" s="0" t="s">
        <v>146</v>
      </c>
      <c r="B2538" s="0" t="n">
        <f aca="false">VALUE(LEFT(A2538,4))</f>
        <v>2022</v>
      </c>
      <c r="C2538" s="0" t="str">
        <f aca="false">"FY"&amp;IF(VALUE(MID(A2538,6,2))&gt;=4,VALUE(LEFT(A2538,4)),VALUE(LEFT(A2538,4))-1)&amp;"-"&amp;TEXT(MOD(IF(VALUE(MID(A2538,6,2))&gt;=4,VALUE(LEFT(A2538,4)),VALUE(LEFT(A2538,4))-1)+1,100),"00")</f>
        <v>FY2022-23</v>
      </c>
      <c r="D2538" s="0" t="s">
        <v>31</v>
      </c>
      <c r="E2538" s="0" t="s">
        <v>31</v>
      </c>
      <c r="F2538" s="0" t="str">
        <f aca="false">INDEX(Mapping!$B$2:$B$465,MATCH(E2538,Mapping!$A$2:$A$465,0))</f>
        <v>GUJARAT</v>
      </c>
      <c r="G2538" s="0" t="str">
        <f aca="false">INDEX(Mapping!$C$2:$C$465,MATCH(E2538,Mapping!$A$2:$A$465,0))</f>
        <v>GUJARAT</v>
      </c>
      <c r="H2538" s="2" t="n">
        <v>31.25</v>
      </c>
      <c r="I2538" s="3" t="n">
        <v>0.63</v>
      </c>
    </row>
    <row r="2539" customFormat="false" ht="15" hidden="false" customHeight="false" outlineLevel="0" collapsed="false">
      <c r="A2539" s="0" t="s">
        <v>146</v>
      </c>
      <c r="B2539" s="0" t="n">
        <f aca="false">VALUE(LEFT(A2539,4))</f>
        <v>2022</v>
      </c>
      <c r="C2539" s="0" t="str">
        <f aca="false">"FY"&amp;IF(VALUE(MID(A2539,6,2))&gt;=4,VALUE(LEFT(A2539,4)),VALUE(LEFT(A2539,4))-1)&amp;"-"&amp;TEXT(MOD(IF(VALUE(MID(A2539,6,2))&gt;=4,VALUE(LEFT(A2539,4)),VALUE(LEFT(A2539,4))-1)+1,100),"00")</f>
        <v>FY2022-23</v>
      </c>
      <c r="D2539" s="0" t="s">
        <v>38</v>
      </c>
      <c r="E2539" s="0" t="s">
        <v>38</v>
      </c>
      <c r="F2539" s="0" t="str">
        <f aca="false">INDEX(Mapping!$B$2:$B$465,MATCH(E2539,Mapping!$A$2:$A$465,0))</f>
        <v>ANDHRA PRADESH</v>
      </c>
      <c r="G2539" s="0" t="str">
        <f aca="false">INDEX(Mapping!$C$2:$C$465,MATCH(E2539,Mapping!$A$2:$A$465,0))</f>
        <v>ANDHRA PRADESH</v>
      </c>
      <c r="H2539" s="2" t="n">
        <v>30.51</v>
      </c>
      <c r="I2539" s="3" t="n">
        <v>0.61</v>
      </c>
    </row>
    <row r="2540" customFormat="false" ht="15" hidden="false" customHeight="false" outlineLevel="0" collapsed="false">
      <c r="A2540" s="0" t="s">
        <v>146</v>
      </c>
      <c r="B2540" s="0" t="n">
        <f aca="false">VALUE(LEFT(A2540,4))</f>
        <v>2022</v>
      </c>
      <c r="C2540" s="0" t="str">
        <f aca="false">"FY"&amp;IF(VALUE(MID(A2540,6,2))&gt;=4,VALUE(LEFT(A2540,4)),VALUE(LEFT(A2540,4))-1)&amp;"-"&amp;TEXT(MOD(IF(VALUE(MID(A2540,6,2))&gt;=4,VALUE(LEFT(A2540,4)),VALUE(LEFT(A2540,4))-1)+1,100),"00")</f>
        <v>FY2022-23</v>
      </c>
      <c r="D2540" s="0" t="s">
        <v>143</v>
      </c>
      <c r="E2540" s="0" t="s">
        <v>143</v>
      </c>
      <c r="F2540" s="0" t="str">
        <f aca="false">INDEX(Mapping!$B$2:$B$465,MATCH(E2540,Mapping!$A$2:$A$465,0))</f>
        <v>MARUTI CLEAN COAL &amp; POWER</v>
      </c>
      <c r="G2540" s="0" t="str">
        <f aca="false">INDEX(Mapping!$C$2:$C$465,MATCH(E2540,Mapping!$A$2:$A$465,0))</f>
        <v>MARUTI CLEAN COAL &amp; POWER</v>
      </c>
      <c r="H2540" s="2" t="n">
        <v>29.02</v>
      </c>
      <c r="I2540" s="3" t="n">
        <v>0.58</v>
      </c>
    </row>
    <row r="2541" customFormat="false" ht="15" hidden="false" customHeight="false" outlineLevel="0" collapsed="false">
      <c r="A2541" s="0" t="s">
        <v>146</v>
      </c>
      <c r="B2541" s="0" t="n">
        <f aca="false">VALUE(LEFT(A2541,4))</f>
        <v>2022</v>
      </c>
      <c r="C2541" s="0" t="str">
        <f aca="false">"FY"&amp;IF(VALUE(MID(A2541,6,2))&gt;=4,VALUE(LEFT(A2541,4)),VALUE(LEFT(A2541,4))-1)&amp;"-"&amp;TEXT(MOD(IF(VALUE(MID(A2541,6,2))&gt;=4,VALUE(LEFT(A2541,4)),VALUE(LEFT(A2541,4))-1)+1,100),"00")</f>
        <v>FY2022-23</v>
      </c>
      <c r="D2541" s="0" t="s">
        <v>199</v>
      </c>
      <c r="E2541" s="0" t="s">
        <v>199</v>
      </c>
      <c r="F2541" s="0" t="str">
        <f aca="false">INDEX(Mapping!$B$2:$B$465,MATCH(E2541,Mapping!$A$2:$A$465,0))</f>
        <v>TRIPURA</v>
      </c>
      <c r="G2541" s="0" t="str">
        <f aca="false">INDEX(Mapping!$C$2:$C$465,MATCH(E2541,Mapping!$A$2:$A$465,0))</f>
        <v>TRIPURA</v>
      </c>
      <c r="H2541" s="2" t="n">
        <v>25.69</v>
      </c>
      <c r="I2541" s="3" t="n">
        <v>0.52</v>
      </c>
    </row>
    <row r="2542" customFormat="false" ht="15" hidden="false" customHeight="false" outlineLevel="0" collapsed="false">
      <c r="A2542" s="0" t="s">
        <v>146</v>
      </c>
      <c r="B2542" s="0" t="n">
        <f aca="false">VALUE(LEFT(A2542,4))</f>
        <v>2022</v>
      </c>
      <c r="C2542" s="0" t="str">
        <f aca="false">"FY"&amp;IF(VALUE(MID(A2542,6,2))&gt;=4,VALUE(LEFT(A2542,4)),VALUE(LEFT(A2542,4))-1)&amp;"-"&amp;TEXT(MOD(IF(VALUE(MID(A2542,6,2))&gt;=4,VALUE(LEFT(A2542,4)),VALUE(LEFT(A2542,4))-1)+1,100),"00")</f>
        <v>FY2022-23</v>
      </c>
      <c r="D2542" s="0" t="s">
        <v>145</v>
      </c>
      <c r="E2542" s="0" t="s">
        <v>145</v>
      </c>
      <c r="F2542" s="0" t="str">
        <f aca="false">INDEX(Mapping!$B$2:$B$465,MATCH(E2542,Mapping!$A$2:$A$465,0))</f>
        <v>JSPL - DCPP</v>
      </c>
      <c r="G2542" s="0" t="str">
        <f aca="false">INDEX(Mapping!$C$2:$C$465,MATCH(E2542,Mapping!$A$2:$A$465,0))</f>
        <v>JSPL</v>
      </c>
      <c r="H2542" s="2" t="n">
        <v>24.11</v>
      </c>
      <c r="I2542" s="3" t="n">
        <v>0.48</v>
      </c>
    </row>
    <row r="2543" customFormat="false" ht="15" hidden="false" customHeight="false" outlineLevel="0" collapsed="false">
      <c r="A2543" s="0" t="s">
        <v>146</v>
      </c>
      <c r="B2543" s="0" t="n">
        <f aca="false">VALUE(LEFT(A2543,4))</f>
        <v>2022</v>
      </c>
      <c r="C2543" s="0" t="str">
        <f aca="false">"FY"&amp;IF(VALUE(MID(A2543,6,2))&gt;=4,VALUE(LEFT(A2543,4)),VALUE(LEFT(A2543,4))-1)&amp;"-"&amp;TEXT(MOD(IF(VALUE(MID(A2543,6,2))&gt;=4,VALUE(LEFT(A2543,4)),VALUE(LEFT(A2543,4))-1)+1,100),"00")</f>
        <v>FY2022-23</v>
      </c>
      <c r="D2543" s="0" t="s">
        <v>74</v>
      </c>
      <c r="E2543" s="0" t="s">
        <v>74</v>
      </c>
      <c r="F2543" s="0" t="str">
        <f aca="false">INDEX(Mapping!$B$2:$B$465,MATCH(E2543,Mapping!$A$2:$A$465,0))</f>
        <v>NEPAL (NEA / NVVN)</v>
      </c>
      <c r="G2543" s="0" t="str">
        <f aca="false">INDEX(Mapping!$C$2:$C$465,MATCH(E2543,Mapping!$A$2:$A$465,0))</f>
        <v>NEPAL (NEA / NVVN)</v>
      </c>
      <c r="H2543" s="2" t="n">
        <v>23.25</v>
      </c>
      <c r="I2543" s="3" t="n">
        <v>0.47</v>
      </c>
    </row>
    <row r="2544" customFormat="false" ht="15" hidden="false" customHeight="false" outlineLevel="0" collapsed="false">
      <c r="A2544" s="0" t="s">
        <v>146</v>
      </c>
      <c r="B2544" s="0" t="n">
        <f aca="false">VALUE(LEFT(A2544,4))</f>
        <v>2022</v>
      </c>
      <c r="C2544" s="0" t="str">
        <f aca="false">"FY"&amp;IF(VALUE(MID(A2544,6,2))&gt;=4,VALUE(LEFT(A2544,4)),VALUE(LEFT(A2544,4))-1)&amp;"-"&amp;TEXT(MOD(IF(VALUE(MID(A2544,6,2))&gt;=4,VALUE(LEFT(A2544,4)),VALUE(LEFT(A2544,4))-1)+1,100),"00")</f>
        <v>FY2022-23</v>
      </c>
      <c r="D2544" s="0" t="s">
        <v>154</v>
      </c>
      <c r="E2544" s="0" t="s">
        <v>154</v>
      </c>
      <c r="F2544" s="0" t="str">
        <f aca="false">INDEX(Mapping!$B$2:$B$465,MATCH(E2544,Mapping!$A$2:$A$465,0))</f>
        <v>DVC</v>
      </c>
      <c r="G2544" s="0" t="str">
        <f aca="false">INDEX(Mapping!$C$2:$C$465,MATCH(E2544,Mapping!$A$2:$A$465,0))</f>
        <v>DVC</v>
      </c>
      <c r="H2544" s="2" t="n">
        <v>20.51</v>
      </c>
      <c r="I2544" s="3" t="n">
        <v>0.41</v>
      </c>
    </row>
    <row r="2545" customFormat="false" ht="15" hidden="false" customHeight="false" outlineLevel="0" collapsed="false">
      <c r="A2545" s="0" t="s">
        <v>146</v>
      </c>
      <c r="B2545" s="0" t="n">
        <f aca="false">VALUE(LEFT(A2545,4))</f>
        <v>2022</v>
      </c>
      <c r="C2545" s="0" t="str">
        <f aca="false">"FY"&amp;IF(VALUE(MID(A2545,6,2))&gt;=4,VALUE(LEFT(A2545,4)),VALUE(LEFT(A2545,4))-1)&amp;"-"&amp;TEXT(MOD(IF(VALUE(MID(A2545,6,2))&gt;=4,VALUE(LEFT(A2545,4)),VALUE(LEFT(A2545,4))-1)+1,100),"00")</f>
        <v>FY2022-23</v>
      </c>
      <c r="D2545" s="0" t="s">
        <v>152</v>
      </c>
      <c r="E2545" s="0" t="s">
        <v>152</v>
      </c>
      <c r="F2545" s="0" t="str">
        <f aca="false">INDEX(Mapping!$B$2:$B$465,MATCH(E2545,Mapping!$A$2:$A$465,0))</f>
        <v>CHANDIGARH</v>
      </c>
      <c r="G2545" s="0" t="str">
        <f aca="false">INDEX(Mapping!$C$2:$C$465,MATCH(E2545,Mapping!$A$2:$A$465,0))</f>
        <v>CHANDIGARH</v>
      </c>
      <c r="H2545" s="2" t="n">
        <v>20.01</v>
      </c>
      <c r="I2545" s="3" t="n">
        <v>0.4</v>
      </c>
    </row>
    <row r="2546" customFormat="false" ht="15" hidden="false" customHeight="false" outlineLevel="0" collapsed="false">
      <c r="A2546" s="0" t="s">
        <v>146</v>
      </c>
      <c r="B2546" s="0" t="n">
        <f aca="false">VALUE(LEFT(A2546,4))</f>
        <v>2022</v>
      </c>
      <c r="C2546" s="0" t="str">
        <f aca="false">"FY"&amp;IF(VALUE(MID(A2546,6,2))&gt;=4,VALUE(LEFT(A2546,4)),VALUE(LEFT(A2546,4))-1)&amp;"-"&amp;TEXT(MOD(IF(VALUE(MID(A2546,6,2))&gt;=4,VALUE(LEFT(A2546,4)),VALUE(LEFT(A2546,4))-1)+1,100),"00")</f>
        <v>FY2022-23</v>
      </c>
      <c r="D2546" s="0" t="s">
        <v>119</v>
      </c>
      <c r="E2546" s="0" t="s">
        <v>119</v>
      </c>
      <c r="F2546" s="0" t="str">
        <f aca="false">INDEX(Mapping!$B$2:$B$465,MATCH(E2546,Mapping!$A$2:$A$465,0))</f>
        <v>GOA</v>
      </c>
      <c r="G2546" s="0" t="str">
        <f aca="false">INDEX(Mapping!$C$2:$C$465,MATCH(E2546,Mapping!$A$2:$A$465,0))</f>
        <v>GOA</v>
      </c>
      <c r="H2546" s="2" t="n">
        <v>19.05</v>
      </c>
      <c r="I2546" s="3" t="n">
        <v>0.38</v>
      </c>
    </row>
    <row r="2547" customFormat="false" ht="15" hidden="false" customHeight="false" outlineLevel="0" collapsed="false">
      <c r="A2547" s="0" t="s">
        <v>146</v>
      </c>
      <c r="B2547" s="0" t="n">
        <f aca="false">VALUE(LEFT(A2547,4))</f>
        <v>2022</v>
      </c>
      <c r="C2547" s="0" t="str">
        <f aca="false">"FY"&amp;IF(VALUE(MID(A2547,6,2))&gt;=4,VALUE(LEFT(A2547,4)),VALUE(LEFT(A2547,4))-1)&amp;"-"&amp;TEXT(MOD(IF(VALUE(MID(A2547,6,2))&gt;=4,VALUE(LEFT(A2547,4)),VALUE(LEFT(A2547,4))-1)+1,100),"00")</f>
        <v>FY2022-23</v>
      </c>
      <c r="D2547" s="0" t="s">
        <v>53</v>
      </c>
      <c r="E2547" s="0" t="s">
        <v>53</v>
      </c>
      <c r="F2547" s="0" t="str">
        <f aca="false">INDEX(Mapping!$B$2:$B$465,MATCH(E2547,Mapping!$A$2:$A$465,0))</f>
        <v>HIMACHAL PRADESH</v>
      </c>
      <c r="G2547" s="0" t="str">
        <f aca="false">INDEX(Mapping!$C$2:$C$465,MATCH(E2547,Mapping!$A$2:$A$465,0))</f>
        <v>HIMACHAL PRADESH</v>
      </c>
      <c r="H2547" s="2" t="n">
        <v>18.51</v>
      </c>
      <c r="I2547" s="3" t="n">
        <v>0.37</v>
      </c>
    </row>
    <row r="2548" customFormat="false" ht="15" hidden="false" customHeight="false" outlineLevel="0" collapsed="false">
      <c r="A2548" s="0" t="s">
        <v>146</v>
      </c>
      <c r="B2548" s="0" t="n">
        <f aca="false">VALUE(LEFT(A2548,4))</f>
        <v>2022</v>
      </c>
      <c r="C2548" s="0" t="str">
        <f aca="false">"FY"&amp;IF(VALUE(MID(A2548,6,2))&gt;=4,VALUE(LEFT(A2548,4)),VALUE(LEFT(A2548,4))-1)&amp;"-"&amp;TEXT(MOD(IF(VALUE(MID(A2548,6,2))&gt;=4,VALUE(LEFT(A2548,4)),VALUE(LEFT(A2548,4))-1)+1,100),"00")</f>
        <v>FY2022-23</v>
      </c>
      <c r="D2548" s="0" t="s">
        <v>71</v>
      </c>
      <c r="E2548" s="0" t="s">
        <v>71</v>
      </c>
      <c r="F2548" s="0" t="str">
        <f aca="false">INDEX(Mapping!$B$2:$B$465,MATCH(E2548,Mapping!$A$2:$A$465,0))</f>
        <v>KERALA</v>
      </c>
      <c r="G2548" s="0" t="str">
        <f aca="false">INDEX(Mapping!$C$2:$C$465,MATCH(E2548,Mapping!$A$2:$A$465,0))</f>
        <v>KERALA</v>
      </c>
      <c r="H2548" s="2" t="n">
        <v>17.83</v>
      </c>
      <c r="I2548" s="3" t="n">
        <v>0.36</v>
      </c>
    </row>
    <row r="2549" customFormat="false" ht="15" hidden="false" customHeight="false" outlineLevel="0" collapsed="false">
      <c r="A2549" s="0" t="s">
        <v>146</v>
      </c>
      <c r="B2549" s="0" t="n">
        <f aca="false">VALUE(LEFT(A2549,4))</f>
        <v>2022</v>
      </c>
      <c r="C2549" s="0" t="str">
        <f aca="false">"FY"&amp;IF(VALUE(MID(A2549,6,2))&gt;=4,VALUE(LEFT(A2549,4)),VALUE(LEFT(A2549,4))-1)&amp;"-"&amp;TEXT(MOD(IF(VALUE(MID(A2549,6,2))&gt;=4,VALUE(LEFT(A2549,4)),VALUE(LEFT(A2549,4))-1)+1,100),"00")</f>
        <v>FY2022-23</v>
      </c>
      <c r="D2549" s="0" t="s">
        <v>44</v>
      </c>
      <c r="E2549" s="0" t="s">
        <v>44</v>
      </c>
      <c r="F2549" s="0" t="str">
        <f aca="false">INDEX(Mapping!$B$2:$B$465,MATCH(E2549,Mapping!$A$2:$A$465,0))</f>
        <v>HARYANA</v>
      </c>
      <c r="G2549" s="0" t="str">
        <f aca="false">INDEX(Mapping!$C$2:$C$465,MATCH(E2549,Mapping!$A$2:$A$465,0))</f>
        <v>HARYANA</v>
      </c>
      <c r="H2549" s="2" t="n">
        <v>17.66</v>
      </c>
      <c r="I2549" s="3" t="n">
        <v>0.35</v>
      </c>
    </row>
    <row r="2550" customFormat="false" ht="15" hidden="false" customHeight="false" outlineLevel="0" collapsed="false">
      <c r="A2550" s="0" t="s">
        <v>146</v>
      </c>
      <c r="B2550" s="0" t="n">
        <f aca="false">VALUE(LEFT(A2550,4))</f>
        <v>2022</v>
      </c>
      <c r="C2550" s="0" t="str">
        <f aca="false">"FY"&amp;IF(VALUE(MID(A2550,6,2))&gt;=4,VALUE(LEFT(A2550,4)),VALUE(LEFT(A2550,4))-1)&amp;"-"&amp;TEXT(MOD(IF(VALUE(MID(A2550,6,2))&gt;=4,VALUE(LEFT(A2550,4)),VALUE(LEFT(A2550,4))-1)+1,100),"00")</f>
        <v>FY2022-23</v>
      </c>
      <c r="D2550" s="0" t="s">
        <v>155</v>
      </c>
      <c r="E2550" s="0" t="s">
        <v>155</v>
      </c>
      <c r="F2550" s="0" t="str">
        <f aca="false">INDEX(Mapping!$B$2:$B$465,MATCH(E2550,Mapping!$A$2:$A$465,0))</f>
        <v>SKS POWER</v>
      </c>
      <c r="G2550" s="0" t="str">
        <f aca="false">INDEX(Mapping!$C$2:$C$465,MATCH(E2550,Mapping!$A$2:$A$465,0))</f>
        <v>SKS POWER</v>
      </c>
      <c r="H2550" s="2" t="n">
        <v>16.4</v>
      </c>
      <c r="I2550" s="3" t="n">
        <v>0.33</v>
      </c>
    </row>
    <row r="2551" customFormat="false" ht="15" hidden="false" customHeight="false" outlineLevel="0" collapsed="false">
      <c r="A2551" s="0" t="s">
        <v>146</v>
      </c>
      <c r="B2551" s="0" t="n">
        <f aca="false">VALUE(LEFT(A2551,4))</f>
        <v>2022</v>
      </c>
      <c r="C2551" s="0" t="str">
        <f aca="false">"FY"&amp;IF(VALUE(MID(A2551,6,2))&gt;=4,VALUE(LEFT(A2551,4)),VALUE(LEFT(A2551,4))-1)&amp;"-"&amp;TEXT(MOD(IF(VALUE(MID(A2551,6,2))&gt;=4,VALUE(LEFT(A2551,4)),VALUE(LEFT(A2551,4))-1)+1,100),"00")</f>
        <v>FY2022-23</v>
      </c>
      <c r="D2551" s="0" t="s">
        <v>134</v>
      </c>
      <c r="E2551" s="0" t="s">
        <v>134</v>
      </c>
      <c r="F2551" s="0" t="str">
        <f aca="false">INDEX(Mapping!$B$2:$B$465,MATCH(E2551,Mapping!$A$2:$A$465,0))</f>
        <v>NTPC STATIONS</v>
      </c>
      <c r="G2551" s="0" t="str">
        <f aca="false">INDEX(Mapping!$C$2:$C$465,MATCH(E2551,Mapping!$A$2:$A$465,0))</f>
        <v>NTPC GROUP</v>
      </c>
      <c r="H2551" s="2" t="n">
        <v>16.32</v>
      </c>
      <c r="I2551" s="3" t="n">
        <v>0.33</v>
      </c>
    </row>
    <row r="2552" customFormat="false" ht="15" hidden="false" customHeight="false" outlineLevel="0" collapsed="false">
      <c r="A2552" s="0" t="s">
        <v>146</v>
      </c>
      <c r="B2552" s="0" t="n">
        <f aca="false">VALUE(LEFT(A2552,4))</f>
        <v>2022</v>
      </c>
      <c r="C2552" s="0" t="str">
        <f aca="false">"FY"&amp;IF(VALUE(MID(A2552,6,2))&gt;=4,VALUE(LEFT(A2552,4)),VALUE(LEFT(A2552,4))-1)&amp;"-"&amp;TEXT(MOD(IF(VALUE(MID(A2552,6,2))&gt;=4,VALUE(LEFT(A2552,4)),VALUE(LEFT(A2552,4))-1)+1,100),"00")</f>
        <v>FY2022-23</v>
      </c>
      <c r="D2552" s="0" t="s">
        <v>158</v>
      </c>
      <c r="E2552" s="0" t="s">
        <v>158</v>
      </c>
      <c r="F2552" s="0" t="str">
        <f aca="false">INDEX(Mapping!$B$2:$B$465,MATCH(E2552,Mapping!$A$2:$A$465,0))</f>
        <v>TEESTA URJA (TEESTA-III HEP)</v>
      </c>
      <c r="G2552" s="0" t="str">
        <f aca="false">INDEX(Mapping!$C$2:$C$465,MATCH(E2552,Mapping!$A$2:$A$465,0))</f>
        <v>TEESTA URJA (TEESTA-III HEP)</v>
      </c>
      <c r="H2552" s="2" t="n">
        <v>15.76</v>
      </c>
      <c r="I2552" s="3" t="n">
        <v>0.32</v>
      </c>
    </row>
    <row r="2553" customFormat="false" ht="15" hidden="false" customHeight="false" outlineLevel="0" collapsed="false">
      <c r="A2553" s="0" t="s">
        <v>146</v>
      </c>
      <c r="B2553" s="0" t="n">
        <f aca="false">VALUE(LEFT(A2553,4))</f>
        <v>2022</v>
      </c>
      <c r="C2553" s="0" t="str">
        <f aca="false">"FY"&amp;IF(VALUE(MID(A2553,6,2))&gt;=4,VALUE(LEFT(A2553,4)),VALUE(LEFT(A2553,4))-1)&amp;"-"&amp;TEXT(MOD(IF(VALUE(MID(A2553,6,2))&gt;=4,VALUE(LEFT(A2553,4)),VALUE(LEFT(A2553,4))-1)+1,100),"00")</f>
        <v>FY2022-23</v>
      </c>
      <c r="D2553" s="0" t="s">
        <v>140</v>
      </c>
      <c r="E2553" s="0" t="s">
        <v>140</v>
      </c>
      <c r="F2553" s="0" t="str">
        <f aca="false">INDEX(Mapping!$B$2:$B$465,MATCH(E2553,Mapping!$A$2:$A$465,0))</f>
        <v>NEEPCO STATIONS</v>
      </c>
      <c r="G2553" s="0" t="str">
        <f aca="false">INDEX(Mapping!$C$2:$C$465,MATCH(E2553,Mapping!$A$2:$A$465,0))</f>
        <v>NEEPCO STATIONS</v>
      </c>
      <c r="H2553" s="2" t="n">
        <v>14.49</v>
      </c>
      <c r="I2553" s="3" t="n">
        <v>0.29</v>
      </c>
    </row>
    <row r="2554" customFormat="false" ht="15" hidden="false" customHeight="false" outlineLevel="0" collapsed="false">
      <c r="A2554" s="0" t="s">
        <v>146</v>
      </c>
      <c r="B2554" s="0" t="n">
        <f aca="false">VALUE(LEFT(A2554,4))</f>
        <v>2022</v>
      </c>
      <c r="C2554" s="0" t="str">
        <f aca="false">"FY"&amp;IF(VALUE(MID(A2554,6,2))&gt;=4,VALUE(LEFT(A2554,4)),VALUE(LEFT(A2554,4))-1)&amp;"-"&amp;TEXT(MOD(IF(VALUE(MID(A2554,6,2))&gt;=4,VALUE(LEFT(A2554,4)),VALUE(LEFT(A2554,4))-1)+1,100),"00")</f>
        <v>FY2022-23</v>
      </c>
      <c r="D2554" s="0" t="s">
        <v>203</v>
      </c>
      <c r="E2554" s="0" t="s">
        <v>203</v>
      </c>
      <c r="F2554" s="0" t="str">
        <f aca="false">INDEX(Mapping!$B$2:$B$465,MATCH(E2554,Mapping!$A$2:$A$465,0))</f>
        <v>ADHUNIK POWER</v>
      </c>
      <c r="G2554" s="0" t="str">
        <f aca="false">INDEX(Mapping!$C$2:$C$465,MATCH(E2554,Mapping!$A$2:$A$465,0))</f>
        <v>ADHUNIK POWER</v>
      </c>
      <c r="H2554" s="2" t="n">
        <v>14.37</v>
      </c>
      <c r="I2554" s="3" t="n">
        <v>0.29</v>
      </c>
    </row>
    <row r="2555" customFormat="false" ht="15" hidden="false" customHeight="false" outlineLevel="0" collapsed="false">
      <c r="A2555" s="0" t="s">
        <v>146</v>
      </c>
      <c r="B2555" s="0" t="n">
        <f aca="false">VALUE(LEFT(A2555,4))</f>
        <v>2022</v>
      </c>
      <c r="C2555" s="0" t="str">
        <f aca="false">"FY"&amp;IF(VALUE(MID(A2555,6,2))&gt;=4,VALUE(LEFT(A2555,4)),VALUE(LEFT(A2555,4))-1)&amp;"-"&amp;TEXT(MOD(IF(VALUE(MID(A2555,6,2))&gt;=4,VALUE(LEFT(A2555,4)),VALUE(LEFT(A2555,4))-1)+1,100),"00")</f>
        <v>FY2022-23</v>
      </c>
      <c r="D2555" s="0" t="s">
        <v>416</v>
      </c>
      <c r="E2555" s="0" t="s">
        <v>416</v>
      </c>
      <c r="F2555" s="0" t="str">
        <f aca="false">INDEX(Mapping!$B$2:$B$465,MATCH(E2555,Mapping!$A$2:$A$465,0))</f>
        <v>KAPP 3&amp;4</v>
      </c>
      <c r="G2555" s="0" t="str">
        <f aca="false">INDEX(Mapping!$C$2:$C$465,MATCH(E2555,Mapping!$A$2:$A$465,0))</f>
        <v>KAPP 3&amp;4</v>
      </c>
      <c r="H2555" s="2" t="n">
        <v>13.82</v>
      </c>
      <c r="I2555" s="3" t="n">
        <v>0.28</v>
      </c>
    </row>
    <row r="2556" customFormat="false" ht="15" hidden="false" customHeight="false" outlineLevel="0" collapsed="false">
      <c r="A2556" s="0" t="s">
        <v>146</v>
      </c>
      <c r="B2556" s="0" t="n">
        <f aca="false">VALUE(LEFT(A2556,4))</f>
        <v>2022</v>
      </c>
      <c r="C2556" s="0" t="str">
        <f aca="false">"FY"&amp;IF(VALUE(MID(A2556,6,2))&gt;=4,VALUE(LEFT(A2556,4)),VALUE(LEFT(A2556,4))-1)&amp;"-"&amp;TEXT(MOD(IF(VALUE(MID(A2556,6,2))&gt;=4,VALUE(LEFT(A2556,4)),VALUE(LEFT(A2556,4))-1)+1,100),"00")</f>
        <v>FY2022-23</v>
      </c>
      <c r="D2556" s="0" t="s">
        <v>121</v>
      </c>
      <c r="E2556" s="0" t="s">
        <v>121</v>
      </c>
      <c r="F2556" s="0" t="str">
        <f aca="false">INDEX(Mapping!$B$2:$B$465,MATCH(E2556,Mapping!$A$2:$A$465,0))</f>
        <v>MEGHALAYA</v>
      </c>
      <c r="G2556" s="0" t="str">
        <f aca="false">INDEX(Mapping!$C$2:$C$465,MATCH(E2556,Mapping!$A$2:$A$465,0))</f>
        <v>MEGHALAYA</v>
      </c>
      <c r="H2556" s="2" t="n">
        <v>12.52</v>
      </c>
      <c r="I2556" s="3" t="n">
        <v>0.25</v>
      </c>
    </row>
    <row r="2557" customFormat="false" ht="15" hidden="false" customHeight="false" outlineLevel="0" collapsed="false">
      <c r="A2557" s="0" t="s">
        <v>146</v>
      </c>
      <c r="B2557" s="0" t="n">
        <f aca="false">VALUE(LEFT(A2557,4))</f>
        <v>2022</v>
      </c>
      <c r="C2557" s="0" t="str">
        <f aca="false">"FY"&amp;IF(VALUE(MID(A2557,6,2))&gt;=4,VALUE(LEFT(A2557,4)),VALUE(LEFT(A2557,4))-1)&amp;"-"&amp;TEXT(MOD(IF(VALUE(MID(A2557,6,2))&gt;=4,VALUE(LEFT(A2557,4)),VALUE(LEFT(A2557,4))-1)+1,100),"00")</f>
        <v>FY2022-23</v>
      </c>
      <c r="D2557" s="0" t="s">
        <v>159</v>
      </c>
      <c r="E2557" s="0" t="s">
        <v>159</v>
      </c>
      <c r="F2557" s="0" t="str">
        <f aca="false">INDEX(Mapping!$B$2:$B$465,MATCH(E2557,Mapping!$A$2:$A$465,0))</f>
        <v>GMR WARORA (EX-EMCO)</v>
      </c>
      <c r="G2557" s="0" t="str">
        <f aca="false">INDEX(Mapping!$C$2:$C$465,MATCH(E2557,Mapping!$A$2:$A$465,0))</f>
        <v>GMR ENERGY</v>
      </c>
      <c r="H2557" s="2" t="n">
        <v>9.96</v>
      </c>
      <c r="I2557" s="3" t="n">
        <v>0.2</v>
      </c>
    </row>
    <row r="2558" customFormat="false" ht="15" hidden="false" customHeight="false" outlineLevel="0" collapsed="false">
      <c r="A2558" s="0" t="s">
        <v>146</v>
      </c>
      <c r="B2558" s="0" t="n">
        <f aca="false">VALUE(LEFT(A2558,4))</f>
        <v>2022</v>
      </c>
      <c r="C2558" s="0" t="str">
        <f aca="false">"FY"&amp;IF(VALUE(MID(A2558,6,2))&gt;=4,VALUE(LEFT(A2558,4)),VALUE(LEFT(A2558,4))-1)&amp;"-"&amp;TEXT(MOD(IF(VALUE(MID(A2558,6,2))&gt;=4,VALUE(LEFT(A2558,4)),VALUE(LEFT(A2558,4))-1)+1,100),"00")</f>
        <v>FY2022-23</v>
      </c>
      <c r="D2558" s="0" t="s">
        <v>243</v>
      </c>
      <c r="E2558" s="0" t="s">
        <v>243</v>
      </c>
      <c r="F2558" s="0" t="str">
        <f aca="false">INDEX(Mapping!$B$2:$B$465,MATCH(E2558,Mapping!$A$2:$A$465,0))</f>
        <v>ADANI SOLAR ENERGY JAISALMER TWO</v>
      </c>
      <c r="G2558" s="0" t="str">
        <f aca="false">INDEX(Mapping!$C$2:$C$465,MATCH(E2558,Mapping!$A$2:$A$465,0))</f>
        <v>ADANI GREEN ENERGY (ALL SPVs)</v>
      </c>
      <c r="H2558" s="2" t="n">
        <v>9.47</v>
      </c>
      <c r="I2558" s="3" t="n">
        <v>0.19</v>
      </c>
    </row>
    <row r="2559" customFormat="false" ht="15" hidden="false" customHeight="false" outlineLevel="0" collapsed="false">
      <c r="A2559" s="0" t="s">
        <v>146</v>
      </c>
      <c r="B2559" s="0" t="n">
        <f aca="false">VALUE(LEFT(A2559,4))</f>
        <v>2022</v>
      </c>
      <c r="C2559" s="0" t="str">
        <f aca="false">"FY"&amp;IF(VALUE(MID(A2559,6,2))&gt;=4,VALUE(LEFT(A2559,4)),VALUE(LEFT(A2559,4))-1)&amp;"-"&amp;TEXT(MOD(IF(VALUE(MID(A2559,6,2))&gt;=4,VALUE(LEFT(A2559,4)),VALUE(LEFT(A2559,4))-1)+1,100),"00")</f>
        <v>FY2022-23</v>
      </c>
      <c r="D2559" s="0" t="s">
        <v>54</v>
      </c>
      <c r="E2559" s="0" t="s">
        <v>54</v>
      </c>
      <c r="F2559" s="0" t="str">
        <f aca="false">INDEX(Mapping!$B$2:$B$465,MATCH(E2559,Mapping!$A$2:$A$465,0))</f>
        <v>JAMMU &amp; KASHMIR</v>
      </c>
      <c r="G2559" s="0" t="str">
        <f aca="false">INDEX(Mapping!$C$2:$C$465,MATCH(E2559,Mapping!$A$2:$A$465,0))</f>
        <v>JAMMU &amp; KASHMIR</v>
      </c>
      <c r="H2559" s="2" t="n">
        <v>9.3</v>
      </c>
      <c r="I2559" s="3" t="n">
        <v>0.19</v>
      </c>
    </row>
    <row r="2560" customFormat="false" ht="15" hidden="false" customHeight="false" outlineLevel="0" collapsed="false">
      <c r="A2560" s="0" t="s">
        <v>146</v>
      </c>
      <c r="B2560" s="0" t="n">
        <f aca="false">VALUE(LEFT(A2560,4))</f>
        <v>2022</v>
      </c>
      <c r="C2560" s="0" t="str">
        <f aca="false">"FY"&amp;IF(VALUE(MID(A2560,6,2))&gt;=4,VALUE(LEFT(A2560,4)),VALUE(LEFT(A2560,4))-1)&amp;"-"&amp;TEXT(MOD(IF(VALUE(MID(A2560,6,2))&gt;=4,VALUE(LEFT(A2560,4)),VALUE(LEFT(A2560,4))-1)+1,100),"00")</f>
        <v>FY2022-23</v>
      </c>
      <c r="D2560" s="0" t="s">
        <v>142</v>
      </c>
      <c r="E2560" s="0" t="s">
        <v>142</v>
      </c>
      <c r="F2560" s="0" t="str">
        <f aca="false">INDEX(Mapping!$B$2:$B$465,MATCH(E2560,Mapping!$A$2:$A$465,0))</f>
        <v>SAINJ HEP</v>
      </c>
      <c r="G2560" s="0" t="str">
        <f aca="false">INDEX(Mapping!$C$2:$C$465,MATCH(E2560,Mapping!$A$2:$A$465,0))</f>
        <v>SAINJ HEP</v>
      </c>
      <c r="H2560" s="2" t="n">
        <v>8.4</v>
      </c>
      <c r="I2560" s="3" t="n">
        <v>0.17</v>
      </c>
    </row>
    <row r="2561" customFormat="false" ht="15" hidden="false" customHeight="false" outlineLevel="0" collapsed="false">
      <c r="A2561" s="0" t="s">
        <v>146</v>
      </c>
      <c r="B2561" s="0" t="n">
        <f aca="false">VALUE(LEFT(A2561,4))</f>
        <v>2022</v>
      </c>
      <c r="C2561" s="0" t="str">
        <f aca="false">"FY"&amp;IF(VALUE(MID(A2561,6,2))&gt;=4,VALUE(LEFT(A2561,4)),VALUE(LEFT(A2561,4))-1)&amp;"-"&amp;TEXT(MOD(IF(VALUE(MID(A2561,6,2))&gt;=4,VALUE(LEFT(A2561,4)),VALUE(LEFT(A2561,4))-1)+1,100),"00")</f>
        <v>FY2022-23</v>
      </c>
      <c r="D2561" s="0" t="s">
        <v>169</v>
      </c>
      <c r="E2561" s="0" t="s">
        <v>169</v>
      </c>
      <c r="F2561" s="0" t="str">
        <f aca="false">INDEX(Mapping!$B$2:$B$465,MATCH(E2561,Mapping!$A$2:$A$465,0))</f>
        <v>JHABUA POWER</v>
      </c>
      <c r="G2561" s="0" t="str">
        <f aca="false">INDEX(Mapping!$C$2:$C$465,MATCH(E2561,Mapping!$A$2:$A$465,0))</f>
        <v>JHABUA POWER</v>
      </c>
      <c r="H2561" s="2" t="n">
        <v>7.55</v>
      </c>
      <c r="I2561" s="3" t="n">
        <v>0.15</v>
      </c>
    </row>
    <row r="2562" customFormat="false" ht="15" hidden="false" customHeight="false" outlineLevel="0" collapsed="false">
      <c r="A2562" s="0" t="s">
        <v>146</v>
      </c>
      <c r="B2562" s="0" t="n">
        <f aca="false">VALUE(LEFT(A2562,4))</f>
        <v>2022</v>
      </c>
      <c r="C2562" s="0" t="str">
        <f aca="false">"FY"&amp;IF(VALUE(MID(A2562,6,2))&gt;=4,VALUE(LEFT(A2562,4)),VALUE(LEFT(A2562,4))-1)&amp;"-"&amp;TEXT(MOD(IF(VALUE(MID(A2562,6,2))&gt;=4,VALUE(LEFT(A2562,4)),VALUE(LEFT(A2562,4))-1)+1,100),"00")</f>
        <v>FY2022-23</v>
      </c>
      <c r="D2562" s="0" t="s">
        <v>41</v>
      </c>
      <c r="E2562" s="0" t="s">
        <v>41</v>
      </c>
      <c r="F2562" s="0" t="str">
        <f aca="false">INDEX(Mapping!$B$2:$B$465,MATCH(E2562,Mapping!$A$2:$A$465,0))</f>
        <v>RAJASTHAN</v>
      </c>
      <c r="G2562" s="0" t="str">
        <f aca="false">INDEX(Mapping!$C$2:$C$465,MATCH(E2562,Mapping!$A$2:$A$465,0))</f>
        <v>RAJASTHAN</v>
      </c>
      <c r="H2562" s="2" t="n">
        <v>6.74</v>
      </c>
      <c r="I2562" s="3" t="n">
        <v>0.14</v>
      </c>
    </row>
    <row r="2563" customFormat="false" ht="15" hidden="false" customHeight="false" outlineLevel="0" collapsed="false">
      <c r="A2563" s="0" t="s">
        <v>146</v>
      </c>
      <c r="B2563" s="0" t="n">
        <f aca="false">VALUE(LEFT(A2563,4))</f>
        <v>2022</v>
      </c>
      <c r="C2563" s="0" t="str">
        <f aca="false">"FY"&amp;IF(VALUE(MID(A2563,6,2))&gt;=4,VALUE(LEFT(A2563,4)),VALUE(LEFT(A2563,4))-1)&amp;"-"&amp;TEXT(MOD(IF(VALUE(MID(A2563,6,2))&gt;=4,VALUE(LEFT(A2563,4)),VALUE(LEFT(A2563,4))-1)+1,100),"00")</f>
        <v>FY2022-23</v>
      </c>
      <c r="D2563" s="0" t="s">
        <v>122</v>
      </c>
      <c r="E2563" s="0" t="s">
        <v>122</v>
      </c>
      <c r="F2563" s="0" t="str">
        <f aca="false">INDEX(Mapping!$B$2:$B$465,MATCH(E2563,Mapping!$A$2:$A$465,0))</f>
        <v>KARCHAM WANGTOO HEP</v>
      </c>
      <c r="G2563" s="0" t="str">
        <f aca="false">INDEX(Mapping!$C$2:$C$465,MATCH(E2563,Mapping!$A$2:$A$465,0))</f>
        <v>KARCHAM WANGTOO HEP</v>
      </c>
      <c r="H2563" s="2" t="n">
        <v>5.82</v>
      </c>
      <c r="I2563" s="3" t="n">
        <v>0.12</v>
      </c>
    </row>
    <row r="2564" customFormat="false" ht="15" hidden="false" customHeight="false" outlineLevel="0" collapsed="false">
      <c r="A2564" s="0" t="s">
        <v>146</v>
      </c>
      <c r="B2564" s="0" t="n">
        <f aca="false">VALUE(LEFT(A2564,4))</f>
        <v>2022</v>
      </c>
      <c r="C2564" s="0" t="str">
        <f aca="false">"FY"&amp;IF(VALUE(MID(A2564,6,2))&gt;=4,VALUE(LEFT(A2564,4)),VALUE(LEFT(A2564,4))-1)&amp;"-"&amp;TEXT(MOD(IF(VALUE(MID(A2564,6,2))&gt;=4,VALUE(LEFT(A2564,4)),VALUE(LEFT(A2564,4))-1)+1,100),"00")</f>
        <v>FY2022-23</v>
      </c>
      <c r="D2564" s="0" t="s">
        <v>114</v>
      </c>
      <c r="E2564" s="0" t="s">
        <v>114</v>
      </c>
      <c r="F2564" s="0" t="str">
        <f aca="false">INDEX(Mapping!$B$2:$B$465,MATCH(E2564,Mapping!$A$2:$A$465,0))</f>
        <v>ADANI POWER - RAIGARH TPP (EX-REGL)</v>
      </c>
      <c r="G2564" s="0" t="str">
        <f aca="false">INDEX(Mapping!$C$2:$C$465,MATCH(E2564,Mapping!$A$2:$A$465,0))</f>
        <v>ADANI POWER (ALL PLANTS)</v>
      </c>
      <c r="H2564" s="2" t="n">
        <v>5.77</v>
      </c>
      <c r="I2564" s="3" t="n">
        <v>0.12</v>
      </c>
    </row>
    <row r="2565" customFormat="false" ht="15" hidden="false" customHeight="false" outlineLevel="0" collapsed="false">
      <c r="A2565" s="0" t="s">
        <v>146</v>
      </c>
      <c r="B2565" s="0" t="n">
        <f aca="false">VALUE(LEFT(A2565,4))</f>
        <v>2022</v>
      </c>
      <c r="C2565" s="0" t="str">
        <f aca="false">"FY"&amp;IF(VALUE(MID(A2565,6,2))&gt;=4,VALUE(LEFT(A2565,4)),VALUE(LEFT(A2565,4))-1)&amp;"-"&amp;TEXT(MOD(IF(VALUE(MID(A2565,6,2))&gt;=4,VALUE(LEFT(A2565,4)),VALUE(LEFT(A2565,4))-1)+1,100),"00")</f>
        <v>FY2022-23</v>
      </c>
      <c r="D2565" s="0" t="s">
        <v>94</v>
      </c>
      <c r="E2565" s="0" t="s">
        <v>94</v>
      </c>
      <c r="F2565" s="0" t="str">
        <f aca="false">INDEX(Mapping!$B$2:$B$465,MATCH(E2565,Mapping!$A$2:$A$465,0))</f>
        <v>JHARKHAND</v>
      </c>
      <c r="G2565" s="0" t="str">
        <f aca="false">INDEX(Mapping!$C$2:$C$465,MATCH(E2565,Mapping!$A$2:$A$465,0))</f>
        <v>JHARKHAND</v>
      </c>
      <c r="H2565" s="2" t="n">
        <v>4.82</v>
      </c>
      <c r="I2565" s="3" t="n">
        <v>0.1</v>
      </c>
    </row>
    <row r="2566" customFormat="false" ht="15" hidden="false" customHeight="false" outlineLevel="0" collapsed="false">
      <c r="A2566" s="0" t="s">
        <v>146</v>
      </c>
      <c r="B2566" s="0" t="n">
        <f aca="false">VALUE(LEFT(A2566,4))</f>
        <v>2022</v>
      </c>
      <c r="C2566" s="0" t="str">
        <f aca="false">"FY"&amp;IF(VALUE(MID(A2566,6,2))&gt;=4,VALUE(LEFT(A2566,4)),VALUE(LEFT(A2566,4))-1)&amp;"-"&amp;TEXT(MOD(IF(VALUE(MID(A2566,6,2))&gt;=4,VALUE(LEFT(A2566,4)),VALUE(LEFT(A2566,4))-1)+1,100),"00")</f>
        <v>FY2022-23</v>
      </c>
      <c r="D2566" s="0" t="s">
        <v>253</v>
      </c>
      <c r="E2566" s="0" t="s">
        <v>253</v>
      </c>
      <c r="F2566" s="0" t="str">
        <f aca="false">INDEX(Mapping!$B$2:$B$465,MATCH(E2566,Mapping!$A$2:$A$465,0))</f>
        <v>NAGALAND</v>
      </c>
      <c r="G2566" s="0" t="str">
        <f aca="false">INDEX(Mapping!$C$2:$C$465,MATCH(E2566,Mapping!$A$2:$A$465,0))</f>
        <v>NAGALAND</v>
      </c>
      <c r="H2566" s="2" t="n">
        <v>4.52</v>
      </c>
      <c r="I2566" s="3" t="n">
        <v>0.09</v>
      </c>
    </row>
    <row r="2567" customFormat="false" ht="15" hidden="false" customHeight="false" outlineLevel="0" collapsed="false">
      <c r="A2567" s="0" t="s">
        <v>146</v>
      </c>
      <c r="B2567" s="0" t="n">
        <f aca="false">VALUE(LEFT(A2567,4))</f>
        <v>2022</v>
      </c>
      <c r="C2567" s="0" t="str">
        <f aca="false">"FY"&amp;IF(VALUE(MID(A2567,6,2))&gt;=4,VALUE(LEFT(A2567,4)),VALUE(LEFT(A2567,4))-1)&amp;"-"&amp;TEXT(MOD(IF(VALUE(MID(A2567,6,2))&gt;=4,VALUE(LEFT(A2567,4)),VALUE(LEFT(A2567,4))-1)+1,100),"00")</f>
        <v>FY2022-23</v>
      </c>
      <c r="D2567" s="0" t="s">
        <v>181</v>
      </c>
      <c r="E2567" s="0" t="s">
        <v>181</v>
      </c>
      <c r="F2567" s="0" t="str">
        <f aca="false">INDEX(Mapping!$B$2:$B$465,MATCH(E2567,Mapping!$A$2:$A$465,0))</f>
        <v>ARUNACHAL PRADESH</v>
      </c>
      <c r="G2567" s="0" t="str">
        <f aca="false">INDEX(Mapping!$C$2:$C$465,MATCH(E2567,Mapping!$A$2:$A$465,0))</f>
        <v>ARUNACHAL PRADESH</v>
      </c>
      <c r="H2567" s="2" t="n">
        <v>3.83</v>
      </c>
      <c r="I2567" s="3" t="n">
        <v>0.08</v>
      </c>
    </row>
    <row r="2568" customFormat="false" ht="15" hidden="false" customHeight="false" outlineLevel="0" collapsed="false">
      <c r="A2568" s="0" t="s">
        <v>146</v>
      </c>
      <c r="B2568" s="0" t="n">
        <f aca="false">VALUE(LEFT(A2568,4))</f>
        <v>2022</v>
      </c>
      <c r="C2568" s="0" t="str">
        <f aca="false">"FY"&amp;IF(VALUE(MID(A2568,6,2))&gt;=4,VALUE(LEFT(A2568,4)),VALUE(LEFT(A2568,4))-1)&amp;"-"&amp;TEXT(MOD(IF(VALUE(MID(A2568,6,2))&gt;=4,VALUE(LEFT(A2568,4)),VALUE(LEFT(A2568,4))-1)+1,100),"00")</f>
        <v>FY2022-23</v>
      </c>
      <c r="D2568" s="0" t="s">
        <v>217</v>
      </c>
      <c r="E2568" s="0" t="s">
        <v>217</v>
      </c>
      <c r="F2568" s="0" t="str">
        <f aca="false">INDEX(Mapping!$B$2:$B$465,MATCH(E2568,Mapping!$A$2:$A$465,0))</f>
        <v>SHREE CEMENT</v>
      </c>
      <c r="G2568" s="0" t="str">
        <f aca="false">INDEX(Mapping!$C$2:$C$465,MATCH(E2568,Mapping!$A$2:$A$465,0))</f>
        <v>SHREE CEMENT</v>
      </c>
      <c r="H2568" s="2" t="n">
        <v>3.51</v>
      </c>
      <c r="I2568" s="3" t="n">
        <v>0.07</v>
      </c>
    </row>
    <row r="2569" customFormat="false" ht="15" hidden="false" customHeight="false" outlineLevel="0" collapsed="false">
      <c r="A2569" s="0" t="s">
        <v>146</v>
      </c>
      <c r="B2569" s="0" t="n">
        <f aca="false">VALUE(LEFT(A2569,4))</f>
        <v>2022</v>
      </c>
      <c r="C2569" s="0" t="str">
        <f aca="false">"FY"&amp;IF(VALUE(MID(A2569,6,2))&gt;=4,VALUE(LEFT(A2569,4)),VALUE(LEFT(A2569,4))-1)&amp;"-"&amp;TEXT(MOD(IF(VALUE(MID(A2569,6,2))&gt;=4,VALUE(LEFT(A2569,4)),VALUE(LEFT(A2569,4))-1)+1,100),"00")</f>
        <v>FY2022-23</v>
      </c>
      <c r="D2569" s="0" t="s">
        <v>128</v>
      </c>
      <c r="E2569" s="0" t="s">
        <v>128</v>
      </c>
      <c r="F2569" s="0" t="str">
        <f aca="false">INDEX(Mapping!$B$2:$B$465,MATCH(E2569,Mapping!$A$2:$A$465,0))</f>
        <v>AD HYDRO POWER</v>
      </c>
      <c r="G2569" s="0" t="str">
        <f aca="false">INDEX(Mapping!$C$2:$C$465,MATCH(E2569,Mapping!$A$2:$A$465,0))</f>
        <v>AD HYDRO POWER</v>
      </c>
      <c r="H2569" s="2" t="n">
        <v>3.42</v>
      </c>
      <c r="I2569" s="3" t="n">
        <v>0.07</v>
      </c>
    </row>
    <row r="2570" customFormat="false" ht="15" hidden="false" customHeight="false" outlineLevel="0" collapsed="false">
      <c r="A2570" s="0" t="s">
        <v>146</v>
      </c>
      <c r="B2570" s="0" t="n">
        <f aca="false">VALUE(LEFT(A2570,4))</f>
        <v>2022</v>
      </c>
      <c r="C2570" s="0" t="str">
        <f aca="false">"FY"&amp;IF(VALUE(MID(A2570,6,2))&gt;=4,VALUE(LEFT(A2570,4)),VALUE(LEFT(A2570,4))-1)&amp;"-"&amp;TEXT(MOD(IF(VALUE(MID(A2570,6,2))&gt;=4,VALUE(LEFT(A2570,4)),VALUE(LEFT(A2570,4))-1)+1,100),"00")</f>
        <v>FY2022-23</v>
      </c>
      <c r="D2570" s="0" t="s">
        <v>412</v>
      </c>
      <c r="E2570" s="0" t="s">
        <v>412</v>
      </c>
      <c r="F2570" s="0" t="str">
        <f aca="false">INDEX(Mapping!$B$2:$B$465,MATCH(E2570,Mapping!$A$2:$A$465,0))</f>
        <v>CGPL</v>
      </c>
      <c r="G2570" s="0" t="str">
        <f aca="false">INDEX(Mapping!$C$2:$C$465,MATCH(E2570,Mapping!$A$2:$A$465,0))</f>
        <v>CGPL</v>
      </c>
      <c r="H2570" s="2" t="n">
        <v>2.91</v>
      </c>
      <c r="I2570" s="3" t="n">
        <v>0.06</v>
      </c>
    </row>
    <row r="2571" customFormat="false" ht="15" hidden="false" customHeight="false" outlineLevel="0" collapsed="false">
      <c r="A2571" s="0" t="s">
        <v>146</v>
      </c>
      <c r="B2571" s="0" t="n">
        <f aca="false">VALUE(LEFT(A2571,4))</f>
        <v>2022</v>
      </c>
      <c r="C2571" s="0" t="str">
        <f aca="false">"FY"&amp;IF(VALUE(MID(A2571,6,2))&gt;=4,VALUE(LEFT(A2571,4)),VALUE(LEFT(A2571,4))-1)&amp;"-"&amp;TEXT(MOD(IF(VALUE(MID(A2571,6,2))&gt;=4,VALUE(LEFT(A2571,4)),VALUE(LEFT(A2571,4))-1)+1,100),"00")</f>
        <v>FY2022-23</v>
      </c>
      <c r="D2571" s="0" t="s">
        <v>486</v>
      </c>
      <c r="E2571" s="0" t="s">
        <v>486</v>
      </c>
      <c r="F2571" s="0" t="str">
        <f aca="false">INDEX(Mapping!$B$2:$B$465,MATCH(E2571,Mapping!$A$2:$A$465,0))</f>
        <v>NHPC STATIONS</v>
      </c>
      <c r="G2571" s="0" t="str">
        <f aca="false">INDEX(Mapping!$C$2:$C$465,MATCH(E2571,Mapping!$A$2:$A$465,0))</f>
        <v>NHPC</v>
      </c>
      <c r="H2571" s="2" t="n">
        <v>2.7</v>
      </c>
      <c r="I2571" s="3" t="n">
        <v>0.05</v>
      </c>
    </row>
    <row r="2572" customFormat="false" ht="15" hidden="false" customHeight="false" outlineLevel="0" collapsed="false">
      <c r="A2572" s="0" t="s">
        <v>146</v>
      </c>
      <c r="B2572" s="0" t="n">
        <f aca="false">VALUE(LEFT(A2572,4))</f>
        <v>2022</v>
      </c>
      <c r="C2572" s="0" t="str">
        <f aca="false">"FY"&amp;IF(VALUE(MID(A2572,6,2))&gt;=4,VALUE(LEFT(A2572,4)),VALUE(LEFT(A2572,4))-1)&amp;"-"&amp;TEXT(MOD(IF(VALUE(MID(A2572,6,2))&gt;=4,VALUE(LEFT(A2572,4)),VALUE(LEFT(A2572,4))-1)+1,100),"00")</f>
        <v>FY2022-23</v>
      </c>
      <c r="D2572" s="0" t="s">
        <v>193</v>
      </c>
      <c r="E2572" s="0" t="s">
        <v>193</v>
      </c>
      <c r="F2572" s="0" t="str">
        <f aca="false">INDEX(Mapping!$B$2:$B$465,MATCH(E2572,Mapping!$A$2:$A$465,0))</f>
        <v>MIZORAM</v>
      </c>
      <c r="G2572" s="0" t="str">
        <f aca="false">INDEX(Mapping!$C$2:$C$465,MATCH(E2572,Mapping!$A$2:$A$465,0))</f>
        <v>MIZORAM</v>
      </c>
      <c r="H2572" s="2" t="n">
        <v>2.32</v>
      </c>
      <c r="I2572" s="3" t="n">
        <v>0.05</v>
      </c>
    </row>
    <row r="2573" customFormat="false" ht="15" hidden="false" customHeight="false" outlineLevel="0" collapsed="false">
      <c r="A2573" s="0" t="s">
        <v>146</v>
      </c>
      <c r="B2573" s="0" t="n">
        <f aca="false">VALUE(LEFT(A2573,4))</f>
        <v>2022</v>
      </c>
      <c r="C2573" s="0" t="str">
        <f aca="false">"FY"&amp;IF(VALUE(MID(A2573,6,2))&gt;=4,VALUE(LEFT(A2573,4)),VALUE(LEFT(A2573,4))-1)&amp;"-"&amp;TEXT(MOD(IF(VALUE(MID(A2573,6,2))&gt;=4,VALUE(LEFT(A2573,4)),VALUE(LEFT(A2573,4))-1)+1,100),"00")</f>
        <v>FY2022-23</v>
      </c>
      <c r="D2573" s="0" t="s">
        <v>265</v>
      </c>
      <c r="E2573" s="0" t="s">
        <v>265</v>
      </c>
      <c r="F2573" s="0" t="str">
        <f aca="false">INDEX(Mapping!$B$2:$B$465,MATCH(E2573,Mapping!$A$2:$A$465,0))</f>
        <v>NTPC STATIONS</v>
      </c>
      <c r="G2573" s="0" t="str">
        <f aca="false">INDEX(Mapping!$C$2:$C$465,MATCH(E2573,Mapping!$A$2:$A$465,0))</f>
        <v>NTPC GROUP</v>
      </c>
      <c r="H2573" s="2" t="n">
        <v>2.11</v>
      </c>
      <c r="I2573" s="3" t="n">
        <v>0.04</v>
      </c>
    </row>
    <row r="2574" customFormat="false" ht="15" hidden="false" customHeight="false" outlineLevel="0" collapsed="false">
      <c r="A2574" s="0" t="s">
        <v>146</v>
      </c>
      <c r="B2574" s="0" t="n">
        <f aca="false">VALUE(LEFT(A2574,4))</f>
        <v>2022</v>
      </c>
      <c r="C2574" s="0" t="str">
        <f aca="false">"FY"&amp;IF(VALUE(MID(A2574,6,2))&gt;=4,VALUE(LEFT(A2574,4)),VALUE(LEFT(A2574,4))-1)&amp;"-"&amp;TEXT(MOD(IF(VALUE(MID(A2574,6,2))&gt;=4,VALUE(LEFT(A2574,4)),VALUE(LEFT(A2574,4))-1)+1,100),"00")</f>
        <v>FY2022-23</v>
      </c>
      <c r="D2574" s="0" t="s">
        <v>523</v>
      </c>
      <c r="E2574" s="0" t="s">
        <v>523</v>
      </c>
      <c r="F2574" s="0" t="str">
        <f aca="false">INDEX(Mapping!$B$2:$B$465,MATCH(E2574,Mapping!$A$2:$A$465,0))</f>
        <v>OSTRO</v>
      </c>
      <c r="G2574" s="0" t="str">
        <f aca="false">INDEX(Mapping!$C$2:$C$465,MATCH(E2574,Mapping!$A$2:$A$465,0))</f>
        <v>OSTRO</v>
      </c>
      <c r="H2574" s="2" t="n">
        <v>1.94</v>
      </c>
      <c r="I2574" s="3" t="n">
        <v>0.04</v>
      </c>
    </row>
    <row r="2575" customFormat="false" ht="15" hidden="false" customHeight="false" outlineLevel="0" collapsed="false">
      <c r="A2575" s="0" t="s">
        <v>146</v>
      </c>
      <c r="B2575" s="0" t="n">
        <f aca="false">VALUE(LEFT(A2575,4))</f>
        <v>2022</v>
      </c>
      <c r="C2575" s="0" t="str">
        <f aca="false">"FY"&amp;IF(VALUE(MID(A2575,6,2))&gt;=4,VALUE(LEFT(A2575,4)),VALUE(LEFT(A2575,4))-1)&amp;"-"&amp;TEXT(MOD(IF(VALUE(MID(A2575,6,2))&gt;=4,VALUE(LEFT(A2575,4)),VALUE(LEFT(A2575,4))-1)+1,100),"00")</f>
        <v>FY2022-23</v>
      </c>
      <c r="D2575" s="0" t="s">
        <v>240</v>
      </c>
      <c r="E2575" s="0" t="s">
        <v>240</v>
      </c>
      <c r="F2575" s="0" t="str">
        <f aca="false">INDEX(Mapping!$B$2:$B$465,MATCH(E2575,Mapping!$A$2:$A$465,0))</f>
        <v>CHUZACHEN HEP</v>
      </c>
      <c r="G2575" s="0" t="str">
        <f aca="false">INDEX(Mapping!$C$2:$C$465,MATCH(E2575,Mapping!$A$2:$A$465,0))</f>
        <v>CHUZACHEN HEP</v>
      </c>
      <c r="H2575" s="2" t="n">
        <v>1.53</v>
      </c>
      <c r="I2575" s="3" t="n">
        <v>0.03</v>
      </c>
    </row>
    <row r="2576" customFormat="false" ht="15" hidden="false" customHeight="false" outlineLevel="0" collapsed="false">
      <c r="A2576" s="0" t="s">
        <v>146</v>
      </c>
      <c r="B2576" s="0" t="n">
        <f aca="false">VALUE(LEFT(A2576,4))</f>
        <v>2022</v>
      </c>
      <c r="C2576" s="0" t="str">
        <f aca="false">"FY"&amp;IF(VALUE(MID(A2576,6,2))&gt;=4,VALUE(LEFT(A2576,4)),VALUE(LEFT(A2576,4))-1)&amp;"-"&amp;TEXT(MOD(IF(VALUE(MID(A2576,6,2))&gt;=4,VALUE(LEFT(A2576,4)),VALUE(LEFT(A2576,4))-1)+1,100),"00")</f>
        <v>FY2022-23</v>
      </c>
      <c r="D2576" s="0" t="s">
        <v>56</v>
      </c>
      <c r="E2576" s="0" t="s">
        <v>56</v>
      </c>
      <c r="F2576" s="0" t="str">
        <f aca="false">INDEX(Mapping!$B$2:$B$465,MATCH(E2576,Mapping!$A$2:$A$465,0))</f>
        <v>UTTARAKHAND</v>
      </c>
      <c r="G2576" s="0" t="str">
        <f aca="false">INDEX(Mapping!$C$2:$C$465,MATCH(E2576,Mapping!$A$2:$A$465,0))</f>
        <v>UTTARAKHAND</v>
      </c>
      <c r="H2576" s="2" t="n">
        <v>1.42</v>
      </c>
      <c r="I2576" s="3" t="n">
        <v>0.03</v>
      </c>
    </row>
    <row r="2577" customFormat="false" ht="15" hidden="false" customHeight="false" outlineLevel="0" collapsed="false">
      <c r="A2577" s="0" t="s">
        <v>146</v>
      </c>
      <c r="B2577" s="0" t="n">
        <f aca="false">VALUE(LEFT(A2577,4))</f>
        <v>2022</v>
      </c>
      <c r="C2577" s="0" t="str">
        <f aca="false">"FY"&amp;IF(VALUE(MID(A2577,6,2))&gt;=4,VALUE(LEFT(A2577,4)),VALUE(LEFT(A2577,4))-1)&amp;"-"&amp;TEXT(MOD(IF(VALUE(MID(A2577,6,2))&gt;=4,VALUE(LEFT(A2577,4)),VALUE(LEFT(A2577,4))-1)+1,100),"00")</f>
        <v>FY2022-23</v>
      </c>
      <c r="D2577" s="0" t="s">
        <v>272</v>
      </c>
      <c r="E2577" s="0" t="s">
        <v>272</v>
      </c>
      <c r="F2577" s="0" t="str">
        <f aca="false">INDEX(Mapping!$B$2:$B$465,MATCH(E2577,Mapping!$A$2:$A$465,0))</f>
        <v>BALCO</v>
      </c>
      <c r="G2577" s="0" t="str">
        <f aca="false">INDEX(Mapping!$C$2:$C$465,MATCH(E2577,Mapping!$A$2:$A$465,0))</f>
        <v>BALCO</v>
      </c>
      <c r="H2577" s="2" t="n">
        <v>1.38</v>
      </c>
      <c r="I2577" s="3" t="n">
        <v>0.03</v>
      </c>
    </row>
    <row r="2578" customFormat="false" ht="15" hidden="false" customHeight="false" outlineLevel="0" collapsed="false">
      <c r="A2578" s="0" t="s">
        <v>146</v>
      </c>
      <c r="B2578" s="0" t="n">
        <f aca="false">VALUE(LEFT(A2578,4))</f>
        <v>2022</v>
      </c>
      <c r="C2578" s="0" t="str">
        <f aca="false">"FY"&amp;IF(VALUE(MID(A2578,6,2))&gt;=4,VALUE(LEFT(A2578,4)),VALUE(LEFT(A2578,4))-1)&amp;"-"&amp;TEXT(MOD(IF(VALUE(MID(A2578,6,2))&gt;=4,VALUE(LEFT(A2578,4)),VALUE(LEFT(A2578,4))-1)+1,100),"00")</f>
        <v>FY2022-23</v>
      </c>
      <c r="D2578" s="0" t="s">
        <v>42</v>
      </c>
      <c r="E2578" s="0" t="s">
        <v>42</v>
      </c>
      <c r="F2578" s="0" t="str">
        <f aca="false">INDEX(Mapping!$B$2:$B$465,MATCH(E2578,Mapping!$A$2:$A$465,0))</f>
        <v>PUNJAB</v>
      </c>
      <c r="G2578" s="0" t="str">
        <f aca="false">INDEX(Mapping!$C$2:$C$465,MATCH(E2578,Mapping!$A$2:$A$465,0))</f>
        <v>PUNJAB</v>
      </c>
      <c r="H2578" s="2" t="n">
        <v>1.23</v>
      </c>
      <c r="I2578" s="3" t="n">
        <v>0.02</v>
      </c>
    </row>
    <row r="2579" customFormat="false" ht="15" hidden="false" customHeight="false" outlineLevel="0" collapsed="false">
      <c r="A2579" s="0" t="s">
        <v>146</v>
      </c>
      <c r="B2579" s="0" t="n">
        <f aca="false">VALUE(LEFT(A2579,4))</f>
        <v>2022</v>
      </c>
      <c r="C2579" s="0" t="str">
        <f aca="false">"FY"&amp;IF(VALUE(MID(A2579,6,2))&gt;=4,VALUE(LEFT(A2579,4)),VALUE(LEFT(A2579,4))-1)&amp;"-"&amp;TEXT(MOD(IF(VALUE(MID(A2579,6,2))&gt;=4,VALUE(LEFT(A2579,4)),VALUE(LEFT(A2579,4))-1)+1,100),"00")</f>
        <v>FY2022-23</v>
      </c>
      <c r="D2579" s="0" t="s">
        <v>163</v>
      </c>
      <c r="E2579" s="0" t="s">
        <v>163</v>
      </c>
      <c r="F2579" s="0" t="str">
        <f aca="false">INDEX(Mapping!$B$2:$B$465,MATCH(E2579,Mapping!$A$2:$A$465,0))</f>
        <v>NTPC STATIONS</v>
      </c>
      <c r="G2579" s="0" t="str">
        <f aca="false">INDEX(Mapping!$C$2:$C$465,MATCH(E2579,Mapping!$A$2:$A$465,0))</f>
        <v>NTPC GROUP</v>
      </c>
      <c r="H2579" s="2" t="n">
        <v>1.22</v>
      </c>
      <c r="I2579" s="3" t="n">
        <v>0.02</v>
      </c>
    </row>
    <row r="2580" customFormat="false" ht="15" hidden="false" customHeight="false" outlineLevel="0" collapsed="false">
      <c r="A2580" s="0" t="s">
        <v>146</v>
      </c>
      <c r="B2580" s="0" t="n">
        <f aca="false">VALUE(LEFT(A2580,4))</f>
        <v>2022</v>
      </c>
      <c r="C2580" s="0" t="str">
        <f aca="false">"FY"&amp;IF(VALUE(MID(A2580,6,2))&gt;=4,VALUE(LEFT(A2580,4)),VALUE(LEFT(A2580,4))-1)&amp;"-"&amp;TEXT(MOD(IF(VALUE(MID(A2580,6,2))&gt;=4,VALUE(LEFT(A2580,4)),VALUE(LEFT(A2580,4))-1)+1,100),"00")</f>
        <v>FY2022-23</v>
      </c>
      <c r="D2580" s="0" t="s">
        <v>235</v>
      </c>
      <c r="E2580" s="0" t="s">
        <v>235</v>
      </c>
      <c r="F2580" s="0" t="str">
        <f aca="false">INDEX(Mapping!$B$2:$B$465,MATCH(E2580,Mapping!$A$2:$A$465,0))</f>
        <v>ITPCL (IL&amp;FS TAMIL NADU)</v>
      </c>
      <c r="G2580" s="0" t="str">
        <f aca="false">INDEX(Mapping!$C$2:$C$465,MATCH(E2580,Mapping!$A$2:$A$465,0))</f>
        <v>ITPCL (IL&amp;FS TAMIL NADU)</v>
      </c>
      <c r="H2580" s="2" t="n">
        <v>1.11</v>
      </c>
      <c r="I2580" s="3" t="n">
        <v>0.02</v>
      </c>
    </row>
    <row r="2581" customFormat="false" ht="15" hidden="false" customHeight="false" outlineLevel="0" collapsed="false">
      <c r="A2581" s="0" t="s">
        <v>146</v>
      </c>
      <c r="B2581" s="0" t="n">
        <f aca="false">VALUE(LEFT(A2581,4))</f>
        <v>2022</v>
      </c>
      <c r="C2581" s="0" t="str">
        <f aca="false">"FY"&amp;IF(VALUE(MID(A2581,6,2))&gt;=4,VALUE(LEFT(A2581,4)),VALUE(LEFT(A2581,4))-1)&amp;"-"&amp;TEXT(MOD(IF(VALUE(MID(A2581,6,2))&gt;=4,VALUE(LEFT(A2581,4)),VALUE(LEFT(A2581,4))-1)+1,100),"00")</f>
        <v>FY2022-23</v>
      </c>
      <c r="D2581" s="0" t="s">
        <v>327</v>
      </c>
      <c r="E2581" s="0" t="s">
        <v>327</v>
      </c>
      <c r="F2581" s="0" t="str">
        <f aca="false">INDEX(Mapping!$B$2:$B$465,MATCH(E2581,Mapping!$A$2:$A$465,0))</f>
        <v>LANCO BUDHIL</v>
      </c>
      <c r="G2581" s="0" t="str">
        <f aca="false">INDEX(Mapping!$C$2:$C$465,MATCH(E2581,Mapping!$A$2:$A$465,0))</f>
        <v>GREENKO GROUP</v>
      </c>
      <c r="H2581" s="2" t="n">
        <v>0.89</v>
      </c>
      <c r="I2581" s="3" t="n">
        <v>0.02</v>
      </c>
    </row>
    <row r="2582" customFormat="false" ht="15" hidden="false" customHeight="false" outlineLevel="0" collapsed="false">
      <c r="A2582" s="0" t="s">
        <v>146</v>
      </c>
      <c r="B2582" s="0" t="n">
        <f aca="false">VALUE(LEFT(A2582,4))</f>
        <v>2022</v>
      </c>
      <c r="C2582" s="0" t="str">
        <f aca="false">"FY"&amp;IF(VALUE(MID(A2582,6,2))&gt;=4,VALUE(LEFT(A2582,4)),VALUE(LEFT(A2582,4))-1)&amp;"-"&amp;TEXT(MOD(IF(VALUE(MID(A2582,6,2))&gt;=4,VALUE(LEFT(A2582,4)),VALUE(LEFT(A2582,4))-1)+1,100),"00")</f>
        <v>FY2022-23</v>
      </c>
      <c r="D2582" s="0" t="s">
        <v>191</v>
      </c>
      <c r="E2582" s="0" t="s">
        <v>191</v>
      </c>
      <c r="F2582" s="0" t="str">
        <f aca="false">INDEX(Mapping!$B$2:$B$465,MATCH(E2582,Mapping!$A$2:$A$465,0))</f>
        <v>DIKCHU HEP</v>
      </c>
      <c r="G2582" s="0" t="str">
        <f aca="false">INDEX(Mapping!$C$2:$C$465,MATCH(E2582,Mapping!$A$2:$A$465,0))</f>
        <v>DIKCHU HEP</v>
      </c>
      <c r="H2582" s="2" t="n">
        <v>0.85</v>
      </c>
      <c r="I2582" s="3" t="n">
        <v>0.02</v>
      </c>
    </row>
    <row r="2583" customFormat="false" ht="15" hidden="false" customHeight="false" outlineLevel="0" collapsed="false">
      <c r="A2583" s="0" t="s">
        <v>146</v>
      </c>
      <c r="B2583" s="0" t="n">
        <f aca="false">VALUE(LEFT(A2583,4))</f>
        <v>2022</v>
      </c>
      <c r="C2583" s="0" t="str">
        <f aca="false">"FY"&amp;IF(VALUE(MID(A2583,6,2))&gt;=4,VALUE(LEFT(A2583,4)),VALUE(LEFT(A2583,4))-1)&amp;"-"&amp;TEXT(MOD(IF(VALUE(MID(A2583,6,2))&gt;=4,VALUE(LEFT(A2583,4)),VALUE(LEFT(A2583,4))-1)+1,100),"00")</f>
        <v>FY2022-23</v>
      </c>
      <c r="D2583" s="0" t="s">
        <v>176</v>
      </c>
      <c r="E2583" s="0" t="s">
        <v>176</v>
      </c>
      <c r="F2583" s="0" t="str">
        <f aca="false">INDEX(Mapping!$B$2:$B$465,MATCH(E2583,Mapping!$A$2:$A$465,0))</f>
        <v>SIKKIM</v>
      </c>
      <c r="G2583" s="0" t="str">
        <f aca="false">INDEX(Mapping!$C$2:$C$465,MATCH(E2583,Mapping!$A$2:$A$465,0))</f>
        <v>SIKKIM</v>
      </c>
      <c r="H2583" s="2" t="n">
        <v>0.67</v>
      </c>
      <c r="I2583" s="3" t="n">
        <v>0.01</v>
      </c>
    </row>
    <row r="2584" customFormat="false" ht="15" hidden="false" customHeight="false" outlineLevel="0" collapsed="false">
      <c r="A2584" s="0" t="s">
        <v>146</v>
      </c>
      <c r="B2584" s="0" t="n">
        <f aca="false">VALUE(LEFT(A2584,4))</f>
        <v>2022</v>
      </c>
      <c r="C2584" s="0" t="str">
        <f aca="false">"FY"&amp;IF(VALUE(MID(A2584,6,2))&gt;=4,VALUE(LEFT(A2584,4)),VALUE(LEFT(A2584,4))-1)&amp;"-"&amp;TEXT(MOD(IF(VALUE(MID(A2584,6,2))&gt;=4,VALUE(LEFT(A2584,4)),VALUE(LEFT(A2584,4))-1)+1,100),"00")</f>
        <v>FY2022-23</v>
      </c>
      <c r="D2584" s="0" t="s">
        <v>230</v>
      </c>
      <c r="E2584" s="0" t="s">
        <v>230</v>
      </c>
      <c r="F2584" s="0" t="str">
        <f aca="false">INDEX(Mapping!$B$2:$B$465,MATCH(E2584,Mapping!$A$2:$A$465,0))</f>
        <v>ADANI_WIND</v>
      </c>
      <c r="G2584" s="0" t="str">
        <f aca="false">INDEX(Mapping!$C$2:$C$465,MATCH(E2584,Mapping!$A$2:$A$465,0))</f>
        <v>ADANI GREEN ENERGY (ALL SPVs)</v>
      </c>
      <c r="H2584" s="2" t="n">
        <v>0.63</v>
      </c>
      <c r="I2584" s="3" t="n">
        <v>0.01</v>
      </c>
    </row>
    <row r="2585" customFormat="false" ht="15" hidden="false" customHeight="false" outlineLevel="0" collapsed="false">
      <c r="A2585" s="0" t="s">
        <v>146</v>
      </c>
      <c r="B2585" s="0" t="n">
        <f aca="false">VALUE(LEFT(A2585,4))</f>
        <v>2022</v>
      </c>
      <c r="C2585" s="0" t="str">
        <f aca="false">"FY"&amp;IF(VALUE(MID(A2585,6,2))&gt;=4,VALUE(LEFT(A2585,4)),VALUE(LEFT(A2585,4))-1)&amp;"-"&amp;TEXT(MOD(IF(VALUE(MID(A2585,6,2))&gt;=4,VALUE(LEFT(A2585,4)),VALUE(LEFT(A2585,4))-1)+1,100),"00")</f>
        <v>FY2022-23</v>
      </c>
      <c r="D2585" s="0" t="s">
        <v>190</v>
      </c>
      <c r="E2585" s="0" t="s">
        <v>190</v>
      </c>
      <c r="F2585" s="0" t="str">
        <f aca="false">INDEX(Mapping!$B$2:$B$465,MATCH(E2585,Mapping!$A$2:$A$465,0))</f>
        <v>JORETHANG</v>
      </c>
      <c r="G2585" s="0" t="str">
        <f aca="false">INDEX(Mapping!$C$2:$C$465,MATCH(E2585,Mapping!$A$2:$A$465,0))</f>
        <v>JORETHANG</v>
      </c>
      <c r="H2585" s="2" t="n">
        <v>0.55</v>
      </c>
      <c r="I2585" s="3" t="n">
        <v>0.01</v>
      </c>
    </row>
    <row r="2586" customFormat="false" ht="15" hidden="false" customHeight="false" outlineLevel="0" collapsed="false">
      <c r="A2586" s="0" t="s">
        <v>146</v>
      </c>
      <c r="B2586" s="0" t="n">
        <f aca="false">VALUE(LEFT(A2586,4))</f>
        <v>2022</v>
      </c>
      <c r="C2586" s="0" t="str">
        <f aca="false">"FY"&amp;IF(VALUE(MID(A2586,6,2))&gt;=4,VALUE(LEFT(A2586,4)),VALUE(LEFT(A2586,4))-1)&amp;"-"&amp;TEXT(MOD(IF(VALUE(MID(A2586,6,2))&gt;=4,VALUE(LEFT(A2586,4)),VALUE(LEFT(A2586,4))-1)+1,100),"00")</f>
        <v>FY2022-23</v>
      </c>
      <c r="D2586" s="0" t="s">
        <v>194</v>
      </c>
      <c r="E2586" s="0" t="s">
        <v>194</v>
      </c>
      <c r="F2586" s="0" t="str">
        <f aca="false">INDEX(Mapping!$B$2:$B$465,MATCH(E2586,Mapping!$A$2:$A$465,0))</f>
        <v>TASHIDENG HEP</v>
      </c>
      <c r="G2586" s="0" t="str">
        <f aca="false">INDEX(Mapping!$C$2:$C$465,MATCH(E2586,Mapping!$A$2:$A$465,0))</f>
        <v>TASHIDENG HEP</v>
      </c>
      <c r="H2586" s="2" t="n">
        <v>0.53</v>
      </c>
      <c r="I2586" s="3" t="n">
        <v>0.01</v>
      </c>
    </row>
    <row r="2587" customFormat="false" ht="15" hidden="false" customHeight="false" outlineLevel="0" collapsed="false">
      <c r="A2587" s="0" t="s">
        <v>146</v>
      </c>
      <c r="B2587" s="0" t="n">
        <f aca="false">VALUE(LEFT(A2587,4))</f>
        <v>2022</v>
      </c>
      <c r="C2587" s="0" t="str">
        <f aca="false">"FY"&amp;IF(VALUE(MID(A2587,6,2))&gt;=4,VALUE(LEFT(A2587,4)),VALUE(LEFT(A2587,4))-1)&amp;"-"&amp;TEXT(MOD(IF(VALUE(MID(A2587,6,2))&gt;=4,VALUE(LEFT(A2587,4)),VALUE(LEFT(A2587,4))-1)+1,100),"00")</f>
        <v>FY2022-23</v>
      </c>
      <c r="D2587" s="0" t="s">
        <v>315</v>
      </c>
      <c r="E2587" s="0" t="s">
        <v>315</v>
      </c>
      <c r="F2587" s="0" t="str">
        <f aca="false">INDEX(Mapping!$B$2:$B$465,MATCH(E2587,Mapping!$A$2:$A$465,0))</f>
        <v>DHARIWAL INFRASTRUCTURE</v>
      </c>
      <c r="G2587" s="0" t="str">
        <f aca="false">INDEX(Mapping!$C$2:$C$465,MATCH(E2587,Mapping!$A$2:$A$465,0))</f>
        <v>DHARIWAL INFRASTRUCTURE</v>
      </c>
      <c r="H2587" s="2" t="n">
        <v>0.52</v>
      </c>
      <c r="I2587" s="3" t="n">
        <v>0.01</v>
      </c>
    </row>
    <row r="2588" customFormat="false" ht="15" hidden="false" customHeight="false" outlineLevel="0" collapsed="false">
      <c r="A2588" s="0" t="s">
        <v>146</v>
      </c>
      <c r="B2588" s="0" t="n">
        <f aca="false">VALUE(LEFT(A2588,4))</f>
        <v>2022</v>
      </c>
      <c r="C2588" s="0" t="str">
        <f aca="false">"FY"&amp;IF(VALUE(MID(A2588,6,2))&gt;=4,VALUE(LEFT(A2588,4)),VALUE(LEFT(A2588,4))-1)&amp;"-"&amp;TEXT(MOD(IF(VALUE(MID(A2588,6,2))&gt;=4,VALUE(LEFT(A2588,4)),VALUE(LEFT(A2588,4))-1)+1,100),"00")</f>
        <v>FY2022-23</v>
      </c>
      <c r="D2588" s="0" t="s">
        <v>228</v>
      </c>
      <c r="E2588" s="0" t="s">
        <v>228</v>
      </c>
      <c r="F2588" s="0" t="str">
        <f aca="false">INDEX(Mapping!$B$2:$B$465,MATCH(E2588,Mapping!$A$2:$A$465,0))</f>
        <v>OTPC PALATANA</v>
      </c>
      <c r="G2588" s="0" t="str">
        <f aca="false">INDEX(Mapping!$C$2:$C$465,MATCH(E2588,Mapping!$A$2:$A$465,0))</f>
        <v>OTPC PALATANA</v>
      </c>
      <c r="H2588" s="2" t="n">
        <v>0.48</v>
      </c>
      <c r="I2588" s="3" t="n">
        <v>0.01</v>
      </c>
    </row>
    <row r="2589" customFormat="false" ht="15" hidden="false" customHeight="false" outlineLevel="0" collapsed="false">
      <c r="A2589" s="0" t="s">
        <v>146</v>
      </c>
      <c r="B2589" s="0" t="n">
        <f aca="false">VALUE(LEFT(A2589,4))</f>
        <v>2022</v>
      </c>
      <c r="C2589" s="0" t="str">
        <f aca="false">"FY"&amp;IF(VALUE(MID(A2589,6,2))&gt;=4,VALUE(LEFT(A2589,4)),VALUE(LEFT(A2589,4))-1)&amp;"-"&amp;TEXT(MOD(IF(VALUE(MID(A2589,6,2))&gt;=4,VALUE(LEFT(A2589,4)),VALUE(LEFT(A2589,4))-1)+1,100),"00")</f>
        <v>FY2022-23</v>
      </c>
      <c r="D2589" s="0" t="s">
        <v>649</v>
      </c>
      <c r="E2589" s="0" t="s">
        <v>368</v>
      </c>
      <c r="F2589" s="0" t="str">
        <f aca="false">INDEX(Mapping!$B$2:$B$465,MATCH(E2589,Mapping!$A$2:$A$465,0))</f>
        <v>OSTRO HIRIYUR</v>
      </c>
      <c r="G2589" s="0" t="str">
        <f aca="false">INDEX(Mapping!$C$2:$C$465,MATCH(E2589,Mapping!$A$2:$A$465,0))</f>
        <v>OSTRO HIRIYUR</v>
      </c>
      <c r="H2589" s="2" t="n">
        <v>0.15</v>
      </c>
      <c r="I2589" s="3" t="n">
        <v>0.003</v>
      </c>
    </row>
    <row r="2590" customFormat="false" ht="15" hidden="false" customHeight="false" outlineLevel="0" collapsed="false">
      <c r="A2590" s="0" t="s">
        <v>146</v>
      </c>
      <c r="B2590" s="0" t="n">
        <f aca="false">VALUE(LEFT(A2590,4))</f>
        <v>2022</v>
      </c>
      <c r="C2590" s="0" t="str">
        <f aca="false">"FY"&amp;IF(VALUE(MID(A2590,6,2))&gt;=4,VALUE(LEFT(A2590,4)),VALUE(LEFT(A2590,4))-1)&amp;"-"&amp;TEXT(MOD(IF(VALUE(MID(A2590,6,2))&gt;=4,VALUE(LEFT(A2590,4)),VALUE(LEFT(A2590,4))-1)+1,100),"00")</f>
        <v>FY2022-23</v>
      </c>
      <c r="D2590" s="0" t="s">
        <v>224</v>
      </c>
      <c r="E2590" s="0" t="s">
        <v>224</v>
      </c>
      <c r="F2590" s="0" t="str">
        <f aca="false">INDEX(Mapping!$B$2:$B$465,MATCH(E2590,Mapping!$A$2:$A$465,0))</f>
        <v>RENEW SURYA RAVI</v>
      </c>
      <c r="G2590" s="0" t="str">
        <f aca="false">INDEX(Mapping!$C$2:$C$465,MATCH(E2590,Mapping!$A$2:$A$465,0))</f>
        <v>RENEW POWER (ALL SPVs)</v>
      </c>
      <c r="H2590" s="2" t="n">
        <v>0.11</v>
      </c>
      <c r="I2590" s="3" t="n">
        <v>0.002</v>
      </c>
    </row>
    <row r="2591" customFormat="false" ht="15" hidden="false" customHeight="false" outlineLevel="0" collapsed="false">
      <c r="A2591" s="0" t="s">
        <v>146</v>
      </c>
      <c r="B2591" s="0" t="n">
        <f aca="false">VALUE(LEFT(A2591,4))</f>
        <v>2022</v>
      </c>
      <c r="C2591" s="0" t="str">
        <f aca="false">"FY"&amp;IF(VALUE(MID(A2591,6,2))&gt;=4,VALUE(LEFT(A2591,4)),VALUE(LEFT(A2591,4))-1)&amp;"-"&amp;TEXT(MOD(IF(VALUE(MID(A2591,6,2))&gt;=4,VALUE(LEFT(A2591,4)),VALUE(LEFT(A2591,4))-1)+1,100),"00")</f>
        <v>FY2022-23</v>
      </c>
      <c r="D2591" s="0" t="s">
        <v>211</v>
      </c>
      <c r="E2591" s="0" t="s">
        <v>211</v>
      </c>
      <c r="F2591" s="0" t="str">
        <f aca="false">INDEX(Mapping!$B$2:$B$465,MATCH(E2591,Mapping!$A$2:$A$465,0))</f>
        <v>SINGOLI BHATWARI HEP</v>
      </c>
      <c r="G2591" s="0" t="str">
        <f aca="false">INDEX(Mapping!$C$2:$C$465,MATCH(E2591,Mapping!$A$2:$A$465,0))</f>
        <v>SINGOLI BHATWARI HEP</v>
      </c>
      <c r="H2591" s="2" t="n">
        <v>0.06</v>
      </c>
      <c r="I2591" s="3" t="n">
        <v>0.001</v>
      </c>
    </row>
    <row r="2592" customFormat="false" ht="15" hidden="false" customHeight="false" outlineLevel="0" collapsed="false">
      <c r="A2592" s="0" t="s">
        <v>146</v>
      </c>
      <c r="B2592" s="0" t="n">
        <f aca="false">VALUE(LEFT(A2592,4))</f>
        <v>2022</v>
      </c>
      <c r="C2592" s="0" t="str">
        <f aca="false">"FY"&amp;IF(VALUE(MID(A2592,6,2))&gt;=4,VALUE(LEFT(A2592,4)),VALUE(LEFT(A2592,4))-1)&amp;"-"&amp;TEXT(MOD(IF(VALUE(MID(A2592,6,2))&gt;=4,VALUE(LEFT(A2592,4)),VALUE(LEFT(A2592,4))-1)+1,100),"00")</f>
        <v>FY2022-23</v>
      </c>
      <c r="D2592" s="0" t="s">
        <v>184</v>
      </c>
      <c r="E2592" s="0" t="s">
        <v>184</v>
      </c>
      <c r="F2592" s="0" t="str">
        <f aca="false">INDEX(Mapping!$B$2:$B$465,MATCH(E2592,Mapping!$A$2:$A$465,0))</f>
        <v>GMR KAMALANGA</v>
      </c>
      <c r="G2592" s="0" t="str">
        <f aca="false">INDEX(Mapping!$C$2:$C$465,MATCH(E2592,Mapping!$A$2:$A$465,0))</f>
        <v>GMR ENERGY</v>
      </c>
      <c r="H2592" s="2" t="n">
        <v>0.03</v>
      </c>
      <c r="I2592" s="3" t="n">
        <v>0.001</v>
      </c>
    </row>
    <row r="2593" customFormat="false" ht="15" hidden="false" customHeight="false" outlineLevel="0" collapsed="false">
      <c r="A2593" s="0" t="s">
        <v>310</v>
      </c>
      <c r="B2593" s="0" t="n">
        <f aca="false">VALUE(LEFT(A2593,4))</f>
        <v>2023</v>
      </c>
      <c r="C2593" s="0" t="str">
        <f aca="false">"FY"&amp;IF(VALUE(MID(A2593,6,2))&gt;=4,VALUE(LEFT(A2593,4)),VALUE(LEFT(A2593,4))-1)&amp;"-"&amp;TEXT(MOD(IF(VALUE(MID(A2593,6,2))&gt;=4,VALUE(LEFT(A2593,4)),VALUE(LEFT(A2593,4))-1)+1,100),"00")</f>
        <v>FY2022-23</v>
      </c>
      <c r="D2593" s="0" t="s">
        <v>36</v>
      </c>
      <c r="E2593" s="0" t="s">
        <v>36</v>
      </c>
      <c r="F2593" s="0" t="str">
        <f aca="false">INDEX(Mapping!$B$2:$B$465,MATCH(E2593,Mapping!$A$2:$A$465,0))</f>
        <v>UTTAR PRADESH</v>
      </c>
      <c r="G2593" s="0" t="str">
        <f aca="false">INDEX(Mapping!$C$2:$C$465,MATCH(E2593,Mapping!$A$2:$A$465,0))</f>
        <v>UTTAR PRADESH</v>
      </c>
      <c r="H2593" s="2" t="n">
        <v>921.31</v>
      </c>
      <c r="I2593" s="3" t="n">
        <v>18.62</v>
      </c>
    </row>
    <row r="2594" customFormat="false" ht="15" hidden="false" customHeight="false" outlineLevel="0" collapsed="false">
      <c r="A2594" s="0" t="s">
        <v>310</v>
      </c>
      <c r="B2594" s="0" t="n">
        <f aca="false">VALUE(LEFT(A2594,4))</f>
        <v>2023</v>
      </c>
      <c r="C2594" s="0" t="str">
        <f aca="false">"FY"&amp;IF(VALUE(MID(A2594,6,2))&gt;=4,VALUE(LEFT(A2594,4)),VALUE(LEFT(A2594,4))-1)&amp;"-"&amp;TEXT(MOD(IF(VALUE(MID(A2594,6,2))&gt;=4,VALUE(LEFT(A2594,4)),VALUE(LEFT(A2594,4))-1)+1,100),"00")</f>
        <v>FY2022-23</v>
      </c>
      <c r="D2594" s="0" t="s">
        <v>39</v>
      </c>
      <c r="E2594" s="0" t="s">
        <v>39</v>
      </c>
      <c r="F2594" s="0" t="str">
        <f aca="false">INDEX(Mapping!$B$2:$B$465,MATCH(E2594,Mapping!$A$2:$A$465,0))</f>
        <v>WEST BENGAL</v>
      </c>
      <c r="G2594" s="0" t="str">
        <f aca="false">INDEX(Mapping!$C$2:$C$465,MATCH(E2594,Mapping!$A$2:$A$465,0))</f>
        <v>WEST BENGAL</v>
      </c>
      <c r="H2594" s="2" t="n">
        <v>620.72</v>
      </c>
      <c r="I2594" s="3" t="n">
        <v>12.54</v>
      </c>
    </row>
    <row r="2595" customFormat="false" ht="15" hidden="false" customHeight="false" outlineLevel="0" collapsed="false">
      <c r="A2595" s="0" t="s">
        <v>310</v>
      </c>
      <c r="B2595" s="0" t="n">
        <f aca="false">VALUE(LEFT(A2595,4))</f>
        <v>2023</v>
      </c>
      <c r="C2595" s="0" t="str">
        <f aca="false">"FY"&amp;IF(VALUE(MID(A2595,6,2))&gt;=4,VALUE(LEFT(A2595,4)),VALUE(LEFT(A2595,4))-1)&amp;"-"&amp;TEXT(MOD(IF(VALUE(MID(A2595,6,2))&gt;=4,VALUE(LEFT(A2595,4)),VALUE(LEFT(A2595,4))-1)+1,100),"00")</f>
        <v>FY2022-23</v>
      </c>
      <c r="D2595" s="0" t="s">
        <v>45</v>
      </c>
      <c r="E2595" s="0" t="s">
        <v>45</v>
      </c>
      <c r="F2595" s="0" t="str">
        <f aca="false">INDEX(Mapping!$B$2:$B$465,MATCH(E2595,Mapping!$A$2:$A$465,0))</f>
        <v>BIHAR</v>
      </c>
      <c r="G2595" s="0" t="str">
        <f aca="false">INDEX(Mapping!$C$2:$C$465,MATCH(E2595,Mapping!$A$2:$A$465,0))</f>
        <v>BIHAR</v>
      </c>
      <c r="H2595" s="2" t="n">
        <v>590.75</v>
      </c>
      <c r="I2595" s="3" t="n">
        <v>11.94</v>
      </c>
    </row>
    <row r="2596" customFormat="false" ht="15" hidden="false" customHeight="false" outlineLevel="0" collapsed="false">
      <c r="A2596" s="0" t="s">
        <v>310</v>
      </c>
      <c r="B2596" s="0" t="n">
        <f aca="false">VALUE(LEFT(A2596,4))</f>
        <v>2023</v>
      </c>
      <c r="C2596" s="0" t="str">
        <f aca="false">"FY"&amp;IF(VALUE(MID(A2596,6,2))&gt;=4,VALUE(LEFT(A2596,4)),VALUE(LEFT(A2596,4))-1)&amp;"-"&amp;TEXT(MOD(IF(VALUE(MID(A2596,6,2))&gt;=4,VALUE(LEFT(A2596,4)),VALUE(LEFT(A2596,4))-1)+1,100),"00")</f>
        <v>FY2022-23</v>
      </c>
      <c r="D2596" s="0" t="s">
        <v>46</v>
      </c>
      <c r="E2596" s="0" t="s">
        <v>46</v>
      </c>
      <c r="F2596" s="0" t="str">
        <f aca="false">INDEX(Mapping!$B$2:$B$465,MATCH(E2596,Mapping!$A$2:$A$465,0))</f>
        <v>CHHATTISGARH</v>
      </c>
      <c r="G2596" s="0" t="str">
        <f aca="false">INDEX(Mapping!$C$2:$C$465,MATCH(E2596,Mapping!$A$2:$A$465,0))</f>
        <v>CHHATTISGARH</v>
      </c>
      <c r="H2596" s="2" t="n">
        <v>233.62</v>
      </c>
      <c r="I2596" s="3" t="n">
        <v>4.72</v>
      </c>
    </row>
    <row r="2597" customFormat="false" ht="15" hidden="false" customHeight="false" outlineLevel="0" collapsed="false">
      <c r="A2597" s="0" t="s">
        <v>310</v>
      </c>
      <c r="B2597" s="0" t="n">
        <f aca="false">VALUE(LEFT(A2597,4))</f>
        <v>2023</v>
      </c>
      <c r="C2597" s="0" t="str">
        <f aca="false">"FY"&amp;IF(VALUE(MID(A2597,6,2))&gt;=4,VALUE(LEFT(A2597,4)),VALUE(LEFT(A2597,4))-1)&amp;"-"&amp;TEXT(MOD(IF(VALUE(MID(A2597,6,2))&gt;=4,VALUE(LEFT(A2597,4)),VALUE(LEFT(A2597,4))-1)+1,100),"00")</f>
        <v>FY2022-23</v>
      </c>
      <c r="D2597" s="0" t="s">
        <v>65</v>
      </c>
      <c r="E2597" s="0" t="s">
        <v>65</v>
      </c>
      <c r="F2597" s="0" t="str">
        <f aca="false">INDEX(Mapping!$B$2:$B$465,MATCH(E2597,Mapping!$A$2:$A$465,0))</f>
        <v>JAYPEE NIGRIE STPP</v>
      </c>
      <c r="G2597" s="0" t="str">
        <f aca="false">INDEX(Mapping!$C$2:$C$465,MATCH(E2597,Mapping!$A$2:$A$465,0))</f>
        <v>JAYPEE NIGRIE STPP</v>
      </c>
      <c r="H2597" s="2" t="n">
        <v>208.95</v>
      </c>
      <c r="I2597" s="3" t="n">
        <v>4.22</v>
      </c>
    </row>
    <row r="2598" customFormat="false" ht="15" hidden="false" customHeight="false" outlineLevel="0" collapsed="false">
      <c r="A2598" s="0" t="s">
        <v>310</v>
      </c>
      <c r="B2598" s="0" t="n">
        <f aca="false">VALUE(LEFT(A2598,4))</f>
        <v>2023</v>
      </c>
      <c r="C2598" s="0" t="str">
        <f aca="false">"FY"&amp;IF(VALUE(MID(A2598,6,2))&gt;=4,VALUE(LEFT(A2598,4)),VALUE(LEFT(A2598,4))-1)&amp;"-"&amp;TEXT(MOD(IF(VALUE(MID(A2598,6,2))&gt;=4,VALUE(LEFT(A2598,4)),VALUE(LEFT(A2598,4))-1)+1,100),"00")</f>
        <v>FY2022-23</v>
      </c>
      <c r="D2598" s="0" t="s">
        <v>43</v>
      </c>
      <c r="E2598" s="0" t="s">
        <v>43</v>
      </c>
      <c r="F2598" s="0" t="str">
        <f aca="false">INDEX(Mapping!$B$2:$B$465,MATCH(E2598,Mapping!$A$2:$A$465,0))</f>
        <v>ODISHA</v>
      </c>
      <c r="G2598" s="0" t="str">
        <f aca="false">INDEX(Mapping!$C$2:$C$465,MATCH(E2598,Mapping!$A$2:$A$465,0))</f>
        <v>ODISHA</v>
      </c>
      <c r="H2598" s="2" t="n">
        <v>162.58</v>
      </c>
      <c r="I2598" s="3" t="n">
        <v>3.29</v>
      </c>
    </row>
    <row r="2599" customFormat="false" ht="15" hidden="false" customHeight="false" outlineLevel="0" collapsed="false">
      <c r="A2599" s="0" t="s">
        <v>310</v>
      </c>
      <c r="B2599" s="0" t="n">
        <f aca="false">VALUE(LEFT(A2599,4))</f>
        <v>2023</v>
      </c>
      <c r="C2599" s="0" t="str">
        <f aca="false">"FY"&amp;IF(VALUE(MID(A2599,6,2))&gt;=4,VALUE(LEFT(A2599,4)),VALUE(LEFT(A2599,4))-1)&amp;"-"&amp;TEXT(MOD(IF(VALUE(MID(A2599,6,2))&gt;=4,VALUE(LEFT(A2599,4)),VALUE(LEFT(A2599,4))-1)+1,100),"00")</f>
        <v>FY2022-23</v>
      </c>
      <c r="D2599" s="0" t="s">
        <v>85</v>
      </c>
      <c r="E2599" s="0" t="s">
        <v>85</v>
      </c>
      <c r="F2599" s="0" t="str">
        <f aca="false">INDEX(Mapping!$B$2:$B$465,MATCH(E2599,Mapping!$A$2:$A$465,0))</f>
        <v>ADANI POWER - RAIPUR TPP (EX-GMR CHHATTISGARH)</v>
      </c>
      <c r="G2599" s="0" t="str">
        <f aca="false">INDEX(Mapping!$C$2:$C$465,MATCH(E2599,Mapping!$A$2:$A$465,0))</f>
        <v>ADANI POWER (ALL PLANTS)</v>
      </c>
      <c r="H2599" s="2" t="n">
        <v>158.48</v>
      </c>
      <c r="I2599" s="3" t="n">
        <v>3.2</v>
      </c>
    </row>
    <row r="2600" customFormat="false" ht="15" hidden="false" customHeight="false" outlineLevel="0" collapsed="false">
      <c r="A2600" s="0" t="s">
        <v>310</v>
      </c>
      <c r="B2600" s="0" t="n">
        <f aca="false">VALUE(LEFT(A2600,4))</f>
        <v>2023</v>
      </c>
      <c r="C2600" s="0" t="str">
        <f aca="false">"FY"&amp;IF(VALUE(MID(A2600,6,2))&gt;=4,VALUE(LEFT(A2600,4)),VALUE(LEFT(A2600,4))-1)&amp;"-"&amp;TEXT(MOD(IF(VALUE(MID(A2600,6,2))&gt;=4,VALUE(LEFT(A2600,4)),VALUE(LEFT(A2600,4))-1)+1,100),"00")</f>
        <v>FY2022-23</v>
      </c>
      <c r="D2600" s="0" t="s">
        <v>57</v>
      </c>
      <c r="E2600" s="0" t="s">
        <v>57</v>
      </c>
      <c r="F2600" s="0" t="str">
        <f aca="false">INDEX(Mapping!$B$2:$B$465,MATCH(E2600,Mapping!$A$2:$A$465,0))</f>
        <v>SEIL ENERGY INDIA (EX-SEMBCORP)</v>
      </c>
      <c r="G2600" s="0" t="str">
        <f aca="false">INDEX(Mapping!$C$2:$C$465,MATCH(E2600,Mapping!$A$2:$A$465,0))</f>
        <v>SEIL ENERGY INDIA</v>
      </c>
      <c r="H2600" s="2" t="n">
        <v>153.99</v>
      </c>
      <c r="I2600" s="3" t="n">
        <v>3.11</v>
      </c>
    </row>
    <row r="2601" customFormat="false" ht="15" hidden="false" customHeight="false" outlineLevel="0" collapsed="false">
      <c r="A2601" s="0" t="s">
        <v>310</v>
      </c>
      <c r="B2601" s="0" t="n">
        <f aca="false">VALUE(LEFT(A2601,4))</f>
        <v>2023</v>
      </c>
      <c r="C2601" s="0" t="str">
        <f aca="false">"FY"&amp;IF(VALUE(MID(A2601,6,2))&gt;=4,VALUE(LEFT(A2601,4)),VALUE(LEFT(A2601,4))-1)&amp;"-"&amp;TEXT(MOD(IF(VALUE(MID(A2601,6,2))&gt;=4,VALUE(LEFT(A2601,4)),VALUE(LEFT(A2601,4))-1)+1,100),"00")</f>
        <v>FY2022-23</v>
      </c>
      <c r="D2601" s="0" t="s">
        <v>82</v>
      </c>
      <c r="E2601" s="0" t="s">
        <v>82</v>
      </c>
      <c r="F2601" s="0" t="str">
        <f aca="false">INDEX(Mapping!$B$2:$B$465,MATCH(E2601,Mapping!$A$2:$A$465,0))</f>
        <v>JINDAL INDIA THERMAL POWER (JITPL)</v>
      </c>
      <c r="G2601" s="0" t="str">
        <f aca="false">INDEX(Mapping!$C$2:$C$465,MATCH(E2601,Mapping!$A$2:$A$465,0))</f>
        <v>JINDAL INDIA THERMAL POWER (JITPL)</v>
      </c>
      <c r="H2601" s="2" t="n">
        <v>150.22</v>
      </c>
      <c r="I2601" s="3" t="n">
        <v>3.04</v>
      </c>
    </row>
    <row r="2602" customFormat="false" ht="15" hidden="false" customHeight="false" outlineLevel="0" collapsed="false">
      <c r="A2602" s="0" t="s">
        <v>310</v>
      </c>
      <c r="B2602" s="0" t="n">
        <f aca="false">VALUE(LEFT(A2602,4))</f>
        <v>2023</v>
      </c>
      <c r="C2602" s="0" t="str">
        <f aca="false">"FY"&amp;IF(VALUE(MID(A2602,6,2))&gt;=4,VALUE(LEFT(A2602,4)),VALUE(LEFT(A2602,4))-1)&amp;"-"&amp;TEXT(MOD(IF(VALUE(MID(A2602,6,2))&gt;=4,VALUE(LEFT(A2602,4)),VALUE(LEFT(A2602,4))-1)+1,100),"00")</f>
        <v>FY2022-23</v>
      </c>
      <c r="D2602" s="0" t="s">
        <v>37</v>
      </c>
      <c r="E2602" s="0" t="s">
        <v>37</v>
      </c>
      <c r="F2602" s="0" t="str">
        <f aca="false">INDEX(Mapping!$B$2:$B$465,MATCH(E2602,Mapping!$A$2:$A$465,0))</f>
        <v>MAHARASHTRA</v>
      </c>
      <c r="G2602" s="0" t="str">
        <f aca="false">INDEX(Mapping!$C$2:$C$465,MATCH(E2602,Mapping!$A$2:$A$465,0))</f>
        <v>MAHARASHTRA</v>
      </c>
      <c r="H2602" s="2" t="n">
        <v>145.69</v>
      </c>
      <c r="I2602" s="3" t="n">
        <v>2.94</v>
      </c>
    </row>
    <row r="2603" customFormat="false" ht="15" hidden="false" customHeight="false" outlineLevel="0" collapsed="false">
      <c r="A2603" s="0" t="s">
        <v>310</v>
      </c>
      <c r="B2603" s="0" t="n">
        <f aca="false">VALUE(LEFT(A2603,4))</f>
        <v>2023</v>
      </c>
      <c r="C2603" s="0" t="str">
        <f aca="false">"FY"&amp;IF(VALUE(MID(A2603,6,2))&gt;=4,VALUE(LEFT(A2603,4)),VALUE(LEFT(A2603,4))-1)&amp;"-"&amp;TEXT(MOD(IF(VALUE(MID(A2603,6,2))&gt;=4,VALUE(LEFT(A2603,4)),VALUE(LEFT(A2603,4))-1)+1,100),"00")</f>
        <v>FY2022-23</v>
      </c>
      <c r="D2603" s="0" t="s">
        <v>67</v>
      </c>
      <c r="E2603" s="0" t="s">
        <v>67</v>
      </c>
      <c r="F2603" s="0" t="str">
        <f aca="false">INDEX(Mapping!$B$2:$B$465,MATCH(E2603,Mapping!$A$2:$A$465,0))</f>
        <v>JINDAL POWER LTD - STAGE 2</v>
      </c>
      <c r="G2603" s="0" t="str">
        <f aca="false">INDEX(Mapping!$C$2:$C$465,MATCH(E2603,Mapping!$A$2:$A$465,0))</f>
        <v>JINDAL POWER LTD (BOTH STAGES)</v>
      </c>
      <c r="H2603" s="2" t="n">
        <v>131.57</v>
      </c>
      <c r="I2603" s="3" t="n">
        <v>2.66</v>
      </c>
    </row>
    <row r="2604" customFormat="false" ht="15" hidden="false" customHeight="false" outlineLevel="0" collapsed="false">
      <c r="A2604" s="0" t="s">
        <v>310</v>
      </c>
      <c r="B2604" s="0" t="n">
        <f aca="false">VALUE(LEFT(A2604,4))</f>
        <v>2023</v>
      </c>
      <c r="C2604" s="0" t="str">
        <f aca="false">"FY"&amp;IF(VALUE(MID(A2604,6,2))&gt;=4,VALUE(LEFT(A2604,4)),VALUE(LEFT(A2604,4))-1)&amp;"-"&amp;TEXT(MOD(IF(VALUE(MID(A2604,6,2))&gt;=4,VALUE(LEFT(A2604,4)),VALUE(LEFT(A2604,4))-1)+1,100),"00")</f>
        <v>FY2022-23</v>
      </c>
      <c r="D2604" s="0" t="s">
        <v>84</v>
      </c>
      <c r="E2604" s="0" t="s">
        <v>84</v>
      </c>
      <c r="F2604" s="0" t="str">
        <f aca="false">INDEX(Mapping!$B$2:$B$465,MATCH(E2604,Mapping!$A$2:$A$465,0))</f>
        <v>DB POWER</v>
      </c>
      <c r="G2604" s="0" t="str">
        <f aca="false">INDEX(Mapping!$C$2:$C$465,MATCH(E2604,Mapping!$A$2:$A$465,0))</f>
        <v>DB POWER</v>
      </c>
      <c r="H2604" s="2" t="n">
        <v>130.27</v>
      </c>
      <c r="I2604" s="3" t="n">
        <v>2.63</v>
      </c>
    </row>
    <row r="2605" customFormat="false" ht="15" hidden="false" customHeight="false" outlineLevel="0" collapsed="false">
      <c r="A2605" s="0" t="s">
        <v>310</v>
      </c>
      <c r="B2605" s="0" t="n">
        <f aca="false">VALUE(LEFT(A2605,4))</f>
        <v>2023</v>
      </c>
      <c r="C2605" s="0" t="str">
        <f aca="false">"FY"&amp;IF(VALUE(MID(A2605,6,2))&gt;=4,VALUE(LEFT(A2605,4)),VALUE(LEFT(A2605,4))-1)&amp;"-"&amp;TEXT(MOD(IF(VALUE(MID(A2605,6,2))&gt;=4,VALUE(LEFT(A2605,4)),VALUE(LEFT(A2605,4))-1)+1,100),"00")</f>
        <v>FY2022-23</v>
      </c>
      <c r="D2605" s="0" t="s">
        <v>48</v>
      </c>
      <c r="E2605" s="0" t="s">
        <v>48</v>
      </c>
      <c r="F2605" s="0" t="str">
        <f aca="false">INDEX(Mapping!$B$2:$B$465,MATCH(E2605,Mapping!$A$2:$A$465,0))</f>
        <v>DELHI</v>
      </c>
      <c r="G2605" s="0" t="str">
        <f aca="false">INDEX(Mapping!$C$2:$C$465,MATCH(E2605,Mapping!$A$2:$A$465,0))</f>
        <v>DELHI</v>
      </c>
      <c r="H2605" s="2" t="n">
        <v>124.54</v>
      </c>
      <c r="I2605" s="3" t="n">
        <v>2.52</v>
      </c>
    </row>
    <row r="2606" customFormat="false" ht="15" hidden="false" customHeight="false" outlineLevel="0" collapsed="false">
      <c r="A2606" s="0" t="s">
        <v>310</v>
      </c>
      <c r="B2606" s="0" t="n">
        <f aca="false">VALUE(LEFT(A2606,4))</f>
        <v>2023</v>
      </c>
      <c r="C2606" s="0" t="str">
        <f aca="false">"FY"&amp;IF(VALUE(MID(A2606,6,2))&gt;=4,VALUE(LEFT(A2606,4)),VALUE(LEFT(A2606,4))-1)&amp;"-"&amp;TEXT(MOD(IF(VALUE(MID(A2606,6,2))&gt;=4,VALUE(LEFT(A2606,4)),VALUE(LEFT(A2606,4))-1)+1,100),"00")</f>
        <v>FY2022-23</v>
      </c>
      <c r="D2606" s="0" t="s">
        <v>49</v>
      </c>
      <c r="E2606" s="0" t="s">
        <v>49</v>
      </c>
      <c r="F2606" s="0" t="str">
        <f aca="false">INDEX(Mapping!$B$2:$B$465,MATCH(E2606,Mapping!$A$2:$A$465,0))</f>
        <v>MADHYA PRADESH</v>
      </c>
      <c r="G2606" s="0" t="str">
        <f aca="false">INDEX(Mapping!$C$2:$C$465,MATCH(E2606,Mapping!$A$2:$A$465,0))</f>
        <v>MADHYA PRADESH</v>
      </c>
      <c r="H2606" s="2" t="n">
        <v>107.51</v>
      </c>
      <c r="I2606" s="3" t="n">
        <v>2.17</v>
      </c>
    </row>
    <row r="2607" customFormat="false" ht="15" hidden="false" customHeight="false" outlineLevel="0" collapsed="false">
      <c r="A2607" s="0" t="s">
        <v>310</v>
      </c>
      <c r="B2607" s="0" t="n">
        <f aca="false">VALUE(LEFT(A2607,4))</f>
        <v>2023</v>
      </c>
      <c r="C2607" s="0" t="str">
        <f aca="false">"FY"&amp;IF(VALUE(MID(A2607,6,2))&gt;=4,VALUE(LEFT(A2607,4)),VALUE(LEFT(A2607,4))-1)&amp;"-"&amp;TEXT(MOD(IF(VALUE(MID(A2607,6,2))&gt;=4,VALUE(LEFT(A2607,4)),VALUE(LEFT(A2607,4))-1)+1,100),"00")</f>
        <v>FY2022-23</v>
      </c>
      <c r="D2607" s="0" t="s">
        <v>47</v>
      </c>
      <c r="E2607" s="0" t="s">
        <v>47</v>
      </c>
      <c r="F2607" s="0" t="str">
        <f aca="false">INDEX(Mapping!$B$2:$B$465,MATCH(E2607,Mapping!$A$2:$A$465,0))</f>
        <v>KARNATAKA</v>
      </c>
      <c r="G2607" s="0" t="str">
        <f aca="false">INDEX(Mapping!$C$2:$C$465,MATCH(E2607,Mapping!$A$2:$A$465,0))</f>
        <v>KARNATAKA</v>
      </c>
      <c r="H2607" s="2" t="n">
        <v>94</v>
      </c>
      <c r="I2607" s="3" t="n">
        <v>1.9</v>
      </c>
    </row>
    <row r="2608" customFormat="false" ht="15" hidden="false" customHeight="false" outlineLevel="0" collapsed="false">
      <c r="A2608" s="0" t="s">
        <v>310</v>
      </c>
      <c r="B2608" s="0" t="n">
        <f aca="false">VALUE(LEFT(A2608,4))</f>
        <v>2023</v>
      </c>
      <c r="C2608" s="0" t="str">
        <f aca="false">"FY"&amp;IF(VALUE(MID(A2608,6,2))&gt;=4,VALUE(LEFT(A2608,4)),VALUE(LEFT(A2608,4))-1)&amp;"-"&amp;TEXT(MOD(IF(VALUE(MID(A2608,6,2))&gt;=4,VALUE(LEFT(A2608,4)),VALUE(LEFT(A2608,4))-1)+1,100),"00")</f>
        <v>FY2022-23</v>
      </c>
      <c r="D2608" s="0" t="s">
        <v>40</v>
      </c>
      <c r="E2608" s="0" t="s">
        <v>40</v>
      </c>
      <c r="F2608" s="0" t="str">
        <f aca="false">INDEX(Mapping!$B$2:$B$465,MATCH(E2608,Mapping!$A$2:$A$465,0))</f>
        <v>TAMIL NADU</v>
      </c>
      <c r="G2608" s="0" t="str">
        <f aca="false">INDEX(Mapping!$C$2:$C$465,MATCH(E2608,Mapping!$A$2:$A$465,0))</f>
        <v>TAMIL NADU</v>
      </c>
      <c r="H2608" s="2" t="n">
        <v>76.93</v>
      </c>
      <c r="I2608" s="3" t="n">
        <v>1.55</v>
      </c>
    </row>
    <row r="2609" customFormat="false" ht="15" hidden="false" customHeight="false" outlineLevel="0" collapsed="false">
      <c r="A2609" s="0" t="s">
        <v>310</v>
      </c>
      <c r="B2609" s="0" t="n">
        <f aca="false">VALUE(LEFT(A2609,4))</f>
        <v>2023</v>
      </c>
      <c r="C2609" s="0" t="str">
        <f aca="false">"FY"&amp;IF(VALUE(MID(A2609,6,2))&gt;=4,VALUE(LEFT(A2609,4)),VALUE(LEFT(A2609,4))-1)&amp;"-"&amp;TEXT(MOD(IF(VALUE(MID(A2609,6,2))&gt;=4,VALUE(LEFT(A2609,4)),VALUE(LEFT(A2609,4))-1)+1,100),"00")</f>
        <v>FY2022-23</v>
      </c>
      <c r="D2609" s="0" t="s">
        <v>61</v>
      </c>
      <c r="E2609" s="0" t="s">
        <v>61</v>
      </c>
      <c r="F2609" s="0" t="str">
        <f aca="false">INDEX(Mapping!$B$2:$B$465,MATCH(E2609,Mapping!$A$2:$A$465,0))</f>
        <v>ASSAM</v>
      </c>
      <c r="G2609" s="0" t="str">
        <f aca="false">INDEX(Mapping!$C$2:$C$465,MATCH(E2609,Mapping!$A$2:$A$465,0))</f>
        <v>ASSAM</v>
      </c>
      <c r="H2609" s="2" t="n">
        <v>75.76</v>
      </c>
      <c r="I2609" s="3" t="n">
        <v>1.53</v>
      </c>
    </row>
    <row r="2610" customFormat="false" ht="15" hidden="false" customHeight="false" outlineLevel="0" collapsed="false">
      <c r="A2610" s="0" t="s">
        <v>310</v>
      </c>
      <c r="B2610" s="0" t="n">
        <f aca="false">VALUE(LEFT(A2610,4))</f>
        <v>2023</v>
      </c>
      <c r="C2610" s="0" t="str">
        <f aca="false">"FY"&amp;IF(VALUE(MID(A2610,6,2))&gt;=4,VALUE(LEFT(A2610,4)),VALUE(LEFT(A2610,4))-1)&amp;"-"&amp;TEXT(MOD(IF(VALUE(MID(A2610,6,2))&gt;=4,VALUE(LEFT(A2610,4)),VALUE(LEFT(A2610,4))-1)+1,100),"00")</f>
        <v>FY2022-23</v>
      </c>
      <c r="D2610" s="0" t="s">
        <v>31</v>
      </c>
      <c r="E2610" s="0" t="s">
        <v>31</v>
      </c>
      <c r="F2610" s="0" t="str">
        <f aca="false">INDEX(Mapping!$B$2:$B$465,MATCH(E2610,Mapping!$A$2:$A$465,0))</f>
        <v>GUJARAT</v>
      </c>
      <c r="G2610" s="0" t="str">
        <f aca="false">INDEX(Mapping!$C$2:$C$465,MATCH(E2610,Mapping!$A$2:$A$465,0))</f>
        <v>GUJARAT</v>
      </c>
      <c r="H2610" s="2" t="n">
        <v>68.05</v>
      </c>
      <c r="I2610" s="3" t="n">
        <v>1.38</v>
      </c>
    </row>
    <row r="2611" customFormat="false" ht="15" hidden="false" customHeight="false" outlineLevel="0" collapsed="false">
      <c r="A2611" s="0" t="s">
        <v>310</v>
      </c>
      <c r="B2611" s="0" t="n">
        <f aca="false">VALUE(LEFT(A2611,4))</f>
        <v>2023</v>
      </c>
      <c r="C2611" s="0" t="str">
        <f aca="false">"FY"&amp;IF(VALUE(MID(A2611,6,2))&gt;=4,VALUE(LEFT(A2611,4)),VALUE(LEFT(A2611,4))-1)&amp;"-"&amp;TEXT(MOD(IF(VALUE(MID(A2611,6,2))&gt;=4,VALUE(LEFT(A2611,4)),VALUE(LEFT(A2611,4))-1)+1,100),"00")</f>
        <v>FY2022-23</v>
      </c>
      <c r="D2611" s="0" t="s">
        <v>72</v>
      </c>
      <c r="E2611" s="0" t="s">
        <v>72</v>
      </c>
      <c r="F2611" s="0" t="str">
        <f aca="false">INDEX(Mapping!$B$2:$B$465,MATCH(E2611,Mapping!$A$2:$A$465,0))</f>
        <v>JINDAL POWER LTD - STAGE 1</v>
      </c>
      <c r="G2611" s="0" t="str">
        <f aca="false">INDEX(Mapping!$C$2:$C$465,MATCH(E2611,Mapping!$A$2:$A$465,0))</f>
        <v>JINDAL POWER LTD (BOTH STAGES)</v>
      </c>
      <c r="H2611" s="2" t="n">
        <v>66.48</v>
      </c>
      <c r="I2611" s="3" t="n">
        <v>1.34</v>
      </c>
    </row>
    <row r="2612" customFormat="false" ht="15" hidden="false" customHeight="false" outlineLevel="0" collapsed="false">
      <c r="A2612" s="0" t="s">
        <v>310</v>
      </c>
      <c r="B2612" s="0" t="n">
        <f aca="false">VALUE(LEFT(A2612,4))</f>
        <v>2023</v>
      </c>
      <c r="C2612" s="0" t="str">
        <f aca="false">"FY"&amp;IF(VALUE(MID(A2612,6,2))&gt;=4,VALUE(LEFT(A2612,4)),VALUE(LEFT(A2612,4))-1)&amp;"-"&amp;TEXT(MOD(IF(VALUE(MID(A2612,6,2))&gt;=4,VALUE(LEFT(A2612,4)),VALUE(LEFT(A2612,4))-1)+1,100),"00")</f>
        <v>FY2022-23</v>
      </c>
      <c r="D2612" s="0" t="s">
        <v>79</v>
      </c>
      <c r="E2612" s="0" t="s">
        <v>79</v>
      </c>
      <c r="F2612" s="0" t="str">
        <f aca="false">INDEX(Mapping!$B$2:$B$465,MATCH(E2612,Mapping!$A$2:$A$465,0))</f>
        <v>MAHAN ENERGEN (EX-ESSAR POWER MP)</v>
      </c>
      <c r="G2612" s="0" t="str">
        <f aca="false">INDEX(Mapping!$C$2:$C$465,MATCH(E2612,Mapping!$A$2:$A$465,0))</f>
        <v>ADANI POWER (ALL PLANTS)</v>
      </c>
      <c r="H2612" s="2" t="n">
        <v>65.13</v>
      </c>
      <c r="I2612" s="3" t="n">
        <v>1.32</v>
      </c>
    </row>
    <row r="2613" customFormat="false" ht="15" hidden="false" customHeight="false" outlineLevel="0" collapsed="false">
      <c r="A2613" s="0" t="s">
        <v>310</v>
      </c>
      <c r="B2613" s="0" t="n">
        <f aca="false">VALUE(LEFT(A2613,4))</f>
        <v>2023</v>
      </c>
      <c r="C2613" s="0" t="str">
        <f aca="false">"FY"&amp;IF(VALUE(MID(A2613,6,2))&gt;=4,VALUE(LEFT(A2613,4)),VALUE(LEFT(A2613,4))-1)&amp;"-"&amp;TEXT(MOD(IF(VALUE(MID(A2613,6,2))&gt;=4,VALUE(LEFT(A2613,4)),VALUE(LEFT(A2613,4))-1)+1,100),"00")</f>
        <v>FY2022-23</v>
      </c>
      <c r="D2613" s="0" t="s">
        <v>199</v>
      </c>
      <c r="E2613" s="0" t="s">
        <v>199</v>
      </c>
      <c r="F2613" s="0" t="str">
        <f aca="false">INDEX(Mapping!$B$2:$B$465,MATCH(E2613,Mapping!$A$2:$A$465,0))</f>
        <v>TRIPURA</v>
      </c>
      <c r="G2613" s="0" t="str">
        <f aca="false">INDEX(Mapping!$C$2:$C$465,MATCH(E2613,Mapping!$A$2:$A$465,0))</f>
        <v>TRIPURA</v>
      </c>
      <c r="H2613" s="2" t="n">
        <v>48.46</v>
      </c>
      <c r="I2613" s="3" t="n">
        <v>0.98</v>
      </c>
    </row>
    <row r="2614" customFormat="false" ht="15" hidden="false" customHeight="false" outlineLevel="0" collapsed="false">
      <c r="A2614" s="0" t="s">
        <v>310</v>
      </c>
      <c r="B2614" s="0" t="n">
        <f aca="false">VALUE(LEFT(A2614,4))</f>
        <v>2023</v>
      </c>
      <c r="C2614" s="0" t="str">
        <f aca="false">"FY"&amp;IF(VALUE(MID(A2614,6,2))&gt;=4,VALUE(LEFT(A2614,4)),VALUE(LEFT(A2614,4))-1)&amp;"-"&amp;TEXT(MOD(IF(VALUE(MID(A2614,6,2))&gt;=4,VALUE(LEFT(A2614,4)),VALUE(LEFT(A2614,4))-1)+1,100),"00")</f>
        <v>FY2022-23</v>
      </c>
      <c r="D2614" s="0" t="s">
        <v>116</v>
      </c>
      <c r="E2614" s="0" t="s">
        <v>116</v>
      </c>
      <c r="F2614" s="0" t="str">
        <f aca="false">INDEX(Mapping!$B$2:$B$465,MATCH(E2614,Mapping!$A$2:$A$465,0))</f>
        <v>RKM POWERGEN</v>
      </c>
      <c r="G2614" s="0" t="str">
        <f aca="false">INDEX(Mapping!$C$2:$C$465,MATCH(E2614,Mapping!$A$2:$A$465,0))</f>
        <v>RKM POWERGEN</v>
      </c>
      <c r="H2614" s="2" t="n">
        <v>41.99</v>
      </c>
      <c r="I2614" s="3" t="n">
        <v>0.85</v>
      </c>
    </row>
    <row r="2615" customFormat="false" ht="15" hidden="false" customHeight="false" outlineLevel="0" collapsed="false">
      <c r="A2615" s="0" t="s">
        <v>310</v>
      </c>
      <c r="B2615" s="0" t="n">
        <f aca="false">VALUE(LEFT(A2615,4))</f>
        <v>2023</v>
      </c>
      <c r="C2615" s="0" t="str">
        <f aca="false">"FY"&amp;IF(VALUE(MID(A2615,6,2))&gt;=4,VALUE(LEFT(A2615,4)),VALUE(LEFT(A2615,4))-1)&amp;"-"&amp;TEXT(MOD(IF(VALUE(MID(A2615,6,2))&gt;=4,VALUE(LEFT(A2615,4)),VALUE(LEFT(A2615,4))-1)+1,100),"00")</f>
        <v>FY2022-23</v>
      </c>
      <c r="D2615" s="0" t="s">
        <v>106</v>
      </c>
      <c r="E2615" s="0" t="s">
        <v>106</v>
      </c>
      <c r="F2615" s="0" t="str">
        <f aca="false">INDEX(Mapping!$B$2:$B$465,MATCH(E2615,Mapping!$A$2:$A$465,0))</f>
        <v>ACB (INDIA)</v>
      </c>
      <c r="G2615" s="0" t="str">
        <f aca="false">INDEX(Mapping!$C$2:$C$465,MATCH(E2615,Mapping!$A$2:$A$465,0))</f>
        <v>ACB (INDIA)</v>
      </c>
      <c r="H2615" s="2" t="n">
        <v>40.64</v>
      </c>
      <c r="I2615" s="3" t="n">
        <v>0.82</v>
      </c>
    </row>
    <row r="2616" customFormat="false" ht="15" hidden="false" customHeight="false" outlineLevel="0" collapsed="false">
      <c r="A2616" s="0" t="s">
        <v>310</v>
      </c>
      <c r="B2616" s="0" t="n">
        <f aca="false">VALUE(LEFT(A2616,4))</f>
        <v>2023</v>
      </c>
      <c r="C2616" s="0" t="str">
        <f aca="false">"FY"&amp;IF(VALUE(MID(A2616,6,2))&gt;=4,VALUE(LEFT(A2616,4)),VALUE(LEFT(A2616,4))-1)&amp;"-"&amp;TEXT(MOD(IF(VALUE(MID(A2616,6,2))&gt;=4,VALUE(LEFT(A2616,4)),VALUE(LEFT(A2616,4))-1)+1,100),"00")</f>
        <v>FY2022-23</v>
      </c>
      <c r="D2616" s="0" t="s">
        <v>119</v>
      </c>
      <c r="E2616" s="0" t="s">
        <v>119</v>
      </c>
      <c r="F2616" s="0" t="str">
        <f aca="false">INDEX(Mapping!$B$2:$B$465,MATCH(E2616,Mapping!$A$2:$A$465,0))</f>
        <v>GOA</v>
      </c>
      <c r="G2616" s="0" t="str">
        <f aca="false">INDEX(Mapping!$C$2:$C$465,MATCH(E2616,Mapping!$A$2:$A$465,0))</f>
        <v>GOA</v>
      </c>
      <c r="H2616" s="2" t="n">
        <v>37.99</v>
      </c>
      <c r="I2616" s="3" t="n">
        <v>0.77</v>
      </c>
    </row>
    <row r="2617" customFormat="false" ht="15" hidden="false" customHeight="false" outlineLevel="0" collapsed="false">
      <c r="A2617" s="0" t="s">
        <v>310</v>
      </c>
      <c r="B2617" s="0" t="n">
        <f aca="false">VALUE(LEFT(A2617,4))</f>
        <v>2023</v>
      </c>
      <c r="C2617" s="0" t="str">
        <f aca="false">"FY"&amp;IF(VALUE(MID(A2617,6,2))&gt;=4,VALUE(LEFT(A2617,4)),VALUE(LEFT(A2617,4))-1)&amp;"-"&amp;TEXT(MOD(IF(VALUE(MID(A2617,6,2))&gt;=4,VALUE(LEFT(A2617,4)),VALUE(LEFT(A2617,4))-1)+1,100),"00")</f>
        <v>FY2022-23</v>
      </c>
      <c r="D2617" s="0" t="s">
        <v>71</v>
      </c>
      <c r="E2617" s="0" t="s">
        <v>71</v>
      </c>
      <c r="F2617" s="0" t="str">
        <f aca="false">INDEX(Mapping!$B$2:$B$465,MATCH(E2617,Mapping!$A$2:$A$465,0))</f>
        <v>KERALA</v>
      </c>
      <c r="G2617" s="0" t="str">
        <f aca="false">INDEX(Mapping!$C$2:$C$465,MATCH(E2617,Mapping!$A$2:$A$465,0))</f>
        <v>KERALA</v>
      </c>
      <c r="H2617" s="2" t="n">
        <v>31.48</v>
      </c>
      <c r="I2617" s="3" t="n">
        <v>0.64</v>
      </c>
    </row>
    <row r="2618" customFormat="false" ht="15" hidden="false" customHeight="false" outlineLevel="0" collapsed="false">
      <c r="A2618" s="0" t="s">
        <v>310</v>
      </c>
      <c r="B2618" s="0" t="n">
        <f aca="false">VALUE(LEFT(A2618,4))</f>
        <v>2023</v>
      </c>
      <c r="C2618" s="0" t="str">
        <f aca="false">"FY"&amp;IF(VALUE(MID(A2618,6,2))&gt;=4,VALUE(LEFT(A2618,4)),VALUE(LEFT(A2618,4))-1)&amp;"-"&amp;TEXT(MOD(IF(VALUE(MID(A2618,6,2))&gt;=4,VALUE(LEFT(A2618,4)),VALUE(LEFT(A2618,4))-1)+1,100),"00")</f>
        <v>FY2022-23</v>
      </c>
      <c r="D2618" s="0" t="s">
        <v>169</v>
      </c>
      <c r="E2618" s="0" t="s">
        <v>169</v>
      </c>
      <c r="F2618" s="0" t="str">
        <f aca="false">INDEX(Mapping!$B$2:$B$465,MATCH(E2618,Mapping!$A$2:$A$465,0))</f>
        <v>JHABUA POWER</v>
      </c>
      <c r="G2618" s="0" t="str">
        <f aca="false">INDEX(Mapping!$C$2:$C$465,MATCH(E2618,Mapping!$A$2:$A$465,0))</f>
        <v>JHABUA POWER</v>
      </c>
      <c r="H2618" s="2" t="n">
        <v>30.26</v>
      </c>
      <c r="I2618" s="3" t="n">
        <v>0.61</v>
      </c>
    </row>
    <row r="2619" customFormat="false" ht="15" hidden="false" customHeight="false" outlineLevel="0" collapsed="false">
      <c r="A2619" s="0" t="s">
        <v>310</v>
      </c>
      <c r="B2619" s="0" t="n">
        <f aca="false">VALUE(LEFT(A2619,4))</f>
        <v>2023</v>
      </c>
      <c r="C2619" s="0" t="str">
        <f aca="false">"FY"&amp;IF(VALUE(MID(A2619,6,2))&gt;=4,VALUE(LEFT(A2619,4)),VALUE(LEFT(A2619,4))-1)&amp;"-"&amp;TEXT(MOD(IF(VALUE(MID(A2619,6,2))&gt;=4,VALUE(LEFT(A2619,4)),VALUE(LEFT(A2619,4))-1)+1,100),"00")</f>
        <v>FY2022-23</v>
      </c>
      <c r="D2619" s="0" t="s">
        <v>143</v>
      </c>
      <c r="E2619" s="0" t="s">
        <v>143</v>
      </c>
      <c r="F2619" s="0" t="str">
        <f aca="false">INDEX(Mapping!$B$2:$B$465,MATCH(E2619,Mapping!$A$2:$A$465,0))</f>
        <v>MARUTI CLEAN COAL &amp; POWER</v>
      </c>
      <c r="G2619" s="0" t="str">
        <f aca="false">INDEX(Mapping!$C$2:$C$465,MATCH(E2619,Mapping!$A$2:$A$465,0))</f>
        <v>MARUTI CLEAN COAL &amp; POWER</v>
      </c>
      <c r="H2619" s="2" t="n">
        <v>29.89</v>
      </c>
      <c r="I2619" s="3" t="n">
        <v>0.6</v>
      </c>
    </row>
    <row r="2620" customFormat="false" ht="15" hidden="false" customHeight="false" outlineLevel="0" collapsed="false">
      <c r="A2620" s="0" t="s">
        <v>310</v>
      </c>
      <c r="B2620" s="0" t="n">
        <f aca="false">VALUE(LEFT(A2620,4))</f>
        <v>2023</v>
      </c>
      <c r="C2620" s="0" t="str">
        <f aca="false">"FY"&amp;IF(VALUE(MID(A2620,6,2))&gt;=4,VALUE(LEFT(A2620,4)),VALUE(LEFT(A2620,4))-1)&amp;"-"&amp;TEXT(MOD(IF(VALUE(MID(A2620,6,2))&gt;=4,VALUE(LEFT(A2620,4)),VALUE(LEFT(A2620,4))-1)+1,100),"00")</f>
        <v>FY2022-23</v>
      </c>
      <c r="D2620" s="0" t="s">
        <v>145</v>
      </c>
      <c r="E2620" s="0" t="s">
        <v>145</v>
      </c>
      <c r="F2620" s="0" t="str">
        <f aca="false">INDEX(Mapping!$B$2:$B$465,MATCH(E2620,Mapping!$A$2:$A$465,0))</f>
        <v>JSPL - DCPP</v>
      </c>
      <c r="G2620" s="0" t="str">
        <f aca="false">INDEX(Mapping!$C$2:$C$465,MATCH(E2620,Mapping!$A$2:$A$465,0))</f>
        <v>JSPL</v>
      </c>
      <c r="H2620" s="2" t="n">
        <v>26.59</v>
      </c>
      <c r="I2620" s="3" t="n">
        <v>0.54</v>
      </c>
    </row>
    <row r="2621" customFormat="false" ht="15" hidden="false" customHeight="false" outlineLevel="0" collapsed="false">
      <c r="A2621" s="0" t="s">
        <v>310</v>
      </c>
      <c r="B2621" s="0" t="n">
        <f aca="false">VALUE(LEFT(A2621,4))</f>
        <v>2023</v>
      </c>
      <c r="C2621" s="0" t="str">
        <f aca="false">"FY"&amp;IF(VALUE(MID(A2621,6,2))&gt;=4,VALUE(LEFT(A2621,4)),VALUE(LEFT(A2621,4))-1)&amp;"-"&amp;TEXT(MOD(IF(VALUE(MID(A2621,6,2))&gt;=4,VALUE(LEFT(A2621,4)),VALUE(LEFT(A2621,4))-1)+1,100),"00")</f>
        <v>FY2022-23</v>
      </c>
      <c r="D2621" s="0" t="s">
        <v>155</v>
      </c>
      <c r="E2621" s="0" t="s">
        <v>155</v>
      </c>
      <c r="F2621" s="0" t="str">
        <f aca="false">INDEX(Mapping!$B$2:$B$465,MATCH(E2621,Mapping!$A$2:$A$465,0))</f>
        <v>SKS POWER</v>
      </c>
      <c r="G2621" s="0" t="str">
        <f aca="false">INDEX(Mapping!$C$2:$C$465,MATCH(E2621,Mapping!$A$2:$A$465,0))</f>
        <v>SKS POWER</v>
      </c>
      <c r="H2621" s="2" t="n">
        <v>23.7</v>
      </c>
      <c r="I2621" s="3" t="n">
        <v>0.48</v>
      </c>
    </row>
    <row r="2622" customFormat="false" ht="15" hidden="false" customHeight="false" outlineLevel="0" collapsed="false">
      <c r="A2622" s="0" t="s">
        <v>310</v>
      </c>
      <c r="B2622" s="0" t="n">
        <f aca="false">VALUE(LEFT(A2622,4))</f>
        <v>2023</v>
      </c>
      <c r="C2622" s="0" t="str">
        <f aca="false">"FY"&amp;IF(VALUE(MID(A2622,6,2))&gt;=4,VALUE(LEFT(A2622,4)),VALUE(LEFT(A2622,4))-1)&amp;"-"&amp;TEXT(MOD(IF(VALUE(MID(A2622,6,2))&gt;=4,VALUE(LEFT(A2622,4)),VALUE(LEFT(A2622,4))-1)+1,100),"00")</f>
        <v>FY2022-23</v>
      </c>
      <c r="D2622" s="0" t="s">
        <v>35</v>
      </c>
      <c r="E2622" s="0" t="s">
        <v>35</v>
      </c>
      <c r="F2622" s="0" t="str">
        <f aca="false">INDEX(Mapping!$B$2:$B$465,MATCH(E2622,Mapping!$A$2:$A$465,0))</f>
        <v>TELANGANA</v>
      </c>
      <c r="G2622" s="0" t="str">
        <f aca="false">INDEX(Mapping!$C$2:$C$465,MATCH(E2622,Mapping!$A$2:$A$465,0))</f>
        <v>TELANGANA</v>
      </c>
      <c r="H2622" s="2" t="n">
        <v>23.63</v>
      </c>
      <c r="I2622" s="3" t="n">
        <v>0.48</v>
      </c>
    </row>
    <row r="2623" customFormat="false" ht="15" hidden="false" customHeight="false" outlineLevel="0" collapsed="false">
      <c r="A2623" s="0" t="s">
        <v>310</v>
      </c>
      <c r="B2623" s="0" t="n">
        <f aca="false">VALUE(LEFT(A2623,4))</f>
        <v>2023</v>
      </c>
      <c r="C2623" s="0" t="str">
        <f aca="false">"FY"&amp;IF(VALUE(MID(A2623,6,2))&gt;=4,VALUE(LEFT(A2623,4)),VALUE(LEFT(A2623,4))-1)&amp;"-"&amp;TEXT(MOD(IF(VALUE(MID(A2623,6,2))&gt;=4,VALUE(LEFT(A2623,4)),VALUE(LEFT(A2623,4))-1)+1,100),"00")</f>
        <v>FY2022-23</v>
      </c>
      <c r="D2623" s="0" t="s">
        <v>41</v>
      </c>
      <c r="E2623" s="0" t="s">
        <v>41</v>
      </c>
      <c r="F2623" s="0" t="str">
        <f aca="false">INDEX(Mapping!$B$2:$B$465,MATCH(E2623,Mapping!$A$2:$A$465,0))</f>
        <v>RAJASTHAN</v>
      </c>
      <c r="G2623" s="0" t="str">
        <f aca="false">INDEX(Mapping!$C$2:$C$465,MATCH(E2623,Mapping!$A$2:$A$465,0))</f>
        <v>RAJASTHAN</v>
      </c>
      <c r="H2623" s="2" t="n">
        <v>23.61</v>
      </c>
      <c r="I2623" s="3" t="n">
        <v>0.48</v>
      </c>
    </row>
    <row r="2624" customFormat="false" ht="15" hidden="false" customHeight="false" outlineLevel="0" collapsed="false">
      <c r="A2624" s="0" t="s">
        <v>310</v>
      </c>
      <c r="B2624" s="0" t="n">
        <f aca="false">VALUE(LEFT(A2624,4))</f>
        <v>2023</v>
      </c>
      <c r="C2624" s="0" t="str">
        <f aca="false">"FY"&amp;IF(VALUE(MID(A2624,6,2))&gt;=4,VALUE(LEFT(A2624,4)),VALUE(LEFT(A2624,4))-1)&amp;"-"&amp;TEXT(MOD(IF(VALUE(MID(A2624,6,2))&gt;=4,VALUE(LEFT(A2624,4)),VALUE(LEFT(A2624,4))-1)+1,100),"00")</f>
        <v>FY2022-23</v>
      </c>
      <c r="D2624" s="0" t="s">
        <v>94</v>
      </c>
      <c r="E2624" s="0" t="s">
        <v>94</v>
      </c>
      <c r="F2624" s="0" t="str">
        <f aca="false">INDEX(Mapping!$B$2:$B$465,MATCH(E2624,Mapping!$A$2:$A$465,0))</f>
        <v>JHARKHAND</v>
      </c>
      <c r="G2624" s="0" t="str">
        <f aca="false">INDEX(Mapping!$C$2:$C$465,MATCH(E2624,Mapping!$A$2:$A$465,0))</f>
        <v>JHARKHAND</v>
      </c>
      <c r="H2624" s="2" t="n">
        <v>23.23</v>
      </c>
      <c r="I2624" s="3" t="n">
        <v>0.47</v>
      </c>
    </row>
    <row r="2625" customFormat="false" ht="15" hidden="false" customHeight="false" outlineLevel="0" collapsed="false">
      <c r="A2625" s="0" t="s">
        <v>310</v>
      </c>
      <c r="B2625" s="0" t="n">
        <f aca="false">VALUE(LEFT(A2625,4))</f>
        <v>2023</v>
      </c>
      <c r="C2625" s="0" t="str">
        <f aca="false">"FY"&amp;IF(VALUE(MID(A2625,6,2))&gt;=4,VALUE(LEFT(A2625,4)),VALUE(LEFT(A2625,4))-1)&amp;"-"&amp;TEXT(MOD(IF(VALUE(MID(A2625,6,2))&gt;=4,VALUE(LEFT(A2625,4)),VALUE(LEFT(A2625,4))-1)+1,100),"00")</f>
        <v>FY2022-23</v>
      </c>
      <c r="D2625" s="0" t="s">
        <v>38</v>
      </c>
      <c r="E2625" s="0" t="s">
        <v>38</v>
      </c>
      <c r="F2625" s="0" t="str">
        <f aca="false">INDEX(Mapping!$B$2:$B$465,MATCH(E2625,Mapping!$A$2:$A$465,0))</f>
        <v>ANDHRA PRADESH</v>
      </c>
      <c r="G2625" s="0" t="str">
        <f aca="false">INDEX(Mapping!$C$2:$C$465,MATCH(E2625,Mapping!$A$2:$A$465,0))</f>
        <v>ANDHRA PRADESH</v>
      </c>
      <c r="H2625" s="2" t="n">
        <v>22.47</v>
      </c>
      <c r="I2625" s="3" t="n">
        <v>0.45</v>
      </c>
    </row>
    <row r="2626" customFormat="false" ht="15" hidden="false" customHeight="false" outlineLevel="0" collapsed="false">
      <c r="A2626" s="0" t="s">
        <v>310</v>
      </c>
      <c r="B2626" s="0" t="n">
        <f aca="false">VALUE(LEFT(A2626,4))</f>
        <v>2023</v>
      </c>
      <c r="C2626" s="0" t="str">
        <f aca="false">"FY"&amp;IF(VALUE(MID(A2626,6,2))&gt;=4,VALUE(LEFT(A2626,4)),VALUE(LEFT(A2626,4))-1)&amp;"-"&amp;TEXT(MOD(IF(VALUE(MID(A2626,6,2))&gt;=4,VALUE(LEFT(A2626,4)),VALUE(LEFT(A2626,4))-1)+1,100),"00")</f>
        <v>FY2022-23</v>
      </c>
      <c r="D2626" s="0" t="s">
        <v>309</v>
      </c>
      <c r="E2626" s="0" t="s">
        <v>309</v>
      </c>
      <c r="F2626" s="0" t="str">
        <f aca="false">INDEX(Mapping!$B$2:$B$465,MATCH(E2626,Mapping!$A$2:$A$465,0))</f>
        <v>SIMHAPURI ENERGY</v>
      </c>
      <c r="G2626" s="0" t="str">
        <f aca="false">INDEX(Mapping!$C$2:$C$465,MATCH(E2626,Mapping!$A$2:$A$465,0))</f>
        <v>SIMHAPURI ENERGY</v>
      </c>
      <c r="H2626" s="2" t="n">
        <v>22.16</v>
      </c>
      <c r="I2626" s="3" t="n">
        <v>0.45</v>
      </c>
    </row>
    <row r="2627" customFormat="false" ht="15" hidden="false" customHeight="false" outlineLevel="0" collapsed="false">
      <c r="A2627" s="0" t="s">
        <v>310</v>
      </c>
      <c r="B2627" s="0" t="n">
        <f aca="false">VALUE(LEFT(A2627,4))</f>
        <v>2023</v>
      </c>
      <c r="C2627" s="0" t="str">
        <f aca="false">"FY"&amp;IF(VALUE(MID(A2627,6,2))&gt;=4,VALUE(LEFT(A2627,4)),VALUE(LEFT(A2627,4))-1)&amp;"-"&amp;TEXT(MOD(IF(VALUE(MID(A2627,6,2))&gt;=4,VALUE(LEFT(A2627,4)),VALUE(LEFT(A2627,4))-1)+1,100),"00")</f>
        <v>FY2022-23</v>
      </c>
      <c r="D2627" s="0" t="s">
        <v>89</v>
      </c>
      <c r="E2627" s="0" t="s">
        <v>89</v>
      </c>
      <c r="F2627" s="0" t="str">
        <f aca="false">INDEX(Mapping!$B$2:$B$465,MATCH(E2627,Mapping!$A$2:$A$465,0))</f>
        <v>MB POWER (MP)</v>
      </c>
      <c r="G2627" s="0" t="str">
        <f aca="false">INDEX(Mapping!$C$2:$C$465,MATCH(E2627,Mapping!$A$2:$A$465,0))</f>
        <v>MB POWER (MP)</v>
      </c>
      <c r="H2627" s="2" t="n">
        <v>19.47</v>
      </c>
      <c r="I2627" s="3" t="n">
        <v>0.39</v>
      </c>
    </row>
    <row r="2628" customFormat="false" ht="15" hidden="false" customHeight="false" outlineLevel="0" collapsed="false">
      <c r="A2628" s="0" t="s">
        <v>310</v>
      </c>
      <c r="B2628" s="0" t="n">
        <f aca="false">VALUE(LEFT(A2628,4))</f>
        <v>2023</v>
      </c>
      <c r="C2628" s="0" t="str">
        <f aca="false">"FY"&amp;IF(VALUE(MID(A2628,6,2))&gt;=4,VALUE(LEFT(A2628,4)),VALUE(LEFT(A2628,4))-1)&amp;"-"&amp;TEXT(MOD(IF(VALUE(MID(A2628,6,2))&gt;=4,VALUE(LEFT(A2628,4)),VALUE(LEFT(A2628,4))-1)+1,100),"00")</f>
        <v>FY2022-23</v>
      </c>
      <c r="D2628" s="0" t="s">
        <v>158</v>
      </c>
      <c r="E2628" s="0" t="s">
        <v>158</v>
      </c>
      <c r="F2628" s="0" t="str">
        <f aca="false">INDEX(Mapping!$B$2:$B$465,MATCH(E2628,Mapping!$A$2:$A$465,0))</f>
        <v>TEESTA URJA (TEESTA-III HEP)</v>
      </c>
      <c r="G2628" s="0" t="str">
        <f aca="false">INDEX(Mapping!$C$2:$C$465,MATCH(E2628,Mapping!$A$2:$A$465,0))</f>
        <v>TEESTA URJA (TEESTA-III HEP)</v>
      </c>
      <c r="H2628" s="2" t="n">
        <v>18.14</v>
      </c>
      <c r="I2628" s="3" t="n">
        <v>0.37</v>
      </c>
    </row>
    <row r="2629" customFormat="false" ht="15" hidden="false" customHeight="false" outlineLevel="0" collapsed="false">
      <c r="A2629" s="0" t="s">
        <v>310</v>
      </c>
      <c r="B2629" s="0" t="n">
        <f aca="false">VALUE(LEFT(A2629,4))</f>
        <v>2023</v>
      </c>
      <c r="C2629" s="0" t="str">
        <f aca="false">"FY"&amp;IF(VALUE(MID(A2629,6,2))&gt;=4,VALUE(LEFT(A2629,4)),VALUE(LEFT(A2629,4))-1)&amp;"-"&amp;TEXT(MOD(IF(VALUE(MID(A2629,6,2))&gt;=4,VALUE(LEFT(A2629,4)),VALUE(LEFT(A2629,4))-1)+1,100),"00")</f>
        <v>FY2022-23</v>
      </c>
      <c r="D2629" s="0" t="s">
        <v>217</v>
      </c>
      <c r="E2629" s="0" t="s">
        <v>217</v>
      </c>
      <c r="F2629" s="0" t="str">
        <f aca="false">INDEX(Mapping!$B$2:$B$465,MATCH(E2629,Mapping!$A$2:$A$465,0))</f>
        <v>SHREE CEMENT</v>
      </c>
      <c r="G2629" s="0" t="str">
        <f aca="false">INDEX(Mapping!$C$2:$C$465,MATCH(E2629,Mapping!$A$2:$A$465,0))</f>
        <v>SHREE CEMENT</v>
      </c>
      <c r="H2629" s="2" t="n">
        <v>14.55</v>
      </c>
      <c r="I2629" s="3" t="n">
        <v>0.29</v>
      </c>
    </row>
    <row r="2630" customFormat="false" ht="15" hidden="false" customHeight="false" outlineLevel="0" collapsed="false">
      <c r="A2630" s="0" t="s">
        <v>310</v>
      </c>
      <c r="B2630" s="0" t="n">
        <f aca="false">VALUE(LEFT(A2630,4))</f>
        <v>2023</v>
      </c>
      <c r="C2630" s="0" t="str">
        <f aca="false">"FY"&amp;IF(VALUE(MID(A2630,6,2))&gt;=4,VALUE(LEFT(A2630,4)),VALUE(LEFT(A2630,4))-1)&amp;"-"&amp;TEXT(MOD(IF(VALUE(MID(A2630,6,2))&gt;=4,VALUE(LEFT(A2630,4)),VALUE(LEFT(A2630,4))-1)+1,100),"00")</f>
        <v>FY2022-23</v>
      </c>
      <c r="D2630" s="0" t="s">
        <v>44</v>
      </c>
      <c r="E2630" s="0" t="s">
        <v>44</v>
      </c>
      <c r="F2630" s="0" t="str">
        <f aca="false">INDEX(Mapping!$B$2:$B$465,MATCH(E2630,Mapping!$A$2:$A$465,0))</f>
        <v>HARYANA</v>
      </c>
      <c r="G2630" s="0" t="str">
        <f aca="false">INDEX(Mapping!$C$2:$C$465,MATCH(E2630,Mapping!$A$2:$A$465,0))</f>
        <v>HARYANA</v>
      </c>
      <c r="H2630" s="2" t="n">
        <v>13.18</v>
      </c>
      <c r="I2630" s="3" t="n">
        <v>0.27</v>
      </c>
    </row>
    <row r="2631" customFormat="false" ht="15" hidden="false" customHeight="false" outlineLevel="0" collapsed="false">
      <c r="A2631" s="0" t="s">
        <v>310</v>
      </c>
      <c r="B2631" s="0" t="n">
        <f aca="false">VALUE(LEFT(A2631,4))</f>
        <v>2023</v>
      </c>
      <c r="C2631" s="0" t="str">
        <f aca="false">"FY"&amp;IF(VALUE(MID(A2631,6,2))&gt;=4,VALUE(LEFT(A2631,4)),VALUE(LEFT(A2631,4))-1)&amp;"-"&amp;TEXT(MOD(IF(VALUE(MID(A2631,6,2))&gt;=4,VALUE(LEFT(A2631,4)),VALUE(LEFT(A2631,4))-1)+1,100),"00")</f>
        <v>FY2022-23</v>
      </c>
      <c r="D2631" s="0" t="s">
        <v>56</v>
      </c>
      <c r="E2631" s="0" t="s">
        <v>56</v>
      </c>
      <c r="F2631" s="0" t="str">
        <f aca="false">INDEX(Mapping!$B$2:$B$465,MATCH(E2631,Mapping!$A$2:$A$465,0))</f>
        <v>UTTARAKHAND</v>
      </c>
      <c r="G2631" s="0" t="str">
        <f aca="false">INDEX(Mapping!$C$2:$C$465,MATCH(E2631,Mapping!$A$2:$A$465,0))</f>
        <v>UTTARAKHAND</v>
      </c>
      <c r="H2631" s="2" t="n">
        <v>12.96</v>
      </c>
      <c r="I2631" s="3" t="n">
        <v>0.26</v>
      </c>
    </row>
    <row r="2632" customFormat="false" ht="15" hidden="false" customHeight="false" outlineLevel="0" collapsed="false">
      <c r="A2632" s="0" t="s">
        <v>310</v>
      </c>
      <c r="B2632" s="0" t="n">
        <f aca="false">VALUE(LEFT(A2632,4))</f>
        <v>2023</v>
      </c>
      <c r="C2632" s="0" t="str">
        <f aca="false">"FY"&amp;IF(VALUE(MID(A2632,6,2))&gt;=4,VALUE(LEFT(A2632,4)),VALUE(LEFT(A2632,4))-1)&amp;"-"&amp;TEXT(MOD(IF(VALUE(MID(A2632,6,2))&gt;=4,VALUE(LEFT(A2632,4)),VALUE(LEFT(A2632,4))-1)+1,100),"00")</f>
        <v>FY2022-23</v>
      </c>
      <c r="D2632" s="0" t="s">
        <v>154</v>
      </c>
      <c r="E2632" s="0" t="s">
        <v>154</v>
      </c>
      <c r="F2632" s="0" t="str">
        <f aca="false">INDEX(Mapping!$B$2:$B$465,MATCH(E2632,Mapping!$A$2:$A$465,0))</f>
        <v>DVC</v>
      </c>
      <c r="G2632" s="0" t="str">
        <f aca="false">INDEX(Mapping!$C$2:$C$465,MATCH(E2632,Mapping!$A$2:$A$465,0))</f>
        <v>DVC</v>
      </c>
      <c r="H2632" s="2" t="n">
        <v>12.82</v>
      </c>
      <c r="I2632" s="3" t="n">
        <v>0.26</v>
      </c>
    </row>
    <row r="2633" customFormat="false" ht="15" hidden="false" customHeight="false" outlineLevel="0" collapsed="false">
      <c r="A2633" s="0" t="s">
        <v>310</v>
      </c>
      <c r="B2633" s="0" t="n">
        <f aca="false">VALUE(LEFT(A2633,4))</f>
        <v>2023</v>
      </c>
      <c r="C2633" s="0" t="str">
        <f aca="false">"FY"&amp;IF(VALUE(MID(A2633,6,2))&gt;=4,VALUE(LEFT(A2633,4)),VALUE(LEFT(A2633,4))-1)&amp;"-"&amp;TEXT(MOD(IF(VALUE(MID(A2633,6,2))&gt;=4,VALUE(LEFT(A2633,4)),VALUE(LEFT(A2633,4))-1)+1,100),"00")</f>
        <v>FY2022-23</v>
      </c>
      <c r="D2633" s="0" t="s">
        <v>203</v>
      </c>
      <c r="E2633" s="0" t="s">
        <v>203</v>
      </c>
      <c r="F2633" s="0" t="str">
        <f aca="false">INDEX(Mapping!$B$2:$B$465,MATCH(E2633,Mapping!$A$2:$A$465,0))</f>
        <v>ADHUNIK POWER</v>
      </c>
      <c r="G2633" s="0" t="str">
        <f aca="false">INDEX(Mapping!$C$2:$C$465,MATCH(E2633,Mapping!$A$2:$A$465,0))</f>
        <v>ADHUNIK POWER</v>
      </c>
      <c r="H2633" s="2" t="n">
        <v>11.96</v>
      </c>
      <c r="I2633" s="3" t="n">
        <v>0.24</v>
      </c>
    </row>
    <row r="2634" customFormat="false" ht="15" hidden="false" customHeight="false" outlineLevel="0" collapsed="false">
      <c r="A2634" s="0" t="s">
        <v>310</v>
      </c>
      <c r="B2634" s="0" t="n">
        <f aca="false">VALUE(LEFT(A2634,4))</f>
        <v>2023</v>
      </c>
      <c r="C2634" s="0" t="str">
        <f aca="false">"FY"&amp;IF(VALUE(MID(A2634,6,2))&gt;=4,VALUE(LEFT(A2634,4)),VALUE(LEFT(A2634,4))-1)&amp;"-"&amp;TEXT(MOD(IF(VALUE(MID(A2634,6,2))&gt;=4,VALUE(LEFT(A2634,4)),VALUE(LEFT(A2634,4))-1)+1,100),"00")</f>
        <v>FY2022-23</v>
      </c>
      <c r="D2634" s="0" t="s">
        <v>159</v>
      </c>
      <c r="E2634" s="0" t="s">
        <v>159</v>
      </c>
      <c r="F2634" s="0" t="str">
        <f aca="false">INDEX(Mapping!$B$2:$B$465,MATCH(E2634,Mapping!$A$2:$A$465,0))</f>
        <v>GMR WARORA (EX-EMCO)</v>
      </c>
      <c r="G2634" s="0" t="str">
        <f aca="false">INDEX(Mapping!$C$2:$C$465,MATCH(E2634,Mapping!$A$2:$A$465,0))</f>
        <v>GMR ENERGY</v>
      </c>
      <c r="H2634" s="2" t="n">
        <v>10.86</v>
      </c>
      <c r="I2634" s="3" t="n">
        <v>0.22</v>
      </c>
    </row>
    <row r="2635" customFormat="false" ht="15" hidden="false" customHeight="false" outlineLevel="0" collapsed="false">
      <c r="A2635" s="0" t="s">
        <v>310</v>
      </c>
      <c r="B2635" s="0" t="n">
        <f aca="false">VALUE(LEFT(A2635,4))</f>
        <v>2023</v>
      </c>
      <c r="C2635" s="0" t="str">
        <f aca="false">"FY"&amp;IF(VALUE(MID(A2635,6,2))&gt;=4,VALUE(LEFT(A2635,4)),VALUE(LEFT(A2635,4))-1)&amp;"-"&amp;TEXT(MOD(IF(VALUE(MID(A2635,6,2))&gt;=4,VALUE(LEFT(A2635,4)),VALUE(LEFT(A2635,4))-1)+1,100),"00")</f>
        <v>FY2022-23</v>
      </c>
      <c r="D2635" s="0" t="s">
        <v>243</v>
      </c>
      <c r="E2635" s="0" t="s">
        <v>243</v>
      </c>
      <c r="F2635" s="0" t="str">
        <f aca="false">INDEX(Mapping!$B$2:$B$465,MATCH(E2635,Mapping!$A$2:$A$465,0))</f>
        <v>ADANI SOLAR ENERGY JAISALMER TWO</v>
      </c>
      <c r="G2635" s="0" t="str">
        <f aca="false">INDEX(Mapping!$C$2:$C$465,MATCH(E2635,Mapping!$A$2:$A$465,0))</f>
        <v>ADANI GREEN ENERGY (ALL SPVs)</v>
      </c>
      <c r="H2635" s="2" t="n">
        <v>10.64</v>
      </c>
      <c r="I2635" s="3" t="n">
        <v>0.21</v>
      </c>
    </row>
    <row r="2636" customFormat="false" ht="15" hidden="false" customHeight="false" outlineLevel="0" collapsed="false">
      <c r="A2636" s="0" t="s">
        <v>310</v>
      </c>
      <c r="B2636" s="0" t="n">
        <f aca="false">VALUE(LEFT(A2636,4))</f>
        <v>2023</v>
      </c>
      <c r="C2636" s="0" t="str">
        <f aca="false">"FY"&amp;IF(VALUE(MID(A2636,6,2))&gt;=4,VALUE(LEFT(A2636,4)),VALUE(LEFT(A2636,4))-1)&amp;"-"&amp;TEXT(MOD(IF(VALUE(MID(A2636,6,2))&gt;=4,VALUE(LEFT(A2636,4)),VALUE(LEFT(A2636,4))-1)+1,100),"00")</f>
        <v>FY2022-23</v>
      </c>
      <c r="D2636" s="0" t="s">
        <v>134</v>
      </c>
      <c r="E2636" s="0" t="s">
        <v>134</v>
      </c>
      <c r="F2636" s="0" t="str">
        <f aca="false">INDEX(Mapping!$B$2:$B$465,MATCH(E2636,Mapping!$A$2:$A$465,0))</f>
        <v>NTPC STATIONS</v>
      </c>
      <c r="G2636" s="0" t="str">
        <f aca="false">INDEX(Mapping!$C$2:$C$465,MATCH(E2636,Mapping!$A$2:$A$465,0))</f>
        <v>NTPC GROUP</v>
      </c>
      <c r="H2636" s="2" t="n">
        <v>10.61</v>
      </c>
      <c r="I2636" s="3" t="n">
        <v>0.21</v>
      </c>
    </row>
    <row r="2637" customFormat="false" ht="15" hidden="false" customHeight="false" outlineLevel="0" collapsed="false">
      <c r="A2637" s="0" t="s">
        <v>310</v>
      </c>
      <c r="B2637" s="0" t="n">
        <f aca="false">VALUE(LEFT(A2637,4))</f>
        <v>2023</v>
      </c>
      <c r="C2637" s="0" t="str">
        <f aca="false">"FY"&amp;IF(VALUE(MID(A2637,6,2))&gt;=4,VALUE(LEFT(A2637,4)),VALUE(LEFT(A2637,4))-1)&amp;"-"&amp;TEXT(MOD(IF(VALUE(MID(A2637,6,2))&gt;=4,VALUE(LEFT(A2637,4)),VALUE(LEFT(A2637,4))-1)+1,100),"00")</f>
        <v>FY2022-23</v>
      </c>
      <c r="D2637" s="0" t="s">
        <v>142</v>
      </c>
      <c r="E2637" s="0" t="s">
        <v>142</v>
      </c>
      <c r="F2637" s="0" t="str">
        <f aca="false">INDEX(Mapping!$B$2:$B$465,MATCH(E2637,Mapping!$A$2:$A$465,0))</f>
        <v>SAINJ HEP</v>
      </c>
      <c r="G2637" s="0" t="str">
        <f aca="false">INDEX(Mapping!$C$2:$C$465,MATCH(E2637,Mapping!$A$2:$A$465,0))</f>
        <v>SAINJ HEP</v>
      </c>
      <c r="H2637" s="2" t="n">
        <v>9.45</v>
      </c>
      <c r="I2637" s="3" t="n">
        <v>0.19</v>
      </c>
    </row>
    <row r="2638" customFormat="false" ht="15" hidden="false" customHeight="false" outlineLevel="0" collapsed="false">
      <c r="A2638" s="0" t="s">
        <v>310</v>
      </c>
      <c r="B2638" s="0" t="n">
        <f aca="false">VALUE(LEFT(A2638,4))</f>
        <v>2023</v>
      </c>
      <c r="C2638" s="0" t="str">
        <f aca="false">"FY"&amp;IF(VALUE(MID(A2638,6,2))&gt;=4,VALUE(LEFT(A2638,4)),VALUE(LEFT(A2638,4))-1)&amp;"-"&amp;TEXT(MOD(IF(VALUE(MID(A2638,6,2))&gt;=4,VALUE(LEFT(A2638,4)),VALUE(LEFT(A2638,4))-1)+1,100),"00")</f>
        <v>FY2022-23</v>
      </c>
      <c r="D2638" s="0" t="s">
        <v>54</v>
      </c>
      <c r="E2638" s="0" t="s">
        <v>54</v>
      </c>
      <c r="F2638" s="0" t="str">
        <f aca="false">INDEX(Mapping!$B$2:$B$465,MATCH(E2638,Mapping!$A$2:$A$465,0))</f>
        <v>JAMMU &amp; KASHMIR</v>
      </c>
      <c r="G2638" s="0" t="str">
        <f aca="false">INDEX(Mapping!$C$2:$C$465,MATCH(E2638,Mapping!$A$2:$A$465,0))</f>
        <v>JAMMU &amp; KASHMIR</v>
      </c>
      <c r="H2638" s="2" t="n">
        <v>8.55</v>
      </c>
      <c r="I2638" s="3" t="n">
        <v>0.17</v>
      </c>
    </row>
    <row r="2639" customFormat="false" ht="15" hidden="false" customHeight="false" outlineLevel="0" collapsed="false">
      <c r="A2639" s="0" t="s">
        <v>310</v>
      </c>
      <c r="B2639" s="0" t="n">
        <f aca="false">VALUE(LEFT(A2639,4))</f>
        <v>2023</v>
      </c>
      <c r="C2639" s="0" t="str">
        <f aca="false">"FY"&amp;IF(VALUE(MID(A2639,6,2))&gt;=4,VALUE(LEFT(A2639,4)),VALUE(LEFT(A2639,4))-1)&amp;"-"&amp;TEXT(MOD(IF(VALUE(MID(A2639,6,2))&gt;=4,VALUE(LEFT(A2639,4)),VALUE(LEFT(A2639,4))-1)+1,100),"00")</f>
        <v>FY2022-23</v>
      </c>
      <c r="D2639" s="0" t="s">
        <v>122</v>
      </c>
      <c r="E2639" s="0" t="s">
        <v>122</v>
      </c>
      <c r="F2639" s="0" t="str">
        <f aca="false">INDEX(Mapping!$B$2:$B$465,MATCH(E2639,Mapping!$A$2:$A$465,0))</f>
        <v>KARCHAM WANGTOO HEP</v>
      </c>
      <c r="G2639" s="0" t="str">
        <f aca="false">INDEX(Mapping!$C$2:$C$465,MATCH(E2639,Mapping!$A$2:$A$465,0))</f>
        <v>KARCHAM WANGTOO HEP</v>
      </c>
      <c r="H2639" s="2" t="n">
        <v>8.1</v>
      </c>
      <c r="I2639" s="3" t="n">
        <v>0.16</v>
      </c>
    </row>
    <row r="2640" customFormat="false" ht="15" hidden="false" customHeight="false" outlineLevel="0" collapsed="false">
      <c r="A2640" s="0" t="s">
        <v>310</v>
      </c>
      <c r="B2640" s="0" t="n">
        <f aca="false">VALUE(LEFT(A2640,4))</f>
        <v>2023</v>
      </c>
      <c r="C2640" s="0" t="str">
        <f aca="false">"FY"&amp;IF(VALUE(MID(A2640,6,2))&gt;=4,VALUE(LEFT(A2640,4)),VALUE(LEFT(A2640,4))-1)&amp;"-"&amp;TEXT(MOD(IF(VALUE(MID(A2640,6,2))&gt;=4,VALUE(LEFT(A2640,4)),VALUE(LEFT(A2640,4))-1)+1,100),"00")</f>
        <v>FY2022-23</v>
      </c>
      <c r="D2640" s="0" t="s">
        <v>224</v>
      </c>
      <c r="E2640" s="0" t="s">
        <v>224</v>
      </c>
      <c r="F2640" s="0" t="str">
        <f aca="false">INDEX(Mapping!$B$2:$B$465,MATCH(E2640,Mapping!$A$2:$A$465,0))</f>
        <v>RENEW SURYA RAVI</v>
      </c>
      <c r="G2640" s="0" t="str">
        <f aca="false">INDEX(Mapping!$C$2:$C$465,MATCH(E2640,Mapping!$A$2:$A$465,0))</f>
        <v>RENEW POWER (ALL SPVs)</v>
      </c>
      <c r="H2640" s="2" t="n">
        <v>7.69</v>
      </c>
      <c r="I2640" s="3" t="n">
        <v>0.16</v>
      </c>
    </row>
    <row r="2641" customFormat="false" ht="15" hidden="false" customHeight="false" outlineLevel="0" collapsed="false">
      <c r="A2641" s="0" t="s">
        <v>310</v>
      </c>
      <c r="B2641" s="0" t="n">
        <f aca="false">VALUE(LEFT(A2641,4))</f>
        <v>2023</v>
      </c>
      <c r="C2641" s="0" t="str">
        <f aca="false">"FY"&amp;IF(VALUE(MID(A2641,6,2))&gt;=4,VALUE(LEFT(A2641,4)),VALUE(LEFT(A2641,4))-1)&amp;"-"&amp;TEXT(MOD(IF(VALUE(MID(A2641,6,2))&gt;=4,VALUE(LEFT(A2641,4)),VALUE(LEFT(A2641,4))-1)+1,100),"00")</f>
        <v>FY2022-23</v>
      </c>
      <c r="D2641" s="0" t="s">
        <v>272</v>
      </c>
      <c r="E2641" s="0" t="s">
        <v>272</v>
      </c>
      <c r="F2641" s="0" t="str">
        <f aca="false">INDEX(Mapping!$B$2:$B$465,MATCH(E2641,Mapping!$A$2:$A$465,0))</f>
        <v>BALCO</v>
      </c>
      <c r="G2641" s="0" t="str">
        <f aca="false">INDEX(Mapping!$C$2:$C$465,MATCH(E2641,Mapping!$A$2:$A$465,0))</f>
        <v>BALCO</v>
      </c>
      <c r="H2641" s="2" t="n">
        <v>7.36</v>
      </c>
      <c r="I2641" s="3" t="n">
        <v>0.15</v>
      </c>
    </row>
    <row r="2642" customFormat="false" ht="15" hidden="false" customHeight="false" outlineLevel="0" collapsed="false">
      <c r="A2642" s="0" t="s">
        <v>310</v>
      </c>
      <c r="B2642" s="0" t="n">
        <f aca="false">VALUE(LEFT(A2642,4))</f>
        <v>2023</v>
      </c>
      <c r="C2642" s="0" t="str">
        <f aca="false">"FY"&amp;IF(VALUE(MID(A2642,6,2))&gt;=4,VALUE(LEFT(A2642,4)),VALUE(LEFT(A2642,4))-1)&amp;"-"&amp;TEXT(MOD(IF(VALUE(MID(A2642,6,2))&gt;=4,VALUE(LEFT(A2642,4)),VALUE(LEFT(A2642,4))-1)+1,100),"00")</f>
        <v>FY2022-23</v>
      </c>
      <c r="D2642" s="0" t="s">
        <v>181</v>
      </c>
      <c r="E2642" s="0" t="s">
        <v>181</v>
      </c>
      <c r="F2642" s="0" t="str">
        <f aca="false">INDEX(Mapping!$B$2:$B$465,MATCH(E2642,Mapping!$A$2:$A$465,0))</f>
        <v>ARUNACHAL PRADESH</v>
      </c>
      <c r="G2642" s="0" t="str">
        <f aca="false">INDEX(Mapping!$C$2:$C$465,MATCH(E2642,Mapping!$A$2:$A$465,0))</f>
        <v>ARUNACHAL PRADESH</v>
      </c>
      <c r="H2642" s="2" t="n">
        <v>7.06</v>
      </c>
      <c r="I2642" s="3" t="n">
        <v>0.14</v>
      </c>
    </row>
    <row r="2643" customFormat="false" ht="15" hidden="false" customHeight="false" outlineLevel="0" collapsed="false">
      <c r="A2643" s="0" t="s">
        <v>310</v>
      </c>
      <c r="B2643" s="0" t="n">
        <f aca="false">VALUE(LEFT(A2643,4))</f>
        <v>2023</v>
      </c>
      <c r="C2643" s="0" t="str">
        <f aca="false">"FY"&amp;IF(VALUE(MID(A2643,6,2))&gt;=4,VALUE(LEFT(A2643,4)),VALUE(LEFT(A2643,4))-1)&amp;"-"&amp;TEXT(MOD(IF(VALUE(MID(A2643,6,2))&gt;=4,VALUE(LEFT(A2643,4)),VALUE(LEFT(A2643,4))-1)+1,100),"00")</f>
        <v>FY2022-23</v>
      </c>
      <c r="D2643" s="0" t="s">
        <v>114</v>
      </c>
      <c r="E2643" s="0" t="s">
        <v>114</v>
      </c>
      <c r="F2643" s="0" t="str">
        <f aca="false">INDEX(Mapping!$B$2:$B$465,MATCH(E2643,Mapping!$A$2:$A$465,0))</f>
        <v>ADANI POWER - RAIGARH TPP (EX-REGL)</v>
      </c>
      <c r="G2643" s="0" t="str">
        <f aca="false">INDEX(Mapping!$C$2:$C$465,MATCH(E2643,Mapping!$A$2:$A$465,0))</f>
        <v>ADANI POWER (ALL PLANTS)</v>
      </c>
      <c r="H2643" s="2" t="n">
        <v>6.97</v>
      </c>
      <c r="I2643" s="3" t="n">
        <v>0.14</v>
      </c>
    </row>
    <row r="2644" customFormat="false" ht="15" hidden="false" customHeight="false" outlineLevel="0" collapsed="false">
      <c r="A2644" s="0" t="s">
        <v>310</v>
      </c>
      <c r="B2644" s="0" t="n">
        <f aca="false">VALUE(LEFT(A2644,4))</f>
        <v>2023</v>
      </c>
      <c r="C2644" s="0" t="str">
        <f aca="false">"FY"&amp;IF(VALUE(MID(A2644,6,2))&gt;=4,VALUE(LEFT(A2644,4)),VALUE(LEFT(A2644,4))-1)&amp;"-"&amp;TEXT(MOD(IF(VALUE(MID(A2644,6,2))&gt;=4,VALUE(LEFT(A2644,4)),VALUE(LEFT(A2644,4))-1)+1,100),"00")</f>
        <v>FY2022-23</v>
      </c>
      <c r="D2644" s="0" t="s">
        <v>152</v>
      </c>
      <c r="E2644" s="0" t="s">
        <v>152</v>
      </c>
      <c r="F2644" s="0" t="str">
        <f aca="false">INDEX(Mapping!$B$2:$B$465,MATCH(E2644,Mapping!$A$2:$A$465,0))</f>
        <v>CHANDIGARH</v>
      </c>
      <c r="G2644" s="0" t="str">
        <f aca="false">INDEX(Mapping!$C$2:$C$465,MATCH(E2644,Mapping!$A$2:$A$465,0))</f>
        <v>CHANDIGARH</v>
      </c>
      <c r="H2644" s="2" t="n">
        <v>6.96</v>
      </c>
      <c r="I2644" s="3" t="n">
        <v>0.14</v>
      </c>
    </row>
    <row r="2645" customFormat="false" ht="15" hidden="false" customHeight="false" outlineLevel="0" collapsed="false">
      <c r="A2645" s="0" t="s">
        <v>310</v>
      </c>
      <c r="B2645" s="0" t="n">
        <f aca="false">VALUE(LEFT(A2645,4))</f>
        <v>2023</v>
      </c>
      <c r="C2645" s="0" t="str">
        <f aca="false">"FY"&amp;IF(VALUE(MID(A2645,6,2))&gt;=4,VALUE(LEFT(A2645,4)),VALUE(LEFT(A2645,4))-1)&amp;"-"&amp;TEXT(MOD(IF(VALUE(MID(A2645,6,2))&gt;=4,VALUE(LEFT(A2645,4)),VALUE(LEFT(A2645,4))-1)+1,100),"00")</f>
        <v>FY2022-23</v>
      </c>
      <c r="D2645" s="0" t="s">
        <v>176</v>
      </c>
      <c r="E2645" s="0" t="s">
        <v>176</v>
      </c>
      <c r="F2645" s="0" t="str">
        <f aca="false">INDEX(Mapping!$B$2:$B$465,MATCH(E2645,Mapping!$A$2:$A$465,0))</f>
        <v>SIKKIM</v>
      </c>
      <c r="G2645" s="0" t="str">
        <f aca="false">INDEX(Mapping!$C$2:$C$465,MATCH(E2645,Mapping!$A$2:$A$465,0))</f>
        <v>SIKKIM</v>
      </c>
      <c r="H2645" s="2" t="n">
        <v>5.7</v>
      </c>
      <c r="I2645" s="3" t="n">
        <v>0.12</v>
      </c>
    </row>
    <row r="2646" customFormat="false" ht="15" hidden="false" customHeight="false" outlineLevel="0" collapsed="false">
      <c r="A2646" s="0" t="s">
        <v>310</v>
      </c>
      <c r="B2646" s="0" t="n">
        <f aca="false">VALUE(LEFT(A2646,4))</f>
        <v>2023</v>
      </c>
      <c r="C2646" s="0" t="str">
        <f aca="false">"FY"&amp;IF(VALUE(MID(A2646,6,2))&gt;=4,VALUE(LEFT(A2646,4)),VALUE(LEFT(A2646,4))-1)&amp;"-"&amp;TEXT(MOD(IF(VALUE(MID(A2646,6,2))&gt;=4,VALUE(LEFT(A2646,4)),VALUE(LEFT(A2646,4))-1)+1,100),"00")</f>
        <v>FY2022-23</v>
      </c>
      <c r="D2646" s="0" t="s">
        <v>53</v>
      </c>
      <c r="E2646" s="0" t="s">
        <v>53</v>
      </c>
      <c r="F2646" s="0" t="str">
        <f aca="false">INDEX(Mapping!$B$2:$B$465,MATCH(E2646,Mapping!$A$2:$A$465,0))</f>
        <v>HIMACHAL PRADESH</v>
      </c>
      <c r="G2646" s="0" t="str">
        <f aca="false">INDEX(Mapping!$C$2:$C$465,MATCH(E2646,Mapping!$A$2:$A$465,0))</f>
        <v>HIMACHAL PRADESH</v>
      </c>
      <c r="H2646" s="2" t="n">
        <v>5.02</v>
      </c>
      <c r="I2646" s="3" t="n">
        <v>0.1</v>
      </c>
    </row>
    <row r="2647" customFormat="false" ht="15" hidden="false" customHeight="false" outlineLevel="0" collapsed="false">
      <c r="A2647" s="0" t="s">
        <v>310</v>
      </c>
      <c r="B2647" s="0" t="n">
        <f aca="false">VALUE(LEFT(A2647,4))</f>
        <v>2023</v>
      </c>
      <c r="C2647" s="0" t="str">
        <f aca="false">"FY"&amp;IF(VALUE(MID(A2647,6,2))&gt;=4,VALUE(LEFT(A2647,4)),VALUE(LEFT(A2647,4))-1)&amp;"-"&amp;TEXT(MOD(IF(VALUE(MID(A2647,6,2))&gt;=4,VALUE(LEFT(A2647,4)),VALUE(LEFT(A2647,4))-1)+1,100),"00")</f>
        <v>FY2022-23</v>
      </c>
      <c r="D2647" s="0" t="s">
        <v>230</v>
      </c>
      <c r="E2647" s="0" t="s">
        <v>230</v>
      </c>
      <c r="F2647" s="0" t="str">
        <f aca="false">INDEX(Mapping!$B$2:$B$465,MATCH(E2647,Mapping!$A$2:$A$465,0))</f>
        <v>ADANI_WIND</v>
      </c>
      <c r="G2647" s="0" t="str">
        <f aca="false">INDEX(Mapping!$C$2:$C$465,MATCH(E2647,Mapping!$A$2:$A$465,0))</f>
        <v>ADANI GREEN ENERGY (ALL SPVs)</v>
      </c>
      <c r="H2647" s="2" t="n">
        <v>3.59</v>
      </c>
      <c r="I2647" s="3" t="n">
        <v>0.07</v>
      </c>
    </row>
    <row r="2648" customFormat="false" ht="15" hidden="false" customHeight="false" outlineLevel="0" collapsed="false">
      <c r="A2648" s="0" t="s">
        <v>310</v>
      </c>
      <c r="B2648" s="0" t="n">
        <f aca="false">VALUE(LEFT(A2648,4))</f>
        <v>2023</v>
      </c>
      <c r="C2648" s="0" t="str">
        <f aca="false">"FY"&amp;IF(VALUE(MID(A2648,6,2))&gt;=4,VALUE(LEFT(A2648,4)),VALUE(LEFT(A2648,4))-1)&amp;"-"&amp;TEXT(MOD(IF(VALUE(MID(A2648,6,2))&gt;=4,VALUE(LEFT(A2648,4)),VALUE(LEFT(A2648,4))-1)+1,100),"00")</f>
        <v>FY2022-23</v>
      </c>
      <c r="D2648" s="0" t="s">
        <v>265</v>
      </c>
      <c r="E2648" s="0" t="s">
        <v>265</v>
      </c>
      <c r="F2648" s="0" t="str">
        <f aca="false">INDEX(Mapping!$B$2:$B$465,MATCH(E2648,Mapping!$A$2:$A$465,0))</f>
        <v>NTPC STATIONS</v>
      </c>
      <c r="G2648" s="0" t="str">
        <f aca="false">INDEX(Mapping!$C$2:$C$465,MATCH(E2648,Mapping!$A$2:$A$465,0))</f>
        <v>NTPC GROUP</v>
      </c>
      <c r="H2648" s="2" t="n">
        <v>3.37</v>
      </c>
      <c r="I2648" s="3" t="n">
        <v>0.07</v>
      </c>
    </row>
    <row r="2649" customFormat="false" ht="15" hidden="false" customHeight="false" outlineLevel="0" collapsed="false">
      <c r="A2649" s="0" t="s">
        <v>310</v>
      </c>
      <c r="B2649" s="0" t="n">
        <f aca="false">VALUE(LEFT(A2649,4))</f>
        <v>2023</v>
      </c>
      <c r="C2649" s="0" t="str">
        <f aca="false">"FY"&amp;IF(VALUE(MID(A2649,6,2))&gt;=4,VALUE(LEFT(A2649,4)),VALUE(LEFT(A2649,4))-1)&amp;"-"&amp;TEXT(MOD(IF(VALUE(MID(A2649,6,2))&gt;=4,VALUE(LEFT(A2649,4)),VALUE(LEFT(A2649,4))-1)+1,100),"00")</f>
        <v>FY2022-23</v>
      </c>
      <c r="D2649" s="0" t="s">
        <v>319</v>
      </c>
      <c r="E2649" s="0" t="s">
        <v>319</v>
      </c>
      <c r="F2649" s="0" t="str">
        <f aca="false">INDEX(Mapping!$B$2:$B$465,MATCH(E2649,Mapping!$A$2:$A$465,0))</f>
        <v>SORANG HEP</v>
      </c>
      <c r="G2649" s="0" t="str">
        <f aca="false">INDEX(Mapping!$C$2:$C$465,MATCH(E2649,Mapping!$A$2:$A$465,0))</f>
        <v>SORANG HEP</v>
      </c>
      <c r="H2649" s="2" t="n">
        <v>2.96</v>
      </c>
      <c r="I2649" s="3" t="n">
        <v>0.06</v>
      </c>
    </row>
    <row r="2650" customFormat="false" ht="15" hidden="false" customHeight="false" outlineLevel="0" collapsed="false">
      <c r="A2650" s="0" t="s">
        <v>310</v>
      </c>
      <c r="B2650" s="0" t="n">
        <f aca="false">VALUE(LEFT(A2650,4))</f>
        <v>2023</v>
      </c>
      <c r="C2650" s="0" t="str">
        <f aca="false">"FY"&amp;IF(VALUE(MID(A2650,6,2))&gt;=4,VALUE(LEFT(A2650,4)),VALUE(LEFT(A2650,4))-1)&amp;"-"&amp;TEXT(MOD(IF(VALUE(MID(A2650,6,2))&gt;=4,VALUE(LEFT(A2650,4)),VALUE(LEFT(A2650,4))-1)+1,100),"00")</f>
        <v>FY2022-23</v>
      </c>
      <c r="D2650" s="0" t="s">
        <v>523</v>
      </c>
      <c r="E2650" s="0" t="s">
        <v>523</v>
      </c>
      <c r="F2650" s="0" t="str">
        <f aca="false">INDEX(Mapping!$B$2:$B$465,MATCH(E2650,Mapping!$A$2:$A$465,0))</f>
        <v>OSTRO</v>
      </c>
      <c r="G2650" s="0" t="str">
        <f aca="false">INDEX(Mapping!$C$2:$C$465,MATCH(E2650,Mapping!$A$2:$A$465,0))</f>
        <v>OSTRO</v>
      </c>
      <c r="H2650" s="2" t="n">
        <v>2.77</v>
      </c>
      <c r="I2650" s="3" t="n">
        <v>0.06</v>
      </c>
    </row>
    <row r="2651" customFormat="false" ht="15" hidden="false" customHeight="false" outlineLevel="0" collapsed="false">
      <c r="A2651" s="0" t="s">
        <v>310</v>
      </c>
      <c r="B2651" s="0" t="n">
        <f aca="false">VALUE(LEFT(A2651,4))</f>
        <v>2023</v>
      </c>
      <c r="C2651" s="0" t="str">
        <f aca="false">"FY"&amp;IF(VALUE(MID(A2651,6,2))&gt;=4,VALUE(LEFT(A2651,4)),VALUE(LEFT(A2651,4))-1)&amp;"-"&amp;TEXT(MOD(IF(VALUE(MID(A2651,6,2))&gt;=4,VALUE(LEFT(A2651,4)),VALUE(LEFT(A2651,4))-1)+1,100),"00")</f>
        <v>FY2022-23</v>
      </c>
      <c r="D2651" s="0" t="s">
        <v>128</v>
      </c>
      <c r="E2651" s="0" t="s">
        <v>128</v>
      </c>
      <c r="F2651" s="0" t="str">
        <f aca="false">INDEX(Mapping!$B$2:$B$465,MATCH(E2651,Mapping!$A$2:$A$465,0))</f>
        <v>AD HYDRO POWER</v>
      </c>
      <c r="G2651" s="0" t="str">
        <f aca="false">INDEX(Mapping!$C$2:$C$465,MATCH(E2651,Mapping!$A$2:$A$465,0))</f>
        <v>AD HYDRO POWER</v>
      </c>
      <c r="H2651" s="2" t="n">
        <v>2.76</v>
      </c>
      <c r="I2651" s="3" t="n">
        <v>0.06</v>
      </c>
    </row>
    <row r="2652" customFormat="false" ht="15" hidden="false" customHeight="false" outlineLevel="0" collapsed="false">
      <c r="A2652" s="0" t="s">
        <v>310</v>
      </c>
      <c r="B2652" s="0" t="n">
        <f aca="false">VALUE(LEFT(A2652,4))</f>
        <v>2023</v>
      </c>
      <c r="C2652" s="0" t="str">
        <f aca="false">"FY"&amp;IF(VALUE(MID(A2652,6,2))&gt;=4,VALUE(LEFT(A2652,4)),VALUE(LEFT(A2652,4))-1)&amp;"-"&amp;TEXT(MOD(IF(VALUE(MID(A2652,6,2))&gt;=4,VALUE(LEFT(A2652,4)),VALUE(LEFT(A2652,4))-1)+1,100),"00")</f>
        <v>FY2022-23</v>
      </c>
      <c r="D2652" s="0" t="s">
        <v>253</v>
      </c>
      <c r="E2652" s="0" t="s">
        <v>253</v>
      </c>
      <c r="F2652" s="0" t="str">
        <f aca="false">INDEX(Mapping!$B$2:$B$465,MATCH(E2652,Mapping!$A$2:$A$465,0))</f>
        <v>NAGALAND</v>
      </c>
      <c r="G2652" s="0" t="str">
        <f aca="false">INDEX(Mapping!$C$2:$C$465,MATCH(E2652,Mapping!$A$2:$A$465,0))</f>
        <v>NAGALAND</v>
      </c>
      <c r="H2652" s="2" t="n">
        <v>2.27</v>
      </c>
      <c r="I2652" s="3" t="n">
        <v>0.05</v>
      </c>
    </row>
    <row r="2653" customFormat="false" ht="15" hidden="false" customHeight="false" outlineLevel="0" collapsed="false">
      <c r="A2653" s="0" t="s">
        <v>310</v>
      </c>
      <c r="B2653" s="0" t="n">
        <f aca="false">VALUE(LEFT(A2653,4))</f>
        <v>2023</v>
      </c>
      <c r="C2653" s="0" t="str">
        <f aca="false">"FY"&amp;IF(VALUE(MID(A2653,6,2))&gt;=4,VALUE(LEFT(A2653,4)),VALUE(LEFT(A2653,4))-1)&amp;"-"&amp;TEXT(MOD(IF(VALUE(MID(A2653,6,2))&gt;=4,VALUE(LEFT(A2653,4)),VALUE(LEFT(A2653,4))-1)+1,100),"00")</f>
        <v>FY2022-23</v>
      </c>
      <c r="D2653" s="0" t="s">
        <v>191</v>
      </c>
      <c r="E2653" s="0" t="s">
        <v>191</v>
      </c>
      <c r="F2653" s="0" t="str">
        <f aca="false">INDEX(Mapping!$B$2:$B$465,MATCH(E2653,Mapping!$A$2:$A$465,0))</f>
        <v>DIKCHU HEP</v>
      </c>
      <c r="G2653" s="0" t="str">
        <f aca="false">INDEX(Mapping!$C$2:$C$465,MATCH(E2653,Mapping!$A$2:$A$465,0))</f>
        <v>DIKCHU HEP</v>
      </c>
      <c r="H2653" s="2" t="n">
        <v>1.87</v>
      </c>
      <c r="I2653" s="3" t="n">
        <v>0.04</v>
      </c>
    </row>
    <row r="2654" customFormat="false" ht="15" hidden="false" customHeight="false" outlineLevel="0" collapsed="false">
      <c r="A2654" s="0" t="s">
        <v>310</v>
      </c>
      <c r="B2654" s="0" t="n">
        <f aca="false">VALUE(LEFT(A2654,4))</f>
        <v>2023</v>
      </c>
      <c r="C2654" s="0" t="str">
        <f aca="false">"FY"&amp;IF(VALUE(MID(A2654,6,2))&gt;=4,VALUE(LEFT(A2654,4)),VALUE(LEFT(A2654,4))-1)&amp;"-"&amp;TEXT(MOD(IF(VALUE(MID(A2654,6,2))&gt;=4,VALUE(LEFT(A2654,4)),VALUE(LEFT(A2654,4))-1)+1,100),"00")</f>
        <v>FY2022-23</v>
      </c>
      <c r="D2654" s="0" t="s">
        <v>240</v>
      </c>
      <c r="E2654" s="0" t="s">
        <v>240</v>
      </c>
      <c r="F2654" s="0" t="str">
        <f aca="false">INDEX(Mapping!$B$2:$B$465,MATCH(E2654,Mapping!$A$2:$A$465,0))</f>
        <v>CHUZACHEN HEP</v>
      </c>
      <c r="G2654" s="0" t="str">
        <f aca="false">INDEX(Mapping!$C$2:$C$465,MATCH(E2654,Mapping!$A$2:$A$465,0))</f>
        <v>CHUZACHEN HEP</v>
      </c>
      <c r="H2654" s="2" t="n">
        <v>0.95</v>
      </c>
      <c r="I2654" s="3" t="n">
        <v>0.02</v>
      </c>
    </row>
    <row r="2655" customFormat="false" ht="15" hidden="false" customHeight="false" outlineLevel="0" collapsed="false">
      <c r="A2655" s="0" t="s">
        <v>310</v>
      </c>
      <c r="B2655" s="0" t="n">
        <f aca="false">VALUE(LEFT(A2655,4))</f>
        <v>2023</v>
      </c>
      <c r="C2655" s="0" t="str">
        <f aca="false">"FY"&amp;IF(VALUE(MID(A2655,6,2))&gt;=4,VALUE(LEFT(A2655,4)),VALUE(LEFT(A2655,4))-1)&amp;"-"&amp;TEXT(MOD(IF(VALUE(MID(A2655,6,2))&gt;=4,VALUE(LEFT(A2655,4)),VALUE(LEFT(A2655,4))-1)+1,100),"00")</f>
        <v>FY2022-23</v>
      </c>
      <c r="D2655" s="0" t="s">
        <v>315</v>
      </c>
      <c r="E2655" s="0" t="s">
        <v>315</v>
      </c>
      <c r="F2655" s="0" t="str">
        <f aca="false">INDEX(Mapping!$B$2:$B$465,MATCH(E2655,Mapping!$A$2:$A$465,0))</f>
        <v>DHARIWAL INFRASTRUCTURE</v>
      </c>
      <c r="G2655" s="0" t="str">
        <f aca="false">INDEX(Mapping!$C$2:$C$465,MATCH(E2655,Mapping!$A$2:$A$465,0))</f>
        <v>DHARIWAL INFRASTRUCTURE</v>
      </c>
      <c r="H2655" s="2" t="n">
        <v>0.94</v>
      </c>
      <c r="I2655" s="3" t="n">
        <v>0.02</v>
      </c>
    </row>
    <row r="2656" customFormat="false" ht="15" hidden="false" customHeight="false" outlineLevel="0" collapsed="false">
      <c r="A2656" s="0" t="s">
        <v>310</v>
      </c>
      <c r="B2656" s="0" t="n">
        <f aca="false">VALUE(LEFT(A2656,4))</f>
        <v>2023</v>
      </c>
      <c r="C2656" s="0" t="str">
        <f aca="false">"FY"&amp;IF(VALUE(MID(A2656,6,2))&gt;=4,VALUE(LEFT(A2656,4)),VALUE(LEFT(A2656,4))-1)&amp;"-"&amp;TEXT(MOD(IF(VALUE(MID(A2656,6,2))&gt;=4,VALUE(LEFT(A2656,4)),VALUE(LEFT(A2656,4))-1)+1,100),"00")</f>
        <v>FY2022-23</v>
      </c>
      <c r="D2656" s="0" t="s">
        <v>486</v>
      </c>
      <c r="E2656" s="0" t="s">
        <v>486</v>
      </c>
      <c r="F2656" s="0" t="str">
        <f aca="false">INDEX(Mapping!$B$2:$B$465,MATCH(E2656,Mapping!$A$2:$A$465,0))</f>
        <v>NHPC STATIONS</v>
      </c>
      <c r="G2656" s="0" t="str">
        <f aca="false">INDEX(Mapping!$C$2:$C$465,MATCH(E2656,Mapping!$A$2:$A$465,0))</f>
        <v>NHPC</v>
      </c>
      <c r="H2656" s="2" t="n">
        <v>0.93</v>
      </c>
      <c r="I2656" s="3" t="n">
        <v>0.02</v>
      </c>
    </row>
    <row r="2657" customFormat="false" ht="15" hidden="false" customHeight="false" outlineLevel="0" collapsed="false">
      <c r="A2657" s="0" t="s">
        <v>310</v>
      </c>
      <c r="B2657" s="0" t="n">
        <f aca="false">VALUE(LEFT(A2657,4))</f>
        <v>2023</v>
      </c>
      <c r="C2657" s="0" t="str">
        <f aca="false">"FY"&amp;IF(VALUE(MID(A2657,6,2))&gt;=4,VALUE(LEFT(A2657,4)),VALUE(LEFT(A2657,4))-1)&amp;"-"&amp;TEXT(MOD(IF(VALUE(MID(A2657,6,2))&gt;=4,VALUE(LEFT(A2657,4)),VALUE(LEFT(A2657,4))-1)+1,100),"00")</f>
        <v>FY2022-23</v>
      </c>
      <c r="D2657" s="0" t="s">
        <v>649</v>
      </c>
      <c r="E2657" s="0" t="s">
        <v>368</v>
      </c>
      <c r="F2657" s="0" t="str">
        <f aca="false">INDEX(Mapping!$B$2:$B$465,MATCH(E2657,Mapping!$A$2:$A$465,0))</f>
        <v>OSTRO HIRIYUR</v>
      </c>
      <c r="G2657" s="0" t="str">
        <f aca="false">INDEX(Mapping!$C$2:$C$465,MATCH(E2657,Mapping!$A$2:$A$465,0))</f>
        <v>OSTRO HIRIYUR</v>
      </c>
      <c r="H2657" s="2" t="n">
        <v>0.91</v>
      </c>
      <c r="I2657" s="3" t="n">
        <v>0.02</v>
      </c>
    </row>
    <row r="2658" customFormat="false" ht="15" hidden="false" customHeight="false" outlineLevel="0" collapsed="false">
      <c r="A2658" s="0" t="s">
        <v>310</v>
      </c>
      <c r="B2658" s="0" t="n">
        <f aca="false">VALUE(LEFT(A2658,4))</f>
        <v>2023</v>
      </c>
      <c r="C2658" s="0" t="str">
        <f aca="false">"FY"&amp;IF(VALUE(MID(A2658,6,2))&gt;=4,VALUE(LEFT(A2658,4)),VALUE(LEFT(A2658,4))-1)&amp;"-"&amp;TEXT(MOD(IF(VALUE(MID(A2658,6,2))&gt;=4,VALUE(LEFT(A2658,4)),VALUE(LEFT(A2658,4))-1)+1,100),"00")</f>
        <v>FY2022-23</v>
      </c>
      <c r="D2658" s="0" t="s">
        <v>193</v>
      </c>
      <c r="E2658" s="0" t="s">
        <v>193</v>
      </c>
      <c r="F2658" s="0" t="str">
        <f aca="false">INDEX(Mapping!$B$2:$B$465,MATCH(E2658,Mapping!$A$2:$A$465,0))</f>
        <v>MIZORAM</v>
      </c>
      <c r="G2658" s="0" t="str">
        <f aca="false">INDEX(Mapping!$C$2:$C$465,MATCH(E2658,Mapping!$A$2:$A$465,0))</f>
        <v>MIZORAM</v>
      </c>
      <c r="H2658" s="2" t="n">
        <v>0.77</v>
      </c>
      <c r="I2658" s="3" t="n">
        <v>0.02</v>
      </c>
    </row>
    <row r="2659" customFormat="false" ht="15" hidden="false" customHeight="false" outlineLevel="0" collapsed="false">
      <c r="A2659" s="0" t="s">
        <v>310</v>
      </c>
      <c r="B2659" s="0" t="n">
        <f aca="false">VALUE(LEFT(A2659,4))</f>
        <v>2023</v>
      </c>
      <c r="C2659" s="0" t="str">
        <f aca="false">"FY"&amp;IF(VALUE(MID(A2659,6,2))&gt;=4,VALUE(LEFT(A2659,4)),VALUE(LEFT(A2659,4))-1)&amp;"-"&amp;TEXT(MOD(IF(VALUE(MID(A2659,6,2))&gt;=4,VALUE(LEFT(A2659,4)),VALUE(LEFT(A2659,4))-1)+1,100),"00")</f>
        <v>FY2022-23</v>
      </c>
      <c r="D2659" s="0" t="s">
        <v>327</v>
      </c>
      <c r="E2659" s="0" t="s">
        <v>327</v>
      </c>
      <c r="F2659" s="0" t="str">
        <f aca="false">INDEX(Mapping!$B$2:$B$465,MATCH(E2659,Mapping!$A$2:$A$465,0))</f>
        <v>LANCO BUDHIL</v>
      </c>
      <c r="G2659" s="0" t="str">
        <f aca="false">INDEX(Mapping!$C$2:$C$465,MATCH(E2659,Mapping!$A$2:$A$465,0))</f>
        <v>GREENKO GROUP</v>
      </c>
      <c r="H2659" s="2" t="n">
        <v>0.68</v>
      </c>
      <c r="I2659" s="3" t="n">
        <v>0.01</v>
      </c>
    </row>
    <row r="2660" customFormat="false" ht="15" hidden="false" customHeight="false" outlineLevel="0" collapsed="false">
      <c r="A2660" s="0" t="s">
        <v>310</v>
      </c>
      <c r="B2660" s="0" t="n">
        <f aca="false">VALUE(LEFT(A2660,4))</f>
        <v>2023</v>
      </c>
      <c r="C2660" s="0" t="str">
        <f aca="false">"FY"&amp;IF(VALUE(MID(A2660,6,2))&gt;=4,VALUE(LEFT(A2660,4)),VALUE(LEFT(A2660,4))-1)&amp;"-"&amp;TEXT(MOD(IF(VALUE(MID(A2660,6,2))&gt;=4,VALUE(LEFT(A2660,4)),VALUE(LEFT(A2660,4))-1)+1,100),"00")</f>
        <v>FY2022-23</v>
      </c>
      <c r="D2660" s="0" t="s">
        <v>140</v>
      </c>
      <c r="E2660" s="0" t="s">
        <v>140</v>
      </c>
      <c r="F2660" s="0" t="str">
        <f aca="false">INDEX(Mapping!$B$2:$B$465,MATCH(E2660,Mapping!$A$2:$A$465,0))</f>
        <v>NEEPCO STATIONS</v>
      </c>
      <c r="G2660" s="0" t="str">
        <f aca="false">INDEX(Mapping!$C$2:$C$465,MATCH(E2660,Mapping!$A$2:$A$465,0))</f>
        <v>NEEPCO STATIONS</v>
      </c>
      <c r="H2660" s="2" t="n">
        <v>0.66</v>
      </c>
      <c r="I2660" s="3" t="n">
        <v>0.01</v>
      </c>
    </row>
    <row r="2661" customFormat="false" ht="15" hidden="false" customHeight="false" outlineLevel="0" collapsed="false">
      <c r="A2661" s="0" t="s">
        <v>310</v>
      </c>
      <c r="B2661" s="0" t="n">
        <f aca="false">VALUE(LEFT(A2661,4))</f>
        <v>2023</v>
      </c>
      <c r="C2661" s="0" t="str">
        <f aca="false">"FY"&amp;IF(VALUE(MID(A2661,6,2))&gt;=4,VALUE(LEFT(A2661,4)),VALUE(LEFT(A2661,4))-1)&amp;"-"&amp;TEXT(MOD(IF(VALUE(MID(A2661,6,2))&gt;=4,VALUE(LEFT(A2661,4)),VALUE(LEFT(A2661,4))-1)+1,100),"00")</f>
        <v>FY2022-23</v>
      </c>
      <c r="D2661" s="0" t="s">
        <v>515</v>
      </c>
      <c r="E2661" s="0" t="s">
        <v>515</v>
      </c>
      <c r="F2661" s="0" t="str">
        <f aca="false">INDEX(Mapping!$B$2:$B$465,MATCH(E2661,Mapping!$A$2:$A$465,0))</f>
        <v>SB_SLR</v>
      </c>
      <c r="G2661" s="0" t="str">
        <f aca="false">INDEX(Mapping!$C$2:$C$465,MATCH(E2661,Mapping!$A$2:$A$465,0))</f>
        <v>SB_SLR</v>
      </c>
      <c r="H2661" s="2" t="n">
        <v>0.5</v>
      </c>
      <c r="I2661" s="3" t="n">
        <v>0.01</v>
      </c>
    </row>
    <row r="2662" customFormat="false" ht="15" hidden="false" customHeight="false" outlineLevel="0" collapsed="false">
      <c r="A2662" s="0" t="s">
        <v>310</v>
      </c>
      <c r="B2662" s="0" t="n">
        <f aca="false">VALUE(LEFT(A2662,4))</f>
        <v>2023</v>
      </c>
      <c r="C2662" s="0" t="str">
        <f aca="false">"FY"&amp;IF(VALUE(MID(A2662,6,2))&gt;=4,VALUE(LEFT(A2662,4)),VALUE(LEFT(A2662,4))-1)&amp;"-"&amp;TEXT(MOD(IF(VALUE(MID(A2662,6,2))&gt;=4,VALUE(LEFT(A2662,4)),VALUE(LEFT(A2662,4))-1)+1,100),"00")</f>
        <v>FY2022-23</v>
      </c>
      <c r="D2662" s="0" t="s">
        <v>412</v>
      </c>
      <c r="E2662" s="0" t="s">
        <v>412</v>
      </c>
      <c r="F2662" s="0" t="str">
        <f aca="false">INDEX(Mapping!$B$2:$B$465,MATCH(E2662,Mapping!$A$2:$A$465,0))</f>
        <v>CGPL</v>
      </c>
      <c r="G2662" s="0" t="str">
        <f aca="false">INDEX(Mapping!$C$2:$C$465,MATCH(E2662,Mapping!$A$2:$A$465,0))</f>
        <v>CGPL</v>
      </c>
      <c r="H2662" s="2" t="n">
        <v>0.48</v>
      </c>
      <c r="I2662" s="3" t="n">
        <v>0.01</v>
      </c>
    </row>
    <row r="2663" customFormat="false" ht="15" hidden="false" customHeight="false" outlineLevel="0" collapsed="false">
      <c r="A2663" s="0" t="s">
        <v>310</v>
      </c>
      <c r="B2663" s="0" t="n">
        <f aca="false">VALUE(LEFT(A2663,4))</f>
        <v>2023</v>
      </c>
      <c r="C2663" s="0" t="str">
        <f aca="false">"FY"&amp;IF(VALUE(MID(A2663,6,2))&gt;=4,VALUE(LEFT(A2663,4)),VALUE(LEFT(A2663,4))-1)&amp;"-"&amp;TEXT(MOD(IF(VALUE(MID(A2663,6,2))&gt;=4,VALUE(LEFT(A2663,4)),VALUE(LEFT(A2663,4))-1)+1,100),"00")</f>
        <v>FY2022-23</v>
      </c>
      <c r="D2663" s="0" t="s">
        <v>121</v>
      </c>
      <c r="E2663" s="0" t="s">
        <v>121</v>
      </c>
      <c r="F2663" s="0" t="str">
        <f aca="false">INDEX(Mapping!$B$2:$B$465,MATCH(E2663,Mapping!$A$2:$A$465,0))</f>
        <v>MEGHALAYA</v>
      </c>
      <c r="G2663" s="0" t="str">
        <f aca="false">INDEX(Mapping!$C$2:$C$465,MATCH(E2663,Mapping!$A$2:$A$465,0))</f>
        <v>MEGHALAYA</v>
      </c>
      <c r="H2663" s="2" t="n">
        <v>0.38</v>
      </c>
      <c r="I2663" s="3" t="n">
        <v>0.01</v>
      </c>
    </row>
    <row r="2664" customFormat="false" ht="15" hidden="false" customHeight="false" outlineLevel="0" collapsed="false">
      <c r="A2664" s="0" t="s">
        <v>310</v>
      </c>
      <c r="B2664" s="0" t="n">
        <f aca="false">VALUE(LEFT(A2664,4))</f>
        <v>2023</v>
      </c>
      <c r="C2664" s="0" t="str">
        <f aca="false">"FY"&amp;IF(VALUE(MID(A2664,6,2))&gt;=4,VALUE(LEFT(A2664,4)),VALUE(LEFT(A2664,4))-1)&amp;"-"&amp;TEXT(MOD(IF(VALUE(MID(A2664,6,2))&gt;=4,VALUE(LEFT(A2664,4)),VALUE(LEFT(A2664,4))-1)+1,100),"00")</f>
        <v>FY2022-23</v>
      </c>
      <c r="D2664" s="0" t="s">
        <v>190</v>
      </c>
      <c r="E2664" s="0" t="s">
        <v>190</v>
      </c>
      <c r="F2664" s="0" t="str">
        <f aca="false">INDEX(Mapping!$B$2:$B$465,MATCH(E2664,Mapping!$A$2:$A$465,0))</f>
        <v>JORETHANG</v>
      </c>
      <c r="G2664" s="0" t="str">
        <f aca="false">INDEX(Mapping!$C$2:$C$465,MATCH(E2664,Mapping!$A$2:$A$465,0))</f>
        <v>JORETHANG</v>
      </c>
      <c r="H2664" s="2" t="n">
        <v>0.25</v>
      </c>
      <c r="I2664" s="3" t="n">
        <v>0.01</v>
      </c>
    </row>
    <row r="2665" customFormat="false" ht="15" hidden="false" customHeight="false" outlineLevel="0" collapsed="false">
      <c r="A2665" s="0" t="s">
        <v>310</v>
      </c>
      <c r="B2665" s="0" t="n">
        <f aca="false">VALUE(LEFT(A2665,4))</f>
        <v>2023</v>
      </c>
      <c r="C2665" s="0" t="str">
        <f aca="false">"FY"&amp;IF(VALUE(MID(A2665,6,2))&gt;=4,VALUE(LEFT(A2665,4)),VALUE(LEFT(A2665,4))-1)&amp;"-"&amp;TEXT(MOD(IF(VALUE(MID(A2665,6,2))&gt;=4,VALUE(LEFT(A2665,4)),VALUE(LEFT(A2665,4))-1)+1,100),"00")</f>
        <v>FY2022-23</v>
      </c>
      <c r="D2665" s="0" t="s">
        <v>194</v>
      </c>
      <c r="E2665" s="0" t="s">
        <v>194</v>
      </c>
      <c r="F2665" s="0" t="str">
        <f aca="false">INDEX(Mapping!$B$2:$B$465,MATCH(E2665,Mapping!$A$2:$A$465,0))</f>
        <v>TASHIDENG HEP</v>
      </c>
      <c r="G2665" s="0" t="str">
        <f aca="false">INDEX(Mapping!$C$2:$C$465,MATCH(E2665,Mapping!$A$2:$A$465,0))</f>
        <v>TASHIDENG HEP</v>
      </c>
      <c r="H2665" s="2" t="n">
        <v>0.25</v>
      </c>
      <c r="I2665" s="3" t="n">
        <v>0.005</v>
      </c>
    </row>
    <row r="2666" customFormat="false" ht="15" hidden="false" customHeight="false" outlineLevel="0" collapsed="false">
      <c r="A2666" s="0" t="s">
        <v>310</v>
      </c>
      <c r="B2666" s="0" t="n">
        <f aca="false">VALUE(LEFT(A2666,4))</f>
        <v>2023</v>
      </c>
      <c r="C2666" s="0" t="str">
        <f aca="false">"FY"&amp;IF(VALUE(MID(A2666,6,2))&gt;=4,VALUE(LEFT(A2666,4)),VALUE(LEFT(A2666,4))-1)&amp;"-"&amp;TEXT(MOD(IF(VALUE(MID(A2666,6,2))&gt;=4,VALUE(LEFT(A2666,4)),VALUE(LEFT(A2666,4))-1)+1,100),"00")</f>
        <v>FY2022-23</v>
      </c>
      <c r="D2666" s="0" t="s">
        <v>184</v>
      </c>
      <c r="E2666" s="0" t="s">
        <v>184</v>
      </c>
      <c r="F2666" s="0" t="str">
        <f aca="false">INDEX(Mapping!$B$2:$B$465,MATCH(E2666,Mapping!$A$2:$A$465,0))</f>
        <v>GMR KAMALANGA</v>
      </c>
      <c r="G2666" s="0" t="str">
        <f aca="false">INDEX(Mapping!$C$2:$C$465,MATCH(E2666,Mapping!$A$2:$A$465,0))</f>
        <v>GMR ENERGY</v>
      </c>
      <c r="H2666" s="2" t="n">
        <v>0.07</v>
      </c>
      <c r="I2666" s="3" t="n">
        <v>0.001</v>
      </c>
    </row>
    <row r="2667" customFormat="false" ht="15" hidden="false" customHeight="false" outlineLevel="0" collapsed="false">
      <c r="A2667" s="0" t="s">
        <v>310</v>
      </c>
      <c r="B2667" s="0" t="n">
        <f aca="false">VALUE(LEFT(A2667,4))</f>
        <v>2023</v>
      </c>
      <c r="C2667" s="0" t="str">
        <f aca="false">"FY"&amp;IF(VALUE(MID(A2667,6,2))&gt;=4,VALUE(LEFT(A2667,4)),VALUE(LEFT(A2667,4))-1)&amp;"-"&amp;TEXT(MOD(IF(VALUE(MID(A2667,6,2))&gt;=4,VALUE(LEFT(A2667,4)),VALUE(LEFT(A2667,4))-1)+1,100),"00")</f>
        <v>FY2022-23</v>
      </c>
      <c r="D2667" s="0" t="s">
        <v>42</v>
      </c>
      <c r="E2667" s="0" t="s">
        <v>42</v>
      </c>
      <c r="F2667" s="0" t="str">
        <f aca="false">INDEX(Mapping!$B$2:$B$465,MATCH(E2667,Mapping!$A$2:$A$465,0))</f>
        <v>PUNJAB</v>
      </c>
      <c r="G2667" s="0" t="str">
        <f aca="false">INDEX(Mapping!$C$2:$C$465,MATCH(E2667,Mapping!$A$2:$A$465,0))</f>
        <v>PUNJAB</v>
      </c>
      <c r="H2667" s="2" t="n">
        <v>0.04</v>
      </c>
      <c r="I2667" s="3" t="n">
        <v>0.001</v>
      </c>
    </row>
    <row r="2668" customFormat="false" ht="15" hidden="false" customHeight="false" outlineLevel="0" collapsed="false">
      <c r="A2668" s="0" t="s">
        <v>524</v>
      </c>
      <c r="B2668" s="0" t="n">
        <f aca="false">VALUE(LEFT(A2668,4))</f>
        <v>2023</v>
      </c>
      <c r="C2668" s="0" t="str">
        <f aca="false">"FY"&amp;IF(VALUE(MID(A2668,6,2))&gt;=4,VALUE(LEFT(A2668,4)),VALUE(LEFT(A2668,4))-1)&amp;"-"&amp;TEXT(MOD(IF(VALUE(MID(A2668,6,2))&gt;=4,VALUE(LEFT(A2668,4)),VALUE(LEFT(A2668,4))-1)+1,100),"00")</f>
        <v>FY2022-23</v>
      </c>
      <c r="D2668" s="0" t="s">
        <v>36</v>
      </c>
      <c r="E2668" s="0" t="s">
        <v>36</v>
      </c>
      <c r="F2668" s="0" t="str">
        <f aca="false">INDEX(Mapping!$B$2:$B$465,MATCH(E2668,Mapping!$A$2:$A$465,0))</f>
        <v>UTTAR PRADESH</v>
      </c>
      <c r="G2668" s="0" t="str">
        <f aca="false">INDEX(Mapping!$C$2:$C$465,MATCH(E2668,Mapping!$A$2:$A$465,0))</f>
        <v>UTTAR PRADESH</v>
      </c>
      <c r="H2668" s="2" t="n">
        <v>1099.8</v>
      </c>
      <c r="I2668" s="3" t="n">
        <v>23.61</v>
      </c>
    </row>
    <row r="2669" customFormat="false" ht="15" hidden="false" customHeight="false" outlineLevel="0" collapsed="false">
      <c r="A2669" s="0" t="s">
        <v>524</v>
      </c>
      <c r="B2669" s="0" t="n">
        <f aca="false">VALUE(LEFT(A2669,4))</f>
        <v>2023</v>
      </c>
      <c r="C2669" s="0" t="str">
        <f aca="false">"FY"&amp;IF(VALUE(MID(A2669,6,2))&gt;=4,VALUE(LEFT(A2669,4)),VALUE(LEFT(A2669,4))-1)&amp;"-"&amp;TEXT(MOD(IF(VALUE(MID(A2669,6,2))&gt;=4,VALUE(LEFT(A2669,4)),VALUE(LEFT(A2669,4))-1)+1,100),"00")</f>
        <v>FY2022-23</v>
      </c>
      <c r="D2669" s="0" t="s">
        <v>45</v>
      </c>
      <c r="E2669" s="0" t="s">
        <v>45</v>
      </c>
      <c r="F2669" s="0" t="str">
        <f aca="false">INDEX(Mapping!$B$2:$B$465,MATCH(E2669,Mapping!$A$2:$A$465,0))</f>
        <v>BIHAR</v>
      </c>
      <c r="G2669" s="0" t="str">
        <f aca="false">INDEX(Mapping!$C$2:$C$465,MATCH(E2669,Mapping!$A$2:$A$465,0))</f>
        <v>BIHAR</v>
      </c>
      <c r="H2669" s="2" t="n">
        <v>907.62</v>
      </c>
      <c r="I2669" s="3" t="n">
        <v>19.48</v>
      </c>
    </row>
    <row r="2670" customFormat="false" ht="15" hidden="false" customHeight="false" outlineLevel="0" collapsed="false">
      <c r="A2670" s="0" t="s">
        <v>524</v>
      </c>
      <c r="B2670" s="0" t="n">
        <f aca="false">VALUE(LEFT(A2670,4))</f>
        <v>2023</v>
      </c>
      <c r="C2670" s="0" t="str">
        <f aca="false">"FY"&amp;IF(VALUE(MID(A2670,6,2))&gt;=4,VALUE(LEFT(A2670,4)),VALUE(LEFT(A2670,4))-1)&amp;"-"&amp;TEXT(MOD(IF(VALUE(MID(A2670,6,2))&gt;=4,VALUE(LEFT(A2670,4)),VALUE(LEFT(A2670,4))-1)+1,100),"00")</f>
        <v>FY2022-23</v>
      </c>
      <c r="D2670" s="0" t="s">
        <v>84</v>
      </c>
      <c r="E2670" s="0" t="s">
        <v>84</v>
      </c>
      <c r="F2670" s="0" t="str">
        <f aca="false">INDEX(Mapping!$B$2:$B$465,MATCH(E2670,Mapping!$A$2:$A$465,0))</f>
        <v>DB POWER</v>
      </c>
      <c r="G2670" s="0" t="str">
        <f aca="false">INDEX(Mapping!$C$2:$C$465,MATCH(E2670,Mapping!$A$2:$A$465,0))</f>
        <v>DB POWER</v>
      </c>
      <c r="H2670" s="2" t="n">
        <v>214.05</v>
      </c>
      <c r="I2670" s="3" t="n">
        <v>4.59</v>
      </c>
    </row>
    <row r="2671" customFormat="false" ht="15" hidden="false" customHeight="false" outlineLevel="0" collapsed="false">
      <c r="A2671" s="0" t="s">
        <v>524</v>
      </c>
      <c r="B2671" s="0" t="n">
        <f aca="false">VALUE(LEFT(A2671,4))</f>
        <v>2023</v>
      </c>
      <c r="C2671" s="0" t="str">
        <f aca="false">"FY"&amp;IF(VALUE(MID(A2671,6,2))&gt;=4,VALUE(LEFT(A2671,4)),VALUE(LEFT(A2671,4))-1)&amp;"-"&amp;TEXT(MOD(IF(VALUE(MID(A2671,6,2))&gt;=4,VALUE(LEFT(A2671,4)),VALUE(LEFT(A2671,4))-1)+1,100),"00")</f>
        <v>FY2022-23</v>
      </c>
      <c r="D2671" s="0" t="s">
        <v>85</v>
      </c>
      <c r="E2671" s="0" t="s">
        <v>85</v>
      </c>
      <c r="F2671" s="0" t="str">
        <f aca="false">INDEX(Mapping!$B$2:$B$465,MATCH(E2671,Mapping!$A$2:$A$465,0))</f>
        <v>ADANI POWER - RAIPUR TPP (EX-GMR CHHATTISGARH)</v>
      </c>
      <c r="G2671" s="0" t="str">
        <f aca="false">INDEX(Mapping!$C$2:$C$465,MATCH(E2671,Mapping!$A$2:$A$465,0))</f>
        <v>ADANI POWER (ALL PLANTS)</v>
      </c>
      <c r="H2671" s="2" t="n">
        <v>175.59</v>
      </c>
      <c r="I2671" s="3" t="n">
        <v>3.77</v>
      </c>
    </row>
    <row r="2672" customFormat="false" ht="15" hidden="false" customHeight="false" outlineLevel="0" collapsed="false">
      <c r="A2672" s="0" t="s">
        <v>524</v>
      </c>
      <c r="B2672" s="0" t="n">
        <f aca="false">VALUE(LEFT(A2672,4))</f>
        <v>2023</v>
      </c>
      <c r="C2672" s="0" t="str">
        <f aca="false">"FY"&amp;IF(VALUE(MID(A2672,6,2))&gt;=4,VALUE(LEFT(A2672,4)),VALUE(LEFT(A2672,4))-1)&amp;"-"&amp;TEXT(MOD(IF(VALUE(MID(A2672,6,2))&gt;=4,VALUE(LEFT(A2672,4)),VALUE(LEFT(A2672,4))-1)+1,100),"00")</f>
        <v>FY2022-23</v>
      </c>
      <c r="D2672" s="0" t="s">
        <v>43</v>
      </c>
      <c r="E2672" s="0" t="s">
        <v>43</v>
      </c>
      <c r="F2672" s="0" t="str">
        <f aca="false">INDEX(Mapping!$B$2:$B$465,MATCH(E2672,Mapping!$A$2:$A$465,0))</f>
        <v>ODISHA</v>
      </c>
      <c r="G2672" s="0" t="str">
        <f aca="false">INDEX(Mapping!$C$2:$C$465,MATCH(E2672,Mapping!$A$2:$A$465,0))</f>
        <v>ODISHA</v>
      </c>
      <c r="H2672" s="2" t="n">
        <v>155.1</v>
      </c>
      <c r="I2672" s="3" t="n">
        <v>3.33</v>
      </c>
    </row>
    <row r="2673" customFormat="false" ht="15" hidden="false" customHeight="false" outlineLevel="0" collapsed="false">
      <c r="A2673" s="0" t="s">
        <v>524</v>
      </c>
      <c r="B2673" s="0" t="n">
        <f aca="false">VALUE(LEFT(A2673,4))</f>
        <v>2023</v>
      </c>
      <c r="C2673" s="0" t="str">
        <f aca="false">"FY"&amp;IF(VALUE(MID(A2673,6,2))&gt;=4,VALUE(LEFT(A2673,4)),VALUE(LEFT(A2673,4))-1)&amp;"-"&amp;TEXT(MOD(IF(VALUE(MID(A2673,6,2))&gt;=4,VALUE(LEFT(A2673,4)),VALUE(LEFT(A2673,4))-1)+1,100),"00")</f>
        <v>FY2022-23</v>
      </c>
      <c r="D2673" s="0" t="s">
        <v>39</v>
      </c>
      <c r="E2673" s="0" t="s">
        <v>39</v>
      </c>
      <c r="F2673" s="0" t="str">
        <f aca="false">INDEX(Mapping!$B$2:$B$465,MATCH(E2673,Mapping!$A$2:$A$465,0))</f>
        <v>WEST BENGAL</v>
      </c>
      <c r="G2673" s="0" t="str">
        <f aca="false">INDEX(Mapping!$C$2:$C$465,MATCH(E2673,Mapping!$A$2:$A$465,0))</f>
        <v>WEST BENGAL</v>
      </c>
      <c r="H2673" s="2" t="n">
        <v>148.84</v>
      </c>
      <c r="I2673" s="3" t="n">
        <v>3.19</v>
      </c>
    </row>
    <row r="2674" customFormat="false" ht="15" hidden="false" customHeight="false" outlineLevel="0" collapsed="false">
      <c r="A2674" s="0" t="s">
        <v>524</v>
      </c>
      <c r="B2674" s="0" t="n">
        <f aca="false">VALUE(LEFT(A2674,4))</f>
        <v>2023</v>
      </c>
      <c r="C2674" s="0" t="str">
        <f aca="false">"FY"&amp;IF(VALUE(MID(A2674,6,2))&gt;=4,VALUE(LEFT(A2674,4)),VALUE(LEFT(A2674,4))-1)&amp;"-"&amp;TEXT(MOD(IF(VALUE(MID(A2674,6,2))&gt;=4,VALUE(LEFT(A2674,4)),VALUE(LEFT(A2674,4))-1)+1,100),"00")</f>
        <v>FY2022-23</v>
      </c>
      <c r="D2674" s="0" t="s">
        <v>79</v>
      </c>
      <c r="E2674" s="0" t="s">
        <v>79</v>
      </c>
      <c r="F2674" s="0" t="str">
        <f aca="false">INDEX(Mapping!$B$2:$B$465,MATCH(E2674,Mapping!$A$2:$A$465,0))</f>
        <v>MAHAN ENERGEN (EX-ESSAR POWER MP)</v>
      </c>
      <c r="G2674" s="0" t="str">
        <f aca="false">INDEX(Mapping!$C$2:$C$465,MATCH(E2674,Mapping!$A$2:$A$465,0))</f>
        <v>ADANI POWER (ALL PLANTS)</v>
      </c>
      <c r="H2674" s="2" t="n">
        <v>139.83</v>
      </c>
      <c r="I2674" s="3" t="n">
        <v>3</v>
      </c>
    </row>
    <row r="2675" customFormat="false" ht="15" hidden="false" customHeight="false" outlineLevel="0" collapsed="false">
      <c r="A2675" s="0" t="s">
        <v>524</v>
      </c>
      <c r="B2675" s="0" t="n">
        <f aca="false">VALUE(LEFT(A2675,4))</f>
        <v>2023</v>
      </c>
      <c r="C2675" s="0" t="str">
        <f aca="false">"FY"&amp;IF(VALUE(MID(A2675,6,2))&gt;=4,VALUE(LEFT(A2675,4)),VALUE(LEFT(A2675,4))-1)&amp;"-"&amp;TEXT(MOD(IF(VALUE(MID(A2675,6,2))&gt;=4,VALUE(LEFT(A2675,4)),VALUE(LEFT(A2675,4))-1)+1,100),"00")</f>
        <v>FY2022-23</v>
      </c>
      <c r="D2675" s="0" t="s">
        <v>67</v>
      </c>
      <c r="E2675" s="0" t="s">
        <v>67</v>
      </c>
      <c r="F2675" s="0" t="str">
        <f aca="false">INDEX(Mapping!$B$2:$B$465,MATCH(E2675,Mapping!$A$2:$A$465,0))</f>
        <v>JINDAL POWER LTD - STAGE 2</v>
      </c>
      <c r="G2675" s="0" t="str">
        <f aca="false">INDEX(Mapping!$C$2:$C$465,MATCH(E2675,Mapping!$A$2:$A$465,0))</f>
        <v>JINDAL POWER LTD (BOTH STAGES)</v>
      </c>
      <c r="H2675" s="2" t="n">
        <v>132.08</v>
      </c>
      <c r="I2675" s="3" t="n">
        <v>2.83</v>
      </c>
    </row>
    <row r="2676" customFormat="false" ht="15" hidden="false" customHeight="false" outlineLevel="0" collapsed="false">
      <c r="A2676" s="0" t="s">
        <v>524</v>
      </c>
      <c r="B2676" s="0" t="n">
        <f aca="false">VALUE(LEFT(A2676,4))</f>
        <v>2023</v>
      </c>
      <c r="C2676" s="0" t="str">
        <f aca="false">"FY"&amp;IF(VALUE(MID(A2676,6,2))&gt;=4,VALUE(LEFT(A2676,4)),VALUE(LEFT(A2676,4))-1)&amp;"-"&amp;TEXT(MOD(IF(VALUE(MID(A2676,6,2))&gt;=4,VALUE(LEFT(A2676,4)),VALUE(LEFT(A2676,4))-1)+1,100),"00")</f>
        <v>FY2022-23</v>
      </c>
      <c r="D2676" s="0" t="s">
        <v>48</v>
      </c>
      <c r="E2676" s="0" t="s">
        <v>48</v>
      </c>
      <c r="F2676" s="0" t="str">
        <f aca="false">INDEX(Mapping!$B$2:$B$465,MATCH(E2676,Mapping!$A$2:$A$465,0))</f>
        <v>DELHI</v>
      </c>
      <c r="G2676" s="0" t="str">
        <f aca="false">INDEX(Mapping!$C$2:$C$465,MATCH(E2676,Mapping!$A$2:$A$465,0))</f>
        <v>DELHI</v>
      </c>
      <c r="H2676" s="2" t="n">
        <v>119.16</v>
      </c>
      <c r="I2676" s="3" t="n">
        <v>2.56</v>
      </c>
    </row>
    <row r="2677" customFormat="false" ht="15" hidden="false" customHeight="false" outlineLevel="0" collapsed="false">
      <c r="A2677" s="0" t="s">
        <v>524</v>
      </c>
      <c r="B2677" s="0" t="n">
        <f aca="false">VALUE(LEFT(A2677,4))</f>
        <v>2023</v>
      </c>
      <c r="C2677" s="0" t="str">
        <f aca="false">"FY"&amp;IF(VALUE(MID(A2677,6,2))&gt;=4,VALUE(LEFT(A2677,4)),VALUE(LEFT(A2677,4))-1)&amp;"-"&amp;TEXT(MOD(IF(VALUE(MID(A2677,6,2))&gt;=4,VALUE(LEFT(A2677,4)),VALUE(LEFT(A2677,4))-1)+1,100),"00")</f>
        <v>FY2022-23</v>
      </c>
      <c r="D2677" s="0" t="s">
        <v>37</v>
      </c>
      <c r="E2677" s="0" t="s">
        <v>37</v>
      </c>
      <c r="F2677" s="0" t="str">
        <f aca="false">INDEX(Mapping!$B$2:$B$465,MATCH(E2677,Mapping!$A$2:$A$465,0))</f>
        <v>MAHARASHTRA</v>
      </c>
      <c r="G2677" s="0" t="str">
        <f aca="false">INDEX(Mapping!$C$2:$C$465,MATCH(E2677,Mapping!$A$2:$A$465,0))</f>
        <v>MAHARASHTRA</v>
      </c>
      <c r="H2677" s="2" t="n">
        <v>117.3</v>
      </c>
      <c r="I2677" s="3" t="n">
        <v>2.52</v>
      </c>
    </row>
    <row r="2678" customFormat="false" ht="15" hidden="false" customHeight="false" outlineLevel="0" collapsed="false">
      <c r="A2678" s="0" t="s">
        <v>524</v>
      </c>
      <c r="B2678" s="0" t="n">
        <f aca="false">VALUE(LEFT(A2678,4))</f>
        <v>2023</v>
      </c>
      <c r="C2678" s="0" t="str">
        <f aca="false">"FY"&amp;IF(VALUE(MID(A2678,6,2))&gt;=4,VALUE(LEFT(A2678,4)),VALUE(LEFT(A2678,4))-1)&amp;"-"&amp;TEXT(MOD(IF(VALUE(MID(A2678,6,2))&gt;=4,VALUE(LEFT(A2678,4)),VALUE(LEFT(A2678,4))-1)+1,100),"00")</f>
        <v>FY2022-23</v>
      </c>
      <c r="D2678" s="0" t="s">
        <v>57</v>
      </c>
      <c r="E2678" s="0" t="s">
        <v>57</v>
      </c>
      <c r="F2678" s="0" t="str">
        <f aca="false">INDEX(Mapping!$B$2:$B$465,MATCH(E2678,Mapping!$A$2:$A$465,0))</f>
        <v>SEIL ENERGY INDIA (EX-SEMBCORP)</v>
      </c>
      <c r="G2678" s="0" t="str">
        <f aca="false">INDEX(Mapping!$C$2:$C$465,MATCH(E2678,Mapping!$A$2:$A$465,0))</f>
        <v>SEIL ENERGY INDIA</v>
      </c>
      <c r="H2678" s="2" t="n">
        <v>93.73</v>
      </c>
      <c r="I2678" s="3" t="n">
        <v>2.01</v>
      </c>
    </row>
    <row r="2679" customFormat="false" ht="15" hidden="false" customHeight="false" outlineLevel="0" collapsed="false">
      <c r="A2679" s="0" t="s">
        <v>524</v>
      </c>
      <c r="B2679" s="0" t="n">
        <f aca="false">VALUE(LEFT(A2679,4))</f>
        <v>2023</v>
      </c>
      <c r="C2679" s="0" t="str">
        <f aca="false">"FY"&amp;IF(VALUE(MID(A2679,6,2))&gt;=4,VALUE(LEFT(A2679,4)),VALUE(LEFT(A2679,4))-1)&amp;"-"&amp;TEXT(MOD(IF(VALUE(MID(A2679,6,2))&gt;=4,VALUE(LEFT(A2679,4)),VALUE(LEFT(A2679,4))-1)+1,100),"00")</f>
        <v>FY2022-23</v>
      </c>
      <c r="D2679" s="0" t="s">
        <v>89</v>
      </c>
      <c r="E2679" s="0" t="s">
        <v>89</v>
      </c>
      <c r="F2679" s="0" t="str">
        <f aca="false">INDEX(Mapping!$B$2:$B$465,MATCH(E2679,Mapping!$A$2:$A$465,0))</f>
        <v>MB POWER (MP)</v>
      </c>
      <c r="G2679" s="0" t="str">
        <f aca="false">INDEX(Mapping!$C$2:$C$465,MATCH(E2679,Mapping!$A$2:$A$465,0))</f>
        <v>MB POWER (MP)</v>
      </c>
      <c r="H2679" s="2" t="n">
        <v>90.62</v>
      </c>
      <c r="I2679" s="3" t="n">
        <v>1.95</v>
      </c>
    </row>
    <row r="2680" customFormat="false" ht="15" hidden="false" customHeight="false" outlineLevel="0" collapsed="false">
      <c r="A2680" s="0" t="s">
        <v>524</v>
      </c>
      <c r="B2680" s="0" t="n">
        <f aca="false">VALUE(LEFT(A2680,4))</f>
        <v>2023</v>
      </c>
      <c r="C2680" s="0" t="str">
        <f aca="false">"FY"&amp;IF(VALUE(MID(A2680,6,2))&gt;=4,VALUE(LEFT(A2680,4)),VALUE(LEFT(A2680,4))-1)&amp;"-"&amp;TEXT(MOD(IF(VALUE(MID(A2680,6,2))&gt;=4,VALUE(LEFT(A2680,4)),VALUE(LEFT(A2680,4))-1)+1,100),"00")</f>
        <v>FY2022-23</v>
      </c>
      <c r="D2680" s="0" t="s">
        <v>82</v>
      </c>
      <c r="E2680" s="0" t="s">
        <v>82</v>
      </c>
      <c r="F2680" s="0" t="str">
        <f aca="false">INDEX(Mapping!$B$2:$B$465,MATCH(E2680,Mapping!$A$2:$A$465,0))</f>
        <v>JINDAL INDIA THERMAL POWER (JITPL)</v>
      </c>
      <c r="G2680" s="0" t="str">
        <f aca="false">INDEX(Mapping!$C$2:$C$465,MATCH(E2680,Mapping!$A$2:$A$465,0))</f>
        <v>JINDAL INDIA THERMAL POWER (JITPL)</v>
      </c>
      <c r="H2680" s="2" t="n">
        <v>85.55</v>
      </c>
      <c r="I2680" s="3" t="n">
        <v>1.84</v>
      </c>
    </row>
    <row r="2681" customFormat="false" ht="15" hidden="false" customHeight="false" outlineLevel="0" collapsed="false">
      <c r="A2681" s="0" t="s">
        <v>524</v>
      </c>
      <c r="B2681" s="0" t="n">
        <f aca="false">VALUE(LEFT(A2681,4))</f>
        <v>2023</v>
      </c>
      <c r="C2681" s="0" t="str">
        <f aca="false">"FY"&amp;IF(VALUE(MID(A2681,6,2))&gt;=4,VALUE(LEFT(A2681,4)),VALUE(LEFT(A2681,4))-1)&amp;"-"&amp;TEXT(MOD(IF(VALUE(MID(A2681,6,2))&gt;=4,VALUE(LEFT(A2681,4)),VALUE(LEFT(A2681,4))-1)+1,100),"00")</f>
        <v>FY2022-23</v>
      </c>
      <c r="D2681" s="0" t="s">
        <v>65</v>
      </c>
      <c r="E2681" s="0" t="s">
        <v>65</v>
      </c>
      <c r="F2681" s="0" t="str">
        <f aca="false">INDEX(Mapping!$B$2:$B$465,MATCH(E2681,Mapping!$A$2:$A$465,0))</f>
        <v>JAYPEE NIGRIE STPP</v>
      </c>
      <c r="G2681" s="0" t="str">
        <f aca="false">INDEX(Mapping!$C$2:$C$465,MATCH(E2681,Mapping!$A$2:$A$465,0))</f>
        <v>JAYPEE NIGRIE STPP</v>
      </c>
      <c r="H2681" s="2" t="n">
        <v>83.93</v>
      </c>
      <c r="I2681" s="3" t="n">
        <v>1.8</v>
      </c>
    </row>
    <row r="2682" customFormat="false" ht="15" hidden="false" customHeight="false" outlineLevel="0" collapsed="false">
      <c r="A2682" s="0" t="s">
        <v>524</v>
      </c>
      <c r="B2682" s="0" t="n">
        <f aca="false">VALUE(LEFT(A2682,4))</f>
        <v>2023</v>
      </c>
      <c r="C2682" s="0" t="str">
        <f aca="false">"FY"&amp;IF(VALUE(MID(A2682,6,2))&gt;=4,VALUE(LEFT(A2682,4)),VALUE(LEFT(A2682,4))-1)&amp;"-"&amp;TEXT(MOD(IF(VALUE(MID(A2682,6,2))&gt;=4,VALUE(LEFT(A2682,4)),VALUE(LEFT(A2682,4))-1)+1,100),"00")</f>
        <v>FY2022-23</v>
      </c>
      <c r="D2682" s="0" t="s">
        <v>47</v>
      </c>
      <c r="E2682" s="0" t="s">
        <v>47</v>
      </c>
      <c r="F2682" s="0" t="str">
        <f aca="false">INDEX(Mapping!$B$2:$B$465,MATCH(E2682,Mapping!$A$2:$A$465,0))</f>
        <v>KARNATAKA</v>
      </c>
      <c r="G2682" s="0" t="str">
        <f aca="false">INDEX(Mapping!$C$2:$C$465,MATCH(E2682,Mapping!$A$2:$A$465,0))</f>
        <v>KARNATAKA</v>
      </c>
      <c r="H2682" s="2" t="n">
        <v>79.7</v>
      </c>
      <c r="I2682" s="3" t="n">
        <v>1.71</v>
      </c>
    </row>
    <row r="2683" customFormat="false" ht="15" hidden="false" customHeight="false" outlineLevel="0" collapsed="false">
      <c r="A2683" s="0" t="s">
        <v>524</v>
      </c>
      <c r="B2683" s="0" t="n">
        <f aca="false">VALUE(LEFT(A2683,4))</f>
        <v>2023</v>
      </c>
      <c r="C2683" s="0" t="str">
        <f aca="false">"FY"&amp;IF(VALUE(MID(A2683,6,2))&gt;=4,VALUE(LEFT(A2683,4)),VALUE(LEFT(A2683,4))-1)&amp;"-"&amp;TEXT(MOD(IF(VALUE(MID(A2683,6,2))&gt;=4,VALUE(LEFT(A2683,4)),VALUE(LEFT(A2683,4))-1)+1,100),"00")</f>
        <v>FY2022-23</v>
      </c>
      <c r="D2683" s="0" t="s">
        <v>40</v>
      </c>
      <c r="E2683" s="0" t="s">
        <v>40</v>
      </c>
      <c r="F2683" s="0" t="str">
        <f aca="false">INDEX(Mapping!$B$2:$B$465,MATCH(E2683,Mapping!$A$2:$A$465,0))</f>
        <v>TAMIL NADU</v>
      </c>
      <c r="G2683" s="0" t="str">
        <f aca="false">INDEX(Mapping!$C$2:$C$465,MATCH(E2683,Mapping!$A$2:$A$465,0))</f>
        <v>TAMIL NADU</v>
      </c>
      <c r="H2683" s="2" t="n">
        <v>75.79</v>
      </c>
      <c r="I2683" s="3" t="n">
        <v>1.63</v>
      </c>
    </row>
    <row r="2684" customFormat="false" ht="15" hidden="false" customHeight="false" outlineLevel="0" collapsed="false">
      <c r="A2684" s="0" t="s">
        <v>524</v>
      </c>
      <c r="B2684" s="0" t="n">
        <f aca="false">VALUE(LEFT(A2684,4))</f>
        <v>2023</v>
      </c>
      <c r="C2684" s="0" t="str">
        <f aca="false">"FY"&amp;IF(VALUE(MID(A2684,6,2))&gt;=4,VALUE(LEFT(A2684,4)),VALUE(LEFT(A2684,4))-1)&amp;"-"&amp;TEXT(MOD(IF(VALUE(MID(A2684,6,2))&gt;=4,VALUE(LEFT(A2684,4)),VALUE(LEFT(A2684,4))-1)+1,100),"00")</f>
        <v>FY2022-23</v>
      </c>
      <c r="D2684" s="0" t="s">
        <v>46</v>
      </c>
      <c r="E2684" s="0" t="s">
        <v>46</v>
      </c>
      <c r="F2684" s="0" t="str">
        <f aca="false">INDEX(Mapping!$B$2:$B$465,MATCH(E2684,Mapping!$A$2:$A$465,0))</f>
        <v>CHHATTISGARH</v>
      </c>
      <c r="G2684" s="0" t="str">
        <f aca="false">INDEX(Mapping!$C$2:$C$465,MATCH(E2684,Mapping!$A$2:$A$465,0))</f>
        <v>CHHATTISGARH</v>
      </c>
      <c r="H2684" s="2" t="n">
        <v>75.12</v>
      </c>
      <c r="I2684" s="3" t="n">
        <v>1.61</v>
      </c>
    </row>
    <row r="2685" customFormat="false" ht="15" hidden="false" customHeight="false" outlineLevel="0" collapsed="false">
      <c r="A2685" s="0" t="s">
        <v>524</v>
      </c>
      <c r="B2685" s="0" t="n">
        <f aca="false">VALUE(LEFT(A2685,4))</f>
        <v>2023</v>
      </c>
      <c r="C2685" s="0" t="str">
        <f aca="false">"FY"&amp;IF(VALUE(MID(A2685,6,2))&gt;=4,VALUE(LEFT(A2685,4)),VALUE(LEFT(A2685,4))-1)&amp;"-"&amp;TEXT(MOD(IF(VALUE(MID(A2685,6,2))&gt;=4,VALUE(LEFT(A2685,4)),VALUE(LEFT(A2685,4))-1)+1,100),"00")</f>
        <v>FY2022-23</v>
      </c>
      <c r="D2685" s="0" t="s">
        <v>49</v>
      </c>
      <c r="E2685" s="0" t="s">
        <v>49</v>
      </c>
      <c r="F2685" s="0" t="str">
        <f aca="false">INDEX(Mapping!$B$2:$B$465,MATCH(E2685,Mapping!$A$2:$A$465,0))</f>
        <v>MADHYA PRADESH</v>
      </c>
      <c r="G2685" s="0" t="str">
        <f aca="false">INDEX(Mapping!$C$2:$C$465,MATCH(E2685,Mapping!$A$2:$A$465,0))</f>
        <v>MADHYA PRADESH</v>
      </c>
      <c r="H2685" s="2" t="n">
        <v>72.44</v>
      </c>
      <c r="I2685" s="3" t="n">
        <v>1.55</v>
      </c>
    </row>
    <row r="2686" customFormat="false" ht="15" hidden="false" customHeight="false" outlineLevel="0" collapsed="false">
      <c r="A2686" s="0" t="s">
        <v>524</v>
      </c>
      <c r="B2686" s="0" t="n">
        <f aca="false">VALUE(LEFT(A2686,4))</f>
        <v>2023</v>
      </c>
      <c r="C2686" s="0" t="str">
        <f aca="false">"FY"&amp;IF(VALUE(MID(A2686,6,2))&gt;=4,VALUE(LEFT(A2686,4)),VALUE(LEFT(A2686,4))-1)&amp;"-"&amp;TEXT(MOD(IF(VALUE(MID(A2686,6,2))&gt;=4,VALUE(LEFT(A2686,4)),VALUE(LEFT(A2686,4))-1)+1,100),"00")</f>
        <v>FY2022-23</v>
      </c>
      <c r="D2686" s="0" t="s">
        <v>72</v>
      </c>
      <c r="E2686" s="0" t="s">
        <v>72</v>
      </c>
      <c r="F2686" s="0" t="str">
        <f aca="false">INDEX(Mapping!$B$2:$B$465,MATCH(E2686,Mapping!$A$2:$A$465,0))</f>
        <v>JINDAL POWER LTD - STAGE 1</v>
      </c>
      <c r="G2686" s="0" t="str">
        <f aca="false">INDEX(Mapping!$C$2:$C$465,MATCH(E2686,Mapping!$A$2:$A$465,0))</f>
        <v>JINDAL POWER LTD (BOTH STAGES)</v>
      </c>
      <c r="H2686" s="2" t="n">
        <v>63.87</v>
      </c>
      <c r="I2686" s="3" t="n">
        <v>1.37</v>
      </c>
    </row>
    <row r="2687" customFormat="false" ht="15" hidden="false" customHeight="false" outlineLevel="0" collapsed="false">
      <c r="A2687" s="0" t="s">
        <v>524</v>
      </c>
      <c r="B2687" s="0" t="n">
        <f aca="false">VALUE(LEFT(A2687,4))</f>
        <v>2023</v>
      </c>
      <c r="C2687" s="0" t="str">
        <f aca="false">"FY"&amp;IF(VALUE(MID(A2687,6,2))&gt;=4,VALUE(LEFT(A2687,4)),VALUE(LEFT(A2687,4))-1)&amp;"-"&amp;TEXT(MOD(IF(VALUE(MID(A2687,6,2))&gt;=4,VALUE(LEFT(A2687,4)),VALUE(LEFT(A2687,4))-1)+1,100),"00")</f>
        <v>FY2022-23</v>
      </c>
      <c r="D2687" s="0" t="s">
        <v>53</v>
      </c>
      <c r="E2687" s="0" t="s">
        <v>53</v>
      </c>
      <c r="F2687" s="0" t="str">
        <f aca="false">INDEX(Mapping!$B$2:$B$465,MATCH(E2687,Mapping!$A$2:$A$465,0))</f>
        <v>HIMACHAL PRADESH</v>
      </c>
      <c r="G2687" s="0" t="str">
        <f aca="false">INDEX(Mapping!$C$2:$C$465,MATCH(E2687,Mapping!$A$2:$A$465,0))</f>
        <v>HIMACHAL PRADESH</v>
      </c>
      <c r="H2687" s="2" t="n">
        <v>54.39</v>
      </c>
      <c r="I2687" s="3" t="n">
        <v>1.17</v>
      </c>
    </row>
    <row r="2688" customFormat="false" ht="15" hidden="false" customHeight="false" outlineLevel="0" collapsed="false">
      <c r="A2688" s="0" t="s">
        <v>524</v>
      </c>
      <c r="B2688" s="0" t="n">
        <f aca="false">VALUE(LEFT(A2688,4))</f>
        <v>2023</v>
      </c>
      <c r="C2688" s="0" t="str">
        <f aca="false">"FY"&amp;IF(VALUE(MID(A2688,6,2))&gt;=4,VALUE(LEFT(A2688,4)),VALUE(LEFT(A2688,4))-1)&amp;"-"&amp;TEXT(MOD(IF(VALUE(MID(A2688,6,2))&gt;=4,VALUE(LEFT(A2688,4)),VALUE(LEFT(A2688,4))-1)+1,100),"00")</f>
        <v>FY2022-23</v>
      </c>
      <c r="D2688" s="0" t="s">
        <v>61</v>
      </c>
      <c r="E2688" s="0" t="s">
        <v>61</v>
      </c>
      <c r="F2688" s="0" t="str">
        <f aca="false">INDEX(Mapping!$B$2:$B$465,MATCH(E2688,Mapping!$A$2:$A$465,0))</f>
        <v>ASSAM</v>
      </c>
      <c r="G2688" s="0" t="str">
        <f aca="false">INDEX(Mapping!$C$2:$C$465,MATCH(E2688,Mapping!$A$2:$A$465,0))</f>
        <v>ASSAM</v>
      </c>
      <c r="H2688" s="2" t="n">
        <v>53.21</v>
      </c>
      <c r="I2688" s="3" t="n">
        <v>1.14</v>
      </c>
    </row>
    <row r="2689" customFormat="false" ht="15" hidden="false" customHeight="false" outlineLevel="0" collapsed="false">
      <c r="A2689" s="0" t="s">
        <v>524</v>
      </c>
      <c r="B2689" s="0" t="n">
        <f aca="false">VALUE(LEFT(A2689,4))</f>
        <v>2023</v>
      </c>
      <c r="C2689" s="0" t="str">
        <f aca="false">"FY"&amp;IF(VALUE(MID(A2689,6,2))&gt;=4,VALUE(LEFT(A2689,4)),VALUE(LEFT(A2689,4))-1)&amp;"-"&amp;TEXT(MOD(IF(VALUE(MID(A2689,6,2))&gt;=4,VALUE(LEFT(A2689,4)),VALUE(LEFT(A2689,4))-1)+1,100),"00")</f>
        <v>FY2022-23</v>
      </c>
      <c r="D2689" s="0" t="s">
        <v>71</v>
      </c>
      <c r="E2689" s="0" t="s">
        <v>71</v>
      </c>
      <c r="F2689" s="0" t="str">
        <f aca="false">INDEX(Mapping!$B$2:$B$465,MATCH(E2689,Mapping!$A$2:$A$465,0))</f>
        <v>KERALA</v>
      </c>
      <c r="G2689" s="0" t="str">
        <f aca="false">INDEX(Mapping!$C$2:$C$465,MATCH(E2689,Mapping!$A$2:$A$465,0))</f>
        <v>KERALA</v>
      </c>
      <c r="H2689" s="2" t="n">
        <v>46.69</v>
      </c>
      <c r="I2689" s="3" t="n">
        <v>1</v>
      </c>
    </row>
    <row r="2690" customFormat="false" ht="15" hidden="false" customHeight="false" outlineLevel="0" collapsed="false">
      <c r="A2690" s="0" t="s">
        <v>524</v>
      </c>
      <c r="B2690" s="0" t="n">
        <f aca="false">VALUE(LEFT(A2690,4))</f>
        <v>2023</v>
      </c>
      <c r="C2690" s="0" t="str">
        <f aca="false">"FY"&amp;IF(VALUE(MID(A2690,6,2))&gt;=4,VALUE(LEFT(A2690,4)),VALUE(LEFT(A2690,4))-1)&amp;"-"&amp;TEXT(MOD(IF(VALUE(MID(A2690,6,2))&gt;=4,VALUE(LEFT(A2690,4)),VALUE(LEFT(A2690,4))-1)+1,100),"00")</f>
        <v>FY2022-23</v>
      </c>
      <c r="D2690" s="0" t="s">
        <v>114</v>
      </c>
      <c r="E2690" s="0" t="s">
        <v>114</v>
      </c>
      <c r="F2690" s="0" t="str">
        <f aca="false">INDEX(Mapping!$B$2:$B$465,MATCH(E2690,Mapping!$A$2:$A$465,0))</f>
        <v>ADANI POWER - RAIGARH TPP (EX-REGL)</v>
      </c>
      <c r="G2690" s="0" t="str">
        <f aca="false">INDEX(Mapping!$C$2:$C$465,MATCH(E2690,Mapping!$A$2:$A$465,0))</f>
        <v>ADANI POWER (ALL PLANTS)</v>
      </c>
      <c r="H2690" s="2" t="n">
        <v>44.17</v>
      </c>
      <c r="I2690" s="3" t="n">
        <v>0.95</v>
      </c>
    </row>
    <row r="2691" customFormat="false" ht="15" hidden="false" customHeight="false" outlineLevel="0" collapsed="false">
      <c r="A2691" s="0" t="s">
        <v>524</v>
      </c>
      <c r="B2691" s="0" t="n">
        <f aca="false">VALUE(LEFT(A2691,4))</f>
        <v>2023</v>
      </c>
      <c r="C2691" s="0" t="str">
        <f aca="false">"FY"&amp;IF(VALUE(MID(A2691,6,2))&gt;=4,VALUE(LEFT(A2691,4)),VALUE(LEFT(A2691,4))-1)&amp;"-"&amp;TEXT(MOD(IF(VALUE(MID(A2691,6,2))&gt;=4,VALUE(LEFT(A2691,4)),VALUE(LEFT(A2691,4))-1)+1,100),"00")</f>
        <v>FY2022-23</v>
      </c>
      <c r="D2691" s="0" t="s">
        <v>199</v>
      </c>
      <c r="E2691" s="0" t="s">
        <v>199</v>
      </c>
      <c r="F2691" s="0" t="str">
        <f aca="false">INDEX(Mapping!$B$2:$B$465,MATCH(E2691,Mapping!$A$2:$A$465,0))</f>
        <v>TRIPURA</v>
      </c>
      <c r="G2691" s="0" t="str">
        <f aca="false">INDEX(Mapping!$C$2:$C$465,MATCH(E2691,Mapping!$A$2:$A$465,0))</f>
        <v>TRIPURA</v>
      </c>
      <c r="H2691" s="2" t="n">
        <v>40.83</v>
      </c>
      <c r="I2691" s="3" t="n">
        <v>0.88</v>
      </c>
    </row>
    <row r="2692" customFormat="false" ht="15" hidden="false" customHeight="false" outlineLevel="0" collapsed="false">
      <c r="A2692" s="0" t="s">
        <v>524</v>
      </c>
      <c r="B2692" s="0" t="n">
        <f aca="false">VALUE(LEFT(A2692,4))</f>
        <v>2023</v>
      </c>
      <c r="C2692" s="0" t="str">
        <f aca="false">"FY"&amp;IF(VALUE(MID(A2692,6,2))&gt;=4,VALUE(LEFT(A2692,4)),VALUE(LEFT(A2692,4))-1)&amp;"-"&amp;TEXT(MOD(IF(VALUE(MID(A2692,6,2))&gt;=4,VALUE(LEFT(A2692,4)),VALUE(LEFT(A2692,4))-1)+1,100),"00")</f>
        <v>FY2022-23</v>
      </c>
      <c r="D2692" s="0" t="s">
        <v>116</v>
      </c>
      <c r="E2692" s="0" t="s">
        <v>116</v>
      </c>
      <c r="F2692" s="0" t="str">
        <f aca="false">INDEX(Mapping!$B$2:$B$465,MATCH(E2692,Mapping!$A$2:$A$465,0))</f>
        <v>RKM POWERGEN</v>
      </c>
      <c r="G2692" s="0" t="str">
        <f aca="false">INDEX(Mapping!$C$2:$C$465,MATCH(E2692,Mapping!$A$2:$A$465,0))</f>
        <v>RKM POWERGEN</v>
      </c>
      <c r="H2692" s="2" t="n">
        <v>37.73</v>
      </c>
      <c r="I2692" s="3" t="n">
        <v>0.81</v>
      </c>
    </row>
    <row r="2693" customFormat="false" ht="15" hidden="false" customHeight="false" outlineLevel="0" collapsed="false">
      <c r="A2693" s="0" t="s">
        <v>524</v>
      </c>
      <c r="B2693" s="0" t="n">
        <f aca="false">VALUE(LEFT(A2693,4))</f>
        <v>2023</v>
      </c>
      <c r="C2693" s="0" t="str">
        <f aca="false">"FY"&amp;IF(VALUE(MID(A2693,6,2))&gt;=4,VALUE(LEFT(A2693,4)),VALUE(LEFT(A2693,4))-1)&amp;"-"&amp;TEXT(MOD(IF(VALUE(MID(A2693,6,2))&gt;=4,VALUE(LEFT(A2693,4)),VALUE(LEFT(A2693,4))-1)+1,100),"00")</f>
        <v>FY2022-23</v>
      </c>
      <c r="D2693" s="0" t="s">
        <v>145</v>
      </c>
      <c r="E2693" s="0" t="s">
        <v>145</v>
      </c>
      <c r="F2693" s="0" t="str">
        <f aca="false">INDEX(Mapping!$B$2:$B$465,MATCH(E2693,Mapping!$A$2:$A$465,0))</f>
        <v>JSPL - DCPP</v>
      </c>
      <c r="G2693" s="0" t="str">
        <f aca="false">INDEX(Mapping!$C$2:$C$465,MATCH(E2693,Mapping!$A$2:$A$465,0))</f>
        <v>JSPL</v>
      </c>
      <c r="H2693" s="2" t="n">
        <v>36.03</v>
      </c>
      <c r="I2693" s="3" t="n">
        <v>0.77</v>
      </c>
    </row>
    <row r="2694" customFormat="false" ht="15" hidden="false" customHeight="false" outlineLevel="0" collapsed="false">
      <c r="A2694" s="0" t="s">
        <v>524</v>
      </c>
      <c r="B2694" s="0" t="n">
        <f aca="false">VALUE(LEFT(A2694,4))</f>
        <v>2023</v>
      </c>
      <c r="C2694" s="0" t="str">
        <f aca="false">"FY"&amp;IF(VALUE(MID(A2694,6,2))&gt;=4,VALUE(LEFT(A2694,4)),VALUE(LEFT(A2694,4))-1)&amp;"-"&amp;TEXT(MOD(IF(VALUE(MID(A2694,6,2))&gt;=4,VALUE(LEFT(A2694,4)),VALUE(LEFT(A2694,4))-1)+1,100),"00")</f>
        <v>FY2022-23</v>
      </c>
      <c r="D2694" s="0" t="s">
        <v>169</v>
      </c>
      <c r="E2694" s="0" t="s">
        <v>169</v>
      </c>
      <c r="F2694" s="0" t="str">
        <f aca="false">INDEX(Mapping!$B$2:$B$465,MATCH(E2694,Mapping!$A$2:$A$465,0))</f>
        <v>JHABUA POWER</v>
      </c>
      <c r="G2694" s="0" t="str">
        <f aca="false">INDEX(Mapping!$C$2:$C$465,MATCH(E2694,Mapping!$A$2:$A$465,0))</f>
        <v>JHABUA POWER</v>
      </c>
      <c r="H2694" s="2" t="n">
        <v>34.28</v>
      </c>
      <c r="I2694" s="3" t="n">
        <v>0.74</v>
      </c>
    </row>
    <row r="2695" customFormat="false" ht="15" hidden="false" customHeight="false" outlineLevel="0" collapsed="false">
      <c r="A2695" s="0" t="s">
        <v>524</v>
      </c>
      <c r="B2695" s="0" t="n">
        <f aca="false">VALUE(LEFT(A2695,4))</f>
        <v>2023</v>
      </c>
      <c r="C2695" s="0" t="str">
        <f aca="false">"FY"&amp;IF(VALUE(MID(A2695,6,2))&gt;=4,VALUE(LEFT(A2695,4)),VALUE(LEFT(A2695,4))-1)&amp;"-"&amp;TEXT(MOD(IF(VALUE(MID(A2695,6,2))&gt;=4,VALUE(LEFT(A2695,4)),VALUE(LEFT(A2695,4))-1)+1,100),"00")</f>
        <v>FY2022-23</v>
      </c>
      <c r="D2695" s="0" t="s">
        <v>134</v>
      </c>
      <c r="E2695" s="0" t="s">
        <v>134</v>
      </c>
      <c r="F2695" s="0" t="str">
        <f aca="false">INDEX(Mapping!$B$2:$B$465,MATCH(E2695,Mapping!$A$2:$A$465,0))</f>
        <v>NTPC STATIONS</v>
      </c>
      <c r="G2695" s="0" t="str">
        <f aca="false">INDEX(Mapping!$C$2:$C$465,MATCH(E2695,Mapping!$A$2:$A$465,0))</f>
        <v>NTPC GROUP</v>
      </c>
      <c r="H2695" s="2" t="n">
        <v>26.66</v>
      </c>
      <c r="I2695" s="3" t="n">
        <v>0.57</v>
      </c>
    </row>
    <row r="2696" customFormat="false" ht="15" hidden="false" customHeight="false" outlineLevel="0" collapsed="false">
      <c r="A2696" s="0" t="s">
        <v>524</v>
      </c>
      <c r="B2696" s="0" t="n">
        <f aca="false">VALUE(LEFT(A2696,4))</f>
        <v>2023</v>
      </c>
      <c r="C2696" s="0" t="str">
        <f aca="false">"FY"&amp;IF(VALUE(MID(A2696,6,2))&gt;=4,VALUE(LEFT(A2696,4)),VALUE(LEFT(A2696,4))-1)&amp;"-"&amp;TEXT(MOD(IF(VALUE(MID(A2696,6,2))&gt;=4,VALUE(LEFT(A2696,4)),VALUE(LEFT(A2696,4))-1)+1,100),"00")</f>
        <v>FY2022-23</v>
      </c>
      <c r="D2696" s="0" t="s">
        <v>41</v>
      </c>
      <c r="E2696" s="0" t="s">
        <v>41</v>
      </c>
      <c r="F2696" s="0" t="str">
        <f aca="false">INDEX(Mapping!$B$2:$B$465,MATCH(E2696,Mapping!$A$2:$A$465,0))</f>
        <v>RAJASTHAN</v>
      </c>
      <c r="G2696" s="0" t="str">
        <f aca="false">INDEX(Mapping!$C$2:$C$465,MATCH(E2696,Mapping!$A$2:$A$465,0))</f>
        <v>RAJASTHAN</v>
      </c>
      <c r="H2696" s="2" t="n">
        <v>24.96</v>
      </c>
      <c r="I2696" s="3" t="n">
        <v>0.54</v>
      </c>
    </row>
    <row r="2697" customFormat="false" ht="15" hidden="false" customHeight="false" outlineLevel="0" collapsed="false">
      <c r="A2697" s="0" t="s">
        <v>524</v>
      </c>
      <c r="B2697" s="0" t="n">
        <f aca="false">VALUE(LEFT(A2697,4))</f>
        <v>2023</v>
      </c>
      <c r="C2697" s="0" t="str">
        <f aca="false">"FY"&amp;IF(VALUE(MID(A2697,6,2))&gt;=4,VALUE(LEFT(A2697,4)),VALUE(LEFT(A2697,4))-1)&amp;"-"&amp;TEXT(MOD(IF(VALUE(MID(A2697,6,2))&gt;=4,VALUE(LEFT(A2697,4)),VALUE(LEFT(A2697,4))-1)+1,100),"00")</f>
        <v>FY2022-23</v>
      </c>
      <c r="D2697" s="0" t="s">
        <v>94</v>
      </c>
      <c r="E2697" s="0" t="s">
        <v>94</v>
      </c>
      <c r="F2697" s="0" t="str">
        <f aca="false">INDEX(Mapping!$B$2:$B$465,MATCH(E2697,Mapping!$A$2:$A$465,0))</f>
        <v>JHARKHAND</v>
      </c>
      <c r="G2697" s="0" t="str">
        <f aca="false">INDEX(Mapping!$C$2:$C$465,MATCH(E2697,Mapping!$A$2:$A$465,0))</f>
        <v>JHARKHAND</v>
      </c>
      <c r="H2697" s="2" t="n">
        <v>24.23</v>
      </c>
      <c r="I2697" s="3" t="n">
        <v>0.52</v>
      </c>
    </row>
    <row r="2698" customFormat="false" ht="15" hidden="false" customHeight="false" outlineLevel="0" collapsed="false">
      <c r="A2698" s="0" t="s">
        <v>524</v>
      </c>
      <c r="B2698" s="0" t="n">
        <f aca="false">VALUE(LEFT(A2698,4))</f>
        <v>2023</v>
      </c>
      <c r="C2698" s="0" t="str">
        <f aca="false">"FY"&amp;IF(VALUE(MID(A2698,6,2))&gt;=4,VALUE(LEFT(A2698,4)),VALUE(LEFT(A2698,4))-1)&amp;"-"&amp;TEXT(MOD(IF(VALUE(MID(A2698,6,2))&gt;=4,VALUE(LEFT(A2698,4)),VALUE(LEFT(A2698,4))-1)+1,100),"00")</f>
        <v>FY2022-23</v>
      </c>
      <c r="D2698" s="0" t="s">
        <v>31</v>
      </c>
      <c r="E2698" s="0" t="s">
        <v>31</v>
      </c>
      <c r="F2698" s="0" t="str">
        <f aca="false">INDEX(Mapping!$B$2:$B$465,MATCH(E2698,Mapping!$A$2:$A$465,0))</f>
        <v>GUJARAT</v>
      </c>
      <c r="G2698" s="0" t="str">
        <f aca="false">INDEX(Mapping!$C$2:$C$465,MATCH(E2698,Mapping!$A$2:$A$465,0))</f>
        <v>GUJARAT</v>
      </c>
      <c r="H2698" s="2" t="n">
        <v>23.12</v>
      </c>
      <c r="I2698" s="3" t="n">
        <v>0.5</v>
      </c>
    </row>
    <row r="2699" customFormat="false" ht="15" hidden="false" customHeight="false" outlineLevel="0" collapsed="false">
      <c r="A2699" s="0" t="s">
        <v>524</v>
      </c>
      <c r="B2699" s="0" t="n">
        <f aca="false">VALUE(LEFT(A2699,4))</f>
        <v>2023</v>
      </c>
      <c r="C2699" s="0" t="str">
        <f aca="false">"FY"&amp;IF(VALUE(MID(A2699,6,2))&gt;=4,VALUE(LEFT(A2699,4)),VALUE(LEFT(A2699,4))-1)&amp;"-"&amp;TEXT(MOD(IF(VALUE(MID(A2699,6,2))&gt;=4,VALUE(LEFT(A2699,4)),VALUE(LEFT(A2699,4))-1)+1,100),"00")</f>
        <v>FY2022-23</v>
      </c>
      <c r="D2699" s="0" t="s">
        <v>56</v>
      </c>
      <c r="E2699" s="0" t="s">
        <v>56</v>
      </c>
      <c r="F2699" s="0" t="str">
        <f aca="false">INDEX(Mapping!$B$2:$B$465,MATCH(E2699,Mapping!$A$2:$A$465,0))</f>
        <v>UTTARAKHAND</v>
      </c>
      <c r="G2699" s="0" t="str">
        <f aca="false">INDEX(Mapping!$C$2:$C$465,MATCH(E2699,Mapping!$A$2:$A$465,0))</f>
        <v>UTTARAKHAND</v>
      </c>
      <c r="H2699" s="2" t="n">
        <v>22.85</v>
      </c>
      <c r="I2699" s="3" t="n">
        <v>0.49</v>
      </c>
    </row>
    <row r="2700" customFormat="false" ht="15" hidden="false" customHeight="false" outlineLevel="0" collapsed="false">
      <c r="A2700" s="0" t="s">
        <v>524</v>
      </c>
      <c r="B2700" s="0" t="n">
        <f aca="false">VALUE(LEFT(A2700,4))</f>
        <v>2023</v>
      </c>
      <c r="C2700" s="0" t="str">
        <f aca="false">"FY"&amp;IF(VALUE(MID(A2700,6,2))&gt;=4,VALUE(LEFT(A2700,4)),VALUE(LEFT(A2700,4))-1)&amp;"-"&amp;TEXT(MOD(IF(VALUE(MID(A2700,6,2))&gt;=4,VALUE(LEFT(A2700,4)),VALUE(LEFT(A2700,4))-1)+1,100),"00")</f>
        <v>FY2022-23</v>
      </c>
      <c r="D2700" s="0" t="s">
        <v>155</v>
      </c>
      <c r="E2700" s="0" t="s">
        <v>155</v>
      </c>
      <c r="F2700" s="0" t="str">
        <f aca="false">INDEX(Mapping!$B$2:$B$465,MATCH(E2700,Mapping!$A$2:$A$465,0))</f>
        <v>SKS POWER</v>
      </c>
      <c r="G2700" s="0" t="str">
        <f aca="false">INDEX(Mapping!$C$2:$C$465,MATCH(E2700,Mapping!$A$2:$A$465,0))</f>
        <v>SKS POWER</v>
      </c>
      <c r="H2700" s="2" t="n">
        <v>20.96</v>
      </c>
      <c r="I2700" s="3" t="n">
        <v>0.45</v>
      </c>
    </row>
    <row r="2701" customFormat="false" ht="15" hidden="false" customHeight="false" outlineLevel="0" collapsed="false">
      <c r="A2701" s="0" t="s">
        <v>524</v>
      </c>
      <c r="B2701" s="0" t="n">
        <f aca="false">VALUE(LEFT(A2701,4))</f>
        <v>2023</v>
      </c>
      <c r="C2701" s="0" t="str">
        <f aca="false">"FY"&amp;IF(VALUE(MID(A2701,6,2))&gt;=4,VALUE(LEFT(A2701,4)),VALUE(LEFT(A2701,4))-1)&amp;"-"&amp;TEXT(MOD(IF(VALUE(MID(A2701,6,2))&gt;=4,VALUE(LEFT(A2701,4)),VALUE(LEFT(A2701,4))-1)+1,100),"00")</f>
        <v>FY2022-23</v>
      </c>
      <c r="D2701" s="0" t="s">
        <v>38</v>
      </c>
      <c r="E2701" s="0" t="s">
        <v>38</v>
      </c>
      <c r="F2701" s="0" t="str">
        <f aca="false">INDEX(Mapping!$B$2:$B$465,MATCH(E2701,Mapping!$A$2:$A$465,0))</f>
        <v>ANDHRA PRADESH</v>
      </c>
      <c r="G2701" s="0" t="str">
        <f aca="false">INDEX(Mapping!$C$2:$C$465,MATCH(E2701,Mapping!$A$2:$A$465,0))</f>
        <v>ANDHRA PRADESH</v>
      </c>
      <c r="H2701" s="2" t="n">
        <v>20.1</v>
      </c>
      <c r="I2701" s="3" t="n">
        <v>0.43</v>
      </c>
    </row>
    <row r="2702" customFormat="false" ht="15" hidden="false" customHeight="false" outlineLevel="0" collapsed="false">
      <c r="A2702" s="0" t="s">
        <v>524</v>
      </c>
      <c r="B2702" s="0" t="n">
        <f aca="false">VALUE(LEFT(A2702,4))</f>
        <v>2023</v>
      </c>
      <c r="C2702" s="0" t="str">
        <f aca="false">"FY"&amp;IF(VALUE(MID(A2702,6,2))&gt;=4,VALUE(LEFT(A2702,4)),VALUE(LEFT(A2702,4))-1)&amp;"-"&amp;TEXT(MOD(IF(VALUE(MID(A2702,6,2))&gt;=4,VALUE(LEFT(A2702,4)),VALUE(LEFT(A2702,4))-1)+1,100),"00")</f>
        <v>FY2022-23</v>
      </c>
      <c r="D2702" s="0" t="s">
        <v>152</v>
      </c>
      <c r="E2702" s="0" t="s">
        <v>152</v>
      </c>
      <c r="F2702" s="0" t="str">
        <f aca="false">INDEX(Mapping!$B$2:$B$465,MATCH(E2702,Mapping!$A$2:$A$465,0))</f>
        <v>CHANDIGARH</v>
      </c>
      <c r="G2702" s="0" t="str">
        <f aca="false">INDEX(Mapping!$C$2:$C$465,MATCH(E2702,Mapping!$A$2:$A$465,0))</f>
        <v>CHANDIGARH</v>
      </c>
      <c r="H2702" s="2" t="n">
        <v>18.65</v>
      </c>
      <c r="I2702" s="3" t="n">
        <v>0.4</v>
      </c>
    </row>
    <row r="2703" customFormat="false" ht="15" hidden="false" customHeight="false" outlineLevel="0" collapsed="false">
      <c r="A2703" s="0" t="s">
        <v>524</v>
      </c>
      <c r="B2703" s="0" t="n">
        <f aca="false">VALUE(LEFT(A2703,4))</f>
        <v>2023</v>
      </c>
      <c r="C2703" s="0" t="str">
        <f aca="false">"FY"&amp;IF(VALUE(MID(A2703,6,2))&gt;=4,VALUE(LEFT(A2703,4)),VALUE(LEFT(A2703,4))-1)&amp;"-"&amp;TEXT(MOD(IF(VALUE(MID(A2703,6,2))&gt;=4,VALUE(LEFT(A2703,4)),VALUE(LEFT(A2703,4))-1)+1,100),"00")</f>
        <v>FY2022-23</v>
      </c>
      <c r="D2703" s="0" t="s">
        <v>106</v>
      </c>
      <c r="E2703" s="0" t="s">
        <v>106</v>
      </c>
      <c r="F2703" s="0" t="str">
        <f aca="false">INDEX(Mapping!$B$2:$B$465,MATCH(E2703,Mapping!$A$2:$A$465,0))</f>
        <v>ACB (INDIA)</v>
      </c>
      <c r="G2703" s="0" t="str">
        <f aca="false">INDEX(Mapping!$C$2:$C$465,MATCH(E2703,Mapping!$A$2:$A$465,0))</f>
        <v>ACB (INDIA)</v>
      </c>
      <c r="H2703" s="2" t="n">
        <v>18.32</v>
      </c>
      <c r="I2703" s="3" t="n">
        <v>0.39</v>
      </c>
    </row>
    <row r="2704" customFormat="false" ht="15" hidden="false" customHeight="false" outlineLevel="0" collapsed="false">
      <c r="A2704" s="0" t="s">
        <v>524</v>
      </c>
      <c r="B2704" s="0" t="n">
        <f aca="false">VALUE(LEFT(A2704,4))</f>
        <v>2023</v>
      </c>
      <c r="C2704" s="0" t="str">
        <f aca="false">"FY"&amp;IF(VALUE(MID(A2704,6,2))&gt;=4,VALUE(LEFT(A2704,4)),VALUE(LEFT(A2704,4))-1)&amp;"-"&amp;TEXT(MOD(IF(VALUE(MID(A2704,6,2))&gt;=4,VALUE(LEFT(A2704,4)),VALUE(LEFT(A2704,4))-1)+1,100),"00")</f>
        <v>FY2022-23</v>
      </c>
      <c r="D2704" s="0" t="s">
        <v>203</v>
      </c>
      <c r="E2704" s="0" t="s">
        <v>203</v>
      </c>
      <c r="F2704" s="0" t="str">
        <f aca="false">INDEX(Mapping!$B$2:$B$465,MATCH(E2704,Mapping!$A$2:$A$465,0))</f>
        <v>ADHUNIK POWER</v>
      </c>
      <c r="G2704" s="0" t="str">
        <f aca="false">INDEX(Mapping!$C$2:$C$465,MATCH(E2704,Mapping!$A$2:$A$465,0))</f>
        <v>ADHUNIK POWER</v>
      </c>
      <c r="H2704" s="2" t="n">
        <v>17.14</v>
      </c>
      <c r="I2704" s="3" t="n">
        <v>0.37</v>
      </c>
    </row>
    <row r="2705" customFormat="false" ht="15" hidden="false" customHeight="false" outlineLevel="0" collapsed="false">
      <c r="A2705" s="0" t="s">
        <v>524</v>
      </c>
      <c r="B2705" s="0" t="n">
        <f aca="false">VALUE(LEFT(A2705,4))</f>
        <v>2023</v>
      </c>
      <c r="C2705" s="0" t="str">
        <f aca="false">"FY"&amp;IF(VALUE(MID(A2705,6,2))&gt;=4,VALUE(LEFT(A2705,4)),VALUE(LEFT(A2705,4))-1)&amp;"-"&amp;TEXT(MOD(IF(VALUE(MID(A2705,6,2))&gt;=4,VALUE(LEFT(A2705,4)),VALUE(LEFT(A2705,4))-1)+1,100),"00")</f>
        <v>FY2022-23</v>
      </c>
      <c r="D2705" s="0" t="s">
        <v>119</v>
      </c>
      <c r="E2705" s="0" t="s">
        <v>119</v>
      </c>
      <c r="F2705" s="0" t="str">
        <f aca="false">INDEX(Mapping!$B$2:$B$465,MATCH(E2705,Mapping!$A$2:$A$465,0))</f>
        <v>GOA</v>
      </c>
      <c r="G2705" s="0" t="str">
        <f aca="false">INDEX(Mapping!$C$2:$C$465,MATCH(E2705,Mapping!$A$2:$A$465,0))</f>
        <v>GOA</v>
      </c>
      <c r="H2705" s="2" t="n">
        <v>13.79</v>
      </c>
      <c r="I2705" s="3" t="n">
        <v>0.3</v>
      </c>
    </row>
    <row r="2706" customFormat="false" ht="15" hidden="false" customHeight="false" outlineLevel="0" collapsed="false">
      <c r="A2706" s="0" t="s">
        <v>524</v>
      </c>
      <c r="B2706" s="0" t="n">
        <f aca="false">VALUE(LEFT(A2706,4))</f>
        <v>2023</v>
      </c>
      <c r="C2706" s="0" t="str">
        <f aca="false">"FY"&amp;IF(VALUE(MID(A2706,6,2))&gt;=4,VALUE(LEFT(A2706,4)),VALUE(LEFT(A2706,4))-1)&amp;"-"&amp;TEXT(MOD(IF(VALUE(MID(A2706,6,2))&gt;=4,VALUE(LEFT(A2706,4)),VALUE(LEFT(A2706,4))-1)+1,100),"00")</f>
        <v>FY2022-23</v>
      </c>
      <c r="D2706" s="0" t="s">
        <v>158</v>
      </c>
      <c r="E2706" s="0" t="s">
        <v>158</v>
      </c>
      <c r="F2706" s="0" t="str">
        <f aca="false">INDEX(Mapping!$B$2:$B$465,MATCH(E2706,Mapping!$A$2:$A$465,0))</f>
        <v>TEESTA URJA (TEESTA-III HEP)</v>
      </c>
      <c r="G2706" s="0" t="str">
        <f aca="false">INDEX(Mapping!$C$2:$C$465,MATCH(E2706,Mapping!$A$2:$A$465,0))</f>
        <v>TEESTA URJA (TEESTA-III HEP)</v>
      </c>
      <c r="H2706" s="2" t="n">
        <v>13.03</v>
      </c>
      <c r="I2706" s="3" t="n">
        <v>0.28</v>
      </c>
    </row>
    <row r="2707" customFormat="false" ht="15" hidden="false" customHeight="false" outlineLevel="0" collapsed="false">
      <c r="A2707" s="0" t="s">
        <v>524</v>
      </c>
      <c r="B2707" s="0" t="n">
        <f aca="false">VALUE(LEFT(A2707,4))</f>
        <v>2023</v>
      </c>
      <c r="C2707" s="0" t="str">
        <f aca="false">"FY"&amp;IF(VALUE(MID(A2707,6,2))&gt;=4,VALUE(LEFT(A2707,4)),VALUE(LEFT(A2707,4))-1)&amp;"-"&amp;TEXT(MOD(IF(VALUE(MID(A2707,6,2))&gt;=4,VALUE(LEFT(A2707,4)),VALUE(LEFT(A2707,4))-1)+1,100),"00")</f>
        <v>FY2022-23</v>
      </c>
      <c r="D2707" s="0" t="s">
        <v>154</v>
      </c>
      <c r="E2707" s="0" t="s">
        <v>154</v>
      </c>
      <c r="F2707" s="0" t="str">
        <f aca="false">INDEX(Mapping!$B$2:$B$465,MATCH(E2707,Mapping!$A$2:$A$465,0))</f>
        <v>DVC</v>
      </c>
      <c r="G2707" s="0" t="str">
        <f aca="false">INDEX(Mapping!$C$2:$C$465,MATCH(E2707,Mapping!$A$2:$A$465,0))</f>
        <v>DVC</v>
      </c>
      <c r="H2707" s="2" t="n">
        <v>11.99</v>
      </c>
      <c r="I2707" s="3" t="n">
        <v>0.26</v>
      </c>
    </row>
    <row r="2708" customFormat="false" ht="15" hidden="false" customHeight="false" outlineLevel="0" collapsed="false">
      <c r="A2708" s="0" t="s">
        <v>524</v>
      </c>
      <c r="B2708" s="0" t="n">
        <f aca="false">VALUE(LEFT(A2708,4))</f>
        <v>2023</v>
      </c>
      <c r="C2708" s="0" t="str">
        <f aca="false">"FY"&amp;IF(VALUE(MID(A2708,6,2))&gt;=4,VALUE(LEFT(A2708,4)),VALUE(LEFT(A2708,4))-1)&amp;"-"&amp;TEXT(MOD(IF(VALUE(MID(A2708,6,2))&gt;=4,VALUE(LEFT(A2708,4)),VALUE(LEFT(A2708,4))-1)+1,100),"00")</f>
        <v>FY2022-23</v>
      </c>
      <c r="D2708" s="0" t="s">
        <v>143</v>
      </c>
      <c r="E2708" s="0" t="s">
        <v>143</v>
      </c>
      <c r="F2708" s="0" t="str">
        <f aca="false">INDEX(Mapping!$B$2:$B$465,MATCH(E2708,Mapping!$A$2:$A$465,0))</f>
        <v>MARUTI CLEAN COAL &amp; POWER</v>
      </c>
      <c r="G2708" s="0" t="str">
        <f aca="false">INDEX(Mapping!$C$2:$C$465,MATCH(E2708,Mapping!$A$2:$A$465,0))</f>
        <v>MARUTI CLEAN COAL &amp; POWER</v>
      </c>
      <c r="H2708" s="2" t="n">
        <v>11.9</v>
      </c>
      <c r="I2708" s="3" t="n">
        <v>0.26</v>
      </c>
    </row>
    <row r="2709" customFormat="false" ht="15" hidden="false" customHeight="false" outlineLevel="0" collapsed="false">
      <c r="A2709" s="0" t="s">
        <v>524</v>
      </c>
      <c r="B2709" s="0" t="n">
        <f aca="false">VALUE(LEFT(A2709,4))</f>
        <v>2023</v>
      </c>
      <c r="C2709" s="0" t="str">
        <f aca="false">"FY"&amp;IF(VALUE(MID(A2709,6,2))&gt;=4,VALUE(LEFT(A2709,4)),VALUE(LEFT(A2709,4))-1)&amp;"-"&amp;TEXT(MOD(IF(VALUE(MID(A2709,6,2))&gt;=4,VALUE(LEFT(A2709,4)),VALUE(LEFT(A2709,4))-1)+1,100),"00")</f>
        <v>FY2022-23</v>
      </c>
      <c r="D2709" s="0" t="s">
        <v>243</v>
      </c>
      <c r="E2709" s="0" t="s">
        <v>243</v>
      </c>
      <c r="F2709" s="0" t="str">
        <f aca="false">INDEX(Mapping!$B$2:$B$465,MATCH(E2709,Mapping!$A$2:$A$465,0))</f>
        <v>ADANI SOLAR ENERGY JAISALMER TWO</v>
      </c>
      <c r="G2709" s="0" t="str">
        <f aca="false">INDEX(Mapping!$C$2:$C$465,MATCH(E2709,Mapping!$A$2:$A$465,0))</f>
        <v>ADANI GREEN ENERGY (ALL SPVs)</v>
      </c>
      <c r="H2709" s="2" t="n">
        <v>10.44</v>
      </c>
      <c r="I2709" s="3" t="n">
        <v>0.22</v>
      </c>
    </row>
    <row r="2710" customFormat="false" ht="15" hidden="false" customHeight="false" outlineLevel="0" collapsed="false">
      <c r="A2710" s="0" t="s">
        <v>524</v>
      </c>
      <c r="B2710" s="0" t="n">
        <f aca="false">VALUE(LEFT(A2710,4))</f>
        <v>2023</v>
      </c>
      <c r="C2710" s="0" t="str">
        <f aca="false">"FY"&amp;IF(VALUE(MID(A2710,6,2))&gt;=4,VALUE(LEFT(A2710,4)),VALUE(LEFT(A2710,4))-1)&amp;"-"&amp;TEXT(MOD(IF(VALUE(MID(A2710,6,2))&gt;=4,VALUE(LEFT(A2710,4)),VALUE(LEFT(A2710,4))-1)+1,100),"00")</f>
        <v>FY2022-23</v>
      </c>
      <c r="D2710" s="0" t="s">
        <v>54</v>
      </c>
      <c r="E2710" s="0" t="s">
        <v>54</v>
      </c>
      <c r="F2710" s="0" t="str">
        <f aca="false">INDEX(Mapping!$B$2:$B$465,MATCH(E2710,Mapping!$A$2:$A$465,0))</f>
        <v>JAMMU &amp; KASHMIR</v>
      </c>
      <c r="G2710" s="0" t="str">
        <f aca="false">INDEX(Mapping!$C$2:$C$465,MATCH(E2710,Mapping!$A$2:$A$465,0))</f>
        <v>JAMMU &amp; KASHMIR</v>
      </c>
      <c r="H2710" s="2" t="n">
        <v>9.51</v>
      </c>
      <c r="I2710" s="3" t="n">
        <v>0.2</v>
      </c>
    </row>
    <row r="2711" customFormat="false" ht="15" hidden="false" customHeight="false" outlineLevel="0" collapsed="false">
      <c r="A2711" s="0" t="s">
        <v>524</v>
      </c>
      <c r="B2711" s="0" t="n">
        <f aca="false">VALUE(LEFT(A2711,4))</f>
        <v>2023</v>
      </c>
      <c r="C2711" s="0" t="str">
        <f aca="false">"FY"&amp;IF(VALUE(MID(A2711,6,2))&gt;=4,VALUE(LEFT(A2711,4)),VALUE(LEFT(A2711,4))-1)&amp;"-"&amp;TEXT(MOD(IF(VALUE(MID(A2711,6,2))&gt;=4,VALUE(LEFT(A2711,4)),VALUE(LEFT(A2711,4))-1)+1,100),"00")</f>
        <v>FY2022-23</v>
      </c>
      <c r="D2711" s="0" t="s">
        <v>224</v>
      </c>
      <c r="E2711" s="0" t="s">
        <v>224</v>
      </c>
      <c r="F2711" s="0" t="str">
        <f aca="false">INDEX(Mapping!$B$2:$B$465,MATCH(E2711,Mapping!$A$2:$A$465,0))</f>
        <v>RENEW SURYA RAVI</v>
      </c>
      <c r="G2711" s="0" t="str">
        <f aca="false">INDEX(Mapping!$C$2:$C$465,MATCH(E2711,Mapping!$A$2:$A$465,0))</f>
        <v>RENEW POWER (ALL SPVs)</v>
      </c>
      <c r="H2711" s="2" t="n">
        <v>9.12</v>
      </c>
      <c r="I2711" s="3" t="n">
        <v>0.2</v>
      </c>
    </row>
    <row r="2712" customFormat="false" ht="15" hidden="false" customHeight="false" outlineLevel="0" collapsed="false">
      <c r="A2712" s="0" t="s">
        <v>524</v>
      </c>
      <c r="B2712" s="0" t="n">
        <f aca="false">VALUE(LEFT(A2712,4))</f>
        <v>2023</v>
      </c>
      <c r="C2712" s="0" t="str">
        <f aca="false">"FY"&amp;IF(VALUE(MID(A2712,6,2))&gt;=4,VALUE(LEFT(A2712,4)),VALUE(LEFT(A2712,4))-1)&amp;"-"&amp;TEXT(MOD(IF(VALUE(MID(A2712,6,2))&gt;=4,VALUE(LEFT(A2712,4)),VALUE(LEFT(A2712,4))-1)+1,100),"00")</f>
        <v>FY2022-23</v>
      </c>
      <c r="D2712" s="0" t="s">
        <v>122</v>
      </c>
      <c r="E2712" s="0" t="s">
        <v>122</v>
      </c>
      <c r="F2712" s="0" t="str">
        <f aca="false">INDEX(Mapping!$B$2:$B$465,MATCH(E2712,Mapping!$A$2:$A$465,0))</f>
        <v>KARCHAM WANGTOO HEP</v>
      </c>
      <c r="G2712" s="0" t="str">
        <f aca="false">INDEX(Mapping!$C$2:$C$465,MATCH(E2712,Mapping!$A$2:$A$465,0))</f>
        <v>KARCHAM WANGTOO HEP</v>
      </c>
      <c r="H2712" s="2" t="n">
        <v>8.32</v>
      </c>
      <c r="I2712" s="3" t="n">
        <v>0.18</v>
      </c>
    </row>
    <row r="2713" customFormat="false" ht="15" hidden="false" customHeight="false" outlineLevel="0" collapsed="false">
      <c r="A2713" s="0" t="s">
        <v>524</v>
      </c>
      <c r="B2713" s="0" t="n">
        <f aca="false">VALUE(LEFT(A2713,4))</f>
        <v>2023</v>
      </c>
      <c r="C2713" s="0" t="str">
        <f aca="false">"FY"&amp;IF(VALUE(MID(A2713,6,2))&gt;=4,VALUE(LEFT(A2713,4)),VALUE(LEFT(A2713,4))-1)&amp;"-"&amp;TEXT(MOD(IF(VALUE(MID(A2713,6,2))&gt;=4,VALUE(LEFT(A2713,4)),VALUE(LEFT(A2713,4))-1)+1,100),"00")</f>
        <v>FY2022-23</v>
      </c>
      <c r="D2713" s="0" t="s">
        <v>142</v>
      </c>
      <c r="E2713" s="0" t="s">
        <v>142</v>
      </c>
      <c r="F2713" s="0" t="str">
        <f aca="false">INDEX(Mapping!$B$2:$B$465,MATCH(E2713,Mapping!$A$2:$A$465,0))</f>
        <v>SAINJ HEP</v>
      </c>
      <c r="G2713" s="0" t="str">
        <f aca="false">INDEX(Mapping!$C$2:$C$465,MATCH(E2713,Mapping!$A$2:$A$465,0))</f>
        <v>SAINJ HEP</v>
      </c>
      <c r="H2713" s="2" t="n">
        <v>7.91</v>
      </c>
      <c r="I2713" s="3" t="n">
        <v>0.17</v>
      </c>
    </row>
    <row r="2714" customFormat="false" ht="15" hidden="false" customHeight="false" outlineLevel="0" collapsed="false">
      <c r="A2714" s="0" t="s">
        <v>524</v>
      </c>
      <c r="B2714" s="0" t="n">
        <f aca="false">VALUE(LEFT(A2714,4))</f>
        <v>2023</v>
      </c>
      <c r="C2714" s="0" t="str">
        <f aca="false">"FY"&amp;IF(VALUE(MID(A2714,6,2))&gt;=4,VALUE(LEFT(A2714,4)),VALUE(LEFT(A2714,4))-1)&amp;"-"&amp;TEXT(MOD(IF(VALUE(MID(A2714,6,2))&gt;=4,VALUE(LEFT(A2714,4)),VALUE(LEFT(A2714,4))-1)+1,100),"00")</f>
        <v>FY2022-23</v>
      </c>
      <c r="D2714" s="0" t="s">
        <v>195</v>
      </c>
      <c r="E2714" s="0" t="s">
        <v>195</v>
      </c>
      <c r="F2714" s="0" t="str">
        <f aca="false">INDEX(Mapping!$B$2:$B$465,MATCH(E2714,Mapping!$A$2:$A$465,0))</f>
        <v>COASTAL ENERGEN</v>
      </c>
      <c r="G2714" s="0" t="str">
        <f aca="false">INDEX(Mapping!$C$2:$C$465,MATCH(E2714,Mapping!$A$2:$A$465,0))</f>
        <v>COASTAL ENERGEN</v>
      </c>
      <c r="H2714" s="2" t="n">
        <v>6.05</v>
      </c>
      <c r="I2714" s="3" t="n">
        <v>0.13</v>
      </c>
    </row>
    <row r="2715" customFormat="false" ht="15" hidden="false" customHeight="false" outlineLevel="0" collapsed="false">
      <c r="A2715" s="0" t="s">
        <v>524</v>
      </c>
      <c r="B2715" s="0" t="n">
        <f aca="false">VALUE(LEFT(A2715,4))</f>
        <v>2023</v>
      </c>
      <c r="C2715" s="0" t="str">
        <f aca="false">"FY"&amp;IF(VALUE(MID(A2715,6,2))&gt;=4,VALUE(LEFT(A2715,4)),VALUE(LEFT(A2715,4))-1)&amp;"-"&amp;TEXT(MOD(IF(VALUE(MID(A2715,6,2))&gt;=4,VALUE(LEFT(A2715,4)),VALUE(LEFT(A2715,4))-1)+1,100),"00")</f>
        <v>FY2022-23</v>
      </c>
      <c r="D2715" s="0" t="s">
        <v>44</v>
      </c>
      <c r="E2715" s="0" t="s">
        <v>44</v>
      </c>
      <c r="F2715" s="0" t="str">
        <f aca="false">INDEX(Mapping!$B$2:$B$465,MATCH(E2715,Mapping!$A$2:$A$465,0))</f>
        <v>HARYANA</v>
      </c>
      <c r="G2715" s="0" t="str">
        <f aca="false">INDEX(Mapping!$C$2:$C$465,MATCH(E2715,Mapping!$A$2:$A$465,0))</f>
        <v>HARYANA</v>
      </c>
      <c r="H2715" s="2" t="n">
        <v>5.15</v>
      </c>
      <c r="I2715" s="3" t="n">
        <v>0.11</v>
      </c>
    </row>
    <row r="2716" customFormat="false" ht="15" hidden="false" customHeight="false" outlineLevel="0" collapsed="false">
      <c r="A2716" s="0" t="s">
        <v>524</v>
      </c>
      <c r="B2716" s="0" t="n">
        <f aca="false">VALUE(LEFT(A2716,4))</f>
        <v>2023</v>
      </c>
      <c r="C2716" s="0" t="str">
        <f aca="false">"FY"&amp;IF(VALUE(MID(A2716,6,2))&gt;=4,VALUE(LEFT(A2716,4)),VALUE(LEFT(A2716,4))-1)&amp;"-"&amp;TEXT(MOD(IF(VALUE(MID(A2716,6,2))&gt;=4,VALUE(LEFT(A2716,4)),VALUE(LEFT(A2716,4))-1)+1,100),"00")</f>
        <v>FY2022-23</v>
      </c>
      <c r="D2716" s="0" t="s">
        <v>217</v>
      </c>
      <c r="E2716" s="0" t="s">
        <v>217</v>
      </c>
      <c r="F2716" s="0" t="str">
        <f aca="false">INDEX(Mapping!$B$2:$B$465,MATCH(E2716,Mapping!$A$2:$A$465,0))</f>
        <v>SHREE CEMENT</v>
      </c>
      <c r="G2716" s="0" t="str">
        <f aca="false">INDEX(Mapping!$C$2:$C$465,MATCH(E2716,Mapping!$A$2:$A$465,0))</f>
        <v>SHREE CEMENT</v>
      </c>
      <c r="H2716" s="2" t="n">
        <v>5.13</v>
      </c>
      <c r="I2716" s="3" t="n">
        <v>0.11</v>
      </c>
    </row>
    <row r="2717" customFormat="false" ht="15" hidden="false" customHeight="false" outlineLevel="0" collapsed="false">
      <c r="A2717" s="0" t="s">
        <v>524</v>
      </c>
      <c r="B2717" s="0" t="n">
        <f aca="false">VALUE(LEFT(A2717,4))</f>
        <v>2023</v>
      </c>
      <c r="C2717" s="0" t="str">
        <f aca="false">"FY"&amp;IF(VALUE(MID(A2717,6,2))&gt;=4,VALUE(LEFT(A2717,4)),VALUE(LEFT(A2717,4))-1)&amp;"-"&amp;TEXT(MOD(IF(VALUE(MID(A2717,6,2))&gt;=4,VALUE(LEFT(A2717,4)),VALUE(LEFT(A2717,4))-1)+1,100),"00")</f>
        <v>FY2022-23</v>
      </c>
      <c r="D2717" s="0" t="s">
        <v>35</v>
      </c>
      <c r="E2717" s="0" t="s">
        <v>35</v>
      </c>
      <c r="F2717" s="0" t="str">
        <f aca="false">INDEX(Mapping!$B$2:$B$465,MATCH(E2717,Mapping!$A$2:$A$465,0))</f>
        <v>TELANGANA</v>
      </c>
      <c r="G2717" s="0" t="str">
        <f aca="false">INDEX(Mapping!$C$2:$C$465,MATCH(E2717,Mapping!$A$2:$A$465,0))</f>
        <v>TELANGANA</v>
      </c>
      <c r="H2717" s="2" t="n">
        <v>4.88</v>
      </c>
      <c r="I2717" s="3" t="n">
        <v>0.1</v>
      </c>
    </row>
    <row r="2718" customFormat="false" ht="15" hidden="false" customHeight="false" outlineLevel="0" collapsed="false">
      <c r="A2718" s="0" t="s">
        <v>524</v>
      </c>
      <c r="B2718" s="0" t="n">
        <f aca="false">VALUE(LEFT(A2718,4))</f>
        <v>2023</v>
      </c>
      <c r="C2718" s="0" t="str">
        <f aca="false">"FY"&amp;IF(VALUE(MID(A2718,6,2))&gt;=4,VALUE(LEFT(A2718,4)),VALUE(LEFT(A2718,4))-1)&amp;"-"&amp;TEXT(MOD(IF(VALUE(MID(A2718,6,2))&gt;=4,VALUE(LEFT(A2718,4)),VALUE(LEFT(A2718,4))-1)+1,100),"00")</f>
        <v>FY2022-23</v>
      </c>
      <c r="D2718" s="0" t="s">
        <v>319</v>
      </c>
      <c r="E2718" s="0" t="s">
        <v>319</v>
      </c>
      <c r="F2718" s="0" t="str">
        <f aca="false">INDEX(Mapping!$B$2:$B$465,MATCH(E2718,Mapping!$A$2:$A$465,0))</f>
        <v>SORANG HEP</v>
      </c>
      <c r="G2718" s="0" t="str">
        <f aca="false">INDEX(Mapping!$C$2:$C$465,MATCH(E2718,Mapping!$A$2:$A$465,0))</f>
        <v>SORANG HEP</v>
      </c>
      <c r="H2718" s="2" t="n">
        <v>4.82</v>
      </c>
      <c r="I2718" s="3" t="n">
        <v>0.1</v>
      </c>
    </row>
    <row r="2719" customFormat="false" ht="15" hidden="false" customHeight="false" outlineLevel="0" collapsed="false">
      <c r="A2719" s="0" t="s">
        <v>524</v>
      </c>
      <c r="B2719" s="0" t="n">
        <f aca="false">VALUE(LEFT(A2719,4))</f>
        <v>2023</v>
      </c>
      <c r="C2719" s="0" t="str">
        <f aca="false">"FY"&amp;IF(VALUE(MID(A2719,6,2))&gt;=4,VALUE(LEFT(A2719,4)),VALUE(LEFT(A2719,4))-1)&amp;"-"&amp;TEXT(MOD(IF(VALUE(MID(A2719,6,2))&gt;=4,VALUE(LEFT(A2719,4)),VALUE(LEFT(A2719,4))-1)+1,100),"00")</f>
        <v>FY2022-23</v>
      </c>
      <c r="D2719" s="0" t="s">
        <v>121</v>
      </c>
      <c r="E2719" s="0" t="s">
        <v>121</v>
      </c>
      <c r="F2719" s="0" t="str">
        <f aca="false">INDEX(Mapping!$B$2:$B$465,MATCH(E2719,Mapping!$A$2:$A$465,0))</f>
        <v>MEGHALAYA</v>
      </c>
      <c r="G2719" s="0" t="str">
        <f aca="false">INDEX(Mapping!$C$2:$C$465,MATCH(E2719,Mapping!$A$2:$A$465,0))</f>
        <v>MEGHALAYA</v>
      </c>
      <c r="H2719" s="2" t="n">
        <v>4.75</v>
      </c>
      <c r="I2719" s="3" t="n">
        <v>0.1</v>
      </c>
    </row>
    <row r="2720" customFormat="false" ht="15" hidden="false" customHeight="false" outlineLevel="0" collapsed="false">
      <c r="A2720" s="0" t="s">
        <v>524</v>
      </c>
      <c r="B2720" s="0" t="n">
        <f aca="false">VALUE(LEFT(A2720,4))</f>
        <v>2023</v>
      </c>
      <c r="C2720" s="0" t="str">
        <f aca="false">"FY"&amp;IF(VALUE(MID(A2720,6,2))&gt;=4,VALUE(LEFT(A2720,4)),VALUE(LEFT(A2720,4))-1)&amp;"-"&amp;TEXT(MOD(IF(VALUE(MID(A2720,6,2))&gt;=4,VALUE(LEFT(A2720,4)),VALUE(LEFT(A2720,4))-1)+1,100),"00")</f>
        <v>FY2022-23</v>
      </c>
      <c r="D2720" s="0" t="s">
        <v>265</v>
      </c>
      <c r="E2720" s="0" t="s">
        <v>265</v>
      </c>
      <c r="F2720" s="0" t="str">
        <f aca="false">INDEX(Mapping!$B$2:$B$465,MATCH(E2720,Mapping!$A$2:$A$465,0))</f>
        <v>NTPC STATIONS</v>
      </c>
      <c r="G2720" s="0" t="str">
        <f aca="false">INDEX(Mapping!$C$2:$C$465,MATCH(E2720,Mapping!$A$2:$A$465,0))</f>
        <v>NTPC GROUP</v>
      </c>
      <c r="H2720" s="2" t="n">
        <v>4.44</v>
      </c>
      <c r="I2720" s="3" t="n">
        <v>0.1</v>
      </c>
    </row>
    <row r="2721" customFormat="false" ht="15" hidden="false" customHeight="false" outlineLevel="0" collapsed="false">
      <c r="A2721" s="0" t="s">
        <v>524</v>
      </c>
      <c r="B2721" s="0" t="n">
        <f aca="false">VALUE(LEFT(A2721,4))</f>
        <v>2023</v>
      </c>
      <c r="C2721" s="0" t="str">
        <f aca="false">"FY"&amp;IF(VALUE(MID(A2721,6,2))&gt;=4,VALUE(LEFT(A2721,4)),VALUE(LEFT(A2721,4))-1)&amp;"-"&amp;TEXT(MOD(IF(VALUE(MID(A2721,6,2))&gt;=4,VALUE(LEFT(A2721,4)),VALUE(LEFT(A2721,4))-1)+1,100),"00")</f>
        <v>FY2022-23</v>
      </c>
      <c r="D2721" s="0" t="s">
        <v>159</v>
      </c>
      <c r="E2721" s="0" t="s">
        <v>159</v>
      </c>
      <c r="F2721" s="0" t="str">
        <f aca="false">INDEX(Mapping!$B$2:$B$465,MATCH(E2721,Mapping!$A$2:$A$465,0))</f>
        <v>GMR WARORA (EX-EMCO)</v>
      </c>
      <c r="G2721" s="0" t="str">
        <f aca="false">INDEX(Mapping!$C$2:$C$465,MATCH(E2721,Mapping!$A$2:$A$465,0))</f>
        <v>GMR ENERGY</v>
      </c>
      <c r="H2721" s="2" t="n">
        <v>3.65</v>
      </c>
      <c r="I2721" s="3" t="n">
        <v>0.08</v>
      </c>
    </row>
    <row r="2722" customFormat="false" ht="15" hidden="false" customHeight="false" outlineLevel="0" collapsed="false">
      <c r="A2722" s="0" t="s">
        <v>524</v>
      </c>
      <c r="B2722" s="0" t="n">
        <f aca="false">VALUE(LEFT(A2722,4))</f>
        <v>2023</v>
      </c>
      <c r="C2722" s="0" t="str">
        <f aca="false">"FY"&amp;IF(VALUE(MID(A2722,6,2))&gt;=4,VALUE(LEFT(A2722,4)),VALUE(LEFT(A2722,4))-1)&amp;"-"&amp;TEXT(MOD(IF(VALUE(MID(A2722,6,2))&gt;=4,VALUE(LEFT(A2722,4)),VALUE(LEFT(A2722,4))-1)+1,100),"00")</f>
        <v>FY2022-23</v>
      </c>
      <c r="D2722" s="0" t="s">
        <v>309</v>
      </c>
      <c r="E2722" s="0" t="s">
        <v>309</v>
      </c>
      <c r="F2722" s="0" t="str">
        <f aca="false">INDEX(Mapping!$B$2:$B$465,MATCH(E2722,Mapping!$A$2:$A$465,0))</f>
        <v>SIMHAPURI ENERGY</v>
      </c>
      <c r="G2722" s="0" t="str">
        <f aca="false">INDEX(Mapping!$C$2:$C$465,MATCH(E2722,Mapping!$A$2:$A$465,0))</f>
        <v>SIMHAPURI ENERGY</v>
      </c>
      <c r="H2722" s="2" t="n">
        <v>3.61</v>
      </c>
      <c r="I2722" s="3" t="n">
        <v>0.08</v>
      </c>
    </row>
    <row r="2723" customFormat="false" ht="15" hidden="false" customHeight="false" outlineLevel="0" collapsed="false">
      <c r="A2723" s="0" t="s">
        <v>524</v>
      </c>
      <c r="B2723" s="0" t="n">
        <f aca="false">VALUE(LEFT(A2723,4))</f>
        <v>2023</v>
      </c>
      <c r="C2723" s="0" t="str">
        <f aca="false">"FY"&amp;IF(VALUE(MID(A2723,6,2))&gt;=4,VALUE(LEFT(A2723,4)),VALUE(LEFT(A2723,4))-1)&amp;"-"&amp;TEXT(MOD(IF(VALUE(MID(A2723,6,2))&gt;=4,VALUE(LEFT(A2723,4)),VALUE(LEFT(A2723,4))-1)+1,100),"00")</f>
        <v>FY2022-23</v>
      </c>
      <c r="D2723" s="0" t="s">
        <v>128</v>
      </c>
      <c r="E2723" s="0" t="s">
        <v>128</v>
      </c>
      <c r="F2723" s="0" t="str">
        <f aca="false">INDEX(Mapping!$B$2:$B$465,MATCH(E2723,Mapping!$A$2:$A$465,0))</f>
        <v>AD HYDRO POWER</v>
      </c>
      <c r="G2723" s="0" t="str">
        <f aca="false">INDEX(Mapping!$C$2:$C$465,MATCH(E2723,Mapping!$A$2:$A$465,0))</f>
        <v>AD HYDRO POWER</v>
      </c>
      <c r="H2723" s="2" t="n">
        <v>3.58</v>
      </c>
      <c r="I2723" s="3" t="n">
        <v>0.08</v>
      </c>
    </row>
    <row r="2724" customFormat="false" ht="15" hidden="false" customHeight="false" outlineLevel="0" collapsed="false">
      <c r="A2724" s="0" t="s">
        <v>524</v>
      </c>
      <c r="B2724" s="0" t="n">
        <f aca="false">VALUE(LEFT(A2724,4))</f>
        <v>2023</v>
      </c>
      <c r="C2724" s="0" t="str">
        <f aca="false">"FY"&amp;IF(VALUE(MID(A2724,6,2))&gt;=4,VALUE(LEFT(A2724,4)),VALUE(LEFT(A2724,4))-1)&amp;"-"&amp;TEXT(MOD(IF(VALUE(MID(A2724,6,2))&gt;=4,VALUE(LEFT(A2724,4)),VALUE(LEFT(A2724,4))-1)+1,100),"00")</f>
        <v>FY2022-23</v>
      </c>
      <c r="D2724" s="0" t="s">
        <v>181</v>
      </c>
      <c r="E2724" s="0" t="s">
        <v>181</v>
      </c>
      <c r="F2724" s="0" t="str">
        <f aca="false">INDEX(Mapping!$B$2:$B$465,MATCH(E2724,Mapping!$A$2:$A$465,0))</f>
        <v>ARUNACHAL PRADESH</v>
      </c>
      <c r="G2724" s="0" t="str">
        <f aca="false">INDEX(Mapping!$C$2:$C$465,MATCH(E2724,Mapping!$A$2:$A$465,0))</f>
        <v>ARUNACHAL PRADESH</v>
      </c>
      <c r="H2724" s="2" t="n">
        <v>3.32</v>
      </c>
      <c r="I2724" s="3" t="n">
        <v>0.07</v>
      </c>
    </row>
    <row r="2725" customFormat="false" ht="15" hidden="false" customHeight="false" outlineLevel="0" collapsed="false">
      <c r="A2725" s="0" t="s">
        <v>524</v>
      </c>
      <c r="B2725" s="0" t="n">
        <f aca="false">VALUE(LEFT(A2725,4))</f>
        <v>2023</v>
      </c>
      <c r="C2725" s="0" t="str">
        <f aca="false">"FY"&amp;IF(VALUE(MID(A2725,6,2))&gt;=4,VALUE(LEFT(A2725,4)),VALUE(LEFT(A2725,4))-1)&amp;"-"&amp;TEXT(MOD(IF(VALUE(MID(A2725,6,2))&gt;=4,VALUE(LEFT(A2725,4)),VALUE(LEFT(A2725,4))-1)+1,100),"00")</f>
        <v>FY2022-23</v>
      </c>
      <c r="D2725" s="0" t="s">
        <v>253</v>
      </c>
      <c r="E2725" s="0" t="s">
        <v>253</v>
      </c>
      <c r="F2725" s="0" t="str">
        <f aca="false">INDEX(Mapping!$B$2:$B$465,MATCH(E2725,Mapping!$A$2:$A$465,0))</f>
        <v>NAGALAND</v>
      </c>
      <c r="G2725" s="0" t="str">
        <f aca="false">INDEX(Mapping!$C$2:$C$465,MATCH(E2725,Mapping!$A$2:$A$465,0))</f>
        <v>NAGALAND</v>
      </c>
      <c r="H2725" s="2" t="n">
        <v>2.64</v>
      </c>
      <c r="I2725" s="3" t="n">
        <v>0.06</v>
      </c>
    </row>
    <row r="2726" customFormat="false" ht="15" hidden="false" customHeight="false" outlineLevel="0" collapsed="false">
      <c r="A2726" s="0" t="s">
        <v>524</v>
      </c>
      <c r="B2726" s="0" t="n">
        <f aca="false">VALUE(LEFT(A2726,4))</f>
        <v>2023</v>
      </c>
      <c r="C2726" s="0" t="str">
        <f aca="false">"FY"&amp;IF(VALUE(MID(A2726,6,2))&gt;=4,VALUE(LEFT(A2726,4)),VALUE(LEFT(A2726,4))-1)&amp;"-"&amp;TEXT(MOD(IF(VALUE(MID(A2726,6,2))&gt;=4,VALUE(LEFT(A2726,4)),VALUE(LEFT(A2726,4))-1)+1,100),"00")</f>
        <v>FY2022-23</v>
      </c>
      <c r="D2726" s="0" t="s">
        <v>272</v>
      </c>
      <c r="E2726" s="0" t="s">
        <v>272</v>
      </c>
      <c r="F2726" s="0" t="str">
        <f aca="false">INDEX(Mapping!$B$2:$B$465,MATCH(E2726,Mapping!$A$2:$A$465,0))</f>
        <v>BALCO</v>
      </c>
      <c r="G2726" s="0" t="str">
        <f aca="false">INDEX(Mapping!$C$2:$C$465,MATCH(E2726,Mapping!$A$2:$A$465,0))</f>
        <v>BALCO</v>
      </c>
      <c r="H2726" s="2" t="n">
        <v>2.33</v>
      </c>
      <c r="I2726" s="3" t="n">
        <v>0.05</v>
      </c>
    </row>
    <row r="2727" customFormat="false" ht="15" hidden="false" customHeight="false" outlineLevel="0" collapsed="false">
      <c r="A2727" s="0" t="s">
        <v>524</v>
      </c>
      <c r="B2727" s="0" t="n">
        <f aca="false">VALUE(LEFT(A2727,4))</f>
        <v>2023</v>
      </c>
      <c r="C2727" s="0" t="str">
        <f aca="false">"FY"&amp;IF(VALUE(MID(A2727,6,2))&gt;=4,VALUE(LEFT(A2727,4)),VALUE(LEFT(A2727,4))-1)&amp;"-"&amp;TEXT(MOD(IF(VALUE(MID(A2727,6,2))&gt;=4,VALUE(LEFT(A2727,4)),VALUE(LEFT(A2727,4))-1)+1,100),"00")</f>
        <v>FY2022-23</v>
      </c>
      <c r="D2727" s="0" t="s">
        <v>230</v>
      </c>
      <c r="E2727" s="0" t="s">
        <v>230</v>
      </c>
      <c r="F2727" s="0" t="str">
        <f aca="false">INDEX(Mapping!$B$2:$B$465,MATCH(E2727,Mapping!$A$2:$A$465,0))</f>
        <v>ADANI_WIND</v>
      </c>
      <c r="G2727" s="0" t="str">
        <f aca="false">INDEX(Mapping!$C$2:$C$465,MATCH(E2727,Mapping!$A$2:$A$465,0))</f>
        <v>ADANI GREEN ENERGY (ALL SPVs)</v>
      </c>
      <c r="H2727" s="2" t="n">
        <v>1.93</v>
      </c>
      <c r="I2727" s="3" t="n">
        <v>0.04</v>
      </c>
    </row>
    <row r="2728" customFormat="false" ht="15" hidden="false" customHeight="false" outlineLevel="0" collapsed="false">
      <c r="A2728" s="0" t="s">
        <v>524</v>
      </c>
      <c r="B2728" s="0" t="n">
        <f aca="false">VALUE(LEFT(A2728,4))</f>
        <v>2023</v>
      </c>
      <c r="C2728" s="0" t="str">
        <f aca="false">"FY"&amp;IF(VALUE(MID(A2728,6,2))&gt;=4,VALUE(LEFT(A2728,4)),VALUE(LEFT(A2728,4))-1)&amp;"-"&amp;TEXT(MOD(IF(VALUE(MID(A2728,6,2))&gt;=4,VALUE(LEFT(A2728,4)),VALUE(LEFT(A2728,4))-1)+1,100),"00")</f>
        <v>FY2022-23</v>
      </c>
      <c r="D2728" s="0" t="s">
        <v>235</v>
      </c>
      <c r="E2728" s="0" t="s">
        <v>235</v>
      </c>
      <c r="F2728" s="0" t="str">
        <f aca="false">INDEX(Mapping!$B$2:$B$465,MATCH(E2728,Mapping!$A$2:$A$465,0))</f>
        <v>ITPCL (IL&amp;FS TAMIL NADU)</v>
      </c>
      <c r="G2728" s="0" t="str">
        <f aca="false">INDEX(Mapping!$C$2:$C$465,MATCH(E2728,Mapping!$A$2:$A$465,0))</f>
        <v>ITPCL (IL&amp;FS TAMIL NADU)</v>
      </c>
      <c r="H2728" s="2" t="n">
        <v>1.47</v>
      </c>
      <c r="I2728" s="3" t="n">
        <v>0.03</v>
      </c>
    </row>
    <row r="2729" customFormat="false" ht="15" hidden="false" customHeight="false" outlineLevel="0" collapsed="false">
      <c r="A2729" s="0" t="s">
        <v>524</v>
      </c>
      <c r="B2729" s="0" t="n">
        <f aca="false">VALUE(LEFT(A2729,4))</f>
        <v>2023</v>
      </c>
      <c r="C2729" s="0" t="str">
        <f aca="false">"FY"&amp;IF(VALUE(MID(A2729,6,2))&gt;=4,VALUE(LEFT(A2729,4)),VALUE(LEFT(A2729,4))-1)&amp;"-"&amp;TEXT(MOD(IF(VALUE(MID(A2729,6,2))&gt;=4,VALUE(LEFT(A2729,4)),VALUE(LEFT(A2729,4))-1)+1,100),"00")</f>
        <v>FY2022-23</v>
      </c>
      <c r="D2729" s="0" t="s">
        <v>523</v>
      </c>
      <c r="E2729" s="0" t="s">
        <v>523</v>
      </c>
      <c r="F2729" s="0" t="str">
        <f aca="false">INDEX(Mapping!$B$2:$B$465,MATCH(E2729,Mapping!$A$2:$A$465,0))</f>
        <v>OSTRO</v>
      </c>
      <c r="G2729" s="0" t="str">
        <f aca="false">INDEX(Mapping!$C$2:$C$465,MATCH(E2729,Mapping!$A$2:$A$465,0))</f>
        <v>OSTRO</v>
      </c>
      <c r="H2729" s="2" t="n">
        <v>1.46</v>
      </c>
      <c r="I2729" s="3" t="n">
        <v>0.03</v>
      </c>
    </row>
    <row r="2730" customFormat="false" ht="15" hidden="false" customHeight="false" outlineLevel="0" collapsed="false">
      <c r="A2730" s="0" t="s">
        <v>524</v>
      </c>
      <c r="B2730" s="0" t="n">
        <f aca="false">VALUE(LEFT(A2730,4))</f>
        <v>2023</v>
      </c>
      <c r="C2730" s="0" t="str">
        <f aca="false">"FY"&amp;IF(VALUE(MID(A2730,6,2))&gt;=4,VALUE(LEFT(A2730,4)),VALUE(LEFT(A2730,4))-1)&amp;"-"&amp;TEXT(MOD(IF(VALUE(MID(A2730,6,2))&gt;=4,VALUE(LEFT(A2730,4)),VALUE(LEFT(A2730,4))-1)+1,100),"00")</f>
        <v>FY2022-23</v>
      </c>
      <c r="D2730" s="0" t="s">
        <v>515</v>
      </c>
      <c r="E2730" s="0" t="s">
        <v>515</v>
      </c>
      <c r="F2730" s="0" t="str">
        <f aca="false">INDEX(Mapping!$B$2:$B$465,MATCH(E2730,Mapping!$A$2:$A$465,0))</f>
        <v>SB_SLR</v>
      </c>
      <c r="G2730" s="0" t="str">
        <f aca="false">INDEX(Mapping!$C$2:$C$465,MATCH(E2730,Mapping!$A$2:$A$465,0))</f>
        <v>SB_SLR</v>
      </c>
      <c r="H2730" s="2" t="n">
        <v>1.2</v>
      </c>
      <c r="I2730" s="3" t="n">
        <v>0.03</v>
      </c>
    </row>
    <row r="2731" customFormat="false" ht="15" hidden="false" customHeight="false" outlineLevel="0" collapsed="false">
      <c r="A2731" s="0" t="s">
        <v>524</v>
      </c>
      <c r="B2731" s="0" t="n">
        <f aca="false">VALUE(LEFT(A2731,4))</f>
        <v>2023</v>
      </c>
      <c r="C2731" s="0" t="str">
        <f aca="false">"FY"&amp;IF(VALUE(MID(A2731,6,2))&gt;=4,VALUE(LEFT(A2731,4)),VALUE(LEFT(A2731,4))-1)&amp;"-"&amp;TEXT(MOD(IF(VALUE(MID(A2731,6,2))&gt;=4,VALUE(LEFT(A2731,4)),VALUE(LEFT(A2731,4))-1)+1,100),"00")</f>
        <v>FY2022-23</v>
      </c>
      <c r="D2731" s="0" t="s">
        <v>191</v>
      </c>
      <c r="E2731" s="0" t="s">
        <v>191</v>
      </c>
      <c r="F2731" s="0" t="str">
        <f aca="false">INDEX(Mapping!$B$2:$B$465,MATCH(E2731,Mapping!$A$2:$A$465,0))</f>
        <v>DIKCHU HEP</v>
      </c>
      <c r="G2731" s="0" t="str">
        <f aca="false">INDEX(Mapping!$C$2:$C$465,MATCH(E2731,Mapping!$A$2:$A$465,0))</f>
        <v>DIKCHU HEP</v>
      </c>
      <c r="H2731" s="2" t="n">
        <v>1.2</v>
      </c>
      <c r="I2731" s="3" t="n">
        <v>0.03</v>
      </c>
    </row>
    <row r="2732" customFormat="false" ht="15" hidden="false" customHeight="false" outlineLevel="0" collapsed="false">
      <c r="A2732" s="0" t="s">
        <v>524</v>
      </c>
      <c r="B2732" s="0" t="n">
        <f aca="false">VALUE(LEFT(A2732,4))</f>
        <v>2023</v>
      </c>
      <c r="C2732" s="0" t="str">
        <f aca="false">"FY"&amp;IF(VALUE(MID(A2732,6,2))&gt;=4,VALUE(LEFT(A2732,4)),VALUE(LEFT(A2732,4))-1)&amp;"-"&amp;TEXT(MOD(IF(VALUE(MID(A2732,6,2))&gt;=4,VALUE(LEFT(A2732,4)),VALUE(LEFT(A2732,4))-1)+1,100),"00")</f>
        <v>FY2022-23</v>
      </c>
      <c r="D2732" s="0" t="s">
        <v>649</v>
      </c>
      <c r="E2732" s="0" t="s">
        <v>368</v>
      </c>
      <c r="F2732" s="0" t="str">
        <f aca="false">INDEX(Mapping!$B$2:$B$465,MATCH(E2732,Mapping!$A$2:$A$465,0))</f>
        <v>OSTRO HIRIYUR</v>
      </c>
      <c r="G2732" s="0" t="str">
        <f aca="false">INDEX(Mapping!$C$2:$C$465,MATCH(E2732,Mapping!$A$2:$A$465,0))</f>
        <v>OSTRO HIRIYUR</v>
      </c>
      <c r="H2732" s="2" t="n">
        <v>1.05</v>
      </c>
      <c r="I2732" s="3" t="n">
        <v>0.02</v>
      </c>
    </row>
    <row r="2733" customFormat="false" ht="15" hidden="false" customHeight="false" outlineLevel="0" collapsed="false">
      <c r="A2733" s="0" t="s">
        <v>524</v>
      </c>
      <c r="B2733" s="0" t="n">
        <f aca="false">VALUE(LEFT(A2733,4))</f>
        <v>2023</v>
      </c>
      <c r="C2733" s="0" t="str">
        <f aca="false">"FY"&amp;IF(VALUE(MID(A2733,6,2))&gt;=4,VALUE(LEFT(A2733,4)),VALUE(LEFT(A2733,4))-1)&amp;"-"&amp;TEXT(MOD(IF(VALUE(MID(A2733,6,2))&gt;=4,VALUE(LEFT(A2733,4)),VALUE(LEFT(A2733,4))-1)+1,100),"00")</f>
        <v>FY2022-23</v>
      </c>
      <c r="D2733" s="0" t="s">
        <v>140</v>
      </c>
      <c r="E2733" s="0" t="s">
        <v>140</v>
      </c>
      <c r="F2733" s="0" t="str">
        <f aca="false">INDEX(Mapping!$B$2:$B$465,MATCH(E2733,Mapping!$A$2:$A$465,0))</f>
        <v>NEEPCO STATIONS</v>
      </c>
      <c r="G2733" s="0" t="str">
        <f aca="false">INDEX(Mapping!$C$2:$C$465,MATCH(E2733,Mapping!$A$2:$A$465,0))</f>
        <v>NEEPCO STATIONS</v>
      </c>
      <c r="H2733" s="2" t="n">
        <v>1.03</v>
      </c>
      <c r="I2733" s="3" t="n">
        <v>0.02</v>
      </c>
    </row>
    <row r="2734" customFormat="false" ht="15" hidden="false" customHeight="false" outlineLevel="0" collapsed="false">
      <c r="A2734" s="0" t="s">
        <v>524</v>
      </c>
      <c r="B2734" s="0" t="n">
        <f aca="false">VALUE(LEFT(A2734,4))</f>
        <v>2023</v>
      </c>
      <c r="C2734" s="0" t="str">
        <f aca="false">"FY"&amp;IF(VALUE(MID(A2734,6,2))&gt;=4,VALUE(LEFT(A2734,4)),VALUE(LEFT(A2734,4))-1)&amp;"-"&amp;TEXT(MOD(IF(VALUE(MID(A2734,6,2))&gt;=4,VALUE(LEFT(A2734,4)),VALUE(LEFT(A2734,4))-1)+1,100),"00")</f>
        <v>FY2022-23</v>
      </c>
      <c r="D2734" s="0" t="s">
        <v>315</v>
      </c>
      <c r="E2734" s="0" t="s">
        <v>315</v>
      </c>
      <c r="F2734" s="0" t="str">
        <f aca="false">INDEX(Mapping!$B$2:$B$465,MATCH(E2734,Mapping!$A$2:$A$465,0))</f>
        <v>DHARIWAL INFRASTRUCTURE</v>
      </c>
      <c r="G2734" s="0" t="str">
        <f aca="false">INDEX(Mapping!$C$2:$C$465,MATCH(E2734,Mapping!$A$2:$A$465,0))</f>
        <v>DHARIWAL INFRASTRUCTURE</v>
      </c>
      <c r="H2734" s="2" t="n">
        <v>0.93</v>
      </c>
      <c r="I2734" s="3" t="n">
        <v>0.02</v>
      </c>
    </row>
    <row r="2735" customFormat="false" ht="15" hidden="false" customHeight="false" outlineLevel="0" collapsed="false">
      <c r="A2735" s="0" t="s">
        <v>524</v>
      </c>
      <c r="B2735" s="0" t="n">
        <f aca="false">VALUE(LEFT(A2735,4))</f>
        <v>2023</v>
      </c>
      <c r="C2735" s="0" t="str">
        <f aca="false">"FY"&amp;IF(VALUE(MID(A2735,6,2))&gt;=4,VALUE(LEFT(A2735,4)),VALUE(LEFT(A2735,4))-1)&amp;"-"&amp;TEXT(MOD(IF(VALUE(MID(A2735,6,2))&gt;=4,VALUE(LEFT(A2735,4)),VALUE(LEFT(A2735,4))-1)+1,100),"00")</f>
        <v>FY2022-23</v>
      </c>
      <c r="D2735" s="0" t="s">
        <v>42</v>
      </c>
      <c r="E2735" s="0" t="s">
        <v>42</v>
      </c>
      <c r="F2735" s="0" t="str">
        <f aca="false">INDEX(Mapping!$B$2:$B$465,MATCH(E2735,Mapping!$A$2:$A$465,0))</f>
        <v>PUNJAB</v>
      </c>
      <c r="G2735" s="0" t="str">
        <f aca="false">INDEX(Mapping!$C$2:$C$465,MATCH(E2735,Mapping!$A$2:$A$465,0))</f>
        <v>PUNJAB</v>
      </c>
      <c r="H2735" s="2" t="n">
        <v>0.9</v>
      </c>
      <c r="I2735" s="3" t="n">
        <v>0.02</v>
      </c>
    </row>
    <row r="2736" customFormat="false" ht="15" hidden="false" customHeight="false" outlineLevel="0" collapsed="false">
      <c r="A2736" s="0" t="s">
        <v>524</v>
      </c>
      <c r="B2736" s="0" t="n">
        <f aca="false">VALUE(LEFT(A2736,4))</f>
        <v>2023</v>
      </c>
      <c r="C2736" s="0" t="str">
        <f aca="false">"FY"&amp;IF(VALUE(MID(A2736,6,2))&gt;=4,VALUE(LEFT(A2736,4)),VALUE(LEFT(A2736,4))-1)&amp;"-"&amp;TEXT(MOD(IF(VALUE(MID(A2736,6,2))&gt;=4,VALUE(LEFT(A2736,4)),VALUE(LEFT(A2736,4))-1)+1,100),"00")</f>
        <v>FY2022-23</v>
      </c>
      <c r="D2736" s="0" t="s">
        <v>176</v>
      </c>
      <c r="E2736" s="0" t="s">
        <v>176</v>
      </c>
      <c r="F2736" s="0" t="str">
        <f aca="false">INDEX(Mapping!$B$2:$B$465,MATCH(E2736,Mapping!$A$2:$A$465,0))</f>
        <v>SIKKIM</v>
      </c>
      <c r="G2736" s="0" t="str">
        <f aca="false">INDEX(Mapping!$C$2:$C$465,MATCH(E2736,Mapping!$A$2:$A$465,0))</f>
        <v>SIKKIM</v>
      </c>
      <c r="H2736" s="2" t="n">
        <v>0.86</v>
      </c>
      <c r="I2736" s="3" t="n">
        <v>0.02</v>
      </c>
    </row>
    <row r="2737" customFormat="false" ht="15" hidden="false" customHeight="false" outlineLevel="0" collapsed="false">
      <c r="A2737" s="0" t="s">
        <v>524</v>
      </c>
      <c r="B2737" s="0" t="n">
        <f aca="false">VALUE(LEFT(A2737,4))</f>
        <v>2023</v>
      </c>
      <c r="C2737" s="0" t="str">
        <f aca="false">"FY"&amp;IF(VALUE(MID(A2737,6,2))&gt;=4,VALUE(LEFT(A2737,4)),VALUE(LEFT(A2737,4))-1)&amp;"-"&amp;TEXT(MOD(IF(VALUE(MID(A2737,6,2))&gt;=4,VALUE(LEFT(A2737,4)),VALUE(LEFT(A2737,4))-1)+1,100),"00")</f>
        <v>FY2022-23</v>
      </c>
      <c r="D2737" s="0" t="s">
        <v>193</v>
      </c>
      <c r="E2737" s="0" t="s">
        <v>193</v>
      </c>
      <c r="F2737" s="0" t="str">
        <f aca="false">INDEX(Mapping!$B$2:$B$465,MATCH(E2737,Mapping!$A$2:$A$465,0))</f>
        <v>MIZORAM</v>
      </c>
      <c r="G2737" s="0" t="str">
        <f aca="false">INDEX(Mapping!$C$2:$C$465,MATCH(E2737,Mapping!$A$2:$A$465,0))</f>
        <v>MIZORAM</v>
      </c>
      <c r="H2737" s="2" t="n">
        <v>0.75</v>
      </c>
      <c r="I2737" s="3" t="n">
        <v>0.02</v>
      </c>
    </row>
    <row r="2738" customFormat="false" ht="15" hidden="false" customHeight="false" outlineLevel="0" collapsed="false">
      <c r="A2738" s="0" t="s">
        <v>524</v>
      </c>
      <c r="B2738" s="0" t="n">
        <f aca="false">VALUE(LEFT(A2738,4))</f>
        <v>2023</v>
      </c>
      <c r="C2738" s="0" t="str">
        <f aca="false">"FY"&amp;IF(VALUE(MID(A2738,6,2))&gt;=4,VALUE(LEFT(A2738,4)),VALUE(LEFT(A2738,4))-1)&amp;"-"&amp;TEXT(MOD(IF(VALUE(MID(A2738,6,2))&gt;=4,VALUE(LEFT(A2738,4)),VALUE(LEFT(A2738,4))-1)+1,100),"00")</f>
        <v>FY2022-23</v>
      </c>
      <c r="D2738" s="0" t="s">
        <v>327</v>
      </c>
      <c r="E2738" s="0" t="s">
        <v>327</v>
      </c>
      <c r="F2738" s="0" t="str">
        <f aca="false">INDEX(Mapping!$B$2:$B$465,MATCH(E2738,Mapping!$A$2:$A$465,0))</f>
        <v>LANCO BUDHIL</v>
      </c>
      <c r="G2738" s="0" t="str">
        <f aca="false">INDEX(Mapping!$C$2:$C$465,MATCH(E2738,Mapping!$A$2:$A$465,0))</f>
        <v>GREENKO GROUP</v>
      </c>
      <c r="H2738" s="2" t="n">
        <v>0.64</v>
      </c>
      <c r="I2738" s="3" t="n">
        <v>0.01</v>
      </c>
    </row>
    <row r="2739" customFormat="false" ht="15" hidden="false" customHeight="false" outlineLevel="0" collapsed="false">
      <c r="A2739" s="0" t="s">
        <v>524</v>
      </c>
      <c r="B2739" s="0" t="n">
        <f aca="false">VALUE(LEFT(A2739,4))</f>
        <v>2023</v>
      </c>
      <c r="C2739" s="0" t="str">
        <f aca="false">"FY"&amp;IF(VALUE(MID(A2739,6,2))&gt;=4,VALUE(LEFT(A2739,4)),VALUE(LEFT(A2739,4))-1)&amp;"-"&amp;TEXT(MOD(IF(VALUE(MID(A2739,6,2))&gt;=4,VALUE(LEFT(A2739,4)),VALUE(LEFT(A2739,4))-1)+1,100),"00")</f>
        <v>FY2022-23</v>
      </c>
      <c r="D2739" s="0" t="s">
        <v>240</v>
      </c>
      <c r="E2739" s="0" t="s">
        <v>240</v>
      </c>
      <c r="F2739" s="0" t="str">
        <f aca="false">INDEX(Mapping!$B$2:$B$465,MATCH(E2739,Mapping!$A$2:$A$465,0))</f>
        <v>CHUZACHEN HEP</v>
      </c>
      <c r="G2739" s="0" t="str">
        <f aca="false">INDEX(Mapping!$C$2:$C$465,MATCH(E2739,Mapping!$A$2:$A$465,0))</f>
        <v>CHUZACHEN HEP</v>
      </c>
      <c r="H2739" s="2" t="n">
        <v>0.38</v>
      </c>
      <c r="I2739" s="3" t="n">
        <v>0.01</v>
      </c>
    </row>
    <row r="2740" customFormat="false" ht="15" hidden="false" customHeight="false" outlineLevel="0" collapsed="false">
      <c r="A2740" s="0" t="s">
        <v>524</v>
      </c>
      <c r="B2740" s="0" t="n">
        <f aca="false">VALUE(LEFT(A2740,4))</f>
        <v>2023</v>
      </c>
      <c r="C2740" s="0" t="str">
        <f aca="false">"FY"&amp;IF(VALUE(MID(A2740,6,2))&gt;=4,VALUE(LEFT(A2740,4)),VALUE(LEFT(A2740,4))-1)&amp;"-"&amp;TEXT(MOD(IF(VALUE(MID(A2740,6,2))&gt;=4,VALUE(LEFT(A2740,4)),VALUE(LEFT(A2740,4))-1)+1,100),"00")</f>
        <v>FY2022-23</v>
      </c>
      <c r="D2740" s="0" t="s">
        <v>184</v>
      </c>
      <c r="E2740" s="0" t="s">
        <v>184</v>
      </c>
      <c r="F2740" s="0" t="str">
        <f aca="false">INDEX(Mapping!$B$2:$B$465,MATCH(E2740,Mapping!$A$2:$A$465,0))</f>
        <v>GMR KAMALANGA</v>
      </c>
      <c r="G2740" s="0" t="str">
        <f aca="false">INDEX(Mapping!$C$2:$C$465,MATCH(E2740,Mapping!$A$2:$A$465,0))</f>
        <v>GMR ENERGY</v>
      </c>
      <c r="H2740" s="2" t="n">
        <v>0.14</v>
      </c>
      <c r="I2740" s="3" t="n">
        <v>0.003</v>
      </c>
    </row>
    <row r="2741" customFormat="false" ht="15" hidden="false" customHeight="false" outlineLevel="0" collapsed="false">
      <c r="A2741" s="0" t="s">
        <v>524</v>
      </c>
      <c r="B2741" s="0" t="n">
        <f aca="false">VALUE(LEFT(A2741,4))</f>
        <v>2023</v>
      </c>
      <c r="C2741" s="0" t="str">
        <f aca="false">"FY"&amp;IF(VALUE(MID(A2741,6,2))&gt;=4,VALUE(LEFT(A2741,4)),VALUE(LEFT(A2741,4))-1)&amp;"-"&amp;TEXT(MOD(IF(VALUE(MID(A2741,6,2))&gt;=4,VALUE(LEFT(A2741,4)),VALUE(LEFT(A2741,4))-1)+1,100),"00")</f>
        <v>FY2022-23</v>
      </c>
      <c r="D2741" s="0" t="s">
        <v>486</v>
      </c>
      <c r="E2741" s="0" t="s">
        <v>486</v>
      </c>
      <c r="F2741" s="0" t="str">
        <f aca="false">INDEX(Mapping!$B$2:$B$465,MATCH(E2741,Mapping!$A$2:$A$465,0))</f>
        <v>NHPC STATIONS</v>
      </c>
      <c r="G2741" s="0" t="str">
        <f aca="false">INDEX(Mapping!$C$2:$C$465,MATCH(E2741,Mapping!$A$2:$A$465,0))</f>
        <v>NHPC</v>
      </c>
      <c r="H2741" s="2" t="n">
        <v>0.03</v>
      </c>
      <c r="I2741" s="3" t="n">
        <v>0.001</v>
      </c>
    </row>
    <row r="2742" customFormat="false" ht="15" hidden="false" customHeight="false" outlineLevel="0" collapsed="false">
      <c r="A2742" s="0" t="s">
        <v>524</v>
      </c>
      <c r="B2742" s="0" t="n">
        <f aca="false">VALUE(LEFT(A2742,4))</f>
        <v>2023</v>
      </c>
      <c r="C2742" s="0" t="str">
        <f aca="false">"FY"&amp;IF(VALUE(MID(A2742,6,2))&gt;=4,VALUE(LEFT(A2742,4)),VALUE(LEFT(A2742,4))-1)&amp;"-"&amp;TEXT(MOD(IF(VALUE(MID(A2742,6,2))&gt;=4,VALUE(LEFT(A2742,4)),VALUE(LEFT(A2742,4))-1)+1,100),"00")</f>
        <v>FY2022-23</v>
      </c>
      <c r="D2742" s="0" t="s">
        <v>211</v>
      </c>
      <c r="E2742" s="0" t="s">
        <v>211</v>
      </c>
      <c r="F2742" s="0" t="str">
        <f aca="false">INDEX(Mapping!$B$2:$B$465,MATCH(E2742,Mapping!$A$2:$A$465,0))</f>
        <v>SINGOLI BHATWARI HEP</v>
      </c>
      <c r="G2742" s="0" t="str">
        <f aca="false">INDEX(Mapping!$C$2:$C$465,MATCH(E2742,Mapping!$A$2:$A$465,0))</f>
        <v>SINGOLI BHATWARI HEP</v>
      </c>
      <c r="H2742" s="2" t="n">
        <v>0.02</v>
      </c>
      <c r="I2742" s="3" t="n">
        <v>0.0004</v>
      </c>
    </row>
    <row r="2743" customFormat="false" ht="15" hidden="false" customHeight="false" outlineLevel="0" collapsed="false">
      <c r="A2743" s="0" t="s">
        <v>417</v>
      </c>
      <c r="B2743" s="0" t="n">
        <f aca="false">VALUE(LEFT(A2743,4))</f>
        <v>2023</v>
      </c>
      <c r="C2743" s="0" t="str">
        <f aca="false">"FY"&amp;IF(VALUE(MID(A2743,6,2))&gt;=4,VALUE(LEFT(A2743,4)),VALUE(LEFT(A2743,4))-1)&amp;"-"&amp;TEXT(MOD(IF(VALUE(MID(A2743,6,2))&gt;=4,VALUE(LEFT(A2743,4)),VALUE(LEFT(A2743,4))-1)+1,100),"00")</f>
        <v>FY2022-23</v>
      </c>
      <c r="D2743" s="0" t="s">
        <v>36</v>
      </c>
      <c r="E2743" s="0" t="s">
        <v>36</v>
      </c>
      <c r="F2743" s="0" t="str">
        <f aca="false">INDEX(Mapping!$B$2:$B$465,MATCH(E2743,Mapping!$A$2:$A$465,0))</f>
        <v>UTTAR PRADESH</v>
      </c>
      <c r="G2743" s="0" t="str">
        <f aca="false">INDEX(Mapping!$C$2:$C$465,MATCH(E2743,Mapping!$A$2:$A$465,0))</f>
        <v>UTTAR PRADESH</v>
      </c>
      <c r="H2743" s="2" t="n">
        <v>1438.16</v>
      </c>
      <c r="I2743" s="3" t="n">
        <v>30.48</v>
      </c>
    </row>
    <row r="2744" customFormat="false" ht="15" hidden="false" customHeight="false" outlineLevel="0" collapsed="false">
      <c r="A2744" s="0" t="s">
        <v>417</v>
      </c>
      <c r="B2744" s="0" t="n">
        <f aca="false">VALUE(LEFT(A2744,4))</f>
        <v>2023</v>
      </c>
      <c r="C2744" s="0" t="str">
        <f aca="false">"FY"&amp;IF(VALUE(MID(A2744,6,2))&gt;=4,VALUE(LEFT(A2744,4)),VALUE(LEFT(A2744,4))-1)&amp;"-"&amp;TEXT(MOD(IF(VALUE(MID(A2744,6,2))&gt;=4,VALUE(LEFT(A2744,4)),VALUE(LEFT(A2744,4))-1)+1,100),"00")</f>
        <v>FY2022-23</v>
      </c>
      <c r="D2744" s="0" t="s">
        <v>45</v>
      </c>
      <c r="E2744" s="0" t="s">
        <v>45</v>
      </c>
      <c r="F2744" s="0" t="str">
        <f aca="false">INDEX(Mapping!$B$2:$B$465,MATCH(E2744,Mapping!$A$2:$A$465,0))</f>
        <v>BIHAR</v>
      </c>
      <c r="G2744" s="0" t="str">
        <f aca="false">INDEX(Mapping!$C$2:$C$465,MATCH(E2744,Mapping!$A$2:$A$465,0))</f>
        <v>BIHAR</v>
      </c>
      <c r="H2744" s="2" t="n">
        <v>684</v>
      </c>
      <c r="I2744" s="3" t="n">
        <v>14.5</v>
      </c>
    </row>
    <row r="2745" customFormat="false" ht="15" hidden="false" customHeight="false" outlineLevel="0" collapsed="false">
      <c r="A2745" s="0" t="s">
        <v>417</v>
      </c>
      <c r="B2745" s="0" t="n">
        <f aca="false">VALUE(LEFT(A2745,4))</f>
        <v>2023</v>
      </c>
      <c r="C2745" s="0" t="str">
        <f aca="false">"FY"&amp;IF(VALUE(MID(A2745,6,2))&gt;=4,VALUE(LEFT(A2745,4)),VALUE(LEFT(A2745,4))-1)&amp;"-"&amp;TEXT(MOD(IF(VALUE(MID(A2745,6,2))&gt;=4,VALUE(LEFT(A2745,4)),VALUE(LEFT(A2745,4))-1)+1,100),"00")</f>
        <v>FY2022-23</v>
      </c>
      <c r="D2745" s="0" t="s">
        <v>84</v>
      </c>
      <c r="E2745" s="0" t="s">
        <v>84</v>
      </c>
      <c r="F2745" s="0" t="str">
        <f aca="false">INDEX(Mapping!$B$2:$B$465,MATCH(E2745,Mapping!$A$2:$A$465,0))</f>
        <v>DB POWER</v>
      </c>
      <c r="G2745" s="0" t="str">
        <f aca="false">INDEX(Mapping!$C$2:$C$465,MATCH(E2745,Mapping!$A$2:$A$465,0))</f>
        <v>DB POWER</v>
      </c>
      <c r="H2745" s="2" t="n">
        <v>172.35</v>
      </c>
      <c r="I2745" s="3" t="n">
        <v>3.65</v>
      </c>
    </row>
    <row r="2746" customFormat="false" ht="15" hidden="false" customHeight="false" outlineLevel="0" collapsed="false">
      <c r="A2746" s="0" t="s">
        <v>417</v>
      </c>
      <c r="B2746" s="0" t="n">
        <f aca="false">VALUE(LEFT(A2746,4))</f>
        <v>2023</v>
      </c>
      <c r="C2746" s="0" t="str">
        <f aca="false">"FY"&amp;IF(VALUE(MID(A2746,6,2))&gt;=4,VALUE(LEFT(A2746,4)),VALUE(LEFT(A2746,4))-1)&amp;"-"&amp;TEXT(MOD(IF(VALUE(MID(A2746,6,2))&gt;=4,VALUE(LEFT(A2746,4)),VALUE(LEFT(A2746,4))-1)+1,100),"00")</f>
        <v>FY2022-23</v>
      </c>
      <c r="D2746" s="0" t="s">
        <v>43</v>
      </c>
      <c r="E2746" s="0" t="s">
        <v>43</v>
      </c>
      <c r="F2746" s="0" t="str">
        <f aca="false">INDEX(Mapping!$B$2:$B$465,MATCH(E2746,Mapping!$A$2:$A$465,0))</f>
        <v>ODISHA</v>
      </c>
      <c r="G2746" s="0" t="str">
        <f aca="false">INDEX(Mapping!$C$2:$C$465,MATCH(E2746,Mapping!$A$2:$A$465,0))</f>
        <v>ODISHA</v>
      </c>
      <c r="H2746" s="2" t="n">
        <v>168.72</v>
      </c>
      <c r="I2746" s="3" t="n">
        <v>3.58</v>
      </c>
    </row>
    <row r="2747" customFormat="false" ht="15" hidden="false" customHeight="false" outlineLevel="0" collapsed="false">
      <c r="A2747" s="0" t="s">
        <v>417</v>
      </c>
      <c r="B2747" s="0" t="n">
        <f aca="false">VALUE(LEFT(A2747,4))</f>
        <v>2023</v>
      </c>
      <c r="C2747" s="0" t="str">
        <f aca="false">"FY"&amp;IF(VALUE(MID(A2747,6,2))&gt;=4,VALUE(LEFT(A2747,4)),VALUE(LEFT(A2747,4))-1)&amp;"-"&amp;TEXT(MOD(IF(VALUE(MID(A2747,6,2))&gt;=4,VALUE(LEFT(A2747,4)),VALUE(LEFT(A2747,4))-1)+1,100),"00")</f>
        <v>FY2022-23</v>
      </c>
      <c r="D2747" s="0" t="s">
        <v>85</v>
      </c>
      <c r="E2747" s="0" t="s">
        <v>85</v>
      </c>
      <c r="F2747" s="0" t="str">
        <f aca="false">INDEX(Mapping!$B$2:$B$465,MATCH(E2747,Mapping!$A$2:$A$465,0))</f>
        <v>ADANI POWER - RAIPUR TPP (EX-GMR CHHATTISGARH)</v>
      </c>
      <c r="G2747" s="0" t="str">
        <f aca="false">INDEX(Mapping!$C$2:$C$465,MATCH(E2747,Mapping!$A$2:$A$465,0))</f>
        <v>ADANI POWER (ALL PLANTS)</v>
      </c>
      <c r="H2747" s="2" t="n">
        <v>147.23</v>
      </c>
      <c r="I2747" s="3" t="n">
        <v>3.12</v>
      </c>
    </row>
    <row r="2748" customFormat="false" ht="15" hidden="false" customHeight="false" outlineLevel="0" collapsed="false">
      <c r="A2748" s="0" t="s">
        <v>417</v>
      </c>
      <c r="B2748" s="0" t="n">
        <f aca="false">VALUE(LEFT(A2748,4))</f>
        <v>2023</v>
      </c>
      <c r="C2748" s="0" t="str">
        <f aca="false">"FY"&amp;IF(VALUE(MID(A2748,6,2))&gt;=4,VALUE(LEFT(A2748,4)),VALUE(LEFT(A2748,4))-1)&amp;"-"&amp;TEXT(MOD(IF(VALUE(MID(A2748,6,2))&gt;=4,VALUE(LEFT(A2748,4)),VALUE(LEFT(A2748,4))-1)+1,100),"00")</f>
        <v>FY2022-23</v>
      </c>
      <c r="D2748" s="0" t="s">
        <v>46</v>
      </c>
      <c r="E2748" s="0" t="s">
        <v>46</v>
      </c>
      <c r="F2748" s="0" t="str">
        <f aca="false">INDEX(Mapping!$B$2:$B$465,MATCH(E2748,Mapping!$A$2:$A$465,0))</f>
        <v>CHHATTISGARH</v>
      </c>
      <c r="G2748" s="0" t="str">
        <f aca="false">INDEX(Mapping!$C$2:$C$465,MATCH(E2748,Mapping!$A$2:$A$465,0))</f>
        <v>CHHATTISGARH</v>
      </c>
      <c r="H2748" s="2" t="n">
        <v>147</v>
      </c>
      <c r="I2748" s="3" t="n">
        <v>3.12</v>
      </c>
    </row>
    <row r="2749" customFormat="false" ht="15" hidden="false" customHeight="false" outlineLevel="0" collapsed="false">
      <c r="A2749" s="0" t="s">
        <v>417</v>
      </c>
      <c r="B2749" s="0" t="n">
        <f aca="false">VALUE(LEFT(A2749,4))</f>
        <v>2023</v>
      </c>
      <c r="C2749" s="0" t="str">
        <f aca="false">"FY"&amp;IF(VALUE(MID(A2749,6,2))&gt;=4,VALUE(LEFT(A2749,4)),VALUE(LEFT(A2749,4))-1)&amp;"-"&amp;TEXT(MOD(IF(VALUE(MID(A2749,6,2))&gt;=4,VALUE(LEFT(A2749,4)),VALUE(LEFT(A2749,4))-1)+1,100),"00")</f>
        <v>FY2022-23</v>
      </c>
      <c r="D2749" s="0" t="s">
        <v>37</v>
      </c>
      <c r="E2749" s="0" t="s">
        <v>37</v>
      </c>
      <c r="F2749" s="0" t="str">
        <f aca="false">INDEX(Mapping!$B$2:$B$465,MATCH(E2749,Mapping!$A$2:$A$465,0))</f>
        <v>MAHARASHTRA</v>
      </c>
      <c r="G2749" s="0" t="str">
        <f aca="false">INDEX(Mapping!$C$2:$C$465,MATCH(E2749,Mapping!$A$2:$A$465,0))</f>
        <v>MAHARASHTRA</v>
      </c>
      <c r="H2749" s="2" t="n">
        <v>141.06</v>
      </c>
      <c r="I2749" s="3" t="n">
        <v>2.99</v>
      </c>
    </row>
    <row r="2750" customFormat="false" ht="15" hidden="false" customHeight="false" outlineLevel="0" collapsed="false">
      <c r="A2750" s="0" t="s">
        <v>417</v>
      </c>
      <c r="B2750" s="0" t="n">
        <f aca="false">VALUE(LEFT(A2750,4))</f>
        <v>2023</v>
      </c>
      <c r="C2750" s="0" t="str">
        <f aca="false">"FY"&amp;IF(VALUE(MID(A2750,6,2))&gt;=4,VALUE(LEFT(A2750,4)),VALUE(LEFT(A2750,4))-1)&amp;"-"&amp;TEXT(MOD(IF(VALUE(MID(A2750,6,2))&gt;=4,VALUE(LEFT(A2750,4)),VALUE(LEFT(A2750,4))-1)+1,100),"00")</f>
        <v>FY2022-23</v>
      </c>
      <c r="D2750" s="0" t="s">
        <v>49</v>
      </c>
      <c r="E2750" s="0" t="s">
        <v>49</v>
      </c>
      <c r="F2750" s="0" t="str">
        <f aca="false">INDEX(Mapping!$B$2:$B$465,MATCH(E2750,Mapping!$A$2:$A$465,0))</f>
        <v>MADHYA PRADESH</v>
      </c>
      <c r="G2750" s="0" t="str">
        <f aca="false">INDEX(Mapping!$C$2:$C$465,MATCH(E2750,Mapping!$A$2:$A$465,0))</f>
        <v>MADHYA PRADESH</v>
      </c>
      <c r="H2750" s="2" t="n">
        <v>111.28</v>
      </c>
      <c r="I2750" s="3" t="n">
        <v>2.36</v>
      </c>
    </row>
    <row r="2751" customFormat="false" ht="15" hidden="false" customHeight="false" outlineLevel="0" collapsed="false">
      <c r="A2751" s="0" t="s">
        <v>417</v>
      </c>
      <c r="B2751" s="0" t="n">
        <f aca="false">VALUE(LEFT(A2751,4))</f>
        <v>2023</v>
      </c>
      <c r="C2751" s="0" t="str">
        <f aca="false">"FY"&amp;IF(VALUE(MID(A2751,6,2))&gt;=4,VALUE(LEFT(A2751,4)),VALUE(LEFT(A2751,4))-1)&amp;"-"&amp;TEXT(MOD(IF(VALUE(MID(A2751,6,2))&gt;=4,VALUE(LEFT(A2751,4)),VALUE(LEFT(A2751,4))-1)+1,100),"00")</f>
        <v>FY2022-23</v>
      </c>
      <c r="D2751" s="0" t="s">
        <v>48</v>
      </c>
      <c r="E2751" s="0" t="s">
        <v>48</v>
      </c>
      <c r="F2751" s="0" t="str">
        <f aca="false">INDEX(Mapping!$B$2:$B$465,MATCH(E2751,Mapping!$A$2:$A$465,0))</f>
        <v>DELHI</v>
      </c>
      <c r="G2751" s="0" t="str">
        <f aca="false">INDEX(Mapping!$C$2:$C$465,MATCH(E2751,Mapping!$A$2:$A$465,0))</f>
        <v>DELHI</v>
      </c>
      <c r="H2751" s="2" t="n">
        <v>103.66</v>
      </c>
      <c r="I2751" s="3" t="n">
        <v>2.2</v>
      </c>
    </row>
    <row r="2752" customFormat="false" ht="15" hidden="false" customHeight="false" outlineLevel="0" collapsed="false">
      <c r="A2752" s="0" t="s">
        <v>417</v>
      </c>
      <c r="B2752" s="0" t="n">
        <f aca="false">VALUE(LEFT(A2752,4))</f>
        <v>2023</v>
      </c>
      <c r="C2752" s="0" t="str">
        <f aca="false">"FY"&amp;IF(VALUE(MID(A2752,6,2))&gt;=4,VALUE(LEFT(A2752,4)),VALUE(LEFT(A2752,4))-1)&amp;"-"&amp;TEXT(MOD(IF(VALUE(MID(A2752,6,2))&gt;=4,VALUE(LEFT(A2752,4)),VALUE(LEFT(A2752,4))-1)+1,100),"00")</f>
        <v>FY2022-23</v>
      </c>
      <c r="D2752" s="0" t="s">
        <v>47</v>
      </c>
      <c r="E2752" s="0" t="s">
        <v>47</v>
      </c>
      <c r="F2752" s="0" t="str">
        <f aca="false">INDEX(Mapping!$B$2:$B$465,MATCH(E2752,Mapping!$A$2:$A$465,0))</f>
        <v>KARNATAKA</v>
      </c>
      <c r="G2752" s="0" t="str">
        <f aca="false">INDEX(Mapping!$C$2:$C$465,MATCH(E2752,Mapping!$A$2:$A$465,0))</f>
        <v>KARNATAKA</v>
      </c>
      <c r="H2752" s="2" t="n">
        <v>93.45</v>
      </c>
      <c r="I2752" s="3" t="n">
        <v>1.98</v>
      </c>
    </row>
    <row r="2753" customFormat="false" ht="15" hidden="false" customHeight="false" outlineLevel="0" collapsed="false">
      <c r="A2753" s="0" t="s">
        <v>417</v>
      </c>
      <c r="B2753" s="0" t="n">
        <f aca="false">VALUE(LEFT(A2753,4))</f>
        <v>2023</v>
      </c>
      <c r="C2753" s="0" t="str">
        <f aca="false">"FY"&amp;IF(VALUE(MID(A2753,6,2))&gt;=4,VALUE(LEFT(A2753,4)),VALUE(LEFT(A2753,4))-1)&amp;"-"&amp;TEXT(MOD(IF(VALUE(MID(A2753,6,2))&gt;=4,VALUE(LEFT(A2753,4)),VALUE(LEFT(A2753,4))-1)+1,100),"00")</f>
        <v>FY2022-23</v>
      </c>
      <c r="D2753" s="0" t="s">
        <v>89</v>
      </c>
      <c r="E2753" s="0" t="s">
        <v>89</v>
      </c>
      <c r="F2753" s="0" t="str">
        <f aca="false">INDEX(Mapping!$B$2:$B$465,MATCH(E2753,Mapping!$A$2:$A$465,0))</f>
        <v>MB POWER (MP)</v>
      </c>
      <c r="G2753" s="0" t="str">
        <f aca="false">INDEX(Mapping!$C$2:$C$465,MATCH(E2753,Mapping!$A$2:$A$465,0))</f>
        <v>MB POWER (MP)</v>
      </c>
      <c r="H2753" s="2" t="n">
        <v>84.95</v>
      </c>
      <c r="I2753" s="3" t="n">
        <v>1.8</v>
      </c>
    </row>
    <row r="2754" customFormat="false" ht="15" hidden="false" customHeight="false" outlineLevel="0" collapsed="false">
      <c r="A2754" s="0" t="s">
        <v>417</v>
      </c>
      <c r="B2754" s="0" t="n">
        <f aca="false">VALUE(LEFT(A2754,4))</f>
        <v>2023</v>
      </c>
      <c r="C2754" s="0" t="str">
        <f aca="false">"FY"&amp;IF(VALUE(MID(A2754,6,2))&gt;=4,VALUE(LEFT(A2754,4)),VALUE(LEFT(A2754,4))-1)&amp;"-"&amp;TEXT(MOD(IF(VALUE(MID(A2754,6,2))&gt;=4,VALUE(LEFT(A2754,4)),VALUE(LEFT(A2754,4))-1)+1,100),"00")</f>
        <v>FY2022-23</v>
      </c>
      <c r="D2754" s="0" t="s">
        <v>65</v>
      </c>
      <c r="E2754" s="0" t="s">
        <v>65</v>
      </c>
      <c r="F2754" s="0" t="str">
        <f aca="false">INDEX(Mapping!$B$2:$B$465,MATCH(E2754,Mapping!$A$2:$A$465,0))</f>
        <v>JAYPEE NIGRIE STPP</v>
      </c>
      <c r="G2754" s="0" t="str">
        <f aca="false">INDEX(Mapping!$C$2:$C$465,MATCH(E2754,Mapping!$A$2:$A$465,0))</f>
        <v>JAYPEE NIGRIE STPP</v>
      </c>
      <c r="H2754" s="2" t="n">
        <v>77.88</v>
      </c>
      <c r="I2754" s="3" t="n">
        <v>1.65</v>
      </c>
    </row>
    <row r="2755" customFormat="false" ht="15" hidden="false" customHeight="false" outlineLevel="0" collapsed="false">
      <c r="A2755" s="0" t="s">
        <v>417</v>
      </c>
      <c r="B2755" s="0" t="n">
        <f aca="false">VALUE(LEFT(A2755,4))</f>
        <v>2023</v>
      </c>
      <c r="C2755" s="0" t="str">
        <f aca="false">"FY"&amp;IF(VALUE(MID(A2755,6,2))&gt;=4,VALUE(LEFT(A2755,4)),VALUE(LEFT(A2755,4))-1)&amp;"-"&amp;TEXT(MOD(IF(VALUE(MID(A2755,6,2))&gt;=4,VALUE(LEFT(A2755,4)),VALUE(LEFT(A2755,4))-1)+1,100),"00")</f>
        <v>FY2022-23</v>
      </c>
      <c r="D2755" s="0" t="s">
        <v>44</v>
      </c>
      <c r="E2755" s="0" t="s">
        <v>44</v>
      </c>
      <c r="F2755" s="0" t="str">
        <f aca="false">INDEX(Mapping!$B$2:$B$465,MATCH(E2755,Mapping!$A$2:$A$465,0))</f>
        <v>HARYANA</v>
      </c>
      <c r="G2755" s="0" t="str">
        <f aca="false">INDEX(Mapping!$C$2:$C$465,MATCH(E2755,Mapping!$A$2:$A$465,0))</f>
        <v>HARYANA</v>
      </c>
      <c r="H2755" s="2" t="n">
        <v>77.79</v>
      </c>
      <c r="I2755" s="3" t="n">
        <v>1.65</v>
      </c>
    </row>
    <row r="2756" customFormat="false" ht="15" hidden="false" customHeight="false" outlineLevel="0" collapsed="false">
      <c r="A2756" s="0" t="s">
        <v>417</v>
      </c>
      <c r="B2756" s="0" t="n">
        <f aca="false">VALUE(LEFT(A2756,4))</f>
        <v>2023</v>
      </c>
      <c r="C2756" s="0" t="str">
        <f aca="false">"FY"&amp;IF(VALUE(MID(A2756,6,2))&gt;=4,VALUE(LEFT(A2756,4)),VALUE(LEFT(A2756,4))-1)&amp;"-"&amp;TEXT(MOD(IF(VALUE(MID(A2756,6,2))&gt;=4,VALUE(LEFT(A2756,4)),VALUE(LEFT(A2756,4))-1)+1,100),"00")</f>
        <v>FY2022-23</v>
      </c>
      <c r="D2756" s="0" t="s">
        <v>67</v>
      </c>
      <c r="E2756" s="0" t="s">
        <v>67</v>
      </c>
      <c r="F2756" s="0" t="str">
        <f aca="false">INDEX(Mapping!$B$2:$B$465,MATCH(E2756,Mapping!$A$2:$A$465,0))</f>
        <v>JINDAL POWER LTD - STAGE 2</v>
      </c>
      <c r="G2756" s="0" t="str">
        <f aca="false">INDEX(Mapping!$C$2:$C$465,MATCH(E2756,Mapping!$A$2:$A$465,0))</f>
        <v>JINDAL POWER LTD (BOTH STAGES)</v>
      </c>
      <c r="H2756" s="2" t="n">
        <v>76.49</v>
      </c>
      <c r="I2756" s="3" t="n">
        <v>1.62</v>
      </c>
    </row>
    <row r="2757" customFormat="false" ht="15" hidden="false" customHeight="false" outlineLevel="0" collapsed="false">
      <c r="A2757" s="0" t="s">
        <v>417</v>
      </c>
      <c r="B2757" s="0" t="n">
        <f aca="false">VALUE(LEFT(A2757,4))</f>
        <v>2023</v>
      </c>
      <c r="C2757" s="0" t="str">
        <f aca="false">"FY"&amp;IF(VALUE(MID(A2757,6,2))&gt;=4,VALUE(LEFT(A2757,4)),VALUE(LEFT(A2757,4))-1)&amp;"-"&amp;TEXT(MOD(IF(VALUE(MID(A2757,6,2))&gt;=4,VALUE(LEFT(A2757,4)),VALUE(LEFT(A2757,4))-1)+1,100),"00")</f>
        <v>FY2022-23</v>
      </c>
      <c r="D2757" s="0" t="s">
        <v>72</v>
      </c>
      <c r="E2757" s="0" t="s">
        <v>72</v>
      </c>
      <c r="F2757" s="0" t="str">
        <f aca="false">INDEX(Mapping!$B$2:$B$465,MATCH(E2757,Mapping!$A$2:$A$465,0))</f>
        <v>JINDAL POWER LTD - STAGE 1</v>
      </c>
      <c r="G2757" s="0" t="str">
        <f aca="false">INDEX(Mapping!$C$2:$C$465,MATCH(E2757,Mapping!$A$2:$A$465,0))</f>
        <v>JINDAL POWER LTD (BOTH STAGES)</v>
      </c>
      <c r="H2757" s="2" t="n">
        <v>64.59</v>
      </c>
      <c r="I2757" s="3" t="n">
        <v>1.37</v>
      </c>
    </row>
    <row r="2758" customFormat="false" ht="15" hidden="false" customHeight="false" outlineLevel="0" collapsed="false">
      <c r="A2758" s="0" t="s">
        <v>417</v>
      </c>
      <c r="B2758" s="0" t="n">
        <f aca="false">VALUE(LEFT(A2758,4))</f>
        <v>2023</v>
      </c>
      <c r="C2758" s="0" t="str">
        <f aca="false">"FY"&amp;IF(VALUE(MID(A2758,6,2))&gt;=4,VALUE(LEFT(A2758,4)),VALUE(LEFT(A2758,4))-1)&amp;"-"&amp;TEXT(MOD(IF(VALUE(MID(A2758,6,2))&gt;=4,VALUE(LEFT(A2758,4)),VALUE(LEFT(A2758,4))-1)+1,100),"00")</f>
        <v>FY2022-23</v>
      </c>
      <c r="D2758" s="0" t="s">
        <v>71</v>
      </c>
      <c r="E2758" s="0" t="s">
        <v>71</v>
      </c>
      <c r="F2758" s="0" t="str">
        <f aca="false">INDEX(Mapping!$B$2:$B$465,MATCH(E2758,Mapping!$A$2:$A$465,0))</f>
        <v>KERALA</v>
      </c>
      <c r="G2758" s="0" t="str">
        <f aca="false">INDEX(Mapping!$C$2:$C$465,MATCH(E2758,Mapping!$A$2:$A$465,0))</f>
        <v>KERALA</v>
      </c>
      <c r="H2758" s="2" t="n">
        <v>62.93</v>
      </c>
      <c r="I2758" s="3" t="n">
        <v>1.33</v>
      </c>
    </row>
    <row r="2759" customFormat="false" ht="15" hidden="false" customHeight="false" outlineLevel="0" collapsed="false">
      <c r="A2759" s="0" t="s">
        <v>417</v>
      </c>
      <c r="B2759" s="0" t="n">
        <f aca="false">VALUE(LEFT(A2759,4))</f>
        <v>2023</v>
      </c>
      <c r="C2759" s="0" t="str">
        <f aca="false">"FY"&amp;IF(VALUE(MID(A2759,6,2))&gt;=4,VALUE(LEFT(A2759,4)),VALUE(LEFT(A2759,4))-1)&amp;"-"&amp;TEXT(MOD(IF(VALUE(MID(A2759,6,2))&gt;=4,VALUE(LEFT(A2759,4)),VALUE(LEFT(A2759,4))-1)+1,100),"00")</f>
        <v>FY2022-23</v>
      </c>
      <c r="D2759" s="0" t="s">
        <v>79</v>
      </c>
      <c r="E2759" s="0" t="s">
        <v>79</v>
      </c>
      <c r="F2759" s="0" t="str">
        <f aca="false">INDEX(Mapping!$B$2:$B$465,MATCH(E2759,Mapping!$A$2:$A$465,0))</f>
        <v>MAHAN ENERGEN (EX-ESSAR POWER MP)</v>
      </c>
      <c r="G2759" s="0" t="str">
        <f aca="false">INDEX(Mapping!$C$2:$C$465,MATCH(E2759,Mapping!$A$2:$A$465,0))</f>
        <v>ADANI POWER (ALL PLANTS)</v>
      </c>
      <c r="H2759" s="2" t="n">
        <v>61.89</v>
      </c>
      <c r="I2759" s="3" t="n">
        <v>1.31</v>
      </c>
    </row>
    <row r="2760" customFormat="false" ht="15" hidden="false" customHeight="false" outlineLevel="0" collapsed="false">
      <c r="A2760" s="0" t="s">
        <v>417</v>
      </c>
      <c r="B2760" s="0" t="n">
        <f aca="false">VALUE(LEFT(A2760,4))</f>
        <v>2023</v>
      </c>
      <c r="C2760" s="0" t="str">
        <f aca="false">"FY"&amp;IF(VALUE(MID(A2760,6,2))&gt;=4,VALUE(LEFT(A2760,4)),VALUE(LEFT(A2760,4))-1)&amp;"-"&amp;TEXT(MOD(IF(VALUE(MID(A2760,6,2))&gt;=4,VALUE(LEFT(A2760,4)),VALUE(LEFT(A2760,4))-1)+1,100),"00")</f>
        <v>FY2022-23</v>
      </c>
      <c r="D2760" s="0" t="s">
        <v>53</v>
      </c>
      <c r="E2760" s="0" t="s">
        <v>53</v>
      </c>
      <c r="F2760" s="0" t="str">
        <f aca="false">INDEX(Mapping!$B$2:$B$465,MATCH(E2760,Mapping!$A$2:$A$465,0))</f>
        <v>HIMACHAL PRADESH</v>
      </c>
      <c r="G2760" s="0" t="str">
        <f aca="false">INDEX(Mapping!$C$2:$C$465,MATCH(E2760,Mapping!$A$2:$A$465,0))</f>
        <v>HIMACHAL PRADESH</v>
      </c>
      <c r="H2760" s="2" t="n">
        <v>57.97</v>
      </c>
      <c r="I2760" s="3" t="n">
        <v>1.23</v>
      </c>
    </row>
    <row r="2761" customFormat="false" ht="15" hidden="false" customHeight="false" outlineLevel="0" collapsed="false">
      <c r="A2761" s="0" t="s">
        <v>417</v>
      </c>
      <c r="B2761" s="0" t="n">
        <f aca="false">VALUE(LEFT(A2761,4))</f>
        <v>2023</v>
      </c>
      <c r="C2761" s="0" t="str">
        <f aca="false">"FY"&amp;IF(VALUE(MID(A2761,6,2))&gt;=4,VALUE(LEFT(A2761,4)),VALUE(LEFT(A2761,4))-1)&amp;"-"&amp;TEXT(MOD(IF(VALUE(MID(A2761,6,2))&gt;=4,VALUE(LEFT(A2761,4)),VALUE(LEFT(A2761,4))-1)+1,100),"00")</f>
        <v>FY2022-23</v>
      </c>
      <c r="D2761" s="0" t="s">
        <v>145</v>
      </c>
      <c r="E2761" s="0" t="s">
        <v>145</v>
      </c>
      <c r="F2761" s="0" t="str">
        <f aca="false">INDEX(Mapping!$B$2:$B$465,MATCH(E2761,Mapping!$A$2:$A$465,0))</f>
        <v>JSPL - DCPP</v>
      </c>
      <c r="G2761" s="0" t="str">
        <f aca="false">INDEX(Mapping!$C$2:$C$465,MATCH(E2761,Mapping!$A$2:$A$465,0))</f>
        <v>JSPL</v>
      </c>
      <c r="H2761" s="2" t="n">
        <v>57.37</v>
      </c>
      <c r="I2761" s="3" t="n">
        <v>1.22</v>
      </c>
    </row>
    <row r="2762" customFormat="false" ht="15" hidden="false" customHeight="false" outlineLevel="0" collapsed="false">
      <c r="A2762" s="0" t="s">
        <v>417</v>
      </c>
      <c r="B2762" s="0" t="n">
        <f aca="false">VALUE(LEFT(A2762,4))</f>
        <v>2023</v>
      </c>
      <c r="C2762" s="0" t="str">
        <f aca="false">"FY"&amp;IF(VALUE(MID(A2762,6,2))&gt;=4,VALUE(LEFT(A2762,4)),VALUE(LEFT(A2762,4))-1)&amp;"-"&amp;TEXT(MOD(IF(VALUE(MID(A2762,6,2))&gt;=4,VALUE(LEFT(A2762,4)),VALUE(LEFT(A2762,4))-1)+1,100),"00")</f>
        <v>FY2022-23</v>
      </c>
      <c r="D2762" s="0" t="s">
        <v>39</v>
      </c>
      <c r="E2762" s="0" t="s">
        <v>39</v>
      </c>
      <c r="F2762" s="0" t="str">
        <f aca="false">INDEX(Mapping!$B$2:$B$465,MATCH(E2762,Mapping!$A$2:$A$465,0))</f>
        <v>WEST BENGAL</v>
      </c>
      <c r="G2762" s="0" t="str">
        <f aca="false">INDEX(Mapping!$C$2:$C$465,MATCH(E2762,Mapping!$A$2:$A$465,0))</f>
        <v>WEST BENGAL</v>
      </c>
      <c r="H2762" s="2" t="n">
        <v>56.59</v>
      </c>
      <c r="I2762" s="3" t="n">
        <v>1.2</v>
      </c>
    </row>
    <row r="2763" customFormat="false" ht="15" hidden="false" customHeight="false" outlineLevel="0" collapsed="false">
      <c r="A2763" s="0" t="s">
        <v>417</v>
      </c>
      <c r="B2763" s="0" t="n">
        <f aca="false">VALUE(LEFT(A2763,4))</f>
        <v>2023</v>
      </c>
      <c r="C2763" s="0" t="str">
        <f aca="false">"FY"&amp;IF(VALUE(MID(A2763,6,2))&gt;=4,VALUE(LEFT(A2763,4)),VALUE(LEFT(A2763,4))-1)&amp;"-"&amp;TEXT(MOD(IF(VALUE(MID(A2763,6,2))&gt;=4,VALUE(LEFT(A2763,4)),VALUE(LEFT(A2763,4))-1)+1,100),"00")</f>
        <v>FY2022-23</v>
      </c>
      <c r="D2763" s="0" t="s">
        <v>116</v>
      </c>
      <c r="E2763" s="0" t="s">
        <v>116</v>
      </c>
      <c r="F2763" s="0" t="str">
        <f aca="false">INDEX(Mapping!$B$2:$B$465,MATCH(E2763,Mapping!$A$2:$A$465,0))</f>
        <v>RKM POWERGEN</v>
      </c>
      <c r="G2763" s="0" t="str">
        <f aca="false">INDEX(Mapping!$C$2:$C$465,MATCH(E2763,Mapping!$A$2:$A$465,0))</f>
        <v>RKM POWERGEN</v>
      </c>
      <c r="H2763" s="2" t="n">
        <v>56.34</v>
      </c>
      <c r="I2763" s="3" t="n">
        <v>1.19</v>
      </c>
    </row>
    <row r="2764" customFormat="false" ht="15" hidden="false" customHeight="false" outlineLevel="0" collapsed="false">
      <c r="A2764" s="0" t="s">
        <v>417</v>
      </c>
      <c r="B2764" s="0" t="n">
        <f aca="false">VALUE(LEFT(A2764,4))</f>
        <v>2023</v>
      </c>
      <c r="C2764" s="0" t="str">
        <f aca="false">"FY"&amp;IF(VALUE(MID(A2764,6,2))&gt;=4,VALUE(LEFT(A2764,4)),VALUE(LEFT(A2764,4))-1)&amp;"-"&amp;TEXT(MOD(IF(VALUE(MID(A2764,6,2))&gt;=4,VALUE(LEFT(A2764,4)),VALUE(LEFT(A2764,4))-1)+1,100),"00")</f>
        <v>FY2022-23</v>
      </c>
      <c r="D2764" s="0" t="s">
        <v>40</v>
      </c>
      <c r="E2764" s="0" t="s">
        <v>40</v>
      </c>
      <c r="F2764" s="0" t="str">
        <f aca="false">INDEX(Mapping!$B$2:$B$465,MATCH(E2764,Mapping!$A$2:$A$465,0))</f>
        <v>TAMIL NADU</v>
      </c>
      <c r="G2764" s="0" t="str">
        <f aca="false">INDEX(Mapping!$C$2:$C$465,MATCH(E2764,Mapping!$A$2:$A$465,0))</f>
        <v>TAMIL NADU</v>
      </c>
      <c r="H2764" s="2" t="n">
        <v>55.91</v>
      </c>
      <c r="I2764" s="3" t="n">
        <v>1.18</v>
      </c>
    </row>
    <row r="2765" customFormat="false" ht="15" hidden="false" customHeight="false" outlineLevel="0" collapsed="false">
      <c r="A2765" s="0" t="s">
        <v>417</v>
      </c>
      <c r="B2765" s="0" t="n">
        <f aca="false">VALUE(LEFT(A2765,4))</f>
        <v>2023</v>
      </c>
      <c r="C2765" s="0" t="str">
        <f aca="false">"FY"&amp;IF(VALUE(MID(A2765,6,2))&gt;=4,VALUE(LEFT(A2765,4)),VALUE(LEFT(A2765,4))-1)&amp;"-"&amp;TEXT(MOD(IF(VALUE(MID(A2765,6,2))&gt;=4,VALUE(LEFT(A2765,4)),VALUE(LEFT(A2765,4))-1)+1,100),"00")</f>
        <v>FY2022-23</v>
      </c>
      <c r="D2765" s="0" t="s">
        <v>38</v>
      </c>
      <c r="E2765" s="0" t="s">
        <v>38</v>
      </c>
      <c r="F2765" s="0" t="str">
        <f aca="false">INDEX(Mapping!$B$2:$B$465,MATCH(E2765,Mapping!$A$2:$A$465,0))</f>
        <v>ANDHRA PRADESH</v>
      </c>
      <c r="G2765" s="0" t="str">
        <f aca="false">INDEX(Mapping!$C$2:$C$465,MATCH(E2765,Mapping!$A$2:$A$465,0))</f>
        <v>ANDHRA PRADESH</v>
      </c>
      <c r="H2765" s="2" t="n">
        <v>55.75</v>
      </c>
      <c r="I2765" s="3" t="n">
        <v>1.18</v>
      </c>
    </row>
    <row r="2766" customFormat="false" ht="15" hidden="false" customHeight="false" outlineLevel="0" collapsed="false">
      <c r="A2766" s="0" t="s">
        <v>417</v>
      </c>
      <c r="B2766" s="0" t="n">
        <f aca="false">VALUE(LEFT(A2766,4))</f>
        <v>2023</v>
      </c>
      <c r="C2766" s="0" t="str">
        <f aca="false">"FY"&amp;IF(VALUE(MID(A2766,6,2))&gt;=4,VALUE(LEFT(A2766,4)),VALUE(LEFT(A2766,4))-1)&amp;"-"&amp;TEXT(MOD(IF(VALUE(MID(A2766,6,2))&gt;=4,VALUE(LEFT(A2766,4)),VALUE(LEFT(A2766,4))-1)+1,100),"00")</f>
        <v>FY2022-23</v>
      </c>
      <c r="D2766" s="0" t="s">
        <v>41</v>
      </c>
      <c r="E2766" s="0" t="s">
        <v>41</v>
      </c>
      <c r="F2766" s="0" t="str">
        <f aca="false">INDEX(Mapping!$B$2:$B$465,MATCH(E2766,Mapping!$A$2:$A$465,0))</f>
        <v>RAJASTHAN</v>
      </c>
      <c r="G2766" s="0" t="str">
        <f aca="false">INDEX(Mapping!$C$2:$C$465,MATCH(E2766,Mapping!$A$2:$A$465,0))</f>
        <v>RAJASTHAN</v>
      </c>
      <c r="H2766" s="2" t="n">
        <v>53.28</v>
      </c>
      <c r="I2766" s="3" t="n">
        <v>1.13</v>
      </c>
    </row>
    <row r="2767" customFormat="false" ht="15" hidden="false" customHeight="false" outlineLevel="0" collapsed="false">
      <c r="A2767" s="0" t="s">
        <v>417</v>
      </c>
      <c r="B2767" s="0" t="n">
        <f aca="false">VALUE(LEFT(A2767,4))</f>
        <v>2023</v>
      </c>
      <c r="C2767" s="0" t="str">
        <f aca="false">"FY"&amp;IF(VALUE(MID(A2767,6,2))&gt;=4,VALUE(LEFT(A2767,4)),VALUE(LEFT(A2767,4))-1)&amp;"-"&amp;TEXT(MOD(IF(VALUE(MID(A2767,6,2))&gt;=4,VALUE(LEFT(A2767,4)),VALUE(LEFT(A2767,4))-1)+1,100),"00")</f>
        <v>FY2022-23</v>
      </c>
      <c r="D2767" s="0" t="s">
        <v>155</v>
      </c>
      <c r="E2767" s="0" t="s">
        <v>155</v>
      </c>
      <c r="F2767" s="0" t="str">
        <f aca="false">INDEX(Mapping!$B$2:$B$465,MATCH(E2767,Mapping!$A$2:$A$465,0))</f>
        <v>SKS POWER</v>
      </c>
      <c r="G2767" s="0" t="str">
        <f aca="false">INDEX(Mapping!$C$2:$C$465,MATCH(E2767,Mapping!$A$2:$A$465,0))</f>
        <v>SKS POWER</v>
      </c>
      <c r="H2767" s="2" t="n">
        <v>51.76</v>
      </c>
      <c r="I2767" s="3" t="n">
        <v>1.1</v>
      </c>
    </row>
    <row r="2768" customFormat="false" ht="15" hidden="false" customHeight="false" outlineLevel="0" collapsed="false">
      <c r="A2768" s="0" t="s">
        <v>417</v>
      </c>
      <c r="B2768" s="0" t="n">
        <f aca="false">VALUE(LEFT(A2768,4))</f>
        <v>2023</v>
      </c>
      <c r="C2768" s="0" t="str">
        <f aca="false">"FY"&amp;IF(VALUE(MID(A2768,6,2))&gt;=4,VALUE(LEFT(A2768,4)),VALUE(LEFT(A2768,4))-1)&amp;"-"&amp;TEXT(MOD(IF(VALUE(MID(A2768,6,2))&gt;=4,VALUE(LEFT(A2768,4)),VALUE(LEFT(A2768,4))-1)+1,100),"00")</f>
        <v>FY2022-23</v>
      </c>
      <c r="D2768" s="0" t="s">
        <v>82</v>
      </c>
      <c r="E2768" s="0" t="s">
        <v>82</v>
      </c>
      <c r="F2768" s="0" t="str">
        <f aca="false">INDEX(Mapping!$B$2:$B$465,MATCH(E2768,Mapping!$A$2:$A$465,0))</f>
        <v>JINDAL INDIA THERMAL POWER (JITPL)</v>
      </c>
      <c r="G2768" s="0" t="str">
        <f aca="false">INDEX(Mapping!$C$2:$C$465,MATCH(E2768,Mapping!$A$2:$A$465,0))</f>
        <v>JINDAL INDIA THERMAL POWER (JITPL)</v>
      </c>
      <c r="H2768" s="2" t="n">
        <v>47.13</v>
      </c>
      <c r="I2768" s="3" t="n">
        <v>1</v>
      </c>
    </row>
    <row r="2769" customFormat="false" ht="15" hidden="false" customHeight="false" outlineLevel="0" collapsed="false">
      <c r="A2769" s="0" t="s">
        <v>417</v>
      </c>
      <c r="B2769" s="0" t="n">
        <f aca="false">VALUE(LEFT(A2769,4))</f>
        <v>2023</v>
      </c>
      <c r="C2769" s="0" t="str">
        <f aca="false">"FY"&amp;IF(VALUE(MID(A2769,6,2))&gt;=4,VALUE(LEFT(A2769,4)),VALUE(LEFT(A2769,4))-1)&amp;"-"&amp;TEXT(MOD(IF(VALUE(MID(A2769,6,2))&gt;=4,VALUE(LEFT(A2769,4)),VALUE(LEFT(A2769,4))-1)+1,100),"00")</f>
        <v>FY2022-23</v>
      </c>
      <c r="D2769" s="0" t="s">
        <v>57</v>
      </c>
      <c r="E2769" s="0" t="s">
        <v>57</v>
      </c>
      <c r="F2769" s="0" t="str">
        <f aca="false">INDEX(Mapping!$B$2:$B$465,MATCH(E2769,Mapping!$A$2:$A$465,0))</f>
        <v>SEIL ENERGY INDIA (EX-SEMBCORP)</v>
      </c>
      <c r="G2769" s="0" t="str">
        <f aca="false">INDEX(Mapping!$C$2:$C$465,MATCH(E2769,Mapping!$A$2:$A$465,0))</f>
        <v>SEIL ENERGY INDIA</v>
      </c>
      <c r="H2769" s="2" t="n">
        <v>42.54</v>
      </c>
      <c r="I2769" s="3" t="n">
        <v>0.9</v>
      </c>
    </row>
    <row r="2770" customFormat="false" ht="15" hidden="false" customHeight="false" outlineLevel="0" collapsed="false">
      <c r="A2770" s="0" t="s">
        <v>417</v>
      </c>
      <c r="B2770" s="0" t="n">
        <f aca="false">VALUE(LEFT(A2770,4))</f>
        <v>2023</v>
      </c>
      <c r="C2770" s="0" t="str">
        <f aca="false">"FY"&amp;IF(VALUE(MID(A2770,6,2))&gt;=4,VALUE(LEFT(A2770,4)),VALUE(LEFT(A2770,4))-1)&amp;"-"&amp;TEXT(MOD(IF(VALUE(MID(A2770,6,2))&gt;=4,VALUE(LEFT(A2770,4)),VALUE(LEFT(A2770,4))-1)+1,100),"00")</f>
        <v>FY2022-23</v>
      </c>
      <c r="D2770" s="0" t="s">
        <v>195</v>
      </c>
      <c r="E2770" s="0" t="s">
        <v>195</v>
      </c>
      <c r="F2770" s="0" t="str">
        <f aca="false">INDEX(Mapping!$B$2:$B$465,MATCH(E2770,Mapping!$A$2:$A$465,0))</f>
        <v>COASTAL ENERGEN</v>
      </c>
      <c r="G2770" s="0" t="str">
        <f aca="false">INDEX(Mapping!$C$2:$C$465,MATCH(E2770,Mapping!$A$2:$A$465,0))</f>
        <v>COASTAL ENERGEN</v>
      </c>
      <c r="H2770" s="2" t="n">
        <v>32.28</v>
      </c>
      <c r="I2770" s="3" t="n">
        <v>0.68</v>
      </c>
    </row>
    <row r="2771" customFormat="false" ht="15" hidden="false" customHeight="false" outlineLevel="0" collapsed="false">
      <c r="A2771" s="0" t="s">
        <v>417</v>
      </c>
      <c r="B2771" s="0" t="n">
        <f aca="false">VALUE(LEFT(A2771,4))</f>
        <v>2023</v>
      </c>
      <c r="C2771" s="0" t="str">
        <f aca="false">"FY"&amp;IF(VALUE(MID(A2771,6,2))&gt;=4,VALUE(LEFT(A2771,4)),VALUE(LEFT(A2771,4))-1)&amp;"-"&amp;TEXT(MOD(IF(VALUE(MID(A2771,6,2))&gt;=4,VALUE(LEFT(A2771,4)),VALUE(LEFT(A2771,4))-1)+1,100),"00")</f>
        <v>FY2022-23</v>
      </c>
      <c r="D2771" s="0" t="s">
        <v>61</v>
      </c>
      <c r="E2771" s="0" t="s">
        <v>61</v>
      </c>
      <c r="F2771" s="0" t="str">
        <f aca="false">INDEX(Mapping!$B$2:$B$465,MATCH(E2771,Mapping!$A$2:$A$465,0))</f>
        <v>ASSAM</v>
      </c>
      <c r="G2771" s="0" t="str">
        <f aca="false">INDEX(Mapping!$C$2:$C$465,MATCH(E2771,Mapping!$A$2:$A$465,0))</f>
        <v>ASSAM</v>
      </c>
      <c r="H2771" s="2" t="n">
        <v>30.72</v>
      </c>
      <c r="I2771" s="3" t="n">
        <v>0.65</v>
      </c>
    </row>
    <row r="2772" customFormat="false" ht="15" hidden="false" customHeight="false" outlineLevel="0" collapsed="false">
      <c r="A2772" s="0" t="s">
        <v>417</v>
      </c>
      <c r="B2772" s="0" t="n">
        <f aca="false">VALUE(LEFT(A2772,4))</f>
        <v>2023</v>
      </c>
      <c r="C2772" s="0" t="str">
        <f aca="false">"FY"&amp;IF(VALUE(MID(A2772,6,2))&gt;=4,VALUE(LEFT(A2772,4)),VALUE(LEFT(A2772,4))-1)&amp;"-"&amp;TEXT(MOD(IF(VALUE(MID(A2772,6,2))&gt;=4,VALUE(LEFT(A2772,4)),VALUE(LEFT(A2772,4))-1)+1,100),"00")</f>
        <v>FY2022-23</v>
      </c>
      <c r="D2772" s="0" t="s">
        <v>94</v>
      </c>
      <c r="E2772" s="0" t="s">
        <v>94</v>
      </c>
      <c r="F2772" s="0" t="str">
        <f aca="false">INDEX(Mapping!$B$2:$B$465,MATCH(E2772,Mapping!$A$2:$A$465,0))</f>
        <v>JHARKHAND</v>
      </c>
      <c r="G2772" s="0" t="str">
        <f aca="false">INDEX(Mapping!$C$2:$C$465,MATCH(E2772,Mapping!$A$2:$A$465,0))</f>
        <v>JHARKHAND</v>
      </c>
      <c r="H2772" s="2" t="n">
        <v>27.1</v>
      </c>
      <c r="I2772" s="3" t="n">
        <v>0.57</v>
      </c>
    </row>
    <row r="2773" customFormat="false" ht="15" hidden="false" customHeight="false" outlineLevel="0" collapsed="false">
      <c r="A2773" s="0" t="s">
        <v>417</v>
      </c>
      <c r="B2773" s="0" t="n">
        <f aca="false">VALUE(LEFT(A2773,4))</f>
        <v>2023</v>
      </c>
      <c r="C2773" s="0" t="str">
        <f aca="false">"FY"&amp;IF(VALUE(MID(A2773,6,2))&gt;=4,VALUE(LEFT(A2773,4)),VALUE(LEFT(A2773,4))-1)&amp;"-"&amp;TEXT(MOD(IF(VALUE(MID(A2773,6,2))&gt;=4,VALUE(LEFT(A2773,4)),VALUE(LEFT(A2773,4))-1)+1,100),"00")</f>
        <v>FY2022-23</v>
      </c>
      <c r="D2773" s="0" t="s">
        <v>143</v>
      </c>
      <c r="E2773" s="0" t="s">
        <v>143</v>
      </c>
      <c r="F2773" s="0" t="str">
        <f aca="false">INDEX(Mapping!$B$2:$B$465,MATCH(E2773,Mapping!$A$2:$A$465,0))</f>
        <v>MARUTI CLEAN COAL &amp; POWER</v>
      </c>
      <c r="G2773" s="0" t="str">
        <f aca="false">INDEX(Mapping!$C$2:$C$465,MATCH(E2773,Mapping!$A$2:$A$465,0))</f>
        <v>MARUTI CLEAN COAL &amp; POWER</v>
      </c>
      <c r="H2773" s="2" t="n">
        <v>26.25</v>
      </c>
      <c r="I2773" s="3" t="n">
        <v>0.56</v>
      </c>
    </row>
    <row r="2774" customFormat="false" ht="15" hidden="false" customHeight="false" outlineLevel="0" collapsed="false">
      <c r="A2774" s="0" t="s">
        <v>417</v>
      </c>
      <c r="B2774" s="0" t="n">
        <f aca="false">VALUE(LEFT(A2774,4))</f>
        <v>2023</v>
      </c>
      <c r="C2774" s="0" t="str">
        <f aca="false">"FY"&amp;IF(VALUE(MID(A2774,6,2))&gt;=4,VALUE(LEFT(A2774,4)),VALUE(LEFT(A2774,4))-1)&amp;"-"&amp;TEXT(MOD(IF(VALUE(MID(A2774,6,2))&gt;=4,VALUE(LEFT(A2774,4)),VALUE(LEFT(A2774,4))-1)+1,100),"00")</f>
        <v>FY2022-23</v>
      </c>
      <c r="D2774" s="0" t="s">
        <v>106</v>
      </c>
      <c r="E2774" s="0" t="s">
        <v>106</v>
      </c>
      <c r="F2774" s="0" t="str">
        <f aca="false">INDEX(Mapping!$B$2:$B$465,MATCH(E2774,Mapping!$A$2:$A$465,0))</f>
        <v>ACB (INDIA)</v>
      </c>
      <c r="G2774" s="0" t="str">
        <f aca="false">INDEX(Mapping!$C$2:$C$465,MATCH(E2774,Mapping!$A$2:$A$465,0))</f>
        <v>ACB (INDIA)</v>
      </c>
      <c r="H2774" s="2" t="n">
        <v>25.79</v>
      </c>
      <c r="I2774" s="3" t="n">
        <v>0.55</v>
      </c>
    </row>
    <row r="2775" customFormat="false" ht="15" hidden="false" customHeight="false" outlineLevel="0" collapsed="false">
      <c r="A2775" s="0" t="s">
        <v>417</v>
      </c>
      <c r="B2775" s="0" t="n">
        <f aca="false">VALUE(LEFT(A2775,4))</f>
        <v>2023</v>
      </c>
      <c r="C2775" s="0" t="str">
        <f aca="false">"FY"&amp;IF(VALUE(MID(A2775,6,2))&gt;=4,VALUE(LEFT(A2775,4)),VALUE(LEFT(A2775,4))-1)&amp;"-"&amp;TEXT(MOD(IF(VALUE(MID(A2775,6,2))&gt;=4,VALUE(LEFT(A2775,4)),VALUE(LEFT(A2775,4))-1)+1,100),"00")</f>
        <v>FY2022-23</v>
      </c>
      <c r="D2775" s="0" t="s">
        <v>31</v>
      </c>
      <c r="E2775" s="0" t="s">
        <v>31</v>
      </c>
      <c r="F2775" s="0" t="str">
        <f aca="false">INDEX(Mapping!$B$2:$B$465,MATCH(E2775,Mapping!$A$2:$A$465,0))</f>
        <v>GUJARAT</v>
      </c>
      <c r="G2775" s="0" t="str">
        <f aca="false">INDEX(Mapping!$C$2:$C$465,MATCH(E2775,Mapping!$A$2:$A$465,0))</f>
        <v>GUJARAT</v>
      </c>
      <c r="H2775" s="2" t="n">
        <v>23.12</v>
      </c>
      <c r="I2775" s="3" t="n">
        <v>0.49</v>
      </c>
    </row>
    <row r="2776" customFormat="false" ht="15" hidden="false" customHeight="false" outlineLevel="0" collapsed="false">
      <c r="A2776" s="0" t="s">
        <v>417</v>
      </c>
      <c r="B2776" s="0" t="n">
        <f aca="false">VALUE(LEFT(A2776,4))</f>
        <v>2023</v>
      </c>
      <c r="C2776" s="0" t="str">
        <f aca="false">"FY"&amp;IF(VALUE(MID(A2776,6,2))&gt;=4,VALUE(LEFT(A2776,4)),VALUE(LEFT(A2776,4))-1)&amp;"-"&amp;TEXT(MOD(IF(VALUE(MID(A2776,6,2))&gt;=4,VALUE(LEFT(A2776,4)),VALUE(LEFT(A2776,4))-1)+1,100),"00")</f>
        <v>FY2022-23</v>
      </c>
      <c r="D2776" s="0" t="s">
        <v>199</v>
      </c>
      <c r="E2776" s="0" t="s">
        <v>199</v>
      </c>
      <c r="F2776" s="0" t="str">
        <f aca="false">INDEX(Mapping!$B$2:$B$465,MATCH(E2776,Mapping!$A$2:$A$465,0))</f>
        <v>TRIPURA</v>
      </c>
      <c r="G2776" s="0" t="str">
        <f aca="false">INDEX(Mapping!$C$2:$C$465,MATCH(E2776,Mapping!$A$2:$A$465,0))</f>
        <v>TRIPURA</v>
      </c>
      <c r="H2776" s="2" t="n">
        <v>22.45</v>
      </c>
      <c r="I2776" s="3" t="n">
        <v>0.48</v>
      </c>
    </row>
    <row r="2777" customFormat="false" ht="15" hidden="false" customHeight="false" outlineLevel="0" collapsed="false">
      <c r="A2777" s="0" t="s">
        <v>417</v>
      </c>
      <c r="B2777" s="0" t="n">
        <f aca="false">VALUE(LEFT(A2777,4))</f>
        <v>2023</v>
      </c>
      <c r="C2777" s="0" t="str">
        <f aca="false">"FY"&amp;IF(VALUE(MID(A2777,6,2))&gt;=4,VALUE(LEFT(A2777,4)),VALUE(LEFT(A2777,4))-1)&amp;"-"&amp;TEXT(MOD(IF(VALUE(MID(A2777,6,2))&gt;=4,VALUE(LEFT(A2777,4)),VALUE(LEFT(A2777,4))-1)+1,100),"00")</f>
        <v>FY2022-23</v>
      </c>
      <c r="D2777" s="0" t="s">
        <v>119</v>
      </c>
      <c r="E2777" s="0" t="s">
        <v>119</v>
      </c>
      <c r="F2777" s="0" t="str">
        <f aca="false">INDEX(Mapping!$B$2:$B$465,MATCH(E2777,Mapping!$A$2:$A$465,0))</f>
        <v>GOA</v>
      </c>
      <c r="G2777" s="0" t="str">
        <f aca="false">INDEX(Mapping!$C$2:$C$465,MATCH(E2777,Mapping!$A$2:$A$465,0))</f>
        <v>GOA</v>
      </c>
      <c r="H2777" s="2" t="n">
        <v>21.27</v>
      </c>
      <c r="I2777" s="3" t="n">
        <v>0.45</v>
      </c>
    </row>
    <row r="2778" customFormat="false" ht="15" hidden="false" customHeight="false" outlineLevel="0" collapsed="false">
      <c r="A2778" s="0" t="s">
        <v>417</v>
      </c>
      <c r="B2778" s="0" t="n">
        <f aca="false">VALUE(LEFT(A2778,4))</f>
        <v>2023</v>
      </c>
      <c r="C2778" s="0" t="str">
        <f aca="false">"FY"&amp;IF(VALUE(MID(A2778,6,2))&gt;=4,VALUE(LEFT(A2778,4)),VALUE(LEFT(A2778,4))-1)&amp;"-"&amp;TEXT(MOD(IF(VALUE(MID(A2778,6,2))&gt;=4,VALUE(LEFT(A2778,4)),VALUE(LEFT(A2778,4))-1)+1,100),"00")</f>
        <v>FY2022-23</v>
      </c>
      <c r="D2778" s="0" t="s">
        <v>416</v>
      </c>
      <c r="E2778" s="0" t="s">
        <v>416</v>
      </c>
      <c r="F2778" s="0" t="str">
        <f aca="false">INDEX(Mapping!$B$2:$B$465,MATCH(E2778,Mapping!$A$2:$A$465,0))</f>
        <v>KAPP 3&amp;4</v>
      </c>
      <c r="G2778" s="0" t="str">
        <f aca="false">INDEX(Mapping!$C$2:$C$465,MATCH(E2778,Mapping!$A$2:$A$465,0))</f>
        <v>KAPP 3&amp;4</v>
      </c>
      <c r="H2778" s="2" t="n">
        <v>21</v>
      </c>
      <c r="I2778" s="3" t="n">
        <v>0.45</v>
      </c>
    </row>
    <row r="2779" customFormat="false" ht="15" hidden="false" customHeight="false" outlineLevel="0" collapsed="false">
      <c r="A2779" s="0" t="s">
        <v>417</v>
      </c>
      <c r="B2779" s="0" t="n">
        <f aca="false">VALUE(LEFT(A2779,4))</f>
        <v>2023</v>
      </c>
      <c r="C2779" s="0" t="str">
        <f aca="false">"FY"&amp;IF(VALUE(MID(A2779,6,2))&gt;=4,VALUE(LEFT(A2779,4)),VALUE(LEFT(A2779,4))-1)&amp;"-"&amp;TEXT(MOD(IF(VALUE(MID(A2779,6,2))&gt;=4,VALUE(LEFT(A2779,4)),VALUE(LEFT(A2779,4))-1)+1,100),"00")</f>
        <v>FY2022-23</v>
      </c>
      <c r="D2779" s="0" t="s">
        <v>134</v>
      </c>
      <c r="E2779" s="0" t="s">
        <v>134</v>
      </c>
      <c r="F2779" s="0" t="str">
        <f aca="false">INDEX(Mapping!$B$2:$B$465,MATCH(E2779,Mapping!$A$2:$A$465,0))</f>
        <v>NTPC STATIONS</v>
      </c>
      <c r="G2779" s="0" t="str">
        <f aca="false">INDEX(Mapping!$C$2:$C$465,MATCH(E2779,Mapping!$A$2:$A$465,0))</f>
        <v>NTPC GROUP</v>
      </c>
      <c r="H2779" s="2" t="n">
        <v>20.11</v>
      </c>
      <c r="I2779" s="3" t="n">
        <v>0.43</v>
      </c>
    </row>
    <row r="2780" customFormat="false" ht="15" hidden="false" customHeight="false" outlineLevel="0" collapsed="false">
      <c r="A2780" s="0" t="s">
        <v>417</v>
      </c>
      <c r="B2780" s="0" t="n">
        <f aca="false">VALUE(LEFT(A2780,4))</f>
        <v>2023</v>
      </c>
      <c r="C2780" s="0" t="str">
        <f aca="false">"FY"&amp;IF(VALUE(MID(A2780,6,2))&gt;=4,VALUE(LEFT(A2780,4)),VALUE(LEFT(A2780,4))-1)&amp;"-"&amp;TEXT(MOD(IF(VALUE(MID(A2780,6,2))&gt;=4,VALUE(LEFT(A2780,4)),VALUE(LEFT(A2780,4))-1)+1,100),"00")</f>
        <v>FY2022-23</v>
      </c>
      <c r="D2780" s="0" t="s">
        <v>152</v>
      </c>
      <c r="E2780" s="0" t="s">
        <v>152</v>
      </c>
      <c r="F2780" s="0" t="str">
        <f aca="false">INDEX(Mapping!$B$2:$B$465,MATCH(E2780,Mapping!$A$2:$A$465,0))</f>
        <v>CHANDIGARH</v>
      </c>
      <c r="G2780" s="0" t="str">
        <f aca="false">INDEX(Mapping!$C$2:$C$465,MATCH(E2780,Mapping!$A$2:$A$465,0))</f>
        <v>CHANDIGARH</v>
      </c>
      <c r="H2780" s="2" t="n">
        <v>19.86</v>
      </c>
      <c r="I2780" s="3" t="n">
        <v>0.42</v>
      </c>
    </row>
    <row r="2781" customFormat="false" ht="15" hidden="false" customHeight="false" outlineLevel="0" collapsed="false">
      <c r="A2781" s="0" t="s">
        <v>417</v>
      </c>
      <c r="B2781" s="0" t="n">
        <f aca="false">VALUE(LEFT(A2781,4))</f>
        <v>2023</v>
      </c>
      <c r="C2781" s="0" t="str">
        <f aca="false">"FY"&amp;IF(VALUE(MID(A2781,6,2))&gt;=4,VALUE(LEFT(A2781,4)),VALUE(LEFT(A2781,4))-1)&amp;"-"&amp;TEXT(MOD(IF(VALUE(MID(A2781,6,2))&gt;=4,VALUE(LEFT(A2781,4)),VALUE(LEFT(A2781,4))-1)+1,100),"00")</f>
        <v>FY2022-23</v>
      </c>
      <c r="D2781" s="0" t="s">
        <v>169</v>
      </c>
      <c r="E2781" s="0" t="s">
        <v>169</v>
      </c>
      <c r="F2781" s="0" t="str">
        <f aca="false">INDEX(Mapping!$B$2:$B$465,MATCH(E2781,Mapping!$A$2:$A$465,0))</f>
        <v>JHABUA POWER</v>
      </c>
      <c r="G2781" s="0" t="str">
        <f aca="false">INDEX(Mapping!$C$2:$C$465,MATCH(E2781,Mapping!$A$2:$A$465,0))</f>
        <v>JHABUA POWER</v>
      </c>
      <c r="H2781" s="2" t="n">
        <v>18.71</v>
      </c>
      <c r="I2781" s="3" t="n">
        <v>0.4</v>
      </c>
    </row>
    <row r="2782" customFormat="false" ht="15" hidden="false" customHeight="false" outlineLevel="0" collapsed="false">
      <c r="A2782" s="0" t="s">
        <v>417</v>
      </c>
      <c r="B2782" s="0" t="n">
        <f aca="false">VALUE(LEFT(A2782,4))</f>
        <v>2023</v>
      </c>
      <c r="C2782" s="0" t="str">
        <f aca="false">"FY"&amp;IF(VALUE(MID(A2782,6,2))&gt;=4,VALUE(LEFT(A2782,4)),VALUE(LEFT(A2782,4))-1)&amp;"-"&amp;TEXT(MOD(IF(VALUE(MID(A2782,6,2))&gt;=4,VALUE(LEFT(A2782,4)),VALUE(LEFT(A2782,4))-1)+1,100),"00")</f>
        <v>FY2022-23</v>
      </c>
      <c r="D2782" s="0" t="s">
        <v>140</v>
      </c>
      <c r="E2782" s="0" t="s">
        <v>140</v>
      </c>
      <c r="F2782" s="0" t="str">
        <f aca="false">INDEX(Mapping!$B$2:$B$465,MATCH(E2782,Mapping!$A$2:$A$465,0))</f>
        <v>NEEPCO STATIONS</v>
      </c>
      <c r="G2782" s="0" t="str">
        <f aca="false">INDEX(Mapping!$C$2:$C$465,MATCH(E2782,Mapping!$A$2:$A$465,0))</f>
        <v>NEEPCO STATIONS</v>
      </c>
      <c r="H2782" s="2" t="n">
        <v>18.09</v>
      </c>
      <c r="I2782" s="3" t="n">
        <v>0.38</v>
      </c>
    </row>
    <row r="2783" customFormat="false" ht="15" hidden="false" customHeight="false" outlineLevel="0" collapsed="false">
      <c r="A2783" s="0" t="s">
        <v>417</v>
      </c>
      <c r="B2783" s="0" t="n">
        <f aca="false">VALUE(LEFT(A2783,4))</f>
        <v>2023</v>
      </c>
      <c r="C2783" s="0" t="str">
        <f aca="false">"FY"&amp;IF(VALUE(MID(A2783,6,2))&gt;=4,VALUE(LEFT(A2783,4)),VALUE(LEFT(A2783,4))-1)&amp;"-"&amp;TEXT(MOD(IF(VALUE(MID(A2783,6,2))&gt;=4,VALUE(LEFT(A2783,4)),VALUE(LEFT(A2783,4))-1)+1,100),"00")</f>
        <v>FY2022-23</v>
      </c>
      <c r="D2783" s="0" t="s">
        <v>158</v>
      </c>
      <c r="E2783" s="0" t="s">
        <v>158</v>
      </c>
      <c r="F2783" s="0" t="str">
        <f aca="false">INDEX(Mapping!$B$2:$B$465,MATCH(E2783,Mapping!$A$2:$A$465,0))</f>
        <v>TEESTA URJA (TEESTA-III HEP)</v>
      </c>
      <c r="G2783" s="0" t="str">
        <f aca="false">INDEX(Mapping!$C$2:$C$465,MATCH(E2783,Mapping!$A$2:$A$465,0))</f>
        <v>TEESTA URJA (TEESTA-III HEP)</v>
      </c>
      <c r="H2783" s="2" t="n">
        <v>14.54</v>
      </c>
      <c r="I2783" s="3" t="n">
        <v>0.31</v>
      </c>
    </row>
    <row r="2784" customFormat="false" ht="15" hidden="false" customHeight="false" outlineLevel="0" collapsed="false">
      <c r="A2784" s="0" t="s">
        <v>417</v>
      </c>
      <c r="B2784" s="0" t="n">
        <f aca="false">VALUE(LEFT(A2784,4))</f>
        <v>2023</v>
      </c>
      <c r="C2784" s="0" t="str">
        <f aca="false">"FY"&amp;IF(VALUE(MID(A2784,6,2))&gt;=4,VALUE(LEFT(A2784,4)),VALUE(LEFT(A2784,4))-1)&amp;"-"&amp;TEXT(MOD(IF(VALUE(MID(A2784,6,2))&gt;=4,VALUE(LEFT(A2784,4)),VALUE(LEFT(A2784,4))-1)+1,100),"00")</f>
        <v>FY2022-23</v>
      </c>
      <c r="D2784" s="0" t="s">
        <v>154</v>
      </c>
      <c r="E2784" s="0" t="s">
        <v>154</v>
      </c>
      <c r="F2784" s="0" t="str">
        <f aca="false">INDEX(Mapping!$B$2:$B$465,MATCH(E2784,Mapping!$A$2:$A$465,0))</f>
        <v>DVC</v>
      </c>
      <c r="G2784" s="0" t="str">
        <f aca="false">INDEX(Mapping!$C$2:$C$465,MATCH(E2784,Mapping!$A$2:$A$465,0))</f>
        <v>DVC</v>
      </c>
      <c r="H2784" s="2" t="n">
        <v>13.88</v>
      </c>
      <c r="I2784" s="3" t="n">
        <v>0.29</v>
      </c>
    </row>
    <row r="2785" customFormat="false" ht="15" hidden="false" customHeight="false" outlineLevel="0" collapsed="false">
      <c r="A2785" s="0" t="s">
        <v>417</v>
      </c>
      <c r="B2785" s="0" t="n">
        <f aca="false">VALUE(LEFT(A2785,4))</f>
        <v>2023</v>
      </c>
      <c r="C2785" s="0" t="str">
        <f aca="false">"FY"&amp;IF(VALUE(MID(A2785,6,2))&gt;=4,VALUE(LEFT(A2785,4)),VALUE(LEFT(A2785,4))-1)&amp;"-"&amp;TEXT(MOD(IF(VALUE(MID(A2785,6,2))&gt;=4,VALUE(LEFT(A2785,4)),VALUE(LEFT(A2785,4))-1)+1,100),"00")</f>
        <v>FY2022-23</v>
      </c>
      <c r="D2785" s="0" t="s">
        <v>114</v>
      </c>
      <c r="E2785" s="0" t="s">
        <v>114</v>
      </c>
      <c r="F2785" s="0" t="str">
        <f aca="false">INDEX(Mapping!$B$2:$B$465,MATCH(E2785,Mapping!$A$2:$A$465,0))</f>
        <v>ADANI POWER - RAIGARH TPP (EX-REGL)</v>
      </c>
      <c r="G2785" s="0" t="str">
        <f aca="false">INDEX(Mapping!$C$2:$C$465,MATCH(E2785,Mapping!$A$2:$A$465,0))</f>
        <v>ADANI POWER (ALL PLANTS)</v>
      </c>
      <c r="H2785" s="2" t="n">
        <v>12.29</v>
      </c>
      <c r="I2785" s="3" t="n">
        <v>0.26</v>
      </c>
    </row>
    <row r="2786" customFormat="false" ht="15" hidden="false" customHeight="false" outlineLevel="0" collapsed="false">
      <c r="A2786" s="0" t="s">
        <v>417</v>
      </c>
      <c r="B2786" s="0" t="n">
        <f aca="false">VALUE(LEFT(A2786,4))</f>
        <v>2023</v>
      </c>
      <c r="C2786" s="0" t="str">
        <f aca="false">"FY"&amp;IF(VALUE(MID(A2786,6,2))&gt;=4,VALUE(LEFT(A2786,4)),VALUE(LEFT(A2786,4))-1)&amp;"-"&amp;TEXT(MOD(IF(VALUE(MID(A2786,6,2))&gt;=4,VALUE(LEFT(A2786,4)),VALUE(LEFT(A2786,4))-1)+1,100),"00")</f>
        <v>FY2022-23</v>
      </c>
      <c r="D2786" s="0" t="s">
        <v>243</v>
      </c>
      <c r="E2786" s="0" t="s">
        <v>243</v>
      </c>
      <c r="F2786" s="0" t="str">
        <f aca="false">INDEX(Mapping!$B$2:$B$465,MATCH(E2786,Mapping!$A$2:$A$465,0))</f>
        <v>ADANI SOLAR ENERGY JAISALMER TWO</v>
      </c>
      <c r="G2786" s="0" t="str">
        <f aca="false">INDEX(Mapping!$C$2:$C$465,MATCH(E2786,Mapping!$A$2:$A$465,0))</f>
        <v>ADANI GREEN ENERGY (ALL SPVs)</v>
      </c>
      <c r="H2786" s="2" t="n">
        <v>11.75</v>
      </c>
      <c r="I2786" s="3" t="n">
        <v>0.25</v>
      </c>
    </row>
    <row r="2787" customFormat="false" ht="15" hidden="false" customHeight="false" outlineLevel="0" collapsed="false">
      <c r="A2787" s="0" t="s">
        <v>417</v>
      </c>
      <c r="B2787" s="0" t="n">
        <f aca="false">VALUE(LEFT(A2787,4))</f>
        <v>2023</v>
      </c>
      <c r="C2787" s="0" t="str">
        <f aca="false">"FY"&amp;IF(VALUE(MID(A2787,6,2))&gt;=4,VALUE(LEFT(A2787,4)),VALUE(LEFT(A2787,4))-1)&amp;"-"&amp;TEXT(MOD(IF(VALUE(MID(A2787,6,2))&gt;=4,VALUE(LEFT(A2787,4)),VALUE(LEFT(A2787,4))-1)+1,100),"00")</f>
        <v>FY2022-23</v>
      </c>
      <c r="D2787" s="0" t="s">
        <v>54</v>
      </c>
      <c r="E2787" s="0" t="s">
        <v>54</v>
      </c>
      <c r="F2787" s="0" t="str">
        <f aca="false">INDEX(Mapping!$B$2:$B$465,MATCH(E2787,Mapping!$A$2:$A$465,0))</f>
        <v>JAMMU &amp; KASHMIR</v>
      </c>
      <c r="G2787" s="0" t="str">
        <f aca="false">INDEX(Mapping!$C$2:$C$465,MATCH(E2787,Mapping!$A$2:$A$465,0))</f>
        <v>JAMMU &amp; KASHMIR</v>
      </c>
      <c r="H2787" s="2" t="n">
        <v>11.12</v>
      </c>
      <c r="I2787" s="3" t="n">
        <v>0.24</v>
      </c>
    </row>
    <row r="2788" customFormat="false" ht="15" hidden="false" customHeight="false" outlineLevel="0" collapsed="false">
      <c r="A2788" s="0" t="s">
        <v>417</v>
      </c>
      <c r="B2788" s="0" t="n">
        <f aca="false">VALUE(LEFT(A2788,4))</f>
        <v>2023</v>
      </c>
      <c r="C2788" s="0" t="str">
        <f aca="false">"FY"&amp;IF(VALUE(MID(A2788,6,2))&gt;=4,VALUE(LEFT(A2788,4)),VALUE(LEFT(A2788,4))-1)&amp;"-"&amp;TEXT(MOD(IF(VALUE(MID(A2788,6,2))&gt;=4,VALUE(LEFT(A2788,4)),VALUE(LEFT(A2788,4))-1)+1,100),"00")</f>
        <v>FY2022-23</v>
      </c>
      <c r="D2788" s="0" t="s">
        <v>159</v>
      </c>
      <c r="E2788" s="0" t="s">
        <v>159</v>
      </c>
      <c r="F2788" s="0" t="str">
        <f aca="false">INDEX(Mapping!$B$2:$B$465,MATCH(E2788,Mapping!$A$2:$A$465,0))</f>
        <v>GMR WARORA (EX-EMCO)</v>
      </c>
      <c r="G2788" s="0" t="str">
        <f aca="false">INDEX(Mapping!$C$2:$C$465,MATCH(E2788,Mapping!$A$2:$A$465,0))</f>
        <v>GMR ENERGY</v>
      </c>
      <c r="H2788" s="2" t="n">
        <v>9.03</v>
      </c>
      <c r="I2788" s="3" t="n">
        <v>0.19</v>
      </c>
    </row>
    <row r="2789" customFormat="false" ht="15" hidden="false" customHeight="false" outlineLevel="0" collapsed="false">
      <c r="A2789" s="0" t="s">
        <v>417</v>
      </c>
      <c r="B2789" s="0" t="n">
        <f aca="false">VALUE(LEFT(A2789,4))</f>
        <v>2023</v>
      </c>
      <c r="C2789" s="0" t="str">
        <f aca="false">"FY"&amp;IF(VALUE(MID(A2789,6,2))&gt;=4,VALUE(LEFT(A2789,4)),VALUE(LEFT(A2789,4))-1)&amp;"-"&amp;TEXT(MOD(IF(VALUE(MID(A2789,6,2))&gt;=4,VALUE(LEFT(A2789,4)),VALUE(LEFT(A2789,4))-1)+1,100),"00")</f>
        <v>FY2022-23</v>
      </c>
      <c r="D2789" s="0" t="s">
        <v>35</v>
      </c>
      <c r="E2789" s="0" t="s">
        <v>35</v>
      </c>
      <c r="F2789" s="0" t="str">
        <f aca="false">INDEX(Mapping!$B$2:$B$465,MATCH(E2789,Mapping!$A$2:$A$465,0))</f>
        <v>TELANGANA</v>
      </c>
      <c r="G2789" s="0" t="str">
        <f aca="false">INDEX(Mapping!$C$2:$C$465,MATCH(E2789,Mapping!$A$2:$A$465,0))</f>
        <v>TELANGANA</v>
      </c>
      <c r="H2789" s="2" t="n">
        <v>8.14</v>
      </c>
      <c r="I2789" s="3" t="n">
        <v>0.17</v>
      </c>
    </row>
    <row r="2790" customFormat="false" ht="15" hidden="false" customHeight="false" outlineLevel="0" collapsed="false">
      <c r="A2790" s="0" t="s">
        <v>417</v>
      </c>
      <c r="B2790" s="0" t="n">
        <f aca="false">VALUE(LEFT(A2790,4))</f>
        <v>2023</v>
      </c>
      <c r="C2790" s="0" t="str">
        <f aca="false">"FY"&amp;IF(VALUE(MID(A2790,6,2))&gt;=4,VALUE(LEFT(A2790,4)),VALUE(LEFT(A2790,4))-1)&amp;"-"&amp;TEXT(MOD(IF(VALUE(MID(A2790,6,2))&gt;=4,VALUE(LEFT(A2790,4)),VALUE(LEFT(A2790,4))-1)+1,100),"00")</f>
        <v>FY2022-23</v>
      </c>
      <c r="D2790" s="0" t="s">
        <v>235</v>
      </c>
      <c r="E2790" s="0" t="s">
        <v>235</v>
      </c>
      <c r="F2790" s="0" t="str">
        <f aca="false">INDEX(Mapping!$B$2:$B$465,MATCH(E2790,Mapping!$A$2:$A$465,0))</f>
        <v>ITPCL (IL&amp;FS TAMIL NADU)</v>
      </c>
      <c r="G2790" s="0" t="str">
        <f aca="false">INDEX(Mapping!$C$2:$C$465,MATCH(E2790,Mapping!$A$2:$A$465,0))</f>
        <v>ITPCL (IL&amp;FS TAMIL NADU)</v>
      </c>
      <c r="H2790" s="2" t="n">
        <v>7.87</v>
      </c>
      <c r="I2790" s="3" t="n">
        <v>0.17</v>
      </c>
    </row>
    <row r="2791" customFormat="false" ht="15" hidden="false" customHeight="false" outlineLevel="0" collapsed="false">
      <c r="A2791" s="0" t="s">
        <v>417</v>
      </c>
      <c r="B2791" s="0" t="n">
        <f aca="false">VALUE(LEFT(A2791,4))</f>
        <v>2023</v>
      </c>
      <c r="C2791" s="0" t="str">
        <f aca="false">"FY"&amp;IF(VALUE(MID(A2791,6,2))&gt;=4,VALUE(LEFT(A2791,4)),VALUE(LEFT(A2791,4))-1)&amp;"-"&amp;TEXT(MOD(IF(VALUE(MID(A2791,6,2))&gt;=4,VALUE(LEFT(A2791,4)),VALUE(LEFT(A2791,4))-1)+1,100),"00")</f>
        <v>FY2022-23</v>
      </c>
      <c r="D2791" s="0" t="s">
        <v>142</v>
      </c>
      <c r="E2791" s="0" t="s">
        <v>142</v>
      </c>
      <c r="F2791" s="0" t="str">
        <f aca="false">INDEX(Mapping!$B$2:$B$465,MATCH(E2791,Mapping!$A$2:$A$465,0))</f>
        <v>SAINJ HEP</v>
      </c>
      <c r="G2791" s="0" t="str">
        <f aca="false">INDEX(Mapping!$C$2:$C$465,MATCH(E2791,Mapping!$A$2:$A$465,0))</f>
        <v>SAINJ HEP</v>
      </c>
      <c r="H2791" s="2" t="n">
        <v>7.56</v>
      </c>
      <c r="I2791" s="3" t="n">
        <v>0.16</v>
      </c>
    </row>
    <row r="2792" customFormat="false" ht="15" hidden="false" customHeight="false" outlineLevel="0" collapsed="false">
      <c r="A2792" s="0" t="s">
        <v>417</v>
      </c>
      <c r="B2792" s="0" t="n">
        <f aca="false">VALUE(LEFT(A2792,4))</f>
        <v>2023</v>
      </c>
      <c r="C2792" s="0" t="str">
        <f aca="false">"FY"&amp;IF(VALUE(MID(A2792,6,2))&gt;=4,VALUE(LEFT(A2792,4)),VALUE(LEFT(A2792,4))-1)&amp;"-"&amp;TEXT(MOD(IF(VALUE(MID(A2792,6,2))&gt;=4,VALUE(LEFT(A2792,4)),VALUE(LEFT(A2792,4))-1)+1,100),"00")</f>
        <v>FY2022-23</v>
      </c>
      <c r="D2792" s="0" t="s">
        <v>122</v>
      </c>
      <c r="E2792" s="0" t="s">
        <v>122</v>
      </c>
      <c r="F2792" s="0" t="str">
        <f aca="false">INDEX(Mapping!$B$2:$B$465,MATCH(E2792,Mapping!$A$2:$A$465,0))</f>
        <v>KARCHAM WANGTOO HEP</v>
      </c>
      <c r="G2792" s="0" t="str">
        <f aca="false">INDEX(Mapping!$C$2:$C$465,MATCH(E2792,Mapping!$A$2:$A$465,0))</f>
        <v>KARCHAM WANGTOO HEP</v>
      </c>
      <c r="H2792" s="2" t="n">
        <v>6.98</v>
      </c>
      <c r="I2792" s="3" t="n">
        <v>0.15</v>
      </c>
    </row>
    <row r="2793" customFormat="false" ht="15" hidden="false" customHeight="false" outlineLevel="0" collapsed="false">
      <c r="A2793" s="0" t="s">
        <v>417</v>
      </c>
      <c r="B2793" s="0" t="n">
        <f aca="false">VALUE(LEFT(A2793,4))</f>
        <v>2023</v>
      </c>
      <c r="C2793" s="0" t="str">
        <f aca="false">"FY"&amp;IF(VALUE(MID(A2793,6,2))&gt;=4,VALUE(LEFT(A2793,4)),VALUE(LEFT(A2793,4))-1)&amp;"-"&amp;TEXT(MOD(IF(VALUE(MID(A2793,6,2))&gt;=4,VALUE(LEFT(A2793,4)),VALUE(LEFT(A2793,4))-1)+1,100),"00")</f>
        <v>FY2022-23</v>
      </c>
      <c r="D2793" s="0" t="s">
        <v>203</v>
      </c>
      <c r="E2793" s="0" t="s">
        <v>203</v>
      </c>
      <c r="F2793" s="0" t="str">
        <f aca="false">INDEX(Mapping!$B$2:$B$465,MATCH(E2793,Mapping!$A$2:$A$465,0))</f>
        <v>ADHUNIK POWER</v>
      </c>
      <c r="G2793" s="0" t="str">
        <f aca="false">INDEX(Mapping!$C$2:$C$465,MATCH(E2793,Mapping!$A$2:$A$465,0))</f>
        <v>ADHUNIK POWER</v>
      </c>
      <c r="H2793" s="2" t="n">
        <v>6.36</v>
      </c>
      <c r="I2793" s="3" t="n">
        <v>0.13</v>
      </c>
    </row>
    <row r="2794" customFormat="false" ht="15" hidden="false" customHeight="false" outlineLevel="0" collapsed="false">
      <c r="A2794" s="0" t="s">
        <v>417</v>
      </c>
      <c r="B2794" s="0" t="n">
        <f aca="false">VALUE(LEFT(A2794,4))</f>
        <v>2023</v>
      </c>
      <c r="C2794" s="0" t="str">
        <f aca="false">"FY"&amp;IF(VALUE(MID(A2794,6,2))&gt;=4,VALUE(LEFT(A2794,4)),VALUE(LEFT(A2794,4))-1)&amp;"-"&amp;TEXT(MOD(IF(VALUE(MID(A2794,6,2))&gt;=4,VALUE(LEFT(A2794,4)),VALUE(LEFT(A2794,4))-1)+1,100),"00")</f>
        <v>FY2022-23</v>
      </c>
      <c r="D2794" s="0" t="s">
        <v>42</v>
      </c>
      <c r="E2794" s="0" t="s">
        <v>42</v>
      </c>
      <c r="F2794" s="0" t="str">
        <f aca="false">INDEX(Mapping!$B$2:$B$465,MATCH(E2794,Mapping!$A$2:$A$465,0))</f>
        <v>PUNJAB</v>
      </c>
      <c r="G2794" s="0" t="str">
        <f aca="false">INDEX(Mapping!$C$2:$C$465,MATCH(E2794,Mapping!$A$2:$A$465,0))</f>
        <v>PUNJAB</v>
      </c>
      <c r="H2794" s="2" t="n">
        <v>6.1</v>
      </c>
      <c r="I2794" s="3" t="n">
        <v>0.13</v>
      </c>
    </row>
    <row r="2795" customFormat="false" ht="15" hidden="false" customHeight="false" outlineLevel="0" collapsed="false">
      <c r="A2795" s="0" t="s">
        <v>417</v>
      </c>
      <c r="B2795" s="0" t="n">
        <f aca="false">VALUE(LEFT(A2795,4))</f>
        <v>2023</v>
      </c>
      <c r="C2795" s="0" t="str">
        <f aca="false">"FY"&amp;IF(VALUE(MID(A2795,6,2))&gt;=4,VALUE(LEFT(A2795,4)),VALUE(LEFT(A2795,4))-1)&amp;"-"&amp;TEXT(MOD(IF(VALUE(MID(A2795,6,2))&gt;=4,VALUE(LEFT(A2795,4)),VALUE(LEFT(A2795,4))-1)+1,100),"00")</f>
        <v>FY2022-23</v>
      </c>
      <c r="D2795" s="0" t="s">
        <v>217</v>
      </c>
      <c r="E2795" s="0" t="s">
        <v>217</v>
      </c>
      <c r="F2795" s="0" t="str">
        <f aca="false">INDEX(Mapping!$B$2:$B$465,MATCH(E2795,Mapping!$A$2:$A$465,0))</f>
        <v>SHREE CEMENT</v>
      </c>
      <c r="G2795" s="0" t="str">
        <f aca="false">INDEX(Mapping!$C$2:$C$465,MATCH(E2795,Mapping!$A$2:$A$465,0))</f>
        <v>SHREE CEMENT</v>
      </c>
      <c r="H2795" s="2" t="n">
        <v>5.3</v>
      </c>
      <c r="I2795" s="3" t="n">
        <v>0.11</v>
      </c>
    </row>
    <row r="2796" customFormat="false" ht="15" hidden="false" customHeight="false" outlineLevel="0" collapsed="false">
      <c r="A2796" s="0" t="s">
        <v>417</v>
      </c>
      <c r="B2796" s="0" t="n">
        <f aca="false">VALUE(LEFT(A2796,4))</f>
        <v>2023</v>
      </c>
      <c r="C2796" s="0" t="str">
        <f aca="false">"FY"&amp;IF(VALUE(MID(A2796,6,2))&gt;=4,VALUE(LEFT(A2796,4)),VALUE(LEFT(A2796,4))-1)&amp;"-"&amp;TEXT(MOD(IF(VALUE(MID(A2796,6,2))&gt;=4,VALUE(LEFT(A2796,4)),VALUE(LEFT(A2796,4))-1)+1,100),"00")</f>
        <v>FY2022-23</v>
      </c>
      <c r="D2796" s="0" t="s">
        <v>193</v>
      </c>
      <c r="E2796" s="0" t="s">
        <v>193</v>
      </c>
      <c r="F2796" s="0" t="str">
        <f aca="false">INDEX(Mapping!$B$2:$B$465,MATCH(E2796,Mapping!$A$2:$A$465,0))</f>
        <v>MIZORAM</v>
      </c>
      <c r="G2796" s="0" t="str">
        <f aca="false">INDEX(Mapping!$C$2:$C$465,MATCH(E2796,Mapping!$A$2:$A$465,0))</f>
        <v>MIZORAM</v>
      </c>
      <c r="H2796" s="2" t="n">
        <v>5.11</v>
      </c>
      <c r="I2796" s="3" t="n">
        <v>0.11</v>
      </c>
    </row>
    <row r="2797" customFormat="false" ht="15" hidden="false" customHeight="false" outlineLevel="0" collapsed="false">
      <c r="A2797" s="0" t="s">
        <v>417</v>
      </c>
      <c r="B2797" s="0" t="n">
        <f aca="false">VALUE(LEFT(A2797,4))</f>
        <v>2023</v>
      </c>
      <c r="C2797" s="0" t="str">
        <f aca="false">"FY"&amp;IF(VALUE(MID(A2797,6,2))&gt;=4,VALUE(LEFT(A2797,4)),VALUE(LEFT(A2797,4))-1)&amp;"-"&amp;TEXT(MOD(IF(VALUE(MID(A2797,6,2))&gt;=4,VALUE(LEFT(A2797,4)),VALUE(LEFT(A2797,4))-1)+1,100),"00")</f>
        <v>FY2022-23</v>
      </c>
      <c r="D2797" s="0" t="s">
        <v>224</v>
      </c>
      <c r="E2797" s="0" t="s">
        <v>224</v>
      </c>
      <c r="F2797" s="0" t="str">
        <f aca="false">INDEX(Mapping!$B$2:$B$465,MATCH(E2797,Mapping!$A$2:$A$465,0))</f>
        <v>RENEW SURYA RAVI</v>
      </c>
      <c r="G2797" s="0" t="str">
        <f aca="false">INDEX(Mapping!$C$2:$C$465,MATCH(E2797,Mapping!$A$2:$A$465,0))</f>
        <v>RENEW POWER (ALL SPVs)</v>
      </c>
      <c r="H2797" s="2" t="n">
        <v>4.63</v>
      </c>
      <c r="I2797" s="3" t="n">
        <v>0.1</v>
      </c>
    </row>
    <row r="2798" customFormat="false" ht="15" hidden="false" customHeight="false" outlineLevel="0" collapsed="false">
      <c r="A2798" s="0" t="s">
        <v>417</v>
      </c>
      <c r="B2798" s="0" t="n">
        <f aca="false">VALUE(LEFT(A2798,4))</f>
        <v>2023</v>
      </c>
      <c r="C2798" s="0" t="str">
        <f aca="false">"FY"&amp;IF(VALUE(MID(A2798,6,2))&gt;=4,VALUE(LEFT(A2798,4)),VALUE(LEFT(A2798,4))-1)&amp;"-"&amp;TEXT(MOD(IF(VALUE(MID(A2798,6,2))&gt;=4,VALUE(LEFT(A2798,4)),VALUE(LEFT(A2798,4))-1)+1,100),"00")</f>
        <v>FY2022-23</v>
      </c>
      <c r="D2798" s="0" t="s">
        <v>265</v>
      </c>
      <c r="E2798" s="0" t="s">
        <v>265</v>
      </c>
      <c r="F2798" s="0" t="str">
        <f aca="false">INDEX(Mapping!$B$2:$B$465,MATCH(E2798,Mapping!$A$2:$A$465,0))</f>
        <v>NTPC STATIONS</v>
      </c>
      <c r="G2798" s="0" t="str">
        <f aca="false">INDEX(Mapping!$C$2:$C$465,MATCH(E2798,Mapping!$A$2:$A$465,0))</f>
        <v>NTPC GROUP</v>
      </c>
      <c r="H2798" s="2" t="n">
        <v>4.25</v>
      </c>
      <c r="I2798" s="3" t="n">
        <v>0.09</v>
      </c>
    </row>
    <row r="2799" customFormat="false" ht="15" hidden="false" customHeight="false" outlineLevel="0" collapsed="false">
      <c r="A2799" s="0" t="s">
        <v>417</v>
      </c>
      <c r="B2799" s="0" t="n">
        <f aca="false">VALUE(LEFT(A2799,4))</f>
        <v>2023</v>
      </c>
      <c r="C2799" s="0" t="str">
        <f aca="false">"FY"&amp;IF(VALUE(MID(A2799,6,2))&gt;=4,VALUE(LEFT(A2799,4)),VALUE(LEFT(A2799,4))-1)&amp;"-"&amp;TEXT(MOD(IF(VALUE(MID(A2799,6,2))&gt;=4,VALUE(LEFT(A2799,4)),VALUE(LEFT(A2799,4))-1)+1,100),"00")</f>
        <v>FY2022-23</v>
      </c>
      <c r="D2799" s="0" t="s">
        <v>309</v>
      </c>
      <c r="E2799" s="0" t="s">
        <v>309</v>
      </c>
      <c r="F2799" s="0" t="str">
        <f aca="false">INDEX(Mapping!$B$2:$B$465,MATCH(E2799,Mapping!$A$2:$A$465,0))</f>
        <v>SIMHAPURI ENERGY</v>
      </c>
      <c r="G2799" s="0" t="str">
        <f aca="false">INDEX(Mapping!$C$2:$C$465,MATCH(E2799,Mapping!$A$2:$A$465,0))</f>
        <v>SIMHAPURI ENERGY</v>
      </c>
      <c r="H2799" s="2" t="n">
        <v>3.91</v>
      </c>
      <c r="I2799" s="3" t="n">
        <v>0.08</v>
      </c>
    </row>
    <row r="2800" customFormat="false" ht="15" hidden="false" customHeight="false" outlineLevel="0" collapsed="false">
      <c r="A2800" s="0" t="s">
        <v>417</v>
      </c>
      <c r="B2800" s="0" t="n">
        <f aca="false">VALUE(LEFT(A2800,4))</f>
        <v>2023</v>
      </c>
      <c r="C2800" s="0" t="str">
        <f aca="false">"FY"&amp;IF(VALUE(MID(A2800,6,2))&gt;=4,VALUE(LEFT(A2800,4)),VALUE(LEFT(A2800,4))-1)&amp;"-"&amp;TEXT(MOD(IF(VALUE(MID(A2800,6,2))&gt;=4,VALUE(LEFT(A2800,4)),VALUE(LEFT(A2800,4))-1)+1,100),"00")</f>
        <v>FY2022-23</v>
      </c>
      <c r="D2800" s="0" t="s">
        <v>128</v>
      </c>
      <c r="E2800" s="0" t="s">
        <v>128</v>
      </c>
      <c r="F2800" s="0" t="str">
        <f aca="false">INDEX(Mapping!$B$2:$B$465,MATCH(E2800,Mapping!$A$2:$A$465,0))</f>
        <v>AD HYDRO POWER</v>
      </c>
      <c r="G2800" s="0" t="str">
        <f aca="false">INDEX(Mapping!$C$2:$C$465,MATCH(E2800,Mapping!$A$2:$A$465,0))</f>
        <v>AD HYDRO POWER</v>
      </c>
      <c r="H2800" s="2" t="n">
        <v>3.68</v>
      </c>
      <c r="I2800" s="3" t="n">
        <v>0.08</v>
      </c>
    </row>
    <row r="2801" customFormat="false" ht="15" hidden="false" customHeight="false" outlineLevel="0" collapsed="false">
      <c r="A2801" s="0" t="s">
        <v>417</v>
      </c>
      <c r="B2801" s="0" t="n">
        <f aca="false">VALUE(LEFT(A2801,4))</f>
        <v>2023</v>
      </c>
      <c r="C2801" s="0" t="str">
        <f aca="false">"FY"&amp;IF(VALUE(MID(A2801,6,2))&gt;=4,VALUE(LEFT(A2801,4)),VALUE(LEFT(A2801,4))-1)&amp;"-"&amp;TEXT(MOD(IF(VALUE(MID(A2801,6,2))&gt;=4,VALUE(LEFT(A2801,4)),VALUE(LEFT(A2801,4))-1)+1,100),"00")</f>
        <v>FY2022-23</v>
      </c>
      <c r="D2801" s="0" t="s">
        <v>319</v>
      </c>
      <c r="E2801" s="0" t="s">
        <v>319</v>
      </c>
      <c r="F2801" s="0" t="str">
        <f aca="false">INDEX(Mapping!$B$2:$B$465,MATCH(E2801,Mapping!$A$2:$A$465,0))</f>
        <v>SORANG HEP</v>
      </c>
      <c r="G2801" s="0" t="str">
        <f aca="false">INDEX(Mapping!$C$2:$C$465,MATCH(E2801,Mapping!$A$2:$A$465,0))</f>
        <v>SORANG HEP</v>
      </c>
      <c r="H2801" s="2" t="n">
        <v>3.12</v>
      </c>
      <c r="I2801" s="3" t="n">
        <v>0.07</v>
      </c>
    </row>
    <row r="2802" customFormat="false" ht="15" hidden="false" customHeight="false" outlineLevel="0" collapsed="false">
      <c r="A2802" s="0" t="s">
        <v>417</v>
      </c>
      <c r="B2802" s="0" t="n">
        <f aca="false">VALUE(LEFT(A2802,4))</f>
        <v>2023</v>
      </c>
      <c r="C2802" s="0" t="str">
        <f aca="false">"FY"&amp;IF(VALUE(MID(A2802,6,2))&gt;=4,VALUE(LEFT(A2802,4)),VALUE(LEFT(A2802,4))-1)&amp;"-"&amp;TEXT(MOD(IF(VALUE(MID(A2802,6,2))&gt;=4,VALUE(LEFT(A2802,4)),VALUE(LEFT(A2802,4))-1)+1,100),"00")</f>
        <v>FY2022-23</v>
      </c>
      <c r="D2802" s="0" t="s">
        <v>253</v>
      </c>
      <c r="E2802" s="0" t="s">
        <v>253</v>
      </c>
      <c r="F2802" s="0" t="str">
        <f aca="false">INDEX(Mapping!$B$2:$B$465,MATCH(E2802,Mapping!$A$2:$A$465,0))</f>
        <v>NAGALAND</v>
      </c>
      <c r="G2802" s="0" t="str">
        <f aca="false">INDEX(Mapping!$C$2:$C$465,MATCH(E2802,Mapping!$A$2:$A$465,0))</f>
        <v>NAGALAND</v>
      </c>
      <c r="H2802" s="2" t="n">
        <v>2.88</v>
      </c>
      <c r="I2802" s="3" t="n">
        <v>0.06</v>
      </c>
    </row>
    <row r="2803" customFormat="false" ht="15" hidden="false" customHeight="false" outlineLevel="0" collapsed="false">
      <c r="A2803" s="0" t="s">
        <v>417</v>
      </c>
      <c r="B2803" s="0" t="n">
        <f aca="false">VALUE(LEFT(A2803,4))</f>
        <v>2023</v>
      </c>
      <c r="C2803" s="0" t="str">
        <f aca="false">"FY"&amp;IF(VALUE(MID(A2803,6,2))&gt;=4,VALUE(LEFT(A2803,4)),VALUE(LEFT(A2803,4))-1)&amp;"-"&amp;TEXT(MOD(IF(VALUE(MID(A2803,6,2))&gt;=4,VALUE(LEFT(A2803,4)),VALUE(LEFT(A2803,4))-1)+1,100),"00")</f>
        <v>FY2022-23</v>
      </c>
      <c r="D2803" s="0" t="s">
        <v>191</v>
      </c>
      <c r="E2803" s="0" t="s">
        <v>191</v>
      </c>
      <c r="F2803" s="0" t="str">
        <f aca="false">INDEX(Mapping!$B$2:$B$465,MATCH(E2803,Mapping!$A$2:$A$465,0))</f>
        <v>DIKCHU HEP</v>
      </c>
      <c r="G2803" s="0" t="str">
        <f aca="false">INDEX(Mapping!$C$2:$C$465,MATCH(E2803,Mapping!$A$2:$A$465,0))</f>
        <v>DIKCHU HEP</v>
      </c>
      <c r="H2803" s="2" t="n">
        <v>2.2</v>
      </c>
      <c r="I2803" s="3" t="n">
        <v>0.05</v>
      </c>
    </row>
    <row r="2804" customFormat="false" ht="15" hidden="false" customHeight="false" outlineLevel="0" collapsed="false">
      <c r="A2804" s="0" t="s">
        <v>417</v>
      </c>
      <c r="B2804" s="0" t="n">
        <f aca="false">VALUE(LEFT(A2804,4))</f>
        <v>2023</v>
      </c>
      <c r="C2804" s="0" t="str">
        <f aca="false">"FY"&amp;IF(VALUE(MID(A2804,6,2))&gt;=4,VALUE(LEFT(A2804,4)),VALUE(LEFT(A2804,4))-1)&amp;"-"&amp;TEXT(MOD(IF(VALUE(MID(A2804,6,2))&gt;=4,VALUE(LEFT(A2804,4)),VALUE(LEFT(A2804,4))-1)+1,100),"00")</f>
        <v>FY2022-23</v>
      </c>
      <c r="D2804" s="0" t="s">
        <v>649</v>
      </c>
      <c r="E2804" s="0" t="s">
        <v>368</v>
      </c>
      <c r="F2804" s="0" t="str">
        <f aca="false">INDEX(Mapping!$B$2:$B$465,MATCH(E2804,Mapping!$A$2:$A$465,0))</f>
        <v>OSTRO HIRIYUR</v>
      </c>
      <c r="G2804" s="0" t="str">
        <f aca="false">INDEX(Mapping!$C$2:$C$465,MATCH(E2804,Mapping!$A$2:$A$465,0))</f>
        <v>OSTRO HIRIYUR</v>
      </c>
      <c r="H2804" s="2" t="n">
        <v>2</v>
      </c>
      <c r="I2804" s="3" t="n">
        <v>0.04</v>
      </c>
    </row>
    <row r="2805" customFormat="false" ht="15" hidden="false" customHeight="false" outlineLevel="0" collapsed="false">
      <c r="A2805" s="0" t="s">
        <v>417</v>
      </c>
      <c r="B2805" s="0" t="n">
        <f aca="false">VALUE(LEFT(A2805,4))</f>
        <v>2023</v>
      </c>
      <c r="C2805" s="0" t="str">
        <f aca="false">"FY"&amp;IF(VALUE(MID(A2805,6,2))&gt;=4,VALUE(LEFT(A2805,4)),VALUE(LEFT(A2805,4))-1)&amp;"-"&amp;TEXT(MOD(IF(VALUE(MID(A2805,6,2))&gt;=4,VALUE(LEFT(A2805,4)),VALUE(LEFT(A2805,4))-1)+1,100),"00")</f>
        <v>FY2022-23</v>
      </c>
      <c r="D2805" s="0" t="s">
        <v>181</v>
      </c>
      <c r="E2805" s="0" t="s">
        <v>181</v>
      </c>
      <c r="F2805" s="0" t="str">
        <f aca="false">INDEX(Mapping!$B$2:$B$465,MATCH(E2805,Mapping!$A$2:$A$465,0))</f>
        <v>ARUNACHAL PRADESH</v>
      </c>
      <c r="G2805" s="0" t="str">
        <f aca="false">INDEX(Mapping!$C$2:$C$465,MATCH(E2805,Mapping!$A$2:$A$465,0))</f>
        <v>ARUNACHAL PRADESH</v>
      </c>
      <c r="H2805" s="2" t="n">
        <v>1.95</v>
      </c>
      <c r="I2805" s="3" t="n">
        <v>0.04</v>
      </c>
    </row>
    <row r="2806" customFormat="false" ht="15" hidden="false" customHeight="false" outlineLevel="0" collapsed="false">
      <c r="A2806" s="0" t="s">
        <v>417</v>
      </c>
      <c r="B2806" s="0" t="n">
        <f aca="false">VALUE(LEFT(A2806,4))</f>
        <v>2023</v>
      </c>
      <c r="C2806" s="0" t="str">
        <f aca="false">"FY"&amp;IF(VALUE(MID(A2806,6,2))&gt;=4,VALUE(LEFT(A2806,4)),VALUE(LEFT(A2806,4))-1)&amp;"-"&amp;TEXT(MOD(IF(VALUE(MID(A2806,6,2))&gt;=4,VALUE(LEFT(A2806,4)),VALUE(LEFT(A2806,4))-1)+1,100),"00")</f>
        <v>FY2022-23</v>
      </c>
      <c r="D2806" s="0" t="s">
        <v>56</v>
      </c>
      <c r="E2806" s="0" t="s">
        <v>56</v>
      </c>
      <c r="F2806" s="0" t="str">
        <f aca="false">INDEX(Mapping!$B$2:$B$465,MATCH(E2806,Mapping!$A$2:$A$465,0))</f>
        <v>UTTARAKHAND</v>
      </c>
      <c r="G2806" s="0" t="str">
        <f aca="false">INDEX(Mapping!$C$2:$C$465,MATCH(E2806,Mapping!$A$2:$A$465,0))</f>
        <v>UTTARAKHAND</v>
      </c>
      <c r="H2806" s="2" t="n">
        <v>1.68</v>
      </c>
      <c r="I2806" s="3" t="n">
        <v>0.04</v>
      </c>
    </row>
    <row r="2807" customFormat="false" ht="15" hidden="false" customHeight="false" outlineLevel="0" collapsed="false">
      <c r="A2807" s="0" t="s">
        <v>417</v>
      </c>
      <c r="B2807" s="0" t="n">
        <f aca="false">VALUE(LEFT(A2807,4))</f>
        <v>2023</v>
      </c>
      <c r="C2807" s="0" t="str">
        <f aca="false">"FY"&amp;IF(VALUE(MID(A2807,6,2))&gt;=4,VALUE(LEFT(A2807,4)),VALUE(LEFT(A2807,4))-1)&amp;"-"&amp;TEXT(MOD(IF(VALUE(MID(A2807,6,2))&gt;=4,VALUE(LEFT(A2807,4)),VALUE(LEFT(A2807,4))-1)+1,100),"00")</f>
        <v>FY2022-23</v>
      </c>
      <c r="D2807" s="0" t="s">
        <v>240</v>
      </c>
      <c r="E2807" s="0" t="s">
        <v>240</v>
      </c>
      <c r="F2807" s="0" t="str">
        <f aca="false">INDEX(Mapping!$B$2:$B$465,MATCH(E2807,Mapping!$A$2:$A$465,0))</f>
        <v>CHUZACHEN HEP</v>
      </c>
      <c r="G2807" s="0" t="str">
        <f aca="false">INDEX(Mapping!$C$2:$C$465,MATCH(E2807,Mapping!$A$2:$A$465,0))</f>
        <v>CHUZACHEN HEP</v>
      </c>
      <c r="H2807" s="2" t="n">
        <v>1.35</v>
      </c>
      <c r="I2807" s="3" t="n">
        <v>0.03</v>
      </c>
    </row>
    <row r="2808" customFormat="false" ht="15" hidden="false" customHeight="false" outlineLevel="0" collapsed="false">
      <c r="A2808" s="0" t="s">
        <v>417</v>
      </c>
      <c r="B2808" s="0" t="n">
        <f aca="false">VALUE(LEFT(A2808,4))</f>
        <v>2023</v>
      </c>
      <c r="C2808" s="0" t="str">
        <f aca="false">"FY"&amp;IF(VALUE(MID(A2808,6,2))&gt;=4,VALUE(LEFT(A2808,4)),VALUE(LEFT(A2808,4))-1)&amp;"-"&amp;TEXT(MOD(IF(VALUE(MID(A2808,6,2))&gt;=4,VALUE(LEFT(A2808,4)),VALUE(LEFT(A2808,4))-1)+1,100),"00")</f>
        <v>FY2022-23</v>
      </c>
      <c r="D2808" s="0" t="s">
        <v>515</v>
      </c>
      <c r="E2808" s="0" t="s">
        <v>515</v>
      </c>
      <c r="F2808" s="0" t="str">
        <f aca="false">INDEX(Mapping!$B$2:$B$465,MATCH(E2808,Mapping!$A$2:$A$465,0))</f>
        <v>SB_SLR</v>
      </c>
      <c r="G2808" s="0" t="str">
        <f aca="false">INDEX(Mapping!$C$2:$C$465,MATCH(E2808,Mapping!$A$2:$A$465,0))</f>
        <v>SB_SLR</v>
      </c>
      <c r="H2808" s="2" t="n">
        <v>1.08</v>
      </c>
      <c r="I2808" s="3" t="n">
        <v>0.02</v>
      </c>
    </row>
    <row r="2809" customFormat="false" ht="15" hidden="false" customHeight="false" outlineLevel="0" collapsed="false">
      <c r="A2809" s="0" t="s">
        <v>417</v>
      </c>
      <c r="B2809" s="0" t="n">
        <f aca="false">VALUE(LEFT(A2809,4))</f>
        <v>2023</v>
      </c>
      <c r="C2809" s="0" t="str">
        <f aca="false">"FY"&amp;IF(VALUE(MID(A2809,6,2))&gt;=4,VALUE(LEFT(A2809,4)),VALUE(LEFT(A2809,4))-1)&amp;"-"&amp;TEXT(MOD(IF(VALUE(MID(A2809,6,2))&gt;=4,VALUE(LEFT(A2809,4)),VALUE(LEFT(A2809,4))-1)+1,100),"00")</f>
        <v>FY2022-23</v>
      </c>
      <c r="D2809" s="0" t="s">
        <v>211</v>
      </c>
      <c r="E2809" s="0" t="s">
        <v>211</v>
      </c>
      <c r="F2809" s="0" t="str">
        <f aca="false">INDEX(Mapping!$B$2:$B$465,MATCH(E2809,Mapping!$A$2:$A$465,0))</f>
        <v>SINGOLI BHATWARI HEP</v>
      </c>
      <c r="G2809" s="0" t="str">
        <f aca="false">INDEX(Mapping!$C$2:$C$465,MATCH(E2809,Mapping!$A$2:$A$465,0))</f>
        <v>SINGOLI BHATWARI HEP</v>
      </c>
      <c r="H2809" s="2" t="n">
        <v>1.01</v>
      </c>
      <c r="I2809" s="3" t="n">
        <v>0.02</v>
      </c>
    </row>
    <row r="2810" customFormat="false" ht="15" hidden="false" customHeight="false" outlineLevel="0" collapsed="false">
      <c r="A2810" s="0" t="s">
        <v>417</v>
      </c>
      <c r="B2810" s="0" t="n">
        <f aca="false">VALUE(LEFT(A2810,4))</f>
        <v>2023</v>
      </c>
      <c r="C2810" s="0" t="str">
        <f aca="false">"FY"&amp;IF(VALUE(MID(A2810,6,2))&gt;=4,VALUE(LEFT(A2810,4)),VALUE(LEFT(A2810,4))-1)&amp;"-"&amp;TEXT(MOD(IF(VALUE(MID(A2810,6,2))&gt;=4,VALUE(LEFT(A2810,4)),VALUE(LEFT(A2810,4))-1)+1,100),"00")</f>
        <v>FY2022-23</v>
      </c>
      <c r="D2810" s="0" t="s">
        <v>327</v>
      </c>
      <c r="E2810" s="0" t="s">
        <v>327</v>
      </c>
      <c r="F2810" s="0" t="str">
        <f aca="false">INDEX(Mapping!$B$2:$B$465,MATCH(E2810,Mapping!$A$2:$A$465,0))</f>
        <v>LANCO BUDHIL</v>
      </c>
      <c r="G2810" s="0" t="str">
        <f aca="false">INDEX(Mapping!$C$2:$C$465,MATCH(E2810,Mapping!$A$2:$A$465,0))</f>
        <v>GREENKO GROUP</v>
      </c>
      <c r="H2810" s="2" t="n">
        <v>0.82</v>
      </c>
      <c r="I2810" s="3" t="n">
        <v>0.02</v>
      </c>
    </row>
    <row r="2811" customFormat="false" ht="15" hidden="false" customHeight="false" outlineLevel="0" collapsed="false">
      <c r="A2811" s="0" t="s">
        <v>417</v>
      </c>
      <c r="B2811" s="0" t="n">
        <f aca="false">VALUE(LEFT(A2811,4))</f>
        <v>2023</v>
      </c>
      <c r="C2811" s="0" t="str">
        <f aca="false">"FY"&amp;IF(VALUE(MID(A2811,6,2))&gt;=4,VALUE(LEFT(A2811,4)),VALUE(LEFT(A2811,4))-1)&amp;"-"&amp;TEXT(MOD(IF(VALUE(MID(A2811,6,2))&gt;=4,VALUE(LEFT(A2811,4)),VALUE(LEFT(A2811,4))-1)+1,100),"00")</f>
        <v>FY2022-23</v>
      </c>
      <c r="D2811" s="0" t="s">
        <v>315</v>
      </c>
      <c r="E2811" s="0" t="s">
        <v>315</v>
      </c>
      <c r="F2811" s="0" t="str">
        <f aca="false">INDEX(Mapping!$B$2:$B$465,MATCH(E2811,Mapping!$A$2:$A$465,0))</f>
        <v>DHARIWAL INFRASTRUCTURE</v>
      </c>
      <c r="G2811" s="0" t="str">
        <f aca="false">INDEX(Mapping!$C$2:$C$465,MATCH(E2811,Mapping!$A$2:$A$465,0))</f>
        <v>DHARIWAL INFRASTRUCTURE</v>
      </c>
      <c r="H2811" s="2" t="n">
        <v>0.7</v>
      </c>
      <c r="I2811" s="3" t="n">
        <v>0.01</v>
      </c>
    </row>
    <row r="2812" customFormat="false" ht="15" hidden="false" customHeight="false" outlineLevel="0" collapsed="false">
      <c r="A2812" s="0" t="s">
        <v>417</v>
      </c>
      <c r="B2812" s="0" t="n">
        <f aca="false">VALUE(LEFT(A2812,4))</f>
        <v>2023</v>
      </c>
      <c r="C2812" s="0" t="str">
        <f aca="false">"FY"&amp;IF(VALUE(MID(A2812,6,2))&gt;=4,VALUE(LEFT(A2812,4)),VALUE(LEFT(A2812,4))-1)&amp;"-"&amp;TEXT(MOD(IF(VALUE(MID(A2812,6,2))&gt;=4,VALUE(LEFT(A2812,4)),VALUE(LEFT(A2812,4))-1)+1,100),"00")</f>
        <v>FY2022-23</v>
      </c>
      <c r="D2812" s="0" t="s">
        <v>176</v>
      </c>
      <c r="E2812" s="0" t="s">
        <v>176</v>
      </c>
      <c r="F2812" s="0" t="str">
        <f aca="false">INDEX(Mapping!$B$2:$B$465,MATCH(E2812,Mapping!$A$2:$A$465,0))</f>
        <v>SIKKIM</v>
      </c>
      <c r="G2812" s="0" t="str">
        <f aca="false">INDEX(Mapping!$C$2:$C$465,MATCH(E2812,Mapping!$A$2:$A$465,0))</f>
        <v>SIKKIM</v>
      </c>
      <c r="H2812" s="2" t="n">
        <v>0.49</v>
      </c>
      <c r="I2812" s="3" t="n">
        <v>0.01</v>
      </c>
    </row>
    <row r="2813" customFormat="false" ht="15" hidden="false" customHeight="false" outlineLevel="0" collapsed="false">
      <c r="A2813" s="0" t="s">
        <v>417</v>
      </c>
      <c r="B2813" s="0" t="n">
        <f aca="false">VALUE(LEFT(A2813,4))</f>
        <v>2023</v>
      </c>
      <c r="C2813" s="0" t="str">
        <f aca="false">"FY"&amp;IF(VALUE(MID(A2813,6,2))&gt;=4,VALUE(LEFT(A2813,4)),VALUE(LEFT(A2813,4))-1)&amp;"-"&amp;TEXT(MOD(IF(VALUE(MID(A2813,6,2))&gt;=4,VALUE(LEFT(A2813,4)),VALUE(LEFT(A2813,4))-1)+1,100),"00")</f>
        <v>FY2022-23</v>
      </c>
      <c r="D2813" s="0" t="s">
        <v>214</v>
      </c>
      <c r="E2813" s="0" t="s">
        <v>214</v>
      </c>
      <c r="F2813" s="0" t="str">
        <f aca="false">INDEX(Mapping!$B$2:$B$465,MATCH(E2813,Mapping!$A$2:$A$465,0))</f>
        <v>NLC INDIA</v>
      </c>
      <c r="G2813" s="0" t="str">
        <f aca="false">INDEX(Mapping!$C$2:$C$465,MATCH(E2813,Mapping!$A$2:$A$465,0))</f>
        <v>NLC INDIA GROUP</v>
      </c>
      <c r="H2813" s="2" t="n">
        <v>0.38</v>
      </c>
      <c r="I2813" s="3" t="n">
        <v>0.01</v>
      </c>
    </row>
    <row r="2814" customFormat="false" ht="15" hidden="false" customHeight="false" outlineLevel="0" collapsed="false">
      <c r="A2814" s="0" t="s">
        <v>417</v>
      </c>
      <c r="B2814" s="0" t="n">
        <f aca="false">VALUE(LEFT(A2814,4))</f>
        <v>2023</v>
      </c>
      <c r="C2814" s="0" t="str">
        <f aca="false">"FY"&amp;IF(VALUE(MID(A2814,6,2))&gt;=4,VALUE(LEFT(A2814,4)),VALUE(LEFT(A2814,4))-1)&amp;"-"&amp;TEXT(MOD(IF(VALUE(MID(A2814,6,2))&gt;=4,VALUE(LEFT(A2814,4)),VALUE(LEFT(A2814,4))-1)+1,100),"00")</f>
        <v>FY2022-23</v>
      </c>
      <c r="D2814" s="0" t="s">
        <v>121</v>
      </c>
      <c r="E2814" s="0" t="s">
        <v>121</v>
      </c>
      <c r="F2814" s="0" t="str">
        <f aca="false">INDEX(Mapping!$B$2:$B$465,MATCH(E2814,Mapping!$A$2:$A$465,0))</f>
        <v>MEGHALAYA</v>
      </c>
      <c r="G2814" s="0" t="str">
        <f aca="false">INDEX(Mapping!$C$2:$C$465,MATCH(E2814,Mapping!$A$2:$A$465,0))</f>
        <v>MEGHALAYA</v>
      </c>
      <c r="H2814" s="2" t="n">
        <v>0.37</v>
      </c>
      <c r="I2814" s="3" t="n">
        <v>0.01</v>
      </c>
    </row>
    <row r="2815" customFormat="false" ht="15" hidden="false" customHeight="false" outlineLevel="0" collapsed="false">
      <c r="A2815" s="0" t="s">
        <v>417</v>
      </c>
      <c r="B2815" s="0" t="n">
        <f aca="false">VALUE(LEFT(A2815,4))</f>
        <v>2023</v>
      </c>
      <c r="C2815" s="0" t="str">
        <f aca="false">"FY"&amp;IF(VALUE(MID(A2815,6,2))&gt;=4,VALUE(LEFT(A2815,4)),VALUE(LEFT(A2815,4))-1)&amp;"-"&amp;TEXT(MOD(IF(VALUE(MID(A2815,6,2))&gt;=4,VALUE(LEFT(A2815,4)),VALUE(LEFT(A2815,4))-1)+1,100),"00")</f>
        <v>FY2022-23</v>
      </c>
      <c r="D2815" s="0" t="s">
        <v>230</v>
      </c>
      <c r="E2815" s="0" t="s">
        <v>230</v>
      </c>
      <c r="F2815" s="0" t="str">
        <f aca="false">INDEX(Mapping!$B$2:$B$465,MATCH(E2815,Mapping!$A$2:$A$465,0))</f>
        <v>ADANI_WIND</v>
      </c>
      <c r="G2815" s="0" t="str">
        <f aca="false">INDEX(Mapping!$C$2:$C$465,MATCH(E2815,Mapping!$A$2:$A$465,0))</f>
        <v>ADANI GREEN ENERGY (ALL SPVs)</v>
      </c>
      <c r="H2815" s="2" t="n">
        <v>0.32</v>
      </c>
      <c r="I2815" s="3" t="n">
        <v>0.01</v>
      </c>
    </row>
    <row r="2816" customFormat="false" ht="15" hidden="false" customHeight="false" outlineLevel="0" collapsed="false">
      <c r="A2816" s="0" t="s">
        <v>417</v>
      </c>
      <c r="B2816" s="0" t="n">
        <f aca="false">VALUE(LEFT(A2816,4))</f>
        <v>2023</v>
      </c>
      <c r="C2816" s="0" t="str">
        <f aca="false">"FY"&amp;IF(VALUE(MID(A2816,6,2))&gt;=4,VALUE(LEFT(A2816,4)),VALUE(LEFT(A2816,4))-1)&amp;"-"&amp;TEXT(MOD(IF(VALUE(MID(A2816,6,2))&gt;=4,VALUE(LEFT(A2816,4)),VALUE(LEFT(A2816,4))-1)+1,100),"00")</f>
        <v>FY2022-23</v>
      </c>
      <c r="D2816" s="0" t="s">
        <v>272</v>
      </c>
      <c r="E2816" s="0" t="s">
        <v>272</v>
      </c>
      <c r="F2816" s="0" t="str">
        <f aca="false">INDEX(Mapping!$B$2:$B$465,MATCH(E2816,Mapping!$A$2:$A$465,0))</f>
        <v>BALCO</v>
      </c>
      <c r="G2816" s="0" t="str">
        <f aca="false">INDEX(Mapping!$C$2:$C$465,MATCH(E2816,Mapping!$A$2:$A$465,0))</f>
        <v>BALCO</v>
      </c>
      <c r="H2816" s="2" t="n">
        <v>0.3</v>
      </c>
      <c r="I2816" s="3" t="n">
        <v>0.01</v>
      </c>
    </row>
    <row r="2817" customFormat="false" ht="15" hidden="false" customHeight="false" outlineLevel="0" collapsed="false">
      <c r="A2817" s="0" t="s">
        <v>417</v>
      </c>
      <c r="B2817" s="0" t="n">
        <f aca="false">VALUE(LEFT(A2817,4))</f>
        <v>2023</v>
      </c>
      <c r="C2817" s="0" t="str">
        <f aca="false">"FY"&amp;IF(VALUE(MID(A2817,6,2))&gt;=4,VALUE(LEFT(A2817,4)),VALUE(LEFT(A2817,4))-1)&amp;"-"&amp;TEXT(MOD(IF(VALUE(MID(A2817,6,2))&gt;=4,VALUE(LEFT(A2817,4)),VALUE(LEFT(A2817,4))-1)+1,100),"00")</f>
        <v>FY2022-23</v>
      </c>
      <c r="D2817" s="0" t="s">
        <v>184</v>
      </c>
      <c r="E2817" s="0" t="s">
        <v>184</v>
      </c>
      <c r="F2817" s="0" t="str">
        <f aca="false">INDEX(Mapping!$B$2:$B$465,MATCH(E2817,Mapping!$A$2:$A$465,0))</f>
        <v>GMR KAMALANGA</v>
      </c>
      <c r="G2817" s="0" t="str">
        <f aca="false">INDEX(Mapping!$C$2:$C$465,MATCH(E2817,Mapping!$A$2:$A$465,0))</f>
        <v>GMR ENERGY</v>
      </c>
      <c r="H2817" s="2" t="n">
        <v>0.26</v>
      </c>
      <c r="I2817" s="3" t="n">
        <v>0.01</v>
      </c>
    </row>
    <row r="2818" customFormat="false" ht="15" hidden="false" customHeight="false" outlineLevel="0" collapsed="false">
      <c r="A2818" s="0" t="s">
        <v>417</v>
      </c>
      <c r="B2818" s="0" t="n">
        <f aca="false">VALUE(LEFT(A2818,4))</f>
        <v>2023</v>
      </c>
      <c r="C2818" s="0" t="str">
        <f aca="false">"FY"&amp;IF(VALUE(MID(A2818,6,2))&gt;=4,VALUE(LEFT(A2818,4)),VALUE(LEFT(A2818,4))-1)&amp;"-"&amp;TEXT(MOD(IF(VALUE(MID(A2818,6,2))&gt;=4,VALUE(LEFT(A2818,4)),VALUE(LEFT(A2818,4))-1)+1,100),"00")</f>
        <v>FY2022-23</v>
      </c>
      <c r="D2818" s="0" t="s">
        <v>486</v>
      </c>
      <c r="E2818" s="0" t="s">
        <v>486</v>
      </c>
      <c r="F2818" s="0" t="str">
        <f aca="false">INDEX(Mapping!$B$2:$B$465,MATCH(E2818,Mapping!$A$2:$A$465,0))</f>
        <v>NHPC STATIONS</v>
      </c>
      <c r="G2818" s="0" t="str">
        <f aca="false">INDEX(Mapping!$C$2:$C$465,MATCH(E2818,Mapping!$A$2:$A$465,0))</f>
        <v>NHPC</v>
      </c>
      <c r="H2818" s="2" t="n">
        <v>0.15</v>
      </c>
      <c r="I2818" s="3" t="n">
        <v>0.003</v>
      </c>
    </row>
    <row r="2819" customFormat="false" ht="15" hidden="false" customHeight="false" outlineLevel="0" collapsed="false">
      <c r="A2819" s="0" t="s">
        <v>234</v>
      </c>
      <c r="B2819" s="0" t="n">
        <f aca="false">VALUE(LEFT(A2819,4))</f>
        <v>2023</v>
      </c>
      <c r="C2819" s="0" t="str">
        <f aca="false">"FY"&amp;IF(VALUE(MID(A2819,6,2))&gt;=4,VALUE(LEFT(A2819,4)),VALUE(LEFT(A2819,4))-1)&amp;"-"&amp;TEXT(MOD(IF(VALUE(MID(A2819,6,2))&gt;=4,VALUE(LEFT(A2819,4)),VALUE(LEFT(A2819,4))-1)+1,100),"00")</f>
        <v>FY2023-24</v>
      </c>
      <c r="D2819" s="0" t="s">
        <v>36</v>
      </c>
      <c r="E2819" s="0" t="s">
        <v>36</v>
      </c>
      <c r="F2819" s="0" t="str">
        <f aca="false">INDEX(Mapping!$B$2:$B$465,MATCH(E2819,Mapping!$A$2:$A$465,0))</f>
        <v>UTTAR PRADESH</v>
      </c>
      <c r="G2819" s="0" t="str">
        <f aca="false">INDEX(Mapping!$C$2:$C$465,MATCH(E2819,Mapping!$A$2:$A$465,0))</f>
        <v>UTTAR PRADESH</v>
      </c>
      <c r="H2819" s="2" t="n">
        <v>951.75</v>
      </c>
      <c r="I2819" s="3" t="n">
        <v>21.59</v>
      </c>
    </row>
    <row r="2820" customFormat="false" ht="15" hidden="false" customHeight="false" outlineLevel="0" collapsed="false">
      <c r="A2820" s="0" t="s">
        <v>234</v>
      </c>
      <c r="B2820" s="0" t="n">
        <f aca="false">VALUE(LEFT(A2820,4))</f>
        <v>2023</v>
      </c>
      <c r="C2820" s="0" t="str">
        <f aca="false">"FY"&amp;IF(VALUE(MID(A2820,6,2))&gt;=4,VALUE(LEFT(A2820,4)),VALUE(LEFT(A2820,4))-1)&amp;"-"&amp;TEXT(MOD(IF(VALUE(MID(A2820,6,2))&gt;=4,VALUE(LEFT(A2820,4)),VALUE(LEFT(A2820,4))-1)+1,100),"00")</f>
        <v>FY2023-24</v>
      </c>
      <c r="D2820" s="0" t="s">
        <v>45</v>
      </c>
      <c r="E2820" s="0" t="s">
        <v>45</v>
      </c>
      <c r="F2820" s="0" t="str">
        <f aca="false">INDEX(Mapping!$B$2:$B$465,MATCH(E2820,Mapping!$A$2:$A$465,0))</f>
        <v>BIHAR</v>
      </c>
      <c r="G2820" s="0" t="str">
        <f aca="false">INDEX(Mapping!$C$2:$C$465,MATCH(E2820,Mapping!$A$2:$A$465,0))</f>
        <v>BIHAR</v>
      </c>
      <c r="H2820" s="2" t="n">
        <v>454</v>
      </c>
      <c r="I2820" s="3" t="n">
        <v>10.3</v>
      </c>
    </row>
    <row r="2821" customFormat="false" ht="15" hidden="false" customHeight="false" outlineLevel="0" collapsed="false">
      <c r="A2821" s="0" t="s">
        <v>234</v>
      </c>
      <c r="B2821" s="0" t="n">
        <f aca="false">VALUE(LEFT(A2821,4))</f>
        <v>2023</v>
      </c>
      <c r="C2821" s="0" t="str">
        <f aca="false">"FY"&amp;IF(VALUE(MID(A2821,6,2))&gt;=4,VALUE(LEFT(A2821,4)),VALUE(LEFT(A2821,4))-1)&amp;"-"&amp;TEXT(MOD(IF(VALUE(MID(A2821,6,2))&gt;=4,VALUE(LEFT(A2821,4)),VALUE(LEFT(A2821,4))-1)+1,100),"00")</f>
        <v>FY2023-24</v>
      </c>
      <c r="D2821" s="0" t="s">
        <v>46</v>
      </c>
      <c r="E2821" s="0" t="s">
        <v>46</v>
      </c>
      <c r="F2821" s="0" t="str">
        <f aca="false">INDEX(Mapping!$B$2:$B$465,MATCH(E2821,Mapping!$A$2:$A$465,0))</f>
        <v>CHHATTISGARH</v>
      </c>
      <c r="G2821" s="0" t="str">
        <f aca="false">INDEX(Mapping!$C$2:$C$465,MATCH(E2821,Mapping!$A$2:$A$465,0))</f>
        <v>CHHATTISGARH</v>
      </c>
      <c r="H2821" s="2" t="n">
        <v>310.28</v>
      </c>
      <c r="I2821" s="3" t="n">
        <v>7.04</v>
      </c>
    </row>
    <row r="2822" customFormat="false" ht="15" hidden="false" customHeight="false" outlineLevel="0" collapsed="false">
      <c r="A2822" s="0" t="s">
        <v>234</v>
      </c>
      <c r="B2822" s="0" t="n">
        <f aca="false">VALUE(LEFT(A2822,4))</f>
        <v>2023</v>
      </c>
      <c r="C2822" s="0" t="str">
        <f aca="false">"FY"&amp;IF(VALUE(MID(A2822,6,2))&gt;=4,VALUE(LEFT(A2822,4)),VALUE(LEFT(A2822,4))-1)&amp;"-"&amp;TEXT(MOD(IF(VALUE(MID(A2822,6,2))&gt;=4,VALUE(LEFT(A2822,4)),VALUE(LEFT(A2822,4))-1)+1,100),"00")</f>
        <v>FY2023-24</v>
      </c>
      <c r="D2822" s="0" t="s">
        <v>44</v>
      </c>
      <c r="E2822" s="0" t="s">
        <v>44</v>
      </c>
      <c r="F2822" s="0" t="str">
        <f aca="false">INDEX(Mapping!$B$2:$B$465,MATCH(E2822,Mapping!$A$2:$A$465,0))</f>
        <v>HARYANA</v>
      </c>
      <c r="G2822" s="0" t="str">
        <f aca="false">INDEX(Mapping!$C$2:$C$465,MATCH(E2822,Mapping!$A$2:$A$465,0))</f>
        <v>HARYANA</v>
      </c>
      <c r="H2822" s="2" t="n">
        <v>226.8</v>
      </c>
      <c r="I2822" s="3" t="n">
        <v>5.14</v>
      </c>
    </row>
    <row r="2823" customFormat="false" ht="15" hidden="false" customHeight="false" outlineLevel="0" collapsed="false">
      <c r="A2823" s="0" t="s">
        <v>234</v>
      </c>
      <c r="B2823" s="0" t="n">
        <f aca="false">VALUE(LEFT(A2823,4))</f>
        <v>2023</v>
      </c>
      <c r="C2823" s="0" t="str">
        <f aca="false">"FY"&amp;IF(VALUE(MID(A2823,6,2))&gt;=4,VALUE(LEFT(A2823,4)),VALUE(LEFT(A2823,4))-1)&amp;"-"&amp;TEXT(MOD(IF(VALUE(MID(A2823,6,2))&gt;=4,VALUE(LEFT(A2823,4)),VALUE(LEFT(A2823,4))-1)+1,100),"00")</f>
        <v>FY2023-24</v>
      </c>
      <c r="D2823" s="0" t="s">
        <v>48</v>
      </c>
      <c r="E2823" s="0" t="s">
        <v>48</v>
      </c>
      <c r="F2823" s="0" t="str">
        <f aca="false">INDEX(Mapping!$B$2:$B$465,MATCH(E2823,Mapping!$A$2:$A$465,0))</f>
        <v>DELHI</v>
      </c>
      <c r="G2823" s="0" t="str">
        <f aca="false">INDEX(Mapping!$C$2:$C$465,MATCH(E2823,Mapping!$A$2:$A$465,0))</f>
        <v>DELHI</v>
      </c>
      <c r="H2823" s="2" t="n">
        <v>216.09</v>
      </c>
      <c r="I2823" s="3" t="n">
        <v>4.9</v>
      </c>
    </row>
    <row r="2824" customFormat="false" ht="15" hidden="false" customHeight="false" outlineLevel="0" collapsed="false">
      <c r="A2824" s="0" t="s">
        <v>234</v>
      </c>
      <c r="B2824" s="0" t="n">
        <f aca="false">VALUE(LEFT(A2824,4))</f>
        <v>2023</v>
      </c>
      <c r="C2824" s="0" t="str">
        <f aca="false">"FY"&amp;IF(VALUE(MID(A2824,6,2))&gt;=4,VALUE(LEFT(A2824,4)),VALUE(LEFT(A2824,4))-1)&amp;"-"&amp;TEXT(MOD(IF(VALUE(MID(A2824,6,2))&gt;=4,VALUE(LEFT(A2824,4)),VALUE(LEFT(A2824,4))-1)+1,100),"00")</f>
        <v>FY2023-24</v>
      </c>
      <c r="D2824" s="0" t="s">
        <v>67</v>
      </c>
      <c r="E2824" s="0" t="s">
        <v>67</v>
      </c>
      <c r="F2824" s="0" t="str">
        <f aca="false">INDEX(Mapping!$B$2:$B$465,MATCH(E2824,Mapping!$A$2:$A$465,0))</f>
        <v>JINDAL POWER LTD - STAGE 2</v>
      </c>
      <c r="G2824" s="0" t="str">
        <f aca="false">INDEX(Mapping!$C$2:$C$465,MATCH(E2824,Mapping!$A$2:$A$465,0))</f>
        <v>JINDAL POWER LTD (BOTH STAGES)</v>
      </c>
      <c r="H2824" s="2" t="n">
        <v>181.41</v>
      </c>
      <c r="I2824" s="3" t="n">
        <v>4.11</v>
      </c>
    </row>
    <row r="2825" customFormat="false" ht="15" hidden="false" customHeight="false" outlineLevel="0" collapsed="false">
      <c r="A2825" s="0" t="s">
        <v>234</v>
      </c>
      <c r="B2825" s="0" t="n">
        <f aca="false">VALUE(LEFT(A2825,4))</f>
        <v>2023</v>
      </c>
      <c r="C2825" s="0" t="str">
        <f aca="false">"FY"&amp;IF(VALUE(MID(A2825,6,2))&gt;=4,VALUE(LEFT(A2825,4)),VALUE(LEFT(A2825,4))-1)&amp;"-"&amp;TEXT(MOD(IF(VALUE(MID(A2825,6,2))&gt;=4,VALUE(LEFT(A2825,4)),VALUE(LEFT(A2825,4))-1)+1,100),"00")</f>
        <v>FY2023-24</v>
      </c>
      <c r="D2825" s="0" t="s">
        <v>65</v>
      </c>
      <c r="E2825" s="0" t="s">
        <v>65</v>
      </c>
      <c r="F2825" s="0" t="str">
        <f aca="false">INDEX(Mapping!$B$2:$B$465,MATCH(E2825,Mapping!$A$2:$A$465,0))</f>
        <v>JAYPEE NIGRIE STPP</v>
      </c>
      <c r="G2825" s="0" t="str">
        <f aca="false">INDEX(Mapping!$C$2:$C$465,MATCH(E2825,Mapping!$A$2:$A$465,0))</f>
        <v>JAYPEE NIGRIE STPP</v>
      </c>
      <c r="H2825" s="2" t="n">
        <v>136.03</v>
      </c>
      <c r="I2825" s="3" t="n">
        <v>3.09</v>
      </c>
    </row>
    <row r="2826" customFormat="false" ht="15" hidden="false" customHeight="false" outlineLevel="0" collapsed="false">
      <c r="A2826" s="0" t="s">
        <v>234</v>
      </c>
      <c r="B2826" s="0" t="n">
        <f aca="false">VALUE(LEFT(A2826,4))</f>
        <v>2023</v>
      </c>
      <c r="C2826" s="0" t="str">
        <f aca="false">"FY"&amp;IF(VALUE(MID(A2826,6,2))&gt;=4,VALUE(LEFT(A2826,4)),VALUE(LEFT(A2826,4))-1)&amp;"-"&amp;TEXT(MOD(IF(VALUE(MID(A2826,6,2))&gt;=4,VALUE(LEFT(A2826,4)),VALUE(LEFT(A2826,4))-1)+1,100),"00")</f>
        <v>FY2023-24</v>
      </c>
      <c r="D2826" s="0" t="s">
        <v>89</v>
      </c>
      <c r="E2826" s="0" t="s">
        <v>89</v>
      </c>
      <c r="F2826" s="0" t="str">
        <f aca="false">INDEX(Mapping!$B$2:$B$465,MATCH(E2826,Mapping!$A$2:$A$465,0))</f>
        <v>MB POWER (MP)</v>
      </c>
      <c r="G2826" s="0" t="str">
        <f aca="false">INDEX(Mapping!$C$2:$C$465,MATCH(E2826,Mapping!$A$2:$A$465,0))</f>
        <v>MB POWER (MP)</v>
      </c>
      <c r="H2826" s="2" t="n">
        <v>135.96</v>
      </c>
      <c r="I2826" s="3" t="n">
        <v>3.08</v>
      </c>
    </row>
    <row r="2827" customFormat="false" ht="15" hidden="false" customHeight="false" outlineLevel="0" collapsed="false">
      <c r="A2827" s="0" t="s">
        <v>234</v>
      </c>
      <c r="B2827" s="0" t="n">
        <f aca="false">VALUE(LEFT(A2827,4))</f>
        <v>2023</v>
      </c>
      <c r="C2827" s="0" t="str">
        <f aca="false">"FY"&amp;IF(VALUE(MID(A2827,6,2))&gt;=4,VALUE(LEFT(A2827,4)),VALUE(LEFT(A2827,4))-1)&amp;"-"&amp;TEXT(MOD(IF(VALUE(MID(A2827,6,2))&gt;=4,VALUE(LEFT(A2827,4)),VALUE(LEFT(A2827,4))-1)+1,100),"00")</f>
        <v>FY2023-24</v>
      </c>
      <c r="D2827" s="0" t="s">
        <v>84</v>
      </c>
      <c r="E2827" s="0" t="s">
        <v>84</v>
      </c>
      <c r="F2827" s="0" t="str">
        <f aca="false">INDEX(Mapping!$B$2:$B$465,MATCH(E2827,Mapping!$A$2:$A$465,0))</f>
        <v>DB POWER</v>
      </c>
      <c r="G2827" s="0" t="str">
        <f aca="false">INDEX(Mapping!$C$2:$C$465,MATCH(E2827,Mapping!$A$2:$A$465,0))</f>
        <v>DB POWER</v>
      </c>
      <c r="H2827" s="2" t="n">
        <v>121.45</v>
      </c>
      <c r="I2827" s="3" t="n">
        <v>2.75</v>
      </c>
    </row>
    <row r="2828" customFormat="false" ht="15" hidden="false" customHeight="false" outlineLevel="0" collapsed="false">
      <c r="A2828" s="0" t="s">
        <v>234</v>
      </c>
      <c r="B2828" s="0" t="n">
        <f aca="false">VALUE(LEFT(A2828,4))</f>
        <v>2023</v>
      </c>
      <c r="C2828" s="0" t="str">
        <f aca="false">"FY"&amp;IF(VALUE(MID(A2828,6,2))&gt;=4,VALUE(LEFT(A2828,4)),VALUE(LEFT(A2828,4))-1)&amp;"-"&amp;TEXT(MOD(IF(VALUE(MID(A2828,6,2))&gt;=4,VALUE(LEFT(A2828,4)),VALUE(LEFT(A2828,4))-1)+1,100),"00")</f>
        <v>FY2023-24</v>
      </c>
      <c r="D2828" s="0" t="s">
        <v>72</v>
      </c>
      <c r="E2828" s="0" t="s">
        <v>72</v>
      </c>
      <c r="F2828" s="0" t="str">
        <f aca="false">INDEX(Mapping!$B$2:$B$465,MATCH(E2828,Mapping!$A$2:$A$465,0))</f>
        <v>JINDAL POWER LTD - STAGE 1</v>
      </c>
      <c r="G2828" s="0" t="str">
        <f aca="false">INDEX(Mapping!$C$2:$C$465,MATCH(E2828,Mapping!$A$2:$A$465,0))</f>
        <v>JINDAL POWER LTD (BOTH STAGES)</v>
      </c>
      <c r="H2828" s="2" t="n">
        <v>112.24</v>
      </c>
      <c r="I2828" s="3" t="n">
        <v>2.55</v>
      </c>
    </row>
    <row r="2829" customFormat="false" ht="15" hidden="false" customHeight="false" outlineLevel="0" collapsed="false">
      <c r="A2829" s="0" t="s">
        <v>234</v>
      </c>
      <c r="B2829" s="0" t="n">
        <f aca="false">VALUE(LEFT(A2829,4))</f>
        <v>2023</v>
      </c>
      <c r="C2829" s="0" t="str">
        <f aca="false">"FY"&amp;IF(VALUE(MID(A2829,6,2))&gt;=4,VALUE(LEFT(A2829,4)),VALUE(LEFT(A2829,4))-1)&amp;"-"&amp;TEXT(MOD(IF(VALUE(MID(A2829,6,2))&gt;=4,VALUE(LEFT(A2829,4)),VALUE(LEFT(A2829,4))-1)+1,100),"00")</f>
        <v>FY2023-24</v>
      </c>
      <c r="D2829" s="0" t="s">
        <v>155</v>
      </c>
      <c r="E2829" s="0" t="s">
        <v>155</v>
      </c>
      <c r="F2829" s="0" t="str">
        <f aca="false">INDEX(Mapping!$B$2:$B$465,MATCH(E2829,Mapping!$A$2:$A$465,0))</f>
        <v>SKS POWER</v>
      </c>
      <c r="G2829" s="0" t="str">
        <f aca="false">INDEX(Mapping!$C$2:$C$465,MATCH(E2829,Mapping!$A$2:$A$465,0))</f>
        <v>SKS POWER</v>
      </c>
      <c r="H2829" s="2" t="n">
        <v>98.53</v>
      </c>
      <c r="I2829" s="3" t="n">
        <v>2.23</v>
      </c>
    </row>
    <row r="2830" customFormat="false" ht="15" hidden="false" customHeight="false" outlineLevel="0" collapsed="false">
      <c r="A2830" s="0" t="s">
        <v>234</v>
      </c>
      <c r="B2830" s="0" t="n">
        <f aca="false">VALUE(LEFT(A2830,4))</f>
        <v>2023</v>
      </c>
      <c r="C2830" s="0" t="str">
        <f aca="false">"FY"&amp;IF(VALUE(MID(A2830,6,2))&gt;=4,VALUE(LEFT(A2830,4)),VALUE(LEFT(A2830,4))-1)&amp;"-"&amp;TEXT(MOD(IF(VALUE(MID(A2830,6,2))&gt;=4,VALUE(LEFT(A2830,4)),VALUE(LEFT(A2830,4))-1)+1,100),"00")</f>
        <v>FY2023-24</v>
      </c>
      <c r="D2830" s="0" t="s">
        <v>37</v>
      </c>
      <c r="E2830" s="0" t="s">
        <v>37</v>
      </c>
      <c r="F2830" s="0" t="str">
        <f aca="false">INDEX(Mapping!$B$2:$B$465,MATCH(E2830,Mapping!$A$2:$A$465,0))</f>
        <v>MAHARASHTRA</v>
      </c>
      <c r="G2830" s="0" t="str">
        <f aca="false">INDEX(Mapping!$C$2:$C$465,MATCH(E2830,Mapping!$A$2:$A$465,0))</f>
        <v>MAHARASHTRA</v>
      </c>
      <c r="H2830" s="2" t="n">
        <v>80.32</v>
      </c>
      <c r="I2830" s="3" t="n">
        <v>1.82</v>
      </c>
    </row>
    <row r="2831" customFormat="false" ht="15" hidden="false" customHeight="false" outlineLevel="0" collapsed="false">
      <c r="A2831" s="0" t="s">
        <v>234</v>
      </c>
      <c r="B2831" s="0" t="n">
        <f aca="false">VALUE(LEFT(A2831,4))</f>
        <v>2023</v>
      </c>
      <c r="C2831" s="0" t="str">
        <f aca="false">"FY"&amp;IF(VALUE(MID(A2831,6,2))&gt;=4,VALUE(LEFT(A2831,4)),VALUE(LEFT(A2831,4))-1)&amp;"-"&amp;TEXT(MOD(IF(VALUE(MID(A2831,6,2))&gt;=4,VALUE(LEFT(A2831,4)),VALUE(LEFT(A2831,4))-1)+1,100),"00")</f>
        <v>FY2023-24</v>
      </c>
      <c r="D2831" s="0" t="s">
        <v>53</v>
      </c>
      <c r="E2831" s="0" t="s">
        <v>53</v>
      </c>
      <c r="F2831" s="0" t="str">
        <f aca="false">INDEX(Mapping!$B$2:$B$465,MATCH(E2831,Mapping!$A$2:$A$465,0))</f>
        <v>HIMACHAL PRADESH</v>
      </c>
      <c r="G2831" s="0" t="str">
        <f aca="false">INDEX(Mapping!$C$2:$C$465,MATCH(E2831,Mapping!$A$2:$A$465,0))</f>
        <v>HIMACHAL PRADESH</v>
      </c>
      <c r="H2831" s="2" t="n">
        <v>72.89</v>
      </c>
      <c r="I2831" s="3" t="n">
        <v>1.65</v>
      </c>
    </row>
    <row r="2832" customFormat="false" ht="15" hidden="false" customHeight="false" outlineLevel="0" collapsed="false">
      <c r="A2832" s="0" t="s">
        <v>234</v>
      </c>
      <c r="B2832" s="0" t="n">
        <f aca="false">VALUE(LEFT(A2832,4))</f>
        <v>2023</v>
      </c>
      <c r="C2832" s="0" t="str">
        <f aca="false">"FY"&amp;IF(VALUE(MID(A2832,6,2))&gt;=4,VALUE(LEFT(A2832,4)),VALUE(LEFT(A2832,4))-1)&amp;"-"&amp;TEXT(MOD(IF(VALUE(MID(A2832,6,2))&gt;=4,VALUE(LEFT(A2832,4)),VALUE(LEFT(A2832,4))-1)+1,100),"00")</f>
        <v>FY2023-24</v>
      </c>
      <c r="D2832" s="0" t="s">
        <v>35</v>
      </c>
      <c r="E2832" s="0" t="s">
        <v>35</v>
      </c>
      <c r="F2832" s="0" t="str">
        <f aca="false">INDEX(Mapping!$B$2:$B$465,MATCH(E2832,Mapping!$A$2:$A$465,0))</f>
        <v>TELANGANA</v>
      </c>
      <c r="G2832" s="0" t="str">
        <f aca="false">INDEX(Mapping!$C$2:$C$465,MATCH(E2832,Mapping!$A$2:$A$465,0))</f>
        <v>TELANGANA</v>
      </c>
      <c r="H2832" s="2" t="n">
        <v>66.94</v>
      </c>
      <c r="I2832" s="3" t="n">
        <v>1.52</v>
      </c>
    </row>
    <row r="2833" customFormat="false" ht="15" hidden="false" customHeight="false" outlineLevel="0" collapsed="false">
      <c r="A2833" s="0" t="s">
        <v>234</v>
      </c>
      <c r="B2833" s="0" t="n">
        <f aca="false">VALUE(LEFT(A2833,4))</f>
        <v>2023</v>
      </c>
      <c r="C2833" s="0" t="str">
        <f aca="false">"FY"&amp;IF(VALUE(MID(A2833,6,2))&gt;=4,VALUE(LEFT(A2833,4)),VALUE(LEFT(A2833,4))-1)&amp;"-"&amp;TEXT(MOD(IF(VALUE(MID(A2833,6,2))&gt;=4,VALUE(LEFT(A2833,4)),VALUE(LEFT(A2833,4))-1)+1,100),"00")</f>
        <v>FY2023-24</v>
      </c>
      <c r="D2833" s="0" t="s">
        <v>40</v>
      </c>
      <c r="E2833" s="0" t="s">
        <v>40</v>
      </c>
      <c r="F2833" s="0" t="str">
        <f aca="false">INDEX(Mapping!$B$2:$B$465,MATCH(E2833,Mapping!$A$2:$A$465,0))</f>
        <v>TAMIL NADU</v>
      </c>
      <c r="G2833" s="0" t="str">
        <f aca="false">INDEX(Mapping!$C$2:$C$465,MATCH(E2833,Mapping!$A$2:$A$465,0))</f>
        <v>TAMIL NADU</v>
      </c>
      <c r="H2833" s="2" t="n">
        <v>63.64</v>
      </c>
      <c r="I2833" s="3" t="n">
        <v>1.44</v>
      </c>
    </row>
    <row r="2834" customFormat="false" ht="15" hidden="false" customHeight="false" outlineLevel="0" collapsed="false">
      <c r="A2834" s="0" t="s">
        <v>234</v>
      </c>
      <c r="B2834" s="0" t="n">
        <f aca="false">VALUE(LEFT(A2834,4))</f>
        <v>2023</v>
      </c>
      <c r="C2834" s="0" t="str">
        <f aca="false">"FY"&amp;IF(VALUE(MID(A2834,6,2))&gt;=4,VALUE(LEFT(A2834,4)),VALUE(LEFT(A2834,4))-1)&amp;"-"&amp;TEXT(MOD(IF(VALUE(MID(A2834,6,2))&gt;=4,VALUE(LEFT(A2834,4)),VALUE(LEFT(A2834,4))-1)+1,100),"00")</f>
        <v>FY2023-24</v>
      </c>
      <c r="D2834" s="0" t="s">
        <v>31</v>
      </c>
      <c r="E2834" s="0" t="s">
        <v>31</v>
      </c>
      <c r="F2834" s="0" t="str">
        <f aca="false">INDEX(Mapping!$B$2:$B$465,MATCH(E2834,Mapping!$A$2:$A$465,0))</f>
        <v>GUJARAT</v>
      </c>
      <c r="G2834" s="0" t="str">
        <f aca="false">INDEX(Mapping!$C$2:$C$465,MATCH(E2834,Mapping!$A$2:$A$465,0))</f>
        <v>GUJARAT</v>
      </c>
      <c r="H2834" s="2" t="n">
        <v>62.96</v>
      </c>
      <c r="I2834" s="3" t="n">
        <v>1.43</v>
      </c>
    </row>
    <row r="2835" customFormat="false" ht="15" hidden="false" customHeight="false" outlineLevel="0" collapsed="false">
      <c r="A2835" s="0" t="s">
        <v>234</v>
      </c>
      <c r="B2835" s="0" t="n">
        <f aca="false">VALUE(LEFT(A2835,4))</f>
        <v>2023</v>
      </c>
      <c r="C2835" s="0" t="str">
        <f aca="false">"FY"&amp;IF(VALUE(MID(A2835,6,2))&gt;=4,VALUE(LEFT(A2835,4)),VALUE(LEFT(A2835,4))-1)&amp;"-"&amp;TEXT(MOD(IF(VALUE(MID(A2835,6,2))&gt;=4,VALUE(LEFT(A2835,4)),VALUE(LEFT(A2835,4))-1)+1,100),"00")</f>
        <v>FY2023-24</v>
      </c>
      <c r="D2835" s="0" t="s">
        <v>145</v>
      </c>
      <c r="E2835" s="0" t="s">
        <v>145</v>
      </c>
      <c r="F2835" s="0" t="str">
        <f aca="false">INDEX(Mapping!$B$2:$B$465,MATCH(E2835,Mapping!$A$2:$A$465,0))</f>
        <v>JSPL - DCPP</v>
      </c>
      <c r="G2835" s="0" t="str">
        <f aca="false">INDEX(Mapping!$C$2:$C$465,MATCH(E2835,Mapping!$A$2:$A$465,0))</f>
        <v>JSPL</v>
      </c>
      <c r="H2835" s="2" t="n">
        <v>61.68</v>
      </c>
      <c r="I2835" s="3" t="n">
        <v>1.4</v>
      </c>
    </row>
    <row r="2836" customFormat="false" ht="15" hidden="false" customHeight="false" outlineLevel="0" collapsed="false">
      <c r="A2836" s="0" t="s">
        <v>234</v>
      </c>
      <c r="B2836" s="0" t="n">
        <f aca="false">VALUE(LEFT(A2836,4))</f>
        <v>2023</v>
      </c>
      <c r="C2836" s="0" t="str">
        <f aca="false">"FY"&amp;IF(VALUE(MID(A2836,6,2))&gt;=4,VALUE(LEFT(A2836,4)),VALUE(LEFT(A2836,4))-1)&amp;"-"&amp;TEXT(MOD(IF(VALUE(MID(A2836,6,2))&gt;=4,VALUE(LEFT(A2836,4)),VALUE(LEFT(A2836,4))-1)+1,100),"00")</f>
        <v>FY2023-24</v>
      </c>
      <c r="D2836" s="0" t="s">
        <v>57</v>
      </c>
      <c r="E2836" s="0" t="s">
        <v>57</v>
      </c>
      <c r="F2836" s="0" t="str">
        <f aca="false">INDEX(Mapping!$B$2:$B$465,MATCH(E2836,Mapping!$A$2:$A$465,0))</f>
        <v>SEIL ENERGY INDIA (EX-SEMBCORP)</v>
      </c>
      <c r="G2836" s="0" t="str">
        <f aca="false">INDEX(Mapping!$C$2:$C$465,MATCH(E2836,Mapping!$A$2:$A$465,0))</f>
        <v>SEIL ENERGY INDIA</v>
      </c>
      <c r="H2836" s="2" t="n">
        <v>54.44</v>
      </c>
      <c r="I2836" s="3" t="n">
        <v>1.23</v>
      </c>
    </row>
    <row r="2837" customFormat="false" ht="15" hidden="false" customHeight="false" outlineLevel="0" collapsed="false">
      <c r="A2837" s="0" t="s">
        <v>234</v>
      </c>
      <c r="B2837" s="0" t="n">
        <f aca="false">VALUE(LEFT(A2837,4))</f>
        <v>2023</v>
      </c>
      <c r="C2837" s="0" t="str">
        <f aca="false">"FY"&amp;IF(VALUE(MID(A2837,6,2))&gt;=4,VALUE(LEFT(A2837,4)),VALUE(LEFT(A2837,4))-1)&amp;"-"&amp;TEXT(MOD(IF(VALUE(MID(A2837,6,2))&gt;=4,VALUE(LEFT(A2837,4)),VALUE(LEFT(A2837,4))-1)+1,100),"00")</f>
        <v>FY2023-24</v>
      </c>
      <c r="D2837" s="0" t="s">
        <v>85</v>
      </c>
      <c r="E2837" s="0" t="s">
        <v>85</v>
      </c>
      <c r="F2837" s="0" t="str">
        <f aca="false">INDEX(Mapping!$B$2:$B$465,MATCH(E2837,Mapping!$A$2:$A$465,0))</f>
        <v>ADANI POWER - RAIPUR TPP (EX-GMR CHHATTISGARH)</v>
      </c>
      <c r="G2837" s="0" t="str">
        <f aca="false">INDEX(Mapping!$C$2:$C$465,MATCH(E2837,Mapping!$A$2:$A$465,0))</f>
        <v>ADANI POWER (ALL PLANTS)</v>
      </c>
      <c r="H2837" s="2" t="n">
        <v>52.87</v>
      </c>
      <c r="I2837" s="3" t="n">
        <v>1.2</v>
      </c>
    </row>
    <row r="2838" customFormat="false" ht="15" hidden="false" customHeight="false" outlineLevel="0" collapsed="false">
      <c r="A2838" s="0" t="s">
        <v>234</v>
      </c>
      <c r="B2838" s="0" t="n">
        <f aca="false">VALUE(LEFT(A2838,4))</f>
        <v>2023</v>
      </c>
      <c r="C2838" s="0" t="str">
        <f aca="false">"FY"&amp;IF(VALUE(MID(A2838,6,2))&gt;=4,VALUE(LEFT(A2838,4)),VALUE(LEFT(A2838,4))-1)&amp;"-"&amp;TEXT(MOD(IF(VALUE(MID(A2838,6,2))&gt;=4,VALUE(LEFT(A2838,4)),VALUE(LEFT(A2838,4))-1)+1,100),"00")</f>
        <v>FY2023-24</v>
      </c>
      <c r="D2838" s="0" t="s">
        <v>41</v>
      </c>
      <c r="E2838" s="0" t="s">
        <v>41</v>
      </c>
      <c r="F2838" s="0" t="str">
        <f aca="false">INDEX(Mapping!$B$2:$B$465,MATCH(E2838,Mapping!$A$2:$A$465,0))</f>
        <v>RAJASTHAN</v>
      </c>
      <c r="G2838" s="0" t="str">
        <f aca="false">INDEX(Mapping!$C$2:$C$465,MATCH(E2838,Mapping!$A$2:$A$465,0))</f>
        <v>RAJASTHAN</v>
      </c>
      <c r="H2838" s="2" t="n">
        <v>50.65</v>
      </c>
      <c r="I2838" s="3" t="n">
        <v>1.15</v>
      </c>
    </row>
    <row r="2839" customFormat="false" ht="15" hidden="false" customHeight="false" outlineLevel="0" collapsed="false">
      <c r="A2839" s="0" t="s">
        <v>234</v>
      </c>
      <c r="B2839" s="0" t="n">
        <f aca="false">VALUE(LEFT(A2839,4))</f>
        <v>2023</v>
      </c>
      <c r="C2839" s="0" t="str">
        <f aca="false">"FY"&amp;IF(VALUE(MID(A2839,6,2))&gt;=4,VALUE(LEFT(A2839,4)),VALUE(LEFT(A2839,4))-1)&amp;"-"&amp;TEXT(MOD(IF(VALUE(MID(A2839,6,2))&gt;=4,VALUE(LEFT(A2839,4)),VALUE(LEFT(A2839,4))-1)+1,100),"00")</f>
        <v>FY2023-24</v>
      </c>
      <c r="D2839" s="0" t="s">
        <v>49</v>
      </c>
      <c r="E2839" s="0" t="s">
        <v>49</v>
      </c>
      <c r="F2839" s="0" t="str">
        <f aca="false">INDEX(Mapping!$B$2:$B$465,MATCH(E2839,Mapping!$A$2:$A$465,0))</f>
        <v>MADHYA PRADESH</v>
      </c>
      <c r="G2839" s="0" t="str">
        <f aca="false">INDEX(Mapping!$C$2:$C$465,MATCH(E2839,Mapping!$A$2:$A$465,0))</f>
        <v>MADHYA PRADESH</v>
      </c>
      <c r="H2839" s="2" t="n">
        <v>48.92</v>
      </c>
      <c r="I2839" s="3" t="n">
        <v>1.11</v>
      </c>
    </row>
    <row r="2840" customFormat="false" ht="15" hidden="false" customHeight="false" outlineLevel="0" collapsed="false">
      <c r="A2840" s="0" t="s">
        <v>234</v>
      </c>
      <c r="B2840" s="0" t="n">
        <f aca="false">VALUE(LEFT(A2840,4))</f>
        <v>2023</v>
      </c>
      <c r="C2840" s="0" t="str">
        <f aca="false">"FY"&amp;IF(VALUE(MID(A2840,6,2))&gt;=4,VALUE(LEFT(A2840,4)),VALUE(LEFT(A2840,4))-1)&amp;"-"&amp;TEXT(MOD(IF(VALUE(MID(A2840,6,2))&gt;=4,VALUE(LEFT(A2840,4)),VALUE(LEFT(A2840,4))-1)+1,100),"00")</f>
        <v>FY2023-24</v>
      </c>
      <c r="D2840" s="0" t="s">
        <v>61</v>
      </c>
      <c r="E2840" s="0" t="s">
        <v>61</v>
      </c>
      <c r="F2840" s="0" t="str">
        <f aca="false">INDEX(Mapping!$B$2:$B$465,MATCH(E2840,Mapping!$A$2:$A$465,0))</f>
        <v>ASSAM</v>
      </c>
      <c r="G2840" s="0" t="str">
        <f aca="false">INDEX(Mapping!$C$2:$C$465,MATCH(E2840,Mapping!$A$2:$A$465,0))</f>
        <v>ASSAM</v>
      </c>
      <c r="H2840" s="2" t="n">
        <v>48.57</v>
      </c>
      <c r="I2840" s="3" t="n">
        <v>1.1</v>
      </c>
    </row>
    <row r="2841" customFormat="false" ht="15" hidden="false" customHeight="false" outlineLevel="0" collapsed="false">
      <c r="A2841" s="0" t="s">
        <v>234</v>
      </c>
      <c r="B2841" s="0" t="n">
        <f aca="false">VALUE(LEFT(A2841,4))</f>
        <v>2023</v>
      </c>
      <c r="C2841" s="0" t="str">
        <f aca="false">"FY"&amp;IF(VALUE(MID(A2841,6,2))&gt;=4,VALUE(LEFT(A2841,4)),VALUE(LEFT(A2841,4))-1)&amp;"-"&amp;TEXT(MOD(IF(VALUE(MID(A2841,6,2))&gt;=4,VALUE(LEFT(A2841,4)),VALUE(LEFT(A2841,4))-1)+1,100),"00")</f>
        <v>FY2023-24</v>
      </c>
      <c r="D2841" s="0" t="s">
        <v>39</v>
      </c>
      <c r="E2841" s="0" t="s">
        <v>39</v>
      </c>
      <c r="F2841" s="0" t="str">
        <f aca="false">INDEX(Mapping!$B$2:$B$465,MATCH(E2841,Mapping!$A$2:$A$465,0))</f>
        <v>WEST BENGAL</v>
      </c>
      <c r="G2841" s="0" t="str">
        <f aca="false">INDEX(Mapping!$C$2:$C$465,MATCH(E2841,Mapping!$A$2:$A$465,0))</f>
        <v>WEST BENGAL</v>
      </c>
      <c r="H2841" s="2" t="n">
        <v>46.12</v>
      </c>
      <c r="I2841" s="3" t="n">
        <v>1.05</v>
      </c>
    </row>
    <row r="2842" customFormat="false" ht="15" hidden="false" customHeight="false" outlineLevel="0" collapsed="false">
      <c r="A2842" s="0" t="s">
        <v>234</v>
      </c>
      <c r="B2842" s="0" t="n">
        <f aca="false">VALUE(LEFT(A2842,4))</f>
        <v>2023</v>
      </c>
      <c r="C2842" s="0" t="str">
        <f aca="false">"FY"&amp;IF(VALUE(MID(A2842,6,2))&gt;=4,VALUE(LEFT(A2842,4)),VALUE(LEFT(A2842,4))-1)&amp;"-"&amp;TEXT(MOD(IF(VALUE(MID(A2842,6,2))&gt;=4,VALUE(LEFT(A2842,4)),VALUE(LEFT(A2842,4))-1)+1,100),"00")</f>
        <v>FY2023-24</v>
      </c>
      <c r="D2842" s="0" t="s">
        <v>43</v>
      </c>
      <c r="E2842" s="0" t="s">
        <v>43</v>
      </c>
      <c r="F2842" s="0" t="str">
        <f aca="false">INDEX(Mapping!$B$2:$B$465,MATCH(E2842,Mapping!$A$2:$A$465,0))</f>
        <v>ODISHA</v>
      </c>
      <c r="G2842" s="0" t="str">
        <f aca="false">INDEX(Mapping!$C$2:$C$465,MATCH(E2842,Mapping!$A$2:$A$465,0))</f>
        <v>ODISHA</v>
      </c>
      <c r="H2842" s="2" t="n">
        <v>45.8</v>
      </c>
      <c r="I2842" s="3" t="n">
        <v>1.04</v>
      </c>
    </row>
    <row r="2843" customFormat="false" ht="15" hidden="false" customHeight="false" outlineLevel="0" collapsed="false">
      <c r="A2843" s="0" t="s">
        <v>234</v>
      </c>
      <c r="B2843" s="0" t="n">
        <f aca="false">VALUE(LEFT(A2843,4))</f>
        <v>2023</v>
      </c>
      <c r="C2843" s="0" t="str">
        <f aca="false">"FY"&amp;IF(VALUE(MID(A2843,6,2))&gt;=4,VALUE(LEFT(A2843,4)),VALUE(LEFT(A2843,4))-1)&amp;"-"&amp;TEXT(MOD(IF(VALUE(MID(A2843,6,2))&gt;=4,VALUE(LEFT(A2843,4)),VALUE(LEFT(A2843,4))-1)+1,100),"00")</f>
        <v>FY2023-24</v>
      </c>
      <c r="D2843" s="0" t="s">
        <v>165</v>
      </c>
      <c r="E2843" s="0" t="s">
        <v>165</v>
      </c>
      <c r="F2843" s="0" t="str">
        <f aca="false">INDEX(Mapping!$B$2:$B$465,MATCH(E2843,Mapping!$A$2:$A$465,0))</f>
        <v>DGEN MEGA POWER</v>
      </c>
      <c r="G2843" s="0" t="str">
        <f aca="false">INDEX(Mapping!$C$2:$C$465,MATCH(E2843,Mapping!$A$2:$A$465,0))</f>
        <v>DGEN MEGA POWER</v>
      </c>
      <c r="H2843" s="2" t="n">
        <v>42.4</v>
      </c>
      <c r="I2843" s="3" t="n">
        <v>0.96</v>
      </c>
    </row>
    <row r="2844" customFormat="false" ht="15" hidden="false" customHeight="false" outlineLevel="0" collapsed="false">
      <c r="A2844" s="0" t="s">
        <v>234</v>
      </c>
      <c r="B2844" s="0" t="n">
        <f aca="false">VALUE(LEFT(A2844,4))</f>
        <v>2023</v>
      </c>
      <c r="C2844" s="0" t="str">
        <f aca="false">"FY"&amp;IF(VALUE(MID(A2844,6,2))&gt;=4,VALUE(LEFT(A2844,4)),VALUE(LEFT(A2844,4))-1)&amp;"-"&amp;TEXT(MOD(IF(VALUE(MID(A2844,6,2))&gt;=4,VALUE(LEFT(A2844,4)),VALUE(LEFT(A2844,4))-1)+1,100),"00")</f>
        <v>FY2023-24</v>
      </c>
      <c r="D2844" s="0" t="s">
        <v>79</v>
      </c>
      <c r="E2844" s="0" t="s">
        <v>79</v>
      </c>
      <c r="F2844" s="0" t="str">
        <f aca="false">INDEX(Mapping!$B$2:$B$465,MATCH(E2844,Mapping!$A$2:$A$465,0))</f>
        <v>MAHAN ENERGEN (EX-ESSAR POWER MP)</v>
      </c>
      <c r="G2844" s="0" t="str">
        <f aca="false">INDEX(Mapping!$C$2:$C$465,MATCH(E2844,Mapping!$A$2:$A$465,0))</f>
        <v>ADANI POWER (ALL PLANTS)</v>
      </c>
      <c r="H2844" s="2" t="n">
        <v>41.34</v>
      </c>
      <c r="I2844" s="3" t="n">
        <v>0.94</v>
      </c>
    </row>
    <row r="2845" customFormat="false" ht="15" hidden="false" customHeight="false" outlineLevel="0" collapsed="false">
      <c r="A2845" s="0" t="s">
        <v>234</v>
      </c>
      <c r="B2845" s="0" t="n">
        <f aca="false">VALUE(LEFT(A2845,4))</f>
        <v>2023</v>
      </c>
      <c r="C2845" s="0" t="str">
        <f aca="false">"FY"&amp;IF(VALUE(MID(A2845,6,2))&gt;=4,VALUE(LEFT(A2845,4)),VALUE(LEFT(A2845,4))-1)&amp;"-"&amp;TEXT(MOD(IF(VALUE(MID(A2845,6,2))&gt;=4,VALUE(LEFT(A2845,4)),VALUE(LEFT(A2845,4))-1)+1,100),"00")</f>
        <v>FY2023-24</v>
      </c>
      <c r="D2845" s="0" t="s">
        <v>47</v>
      </c>
      <c r="E2845" s="0" t="s">
        <v>47</v>
      </c>
      <c r="F2845" s="0" t="str">
        <f aca="false">INDEX(Mapping!$B$2:$B$465,MATCH(E2845,Mapping!$A$2:$A$465,0))</f>
        <v>KARNATAKA</v>
      </c>
      <c r="G2845" s="0" t="str">
        <f aca="false">INDEX(Mapping!$C$2:$C$465,MATCH(E2845,Mapping!$A$2:$A$465,0))</f>
        <v>KARNATAKA</v>
      </c>
      <c r="H2845" s="2" t="n">
        <v>40.9</v>
      </c>
      <c r="I2845" s="3" t="n">
        <v>0.93</v>
      </c>
    </row>
    <row r="2846" customFormat="false" ht="15" hidden="false" customHeight="false" outlineLevel="0" collapsed="false">
      <c r="A2846" s="0" t="s">
        <v>234</v>
      </c>
      <c r="B2846" s="0" t="n">
        <f aca="false">VALUE(LEFT(A2846,4))</f>
        <v>2023</v>
      </c>
      <c r="C2846" s="0" t="str">
        <f aca="false">"FY"&amp;IF(VALUE(MID(A2846,6,2))&gt;=4,VALUE(LEFT(A2846,4)),VALUE(LEFT(A2846,4))-1)&amp;"-"&amp;TEXT(MOD(IF(VALUE(MID(A2846,6,2))&gt;=4,VALUE(LEFT(A2846,4)),VALUE(LEFT(A2846,4))-1)+1,100),"00")</f>
        <v>FY2023-24</v>
      </c>
      <c r="D2846" s="0" t="s">
        <v>152</v>
      </c>
      <c r="E2846" s="0" t="s">
        <v>152</v>
      </c>
      <c r="F2846" s="0" t="str">
        <f aca="false">INDEX(Mapping!$B$2:$B$465,MATCH(E2846,Mapping!$A$2:$A$465,0))</f>
        <v>CHANDIGARH</v>
      </c>
      <c r="G2846" s="0" t="str">
        <f aca="false">INDEX(Mapping!$C$2:$C$465,MATCH(E2846,Mapping!$A$2:$A$465,0))</f>
        <v>CHANDIGARH</v>
      </c>
      <c r="H2846" s="2" t="n">
        <v>35.15</v>
      </c>
      <c r="I2846" s="3" t="n">
        <v>0.8</v>
      </c>
    </row>
    <row r="2847" customFormat="false" ht="15" hidden="false" customHeight="false" outlineLevel="0" collapsed="false">
      <c r="A2847" s="0" t="s">
        <v>234</v>
      </c>
      <c r="B2847" s="0" t="n">
        <f aca="false">VALUE(LEFT(A2847,4))</f>
        <v>2023</v>
      </c>
      <c r="C2847" s="0" t="str">
        <f aca="false">"FY"&amp;IF(VALUE(MID(A2847,6,2))&gt;=4,VALUE(LEFT(A2847,4)),VALUE(LEFT(A2847,4))-1)&amp;"-"&amp;TEXT(MOD(IF(VALUE(MID(A2847,6,2))&gt;=4,VALUE(LEFT(A2847,4)),VALUE(LEFT(A2847,4))-1)+1,100),"00")</f>
        <v>FY2023-24</v>
      </c>
      <c r="D2847" s="0" t="s">
        <v>246</v>
      </c>
      <c r="E2847" s="0" t="s">
        <v>246</v>
      </c>
      <c r="F2847" s="0" t="str">
        <f aca="false">INDEX(Mapping!$B$2:$B$465,MATCH(E2847,Mapping!$A$2:$A$465,0))</f>
        <v>NTPC STATIONS</v>
      </c>
      <c r="G2847" s="0" t="str">
        <f aca="false">INDEX(Mapping!$C$2:$C$465,MATCH(E2847,Mapping!$A$2:$A$465,0))</f>
        <v>NTPC GROUP</v>
      </c>
      <c r="H2847" s="2" t="n">
        <v>32.68</v>
      </c>
      <c r="I2847" s="3" t="n">
        <v>0.74</v>
      </c>
    </row>
    <row r="2848" customFormat="false" ht="15" hidden="false" customHeight="false" outlineLevel="0" collapsed="false">
      <c r="A2848" s="0" t="s">
        <v>234</v>
      </c>
      <c r="B2848" s="0" t="n">
        <f aca="false">VALUE(LEFT(A2848,4))</f>
        <v>2023</v>
      </c>
      <c r="C2848" s="0" t="str">
        <f aca="false">"FY"&amp;IF(VALUE(MID(A2848,6,2))&gt;=4,VALUE(LEFT(A2848,4)),VALUE(LEFT(A2848,4))-1)&amp;"-"&amp;TEXT(MOD(IF(VALUE(MID(A2848,6,2))&gt;=4,VALUE(LEFT(A2848,4)),VALUE(LEFT(A2848,4))-1)+1,100),"00")</f>
        <v>FY2023-24</v>
      </c>
      <c r="D2848" s="0" t="s">
        <v>361</v>
      </c>
      <c r="E2848" s="0" t="s">
        <v>361</v>
      </c>
      <c r="F2848" s="0" t="str">
        <f aca="false">INDEX(Mapping!$B$2:$B$465,MATCH(E2848,Mapping!$A$2:$A$465,0))</f>
        <v>RGPPL</v>
      </c>
      <c r="G2848" s="0" t="str">
        <f aca="false">INDEX(Mapping!$C$2:$C$465,MATCH(E2848,Mapping!$A$2:$A$465,0))</f>
        <v>RGPPL</v>
      </c>
      <c r="H2848" s="2" t="n">
        <v>29.6</v>
      </c>
      <c r="I2848" s="3" t="n">
        <v>0.67</v>
      </c>
    </row>
    <row r="2849" customFormat="false" ht="15" hidden="false" customHeight="false" outlineLevel="0" collapsed="false">
      <c r="A2849" s="0" t="s">
        <v>234</v>
      </c>
      <c r="B2849" s="0" t="n">
        <f aca="false">VALUE(LEFT(A2849,4))</f>
        <v>2023</v>
      </c>
      <c r="C2849" s="0" t="str">
        <f aca="false">"FY"&amp;IF(VALUE(MID(A2849,6,2))&gt;=4,VALUE(LEFT(A2849,4)),VALUE(LEFT(A2849,4))-1)&amp;"-"&amp;TEXT(MOD(IF(VALUE(MID(A2849,6,2))&gt;=4,VALUE(LEFT(A2849,4)),VALUE(LEFT(A2849,4))-1)+1,100),"00")</f>
        <v>FY2023-24</v>
      </c>
      <c r="D2849" s="0" t="s">
        <v>252</v>
      </c>
      <c r="E2849" s="0" t="s">
        <v>252</v>
      </c>
      <c r="F2849" s="0" t="str">
        <f aca="false">INDEX(Mapping!$B$2:$B$465,MATCH(E2849,Mapping!$A$2:$A$465,0))</f>
        <v>NTPC STATIONS</v>
      </c>
      <c r="G2849" s="0" t="str">
        <f aca="false">INDEX(Mapping!$C$2:$C$465,MATCH(E2849,Mapping!$A$2:$A$465,0))</f>
        <v>NTPC GROUP</v>
      </c>
      <c r="H2849" s="2" t="n">
        <v>29.46</v>
      </c>
      <c r="I2849" s="3" t="n">
        <v>0.67</v>
      </c>
    </row>
    <row r="2850" customFormat="false" ht="15" hidden="false" customHeight="false" outlineLevel="0" collapsed="false">
      <c r="A2850" s="0" t="s">
        <v>234</v>
      </c>
      <c r="B2850" s="0" t="n">
        <f aca="false">VALUE(LEFT(A2850,4))</f>
        <v>2023</v>
      </c>
      <c r="C2850" s="0" t="str">
        <f aca="false">"FY"&amp;IF(VALUE(MID(A2850,6,2))&gt;=4,VALUE(LEFT(A2850,4)),VALUE(LEFT(A2850,4))-1)&amp;"-"&amp;TEXT(MOD(IF(VALUE(MID(A2850,6,2))&gt;=4,VALUE(LEFT(A2850,4)),VALUE(LEFT(A2850,4))-1)+1,100),"00")</f>
        <v>FY2023-24</v>
      </c>
      <c r="D2850" s="0" t="s">
        <v>119</v>
      </c>
      <c r="E2850" s="0" t="s">
        <v>119</v>
      </c>
      <c r="F2850" s="0" t="str">
        <f aca="false">INDEX(Mapping!$B$2:$B$465,MATCH(E2850,Mapping!$A$2:$A$465,0))</f>
        <v>GOA</v>
      </c>
      <c r="G2850" s="0" t="str">
        <f aca="false">INDEX(Mapping!$C$2:$C$465,MATCH(E2850,Mapping!$A$2:$A$465,0))</f>
        <v>GOA</v>
      </c>
      <c r="H2850" s="2" t="n">
        <v>28.67</v>
      </c>
      <c r="I2850" s="3" t="n">
        <v>0.65</v>
      </c>
    </row>
    <row r="2851" customFormat="false" ht="15" hidden="false" customHeight="false" outlineLevel="0" collapsed="false">
      <c r="A2851" s="0" t="s">
        <v>234</v>
      </c>
      <c r="B2851" s="0" t="n">
        <f aca="false">VALUE(LEFT(A2851,4))</f>
        <v>2023</v>
      </c>
      <c r="C2851" s="0" t="str">
        <f aca="false">"FY"&amp;IF(VALUE(MID(A2851,6,2))&gt;=4,VALUE(LEFT(A2851,4)),VALUE(LEFT(A2851,4))-1)&amp;"-"&amp;TEXT(MOD(IF(VALUE(MID(A2851,6,2))&gt;=4,VALUE(LEFT(A2851,4)),VALUE(LEFT(A2851,4))-1)+1,100),"00")</f>
        <v>FY2023-24</v>
      </c>
      <c r="D2851" s="0" t="s">
        <v>134</v>
      </c>
      <c r="E2851" s="0" t="s">
        <v>134</v>
      </c>
      <c r="F2851" s="0" t="str">
        <f aca="false">INDEX(Mapping!$B$2:$B$465,MATCH(E2851,Mapping!$A$2:$A$465,0))</f>
        <v>NTPC STATIONS</v>
      </c>
      <c r="G2851" s="0" t="str">
        <f aca="false">INDEX(Mapping!$C$2:$C$465,MATCH(E2851,Mapping!$A$2:$A$465,0))</f>
        <v>NTPC GROUP</v>
      </c>
      <c r="H2851" s="2" t="n">
        <v>28.51</v>
      </c>
      <c r="I2851" s="3" t="n">
        <v>0.65</v>
      </c>
    </row>
    <row r="2852" customFormat="false" ht="15" hidden="false" customHeight="false" outlineLevel="0" collapsed="false">
      <c r="A2852" s="0" t="s">
        <v>234</v>
      </c>
      <c r="B2852" s="0" t="n">
        <f aca="false">VALUE(LEFT(A2852,4))</f>
        <v>2023</v>
      </c>
      <c r="C2852" s="0" t="str">
        <f aca="false">"FY"&amp;IF(VALUE(MID(A2852,6,2))&gt;=4,VALUE(LEFT(A2852,4)),VALUE(LEFT(A2852,4))-1)&amp;"-"&amp;TEXT(MOD(IF(VALUE(MID(A2852,6,2))&gt;=4,VALUE(LEFT(A2852,4)),VALUE(LEFT(A2852,4))-1)+1,100),"00")</f>
        <v>FY2023-24</v>
      </c>
      <c r="D2852" s="0" t="s">
        <v>38</v>
      </c>
      <c r="E2852" s="0" t="s">
        <v>38</v>
      </c>
      <c r="F2852" s="0" t="str">
        <f aca="false">INDEX(Mapping!$B$2:$B$465,MATCH(E2852,Mapping!$A$2:$A$465,0))</f>
        <v>ANDHRA PRADESH</v>
      </c>
      <c r="G2852" s="0" t="str">
        <f aca="false">INDEX(Mapping!$C$2:$C$465,MATCH(E2852,Mapping!$A$2:$A$465,0))</f>
        <v>ANDHRA PRADESH</v>
      </c>
      <c r="H2852" s="2" t="n">
        <v>28.08</v>
      </c>
      <c r="I2852" s="3" t="n">
        <v>0.64</v>
      </c>
    </row>
    <row r="2853" customFormat="false" ht="15" hidden="false" customHeight="false" outlineLevel="0" collapsed="false">
      <c r="A2853" s="0" t="s">
        <v>234</v>
      </c>
      <c r="B2853" s="0" t="n">
        <f aca="false">VALUE(LEFT(A2853,4))</f>
        <v>2023</v>
      </c>
      <c r="C2853" s="0" t="str">
        <f aca="false">"FY"&amp;IF(VALUE(MID(A2853,6,2))&gt;=4,VALUE(LEFT(A2853,4)),VALUE(LEFT(A2853,4))-1)&amp;"-"&amp;TEXT(MOD(IF(VALUE(MID(A2853,6,2))&gt;=4,VALUE(LEFT(A2853,4)),VALUE(LEFT(A2853,4))-1)+1,100),"00")</f>
        <v>FY2023-24</v>
      </c>
      <c r="D2853" s="0" t="s">
        <v>71</v>
      </c>
      <c r="E2853" s="0" t="s">
        <v>71</v>
      </c>
      <c r="F2853" s="0" t="str">
        <f aca="false">INDEX(Mapping!$B$2:$B$465,MATCH(E2853,Mapping!$A$2:$A$465,0))</f>
        <v>KERALA</v>
      </c>
      <c r="G2853" s="0" t="str">
        <f aca="false">INDEX(Mapping!$C$2:$C$465,MATCH(E2853,Mapping!$A$2:$A$465,0))</f>
        <v>KERALA</v>
      </c>
      <c r="H2853" s="2" t="n">
        <v>27.04</v>
      </c>
      <c r="I2853" s="3" t="n">
        <v>0.61</v>
      </c>
    </row>
    <row r="2854" customFormat="false" ht="15" hidden="false" customHeight="false" outlineLevel="0" collapsed="false">
      <c r="A2854" s="0" t="s">
        <v>234</v>
      </c>
      <c r="B2854" s="0" t="n">
        <f aca="false">VALUE(LEFT(A2854,4))</f>
        <v>2023</v>
      </c>
      <c r="C2854" s="0" t="str">
        <f aca="false">"FY"&amp;IF(VALUE(MID(A2854,6,2))&gt;=4,VALUE(LEFT(A2854,4)),VALUE(LEFT(A2854,4))-1)&amp;"-"&amp;TEXT(MOD(IF(VALUE(MID(A2854,6,2))&gt;=4,VALUE(LEFT(A2854,4)),VALUE(LEFT(A2854,4))-1)+1,100),"00")</f>
        <v>FY2023-24</v>
      </c>
      <c r="D2854" s="0" t="s">
        <v>82</v>
      </c>
      <c r="E2854" s="0" t="s">
        <v>82</v>
      </c>
      <c r="F2854" s="0" t="str">
        <f aca="false">INDEX(Mapping!$B$2:$B$465,MATCH(E2854,Mapping!$A$2:$A$465,0))</f>
        <v>JINDAL INDIA THERMAL POWER (JITPL)</v>
      </c>
      <c r="G2854" s="0" t="str">
        <f aca="false">INDEX(Mapping!$C$2:$C$465,MATCH(E2854,Mapping!$A$2:$A$465,0))</f>
        <v>JINDAL INDIA THERMAL POWER (JITPL)</v>
      </c>
      <c r="H2854" s="2" t="n">
        <v>24.88</v>
      </c>
      <c r="I2854" s="3" t="n">
        <v>0.56</v>
      </c>
    </row>
    <row r="2855" customFormat="false" ht="15" hidden="false" customHeight="false" outlineLevel="0" collapsed="false">
      <c r="A2855" s="0" t="s">
        <v>234</v>
      </c>
      <c r="B2855" s="0" t="n">
        <f aca="false">VALUE(LEFT(A2855,4))</f>
        <v>2023</v>
      </c>
      <c r="C2855" s="0" t="str">
        <f aca="false">"FY"&amp;IF(VALUE(MID(A2855,6,2))&gt;=4,VALUE(LEFT(A2855,4)),VALUE(LEFT(A2855,4))-1)&amp;"-"&amp;TEXT(MOD(IF(VALUE(MID(A2855,6,2))&gt;=4,VALUE(LEFT(A2855,4)),VALUE(LEFT(A2855,4))-1)+1,100),"00")</f>
        <v>FY2023-24</v>
      </c>
      <c r="D2855" s="0" t="s">
        <v>154</v>
      </c>
      <c r="E2855" s="0" t="s">
        <v>154</v>
      </c>
      <c r="F2855" s="0" t="str">
        <f aca="false">INDEX(Mapping!$B$2:$B$465,MATCH(E2855,Mapping!$A$2:$A$465,0))</f>
        <v>DVC</v>
      </c>
      <c r="G2855" s="0" t="str">
        <f aca="false">INDEX(Mapping!$C$2:$C$465,MATCH(E2855,Mapping!$A$2:$A$465,0))</f>
        <v>DVC</v>
      </c>
      <c r="H2855" s="2" t="n">
        <v>24.19</v>
      </c>
      <c r="I2855" s="3" t="n">
        <v>0.55</v>
      </c>
    </row>
    <row r="2856" customFormat="false" ht="15" hidden="false" customHeight="false" outlineLevel="0" collapsed="false">
      <c r="A2856" s="0" t="s">
        <v>234</v>
      </c>
      <c r="B2856" s="0" t="n">
        <f aca="false">VALUE(LEFT(A2856,4))</f>
        <v>2023</v>
      </c>
      <c r="C2856" s="0" t="str">
        <f aca="false">"FY"&amp;IF(VALUE(MID(A2856,6,2))&gt;=4,VALUE(LEFT(A2856,4)),VALUE(LEFT(A2856,4))-1)&amp;"-"&amp;TEXT(MOD(IF(VALUE(MID(A2856,6,2))&gt;=4,VALUE(LEFT(A2856,4)),VALUE(LEFT(A2856,4))-1)+1,100),"00")</f>
        <v>FY2023-24</v>
      </c>
      <c r="D2856" s="0" t="s">
        <v>94</v>
      </c>
      <c r="E2856" s="0" t="s">
        <v>94</v>
      </c>
      <c r="F2856" s="0" t="str">
        <f aca="false">INDEX(Mapping!$B$2:$B$465,MATCH(E2856,Mapping!$A$2:$A$465,0))</f>
        <v>JHARKHAND</v>
      </c>
      <c r="G2856" s="0" t="str">
        <f aca="false">INDEX(Mapping!$C$2:$C$465,MATCH(E2856,Mapping!$A$2:$A$465,0))</f>
        <v>JHARKHAND</v>
      </c>
      <c r="H2856" s="2" t="n">
        <v>23.21</v>
      </c>
      <c r="I2856" s="3" t="n">
        <v>0.53</v>
      </c>
    </row>
    <row r="2857" customFormat="false" ht="15" hidden="false" customHeight="false" outlineLevel="0" collapsed="false">
      <c r="A2857" s="0" t="s">
        <v>234</v>
      </c>
      <c r="B2857" s="0" t="n">
        <f aca="false">VALUE(LEFT(A2857,4))</f>
        <v>2023</v>
      </c>
      <c r="C2857" s="0" t="str">
        <f aca="false">"FY"&amp;IF(VALUE(MID(A2857,6,2))&gt;=4,VALUE(LEFT(A2857,4)),VALUE(LEFT(A2857,4))-1)&amp;"-"&amp;TEXT(MOD(IF(VALUE(MID(A2857,6,2))&gt;=4,VALUE(LEFT(A2857,4)),VALUE(LEFT(A2857,4))-1)+1,100),"00")</f>
        <v>FY2023-24</v>
      </c>
      <c r="D2857" s="0" t="s">
        <v>106</v>
      </c>
      <c r="E2857" s="0" t="s">
        <v>106</v>
      </c>
      <c r="F2857" s="0" t="str">
        <f aca="false">INDEX(Mapping!$B$2:$B$465,MATCH(E2857,Mapping!$A$2:$A$465,0))</f>
        <v>ACB (INDIA)</v>
      </c>
      <c r="G2857" s="0" t="str">
        <f aca="false">INDEX(Mapping!$C$2:$C$465,MATCH(E2857,Mapping!$A$2:$A$465,0))</f>
        <v>ACB (INDIA)</v>
      </c>
      <c r="H2857" s="2" t="n">
        <v>20.12</v>
      </c>
      <c r="I2857" s="3" t="n">
        <v>0.46</v>
      </c>
    </row>
    <row r="2858" customFormat="false" ht="15" hidden="false" customHeight="false" outlineLevel="0" collapsed="false">
      <c r="A2858" s="0" t="s">
        <v>234</v>
      </c>
      <c r="B2858" s="0" t="n">
        <f aca="false">VALUE(LEFT(A2858,4))</f>
        <v>2023</v>
      </c>
      <c r="C2858" s="0" t="str">
        <f aca="false">"FY"&amp;IF(VALUE(MID(A2858,6,2))&gt;=4,VALUE(LEFT(A2858,4)),VALUE(LEFT(A2858,4))-1)&amp;"-"&amp;TEXT(MOD(IF(VALUE(MID(A2858,6,2))&gt;=4,VALUE(LEFT(A2858,4)),VALUE(LEFT(A2858,4))-1)+1,100),"00")</f>
        <v>FY2023-24</v>
      </c>
      <c r="D2858" s="0" t="s">
        <v>143</v>
      </c>
      <c r="E2858" s="0" t="s">
        <v>143</v>
      </c>
      <c r="F2858" s="0" t="str">
        <f aca="false">INDEX(Mapping!$B$2:$B$465,MATCH(E2858,Mapping!$A$2:$A$465,0))</f>
        <v>MARUTI CLEAN COAL &amp; POWER</v>
      </c>
      <c r="G2858" s="0" t="str">
        <f aca="false">INDEX(Mapping!$C$2:$C$465,MATCH(E2858,Mapping!$A$2:$A$465,0))</f>
        <v>MARUTI CLEAN COAL &amp; POWER</v>
      </c>
      <c r="H2858" s="2" t="n">
        <v>19.86</v>
      </c>
      <c r="I2858" s="3" t="n">
        <v>0.45</v>
      </c>
    </row>
    <row r="2859" customFormat="false" ht="15" hidden="false" customHeight="false" outlineLevel="0" collapsed="false">
      <c r="A2859" s="0" t="s">
        <v>234</v>
      </c>
      <c r="B2859" s="0" t="n">
        <f aca="false">VALUE(LEFT(A2859,4))</f>
        <v>2023</v>
      </c>
      <c r="C2859" s="0" t="str">
        <f aca="false">"FY"&amp;IF(VALUE(MID(A2859,6,2))&gt;=4,VALUE(LEFT(A2859,4)),VALUE(LEFT(A2859,4))-1)&amp;"-"&amp;TEXT(MOD(IF(VALUE(MID(A2859,6,2))&gt;=4,VALUE(LEFT(A2859,4)),VALUE(LEFT(A2859,4))-1)+1,100),"00")</f>
        <v>FY2023-24</v>
      </c>
      <c r="D2859" s="0" t="s">
        <v>158</v>
      </c>
      <c r="E2859" s="0" t="s">
        <v>158</v>
      </c>
      <c r="F2859" s="0" t="str">
        <f aca="false">INDEX(Mapping!$B$2:$B$465,MATCH(E2859,Mapping!$A$2:$A$465,0))</f>
        <v>TEESTA URJA (TEESTA-III HEP)</v>
      </c>
      <c r="G2859" s="0" t="str">
        <f aca="false">INDEX(Mapping!$C$2:$C$465,MATCH(E2859,Mapping!$A$2:$A$465,0))</f>
        <v>TEESTA URJA (TEESTA-III HEP)</v>
      </c>
      <c r="H2859" s="2" t="n">
        <v>19.8</v>
      </c>
      <c r="I2859" s="3" t="n">
        <v>0.45</v>
      </c>
    </row>
    <row r="2860" customFormat="false" ht="15" hidden="false" customHeight="false" outlineLevel="0" collapsed="false">
      <c r="A2860" s="0" t="s">
        <v>234</v>
      </c>
      <c r="B2860" s="0" t="n">
        <f aca="false">VALUE(LEFT(A2860,4))</f>
        <v>2023</v>
      </c>
      <c r="C2860" s="0" t="str">
        <f aca="false">"FY"&amp;IF(VALUE(MID(A2860,6,2))&gt;=4,VALUE(LEFT(A2860,4)),VALUE(LEFT(A2860,4))-1)&amp;"-"&amp;TEXT(MOD(IF(VALUE(MID(A2860,6,2))&gt;=4,VALUE(LEFT(A2860,4)),VALUE(LEFT(A2860,4))-1)+1,100),"00")</f>
        <v>FY2023-24</v>
      </c>
      <c r="D2860" s="0" t="s">
        <v>140</v>
      </c>
      <c r="E2860" s="0" t="s">
        <v>140</v>
      </c>
      <c r="F2860" s="0" t="str">
        <f aca="false">INDEX(Mapping!$B$2:$B$465,MATCH(E2860,Mapping!$A$2:$A$465,0))</f>
        <v>NEEPCO STATIONS</v>
      </c>
      <c r="G2860" s="0" t="str">
        <f aca="false">INDEX(Mapping!$C$2:$C$465,MATCH(E2860,Mapping!$A$2:$A$465,0))</f>
        <v>NEEPCO STATIONS</v>
      </c>
      <c r="H2860" s="2" t="n">
        <v>15.49</v>
      </c>
      <c r="I2860" s="3" t="n">
        <v>0.35</v>
      </c>
    </row>
    <row r="2861" customFormat="false" ht="15" hidden="false" customHeight="false" outlineLevel="0" collapsed="false">
      <c r="A2861" s="0" t="s">
        <v>234</v>
      </c>
      <c r="B2861" s="0" t="n">
        <f aca="false">VALUE(LEFT(A2861,4))</f>
        <v>2023</v>
      </c>
      <c r="C2861" s="0" t="str">
        <f aca="false">"FY"&amp;IF(VALUE(MID(A2861,6,2))&gt;=4,VALUE(LEFT(A2861,4)),VALUE(LEFT(A2861,4))-1)&amp;"-"&amp;TEXT(MOD(IF(VALUE(MID(A2861,6,2))&gt;=4,VALUE(LEFT(A2861,4)),VALUE(LEFT(A2861,4))-1)+1,100),"00")</f>
        <v>FY2023-24</v>
      </c>
      <c r="D2861" s="0" t="s">
        <v>56</v>
      </c>
      <c r="E2861" s="0" t="s">
        <v>56</v>
      </c>
      <c r="F2861" s="0" t="str">
        <f aca="false">INDEX(Mapping!$B$2:$B$465,MATCH(E2861,Mapping!$A$2:$A$465,0))</f>
        <v>UTTARAKHAND</v>
      </c>
      <c r="G2861" s="0" t="str">
        <f aca="false">INDEX(Mapping!$C$2:$C$465,MATCH(E2861,Mapping!$A$2:$A$465,0))</f>
        <v>UTTARAKHAND</v>
      </c>
      <c r="H2861" s="2" t="n">
        <v>13.61</v>
      </c>
      <c r="I2861" s="3" t="n">
        <v>0.31</v>
      </c>
    </row>
    <row r="2862" customFormat="false" ht="15" hidden="false" customHeight="false" outlineLevel="0" collapsed="false">
      <c r="A2862" s="0" t="s">
        <v>234</v>
      </c>
      <c r="B2862" s="0" t="n">
        <f aca="false">VALUE(LEFT(A2862,4))</f>
        <v>2023</v>
      </c>
      <c r="C2862" s="0" t="str">
        <f aca="false">"FY"&amp;IF(VALUE(MID(A2862,6,2))&gt;=4,VALUE(LEFT(A2862,4)),VALUE(LEFT(A2862,4))-1)&amp;"-"&amp;TEXT(MOD(IF(VALUE(MID(A2862,6,2))&gt;=4,VALUE(LEFT(A2862,4)),VALUE(LEFT(A2862,4))-1)+1,100),"00")</f>
        <v>FY2023-24</v>
      </c>
      <c r="D2862" s="0" t="s">
        <v>235</v>
      </c>
      <c r="E2862" s="0" t="s">
        <v>235</v>
      </c>
      <c r="F2862" s="0" t="str">
        <f aca="false">INDEX(Mapping!$B$2:$B$465,MATCH(E2862,Mapping!$A$2:$A$465,0))</f>
        <v>ITPCL (IL&amp;FS TAMIL NADU)</v>
      </c>
      <c r="G2862" s="0" t="str">
        <f aca="false">INDEX(Mapping!$C$2:$C$465,MATCH(E2862,Mapping!$A$2:$A$465,0))</f>
        <v>ITPCL (IL&amp;FS TAMIL NADU)</v>
      </c>
      <c r="H2862" s="2" t="n">
        <v>12.26</v>
      </c>
      <c r="I2862" s="3" t="n">
        <v>0.28</v>
      </c>
    </row>
    <row r="2863" customFormat="false" ht="15" hidden="false" customHeight="false" outlineLevel="0" collapsed="false">
      <c r="A2863" s="0" t="s">
        <v>234</v>
      </c>
      <c r="B2863" s="0" t="n">
        <f aca="false">VALUE(LEFT(A2863,4))</f>
        <v>2023</v>
      </c>
      <c r="C2863" s="0" t="str">
        <f aca="false">"FY"&amp;IF(VALUE(MID(A2863,6,2))&gt;=4,VALUE(LEFT(A2863,4)),VALUE(LEFT(A2863,4))-1)&amp;"-"&amp;TEXT(MOD(IF(VALUE(MID(A2863,6,2))&gt;=4,VALUE(LEFT(A2863,4)),VALUE(LEFT(A2863,4))-1)+1,100),"00")</f>
        <v>FY2023-24</v>
      </c>
      <c r="D2863" s="0" t="s">
        <v>114</v>
      </c>
      <c r="E2863" s="0" t="s">
        <v>114</v>
      </c>
      <c r="F2863" s="0" t="str">
        <f aca="false">INDEX(Mapping!$B$2:$B$465,MATCH(E2863,Mapping!$A$2:$A$465,0))</f>
        <v>ADANI POWER - RAIGARH TPP (EX-REGL)</v>
      </c>
      <c r="G2863" s="0" t="str">
        <f aca="false">INDEX(Mapping!$C$2:$C$465,MATCH(E2863,Mapping!$A$2:$A$465,0))</f>
        <v>ADANI POWER (ALL PLANTS)</v>
      </c>
      <c r="H2863" s="2" t="n">
        <v>11.73</v>
      </c>
      <c r="I2863" s="3" t="n">
        <v>0.27</v>
      </c>
    </row>
    <row r="2864" customFormat="false" ht="15" hidden="false" customHeight="false" outlineLevel="0" collapsed="false">
      <c r="A2864" s="0" t="s">
        <v>234</v>
      </c>
      <c r="B2864" s="0" t="n">
        <f aca="false">VALUE(LEFT(A2864,4))</f>
        <v>2023</v>
      </c>
      <c r="C2864" s="0" t="str">
        <f aca="false">"FY"&amp;IF(VALUE(MID(A2864,6,2))&gt;=4,VALUE(LEFT(A2864,4)),VALUE(LEFT(A2864,4))-1)&amp;"-"&amp;TEXT(MOD(IF(VALUE(MID(A2864,6,2))&gt;=4,VALUE(LEFT(A2864,4)),VALUE(LEFT(A2864,4))-1)+1,100),"00")</f>
        <v>FY2023-24</v>
      </c>
      <c r="D2864" s="0" t="s">
        <v>243</v>
      </c>
      <c r="E2864" s="0" t="s">
        <v>243</v>
      </c>
      <c r="F2864" s="0" t="str">
        <f aca="false">INDEX(Mapping!$B$2:$B$465,MATCH(E2864,Mapping!$A$2:$A$465,0))</f>
        <v>ADANI SOLAR ENERGY JAISALMER TWO</v>
      </c>
      <c r="G2864" s="0" t="str">
        <f aca="false">INDEX(Mapping!$C$2:$C$465,MATCH(E2864,Mapping!$A$2:$A$465,0))</f>
        <v>ADANI GREEN ENERGY (ALL SPVs)</v>
      </c>
      <c r="H2864" s="2" t="n">
        <v>11.45</v>
      </c>
      <c r="I2864" s="3" t="n">
        <v>0.26</v>
      </c>
    </row>
    <row r="2865" customFormat="false" ht="15" hidden="false" customHeight="false" outlineLevel="0" collapsed="false">
      <c r="A2865" s="0" t="s">
        <v>234</v>
      </c>
      <c r="B2865" s="0" t="n">
        <f aca="false">VALUE(LEFT(A2865,4))</f>
        <v>2023</v>
      </c>
      <c r="C2865" s="0" t="str">
        <f aca="false">"FY"&amp;IF(VALUE(MID(A2865,6,2))&gt;=4,VALUE(LEFT(A2865,4)),VALUE(LEFT(A2865,4))-1)&amp;"-"&amp;TEXT(MOD(IF(VALUE(MID(A2865,6,2))&gt;=4,VALUE(LEFT(A2865,4)),VALUE(LEFT(A2865,4))-1)+1,100),"00")</f>
        <v>FY2023-24</v>
      </c>
      <c r="D2865" s="0" t="s">
        <v>116</v>
      </c>
      <c r="E2865" s="0" t="s">
        <v>116</v>
      </c>
      <c r="F2865" s="0" t="str">
        <f aca="false">INDEX(Mapping!$B$2:$B$465,MATCH(E2865,Mapping!$A$2:$A$465,0))</f>
        <v>RKM POWERGEN</v>
      </c>
      <c r="G2865" s="0" t="str">
        <f aca="false">INDEX(Mapping!$C$2:$C$465,MATCH(E2865,Mapping!$A$2:$A$465,0))</f>
        <v>RKM POWERGEN</v>
      </c>
      <c r="H2865" s="2" t="n">
        <v>11.38</v>
      </c>
      <c r="I2865" s="3" t="n">
        <v>0.26</v>
      </c>
    </row>
    <row r="2866" customFormat="false" ht="15" hidden="false" customHeight="false" outlineLevel="0" collapsed="false">
      <c r="A2866" s="0" t="s">
        <v>234</v>
      </c>
      <c r="B2866" s="0" t="n">
        <f aca="false">VALUE(LEFT(A2866,4))</f>
        <v>2023</v>
      </c>
      <c r="C2866" s="0" t="str">
        <f aca="false">"FY"&amp;IF(VALUE(MID(A2866,6,2))&gt;=4,VALUE(LEFT(A2866,4)),VALUE(LEFT(A2866,4))-1)&amp;"-"&amp;TEXT(MOD(IF(VALUE(MID(A2866,6,2))&gt;=4,VALUE(LEFT(A2866,4)),VALUE(LEFT(A2866,4))-1)+1,100),"00")</f>
        <v>FY2023-24</v>
      </c>
      <c r="D2866" s="0" t="s">
        <v>169</v>
      </c>
      <c r="E2866" s="0" t="s">
        <v>169</v>
      </c>
      <c r="F2866" s="0" t="str">
        <f aca="false">INDEX(Mapping!$B$2:$B$465,MATCH(E2866,Mapping!$A$2:$A$465,0))</f>
        <v>JHABUA POWER</v>
      </c>
      <c r="G2866" s="0" t="str">
        <f aca="false">INDEX(Mapping!$C$2:$C$465,MATCH(E2866,Mapping!$A$2:$A$465,0))</f>
        <v>JHABUA POWER</v>
      </c>
      <c r="H2866" s="2" t="n">
        <v>10.94</v>
      </c>
      <c r="I2866" s="3" t="n">
        <v>0.25</v>
      </c>
    </row>
    <row r="2867" customFormat="false" ht="15" hidden="false" customHeight="false" outlineLevel="0" collapsed="false">
      <c r="A2867" s="0" t="s">
        <v>234</v>
      </c>
      <c r="B2867" s="0" t="n">
        <f aca="false">VALUE(LEFT(A2867,4))</f>
        <v>2023</v>
      </c>
      <c r="C2867" s="0" t="str">
        <f aca="false">"FY"&amp;IF(VALUE(MID(A2867,6,2))&gt;=4,VALUE(LEFT(A2867,4)),VALUE(LEFT(A2867,4))-1)&amp;"-"&amp;TEXT(MOD(IF(VALUE(MID(A2867,6,2))&gt;=4,VALUE(LEFT(A2867,4)),VALUE(LEFT(A2867,4))-1)+1,100),"00")</f>
        <v>FY2023-24</v>
      </c>
      <c r="D2867" s="0" t="s">
        <v>228</v>
      </c>
      <c r="E2867" s="0" t="s">
        <v>228</v>
      </c>
      <c r="F2867" s="0" t="str">
        <f aca="false">INDEX(Mapping!$B$2:$B$465,MATCH(E2867,Mapping!$A$2:$A$465,0))</f>
        <v>OTPC PALATANA</v>
      </c>
      <c r="G2867" s="0" t="str">
        <f aca="false">INDEX(Mapping!$C$2:$C$465,MATCH(E2867,Mapping!$A$2:$A$465,0))</f>
        <v>OTPC PALATANA</v>
      </c>
      <c r="H2867" s="2" t="n">
        <v>10.42</v>
      </c>
      <c r="I2867" s="3" t="n">
        <v>0.24</v>
      </c>
    </row>
    <row r="2868" customFormat="false" ht="15" hidden="false" customHeight="false" outlineLevel="0" collapsed="false">
      <c r="A2868" s="0" t="s">
        <v>234</v>
      </c>
      <c r="B2868" s="0" t="n">
        <f aca="false">VALUE(LEFT(A2868,4))</f>
        <v>2023</v>
      </c>
      <c r="C2868" s="0" t="str">
        <f aca="false">"FY"&amp;IF(VALUE(MID(A2868,6,2))&gt;=4,VALUE(LEFT(A2868,4)),VALUE(LEFT(A2868,4))-1)&amp;"-"&amp;TEXT(MOD(IF(VALUE(MID(A2868,6,2))&gt;=4,VALUE(LEFT(A2868,4)),VALUE(LEFT(A2868,4))-1)+1,100),"00")</f>
        <v>FY2023-24</v>
      </c>
      <c r="D2868" s="0" t="s">
        <v>224</v>
      </c>
      <c r="E2868" s="0" t="s">
        <v>224</v>
      </c>
      <c r="F2868" s="0" t="str">
        <f aca="false">INDEX(Mapping!$B$2:$B$465,MATCH(E2868,Mapping!$A$2:$A$465,0))</f>
        <v>RENEW SURYA RAVI</v>
      </c>
      <c r="G2868" s="0" t="str">
        <f aca="false">INDEX(Mapping!$C$2:$C$465,MATCH(E2868,Mapping!$A$2:$A$465,0))</f>
        <v>RENEW POWER (ALL SPVs)</v>
      </c>
      <c r="H2868" s="2" t="n">
        <v>10.37</v>
      </c>
      <c r="I2868" s="3" t="n">
        <v>0.24</v>
      </c>
    </row>
    <row r="2869" customFormat="false" ht="15" hidden="false" customHeight="false" outlineLevel="0" collapsed="false">
      <c r="A2869" s="0" t="s">
        <v>234</v>
      </c>
      <c r="B2869" s="0" t="n">
        <f aca="false">VALUE(LEFT(A2869,4))</f>
        <v>2023</v>
      </c>
      <c r="C2869" s="0" t="str">
        <f aca="false">"FY"&amp;IF(VALUE(MID(A2869,6,2))&gt;=4,VALUE(LEFT(A2869,4)),VALUE(LEFT(A2869,4))-1)&amp;"-"&amp;TEXT(MOD(IF(VALUE(MID(A2869,6,2))&gt;=4,VALUE(LEFT(A2869,4)),VALUE(LEFT(A2869,4))-1)+1,100),"00")</f>
        <v>FY2023-24</v>
      </c>
      <c r="D2869" s="0" t="s">
        <v>54</v>
      </c>
      <c r="E2869" s="0" t="s">
        <v>54</v>
      </c>
      <c r="F2869" s="0" t="str">
        <f aca="false">INDEX(Mapping!$B$2:$B$465,MATCH(E2869,Mapping!$A$2:$A$465,0))</f>
        <v>JAMMU &amp; KASHMIR</v>
      </c>
      <c r="G2869" s="0" t="str">
        <f aca="false">INDEX(Mapping!$C$2:$C$465,MATCH(E2869,Mapping!$A$2:$A$465,0))</f>
        <v>JAMMU &amp; KASHMIR</v>
      </c>
      <c r="H2869" s="2" t="n">
        <v>9.07</v>
      </c>
      <c r="I2869" s="3" t="n">
        <v>0.21</v>
      </c>
    </row>
    <row r="2870" customFormat="false" ht="15" hidden="false" customHeight="false" outlineLevel="0" collapsed="false">
      <c r="A2870" s="0" t="s">
        <v>234</v>
      </c>
      <c r="B2870" s="0" t="n">
        <f aca="false">VALUE(LEFT(A2870,4))</f>
        <v>2023</v>
      </c>
      <c r="C2870" s="0" t="str">
        <f aca="false">"FY"&amp;IF(VALUE(MID(A2870,6,2))&gt;=4,VALUE(LEFT(A2870,4)),VALUE(LEFT(A2870,4))-1)&amp;"-"&amp;TEXT(MOD(IF(VALUE(MID(A2870,6,2))&gt;=4,VALUE(LEFT(A2870,4)),VALUE(LEFT(A2870,4))-1)+1,100),"00")</f>
        <v>FY2023-24</v>
      </c>
      <c r="D2870" s="0" t="s">
        <v>122</v>
      </c>
      <c r="E2870" s="0" t="s">
        <v>122</v>
      </c>
      <c r="F2870" s="0" t="str">
        <f aca="false">INDEX(Mapping!$B$2:$B$465,MATCH(E2870,Mapping!$A$2:$A$465,0))</f>
        <v>KARCHAM WANGTOO HEP</v>
      </c>
      <c r="G2870" s="0" t="str">
        <f aca="false">INDEX(Mapping!$C$2:$C$465,MATCH(E2870,Mapping!$A$2:$A$465,0))</f>
        <v>KARCHAM WANGTOO HEP</v>
      </c>
      <c r="H2870" s="2" t="n">
        <v>8.95</v>
      </c>
      <c r="I2870" s="3" t="n">
        <v>0.2</v>
      </c>
    </row>
    <row r="2871" customFormat="false" ht="15" hidden="false" customHeight="false" outlineLevel="0" collapsed="false">
      <c r="A2871" s="0" t="s">
        <v>234</v>
      </c>
      <c r="B2871" s="0" t="n">
        <f aca="false">VALUE(LEFT(A2871,4))</f>
        <v>2023</v>
      </c>
      <c r="C2871" s="0" t="str">
        <f aca="false">"FY"&amp;IF(VALUE(MID(A2871,6,2))&gt;=4,VALUE(LEFT(A2871,4)),VALUE(LEFT(A2871,4))-1)&amp;"-"&amp;TEXT(MOD(IF(VALUE(MID(A2871,6,2))&gt;=4,VALUE(LEFT(A2871,4)),VALUE(LEFT(A2871,4))-1)+1,100),"00")</f>
        <v>FY2023-24</v>
      </c>
      <c r="D2871" s="0" t="s">
        <v>159</v>
      </c>
      <c r="E2871" s="0" t="s">
        <v>159</v>
      </c>
      <c r="F2871" s="0" t="str">
        <f aca="false">INDEX(Mapping!$B$2:$B$465,MATCH(E2871,Mapping!$A$2:$A$465,0))</f>
        <v>GMR WARORA (EX-EMCO)</v>
      </c>
      <c r="G2871" s="0" t="str">
        <f aca="false">INDEX(Mapping!$C$2:$C$465,MATCH(E2871,Mapping!$A$2:$A$465,0))</f>
        <v>GMR ENERGY</v>
      </c>
      <c r="H2871" s="2" t="n">
        <v>8.76</v>
      </c>
      <c r="I2871" s="3" t="n">
        <v>0.2</v>
      </c>
    </row>
    <row r="2872" customFormat="false" ht="15" hidden="false" customHeight="false" outlineLevel="0" collapsed="false">
      <c r="A2872" s="0" t="s">
        <v>234</v>
      </c>
      <c r="B2872" s="0" t="n">
        <f aca="false">VALUE(LEFT(A2872,4))</f>
        <v>2023</v>
      </c>
      <c r="C2872" s="0" t="str">
        <f aca="false">"FY"&amp;IF(VALUE(MID(A2872,6,2))&gt;=4,VALUE(LEFT(A2872,4)),VALUE(LEFT(A2872,4))-1)&amp;"-"&amp;TEXT(MOD(IF(VALUE(MID(A2872,6,2))&gt;=4,VALUE(LEFT(A2872,4)),VALUE(LEFT(A2872,4))-1)+1,100),"00")</f>
        <v>FY2023-24</v>
      </c>
      <c r="D2872" s="0" t="s">
        <v>181</v>
      </c>
      <c r="E2872" s="0" t="s">
        <v>181</v>
      </c>
      <c r="F2872" s="0" t="str">
        <f aca="false">INDEX(Mapping!$B$2:$B$465,MATCH(E2872,Mapping!$A$2:$A$465,0))</f>
        <v>ARUNACHAL PRADESH</v>
      </c>
      <c r="G2872" s="0" t="str">
        <f aca="false">INDEX(Mapping!$C$2:$C$465,MATCH(E2872,Mapping!$A$2:$A$465,0))</f>
        <v>ARUNACHAL PRADESH</v>
      </c>
      <c r="H2872" s="2" t="n">
        <v>8.67</v>
      </c>
      <c r="I2872" s="3" t="n">
        <v>0.2</v>
      </c>
    </row>
    <row r="2873" customFormat="false" ht="15" hidden="false" customHeight="false" outlineLevel="0" collapsed="false">
      <c r="A2873" s="0" t="s">
        <v>234</v>
      </c>
      <c r="B2873" s="0" t="n">
        <f aca="false">VALUE(LEFT(A2873,4))</f>
        <v>2023</v>
      </c>
      <c r="C2873" s="0" t="str">
        <f aca="false">"FY"&amp;IF(VALUE(MID(A2873,6,2))&gt;=4,VALUE(LEFT(A2873,4)),VALUE(LEFT(A2873,4))-1)&amp;"-"&amp;TEXT(MOD(IF(VALUE(MID(A2873,6,2))&gt;=4,VALUE(LEFT(A2873,4)),VALUE(LEFT(A2873,4))-1)+1,100),"00")</f>
        <v>FY2023-24</v>
      </c>
      <c r="D2873" s="0" t="s">
        <v>193</v>
      </c>
      <c r="E2873" s="0" t="s">
        <v>193</v>
      </c>
      <c r="F2873" s="0" t="str">
        <f aca="false">INDEX(Mapping!$B$2:$B$465,MATCH(E2873,Mapping!$A$2:$A$465,0))</f>
        <v>MIZORAM</v>
      </c>
      <c r="G2873" s="0" t="str">
        <f aca="false">INDEX(Mapping!$C$2:$C$465,MATCH(E2873,Mapping!$A$2:$A$465,0))</f>
        <v>MIZORAM</v>
      </c>
      <c r="H2873" s="2" t="n">
        <v>7.85</v>
      </c>
      <c r="I2873" s="3" t="n">
        <v>0.18</v>
      </c>
    </row>
    <row r="2874" customFormat="false" ht="15" hidden="false" customHeight="false" outlineLevel="0" collapsed="false">
      <c r="A2874" s="0" t="s">
        <v>234</v>
      </c>
      <c r="B2874" s="0" t="n">
        <f aca="false">VALUE(LEFT(A2874,4))</f>
        <v>2023</v>
      </c>
      <c r="C2874" s="0" t="str">
        <f aca="false">"FY"&amp;IF(VALUE(MID(A2874,6,2))&gt;=4,VALUE(LEFT(A2874,4)),VALUE(LEFT(A2874,4))-1)&amp;"-"&amp;TEXT(MOD(IF(VALUE(MID(A2874,6,2))&gt;=4,VALUE(LEFT(A2874,4)),VALUE(LEFT(A2874,4))-1)+1,100),"00")</f>
        <v>FY2023-24</v>
      </c>
      <c r="D2874" s="0" t="s">
        <v>142</v>
      </c>
      <c r="E2874" s="0" t="s">
        <v>142</v>
      </c>
      <c r="F2874" s="0" t="str">
        <f aca="false">INDEX(Mapping!$B$2:$B$465,MATCH(E2874,Mapping!$A$2:$A$465,0))</f>
        <v>SAINJ HEP</v>
      </c>
      <c r="G2874" s="0" t="str">
        <f aca="false">INDEX(Mapping!$C$2:$C$465,MATCH(E2874,Mapping!$A$2:$A$465,0))</f>
        <v>SAINJ HEP</v>
      </c>
      <c r="H2874" s="2" t="n">
        <v>7.8</v>
      </c>
      <c r="I2874" s="3" t="n">
        <v>0.18</v>
      </c>
    </row>
    <row r="2875" customFormat="false" ht="15" hidden="false" customHeight="false" outlineLevel="0" collapsed="false">
      <c r="A2875" s="0" t="s">
        <v>234</v>
      </c>
      <c r="B2875" s="0" t="n">
        <f aca="false">VALUE(LEFT(A2875,4))</f>
        <v>2023</v>
      </c>
      <c r="C2875" s="0" t="str">
        <f aca="false">"FY"&amp;IF(VALUE(MID(A2875,6,2))&gt;=4,VALUE(LEFT(A2875,4)),VALUE(LEFT(A2875,4))-1)&amp;"-"&amp;TEXT(MOD(IF(VALUE(MID(A2875,6,2))&gt;=4,VALUE(LEFT(A2875,4)),VALUE(LEFT(A2875,4))-1)+1,100),"00")</f>
        <v>FY2023-24</v>
      </c>
      <c r="D2875" s="0" t="s">
        <v>128</v>
      </c>
      <c r="E2875" s="0" t="s">
        <v>128</v>
      </c>
      <c r="F2875" s="0" t="str">
        <f aca="false">INDEX(Mapping!$B$2:$B$465,MATCH(E2875,Mapping!$A$2:$A$465,0))</f>
        <v>AD HYDRO POWER</v>
      </c>
      <c r="G2875" s="0" t="str">
        <f aca="false">INDEX(Mapping!$C$2:$C$465,MATCH(E2875,Mapping!$A$2:$A$465,0))</f>
        <v>AD HYDRO POWER</v>
      </c>
      <c r="H2875" s="2" t="n">
        <v>7.09</v>
      </c>
      <c r="I2875" s="3" t="n">
        <v>0.16</v>
      </c>
    </row>
    <row r="2876" customFormat="false" ht="15" hidden="false" customHeight="false" outlineLevel="0" collapsed="false">
      <c r="A2876" s="0" t="s">
        <v>234</v>
      </c>
      <c r="B2876" s="0" t="n">
        <f aca="false">VALUE(LEFT(A2876,4))</f>
        <v>2023</v>
      </c>
      <c r="C2876" s="0" t="str">
        <f aca="false">"FY"&amp;IF(VALUE(MID(A2876,6,2))&gt;=4,VALUE(LEFT(A2876,4)),VALUE(LEFT(A2876,4))-1)&amp;"-"&amp;TEXT(MOD(IF(VALUE(MID(A2876,6,2))&gt;=4,VALUE(LEFT(A2876,4)),VALUE(LEFT(A2876,4))-1)+1,100),"00")</f>
        <v>FY2023-24</v>
      </c>
      <c r="D2876" s="0" t="s">
        <v>272</v>
      </c>
      <c r="E2876" s="0" t="s">
        <v>272</v>
      </c>
      <c r="F2876" s="0" t="str">
        <f aca="false">INDEX(Mapping!$B$2:$B$465,MATCH(E2876,Mapping!$A$2:$A$465,0))</f>
        <v>BALCO</v>
      </c>
      <c r="G2876" s="0" t="str">
        <f aca="false">INDEX(Mapping!$C$2:$C$465,MATCH(E2876,Mapping!$A$2:$A$465,0))</f>
        <v>BALCO</v>
      </c>
      <c r="H2876" s="2" t="n">
        <v>6.63</v>
      </c>
      <c r="I2876" s="3" t="n">
        <v>0.15</v>
      </c>
    </row>
    <row r="2877" customFormat="false" ht="15" hidden="false" customHeight="false" outlineLevel="0" collapsed="false">
      <c r="A2877" s="0" t="s">
        <v>234</v>
      </c>
      <c r="B2877" s="0" t="n">
        <f aca="false">VALUE(LEFT(A2877,4))</f>
        <v>2023</v>
      </c>
      <c r="C2877" s="0" t="str">
        <f aca="false">"FY"&amp;IF(VALUE(MID(A2877,6,2))&gt;=4,VALUE(LEFT(A2877,4)),VALUE(LEFT(A2877,4))-1)&amp;"-"&amp;TEXT(MOD(IF(VALUE(MID(A2877,6,2))&gt;=4,VALUE(LEFT(A2877,4)),VALUE(LEFT(A2877,4))-1)+1,100),"00")</f>
        <v>FY2023-24</v>
      </c>
      <c r="D2877" s="0" t="s">
        <v>176</v>
      </c>
      <c r="E2877" s="0" t="s">
        <v>176</v>
      </c>
      <c r="F2877" s="0" t="str">
        <f aca="false">INDEX(Mapping!$B$2:$B$465,MATCH(E2877,Mapping!$A$2:$A$465,0))</f>
        <v>SIKKIM</v>
      </c>
      <c r="G2877" s="0" t="str">
        <f aca="false">INDEX(Mapping!$C$2:$C$465,MATCH(E2877,Mapping!$A$2:$A$465,0))</f>
        <v>SIKKIM</v>
      </c>
      <c r="H2877" s="2" t="n">
        <v>5.89</v>
      </c>
      <c r="I2877" s="3" t="n">
        <v>0.13</v>
      </c>
    </row>
    <row r="2878" customFormat="false" ht="15" hidden="false" customHeight="false" outlineLevel="0" collapsed="false">
      <c r="A2878" s="0" t="s">
        <v>234</v>
      </c>
      <c r="B2878" s="0" t="n">
        <f aca="false">VALUE(LEFT(A2878,4))</f>
        <v>2023</v>
      </c>
      <c r="C2878" s="0" t="str">
        <f aca="false">"FY"&amp;IF(VALUE(MID(A2878,6,2))&gt;=4,VALUE(LEFT(A2878,4)),VALUE(LEFT(A2878,4))-1)&amp;"-"&amp;TEXT(MOD(IF(VALUE(MID(A2878,6,2))&gt;=4,VALUE(LEFT(A2878,4)),VALUE(LEFT(A2878,4))-1)+1,100),"00")</f>
        <v>FY2023-24</v>
      </c>
      <c r="D2878" s="0" t="s">
        <v>195</v>
      </c>
      <c r="E2878" s="0" t="s">
        <v>195</v>
      </c>
      <c r="F2878" s="0" t="str">
        <f aca="false">INDEX(Mapping!$B$2:$B$465,MATCH(E2878,Mapping!$A$2:$A$465,0))</f>
        <v>COASTAL ENERGEN</v>
      </c>
      <c r="G2878" s="0" t="str">
        <f aca="false">INDEX(Mapping!$C$2:$C$465,MATCH(E2878,Mapping!$A$2:$A$465,0))</f>
        <v>COASTAL ENERGEN</v>
      </c>
      <c r="H2878" s="2" t="n">
        <v>4.82</v>
      </c>
      <c r="I2878" s="3" t="n">
        <v>0.11</v>
      </c>
    </row>
    <row r="2879" customFormat="false" ht="15" hidden="false" customHeight="false" outlineLevel="0" collapsed="false">
      <c r="A2879" s="0" t="s">
        <v>234</v>
      </c>
      <c r="B2879" s="0" t="n">
        <f aca="false">VALUE(LEFT(A2879,4))</f>
        <v>2023</v>
      </c>
      <c r="C2879" s="0" t="str">
        <f aca="false">"FY"&amp;IF(VALUE(MID(A2879,6,2))&gt;=4,VALUE(LEFT(A2879,4)),VALUE(LEFT(A2879,4))-1)&amp;"-"&amp;TEXT(MOD(IF(VALUE(MID(A2879,6,2))&gt;=4,VALUE(LEFT(A2879,4)),VALUE(LEFT(A2879,4))-1)+1,100),"00")</f>
        <v>FY2023-24</v>
      </c>
      <c r="D2879" s="0" t="s">
        <v>199</v>
      </c>
      <c r="E2879" s="0" t="s">
        <v>199</v>
      </c>
      <c r="F2879" s="0" t="str">
        <f aca="false">INDEX(Mapping!$B$2:$B$465,MATCH(E2879,Mapping!$A$2:$A$465,0))</f>
        <v>TRIPURA</v>
      </c>
      <c r="G2879" s="0" t="str">
        <f aca="false">INDEX(Mapping!$C$2:$C$465,MATCH(E2879,Mapping!$A$2:$A$465,0))</f>
        <v>TRIPURA</v>
      </c>
      <c r="H2879" s="2" t="n">
        <v>3.89</v>
      </c>
      <c r="I2879" s="3" t="n">
        <v>0.09</v>
      </c>
    </row>
    <row r="2880" customFormat="false" ht="15" hidden="false" customHeight="false" outlineLevel="0" collapsed="false">
      <c r="A2880" s="0" t="s">
        <v>234</v>
      </c>
      <c r="B2880" s="0" t="n">
        <f aca="false">VALUE(LEFT(A2880,4))</f>
        <v>2023</v>
      </c>
      <c r="C2880" s="0" t="str">
        <f aca="false">"FY"&amp;IF(VALUE(MID(A2880,6,2))&gt;=4,VALUE(LEFT(A2880,4)),VALUE(LEFT(A2880,4))-1)&amp;"-"&amp;TEXT(MOD(IF(VALUE(MID(A2880,6,2))&gt;=4,VALUE(LEFT(A2880,4)),VALUE(LEFT(A2880,4))-1)+1,100),"00")</f>
        <v>FY2023-24</v>
      </c>
      <c r="D2880" s="0" t="s">
        <v>240</v>
      </c>
      <c r="E2880" s="0" t="s">
        <v>240</v>
      </c>
      <c r="F2880" s="0" t="str">
        <f aca="false">INDEX(Mapping!$B$2:$B$465,MATCH(E2880,Mapping!$A$2:$A$465,0))</f>
        <v>CHUZACHEN HEP</v>
      </c>
      <c r="G2880" s="0" t="str">
        <f aca="false">INDEX(Mapping!$C$2:$C$465,MATCH(E2880,Mapping!$A$2:$A$465,0))</f>
        <v>CHUZACHEN HEP</v>
      </c>
      <c r="H2880" s="2" t="n">
        <v>3.62</v>
      </c>
      <c r="I2880" s="3" t="n">
        <v>0.08</v>
      </c>
    </row>
    <row r="2881" customFormat="false" ht="15" hidden="false" customHeight="false" outlineLevel="0" collapsed="false">
      <c r="A2881" s="0" t="s">
        <v>234</v>
      </c>
      <c r="B2881" s="0" t="n">
        <f aca="false">VALUE(LEFT(A2881,4))</f>
        <v>2023</v>
      </c>
      <c r="C2881" s="0" t="str">
        <f aca="false">"FY"&amp;IF(VALUE(MID(A2881,6,2))&gt;=4,VALUE(LEFT(A2881,4)),VALUE(LEFT(A2881,4))-1)&amp;"-"&amp;TEXT(MOD(IF(VALUE(MID(A2881,6,2))&gt;=4,VALUE(LEFT(A2881,4)),VALUE(LEFT(A2881,4))-1)+1,100),"00")</f>
        <v>FY2023-24</v>
      </c>
      <c r="D2881" s="0" t="s">
        <v>265</v>
      </c>
      <c r="E2881" s="0" t="s">
        <v>265</v>
      </c>
      <c r="F2881" s="0" t="str">
        <f aca="false">INDEX(Mapping!$B$2:$B$465,MATCH(E2881,Mapping!$A$2:$A$465,0))</f>
        <v>NTPC STATIONS</v>
      </c>
      <c r="G2881" s="0" t="str">
        <f aca="false">INDEX(Mapping!$C$2:$C$465,MATCH(E2881,Mapping!$A$2:$A$465,0))</f>
        <v>NTPC GROUP</v>
      </c>
      <c r="H2881" s="2" t="n">
        <v>3.24</v>
      </c>
      <c r="I2881" s="3" t="n">
        <v>0.07</v>
      </c>
    </row>
    <row r="2882" customFormat="false" ht="15" hidden="false" customHeight="false" outlineLevel="0" collapsed="false">
      <c r="A2882" s="0" t="s">
        <v>234</v>
      </c>
      <c r="B2882" s="0" t="n">
        <f aca="false">VALUE(LEFT(A2882,4))</f>
        <v>2023</v>
      </c>
      <c r="C2882" s="0" t="str">
        <f aca="false">"FY"&amp;IF(VALUE(MID(A2882,6,2))&gt;=4,VALUE(LEFT(A2882,4)),VALUE(LEFT(A2882,4))-1)&amp;"-"&amp;TEXT(MOD(IF(VALUE(MID(A2882,6,2))&gt;=4,VALUE(LEFT(A2882,4)),VALUE(LEFT(A2882,4))-1)+1,100),"00")</f>
        <v>FY2023-24</v>
      </c>
      <c r="D2882" s="0" t="s">
        <v>191</v>
      </c>
      <c r="E2882" s="0" t="s">
        <v>191</v>
      </c>
      <c r="F2882" s="0" t="str">
        <f aca="false">INDEX(Mapping!$B$2:$B$465,MATCH(E2882,Mapping!$A$2:$A$465,0))</f>
        <v>DIKCHU HEP</v>
      </c>
      <c r="G2882" s="0" t="str">
        <f aca="false">INDEX(Mapping!$C$2:$C$465,MATCH(E2882,Mapping!$A$2:$A$465,0))</f>
        <v>DIKCHU HEP</v>
      </c>
      <c r="H2882" s="2" t="n">
        <v>2.88</v>
      </c>
      <c r="I2882" s="3" t="n">
        <v>0.07</v>
      </c>
    </row>
    <row r="2883" customFormat="false" ht="15" hidden="false" customHeight="false" outlineLevel="0" collapsed="false">
      <c r="A2883" s="0" t="s">
        <v>234</v>
      </c>
      <c r="B2883" s="0" t="n">
        <f aca="false">VALUE(LEFT(A2883,4))</f>
        <v>2023</v>
      </c>
      <c r="C2883" s="0" t="str">
        <f aca="false">"FY"&amp;IF(VALUE(MID(A2883,6,2))&gt;=4,VALUE(LEFT(A2883,4)),VALUE(LEFT(A2883,4))-1)&amp;"-"&amp;TEXT(MOD(IF(VALUE(MID(A2883,6,2))&gt;=4,VALUE(LEFT(A2883,4)),VALUE(LEFT(A2883,4))-1)+1,100),"00")</f>
        <v>FY2023-24</v>
      </c>
      <c r="D2883" s="0" t="s">
        <v>211</v>
      </c>
      <c r="E2883" s="0" t="s">
        <v>211</v>
      </c>
      <c r="F2883" s="0" t="str">
        <f aca="false">INDEX(Mapping!$B$2:$B$465,MATCH(E2883,Mapping!$A$2:$A$465,0))</f>
        <v>SINGOLI BHATWARI HEP</v>
      </c>
      <c r="G2883" s="0" t="str">
        <f aca="false">INDEX(Mapping!$C$2:$C$465,MATCH(E2883,Mapping!$A$2:$A$465,0))</f>
        <v>SINGOLI BHATWARI HEP</v>
      </c>
      <c r="H2883" s="2" t="n">
        <v>2.47</v>
      </c>
      <c r="I2883" s="3" t="n">
        <v>0.06</v>
      </c>
    </row>
    <row r="2884" customFormat="false" ht="15" hidden="false" customHeight="false" outlineLevel="0" collapsed="false">
      <c r="A2884" s="0" t="s">
        <v>234</v>
      </c>
      <c r="B2884" s="0" t="n">
        <f aca="false">VALUE(LEFT(A2884,4))</f>
        <v>2023</v>
      </c>
      <c r="C2884" s="0" t="str">
        <f aca="false">"FY"&amp;IF(VALUE(MID(A2884,6,2))&gt;=4,VALUE(LEFT(A2884,4)),VALUE(LEFT(A2884,4))-1)&amp;"-"&amp;TEXT(MOD(IF(VALUE(MID(A2884,6,2))&gt;=4,VALUE(LEFT(A2884,4)),VALUE(LEFT(A2884,4))-1)+1,100),"00")</f>
        <v>FY2023-24</v>
      </c>
      <c r="D2884" s="0" t="s">
        <v>217</v>
      </c>
      <c r="E2884" s="0" t="s">
        <v>217</v>
      </c>
      <c r="F2884" s="0" t="str">
        <f aca="false">INDEX(Mapping!$B$2:$B$465,MATCH(E2884,Mapping!$A$2:$A$465,0))</f>
        <v>SHREE CEMENT</v>
      </c>
      <c r="G2884" s="0" t="str">
        <f aca="false">INDEX(Mapping!$C$2:$C$465,MATCH(E2884,Mapping!$A$2:$A$465,0))</f>
        <v>SHREE CEMENT</v>
      </c>
      <c r="H2884" s="2" t="n">
        <v>2.38</v>
      </c>
      <c r="I2884" s="3" t="n">
        <v>0.05</v>
      </c>
    </row>
    <row r="2885" customFormat="false" ht="15" hidden="false" customHeight="false" outlineLevel="0" collapsed="false">
      <c r="A2885" s="0" t="s">
        <v>234</v>
      </c>
      <c r="B2885" s="0" t="n">
        <f aca="false">VALUE(LEFT(A2885,4))</f>
        <v>2023</v>
      </c>
      <c r="C2885" s="0" t="str">
        <f aca="false">"FY"&amp;IF(VALUE(MID(A2885,6,2))&gt;=4,VALUE(LEFT(A2885,4)),VALUE(LEFT(A2885,4))-1)&amp;"-"&amp;TEXT(MOD(IF(VALUE(MID(A2885,6,2))&gt;=4,VALUE(LEFT(A2885,4)),VALUE(LEFT(A2885,4))-1)+1,100),"00")</f>
        <v>FY2023-24</v>
      </c>
      <c r="D2885" s="0" t="s">
        <v>649</v>
      </c>
      <c r="E2885" s="0" t="s">
        <v>368</v>
      </c>
      <c r="F2885" s="0" t="str">
        <f aca="false">INDEX(Mapping!$B$2:$B$465,MATCH(E2885,Mapping!$A$2:$A$465,0))</f>
        <v>OSTRO HIRIYUR</v>
      </c>
      <c r="G2885" s="0" t="str">
        <f aca="false">INDEX(Mapping!$C$2:$C$465,MATCH(E2885,Mapping!$A$2:$A$465,0))</f>
        <v>OSTRO HIRIYUR</v>
      </c>
      <c r="H2885" s="2" t="n">
        <v>2.17</v>
      </c>
      <c r="I2885" s="3" t="n">
        <v>0.05</v>
      </c>
    </row>
    <row r="2886" customFormat="false" ht="15" hidden="false" customHeight="false" outlineLevel="0" collapsed="false">
      <c r="A2886" s="0" t="s">
        <v>234</v>
      </c>
      <c r="B2886" s="0" t="n">
        <f aca="false">VALUE(LEFT(A2886,4))</f>
        <v>2023</v>
      </c>
      <c r="C2886" s="0" t="str">
        <f aca="false">"FY"&amp;IF(VALUE(MID(A2886,6,2))&gt;=4,VALUE(LEFT(A2886,4)),VALUE(LEFT(A2886,4))-1)&amp;"-"&amp;TEXT(MOD(IF(VALUE(MID(A2886,6,2))&gt;=4,VALUE(LEFT(A2886,4)),VALUE(LEFT(A2886,4))-1)+1,100),"00")</f>
        <v>FY2023-24</v>
      </c>
      <c r="D2886" s="0" t="s">
        <v>486</v>
      </c>
      <c r="E2886" s="0" t="s">
        <v>486</v>
      </c>
      <c r="F2886" s="0" t="str">
        <f aca="false">INDEX(Mapping!$B$2:$B$465,MATCH(E2886,Mapping!$A$2:$A$465,0))</f>
        <v>NHPC STATIONS</v>
      </c>
      <c r="G2886" s="0" t="str">
        <f aca="false">INDEX(Mapping!$C$2:$C$465,MATCH(E2886,Mapping!$A$2:$A$465,0))</f>
        <v>NHPC</v>
      </c>
      <c r="H2886" s="2" t="n">
        <v>1.61</v>
      </c>
      <c r="I2886" s="3" t="n">
        <v>0.04</v>
      </c>
    </row>
    <row r="2887" customFormat="false" ht="15" hidden="false" customHeight="false" outlineLevel="0" collapsed="false">
      <c r="A2887" s="0" t="s">
        <v>234</v>
      </c>
      <c r="B2887" s="0" t="n">
        <f aca="false">VALUE(LEFT(A2887,4))</f>
        <v>2023</v>
      </c>
      <c r="C2887" s="0" t="str">
        <f aca="false">"FY"&amp;IF(VALUE(MID(A2887,6,2))&gt;=4,VALUE(LEFT(A2887,4)),VALUE(LEFT(A2887,4))-1)&amp;"-"&amp;TEXT(MOD(IF(VALUE(MID(A2887,6,2))&gt;=4,VALUE(LEFT(A2887,4)),VALUE(LEFT(A2887,4))-1)+1,100),"00")</f>
        <v>FY2023-24</v>
      </c>
      <c r="D2887" s="0" t="s">
        <v>232</v>
      </c>
      <c r="E2887" s="0" t="s">
        <v>232</v>
      </c>
      <c r="F2887" s="0" t="str">
        <f aca="false">INDEX(Mapping!$B$2:$B$465,MATCH(E2887,Mapping!$A$2:$A$465,0))</f>
        <v>PUDUCHERRY</v>
      </c>
      <c r="G2887" s="0" t="str">
        <f aca="false">INDEX(Mapping!$C$2:$C$465,MATCH(E2887,Mapping!$A$2:$A$465,0))</f>
        <v>PUDUCHERRY</v>
      </c>
      <c r="H2887" s="2" t="n">
        <v>1.55</v>
      </c>
      <c r="I2887" s="3" t="n">
        <v>0.04</v>
      </c>
    </row>
    <row r="2888" customFormat="false" ht="15" hidden="false" customHeight="false" outlineLevel="0" collapsed="false">
      <c r="A2888" s="0" t="s">
        <v>234</v>
      </c>
      <c r="B2888" s="0" t="n">
        <f aca="false">VALUE(LEFT(A2888,4))</f>
        <v>2023</v>
      </c>
      <c r="C2888" s="0" t="str">
        <f aca="false">"FY"&amp;IF(VALUE(MID(A2888,6,2))&gt;=4,VALUE(LEFT(A2888,4)),VALUE(LEFT(A2888,4))-1)&amp;"-"&amp;TEXT(MOD(IF(VALUE(MID(A2888,6,2))&gt;=4,VALUE(LEFT(A2888,4)),VALUE(LEFT(A2888,4))-1)+1,100),"00")</f>
        <v>FY2023-24</v>
      </c>
      <c r="D2888" s="0" t="s">
        <v>253</v>
      </c>
      <c r="E2888" s="0" t="s">
        <v>253</v>
      </c>
      <c r="F2888" s="0" t="str">
        <f aca="false">INDEX(Mapping!$B$2:$B$465,MATCH(E2888,Mapping!$A$2:$A$465,0))</f>
        <v>NAGALAND</v>
      </c>
      <c r="G2888" s="0" t="str">
        <f aca="false">INDEX(Mapping!$C$2:$C$465,MATCH(E2888,Mapping!$A$2:$A$465,0))</f>
        <v>NAGALAND</v>
      </c>
      <c r="H2888" s="2" t="n">
        <v>1.25</v>
      </c>
      <c r="I2888" s="3" t="n">
        <v>0.03</v>
      </c>
    </row>
    <row r="2889" customFormat="false" ht="15" hidden="false" customHeight="false" outlineLevel="0" collapsed="false">
      <c r="A2889" s="0" t="s">
        <v>234</v>
      </c>
      <c r="B2889" s="0" t="n">
        <f aca="false">VALUE(LEFT(A2889,4))</f>
        <v>2023</v>
      </c>
      <c r="C2889" s="0" t="str">
        <f aca="false">"FY"&amp;IF(VALUE(MID(A2889,6,2))&gt;=4,VALUE(LEFT(A2889,4)),VALUE(LEFT(A2889,4))-1)&amp;"-"&amp;TEXT(MOD(IF(VALUE(MID(A2889,6,2))&gt;=4,VALUE(LEFT(A2889,4)),VALUE(LEFT(A2889,4))-1)+1,100),"00")</f>
        <v>FY2023-24</v>
      </c>
      <c r="D2889" s="0" t="s">
        <v>327</v>
      </c>
      <c r="E2889" s="0" t="s">
        <v>327</v>
      </c>
      <c r="F2889" s="0" t="str">
        <f aca="false">INDEX(Mapping!$B$2:$B$465,MATCH(E2889,Mapping!$A$2:$A$465,0))</f>
        <v>LANCO BUDHIL</v>
      </c>
      <c r="G2889" s="0" t="str">
        <f aca="false">INDEX(Mapping!$C$2:$C$465,MATCH(E2889,Mapping!$A$2:$A$465,0))</f>
        <v>GREENKO GROUP</v>
      </c>
      <c r="H2889" s="2" t="n">
        <v>1.13</v>
      </c>
      <c r="I2889" s="3" t="n">
        <v>0.03</v>
      </c>
    </row>
    <row r="2890" customFormat="false" ht="15" hidden="false" customHeight="false" outlineLevel="0" collapsed="false">
      <c r="A2890" s="0" t="s">
        <v>234</v>
      </c>
      <c r="B2890" s="0" t="n">
        <f aca="false">VALUE(LEFT(A2890,4))</f>
        <v>2023</v>
      </c>
      <c r="C2890" s="0" t="str">
        <f aca="false">"FY"&amp;IF(VALUE(MID(A2890,6,2))&gt;=4,VALUE(LEFT(A2890,4)),VALUE(LEFT(A2890,4))-1)&amp;"-"&amp;TEXT(MOD(IF(VALUE(MID(A2890,6,2))&gt;=4,VALUE(LEFT(A2890,4)),VALUE(LEFT(A2890,4))-1)+1,100),"00")</f>
        <v>FY2023-24</v>
      </c>
      <c r="D2890" s="0" t="s">
        <v>315</v>
      </c>
      <c r="E2890" s="0" t="s">
        <v>315</v>
      </c>
      <c r="F2890" s="0" t="str">
        <f aca="false">INDEX(Mapping!$B$2:$B$465,MATCH(E2890,Mapping!$A$2:$A$465,0))</f>
        <v>DHARIWAL INFRASTRUCTURE</v>
      </c>
      <c r="G2890" s="0" t="str">
        <f aca="false">INDEX(Mapping!$C$2:$C$465,MATCH(E2890,Mapping!$A$2:$A$465,0))</f>
        <v>DHARIWAL INFRASTRUCTURE</v>
      </c>
      <c r="H2890" s="2" t="n">
        <v>0.86</v>
      </c>
      <c r="I2890" s="3" t="n">
        <v>0.02</v>
      </c>
    </row>
    <row r="2891" customFormat="false" ht="15" hidden="false" customHeight="false" outlineLevel="0" collapsed="false">
      <c r="A2891" s="0" t="s">
        <v>234</v>
      </c>
      <c r="B2891" s="0" t="n">
        <f aca="false">VALUE(LEFT(A2891,4))</f>
        <v>2023</v>
      </c>
      <c r="C2891" s="0" t="str">
        <f aca="false">"FY"&amp;IF(VALUE(MID(A2891,6,2))&gt;=4,VALUE(LEFT(A2891,4)),VALUE(LEFT(A2891,4))-1)&amp;"-"&amp;TEXT(MOD(IF(VALUE(MID(A2891,6,2))&gt;=4,VALUE(LEFT(A2891,4)),VALUE(LEFT(A2891,4))-1)+1,100),"00")</f>
        <v>FY2023-24</v>
      </c>
      <c r="D2891" s="0" t="s">
        <v>230</v>
      </c>
      <c r="E2891" s="0" t="s">
        <v>230</v>
      </c>
      <c r="F2891" s="0" t="str">
        <f aca="false">INDEX(Mapping!$B$2:$B$465,MATCH(E2891,Mapping!$A$2:$A$465,0))</f>
        <v>ADANI_WIND</v>
      </c>
      <c r="G2891" s="0" t="str">
        <f aca="false">INDEX(Mapping!$C$2:$C$465,MATCH(E2891,Mapping!$A$2:$A$465,0))</f>
        <v>ADANI GREEN ENERGY (ALL SPVs)</v>
      </c>
      <c r="H2891" s="2" t="n">
        <v>0.6</v>
      </c>
      <c r="I2891" s="3" t="n">
        <v>0.01</v>
      </c>
    </row>
    <row r="2892" customFormat="false" ht="15" hidden="false" customHeight="false" outlineLevel="0" collapsed="false">
      <c r="A2892" s="0" t="s">
        <v>234</v>
      </c>
      <c r="B2892" s="0" t="n">
        <f aca="false">VALUE(LEFT(A2892,4))</f>
        <v>2023</v>
      </c>
      <c r="C2892" s="0" t="str">
        <f aca="false">"FY"&amp;IF(VALUE(MID(A2892,6,2))&gt;=4,VALUE(LEFT(A2892,4)),VALUE(LEFT(A2892,4))-1)&amp;"-"&amp;TEXT(MOD(IF(VALUE(MID(A2892,6,2))&gt;=4,VALUE(LEFT(A2892,4)),VALUE(LEFT(A2892,4))-1)+1,100),"00")</f>
        <v>FY2023-24</v>
      </c>
      <c r="D2892" s="0" t="s">
        <v>309</v>
      </c>
      <c r="E2892" s="0" t="s">
        <v>309</v>
      </c>
      <c r="F2892" s="0" t="str">
        <f aca="false">INDEX(Mapping!$B$2:$B$465,MATCH(E2892,Mapping!$A$2:$A$465,0))</f>
        <v>SIMHAPURI ENERGY</v>
      </c>
      <c r="G2892" s="0" t="str">
        <f aca="false">INDEX(Mapping!$C$2:$C$465,MATCH(E2892,Mapping!$A$2:$A$465,0))</f>
        <v>SIMHAPURI ENERGY</v>
      </c>
      <c r="H2892" s="2" t="n">
        <v>0.54</v>
      </c>
      <c r="I2892" s="3" t="n">
        <v>0.01</v>
      </c>
    </row>
    <row r="2893" customFormat="false" ht="15" hidden="false" customHeight="false" outlineLevel="0" collapsed="false">
      <c r="A2893" s="0" t="s">
        <v>234</v>
      </c>
      <c r="B2893" s="0" t="n">
        <f aca="false">VALUE(LEFT(A2893,4))</f>
        <v>2023</v>
      </c>
      <c r="C2893" s="0" t="str">
        <f aca="false">"FY"&amp;IF(VALUE(MID(A2893,6,2))&gt;=4,VALUE(LEFT(A2893,4)),VALUE(LEFT(A2893,4))-1)&amp;"-"&amp;TEXT(MOD(IF(VALUE(MID(A2893,6,2))&gt;=4,VALUE(LEFT(A2893,4)),VALUE(LEFT(A2893,4))-1)+1,100),"00")</f>
        <v>FY2023-24</v>
      </c>
      <c r="D2893" s="0" t="s">
        <v>214</v>
      </c>
      <c r="E2893" s="0" t="s">
        <v>214</v>
      </c>
      <c r="F2893" s="0" t="str">
        <f aca="false">INDEX(Mapping!$B$2:$B$465,MATCH(E2893,Mapping!$A$2:$A$465,0))</f>
        <v>NLC INDIA</v>
      </c>
      <c r="G2893" s="0" t="str">
        <f aca="false">INDEX(Mapping!$C$2:$C$465,MATCH(E2893,Mapping!$A$2:$A$465,0))</f>
        <v>NLC INDIA GROUP</v>
      </c>
      <c r="H2893" s="2" t="n">
        <v>0.53</v>
      </c>
      <c r="I2893" s="3" t="n">
        <v>0.01</v>
      </c>
    </row>
    <row r="2894" customFormat="false" ht="15" hidden="false" customHeight="false" outlineLevel="0" collapsed="false">
      <c r="A2894" s="0" t="s">
        <v>234</v>
      </c>
      <c r="B2894" s="0" t="n">
        <f aca="false">VALUE(LEFT(A2894,4))</f>
        <v>2023</v>
      </c>
      <c r="C2894" s="0" t="str">
        <f aca="false">"FY"&amp;IF(VALUE(MID(A2894,6,2))&gt;=4,VALUE(LEFT(A2894,4)),VALUE(LEFT(A2894,4))-1)&amp;"-"&amp;TEXT(MOD(IF(VALUE(MID(A2894,6,2))&gt;=4,VALUE(LEFT(A2894,4)),VALUE(LEFT(A2894,4))-1)+1,100),"00")</f>
        <v>FY2023-24</v>
      </c>
      <c r="D2894" s="0" t="s">
        <v>319</v>
      </c>
      <c r="E2894" s="0" t="s">
        <v>319</v>
      </c>
      <c r="F2894" s="0" t="str">
        <f aca="false">INDEX(Mapping!$B$2:$B$465,MATCH(E2894,Mapping!$A$2:$A$465,0))</f>
        <v>SORANG HEP</v>
      </c>
      <c r="G2894" s="0" t="str">
        <f aca="false">INDEX(Mapping!$C$2:$C$465,MATCH(E2894,Mapping!$A$2:$A$465,0))</f>
        <v>SORANG HEP</v>
      </c>
      <c r="H2894" s="2" t="n">
        <v>0.26</v>
      </c>
      <c r="I2894" s="3" t="n">
        <v>0.01</v>
      </c>
    </row>
    <row r="2895" customFormat="false" ht="15" hidden="false" customHeight="false" outlineLevel="0" collapsed="false">
      <c r="A2895" s="0" t="s">
        <v>234</v>
      </c>
      <c r="B2895" s="0" t="n">
        <f aca="false">VALUE(LEFT(A2895,4))</f>
        <v>2023</v>
      </c>
      <c r="C2895" s="0" t="str">
        <f aca="false">"FY"&amp;IF(VALUE(MID(A2895,6,2))&gt;=4,VALUE(LEFT(A2895,4)),VALUE(LEFT(A2895,4))-1)&amp;"-"&amp;TEXT(MOD(IF(VALUE(MID(A2895,6,2))&gt;=4,VALUE(LEFT(A2895,4)),VALUE(LEFT(A2895,4))-1)+1,100),"00")</f>
        <v>FY2023-24</v>
      </c>
      <c r="D2895" s="0" t="s">
        <v>121</v>
      </c>
      <c r="E2895" s="0" t="s">
        <v>121</v>
      </c>
      <c r="F2895" s="0" t="str">
        <f aca="false">INDEX(Mapping!$B$2:$B$465,MATCH(E2895,Mapping!$A$2:$A$465,0))</f>
        <v>MEGHALAYA</v>
      </c>
      <c r="G2895" s="0" t="str">
        <f aca="false">INDEX(Mapping!$C$2:$C$465,MATCH(E2895,Mapping!$A$2:$A$465,0))</f>
        <v>MEGHALAYA</v>
      </c>
      <c r="H2895" s="2" t="n">
        <v>0.18</v>
      </c>
      <c r="I2895" s="3" t="n">
        <v>0.004</v>
      </c>
    </row>
    <row r="2896" customFormat="false" ht="15" hidden="false" customHeight="false" outlineLevel="0" collapsed="false">
      <c r="A2896" s="0" t="s">
        <v>234</v>
      </c>
      <c r="B2896" s="0" t="n">
        <f aca="false">VALUE(LEFT(A2896,4))</f>
        <v>2023</v>
      </c>
      <c r="C2896" s="0" t="str">
        <f aca="false">"FY"&amp;IF(VALUE(MID(A2896,6,2))&gt;=4,VALUE(LEFT(A2896,4)),VALUE(LEFT(A2896,4))-1)&amp;"-"&amp;TEXT(MOD(IF(VALUE(MID(A2896,6,2))&gt;=4,VALUE(LEFT(A2896,4)),VALUE(LEFT(A2896,4))-1)+1,100),"00")</f>
        <v>FY2023-24</v>
      </c>
      <c r="D2896" s="0" t="s">
        <v>184</v>
      </c>
      <c r="E2896" s="0" t="s">
        <v>184</v>
      </c>
      <c r="F2896" s="0" t="str">
        <f aca="false">INDEX(Mapping!$B$2:$B$465,MATCH(E2896,Mapping!$A$2:$A$465,0))</f>
        <v>GMR KAMALANGA</v>
      </c>
      <c r="G2896" s="0" t="str">
        <f aca="false">INDEX(Mapping!$C$2:$C$465,MATCH(E2896,Mapping!$A$2:$A$465,0))</f>
        <v>GMR ENERGY</v>
      </c>
      <c r="H2896" s="2" t="n">
        <v>0.12</v>
      </c>
      <c r="I2896" s="3" t="n">
        <v>0.003</v>
      </c>
    </row>
    <row r="2897" customFormat="false" ht="15" hidden="false" customHeight="false" outlineLevel="0" collapsed="false">
      <c r="A2897" s="0" t="s">
        <v>234</v>
      </c>
      <c r="B2897" s="0" t="n">
        <f aca="false">VALUE(LEFT(A2897,4))</f>
        <v>2023</v>
      </c>
      <c r="C2897" s="0" t="str">
        <f aca="false">"FY"&amp;IF(VALUE(MID(A2897,6,2))&gt;=4,VALUE(LEFT(A2897,4)),VALUE(LEFT(A2897,4))-1)&amp;"-"&amp;TEXT(MOD(IF(VALUE(MID(A2897,6,2))&gt;=4,VALUE(LEFT(A2897,4)),VALUE(LEFT(A2897,4))-1)+1,100),"00")</f>
        <v>FY2023-24</v>
      </c>
      <c r="D2897" s="0" t="s">
        <v>515</v>
      </c>
      <c r="E2897" s="0" t="s">
        <v>515</v>
      </c>
      <c r="F2897" s="0" t="str">
        <f aca="false">INDEX(Mapping!$B$2:$B$465,MATCH(E2897,Mapping!$A$2:$A$465,0))</f>
        <v>SB_SLR</v>
      </c>
      <c r="G2897" s="0" t="str">
        <f aca="false">INDEX(Mapping!$C$2:$C$465,MATCH(E2897,Mapping!$A$2:$A$465,0))</f>
        <v>SB_SLR</v>
      </c>
      <c r="H2897" s="2" t="n">
        <v>0.09</v>
      </c>
      <c r="I2897" s="3" t="n">
        <v>0.002</v>
      </c>
    </row>
    <row r="2898" customFormat="false" ht="15" hidden="false" customHeight="false" outlineLevel="0" collapsed="false">
      <c r="A2898" s="0" t="s">
        <v>234</v>
      </c>
      <c r="B2898" s="0" t="n">
        <f aca="false">VALUE(LEFT(A2898,4))</f>
        <v>2023</v>
      </c>
      <c r="C2898" s="0" t="str">
        <f aca="false">"FY"&amp;IF(VALUE(MID(A2898,6,2))&gt;=4,VALUE(LEFT(A2898,4)),VALUE(LEFT(A2898,4))-1)&amp;"-"&amp;TEXT(MOD(IF(VALUE(MID(A2898,6,2))&gt;=4,VALUE(LEFT(A2898,4)),VALUE(LEFT(A2898,4))-1)+1,100),"00")</f>
        <v>FY2023-24</v>
      </c>
      <c r="D2898" s="0" t="s">
        <v>203</v>
      </c>
      <c r="E2898" s="0" t="s">
        <v>203</v>
      </c>
      <c r="F2898" s="0" t="str">
        <f aca="false">INDEX(Mapping!$B$2:$B$465,MATCH(E2898,Mapping!$A$2:$A$465,0))</f>
        <v>ADHUNIK POWER</v>
      </c>
      <c r="G2898" s="0" t="str">
        <f aca="false">INDEX(Mapping!$C$2:$C$465,MATCH(E2898,Mapping!$A$2:$A$465,0))</f>
        <v>ADHUNIK POWER</v>
      </c>
      <c r="H2898" s="2" t="n">
        <v>0.07</v>
      </c>
      <c r="I2898" s="3" t="n">
        <v>0.002</v>
      </c>
    </row>
    <row r="2899" customFormat="false" ht="15" hidden="false" customHeight="false" outlineLevel="0" collapsed="false">
      <c r="A2899" s="0" t="s">
        <v>234</v>
      </c>
      <c r="B2899" s="0" t="n">
        <f aca="false">VALUE(LEFT(A2899,4))</f>
        <v>2023</v>
      </c>
      <c r="C2899" s="0" t="str">
        <f aca="false">"FY"&amp;IF(VALUE(MID(A2899,6,2))&gt;=4,VALUE(LEFT(A2899,4)),VALUE(LEFT(A2899,4))-1)&amp;"-"&amp;TEXT(MOD(IF(VALUE(MID(A2899,6,2))&gt;=4,VALUE(LEFT(A2899,4)),VALUE(LEFT(A2899,4))-1)+1,100),"00")</f>
        <v>FY2023-24</v>
      </c>
      <c r="D2899" s="0" t="s">
        <v>163</v>
      </c>
      <c r="E2899" s="0" t="s">
        <v>163</v>
      </c>
      <c r="F2899" s="0" t="str">
        <f aca="false">INDEX(Mapping!$B$2:$B$465,MATCH(E2899,Mapping!$A$2:$A$465,0))</f>
        <v>NTPC STATIONS</v>
      </c>
      <c r="G2899" s="0" t="str">
        <f aca="false">INDEX(Mapping!$C$2:$C$465,MATCH(E2899,Mapping!$A$2:$A$465,0))</f>
        <v>NTPC GROUP</v>
      </c>
      <c r="H2899" s="2" t="n">
        <v>0.05</v>
      </c>
      <c r="I2899" s="3" t="n">
        <v>0.001</v>
      </c>
    </row>
    <row r="2900" customFormat="false" ht="15" hidden="false" customHeight="false" outlineLevel="0" collapsed="false">
      <c r="A2900" s="0" t="s">
        <v>234</v>
      </c>
      <c r="B2900" s="0" t="n">
        <f aca="false">VALUE(LEFT(A2900,4))</f>
        <v>2023</v>
      </c>
      <c r="C2900" s="0" t="str">
        <f aca="false">"FY"&amp;IF(VALUE(MID(A2900,6,2))&gt;=4,VALUE(LEFT(A2900,4)),VALUE(LEFT(A2900,4))-1)&amp;"-"&amp;TEXT(MOD(IF(VALUE(MID(A2900,6,2))&gt;=4,VALUE(LEFT(A2900,4)),VALUE(LEFT(A2900,4))-1)+1,100),"00")</f>
        <v>FY2023-24</v>
      </c>
      <c r="D2900" s="0" t="s">
        <v>42</v>
      </c>
      <c r="E2900" s="0" t="s">
        <v>42</v>
      </c>
      <c r="F2900" s="0" t="str">
        <f aca="false">INDEX(Mapping!$B$2:$B$465,MATCH(E2900,Mapping!$A$2:$A$465,0))</f>
        <v>PUNJAB</v>
      </c>
      <c r="G2900" s="0" t="str">
        <f aca="false">INDEX(Mapping!$C$2:$C$465,MATCH(E2900,Mapping!$A$2:$A$465,0))</f>
        <v>PUNJAB</v>
      </c>
      <c r="H2900" s="2" t="n">
        <v>0.04</v>
      </c>
      <c r="I2900" s="3" t="n">
        <v>0.001</v>
      </c>
    </row>
    <row r="2901" customFormat="false" ht="15" hidden="false" customHeight="false" outlineLevel="0" collapsed="false">
      <c r="A2901" s="0" t="s">
        <v>363</v>
      </c>
      <c r="B2901" s="0" t="n">
        <f aca="false">VALUE(LEFT(A2901,4))</f>
        <v>2023</v>
      </c>
      <c r="C2901" s="0" t="str">
        <f aca="false">"FY"&amp;IF(VALUE(MID(A2901,6,2))&gt;=4,VALUE(LEFT(A2901,4)),VALUE(LEFT(A2901,4))-1)&amp;"-"&amp;TEXT(MOD(IF(VALUE(MID(A2901,6,2))&gt;=4,VALUE(LEFT(A2901,4)),VALUE(LEFT(A2901,4))-1)+1,100),"00")</f>
        <v>FY2023-24</v>
      </c>
      <c r="D2901" s="0" t="s">
        <v>46</v>
      </c>
      <c r="E2901" s="0" t="s">
        <v>46</v>
      </c>
      <c r="F2901" s="0" t="str">
        <f aca="false">INDEX(Mapping!$B$2:$B$465,MATCH(E2901,Mapping!$A$2:$A$465,0))</f>
        <v>CHHATTISGARH</v>
      </c>
      <c r="G2901" s="0" t="str">
        <f aca="false">INDEX(Mapping!$C$2:$C$465,MATCH(E2901,Mapping!$A$2:$A$465,0))</f>
        <v>CHHATTISGARH</v>
      </c>
      <c r="H2901" s="2" t="n">
        <v>648.4</v>
      </c>
      <c r="I2901" s="3" t="n">
        <v>16.2</v>
      </c>
    </row>
    <row r="2902" customFormat="false" ht="15" hidden="false" customHeight="false" outlineLevel="0" collapsed="false">
      <c r="A2902" s="0" t="s">
        <v>363</v>
      </c>
      <c r="B2902" s="0" t="n">
        <f aca="false">VALUE(LEFT(A2902,4))</f>
        <v>2023</v>
      </c>
      <c r="C2902" s="0" t="str">
        <f aca="false">"FY"&amp;IF(VALUE(MID(A2902,6,2))&gt;=4,VALUE(LEFT(A2902,4)),VALUE(LEFT(A2902,4))-1)&amp;"-"&amp;TEXT(MOD(IF(VALUE(MID(A2902,6,2))&gt;=4,VALUE(LEFT(A2902,4)),VALUE(LEFT(A2902,4))-1)+1,100),"00")</f>
        <v>FY2023-24</v>
      </c>
      <c r="D2902" s="0" t="s">
        <v>36</v>
      </c>
      <c r="E2902" s="0" t="s">
        <v>36</v>
      </c>
      <c r="F2902" s="0" t="str">
        <f aca="false">INDEX(Mapping!$B$2:$B$465,MATCH(E2902,Mapping!$A$2:$A$465,0))</f>
        <v>UTTAR PRADESH</v>
      </c>
      <c r="G2902" s="0" t="str">
        <f aca="false">INDEX(Mapping!$C$2:$C$465,MATCH(E2902,Mapping!$A$2:$A$465,0))</f>
        <v>UTTAR PRADESH</v>
      </c>
      <c r="H2902" s="2" t="n">
        <v>402.17</v>
      </c>
      <c r="I2902" s="3" t="n">
        <v>10.05</v>
      </c>
    </row>
    <row r="2903" customFormat="false" ht="15" hidden="false" customHeight="false" outlineLevel="0" collapsed="false">
      <c r="A2903" s="0" t="s">
        <v>363</v>
      </c>
      <c r="B2903" s="0" t="n">
        <f aca="false">VALUE(LEFT(A2903,4))</f>
        <v>2023</v>
      </c>
      <c r="C2903" s="0" t="str">
        <f aca="false">"FY"&amp;IF(VALUE(MID(A2903,6,2))&gt;=4,VALUE(LEFT(A2903,4)),VALUE(LEFT(A2903,4))-1)&amp;"-"&amp;TEXT(MOD(IF(VALUE(MID(A2903,6,2))&gt;=4,VALUE(LEFT(A2903,4)),VALUE(LEFT(A2903,4))-1)+1,100),"00")</f>
        <v>FY2023-24</v>
      </c>
      <c r="D2903" s="0" t="s">
        <v>45</v>
      </c>
      <c r="E2903" s="0" t="s">
        <v>45</v>
      </c>
      <c r="F2903" s="0" t="str">
        <f aca="false">INDEX(Mapping!$B$2:$B$465,MATCH(E2903,Mapping!$A$2:$A$465,0))</f>
        <v>BIHAR</v>
      </c>
      <c r="G2903" s="0" t="str">
        <f aca="false">INDEX(Mapping!$C$2:$C$465,MATCH(E2903,Mapping!$A$2:$A$465,0))</f>
        <v>BIHAR</v>
      </c>
      <c r="H2903" s="2" t="n">
        <v>214.64</v>
      </c>
      <c r="I2903" s="3" t="n">
        <v>5.36</v>
      </c>
    </row>
    <row r="2904" customFormat="false" ht="15" hidden="false" customHeight="false" outlineLevel="0" collapsed="false">
      <c r="A2904" s="0" t="s">
        <v>363</v>
      </c>
      <c r="B2904" s="0" t="n">
        <f aca="false">VALUE(LEFT(A2904,4))</f>
        <v>2023</v>
      </c>
      <c r="C2904" s="0" t="str">
        <f aca="false">"FY"&amp;IF(VALUE(MID(A2904,6,2))&gt;=4,VALUE(LEFT(A2904,4)),VALUE(LEFT(A2904,4))-1)&amp;"-"&amp;TEXT(MOD(IF(VALUE(MID(A2904,6,2))&gt;=4,VALUE(LEFT(A2904,4)),VALUE(LEFT(A2904,4))-1)+1,100),"00")</f>
        <v>FY2023-24</v>
      </c>
      <c r="D2904" s="0" t="s">
        <v>35</v>
      </c>
      <c r="E2904" s="0" t="s">
        <v>35</v>
      </c>
      <c r="F2904" s="0" t="str">
        <f aca="false">INDEX(Mapping!$B$2:$B$465,MATCH(E2904,Mapping!$A$2:$A$465,0))</f>
        <v>TELANGANA</v>
      </c>
      <c r="G2904" s="0" t="str">
        <f aca="false">INDEX(Mapping!$C$2:$C$465,MATCH(E2904,Mapping!$A$2:$A$465,0))</f>
        <v>TELANGANA</v>
      </c>
      <c r="H2904" s="2" t="n">
        <v>184.56</v>
      </c>
      <c r="I2904" s="3" t="n">
        <v>4.61</v>
      </c>
    </row>
    <row r="2905" customFormat="false" ht="15" hidden="false" customHeight="false" outlineLevel="0" collapsed="false">
      <c r="A2905" s="0" t="s">
        <v>363</v>
      </c>
      <c r="B2905" s="0" t="n">
        <f aca="false">VALUE(LEFT(A2905,4))</f>
        <v>2023</v>
      </c>
      <c r="C2905" s="0" t="str">
        <f aca="false">"FY"&amp;IF(VALUE(MID(A2905,6,2))&gt;=4,VALUE(LEFT(A2905,4)),VALUE(LEFT(A2905,4))-1)&amp;"-"&amp;TEXT(MOD(IF(VALUE(MID(A2905,6,2))&gt;=4,VALUE(LEFT(A2905,4)),VALUE(LEFT(A2905,4))-1)+1,100),"00")</f>
        <v>FY2023-24</v>
      </c>
      <c r="D2905" s="0" t="s">
        <v>67</v>
      </c>
      <c r="E2905" s="0" t="s">
        <v>67</v>
      </c>
      <c r="F2905" s="0" t="str">
        <f aca="false">INDEX(Mapping!$B$2:$B$465,MATCH(E2905,Mapping!$A$2:$A$465,0))</f>
        <v>JINDAL POWER LTD - STAGE 2</v>
      </c>
      <c r="G2905" s="0" t="str">
        <f aca="false">INDEX(Mapping!$C$2:$C$465,MATCH(E2905,Mapping!$A$2:$A$465,0))</f>
        <v>JINDAL POWER LTD (BOTH STAGES)</v>
      </c>
      <c r="H2905" s="2" t="n">
        <v>183.8</v>
      </c>
      <c r="I2905" s="3" t="n">
        <v>4.59</v>
      </c>
    </row>
    <row r="2906" customFormat="false" ht="15" hidden="false" customHeight="false" outlineLevel="0" collapsed="false">
      <c r="A2906" s="0" t="s">
        <v>363</v>
      </c>
      <c r="B2906" s="0" t="n">
        <f aca="false">VALUE(LEFT(A2906,4))</f>
        <v>2023</v>
      </c>
      <c r="C2906" s="0" t="str">
        <f aca="false">"FY"&amp;IF(VALUE(MID(A2906,6,2))&gt;=4,VALUE(LEFT(A2906,4)),VALUE(LEFT(A2906,4))-1)&amp;"-"&amp;TEXT(MOD(IF(VALUE(MID(A2906,6,2))&gt;=4,VALUE(LEFT(A2906,4)),VALUE(LEFT(A2906,4))-1)+1,100),"00")</f>
        <v>FY2023-24</v>
      </c>
      <c r="D2906" s="0" t="s">
        <v>65</v>
      </c>
      <c r="E2906" s="0" t="s">
        <v>65</v>
      </c>
      <c r="F2906" s="0" t="str">
        <f aca="false">INDEX(Mapping!$B$2:$B$465,MATCH(E2906,Mapping!$A$2:$A$465,0))</f>
        <v>JAYPEE NIGRIE STPP</v>
      </c>
      <c r="G2906" s="0" t="str">
        <f aca="false">INDEX(Mapping!$C$2:$C$465,MATCH(E2906,Mapping!$A$2:$A$465,0))</f>
        <v>JAYPEE NIGRIE STPP</v>
      </c>
      <c r="H2906" s="2" t="n">
        <v>180.52</v>
      </c>
      <c r="I2906" s="3" t="n">
        <v>4.51</v>
      </c>
    </row>
    <row r="2907" customFormat="false" ht="15" hidden="false" customHeight="false" outlineLevel="0" collapsed="false">
      <c r="A2907" s="0" t="s">
        <v>363</v>
      </c>
      <c r="B2907" s="0" t="n">
        <f aca="false">VALUE(LEFT(A2907,4))</f>
        <v>2023</v>
      </c>
      <c r="C2907" s="0" t="str">
        <f aca="false">"FY"&amp;IF(VALUE(MID(A2907,6,2))&gt;=4,VALUE(LEFT(A2907,4)),VALUE(LEFT(A2907,4))-1)&amp;"-"&amp;TEXT(MOD(IF(VALUE(MID(A2907,6,2))&gt;=4,VALUE(LEFT(A2907,4)),VALUE(LEFT(A2907,4))-1)+1,100),"00")</f>
        <v>FY2023-24</v>
      </c>
      <c r="D2907" s="0" t="s">
        <v>48</v>
      </c>
      <c r="E2907" s="0" t="s">
        <v>48</v>
      </c>
      <c r="F2907" s="0" t="str">
        <f aca="false">INDEX(Mapping!$B$2:$B$465,MATCH(E2907,Mapping!$A$2:$A$465,0))</f>
        <v>DELHI</v>
      </c>
      <c r="G2907" s="0" t="str">
        <f aca="false">INDEX(Mapping!$C$2:$C$465,MATCH(E2907,Mapping!$A$2:$A$465,0))</f>
        <v>DELHI</v>
      </c>
      <c r="H2907" s="2" t="n">
        <v>179.47</v>
      </c>
      <c r="I2907" s="3" t="n">
        <v>4.49</v>
      </c>
    </row>
    <row r="2908" customFormat="false" ht="15" hidden="false" customHeight="false" outlineLevel="0" collapsed="false">
      <c r="A2908" s="0" t="s">
        <v>363</v>
      </c>
      <c r="B2908" s="0" t="n">
        <f aca="false">VALUE(LEFT(A2908,4))</f>
        <v>2023</v>
      </c>
      <c r="C2908" s="0" t="str">
        <f aca="false">"FY"&amp;IF(VALUE(MID(A2908,6,2))&gt;=4,VALUE(LEFT(A2908,4)),VALUE(LEFT(A2908,4))-1)&amp;"-"&amp;TEXT(MOD(IF(VALUE(MID(A2908,6,2))&gt;=4,VALUE(LEFT(A2908,4)),VALUE(LEFT(A2908,4))-1)+1,100),"00")</f>
        <v>FY2023-24</v>
      </c>
      <c r="D2908" s="0" t="s">
        <v>85</v>
      </c>
      <c r="E2908" s="0" t="s">
        <v>85</v>
      </c>
      <c r="F2908" s="0" t="str">
        <f aca="false">INDEX(Mapping!$B$2:$B$465,MATCH(E2908,Mapping!$A$2:$A$465,0))</f>
        <v>ADANI POWER - RAIPUR TPP (EX-GMR CHHATTISGARH)</v>
      </c>
      <c r="G2908" s="0" t="str">
        <f aca="false">INDEX(Mapping!$C$2:$C$465,MATCH(E2908,Mapping!$A$2:$A$465,0))</f>
        <v>ADANI POWER (ALL PLANTS)</v>
      </c>
      <c r="H2908" s="2" t="n">
        <v>138.2</v>
      </c>
      <c r="I2908" s="3" t="n">
        <v>3.45</v>
      </c>
    </row>
    <row r="2909" customFormat="false" ht="15" hidden="false" customHeight="false" outlineLevel="0" collapsed="false">
      <c r="A2909" s="0" t="s">
        <v>363</v>
      </c>
      <c r="B2909" s="0" t="n">
        <f aca="false">VALUE(LEFT(A2909,4))</f>
        <v>2023</v>
      </c>
      <c r="C2909" s="0" t="str">
        <f aca="false">"FY"&amp;IF(VALUE(MID(A2909,6,2))&gt;=4,VALUE(LEFT(A2909,4)),VALUE(LEFT(A2909,4))-1)&amp;"-"&amp;TEXT(MOD(IF(VALUE(MID(A2909,6,2))&gt;=4,VALUE(LEFT(A2909,4)),VALUE(LEFT(A2909,4))-1)+1,100),"00")</f>
        <v>FY2023-24</v>
      </c>
      <c r="D2909" s="0" t="s">
        <v>72</v>
      </c>
      <c r="E2909" s="0" t="s">
        <v>72</v>
      </c>
      <c r="F2909" s="0" t="str">
        <f aca="false">INDEX(Mapping!$B$2:$B$465,MATCH(E2909,Mapping!$A$2:$A$465,0))</f>
        <v>JINDAL POWER LTD - STAGE 1</v>
      </c>
      <c r="G2909" s="0" t="str">
        <f aca="false">INDEX(Mapping!$C$2:$C$465,MATCH(E2909,Mapping!$A$2:$A$465,0))</f>
        <v>JINDAL POWER LTD (BOTH STAGES)</v>
      </c>
      <c r="H2909" s="2" t="n">
        <v>128.12</v>
      </c>
      <c r="I2909" s="3" t="n">
        <v>3.2</v>
      </c>
    </row>
    <row r="2910" customFormat="false" ht="15" hidden="false" customHeight="false" outlineLevel="0" collapsed="false">
      <c r="A2910" s="0" t="s">
        <v>363</v>
      </c>
      <c r="B2910" s="0" t="n">
        <f aca="false">VALUE(LEFT(A2910,4))</f>
        <v>2023</v>
      </c>
      <c r="C2910" s="0" t="str">
        <f aca="false">"FY"&amp;IF(VALUE(MID(A2910,6,2))&gt;=4,VALUE(LEFT(A2910,4)),VALUE(LEFT(A2910,4))-1)&amp;"-"&amp;TEXT(MOD(IF(VALUE(MID(A2910,6,2))&gt;=4,VALUE(LEFT(A2910,4)),VALUE(LEFT(A2910,4))-1)+1,100),"00")</f>
        <v>FY2023-24</v>
      </c>
      <c r="D2910" s="0" t="s">
        <v>89</v>
      </c>
      <c r="E2910" s="0" t="s">
        <v>89</v>
      </c>
      <c r="F2910" s="0" t="str">
        <f aca="false">INDEX(Mapping!$B$2:$B$465,MATCH(E2910,Mapping!$A$2:$A$465,0))</f>
        <v>MB POWER (MP)</v>
      </c>
      <c r="G2910" s="0" t="str">
        <f aca="false">INDEX(Mapping!$C$2:$C$465,MATCH(E2910,Mapping!$A$2:$A$465,0))</f>
        <v>MB POWER (MP)</v>
      </c>
      <c r="H2910" s="2" t="n">
        <v>125.17</v>
      </c>
      <c r="I2910" s="3" t="n">
        <v>3.13</v>
      </c>
    </row>
    <row r="2911" customFormat="false" ht="15" hidden="false" customHeight="false" outlineLevel="0" collapsed="false">
      <c r="A2911" s="0" t="s">
        <v>363</v>
      </c>
      <c r="B2911" s="0" t="n">
        <f aca="false">VALUE(LEFT(A2911,4))</f>
        <v>2023</v>
      </c>
      <c r="C2911" s="0" t="str">
        <f aca="false">"FY"&amp;IF(VALUE(MID(A2911,6,2))&gt;=4,VALUE(LEFT(A2911,4)),VALUE(LEFT(A2911,4))-1)&amp;"-"&amp;TEXT(MOD(IF(VALUE(MID(A2911,6,2))&gt;=4,VALUE(LEFT(A2911,4)),VALUE(LEFT(A2911,4))-1)+1,100),"00")</f>
        <v>FY2023-24</v>
      </c>
      <c r="D2911" s="0" t="s">
        <v>79</v>
      </c>
      <c r="E2911" s="0" t="s">
        <v>79</v>
      </c>
      <c r="F2911" s="0" t="str">
        <f aca="false">INDEX(Mapping!$B$2:$B$465,MATCH(E2911,Mapping!$A$2:$A$465,0))</f>
        <v>MAHAN ENERGEN (EX-ESSAR POWER MP)</v>
      </c>
      <c r="G2911" s="0" t="str">
        <f aca="false">INDEX(Mapping!$C$2:$C$465,MATCH(E2911,Mapping!$A$2:$A$465,0))</f>
        <v>ADANI POWER (ALL PLANTS)</v>
      </c>
      <c r="H2911" s="2" t="n">
        <v>98.11</v>
      </c>
      <c r="I2911" s="3" t="n">
        <v>2.45</v>
      </c>
    </row>
    <row r="2912" customFormat="false" ht="15" hidden="false" customHeight="false" outlineLevel="0" collapsed="false">
      <c r="A2912" s="0" t="s">
        <v>363</v>
      </c>
      <c r="B2912" s="0" t="n">
        <f aca="false">VALUE(LEFT(A2912,4))</f>
        <v>2023</v>
      </c>
      <c r="C2912" s="0" t="str">
        <f aca="false">"FY"&amp;IF(VALUE(MID(A2912,6,2))&gt;=4,VALUE(LEFT(A2912,4)),VALUE(LEFT(A2912,4))-1)&amp;"-"&amp;TEXT(MOD(IF(VALUE(MID(A2912,6,2))&gt;=4,VALUE(LEFT(A2912,4)),VALUE(LEFT(A2912,4))-1)+1,100),"00")</f>
        <v>FY2023-24</v>
      </c>
      <c r="D2912" s="0" t="s">
        <v>84</v>
      </c>
      <c r="E2912" s="0" t="s">
        <v>84</v>
      </c>
      <c r="F2912" s="0" t="str">
        <f aca="false">INDEX(Mapping!$B$2:$B$465,MATCH(E2912,Mapping!$A$2:$A$465,0))</f>
        <v>DB POWER</v>
      </c>
      <c r="G2912" s="0" t="str">
        <f aca="false">INDEX(Mapping!$C$2:$C$465,MATCH(E2912,Mapping!$A$2:$A$465,0))</f>
        <v>DB POWER</v>
      </c>
      <c r="H2912" s="2" t="n">
        <v>94.77</v>
      </c>
      <c r="I2912" s="3" t="n">
        <v>2.37</v>
      </c>
    </row>
    <row r="2913" customFormat="false" ht="15" hidden="false" customHeight="false" outlineLevel="0" collapsed="false">
      <c r="A2913" s="0" t="s">
        <v>363</v>
      </c>
      <c r="B2913" s="0" t="n">
        <f aca="false">VALUE(LEFT(A2913,4))</f>
        <v>2023</v>
      </c>
      <c r="C2913" s="0" t="str">
        <f aca="false">"FY"&amp;IF(VALUE(MID(A2913,6,2))&gt;=4,VALUE(LEFT(A2913,4)),VALUE(LEFT(A2913,4))-1)&amp;"-"&amp;TEXT(MOD(IF(VALUE(MID(A2913,6,2))&gt;=4,VALUE(LEFT(A2913,4)),VALUE(LEFT(A2913,4))-1)+1,100),"00")</f>
        <v>FY2023-24</v>
      </c>
      <c r="D2913" s="0" t="s">
        <v>158</v>
      </c>
      <c r="E2913" s="0" t="s">
        <v>158</v>
      </c>
      <c r="F2913" s="0" t="str">
        <f aca="false">INDEX(Mapping!$B$2:$B$465,MATCH(E2913,Mapping!$A$2:$A$465,0))</f>
        <v>TEESTA URJA (TEESTA-III HEP)</v>
      </c>
      <c r="G2913" s="0" t="str">
        <f aca="false">INDEX(Mapping!$C$2:$C$465,MATCH(E2913,Mapping!$A$2:$A$465,0))</f>
        <v>TEESTA URJA (TEESTA-III HEP)</v>
      </c>
      <c r="H2913" s="2" t="n">
        <v>87.57</v>
      </c>
      <c r="I2913" s="3" t="n">
        <v>2.19</v>
      </c>
    </row>
    <row r="2914" customFormat="false" ht="15" hidden="false" customHeight="false" outlineLevel="0" collapsed="false">
      <c r="A2914" s="0" t="s">
        <v>363</v>
      </c>
      <c r="B2914" s="0" t="n">
        <f aca="false">VALUE(LEFT(A2914,4))</f>
        <v>2023</v>
      </c>
      <c r="C2914" s="0" t="str">
        <f aca="false">"FY"&amp;IF(VALUE(MID(A2914,6,2))&gt;=4,VALUE(LEFT(A2914,4)),VALUE(LEFT(A2914,4))-1)&amp;"-"&amp;TEXT(MOD(IF(VALUE(MID(A2914,6,2))&gt;=4,VALUE(LEFT(A2914,4)),VALUE(LEFT(A2914,4))-1)+1,100),"00")</f>
        <v>FY2023-24</v>
      </c>
      <c r="D2914" s="0" t="s">
        <v>53</v>
      </c>
      <c r="E2914" s="0" t="s">
        <v>53</v>
      </c>
      <c r="F2914" s="0" t="str">
        <f aca="false">INDEX(Mapping!$B$2:$B$465,MATCH(E2914,Mapping!$A$2:$A$465,0))</f>
        <v>HIMACHAL PRADESH</v>
      </c>
      <c r="G2914" s="0" t="str">
        <f aca="false">INDEX(Mapping!$C$2:$C$465,MATCH(E2914,Mapping!$A$2:$A$465,0))</f>
        <v>HIMACHAL PRADESH</v>
      </c>
      <c r="H2914" s="2" t="n">
        <v>85.64</v>
      </c>
      <c r="I2914" s="3" t="n">
        <v>2.14</v>
      </c>
    </row>
    <row r="2915" customFormat="false" ht="15" hidden="false" customHeight="false" outlineLevel="0" collapsed="false">
      <c r="A2915" s="0" t="s">
        <v>363</v>
      </c>
      <c r="B2915" s="0" t="n">
        <f aca="false">VALUE(LEFT(A2915,4))</f>
        <v>2023</v>
      </c>
      <c r="C2915" s="0" t="str">
        <f aca="false">"FY"&amp;IF(VALUE(MID(A2915,6,2))&gt;=4,VALUE(LEFT(A2915,4)),VALUE(LEFT(A2915,4))-1)&amp;"-"&amp;TEXT(MOD(IF(VALUE(MID(A2915,6,2))&gt;=4,VALUE(LEFT(A2915,4)),VALUE(LEFT(A2915,4))-1)+1,100),"00")</f>
        <v>FY2023-24</v>
      </c>
      <c r="D2915" s="0" t="s">
        <v>44</v>
      </c>
      <c r="E2915" s="0" t="s">
        <v>44</v>
      </c>
      <c r="F2915" s="0" t="str">
        <f aca="false">INDEX(Mapping!$B$2:$B$465,MATCH(E2915,Mapping!$A$2:$A$465,0))</f>
        <v>HARYANA</v>
      </c>
      <c r="G2915" s="0" t="str">
        <f aca="false">INDEX(Mapping!$C$2:$C$465,MATCH(E2915,Mapping!$A$2:$A$465,0))</f>
        <v>HARYANA</v>
      </c>
      <c r="H2915" s="2" t="n">
        <v>77.55</v>
      </c>
      <c r="I2915" s="3" t="n">
        <v>1.94</v>
      </c>
    </row>
    <row r="2916" customFormat="false" ht="15" hidden="false" customHeight="false" outlineLevel="0" collapsed="false">
      <c r="A2916" s="0" t="s">
        <v>363</v>
      </c>
      <c r="B2916" s="0" t="n">
        <f aca="false">VALUE(LEFT(A2916,4))</f>
        <v>2023</v>
      </c>
      <c r="C2916" s="0" t="str">
        <f aca="false">"FY"&amp;IF(VALUE(MID(A2916,6,2))&gt;=4,VALUE(LEFT(A2916,4)),VALUE(LEFT(A2916,4))-1)&amp;"-"&amp;TEXT(MOD(IF(VALUE(MID(A2916,6,2))&gt;=4,VALUE(LEFT(A2916,4)),VALUE(LEFT(A2916,4))-1)+1,100),"00")</f>
        <v>FY2023-24</v>
      </c>
      <c r="D2916" s="0" t="s">
        <v>42</v>
      </c>
      <c r="E2916" s="0" t="s">
        <v>42</v>
      </c>
      <c r="F2916" s="0" t="str">
        <f aca="false">INDEX(Mapping!$B$2:$B$465,MATCH(E2916,Mapping!$A$2:$A$465,0))</f>
        <v>PUNJAB</v>
      </c>
      <c r="G2916" s="0" t="str">
        <f aca="false">INDEX(Mapping!$C$2:$C$465,MATCH(E2916,Mapping!$A$2:$A$465,0))</f>
        <v>PUNJAB</v>
      </c>
      <c r="H2916" s="2" t="n">
        <v>73.5</v>
      </c>
      <c r="I2916" s="3" t="n">
        <v>1.84</v>
      </c>
    </row>
    <row r="2917" customFormat="false" ht="15" hidden="false" customHeight="false" outlineLevel="0" collapsed="false">
      <c r="A2917" s="0" t="s">
        <v>363</v>
      </c>
      <c r="B2917" s="0" t="n">
        <f aca="false">VALUE(LEFT(A2917,4))</f>
        <v>2023</v>
      </c>
      <c r="C2917" s="0" t="str">
        <f aca="false">"FY"&amp;IF(VALUE(MID(A2917,6,2))&gt;=4,VALUE(LEFT(A2917,4)),VALUE(LEFT(A2917,4))-1)&amp;"-"&amp;TEXT(MOD(IF(VALUE(MID(A2917,6,2))&gt;=4,VALUE(LEFT(A2917,4)),VALUE(LEFT(A2917,4))-1)+1,100),"00")</f>
        <v>FY2023-24</v>
      </c>
      <c r="D2917" s="0" t="s">
        <v>56</v>
      </c>
      <c r="E2917" s="0" t="s">
        <v>56</v>
      </c>
      <c r="F2917" s="0" t="str">
        <f aca="false">INDEX(Mapping!$B$2:$B$465,MATCH(E2917,Mapping!$A$2:$A$465,0))</f>
        <v>UTTARAKHAND</v>
      </c>
      <c r="G2917" s="0" t="str">
        <f aca="false">INDEX(Mapping!$C$2:$C$465,MATCH(E2917,Mapping!$A$2:$A$465,0))</f>
        <v>UTTARAKHAND</v>
      </c>
      <c r="H2917" s="2" t="n">
        <v>65.16</v>
      </c>
      <c r="I2917" s="3" t="n">
        <v>1.63</v>
      </c>
    </row>
    <row r="2918" customFormat="false" ht="15" hidden="false" customHeight="false" outlineLevel="0" collapsed="false">
      <c r="A2918" s="0" t="s">
        <v>363</v>
      </c>
      <c r="B2918" s="0" t="n">
        <f aca="false">VALUE(LEFT(A2918,4))</f>
        <v>2023</v>
      </c>
      <c r="C2918" s="0" t="str">
        <f aca="false">"FY"&amp;IF(VALUE(MID(A2918,6,2))&gt;=4,VALUE(LEFT(A2918,4)),VALUE(LEFT(A2918,4))-1)&amp;"-"&amp;TEXT(MOD(IF(VALUE(MID(A2918,6,2))&gt;=4,VALUE(LEFT(A2918,4)),VALUE(LEFT(A2918,4))-1)+1,100),"00")</f>
        <v>FY2023-24</v>
      </c>
      <c r="D2918" s="0" t="s">
        <v>49</v>
      </c>
      <c r="E2918" s="0" t="s">
        <v>49</v>
      </c>
      <c r="F2918" s="0" t="str">
        <f aca="false">INDEX(Mapping!$B$2:$B$465,MATCH(E2918,Mapping!$A$2:$A$465,0))</f>
        <v>MADHYA PRADESH</v>
      </c>
      <c r="G2918" s="0" t="str">
        <f aca="false">INDEX(Mapping!$C$2:$C$465,MATCH(E2918,Mapping!$A$2:$A$465,0))</f>
        <v>MADHYA PRADESH</v>
      </c>
      <c r="H2918" s="2" t="n">
        <v>64.02</v>
      </c>
      <c r="I2918" s="3" t="n">
        <v>1.6</v>
      </c>
    </row>
    <row r="2919" customFormat="false" ht="15" hidden="false" customHeight="false" outlineLevel="0" collapsed="false">
      <c r="A2919" s="0" t="s">
        <v>363</v>
      </c>
      <c r="B2919" s="0" t="n">
        <f aca="false">VALUE(LEFT(A2919,4))</f>
        <v>2023</v>
      </c>
      <c r="C2919" s="0" t="str">
        <f aca="false">"FY"&amp;IF(VALUE(MID(A2919,6,2))&gt;=4,VALUE(LEFT(A2919,4)),VALUE(LEFT(A2919,4))-1)&amp;"-"&amp;TEXT(MOD(IF(VALUE(MID(A2919,6,2))&gt;=4,VALUE(LEFT(A2919,4)),VALUE(LEFT(A2919,4))-1)+1,100),"00")</f>
        <v>FY2023-24</v>
      </c>
      <c r="D2919" s="0" t="s">
        <v>41</v>
      </c>
      <c r="E2919" s="0" t="s">
        <v>41</v>
      </c>
      <c r="F2919" s="0" t="str">
        <f aca="false">INDEX(Mapping!$B$2:$B$465,MATCH(E2919,Mapping!$A$2:$A$465,0))</f>
        <v>RAJASTHAN</v>
      </c>
      <c r="G2919" s="0" t="str">
        <f aca="false">INDEX(Mapping!$C$2:$C$465,MATCH(E2919,Mapping!$A$2:$A$465,0))</f>
        <v>RAJASTHAN</v>
      </c>
      <c r="H2919" s="2" t="n">
        <v>60.98</v>
      </c>
      <c r="I2919" s="3" t="n">
        <v>1.52</v>
      </c>
    </row>
    <row r="2920" customFormat="false" ht="15" hidden="false" customHeight="false" outlineLevel="0" collapsed="false">
      <c r="A2920" s="0" t="s">
        <v>363</v>
      </c>
      <c r="B2920" s="0" t="n">
        <f aca="false">VALUE(LEFT(A2920,4))</f>
        <v>2023</v>
      </c>
      <c r="C2920" s="0" t="str">
        <f aca="false">"FY"&amp;IF(VALUE(MID(A2920,6,2))&gt;=4,VALUE(LEFT(A2920,4)),VALUE(LEFT(A2920,4))-1)&amp;"-"&amp;TEXT(MOD(IF(VALUE(MID(A2920,6,2))&gt;=4,VALUE(LEFT(A2920,4)),VALUE(LEFT(A2920,4))-1)+1,100),"00")</f>
        <v>FY2023-24</v>
      </c>
      <c r="D2920" s="0" t="s">
        <v>155</v>
      </c>
      <c r="E2920" s="0" t="s">
        <v>155</v>
      </c>
      <c r="F2920" s="0" t="str">
        <f aca="false">INDEX(Mapping!$B$2:$B$465,MATCH(E2920,Mapping!$A$2:$A$465,0))</f>
        <v>SKS POWER</v>
      </c>
      <c r="G2920" s="0" t="str">
        <f aca="false">INDEX(Mapping!$C$2:$C$465,MATCH(E2920,Mapping!$A$2:$A$465,0))</f>
        <v>SKS POWER</v>
      </c>
      <c r="H2920" s="2" t="n">
        <v>57.76</v>
      </c>
      <c r="I2920" s="3" t="n">
        <v>1.44</v>
      </c>
    </row>
    <row r="2921" customFormat="false" ht="15" hidden="false" customHeight="false" outlineLevel="0" collapsed="false">
      <c r="A2921" s="0" t="s">
        <v>363</v>
      </c>
      <c r="B2921" s="0" t="n">
        <f aca="false">VALUE(LEFT(A2921,4))</f>
        <v>2023</v>
      </c>
      <c r="C2921" s="0" t="str">
        <f aca="false">"FY"&amp;IF(VALUE(MID(A2921,6,2))&gt;=4,VALUE(LEFT(A2921,4)),VALUE(LEFT(A2921,4))-1)&amp;"-"&amp;TEXT(MOD(IF(VALUE(MID(A2921,6,2))&gt;=4,VALUE(LEFT(A2921,4)),VALUE(LEFT(A2921,4))-1)+1,100),"00")</f>
        <v>FY2023-24</v>
      </c>
      <c r="D2921" s="0" t="s">
        <v>145</v>
      </c>
      <c r="E2921" s="0" t="s">
        <v>145</v>
      </c>
      <c r="F2921" s="0" t="str">
        <f aca="false">INDEX(Mapping!$B$2:$B$465,MATCH(E2921,Mapping!$A$2:$A$465,0))</f>
        <v>JSPL - DCPP</v>
      </c>
      <c r="G2921" s="0" t="str">
        <f aca="false">INDEX(Mapping!$C$2:$C$465,MATCH(E2921,Mapping!$A$2:$A$465,0))</f>
        <v>JSPL</v>
      </c>
      <c r="H2921" s="2" t="n">
        <v>52.32</v>
      </c>
      <c r="I2921" s="3" t="n">
        <v>1.31</v>
      </c>
    </row>
    <row r="2922" customFormat="false" ht="15" hidden="false" customHeight="false" outlineLevel="0" collapsed="false">
      <c r="A2922" s="0" t="s">
        <v>363</v>
      </c>
      <c r="B2922" s="0" t="n">
        <f aca="false">VALUE(LEFT(A2922,4))</f>
        <v>2023</v>
      </c>
      <c r="C2922" s="0" t="str">
        <f aca="false">"FY"&amp;IF(VALUE(MID(A2922,6,2))&gt;=4,VALUE(LEFT(A2922,4)),VALUE(LEFT(A2922,4))-1)&amp;"-"&amp;TEXT(MOD(IF(VALUE(MID(A2922,6,2))&gt;=4,VALUE(LEFT(A2922,4)),VALUE(LEFT(A2922,4))-1)+1,100),"00")</f>
        <v>FY2023-24</v>
      </c>
      <c r="D2922" s="0" t="s">
        <v>37</v>
      </c>
      <c r="E2922" s="0" t="s">
        <v>37</v>
      </c>
      <c r="F2922" s="0" t="str">
        <f aca="false">INDEX(Mapping!$B$2:$B$465,MATCH(E2922,Mapping!$A$2:$A$465,0))</f>
        <v>MAHARASHTRA</v>
      </c>
      <c r="G2922" s="0" t="str">
        <f aca="false">INDEX(Mapping!$C$2:$C$465,MATCH(E2922,Mapping!$A$2:$A$465,0))</f>
        <v>MAHARASHTRA</v>
      </c>
      <c r="H2922" s="2" t="n">
        <v>49.59</v>
      </c>
      <c r="I2922" s="3" t="n">
        <v>1.24</v>
      </c>
    </row>
    <row r="2923" customFormat="false" ht="15" hidden="false" customHeight="false" outlineLevel="0" collapsed="false">
      <c r="A2923" s="0" t="s">
        <v>363</v>
      </c>
      <c r="B2923" s="0" t="n">
        <f aca="false">VALUE(LEFT(A2923,4))</f>
        <v>2023</v>
      </c>
      <c r="C2923" s="0" t="str">
        <f aca="false">"FY"&amp;IF(VALUE(MID(A2923,6,2))&gt;=4,VALUE(LEFT(A2923,4)),VALUE(LEFT(A2923,4))-1)&amp;"-"&amp;TEXT(MOD(IF(VALUE(MID(A2923,6,2))&gt;=4,VALUE(LEFT(A2923,4)),VALUE(LEFT(A2923,4))-1)+1,100),"00")</f>
        <v>FY2023-24</v>
      </c>
      <c r="D2923" s="0" t="s">
        <v>40</v>
      </c>
      <c r="E2923" s="0" t="s">
        <v>40</v>
      </c>
      <c r="F2923" s="0" t="str">
        <f aca="false">INDEX(Mapping!$B$2:$B$465,MATCH(E2923,Mapping!$A$2:$A$465,0))</f>
        <v>TAMIL NADU</v>
      </c>
      <c r="G2923" s="0" t="str">
        <f aca="false">INDEX(Mapping!$C$2:$C$465,MATCH(E2923,Mapping!$A$2:$A$465,0))</f>
        <v>TAMIL NADU</v>
      </c>
      <c r="H2923" s="2" t="n">
        <v>46.51</v>
      </c>
      <c r="I2923" s="3" t="n">
        <v>1.16</v>
      </c>
    </row>
    <row r="2924" customFormat="false" ht="15" hidden="false" customHeight="false" outlineLevel="0" collapsed="false">
      <c r="A2924" s="0" t="s">
        <v>363</v>
      </c>
      <c r="B2924" s="0" t="n">
        <f aca="false">VALUE(LEFT(A2924,4))</f>
        <v>2023</v>
      </c>
      <c r="C2924" s="0" t="str">
        <f aca="false">"FY"&amp;IF(VALUE(MID(A2924,6,2))&gt;=4,VALUE(LEFT(A2924,4)),VALUE(LEFT(A2924,4))-1)&amp;"-"&amp;TEXT(MOD(IF(VALUE(MID(A2924,6,2))&gt;=4,VALUE(LEFT(A2924,4)),VALUE(LEFT(A2924,4))-1)+1,100),"00")</f>
        <v>FY2023-24</v>
      </c>
      <c r="D2924" s="0" t="s">
        <v>82</v>
      </c>
      <c r="E2924" s="0" t="s">
        <v>82</v>
      </c>
      <c r="F2924" s="0" t="str">
        <f aca="false">INDEX(Mapping!$B$2:$B$465,MATCH(E2924,Mapping!$A$2:$A$465,0))</f>
        <v>JINDAL INDIA THERMAL POWER (JITPL)</v>
      </c>
      <c r="G2924" s="0" t="str">
        <f aca="false">INDEX(Mapping!$C$2:$C$465,MATCH(E2924,Mapping!$A$2:$A$465,0))</f>
        <v>JINDAL INDIA THERMAL POWER (JITPL)</v>
      </c>
      <c r="H2924" s="2" t="n">
        <v>45.52</v>
      </c>
      <c r="I2924" s="3" t="n">
        <v>1.14</v>
      </c>
    </row>
    <row r="2925" customFormat="false" ht="15" hidden="false" customHeight="false" outlineLevel="0" collapsed="false">
      <c r="A2925" s="0" t="s">
        <v>363</v>
      </c>
      <c r="B2925" s="0" t="n">
        <f aca="false">VALUE(LEFT(A2925,4))</f>
        <v>2023</v>
      </c>
      <c r="C2925" s="0" t="str">
        <f aca="false">"FY"&amp;IF(VALUE(MID(A2925,6,2))&gt;=4,VALUE(LEFT(A2925,4)),VALUE(LEFT(A2925,4))-1)&amp;"-"&amp;TEXT(MOD(IF(VALUE(MID(A2925,6,2))&gt;=4,VALUE(LEFT(A2925,4)),VALUE(LEFT(A2925,4))-1)+1,100),"00")</f>
        <v>FY2023-24</v>
      </c>
      <c r="D2925" s="0" t="s">
        <v>31</v>
      </c>
      <c r="E2925" s="0" t="s">
        <v>31</v>
      </c>
      <c r="F2925" s="0" t="str">
        <f aca="false">INDEX(Mapping!$B$2:$B$465,MATCH(E2925,Mapping!$A$2:$A$465,0))</f>
        <v>GUJARAT</v>
      </c>
      <c r="G2925" s="0" t="str">
        <f aca="false">INDEX(Mapping!$C$2:$C$465,MATCH(E2925,Mapping!$A$2:$A$465,0))</f>
        <v>GUJARAT</v>
      </c>
      <c r="H2925" s="2" t="n">
        <v>42.43</v>
      </c>
      <c r="I2925" s="3" t="n">
        <v>1.06</v>
      </c>
    </row>
    <row r="2926" customFormat="false" ht="15" hidden="false" customHeight="false" outlineLevel="0" collapsed="false">
      <c r="A2926" s="0" t="s">
        <v>363</v>
      </c>
      <c r="B2926" s="0" t="n">
        <f aca="false">VALUE(LEFT(A2926,4))</f>
        <v>2023</v>
      </c>
      <c r="C2926" s="0" t="str">
        <f aca="false">"FY"&amp;IF(VALUE(MID(A2926,6,2))&gt;=4,VALUE(LEFT(A2926,4)),VALUE(LEFT(A2926,4))-1)&amp;"-"&amp;TEXT(MOD(IF(VALUE(MID(A2926,6,2))&gt;=4,VALUE(LEFT(A2926,4)),VALUE(LEFT(A2926,4))-1)+1,100),"00")</f>
        <v>FY2023-24</v>
      </c>
      <c r="D2926" s="0" t="s">
        <v>43</v>
      </c>
      <c r="E2926" s="0" t="s">
        <v>43</v>
      </c>
      <c r="F2926" s="0" t="str">
        <f aca="false">INDEX(Mapping!$B$2:$B$465,MATCH(E2926,Mapping!$A$2:$A$465,0))</f>
        <v>ODISHA</v>
      </c>
      <c r="G2926" s="0" t="str">
        <f aca="false">INDEX(Mapping!$C$2:$C$465,MATCH(E2926,Mapping!$A$2:$A$465,0))</f>
        <v>ODISHA</v>
      </c>
      <c r="H2926" s="2" t="n">
        <v>40.67</v>
      </c>
      <c r="I2926" s="3" t="n">
        <v>1.02</v>
      </c>
    </row>
    <row r="2927" customFormat="false" ht="15" hidden="false" customHeight="false" outlineLevel="0" collapsed="false">
      <c r="A2927" s="0" t="s">
        <v>363</v>
      </c>
      <c r="B2927" s="0" t="n">
        <f aca="false">VALUE(LEFT(A2927,4))</f>
        <v>2023</v>
      </c>
      <c r="C2927" s="0" t="str">
        <f aca="false">"FY"&amp;IF(VALUE(MID(A2927,6,2))&gt;=4,VALUE(LEFT(A2927,4)),VALUE(LEFT(A2927,4))-1)&amp;"-"&amp;TEXT(MOD(IF(VALUE(MID(A2927,6,2))&gt;=4,VALUE(LEFT(A2927,4)),VALUE(LEFT(A2927,4))-1)+1,100),"00")</f>
        <v>FY2023-24</v>
      </c>
      <c r="D2927" s="0" t="s">
        <v>152</v>
      </c>
      <c r="E2927" s="0" t="s">
        <v>152</v>
      </c>
      <c r="F2927" s="0" t="str">
        <f aca="false">INDEX(Mapping!$B$2:$B$465,MATCH(E2927,Mapping!$A$2:$A$465,0))</f>
        <v>CHANDIGARH</v>
      </c>
      <c r="G2927" s="0" t="str">
        <f aca="false">INDEX(Mapping!$C$2:$C$465,MATCH(E2927,Mapping!$A$2:$A$465,0))</f>
        <v>CHANDIGARH</v>
      </c>
      <c r="H2927" s="2" t="n">
        <v>39.75</v>
      </c>
      <c r="I2927" s="3" t="n">
        <v>0.99</v>
      </c>
    </row>
    <row r="2928" customFormat="false" ht="15" hidden="false" customHeight="false" outlineLevel="0" collapsed="false">
      <c r="A2928" s="0" t="s">
        <v>363</v>
      </c>
      <c r="B2928" s="0" t="n">
        <f aca="false">VALUE(LEFT(A2928,4))</f>
        <v>2023</v>
      </c>
      <c r="C2928" s="0" t="str">
        <f aca="false">"FY"&amp;IF(VALUE(MID(A2928,6,2))&gt;=4,VALUE(LEFT(A2928,4)),VALUE(LEFT(A2928,4))-1)&amp;"-"&amp;TEXT(MOD(IF(VALUE(MID(A2928,6,2))&gt;=4,VALUE(LEFT(A2928,4)),VALUE(LEFT(A2928,4))-1)+1,100),"00")</f>
        <v>FY2023-24</v>
      </c>
      <c r="D2928" s="0" t="s">
        <v>57</v>
      </c>
      <c r="E2928" s="0" t="s">
        <v>57</v>
      </c>
      <c r="F2928" s="0" t="str">
        <f aca="false">INDEX(Mapping!$B$2:$B$465,MATCH(E2928,Mapping!$A$2:$A$465,0))</f>
        <v>SEIL ENERGY INDIA (EX-SEMBCORP)</v>
      </c>
      <c r="G2928" s="0" t="str">
        <f aca="false">INDEX(Mapping!$C$2:$C$465,MATCH(E2928,Mapping!$A$2:$A$465,0))</f>
        <v>SEIL ENERGY INDIA</v>
      </c>
      <c r="H2928" s="2" t="n">
        <v>39.14</v>
      </c>
      <c r="I2928" s="3" t="n">
        <v>0.98</v>
      </c>
    </row>
    <row r="2929" customFormat="false" ht="15" hidden="false" customHeight="false" outlineLevel="0" collapsed="false">
      <c r="A2929" s="0" t="s">
        <v>363</v>
      </c>
      <c r="B2929" s="0" t="n">
        <f aca="false">VALUE(LEFT(A2929,4))</f>
        <v>2023</v>
      </c>
      <c r="C2929" s="0" t="str">
        <f aca="false">"FY"&amp;IF(VALUE(MID(A2929,6,2))&gt;=4,VALUE(LEFT(A2929,4)),VALUE(LEFT(A2929,4))-1)&amp;"-"&amp;TEXT(MOD(IF(VALUE(MID(A2929,6,2))&gt;=4,VALUE(LEFT(A2929,4)),VALUE(LEFT(A2929,4))-1)+1,100),"00")</f>
        <v>FY2023-24</v>
      </c>
      <c r="D2929" s="0" t="s">
        <v>47</v>
      </c>
      <c r="E2929" s="0" t="s">
        <v>47</v>
      </c>
      <c r="F2929" s="0" t="str">
        <f aca="false">INDEX(Mapping!$B$2:$B$465,MATCH(E2929,Mapping!$A$2:$A$465,0))</f>
        <v>KARNATAKA</v>
      </c>
      <c r="G2929" s="0" t="str">
        <f aca="false">INDEX(Mapping!$C$2:$C$465,MATCH(E2929,Mapping!$A$2:$A$465,0))</f>
        <v>KARNATAKA</v>
      </c>
      <c r="H2929" s="2" t="n">
        <v>38.85</v>
      </c>
      <c r="I2929" s="3" t="n">
        <v>0.97</v>
      </c>
    </row>
    <row r="2930" customFormat="false" ht="15" hidden="false" customHeight="false" outlineLevel="0" collapsed="false">
      <c r="A2930" s="0" t="s">
        <v>363</v>
      </c>
      <c r="B2930" s="0" t="n">
        <f aca="false">VALUE(LEFT(A2930,4))</f>
        <v>2023</v>
      </c>
      <c r="C2930" s="0" t="str">
        <f aca="false">"FY"&amp;IF(VALUE(MID(A2930,6,2))&gt;=4,VALUE(LEFT(A2930,4)),VALUE(LEFT(A2930,4))-1)&amp;"-"&amp;TEXT(MOD(IF(VALUE(MID(A2930,6,2))&gt;=4,VALUE(LEFT(A2930,4)),VALUE(LEFT(A2930,4))-1)+1,100),"00")</f>
        <v>FY2023-24</v>
      </c>
      <c r="D2930" s="0" t="s">
        <v>119</v>
      </c>
      <c r="E2930" s="0" t="s">
        <v>119</v>
      </c>
      <c r="F2930" s="0" t="str">
        <f aca="false">INDEX(Mapping!$B$2:$B$465,MATCH(E2930,Mapping!$A$2:$A$465,0))</f>
        <v>GOA</v>
      </c>
      <c r="G2930" s="0" t="str">
        <f aca="false">INDEX(Mapping!$C$2:$C$465,MATCH(E2930,Mapping!$A$2:$A$465,0))</f>
        <v>GOA</v>
      </c>
      <c r="H2930" s="2" t="n">
        <v>34.46</v>
      </c>
      <c r="I2930" s="3" t="n">
        <v>0.86</v>
      </c>
    </row>
    <row r="2931" customFormat="false" ht="15" hidden="false" customHeight="false" outlineLevel="0" collapsed="false">
      <c r="A2931" s="0" t="s">
        <v>363</v>
      </c>
      <c r="B2931" s="0" t="n">
        <f aca="false">VALUE(LEFT(A2931,4))</f>
        <v>2023</v>
      </c>
      <c r="C2931" s="0" t="str">
        <f aca="false">"FY"&amp;IF(VALUE(MID(A2931,6,2))&gt;=4,VALUE(LEFT(A2931,4)),VALUE(LEFT(A2931,4))-1)&amp;"-"&amp;TEXT(MOD(IF(VALUE(MID(A2931,6,2))&gt;=4,VALUE(LEFT(A2931,4)),VALUE(LEFT(A2931,4))-1)+1,100),"00")</f>
        <v>FY2023-24</v>
      </c>
      <c r="D2931" s="0" t="s">
        <v>106</v>
      </c>
      <c r="E2931" s="0" t="s">
        <v>106</v>
      </c>
      <c r="F2931" s="0" t="str">
        <f aca="false">INDEX(Mapping!$B$2:$B$465,MATCH(E2931,Mapping!$A$2:$A$465,0))</f>
        <v>ACB (INDIA)</v>
      </c>
      <c r="G2931" s="0" t="str">
        <f aca="false">INDEX(Mapping!$C$2:$C$465,MATCH(E2931,Mapping!$A$2:$A$465,0))</f>
        <v>ACB (INDIA)</v>
      </c>
      <c r="H2931" s="2" t="n">
        <v>33.84</v>
      </c>
      <c r="I2931" s="3" t="n">
        <v>0.85</v>
      </c>
    </row>
    <row r="2932" customFormat="false" ht="15" hidden="false" customHeight="false" outlineLevel="0" collapsed="false">
      <c r="A2932" s="0" t="s">
        <v>363</v>
      </c>
      <c r="B2932" s="0" t="n">
        <f aca="false">VALUE(LEFT(A2932,4))</f>
        <v>2023</v>
      </c>
      <c r="C2932" s="0" t="str">
        <f aca="false">"FY"&amp;IF(VALUE(MID(A2932,6,2))&gt;=4,VALUE(LEFT(A2932,4)),VALUE(LEFT(A2932,4))-1)&amp;"-"&amp;TEXT(MOD(IF(VALUE(MID(A2932,6,2))&gt;=4,VALUE(LEFT(A2932,4)),VALUE(LEFT(A2932,4))-1)+1,100),"00")</f>
        <v>FY2023-24</v>
      </c>
      <c r="D2932" s="0" t="s">
        <v>232</v>
      </c>
      <c r="E2932" s="0" t="s">
        <v>232</v>
      </c>
      <c r="F2932" s="0" t="str">
        <f aca="false">INDEX(Mapping!$B$2:$B$465,MATCH(E2932,Mapping!$A$2:$A$465,0))</f>
        <v>PUDUCHERRY</v>
      </c>
      <c r="G2932" s="0" t="str">
        <f aca="false">INDEX(Mapping!$C$2:$C$465,MATCH(E2932,Mapping!$A$2:$A$465,0))</f>
        <v>PUDUCHERRY</v>
      </c>
      <c r="H2932" s="2" t="n">
        <v>28.09</v>
      </c>
      <c r="I2932" s="3" t="n">
        <v>0.7</v>
      </c>
    </row>
    <row r="2933" customFormat="false" ht="15" hidden="false" customHeight="false" outlineLevel="0" collapsed="false">
      <c r="A2933" s="0" t="s">
        <v>363</v>
      </c>
      <c r="B2933" s="0" t="n">
        <f aca="false">VALUE(LEFT(A2933,4))</f>
        <v>2023</v>
      </c>
      <c r="C2933" s="0" t="str">
        <f aca="false">"FY"&amp;IF(VALUE(MID(A2933,6,2))&gt;=4,VALUE(LEFT(A2933,4)),VALUE(LEFT(A2933,4))-1)&amp;"-"&amp;TEXT(MOD(IF(VALUE(MID(A2933,6,2))&gt;=4,VALUE(LEFT(A2933,4)),VALUE(LEFT(A2933,4))-1)+1,100),"00")</f>
        <v>FY2023-24</v>
      </c>
      <c r="D2933" s="0" t="s">
        <v>61</v>
      </c>
      <c r="E2933" s="0" t="s">
        <v>61</v>
      </c>
      <c r="F2933" s="0" t="str">
        <f aca="false">INDEX(Mapping!$B$2:$B$465,MATCH(E2933,Mapping!$A$2:$A$465,0))</f>
        <v>ASSAM</v>
      </c>
      <c r="G2933" s="0" t="str">
        <f aca="false">INDEX(Mapping!$C$2:$C$465,MATCH(E2933,Mapping!$A$2:$A$465,0))</f>
        <v>ASSAM</v>
      </c>
      <c r="H2933" s="2" t="n">
        <v>26.86</v>
      </c>
      <c r="I2933" s="3" t="n">
        <v>0.67</v>
      </c>
    </row>
    <row r="2934" customFormat="false" ht="15" hidden="false" customHeight="false" outlineLevel="0" collapsed="false">
      <c r="A2934" s="0" t="s">
        <v>363</v>
      </c>
      <c r="B2934" s="0" t="n">
        <f aca="false">VALUE(LEFT(A2934,4))</f>
        <v>2023</v>
      </c>
      <c r="C2934" s="0" t="str">
        <f aca="false">"FY"&amp;IF(VALUE(MID(A2934,6,2))&gt;=4,VALUE(LEFT(A2934,4)),VALUE(LEFT(A2934,4))-1)&amp;"-"&amp;TEXT(MOD(IF(VALUE(MID(A2934,6,2))&gt;=4,VALUE(LEFT(A2934,4)),VALUE(LEFT(A2934,4))-1)+1,100),"00")</f>
        <v>FY2023-24</v>
      </c>
      <c r="D2934" s="0" t="s">
        <v>38</v>
      </c>
      <c r="E2934" s="0" t="s">
        <v>38</v>
      </c>
      <c r="F2934" s="0" t="str">
        <f aca="false">INDEX(Mapping!$B$2:$B$465,MATCH(E2934,Mapping!$A$2:$A$465,0))</f>
        <v>ANDHRA PRADESH</v>
      </c>
      <c r="G2934" s="0" t="str">
        <f aca="false">INDEX(Mapping!$C$2:$C$465,MATCH(E2934,Mapping!$A$2:$A$465,0))</f>
        <v>ANDHRA PRADESH</v>
      </c>
      <c r="H2934" s="2" t="n">
        <v>23.8</v>
      </c>
      <c r="I2934" s="3" t="n">
        <v>0.59</v>
      </c>
    </row>
    <row r="2935" customFormat="false" ht="15" hidden="false" customHeight="false" outlineLevel="0" collapsed="false">
      <c r="A2935" s="0" t="s">
        <v>363</v>
      </c>
      <c r="B2935" s="0" t="n">
        <f aca="false">VALUE(LEFT(A2935,4))</f>
        <v>2023</v>
      </c>
      <c r="C2935" s="0" t="str">
        <f aca="false">"FY"&amp;IF(VALUE(MID(A2935,6,2))&gt;=4,VALUE(LEFT(A2935,4)),VALUE(LEFT(A2935,4))-1)&amp;"-"&amp;TEXT(MOD(IF(VALUE(MID(A2935,6,2))&gt;=4,VALUE(LEFT(A2935,4)),VALUE(LEFT(A2935,4))-1)+1,100),"00")</f>
        <v>FY2023-24</v>
      </c>
      <c r="D2935" s="0" t="s">
        <v>128</v>
      </c>
      <c r="E2935" s="0" t="s">
        <v>128</v>
      </c>
      <c r="F2935" s="0" t="str">
        <f aca="false">INDEX(Mapping!$B$2:$B$465,MATCH(E2935,Mapping!$A$2:$A$465,0))</f>
        <v>AD HYDRO POWER</v>
      </c>
      <c r="G2935" s="0" t="str">
        <f aca="false">INDEX(Mapping!$C$2:$C$465,MATCH(E2935,Mapping!$A$2:$A$465,0))</f>
        <v>AD HYDRO POWER</v>
      </c>
      <c r="H2935" s="2" t="n">
        <v>21.04</v>
      </c>
      <c r="I2935" s="3" t="n">
        <v>0.53</v>
      </c>
    </row>
    <row r="2936" customFormat="false" ht="15" hidden="false" customHeight="false" outlineLevel="0" collapsed="false">
      <c r="A2936" s="0" t="s">
        <v>363</v>
      </c>
      <c r="B2936" s="0" t="n">
        <f aca="false">VALUE(LEFT(A2936,4))</f>
        <v>2023</v>
      </c>
      <c r="C2936" s="0" t="str">
        <f aca="false">"FY"&amp;IF(VALUE(MID(A2936,6,2))&gt;=4,VALUE(LEFT(A2936,4)),VALUE(LEFT(A2936,4))-1)&amp;"-"&amp;TEXT(MOD(IF(VALUE(MID(A2936,6,2))&gt;=4,VALUE(LEFT(A2936,4)),VALUE(LEFT(A2936,4))-1)+1,100),"00")</f>
        <v>FY2023-24</v>
      </c>
      <c r="D2936" s="0" t="s">
        <v>154</v>
      </c>
      <c r="E2936" s="0" t="s">
        <v>154</v>
      </c>
      <c r="F2936" s="0" t="str">
        <f aca="false">INDEX(Mapping!$B$2:$B$465,MATCH(E2936,Mapping!$A$2:$A$465,0))</f>
        <v>DVC</v>
      </c>
      <c r="G2936" s="0" t="str">
        <f aca="false">INDEX(Mapping!$C$2:$C$465,MATCH(E2936,Mapping!$A$2:$A$465,0))</f>
        <v>DVC</v>
      </c>
      <c r="H2936" s="2" t="n">
        <v>18.02</v>
      </c>
      <c r="I2936" s="3" t="n">
        <v>0.45</v>
      </c>
    </row>
    <row r="2937" customFormat="false" ht="15" hidden="false" customHeight="false" outlineLevel="0" collapsed="false">
      <c r="A2937" s="0" t="s">
        <v>363</v>
      </c>
      <c r="B2937" s="0" t="n">
        <f aca="false">VALUE(LEFT(A2937,4))</f>
        <v>2023</v>
      </c>
      <c r="C2937" s="0" t="str">
        <f aca="false">"FY"&amp;IF(VALUE(MID(A2937,6,2))&gt;=4,VALUE(LEFT(A2937,4)),VALUE(LEFT(A2937,4))-1)&amp;"-"&amp;TEXT(MOD(IF(VALUE(MID(A2937,6,2))&gt;=4,VALUE(LEFT(A2937,4)),VALUE(LEFT(A2937,4))-1)+1,100),"00")</f>
        <v>FY2023-24</v>
      </c>
      <c r="D2937" s="0" t="s">
        <v>224</v>
      </c>
      <c r="E2937" s="0" t="s">
        <v>224</v>
      </c>
      <c r="F2937" s="0" t="str">
        <f aca="false">INDEX(Mapping!$B$2:$B$465,MATCH(E2937,Mapping!$A$2:$A$465,0))</f>
        <v>RENEW SURYA RAVI</v>
      </c>
      <c r="G2937" s="0" t="str">
        <f aca="false">INDEX(Mapping!$C$2:$C$465,MATCH(E2937,Mapping!$A$2:$A$465,0))</f>
        <v>RENEW POWER (ALL SPVs)</v>
      </c>
      <c r="H2937" s="2" t="n">
        <v>17.81</v>
      </c>
      <c r="I2937" s="3" t="n">
        <v>0.45</v>
      </c>
    </row>
    <row r="2938" customFormat="false" ht="15" hidden="false" customHeight="false" outlineLevel="0" collapsed="false">
      <c r="A2938" s="0" t="s">
        <v>363</v>
      </c>
      <c r="B2938" s="0" t="n">
        <f aca="false">VALUE(LEFT(A2938,4))</f>
        <v>2023</v>
      </c>
      <c r="C2938" s="0" t="str">
        <f aca="false">"FY"&amp;IF(VALUE(MID(A2938,6,2))&gt;=4,VALUE(LEFT(A2938,4)),VALUE(LEFT(A2938,4))-1)&amp;"-"&amp;TEXT(MOD(IF(VALUE(MID(A2938,6,2))&gt;=4,VALUE(LEFT(A2938,4)),VALUE(LEFT(A2938,4))-1)+1,100),"00")</f>
        <v>FY2023-24</v>
      </c>
      <c r="D2938" s="0" t="s">
        <v>122</v>
      </c>
      <c r="E2938" s="0" t="s">
        <v>122</v>
      </c>
      <c r="F2938" s="0" t="str">
        <f aca="false">INDEX(Mapping!$B$2:$B$465,MATCH(E2938,Mapping!$A$2:$A$465,0))</f>
        <v>KARCHAM WANGTOO HEP</v>
      </c>
      <c r="G2938" s="0" t="str">
        <f aca="false">INDEX(Mapping!$C$2:$C$465,MATCH(E2938,Mapping!$A$2:$A$465,0))</f>
        <v>KARCHAM WANGTOO HEP</v>
      </c>
      <c r="H2938" s="2" t="n">
        <v>17.32</v>
      </c>
      <c r="I2938" s="3" t="n">
        <v>0.43</v>
      </c>
    </row>
    <row r="2939" customFormat="false" ht="15" hidden="false" customHeight="false" outlineLevel="0" collapsed="false">
      <c r="A2939" s="0" t="s">
        <v>363</v>
      </c>
      <c r="B2939" s="0" t="n">
        <f aca="false">VALUE(LEFT(A2939,4))</f>
        <v>2023</v>
      </c>
      <c r="C2939" s="0" t="str">
        <f aca="false">"FY"&amp;IF(VALUE(MID(A2939,6,2))&gt;=4,VALUE(LEFT(A2939,4)),VALUE(LEFT(A2939,4))-1)&amp;"-"&amp;TEXT(MOD(IF(VALUE(MID(A2939,6,2))&gt;=4,VALUE(LEFT(A2939,4)),VALUE(LEFT(A2939,4))-1)+1,100),"00")</f>
        <v>FY2023-24</v>
      </c>
      <c r="D2939" s="0" t="s">
        <v>195</v>
      </c>
      <c r="E2939" s="0" t="s">
        <v>195</v>
      </c>
      <c r="F2939" s="0" t="str">
        <f aca="false">INDEX(Mapping!$B$2:$B$465,MATCH(E2939,Mapping!$A$2:$A$465,0))</f>
        <v>COASTAL ENERGEN</v>
      </c>
      <c r="G2939" s="0" t="str">
        <f aca="false">INDEX(Mapping!$C$2:$C$465,MATCH(E2939,Mapping!$A$2:$A$465,0))</f>
        <v>COASTAL ENERGEN</v>
      </c>
      <c r="H2939" s="2" t="n">
        <v>16.99</v>
      </c>
      <c r="I2939" s="3" t="n">
        <v>0.42</v>
      </c>
    </row>
    <row r="2940" customFormat="false" ht="15" hidden="false" customHeight="false" outlineLevel="0" collapsed="false">
      <c r="A2940" s="0" t="s">
        <v>363</v>
      </c>
      <c r="B2940" s="0" t="n">
        <f aca="false">VALUE(LEFT(A2940,4))</f>
        <v>2023</v>
      </c>
      <c r="C2940" s="0" t="str">
        <f aca="false">"FY"&amp;IF(VALUE(MID(A2940,6,2))&gt;=4,VALUE(LEFT(A2940,4)),VALUE(LEFT(A2940,4))-1)&amp;"-"&amp;TEXT(MOD(IF(VALUE(MID(A2940,6,2))&gt;=4,VALUE(LEFT(A2940,4)),VALUE(LEFT(A2940,4))-1)+1,100),"00")</f>
        <v>FY2023-24</v>
      </c>
      <c r="D2940" s="0" t="s">
        <v>235</v>
      </c>
      <c r="E2940" s="0" t="s">
        <v>235</v>
      </c>
      <c r="F2940" s="0" t="str">
        <f aca="false">INDEX(Mapping!$B$2:$B$465,MATCH(E2940,Mapping!$A$2:$A$465,0))</f>
        <v>ITPCL (IL&amp;FS TAMIL NADU)</v>
      </c>
      <c r="G2940" s="0" t="str">
        <f aca="false">INDEX(Mapping!$C$2:$C$465,MATCH(E2940,Mapping!$A$2:$A$465,0))</f>
        <v>ITPCL (IL&amp;FS TAMIL NADU)</v>
      </c>
      <c r="H2940" s="2" t="n">
        <v>15.71</v>
      </c>
      <c r="I2940" s="3" t="n">
        <v>0.39</v>
      </c>
    </row>
    <row r="2941" customFormat="false" ht="15" hidden="false" customHeight="false" outlineLevel="0" collapsed="false">
      <c r="A2941" s="0" t="s">
        <v>363</v>
      </c>
      <c r="B2941" s="0" t="n">
        <f aca="false">VALUE(LEFT(A2941,4))</f>
        <v>2023</v>
      </c>
      <c r="C2941" s="0" t="str">
        <f aca="false">"FY"&amp;IF(VALUE(MID(A2941,6,2))&gt;=4,VALUE(LEFT(A2941,4)),VALUE(LEFT(A2941,4))-1)&amp;"-"&amp;TEXT(MOD(IF(VALUE(MID(A2941,6,2))&gt;=4,VALUE(LEFT(A2941,4)),VALUE(LEFT(A2941,4))-1)+1,100),"00")</f>
        <v>FY2023-24</v>
      </c>
      <c r="D2941" s="0" t="s">
        <v>142</v>
      </c>
      <c r="E2941" s="0" t="s">
        <v>142</v>
      </c>
      <c r="F2941" s="0" t="str">
        <f aca="false">INDEX(Mapping!$B$2:$B$465,MATCH(E2941,Mapping!$A$2:$A$465,0))</f>
        <v>SAINJ HEP</v>
      </c>
      <c r="G2941" s="0" t="str">
        <f aca="false">INDEX(Mapping!$C$2:$C$465,MATCH(E2941,Mapping!$A$2:$A$465,0))</f>
        <v>SAINJ HEP</v>
      </c>
      <c r="H2941" s="2" t="n">
        <v>15.02</v>
      </c>
      <c r="I2941" s="3" t="n">
        <v>0.38</v>
      </c>
    </row>
    <row r="2942" customFormat="false" ht="15" hidden="false" customHeight="false" outlineLevel="0" collapsed="false">
      <c r="A2942" s="0" t="s">
        <v>363</v>
      </c>
      <c r="B2942" s="0" t="n">
        <f aca="false">VALUE(LEFT(A2942,4))</f>
        <v>2023</v>
      </c>
      <c r="C2942" s="0" t="str">
        <f aca="false">"FY"&amp;IF(VALUE(MID(A2942,6,2))&gt;=4,VALUE(LEFT(A2942,4)),VALUE(LEFT(A2942,4))-1)&amp;"-"&amp;TEXT(MOD(IF(VALUE(MID(A2942,6,2))&gt;=4,VALUE(LEFT(A2942,4)),VALUE(LEFT(A2942,4))-1)+1,100),"00")</f>
        <v>FY2023-24</v>
      </c>
      <c r="D2942" s="0" t="s">
        <v>114</v>
      </c>
      <c r="E2942" s="0" t="s">
        <v>114</v>
      </c>
      <c r="F2942" s="0" t="str">
        <f aca="false">INDEX(Mapping!$B$2:$B$465,MATCH(E2942,Mapping!$A$2:$A$465,0))</f>
        <v>ADANI POWER - RAIGARH TPP (EX-REGL)</v>
      </c>
      <c r="G2942" s="0" t="str">
        <f aca="false">INDEX(Mapping!$C$2:$C$465,MATCH(E2942,Mapping!$A$2:$A$465,0))</f>
        <v>ADANI POWER (ALL PLANTS)</v>
      </c>
      <c r="H2942" s="2" t="n">
        <v>12.96</v>
      </c>
      <c r="I2942" s="3" t="n">
        <v>0.32</v>
      </c>
    </row>
    <row r="2943" customFormat="false" ht="15" hidden="false" customHeight="false" outlineLevel="0" collapsed="false">
      <c r="A2943" s="0" t="s">
        <v>363</v>
      </c>
      <c r="B2943" s="0" t="n">
        <f aca="false">VALUE(LEFT(A2943,4))</f>
        <v>2023</v>
      </c>
      <c r="C2943" s="0" t="str">
        <f aca="false">"FY"&amp;IF(VALUE(MID(A2943,6,2))&gt;=4,VALUE(LEFT(A2943,4)),VALUE(LEFT(A2943,4))-1)&amp;"-"&amp;TEXT(MOD(IF(VALUE(MID(A2943,6,2))&gt;=4,VALUE(LEFT(A2943,4)),VALUE(LEFT(A2943,4))-1)+1,100),"00")</f>
        <v>FY2023-24</v>
      </c>
      <c r="D2943" s="0" t="s">
        <v>116</v>
      </c>
      <c r="E2943" s="0" t="s">
        <v>116</v>
      </c>
      <c r="F2943" s="0" t="str">
        <f aca="false">INDEX(Mapping!$B$2:$B$465,MATCH(E2943,Mapping!$A$2:$A$465,0))</f>
        <v>RKM POWERGEN</v>
      </c>
      <c r="G2943" s="0" t="str">
        <f aca="false">INDEX(Mapping!$C$2:$C$465,MATCH(E2943,Mapping!$A$2:$A$465,0))</f>
        <v>RKM POWERGEN</v>
      </c>
      <c r="H2943" s="2" t="n">
        <v>11.76</v>
      </c>
      <c r="I2943" s="3" t="n">
        <v>0.29</v>
      </c>
    </row>
    <row r="2944" customFormat="false" ht="15" hidden="false" customHeight="false" outlineLevel="0" collapsed="false">
      <c r="A2944" s="0" t="s">
        <v>363</v>
      </c>
      <c r="B2944" s="0" t="n">
        <f aca="false">VALUE(LEFT(A2944,4))</f>
        <v>2023</v>
      </c>
      <c r="C2944" s="0" t="str">
        <f aca="false">"FY"&amp;IF(VALUE(MID(A2944,6,2))&gt;=4,VALUE(LEFT(A2944,4)),VALUE(LEFT(A2944,4))-1)&amp;"-"&amp;TEXT(MOD(IF(VALUE(MID(A2944,6,2))&gt;=4,VALUE(LEFT(A2944,4)),VALUE(LEFT(A2944,4))-1)+1,100),"00")</f>
        <v>FY2023-24</v>
      </c>
      <c r="D2944" s="0" t="s">
        <v>243</v>
      </c>
      <c r="E2944" s="0" t="s">
        <v>243</v>
      </c>
      <c r="F2944" s="0" t="str">
        <f aca="false">INDEX(Mapping!$B$2:$B$465,MATCH(E2944,Mapping!$A$2:$A$465,0))</f>
        <v>ADANI SOLAR ENERGY JAISALMER TWO</v>
      </c>
      <c r="G2944" s="0" t="str">
        <f aca="false">INDEX(Mapping!$C$2:$C$465,MATCH(E2944,Mapping!$A$2:$A$465,0))</f>
        <v>ADANI GREEN ENERGY (ALL SPVs)</v>
      </c>
      <c r="H2944" s="2" t="n">
        <v>11.69</v>
      </c>
      <c r="I2944" s="3" t="n">
        <v>0.29</v>
      </c>
    </row>
    <row r="2945" customFormat="false" ht="15" hidden="false" customHeight="false" outlineLevel="0" collapsed="false">
      <c r="A2945" s="0" t="s">
        <v>363</v>
      </c>
      <c r="B2945" s="0" t="n">
        <f aca="false">VALUE(LEFT(A2945,4))</f>
        <v>2023</v>
      </c>
      <c r="C2945" s="0" t="str">
        <f aca="false">"FY"&amp;IF(VALUE(MID(A2945,6,2))&gt;=4,VALUE(LEFT(A2945,4)),VALUE(LEFT(A2945,4))-1)&amp;"-"&amp;TEXT(MOD(IF(VALUE(MID(A2945,6,2))&gt;=4,VALUE(LEFT(A2945,4)),VALUE(LEFT(A2945,4))-1)+1,100),"00")</f>
        <v>FY2023-24</v>
      </c>
      <c r="D2945" s="0" t="s">
        <v>228</v>
      </c>
      <c r="E2945" s="0" t="s">
        <v>228</v>
      </c>
      <c r="F2945" s="0" t="str">
        <f aca="false">INDEX(Mapping!$B$2:$B$465,MATCH(E2945,Mapping!$A$2:$A$465,0))</f>
        <v>OTPC PALATANA</v>
      </c>
      <c r="G2945" s="0" t="str">
        <f aca="false">INDEX(Mapping!$C$2:$C$465,MATCH(E2945,Mapping!$A$2:$A$465,0))</f>
        <v>OTPC PALATANA</v>
      </c>
      <c r="H2945" s="2" t="n">
        <v>10.9</v>
      </c>
      <c r="I2945" s="3" t="n">
        <v>0.27</v>
      </c>
    </row>
    <row r="2946" customFormat="false" ht="15" hidden="false" customHeight="false" outlineLevel="0" collapsed="false">
      <c r="A2946" s="0" t="s">
        <v>363</v>
      </c>
      <c r="B2946" s="0" t="n">
        <f aca="false">VALUE(LEFT(A2946,4))</f>
        <v>2023</v>
      </c>
      <c r="C2946" s="0" t="str">
        <f aca="false">"FY"&amp;IF(VALUE(MID(A2946,6,2))&gt;=4,VALUE(LEFT(A2946,4)),VALUE(LEFT(A2946,4))-1)&amp;"-"&amp;TEXT(MOD(IF(VALUE(MID(A2946,6,2))&gt;=4,VALUE(LEFT(A2946,4)),VALUE(LEFT(A2946,4))-1)+1,100),"00")</f>
        <v>FY2023-24</v>
      </c>
      <c r="D2946" s="0" t="s">
        <v>54</v>
      </c>
      <c r="E2946" s="0" t="s">
        <v>54</v>
      </c>
      <c r="F2946" s="0" t="str">
        <f aca="false">INDEX(Mapping!$B$2:$B$465,MATCH(E2946,Mapping!$A$2:$A$465,0))</f>
        <v>JAMMU &amp; KASHMIR</v>
      </c>
      <c r="G2946" s="0" t="str">
        <f aca="false">INDEX(Mapping!$C$2:$C$465,MATCH(E2946,Mapping!$A$2:$A$465,0))</f>
        <v>JAMMU &amp; KASHMIR</v>
      </c>
      <c r="H2946" s="2" t="n">
        <v>10.17</v>
      </c>
      <c r="I2946" s="3" t="n">
        <v>0.25</v>
      </c>
    </row>
    <row r="2947" customFormat="false" ht="15" hidden="false" customHeight="false" outlineLevel="0" collapsed="false">
      <c r="A2947" s="0" t="s">
        <v>363</v>
      </c>
      <c r="B2947" s="0" t="n">
        <f aca="false">VALUE(LEFT(A2947,4))</f>
        <v>2023</v>
      </c>
      <c r="C2947" s="0" t="str">
        <f aca="false">"FY"&amp;IF(VALUE(MID(A2947,6,2))&gt;=4,VALUE(LEFT(A2947,4)),VALUE(LEFT(A2947,4))-1)&amp;"-"&amp;TEXT(MOD(IF(VALUE(MID(A2947,6,2))&gt;=4,VALUE(LEFT(A2947,4)),VALUE(LEFT(A2947,4))-1)+1,100),"00")</f>
        <v>FY2023-24</v>
      </c>
      <c r="D2947" s="0" t="s">
        <v>94</v>
      </c>
      <c r="E2947" s="0" t="s">
        <v>94</v>
      </c>
      <c r="F2947" s="0" t="str">
        <f aca="false">INDEX(Mapping!$B$2:$B$465,MATCH(E2947,Mapping!$A$2:$A$465,0))</f>
        <v>JHARKHAND</v>
      </c>
      <c r="G2947" s="0" t="str">
        <f aca="false">INDEX(Mapping!$C$2:$C$465,MATCH(E2947,Mapping!$A$2:$A$465,0))</f>
        <v>JHARKHAND</v>
      </c>
      <c r="H2947" s="2" t="n">
        <v>9.74</v>
      </c>
      <c r="I2947" s="3" t="n">
        <v>0.24</v>
      </c>
    </row>
    <row r="2948" customFormat="false" ht="15" hidden="false" customHeight="false" outlineLevel="0" collapsed="false">
      <c r="A2948" s="0" t="s">
        <v>363</v>
      </c>
      <c r="B2948" s="0" t="n">
        <f aca="false">VALUE(LEFT(A2948,4))</f>
        <v>2023</v>
      </c>
      <c r="C2948" s="0" t="str">
        <f aca="false">"FY"&amp;IF(VALUE(MID(A2948,6,2))&gt;=4,VALUE(LEFT(A2948,4)),VALUE(LEFT(A2948,4))-1)&amp;"-"&amp;TEXT(MOD(IF(VALUE(MID(A2948,6,2))&gt;=4,VALUE(LEFT(A2948,4)),VALUE(LEFT(A2948,4))-1)+1,100),"00")</f>
        <v>FY2023-24</v>
      </c>
      <c r="D2948" s="0" t="s">
        <v>143</v>
      </c>
      <c r="E2948" s="0" t="s">
        <v>143</v>
      </c>
      <c r="F2948" s="0" t="str">
        <f aca="false">INDEX(Mapping!$B$2:$B$465,MATCH(E2948,Mapping!$A$2:$A$465,0))</f>
        <v>MARUTI CLEAN COAL &amp; POWER</v>
      </c>
      <c r="G2948" s="0" t="str">
        <f aca="false">INDEX(Mapping!$C$2:$C$465,MATCH(E2948,Mapping!$A$2:$A$465,0))</f>
        <v>MARUTI CLEAN COAL &amp; POWER</v>
      </c>
      <c r="H2948" s="2" t="n">
        <v>8.85</v>
      </c>
      <c r="I2948" s="3" t="n">
        <v>0.22</v>
      </c>
    </row>
    <row r="2949" customFormat="false" ht="15" hidden="false" customHeight="false" outlineLevel="0" collapsed="false">
      <c r="A2949" s="0" t="s">
        <v>363</v>
      </c>
      <c r="B2949" s="0" t="n">
        <f aca="false">VALUE(LEFT(A2949,4))</f>
        <v>2023</v>
      </c>
      <c r="C2949" s="0" t="str">
        <f aca="false">"FY"&amp;IF(VALUE(MID(A2949,6,2))&gt;=4,VALUE(LEFT(A2949,4)),VALUE(LEFT(A2949,4))-1)&amp;"-"&amp;TEXT(MOD(IF(VALUE(MID(A2949,6,2))&gt;=4,VALUE(LEFT(A2949,4)),VALUE(LEFT(A2949,4))-1)+1,100),"00")</f>
        <v>FY2023-24</v>
      </c>
      <c r="D2949" s="0" t="s">
        <v>176</v>
      </c>
      <c r="E2949" s="0" t="s">
        <v>176</v>
      </c>
      <c r="F2949" s="0" t="str">
        <f aca="false">INDEX(Mapping!$B$2:$B$465,MATCH(E2949,Mapping!$A$2:$A$465,0))</f>
        <v>SIKKIM</v>
      </c>
      <c r="G2949" s="0" t="str">
        <f aca="false">INDEX(Mapping!$C$2:$C$465,MATCH(E2949,Mapping!$A$2:$A$465,0))</f>
        <v>SIKKIM</v>
      </c>
      <c r="H2949" s="2" t="n">
        <v>8.72</v>
      </c>
      <c r="I2949" s="3" t="n">
        <v>0.22</v>
      </c>
    </row>
    <row r="2950" customFormat="false" ht="15" hidden="false" customHeight="false" outlineLevel="0" collapsed="false">
      <c r="A2950" s="0" t="s">
        <v>363</v>
      </c>
      <c r="B2950" s="0" t="n">
        <f aca="false">VALUE(LEFT(A2950,4))</f>
        <v>2023</v>
      </c>
      <c r="C2950" s="0" t="str">
        <f aca="false">"FY"&amp;IF(VALUE(MID(A2950,6,2))&gt;=4,VALUE(LEFT(A2950,4)),VALUE(LEFT(A2950,4))-1)&amp;"-"&amp;TEXT(MOD(IF(VALUE(MID(A2950,6,2))&gt;=4,VALUE(LEFT(A2950,4)),VALUE(LEFT(A2950,4))-1)+1,100),"00")</f>
        <v>FY2023-24</v>
      </c>
      <c r="D2950" s="0" t="s">
        <v>169</v>
      </c>
      <c r="E2950" s="0" t="s">
        <v>169</v>
      </c>
      <c r="F2950" s="0" t="str">
        <f aca="false">INDEX(Mapping!$B$2:$B$465,MATCH(E2950,Mapping!$A$2:$A$465,0))</f>
        <v>JHABUA POWER</v>
      </c>
      <c r="G2950" s="0" t="str">
        <f aca="false">INDEX(Mapping!$C$2:$C$465,MATCH(E2950,Mapping!$A$2:$A$465,0))</f>
        <v>JHABUA POWER</v>
      </c>
      <c r="H2950" s="2" t="n">
        <v>7.77</v>
      </c>
      <c r="I2950" s="3" t="n">
        <v>0.19</v>
      </c>
    </row>
    <row r="2951" customFormat="false" ht="15" hidden="false" customHeight="false" outlineLevel="0" collapsed="false">
      <c r="A2951" s="0" t="s">
        <v>363</v>
      </c>
      <c r="B2951" s="0" t="n">
        <f aca="false">VALUE(LEFT(A2951,4))</f>
        <v>2023</v>
      </c>
      <c r="C2951" s="0" t="str">
        <f aca="false">"FY"&amp;IF(VALUE(MID(A2951,6,2))&gt;=4,VALUE(LEFT(A2951,4)),VALUE(LEFT(A2951,4))-1)&amp;"-"&amp;TEXT(MOD(IF(VALUE(MID(A2951,6,2))&gt;=4,VALUE(LEFT(A2951,4)),VALUE(LEFT(A2951,4))-1)+1,100),"00")</f>
        <v>FY2023-24</v>
      </c>
      <c r="D2951" s="0" t="s">
        <v>193</v>
      </c>
      <c r="E2951" s="0" t="s">
        <v>193</v>
      </c>
      <c r="F2951" s="0" t="str">
        <f aca="false">INDEX(Mapping!$B$2:$B$465,MATCH(E2951,Mapping!$A$2:$A$465,0))</f>
        <v>MIZORAM</v>
      </c>
      <c r="G2951" s="0" t="str">
        <f aca="false">INDEX(Mapping!$C$2:$C$465,MATCH(E2951,Mapping!$A$2:$A$465,0))</f>
        <v>MIZORAM</v>
      </c>
      <c r="H2951" s="2" t="n">
        <v>7.69</v>
      </c>
      <c r="I2951" s="3" t="n">
        <v>0.19</v>
      </c>
    </row>
    <row r="2952" customFormat="false" ht="15" hidden="false" customHeight="false" outlineLevel="0" collapsed="false">
      <c r="A2952" s="0" t="s">
        <v>363</v>
      </c>
      <c r="B2952" s="0" t="n">
        <f aca="false">VALUE(LEFT(A2952,4))</f>
        <v>2023</v>
      </c>
      <c r="C2952" s="0" t="str">
        <f aca="false">"FY"&amp;IF(VALUE(MID(A2952,6,2))&gt;=4,VALUE(LEFT(A2952,4)),VALUE(LEFT(A2952,4))-1)&amp;"-"&amp;TEXT(MOD(IF(VALUE(MID(A2952,6,2))&gt;=4,VALUE(LEFT(A2952,4)),VALUE(LEFT(A2952,4))-1)+1,100),"00")</f>
        <v>FY2023-24</v>
      </c>
      <c r="D2952" s="0" t="s">
        <v>361</v>
      </c>
      <c r="E2952" s="0" t="s">
        <v>361</v>
      </c>
      <c r="F2952" s="0" t="str">
        <f aca="false">INDEX(Mapping!$B$2:$B$465,MATCH(E2952,Mapping!$A$2:$A$465,0))</f>
        <v>RGPPL</v>
      </c>
      <c r="G2952" s="0" t="str">
        <f aca="false">INDEX(Mapping!$C$2:$C$465,MATCH(E2952,Mapping!$A$2:$A$465,0))</f>
        <v>RGPPL</v>
      </c>
      <c r="H2952" s="2" t="n">
        <v>6.06</v>
      </c>
      <c r="I2952" s="3" t="n">
        <v>0.15</v>
      </c>
    </row>
    <row r="2953" customFormat="false" ht="15" hidden="false" customHeight="false" outlineLevel="0" collapsed="false">
      <c r="A2953" s="0" t="s">
        <v>363</v>
      </c>
      <c r="B2953" s="0" t="n">
        <f aca="false">VALUE(LEFT(A2953,4))</f>
        <v>2023</v>
      </c>
      <c r="C2953" s="0" t="str">
        <f aca="false">"FY"&amp;IF(VALUE(MID(A2953,6,2))&gt;=4,VALUE(LEFT(A2953,4)),VALUE(LEFT(A2953,4))-1)&amp;"-"&amp;TEXT(MOD(IF(VALUE(MID(A2953,6,2))&gt;=4,VALUE(LEFT(A2953,4)),VALUE(LEFT(A2953,4))-1)+1,100),"00")</f>
        <v>FY2023-24</v>
      </c>
      <c r="D2953" s="0" t="s">
        <v>252</v>
      </c>
      <c r="E2953" s="0" t="s">
        <v>252</v>
      </c>
      <c r="F2953" s="0" t="str">
        <f aca="false">INDEX(Mapping!$B$2:$B$465,MATCH(E2953,Mapping!$A$2:$A$465,0))</f>
        <v>NTPC STATIONS</v>
      </c>
      <c r="G2953" s="0" t="str">
        <f aca="false">INDEX(Mapping!$C$2:$C$465,MATCH(E2953,Mapping!$A$2:$A$465,0))</f>
        <v>NTPC GROUP</v>
      </c>
      <c r="H2953" s="2" t="n">
        <v>5.97</v>
      </c>
      <c r="I2953" s="3" t="n">
        <v>0.15</v>
      </c>
    </row>
    <row r="2954" customFormat="false" ht="15" hidden="false" customHeight="false" outlineLevel="0" collapsed="false">
      <c r="A2954" s="0" t="s">
        <v>363</v>
      </c>
      <c r="B2954" s="0" t="n">
        <f aca="false">VALUE(LEFT(A2954,4))</f>
        <v>2023</v>
      </c>
      <c r="C2954" s="0" t="str">
        <f aca="false">"FY"&amp;IF(VALUE(MID(A2954,6,2))&gt;=4,VALUE(LEFT(A2954,4)),VALUE(LEFT(A2954,4))-1)&amp;"-"&amp;TEXT(MOD(IF(VALUE(MID(A2954,6,2))&gt;=4,VALUE(LEFT(A2954,4)),VALUE(LEFT(A2954,4))-1)+1,100),"00")</f>
        <v>FY2023-24</v>
      </c>
      <c r="D2954" s="0" t="s">
        <v>181</v>
      </c>
      <c r="E2954" s="0" t="s">
        <v>181</v>
      </c>
      <c r="F2954" s="0" t="str">
        <f aca="false">INDEX(Mapping!$B$2:$B$465,MATCH(E2954,Mapping!$A$2:$A$465,0))</f>
        <v>ARUNACHAL PRADESH</v>
      </c>
      <c r="G2954" s="0" t="str">
        <f aca="false">INDEX(Mapping!$C$2:$C$465,MATCH(E2954,Mapping!$A$2:$A$465,0))</f>
        <v>ARUNACHAL PRADESH</v>
      </c>
      <c r="H2954" s="2" t="n">
        <v>5.95</v>
      </c>
      <c r="I2954" s="3" t="n">
        <v>0.15</v>
      </c>
    </row>
    <row r="2955" customFormat="false" ht="15" hidden="false" customHeight="false" outlineLevel="0" collapsed="false">
      <c r="A2955" s="0" t="s">
        <v>363</v>
      </c>
      <c r="B2955" s="0" t="n">
        <f aca="false">VALUE(LEFT(A2955,4))</f>
        <v>2023</v>
      </c>
      <c r="C2955" s="0" t="str">
        <f aca="false">"FY"&amp;IF(VALUE(MID(A2955,6,2))&gt;=4,VALUE(LEFT(A2955,4)),VALUE(LEFT(A2955,4))-1)&amp;"-"&amp;TEXT(MOD(IF(VALUE(MID(A2955,6,2))&gt;=4,VALUE(LEFT(A2955,4)),VALUE(LEFT(A2955,4))-1)+1,100),"00")</f>
        <v>FY2023-24</v>
      </c>
      <c r="D2955" s="0" t="s">
        <v>240</v>
      </c>
      <c r="E2955" s="0" t="s">
        <v>240</v>
      </c>
      <c r="F2955" s="0" t="str">
        <f aca="false">INDEX(Mapping!$B$2:$B$465,MATCH(E2955,Mapping!$A$2:$A$465,0))</f>
        <v>CHUZACHEN HEP</v>
      </c>
      <c r="G2955" s="0" t="str">
        <f aca="false">INDEX(Mapping!$C$2:$C$465,MATCH(E2955,Mapping!$A$2:$A$465,0))</f>
        <v>CHUZACHEN HEP</v>
      </c>
      <c r="H2955" s="2" t="n">
        <v>5.72</v>
      </c>
      <c r="I2955" s="3" t="n">
        <v>0.14</v>
      </c>
    </row>
    <row r="2956" customFormat="false" ht="15" hidden="false" customHeight="false" outlineLevel="0" collapsed="false">
      <c r="A2956" s="0" t="s">
        <v>363</v>
      </c>
      <c r="B2956" s="0" t="n">
        <f aca="false">VALUE(LEFT(A2956,4))</f>
        <v>2023</v>
      </c>
      <c r="C2956" s="0" t="str">
        <f aca="false">"FY"&amp;IF(VALUE(MID(A2956,6,2))&gt;=4,VALUE(LEFT(A2956,4)),VALUE(LEFT(A2956,4))-1)&amp;"-"&amp;TEXT(MOD(IF(VALUE(MID(A2956,6,2))&gt;=4,VALUE(LEFT(A2956,4)),VALUE(LEFT(A2956,4))-1)+1,100),"00")</f>
        <v>FY2023-24</v>
      </c>
      <c r="D2956" s="0" t="s">
        <v>191</v>
      </c>
      <c r="E2956" s="0" t="s">
        <v>191</v>
      </c>
      <c r="F2956" s="0" t="str">
        <f aca="false">INDEX(Mapping!$B$2:$B$465,MATCH(E2956,Mapping!$A$2:$A$465,0))</f>
        <v>DIKCHU HEP</v>
      </c>
      <c r="G2956" s="0" t="str">
        <f aca="false">INDEX(Mapping!$C$2:$C$465,MATCH(E2956,Mapping!$A$2:$A$465,0))</f>
        <v>DIKCHU HEP</v>
      </c>
      <c r="H2956" s="2" t="n">
        <v>5.66</v>
      </c>
      <c r="I2956" s="3" t="n">
        <v>0.14</v>
      </c>
    </row>
    <row r="2957" customFormat="false" ht="15" hidden="false" customHeight="false" outlineLevel="0" collapsed="false">
      <c r="A2957" s="0" t="s">
        <v>363</v>
      </c>
      <c r="B2957" s="0" t="n">
        <f aca="false">VALUE(LEFT(A2957,4))</f>
        <v>2023</v>
      </c>
      <c r="C2957" s="0" t="str">
        <f aca="false">"FY"&amp;IF(VALUE(MID(A2957,6,2))&gt;=4,VALUE(LEFT(A2957,4)),VALUE(LEFT(A2957,4))-1)&amp;"-"&amp;TEXT(MOD(IF(VALUE(MID(A2957,6,2))&gt;=4,VALUE(LEFT(A2957,4)),VALUE(LEFT(A2957,4))-1)+1,100),"00")</f>
        <v>FY2023-24</v>
      </c>
      <c r="D2957" s="0" t="s">
        <v>272</v>
      </c>
      <c r="E2957" s="0" t="s">
        <v>272</v>
      </c>
      <c r="F2957" s="0" t="str">
        <f aca="false">INDEX(Mapping!$B$2:$B$465,MATCH(E2957,Mapping!$A$2:$A$465,0))</f>
        <v>BALCO</v>
      </c>
      <c r="G2957" s="0" t="str">
        <f aca="false">INDEX(Mapping!$C$2:$C$465,MATCH(E2957,Mapping!$A$2:$A$465,0))</f>
        <v>BALCO</v>
      </c>
      <c r="H2957" s="2" t="n">
        <v>5.41</v>
      </c>
      <c r="I2957" s="3" t="n">
        <v>0.14</v>
      </c>
    </row>
    <row r="2958" customFormat="false" ht="15" hidden="false" customHeight="false" outlineLevel="0" collapsed="false">
      <c r="A2958" s="0" t="s">
        <v>363</v>
      </c>
      <c r="B2958" s="0" t="n">
        <f aca="false">VALUE(LEFT(A2958,4))</f>
        <v>2023</v>
      </c>
      <c r="C2958" s="0" t="str">
        <f aca="false">"FY"&amp;IF(VALUE(MID(A2958,6,2))&gt;=4,VALUE(LEFT(A2958,4)),VALUE(LEFT(A2958,4))-1)&amp;"-"&amp;TEXT(MOD(IF(VALUE(MID(A2958,6,2))&gt;=4,VALUE(LEFT(A2958,4)),VALUE(LEFT(A2958,4))-1)+1,100),"00")</f>
        <v>FY2023-24</v>
      </c>
      <c r="D2958" s="0" t="s">
        <v>159</v>
      </c>
      <c r="E2958" s="0" t="s">
        <v>159</v>
      </c>
      <c r="F2958" s="0" t="str">
        <f aca="false">INDEX(Mapping!$B$2:$B$465,MATCH(E2958,Mapping!$A$2:$A$465,0))</f>
        <v>GMR WARORA (EX-EMCO)</v>
      </c>
      <c r="G2958" s="0" t="str">
        <f aca="false">INDEX(Mapping!$C$2:$C$465,MATCH(E2958,Mapping!$A$2:$A$465,0))</f>
        <v>GMR ENERGY</v>
      </c>
      <c r="H2958" s="2" t="n">
        <v>5.36</v>
      </c>
      <c r="I2958" s="3" t="n">
        <v>0.13</v>
      </c>
    </row>
    <row r="2959" customFormat="false" ht="15" hidden="false" customHeight="false" outlineLevel="0" collapsed="false">
      <c r="A2959" s="0" t="s">
        <v>363</v>
      </c>
      <c r="B2959" s="0" t="n">
        <f aca="false">VALUE(LEFT(A2959,4))</f>
        <v>2023</v>
      </c>
      <c r="C2959" s="0" t="str">
        <f aca="false">"FY"&amp;IF(VALUE(MID(A2959,6,2))&gt;=4,VALUE(LEFT(A2959,4)),VALUE(LEFT(A2959,4))-1)&amp;"-"&amp;TEXT(MOD(IF(VALUE(MID(A2959,6,2))&gt;=4,VALUE(LEFT(A2959,4)),VALUE(LEFT(A2959,4))-1)+1,100),"00")</f>
        <v>FY2023-24</v>
      </c>
      <c r="D2959" s="0" t="s">
        <v>165</v>
      </c>
      <c r="E2959" s="0" t="s">
        <v>165</v>
      </c>
      <c r="F2959" s="0" t="str">
        <f aca="false">INDEX(Mapping!$B$2:$B$465,MATCH(E2959,Mapping!$A$2:$A$465,0))</f>
        <v>DGEN MEGA POWER</v>
      </c>
      <c r="G2959" s="0" t="str">
        <f aca="false">INDEX(Mapping!$C$2:$C$465,MATCH(E2959,Mapping!$A$2:$A$465,0))</f>
        <v>DGEN MEGA POWER</v>
      </c>
      <c r="H2959" s="2" t="n">
        <v>5.28</v>
      </c>
      <c r="I2959" s="3" t="n">
        <v>0.13</v>
      </c>
    </row>
    <row r="2960" customFormat="false" ht="15" hidden="false" customHeight="false" outlineLevel="0" collapsed="false">
      <c r="A2960" s="0" t="s">
        <v>363</v>
      </c>
      <c r="B2960" s="0" t="n">
        <f aca="false">VALUE(LEFT(A2960,4))</f>
        <v>2023</v>
      </c>
      <c r="C2960" s="0" t="str">
        <f aca="false">"FY"&amp;IF(VALUE(MID(A2960,6,2))&gt;=4,VALUE(LEFT(A2960,4)),VALUE(LEFT(A2960,4))-1)&amp;"-"&amp;TEXT(MOD(IF(VALUE(MID(A2960,6,2))&gt;=4,VALUE(LEFT(A2960,4)),VALUE(LEFT(A2960,4))-1)+1,100),"00")</f>
        <v>FY2023-24</v>
      </c>
      <c r="D2960" s="0" t="s">
        <v>246</v>
      </c>
      <c r="E2960" s="0" t="s">
        <v>246</v>
      </c>
      <c r="F2960" s="0" t="str">
        <f aca="false">INDEX(Mapping!$B$2:$B$465,MATCH(E2960,Mapping!$A$2:$A$465,0))</f>
        <v>NTPC STATIONS</v>
      </c>
      <c r="G2960" s="0" t="str">
        <f aca="false">INDEX(Mapping!$C$2:$C$465,MATCH(E2960,Mapping!$A$2:$A$465,0))</f>
        <v>NTPC GROUP</v>
      </c>
      <c r="H2960" s="2" t="n">
        <v>4.72</v>
      </c>
      <c r="I2960" s="3" t="n">
        <v>0.12</v>
      </c>
    </row>
    <row r="2961" customFormat="false" ht="15" hidden="false" customHeight="false" outlineLevel="0" collapsed="false">
      <c r="A2961" s="0" t="s">
        <v>363</v>
      </c>
      <c r="B2961" s="0" t="n">
        <f aca="false">VALUE(LEFT(A2961,4))</f>
        <v>2023</v>
      </c>
      <c r="C2961" s="0" t="str">
        <f aca="false">"FY"&amp;IF(VALUE(MID(A2961,6,2))&gt;=4,VALUE(LEFT(A2961,4)),VALUE(LEFT(A2961,4))-1)&amp;"-"&amp;TEXT(MOD(IF(VALUE(MID(A2961,6,2))&gt;=4,VALUE(LEFT(A2961,4)),VALUE(LEFT(A2961,4))-1)+1,100),"00")</f>
        <v>FY2023-24</v>
      </c>
      <c r="D2961" s="0" t="s">
        <v>315</v>
      </c>
      <c r="E2961" s="0" t="s">
        <v>315</v>
      </c>
      <c r="F2961" s="0" t="str">
        <f aca="false">INDEX(Mapping!$B$2:$B$465,MATCH(E2961,Mapping!$A$2:$A$465,0))</f>
        <v>DHARIWAL INFRASTRUCTURE</v>
      </c>
      <c r="G2961" s="0" t="str">
        <f aca="false">INDEX(Mapping!$C$2:$C$465,MATCH(E2961,Mapping!$A$2:$A$465,0))</f>
        <v>DHARIWAL INFRASTRUCTURE</v>
      </c>
      <c r="H2961" s="2" t="n">
        <v>4.25</v>
      </c>
      <c r="I2961" s="3" t="n">
        <v>0.11</v>
      </c>
    </row>
    <row r="2962" customFormat="false" ht="15" hidden="false" customHeight="false" outlineLevel="0" collapsed="false">
      <c r="A2962" s="0" t="s">
        <v>363</v>
      </c>
      <c r="B2962" s="0" t="n">
        <f aca="false">VALUE(LEFT(A2962,4))</f>
        <v>2023</v>
      </c>
      <c r="C2962" s="0" t="str">
        <f aca="false">"FY"&amp;IF(VALUE(MID(A2962,6,2))&gt;=4,VALUE(LEFT(A2962,4)),VALUE(LEFT(A2962,4))-1)&amp;"-"&amp;TEXT(MOD(IF(VALUE(MID(A2962,6,2))&gt;=4,VALUE(LEFT(A2962,4)),VALUE(LEFT(A2962,4))-1)+1,100),"00")</f>
        <v>FY2023-24</v>
      </c>
      <c r="D2962" s="0" t="s">
        <v>211</v>
      </c>
      <c r="E2962" s="0" t="s">
        <v>211</v>
      </c>
      <c r="F2962" s="0" t="str">
        <f aca="false">INDEX(Mapping!$B$2:$B$465,MATCH(E2962,Mapping!$A$2:$A$465,0))</f>
        <v>SINGOLI BHATWARI HEP</v>
      </c>
      <c r="G2962" s="0" t="str">
        <f aca="false">INDEX(Mapping!$C$2:$C$465,MATCH(E2962,Mapping!$A$2:$A$465,0))</f>
        <v>SINGOLI BHATWARI HEP</v>
      </c>
      <c r="H2962" s="2" t="n">
        <v>4.2</v>
      </c>
      <c r="I2962" s="3" t="n">
        <v>0.11</v>
      </c>
    </row>
    <row r="2963" customFormat="false" ht="15" hidden="false" customHeight="false" outlineLevel="0" collapsed="false">
      <c r="A2963" s="0" t="s">
        <v>363</v>
      </c>
      <c r="B2963" s="0" t="n">
        <f aca="false">VALUE(LEFT(A2963,4))</f>
        <v>2023</v>
      </c>
      <c r="C2963" s="0" t="str">
        <f aca="false">"FY"&amp;IF(VALUE(MID(A2963,6,2))&gt;=4,VALUE(LEFT(A2963,4)),VALUE(LEFT(A2963,4))-1)&amp;"-"&amp;TEXT(MOD(IF(VALUE(MID(A2963,6,2))&gt;=4,VALUE(LEFT(A2963,4)),VALUE(LEFT(A2963,4))-1)+1,100),"00")</f>
        <v>FY2023-24</v>
      </c>
      <c r="D2963" s="0" t="s">
        <v>649</v>
      </c>
      <c r="E2963" s="0" t="s">
        <v>368</v>
      </c>
      <c r="F2963" s="0" t="str">
        <f aca="false">INDEX(Mapping!$B$2:$B$465,MATCH(E2963,Mapping!$A$2:$A$465,0))</f>
        <v>OSTRO HIRIYUR</v>
      </c>
      <c r="G2963" s="0" t="str">
        <f aca="false">INDEX(Mapping!$C$2:$C$465,MATCH(E2963,Mapping!$A$2:$A$465,0))</f>
        <v>OSTRO HIRIYUR</v>
      </c>
      <c r="H2963" s="2" t="n">
        <v>3.87</v>
      </c>
      <c r="I2963" s="3" t="n">
        <v>0.1</v>
      </c>
    </row>
    <row r="2964" customFormat="false" ht="15" hidden="false" customHeight="false" outlineLevel="0" collapsed="false">
      <c r="A2964" s="0" t="s">
        <v>363</v>
      </c>
      <c r="B2964" s="0" t="n">
        <f aca="false">VALUE(LEFT(A2964,4))</f>
        <v>2023</v>
      </c>
      <c r="C2964" s="0" t="str">
        <f aca="false">"FY"&amp;IF(VALUE(MID(A2964,6,2))&gt;=4,VALUE(LEFT(A2964,4)),VALUE(LEFT(A2964,4))-1)&amp;"-"&amp;TEXT(MOD(IF(VALUE(MID(A2964,6,2))&gt;=4,VALUE(LEFT(A2964,4)),VALUE(LEFT(A2964,4))-1)+1,100),"00")</f>
        <v>FY2023-24</v>
      </c>
      <c r="D2964" s="0" t="s">
        <v>309</v>
      </c>
      <c r="E2964" s="0" t="s">
        <v>309</v>
      </c>
      <c r="F2964" s="0" t="str">
        <f aca="false">INDEX(Mapping!$B$2:$B$465,MATCH(E2964,Mapping!$A$2:$A$465,0))</f>
        <v>SIMHAPURI ENERGY</v>
      </c>
      <c r="G2964" s="0" t="str">
        <f aca="false">INDEX(Mapping!$C$2:$C$465,MATCH(E2964,Mapping!$A$2:$A$465,0))</f>
        <v>SIMHAPURI ENERGY</v>
      </c>
      <c r="H2964" s="2" t="n">
        <v>3.67</v>
      </c>
      <c r="I2964" s="3" t="n">
        <v>0.09</v>
      </c>
    </row>
    <row r="2965" customFormat="false" ht="15" hidden="false" customHeight="false" outlineLevel="0" collapsed="false">
      <c r="A2965" s="0" t="s">
        <v>363</v>
      </c>
      <c r="B2965" s="0" t="n">
        <f aca="false">VALUE(LEFT(A2965,4))</f>
        <v>2023</v>
      </c>
      <c r="C2965" s="0" t="str">
        <f aca="false">"FY"&amp;IF(VALUE(MID(A2965,6,2))&gt;=4,VALUE(LEFT(A2965,4)),VALUE(LEFT(A2965,4))-1)&amp;"-"&amp;TEXT(MOD(IF(VALUE(MID(A2965,6,2))&gt;=4,VALUE(LEFT(A2965,4)),VALUE(LEFT(A2965,4))-1)+1,100),"00")</f>
        <v>FY2023-24</v>
      </c>
      <c r="D2965" s="0" t="s">
        <v>39</v>
      </c>
      <c r="E2965" s="0" t="s">
        <v>39</v>
      </c>
      <c r="F2965" s="0" t="str">
        <f aca="false">INDEX(Mapping!$B$2:$B$465,MATCH(E2965,Mapping!$A$2:$A$465,0))</f>
        <v>WEST BENGAL</v>
      </c>
      <c r="G2965" s="0" t="str">
        <f aca="false">INDEX(Mapping!$C$2:$C$465,MATCH(E2965,Mapping!$A$2:$A$465,0))</f>
        <v>WEST BENGAL</v>
      </c>
      <c r="H2965" s="2" t="n">
        <v>3.29</v>
      </c>
      <c r="I2965" s="3" t="n">
        <v>0.08</v>
      </c>
    </row>
    <row r="2966" customFormat="false" ht="15" hidden="false" customHeight="false" outlineLevel="0" collapsed="false">
      <c r="A2966" s="0" t="s">
        <v>363</v>
      </c>
      <c r="B2966" s="0" t="n">
        <f aca="false">VALUE(LEFT(A2966,4))</f>
        <v>2023</v>
      </c>
      <c r="C2966" s="0" t="str">
        <f aca="false">"FY"&amp;IF(VALUE(MID(A2966,6,2))&gt;=4,VALUE(LEFT(A2966,4)),VALUE(LEFT(A2966,4))-1)&amp;"-"&amp;TEXT(MOD(IF(VALUE(MID(A2966,6,2))&gt;=4,VALUE(LEFT(A2966,4)),VALUE(LEFT(A2966,4))-1)+1,100),"00")</f>
        <v>FY2023-24</v>
      </c>
      <c r="D2966" s="0" t="s">
        <v>71</v>
      </c>
      <c r="E2966" s="0" t="s">
        <v>71</v>
      </c>
      <c r="F2966" s="0" t="str">
        <f aca="false">INDEX(Mapping!$B$2:$B$465,MATCH(E2966,Mapping!$A$2:$A$465,0))</f>
        <v>KERALA</v>
      </c>
      <c r="G2966" s="0" t="str">
        <f aca="false">INDEX(Mapping!$C$2:$C$465,MATCH(E2966,Mapping!$A$2:$A$465,0))</f>
        <v>KERALA</v>
      </c>
      <c r="H2966" s="2" t="n">
        <v>3.25</v>
      </c>
      <c r="I2966" s="3" t="n">
        <v>0.08</v>
      </c>
    </row>
    <row r="2967" customFormat="false" ht="15" hidden="false" customHeight="false" outlineLevel="0" collapsed="false">
      <c r="A2967" s="0" t="s">
        <v>363</v>
      </c>
      <c r="B2967" s="0" t="n">
        <f aca="false">VALUE(LEFT(A2967,4))</f>
        <v>2023</v>
      </c>
      <c r="C2967" s="0" t="str">
        <f aca="false">"FY"&amp;IF(VALUE(MID(A2967,6,2))&gt;=4,VALUE(LEFT(A2967,4)),VALUE(LEFT(A2967,4))-1)&amp;"-"&amp;TEXT(MOD(IF(VALUE(MID(A2967,6,2))&gt;=4,VALUE(LEFT(A2967,4)),VALUE(LEFT(A2967,4))-1)+1,100),"00")</f>
        <v>FY2023-24</v>
      </c>
      <c r="D2967" s="0" t="s">
        <v>217</v>
      </c>
      <c r="E2967" s="0" t="s">
        <v>217</v>
      </c>
      <c r="F2967" s="0" t="str">
        <f aca="false">INDEX(Mapping!$B$2:$B$465,MATCH(E2967,Mapping!$A$2:$A$465,0))</f>
        <v>SHREE CEMENT</v>
      </c>
      <c r="G2967" s="0" t="str">
        <f aca="false">INDEX(Mapping!$C$2:$C$465,MATCH(E2967,Mapping!$A$2:$A$465,0))</f>
        <v>SHREE CEMENT</v>
      </c>
      <c r="H2967" s="2" t="n">
        <v>2.97</v>
      </c>
      <c r="I2967" s="3" t="n">
        <v>0.07</v>
      </c>
    </row>
    <row r="2968" customFormat="false" ht="15" hidden="false" customHeight="false" outlineLevel="0" collapsed="false">
      <c r="A2968" s="0" t="s">
        <v>363</v>
      </c>
      <c r="B2968" s="0" t="n">
        <f aca="false">VALUE(LEFT(A2968,4))</f>
        <v>2023</v>
      </c>
      <c r="C2968" s="0" t="str">
        <f aca="false">"FY"&amp;IF(VALUE(MID(A2968,6,2))&gt;=4,VALUE(LEFT(A2968,4)),VALUE(LEFT(A2968,4))-1)&amp;"-"&amp;TEXT(MOD(IF(VALUE(MID(A2968,6,2))&gt;=4,VALUE(LEFT(A2968,4)),VALUE(LEFT(A2968,4))-1)+1,100),"00")</f>
        <v>FY2023-24</v>
      </c>
      <c r="D2968" s="0" t="s">
        <v>327</v>
      </c>
      <c r="E2968" s="0" t="s">
        <v>327</v>
      </c>
      <c r="F2968" s="0" t="str">
        <f aca="false">INDEX(Mapping!$B$2:$B$465,MATCH(E2968,Mapping!$A$2:$A$465,0))</f>
        <v>LANCO BUDHIL</v>
      </c>
      <c r="G2968" s="0" t="str">
        <f aca="false">INDEX(Mapping!$C$2:$C$465,MATCH(E2968,Mapping!$A$2:$A$465,0))</f>
        <v>GREENKO GROUP</v>
      </c>
      <c r="H2968" s="2" t="n">
        <v>2.71</v>
      </c>
      <c r="I2968" s="3" t="n">
        <v>0.07</v>
      </c>
    </row>
    <row r="2969" customFormat="false" ht="15" hidden="false" customHeight="false" outlineLevel="0" collapsed="false">
      <c r="A2969" s="0" t="s">
        <v>363</v>
      </c>
      <c r="B2969" s="0" t="n">
        <f aca="false">VALUE(LEFT(A2969,4))</f>
        <v>2023</v>
      </c>
      <c r="C2969" s="0" t="str">
        <f aca="false">"FY"&amp;IF(VALUE(MID(A2969,6,2))&gt;=4,VALUE(LEFT(A2969,4)),VALUE(LEFT(A2969,4))-1)&amp;"-"&amp;TEXT(MOD(IF(VALUE(MID(A2969,6,2))&gt;=4,VALUE(LEFT(A2969,4)),VALUE(LEFT(A2969,4))-1)+1,100),"00")</f>
        <v>FY2023-24</v>
      </c>
      <c r="D2969" s="0" t="s">
        <v>230</v>
      </c>
      <c r="E2969" s="0" t="s">
        <v>230</v>
      </c>
      <c r="F2969" s="0" t="str">
        <f aca="false">INDEX(Mapping!$B$2:$B$465,MATCH(E2969,Mapping!$A$2:$A$465,0))</f>
        <v>ADANI_WIND</v>
      </c>
      <c r="G2969" s="0" t="str">
        <f aca="false">INDEX(Mapping!$C$2:$C$465,MATCH(E2969,Mapping!$A$2:$A$465,0))</f>
        <v>ADANI GREEN ENERGY (ALL SPVs)</v>
      </c>
      <c r="H2969" s="2" t="n">
        <v>1.9</v>
      </c>
      <c r="I2969" s="3" t="n">
        <v>0.05</v>
      </c>
    </row>
    <row r="2970" customFormat="false" ht="15" hidden="false" customHeight="false" outlineLevel="0" collapsed="false">
      <c r="A2970" s="0" t="s">
        <v>363</v>
      </c>
      <c r="B2970" s="0" t="n">
        <f aca="false">VALUE(LEFT(A2970,4))</f>
        <v>2023</v>
      </c>
      <c r="C2970" s="0" t="str">
        <f aca="false">"FY"&amp;IF(VALUE(MID(A2970,6,2))&gt;=4,VALUE(LEFT(A2970,4)),VALUE(LEFT(A2970,4))-1)&amp;"-"&amp;TEXT(MOD(IF(VALUE(MID(A2970,6,2))&gt;=4,VALUE(LEFT(A2970,4)),VALUE(LEFT(A2970,4))-1)+1,100),"00")</f>
        <v>FY2023-24</v>
      </c>
      <c r="D2970" s="0" t="s">
        <v>420</v>
      </c>
      <c r="E2970" s="0" t="s">
        <v>420</v>
      </c>
      <c r="F2970" s="0" t="str">
        <f aca="false">INDEX(Mapping!$B$2:$B$465,MATCH(E2970,Mapping!$A$2:$A$465,0))</f>
        <v>RENERGY5_WIND</v>
      </c>
      <c r="G2970" s="0" t="str">
        <f aca="false">INDEX(Mapping!$C$2:$C$465,MATCH(E2970,Mapping!$A$2:$A$465,0))</f>
        <v>RENERGY5_WIND</v>
      </c>
      <c r="H2970" s="2" t="n">
        <v>1.55</v>
      </c>
      <c r="I2970" s="3" t="n">
        <v>0.04</v>
      </c>
    </row>
    <row r="2971" customFormat="false" ht="15" hidden="false" customHeight="false" outlineLevel="0" collapsed="false">
      <c r="A2971" s="0" t="s">
        <v>363</v>
      </c>
      <c r="B2971" s="0" t="n">
        <f aca="false">VALUE(LEFT(A2971,4))</f>
        <v>2023</v>
      </c>
      <c r="C2971" s="0" t="str">
        <f aca="false">"FY"&amp;IF(VALUE(MID(A2971,6,2))&gt;=4,VALUE(LEFT(A2971,4)),VALUE(LEFT(A2971,4))-1)&amp;"-"&amp;TEXT(MOD(IF(VALUE(MID(A2971,6,2))&gt;=4,VALUE(LEFT(A2971,4)),VALUE(LEFT(A2971,4))-1)+1,100),"00")</f>
        <v>FY2023-24</v>
      </c>
      <c r="D2971" s="0" t="s">
        <v>203</v>
      </c>
      <c r="E2971" s="0" t="s">
        <v>203</v>
      </c>
      <c r="F2971" s="0" t="str">
        <f aca="false">INDEX(Mapping!$B$2:$B$465,MATCH(E2971,Mapping!$A$2:$A$465,0))</f>
        <v>ADHUNIK POWER</v>
      </c>
      <c r="G2971" s="0" t="str">
        <f aca="false">INDEX(Mapping!$C$2:$C$465,MATCH(E2971,Mapping!$A$2:$A$465,0))</f>
        <v>ADHUNIK POWER</v>
      </c>
      <c r="H2971" s="2" t="n">
        <v>1.09</v>
      </c>
      <c r="I2971" s="3" t="n">
        <v>0.03</v>
      </c>
    </row>
    <row r="2972" customFormat="false" ht="15" hidden="false" customHeight="false" outlineLevel="0" collapsed="false">
      <c r="A2972" s="0" t="s">
        <v>363</v>
      </c>
      <c r="B2972" s="0" t="n">
        <f aca="false">VALUE(LEFT(A2972,4))</f>
        <v>2023</v>
      </c>
      <c r="C2972" s="0" t="str">
        <f aca="false">"FY"&amp;IF(VALUE(MID(A2972,6,2))&gt;=4,VALUE(LEFT(A2972,4)),VALUE(LEFT(A2972,4))-1)&amp;"-"&amp;TEXT(MOD(IF(VALUE(MID(A2972,6,2))&gt;=4,VALUE(LEFT(A2972,4)),VALUE(LEFT(A2972,4))-1)+1,100),"00")</f>
        <v>FY2023-24</v>
      </c>
      <c r="D2972" s="0" t="s">
        <v>140</v>
      </c>
      <c r="E2972" s="0" t="s">
        <v>140</v>
      </c>
      <c r="F2972" s="0" t="str">
        <f aca="false">INDEX(Mapping!$B$2:$B$465,MATCH(E2972,Mapping!$A$2:$A$465,0))</f>
        <v>NEEPCO STATIONS</v>
      </c>
      <c r="G2972" s="0" t="str">
        <f aca="false">INDEX(Mapping!$C$2:$C$465,MATCH(E2972,Mapping!$A$2:$A$465,0))</f>
        <v>NEEPCO STATIONS</v>
      </c>
      <c r="H2972" s="2" t="n">
        <v>1.06</v>
      </c>
      <c r="I2972" s="3" t="n">
        <v>0.03</v>
      </c>
    </row>
    <row r="2973" customFormat="false" ht="15" hidden="false" customHeight="false" outlineLevel="0" collapsed="false">
      <c r="A2973" s="0" t="s">
        <v>363</v>
      </c>
      <c r="B2973" s="0" t="n">
        <f aca="false">VALUE(LEFT(A2973,4))</f>
        <v>2023</v>
      </c>
      <c r="C2973" s="0" t="str">
        <f aca="false">"FY"&amp;IF(VALUE(MID(A2973,6,2))&gt;=4,VALUE(LEFT(A2973,4)),VALUE(LEFT(A2973,4))-1)&amp;"-"&amp;TEXT(MOD(IF(VALUE(MID(A2973,6,2))&gt;=4,VALUE(LEFT(A2973,4)),VALUE(LEFT(A2973,4))-1)+1,100),"00")</f>
        <v>FY2023-24</v>
      </c>
      <c r="D2973" s="0" t="s">
        <v>319</v>
      </c>
      <c r="E2973" s="0" t="s">
        <v>319</v>
      </c>
      <c r="F2973" s="0" t="str">
        <f aca="false">INDEX(Mapping!$B$2:$B$465,MATCH(E2973,Mapping!$A$2:$A$465,0))</f>
        <v>SORANG HEP</v>
      </c>
      <c r="G2973" s="0" t="str">
        <f aca="false">INDEX(Mapping!$C$2:$C$465,MATCH(E2973,Mapping!$A$2:$A$465,0))</f>
        <v>SORANG HEP</v>
      </c>
      <c r="H2973" s="2" t="n">
        <v>0.98</v>
      </c>
      <c r="I2973" s="3" t="n">
        <v>0.02</v>
      </c>
    </row>
    <row r="2974" customFormat="false" ht="15" hidden="false" customHeight="false" outlineLevel="0" collapsed="false">
      <c r="A2974" s="0" t="s">
        <v>363</v>
      </c>
      <c r="B2974" s="0" t="n">
        <f aca="false">VALUE(LEFT(A2974,4))</f>
        <v>2023</v>
      </c>
      <c r="C2974" s="0" t="str">
        <f aca="false">"FY"&amp;IF(VALUE(MID(A2974,6,2))&gt;=4,VALUE(LEFT(A2974,4)),VALUE(LEFT(A2974,4))-1)&amp;"-"&amp;TEXT(MOD(IF(VALUE(MID(A2974,6,2))&gt;=4,VALUE(LEFT(A2974,4)),VALUE(LEFT(A2974,4))-1)+1,100),"00")</f>
        <v>FY2023-24</v>
      </c>
      <c r="D2974" s="0" t="s">
        <v>74</v>
      </c>
      <c r="E2974" s="0" t="s">
        <v>74</v>
      </c>
      <c r="F2974" s="0" t="str">
        <f aca="false">INDEX(Mapping!$B$2:$B$465,MATCH(E2974,Mapping!$A$2:$A$465,0))</f>
        <v>NEPAL (NEA / NVVN)</v>
      </c>
      <c r="G2974" s="0" t="str">
        <f aca="false">INDEX(Mapping!$C$2:$C$465,MATCH(E2974,Mapping!$A$2:$A$465,0))</f>
        <v>NEPAL (NEA / NVVN)</v>
      </c>
      <c r="H2974" s="2" t="n">
        <v>0.6</v>
      </c>
      <c r="I2974" s="3" t="n">
        <v>0.01</v>
      </c>
    </row>
    <row r="2975" customFormat="false" ht="15" hidden="false" customHeight="false" outlineLevel="0" collapsed="false">
      <c r="A2975" s="0" t="s">
        <v>363</v>
      </c>
      <c r="B2975" s="0" t="n">
        <f aca="false">VALUE(LEFT(A2975,4))</f>
        <v>2023</v>
      </c>
      <c r="C2975" s="0" t="str">
        <f aca="false">"FY"&amp;IF(VALUE(MID(A2975,6,2))&gt;=4,VALUE(LEFT(A2975,4)),VALUE(LEFT(A2975,4))-1)&amp;"-"&amp;TEXT(MOD(IF(VALUE(MID(A2975,6,2))&gt;=4,VALUE(LEFT(A2975,4)),VALUE(LEFT(A2975,4))-1)+1,100),"00")</f>
        <v>FY2023-24</v>
      </c>
      <c r="D2975" s="0" t="s">
        <v>253</v>
      </c>
      <c r="E2975" s="0" t="s">
        <v>253</v>
      </c>
      <c r="F2975" s="0" t="str">
        <f aca="false">INDEX(Mapping!$B$2:$B$465,MATCH(E2975,Mapping!$A$2:$A$465,0))</f>
        <v>NAGALAND</v>
      </c>
      <c r="G2975" s="0" t="str">
        <f aca="false">INDEX(Mapping!$C$2:$C$465,MATCH(E2975,Mapping!$A$2:$A$465,0))</f>
        <v>NAGALAND</v>
      </c>
      <c r="H2975" s="2" t="n">
        <v>0.48</v>
      </c>
      <c r="I2975" s="3" t="n">
        <v>0.01</v>
      </c>
    </row>
    <row r="2976" customFormat="false" ht="15" hidden="false" customHeight="false" outlineLevel="0" collapsed="false">
      <c r="A2976" s="0" t="s">
        <v>363</v>
      </c>
      <c r="B2976" s="0" t="n">
        <f aca="false">VALUE(LEFT(A2976,4))</f>
        <v>2023</v>
      </c>
      <c r="C2976" s="0" t="str">
        <f aca="false">"FY"&amp;IF(VALUE(MID(A2976,6,2))&gt;=4,VALUE(LEFT(A2976,4)),VALUE(LEFT(A2976,4))-1)&amp;"-"&amp;TEXT(MOD(IF(VALUE(MID(A2976,6,2))&gt;=4,VALUE(LEFT(A2976,4)),VALUE(LEFT(A2976,4))-1)+1,100),"00")</f>
        <v>FY2023-24</v>
      </c>
      <c r="D2976" s="0" t="s">
        <v>184</v>
      </c>
      <c r="E2976" s="0" t="s">
        <v>184</v>
      </c>
      <c r="F2976" s="0" t="str">
        <f aca="false">INDEX(Mapping!$B$2:$B$465,MATCH(E2976,Mapping!$A$2:$A$465,0))</f>
        <v>GMR KAMALANGA</v>
      </c>
      <c r="G2976" s="0" t="str">
        <f aca="false">INDEX(Mapping!$C$2:$C$465,MATCH(E2976,Mapping!$A$2:$A$465,0))</f>
        <v>GMR ENERGY</v>
      </c>
      <c r="H2976" s="2" t="n">
        <v>0.43</v>
      </c>
      <c r="I2976" s="3" t="n">
        <v>0.01</v>
      </c>
    </row>
    <row r="2977" customFormat="false" ht="15" hidden="false" customHeight="false" outlineLevel="0" collapsed="false">
      <c r="A2977" s="0" t="s">
        <v>363</v>
      </c>
      <c r="B2977" s="0" t="n">
        <f aca="false">VALUE(LEFT(A2977,4))</f>
        <v>2023</v>
      </c>
      <c r="C2977" s="0" t="str">
        <f aca="false">"FY"&amp;IF(VALUE(MID(A2977,6,2))&gt;=4,VALUE(LEFT(A2977,4)),VALUE(LEFT(A2977,4))-1)&amp;"-"&amp;TEXT(MOD(IF(VALUE(MID(A2977,6,2))&gt;=4,VALUE(LEFT(A2977,4)),VALUE(LEFT(A2977,4))-1)+1,100),"00")</f>
        <v>FY2023-24</v>
      </c>
      <c r="D2977" s="0" t="s">
        <v>265</v>
      </c>
      <c r="E2977" s="0" t="s">
        <v>265</v>
      </c>
      <c r="F2977" s="0" t="str">
        <f aca="false">INDEX(Mapping!$B$2:$B$465,MATCH(E2977,Mapping!$A$2:$A$465,0))</f>
        <v>NTPC STATIONS</v>
      </c>
      <c r="G2977" s="0" t="str">
        <f aca="false">INDEX(Mapping!$C$2:$C$465,MATCH(E2977,Mapping!$A$2:$A$465,0))</f>
        <v>NTPC GROUP</v>
      </c>
      <c r="H2977" s="2" t="n">
        <v>0.38</v>
      </c>
      <c r="I2977" s="3" t="n">
        <v>0.01</v>
      </c>
    </row>
    <row r="2978" customFormat="false" ht="15" hidden="false" customHeight="false" outlineLevel="0" collapsed="false">
      <c r="A2978" s="0" t="s">
        <v>363</v>
      </c>
      <c r="B2978" s="0" t="n">
        <f aca="false">VALUE(LEFT(A2978,4))</f>
        <v>2023</v>
      </c>
      <c r="C2978" s="0" t="str">
        <f aca="false">"FY"&amp;IF(VALUE(MID(A2978,6,2))&gt;=4,VALUE(LEFT(A2978,4)),VALUE(LEFT(A2978,4))-1)&amp;"-"&amp;TEXT(MOD(IF(VALUE(MID(A2978,6,2))&gt;=4,VALUE(LEFT(A2978,4)),VALUE(LEFT(A2978,4))-1)+1,100),"00")</f>
        <v>FY2023-24</v>
      </c>
      <c r="D2978" s="0" t="s">
        <v>121</v>
      </c>
      <c r="E2978" s="0" t="s">
        <v>121</v>
      </c>
      <c r="F2978" s="0" t="str">
        <f aca="false">INDEX(Mapping!$B$2:$B$465,MATCH(E2978,Mapping!$A$2:$A$465,0))</f>
        <v>MEGHALAYA</v>
      </c>
      <c r="G2978" s="0" t="str">
        <f aca="false">INDEX(Mapping!$C$2:$C$465,MATCH(E2978,Mapping!$A$2:$A$465,0))</f>
        <v>MEGHALAYA</v>
      </c>
      <c r="H2978" s="2" t="n">
        <v>0.29</v>
      </c>
      <c r="I2978" s="3" t="n">
        <v>0.01</v>
      </c>
    </row>
    <row r="2979" customFormat="false" ht="15" hidden="false" customHeight="false" outlineLevel="0" collapsed="false">
      <c r="A2979" s="0" t="s">
        <v>363</v>
      </c>
      <c r="B2979" s="0" t="n">
        <f aca="false">VALUE(LEFT(A2979,4))</f>
        <v>2023</v>
      </c>
      <c r="C2979" s="0" t="str">
        <f aca="false">"FY"&amp;IF(VALUE(MID(A2979,6,2))&gt;=4,VALUE(LEFT(A2979,4)),VALUE(LEFT(A2979,4))-1)&amp;"-"&amp;TEXT(MOD(IF(VALUE(MID(A2979,6,2))&gt;=4,VALUE(LEFT(A2979,4)),VALUE(LEFT(A2979,4))-1)+1,100),"00")</f>
        <v>FY2023-24</v>
      </c>
      <c r="D2979" s="0" t="s">
        <v>515</v>
      </c>
      <c r="E2979" s="0" t="s">
        <v>515</v>
      </c>
      <c r="F2979" s="0" t="str">
        <f aca="false">INDEX(Mapping!$B$2:$B$465,MATCH(E2979,Mapping!$A$2:$A$465,0))</f>
        <v>SB_SLR</v>
      </c>
      <c r="G2979" s="0" t="str">
        <f aca="false">INDEX(Mapping!$C$2:$C$465,MATCH(E2979,Mapping!$A$2:$A$465,0))</f>
        <v>SB_SLR</v>
      </c>
      <c r="H2979" s="2" t="n">
        <v>0.05</v>
      </c>
      <c r="I2979" s="3" t="n">
        <v>0.001</v>
      </c>
    </row>
    <row r="2980" customFormat="false" ht="15" hidden="false" customHeight="false" outlineLevel="0" collapsed="false">
      <c r="A2980" s="0" t="s">
        <v>363</v>
      </c>
      <c r="B2980" s="0" t="n">
        <f aca="false">VALUE(LEFT(A2980,4))</f>
        <v>2023</v>
      </c>
      <c r="C2980" s="0" t="str">
        <f aca="false">"FY"&amp;IF(VALUE(MID(A2980,6,2))&gt;=4,VALUE(LEFT(A2980,4)),VALUE(LEFT(A2980,4))-1)&amp;"-"&amp;TEXT(MOD(IF(VALUE(MID(A2980,6,2))&gt;=4,VALUE(LEFT(A2980,4)),VALUE(LEFT(A2980,4))-1)+1,100),"00")</f>
        <v>FY2023-24</v>
      </c>
      <c r="D2980" s="0" t="s">
        <v>622</v>
      </c>
      <c r="E2980" s="0" t="s">
        <v>622</v>
      </c>
      <c r="F2980" s="0" t="str">
        <f aca="false">INDEX(Mapping!$B$2:$B$465,MATCH(E2980,Mapping!$A$2:$A$465,0))</f>
        <v>INOX_BHUJ</v>
      </c>
      <c r="G2980" s="0" t="str">
        <f aca="false">INDEX(Mapping!$C$2:$C$465,MATCH(E2980,Mapping!$A$2:$A$465,0))</f>
        <v>INOX_BHUJ</v>
      </c>
      <c r="H2980" s="2" t="n">
        <v>0.001</v>
      </c>
      <c r="I2980" s="3" t="n">
        <v>2E-005</v>
      </c>
    </row>
    <row r="2981" customFormat="false" ht="15" hidden="false" customHeight="false" outlineLevel="0" collapsed="false">
      <c r="A2981" s="0" t="s">
        <v>88</v>
      </c>
      <c r="B2981" s="0" t="n">
        <f aca="false">VALUE(LEFT(A2981,4))</f>
        <v>2023</v>
      </c>
      <c r="C2981" s="0" t="str">
        <f aca="false">"FY"&amp;IF(VALUE(MID(A2981,6,2))&gt;=4,VALUE(LEFT(A2981,4)),VALUE(LEFT(A2981,4))-1)&amp;"-"&amp;TEXT(MOD(IF(VALUE(MID(A2981,6,2))&gt;=4,VALUE(LEFT(A2981,4)),VALUE(LEFT(A2981,4))-1)+1,100),"00")</f>
        <v>FY2023-24</v>
      </c>
      <c r="D2981" s="0" t="s">
        <v>48</v>
      </c>
      <c r="E2981" s="0" t="s">
        <v>48</v>
      </c>
      <c r="F2981" s="0" t="str">
        <f aca="false">INDEX(Mapping!$B$2:$B$465,MATCH(E2981,Mapping!$A$2:$A$465,0))</f>
        <v>DELHI</v>
      </c>
      <c r="G2981" s="0" t="str">
        <f aca="false">INDEX(Mapping!$C$2:$C$465,MATCH(E2981,Mapping!$A$2:$A$465,0))</f>
        <v>DELHI</v>
      </c>
      <c r="H2981" s="2" t="n">
        <v>295.43</v>
      </c>
      <c r="I2981" s="3" t="n">
        <v>7.16</v>
      </c>
    </row>
    <row r="2982" customFormat="false" ht="15" hidden="false" customHeight="false" outlineLevel="0" collapsed="false">
      <c r="A2982" s="0" t="s">
        <v>88</v>
      </c>
      <c r="B2982" s="0" t="n">
        <f aca="false">VALUE(LEFT(A2982,4))</f>
        <v>2023</v>
      </c>
      <c r="C2982" s="0" t="str">
        <f aca="false">"FY"&amp;IF(VALUE(MID(A2982,6,2))&gt;=4,VALUE(LEFT(A2982,4)),VALUE(LEFT(A2982,4))-1)&amp;"-"&amp;TEXT(MOD(IF(VALUE(MID(A2982,6,2))&gt;=4,VALUE(LEFT(A2982,4)),VALUE(LEFT(A2982,4))-1)+1,100),"00")</f>
        <v>FY2023-24</v>
      </c>
      <c r="D2982" s="0" t="s">
        <v>46</v>
      </c>
      <c r="E2982" s="0" t="s">
        <v>46</v>
      </c>
      <c r="F2982" s="0" t="str">
        <f aca="false">INDEX(Mapping!$B$2:$B$465,MATCH(E2982,Mapping!$A$2:$A$465,0))</f>
        <v>CHHATTISGARH</v>
      </c>
      <c r="G2982" s="0" t="str">
        <f aca="false">INDEX(Mapping!$C$2:$C$465,MATCH(E2982,Mapping!$A$2:$A$465,0))</f>
        <v>CHHATTISGARH</v>
      </c>
      <c r="H2982" s="2" t="n">
        <v>289.92</v>
      </c>
      <c r="I2982" s="3" t="n">
        <v>7.03</v>
      </c>
    </row>
    <row r="2983" customFormat="false" ht="15" hidden="false" customHeight="false" outlineLevel="0" collapsed="false">
      <c r="A2983" s="0" t="s">
        <v>88</v>
      </c>
      <c r="B2983" s="0" t="n">
        <f aca="false">VALUE(LEFT(A2983,4))</f>
        <v>2023</v>
      </c>
      <c r="C2983" s="0" t="str">
        <f aca="false">"FY"&amp;IF(VALUE(MID(A2983,6,2))&gt;=4,VALUE(LEFT(A2983,4)),VALUE(LEFT(A2983,4))-1)&amp;"-"&amp;TEXT(MOD(IF(VALUE(MID(A2983,6,2))&gt;=4,VALUE(LEFT(A2983,4)),VALUE(LEFT(A2983,4))-1)+1,100),"00")</f>
        <v>FY2023-24</v>
      </c>
      <c r="D2983" s="0" t="s">
        <v>41</v>
      </c>
      <c r="E2983" s="0" t="s">
        <v>41</v>
      </c>
      <c r="F2983" s="0" t="str">
        <f aca="false">INDEX(Mapping!$B$2:$B$465,MATCH(E2983,Mapping!$A$2:$A$465,0))</f>
        <v>RAJASTHAN</v>
      </c>
      <c r="G2983" s="0" t="str">
        <f aca="false">INDEX(Mapping!$C$2:$C$465,MATCH(E2983,Mapping!$A$2:$A$465,0))</f>
        <v>RAJASTHAN</v>
      </c>
      <c r="H2983" s="2" t="n">
        <v>274.29</v>
      </c>
      <c r="I2983" s="3" t="n">
        <v>6.65</v>
      </c>
    </row>
    <row r="2984" customFormat="false" ht="15" hidden="false" customHeight="false" outlineLevel="0" collapsed="false">
      <c r="A2984" s="0" t="s">
        <v>88</v>
      </c>
      <c r="B2984" s="0" t="n">
        <f aca="false">VALUE(LEFT(A2984,4))</f>
        <v>2023</v>
      </c>
      <c r="C2984" s="0" t="str">
        <f aca="false">"FY"&amp;IF(VALUE(MID(A2984,6,2))&gt;=4,VALUE(LEFT(A2984,4)),VALUE(LEFT(A2984,4))-1)&amp;"-"&amp;TEXT(MOD(IF(VALUE(MID(A2984,6,2))&gt;=4,VALUE(LEFT(A2984,4)),VALUE(LEFT(A2984,4))-1)+1,100),"00")</f>
        <v>FY2023-24</v>
      </c>
      <c r="D2984" s="0" t="s">
        <v>36</v>
      </c>
      <c r="E2984" s="0" t="s">
        <v>36</v>
      </c>
      <c r="F2984" s="0" t="str">
        <f aca="false">INDEX(Mapping!$B$2:$B$465,MATCH(E2984,Mapping!$A$2:$A$465,0))</f>
        <v>UTTAR PRADESH</v>
      </c>
      <c r="G2984" s="0" t="str">
        <f aca="false">INDEX(Mapping!$C$2:$C$465,MATCH(E2984,Mapping!$A$2:$A$465,0))</f>
        <v>UTTAR PRADESH</v>
      </c>
      <c r="H2984" s="2" t="n">
        <v>219.15</v>
      </c>
      <c r="I2984" s="3" t="n">
        <v>5.31</v>
      </c>
    </row>
    <row r="2985" customFormat="false" ht="15" hidden="false" customHeight="false" outlineLevel="0" collapsed="false">
      <c r="A2985" s="0" t="s">
        <v>88</v>
      </c>
      <c r="B2985" s="0" t="n">
        <f aca="false">VALUE(LEFT(A2985,4))</f>
        <v>2023</v>
      </c>
      <c r="C2985" s="0" t="str">
        <f aca="false">"FY"&amp;IF(VALUE(MID(A2985,6,2))&gt;=4,VALUE(LEFT(A2985,4)),VALUE(LEFT(A2985,4))-1)&amp;"-"&amp;TEXT(MOD(IF(VALUE(MID(A2985,6,2))&gt;=4,VALUE(LEFT(A2985,4)),VALUE(LEFT(A2985,4))-1)+1,100),"00")</f>
        <v>FY2023-24</v>
      </c>
      <c r="D2985" s="0" t="s">
        <v>53</v>
      </c>
      <c r="E2985" s="0" t="s">
        <v>53</v>
      </c>
      <c r="F2985" s="0" t="str">
        <f aca="false">INDEX(Mapping!$B$2:$B$465,MATCH(E2985,Mapping!$A$2:$A$465,0))</f>
        <v>HIMACHAL PRADESH</v>
      </c>
      <c r="G2985" s="0" t="str">
        <f aca="false">INDEX(Mapping!$C$2:$C$465,MATCH(E2985,Mapping!$A$2:$A$465,0))</f>
        <v>HIMACHAL PRADESH</v>
      </c>
      <c r="H2985" s="2" t="n">
        <v>212.38</v>
      </c>
      <c r="I2985" s="3" t="n">
        <v>5.15</v>
      </c>
    </row>
    <row r="2986" customFormat="false" ht="15" hidden="false" customHeight="false" outlineLevel="0" collapsed="false">
      <c r="A2986" s="0" t="s">
        <v>88</v>
      </c>
      <c r="B2986" s="0" t="n">
        <f aca="false">VALUE(LEFT(A2986,4))</f>
        <v>2023</v>
      </c>
      <c r="C2986" s="0" t="str">
        <f aca="false">"FY"&amp;IF(VALUE(MID(A2986,6,2))&gt;=4,VALUE(LEFT(A2986,4)),VALUE(LEFT(A2986,4))-1)&amp;"-"&amp;TEXT(MOD(IF(VALUE(MID(A2986,6,2))&gt;=4,VALUE(LEFT(A2986,4)),VALUE(LEFT(A2986,4))-1)+1,100),"00")</f>
        <v>FY2023-24</v>
      </c>
      <c r="D2986" s="0" t="s">
        <v>42</v>
      </c>
      <c r="E2986" s="0" t="s">
        <v>42</v>
      </c>
      <c r="F2986" s="0" t="str">
        <f aca="false">INDEX(Mapping!$B$2:$B$465,MATCH(E2986,Mapping!$A$2:$A$465,0))</f>
        <v>PUNJAB</v>
      </c>
      <c r="G2986" s="0" t="str">
        <f aca="false">INDEX(Mapping!$C$2:$C$465,MATCH(E2986,Mapping!$A$2:$A$465,0))</f>
        <v>PUNJAB</v>
      </c>
      <c r="H2986" s="2" t="n">
        <v>198.84</v>
      </c>
      <c r="I2986" s="3" t="n">
        <v>4.82</v>
      </c>
    </row>
    <row r="2987" customFormat="false" ht="15" hidden="false" customHeight="false" outlineLevel="0" collapsed="false">
      <c r="A2987" s="0" t="s">
        <v>88</v>
      </c>
      <c r="B2987" s="0" t="n">
        <f aca="false">VALUE(LEFT(A2987,4))</f>
        <v>2023</v>
      </c>
      <c r="C2987" s="0" t="str">
        <f aca="false">"FY"&amp;IF(VALUE(MID(A2987,6,2))&gt;=4,VALUE(LEFT(A2987,4)),VALUE(LEFT(A2987,4))-1)&amp;"-"&amp;TEXT(MOD(IF(VALUE(MID(A2987,6,2))&gt;=4,VALUE(LEFT(A2987,4)),VALUE(LEFT(A2987,4))-1)+1,100),"00")</f>
        <v>FY2023-24</v>
      </c>
      <c r="D2987" s="0" t="s">
        <v>44</v>
      </c>
      <c r="E2987" s="0" t="s">
        <v>44</v>
      </c>
      <c r="F2987" s="0" t="str">
        <f aca="false">INDEX(Mapping!$B$2:$B$465,MATCH(E2987,Mapping!$A$2:$A$465,0))</f>
        <v>HARYANA</v>
      </c>
      <c r="G2987" s="0" t="str">
        <f aca="false">INDEX(Mapping!$C$2:$C$465,MATCH(E2987,Mapping!$A$2:$A$465,0))</f>
        <v>HARYANA</v>
      </c>
      <c r="H2987" s="2" t="n">
        <v>181.57</v>
      </c>
      <c r="I2987" s="3" t="n">
        <v>4.4</v>
      </c>
    </row>
    <row r="2988" customFormat="false" ht="15" hidden="false" customHeight="false" outlineLevel="0" collapsed="false">
      <c r="A2988" s="0" t="s">
        <v>88</v>
      </c>
      <c r="B2988" s="0" t="n">
        <f aca="false">VALUE(LEFT(A2988,4))</f>
        <v>2023</v>
      </c>
      <c r="C2988" s="0" t="str">
        <f aca="false">"FY"&amp;IF(VALUE(MID(A2988,6,2))&gt;=4,VALUE(LEFT(A2988,4)),VALUE(LEFT(A2988,4))-1)&amp;"-"&amp;TEXT(MOD(IF(VALUE(MID(A2988,6,2))&gt;=4,VALUE(LEFT(A2988,4)),VALUE(LEFT(A2988,4))-1)+1,100),"00")</f>
        <v>FY2023-24</v>
      </c>
      <c r="D2988" s="0" t="s">
        <v>82</v>
      </c>
      <c r="E2988" s="0" t="s">
        <v>82</v>
      </c>
      <c r="F2988" s="0" t="str">
        <f aca="false">INDEX(Mapping!$B$2:$B$465,MATCH(E2988,Mapping!$A$2:$A$465,0))</f>
        <v>JINDAL INDIA THERMAL POWER (JITPL)</v>
      </c>
      <c r="G2988" s="0" t="str">
        <f aca="false">INDEX(Mapping!$C$2:$C$465,MATCH(E2988,Mapping!$A$2:$A$465,0))</f>
        <v>JINDAL INDIA THERMAL POWER (JITPL)</v>
      </c>
      <c r="H2988" s="2" t="n">
        <v>157.12</v>
      </c>
      <c r="I2988" s="3" t="n">
        <v>3.81</v>
      </c>
    </row>
    <row r="2989" customFormat="false" ht="15" hidden="false" customHeight="false" outlineLevel="0" collapsed="false">
      <c r="A2989" s="0" t="s">
        <v>88</v>
      </c>
      <c r="B2989" s="0" t="n">
        <f aca="false">VALUE(LEFT(A2989,4))</f>
        <v>2023</v>
      </c>
      <c r="C2989" s="0" t="str">
        <f aca="false">"FY"&amp;IF(VALUE(MID(A2989,6,2))&gt;=4,VALUE(LEFT(A2989,4)),VALUE(LEFT(A2989,4))-1)&amp;"-"&amp;TEXT(MOD(IF(VALUE(MID(A2989,6,2))&gt;=4,VALUE(LEFT(A2989,4)),VALUE(LEFT(A2989,4))-1)+1,100),"00")</f>
        <v>FY2023-24</v>
      </c>
      <c r="D2989" s="0" t="s">
        <v>158</v>
      </c>
      <c r="E2989" s="0" t="s">
        <v>158</v>
      </c>
      <c r="F2989" s="0" t="str">
        <f aca="false">INDEX(Mapping!$B$2:$B$465,MATCH(E2989,Mapping!$A$2:$A$465,0))</f>
        <v>TEESTA URJA (TEESTA-III HEP)</v>
      </c>
      <c r="G2989" s="0" t="str">
        <f aca="false">INDEX(Mapping!$C$2:$C$465,MATCH(E2989,Mapping!$A$2:$A$465,0))</f>
        <v>TEESTA URJA (TEESTA-III HEP)</v>
      </c>
      <c r="H2989" s="2" t="n">
        <v>141.92</v>
      </c>
      <c r="I2989" s="3" t="n">
        <v>3.44</v>
      </c>
    </row>
    <row r="2990" customFormat="false" ht="15" hidden="false" customHeight="false" outlineLevel="0" collapsed="false">
      <c r="A2990" s="0" t="s">
        <v>88</v>
      </c>
      <c r="B2990" s="0" t="n">
        <f aca="false">VALUE(LEFT(A2990,4))</f>
        <v>2023</v>
      </c>
      <c r="C2990" s="0" t="str">
        <f aca="false">"FY"&amp;IF(VALUE(MID(A2990,6,2))&gt;=4,VALUE(LEFT(A2990,4)),VALUE(LEFT(A2990,4))-1)&amp;"-"&amp;TEXT(MOD(IF(VALUE(MID(A2990,6,2))&gt;=4,VALUE(LEFT(A2990,4)),VALUE(LEFT(A2990,4))-1)+1,100),"00")</f>
        <v>FY2023-24</v>
      </c>
      <c r="D2990" s="0" t="s">
        <v>89</v>
      </c>
      <c r="E2990" s="0" t="s">
        <v>89</v>
      </c>
      <c r="F2990" s="0" t="str">
        <f aca="false">INDEX(Mapping!$B$2:$B$465,MATCH(E2990,Mapping!$A$2:$A$465,0))</f>
        <v>MB POWER (MP)</v>
      </c>
      <c r="G2990" s="0" t="str">
        <f aca="false">INDEX(Mapping!$C$2:$C$465,MATCH(E2990,Mapping!$A$2:$A$465,0))</f>
        <v>MB POWER (MP)</v>
      </c>
      <c r="H2990" s="2" t="n">
        <v>129.72</v>
      </c>
      <c r="I2990" s="3" t="n">
        <v>3.15</v>
      </c>
    </row>
    <row r="2991" customFormat="false" ht="15" hidden="false" customHeight="false" outlineLevel="0" collapsed="false">
      <c r="A2991" s="0" t="s">
        <v>88</v>
      </c>
      <c r="B2991" s="0" t="n">
        <f aca="false">VALUE(LEFT(A2991,4))</f>
        <v>2023</v>
      </c>
      <c r="C2991" s="0" t="str">
        <f aca="false">"FY"&amp;IF(VALUE(MID(A2991,6,2))&gt;=4,VALUE(LEFT(A2991,4)),VALUE(LEFT(A2991,4))-1)&amp;"-"&amp;TEXT(MOD(IF(VALUE(MID(A2991,6,2))&gt;=4,VALUE(LEFT(A2991,4)),VALUE(LEFT(A2991,4))-1)+1,100),"00")</f>
        <v>FY2023-24</v>
      </c>
      <c r="D2991" s="0" t="s">
        <v>45</v>
      </c>
      <c r="E2991" s="0" t="s">
        <v>45</v>
      </c>
      <c r="F2991" s="0" t="str">
        <f aca="false">INDEX(Mapping!$B$2:$B$465,MATCH(E2991,Mapping!$A$2:$A$465,0))</f>
        <v>BIHAR</v>
      </c>
      <c r="G2991" s="0" t="str">
        <f aca="false">INDEX(Mapping!$C$2:$C$465,MATCH(E2991,Mapping!$A$2:$A$465,0))</f>
        <v>BIHAR</v>
      </c>
      <c r="H2991" s="2" t="n">
        <v>119.44</v>
      </c>
      <c r="I2991" s="3" t="n">
        <v>2.9</v>
      </c>
    </row>
    <row r="2992" customFormat="false" ht="15" hidden="false" customHeight="false" outlineLevel="0" collapsed="false">
      <c r="A2992" s="0" t="s">
        <v>88</v>
      </c>
      <c r="B2992" s="0" t="n">
        <f aca="false">VALUE(LEFT(A2992,4))</f>
        <v>2023</v>
      </c>
      <c r="C2992" s="0" t="str">
        <f aca="false">"FY"&amp;IF(VALUE(MID(A2992,6,2))&gt;=4,VALUE(LEFT(A2992,4)),VALUE(LEFT(A2992,4))-1)&amp;"-"&amp;TEXT(MOD(IF(VALUE(MID(A2992,6,2))&gt;=4,VALUE(LEFT(A2992,4)),VALUE(LEFT(A2992,4))-1)+1,100),"00")</f>
        <v>FY2023-24</v>
      </c>
      <c r="D2992" s="0" t="s">
        <v>74</v>
      </c>
      <c r="E2992" s="0" t="s">
        <v>74</v>
      </c>
      <c r="F2992" s="0" t="str">
        <f aca="false">INDEX(Mapping!$B$2:$B$465,MATCH(E2992,Mapping!$A$2:$A$465,0))</f>
        <v>NEPAL (NEA / NVVN)</v>
      </c>
      <c r="G2992" s="0" t="str">
        <f aca="false">INDEX(Mapping!$C$2:$C$465,MATCH(E2992,Mapping!$A$2:$A$465,0))</f>
        <v>NEPAL (NEA / NVVN)</v>
      </c>
      <c r="H2992" s="2" t="n">
        <v>118.36</v>
      </c>
      <c r="I2992" s="3" t="n">
        <v>2.87</v>
      </c>
    </row>
    <row r="2993" customFormat="false" ht="15" hidden="false" customHeight="false" outlineLevel="0" collapsed="false">
      <c r="A2993" s="0" t="s">
        <v>88</v>
      </c>
      <c r="B2993" s="0" t="n">
        <f aca="false">VALUE(LEFT(A2993,4))</f>
        <v>2023</v>
      </c>
      <c r="C2993" s="0" t="str">
        <f aca="false">"FY"&amp;IF(VALUE(MID(A2993,6,2))&gt;=4,VALUE(LEFT(A2993,4)),VALUE(LEFT(A2993,4))-1)&amp;"-"&amp;TEXT(MOD(IF(VALUE(MID(A2993,6,2))&gt;=4,VALUE(LEFT(A2993,4)),VALUE(LEFT(A2993,4))-1)+1,100),"00")</f>
        <v>FY2023-24</v>
      </c>
      <c r="D2993" s="0" t="s">
        <v>85</v>
      </c>
      <c r="E2993" s="0" t="s">
        <v>85</v>
      </c>
      <c r="F2993" s="0" t="str">
        <f aca="false">INDEX(Mapping!$B$2:$B$465,MATCH(E2993,Mapping!$A$2:$A$465,0))</f>
        <v>ADANI POWER - RAIPUR TPP (EX-GMR CHHATTISGARH)</v>
      </c>
      <c r="G2993" s="0" t="str">
        <f aca="false">INDEX(Mapping!$C$2:$C$465,MATCH(E2993,Mapping!$A$2:$A$465,0))</f>
        <v>ADANI POWER (ALL PLANTS)</v>
      </c>
      <c r="H2993" s="2" t="n">
        <v>116.26</v>
      </c>
      <c r="I2993" s="3" t="n">
        <v>2.82</v>
      </c>
    </row>
    <row r="2994" customFormat="false" ht="15" hidden="false" customHeight="false" outlineLevel="0" collapsed="false">
      <c r="A2994" s="0" t="s">
        <v>88</v>
      </c>
      <c r="B2994" s="0" t="n">
        <f aca="false">VALUE(LEFT(A2994,4))</f>
        <v>2023</v>
      </c>
      <c r="C2994" s="0" t="str">
        <f aca="false">"FY"&amp;IF(VALUE(MID(A2994,6,2))&gt;=4,VALUE(LEFT(A2994,4)),VALUE(LEFT(A2994,4))-1)&amp;"-"&amp;TEXT(MOD(IF(VALUE(MID(A2994,6,2))&gt;=4,VALUE(LEFT(A2994,4)),VALUE(LEFT(A2994,4))-1)+1,100),"00")</f>
        <v>FY2023-24</v>
      </c>
      <c r="D2994" s="0" t="s">
        <v>65</v>
      </c>
      <c r="E2994" s="0" t="s">
        <v>65</v>
      </c>
      <c r="F2994" s="0" t="str">
        <f aca="false">INDEX(Mapping!$B$2:$B$465,MATCH(E2994,Mapping!$A$2:$A$465,0))</f>
        <v>JAYPEE NIGRIE STPP</v>
      </c>
      <c r="G2994" s="0" t="str">
        <f aca="false">INDEX(Mapping!$C$2:$C$465,MATCH(E2994,Mapping!$A$2:$A$465,0))</f>
        <v>JAYPEE NIGRIE STPP</v>
      </c>
      <c r="H2994" s="2" t="n">
        <v>106.08</v>
      </c>
      <c r="I2994" s="3" t="n">
        <v>2.57</v>
      </c>
    </row>
    <row r="2995" customFormat="false" ht="15" hidden="false" customHeight="false" outlineLevel="0" collapsed="false">
      <c r="A2995" s="0" t="s">
        <v>88</v>
      </c>
      <c r="B2995" s="0" t="n">
        <f aca="false">VALUE(LEFT(A2995,4))</f>
        <v>2023</v>
      </c>
      <c r="C2995" s="0" t="str">
        <f aca="false">"FY"&amp;IF(VALUE(MID(A2995,6,2))&gt;=4,VALUE(LEFT(A2995,4)),VALUE(LEFT(A2995,4))-1)&amp;"-"&amp;TEXT(MOD(IF(VALUE(MID(A2995,6,2))&gt;=4,VALUE(LEFT(A2995,4)),VALUE(LEFT(A2995,4))-1)+1,100),"00")</f>
        <v>FY2023-24</v>
      </c>
      <c r="D2995" s="0" t="s">
        <v>57</v>
      </c>
      <c r="E2995" s="0" t="s">
        <v>57</v>
      </c>
      <c r="F2995" s="0" t="str">
        <f aca="false">INDEX(Mapping!$B$2:$B$465,MATCH(E2995,Mapping!$A$2:$A$465,0))</f>
        <v>SEIL ENERGY INDIA (EX-SEMBCORP)</v>
      </c>
      <c r="G2995" s="0" t="str">
        <f aca="false">INDEX(Mapping!$C$2:$C$465,MATCH(E2995,Mapping!$A$2:$A$465,0))</f>
        <v>SEIL ENERGY INDIA</v>
      </c>
      <c r="H2995" s="2" t="n">
        <v>101.2</v>
      </c>
      <c r="I2995" s="3" t="n">
        <v>2.45</v>
      </c>
    </row>
    <row r="2996" customFormat="false" ht="15" hidden="false" customHeight="false" outlineLevel="0" collapsed="false">
      <c r="A2996" s="0" t="s">
        <v>88</v>
      </c>
      <c r="B2996" s="0" t="n">
        <f aca="false">VALUE(LEFT(A2996,4))</f>
        <v>2023</v>
      </c>
      <c r="C2996" s="0" t="str">
        <f aca="false">"FY"&amp;IF(VALUE(MID(A2996,6,2))&gt;=4,VALUE(LEFT(A2996,4)),VALUE(LEFT(A2996,4))-1)&amp;"-"&amp;TEXT(MOD(IF(VALUE(MID(A2996,6,2))&gt;=4,VALUE(LEFT(A2996,4)),VALUE(LEFT(A2996,4))-1)+1,100),"00")</f>
        <v>FY2023-24</v>
      </c>
      <c r="D2996" s="0" t="s">
        <v>79</v>
      </c>
      <c r="E2996" s="0" t="s">
        <v>79</v>
      </c>
      <c r="F2996" s="0" t="str">
        <f aca="false">INDEX(Mapping!$B$2:$B$465,MATCH(E2996,Mapping!$A$2:$A$465,0))</f>
        <v>MAHAN ENERGEN (EX-ESSAR POWER MP)</v>
      </c>
      <c r="G2996" s="0" t="str">
        <f aca="false">INDEX(Mapping!$C$2:$C$465,MATCH(E2996,Mapping!$A$2:$A$465,0))</f>
        <v>ADANI POWER (ALL PLANTS)</v>
      </c>
      <c r="H2996" s="2" t="n">
        <v>91.38</v>
      </c>
      <c r="I2996" s="3" t="n">
        <v>2.22</v>
      </c>
    </row>
    <row r="2997" customFormat="false" ht="15" hidden="false" customHeight="false" outlineLevel="0" collapsed="false">
      <c r="A2997" s="0" t="s">
        <v>88</v>
      </c>
      <c r="B2997" s="0" t="n">
        <f aca="false">VALUE(LEFT(A2997,4))</f>
        <v>2023</v>
      </c>
      <c r="C2997" s="0" t="str">
        <f aca="false">"FY"&amp;IF(VALUE(MID(A2997,6,2))&gt;=4,VALUE(LEFT(A2997,4)),VALUE(LEFT(A2997,4))-1)&amp;"-"&amp;TEXT(MOD(IF(VALUE(MID(A2997,6,2))&gt;=4,VALUE(LEFT(A2997,4)),VALUE(LEFT(A2997,4))-1)+1,100),"00")</f>
        <v>FY2023-24</v>
      </c>
      <c r="D2997" s="0" t="s">
        <v>49</v>
      </c>
      <c r="E2997" s="0" t="s">
        <v>49</v>
      </c>
      <c r="F2997" s="0" t="str">
        <f aca="false">INDEX(Mapping!$B$2:$B$465,MATCH(E2997,Mapping!$A$2:$A$465,0))</f>
        <v>MADHYA PRADESH</v>
      </c>
      <c r="G2997" s="0" t="str">
        <f aca="false">INDEX(Mapping!$C$2:$C$465,MATCH(E2997,Mapping!$A$2:$A$465,0))</f>
        <v>MADHYA PRADESH</v>
      </c>
      <c r="H2997" s="2" t="n">
        <v>90.94</v>
      </c>
      <c r="I2997" s="3" t="n">
        <v>2.21</v>
      </c>
    </row>
    <row r="2998" customFormat="false" ht="15" hidden="false" customHeight="false" outlineLevel="0" collapsed="false">
      <c r="A2998" s="0" t="s">
        <v>88</v>
      </c>
      <c r="B2998" s="0" t="n">
        <f aca="false">VALUE(LEFT(A2998,4))</f>
        <v>2023</v>
      </c>
      <c r="C2998" s="0" t="str">
        <f aca="false">"FY"&amp;IF(VALUE(MID(A2998,6,2))&gt;=4,VALUE(LEFT(A2998,4)),VALUE(LEFT(A2998,4))-1)&amp;"-"&amp;TEXT(MOD(IF(VALUE(MID(A2998,6,2))&gt;=4,VALUE(LEFT(A2998,4)),VALUE(LEFT(A2998,4))-1)+1,100),"00")</f>
        <v>FY2023-24</v>
      </c>
      <c r="D2998" s="0" t="s">
        <v>67</v>
      </c>
      <c r="E2998" s="0" t="s">
        <v>67</v>
      </c>
      <c r="F2998" s="0" t="str">
        <f aca="false">INDEX(Mapping!$B$2:$B$465,MATCH(E2998,Mapping!$A$2:$A$465,0))</f>
        <v>JINDAL POWER LTD - STAGE 2</v>
      </c>
      <c r="G2998" s="0" t="str">
        <f aca="false">INDEX(Mapping!$C$2:$C$465,MATCH(E2998,Mapping!$A$2:$A$465,0))</f>
        <v>JINDAL POWER LTD (BOTH STAGES)</v>
      </c>
      <c r="H2998" s="2" t="n">
        <v>88.39</v>
      </c>
      <c r="I2998" s="3" t="n">
        <v>2.14</v>
      </c>
    </row>
    <row r="2999" customFormat="false" ht="15" hidden="false" customHeight="false" outlineLevel="0" collapsed="false">
      <c r="A2999" s="0" t="s">
        <v>88</v>
      </c>
      <c r="B2999" s="0" t="n">
        <f aca="false">VALUE(LEFT(A2999,4))</f>
        <v>2023</v>
      </c>
      <c r="C2999" s="0" t="str">
        <f aca="false">"FY"&amp;IF(VALUE(MID(A2999,6,2))&gt;=4,VALUE(LEFT(A2999,4)),VALUE(LEFT(A2999,4))-1)&amp;"-"&amp;TEXT(MOD(IF(VALUE(MID(A2999,6,2))&gt;=4,VALUE(LEFT(A2999,4)),VALUE(LEFT(A2999,4))-1)+1,100),"00")</f>
        <v>FY2023-24</v>
      </c>
      <c r="D2999" s="0" t="s">
        <v>145</v>
      </c>
      <c r="E2999" s="0" t="s">
        <v>145</v>
      </c>
      <c r="F2999" s="0" t="str">
        <f aca="false">INDEX(Mapping!$B$2:$B$465,MATCH(E2999,Mapping!$A$2:$A$465,0))</f>
        <v>JSPL - DCPP</v>
      </c>
      <c r="G2999" s="0" t="str">
        <f aca="false">INDEX(Mapping!$C$2:$C$465,MATCH(E2999,Mapping!$A$2:$A$465,0))</f>
        <v>JSPL</v>
      </c>
      <c r="H2999" s="2" t="n">
        <v>87</v>
      </c>
      <c r="I2999" s="3" t="n">
        <v>2.11</v>
      </c>
    </row>
    <row r="3000" customFormat="false" ht="15" hidden="false" customHeight="false" outlineLevel="0" collapsed="false">
      <c r="A3000" s="0" t="s">
        <v>88</v>
      </c>
      <c r="B3000" s="0" t="n">
        <f aca="false">VALUE(LEFT(A3000,4))</f>
        <v>2023</v>
      </c>
      <c r="C3000" s="0" t="str">
        <f aca="false">"FY"&amp;IF(VALUE(MID(A3000,6,2))&gt;=4,VALUE(LEFT(A3000,4)),VALUE(LEFT(A3000,4))-1)&amp;"-"&amp;TEXT(MOD(IF(VALUE(MID(A3000,6,2))&gt;=4,VALUE(LEFT(A3000,4)),VALUE(LEFT(A3000,4))-1)+1,100),"00")</f>
        <v>FY2023-24</v>
      </c>
      <c r="D3000" s="0" t="s">
        <v>47</v>
      </c>
      <c r="E3000" s="0" t="s">
        <v>47</v>
      </c>
      <c r="F3000" s="0" t="str">
        <f aca="false">INDEX(Mapping!$B$2:$B$465,MATCH(E3000,Mapping!$A$2:$A$465,0))</f>
        <v>KARNATAKA</v>
      </c>
      <c r="G3000" s="0" t="str">
        <f aca="false">INDEX(Mapping!$C$2:$C$465,MATCH(E3000,Mapping!$A$2:$A$465,0))</f>
        <v>KARNATAKA</v>
      </c>
      <c r="H3000" s="2" t="n">
        <v>73.76</v>
      </c>
      <c r="I3000" s="3" t="n">
        <v>1.79</v>
      </c>
    </row>
    <row r="3001" customFormat="false" ht="15" hidden="false" customHeight="false" outlineLevel="0" collapsed="false">
      <c r="A3001" s="0" t="s">
        <v>88</v>
      </c>
      <c r="B3001" s="0" t="n">
        <f aca="false">VALUE(LEFT(A3001,4))</f>
        <v>2023</v>
      </c>
      <c r="C3001" s="0" t="str">
        <f aca="false">"FY"&amp;IF(VALUE(MID(A3001,6,2))&gt;=4,VALUE(LEFT(A3001,4)),VALUE(LEFT(A3001,4))-1)&amp;"-"&amp;TEXT(MOD(IF(VALUE(MID(A3001,6,2))&gt;=4,VALUE(LEFT(A3001,4)),VALUE(LEFT(A3001,4))-1)+1,100),"00")</f>
        <v>FY2023-24</v>
      </c>
      <c r="D3001" s="0" t="s">
        <v>61</v>
      </c>
      <c r="E3001" s="0" t="s">
        <v>61</v>
      </c>
      <c r="F3001" s="0" t="str">
        <f aca="false">INDEX(Mapping!$B$2:$B$465,MATCH(E3001,Mapping!$A$2:$A$465,0))</f>
        <v>ASSAM</v>
      </c>
      <c r="G3001" s="0" t="str">
        <f aca="false">INDEX(Mapping!$C$2:$C$465,MATCH(E3001,Mapping!$A$2:$A$465,0))</f>
        <v>ASSAM</v>
      </c>
      <c r="H3001" s="2" t="n">
        <v>60.62</v>
      </c>
      <c r="I3001" s="3" t="n">
        <v>1.47</v>
      </c>
    </row>
    <row r="3002" customFormat="false" ht="15" hidden="false" customHeight="false" outlineLevel="0" collapsed="false">
      <c r="A3002" s="0" t="s">
        <v>88</v>
      </c>
      <c r="B3002" s="0" t="n">
        <f aca="false">VALUE(LEFT(A3002,4))</f>
        <v>2023</v>
      </c>
      <c r="C3002" s="0" t="str">
        <f aca="false">"FY"&amp;IF(VALUE(MID(A3002,6,2))&gt;=4,VALUE(LEFT(A3002,4)),VALUE(LEFT(A3002,4))-1)&amp;"-"&amp;TEXT(MOD(IF(VALUE(MID(A3002,6,2))&gt;=4,VALUE(LEFT(A3002,4)),VALUE(LEFT(A3002,4))-1)+1,100),"00")</f>
        <v>FY2023-24</v>
      </c>
      <c r="D3002" s="0" t="s">
        <v>84</v>
      </c>
      <c r="E3002" s="0" t="s">
        <v>84</v>
      </c>
      <c r="F3002" s="0" t="str">
        <f aca="false">INDEX(Mapping!$B$2:$B$465,MATCH(E3002,Mapping!$A$2:$A$465,0))</f>
        <v>DB POWER</v>
      </c>
      <c r="G3002" s="0" t="str">
        <f aca="false">INDEX(Mapping!$C$2:$C$465,MATCH(E3002,Mapping!$A$2:$A$465,0))</f>
        <v>DB POWER</v>
      </c>
      <c r="H3002" s="2" t="n">
        <v>59.35</v>
      </c>
      <c r="I3002" s="3" t="n">
        <v>1.44</v>
      </c>
    </row>
    <row r="3003" customFormat="false" ht="15" hidden="false" customHeight="false" outlineLevel="0" collapsed="false">
      <c r="A3003" s="0" t="s">
        <v>88</v>
      </c>
      <c r="B3003" s="0" t="n">
        <f aca="false">VALUE(LEFT(A3003,4))</f>
        <v>2023</v>
      </c>
      <c r="C3003" s="0" t="str">
        <f aca="false">"FY"&amp;IF(VALUE(MID(A3003,6,2))&gt;=4,VALUE(LEFT(A3003,4)),VALUE(LEFT(A3003,4))-1)&amp;"-"&amp;TEXT(MOD(IF(VALUE(MID(A3003,6,2))&gt;=4,VALUE(LEFT(A3003,4)),VALUE(LEFT(A3003,4))-1)+1,100),"00")</f>
        <v>FY2023-24</v>
      </c>
      <c r="D3003" s="0" t="s">
        <v>72</v>
      </c>
      <c r="E3003" s="0" t="s">
        <v>72</v>
      </c>
      <c r="F3003" s="0" t="str">
        <f aca="false">INDEX(Mapping!$B$2:$B$465,MATCH(E3003,Mapping!$A$2:$A$465,0))</f>
        <v>JINDAL POWER LTD - STAGE 1</v>
      </c>
      <c r="G3003" s="0" t="str">
        <f aca="false">INDEX(Mapping!$C$2:$C$465,MATCH(E3003,Mapping!$A$2:$A$465,0))</f>
        <v>JINDAL POWER LTD (BOTH STAGES)</v>
      </c>
      <c r="H3003" s="2" t="n">
        <v>57.09</v>
      </c>
      <c r="I3003" s="3" t="n">
        <v>1.38</v>
      </c>
    </row>
    <row r="3004" customFormat="false" ht="15" hidden="false" customHeight="false" outlineLevel="0" collapsed="false">
      <c r="A3004" s="0" t="s">
        <v>88</v>
      </c>
      <c r="B3004" s="0" t="n">
        <f aca="false">VALUE(LEFT(A3004,4))</f>
        <v>2023</v>
      </c>
      <c r="C3004" s="0" t="str">
        <f aca="false">"FY"&amp;IF(VALUE(MID(A3004,6,2))&gt;=4,VALUE(LEFT(A3004,4)),VALUE(LEFT(A3004,4))-1)&amp;"-"&amp;TEXT(MOD(IF(VALUE(MID(A3004,6,2))&gt;=4,VALUE(LEFT(A3004,4)),VALUE(LEFT(A3004,4))-1)+1,100),"00")</f>
        <v>FY2023-24</v>
      </c>
      <c r="D3004" s="0" t="s">
        <v>40</v>
      </c>
      <c r="E3004" s="0" t="s">
        <v>40</v>
      </c>
      <c r="F3004" s="0" t="str">
        <f aca="false">INDEX(Mapping!$B$2:$B$465,MATCH(E3004,Mapping!$A$2:$A$465,0))</f>
        <v>TAMIL NADU</v>
      </c>
      <c r="G3004" s="0" t="str">
        <f aca="false">INDEX(Mapping!$C$2:$C$465,MATCH(E3004,Mapping!$A$2:$A$465,0))</f>
        <v>TAMIL NADU</v>
      </c>
      <c r="H3004" s="2" t="n">
        <v>53.85</v>
      </c>
      <c r="I3004" s="3" t="n">
        <v>1.31</v>
      </c>
    </row>
    <row r="3005" customFormat="false" ht="15" hidden="false" customHeight="false" outlineLevel="0" collapsed="false">
      <c r="A3005" s="0" t="s">
        <v>88</v>
      </c>
      <c r="B3005" s="0" t="n">
        <f aca="false">VALUE(LEFT(A3005,4))</f>
        <v>2023</v>
      </c>
      <c r="C3005" s="0" t="str">
        <f aca="false">"FY"&amp;IF(VALUE(MID(A3005,6,2))&gt;=4,VALUE(LEFT(A3005,4)),VALUE(LEFT(A3005,4))-1)&amp;"-"&amp;TEXT(MOD(IF(VALUE(MID(A3005,6,2))&gt;=4,VALUE(LEFT(A3005,4)),VALUE(LEFT(A3005,4))-1)+1,100),"00")</f>
        <v>FY2023-24</v>
      </c>
      <c r="D3005" s="0" t="s">
        <v>155</v>
      </c>
      <c r="E3005" s="0" t="s">
        <v>155</v>
      </c>
      <c r="F3005" s="0" t="str">
        <f aca="false">INDEX(Mapping!$B$2:$B$465,MATCH(E3005,Mapping!$A$2:$A$465,0))</f>
        <v>SKS POWER</v>
      </c>
      <c r="G3005" s="0" t="str">
        <f aca="false">INDEX(Mapping!$C$2:$C$465,MATCH(E3005,Mapping!$A$2:$A$465,0))</f>
        <v>SKS POWER</v>
      </c>
      <c r="H3005" s="2" t="n">
        <v>50.58</v>
      </c>
      <c r="I3005" s="3" t="n">
        <v>1.23</v>
      </c>
    </row>
    <row r="3006" customFormat="false" ht="15" hidden="false" customHeight="false" outlineLevel="0" collapsed="false">
      <c r="A3006" s="0" t="s">
        <v>88</v>
      </c>
      <c r="B3006" s="0" t="n">
        <f aca="false">VALUE(LEFT(A3006,4))</f>
        <v>2023</v>
      </c>
      <c r="C3006" s="0" t="str">
        <f aca="false">"FY"&amp;IF(VALUE(MID(A3006,6,2))&gt;=4,VALUE(LEFT(A3006,4)),VALUE(LEFT(A3006,4))-1)&amp;"-"&amp;TEXT(MOD(IF(VALUE(MID(A3006,6,2))&gt;=4,VALUE(LEFT(A3006,4)),VALUE(LEFT(A3006,4))-1)+1,100),"00")</f>
        <v>FY2023-24</v>
      </c>
      <c r="D3006" s="0" t="s">
        <v>128</v>
      </c>
      <c r="E3006" s="0" t="s">
        <v>128</v>
      </c>
      <c r="F3006" s="0" t="str">
        <f aca="false">INDEX(Mapping!$B$2:$B$465,MATCH(E3006,Mapping!$A$2:$A$465,0))</f>
        <v>AD HYDRO POWER</v>
      </c>
      <c r="G3006" s="0" t="str">
        <f aca="false">INDEX(Mapping!$C$2:$C$465,MATCH(E3006,Mapping!$A$2:$A$465,0))</f>
        <v>AD HYDRO POWER</v>
      </c>
      <c r="H3006" s="2" t="n">
        <v>49.94</v>
      </c>
      <c r="I3006" s="3" t="n">
        <v>1.21</v>
      </c>
    </row>
    <row r="3007" customFormat="false" ht="15" hidden="false" customHeight="false" outlineLevel="0" collapsed="false">
      <c r="A3007" s="0" t="s">
        <v>88</v>
      </c>
      <c r="B3007" s="0" t="n">
        <f aca="false">VALUE(LEFT(A3007,4))</f>
        <v>2023</v>
      </c>
      <c r="C3007" s="0" t="str">
        <f aca="false">"FY"&amp;IF(VALUE(MID(A3007,6,2))&gt;=4,VALUE(LEFT(A3007,4)),VALUE(LEFT(A3007,4))-1)&amp;"-"&amp;TEXT(MOD(IF(VALUE(MID(A3007,6,2))&gt;=4,VALUE(LEFT(A3007,4)),VALUE(LEFT(A3007,4))-1)+1,100),"00")</f>
        <v>FY2023-24</v>
      </c>
      <c r="D3007" s="0" t="s">
        <v>106</v>
      </c>
      <c r="E3007" s="0" t="s">
        <v>106</v>
      </c>
      <c r="F3007" s="0" t="str">
        <f aca="false">INDEX(Mapping!$B$2:$B$465,MATCH(E3007,Mapping!$A$2:$A$465,0))</f>
        <v>ACB (INDIA)</v>
      </c>
      <c r="G3007" s="0" t="str">
        <f aca="false">INDEX(Mapping!$C$2:$C$465,MATCH(E3007,Mapping!$A$2:$A$465,0))</f>
        <v>ACB (INDIA)</v>
      </c>
      <c r="H3007" s="2" t="n">
        <v>49.51</v>
      </c>
      <c r="I3007" s="3" t="n">
        <v>1.2</v>
      </c>
    </row>
    <row r="3008" customFormat="false" ht="15" hidden="false" customHeight="false" outlineLevel="0" collapsed="false">
      <c r="A3008" s="0" t="s">
        <v>88</v>
      </c>
      <c r="B3008" s="0" t="n">
        <f aca="false">VALUE(LEFT(A3008,4))</f>
        <v>2023</v>
      </c>
      <c r="C3008" s="0" t="str">
        <f aca="false">"FY"&amp;IF(VALUE(MID(A3008,6,2))&gt;=4,VALUE(LEFT(A3008,4)),VALUE(LEFT(A3008,4))-1)&amp;"-"&amp;TEXT(MOD(IF(VALUE(MID(A3008,6,2))&gt;=4,VALUE(LEFT(A3008,4)),VALUE(LEFT(A3008,4))-1)+1,100),"00")</f>
        <v>FY2023-24</v>
      </c>
      <c r="D3008" s="0" t="s">
        <v>31</v>
      </c>
      <c r="E3008" s="0" t="s">
        <v>31</v>
      </c>
      <c r="F3008" s="0" t="str">
        <f aca="false">INDEX(Mapping!$B$2:$B$465,MATCH(E3008,Mapping!$A$2:$A$465,0))</f>
        <v>GUJARAT</v>
      </c>
      <c r="G3008" s="0" t="str">
        <f aca="false">INDEX(Mapping!$C$2:$C$465,MATCH(E3008,Mapping!$A$2:$A$465,0))</f>
        <v>GUJARAT</v>
      </c>
      <c r="H3008" s="2" t="n">
        <v>45.12</v>
      </c>
      <c r="I3008" s="3" t="n">
        <v>1.09</v>
      </c>
    </row>
    <row r="3009" customFormat="false" ht="15" hidden="false" customHeight="false" outlineLevel="0" collapsed="false">
      <c r="A3009" s="0" t="s">
        <v>88</v>
      </c>
      <c r="B3009" s="0" t="n">
        <f aca="false">VALUE(LEFT(A3009,4))</f>
        <v>2023</v>
      </c>
      <c r="C3009" s="0" t="str">
        <f aca="false">"FY"&amp;IF(VALUE(MID(A3009,6,2))&gt;=4,VALUE(LEFT(A3009,4)),VALUE(LEFT(A3009,4))-1)&amp;"-"&amp;TEXT(MOD(IF(VALUE(MID(A3009,6,2))&gt;=4,VALUE(LEFT(A3009,4)),VALUE(LEFT(A3009,4))-1)+1,100),"00")</f>
        <v>FY2023-24</v>
      </c>
      <c r="D3009" s="0" t="s">
        <v>37</v>
      </c>
      <c r="E3009" s="0" t="s">
        <v>37</v>
      </c>
      <c r="F3009" s="0" t="str">
        <f aca="false">INDEX(Mapping!$B$2:$B$465,MATCH(E3009,Mapping!$A$2:$A$465,0))</f>
        <v>MAHARASHTRA</v>
      </c>
      <c r="G3009" s="0" t="str">
        <f aca="false">INDEX(Mapping!$C$2:$C$465,MATCH(E3009,Mapping!$A$2:$A$465,0))</f>
        <v>MAHARASHTRA</v>
      </c>
      <c r="H3009" s="2" t="n">
        <v>43.49</v>
      </c>
      <c r="I3009" s="3" t="n">
        <v>1.05</v>
      </c>
    </row>
    <row r="3010" customFormat="false" ht="15" hidden="false" customHeight="false" outlineLevel="0" collapsed="false">
      <c r="A3010" s="0" t="s">
        <v>88</v>
      </c>
      <c r="B3010" s="0" t="n">
        <f aca="false">VALUE(LEFT(A3010,4))</f>
        <v>2023</v>
      </c>
      <c r="C3010" s="0" t="str">
        <f aca="false">"FY"&amp;IF(VALUE(MID(A3010,6,2))&gt;=4,VALUE(LEFT(A3010,4)),VALUE(LEFT(A3010,4))-1)&amp;"-"&amp;TEXT(MOD(IF(VALUE(MID(A3010,6,2))&gt;=4,VALUE(LEFT(A3010,4)),VALUE(LEFT(A3010,4))-1)+1,100),"00")</f>
        <v>FY2023-24</v>
      </c>
      <c r="D3010" s="0" t="s">
        <v>35</v>
      </c>
      <c r="E3010" s="0" t="s">
        <v>35</v>
      </c>
      <c r="F3010" s="0" t="str">
        <f aca="false">INDEX(Mapping!$B$2:$B$465,MATCH(E3010,Mapping!$A$2:$A$465,0))</f>
        <v>TELANGANA</v>
      </c>
      <c r="G3010" s="0" t="str">
        <f aca="false">INDEX(Mapping!$C$2:$C$465,MATCH(E3010,Mapping!$A$2:$A$465,0))</f>
        <v>TELANGANA</v>
      </c>
      <c r="H3010" s="2" t="n">
        <v>42.73</v>
      </c>
      <c r="I3010" s="3" t="n">
        <v>1.04</v>
      </c>
    </row>
    <row r="3011" customFormat="false" ht="15" hidden="false" customHeight="false" outlineLevel="0" collapsed="false">
      <c r="A3011" s="0" t="s">
        <v>88</v>
      </c>
      <c r="B3011" s="0" t="n">
        <f aca="false">VALUE(LEFT(A3011,4))</f>
        <v>2023</v>
      </c>
      <c r="C3011" s="0" t="str">
        <f aca="false">"FY"&amp;IF(VALUE(MID(A3011,6,2))&gt;=4,VALUE(LEFT(A3011,4)),VALUE(LEFT(A3011,4))-1)&amp;"-"&amp;TEXT(MOD(IF(VALUE(MID(A3011,6,2))&gt;=4,VALUE(LEFT(A3011,4)),VALUE(LEFT(A3011,4))-1)+1,100),"00")</f>
        <v>FY2023-24</v>
      </c>
      <c r="D3011" s="0" t="s">
        <v>116</v>
      </c>
      <c r="E3011" s="0" t="s">
        <v>116</v>
      </c>
      <c r="F3011" s="0" t="str">
        <f aca="false">INDEX(Mapping!$B$2:$B$465,MATCH(E3011,Mapping!$A$2:$A$465,0))</f>
        <v>RKM POWERGEN</v>
      </c>
      <c r="G3011" s="0" t="str">
        <f aca="false">INDEX(Mapping!$C$2:$C$465,MATCH(E3011,Mapping!$A$2:$A$465,0))</f>
        <v>RKM POWERGEN</v>
      </c>
      <c r="H3011" s="2" t="n">
        <v>35.93</v>
      </c>
      <c r="I3011" s="3" t="n">
        <v>0.87</v>
      </c>
    </row>
    <row r="3012" customFormat="false" ht="15" hidden="false" customHeight="false" outlineLevel="0" collapsed="false">
      <c r="A3012" s="0" t="s">
        <v>88</v>
      </c>
      <c r="B3012" s="0" t="n">
        <f aca="false">VALUE(LEFT(A3012,4))</f>
        <v>2023</v>
      </c>
      <c r="C3012" s="0" t="str">
        <f aca="false">"FY"&amp;IF(VALUE(MID(A3012,6,2))&gt;=4,VALUE(LEFT(A3012,4)),VALUE(LEFT(A3012,4))-1)&amp;"-"&amp;TEXT(MOD(IF(VALUE(MID(A3012,6,2))&gt;=4,VALUE(LEFT(A3012,4)),VALUE(LEFT(A3012,4))-1)+1,100),"00")</f>
        <v>FY2023-24</v>
      </c>
      <c r="D3012" s="0" t="s">
        <v>38</v>
      </c>
      <c r="E3012" s="0" t="s">
        <v>38</v>
      </c>
      <c r="F3012" s="0" t="str">
        <f aca="false">INDEX(Mapping!$B$2:$B$465,MATCH(E3012,Mapping!$A$2:$A$465,0))</f>
        <v>ANDHRA PRADESH</v>
      </c>
      <c r="G3012" s="0" t="str">
        <f aca="false">INDEX(Mapping!$C$2:$C$465,MATCH(E3012,Mapping!$A$2:$A$465,0))</f>
        <v>ANDHRA PRADESH</v>
      </c>
      <c r="H3012" s="2" t="n">
        <v>35.79</v>
      </c>
      <c r="I3012" s="3" t="n">
        <v>0.87</v>
      </c>
    </row>
    <row r="3013" customFormat="false" ht="15" hidden="false" customHeight="false" outlineLevel="0" collapsed="false">
      <c r="A3013" s="0" t="s">
        <v>88</v>
      </c>
      <c r="B3013" s="0" t="n">
        <f aca="false">VALUE(LEFT(A3013,4))</f>
        <v>2023</v>
      </c>
      <c r="C3013" s="0" t="str">
        <f aca="false">"FY"&amp;IF(VALUE(MID(A3013,6,2))&gt;=4,VALUE(LEFT(A3013,4)),VALUE(LEFT(A3013,4))-1)&amp;"-"&amp;TEXT(MOD(IF(VALUE(MID(A3013,6,2))&gt;=4,VALUE(LEFT(A3013,4)),VALUE(LEFT(A3013,4))-1)+1,100),"00")</f>
        <v>FY2023-24</v>
      </c>
      <c r="D3013" s="0" t="s">
        <v>43</v>
      </c>
      <c r="E3013" s="0" t="s">
        <v>43</v>
      </c>
      <c r="F3013" s="0" t="str">
        <f aca="false">INDEX(Mapping!$B$2:$B$465,MATCH(E3013,Mapping!$A$2:$A$465,0))</f>
        <v>ODISHA</v>
      </c>
      <c r="G3013" s="0" t="str">
        <f aca="false">INDEX(Mapping!$C$2:$C$465,MATCH(E3013,Mapping!$A$2:$A$465,0))</f>
        <v>ODISHA</v>
      </c>
      <c r="H3013" s="2" t="n">
        <v>31.38</v>
      </c>
      <c r="I3013" s="3" t="n">
        <v>0.76</v>
      </c>
    </row>
    <row r="3014" customFormat="false" ht="15" hidden="false" customHeight="false" outlineLevel="0" collapsed="false">
      <c r="A3014" s="0" t="s">
        <v>88</v>
      </c>
      <c r="B3014" s="0" t="n">
        <f aca="false">VALUE(LEFT(A3014,4))</f>
        <v>2023</v>
      </c>
      <c r="C3014" s="0" t="str">
        <f aca="false">"FY"&amp;IF(VALUE(MID(A3014,6,2))&gt;=4,VALUE(LEFT(A3014,4)),VALUE(LEFT(A3014,4))-1)&amp;"-"&amp;TEXT(MOD(IF(VALUE(MID(A3014,6,2))&gt;=4,VALUE(LEFT(A3014,4)),VALUE(LEFT(A3014,4))-1)+1,100),"00")</f>
        <v>FY2023-24</v>
      </c>
      <c r="D3014" s="0" t="s">
        <v>152</v>
      </c>
      <c r="E3014" s="0" t="s">
        <v>152</v>
      </c>
      <c r="F3014" s="0" t="str">
        <f aca="false">INDEX(Mapping!$B$2:$B$465,MATCH(E3014,Mapping!$A$2:$A$465,0))</f>
        <v>CHANDIGARH</v>
      </c>
      <c r="G3014" s="0" t="str">
        <f aca="false">INDEX(Mapping!$C$2:$C$465,MATCH(E3014,Mapping!$A$2:$A$465,0))</f>
        <v>CHANDIGARH</v>
      </c>
      <c r="H3014" s="2" t="n">
        <v>30.5</v>
      </c>
      <c r="I3014" s="3" t="n">
        <v>0.74</v>
      </c>
    </row>
    <row r="3015" customFormat="false" ht="15" hidden="false" customHeight="false" outlineLevel="0" collapsed="false">
      <c r="A3015" s="0" t="s">
        <v>88</v>
      </c>
      <c r="B3015" s="0" t="n">
        <f aca="false">VALUE(LEFT(A3015,4))</f>
        <v>2023</v>
      </c>
      <c r="C3015" s="0" t="str">
        <f aca="false">"FY"&amp;IF(VALUE(MID(A3015,6,2))&gt;=4,VALUE(LEFT(A3015,4)),VALUE(LEFT(A3015,4))-1)&amp;"-"&amp;TEXT(MOD(IF(VALUE(MID(A3015,6,2))&gt;=4,VALUE(LEFT(A3015,4)),VALUE(LEFT(A3015,4))-1)+1,100),"00")</f>
        <v>FY2023-24</v>
      </c>
      <c r="D3015" s="0" t="s">
        <v>122</v>
      </c>
      <c r="E3015" s="0" t="s">
        <v>122</v>
      </c>
      <c r="F3015" s="0" t="str">
        <f aca="false">INDEX(Mapping!$B$2:$B$465,MATCH(E3015,Mapping!$A$2:$A$465,0))</f>
        <v>KARCHAM WANGTOO HEP</v>
      </c>
      <c r="G3015" s="0" t="str">
        <f aca="false">INDEX(Mapping!$C$2:$C$465,MATCH(E3015,Mapping!$A$2:$A$465,0))</f>
        <v>KARCHAM WANGTOO HEP</v>
      </c>
      <c r="H3015" s="2" t="n">
        <v>28.36</v>
      </c>
      <c r="I3015" s="3" t="n">
        <v>0.69</v>
      </c>
    </row>
    <row r="3016" customFormat="false" ht="15" hidden="false" customHeight="false" outlineLevel="0" collapsed="false">
      <c r="A3016" s="0" t="s">
        <v>88</v>
      </c>
      <c r="B3016" s="0" t="n">
        <f aca="false">VALUE(LEFT(A3016,4))</f>
        <v>2023</v>
      </c>
      <c r="C3016" s="0" t="str">
        <f aca="false">"FY"&amp;IF(VALUE(MID(A3016,6,2))&gt;=4,VALUE(LEFT(A3016,4)),VALUE(LEFT(A3016,4))-1)&amp;"-"&amp;TEXT(MOD(IF(VALUE(MID(A3016,6,2))&gt;=4,VALUE(LEFT(A3016,4)),VALUE(LEFT(A3016,4))-1)+1,100),"00")</f>
        <v>FY2023-24</v>
      </c>
      <c r="D3016" s="0" t="s">
        <v>169</v>
      </c>
      <c r="E3016" s="0" t="s">
        <v>169</v>
      </c>
      <c r="F3016" s="0" t="str">
        <f aca="false">INDEX(Mapping!$B$2:$B$465,MATCH(E3016,Mapping!$A$2:$A$465,0))</f>
        <v>JHABUA POWER</v>
      </c>
      <c r="G3016" s="0" t="str">
        <f aca="false">INDEX(Mapping!$C$2:$C$465,MATCH(E3016,Mapping!$A$2:$A$465,0))</f>
        <v>JHABUA POWER</v>
      </c>
      <c r="H3016" s="2" t="n">
        <v>27.52</v>
      </c>
      <c r="I3016" s="3" t="n">
        <v>0.67</v>
      </c>
    </row>
    <row r="3017" customFormat="false" ht="15" hidden="false" customHeight="false" outlineLevel="0" collapsed="false">
      <c r="A3017" s="0" t="s">
        <v>88</v>
      </c>
      <c r="B3017" s="0" t="n">
        <f aca="false">VALUE(LEFT(A3017,4))</f>
        <v>2023</v>
      </c>
      <c r="C3017" s="0" t="str">
        <f aca="false">"FY"&amp;IF(VALUE(MID(A3017,6,2))&gt;=4,VALUE(LEFT(A3017,4)),VALUE(LEFT(A3017,4))-1)&amp;"-"&amp;TEXT(MOD(IF(VALUE(MID(A3017,6,2))&gt;=4,VALUE(LEFT(A3017,4)),VALUE(LEFT(A3017,4))-1)+1,100),"00")</f>
        <v>FY2023-24</v>
      </c>
      <c r="D3017" s="0" t="s">
        <v>56</v>
      </c>
      <c r="E3017" s="0" t="s">
        <v>56</v>
      </c>
      <c r="F3017" s="0" t="str">
        <f aca="false">INDEX(Mapping!$B$2:$B$465,MATCH(E3017,Mapping!$A$2:$A$465,0))</f>
        <v>UTTARAKHAND</v>
      </c>
      <c r="G3017" s="0" t="str">
        <f aca="false">INDEX(Mapping!$C$2:$C$465,MATCH(E3017,Mapping!$A$2:$A$465,0))</f>
        <v>UTTARAKHAND</v>
      </c>
      <c r="H3017" s="2" t="n">
        <v>26.94</v>
      </c>
      <c r="I3017" s="3" t="n">
        <v>0.65</v>
      </c>
    </row>
    <row r="3018" customFormat="false" ht="15" hidden="false" customHeight="false" outlineLevel="0" collapsed="false">
      <c r="A3018" s="0" t="s">
        <v>88</v>
      </c>
      <c r="B3018" s="0" t="n">
        <f aca="false">VALUE(LEFT(A3018,4))</f>
        <v>2023</v>
      </c>
      <c r="C3018" s="0" t="str">
        <f aca="false">"FY"&amp;IF(VALUE(MID(A3018,6,2))&gt;=4,VALUE(LEFT(A3018,4)),VALUE(LEFT(A3018,4))-1)&amp;"-"&amp;TEXT(MOD(IF(VALUE(MID(A3018,6,2))&gt;=4,VALUE(LEFT(A3018,4)),VALUE(LEFT(A3018,4))-1)+1,100),"00")</f>
        <v>FY2023-24</v>
      </c>
      <c r="D3018" s="0" t="s">
        <v>154</v>
      </c>
      <c r="E3018" s="0" t="s">
        <v>154</v>
      </c>
      <c r="F3018" s="0" t="str">
        <f aca="false">INDEX(Mapping!$B$2:$B$465,MATCH(E3018,Mapping!$A$2:$A$465,0))</f>
        <v>DVC</v>
      </c>
      <c r="G3018" s="0" t="str">
        <f aca="false">INDEX(Mapping!$C$2:$C$465,MATCH(E3018,Mapping!$A$2:$A$465,0))</f>
        <v>DVC</v>
      </c>
      <c r="H3018" s="2" t="n">
        <v>25.46</v>
      </c>
      <c r="I3018" s="3" t="n">
        <v>0.62</v>
      </c>
    </row>
    <row r="3019" customFormat="false" ht="15" hidden="false" customHeight="false" outlineLevel="0" collapsed="false">
      <c r="A3019" s="0" t="s">
        <v>88</v>
      </c>
      <c r="B3019" s="0" t="n">
        <f aca="false">VALUE(LEFT(A3019,4))</f>
        <v>2023</v>
      </c>
      <c r="C3019" s="0" t="str">
        <f aca="false">"FY"&amp;IF(VALUE(MID(A3019,6,2))&gt;=4,VALUE(LEFT(A3019,4)),VALUE(LEFT(A3019,4))-1)&amp;"-"&amp;TEXT(MOD(IF(VALUE(MID(A3019,6,2))&gt;=4,VALUE(LEFT(A3019,4)),VALUE(LEFT(A3019,4))-1)+1,100),"00")</f>
        <v>FY2023-24</v>
      </c>
      <c r="D3019" s="0" t="s">
        <v>195</v>
      </c>
      <c r="E3019" s="0" t="s">
        <v>195</v>
      </c>
      <c r="F3019" s="0" t="str">
        <f aca="false">INDEX(Mapping!$B$2:$B$465,MATCH(E3019,Mapping!$A$2:$A$465,0))</f>
        <v>COASTAL ENERGEN</v>
      </c>
      <c r="G3019" s="0" t="str">
        <f aca="false">INDEX(Mapping!$C$2:$C$465,MATCH(E3019,Mapping!$A$2:$A$465,0))</f>
        <v>COASTAL ENERGEN</v>
      </c>
      <c r="H3019" s="2" t="n">
        <v>23.42</v>
      </c>
      <c r="I3019" s="3" t="n">
        <v>0.57</v>
      </c>
    </row>
    <row r="3020" customFormat="false" ht="15" hidden="false" customHeight="false" outlineLevel="0" collapsed="false">
      <c r="A3020" s="0" t="s">
        <v>88</v>
      </c>
      <c r="B3020" s="0" t="n">
        <f aca="false">VALUE(LEFT(A3020,4))</f>
        <v>2023</v>
      </c>
      <c r="C3020" s="0" t="str">
        <f aca="false">"FY"&amp;IF(VALUE(MID(A3020,6,2))&gt;=4,VALUE(LEFT(A3020,4)),VALUE(LEFT(A3020,4))-1)&amp;"-"&amp;TEXT(MOD(IF(VALUE(MID(A3020,6,2))&gt;=4,VALUE(LEFT(A3020,4)),VALUE(LEFT(A3020,4))-1)+1,100),"00")</f>
        <v>FY2023-24</v>
      </c>
      <c r="D3020" s="0" t="s">
        <v>142</v>
      </c>
      <c r="E3020" s="0" t="s">
        <v>142</v>
      </c>
      <c r="F3020" s="0" t="str">
        <f aca="false">INDEX(Mapping!$B$2:$B$465,MATCH(E3020,Mapping!$A$2:$A$465,0))</f>
        <v>SAINJ HEP</v>
      </c>
      <c r="G3020" s="0" t="str">
        <f aca="false">INDEX(Mapping!$C$2:$C$465,MATCH(E3020,Mapping!$A$2:$A$465,0))</f>
        <v>SAINJ HEP</v>
      </c>
      <c r="H3020" s="2" t="n">
        <v>21.69</v>
      </c>
      <c r="I3020" s="3" t="n">
        <v>0.53</v>
      </c>
    </row>
    <row r="3021" customFormat="false" ht="15" hidden="false" customHeight="false" outlineLevel="0" collapsed="false">
      <c r="A3021" s="0" t="s">
        <v>88</v>
      </c>
      <c r="B3021" s="0" t="n">
        <f aca="false">VALUE(LEFT(A3021,4))</f>
        <v>2023</v>
      </c>
      <c r="C3021" s="0" t="str">
        <f aca="false">"FY"&amp;IF(VALUE(MID(A3021,6,2))&gt;=4,VALUE(LEFT(A3021,4)),VALUE(LEFT(A3021,4))-1)&amp;"-"&amp;TEXT(MOD(IF(VALUE(MID(A3021,6,2))&gt;=4,VALUE(LEFT(A3021,4)),VALUE(LEFT(A3021,4))-1)+1,100),"00")</f>
        <v>FY2023-24</v>
      </c>
      <c r="D3021" s="0" t="s">
        <v>232</v>
      </c>
      <c r="E3021" s="0" t="s">
        <v>232</v>
      </c>
      <c r="F3021" s="0" t="str">
        <f aca="false">INDEX(Mapping!$B$2:$B$465,MATCH(E3021,Mapping!$A$2:$A$465,0))</f>
        <v>PUDUCHERRY</v>
      </c>
      <c r="G3021" s="0" t="str">
        <f aca="false">INDEX(Mapping!$C$2:$C$465,MATCH(E3021,Mapping!$A$2:$A$465,0))</f>
        <v>PUDUCHERRY</v>
      </c>
      <c r="H3021" s="2" t="n">
        <v>20.51</v>
      </c>
      <c r="I3021" s="3" t="n">
        <v>0.5</v>
      </c>
    </row>
    <row r="3022" customFormat="false" ht="15" hidden="false" customHeight="false" outlineLevel="0" collapsed="false">
      <c r="A3022" s="0" t="s">
        <v>88</v>
      </c>
      <c r="B3022" s="0" t="n">
        <f aca="false">VALUE(LEFT(A3022,4))</f>
        <v>2023</v>
      </c>
      <c r="C3022" s="0" t="str">
        <f aca="false">"FY"&amp;IF(VALUE(MID(A3022,6,2))&gt;=4,VALUE(LEFT(A3022,4)),VALUE(LEFT(A3022,4))-1)&amp;"-"&amp;TEXT(MOD(IF(VALUE(MID(A3022,6,2))&gt;=4,VALUE(LEFT(A3022,4)),VALUE(LEFT(A3022,4))-1)+1,100),"00")</f>
        <v>FY2023-24</v>
      </c>
      <c r="D3022" s="0" t="s">
        <v>224</v>
      </c>
      <c r="E3022" s="0" t="s">
        <v>224</v>
      </c>
      <c r="F3022" s="0" t="str">
        <f aca="false">INDEX(Mapping!$B$2:$B$465,MATCH(E3022,Mapping!$A$2:$A$465,0))</f>
        <v>RENEW SURYA RAVI</v>
      </c>
      <c r="G3022" s="0" t="str">
        <f aca="false">INDEX(Mapping!$C$2:$C$465,MATCH(E3022,Mapping!$A$2:$A$465,0))</f>
        <v>RENEW POWER (ALL SPVs)</v>
      </c>
      <c r="H3022" s="2" t="n">
        <v>19.94</v>
      </c>
      <c r="I3022" s="3" t="n">
        <v>0.48</v>
      </c>
    </row>
    <row r="3023" customFormat="false" ht="15" hidden="false" customHeight="false" outlineLevel="0" collapsed="false">
      <c r="A3023" s="0" t="s">
        <v>88</v>
      </c>
      <c r="B3023" s="0" t="n">
        <f aca="false">VALUE(LEFT(A3023,4))</f>
        <v>2023</v>
      </c>
      <c r="C3023" s="0" t="str">
        <f aca="false">"FY"&amp;IF(VALUE(MID(A3023,6,2))&gt;=4,VALUE(LEFT(A3023,4)),VALUE(LEFT(A3023,4))-1)&amp;"-"&amp;TEXT(MOD(IF(VALUE(MID(A3023,6,2))&gt;=4,VALUE(LEFT(A3023,4)),VALUE(LEFT(A3023,4))-1)+1,100),"00")</f>
        <v>FY2023-24</v>
      </c>
      <c r="D3023" s="0" t="s">
        <v>143</v>
      </c>
      <c r="E3023" s="0" t="s">
        <v>143</v>
      </c>
      <c r="F3023" s="0" t="str">
        <f aca="false">INDEX(Mapping!$B$2:$B$465,MATCH(E3023,Mapping!$A$2:$A$465,0))</f>
        <v>MARUTI CLEAN COAL &amp; POWER</v>
      </c>
      <c r="G3023" s="0" t="str">
        <f aca="false">INDEX(Mapping!$C$2:$C$465,MATCH(E3023,Mapping!$A$2:$A$465,0))</f>
        <v>MARUTI CLEAN COAL &amp; POWER</v>
      </c>
      <c r="H3023" s="2" t="n">
        <v>13.46</v>
      </c>
      <c r="I3023" s="3" t="n">
        <v>0.33</v>
      </c>
    </row>
    <row r="3024" customFormat="false" ht="15" hidden="false" customHeight="false" outlineLevel="0" collapsed="false">
      <c r="A3024" s="0" t="s">
        <v>88</v>
      </c>
      <c r="B3024" s="0" t="n">
        <f aca="false">VALUE(LEFT(A3024,4))</f>
        <v>2023</v>
      </c>
      <c r="C3024" s="0" t="str">
        <f aca="false">"FY"&amp;IF(VALUE(MID(A3024,6,2))&gt;=4,VALUE(LEFT(A3024,4)),VALUE(LEFT(A3024,4))-1)&amp;"-"&amp;TEXT(MOD(IF(VALUE(MID(A3024,6,2))&gt;=4,VALUE(LEFT(A3024,4)),VALUE(LEFT(A3024,4))-1)+1,100),"00")</f>
        <v>FY2023-24</v>
      </c>
      <c r="D3024" s="0" t="s">
        <v>217</v>
      </c>
      <c r="E3024" s="0" t="s">
        <v>217</v>
      </c>
      <c r="F3024" s="0" t="str">
        <f aca="false">INDEX(Mapping!$B$2:$B$465,MATCH(E3024,Mapping!$A$2:$A$465,0))</f>
        <v>SHREE CEMENT</v>
      </c>
      <c r="G3024" s="0" t="str">
        <f aca="false">INDEX(Mapping!$C$2:$C$465,MATCH(E3024,Mapping!$A$2:$A$465,0))</f>
        <v>SHREE CEMENT</v>
      </c>
      <c r="H3024" s="2" t="n">
        <v>13.45</v>
      </c>
      <c r="I3024" s="3" t="n">
        <v>0.33</v>
      </c>
    </row>
    <row r="3025" customFormat="false" ht="15" hidden="false" customHeight="false" outlineLevel="0" collapsed="false">
      <c r="A3025" s="0" t="s">
        <v>88</v>
      </c>
      <c r="B3025" s="0" t="n">
        <f aca="false">VALUE(LEFT(A3025,4))</f>
        <v>2023</v>
      </c>
      <c r="C3025" s="0" t="str">
        <f aca="false">"FY"&amp;IF(VALUE(MID(A3025,6,2))&gt;=4,VALUE(LEFT(A3025,4)),VALUE(LEFT(A3025,4))-1)&amp;"-"&amp;TEXT(MOD(IF(VALUE(MID(A3025,6,2))&gt;=4,VALUE(LEFT(A3025,4)),VALUE(LEFT(A3025,4))-1)+1,100),"00")</f>
        <v>FY2023-24</v>
      </c>
      <c r="D3025" s="0" t="s">
        <v>181</v>
      </c>
      <c r="E3025" s="0" t="s">
        <v>181</v>
      </c>
      <c r="F3025" s="0" t="str">
        <f aca="false">INDEX(Mapping!$B$2:$B$465,MATCH(E3025,Mapping!$A$2:$A$465,0))</f>
        <v>ARUNACHAL PRADESH</v>
      </c>
      <c r="G3025" s="0" t="str">
        <f aca="false">INDEX(Mapping!$C$2:$C$465,MATCH(E3025,Mapping!$A$2:$A$465,0))</f>
        <v>ARUNACHAL PRADESH</v>
      </c>
      <c r="H3025" s="2" t="n">
        <v>12.05</v>
      </c>
      <c r="I3025" s="3" t="n">
        <v>0.29</v>
      </c>
    </row>
    <row r="3026" customFormat="false" ht="15" hidden="false" customHeight="false" outlineLevel="0" collapsed="false">
      <c r="A3026" s="0" t="s">
        <v>88</v>
      </c>
      <c r="B3026" s="0" t="n">
        <f aca="false">VALUE(LEFT(A3026,4))</f>
        <v>2023</v>
      </c>
      <c r="C3026" s="0" t="str">
        <f aca="false">"FY"&amp;IF(VALUE(MID(A3026,6,2))&gt;=4,VALUE(LEFT(A3026,4)),VALUE(LEFT(A3026,4))-1)&amp;"-"&amp;TEXT(MOD(IF(VALUE(MID(A3026,6,2))&gt;=4,VALUE(LEFT(A3026,4)),VALUE(LEFT(A3026,4))-1)+1,100),"00")</f>
        <v>FY2023-24</v>
      </c>
      <c r="D3026" s="0" t="s">
        <v>243</v>
      </c>
      <c r="E3026" s="0" t="s">
        <v>243</v>
      </c>
      <c r="F3026" s="0" t="str">
        <f aca="false">INDEX(Mapping!$B$2:$B$465,MATCH(E3026,Mapping!$A$2:$A$465,0))</f>
        <v>ADANI SOLAR ENERGY JAISALMER TWO</v>
      </c>
      <c r="G3026" s="0" t="str">
        <f aca="false">INDEX(Mapping!$C$2:$C$465,MATCH(E3026,Mapping!$A$2:$A$465,0))</f>
        <v>ADANI GREEN ENERGY (ALL SPVs)</v>
      </c>
      <c r="H3026" s="2" t="n">
        <v>10.99</v>
      </c>
      <c r="I3026" s="3" t="n">
        <v>0.27</v>
      </c>
    </row>
    <row r="3027" customFormat="false" ht="15" hidden="false" customHeight="false" outlineLevel="0" collapsed="false">
      <c r="A3027" s="0" t="s">
        <v>88</v>
      </c>
      <c r="B3027" s="0" t="n">
        <f aca="false">VALUE(LEFT(A3027,4))</f>
        <v>2023</v>
      </c>
      <c r="C3027" s="0" t="str">
        <f aca="false">"FY"&amp;IF(VALUE(MID(A3027,6,2))&gt;=4,VALUE(LEFT(A3027,4)),VALUE(LEFT(A3027,4))-1)&amp;"-"&amp;TEXT(MOD(IF(VALUE(MID(A3027,6,2))&gt;=4,VALUE(LEFT(A3027,4)),VALUE(LEFT(A3027,4))-1)+1,100),"00")</f>
        <v>FY2023-24</v>
      </c>
      <c r="D3027" s="0" t="s">
        <v>94</v>
      </c>
      <c r="E3027" s="0" t="s">
        <v>94</v>
      </c>
      <c r="F3027" s="0" t="str">
        <f aca="false">INDEX(Mapping!$B$2:$B$465,MATCH(E3027,Mapping!$A$2:$A$465,0))</f>
        <v>JHARKHAND</v>
      </c>
      <c r="G3027" s="0" t="str">
        <f aca="false">INDEX(Mapping!$C$2:$C$465,MATCH(E3027,Mapping!$A$2:$A$465,0))</f>
        <v>JHARKHAND</v>
      </c>
      <c r="H3027" s="2" t="n">
        <v>10.13</v>
      </c>
      <c r="I3027" s="3" t="n">
        <v>0.25</v>
      </c>
    </row>
    <row r="3028" customFormat="false" ht="15" hidden="false" customHeight="false" outlineLevel="0" collapsed="false">
      <c r="A3028" s="0" t="s">
        <v>88</v>
      </c>
      <c r="B3028" s="0" t="n">
        <f aca="false">VALUE(LEFT(A3028,4))</f>
        <v>2023</v>
      </c>
      <c r="C3028" s="0" t="str">
        <f aca="false">"FY"&amp;IF(VALUE(MID(A3028,6,2))&gt;=4,VALUE(LEFT(A3028,4)),VALUE(LEFT(A3028,4))-1)&amp;"-"&amp;TEXT(MOD(IF(VALUE(MID(A3028,6,2))&gt;=4,VALUE(LEFT(A3028,4)),VALUE(LEFT(A3028,4))-1)+1,100),"00")</f>
        <v>FY2023-24</v>
      </c>
      <c r="D3028" s="0" t="s">
        <v>159</v>
      </c>
      <c r="E3028" s="0" t="s">
        <v>159</v>
      </c>
      <c r="F3028" s="0" t="str">
        <f aca="false">INDEX(Mapping!$B$2:$B$465,MATCH(E3028,Mapping!$A$2:$A$465,0))</f>
        <v>GMR WARORA (EX-EMCO)</v>
      </c>
      <c r="G3028" s="0" t="str">
        <f aca="false">INDEX(Mapping!$C$2:$C$465,MATCH(E3028,Mapping!$A$2:$A$465,0))</f>
        <v>GMR ENERGY</v>
      </c>
      <c r="H3028" s="2" t="n">
        <v>10.04</v>
      </c>
      <c r="I3028" s="3" t="n">
        <v>0.24</v>
      </c>
    </row>
    <row r="3029" customFormat="false" ht="15" hidden="false" customHeight="false" outlineLevel="0" collapsed="false">
      <c r="A3029" s="0" t="s">
        <v>88</v>
      </c>
      <c r="B3029" s="0" t="n">
        <f aca="false">VALUE(LEFT(A3029,4))</f>
        <v>2023</v>
      </c>
      <c r="C3029" s="0" t="str">
        <f aca="false">"FY"&amp;IF(VALUE(MID(A3029,6,2))&gt;=4,VALUE(LEFT(A3029,4)),VALUE(LEFT(A3029,4))-1)&amp;"-"&amp;TEXT(MOD(IF(VALUE(MID(A3029,6,2))&gt;=4,VALUE(LEFT(A3029,4)),VALUE(LEFT(A3029,4))-1)+1,100),"00")</f>
        <v>FY2023-24</v>
      </c>
      <c r="D3029" s="0" t="s">
        <v>54</v>
      </c>
      <c r="E3029" s="0" t="s">
        <v>54</v>
      </c>
      <c r="F3029" s="0" t="str">
        <f aca="false">INDEX(Mapping!$B$2:$B$465,MATCH(E3029,Mapping!$A$2:$A$465,0))</f>
        <v>JAMMU &amp; KASHMIR</v>
      </c>
      <c r="G3029" s="0" t="str">
        <f aca="false">INDEX(Mapping!$C$2:$C$465,MATCH(E3029,Mapping!$A$2:$A$465,0))</f>
        <v>JAMMU &amp; KASHMIR</v>
      </c>
      <c r="H3029" s="2" t="n">
        <v>9.97</v>
      </c>
      <c r="I3029" s="3" t="n">
        <v>0.24</v>
      </c>
    </row>
    <row r="3030" customFormat="false" ht="15" hidden="false" customHeight="false" outlineLevel="0" collapsed="false">
      <c r="A3030" s="0" t="s">
        <v>88</v>
      </c>
      <c r="B3030" s="0" t="n">
        <f aca="false">VALUE(LEFT(A3030,4))</f>
        <v>2023</v>
      </c>
      <c r="C3030" s="0" t="str">
        <f aca="false">"FY"&amp;IF(VALUE(MID(A3030,6,2))&gt;=4,VALUE(LEFT(A3030,4)),VALUE(LEFT(A3030,4))-1)&amp;"-"&amp;TEXT(MOD(IF(VALUE(MID(A3030,6,2))&gt;=4,VALUE(LEFT(A3030,4)),VALUE(LEFT(A3030,4))-1)+1,100),"00")</f>
        <v>FY2023-24</v>
      </c>
      <c r="D3030" s="0" t="s">
        <v>121</v>
      </c>
      <c r="E3030" s="0" t="s">
        <v>121</v>
      </c>
      <c r="F3030" s="0" t="str">
        <f aca="false">INDEX(Mapping!$B$2:$B$465,MATCH(E3030,Mapping!$A$2:$A$465,0))</f>
        <v>MEGHALAYA</v>
      </c>
      <c r="G3030" s="0" t="str">
        <f aca="false">INDEX(Mapping!$C$2:$C$465,MATCH(E3030,Mapping!$A$2:$A$465,0))</f>
        <v>MEGHALAYA</v>
      </c>
      <c r="H3030" s="2" t="n">
        <v>9.63</v>
      </c>
      <c r="I3030" s="3" t="n">
        <v>0.23</v>
      </c>
    </row>
    <row r="3031" customFormat="false" ht="15" hidden="false" customHeight="false" outlineLevel="0" collapsed="false">
      <c r="A3031" s="0" t="s">
        <v>88</v>
      </c>
      <c r="B3031" s="0" t="n">
        <f aca="false">VALUE(LEFT(A3031,4))</f>
        <v>2023</v>
      </c>
      <c r="C3031" s="0" t="str">
        <f aca="false">"FY"&amp;IF(VALUE(MID(A3031,6,2))&gt;=4,VALUE(LEFT(A3031,4)),VALUE(LEFT(A3031,4))-1)&amp;"-"&amp;TEXT(MOD(IF(VALUE(MID(A3031,6,2))&gt;=4,VALUE(LEFT(A3031,4)),VALUE(LEFT(A3031,4))-1)+1,100),"00")</f>
        <v>FY2023-24</v>
      </c>
      <c r="D3031" s="0" t="s">
        <v>114</v>
      </c>
      <c r="E3031" s="0" t="s">
        <v>114</v>
      </c>
      <c r="F3031" s="0" t="str">
        <f aca="false">INDEX(Mapping!$B$2:$B$465,MATCH(E3031,Mapping!$A$2:$A$465,0))</f>
        <v>ADANI POWER - RAIGARH TPP (EX-REGL)</v>
      </c>
      <c r="G3031" s="0" t="str">
        <f aca="false">INDEX(Mapping!$C$2:$C$465,MATCH(E3031,Mapping!$A$2:$A$465,0))</f>
        <v>ADANI POWER (ALL PLANTS)</v>
      </c>
      <c r="H3031" s="2" t="n">
        <v>7.91</v>
      </c>
      <c r="I3031" s="3" t="n">
        <v>0.19</v>
      </c>
    </row>
    <row r="3032" customFormat="false" ht="15" hidden="false" customHeight="false" outlineLevel="0" collapsed="false">
      <c r="A3032" s="0" t="s">
        <v>88</v>
      </c>
      <c r="B3032" s="0" t="n">
        <f aca="false">VALUE(LEFT(A3032,4))</f>
        <v>2023</v>
      </c>
      <c r="C3032" s="0" t="str">
        <f aca="false">"FY"&amp;IF(VALUE(MID(A3032,6,2))&gt;=4,VALUE(LEFT(A3032,4)),VALUE(LEFT(A3032,4))-1)&amp;"-"&amp;TEXT(MOD(IF(VALUE(MID(A3032,6,2))&gt;=4,VALUE(LEFT(A3032,4)),VALUE(LEFT(A3032,4))-1)+1,100),"00")</f>
        <v>FY2023-24</v>
      </c>
      <c r="D3032" s="0" t="s">
        <v>315</v>
      </c>
      <c r="E3032" s="0" t="s">
        <v>315</v>
      </c>
      <c r="F3032" s="0" t="str">
        <f aca="false">INDEX(Mapping!$B$2:$B$465,MATCH(E3032,Mapping!$A$2:$A$465,0))</f>
        <v>DHARIWAL INFRASTRUCTURE</v>
      </c>
      <c r="G3032" s="0" t="str">
        <f aca="false">INDEX(Mapping!$C$2:$C$465,MATCH(E3032,Mapping!$A$2:$A$465,0))</f>
        <v>DHARIWAL INFRASTRUCTURE</v>
      </c>
      <c r="H3032" s="2" t="n">
        <v>7.87</v>
      </c>
      <c r="I3032" s="3" t="n">
        <v>0.19</v>
      </c>
    </row>
    <row r="3033" customFormat="false" ht="15" hidden="false" customHeight="false" outlineLevel="0" collapsed="false">
      <c r="A3033" s="0" t="s">
        <v>88</v>
      </c>
      <c r="B3033" s="0" t="n">
        <f aca="false">VALUE(LEFT(A3033,4))</f>
        <v>2023</v>
      </c>
      <c r="C3033" s="0" t="str">
        <f aca="false">"FY"&amp;IF(VALUE(MID(A3033,6,2))&gt;=4,VALUE(LEFT(A3033,4)),VALUE(LEFT(A3033,4))-1)&amp;"-"&amp;TEXT(MOD(IF(VALUE(MID(A3033,6,2))&gt;=4,VALUE(LEFT(A3033,4)),VALUE(LEFT(A3033,4))-1)+1,100),"00")</f>
        <v>FY2023-24</v>
      </c>
      <c r="D3033" s="0" t="s">
        <v>176</v>
      </c>
      <c r="E3033" s="0" t="s">
        <v>176</v>
      </c>
      <c r="F3033" s="0" t="str">
        <f aca="false">INDEX(Mapping!$B$2:$B$465,MATCH(E3033,Mapping!$A$2:$A$465,0))</f>
        <v>SIKKIM</v>
      </c>
      <c r="G3033" s="0" t="str">
        <f aca="false">INDEX(Mapping!$C$2:$C$465,MATCH(E3033,Mapping!$A$2:$A$465,0))</f>
        <v>SIKKIM</v>
      </c>
      <c r="H3033" s="2" t="n">
        <v>7.75</v>
      </c>
      <c r="I3033" s="3" t="n">
        <v>0.19</v>
      </c>
    </row>
    <row r="3034" customFormat="false" ht="15" hidden="false" customHeight="false" outlineLevel="0" collapsed="false">
      <c r="A3034" s="0" t="s">
        <v>88</v>
      </c>
      <c r="B3034" s="0" t="n">
        <f aca="false">VALUE(LEFT(A3034,4))</f>
        <v>2023</v>
      </c>
      <c r="C3034" s="0" t="str">
        <f aca="false">"FY"&amp;IF(VALUE(MID(A3034,6,2))&gt;=4,VALUE(LEFT(A3034,4)),VALUE(LEFT(A3034,4))-1)&amp;"-"&amp;TEXT(MOD(IF(VALUE(MID(A3034,6,2))&gt;=4,VALUE(LEFT(A3034,4)),VALUE(LEFT(A3034,4))-1)+1,100),"00")</f>
        <v>FY2023-24</v>
      </c>
      <c r="D3034" s="0" t="s">
        <v>119</v>
      </c>
      <c r="E3034" s="0" t="s">
        <v>119</v>
      </c>
      <c r="F3034" s="0" t="str">
        <f aca="false">INDEX(Mapping!$B$2:$B$465,MATCH(E3034,Mapping!$A$2:$A$465,0))</f>
        <v>GOA</v>
      </c>
      <c r="G3034" s="0" t="str">
        <f aca="false">INDEX(Mapping!$C$2:$C$465,MATCH(E3034,Mapping!$A$2:$A$465,0))</f>
        <v>GOA</v>
      </c>
      <c r="H3034" s="2" t="n">
        <v>7.46</v>
      </c>
      <c r="I3034" s="3" t="n">
        <v>0.18</v>
      </c>
    </row>
    <row r="3035" customFormat="false" ht="15" hidden="false" customHeight="false" outlineLevel="0" collapsed="false">
      <c r="A3035" s="0" t="s">
        <v>88</v>
      </c>
      <c r="B3035" s="0" t="n">
        <f aca="false">VALUE(LEFT(A3035,4))</f>
        <v>2023</v>
      </c>
      <c r="C3035" s="0" t="str">
        <f aca="false">"FY"&amp;IF(VALUE(MID(A3035,6,2))&gt;=4,VALUE(LEFT(A3035,4)),VALUE(LEFT(A3035,4))-1)&amp;"-"&amp;TEXT(MOD(IF(VALUE(MID(A3035,6,2))&gt;=4,VALUE(LEFT(A3035,4)),VALUE(LEFT(A3035,4))-1)+1,100),"00")</f>
        <v>FY2023-24</v>
      </c>
      <c r="D3035" s="0" t="s">
        <v>191</v>
      </c>
      <c r="E3035" s="0" t="s">
        <v>191</v>
      </c>
      <c r="F3035" s="0" t="str">
        <f aca="false">INDEX(Mapping!$B$2:$B$465,MATCH(E3035,Mapping!$A$2:$A$465,0))</f>
        <v>DIKCHU HEP</v>
      </c>
      <c r="G3035" s="0" t="str">
        <f aca="false">INDEX(Mapping!$C$2:$C$465,MATCH(E3035,Mapping!$A$2:$A$465,0))</f>
        <v>DIKCHU HEP</v>
      </c>
      <c r="H3035" s="2" t="n">
        <v>7.24</v>
      </c>
      <c r="I3035" s="3" t="n">
        <v>0.18</v>
      </c>
    </row>
    <row r="3036" customFormat="false" ht="15" hidden="false" customHeight="false" outlineLevel="0" collapsed="false">
      <c r="A3036" s="0" t="s">
        <v>88</v>
      </c>
      <c r="B3036" s="0" t="n">
        <f aca="false">VALUE(LEFT(A3036,4))</f>
        <v>2023</v>
      </c>
      <c r="C3036" s="0" t="str">
        <f aca="false">"FY"&amp;IF(VALUE(MID(A3036,6,2))&gt;=4,VALUE(LEFT(A3036,4)),VALUE(LEFT(A3036,4))-1)&amp;"-"&amp;TEXT(MOD(IF(VALUE(MID(A3036,6,2))&gt;=4,VALUE(LEFT(A3036,4)),VALUE(LEFT(A3036,4))-1)+1,100),"00")</f>
        <v>FY2023-24</v>
      </c>
      <c r="D3036" s="0" t="s">
        <v>240</v>
      </c>
      <c r="E3036" s="0" t="s">
        <v>240</v>
      </c>
      <c r="F3036" s="0" t="str">
        <f aca="false">INDEX(Mapping!$B$2:$B$465,MATCH(E3036,Mapping!$A$2:$A$465,0))</f>
        <v>CHUZACHEN HEP</v>
      </c>
      <c r="G3036" s="0" t="str">
        <f aca="false">INDEX(Mapping!$C$2:$C$465,MATCH(E3036,Mapping!$A$2:$A$465,0))</f>
        <v>CHUZACHEN HEP</v>
      </c>
      <c r="H3036" s="2" t="n">
        <v>6.49</v>
      </c>
      <c r="I3036" s="3" t="n">
        <v>0.16</v>
      </c>
    </row>
    <row r="3037" customFormat="false" ht="15" hidden="false" customHeight="false" outlineLevel="0" collapsed="false">
      <c r="A3037" s="0" t="s">
        <v>88</v>
      </c>
      <c r="B3037" s="0" t="n">
        <f aca="false">VALUE(LEFT(A3037,4))</f>
        <v>2023</v>
      </c>
      <c r="C3037" s="0" t="str">
        <f aca="false">"FY"&amp;IF(VALUE(MID(A3037,6,2))&gt;=4,VALUE(LEFT(A3037,4)),VALUE(LEFT(A3037,4))-1)&amp;"-"&amp;TEXT(MOD(IF(VALUE(MID(A3037,6,2))&gt;=4,VALUE(LEFT(A3037,4)),VALUE(LEFT(A3037,4))-1)+1,100),"00")</f>
        <v>FY2023-24</v>
      </c>
      <c r="D3037" s="0" t="s">
        <v>193</v>
      </c>
      <c r="E3037" s="0" t="s">
        <v>193</v>
      </c>
      <c r="F3037" s="0" t="str">
        <f aca="false">INDEX(Mapping!$B$2:$B$465,MATCH(E3037,Mapping!$A$2:$A$465,0))</f>
        <v>MIZORAM</v>
      </c>
      <c r="G3037" s="0" t="str">
        <f aca="false">INDEX(Mapping!$C$2:$C$465,MATCH(E3037,Mapping!$A$2:$A$465,0))</f>
        <v>MIZORAM</v>
      </c>
      <c r="H3037" s="2" t="n">
        <v>6.37</v>
      </c>
      <c r="I3037" s="3" t="n">
        <v>0.15</v>
      </c>
    </row>
    <row r="3038" customFormat="false" ht="15" hidden="false" customHeight="false" outlineLevel="0" collapsed="false">
      <c r="A3038" s="0" t="s">
        <v>88</v>
      </c>
      <c r="B3038" s="0" t="n">
        <f aca="false">VALUE(LEFT(A3038,4))</f>
        <v>2023</v>
      </c>
      <c r="C3038" s="0" t="str">
        <f aca="false">"FY"&amp;IF(VALUE(MID(A3038,6,2))&gt;=4,VALUE(LEFT(A3038,4)),VALUE(LEFT(A3038,4))-1)&amp;"-"&amp;TEXT(MOD(IF(VALUE(MID(A3038,6,2))&gt;=4,VALUE(LEFT(A3038,4)),VALUE(LEFT(A3038,4))-1)+1,100),"00")</f>
        <v>FY2023-24</v>
      </c>
      <c r="D3038" s="0" t="s">
        <v>382</v>
      </c>
      <c r="E3038" s="0" t="s">
        <v>382</v>
      </c>
      <c r="F3038" s="0" t="str">
        <f aca="false">INDEX(Mapping!$B$2:$B$465,MATCH(E3038,Mapping!$A$2:$A$465,0))</f>
        <v>TRN ENERGY</v>
      </c>
      <c r="G3038" s="0" t="str">
        <f aca="false">INDEX(Mapping!$C$2:$C$465,MATCH(E3038,Mapping!$A$2:$A$465,0))</f>
        <v>TRN ENERGY</v>
      </c>
      <c r="H3038" s="2" t="n">
        <v>5.78</v>
      </c>
      <c r="I3038" s="3" t="n">
        <v>0.14</v>
      </c>
    </row>
    <row r="3039" customFormat="false" ht="15" hidden="false" customHeight="false" outlineLevel="0" collapsed="false">
      <c r="A3039" s="0" t="s">
        <v>88</v>
      </c>
      <c r="B3039" s="0" t="n">
        <f aca="false">VALUE(LEFT(A3039,4))</f>
        <v>2023</v>
      </c>
      <c r="C3039" s="0" t="str">
        <f aca="false">"FY"&amp;IF(VALUE(MID(A3039,6,2))&gt;=4,VALUE(LEFT(A3039,4)),VALUE(LEFT(A3039,4))-1)&amp;"-"&amp;TEXT(MOD(IF(VALUE(MID(A3039,6,2))&gt;=4,VALUE(LEFT(A3039,4)),VALUE(LEFT(A3039,4))-1)+1,100),"00")</f>
        <v>FY2023-24</v>
      </c>
      <c r="D3039" s="0" t="s">
        <v>327</v>
      </c>
      <c r="E3039" s="0" t="s">
        <v>327</v>
      </c>
      <c r="F3039" s="0" t="str">
        <f aca="false">INDEX(Mapping!$B$2:$B$465,MATCH(E3039,Mapping!$A$2:$A$465,0))</f>
        <v>LANCO BUDHIL</v>
      </c>
      <c r="G3039" s="0" t="str">
        <f aca="false">INDEX(Mapping!$C$2:$C$465,MATCH(E3039,Mapping!$A$2:$A$465,0))</f>
        <v>GREENKO GROUP</v>
      </c>
      <c r="H3039" s="2" t="n">
        <v>4.96</v>
      </c>
      <c r="I3039" s="3" t="n">
        <v>0.12</v>
      </c>
    </row>
    <row r="3040" customFormat="false" ht="15" hidden="false" customHeight="false" outlineLevel="0" collapsed="false">
      <c r="A3040" s="0" t="s">
        <v>88</v>
      </c>
      <c r="B3040" s="0" t="n">
        <f aca="false">VALUE(LEFT(A3040,4))</f>
        <v>2023</v>
      </c>
      <c r="C3040" s="0" t="str">
        <f aca="false">"FY"&amp;IF(VALUE(MID(A3040,6,2))&gt;=4,VALUE(LEFT(A3040,4)),VALUE(LEFT(A3040,4))-1)&amp;"-"&amp;TEXT(MOD(IF(VALUE(MID(A3040,6,2))&gt;=4,VALUE(LEFT(A3040,4)),VALUE(LEFT(A3040,4))-1)+1,100),"00")</f>
        <v>FY2023-24</v>
      </c>
      <c r="D3040" s="0" t="s">
        <v>649</v>
      </c>
      <c r="E3040" s="0" t="s">
        <v>368</v>
      </c>
      <c r="F3040" s="0" t="str">
        <f aca="false">INDEX(Mapping!$B$2:$B$465,MATCH(E3040,Mapping!$A$2:$A$465,0))</f>
        <v>OSTRO HIRIYUR</v>
      </c>
      <c r="G3040" s="0" t="str">
        <f aca="false">INDEX(Mapping!$C$2:$C$465,MATCH(E3040,Mapping!$A$2:$A$465,0))</f>
        <v>OSTRO HIRIYUR</v>
      </c>
      <c r="H3040" s="2" t="n">
        <v>4.41</v>
      </c>
      <c r="I3040" s="3" t="n">
        <v>0.11</v>
      </c>
    </row>
    <row r="3041" customFormat="false" ht="15" hidden="false" customHeight="false" outlineLevel="0" collapsed="false">
      <c r="A3041" s="0" t="s">
        <v>88</v>
      </c>
      <c r="B3041" s="0" t="n">
        <f aca="false">VALUE(LEFT(A3041,4))</f>
        <v>2023</v>
      </c>
      <c r="C3041" s="0" t="str">
        <f aca="false">"FY"&amp;IF(VALUE(MID(A3041,6,2))&gt;=4,VALUE(LEFT(A3041,4)),VALUE(LEFT(A3041,4))-1)&amp;"-"&amp;TEXT(MOD(IF(VALUE(MID(A3041,6,2))&gt;=4,VALUE(LEFT(A3041,4)),VALUE(LEFT(A3041,4))-1)+1,100),"00")</f>
        <v>FY2023-24</v>
      </c>
      <c r="D3041" s="0" t="s">
        <v>211</v>
      </c>
      <c r="E3041" s="0" t="s">
        <v>211</v>
      </c>
      <c r="F3041" s="0" t="str">
        <f aca="false">INDEX(Mapping!$B$2:$B$465,MATCH(E3041,Mapping!$A$2:$A$465,0))</f>
        <v>SINGOLI BHATWARI HEP</v>
      </c>
      <c r="G3041" s="0" t="str">
        <f aca="false">INDEX(Mapping!$C$2:$C$465,MATCH(E3041,Mapping!$A$2:$A$465,0))</f>
        <v>SINGOLI BHATWARI HEP</v>
      </c>
      <c r="H3041" s="2" t="n">
        <v>4.33</v>
      </c>
      <c r="I3041" s="3" t="n">
        <v>0.1</v>
      </c>
    </row>
    <row r="3042" customFormat="false" ht="15" hidden="false" customHeight="false" outlineLevel="0" collapsed="false">
      <c r="A3042" s="0" t="s">
        <v>88</v>
      </c>
      <c r="B3042" s="0" t="n">
        <f aca="false">VALUE(LEFT(A3042,4))</f>
        <v>2023</v>
      </c>
      <c r="C3042" s="0" t="str">
        <f aca="false">"FY"&amp;IF(VALUE(MID(A3042,6,2))&gt;=4,VALUE(LEFT(A3042,4)),VALUE(LEFT(A3042,4))-1)&amp;"-"&amp;TEXT(MOD(IF(VALUE(MID(A3042,6,2))&gt;=4,VALUE(LEFT(A3042,4)),VALUE(LEFT(A3042,4))-1)+1,100),"00")</f>
        <v>FY2023-24</v>
      </c>
      <c r="D3042" s="0" t="s">
        <v>134</v>
      </c>
      <c r="E3042" s="0" t="s">
        <v>134</v>
      </c>
      <c r="F3042" s="0" t="str">
        <f aca="false">INDEX(Mapping!$B$2:$B$465,MATCH(E3042,Mapping!$A$2:$A$465,0))</f>
        <v>NTPC STATIONS</v>
      </c>
      <c r="G3042" s="0" t="str">
        <f aca="false">INDEX(Mapping!$C$2:$C$465,MATCH(E3042,Mapping!$A$2:$A$465,0))</f>
        <v>NTPC GROUP</v>
      </c>
      <c r="H3042" s="2" t="n">
        <v>4.05</v>
      </c>
      <c r="I3042" s="3" t="n">
        <v>0.1</v>
      </c>
    </row>
    <row r="3043" customFormat="false" ht="15" hidden="false" customHeight="false" outlineLevel="0" collapsed="false">
      <c r="A3043" s="0" t="s">
        <v>88</v>
      </c>
      <c r="B3043" s="0" t="n">
        <f aca="false">VALUE(LEFT(A3043,4))</f>
        <v>2023</v>
      </c>
      <c r="C3043" s="0" t="str">
        <f aca="false">"FY"&amp;IF(VALUE(MID(A3043,6,2))&gt;=4,VALUE(LEFT(A3043,4)),VALUE(LEFT(A3043,4))-1)&amp;"-"&amp;TEXT(MOD(IF(VALUE(MID(A3043,6,2))&gt;=4,VALUE(LEFT(A3043,4)),VALUE(LEFT(A3043,4))-1)+1,100),"00")</f>
        <v>FY2023-24</v>
      </c>
      <c r="D3043" s="0" t="s">
        <v>131</v>
      </c>
      <c r="E3043" s="0" t="s">
        <v>131</v>
      </c>
      <c r="F3043" s="0" t="str">
        <f aca="false">INDEX(Mapping!$B$2:$B$465,MATCH(E3043,Mapping!$A$2:$A$465,0))</f>
        <v>KSK MAHANADI</v>
      </c>
      <c r="G3043" s="0" t="str">
        <f aca="false">INDEX(Mapping!$C$2:$C$465,MATCH(E3043,Mapping!$A$2:$A$465,0))</f>
        <v>JSW ENERGY (INCL. KSK MAHANADI)</v>
      </c>
      <c r="H3043" s="2" t="n">
        <v>3.57</v>
      </c>
      <c r="I3043" s="3" t="n">
        <v>0.09</v>
      </c>
    </row>
    <row r="3044" customFormat="false" ht="15" hidden="false" customHeight="false" outlineLevel="0" collapsed="false">
      <c r="A3044" s="0" t="s">
        <v>88</v>
      </c>
      <c r="B3044" s="0" t="n">
        <f aca="false">VALUE(LEFT(A3044,4))</f>
        <v>2023</v>
      </c>
      <c r="C3044" s="0" t="str">
        <f aca="false">"FY"&amp;IF(VALUE(MID(A3044,6,2))&gt;=4,VALUE(LEFT(A3044,4)),VALUE(LEFT(A3044,4))-1)&amp;"-"&amp;TEXT(MOD(IF(VALUE(MID(A3044,6,2))&gt;=4,VALUE(LEFT(A3044,4)),VALUE(LEFT(A3044,4))-1)+1,100),"00")</f>
        <v>FY2023-24</v>
      </c>
      <c r="D3044" s="0" t="s">
        <v>203</v>
      </c>
      <c r="E3044" s="0" t="s">
        <v>203</v>
      </c>
      <c r="F3044" s="0" t="str">
        <f aca="false">INDEX(Mapping!$B$2:$B$465,MATCH(E3044,Mapping!$A$2:$A$465,0))</f>
        <v>ADHUNIK POWER</v>
      </c>
      <c r="G3044" s="0" t="str">
        <f aca="false">INDEX(Mapping!$C$2:$C$465,MATCH(E3044,Mapping!$A$2:$A$465,0))</f>
        <v>ADHUNIK POWER</v>
      </c>
      <c r="H3044" s="2" t="n">
        <v>3.41</v>
      </c>
      <c r="I3044" s="3" t="n">
        <v>0.08</v>
      </c>
    </row>
    <row r="3045" customFormat="false" ht="15" hidden="false" customHeight="false" outlineLevel="0" collapsed="false">
      <c r="A3045" s="0" t="s">
        <v>88</v>
      </c>
      <c r="B3045" s="0" t="n">
        <f aca="false">VALUE(LEFT(A3045,4))</f>
        <v>2023</v>
      </c>
      <c r="C3045" s="0" t="str">
        <f aca="false">"FY"&amp;IF(VALUE(MID(A3045,6,2))&gt;=4,VALUE(LEFT(A3045,4)),VALUE(LEFT(A3045,4))-1)&amp;"-"&amp;TEXT(MOD(IF(VALUE(MID(A3045,6,2))&gt;=4,VALUE(LEFT(A3045,4)),VALUE(LEFT(A3045,4))-1)+1,100),"00")</f>
        <v>FY2023-24</v>
      </c>
      <c r="D3045" s="0" t="s">
        <v>319</v>
      </c>
      <c r="E3045" s="0" t="s">
        <v>319</v>
      </c>
      <c r="F3045" s="0" t="str">
        <f aca="false">INDEX(Mapping!$B$2:$B$465,MATCH(E3045,Mapping!$A$2:$A$465,0))</f>
        <v>SORANG HEP</v>
      </c>
      <c r="G3045" s="0" t="str">
        <f aca="false">INDEX(Mapping!$C$2:$C$465,MATCH(E3045,Mapping!$A$2:$A$465,0))</f>
        <v>SORANG HEP</v>
      </c>
      <c r="H3045" s="2" t="n">
        <v>3.33</v>
      </c>
      <c r="I3045" s="3" t="n">
        <v>0.08</v>
      </c>
    </row>
    <row r="3046" customFormat="false" ht="15" hidden="false" customHeight="false" outlineLevel="0" collapsed="false">
      <c r="A3046" s="0" t="s">
        <v>88</v>
      </c>
      <c r="B3046" s="0" t="n">
        <f aca="false">VALUE(LEFT(A3046,4))</f>
        <v>2023</v>
      </c>
      <c r="C3046" s="0" t="str">
        <f aca="false">"FY"&amp;IF(VALUE(MID(A3046,6,2))&gt;=4,VALUE(LEFT(A3046,4)),VALUE(LEFT(A3046,4))-1)&amp;"-"&amp;TEXT(MOD(IF(VALUE(MID(A3046,6,2))&gt;=4,VALUE(LEFT(A3046,4)),VALUE(LEFT(A3046,4))-1)+1,100),"00")</f>
        <v>FY2023-24</v>
      </c>
      <c r="D3046" s="0" t="s">
        <v>228</v>
      </c>
      <c r="E3046" s="0" t="s">
        <v>228</v>
      </c>
      <c r="F3046" s="0" t="str">
        <f aca="false">INDEX(Mapping!$B$2:$B$465,MATCH(E3046,Mapping!$A$2:$A$465,0))</f>
        <v>OTPC PALATANA</v>
      </c>
      <c r="G3046" s="0" t="str">
        <f aca="false">INDEX(Mapping!$C$2:$C$465,MATCH(E3046,Mapping!$A$2:$A$465,0))</f>
        <v>OTPC PALATANA</v>
      </c>
      <c r="H3046" s="2" t="n">
        <v>3.08</v>
      </c>
      <c r="I3046" s="3" t="n">
        <v>0.07</v>
      </c>
    </row>
    <row r="3047" customFormat="false" ht="15" hidden="false" customHeight="false" outlineLevel="0" collapsed="false">
      <c r="A3047" s="0" t="s">
        <v>88</v>
      </c>
      <c r="B3047" s="0" t="n">
        <f aca="false">VALUE(LEFT(A3047,4))</f>
        <v>2023</v>
      </c>
      <c r="C3047" s="0" t="str">
        <f aca="false">"FY"&amp;IF(VALUE(MID(A3047,6,2))&gt;=4,VALUE(LEFT(A3047,4)),VALUE(LEFT(A3047,4))-1)&amp;"-"&amp;TEXT(MOD(IF(VALUE(MID(A3047,6,2))&gt;=4,VALUE(LEFT(A3047,4)),VALUE(LEFT(A3047,4))-1)+1,100),"00")</f>
        <v>FY2023-24</v>
      </c>
      <c r="D3047" s="0" t="s">
        <v>71</v>
      </c>
      <c r="E3047" s="0" t="s">
        <v>71</v>
      </c>
      <c r="F3047" s="0" t="str">
        <f aca="false">INDEX(Mapping!$B$2:$B$465,MATCH(E3047,Mapping!$A$2:$A$465,0))</f>
        <v>KERALA</v>
      </c>
      <c r="G3047" s="0" t="str">
        <f aca="false">INDEX(Mapping!$C$2:$C$465,MATCH(E3047,Mapping!$A$2:$A$465,0))</f>
        <v>KERALA</v>
      </c>
      <c r="H3047" s="2" t="n">
        <v>3</v>
      </c>
      <c r="I3047" s="3" t="n">
        <v>0.07</v>
      </c>
    </row>
    <row r="3048" customFormat="false" ht="15" hidden="false" customHeight="false" outlineLevel="0" collapsed="false">
      <c r="A3048" s="0" t="s">
        <v>88</v>
      </c>
      <c r="B3048" s="0" t="n">
        <f aca="false">VALUE(LEFT(A3048,4))</f>
        <v>2023</v>
      </c>
      <c r="C3048" s="0" t="str">
        <f aca="false">"FY"&amp;IF(VALUE(MID(A3048,6,2))&gt;=4,VALUE(LEFT(A3048,4)),VALUE(LEFT(A3048,4))-1)&amp;"-"&amp;TEXT(MOD(IF(VALUE(MID(A3048,6,2))&gt;=4,VALUE(LEFT(A3048,4)),VALUE(LEFT(A3048,4))-1)+1,100),"00")</f>
        <v>FY2023-24</v>
      </c>
      <c r="D3048" s="0" t="s">
        <v>253</v>
      </c>
      <c r="E3048" s="0" t="s">
        <v>253</v>
      </c>
      <c r="F3048" s="0" t="str">
        <f aca="false">INDEX(Mapping!$B$2:$B$465,MATCH(E3048,Mapping!$A$2:$A$465,0))</f>
        <v>NAGALAND</v>
      </c>
      <c r="G3048" s="0" t="str">
        <f aca="false">INDEX(Mapping!$C$2:$C$465,MATCH(E3048,Mapping!$A$2:$A$465,0))</f>
        <v>NAGALAND</v>
      </c>
      <c r="H3048" s="2" t="n">
        <v>2.92</v>
      </c>
      <c r="I3048" s="3" t="n">
        <v>0.07</v>
      </c>
    </row>
    <row r="3049" customFormat="false" ht="15" hidden="false" customHeight="false" outlineLevel="0" collapsed="false">
      <c r="A3049" s="0" t="s">
        <v>88</v>
      </c>
      <c r="B3049" s="0" t="n">
        <f aca="false">VALUE(LEFT(A3049,4))</f>
        <v>2023</v>
      </c>
      <c r="C3049" s="0" t="str">
        <f aca="false">"FY"&amp;IF(VALUE(MID(A3049,6,2))&gt;=4,VALUE(LEFT(A3049,4)),VALUE(LEFT(A3049,4))-1)&amp;"-"&amp;TEXT(MOD(IF(VALUE(MID(A3049,6,2))&gt;=4,VALUE(LEFT(A3049,4)),VALUE(LEFT(A3049,4))-1)+1,100),"00")</f>
        <v>FY2023-24</v>
      </c>
      <c r="D3049" s="0" t="s">
        <v>39</v>
      </c>
      <c r="E3049" s="0" t="s">
        <v>39</v>
      </c>
      <c r="F3049" s="0" t="str">
        <f aca="false">INDEX(Mapping!$B$2:$B$465,MATCH(E3049,Mapping!$A$2:$A$465,0))</f>
        <v>WEST BENGAL</v>
      </c>
      <c r="G3049" s="0" t="str">
        <f aca="false">INDEX(Mapping!$C$2:$C$465,MATCH(E3049,Mapping!$A$2:$A$465,0))</f>
        <v>WEST BENGAL</v>
      </c>
      <c r="H3049" s="2" t="n">
        <v>2.02</v>
      </c>
      <c r="I3049" s="3" t="n">
        <v>0.05</v>
      </c>
    </row>
    <row r="3050" customFormat="false" ht="15" hidden="false" customHeight="false" outlineLevel="0" collapsed="false">
      <c r="A3050" s="0" t="s">
        <v>88</v>
      </c>
      <c r="B3050" s="0" t="n">
        <f aca="false">VALUE(LEFT(A3050,4))</f>
        <v>2023</v>
      </c>
      <c r="C3050" s="0" t="str">
        <f aca="false">"FY"&amp;IF(VALUE(MID(A3050,6,2))&gt;=4,VALUE(LEFT(A3050,4)),VALUE(LEFT(A3050,4))-1)&amp;"-"&amp;TEXT(MOD(IF(VALUE(MID(A3050,6,2))&gt;=4,VALUE(LEFT(A3050,4)),VALUE(LEFT(A3050,4))-1)+1,100),"00")</f>
        <v>FY2023-24</v>
      </c>
      <c r="D3050" s="0" t="s">
        <v>291</v>
      </c>
      <c r="E3050" s="0" t="s">
        <v>291</v>
      </c>
      <c r="F3050" s="0" t="str">
        <f aca="false">INDEX(Mapping!$B$2:$B$465,MATCH(E3050,Mapping!$A$2:$A$465,0))</f>
        <v>MANIPUR</v>
      </c>
      <c r="G3050" s="0" t="str">
        <f aca="false">INDEX(Mapping!$C$2:$C$465,MATCH(E3050,Mapping!$A$2:$A$465,0))</f>
        <v>MANIPUR</v>
      </c>
      <c r="H3050" s="2" t="n">
        <v>1.55</v>
      </c>
      <c r="I3050" s="3" t="n">
        <v>0.04</v>
      </c>
    </row>
    <row r="3051" customFormat="false" ht="15" hidden="false" customHeight="false" outlineLevel="0" collapsed="false">
      <c r="A3051" s="0" t="s">
        <v>88</v>
      </c>
      <c r="B3051" s="0" t="n">
        <f aca="false">VALUE(LEFT(A3051,4))</f>
        <v>2023</v>
      </c>
      <c r="C3051" s="0" t="str">
        <f aca="false">"FY"&amp;IF(VALUE(MID(A3051,6,2))&gt;=4,VALUE(LEFT(A3051,4)),VALUE(LEFT(A3051,4))-1)&amp;"-"&amp;TEXT(MOD(IF(VALUE(MID(A3051,6,2))&gt;=4,VALUE(LEFT(A3051,4)),VALUE(LEFT(A3051,4))-1)+1,100),"00")</f>
        <v>FY2023-24</v>
      </c>
      <c r="D3051" s="0" t="s">
        <v>265</v>
      </c>
      <c r="E3051" s="0" t="s">
        <v>265</v>
      </c>
      <c r="F3051" s="0" t="str">
        <f aca="false">INDEX(Mapping!$B$2:$B$465,MATCH(E3051,Mapping!$A$2:$A$465,0))</f>
        <v>NTPC STATIONS</v>
      </c>
      <c r="G3051" s="0" t="str">
        <f aca="false">INDEX(Mapping!$C$2:$C$465,MATCH(E3051,Mapping!$A$2:$A$465,0))</f>
        <v>NTPC GROUP</v>
      </c>
      <c r="H3051" s="2" t="n">
        <v>1.24</v>
      </c>
      <c r="I3051" s="3" t="n">
        <v>0.03</v>
      </c>
    </row>
    <row r="3052" customFormat="false" ht="15" hidden="false" customHeight="false" outlineLevel="0" collapsed="false">
      <c r="A3052" s="0" t="s">
        <v>88</v>
      </c>
      <c r="B3052" s="0" t="n">
        <f aca="false">VALUE(LEFT(A3052,4))</f>
        <v>2023</v>
      </c>
      <c r="C3052" s="0" t="str">
        <f aca="false">"FY"&amp;IF(VALUE(MID(A3052,6,2))&gt;=4,VALUE(LEFT(A3052,4)),VALUE(LEFT(A3052,4))-1)&amp;"-"&amp;TEXT(MOD(IF(VALUE(MID(A3052,6,2))&gt;=4,VALUE(LEFT(A3052,4)),VALUE(LEFT(A3052,4))-1)+1,100),"00")</f>
        <v>FY2023-24</v>
      </c>
      <c r="D3052" s="0" t="s">
        <v>309</v>
      </c>
      <c r="E3052" s="0" t="s">
        <v>309</v>
      </c>
      <c r="F3052" s="0" t="str">
        <f aca="false">INDEX(Mapping!$B$2:$B$465,MATCH(E3052,Mapping!$A$2:$A$465,0))</f>
        <v>SIMHAPURI ENERGY</v>
      </c>
      <c r="G3052" s="0" t="str">
        <f aca="false">INDEX(Mapping!$C$2:$C$465,MATCH(E3052,Mapping!$A$2:$A$465,0))</f>
        <v>SIMHAPURI ENERGY</v>
      </c>
      <c r="H3052" s="2" t="n">
        <v>1.09</v>
      </c>
      <c r="I3052" s="3" t="n">
        <v>0.03</v>
      </c>
    </row>
    <row r="3053" customFormat="false" ht="15" hidden="false" customHeight="false" outlineLevel="0" collapsed="false">
      <c r="A3053" s="0" t="s">
        <v>88</v>
      </c>
      <c r="B3053" s="0" t="n">
        <f aca="false">VALUE(LEFT(A3053,4))</f>
        <v>2023</v>
      </c>
      <c r="C3053" s="0" t="str">
        <f aca="false">"FY"&amp;IF(VALUE(MID(A3053,6,2))&gt;=4,VALUE(LEFT(A3053,4)),VALUE(LEFT(A3053,4))-1)&amp;"-"&amp;TEXT(MOD(IF(VALUE(MID(A3053,6,2))&gt;=4,VALUE(LEFT(A3053,4)),VALUE(LEFT(A3053,4))-1)+1,100),"00")</f>
        <v>FY2023-24</v>
      </c>
      <c r="D3053" s="0" t="s">
        <v>184</v>
      </c>
      <c r="E3053" s="0" t="s">
        <v>184</v>
      </c>
      <c r="F3053" s="0" t="str">
        <f aca="false">INDEX(Mapping!$B$2:$B$465,MATCH(E3053,Mapping!$A$2:$A$465,0))</f>
        <v>GMR KAMALANGA</v>
      </c>
      <c r="G3053" s="0" t="str">
        <f aca="false">INDEX(Mapping!$C$2:$C$465,MATCH(E3053,Mapping!$A$2:$A$465,0))</f>
        <v>GMR ENERGY</v>
      </c>
      <c r="H3053" s="2" t="n">
        <v>0.71</v>
      </c>
      <c r="I3053" s="3" t="n">
        <v>0.02</v>
      </c>
    </row>
    <row r="3054" customFormat="false" ht="15" hidden="false" customHeight="false" outlineLevel="0" collapsed="false">
      <c r="A3054" s="0" t="s">
        <v>88</v>
      </c>
      <c r="B3054" s="0" t="n">
        <f aca="false">VALUE(LEFT(A3054,4))</f>
        <v>2023</v>
      </c>
      <c r="C3054" s="0" t="str">
        <f aca="false">"FY"&amp;IF(VALUE(MID(A3054,6,2))&gt;=4,VALUE(LEFT(A3054,4)),VALUE(LEFT(A3054,4))-1)&amp;"-"&amp;TEXT(MOD(IF(VALUE(MID(A3054,6,2))&gt;=4,VALUE(LEFT(A3054,4)),VALUE(LEFT(A3054,4))-1)+1,100),"00")</f>
        <v>FY2023-24</v>
      </c>
      <c r="D3054" s="0" t="s">
        <v>515</v>
      </c>
      <c r="E3054" s="0" t="s">
        <v>515</v>
      </c>
      <c r="F3054" s="0" t="str">
        <f aca="false">INDEX(Mapping!$B$2:$B$465,MATCH(E3054,Mapping!$A$2:$A$465,0))</f>
        <v>SB_SLR</v>
      </c>
      <c r="G3054" s="0" t="str">
        <f aca="false">INDEX(Mapping!$C$2:$C$465,MATCH(E3054,Mapping!$A$2:$A$465,0))</f>
        <v>SB_SLR</v>
      </c>
      <c r="H3054" s="2" t="n">
        <v>0.16</v>
      </c>
      <c r="I3054" s="3" t="n">
        <v>0.004</v>
      </c>
    </row>
    <row r="3055" customFormat="false" ht="15" hidden="false" customHeight="false" outlineLevel="0" collapsed="false">
      <c r="A3055" s="0" t="s">
        <v>88</v>
      </c>
      <c r="B3055" s="0" t="n">
        <f aca="false">VALUE(LEFT(A3055,4))</f>
        <v>2023</v>
      </c>
      <c r="C3055" s="0" t="str">
        <f aca="false">"FY"&amp;IF(VALUE(MID(A3055,6,2))&gt;=4,VALUE(LEFT(A3055,4)),VALUE(LEFT(A3055,4))-1)&amp;"-"&amp;TEXT(MOD(IF(VALUE(MID(A3055,6,2))&gt;=4,VALUE(LEFT(A3055,4)),VALUE(LEFT(A3055,4))-1)+1,100),"00")</f>
        <v>FY2023-24</v>
      </c>
      <c r="D3055" s="0" t="s">
        <v>163</v>
      </c>
      <c r="E3055" s="0" t="s">
        <v>163</v>
      </c>
      <c r="F3055" s="0" t="str">
        <f aca="false">INDEX(Mapping!$B$2:$B$465,MATCH(E3055,Mapping!$A$2:$A$465,0))</f>
        <v>NTPC STATIONS</v>
      </c>
      <c r="G3055" s="0" t="str">
        <f aca="false">INDEX(Mapping!$C$2:$C$465,MATCH(E3055,Mapping!$A$2:$A$465,0))</f>
        <v>NTPC GROUP</v>
      </c>
      <c r="H3055" s="2" t="n">
        <v>0.02</v>
      </c>
      <c r="I3055" s="3" t="n">
        <v>0.001</v>
      </c>
    </row>
    <row r="3056" customFormat="false" ht="15" hidden="false" customHeight="false" outlineLevel="0" collapsed="false">
      <c r="A3056" s="0" t="s">
        <v>104</v>
      </c>
      <c r="B3056" s="0" t="n">
        <f aca="false">VALUE(LEFT(A3056,4))</f>
        <v>2023</v>
      </c>
      <c r="C3056" s="0" t="str">
        <f aca="false">"FY"&amp;IF(VALUE(MID(A3056,6,2))&gt;=4,VALUE(LEFT(A3056,4)),VALUE(LEFT(A3056,4))-1)&amp;"-"&amp;TEXT(MOD(IF(VALUE(MID(A3056,6,2))&gt;=4,VALUE(LEFT(A3056,4)),VALUE(LEFT(A3056,4))-1)+1,100),"00")</f>
        <v>FY2023-24</v>
      </c>
      <c r="D3056" s="0" t="s">
        <v>36</v>
      </c>
      <c r="E3056" s="0" t="s">
        <v>36</v>
      </c>
      <c r="F3056" s="0" t="str">
        <f aca="false">INDEX(Mapping!$B$2:$B$465,MATCH(E3056,Mapping!$A$2:$A$465,0))</f>
        <v>UTTAR PRADESH</v>
      </c>
      <c r="G3056" s="0" t="str">
        <f aca="false">INDEX(Mapping!$C$2:$C$465,MATCH(E3056,Mapping!$A$2:$A$465,0))</f>
        <v>UTTAR PRADESH</v>
      </c>
      <c r="H3056" s="2" t="n">
        <v>366.35</v>
      </c>
      <c r="I3056" s="3" t="n">
        <v>9.24</v>
      </c>
    </row>
    <row r="3057" customFormat="false" ht="15" hidden="false" customHeight="false" outlineLevel="0" collapsed="false">
      <c r="A3057" s="0" t="s">
        <v>104</v>
      </c>
      <c r="B3057" s="0" t="n">
        <f aca="false">VALUE(LEFT(A3057,4))</f>
        <v>2023</v>
      </c>
      <c r="C3057" s="0" t="str">
        <f aca="false">"FY"&amp;IF(VALUE(MID(A3057,6,2))&gt;=4,VALUE(LEFT(A3057,4)),VALUE(LEFT(A3057,4))-1)&amp;"-"&amp;TEXT(MOD(IF(VALUE(MID(A3057,6,2))&gt;=4,VALUE(LEFT(A3057,4)),VALUE(LEFT(A3057,4))-1)+1,100),"00")</f>
        <v>FY2023-24</v>
      </c>
      <c r="D3057" s="0" t="s">
        <v>44</v>
      </c>
      <c r="E3057" s="0" t="s">
        <v>44</v>
      </c>
      <c r="F3057" s="0" t="str">
        <f aca="false">INDEX(Mapping!$B$2:$B$465,MATCH(E3057,Mapping!$A$2:$A$465,0))</f>
        <v>HARYANA</v>
      </c>
      <c r="G3057" s="0" t="str">
        <f aca="false">INDEX(Mapping!$C$2:$C$465,MATCH(E3057,Mapping!$A$2:$A$465,0))</f>
        <v>HARYANA</v>
      </c>
      <c r="H3057" s="2" t="n">
        <v>269.33</v>
      </c>
      <c r="I3057" s="3" t="n">
        <v>6.79</v>
      </c>
    </row>
    <row r="3058" customFormat="false" ht="15" hidden="false" customHeight="false" outlineLevel="0" collapsed="false">
      <c r="A3058" s="0" t="s">
        <v>104</v>
      </c>
      <c r="B3058" s="0" t="n">
        <f aca="false">VALUE(LEFT(A3058,4))</f>
        <v>2023</v>
      </c>
      <c r="C3058" s="0" t="str">
        <f aca="false">"FY"&amp;IF(VALUE(MID(A3058,6,2))&gt;=4,VALUE(LEFT(A3058,4)),VALUE(LEFT(A3058,4))-1)&amp;"-"&amp;TEXT(MOD(IF(VALUE(MID(A3058,6,2))&gt;=4,VALUE(LEFT(A3058,4)),VALUE(LEFT(A3058,4))-1)+1,100),"00")</f>
        <v>FY2023-24</v>
      </c>
      <c r="D3058" s="0" t="s">
        <v>74</v>
      </c>
      <c r="E3058" s="0" t="s">
        <v>74</v>
      </c>
      <c r="F3058" s="0" t="str">
        <f aca="false">INDEX(Mapping!$B$2:$B$465,MATCH(E3058,Mapping!$A$2:$A$465,0))</f>
        <v>NEPAL (NEA / NVVN)</v>
      </c>
      <c r="G3058" s="0" t="str">
        <f aca="false">INDEX(Mapping!$C$2:$C$465,MATCH(E3058,Mapping!$A$2:$A$465,0))</f>
        <v>NEPAL (NEA / NVVN)</v>
      </c>
      <c r="H3058" s="2" t="n">
        <v>251.12</v>
      </c>
      <c r="I3058" s="3" t="n">
        <v>6.33</v>
      </c>
    </row>
    <row r="3059" customFormat="false" ht="15" hidden="false" customHeight="false" outlineLevel="0" collapsed="false">
      <c r="A3059" s="0" t="s">
        <v>104</v>
      </c>
      <c r="B3059" s="0" t="n">
        <f aca="false">VALUE(LEFT(A3059,4))</f>
        <v>2023</v>
      </c>
      <c r="C3059" s="0" t="str">
        <f aca="false">"FY"&amp;IF(VALUE(MID(A3059,6,2))&gt;=4,VALUE(LEFT(A3059,4)),VALUE(LEFT(A3059,4))-1)&amp;"-"&amp;TEXT(MOD(IF(VALUE(MID(A3059,6,2))&gt;=4,VALUE(LEFT(A3059,4)),VALUE(LEFT(A3059,4))-1)+1,100),"00")</f>
        <v>FY2023-24</v>
      </c>
      <c r="D3059" s="0" t="s">
        <v>53</v>
      </c>
      <c r="E3059" s="0" t="s">
        <v>53</v>
      </c>
      <c r="F3059" s="0" t="str">
        <f aca="false">INDEX(Mapping!$B$2:$B$465,MATCH(E3059,Mapping!$A$2:$A$465,0))</f>
        <v>HIMACHAL PRADESH</v>
      </c>
      <c r="G3059" s="0" t="str">
        <f aca="false">INDEX(Mapping!$C$2:$C$465,MATCH(E3059,Mapping!$A$2:$A$465,0))</f>
        <v>HIMACHAL PRADESH</v>
      </c>
      <c r="H3059" s="2" t="n">
        <v>232.12</v>
      </c>
      <c r="I3059" s="3" t="n">
        <v>5.85</v>
      </c>
    </row>
    <row r="3060" customFormat="false" ht="15" hidden="false" customHeight="false" outlineLevel="0" collapsed="false">
      <c r="A3060" s="0" t="s">
        <v>104</v>
      </c>
      <c r="B3060" s="0" t="n">
        <f aca="false">VALUE(LEFT(A3060,4))</f>
        <v>2023</v>
      </c>
      <c r="C3060" s="0" t="str">
        <f aca="false">"FY"&amp;IF(VALUE(MID(A3060,6,2))&gt;=4,VALUE(LEFT(A3060,4)),VALUE(LEFT(A3060,4))-1)&amp;"-"&amp;TEXT(MOD(IF(VALUE(MID(A3060,6,2))&gt;=4,VALUE(LEFT(A3060,4)),VALUE(LEFT(A3060,4))-1)+1,100),"00")</f>
        <v>FY2023-24</v>
      </c>
      <c r="D3060" s="0" t="s">
        <v>158</v>
      </c>
      <c r="E3060" s="0" t="s">
        <v>158</v>
      </c>
      <c r="F3060" s="0" t="str">
        <f aca="false">INDEX(Mapping!$B$2:$B$465,MATCH(E3060,Mapping!$A$2:$A$465,0))</f>
        <v>TEESTA URJA (TEESTA-III HEP)</v>
      </c>
      <c r="G3060" s="0" t="str">
        <f aca="false">INDEX(Mapping!$C$2:$C$465,MATCH(E3060,Mapping!$A$2:$A$465,0))</f>
        <v>TEESTA URJA (TEESTA-III HEP)</v>
      </c>
      <c r="H3060" s="2" t="n">
        <v>185.14</v>
      </c>
      <c r="I3060" s="3" t="n">
        <v>4.67</v>
      </c>
    </row>
    <row r="3061" customFormat="false" ht="15" hidden="false" customHeight="false" outlineLevel="0" collapsed="false">
      <c r="A3061" s="0" t="s">
        <v>104</v>
      </c>
      <c r="B3061" s="0" t="n">
        <f aca="false">VALUE(LEFT(A3061,4))</f>
        <v>2023</v>
      </c>
      <c r="C3061" s="0" t="str">
        <f aca="false">"FY"&amp;IF(VALUE(MID(A3061,6,2))&gt;=4,VALUE(LEFT(A3061,4)),VALUE(LEFT(A3061,4))-1)&amp;"-"&amp;TEXT(MOD(IF(VALUE(MID(A3061,6,2))&gt;=4,VALUE(LEFT(A3061,4)),VALUE(LEFT(A3061,4))-1)+1,100),"00")</f>
        <v>FY2023-24</v>
      </c>
      <c r="D3061" s="0" t="s">
        <v>65</v>
      </c>
      <c r="E3061" s="0" t="s">
        <v>65</v>
      </c>
      <c r="F3061" s="0" t="str">
        <f aca="false">INDEX(Mapping!$B$2:$B$465,MATCH(E3061,Mapping!$A$2:$A$465,0))</f>
        <v>JAYPEE NIGRIE STPP</v>
      </c>
      <c r="G3061" s="0" t="str">
        <f aca="false">INDEX(Mapping!$C$2:$C$465,MATCH(E3061,Mapping!$A$2:$A$465,0))</f>
        <v>JAYPEE NIGRIE STPP</v>
      </c>
      <c r="H3061" s="2" t="n">
        <v>181.57</v>
      </c>
      <c r="I3061" s="3" t="n">
        <v>4.58</v>
      </c>
    </row>
    <row r="3062" customFormat="false" ht="15" hidden="false" customHeight="false" outlineLevel="0" collapsed="false">
      <c r="A3062" s="0" t="s">
        <v>104</v>
      </c>
      <c r="B3062" s="0" t="n">
        <f aca="false">VALUE(LEFT(A3062,4))</f>
        <v>2023</v>
      </c>
      <c r="C3062" s="0" t="str">
        <f aca="false">"FY"&amp;IF(VALUE(MID(A3062,6,2))&gt;=4,VALUE(LEFT(A3062,4)),VALUE(LEFT(A3062,4))-1)&amp;"-"&amp;TEXT(MOD(IF(VALUE(MID(A3062,6,2))&gt;=4,VALUE(LEFT(A3062,4)),VALUE(LEFT(A3062,4))-1)+1,100),"00")</f>
        <v>FY2023-24</v>
      </c>
      <c r="D3062" s="0" t="s">
        <v>46</v>
      </c>
      <c r="E3062" s="0" t="s">
        <v>46</v>
      </c>
      <c r="F3062" s="0" t="str">
        <f aca="false">INDEX(Mapping!$B$2:$B$465,MATCH(E3062,Mapping!$A$2:$A$465,0))</f>
        <v>CHHATTISGARH</v>
      </c>
      <c r="G3062" s="0" t="str">
        <f aca="false">INDEX(Mapping!$C$2:$C$465,MATCH(E3062,Mapping!$A$2:$A$465,0))</f>
        <v>CHHATTISGARH</v>
      </c>
      <c r="H3062" s="2" t="n">
        <v>174.65</v>
      </c>
      <c r="I3062" s="3" t="n">
        <v>4.4</v>
      </c>
    </row>
    <row r="3063" customFormat="false" ht="15" hidden="false" customHeight="false" outlineLevel="0" collapsed="false">
      <c r="A3063" s="0" t="s">
        <v>104</v>
      </c>
      <c r="B3063" s="0" t="n">
        <f aca="false">VALUE(LEFT(A3063,4))</f>
        <v>2023</v>
      </c>
      <c r="C3063" s="0" t="str">
        <f aca="false">"FY"&amp;IF(VALUE(MID(A3063,6,2))&gt;=4,VALUE(LEFT(A3063,4)),VALUE(LEFT(A3063,4))-1)&amp;"-"&amp;TEXT(MOD(IF(VALUE(MID(A3063,6,2))&gt;=4,VALUE(LEFT(A3063,4)),VALUE(LEFT(A3063,4))-1)+1,100),"00")</f>
        <v>FY2023-24</v>
      </c>
      <c r="D3063" s="0" t="s">
        <v>45</v>
      </c>
      <c r="E3063" s="0" t="s">
        <v>45</v>
      </c>
      <c r="F3063" s="0" t="str">
        <f aca="false">INDEX(Mapping!$B$2:$B$465,MATCH(E3063,Mapping!$A$2:$A$465,0))</f>
        <v>BIHAR</v>
      </c>
      <c r="G3063" s="0" t="str">
        <f aca="false">INDEX(Mapping!$C$2:$C$465,MATCH(E3063,Mapping!$A$2:$A$465,0))</f>
        <v>BIHAR</v>
      </c>
      <c r="H3063" s="2" t="n">
        <v>165.55</v>
      </c>
      <c r="I3063" s="3" t="n">
        <v>4.17</v>
      </c>
    </row>
    <row r="3064" customFormat="false" ht="15" hidden="false" customHeight="false" outlineLevel="0" collapsed="false">
      <c r="A3064" s="0" t="s">
        <v>104</v>
      </c>
      <c r="B3064" s="0" t="n">
        <f aca="false">VALUE(LEFT(A3064,4))</f>
        <v>2023</v>
      </c>
      <c r="C3064" s="0" t="str">
        <f aca="false">"FY"&amp;IF(VALUE(MID(A3064,6,2))&gt;=4,VALUE(LEFT(A3064,4)),VALUE(LEFT(A3064,4))-1)&amp;"-"&amp;TEXT(MOD(IF(VALUE(MID(A3064,6,2))&gt;=4,VALUE(LEFT(A3064,4)),VALUE(LEFT(A3064,4))-1)+1,100),"00")</f>
        <v>FY2023-24</v>
      </c>
      <c r="D3064" s="0" t="s">
        <v>48</v>
      </c>
      <c r="E3064" s="0" t="s">
        <v>48</v>
      </c>
      <c r="F3064" s="0" t="str">
        <f aca="false">INDEX(Mapping!$B$2:$B$465,MATCH(E3064,Mapping!$A$2:$A$465,0))</f>
        <v>DELHI</v>
      </c>
      <c r="G3064" s="0" t="str">
        <f aca="false">INDEX(Mapping!$C$2:$C$465,MATCH(E3064,Mapping!$A$2:$A$465,0))</f>
        <v>DELHI</v>
      </c>
      <c r="H3064" s="2" t="n">
        <v>150.4</v>
      </c>
      <c r="I3064" s="3" t="n">
        <v>3.79</v>
      </c>
    </row>
    <row r="3065" customFormat="false" ht="15" hidden="false" customHeight="false" outlineLevel="0" collapsed="false">
      <c r="A3065" s="0" t="s">
        <v>104</v>
      </c>
      <c r="B3065" s="0" t="n">
        <f aca="false">VALUE(LEFT(A3065,4))</f>
        <v>2023</v>
      </c>
      <c r="C3065" s="0" t="str">
        <f aca="false">"FY"&amp;IF(VALUE(MID(A3065,6,2))&gt;=4,VALUE(LEFT(A3065,4)),VALUE(LEFT(A3065,4))-1)&amp;"-"&amp;TEXT(MOD(IF(VALUE(MID(A3065,6,2))&gt;=4,VALUE(LEFT(A3065,4)),VALUE(LEFT(A3065,4))-1)+1,100),"00")</f>
        <v>FY2023-24</v>
      </c>
      <c r="D3065" s="0" t="s">
        <v>49</v>
      </c>
      <c r="E3065" s="0" t="s">
        <v>49</v>
      </c>
      <c r="F3065" s="0" t="str">
        <f aca="false">INDEX(Mapping!$B$2:$B$465,MATCH(E3065,Mapping!$A$2:$A$465,0))</f>
        <v>MADHYA PRADESH</v>
      </c>
      <c r="G3065" s="0" t="str">
        <f aca="false">INDEX(Mapping!$C$2:$C$465,MATCH(E3065,Mapping!$A$2:$A$465,0))</f>
        <v>MADHYA PRADESH</v>
      </c>
      <c r="H3065" s="2" t="n">
        <v>143.77</v>
      </c>
      <c r="I3065" s="3" t="n">
        <v>3.62</v>
      </c>
    </row>
    <row r="3066" customFormat="false" ht="15" hidden="false" customHeight="false" outlineLevel="0" collapsed="false">
      <c r="A3066" s="0" t="s">
        <v>104</v>
      </c>
      <c r="B3066" s="0" t="n">
        <f aca="false">VALUE(LEFT(A3066,4))</f>
        <v>2023</v>
      </c>
      <c r="C3066" s="0" t="str">
        <f aca="false">"FY"&amp;IF(VALUE(MID(A3066,6,2))&gt;=4,VALUE(LEFT(A3066,4)),VALUE(LEFT(A3066,4))-1)&amp;"-"&amp;TEXT(MOD(IF(VALUE(MID(A3066,6,2))&gt;=4,VALUE(LEFT(A3066,4)),VALUE(LEFT(A3066,4))-1)+1,100),"00")</f>
        <v>FY2023-24</v>
      </c>
      <c r="D3066" s="0" t="s">
        <v>47</v>
      </c>
      <c r="E3066" s="0" t="s">
        <v>47</v>
      </c>
      <c r="F3066" s="0" t="str">
        <f aca="false">INDEX(Mapping!$B$2:$B$465,MATCH(E3066,Mapping!$A$2:$A$465,0))</f>
        <v>KARNATAKA</v>
      </c>
      <c r="G3066" s="0" t="str">
        <f aca="false">INDEX(Mapping!$C$2:$C$465,MATCH(E3066,Mapping!$A$2:$A$465,0))</f>
        <v>KARNATAKA</v>
      </c>
      <c r="H3066" s="2" t="n">
        <v>140.66</v>
      </c>
      <c r="I3066" s="3" t="n">
        <v>3.55</v>
      </c>
    </row>
    <row r="3067" customFormat="false" ht="15" hidden="false" customHeight="false" outlineLevel="0" collapsed="false">
      <c r="A3067" s="0" t="s">
        <v>104</v>
      </c>
      <c r="B3067" s="0" t="n">
        <f aca="false">VALUE(LEFT(A3067,4))</f>
        <v>2023</v>
      </c>
      <c r="C3067" s="0" t="str">
        <f aca="false">"FY"&amp;IF(VALUE(MID(A3067,6,2))&gt;=4,VALUE(LEFT(A3067,4)),VALUE(LEFT(A3067,4))-1)&amp;"-"&amp;TEXT(MOD(IF(VALUE(MID(A3067,6,2))&gt;=4,VALUE(LEFT(A3067,4)),VALUE(LEFT(A3067,4))-1)+1,100),"00")</f>
        <v>FY2023-24</v>
      </c>
      <c r="D3067" s="0" t="s">
        <v>82</v>
      </c>
      <c r="E3067" s="0" t="s">
        <v>82</v>
      </c>
      <c r="F3067" s="0" t="str">
        <f aca="false">INDEX(Mapping!$B$2:$B$465,MATCH(E3067,Mapping!$A$2:$A$465,0))</f>
        <v>JINDAL INDIA THERMAL POWER (JITPL)</v>
      </c>
      <c r="G3067" s="0" t="str">
        <f aca="false">INDEX(Mapping!$C$2:$C$465,MATCH(E3067,Mapping!$A$2:$A$465,0))</f>
        <v>JINDAL INDIA THERMAL POWER (JITPL)</v>
      </c>
      <c r="H3067" s="2" t="n">
        <v>126.42</v>
      </c>
      <c r="I3067" s="3" t="n">
        <v>3.19</v>
      </c>
    </row>
    <row r="3068" customFormat="false" ht="15" hidden="false" customHeight="false" outlineLevel="0" collapsed="false">
      <c r="A3068" s="0" t="s">
        <v>104</v>
      </c>
      <c r="B3068" s="0" t="n">
        <f aca="false">VALUE(LEFT(A3068,4))</f>
        <v>2023</v>
      </c>
      <c r="C3068" s="0" t="str">
        <f aca="false">"FY"&amp;IF(VALUE(MID(A3068,6,2))&gt;=4,VALUE(LEFT(A3068,4)),VALUE(LEFT(A3068,4))-1)&amp;"-"&amp;TEXT(MOD(IF(VALUE(MID(A3068,6,2))&gt;=4,VALUE(LEFT(A3068,4)),VALUE(LEFT(A3068,4))-1)+1,100),"00")</f>
        <v>FY2023-24</v>
      </c>
      <c r="D3068" s="0" t="s">
        <v>89</v>
      </c>
      <c r="E3068" s="0" t="s">
        <v>89</v>
      </c>
      <c r="F3068" s="0" t="str">
        <f aca="false">INDEX(Mapping!$B$2:$B$465,MATCH(E3068,Mapping!$A$2:$A$465,0))</f>
        <v>MB POWER (MP)</v>
      </c>
      <c r="G3068" s="0" t="str">
        <f aca="false">INDEX(Mapping!$C$2:$C$465,MATCH(E3068,Mapping!$A$2:$A$465,0))</f>
        <v>MB POWER (MP)</v>
      </c>
      <c r="H3068" s="2" t="n">
        <v>89.52</v>
      </c>
      <c r="I3068" s="3" t="n">
        <v>2.26</v>
      </c>
    </row>
    <row r="3069" customFormat="false" ht="15" hidden="false" customHeight="false" outlineLevel="0" collapsed="false">
      <c r="A3069" s="0" t="s">
        <v>104</v>
      </c>
      <c r="B3069" s="0" t="n">
        <f aca="false">VALUE(LEFT(A3069,4))</f>
        <v>2023</v>
      </c>
      <c r="C3069" s="0" t="str">
        <f aca="false">"FY"&amp;IF(VALUE(MID(A3069,6,2))&gt;=4,VALUE(LEFT(A3069,4)),VALUE(LEFT(A3069,4))-1)&amp;"-"&amp;TEXT(MOD(IF(VALUE(MID(A3069,6,2))&gt;=4,VALUE(LEFT(A3069,4)),VALUE(LEFT(A3069,4))-1)+1,100),"00")</f>
        <v>FY2023-24</v>
      </c>
      <c r="D3069" s="0" t="s">
        <v>103</v>
      </c>
      <c r="E3069" s="0" t="s">
        <v>103</v>
      </c>
      <c r="F3069" s="0" t="str">
        <f aca="false">INDEX(Mapping!$B$2:$B$465,MATCH(E3069,Mapping!$A$2:$A$465,0))</f>
        <v>ADANI POWER - RAIPUR TPP (EX-GMR CHHATTISGARH)</v>
      </c>
      <c r="G3069" s="0" t="str">
        <f aca="false">INDEX(Mapping!$C$2:$C$465,MATCH(E3069,Mapping!$A$2:$A$465,0))</f>
        <v>ADANI POWER (ALL PLANTS)</v>
      </c>
      <c r="H3069" s="2" t="n">
        <v>86.23</v>
      </c>
      <c r="I3069" s="3" t="n">
        <v>2.17</v>
      </c>
    </row>
    <row r="3070" customFormat="false" ht="15" hidden="false" customHeight="false" outlineLevel="0" collapsed="false">
      <c r="A3070" s="0" t="s">
        <v>104</v>
      </c>
      <c r="B3070" s="0" t="n">
        <f aca="false">VALUE(LEFT(A3070,4))</f>
        <v>2023</v>
      </c>
      <c r="C3070" s="0" t="str">
        <f aca="false">"FY"&amp;IF(VALUE(MID(A3070,6,2))&gt;=4,VALUE(LEFT(A3070,4)),VALUE(LEFT(A3070,4))-1)&amp;"-"&amp;TEXT(MOD(IF(VALUE(MID(A3070,6,2))&gt;=4,VALUE(LEFT(A3070,4)),VALUE(LEFT(A3070,4))-1)+1,100),"00")</f>
        <v>FY2023-24</v>
      </c>
      <c r="D3070" s="0" t="s">
        <v>79</v>
      </c>
      <c r="E3070" s="0" t="s">
        <v>79</v>
      </c>
      <c r="F3070" s="0" t="str">
        <f aca="false">INDEX(Mapping!$B$2:$B$465,MATCH(E3070,Mapping!$A$2:$A$465,0))</f>
        <v>MAHAN ENERGEN (EX-ESSAR POWER MP)</v>
      </c>
      <c r="G3070" s="0" t="str">
        <f aca="false">INDEX(Mapping!$C$2:$C$465,MATCH(E3070,Mapping!$A$2:$A$465,0))</f>
        <v>ADANI POWER (ALL PLANTS)</v>
      </c>
      <c r="H3070" s="2" t="n">
        <v>85.96</v>
      </c>
      <c r="I3070" s="3" t="n">
        <v>2.17</v>
      </c>
    </row>
    <row r="3071" customFormat="false" ht="15" hidden="false" customHeight="false" outlineLevel="0" collapsed="false">
      <c r="A3071" s="0" t="s">
        <v>104</v>
      </c>
      <c r="B3071" s="0" t="n">
        <f aca="false">VALUE(LEFT(A3071,4))</f>
        <v>2023</v>
      </c>
      <c r="C3071" s="0" t="str">
        <f aca="false">"FY"&amp;IF(VALUE(MID(A3071,6,2))&gt;=4,VALUE(LEFT(A3071,4)),VALUE(LEFT(A3071,4))-1)&amp;"-"&amp;TEXT(MOD(IF(VALUE(MID(A3071,6,2))&gt;=4,VALUE(LEFT(A3071,4)),VALUE(LEFT(A3071,4))-1)+1,100),"00")</f>
        <v>FY2023-24</v>
      </c>
      <c r="D3071" s="0" t="s">
        <v>122</v>
      </c>
      <c r="E3071" s="0" t="s">
        <v>122</v>
      </c>
      <c r="F3071" s="0" t="str">
        <f aca="false">INDEX(Mapping!$B$2:$B$465,MATCH(E3071,Mapping!$A$2:$A$465,0))</f>
        <v>KARCHAM WANGTOO HEP</v>
      </c>
      <c r="G3071" s="0" t="str">
        <f aca="false">INDEX(Mapping!$C$2:$C$465,MATCH(E3071,Mapping!$A$2:$A$465,0))</f>
        <v>KARCHAM WANGTOO HEP</v>
      </c>
      <c r="H3071" s="2" t="n">
        <v>84.61</v>
      </c>
      <c r="I3071" s="3" t="n">
        <v>2.13</v>
      </c>
    </row>
    <row r="3072" customFormat="false" ht="15" hidden="false" customHeight="false" outlineLevel="0" collapsed="false">
      <c r="A3072" s="0" t="s">
        <v>104</v>
      </c>
      <c r="B3072" s="0" t="n">
        <f aca="false">VALUE(LEFT(A3072,4))</f>
        <v>2023</v>
      </c>
      <c r="C3072" s="0" t="str">
        <f aca="false">"FY"&amp;IF(VALUE(MID(A3072,6,2))&gt;=4,VALUE(LEFT(A3072,4)),VALUE(LEFT(A3072,4))-1)&amp;"-"&amp;TEXT(MOD(IF(VALUE(MID(A3072,6,2))&gt;=4,VALUE(LEFT(A3072,4)),VALUE(LEFT(A3072,4))-1)+1,100),"00")</f>
        <v>FY2023-24</v>
      </c>
      <c r="D3072" s="0" t="s">
        <v>41</v>
      </c>
      <c r="E3072" s="0" t="s">
        <v>41</v>
      </c>
      <c r="F3072" s="0" t="str">
        <f aca="false">INDEX(Mapping!$B$2:$B$465,MATCH(E3072,Mapping!$A$2:$A$465,0))</f>
        <v>RAJASTHAN</v>
      </c>
      <c r="G3072" s="0" t="str">
        <f aca="false">INDEX(Mapping!$C$2:$C$465,MATCH(E3072,Mapping!$A$2:$A$465,0))</f>
        <v>RAJASTHAN</v>
      </c>
      <c r="H3072" s="2" t="n">
        <v>80.55</v>
      </c>
      <c r="I3072" s="3" t="n">
        <v>2.03</v>
      </c>
    </row>
    <row r="3073" customFormat="false" ht="15" hidden="false" customHeight="false" outlineLevel="0" collapsed="false">
      <c r="A3073" s="0" t="s">
        <v>104</v>
      </c>
      <c r="B3073" s="0" t="n">
        <f aca="false">VALUE(LEFT(A3073,4))</f>
        <v>2023</v>
      </c>
      <c r="C3073" s="0" t="str">
        <f aca="false">"FY"&amp;IF(VALUE(MID(A3073,6,2))&gt;=4,VALUE(LEFT(A3073,4)),VALUE(LEFT(A3073,4))-1)&amp;"-"&amp;TEXT(MOD(IF(VALUE(MID(A3073,6,2))&gt;=4,VALUE(LEFT(A3073,4)),VALUE(LEFT(A3073,4))-1)+1,100),"00")</f>
        <v>FY2023-24</v>
      </c>
      <c r="D3073" s="0" t="s">
        <v>37</v>
      </c>
      <c r="E3073" s="0" t="s">
        <v>37</v>
      </c>
      <c r="F3073" s="0" t="str">
        <f aca="false">INDEX(Mapping!$B$2:$B$465,MATCH(E3073,Mapping!$A$2:$A$465,0))</f>
        <v>MAHARASHTRA</v>
      </c>
      <c r="G3073" s="0" t="str">
        <f aca="false">INDEX(Mapping!$C$2:$C$465,MATCH(E3073,Mapping!$A$2:$A$465,0))</f>
        <v>MAHARASHTRA</v>
      </c>
      <c r="H3073" s="2" t="n">
        <v>75.33</v>
      </c>
      <c r="I3073" s="3" t="n">
        <v>1.9</v>
      </c>
    </row>
    <row r="3074" customFormat="false" ht="15" hidden="false" customHeight="false" outlineLevel="0" collapsed="false">
      <c r="A3074" s="0" t="s">
        <v>104</v>
      </c>
      <c r="B3074" s="0" t="n">
        <f aca="false">VALUE(LEFT(A3074,4))</f>
        <v>2023</v>
      </c>
      <c r="C3074" s="0" t="str">
        <f aca="false">"FY"&amp;IF(VALUE(MID(A3074,6,2))&gt;=4,VALUE(LEFT(A3074,4)),VALUE(LEFT(A3074,4))-1)&amp;"-"&amp;TEXT(MOD(IF(VALUE(MID(A3074,6,2))&gt;=4,VALUE(LEFT(A3074,4)),VALUE(LEFT(A3074,4))-1)+1,100),"00")</f>
        <v>FY2023-24</v>
      </c>
      <c r="D3074" s="0" t="s">
        <v>106</v>
      </c>
      <c r="E3074" s="0" t="s">
        <v>106</v>
      </c>
      <c r="F3074" s="0" t="str">
        <f aca="false">INDEX(Mapping!$B$2:$B$465,MATCH(E3074,Mapping!$A$2:$A$465,0))</f>
        <v>ACB (INDIA)</v>
      </c>
      <c r="G3074" s="0" t="str">
        <f aca="false">INDEX(Mapping!$C$2:$C$465,MATCH(E3074,Mapping!$A$2:$A$465,0))</f>
        <v>ACB (INDIA)</v>
      </c>
      <c r="H3074" s="2" t="n">
        <v>66.85</v>
      </c>
      <c r="I3074" s="3" t="n">
        <v>1.69</v>
      </c>
    </row>
    <row r="3075" customFormat="false" ht="15" hidden="false" customHeight="false" outlineLevel="0" collapsed="false">
      <c r="A3075" s="0" t="s">
        <v>104</v>
      </c>
      <c r="B3075" s="0" t="n">
        <f aca="false">VALUE(LEFT(A3075,4))</f>
        <v>2023</v>
      </c>
      <c r="C3075" s="0" t="str">
        <f aca="false">"FY"&amp;IF(VALUE(MID(A3075,6,2))&gt;=4,VALUE(LEFT(A3075,4)),VALUE(LEFT(A3075,4))-1)&amp;"-"&amp;TEXT(MOD(IF(VALUE(MID(A3075,6,2))&gt;=4,VALUE(LEFT(A3075,4)),VALUE(LEFT(A3075,4))-1)+1,100),"00")</f>
        <v>FY2023-24</v>
      </c>
      <c r="D3075" s="0" t="s">
        <v>84</v>
      </c>
      <c r="E3075" s="0" t="s">
        <v>84</v>
      </c>
      <c r="F3075" s="0" t="str">
        <f aca="false">INDEX(Mapping!$B$2:$B$465,MATCH(E3075,Mapping!$A$2:$A$465,0))</f>
        <v>DB POWER</v>
      </c>
      <c r="G3075" s="0" t="str">
        <f aca="false">INDEX(Mapping!$C$2:$C$465,MATCH(E3075,Mapping!$A$2:$A$465,0))</f>
        <v>DB POWER</v>
      </c>
      <c r="H3075" s="2" t="n">
        <v>64.02</v>
      </c>
      <c r="I3075" s="3" t="n">
        <v>1.61</v>
      </c>
    </row>
    <row r="3076" customFormat="false" ht="15" hidden="false" customHeight="false" outlineLevel="0" collapsed="false">
      <c r="A3076" s="0" t="s">
        <v>104</v>
      </c>
      <c r="B3076" s="0" t="n">
        <f aca="false">VALUE(LEFT(A3076,4))</f>
        <v>2023</v>
      </c>
      <c r="C3076" s="0" t="str">
        <f aca="false">"FY"&amp;IF(VALUE(MID(A3076,6,2))&gt;=4,VALUE(LEFT(A3076,4)),VALUE(LEFT(A3076,4))-1)&amp;"-"&amp;TEXT(MOD(IF(VALUE(MID(A3076,6,2))&gt;=4,VALUE(LEFT(A3076,4)),VALUE(LEFT(A3076,4))-1)+1,100),"00")</f>
        <v>FY2023-24</v>
      </c>
      <c r="D3076" s="0" t="s">
        <v>128</v>
      </c>
      <c r="E3076" s="0" t="s">
        <v>128</v>
      </c>
      <c r="F3076" s="0" t="str">
        <f aca="false">INDEX(Mapping!$B$2:$B$465,MATCH(E3076,Mapping!$A$2:$A$465,0))</f>
        <v>AD HYDRO POWER</v>
      </c>
      <c r="G3076" s="0" t="str">
        <f aca="false">INDEX(Mapping!$C$2:$C$465,MATCH(E3076,Mapping!$A$2:$A$465,0))</f>
        <v>AD HYDRO POWER</v>
      </c>
      <c r="H3076" s="2" t="n">
        <v>63.51</v>
      </c>
      <c r="I3076" s="3" t="n">
        <v>1.6</v>
      </c>
    </row>
    <row r="3077" customFormat="false" ht="15" hidden="false" customHeight="false" outlineLevel="0" collapsed="false">
      <c r="A3077" s="0" t="s">
        <v>104</v>
      </c>
      <c r="B3077" s="0" t="n">
        <f aca="false">VALUE(LEFT(A3077,4))</f>
        <v>2023</v>
      </c>
      <c r="C3077" s="0" t="str">
        <f aca="false">"FY"&amp;IF(VALUE(MID(A3077,6,2))&gt;=4,VALUE(LEFT(A3077,4)),VALUE(LEFT(A3077,4))-1)&amp;"-"&amp;TEXT(MOD(IF(VALUE(MID(A3077,6,2))&gt;=4,VALUE(LEFT(A3077,4)),VALUE(LEFT(A3077,4))-1)+1,100),"00")</f>
        <v>FY2023-24</v>
      </c>
      <c r="D3077" s="0" t="s">
        <v>57</v>
      </c>
      <c r="E3077" s="0" t="s">
        <v>57</v>
      </c>
      <c r="F3077" s="0" t="str">
        <f aca="false">INDEX(Mapping!$B$2:$B$465,MATCH(E3077,Mapping!$A$2:$A$465,0))</f>
        <v>SEIL ENERGY INDIA (EX-SEMBCORP)</v>
      </c>
      <c r="G3077" s="0" t="str">
        <f aca="false">INDEX(Mapping!$C$2:$C$465,MATCH(E3077,Mapping!$A$2:$A$465,0))</f>
        <v>SEIL ENERGY INDIA</v>
      </c>
      <c r="H3077" s="2" t="n">
        <v>63.48</v>
      </c>
      <c r="I3077" s="3" t="n">
        <v>1.6</v>
      </c>
    </row>
    <row r="3078" customFormat="false" ht="15" hidden="false" customHeight="false" outlineLevel="0" collapsed="false">
      <c r="A3078" s="0" t="s">
        <v>104</v>
      </c>
      <c r="B3078" s="0" t="n">
        <f aca="false">VALUE(LEFT(A3078,4))</f>
        <v>2023</v>
      </c>
      <c r="C3078" s="0" t="str">
        <f aca="false">"FY"&amp;IF(VALUE(MID(A3078,6,2))&gt;=4,VALUE(LEFT(A3078,4)),VALUE(LEFT(A3078,4))-1)&amp;"-"&amp;TEXT(MOD(IF(VALUE(MID(A3078,6,2))&gt;=4,VALUE(LEFT(A3078,4)),VALUE(LEFT(A3078,4))-1)+1,100),"00")</f>
        <v>FY2023-24</v>
      </c>
      <c r="D3078" s="0" t="s">
        <v>40</v>
      </c>
      <c r="E3078" s="0" t="s">
        <v>40</v>
      </c>
      <c r="F3078" s="0" t="str">
        <f aca="false">INDEX(Mapping!$B$2:$B$465,MATCH(E3078,Mapping!$A$2:$A$465,0))</f>
        <v>TAMIL NADU</v>
      </c>
      <c r="G3078" s="0" t="str">
        <f aca="false">INDEX(Mapping!$C$2:$C$465,MATCH(E3078,Mapping!$A$2:$A$465,0))</f>
        <v>TAMIL NADU</v>
      </c>
      <c r="H3078" s="2" t="n">
        <v>47.06</v>
      </c>
      <c r="I3078" s="3" t="n">
        <v>1.19</v>
      </c>
    </row>
    <row r="3079" customFormat="false" ht="15" hidden="false" customHeight="false" outlineLevel="0" collapsed="false">
      <c r="A3079" s="0" t="s">
        <v>104</v>
      </c>
      <c r="B3079" s="0" t="n">
        <f aca="false">VALUE(LEFT(A3079,4))</f>
        <v>2023</v>
      </c>
      <c r="C3079" s="0" t="str">
        <f aca="false">"FY"&amp;IF(VALUE(MID(A3079,6,2))&gt;=4,VALUE(LEFT(A3079,4)),VALUE(LEFT(A3079,4))-1)&amp;"-"&amp;TEXT(MOD(IF(VALUE(MID(A3079,6,2))&gt;=4,VALUE(LEFT(A3079,4)),VALUE(LEFT(A3079,4))-1)+1,100),"00")</f>
        <v>FY2023-24</v>
      </c>
      <c r="D3079" s="0" t="s">
        <v>31</v>
      </c>
      <c r="E3079" s="0" t="s">
        <v>31</v>
      </c>
      <c r="F3079" s="0" t="str">
        <f aca="false">INDEX(Mapping!$B$2:$B$465,MATCH(E3079,Mapping!$A$2:$A$465,0))</f>
        <v>GUJARAT</v>
      </c>
      <c r="G3079" s="0" t="str">
        <f aca="false">INDEX(Mapping!$C$2:$C$465,MATCH(E3079,Mapping!$A$2:$A$465,0))</f>
        <v>GUJARAT</v>
      </c>
      <c r="H3079" s="2" t="n">
        <v>45.78</v>
      </c>
      <c r="I3079" s="3" t="n">
        <v>1.15</v>
      </c>
    </row>
    <row r="3080" customFormat="false" ht="15" hidden="false" customHeight="false" outlineLevel="0" collapsed="false">
      <c r="A3080" s="0" t="s">
        <v>104</v>
      </c>
      <c r="B3080" s="0" t="n">
        <f aca="false">VALUE(LEFT(A3080,4))</f>
        <v>2023</v>
      </c>
      <c r="C3080" s="0" t="str">
        <f aca="false">"FY"&amp;IF(VALUE(MID(A3080,6,2))&gt;=4,VALUE(LEFT(A3080,4)),VALUE(LEFT(A3080,4))-1)&amp;"-"&amp;TEXT(MOD(IF(VALUE(MID(A3080,6,2))&gt;=4,VALUE(LEFT(A3080,4)),VALUE(LEFT(A3080,4))-1)+1,100),"00")</f>
        <v>FY2023-24</v>
      </c>
      <c r="D3080" s="0" t="s">
        <v>72</v>
      </c>
      <c r="E3080" s="0" t="s">
        <v>72</v>
      </c>
      <c r="F3080" s="0" t="str">
        <f aca="false">INDEX(Mapping!$B$2:$B$465,MATCH(E3080,Mapping!$A$2:$A$465,0))</f>
        <v>JINDAL POWER LTD - STAGE 1</v>
      </c>
      <c r="G3080" s="0" t="str">
        <f aca="false">INDEX(Mapping!$C$2:$C$465,MATCH(E3080,Mapping!$A$2:$A$465,0))</f>
        <v>JINDAL POWER LTD (BOTH STAGES)</v>
      </c>
      <c r="H3080" s="2" t="n">
        <v>45.19</v>
      </c>
      <c r="I3080" s="3" t="n">
        <v>1.14</v>
      </c>
    </row>
    <row r="3081" customFormat="false" ht="15" hidden="false" customHeight="false" outlineLevel="0" collapsed="false">
      <c r="A3081" s="0" t="s">
        <v>104</v>
      </c>
      <c r="B3081" s="0" t="n">
        <f aca="false">VALUE(LEFT(A3081,4))</f>
        <v>2023</v>
      </c>
      <c r="C3081" s="0" t="str">
        <f aca="false">"FY"&amp;IF(VALUE(MID(A3081,6,2))&gt;=4,VALUE(LEFT(A3081,4)),VALUE(LEFT(A3081,4))-1)&amp;"-"&amp;TEXT(MOD(IF(VALUE(MID(A3081,6,2))&gt;=4,VALUE(LEFT(A3081,4)),VALUE(LEFT(A3081,4))-1)+1,100),"00")</f>
        <v>FY2023-24</v>
      </c>
      <c r="D3081" s="0" t="s">
        <v>67</v>
      </c>
      <c r="E3081" s="0" t="s">
        <v>67</v>
      </c>
      <c r="F3081" s="0" t="str">
        <f aca="false">INDEX(Mapping!$B$2:$B$465,MATCH(E3081,Mapping!$A$2:$A$465,0))</f>
        <v>JINDAL POWER LTD - STAGE 2</v>
      </c>
      <c r="G3081" s="0" t="str">
        <f aca="false">INDEX(Mapping!$C$2:$C$465,MATCH(E3081,Mapping!$A$2:$A$465,0))</f>
        <v>JINDAL POWER LTD (BOTH STAGES)</v>
      </c>
      <c r="H3081" s="2" t="n">
        <v>44.52</v>
      </c>
      <c r="I3081" s="3" t="n">
        <v>1.12</v>
      </c>
    </row>
    <row r="3082" customFormat="false" ht="15" hidden="false" customHeight="false" outlineLevel="0" collapsed="false">
      <c r="A3082" s="0" t="s">
        <v>104</v>
      </c>
      <c r="B3082" s="0" t="n">
        <f aca="false">VALUE(LEFT(A3082,4))</f>
        <v>2023</v>
      </c>
      <c r="C3082" s="0" t="str">
        <f aca="false">"FY"&amp;IF(VALUE(MID(A3082,6,2))&gt;=4,VALUE(LEFT(A3082,4)),VALUE(LEFT(A3082,4))-1)&amp;"-"&amp;TEXT(MOD(IF(VALUE(MID(A3082,6,2))&gt;=4,VALUE(LEFT(A3082,4)),VALUE(LEFT(A3082,4))-1)+1,100),"00")</f>
        <v>FY2023-24</v>
      </c>
      <c r="D3082" s="0" t="s">
        <v>42</v>
      </c>
      <c r="E3082" s="0" t="s">
        <v>42</v>
      </c>
      <c r="F3082" s="0" t="str">
        <f aca="false">INDEX(Mapping!$B$2:$B$465,MATCH(E3082,Mapping!$A$2:$A$465,0))</f>
        <v>PUNJAB</v>
      </c>
      <c r="G3082" s="0" t="str">
        <f aca="false">INDEX(Mapping!$C$2:$C$465,MATCH(E3082,Mapping!$A$2:$A$465,0))</f>
        <v>PUNJAB</v>
      </c>
      <c r="H3082" s="2" t="n">
        <v>43.04</v>
      </c>
      <c r="I3082" s="3" t="n">
        <v>1.09</v>
      </c>
    </row>
    <row r="3083" customFormat="false" ht="15" hidden="false" customHeight="false" outlineLevel="0" collapsed="false">
      <c r="A3083" s="0" t="s">
        <v>104</v>
      </c>
      <c r="B3083" s="0" t="n">
        <f aca="false">VALUE(LEFT(A3083,4))</f>
        <v>2023</v>
      </c>
      <c r="C3083" s="0" t="str">
        <f aca="false">"FY"&amp;IF(VALUE(MID(A3083,6,2))&gt;=4,VALUE(LEFT(A3083,4)),VALUE(LEFT(A3083,4))-1)&amp;"-"&amp;TEXT(MOD(IF(VALUE(MID(A3083,6,2))&gt;=4,VALUE(LEFT(A3083,4)),VALUE(LEFT(A3083,4))-1)+1,100),"00")</f>
        <v>FY2023-24</v>
      </c>
      <c r="D3083" s="0" t="s">
        <v>38</v>
      </c>
      <c r="E3083" s="0" t="s">
        <v>38</v>
      </c>
      <c r="F3083" s="0" t="str">
        <f aca="false">INDEX(Mapping!$B$2:$B$465,MATCH(E3083,Mapping!$A$2:$A$465,0))</f>
        <v>ANDHRA PRADESH</v>
      </c>
      <c r="G3083" s="0" t="str">
        <f aca="false">INDEX(Mapping!$C$2:$C$465,MATCH(E3083,Mapping!$A$2:$A$465,0))</f>
        <v>ANDHRA PRADESH</v>
      </c>
      <c r="H3083" s="2" t="n">
        <v>42.77</v>
      </c>
      <c r="I3083" s="3" t="n">
        <v>1.08</v>
      </c>
    </row>
    <row r="3084" customFormat="false" ht="15" hidden="false" customHeight="false" outlineLevel="0" collapsed="false">
      <c r="A3084" s="0" t="s">
        <v>104</v>
      </c>
      <c r="B3084" s="0" t="n">
        <f aca="false">VALUE(LEFT(A3084,4))</f>
        <v>2023</v>
      </c>
      <c r="C3084" s="0" t="str">
        <f aca="false">"FY"&amp;IF(VALUE(MID(A3084,6,2))&gt;=4,VALUE(LEFT(A3084,4)),VALUE(LEFT(A3084,4))-1)&amp;"-"&amp;TEXT(MOD(IF(VALUE(MID(A3084,6,2))&gt;=4,VALUE(LEFT(A3084,4)),VALUE(LEFT(A3084,4))-1)+1,100),"00")</f>
        <v>FY2023-24</v>
      </c>
      <c r="D3084" s="0" t="s">
        <v>145</v>
      </c>
      <c r="E3084" s="0" t="s">
        <v>145</v>
      </c>
      <c r="F3084" s="0" t="str">
        <f aca="false">INDEX(Mapping!$B$2:$B$465,MATCH(E3084,Mapping!$A$2:$A$465,0))</f>
        <v>JSPL - DCPP</v>
      </c>
      <c r="G3084" s="0" t="str">
        <f aca="false">INDEX(Mapping!$C$2:$C$465,MATCH(E3084,Mapping!$A$2:$A$465,0))</f>
        <v>JSPL</v>
      </c>
      <c r="H3084" s="2" t="n">
        <v>41.46</v>
      </c>
      <c r="I3084" s="3" t="n">
        <v>1.05</v>
      </c>
    </row>
    <row r="3085" customFormat="false" ht="15" hidden="false" customHeight="false" outlineLevel="0" collapsed="false">
      <c r="A3085" s="0" t="s">
        <v>104</v>
      </c>
      <c r="B3085" s="0" t="n">
        <f aca="false">VALUE(LEFT(A3085,4))</f>
        <v>2023</v>
      </c>
      <c r="C3085" s="0" t="str">
        <f aca="false">"FY"&amp;IF(VALUE(MID(A3085,6,2))&gt;=4,VALUE(LEFT(A3085,4)),VALUE(LEFT(A3085,4))-1)&amp;"-"&amp;TEXT(MOD(IF(VALUE(MID(A3085,6,2))&gt;=4,VALUE(LEFT(A3085,4)),VALUE(LEFT(A3085,4))-1)+1,100),"00")</f>
        <v>FY2023-24</v>
      </c>
      <c r="D3085" s="0" t="s">
        <v>152</v>
      </c>
      <c r="E3085" s="0" t="s">
        <v>152</v>
      </c>
      <c r="F3085" s="0" t="str">
        <f aca="false">INDEX(Mapping!$B$2:$B$465,MATCH(E3085,Mapping!$A$2:$A$465,0))</f>
        <v>CHANDIGARH</v>
      </c>
      <c r="G3085" s="0" t="str">
        <f aca="false">INDEX(Mapping!$C$2:$C$465,MATCH(E3085,Mapping!$A$2:$A$465,0))</f>
        <v>CHANDIGARH</v>
      </c>
      <c r="H3085" s="2" t="n">
        <v>38.04</v>
      </c>
      <c r="I3085" s="3" t="n">
        <v>0.96</v>
      </c>
    </row>
    <row r="3086" customFormat="false" ht="15" hidden="false" customHeight="false" outlineLevel="0" collapsed="false">
      <c r="A3086" s="0" t="s">
        <v>104</v>
      </c>
      <c r="B3086" s="0" t="n">
        <f aca="false">VALUE(LEFT(A3086,4))</f>
        <v>2023</v>
      </c>
      <c r="C3086" s="0" t="str">
        <f aca="false">"FY"&amp;IF(VALUE(MID(A3086,6,2))&gt;=4,VALUE(LEFT(A3086,4)),VALUE(LEFT(A3086,4))-1)&amp;"-"&amp;TEXT(MOD(IF(VALUE(MID(A3086,6,2))&gt;=4,VALUE(LEFT(A3086,4)),VALUE(LEFT(A3086,4))-1)+1,100),"00")</f>
        <v>FY2023-24</v>
      </c>
      <c r="D3086" s="0" t="s">
        <v>35</v>
      </c>
      <c r="E3086" s="0" t="s">
        <v>35</v>
      </c>
      <c r="F3086" s="0" t="str">
        <f aca="false">INDEX(Mapping!$B$2:$B$465,MATCH(E3086,Mapping!$A$2:$A$465,0))</f>
        <v>TELANGANA</v>
      </c>
      <c r="G3086" s="0" t="str">
        <f aca="false">INDEX(Mapping!$C$2:$C$465,MATCH(E3086,Mapping!$A$2:$A$465,0))</f>
        <v>TELANGANA</v>
      </c>
      <c r="H3086" s="2" t="n">
        <v>35.83</v>
      </c>
      <c r="I3086" s="3" t="n">
        <v>0.9</v>
      </c>
    </row>
    <row r="3087" customFormat="false" ht="15" hidden="false" customHeight="false" outlineLevel="0" collapsed="false">
      <c r="A3087" s="0" t="s">
        <v>104</v>
      </c>
      <c r="B3087" s="0" t="n">
        <f aca="false">VALUE(LEFT(A3087,4))</f>
        <v>2023</v>
      </c>
      <c r="C3087" s="0" t="str">
        <f aca="false">"FY"&amp;IF(VALUE(MID(A3087,6,2))&gt;=4,VALUE(LEFT(A3087,4)),VALUE(LEFT(A3087,4))-1)&amp;"-"&amp;TEXT(MOD(IF(VALUE(MID(A3087,6,2))&gt;=4,VALUE(LEFT(A3087,4)),VALUE(LEFT(A3087,4))-1)+1,100),"00")</f>
        <v>FY2023-24</v>
      </c>
      <c r="D3087" s="0" t="s">
        <v>43</v>
      </c>
      <c r="E3087" s="0" t="s">
        <v>43</v>
      </c>
      <c r="F3087" s="0" t="str">
        <f aca="false">INDEX(Mapping!$B$2:$B$465,MATCH(E3087,Mapping!$A$2:$A$465,0))</f>
        <v>ODISHA</v>
      </c>
      <c r="G3087" s="0" t="str">
        <f aca="false">INDEX(Mapping!$C$2:$C$465,MATCH(E3087,Mapping!$A$2:$A$465,0))</f>
        <v>ODISHA</v>
      </c>
      <c r="H3087" s="2" t="n">
        <v>34.2</v>
      </c>
      <c r="I3087" s="3" t="n">
        <v>0.86</v>
      </c>
    </row>
    <row r="3088" customFormat="false" ht="15" hidden="false" customHeight="false" outlineLevel="0" collapsed="false">
      <c r="A3088" s="0" t="s">
        <v>104</v>
      </c>
      <c r="B3088" s="0" t="n">
        <f aca="false">VALUE(LEFT(A3088,4))</f>
        <v>2023</v>
      </c>
      <c r="C3088" s="0" t="str">
        <f aca="false">"FY"&amp;IF(VALUE(MID(A3088,6,2))&gt;=4,VALUE(LEFT(A3088,4)),VALUE(LEFT(A3088,4))-1)&amp;"-"&amp;TEXT(MOD(IF(VALUE(MID(A3088,6,2))&gt;=4,VALUE(LEFT(A3088,4)),VALUE(LEFT(A3088,4))-1)+1,100),"00")</f>
        <v>FY2023-24</v>
      </c>
      <c r="D3088" s="0" t="s">
        <v>191</v>
      </c>
      <c r="E3088" s="0" t="s">
        <v>191</v>
      </c>
      <c r="F3088" s="0" t="str">
        <f aca="false">INDEX(Mapping!$B$2:$B$465,MATCH(E3088,Mapping!$A$2:$A$465,0))</f>
        <v>DIKCHU HEP</v>
      </c>
      <c r="G3088" s="0" t="str">
        <f aca="false">INDEX(Mapping!$C$2:$C$465,MATCH(E3088,Mapping!$A$2:$A$465,0))</f>
        <v>DIKCHU HEP</v>
      </c>
      <c r="H3088" s="2" t="n">
        <v>27.04</v>
      </c>
      <c r="I3088" s="3" t="n">
        <v>0.68</v>
      </c>
    </row>
    <row r="3089" customFormat="false" ht="15" hidden="false" customHeight="false" outlineLevel="0" collapsed="false">
      <c r="A3089" s="0" t="s">
        <v>104</v>
      </c>
      <c r="B3089" s="0" t="n">
        <f aca="false">VALUE(LEFT(A3089,4))</f>
        <v>2023</v>
      </c>
      <c r="C3089" s="0" t="str">
        <f aca="false">"FY"&amp;IF(VALUE(MID(A3089,6,2))&gt;=4,VALUE(LEFT(A3089,4)),VALUE(LEFT(A3089,4))-1)&amp;"-"&amp;TEXT(MOD(IF(VALUE(MID(A3089,6,2))&gt;=4,VALUE(LEFT(A3089,4)),VALUE(LEFT(A3089,4))-1)+1,100),"00")</f>
        <v>FY2023-24</v>
      </c>
      <c r="D3089" s="0" t="s">
        <v>116</v>
      </c>
      <c r="E3089" s="0" t="s">
        <v>116</v>
      </c>
      <c r="F3089" s="0" t="str">
        <f aca="false">INDEX(Mapping!$B$2:$B$465,MATCH(E3089,Mapping!$A$2:$A$465,0))</f>
        <v>RKM POWERGEN</v>
      </c>
      <c r="G3089" s="0" t="str">
        <f aca="false">INDEX(Mapping!$C$2:$C$465,MATCH(E3089,Mapping!$A$2:$A$465,0))</f>
        <v>RKM POWERGEN</v>
      </c>
      <c r="H3089" s="2" t="n">
        <v>27</v>
      </c>
      <c r="I3089" s="3" t="n">
        <v>0.68</v>
      </c>
    </row>
    <row r="3090" customFormat="false" ht="15" hidden="false" customHeight="false" outlineLevel="0" collapsed="false">
      <c r="A3090" s="0" t="s">
        <v>104</v>
      </c>
      <c r="B3090" s="0" t="n">
        <f aca="false">VALUE(LEFT(A3090,4))</f>
        <v>2023</v>
      </c>
      <c r="C3090" s="0" t="str">
        <f aca="false">"FY"&amp;IF(VALUE(MID(A3090,6,2))&gt;=4,VALUE(LEFT(A3090,4)),VALUE(LEFT(A3090,4))-1)&amp;"-"&amp;TEXT(MOD(IF(VALUE(MID(A3090,6,2))&gt;=4,VALUE(LEFT(A3090,4)),VALUE(LEFT(A3090,4))-1)+1,100),"00")</f>
        <v>FY2023-24</v>
      </c>
      <c r="D3090" s="0" t="s">
        <v>224</v>
      </c>
      <c r="E3090" s="0" t="s">
        <v>224</v>
      </c>
      <c r="F3090" s="0" t="str">
        <f aca="false">INDEX(Mapping!$B$2:$B$465,MATCH(E3090,Mapping!$A$2:$A$465,0))</f>
        <v>RENEW SURYA RAVI</v>
      </c>
      <c r="G3090" s="0" t="str">
        <f aca="false">INDEX(Mapping!$C$2:$C$465,MATCH(E3090,Mapping!$A$2:$A$465,0))</f>
        <v>RENEW POWER (ALL SPVs)</v>
      </c>
      <c r="H3090" s="2" t="n">
        <v>23.78</v>
      </c>
      <c r="I3090" s="3" t="n">
        <v>0.6</v>
      </c>
    </row>
    <row r="3091" customFormat="false" ht="15" hidden="false" customHeight="false" outlineLevel="0" collapsed="false">
      <c r="A3091" s="0" t="s">
        <v>104</v>
      </c>
      <c r="B3091" s="0" t="n">
        <f aca="false">VALUE(LEFT(A3091,4))</f>
        <v>2023</v>
      </c>
      <c r="C3091" s="0" t="str">
        <f aca="false">"FY"&amp;IF(VALUE(MID(A3091,6,2))&gt;=4,VALUE(LEFT(A3091,4)),VALUE(LEFT(A3091,4))-1)&amp;"-"&amp;TEXT(MOD(IF(VALUE(MID(A3091,6,2))&gt;=4,VALUE(LEFT(A3091,4)),VALUE(LEFT(A3091,4))-1)+1,100),"00")</f>
        <v>FY2023-24</v>
      </c>
      <c r="D3091" s="0" t="s">
        <v>230</v>
      </c>
      <c r="E3091" s="0" t="s">
        <v>230</v>
      </c>
      <c r="F3091" s="0" t="str">
        <f aca="false">INDEX(Mapping!$B$2:$B$465,MATCH(E3091,Mapping!$A$2:$A$465,0))</f>
        <v>ADANI_WIND</v>
      </c>
      <c r="G3091" s="0" t="str">
        <f aca="false">INDEX(Mapping!$C$2:$C$465,MATCH(E3091,Mapping!$A$2:$A$465,0))</f>
        <v>ADANI GREEN ENERGY (ALL SPVs)</v>
      </c>
      <c r="H3091" s="2" t="n">
        <v>23.05</v>
      </c>
      <c r="I3091" s="3" t="n">
        <v>0.58</v>
      </c>
    </row>
    <row r="3092" customFormat="false" ht="15" hidden="false" customHeight="false" outlineLevel="0" collapsed="false">
      <c r="A3092" s="0" t="s">
        <v>104</v>
      </c>
      <c r="B3092" s="0" t="n">
        <f aca="false">VALUE(LEFT(A3092,4))</f>
        <v>2023</v>
      </c>
      <c r="C3092" s="0" t="str">
        <f aca="false">"FY"&amp;IF(VALUE(MID(A3092,6,2))&gt;=4,VALUE(LEFT(A3092,4)),VALUE(LEFT(A3092,4))-1)&amp;"-"&amp;TEXT(MOD(IF(VALUE(MID(A3092,6,2))&gt;=4,VALUE(LEFT(A3092,4)),VALUE(LEFT(A3092,4))-1)+1,100),"00")</f>
        <v>FY2023-24</v>
      </c>
      <c r="D3092" s="0" t="s">
        <v>181</v>
      </c>
      <c r="E3092" s="0" t="s">
        <v>181</v>
      </c>
      <c r="F3092" s="0" t="str">
        <f aca="false">INDEX(Mapping!$B$2:$B$465,MATCH(E3092,Mapping!$A$2:$A$465,0))</f>
        <v>ARUNACHAL PRADESH</v>
      </c>
      <c r="G3092" s="0" t="str">
        <f aca="false">INDEX(Mapping!$C$2:$C$465,MATCH(E3092,Mapping!$A$2:$A$465,0))</f>
        <v>ARUNACHAL PRADESH</v>
      </c>
      <c r="H3092" s="2" t="n">
        <v>22.66</v>
      </c>
      <c r="I3092" s="3" t="n">
        <v>0.57</v>
      </c>
    </row>
    <row r="3093" customFormat="false" ht="15" hidden="false" customHeight="false" outlineLevel="0" collapsed="false">
      <c r="A3093" s="0" t="s">
        <v>104</v>
      </c>
      <c r="B3093" s="0" t="n">
        <f aca="false">VALUE(LEFT(A3093,4))</f>
        <v>2023</v>
      </c>
      <c r="C3093" s="0" t="str">
        <f aca="false">"FY"&amp;IF(VALUE(MID(A3093,6,2))&gt;=4,VALUE(LEFT(A3093,4)),VALUE(LEFT(A3093,4))-1)&amp;"-"&amp;TEXT(MOD(IF(VALUE(MID(A3093,6,2))&gt;=4,VALUE(LEFT(A3093,4)),VALUE(LEFT(A3093,4))-1)+1,100),"00")</f>
        <v>FY2023-24</v>
      </c>
      <c r="D3093" s="0" t="s">
        <v>232</v>
      </c>
      <c r="E3093" s="0" t="s">
        <v>232</v>
      </c>
      <c r="F3093" s="0" t="str">
        <f aca="false">INDEX(Mapping!$B$2:$B$465,MATCH(E3093,Mapping!$A$2:$A$465,0))</f>
        <v>PUDUCHERRY</v>
      </c>
      <c r="G3093" s="0" t="str">
        <f aca="false">INDEX(Mapping!$C$2:$C$465,MATCH(E3093,Mapping!$A$2:$A$465,0))</f>
        <v>PUDUCHERRY</v>
      </c>
      <c r="H3093" s="2" t="n">
        <v>22.53</v>
      </c>
      <c r="I3093" s="3" t="n">
        <v>0.57</v>
      </c>
    </row>
    <row r="3094" customFormat="false" ht="15" hidden="false" customHeight="false" outlineLevel="0" collapsed="false">
      <c r="A3094" s="0" t="s">
        <v>104</v>
      </c>
      <c r="B3094" s="0" t="n">
        <f aca="false">VALUE(LEFT(A3094,4))</f>
        <v>2023</v>
      </c>
      <c r="C3094" s="0" t="str">
        <f aca="false">"FY"&amp;IF(VALUE(MID(A3094,6,2))&gt;=4,VALUE(LEFT(A3094,4)),VALUE(LEFT(A3094,4))-1)&amp;"-"&amp;TEXT(MOD(IF(VALUE(MID(A3094,6,2))&gt;=4,VALUE(LEFT(A3094,4)),VALUE(LEFT(A3094,4))-1)+1,100),"00")</f>
        <v>FY2023-24</v>
      </c>
      <c r="D3094" s="0" t="s">
        <v>155</v>
      </c>
      <c r="E3094" s="0" t="s">
        <v>155</v>
      </c>
      <c r="F3094" s="0" t="str">
        <f aca="false">INDEX(Mapping!$B$2:$B$465,MATCH(E3094,Mapping!$A$2:$A$465,0))</f>
        <v>SKS POWER</v>
      </c>
      <c r="G3094" s="0" t="str">
        <f aca="false">INDEX(Mapping!$C$2:$C$465,MATCH(E3094,Mapping!$A$2:$A$465,0))</f>
        <v>SKS POWER</v>
      </c>
      <c r="H3094" s="2" t="n">
        <v>18.81</v>
      </c>
      <c r="I3094" s="3" t="n">
        <v>0.47</v>
      </c>
    </row>
    <row r="3095" customFormat="false" ht="15" hidden="false" customHeight="false" outlineLevel="0" collapsed="false">
      <c r="A3095" s="0" t="s">
        <v>104</v>
      </c>
      <c r="B3095" s="0" t="n">
        <f aca="false">VALUE(LEFT(A3095,4))</f>
        <v>2023</v>
      </c>
      <c r="C3095" s="0" t="str">
        <f aca="false">"FY"&amp;IF(VALUE(MID(A3095,6,2))&gt;=4,VALUE(LEFT(A3095,4)),VALUE(LEFT(A3095,4))-1)&amp;"-"&amp;TEXT(MOD(IF(VALUE(MID(A3095,6,2))&gt;=4,VALUE(LEFT(A3095,4)),VALUE(LEFT(A3095,4))-1)+1,100),"00")</f>
        <v>FY2023-24</v>
      </c>
      <c r="D3095" s="0" t="s">
        <v>56</v>
      </c>
      <c r="E3095" s="0" t="s">
        <v>56</v>
      </c>
      <c r="F3095" s="0" t="str">
        <f aca="false">INDEX(Mapping!$B$2:$B$465,MATCH(E3095,Mapping!$A$2:$A$465,0))</f>
        <v>UTTARAKHAND</v>
      </c>
      <c r="G3095" s="0" t="str">
        <f aca="false">INDEX(Mapping!$C$2:$C$465,MATCH(E3095,Mapping!$A$2:$A$465,0))</f>
        <v>UTTARAKHAND</v>
      </c>
      <c r="H3095" s="2" t="n">
        <v>18.15</v>
      </c>
      <c r="I3095" s="3" t="n">
        <v>0.46</v>
      </c>
    </row>
    <row r="3096" customFormat="false" ht="15" hidden="false" customHeight="false" outlineLevel="0" collapsed="false">
      <c r="A3096" s="0" t="s">
        <v>104</v>
      </c>
      <c r="B3096" s="0" t="n">
        <f aca="false">VALUE(LEFT(A3096,4))</f>
        <v>2023</v>
      </c>
      <c r="C3096" s="0" t="str">
        <f aca="false">"FY"&amp;IF(VALUE(MID(A3096,6,2))&gt;=4,VALUE(LEFT(A3096,4)),VALUE(LEFT(A3096,4))-1)&amp;"-"&amp;TEXT(MOD(IF(VALUE(MID(A3096,6,2))&gt;=4,VALUE(LEFT(A3096,4)),VALUE(LEFT(A3096,4))-1)+1,100),"00")</f>
        <v>FY2023-24</v>
      </c>
      <c r="D3096" s="0" t="s">
        <v>142</v>
      </c>
      <c r="E3096" s="0" t="s">
        <v>142</v>
      </c>
      <c r="F3096" s="0" t="str">
        <f aca="false">INDEX(Mapping!$B$2:$B$465,MATCH(E3096,Mapping!$A$2:$A$465,0))</f>
        <v>SAINJ HEP</v>
      </c>
      <c r="G3096" s="0" t="str">
        <f aca="false">INDEX(Mapping!$C$2:$C$465,MATCH(E3096,Mapping!$A$2:$A$465,0))</f>
        <v>SAINJ HEP</v>
      </c>
      <c r="H3096" s="2" t="n">
        <v>17.39</v>
      </c>
      <c r="I3096" s="3" t="n">
        <v>0.44</v>
      </c>
    </row>
    <row r="3097" customFormat="false" ht="15" hidden="false" customHeight="false" outlineLevel="0" collapsed="false">
      <c r="A3097" s="0" t="s">
        <v>104</v>
      </c>
      <c r="B3097" s="0" t="n">
        <f aca="false">VALUE(LEFT(A3097,4))</f>
        <v>2023</v>
      </c>
      <c r="C3097" s="0" t="str">
        <f aca="false">"FY"&amp;IF(VALUE(MID(A3097,6,2))&gt;=4,VALUE(LEFT(A3097,4)),VALUE(LEFT(A3097,4))-1)&amp;"-"&amp;TEXT(MOD(IF(VALUE(MID(A3097,6,2))&gt;=4,VALUE(LEFT(A3097,4)),VALUE(LEFT(A3097,4))-1)+1,100),"00")</f>
        <v>FY2023-24</v>
      </c>
      <c r="D3097" s="0" t="s">
        <v>154</v>
      </c>
      <c r="E3097" s="0" t="s">
        <v>154</v>
      </c>
      <c r="F3097" s="0" t="str">
        <f aca="false">INDEX(Mapping!$B$2:$B$465,MATCH(E3097,Mapping!$A$2:$A$465,0))</f>
        <v>DVC</v>
      </c>
      <c r="G3097" s="0" t="str">
        <f aca="false">INDEX(Mapping!$C$2:$C$465,MATCH(E3097,Mapping!$A$2:$A$465,0))</f>
        <v>DVC</v>
      </c>
      <c r="H3097" s="2" t="n">
        <v>14.11</v>
      </c>
      <c r="I3097" s="3" t="n">
        <v>0.36</v>
      </c>
    </row>
    <row r="3098" customFormat="false" ht="15" hidden="false" customHeight="false" outlineLevel="0" collapsed="false">
      <c r="A3098" s="0" t="s">
        <v>104</v>
      </c>
      <c r="B3098" s="0" t="n">
        <f aca="false">VALUE(LEFT(A3098,4))</f>
        <v>2023</v>
      </c>
      <c r="C3098" s="0" t="str">
        <f aca="false">"FY"&amp;IF(VALUE(MID(A3098,6,2))&gt;=4,VALUE(LEFT(A3098,4)),VALUE(LEFT(A3098,4))-1)&amp;"-"&amp;TEXT(MOD(IF(VALUE(MID(A3098,6,2))&gt;=4,VALUE(LEFT(A3098,4)),VALUE(LEFT(A3098,4))-1)+1,100),"00")</f>
        <v>FY2023-24</v>
      </c>
      <c r="D3098" s="0" t="s">
        <v>649</v>
      </c>
      <c r="E3098" s="0" t="s">
        <v>368</v>
      </c>
      <c r="F3098" s="0" t="str">
        <f aca="false">INDEX(Mapping!$B$2:$B$465,MATCH(E3098,Mapping!$A$2:$A$465,0))</f>
        <v>OSTRO HIRIYUR</v>
      </c>
      <c r="G3098" s="0" t="str">
        <f aca="false">INDEX(Mapping!$C$2:$C$465,MATCH(E3098,Mapping!$A$2:$A$465,0))</f>
        <v>OSTRO HIRIYUR</v>
      </c>
      <c r="H3098" s="2" t="n">
        <v>12.55</v>
      </c>
      <c r="I3098" s="3" t="n">
        <v>0.32</v>
      </c>
    </row>
    <row r="3099" customFormat="false" ht="15" hidden="false" customHeight="false" outlineLevel="0" collapsed="false">
      <c r="A3099" s="0" t="s">
        <v>104</v>
      </c>
      <c r="B3099" s="0" t="n">
        <f aca="false">VALUE(LEFT(A3099,4))</f>
        <v>2023</v>
      </c>
      <c r="C3099" s="0" t="str">
        <f aca="false">"FY"&amp;IF(VALUE(MID(A3099,6,2))&gt;=4,VALUE(LEFT(A3099,4)),VALUE(LEFT(A3099,4))-1)&amp;"-"&amp;TEXT(MOD(IF(VALUE(MID(A3099,6,2))&gt;=4,VALUE(LEFT(A3099,4)),VALUE(LEFT(A3099,4))-1)+1,100),"00")</f>
        <v>FY2023-24</v>
      </c>
      <c r="D3099" s="0" t="s">
        <v>211</v>
      </c>
      <c r="E3099" s="0" t="s">
        <v>211</v>
      </c>
      <c r="F3099" s="0" t="str">
        <f aca="false">INDEX(Mapping!$B$2:$B$465,MATCH(E3099,Mapping!$A$2:$A$465,0))</f>
        <v>SINGOLI BHATWARI HEP</v>
      </c>
      <c r="G3099" s="0" t="str">
        <f aca="false">INDEX(Mapping!$C$2:$C$465,MATCH(E3099,Mapping!$A$2:$A$465,0))</f>
        <v>SINGOLI BHATWARI HEP</v>
      </c>
      <c r="H3099" s="2" t="n">
        <v>12.19</v>
      </c>
      <c r="I3099" s="3" t="n">
        <v>0.31</v>
      </c>
    </row>
    <row r="3100" customFormat="false" ht="15" hidden="false" customHeight="false" outlineLevel="0" collapsed="false">
      <c r="A3100" s="0" t="s">
        <v>104</v>
      </c>
      <c r="B3100" s="0" t="n">
        <f aca="false">VALUE(LEFT(A3100,4))</f>
        <v>2023</v>
      </c>
      <c r="C3100" s="0" t="str">
        <f aca="false">"FY"&amp;IF(VALUE(MID(A3100,6,2))&gt;=4,VALUE(LEFT(A3100,4)),VALUE(LEFT(A3100,4))-1)&amp;"-"&amp;TEXT(MOD(IF(VALUE(MID(A3100,6,2))&gt;=4,VALUE(LEFT(A3100,4)),VALUE(LEFT(A3100,4))-1)+1,100),"00")</f>
        <v>FY2023-24</v>
      </c>
      <c r="D3100" s="0" t="s">
        <v>143</v>
      </c>
      <c r="E3100" s="0" t="s">
        <v>143</v>
      </c>
      <c r="F3100" s="0" t="str">
        <f aca="false">INDEX(Mapping!$B$2:$B$465,MATCH(E3100,Mapping!$A$2:$A$465,0))</f>
        <v>MARUTI CLEAN COAL &amp; POWER</v>
      </c>
      <c r="G3100" s="0" t="str">
        <f aca="false">INDEX(Mapping!$C$2:$C$465,MATCH(E3100,Mapping!$A$2:$A$465,0))</f>
        <v>MARUTI CLEAN COAL &amp; POWER</v>
      </c>
      <c r="H3100" s="2" t="n">
        <v>12.13</v>
      </c>
      <c r="I3100" s="3" t="n">
        <v>0.31</v>
      </c>
    </row>
    <row r="3101" customFormat="false" ht="15" hidden="false" customHeight="false" outlineLevel="0" collapsed="false">
      <c r="A3101" s="0" t="s">
        <v>104</v>
      </c>
      <c r="B3101" s="0" t="n">
        <f aca="false">VALUE(LEFT(A3101,4))</f>
        <v>2023</v>
      </c>
      <c r="C3101" s="0" t="str">
        <f aca="false">"FY"&amp;IF(VALUE(MID(A3101,6,2))&gt;=4,VALUE(LEFT(A3101,4)),VALUE(LEFT(A3101,4))-1)&amp;"-"&amp;TEXT(MOD(IF(VALUE(MID(A3101,6,2))&gt;=4,VALUE(LEFT(A3101,4)),VALUE(LEFT(A3101,4))-1)+1,100),"00")</f>
        <v>FY2023-24</v>
      </c>
      <c r="D3101" s="0" t="s">
        <v>94</v>
      </c>
      <c r="E3101" s="0" t="s">
        <v>94</v>
      </c>
      <c r="F3101" s="0" t="str">
        <f aca="false">INDEX(Mapping!$B$2:$B$465,MATCH(E3101,Mapping!$A$2:$A$465,0))</f>
        <v>JHARKHAND</v>
      </c>
      <c r="G3101" s="0" t="str">
        <f aca="false">INDEX(Mapping!$C$2:$C$465,MATCH(E3101,Mapping!$A$2:$A$465,0))</f>
        <v>JHARKHAND</v>
      </c>
      <c r="H3101" s="2" t="n">
        <v>12.12</v>
      </c>
      <c r="I3101" s="3" t="n">
        <v>0.31</v>
      </c>
    </row>
    <row r="3102" customFormat="false" ht="15" hidden="false" customHeight="false" outlineLevel="0" collapsed="false">
      <c r="A3102" s="0" t="s">
        <v>104</v>
      </c>
      <c r="B3102" s="0" t="n">
        <f aca="false">VALUE(LEFT(A3102,4))</f>
        <v>2023</v>
      </c>
      <c r="C3102" s="0" t="str">
        <f aca="false">"FY"&amp;IF(VALUE(MID(A3102,6,2))&gt;=4,VALUE(LEFT(A3102,4)),VALUE(LEFT(A3102,4))-1)&amp;"-"&amp;TEXT(MOD(IF(VALUE(MID(A3102,6,2))&gt;=4,VALUE(LEFT(A3102,4)),VALUE(LEFT(A3102,4))-1)+1,100),"00")</f>
        <v>FY2023-24</v>
      </c>
      <c r="D3102" s="0" t="s">
        <v>240</v>
      </c>
      <c r="E3102" s="0" t="s">
        <v>240</v>
      </c>
      <c r="F3102" s="0" t="str">
        <f aca="false">INDEX(Mapping!$B$2:$B$465,MATCH(E3102,Mapping!$A$2:$A$465,0))</f>
        <v>CHUZACHEN HEP</v>
      </c>
      <c r="G3102" s="0" t="str">
        <f aca="false">INDEX(Mapping!$C$2:$C$465,MATCH(E3102,Mapping!$A$2:$A$465,0))</f>
        <v>CHUZACHEN HEP</v>
      </c>
      <c r="H3102" s="2" t="n">
        <v>11.98</v>
      </c>
      <c r="I3102" s="3" t="n">
        <v>0.3</v>
      </c>
    </row>
    <row r="3103" customFormat="false" ht="15" hidden="false" customHeight="false" outlineLevel="0" collapsed="false">
      <c r="A3103" s="0" t="s">
        <v>104</v>
      </c>
      <c r="B3103" s="0" t="n">
        <f aca="false">VALUE(LEFT(A3103,4))</f>
        <v>2023</v>
      </c>
      <c r="C3103" s="0" t="str">
        <f aca="false">"FY"&amp;IF(VALUE(MID(A3103,6,2))&gt;=4,VALUE(LEFT(A3103,4)),VALUE(LEFT(A3103,4))-1)&amp;"-"&amp;TEXT(MOD(IF(VALUE(MID(A3103,6,2))&gt;=4,VALUE(LEFT(A3103,4)),VALUE(LEFT(A3103,4))-1)+1,100),"00")</f>
        <v>FY2023-24</v>
      </c>
      <c r="D3103" s="0" t="s">
        <v>119</v>
      </c>
      <c r="E3103" s="0" t="s">
        <v>119</v>
      </c>
      <c r="F3103" s="0" t="str">
        <f aca="false">INDEX(Mapping!$B$2:$B$465,MATCH(E3103,Mapping!$A$2:$A$465,0))</f>
        <v>GOA</v>
      </c>
      <c r="G3103" s="0" t="str">
        <f aca="false">INDEX(Mapping!$C$2:$C$465,MATCH(E3103,Mapping!$A$2:$A$465,0))</f>
        <v>GOA</v>
      </c>
      <c r="H3103" s="2" t="n">
        <v>11.69</v>
      </c>
      <c r="I3103" s="3" t="n">
        <v>0.29</v>
      </c>
    </row>
    <row r="3104" customFormat="false" ht="15" hidden="false" customHeight="false" outlineLevel="0" collapsed="false">
      <c r="A3104" s="0" t="s">
        <v>104</v>
      </c>
      <c r="B3104" s="0" t="n">
        <f aca="false">VALUE(LEFT(A3104,4))</f>
        <v>2023</v>
      </c>
      <c r="C3104" s="0" t="str">
        <f aca="false">"FY"&amp;IF(VALUE(MID(A3104,6,2))&gt;=4,VALUE(LEFT(A3104,4)),VALUE(LEFT(A3104,4))-1)&amp;"-"&amp;TEXT(MOD(IF(VALUE(MID(A3104,6,2))&gt;=4,VALUE(LEFT(A3104,4)),VALUE(LEFT(A3104,4))-1)+1,100),"00")</f>
        <v>FY2023-24</v>
      </c>
      <c r="D3104" s="0" t="s">
        <v>243</v>
      </c>
      <c r="E3104" s="0" t="s">
        <v>243</v>
      </c>
      <c r="F3104" s="0" t="str">
        <f aca="false">INDEX(Mapping!$B$2:$B$465,MATCH(E3104,Mapping!$A$2:$A$465,0))</f>
        <v>ADANI SOLAR ENERGY JAISALMER TWO</v>
      </c>
      <c r="G3104" s="0" t="str">
        <f aca="false">INDEX(Mapping!$C$2:$C$465,MATCH(E3104,Mapping!$A$2:$A$465,0))</f>
        <v>ADANI GREEN ENERGY (ALL SPVs)</v>
      </c>
      <c r="H3104" s="2" t="n">
        <v>10.46</v>
      </c>
      <c r="I3104" s="3" t="n">
        <v>0.26</v>
      </c>
    </row>
    <row r="3105" customFormat="false" ht="15" hidden="false" customHeight="false" outlineLevel="0" collapsed="false">
      <c r="A3105" s="0" t="s">
        <v>104</v>
      </c>
      <c r="B3105" s="0" t="n">
        <f aca="false">VALUE(LEFT(A3105,4))</f>
        <v>2023</v>
      </c>
      <c r="C3105" s="0" t="str">
        <f aca="false">"FY"&amp;IF(VALUE(MID(A3105,6,2))&gt;=4,VALUE(LEFT(A3105,4)),VALUE(LEFT(A3105,4))-1)&amp;"-"&amp;TEXT(MOD(IF(VALUE(MID(A3105,6,2))&gt;=4,VALUE(LEFT(A3105,4)),VALUE(LEFT(A3105,4))-1)+1,100),"00")</f>
        <v>FY2023-24</v>
      </c>
      <c r="D3105" s="0" t="s">
        <v>61</v>
      </c>
      <c r="E3105" s="0" t="s">
        <v>61</v>
      </c>
      <c r="F3105" s="0" t="str">
        <f aca="false">INDEX(Mapping!$B$2:$B$465,MATCH(E3105,Mapping!$A$2:$A$465,0))</f>
        <v>ASSAM</v>
      </c>
      <c r="G3105" s="0" t="str">
        <f aca="false">INDEX(Mapping!$C$2:$C$465,MATCH(E3105,Mapping!$A$2:$A$465,0))</f>
        <v>ASSAM</v>
      </c>
      <c r="H3105" s="2" t="n">
        <v>10.02</v>
      </c>
      <c r="I3105" s="3" t="n">
        <v>0.25</v>
      </c>
    </row>
    <row r="3106" customFormat="false" ht="15" hidden="false" customHeight="false" outlineLevel="0" collapsed="false">
      <c r="A3106" s="0" t="s">
        <v>104</v>
      </c>
      <c r="B3106" s="0" t="n">
        <f aca="false">VALUE(LEFT(A3106,4))</f>
        <v>2023</v>
      </c>
      <c r="C3106" s="0" t="str">
        <f aca="false">"FY"&amp;IF(VALUE(MID(A3106,6,2))&gt;=4,VALUE(LEFT(A3106,4)),VALUE(LEFT(A3106,4))-1)&amp;"-"&amp;TEXT(MOD(IF(VALUE(MID(A3106,6,2))&gt;=4,VALUE(LEFT(A3106,4)),VALUE(LEFT(A3106,4))-1)+1,100),"00")</f>
        <v>FY2023-24</v>
      </c>
      <c r="D3106" s="0" t="s">
        <v>54</v>
      </c>
      <c r="E3106" s="0" t="s">
        <v>54</v>
      </c>
      <c r="F3106" s="0" t="str">
        <f aca="false">INDEX(Mapping!$B$2:$B$465,MATCH(E3106,Mapping!$A$2:$A$465,0))</f>
        <v>JAMMU &amp; KASHMIR</v>
      </c>
      <c r="G3106" s="0" t="str">
        <f aca="false">INDEX(Mapping!$C$2:$C$465,MATCH(E3106,Mapping!$A$2:$A$465,0))</f>
        <v>JAMMU &amp; KASHMIR</v>
      </c>
      <c r="H3106" s="2" t="n">
        <v>9.41</v>
      </c>
      <c r="I3106" s="3" t="n">
        <v>0.24</v>
      </c>
    </row>
    <row r="3107" customFormat="false" ht="15" hidden="false" customHeight="false" outlineLevel="0" collapsed="false">
      <c r="A3107" s="0" t="s">
        <v>104</v>
      </c>
      <c r="B3107" s="0" t="n">
        <f aca="false">VALUE(LEFT(A3107,4))</f>
        <v>2023</v>
      </c>
      <c r="C3107" s="0" t="str">
        <f aca="false">"FY"&amp;IF(VALUE(MID(A3107,6,2))&gt;=4,VALUE(LEFT(A3107,4)),VALUE(LEFT(A3107,4))-1)&amp;"-"&amp;TEXT(MOD(IF(VALUE(MID(A3107,6,2))&gt;=4,VALUE(LEFT(A3107,4)),VALUE(LEFT(A3107,4))-1)+1,100),"00")</f>
        <v>FY2023-24</v>
      </c>
      <c r="D3107" s="0" t="s">
        <v>228</v>
      </c>
      <c r="E3107" s="0" t="s">
        <v>228</v>
      </c>
      <c r="F3107" s="0" t="str">
        <f aca="false">INDEX(Mapping!$B$2:$B$465,MATCH(E3107,Mapping!$A$2:$A$465,0))</f>
        <v>OTPC PALATANA</v>
      </c>
      <c r="G3107" s="0" t="str">
        <f aca="false">INDEX(Mapping!$C$2:$C$465,MATCH(E3107,Mapping!$A$2:$A$465,0))</f>
        <v>OTPC PALATANA</v>
      </c>
      <c r="H3107" s="2" t="n">
        <v>8.65</v>
      </c>
      <c r="I3107" s="3" t="n">
        <v>0.22</v>
      </c>
    </row>
    <row r="3108" customFormat="false" ht="15" hidden="false" customHeight="false" outlineLevel="0" collapsed="false">
      <c r="A3108" s="0" t="s">
        <v>104</v>
      </c>
      <c r="B3108" s="0" t="n">
        <f aca="false">VALUE(LEFT(A3108,4))</f>
        <v>2023</v>
      </c>
      <c r="C3108" s="0" t="str">
        <f aca="false">"FY"&amp;IF(VALUE(MID(A3108,6,2))&gt;=4,VALUE(LEFT(A3108,4)),VALUE(LEFT(A3108,4))-1)&amp;"-"&amp;TEXT(MOD(IF(VALUE(MID(A3108,6,2))&gt;=4,VALUE(LEFT(A3108,4)),VALUE(LEFT(A3108,4))-1)+1,100),"00")</f>
        <v>FY2023-24</v>
      </c>
      <c r="D3108" s="0" t="s">
        <v>176</v>
      </c>
      <c r="E3108" s="0" t="s">
        <v>176</v>
      </c>
      <c r="F3108" s="0" t="str">
        <f aca="false">INDEX(Mapping!$B$2:$B$465,MATCH(E3108,Mapping!$A$2:$A$465,0))</f>
        <v>SIKKIM</v>
      </c>
      <c r="G3108" s="0" t="str">
        <f aca="false">INDEX(Mapping!$C$2:$C$465,MATCH(E3108,Mapping!$A$2:$A$465,0))</f>
        <v>SIKKIM</v>
      </c>
      <c r="H3108" s="2" t="n">
        <v>8.15</v>
      </c>
      <c r="I3108" s="3" t="n">
        <v>0.21</v>
      </c>
    </row>
    <row r="3109" customFormat="false" ht="15" hidden="false" customHeight="false" outlineLevel="0" collapsed="false">
      <c r="A3109" s="0" t="s">
        <v>104</v>
      </c>
      <c r="B3109" s="0" t="n">
        <f aca="false">VALUE(LEFT(A3109,4))</f>
        <v>2023</v>
      </c>
      <c r="C3109" s="0" t="str">
        <f aca="false">"FY"&amp;IF(VALUE(MID(A3109,6,2))&gt;=4,VALUE(LEFT(A3109,4)),VALUE(LEFT(A3109,4))-1)&amp;"-"&amp;TEXT(MOD(IF(VALUE(MID(A3109,6,2))&gt;=4,VALUE(LEFT(A3109,4)),VALUE(LEFT(A3109,4))-1)+1,100),"00")</f>
        <v>FY2023-24</v>
      </c>
      <c r="D3109" s="0" t="s">
        <v>159</v>
      </c>
      <c r="E3109" s="0" t="s">
        <v>159</v>
      </c>
      <c r="F3109" s="0" t="str">
        <f aca="false">INDEX(Mapping!$B$2:$B$465,MATCH(E3109,Mapping!$A$2:$A$465,0))</f>
        <v>GMR WARORA (EX-EMCO)</v>
      </c>
      <c r="G3109" s="0" t="str">
        <f aca="false">INDEX(Mapping!$C$2:$C$465,MATCH(E3109,Mapping!$A$2:$A$465,0))</f>
        <v>GMR ENERGY</v>
      </c>
      <c r="H3109" s="2" t="n">
        <v>7.39</v>
      </c>
      <c r="I3109" s="3" t="n">
        <v>0.19</v>
      </c>
    </row>
    <row r="3110" customFormat="false" ht="15" hidden="false" customHeight="false" outlineLevel="0" collapsed="false">
      <c r="A3110" s="0" t="s">
        <v>104</v>
      </c>
      <c r="B3110" s="0" t="n">
        <f aca="false">VALUE(LEFT(A3110,4))</f>
        <v>2023</v>
      </c>
      <c r="C3110" s="0" t="str">
        <f aca="false">"FY"&amp;IF(VALUE(MID(A3110,6,2))&gt;=4,VALUE(LEFT(A3110,4)),VALUE(LEFT(A3110,4))-1)&amp;"-"&amp;TEXT(MOD(IF(VALUE(MID(A3110,6,2))&gt;=4,VALUE(LEFT(A3110,4)),VALUE(LEFT(A3110,4))-1)+1,100),"00")</f>
        <v>FY2023-24</v>
      </c>
      <c r="D3110" s="0" t="s">
        <v>169</v>
      </c>
      <c r="E3110" s="0" t="s">
        <v>169</v>
      </c>
      <c r="F3110" s="0" t="str">
        <f aca="false">INDEX(Mapping!$B$2:$B$465,MATCH(E3110,Mapping!$A$2:$A$465,0))</f>
        <v>JHABUA POWER</v>
      </c>
      <c r="G3110" s="0" t="str">
        <f aca="false">INDEX(Mapping!$C$2:$C$465,MATCH(E3110,Mapping!$A$2:$A$465,0))</f>
        <v>JHABUA POWER</v>
      </c>
      <c r="H3110" s="2" t="n">
        <v>6.71</v>
      </c>
      <c r="I3110" s="3" t="n">
        <v>0.17</v>
      </c>
    </row>
    <row r="3111" customFormat="false" ht="15" hidden="false" customHeight="false" outlineLevel="0" collapsed="false">
      <c r="A3111" s="0" t="s">
        <v>104</v>
      </c>
      <c r="B3111" s="0" t="n">
        <f aca="false">VALUE(LEFT(A3111,4))</f>
        <v>2023</v>
      </c>
      <c r="C3111" s="0" t="str">
        <f aca="false">"FY"&amp;IF(VALUE(MID(A3111,6,2))&gt;=4,VALUE(LEFT(A3111,4)),VALUE(LEFT(A3111,4))-1)&amp;"-"&amp;TEXT(MOD(IF(VALUE(MID(A3111,6,2))&gt;=4,VALUE(LEFT(A3111,4)),VALUE(LEFT(A3111,4))-1)+1,100),"00")</f>
        <v>FY2023-24</v>
      </c>
      <c r="D3111" s="0" t="s">
        <v>121</v>
      </c>
      <c r="E3111" s="0" t="s">
        <v>121</v>
      </c>
      <c r="F3111" s="0" t="str">
        <f aca="false">INDEX(Mapping!$B$2:$B$465,MATCH(E3111,Mapping!$A$2:$A$465,0))</f>
        <v>MEGHALAYA</v>
      </c>
      <c r="G3111" s="0" t="str">
        <f aca="false">INDEX(Mapping!$C$2:$C$465,MATCH(E3111,Mapping!$A$2:$A$465,0))</f>
        <v>MEGHALAYA</v>
      </c>
      <c r="H3111" s="2" t="n">
        <v>6.35</v>
      </c>
      <c r="I3111" s="3" t="n">
        <v>0.16</v>
      </c>
    </row>
    <row r="3112" customFormat="false" ht="15" hidden="false" customHeight="false" outlineLevel="0" collapsed="false">
      <c r="A3112" s="0" t="s">
        <v>104</v>
      </c>
      <c r="B3112" s="0" t="n">
        <f aca="false">VALUE(LEFT(A3112,4))</f>
        <v>2023</v>
      </c>
      <c r="C3112" s="0" t="str">
        <f aca="false">"FY"&amp;IF(VALUE(MID(A3112,6,2))&gt;=4,VALUE(LEFT(A3112,4)),VALUE(LEFT(A3112,4))-1)&amp;"-"&amp;TEXT(MOD(IF(VALUE(MID(A3112,6,2))&gt;=4,VALUE(LEFT(A3112,4)),VALUE(LEFT(A3112,4))-1)+1,100),"00")</f>
        <v>FY2023-24</v>
      </c>
      <c r="D3112" s="0" t="s">
        <v>203</v>
      </c>
      <c r="E3112" s="0" t="s">
        <v>203</v>
      </c>
      <c r="F3112" s="0" t="str">
        <f aca="false">INDEX(Mapping!$B$2:$B$465,MATCH(E3112,Mapping!$A$2:$A$465,0))</f>
        <v>ADHUNIK POWER</v>
      </c>
      <c r="G3112" s="0" t="str">
        <f aca="false">INDEX(Mapping!$C$2:$C$465,MATCH(E3112,Mapping!$A$2:$A$465,0))</f>
        <v>ADHUNIK POWER</v>
      </c>
      <c r="H3112" s="2" t="n">
        <v>6.06</v>
      </c>
      <c r="I3112" s="3" t="n">
        <v>0.15</v>
      </c>
    </row>
    <row r="3113" customFormat="false" ht="15" hidden="false" customHeight="false" outlineLevel="0" collapsed="false">
      <c r="A3113" s="0" t="s">
        <v>104</v>
      </c>
      <c r="B3113" s="0" t="n">
        <f aca="false">VALUE(LEFT(A3113,4))</f>
        <v>2023</v>
      </c>
      <c r="C3113" s="0" t="str">
        <f aca="false">"FY"&amp;IF(VALUE(MID(A3113,6,2))&gt;=4,VALUE(LEFT(A3113,4)),VALUE(LEFT(A3113,4))-1)&amp;"-"&amp;TEXT(MOD(IF(VALUE(MID(A3113,6,2))&gt;=4,VALUE(LEFT(A3113,4)),VALUE(LEFT(A3113,4))-1)+1,100),"00")</f>
        <v>FY2023-24</v>
      </c>
      <c r="D3113" s="0" t="s">
        <v>217</v>
      </c>
      <c r="E3113" s="0" t="s">
        <v>217</v>
      </c>
      <c r="F3113" s="0" t="str">
        <f aca="false">INDEX(Mapping!$B$2:$B$465,MATCH(E3113,Mapping!$A$2:$A$465,0))</f>
        <v>SHREE CEMENT</v>
      </c>
      <c r="G3113" s="0" t="str">
        <f aca="false">INDEX(Mapping!$C$2:$C$465,MATCH(E3113,Mapping!$A$2:$A$465,0))</f>
        <v>SHREE CEMENT</v>
      </c>
      <c r="H3113" s="2" t="n">
        <v>5.25</v>
      </c>
      <c r="I3113" s="3" t="n">
        <v>0.13</v>
      </c>
    </row>
    <row r="3114" customFormat="false" ht="15" hidden="false" customHeight="false" outlineLevel="0" collapsed="false">
      <c r="A3114" s="0" t="s">
        <v>104</v>
      </c>
      <c r="B3114" s="0" t="n">
        <f aca="false">VALUE(LEFT(A3114,4))</f>
        <v>2023</v>
      </c>
      <c r="C3114" s="0" t="str">
        <f aca="false">"FY"&amp;IF(VALUE(MID(A3114,6,2))&gt;=4,VALUE(LEFT(A3114,4)),VALUE(LEFT(A3114,4))-1)&amp;"-"&amp;TEXT(MOD(IF(VALUE(MID(A3114,6,2))&gt;=4,VALUE(LEFT(A3114,4)),VALUE(LEFT(A3114,4))-1)+1,100),"00")</f>
        <v>FY2023-24</v>
      </c>
      <c r="D3114" s="0" t="s">
        <v>327</v>
      </c>
      <c r="E3114" s="0" t="s">
        <v>327</v>
      </c>
      <c r="F3114" s="0" t="str">
        <f aca="false">INDEX(Mapping!$B$2:$B$465,MATCH(E3114,Mapping!$A$2:$A$465,0))</f>
        <v>LANCO BUDHIL</v>
      </c>
      <c r="G3114" s="0" t="str">
        <f aca="false">INDEX(Mapping!$C$2:$C$465,MATCH(E3114,Mapping!$A$2:$A$465,0))</f>
        <v>GREENKO GROUP</v>
      </c>
      <c r="H3114" s="2" t="n">
        <v>5.13</v>
      </c>
      <c r="I3114" s="3" t="n">
        <v>0.13</v>
      </c>
    </row>
    <row r="3115" customFormat="false" ht="15" hidden="false" customHeight="false" outlineLevel="0" collapsed="false">
      <c r="A3115" s="0" t="s">
        <v>104</v>
      </c>
      <c r="B3115" s="0" t="n">
        <f aca="false">VALUE(LEFT(A3115,4))</f>
        <v>2023</v>
      </c>
      <c r="C3115" s="0" t="str">
        <f aca="false">"FY"&amp;IF(VALUE(MID(A3115,6,2))&gt;=4,VALUE(LEFT(A3115,4)),VALUE(LEFT(A3115,4))-1)&amp;"-"&amp;TEXT(MOD(IF(VALUE(MID(A3115,6,2))&gt;=4,VALUE(LEFT(A3115,4)),VALUE(LEFT(A3115,4))-1)+1,100),"00")</f>
        <v>FY2023-24</v>
      </c>
      <c r="D3115" s="0" t="s">
        <v>134</v>
      </c>
      <c r="E3115" s="0" t="s">
        <v>134</v>
      </c>
      <c r="F3115" s="0" t="str">
        <f aca="false">INDEX(Mapping!$B$2:$B$465,MATCH(E3115,Mapping!$A$2:$A$465,0))</f>
        <v>NTPC STATIONS</v>
      </c>
      <c r="G3115" s="0" t="str">
        <f aca="false">INDEX(Mapping!$C$2:$C$465,MATCH(E3115,Mapping!$A$2:$A$465,0))</f>
        <v>NTPC GROUP</v>
      </c>
      <c r="H3115" s="2" t="n">
        <v>5</v>
      </c>
      <c r="I3115" s="3" t="n">
        <v>0.13</v>
      </c>
    </row>
    <row r="3116" customFormat="false" ht="15" hidden="false" customHeight="false" outlineLevel="0" collapsed="false">
      <c r="A3116" s="0" t="s">
        <v>104</v>
      </c>
      <c r="B3116" s="0" t="n">
        <f aca="false">VALUE(LEFT(A3116,4))</f>
        <v>2023</v>
      </c>
      <c r="C3116" s="0" t="str">
        <f aca="false">"FY"&amp;IF(VALUE(MID(A3116,6,2))&gt;=4,VALUE(LEFT(A3116,4)),VALUE(LEFT(A3116,4))-1)&amp;"-"&amp;TEXT(MOD(IF(VALUE(MID(A3116,6,2))&gt;=4,VALUE(LEFT(A3116,4)),VALUE(LEFT(A3116,4))-1)+1,100),"00")</f>
        <v>FY2023-24</v>
      </c>
      <c r="D3116" s="0" t="s">
        <v>193</v>
      </c>
      <c r="E3116" s="0" t="s">
        <v>193</v>
      </c>
      <c r="F3116" s="0" t="str">
        <f aca="false">INDEX(Mapping!$B$2:$B$465,MATCH(E3116,Mapping!$A$2:$A$465,0))</f>
        <v>MIZORAM</v>
      </c>
      <c r="G3116" s="0" t="str">
        <f aca="false">INDEX(Mapping!$C$2:$C$465,MATCH(E3116,Mapping!$A$2:$A$465,0))</f>
        <v>MIZORAM</v>
      </c>
      <c r="H3116" s="2" t="n">
        <v>4.24</v>
      </c>
      <c r="I3116" s="3" t="n">
        <v>0.11</v>
      </c>
    </row>
    <row r="3117" customFormat="false" ht="15" hidden="false" customHeight="false" outlineLevel="0" collapsed="false">
      <c r="A3117" s="0" t="s">
        <v>104</v>
      </c>
      <c r="B3117" s="0" t="n">
        <f aca="false">VALUE(LEFT(A3117,4))</f>
        <v>2023</v>
      </c>
      <c r="C3117" s="0" t="str">
        <f aca="false">"FY"&amp;IF(VALUE(MID(A3117,6,2))&gt;=4,VALUE(LEFT(A3117,4)),VALUE(LEFT(A3117,4))-1)&amp;"-"&amp;TEXT(MOD(IF(VALUE(MID(A3117,6,2))&gt;=4,VALUE(LEFT(A3117,4)),VALUE(LEFT(A3117,4))-1)+1,100),"00")</f>
        <v>FY2023-24</v>
      </c>
      <c r="D3117" s="0" t="s">
        <v>253</v>
      </c>
      <c r="E3117" s="0" t="s">
        <v>253</v>
      </c>
      <c r="F3117" s="0" t="str">
        <f aca="false">INDEX(Mapping!$B$2:$B$465,MATCH(E3117,Mapping!$A$2:$A$465,0))</f>
        <v>NAGALAND</v>
      </c>
      <c r="G3117" s="0" t="str">
        <f aca="false">INDEX(Mapping!$C$2:$C$465,MATCH(E3117,Mapping!$A$2:$A$465,0))</f>
        <v>NAGALAND</v>
      </c>
      <c r="H3117" s="2" t="n">
        <v>4.24</v>
      </c>
      <c r="I3117" s="3" t="n">
        <v>0.11</v>
      </c>
    </row>
    <row r="3118" customFormat="false" ht="15" hidden="false" customHeight="false" outlineLevel="0" collapsed="false">
      <c r="A3118" s="0" t="s">
        <v>104</v>
      </c>
      <c r="B3118" s="0" t="n">
        <f aca="false">VALUE(LEFT(A3118,4))</f>
        <v>2023</v>
      </c>
      <c r="C3118" s="0" t="str">
        <f aca="false">"FY"&amp;IF(VALUE(MID(A3118,6,2))&gt;=4,VALUE(LEFT(A3118,4)),VALUE(LEFT(A3118,4))-1)&amp;"-"&amp;TEXT(MOD(IF(VALUE(MID(A3118,6,2))&gt;=4,VALUE(LEFT(A3118,4)),VALUE(LEFT(A3118,4))-1)+1,100),"00")</f>
        <v>FY2023-24</v>
      </c>
      <c r="D3118" s="0" t="s">
        <v>71</v>
      </c>
      <c r="E3118" s="0" t="s">
        <v>71</v>
      </c>
      <c r="F3118" s="0" t="str">
        <f aca="false">INDEX(Mapping!$B$2:$B$465,MATCH(E3118,Mapping!$A$2:$A$465,0))</f>
        <v>KERALA</v>
      </c>
      <c r="G3118" s="0" t="str">
        <f aca="false">INDEX(Mapping!$C$2:$C$465,MATCH(E3118,Mapping!$A$2:$A$465,0))</f>
        <v>KERALA</v>
      </c>
      <c r="H3118" s="2" t="n">
        <v>2.72</v>
      </c>
      <c r="I3118" s="3" t="n">
        <v>0.07</v>
      </c>
    </row>
    <row r="3119" customFormat="false" ht="15" hidden="false" customHeight="false" outlineLevel="0" collapsed="false">
      <c r="A3119" s="0" t="s">
        <v>104</v>
      </c>
      <c r="B3119" s="0" t="n">
        <f aca="false">VALUE(LEFT(A3119,4))</f>
        <v>2023</v>
      </c>
      <c r="C3119" s="0" t="str">
        <f aca="false">"FY"&amp;IF(VALUE(MID(A3119,6,2))&gt;=4,VALUE(LEFT(A3119,4)),VALUE(LEFT(A3119,4))-1)&amp;"-"&amp;TEXT(MOD(IF(VALUE(MID(A3119,6,2))&gt;=4,VALUE(LEFT(A3119,4)),VALUE(LEFT(A3119,4))-1)+1,100),"00")</f>
        <v>FY2023-24</v>
      </c>
      <c r="D3119" s="0" t="s">
        <v>315</v>
      </c>
      <c r="E3119" s="0" t="s">
        <v>315</v>
      </c>
      <c r="F3119" s="0" t="str">
        <f aca="false">INDEX(Mapping!$B$2:$B$465,MATCH(E3119,Mapping!$A$2:$A$465,0))</f>
        <v>DHARIWAL INFRASTRUCTURE</v>
      </c>
      <c r="G3119" s="0" t="str">
        <f aca="false">INDEX(Mapping!$C$2:$C$465,MATCH(E3119,Mapping!$A$2:$A$465,0))</f>
        <v>DHARIWAL INFRASTRUCTURE</v>
      </c>
      <c r="H3119" s="2" t="n">
        <v>2.58</v>
      </c>
      <c r="I3119" s="3" t="n">
        <v>0.07</v>
      </c>
    </row>
    <row r="3120" customFormat="false" ht="15" hidden="false" customHeight="false" outlineLevel="0" collapsed="false">
      <c r="A3120" s="0" t="s">
        <v>104</v>
      </c>
      <c r="B3120" s="0" t="n">
        <f aca="false">VALUE(LEFT(A3120,4))</f>
        <v>2023</v>
      </c>
      <c r="C3120" s="0" t="str">
        <f aca="false">"FY"&amp;IF(VALUE(MID(A3120,6,2))&gt;=4,VALUE(LEFT(A3120,4)),VALUE(LEFT(A3120,4))-1)&amp;"-"&amp;TEXT(MOD(IF(VALUE(MID(A3120,6,2))&gt;=4,VALUE(LEFT(A3120,4)),VALUE(LEFT(A3120,4))-1)+1,100),"00")</f>
        <v>FY2023-24</v>
      </c>
      <c r="D3120" s="0" t="s">
        <v>235</v>
      </c>
      <c r="E3120" s="0" t="s">
        <v>235</v>
      </c>
      <c r="F3120" s="0" t="str">
        <f aca="false">INDEX(Mapping!$B$2:$B$465,MATCH(E3120,Mapping!$A$2:$A$465,0))</f>
        <v>ITPCL (IL&amp;FS TAMIL NADU)</v>
      </c>
      <c r="G3120" s="0" t="str">
        <f aca="false">INDEX(Mapping!$C$2:$C$465,MATCH(E3120,Mapping!$A$2:$A$465,0))</f>
        <v>ITPCL (IL&amp;FS TAMIL NADU)</v>
      </c>
      <c r="H3120" s="2" t="n">
        <v>2.3</v>
      </c>
      <c r="I3120" s="3" t="n">
        <v>0.06</v>
      </c>
    </row>
    <row r="3121" customFormat="false" ht="15" hidden="false" customHeight="false" outlineLevel="0" collapsed="false">
      <c r="A3121" s="0" t="s">
        <v>104</v>
      </c>
      <c r="B3121" s="0" t="n">
        <f aca="false">VALUE(LEFT(A3121,4))</f>
        <v>2023</v>
      </c>
      <c r="C3121" s="0" t="str">
        <f aca="false">"FY"&amp;IF(VALUE(MID(A3121,6,2))&gt;=4,VALUE(LEFT(A3121,4)),VALUE(LEFT(A3121,4))-1)&amp;"-"&amp;TEXT(MOD(IF(VALUE(MID(A3121,6,2))&gt;=4,VALUE(LEFT(A3121,4)),VALUE(LEFT(A3121,4))-1)+1,100),"00")</f>
        <v>FY2023-24</v>
      </c>
      <c r="D3121" s="0" t="s">
        <v>39</v>
      </c>
      <c r="E3121" s="0" t="s">
        <v>39</v>
      </c>
      <c r="F3121" s="0" t="str">
        <f aca="false">INDEX(Mapping!$B$2:$B$465,MATCH(E3121,Mapping!$A$2:$A$465,0))</f>
        <v>WEST BENGAL</v>
      </c>
      <c r="G3121" s="0" t="str">
        <f aca="false">INDEX(Mapping!$C$2:$C$465,MATCH(E3121,Mapping!$A$2:$A$465,0))</f>
        <v>WEST BENGAL</v>
      </c>
      <c r="H3121" s="2" t="n">
        <v>2.3</v>
      </c>
      <c r="I3121" s="3" t="n">
        <v>0.06</v>
      </c>
    </row>
    <row r="3122" customFormat="false" ht="15" hidden="false" customHeight="false" outlineLevel="0" collapsed="false">
      <c r="A3122" s="0" t="s">
        <v>104</v>
      </c>
      <c r="B3122" s="0" t="n">
        <f aca="false">VALUE(LEFT(A3122,4))</f>
        <v>2023</v>
      </c>
      <c r="C3122" s="0" t="str">
        <f aca="false">"FY"&amp;IF(VALUE(MID(A3122,6,2))&gt;=4,VALUE(LEFT(A3122,4)),VALUE(LEFT(A3122,4))-1)&amp;"-"&amp;TEXT(MOD(IF(VALUE(MID(A3122,6,2))&gt;=4,VALUE(LEFT(A3122,4)),VALUE(LEFT(A3122,4))-1)+1,100),"00")</f>
        <v>FY2023-24</v>
      </c>
      <c r="D3122" s="0" t="s">
        <v>291</v>
      </c>
      <c r="E3122" s="0" t="s">
        <v>291</v>
      </c>
      <c r="F3122" s="0" t="str">
        <f aca="false">INDEX(Mapping!$B$2:$B$465,MATCH(E3122,Mapping!$A$2:$A$465,0))</f>
        <v>MANIPUR</v>
      </c>
      <c r="G3122" s="0" t="str">
        <f aca="false">INDEX(Mapping!$C$2:$C$465,MATCH(E3122,Mapping!$A$2:$A$465,0))</f>
        <v>MANIPUR</v>
      </c>
      <c r="H3122" s="2" t="n">
        <v>1.59</v>
      </c>
      <c r="I3122" s="3" t="n">
        <v>0.04</v>
      </c>
    </row>
    <row r="3123" customFormat="false" ht="15" hidden="false" customHeight="false" outlineLevel="0" collapsed="false">
      <c r="A3123" s="0" t="s">
        <v>104</v>
      </c>
      <c r="B3123" s="0" t="n">
        <f aca="false">VALUE(LEFT(A3123,4))</f>
        <v>2023</v>
      </c>
      <c r="C3123" s="0" t="str">
        <f aca="false">"FY"&amp;IF(VALUE(MID(A3123,6,2))&gt;=4,VALUE(LEFT(A3123,4)),VALUE(LEFT(A3123,4))-1)&amp;"-"&amp;TEXT(MOD(IF(VALUE(MID(A3123,6,2))&gt;=4,VALUE(LEFT(A3123,4)),VALUE(LEFT(A3123,4))-1)+1,100),"00")</f>
        <v>FY2023-24</v>
      </c>
      <c r="D3123" s="0" t="s">
        <v>319</v>
      </c>
      <c r="E3123" s="0" t="s">
        <v>319</v>
      </c>
      <c r="F3123" s="0" t="str">
        <f aca="false">INDEX(Mapping!$B$2:$B$465,MATCH(E3123,Mapping!$A$2:$A$465,0))</f>
        <v>SORANG HEP</v>
      </c>
      <c r="G3123" s="0" t="str">
        <f aca="false">INDEX(Mapping!$C$2:$C$465,MATCH(E3123,Mapping!$A$2:$A$465,0))</f>
        <v>SORANG HEP</v>
      </c>
      <c r="H3123" s="2" t="n">
        <v>1.24</v>
      </c>
      <c r="I3123" s="3" t="n">
        <v>0.03</v>
      </c>
    </row>
    <row r="3124" customFormat="false" ht="15" hidden="false" customHeight="false" outlineLevel="0" collapsed="false">
      <c r="A3124" s="0" t="s">
        <v>104</v>
      </c>
      <c r="B3124" s="0" t="n">
        <f aca="false">VALUE(LEFT(A3124,4))</f>
        <v>2023</v>
      </c>
      <c r="C3124" s="0" t="str">
        <f aca="false">"FY"&amp;IF(VALUE(MID(A3124,6,2))&gt;=4,VALUE(LEFT(A3124,4)),VALUE(LEFT(A3124,4))-1)&amp;"-"&amp;TEXT(MOD(IF(VALUE(MID(A3124,6,2))&gt;=4,VALUE(LEFT(A3124,4)),VALUE(LEFT(A3124,4))-1)+1,100),"00")</f>
        <v>FY2023-24</v>
      </c>
      <c r="D3124" s="0" t="s">
        <v>309</v>
      </c>
      <c r="E3124" s="0" t="s">
        <v>309</v>
      </c>
      <c r="F3124" s="0" t="str">
        <f aca="false">INDEX(Mapping!$B$2:$B$465,MATCH(E3124,Mapping!$A$2:$A$465,0))</f>
        <v>SIMHAPURI ENERGY</v>
      </c>
      <c r="G3124" s="0" t="str">
        <f aca="false">INDEX(Mapping!$C$2:$C$465,MATCH(E3124,Mapping!$A$2:$A$465,0))</f>
        <v>SIMHAPURI ENERGY</v>
      </c>
      <c r="H3124" s="2" t="n">
        <v>1.09</v>
      </c>
      <c r="I3124" s="3" t="n">
        <v>0.03</v>
      </c>
    </row>
    <row r="3125" customFormat="false" ht="15" hidden="false" customHeight="false" outlineLevel="0" collapsed="false">
      <c r="A3125" s="0" t="s">
        <v>104</v>
      </c>
      <c r="B3125" s="0" t="n">
        <f aca="false">VALUE(LEFT(A3125,4))</f>
        <v>2023</v>
      </c>
      <c r="C3125" s="0" t="str">
        <f aca="false">"FY"&amp;IF(VALUE(MID(A3125,6,2))&gt;=4,VALUE(LEFT(A3125,4)),VALUE(LEFT(A3125,4))-1)&amp;"-"&amp;TEXT(MOD(IF(VALUE(MID(A3125,6,2))&gt;=4,VALUE(LEFT(A3125,4)),VALUE(LEFT(A3125,4))-1)+1,100),"00")</f>
        <v>FY2023-24</v>
      </c>
      <c r="D3125" s="0" t="s">
        <v>265</v>
      </c>
      <c r="E3125" s="0" t="s">
        <v>265</v>
      </c>
      <c r="F3125" s="0" t="str">
        <f aca="false">INDEX(Mapping!$B$2:$B$465,MATCH(E3125,Mapping!$A$2:$A$465,0))</f>
        <v>NTPC STATIONS</v>
      </c>
      <c r="G3125" s="0" t="str">
        <f aca="false">INDEX(Mapping!$C$2:$C$465,MATCH(E3125,Mapping!$A$2:$A$465,0))</f>
        <v>NTPC GROUP</v>
      </c>
      <c r="H3125" s="2" t="n">
        <v>1.06</v>
      </c>
      <c r="I3125" s="3" t="n">
        <v>0.03</v>
      </c>
    </row>
    <row r="3126" customFormat="false" ht="15" hidden="false" customHeight="false" outlineLevel="0" collapsed="false">
      <c r="A3126" s="0" t="s">
        <v>104</v>
      </c>
      <c r="B3126" s="0" t="n">
        <f aca="false">VALUE(LEFT(A3126,4))</f>
        <v>2023</v>
      </c>
      <c r="C3126" s="0" t="str">
        <f aca="false">"FY"&amp;IF(VALUE(MID(A3126,6,2))&gt;=4,VALUE(LEFT(A3126,4)),VALUE(LEFT(A3126,4))-1)&amp;"-"&amp;TEXT(MOD(IF(VALUE(MID(A3126,6,2))&gt;=4,VALUE(LEFT(A3126,4)),VALUE(LEFT(A3126,4))-1)+1,100),"00")</f>
        <v>FY2023-24</v>
      </c>
      <c r="D3126" s="0" t="s">
        <v>140</v>
      </c>
      <c r="E3126" s="0" t="s">
        <v>140</v>
      </c>
      <c r="F3126" s="0" t="str">
        <f aca="false">INDEX(Mapping!$B$2:$B$465,MATCH(E3126,Mapping!$A$2:$A$465,0))</f>
        <v>NEEPCO STATIONS</v>
      </c>
      <c r="G3126" s="0" t="str">
        <f aca="false">INDEX(Mapping!$C$2:$C$465,MATCH(E3126,Mapping!$A$2:$A$465,0))</f>
        <v>NEEPCO STATIONS</v>
      </c>
      <c r="H3126" s="2" t="n">
        <v>1.05</v>
      </c>
      <c r="I3126" s="3" t="n">
        <v>0.03</v>
      </c>
    </row>
    <row r="3127" customFormat="false" ht="15" hidden="false" customHeight="false" outlineLevel="0" collapsed="false">
      <c r="A3127" s="0" t="s">
        <v>104</v>
      </c>
      <c r="B3127" s="0" t="n">
        <f aca="false">VALUE(LEFT(A3127,4))</f>
        <v>2023</v>
      </c>
      <c r="C3127" s="0" t="str">
        <f aca="false">"FY"&amp;IF(VALUE(MID(A3127,6,2))&gt;=4,VALUE(LEFT(A3127,4)),VALUE(LEFT(A3127,4))-1)&amp;"-"&amp;TEXT(MOD(IF(VALUE(MID(A3127,6,2))&gt;=4,VALUE(LEFT(A3127,4)),VALUE(LEFT(A3127,4))-1)+1,100),"00")</f>
        <v>FY2023-24</v>
      </c>
      <c r="D3127" s="0" t="s">
        <v>515</v>
      </c>
      <c r="E3127" s="0" t="s">
        <v>515</v>
      </c>
      <c r="F3127" s="0" t="str">
        <f aca="false">INDEX(Mapping!$B$2:$B$465,MATCH(E3127,Mapping!$A$2:$A$465,0))</f>
        <v>SB_SLR</v>
      </c>
      <c r="G3127" s="0" t="str">
        <f aca="false">INDEX(Mapping!$C$2:$C$465,MATCH(E3127,Mapping!$A$2:$A$465,0))</f>
        <v>SB_SLR</v>
      </c>
      <c r="H3127" s="2" t="n">
        <v>0.41</v>
      </c>
      <c r="I3127" s="3" t="n">
        <v>0.01</v>
      </c>
    </row>
    <row r="3128" customFormat="false" ht="15" hidden="false" customHeight="false" outlineLevel="0" collapsed="false">
      <c r="A3128" s="0" t="s">
        <v>104</v>
      </c>
      <c r="B3128" s="0" t="n">
        <f aca="false">VALUE(LEFT(A3128,4))</f>
        <v>2023</v>
      </c>
      <c r="C3128" s="0" t="str">
        <f aca="false">"FY"&amp;IF(VALUE(MID(A3128,6,2))&gt;=4,VALUE(LEFT(A3128,4)),VALUE(LEFT(A3128,4))-1)&amp;"-"&amp;TEXT(MOD(IF(VALUE(MID(A3128,6,2))&gt;=4,VALUE(LEFT(A3128,4)),VALUE(LEFT(A3128,4))-1)+1,100),"00")</f>
        <v>FY2023-24</v>
      </c>
      <c r="D3128" s="0" t="s">
        <v>184</v>
      </c>
      <c r="E3128" s="0" t="s">
        <v>184</v>
      </c>
      <c r="F3128" s="0" t="str">
        <f aca="false">INDEX(Mapping!$B$2:$B$465,MATCH(E3128,Mapping!$A$2:$A$465,0))</f>
        <v>GMR KAMALANGA</v>
      </c>
      <c r="G3128" s="0" t="str">
        <f aca="false">INDEX(Mapping!$C$2:$C$465,MATCH(E3128,Mapping!$A$2:$A$465,0))</f>
        <v>GMR ENERGY</v>
      </c>
      <c r="H3128" s="2" t="n">
        <v>0.32</v>
      </c>
      <c r="I3128" s="3" t="n">
        <v>0.01</v>
      </c>
    </row>
    <row r="3129" customFormat="false" ht="15" hidden="false" customHeight="false" outlineLevel="0" collapsed="false">
      <c r="A3129" s="0" t="s">
        <v>104</v>
      </c>
      <c r="B3129" s="0" t="n">
        <f aca="false">VALUE(LEFT(A3129,4))</f>
        <v>2023</v>
      </c>
      <c r="C3129" s="0" t="str">
        <f aca="false">"FY"&amp;IF(VALUE(MID(A3129,6,2))&gt;=4,VALUE(LEFT(A3129,4)),VALUE(LEFT(A3129,4))-1)&amp;"-"&amp;TEXT(MOD(IF(VALUE(MID(A3129,6,2))&gt;=4,VALUE(LEFT(A3129,4)),VALUE(LEFT(A3129,4))-1)+1,100),"00")</f>
        <v>FY2023-24</v>
      </c>
      <c r="D3129" s="0" t="s">
        <v>420</v>
      </c>
      <c r="E3129" s="0" t="s">
        <v>420</v>
      </c>
      <c r="F3129" s="0" t="str">
        <f aca="false">INDEX(Mapping!$B$2:$B$465,MATCH(E3129,Mapping!$A$2:$A$465,0))</f>
        <v>RENERGY5_WIND</v>
      </c>
      <c r="G3129" s="0" t="str">
        <f aca="false">INDEX(Mapping!$C$2:$C$465,MATCH(E3129,Mapping!$A$2:$A$465,0))</f>
        <v>RENERGY5_WIND</v>
      </c>
      <c r="H3129" s="2" t="n">
        <v>0.24</v>
      </c>
      <c r="I3129" s="3" t="n">
        <v>0.01</v>
      </c>
    </row>
    <row r="3130" customFormat="false" ht="15" hidden="false" customHeight="false" outlineLevel="0" collapsed="false">
      <c r="A3130" s="0" t="s">
        <v>104</v>
      </c>
      <c r="B3130" s="0" t="n">
        <f aca="false">VALUE(LEFT(A3130,4))</f>
        <v>2023</v>
      </c>
      <c r="C3130" s="0" t="str">
        <f aca="false">"FY"&amp;IF(VALUE(MID(A3130,6,2))&gt;=4,VALUE(LEFT(A3130,4)),VALUE(LEFT(A3130,4))-1)&amp;"-"&amp;TEXT(MOD(IF(VALUE(MID(A3130,6,2))&gt;=4,VALUE(LEFT(A3130,4)),VALUE(LEFT(A3130,4))-1)+1,100),"00")</f>
        <v>FY2023-24</v>
      </c>
      <c r="D3130" s="0" t="s">
        <v>622</v>
      </c>
      <c r="E3130" s="0" t="s">
        <v>622</v>
      </c>
      <c r="F3130" s="0" t="str">
        <f aca="false">INDEX(Mapping!$B$2:$B$465,MATCH(E3130,Mapping!$A$2:$A$465,0))</f>
        <v>INOX_BHUJ</v>
      </c>
      <c r="G3130" s="0" t="str">
        <f aca="false">INDEX(Mapping!$C$2:$C$465,MATCH(E3130,Mapping!$A$2:$A$465,0))</f>
        <v>INOX_BHUJ</v>
      </c>
      <c r="H3130" s="2" t="n">
        <v>0.02</v>
      </c>
      <c r="I3130" s="3" t="n">
        <v>0.0005</v>
      </c>
    </row>
    <row r="3131" customFormat="false" ht="15" hidden="false" customHeight="false" outlineLevel="0" collapsed="false">
      <c r="A3131" s="0" t="s">
        <v>546</v>
      </c>
      <c r="B3131" s="0" t="n">
        <f aca="false">VALUE(LEFT(A3131,4))</f>
        <v>2023</v>
      </c>
      <c r="C3131" s="0" t="str">
        <f aca="false">"FY"&amp;IF(VALUE(MID(A3131,6,2))&gt;=4,VALUE(LEFT(A3131,4)),VALUE(LEFT(A3131,4))-1)&amp;"-"&amp;TEXT(MOD(IF(VALUE(MID(A3131,6,2))&gt;=4,VALUE(LEFT(A3131,4)),VALUE(LEFT(A3131,4))-1)+1,100),"00")</f>
        <v>FY2023-24</v>
      </c>
      <c r="D3131" s="0" t="s">
        <v>36</v>
      </c>
      <c r="E3131" s="0" t="s">
        <v>36</v>
      </c>
      <c r="F3131" s="0" t="str">
        <f aca="false">INDEX(Mapping!$B$2:$B$465,MATCH(E3131,Mapping!$A$2:$A$465,0))</f>
        <v>UTTAR PRADESH</v>
      </c>
      <c r="G3131" s="0" t="str">
        <f aca="false">INDEX(Mapping!$C$2:$C$465,MATCH(E3131,Mapping!$A$2:$A$465,0))</f>
        <v>UTTAR PRADESH</v>
      </c>
      <c r="H3131" s="2" t="n">
        <v>447.11</v>
      </c>
      <c r="I3131" s="3" t="n">
        <v>11.47</v>
      </c>
    </row>
    <row r="3132" customFormat="false" ht="15" hidden="false" customHeight="false" outlineLevel="0" collapsed="false">
      <c r="A3132" s="0" t="s">
        <v>546</v>
      </c>
      <c r="B3132" s="0" t="n">
        <f aca="false">VALUE(LEFT(A3132,4))</f>
        <v>2023</v>
      </c>
      <c r="C3132" s="0" t="str">
        <f aca="false">"FY"&amp;IF(VALUE(MID(A3132,6,2))&gt;=4,VALUE(LEFT(A3132,4)),VALUE(LEFT(A3132,4))-1)&amp;"-"&amp;TEXT(MOD(IF(VALUE(MID(A3132,6,2))&gt;=4,VALUE(LEFT(A3132,4)),VALUE(LEFT(A3132,4))-1)+1,100),"00")</f>
        <v>FY2023-24</v>
      </c>
      <c r="D3132" s="0" t="s">
        <v>48</v>
      </c>
      <c r="E3132" s="0" t="s">
        <v>48</v>
      </c>
      <c r="F3132" s="0" t="str">
        <f aca="false">INDEX(Mapping!$B$2:$B$465,MATCH(E3132,Mapping!$A$2:$A$465,0))</f>
        <v>DELHI</v>
      </c>
      <c r="G3132" s="0" t="str">
        <f aca="false">INDEX(Mapping!$C$2:$C$465,MATCH(E3132,Mapping!$A$2:$A$465,0))</f>
        <v>DELHI</v>
      </c>
      <c r="H3132" s="2" t="n">
        <v>312.37</v>
      </c>
      <c r="I3132" s="3" t="n">
        <v>8.01</v>
      </c>
    </row>
    <row r="3133" customFormat="false" ht="15" hidden="false" customHeight="false" outlineLevel="0" collapsed="false">
      <c r="A3133" s="0" t="s">
        <v>546</v>
      </c>
      <c r="B3133" s="0" t="n">
        <f aca="false">VALUE(LEFT(A3133,4))</f>
        <v>2023</v>
      </c>
      <c r="C3133" s="0" t="str">
        <f aca="false">"FY"&amp;IF(VALUE(MID(A3133,6,2))&gt;=4,VALUE(LEFT(A3133,4)),VALUE(LEFT(A3133,4))-1)&amp;"-"&amp;TEXT(MOD(IF(VALUE(MID(A3133,6,2))&gt;=4,VALUE(LEFT(A3133,4)),VALUE(LEFT(A3133,4))-1)+1,100),"00")</f>
        <v>FY2023-24</v>
      </c>
      <c r="D3133" s="0" t="s">
        <v>74</v>
      </c>
      <c r="E3133" s="0" t="s">
        <v>74</v>
      </c>
      <c r="F3133" s="0" t="str">
        <f aca="false">INDEX(Mapping!$B$2:$B$465,MATCH(E3133,Mapping!$A$2:$A$465,0))</f>
        <v>NEPAL (NEA / NVVN)</v>
      </c>
      <c r="G3133" s="0" t="str">
        <f aca="false">INDEX(Mapping!$C$2:$C$465,MATCH(E3133,Mapping!$A$2:$A$465,0))</f>
        <v>NEPAL (NEA / NVVN)</v>
      </c>
      <c r="H3133" s="2" t="n">
        <v>269.61</v>
      </c>
      <c r="I3133" s="3" t="n">
        <v>6.92</v>
      </c>
    </row>
    <row r="3134" customFormat="false" ht="15" hidden="false" customHeight="false" outlineLevel="0" collapsed="false">
      <c r="A3134" s="0" t="s">
        <v>546</v>
      </c>
      <c r="B3134" s="0" t="n">
        <f aca="false">VALUE(LEFT(A3134,4))</f>
        <v>2023</v>
      </c>
      <c r="C3134" s="0" t="str">
        <f aca="false">"FY"&amp;IF(VALUE(MID(A3134,6,2))&gt;=4,VALUE(LEFT(A3134,4)),VALUE(LEFT(A3134,4))-1)&amp;"-"&amp;TEXT(MOD(IF(VALUE(MID(A3134,6,2))&gt;=4,VALUE(LEFT(A3134,4)),VALUE(LEFT(A3134,4))-1)+1,100),"00")</f>
        <v>FY2023-24</v>
      </c>
      <c r="D3134" s="0" t="s">
        <v>49</v>
      </c>
      <c r="E3134" s="0" t="s">
        <v>49</v>
      </c>
      <c r="F3134" s="0" t="str">
        <f aca="false">INDEX(Mapping!$B$2:$B$465,MATCH(E3134,Mapping!$A$2:$A$465,0))</f>
        <v>MADHYA PRADESH</v>
      </c>
      <c r="G3134" s="0" t="str">
        <f aca="false">INDEX(Mapping!$C$2:$C$465,MATCH(E3134,Mapping!$A$2:$A$465,0))</f>
        <v>MADHYA PRADESH</v>
      </c>
      <c r="H3134" s="2" t="n">
        <v>262.41</v>
      </c>
      <c r="I3134" s="3" t="n">
        <v>6.73</v>
      </c>
    </row>
    <row r="3135" customFormat="false" ht="15" hidden="false" customHeight="false" outlineLevel="0" collapsed="false">
      <c r="A3135" s="0" t="s">
        <v>546</v>
      </c>
      <c r="B3135" s="0" t="n">
        <f aca="false">VALUE(LEFT(A3135,4))</f>
        <v>2023</v>
      </c>
      <c r="C3135" s="0" t="str">
        <f aca="false">"FY"&amp;IF(VALUE(MID(A3135,6,2))&gt;=4,VALUE(LEFT(A3135,4)),VALUE(LEFT(A3135,4))-1)&amp;"-"&amp;TEXT(MOD(IF(VALUE(MID(A3135,6,2))&gt;=4,VALUE(LEFT(A3135,4)),VALUE(LEFT(A3135,4))-1)+1,100),"00")</f>
        <v>FY2023-24</v>
      </c>
      <c r="D3135" s="0" t="s">
        <v>45</v>
      </c>
      <c r="E3135" s="0" t="s">
        <v>45</v>
      </c>
      <c r="F3135" s="0" t="str">
        <f aca="false">INDEX(Mapping!$B$2:$B$465,MATCH(E3135,Mapping!$A$2:$A$465,0))</f>
        <v>BIHAR</v>
      </c>
      <c r="G3135" s="0" t="str">
        <f aca="false">INDEX(Mapping!$C$2:$C$465,MATCH(E3135,Mapping!$A$2:$A$465,0))</f>
        <v>BIHAR</v>
      </c>
      <c r="H3135" s="2" t="n">
        <v>224.13</v>
      </c>
      <c r="I3135" s="3" t="n">
        <v>5.75</v>
      </c>
    </row>
    <row r="3136" customFormat="false" ht="15" hidden="false" customHeight="false" outlineLevel="0" collapsed="false">
      <c r="A3136" s="0" t="s">
        <v>546</v>
      </c>
      <c r="B3136" s="0" t="n">
        <f aca="false">VALUE(LEFT(A3136,4))</f>
        <v>2023</v>
      </c>
      <c r="C3136" s="0" t="str">
        <f aca="false">"FY"&amp;IF(VALUE(MID(A3136,6,2))&gt;=4,VALUE(LEFT(A3136,4)),VALUE(LEFT(A3136,4))-1)&amp;"-"&amp;TEXT(MOD(IF(VALUE(MID(A3136,6,2))&gt;=4,VALUE(LEFT(A3136,4)),VALUE(LEFT(A3136,4))-1)+1,100),"00")</f>
        <v>FY2023-24</v>
      </c>
      <c r="D3136" s="0" t="s">
        <v>46</v>
      </c>
      <c r="E3136" s="0" t="s">
        <v>46</v>
      </c>
      <c r="F3136" s="0" t="str">
        <f aca="false">INDEX(Mapping!$B$2:$B$465,MATCH(E3136,Mapping!$A$2:$A$465,0))</f>
        <v>CHHATTISGARH</v>
      </c>
      <c r="G3136" s="0" t="str">
        <f aca="false">INDEX(Mapping!$C$2:$C$465,MATCH(E3136,Mapping!$A$2:$A$465,0))</f>
        <v>CHHATTISGARH</v>
      </c>
      <c r="H3136" s="2" t="n">
        <v>212.99</v>
      </c>
      <c r="I3136" s="3" t="n">
        <v>5.46</v>
      </c>
    </row>
    <row r="3137" customFormat="false" ht="15" hidden="false" customHeight="false" outlineLevel="0" collapsed="false">
      <c r="A3137" s="0" t="s">
        <v>546</v>
      </c>
      <c r="B3137" s="0" t="n">
        <f aca="false">VALUE(LEFT(A3137,4))</f>
        <v>2023</v>
      </c>
      <c r="C3137" s="0" t="str">
        <f aca="false">"FY"&amp;IF(VALUE(MID(A3137,6,2))&gt;=4,VALUE(LEFT(A3137,4)),VALUE(LEFT(A3137,4))-1)&amp;"-"&amp;TEXT(MOD(IF(VALUE(MID(A3137,6,2))&gt;=4,VALUE(LEFT(A3137,4)),VALUE(LEFT(A3137,4))-1)+1,100),"00")</f>
        <v>FY2023-24</v>
      </c>
      <c r="D3137" s="0" t="s">
        <v>53</v>
      </c>
      <c r="E3137" s="0" t="s">
        <v>53</v>
      </c>
      <c r="F3137" s="0" t="str">
        <f aca="false">INDEX(Mapping!$B$2:$B$465,MATCH(E3137,Mapping!$A$2:$A$465,0))</f>
        <v>HIMACHAL PRADESH</v>
      </c>
      <c r="G3137" s="0" t="str">
        <f aca="false">INDEX(Mapping!$C$2:$C$465,MATCH(E3137,Mapping!$A$2:$A$465,0))</f>
        <v>HIMACHAL PRADESH</v>
      </c>
      <c r="H3137" s="2" t="n">
        <v>130.98</v>
      </c>
      <c r="I3137" s="3" t="n">
        <v>3.36</v>
      </c>
    </row>
    <row r="3138" customFormat="false" ht="15" hidden="false" customHeight="false" outlineLevel="0" collapsed="false">
      <c r="A3138" s="0" t="s">
        <v>546</v>
      </c>
      <c r="B3138" s="0" t="n">
        <f aca="false">VALUE(LEFT(A3138,4))</f>
        <v>2023</v>
      </c>
      <c r="C3138" s="0" t="str">
        <f aca="false">"FY"&amp;IF(VALUE(MID(A3138,6,2))&gt;=4,VALUE(LEFT(A3138,4)),VALUE(LEFT(A3138,4))-1)&amp;"-"&amp;TEXT(MOD(IF(VALUE(MID(A3138,6,2))&gt;=4,VALUE(LEFT(A3138,4)),VALUE(LEFT(A3138,4))-1)+1,100),"00")</f>
        <v>FY2023-24</v>
      </c>
      <c r="D3138" s="0" t="s">
        <v>84</v>
      </c>
      <c r="E3138" s="0" t="s">
        <v>84</v>
      </c>
      <c r="F3138" s="0" t="str">
        <f aca="false">INDEX(Mapping!$B$2:$B$465,MATCH(E3138,Mapping!$A$2:$A$465,0))</f>
        <v>DB POWER</v>
      </c>
      <c r="G3138" s="0" t="str">
        <f aca="false">INDEX(Mapping!$C$2:$C$465,MATCH(E3138,Mapping!$A$2:$A$465,0))</f>
        <v>DB POWER</v>
      </c>
      <c r="H3138" s="2" t="n">
        <v>122</v>
      </c>
      <c r="I3138" s="3" t="n">
        <v>3.13</v>
      </c>
    </row>
    <row r="3139" customFormat="false" ht="15" hidden="false" customHeight="false" outlineLevel="0" collapsed="false">
      <c r="A3139" s="0" t="s">
        <v>546</v>
      </c>
      <c r="B3139" s="0" t="n">
        <f aca="false">VALUE(LEFT(A3139,4))</f>
        <v>2023</v>
      </c>
      <c r="C3139" s="0" t="str">
        <f aca="false">"FY"&amp;IF(VALUE(MID(A3139,6,2))&gt;=4,VALUE(LEFT(A3139,4)),VALUE(LEFT(A3139,4))-1)&amp;"-"&amp;TEXT(MOD(IF(VALUE(MID(A3139,6,2))&gt;=4,VALUE(LEFT(A3139,4)),VALUE(LEFT(A3139,4))-1)+1,100),"00")</f>
        <v>FY2023-24</v>
      </c>
      <c r="D3139" s="0" t="s">
        <v>42</v>
      </c>
      <c r="E3139" s="0" t="s">
        <v>42</v>
      </c>
      <c r="F3139" s="0" t="str">
        <f aca="false">INDEX(Mapping!$B$2:$B$465,MATCH(E3139,Mapping!$A$2:$A$465,0))</f>
        <v>PUNJAB</v>
      </c>
      <c r="G3139" s="0" t="str">
        <f aca="false">INDEX(Mapping!$C$2:$C$465,MATCH(E3139,Mapping!$A$2:$A$465,0))</f>
        <v>PUNJAB</v>
      </c>
      <c r="H3139" s="2" t="n">
        <v>117.72</v>
      </c>
      <c r="I3139" s="3" t="n">
        <v>3.02</v>
      </c>
    </row>
    <row r="3140" customFormat="false" ht="15" hidden="false" customHeight="false" outlineLevel="0" collapsed="false">
      <c r="A3140" s="0" t="s">
        <v>546</v>
      </c>
      <c r="B3140" s="0" t="n">
        <f aca="false">VALUE(LEFT(A3140,4))</f>
        <v>2023</v>
      </c>
      <c r="C3140" s="0" t="str">
        <f aca="false">"FY"&amp;IF(VALUE(MID(A3140,6,2))&gt;=4,VALUE(LEFT(A3140,4)),VALUE(LEFT(A3140,4))-1)&amp;"-"&amp;TEXT(MOD(IF(VALUE(MID(A3140,6,2))&gt;=4,VALUE(LEFT(A3140,4)),VALUE(LEFT(A3140,4))-1)+1,100),"00")</f>
        <v>FY2023-24</v>
      </c>
      <c r="D3140" s="0" t="s">
        <v>145</v>
      </c>
      <c r="E3140" s="0" t="s">
        <v>145</v>
      </c>
      <c r="F3140" s="0" t="str">
        <f aca="false">INDEX(Mapping!$B$2:$B$465,MATCH(E3140,Mapping!$A$2:$A$465,0))</f>
        <v>JSPL - DCPP</v>
      </c>
      <c r="G3140" s="0" t="str">
        <f aca="false">INDEX(Mapping!$C$2:$C$465,MATCH(E3140,Mapping!$A$2:$A$465,0))</f>
        <v>JSPL</v>
      </c>
      <c r="H3140" s="2" t="n">
        <v>116.46</v>
      </c>
      <c r="I3140" s="3" t="n">
        <v>2.99</v>
      </c>
    </row>
    <row r="3141" customFormat="false" ht="15" hidden="false" customHeight="false" outlineLevel="0" collapsed="false">
      <c r="A3141" s="0" t="s">
        <v>546</v>
      </c>
      <c r="B3141" s="0" t="n">
        <f aca="false">VALUE(LEFT(A3141,4))</f>
        <v>2023</v>
      </c>
      <c r="C3141" s="0" t="str">
        <f aca="false">"FY"&amp;IF(VALUE(MID(A3141,6,2))&gt;=4,VALUE(LEFT(A3141,4)),VALUE(LEFT(A3141,4))-1)&amp;"-"&amp;TEXT(MOD(IF(VALUE(MID(A3141,6,2))&gt;=4,VALUE(LEFT(A3141,4)),VALUE(LEFT(A3141,4))-1)+1,100),"00")</f>
        <v>FY2023-24</v>
      </c>
      <c r="D3141" s="0" t="s">
        <v>89</v>
      </c>
      <c r="E3141" s="0" t="s">
        <v>89</v>
      </c>
      <c r="F3141" s="0" t="str">
        <f aca="false">INDEX(Mapping!$B$2:$B$465,MATCH(E3141,Mapping!$A$2:$A$465,0))</f>
        <v>MB POWER (MP)</v>
      </c>
      <c r="G3141" s="0" t="str">
        <f aca="false">INDEX(Mapping!$C$2:$C$465,MATCH(E3141,Mapping!$A$2:$A$465,0))</f>
        <v>MB POWER (MP)</v>
      </c>
      <c r="H3141" s="2" t="n">
        <v>111.67</v>
      </c>
      <c r="I3141" s="3" t="n">
        <v>2.86</v>
      </c>
    </row>
    <row r="3142" customFormat="false" ht="15" hidden="false" customHeight="false" outlineLevel="0" collapsed="false">
      <c r="A3142" s="0" t="s">
        <v>546</v>
      </c>
      <c r="B3142" s="0" t="n">
        <f aca="false">VALUE(LEFT(A3142,4))</f>
        <v>2023</v>
      </c>
      <c r="C3142" s="0" t="str">
        <f aca="false">"FY"&amp;IF(VALUE(MID(A3142,6,2))&gt;=4,VALUE(LEFT(A3142,4)),VALUE(LEFT(A3142,4))-1)&amp;"-"&amp;TEXT(MOD(IF(VALUE(MID(A3142,6,2))&gt;=4,VALUE(LEFT(A3142,4)),VALUE(LEFT(A3142,4))-1)+1,100),"00")</f>
        <v>FY2023-24</v>
      </c>
      <c r="D3142" s="0" t="s">
        <v>37</v>
      </c>
      <c r="E3142" s="0" t="s">
        <v>37</v>
      </c>
      <c r="F3142" s="0" t="str">
        <f aca="false">INDEX(Mapping!$B$2:$B$465,MATCH(E3142,Mapping!$A$2:$A$465,0))</f>
        <v>MAHARASHTRA</v>
      </c>
      <c r="G3142" s="0" t="str">
        <f aca="false">INDEX(Mapping!$C$2:$C$465,MATCH(E3142,Mapping!$A$2:$A$465,0))</f>
        <v>MAHARASHTRA</v>
      </c>
      <c r="H3142" s="2" t="n">
        <v>108.58</v>
      </c>
      <c r="I3142" s="3" t="n">
        <v>2.79</v>
      </c>
    </row>
    <row r="3143" customFormat="false" ht="15" hidden="false" customHeight="false" outlineLevel="0" collapsed="false">
      <c r="A3143" s="0" t="s">
        <v>546</v>
      </c>
      <c r="B3143" s="0" t="n">
        <f aca="false">VALUE(LEFT(A3143,4))</f>
        <v>2023</v>
      </c>
      <c r="C3143" s="0" t="str">
        <f aca="false">"FY"&amp;IF(VALUE(MID(A3143,6,2))&gt;=4,VALUE(LEFT(A3143,4)),VALUE(LEFT(A3143,4))-1)&amp;"-"&amp;TEXT(MOD(IF(VALUE(MID(A3143,6,2))&gt;=4,VALUE(LEFT(A3143,4)),VALUE(LEFT(A3143,4))-1)+1,100),"00")</f>
        <v>FY2023-24</v>
      </c>
      <c r="D3143" s="0" t="s">
        <v>230</v>
      </c>
      <c r="E3143" s="0" t="s">
        <v>230</v>
      </c>
      <c r="F3143" s="0" t="str">
        <f aca="false">INDEX(Mapping!$B$2:$B$465,MATCH(E3143,Mapping!$A$2:$A$465,0))</f>
        <v>ADANI_WIND</v>
      </c>
      <c r="G3143" s="0" t="str">
        <f aca="false">INDEX(Mapping!$C$2:$C$465,MATCH(E3143,Mapping!$A$2:$A$465,0))</f>
        <v>ADANI GREEN ENERGY (ALL SPVs)</v>
      </c>
      <c r="H3143" s="2" t="n">
        <v>80.55</v>
      </c>
      <c r="I3143" s="3" t="n">
        <v>2.07</v>
      </c>
    </row>
    <row r="3144" customFormat="false" ht="15" hidden="false" customHeight="false" outlineLevel="0" collapsed="false">
      <c r="A3144" s="0" t="s">
        <v>546</v>
      </c>
      <c r="B3144" s="0" t="n">
        <f aca="false">VALUE(LEFT(A3144,4))</f>
        <v>2023</v>
      </c>
      <c r="C3144" s="0" t="str">
        <f aca="false">"FY"&amp;IF(VALUE(MID(A3144,6,2))&gt;=4,VALUE(LEFT(A3144,4)),VALUE(LEFT(A3144,4))-1)&amp;"-"&amp;TEXT(MOD(IF(VALUE(MID(A3144,6,2))&gt;=4,VALUE(LEFT(A3144,4)),VALUE(LEFT(A3144,4))-1)+1,100),"00")</f>
        <v>FY2023-24</v>
      </c>
      <c r="D3144" s="0" t="s">
        <v>40</v>
      </c>
      <c r="E3144" s="0" t="s">
        <v>40</v>
      </c>
      <c r="F3144" s="0" t="str">
        <f aca="false">INDEX(Mapping!$B$2:$B$465,MATCH(E3144,Mapping!$A$2:$A$465,0))</f>
        <v>TAMIL NADU</v>
      </c>
      <c r="G3144" s="0" t="str">
        <f aca="false">INDEX(Mapping!$C$2:$C$465,MATCH(E3144,Mapping!$A$2:$A$465,0))</f>
        <v>TAMIL NADU</v>
      </c>
      <c r="H3144" s="2" t="n">
        <v>71.92</v>
      </c>
      <c r="I3144" s="3" t="n">
        <v>1.84</v>
      </c>
    </row>
    <row r="3145" customFormat="false" ht="15" hidden="false" customHeight="false" outlineLevel="0" collapsed="false">
      <c r="A3145" s="0" t="s">
        <v>546</v>
      </c>
      <c r="B3145" s="0" t="n">
        <f aca="false">VALUE(LEFT(A3145,4))</f>
        <v>2023</v>
      </c>
      <c r="C3145" s="0" t="str">
        <f aca="false">"FY"&amp;IF(VALUE(MID(A3145,6,2))&gt;=4,VALUE(LEFT(A3145,4)),VALUE(LEFT(A3145,4))-1)&amp;"-"&amp;TEXT(MOD(IF(VALUE(MID(A3145,6,2))&gt;=4,VALUE(LEFT(A3145,4)),VALUE(LEFT(A3145,4))-1)+1,100),"00")</f>
        <v>FY2023-24</v>
      </c>
      <c r="D3145" s="0" t="s">
        <v>44</v>
      </c>
      <c r="E3145" s="0" t="s">
        <v>44</v>
      </c>
      <c r="F3145" s="0" t="str">
        <f aca="false">INDEX(Mapping!$B$2:$B$465,MATCH(E3145,Mapping!$A$2:$A$465,0))</f>
        <v>HARYANA</v>
      </c>
      <c r="G3145" s="0" t="str">
        <f aca="false">INDEX(Mapping!$C$2:$C$465,MATCH(E3145,Mapping!$A$2:$A$465,0))</f>
        <v>HARYANA</v>
      </c>
      <c r="H3145" s="2" t="n">
        <v>62.59</v>
      </c>
      <c r="I3145" s="3" t="n">
        <v>1.61</v>
      </c>
    </row>
    <row r="3146" customFormat="false" ht="15" hidden="false" customHeight="false" outlineLevel="0" collapsed="false">
      <c r="A3146" s="0" t="s">
        <v>546</v>
      </c>
      <c r="B3146" s="0" t="n">
        <f aca="false">VALUE(LEFT(A3146,4))</f>
        <v>2023</v>
      </c>
      <c r="C3146" s="0" t="str">
        <f aca="false">"FY"&amp;IF(VALUE(MID(A3146,6,2))&gt;=4,VALUE(LEFT(A3146,4)),VALUE(LEFT(A3146,4))-1)&amp;"-"&amp;TEXT(MOD(IF(VALUE(MID(A3146,6,2))&gt;=4,VALUE(LEFT(A3146,4)),VALUE(LEFT(A3146,4))-1)+1,100),"00")</f>
        <v>FY2023-24</v>
      </c>
      <c r="D3146" s="0" t="s">
        <v>47</v>
      </c>
      <c r="E3146" s="0" t="s">
        <v>47</v>
      </c>
      <c r="F3146" s="0" t="str">
        <f aca="false">INDEX(Mapping!$B$2:$B$465,MATCH(E3146,Mapping!$A$2:$A$465,0))</f>
        <v>KARNATAKA</v>
      </c>
      <c r="G3146" s="0" t="str">
        <f aca="false">INDEX(Mapping!$C$2:$C$465,MATCH(E3146,Mapping!$A$2:$A$465,0))</f>
        <v>KARNATAKA</v>
      </c>
      <c r="H3146" s="2" t="n">
        <v>62.48</v>
      </c>
      <c r="I3146" s="3" t="n">
        <v>1.6</v>
      </c>
    </row>
    <row r="3147" customFormat="false" ht="15" hidden="false" customHeight="false" outlineLevel="0" collapsed="false">
      <c r="A3147" s="0" t="s">
        <v>546</v>
      </c>
      <c r="B3147" s="0" t="n">
        <f aca="false">VALUE(LEFT(A3147,4))</f>
        <v>2023</v>
      </c>
      <c r="C3147" s="0" t="str">
        <f aca="false">"FY"&amp;IF(VALUE(MID(A3147,6,2))&gt;=4,VALUE(LEFT(A3147,4)),VALUE(LEFT(A3147,4))-1)&amp;"-"&amp;TEXT(MOD(IF(VALUE(MID(A3147,6,2))&gt;=4,VALUE(LEFT(A3147,4)),VALUE(LEFT(A3147,4))-1)+1,100),"00")</f>
        <v>FY2023-24</v>
      </c>
      <c r="D3147" s="0" t="s">
        <v>31</v>
      </c>
      <c r="E3147" s="0" t="s">
        <v>31</v>
      </c>
      <c r="F3147" s="0" t="str">
        <f aca="false">INDEX(Mapping!$B$2:$B$465,MATCH(E3147,Mapping!$A$2:$A$465,0))</f>
        <v>GUJARAT</v>
      </c>
      <c r="G3147" s="0" t="str">
        <f aca="false">INDEX(Mapping!$C$2:$C$465,MATCH(E3147,Mapping!$A$2:$A$465,0))</f>
        <v>GUJARAT</v>
      </c>
      <c r="H3147" s="2" t="n">
        <v>62.11</v>
      </c>
      <c r="I3147" s="3" t="n">
        <v>1.59</v>
      </c>
    </row>
    <row r="3148" customFormat="false" ht="15" hidden="false" customHeight="false" outlineLevel="0" collapsed="false">
      <c r="A3148" s="0" t="s">
        <v>546</v>
      </c>
      <c r="B3148" s="0" t="n">
        <f aca="false">VALUE(LEFT(A3148,4))</f>
        <v>2023</v>
      </c>
      <c r="C3148" s="0" t="str">
        <f aca="false">"FY"&amp;IF(VALUE(MID(A3148,6,2))&gt;=4,VALUE(LEFT(A3148,4)),VALUE(LEFT(A3148,4))-1)&amp;"-"&amp;TEXT(MOD(IF(VALUE(MID(A3148,6,2))&gt;=4,VALUE(LEFT(A3148,4)),VALUE(LEFT(A3148,4))-1)+1,100),"00")</f>
        <v>FY2023-24</v>
      </c>
      <c r="D3148" s="0" t="s">
        <v>122</v>
      </c>
      <c r="E3148" s="0" t="s">
        <v>122</v>
      </c>
      <c r="F3148" s="0" t="str">
        <f aca="false">INDEX(Mapping!$B$2:$B$465,MATCH(E3148,Mapping!$A$2:$A$465,0))</f>
        <v>KARCHAM WANGTOO HEP</v>
      </c>
      <c r="G3148" s="0" t="str">
        <f aca="false">INDEX(Mapping!$C$2:$C$465,MATCH(E3148,Mapping!$A$2:$A$465,0))</f>
        <v>KARCHAM WANGTOO HEP</v>
      </c>
      <c r="H3148" s="2" t="n">
        <v>61.17</v>
      </c>
      <c r="I3148" s="3" t="n">
        <v>1.57</v>
      </c>
    </row>
    <row r="3149" customFormat="false" ht="15" hidden="false" customHeight="false" outlineLevel="0" collapsed="false">
      <c r="A3149" s="0" t="s">
        <v>546</v>
      </c>
      <c r="B3149" s="0" t="n">
        <f aca="false">VALUE(LEFT(A3149,4))</f>
        <v>2023</v>
      </c>
      <c r="C3149" s="0" t="str">
        <f aca="false">"FY"&amp;IF(VALUE(MID(A3149,6,2))&gt;=4,VALUE(LEFT(A3149,4)),VALUE(LEFT(A3149,4))-1)&amp;"-"&amp;TEXT(MOD(IF(VALUE(MID(A3149,6,2))&gt;=4,VALUE(LEFT(A3149,4)),VALUE(LEFT(A3149,4))-1)+1,100),"00")</f>
        <v>FY2023-24</v>
      </c>
      <c r="D3149" s="0" t="s">
        <v>152</v>
      </c>
      <c r="E3149" s="0" t="s">
        <v>152</v>
      </c>
      <c r="F3149" s="0" t="str">
        <f aca="false">INDEX(Mapping!$B$2:$B$465,MATCH(E3149,Mapping!$A$2:$A$465,0))</f>
        <v>CHANDIGARH</v>
      </c>
      <c r="G3149" s="0" t="str">
        <f aca="false">INDEX(Mapping!$C$2:$C$465,MATCH(E3149,Mapping!$A$2:$A$465,0))</f>
        <v>CHANDIGARH</v>
      </c>
      <c r="H3149" s="2" t="n">
        <v>54.71</v>
      </c>
      <c r="I3149" s="3" t="n">
        <v>1.4</v>
      </c>
    </row>
    <row r="3150" customFormat="false" ht="15" hidden="false" customHeight="false" outlineLevel="0" collapsed="false">
      <c r="A3150" s="0" t="s">
        <v>546</v>
      </c>
      <c r="B3150" s="0" t="n">
        <f aca="false">VALUE(LEFT(A3150,4))</f>
        <v>2023</v>
      </c>
      <c r="C3150" s="0" t="str">
        <f aca="false">"FY"&amp;IF(VALUE(MID(A3150,6,2))&gt;=4,VALUE(LEFT(A3150,4)),VALUE(LEFT(A3150,4))-1)&amp;"-"&amp;TEXT(MOD(IF(VALUE(MID(A3150,6,2))&gt;=4,VALUE(LEFT(A3150,4)),VALUE(LEFT(A3150,4))-1)+1,100),"00")</f>
        <v>FY2023-24</v>
      </c>
      <c r="D3150" s="0" t="s">
        <v>57</v>
      </c>
      <c r="E3150" s="0" t="s">
        <v>57</v>
      </c>
      <c r="F3150" s="0" t="str">
        <f aca="false">INDEX(Mapping!$B$2:$B$465,MATCH(E3150,Mapping!$A$2:$A$465,0))</f>
        <v>SEIL ENERGY INDIA (EX-SEMBCORP)</v>
      </c>
      <c r="G3150" s="0" t="str">
        <f aca="false">INDEX(Mapping!$C$2:$C$465,MATCH(E3150,Mapping!$A$2:$A$465,0))</f>
        <v>SEIL ENERGY INDIA</v>
      </c>
      <c r="H3150" s="2" t="n">
        <v>54.56</v>
      </c>
      <c r="I3150" s="3" t="n">
        <v>1.4</v>
      </c>
    </row>
    <row r="3151" customFormat="false" ht="15" hidden="false" customHeight="false" outlineLevel="0" collapsed="false">
      <c r="A3151" s="0" t="s">
        <v>546</v>
      </c>
      <c r="B3151" s="0" t="n">
        <f aca="false">VALUE(LEFT(A3151,4))</f>
        <v>2023</v>
      </c>
      <c r="C3151" s="0" t="str">
        <f aca="false">"FY"&amp;IF(VALUE(MID(A3151,6,2))&gt;=4,VALUE(LEFT(A3151,4)),VALUE(LEFT(A3151,4))-1)&amp;"-"&amp;TEXT(MOD(IF(VALUE(MID(A3151,6,2))&gt;=4,VALUE(LEFT(A3151,4)),VALUE(LEFT(A3151,4))-1)+1,100),"00")</f>
        <v>FY2023-24</v>
      </c>
      <c r="D3151" s="0" t="s">
        <v>35</v>
      </c>
      <c r="E3151" s="0" t="s">
        <v>35</v>
      </c>
      <c r="F3151" s="0" t="str">
        <f aca="false">INDEX(Mapping!$B$2:$B$465,MATCH(E3151,Mapping!$A$2:$A$465,0))</f>
        <v>TELANGANA</v>
      </c>
      <c r="G3151" s="0" t="str">
        <f aca="false">INDEX(Mapping!$C$2:$C$465,MATCH(E3151,Mapping!$A$2:$A$465,0))</f>
        <v>TELANGANA</v>
      </c>
      <c r="H3151" s="2" t="n">
        <v>48.06</v>
      </c>
      <c r="I3151" s="3" t="n">
        <v>1.23</v>
      </c>
    </row>
    <row r="3152" customFormat="false" ht="15" hidden="false" customHeight="false" outlineLevel="0" collapsed="false">
      <c r="A3152" s="0" t="s">
        <v>546</v>
      </c>
      <c r="B3152" s="0" t="n">
        <f aca="false">VALUE(LEFT(A3152,4))</f>
        <v>2023</v>
      </c>
      <c r="C3152" s="0" t="str">
        <f aca="false">"FY"&amp;IF(VALUE(MID(A3152,6,2))&gt;=4,VALUE(LEFT(A3152,4)),VALUE(LEFT(A3152,4))-1)&amp;"-"&amp;TEXT(MOD(IF(VALUE(MID(A3152,6,2))&gt;=4,VALUE(LEFT(A3152,4)),VALUE(LEFT(A3152,4))-1)+1,100),"00")</f>
        <v>FY2023-24</v>
      </c>
      <c r="D3152" s="0" t="s">
        <v>252</v>
      </c>
      <c r="E3152" s="0" t="s">
        <v>252</v>
      </c>
      <c r="F3152" s="0" t="str">
        <f aca="false">INDEX(Mapping!$B$2:$B$465,MATCH(E3152,Mapping!$A$2:$A$465,0))</f>
        <v>NTPC STATIONS</v>
      </c>
      <c r="G3152" s="0" t="str">
        <f aca="false">INDEX(Mapping!$C$2:$C$465,MATCH(E3152,Mapping!$A$2:$A$465,0))</f>
        <v>NTPC GROUP</v>
      </c>
      <c r="H3152" s="2" t="n">
        <v>41.21</v>
      </c>
      <c r="I3152" s="3" t="n">
        <v>1.06</v>
      </c>
    </row>
    <row r="3153" customFormat="false" ht="15" hidden="false" customHeight="false" outlineLevel="0" collapsed="false">
      <c r="A3153" s="0" t="s">
        <v>546</v>
      </c>
      <c r="B3153" s="0" t="n">
        <f aca="false">VALUE(LEFT(A3153,4))</f>
        <v>2023</v>
      </c>
      <c r="C3153" s="0" t="str">
        <f aca="false">"FY"&amp;IF(VALUE(MID(A3153,6,2))&gt;=4,VALUE(LEFT(A3153,4)),VALUE(LEFT(A3153,4))-1)&amp;"-"&amp;TEXT(MOD(IF(VALUE(MID(A3153,6,2))&gt;=4,VALUE(LEFT(A3153,4)),VALUE(LEFT(A3153,4))-1)+1,100),"00")</f>
        <v>FY2023-24</v>
      </c>
      <c r="D3153" s="0" t="s">
        <v>65</v>
      </c>
      <c r="E3153" s="0" t="s">
        <v>65</v>
      </c>
      <c r="F3153" s="0" t="str">
        <f aca="false">INDEX(Mapping!$B$2:$B$465,MATCH(E3153,Mapping!$A$2:$A$465,0))</f>
        <v>JAYPEE NIGRIE STPP</v>
      </c>
      <c r="G3153" s="0" t="str">
        <f aca="false">INDEX(Mapping!$C$2:$C$465,MATCH(E3153,Mapping!$A$2:$A$465,0))</f>
        <v>JAYPEE NIGRIE STPP</v>
      </c>
      <c r="H3153" s="2" t="n">
        <v>41.17</v>
      </c>
      <c r="I3153" s="3" t="n">
        <v>1.06</v>
      </c>
    </row>
    <row r="3154" customFormat="false" ht="15" hidden="false" customHeight="false" outlineLevel="0" collapsed="false">
      <c r="A3154" s="0" t="s">
        <v>546</v>
      </c>
      <c r="B3154" s="0" t="n">
        <f aca="false">VALUE(LEFT(A3154,4))</f>
        <v>2023</v>
      </c>
      <c r="C3154" s="0" t="str">
        <f aca="false">"FY"&amp;IF(VALUE(MID(A3154,6,2))&gt;=4,VALUE(LEFT(A3154,4)),VALUE(LEFT(A3154,4))-1)&amp;"-"&amp;TEXT(MOD(IF(VALUE(MID(A3154,6,2))&gt;=4,VALUE(LEFT(A3154,4)),VALUE(LEFT(A3154,4))-1)+1,100),"00")</f>
        <v>FY2023-24</v>
      </c>
      <c r="D3154" s="0" t="s">
        <v>142</v>
      </c>
      <c r="E3154" s="0" t="s">
        <v>142</v>
      </c>
      <c r="F3154" s="0" t="str">
        <f aca="false">INDEX(Mapping!$B$2:$B$465,MATCH(E3154,Mapping!$A$2:$A$465,0))</f>
        <v>SAINJ HEP</v>
      </c>
      <c r="G3154" s="0" t="str">
        <f aca="false">INDEX(Mapping!$C$2:$C$465,MATCH(E3154,Mapping!$A$2:$A$465,0))</f>
        <v>SAINJ HEP</v>
      </c>
      <c r="H3154" s="2" t="n">
        <v>40.38</v>
      </c>
      <c r="I3154" s="3" t="n">
        <v>1.04</v>
      </c>
    </row>
    <row r="3155" customFormat="false" ht="15" hidden="false" customHeight="false" outlineLevel="0" collapsed="false">
      <c r="A3155" s="0" t="s">
        <v>546</v>
      </c>
      <c r="B3155" s="0" t="n">
        <f aca="false">VALUE(LEFT(A3155,4))</f>
        <v>2023</v>
      </c>
      <c r="C3155" s="0" t="str">
        <f aca="false">"FY"&amp;IF(VALUE(MID(A3155,6,2))&gt;=4,VALUE(LEFT(A3155,4)),VALUE(LEFT(A3155,4))-1)&amp;"-"&amp;TEXT(MOD(IF(VALUE(MID(A3155,6,2))&gt;=4,VALUE(LEFT(A3155,4)),VALUE(LEFT(A3155,4))-1)+1,100),"00")</f>
        <v>FY2023-24</v>
      </c>
      <c r="D3155" s="0" t="s">
        <v>38</v>
      </c>
      <c r="E3155" s="0" t="s">
        <v>38</v>
      </c>
      <c r="F3155" s="0" t="str">
        <f aca="false">INDEX(Mapping!$B$2:$B$465,MATCH(E3155,Mapping!$A$2:$A$465,0))</f>
        <v>ANDHRA PRADESH</v>
      </c>
      <c r="G3155" s="0" t="str">
        <f aca="false">INDEX(Mapping!$C$2:$C$465,MATCH(E3155,Mapping!$A$2:$A$465,0))</f>
        <v>ANDHRA PRADESH</v>
      </c>
      <c r="H3155" s="2" t="n">
        <v>36.17</v>
      </c>
      <c r="I3155" s="3" t="n">
        <v>0.93</v>
      </c>
    </row>
    <row r="3156" customFormat="false" ht="15" hidden="false" customHeight="false" outlineLevel="0" collapsed="false">
      <c r="A3156" s="0" t="s">
        <v>546</v>
      </c>
      <c r="B3156" s="0" t="n">
        <f aca="false">VALUE(LEFT(A3156,4))</f>
        <v>2023</v>
      </c>
      <c r="C3156" s="0" t="str">
        <f aca="false">"FY"&amp;IF(VALUE(MID(A3156,6,2))&gt;=4,VALUE(LEFT(A3156,4)),VALUE(LEFT(A3156,4))-1)&amp;"-"&amp;TEXT(MOD(IF(VALUE(MID(A3156,6,2))&gt;=4,VALUE(LEFT(A3156,4)),VALUE(LEFT(A3156,4))-1)+1,100),"00")</f>
        <v>FY2023-24</v>
      </c>
      <c r="D3156" s="0" t="s">
        <v>232</v>
      </c>
      <c r="E3156" s="0" t="s">
        <v>232</v>
      </c>
      <c r="F3156" s="0" t="str">
        <f aca="false">INDEX(Mapping!$B$2:$B$465,MATCH(E3156,Mapping!$A$2:$A$465,0))</f>
        <v>PUDUCHERRY</v>
      </c>
      <c r="G3156" s="0" t="str">
        <f aca="false">INDEX(Mapping!$C$2:$C$465,MATCH(E3156,Mapping!$A$2:$A$465,0))</f>
        <v>PUDUCHERRY</v>
      </c>
      <c r="H3156" s="2" t="n">
        <v>35.49</v>
      </c>
      <c r="I3156" s="3" t="n">
        <v>0.91</v>
      </c>
    </row>
    <row r="3157" customFormat="false" ht="15" hidden="false" customHeight="false" outlineLevel="0" collapsed="false">
      <c r="A3157" s="0" t="s">
        <v>546</v>
      </c>
      <c r="B3157" s="0" t="n">
        <f aca="false">VALUE(LEFT(A3157,4))</f>
        <v>2023</v>
      </c>
      <c r="C3157" s="0" t="str">
        <f aca="false">"FY"&amp;IF(VALUE(MID(A3157,6,2))&gt;=4,VALUE(LEFT(A3157,4)),VALUE(LEFT(A3157,4))-1)&amp;"-"&amp;TEXT(MOD(IF(VALUE(MID(A3157,6,2))&gt;=4,VALUE(LEFT(A3157,4)),VALUE(LEFT(A3157,4))-1)+1,100),"00")</f>
        <v>FY2023-24</v>
      </c>
      <c r="D3157" s="0" t="s">
        <v>158</v>
      </c>
      <c r="E3157" s="0" t="s">
        <v>158</v>
      </c>
      <c r="F3157" s="0" t="str">
        <f aca="false">INDEX(Mapping!$B$2:$B$465,MATCH(E3157,Mapping!$A$2:$A$465,0))</f>
        <v>TEESTA URJA (TEESTA-III HEP)</v>
      </c>
      <c r="G3157" s="0" t="str">
        <f aca="false">INDEX(Mapping!$C$2:$C$465,MATCH(E3157,Mapping!$A$2:$A$465,0))</f>
        <v>TEESTA URJA (TEESTA-III HEP)</v>
      </c>
      <c r="H3157" s="2" t="n">
        <v>35.11</v>
      </c>
      <c r="I3157" s="3" t="n">
        <v>0.9</v>
      </c>
    </row>
    <row r="3158" customFormat="false" ht="15" hidden="false" customHeight="false" outlineLevel="0" collapsed="false">
      <c r="A3158" s="0" t="s">
        <v>546</v>
      </c>
      <c r="B3158" s="0" t="n">
        <f aca="false">VALUE(LEFT(A3158,4))</f>
        <v>2023</v>
      </c>
      <c r="C3158" s="0" t="str">
        <f aca="false">"FY"&amp;IF(VALUE(MID(A3158,6,2))&gt;=4,VALUE(LEFT(A3158,4)),VALUE(LEFT(A3158,4))-1)&amp;"-"&amp;TEXT(MOD(IF(VALUE(MID(A3158,6,2))&gt;=4,VALUE(LEFT(A3158,4)),VALUE(LEFT(A3158,4))-1)+1,100),"00")</f>
        <v>FY2023-24</v>
      </c>
      <c r="D3158" s="0" t="s">
        <v>67</v>
      </c>
      <c r="E3158" s="0" t="s">
        <v>67</v>
      </c>
      <c r="F3158" s="0" t="str">
        <f aca="false">INDEX(Mapping!$B$2:$B$465,MATCH(E3158,Mapping!$A$2:$A$465,0))</f>
        <v>JINDAL POWER LTD - STAGE 2</v>
      </c>
      <c r="G3158" s="0" t="str">
        <f aca="false">INDEX(Mapping!$C$2:$C$465,MATCH(E3158,Mapping!$A$2:$A$465,0))</f>
        <v>JINDAL POWER LTD (BOTH STAGES)</v>
      </c>
      <c r="H3158" s="2" t="n">
        <v>34.95</v>
      </c>
      <c r="I3158" s="3" t="n">
        <v>0.9</v>
      </c>
    </row>
    <row r="3159" customFormat="false" ht="15" hidden="false" customHeight="false" outlineLevel="0" collapsed="false">
      <c r="A3159" s="0" t="s">
        <v>546</v>
      </c>
      <c r="B3159" s="0" t="n">
        <f aca="false">VALUE(LEFT(A3159,4))</f>
        <v>2023</v>
      </c>
      <c r="C3159" s="0" t="str">
        <f aca="false">"FY"&amp;IF(VALUE(MID(A3159,6,2))&gt;=4,VALUE(LEFT(A3159,4)),VALUE(LEFT(A3159,4))-1)&amp;"-"&amp;TEXT(MOD(IF(VALUE(MID(A3159,6,2))&gt;=4,VALUE(LEFT(A3159,4)),VALUE(LEFT(A3159,4))-1)+1,100),"00")</f>
        <v>FY2023-24</v>
      </c>
      <c r="D3159" s="0" t="s">
        <v>82</v>
      </c>
      <c r="E3159" s="0" t="s">
        <v>82</v>
      </c>
      <c r="F3159" s="0" t="str">
        <f aca="false">INDEX(Mapping!$B$2:$B$465,MATCH(E3159,Mapping!$A$2:$A$465,0))</f>
        <v>JINDAL INDIA THERMAL POWER (JITPL)</v>
      </c>
      <c r="G3159" s="0" t="str">
        <f aca="false">INDEX(Mapping!$C$2:$C$465,MATCH(E3159,Mapping!$A$2:$A$465,0))</f>
        <v>JINDAL INDIA THERMAL POWER (JITPL)</v>
      </c>
      <c r="H3159" s="2" t="n">
        <v>34.06</v>
      </c>
      <c r="I3159" s="3" t="n">
        <v>0.87</v>
      </c>
    </row>
    <row r="3160" customFormat="false" ht="15" hidden="false" customHeight="false" outlineLevel="0" collapsed="false">
      <c r="A3160" s="0" t="s">
        <v>546</v>
      </c>
      <c r="B3160" s="0" t="n">
        <f aca="false">VALUE(LEFT(A3160,4))</f>
        <v>2023</v>
      </c>
      <c r="C3160" s="0" t="str">
        <f aca="false">"FY"&amp;IF(VALUE(MID(A3160,6,2))&gt;=4,VALUE(LEFT(A3160,4)),VALUE(LEFT(A3160,4))-1)&amp;"-"&amp;TEXT(MOD(IF(VALUE(MID(A3160,6,2))&gt;=4,VALUE(LEFT(A3160,4)),VALUE(LEFT(A3160,4))-1)+1,100),"00")</f>
        <v>FY2023-24</v>
      </c>
      <c r="D3160" s="0" t="s">
        <v>128</v>
      </c>
      <c r="E3160" s="0" t="s">
        <v>128</v>
      </c>
      <c r="F3160" s="0" t="str">
        <f aca="false">INDEX(Mapping!$B$2:$B$465,MATCH(E3160,Mapping!$A$2:$A$465,0))</f>
        <v>AD HYDRO POWER</v>
      </c>
      <c r="G3160" s="0" t="str">
        <f aca="false">INDEX(Mapping!$C$2:$C$465,MATCH(E3160,Mapping!$A$2:$A$465,0))</f>
        <v>AD HYDRO POWER</v>
      </c>
      <c r="H3160" s="2" t="n">
        <v>33.52</v>
      </c>
      <c r="I3160" s="3" t="n">
        <v>0.86</v>
      </c>
    </row>
    <row r="3161" customFormat="false" ht="15" hidden="false" customHeight="false" outlineLevel="0" collapsed="false">
      <c r="A3161" s="0" t="s">
        <v>546</v>
      </c>
      <c r="B3161" s="0" t="n">
        <f aca="false">VALUE(LEFT(A3161,4))</f>
        <v>2023</v>
      </c>
      <c r="C3161" s="0" t="str">
        <f aca="false">"FY"&amp;IF(VALUE(MID(A3161,6,2))&gt;=4,VALUE(LEFT(A3161,4)),VALUE(LEFT(A3161,4))-1)&amp;"-"&amp;TEXT(MOD(IF(VALUE(MID(A3161,6,2))&gt;=4,VALUE(LEFT(A3161,4)),VALUE(LEFT(A3161,4))-1)+1,100),"00")</f>
        <v>FY2023-24</v>
      </c>
      <c r="D3161" s="0" t="s">
        <v>114</v>
      </c>
      <c r="E3161" s="0" t="s">
        <v>114</v>
      </c>
      <c r="F3161" s="0" t="str">
        <f aca="false">INDEX(Mapping!$B$2:$B$465,MATCH(E3161,Mapping!$A$2:$A$465,0))</f>
        <v>ADANI POWER - RAIGARH TPP (EX-REGL)</v>
      </c>
      <c r="G3161" s="0" t="str">
        <f aca="false">INDEX(Mapping!$C$2:$C$465,MATCH(E3161,Mapping!$A$2:$A$465,0))</f>
        <v>ADANI POWER (ALL PLANTS)</v>
      </c>
      <c r="H3161" s="2" t="n">
        <v>30.63</v>
      </c>
      <c r="I3161" s="3" t="n">
        <v>0.79</v>
      </c>
    </row>
    <row r="3162" customFormat="false" ht="15" hidden="false" customHeight="false" outlineLevel="0" collapsed="false">
      <c r="A3162" s="0" t="s">
        <v>546</v>
      </c>
      <c r="B3162" s="0" t="n">
        <f aca="false">VALUE(LEFT(A3162,4))</f>
        <v>2023</v>
      </c>
      <c r="C3162" s="0" t="str">
        <f aca="false">"FY"&amp;IF(VALUE(MID(A3162,6,2))&gt;=4,VALUE(LEFT(A3162,4)),VALUE(LEFT(A3162,4))-1)&amp;"-"&amp;TEXT(MOD(IF(VALUE(MID(A3162,6,2))&gt;=4,VALUE(LEFT(A3162,4)),VALUE(LEFT(A3162,4))-1)+1,100),"00")</f>
        <v>FY2023-24</v>
      </c>
      <c r="D3162" s="0" t="s">
        <v>106</v>
      </c>
      <c r="E3162" s="0" t="s">
        <v>106</v>
      </c>
      <c r="F3162" s="0" t="str">
        <f aca="false">INDEX(Mapping!$B$2:$B$465,MATCH(E3162,Mapping!$A$2:$A$465,0))</f>
        <v>ACB (INDIA)</v>
      </c>
      <c r="G3162" s="0" t="str">
        <f aca="false">INDEX(Mapping!$C$2:$C$465,MATCH(E3162,Mapping!$A$2:$A$465,0))</f>
        <v>ACB (INDIA)</v>
      </c>
      <c r="H3162" s="2" t="n">
        <v>30.44</v>
      </c>
      <c r="I3162" s="3" t="n">
        <v>0.78</v>
      </c>
    </row>
    <row r="3163" customFormat="false" ht="15" hidden="false" customHeight="false" outlineLevel="0" collapsed="false">
      <c r="A3163" s="0" t="s">
        <v>546</v>
      </c>
      <c r="B3163" s="0" t="n">
        <f aca="false">VALUE(LEFT(A3163,4))</f>
        <v>2023</v>
      </c>
      <c r="C3163" s="0" t="str">
        <f aca="false">"FY"&amp;IF(VALUE(MID(A3163,6,2))&gt;=4,VALUE(LEFT(A3163,4)),VALUE(LEFT(A3163,4))-1)&amp;"-"&amp;TEXT(MOD(IF(VALUE(MID(A3163,6,2))&gt;=4,VALUE(LEFT(A3163,4)),VALUE(LEFT(A3163,4))-1)+1,100),"00")</f>
        <v>FY2023-24</v>
      </c>
      <c r="D3163" s="0" t="s">
        <v>72</v>
      </c>
      <c r="E3163" s="0" t="s">
        <v>72</v>
      </c>
      <c r="F3163" s="0" t="str">
        <f aca="false">INDEX(Mapping!$B$2:$B$465,MATCH(E3163,Mapping!$A$2:$A$465,0))</f>
        <v>JINDAL POWER LTD - STAGE 1</v>
      </c>
      <c r="G3163" s="0" t="str">
        <f aca="false">INDEX(Mapping!$C$2:$C$465,MATCH(E3163,Mapping!$A$2:$A$465,0))</f>
        <v>JINDAL POWER LTD (BOTH STAGES)</v>
      </c>
      <c r="H3163" s="2" t="n">
        <v>28.44</v>
      </c>
      <c r="I3163" s="3" t="n">
        <v>0.73</v>
      </c>
    </row>
    <row r="3164" customFormat="false" ht="15" hidden="false" customHeight="false" outlineLevel="0" collapsed="false">
      <c r="A3164" s="0" t="s">
        <v>546</v>
      </c>
      <c r="B3164" s="0" t="n">
        <f aca="false">VALUE(LEFT(A3164,4))</f>
        <v>2023</v>
      </c>
      <c r="C3164" s="0" t="str">
        <f aca="false">"FY"&amp;IF(VALUE(MID(A3164,6,2))&gt;=4,VALUE(LEFT(A3164,4)),VALUE(LEFT(A3164,4))-1)&amp;"-"&amp;TEXT(MOD(IF(VALUE(MID(A3164,6,2))&gt;=4,VALUE(LEFT(A3164,4)),VALUE(LEFT(A3164,4))-1)+1,100),"00")</f>
        <v>FY2023-24</v>
      </c>
      <c r="D3164" s="0" t="s">
        <v>79</v>
      </c>
      <c r="E3164" s="0" t="s">
        <v>79</v>
      </c>
      <c r="F3164" s="0" t="str">
        <f aca="false">INDEX(Mapping!$B$2:$B$465,MATCH(E3164,Mapping!$A$2:$A$465,0))</f>
        <v>MAHAN ENERGEN (EX-ESSAR POWER MP)</v>
      </c>
      <c r="G3164" s="0" t="str">
        <f aca="false">INDEX(Mapping!$C$2:$C$465,MATCH(E3164,Mapping!$A$2:$A$465,0))</f>
        <v>ADANI POWER (ALL PLANTS)</v>
      </c>
      <c r="H3164" s="2" t="n">
        <v>25.64</v>
      </c>
      <c r="I3164" s="3" t="n">
        <v>0.66</v>
      </c>
    </row>
    <row r="3165" customFormat="false" ht="15" hidden="false" customHeight="false" outlineLevel="0" collapsed="false">
      <c r="A3165" s="0" t="s">
        <v>546</v>
      </c>
      <c r="B3165" s="0" t="n">
        <f aca="false">VALUE(LEFT(A3165,4))</f>
        <v>2023</v>
      </c>
      <c r="C3165" s="0" t="str">
        <f aca="false">"FY"&amp;IF(VALUE(MID(A3165,6,2))&gt;=4,VALUE(LEFT(A3165,4)),VALUE(LEFT(A3165,4))-1)&amp;"-"&amp;TEXT(MOD(IF(VALUE(MID(A3165,6,2))&gt;=4,VALUE(LEFT(A3165,4)),VALUE(LEFT(A3165,4))-1)+1,100),"00")</f>
        <v>FY2023-24</v>
      </c>
      <c r="D3165" s="0" t="s">
        <v>43</v>
      </c>
      <c r="E3165" s="0" t="s">
        <v>43</v>
      </c>
      <c r="F3165" s="0" t="str">
        <f aca="false">INDEX(Mapping!$B$2:$B$465,MATCH(E3165,Mapping!$A$2:$A$465,0))</f>
        <v>ODISHA</v>
      </c>
      <c r="G3165" s="0" t="str">
        <f aca="false">INDEX(Mapping!$C$2:$C$465,MATCH(E3165,Mapping!$A$2:$A$465,0))</f>
        <v>ODISHA</v>
      </c>
      <c r="H3165" s="2" t="n">
        <v>25.24</v>
      </c>
      <c r="I3165" s="3" t="n">
        <v>0.65</v>
      </c>
    </row>
    <row r="3166" customFormat="false" ht="15" hidden="false" customHeight="false" outlineLevel="0" collapsed="false">
      <c r="A3166" s="0" t="s">
        <v>546</v>
      </c>
      <c r="B3166" s="0" t="n">
        <f aca="false">VALUE(LEFT(A3166,4))</f>
        <v>2023</v>
      </c>
      <c r="C3166" s="0" t="str">
        <f aca="false">"FY"&amp;IF(VALUE(MID(A3166,6,2))&gt;=4,VALUE(LEFT(A3166,4)),VALUE(LEFT(A3166,4))-1)&amp;"-"&amp;TEXT(MOD(IF(VALUE(MID(A3166,6,2))&gt;=4,VALUE(LEFT(A3166,4)),VALUE(LEFT(A3166,4))-1)+1,100),"00")</f>
        <v>FY2023-24</v>
      </c>
      <c r="D3166" s="0" t="s">
        <v>217</v>
      </c>
      <c r="E3166" s="0" t="s">
        <v>217</v>
      </c>
      <c r="F3166" s="0" t="str">
        <f aca="false">INDEX(Mapping!$B$2:$B$465,MATCH(E3166,Mapping!$A$2:$A$465,0))</f>
        <v>SHREE CEMENT</v>
      </c>
      <c r="G3166" s="0" t="str">
        <f aca="false">INDEX(Mapping!$C$2:$C$465,MATCH(E3166,Mapping!$A$2:$A$465,0))</f>
        <v>SHREE CEMENT</v>
      </c>
      <c r="H3166" s="2" t="n">
        <v>23.63</v>
      </c>
      <c r="I3166" s="3" t="n">
        <v>0.61</v>
      </c>
    </row>
    <row r="3167" customFormat="false" ht="15" hidden="false" customHeight="false" outlineLevel="0" collapsed="false">
      <c r="A3167" s="0" t="s">
        <v>546</v>
      </c>
      <c r="B3167" s="0" t="n">
        <f aca="false">VALUE(LEFT(A3167,4))</f>
        <v>2023</v>
      </c>
      <c r="C3167" s="0" t="str">
        <f aca="false">"FY"&amp;IF(VALUE(MID(A3167,6,2))&gt;=4,VALUE(LEFT(A3167,4)),VALUE(LEFT(A3167,4))-1)&amp;"-"&amp;TEXT(MOD(IF(VALUE(MID(A3167,6,2))&gt;=4,VALUE(LEFT(A3167,4)),VALUE(LEFT(A3167,4))-1)+1,100),"00")</f>
        <v>FY2023-24</v>
      </c>
      <c r="D3167" s="0" t="s">
        <v>94</v>
      </c>
      <c r="E3167" s="0" t="s">
        <v>94</v>
      </c>
      <c r="F3167" s="0" t="str">
        <f aca="false">INDEX(Mapping!$B$2:$B$465,MATCH(E3167,Mapping!$A$2:$A$465,0))</f>
        <v>JHARKHAND</v>
      </c>
      <c r="G3167" s="0" t="str">
        <f aca="false">INDEX(Mapping!$C$2:$C$465,MATCH(E3167,Mapping!$A$2:$A$465,0))</f>
        <v>JHARKHAND</v>
      </c>
      <c r="H3167" s="2" t="n">
        <v>23.29</v>
      </c>
      <c r="I3167" s="3" t="n">
        <v>0.6</v>
      </c>
    </row>
    <row r="3168" customFormat="false" ht="15" hidden="false" customHeight="false" outlineLevel="0" collapsed="false">
      <c r="A3168" s="0" t="s">
        <v>546</v>
      </c>
      <c r="B3168" s="0" t="n">
        <f aca="false">VALUE(LEFT(A3168,4))</f>
        <v>2023</v>
      </c>
      <c r="C3168" s="0" t="str">
        <f aca="false">"FY"&amp;IF(VALUE(MID(A3168,6,2))&gt;=4,VALUE(LEFT(A3168,4)),VALUE(LEFT(A3168,4))-1)&amp;"-"&amp;TEXT(MOD(IF(VALUE(MID(A3168,6,2))&gt;=4,VALUE(LEFT(A3168,4)),VALUE(LEFT(A3168,4))-1)+1,100),"00")</f>
        <v>FY2023-24</v>
      </c>
      <c r="D3168" s="0" t="s">
        <v>56</v>
      </c>
      <c r="E3168" s="0" t="s">
        <v>56</v>
      </c>
      <c r="F3168" s="0" t="str">
        <f aca="false">INDEX(Mapping!$B$2:$B$465,MATCH(E3168,Mapping!$A$2:$A$465,0))</f>
        <v>UTTARAKHAND</v>
      </c>
      <c r="G3168" s="0" t="str">
        <f aca="false">INDEX(Mapping!$C$2:$C$465,MATCH(E3168,Mapping!$A$2:$A$465,0))</f>
        <v>UTTARAKHAND</v>
      </c>
      <c r="H3168" s="2" t="n">
        <v>23.23</v>
      </c>
      <c r="I3168" s="3" t="n">
        <v>0.6</v>
      </c>
    </row>
    <row r="3169" customFormat="false" ht="15" hidden="false" customHeight="false" outlineLevel="0" collapsed="false">
      <c r="A3169" s="0" t="s">
        <v>546</v>
      </c>
      <c r="B3169" s="0" t="n">
        <f aca="false">VALUE(LEFT(A3169,4))</f>
        <v>2023</v>
      </c>
      <c r="C3169" s="0" t="str">
        <f aca="false">"FY"&amp;IF(VALUE(MID(A3169,6,2))&gt;=4,VALUE(LEFT(A3169,4)),VALUE(LEFT(A3169,4))-1)&amp;"-"&amp;TEXT(MOD(IF(VALUE(MID(A3169,6,2))&gt;=4,VALUE(LEFT(A3169,4)),VALUE(LEFT(A3169,4))-1)+1,100),"00")</f>
        <v>FY2023-24</v>
      </c>
      <c r="D3169" s="0" t="s">
        <v>41</v>
      </c>
      <c r="E3169" s="0" t="s">
        <v>41</v>
      </c>
      <c r="F3169" s="0" t="str">
        <f aca="false">INDEX(Mapping!$B$2:$B$465,MATCH(E3169,Mapping!$A$2:$A$465,0))</f>
        <v>RAJASTHAN</v>
      </c>
      <c r="G3169" s="0" t="str">
        <f aca="false">INDEX(Mapping!$C$2:$C$465,MATCH(E3169,Mapping!$A$2:$A$465,0))</f>
        <v>RAJASTHAN</v>
      </c>
      <c r="H3169" s="2" t="n">
        <v>22.66</v>
      </c>
      <c r="I3169" s="3" t="n">
        <v>0.58</v>
      </c>
    </row>
    <row r="3170" customFormat="false" ht="15" hidden="false" customHeight="false" outlineLevel="0" collapsed="false">
      <c r="A3170" s="0" t="s">
        <v>546</v>
      </c>
      <c r="B3170" s="0" t="n">
        <f aca="false">VALUE(LEFT(A3170,4))</f>
        <v>2023</v>
      </c>
      <c r="C3170" s="0" t="str">
        <f aca="false">"FY"&amp;IF(VALUE(MID(A3170,6,2))&gt;=4,VALUE(LEFT(A3170,4)),VALUE(LEFT(A3170,4))-1)&amp;"-"&amp;TEXT(MOD(IF(VALUE(MID(A3170,6,2))&gt;=4,VALUE(LEFT(A3170,4)),VALUE(LEFT(A3170,4))-1)+1,100),"00")</f>
        <v>FY2023-24</v>
      </c>
      <c r="D3170" s="0" t="s">
        <v>103</v>
      </c>
      <c r="E3170" s="0" t="s">
        <v>103</v>
      </c>
      <c r="F3170" s="0" t="str">
        <f aca="false">INDEX(Mapping!$B$2:$B$465,MATCH(E3170,Mapping!$A$2:$A$465,0))</f>
        <v>ADANI POWER - RAIPUR TPP (EX-GMR CHHATTISGARH)</v>
      </c>
      <c r="G3170" s="0" t="str">
        <f aca="false">INDEX(Mapping!$C$2:$C$465,MATCH(E3170,Mapping!$A$2:$A$465,0))</f>
        <v>ADANI POWER (ALL PLANTS)</v>
      </c>
      <c r="H3170" s="2" t="n">
        <v>21.82</v>
      </c>
      <c r="I3170" s="3" t="n">
        <v>0.56</v>
      </c>
    </row>
    <row r="3171" customFormat="false" ht="15" hidden="false" customHeight="false" outlineLevel="0" collapsed="false">
      <c r="A3171" s="0" t="s">
        <v>546</v>
      </c>
      <c r="B3171" s="0" t="n">
        <f aca="false">VALUE(LEFT(A3171,4))</f>
        <v>2023</v>
      </c>
      <c r="C3171" s="0" t="str">
        <f aca="false">"FY"&amp;IF(VALUE(MID(A3171,6,2))&gt;=4,VALUE(LEFT(A3171,4)),VALUE(LEFT(A3171,4))-1)&amp;"-"&amp;TEXT(MOD(IF(VALUE(MID(A3171,6,2))&gt;=4,VALUE(LEFT(A3171,4)),VALUE(LEFT(A3171,4))-1)+1,100),"00")</f>
        <v>FY2023-24</v>
      </c>
      <c r="D3171" s="0" t="s">
        <v>121</v>
      </c>
      <c r="E3171" s="0" t="s">
        <v>121</v>
      </c>
      <c r="F3171" s="0" t="str">
        <f aca="false">INDEX(Mapping!$B$2:$B$465,MATCH(E3171,Mapping!$A$2:$A$465,0))</f>
        <v>MEGHALAYA</v>
      </c>
      <c r="G3171" s="0" t="str">
        <f aca="false">INDEX(Mapping!$C$2:$C$465,MATCH(E3171,Mapping!$A$2:$A$465,0))</f>
        <v>MEGHALAYA</v>
      </c>
      <c r="H3171" s="2" t="n">
        <v>21.56</v>
      </c>
      <c r="I3171" s="3" t="n">
        <v>0.55</v>
      </c>
    </row>
    <row r="3172" customFormat="false" ht="15" hidden="false" customHeight="false" outlineLevel="0" collapsed="false">
      <c r="A3172" s="0" t="s">
        <v>546</v>
      </c>
      <c r="B3172" s="0" t="n">
        <f aca="false">VALUE(LEFT(A3172,4))</f>
        <v>2023</v>
      </c>
      <c r="C3172" s="0" t="str">
        <f aca="false">"FY"&amp;IF(VALUE(MID(A3172,6,2))&gt;=4,VALUE(LEFT(A3172,4)),VALUE(LEFT(A3172,4))-1)&amp;"-"&amp;TEXT(MOD(IF(VALUE(MID(A3172,6,2))&gt;=4,VALUE(LEFT(A3172,4)),VALUE(LEFT(A3172,4))-1)+1,100),"00")</f>
        <v>FY2023-24</v>
      </c>
      <c r="D3172" s="0" t="s">
        <v>155</v>
      </c>
      <c r="E3172" s="0" t="s">
        <v>155</v>
      </c>
      <c r="F3172" s="0" t="str">
        <f aca="false">INDEX(Mapping!$B$2:$B$465,MATCH(E3172,Mapping!$A$2:$A$465,0))</f>
        <v>SKS POWER</v>
      </c>
      <c r="G3172" s="0" t="str">
        <f aca="false">INDEX(Mapping!$C$2:$C$465,MATCH(E3172,Mapping!$A$2:$A$465,0))</f>
        <v>SKS POWER</v>
      </c>
      <c r="H3172" s="2" t="n">
        <v>21.15</v>
      </c>
      <c r="I3172" s="3" t="n">
        <v>0.54</v>
      </c>
    </row>
    <row r="3173" customFormat="false" ht="15" hidden="false" customHeight="false" outlineLevel="0" collapsed="false">
      <c r="A3173" s="0" t="s">
        <v>546</v>
      </c>
      <c r="B3173" s="0" t="n">
        <f aca="false">VALUE(LEFT(A3173,4))</f>
        <v>2023</v>
      </c>
      <c r="C3173" s="0" t="str">
        <f aca="false">"FY"&amp;IF(VALUE(MID(A3173,6,2))&gt;=4,VALUE(LEFT(A3173,4)),VALUE(LEFT(A3173,4))-1)&amp;"-"&amp;TEXT(MOD(IF(VALUE(MID(A3173,6,2))&gt;=4,VALUE(LEFT(A3173,4)),VALUE(LEFT(A3173,4))-1)+1,100),"00")</f>
        <v>FY2023-24</v>
      </c>
      <c r="D3173" s="0" t="s">
        <v>61</v>
      </c>
      <c r="E3173" s="0" t="s">
        <v>61</v>
      </c>
      <c r="F3173" s="0" t="str">
        <f aca="false">INDEX(Mapping!$B$2:$B$465,MATCH(E3173,Mapping!$A$2:$A$465,0))</f>
        <v>ASSAM</v>
      </c>
      <c r="G3173" s="0" t="str">
        <f aca="false">INDEX(Mapping!$C$2:$C$465,MATCH(E3173,Mapping!$A$2:$A$465,0))</f>
        <v>ASSAM</v>
      </c>
      <c r="H3173" s="2" t="n">
        <v>21.05</v>
      </c>
      <c r="I3173" s="3" t="n">
        <v>0.54</v>
      </c>
    </row>
    <row r="3174" customFormat="false" ht="15" hidden="false" customHeight="false" outlineLevel="0" collapsed="false">
      <c r="A3174" s="0" t="s">
        <v>546</v>
      </c>
      <c r="B3174" s="0" t="n">
        <f aca="false">VALUE(LEFT(A3174,4))</f>
        <v>2023</v>
      </c>
      <c r="C3174" s="0" t="str">
        <f aca="false">"FY"&amp;IF(VALUE(MID(A3174,6,2))&gt;=4,VALUE(LEFT(A3174,4)),VALUE(LEFT(A3174,4))-1)&amp;"-"&amp;TEXT(MOD(IF(VALUE(MID(A3174,6,2))&gt;=4,VALUE(LEFT(A3174,4)),VALUE(LEFT(A3174,4))-1)+1,100),"00")</f>
        <v>FY2023-24</v>
      </c>
      <c r="D3174" s="0" t="s">
        <v>39</v>
      </c>
      <c r="E3174" s="0" t="s">
        <v>39</v>
      </c>
      <c r="F3174" s="0" t="str">
        <f aca="false">INDEX(Mapping!$B$2:$B$465,MATCH(E3174,Mapping!$A$2:$A$465,0))</f>
        <v>WEST BENGAL</v>
      </c>
      <c r="G3174" s="0" t="str">
        <f aca="false">INDEX(Mapping!$C$2:$C$465,MATCH(E3174,Mapping!$A$2:$A$465,0))</f>
        <v>WEST BENGAL</v>
      </c>
      <c r="H3174" s="2" t="n">
        <v>18.65</v>
      </c>
      <c r="I3174" s="3" t="n">
        <v>0.48</v>
      </c>
    </row>
    <row r="3175" customFormat="false" ht="15" hidden="false" customHeight="false" outlineLevel="0" collapsed="false">
      <c r="A3175" s="0" t="s">
        <v>546</v>
      </c>
      <c r="B3175" s="0" t="n">
        <f aca="false">VALUE(LEFT(A3175,4))</f>
        <v>2023</v>
      </c>
      <c r="C3175" s="0" t="str">
        <f aca="false">"FY"&amp;IF(VALUE(MID(A3175,6,2))&gt;=4,VALUE(LEFT(A3175,4)),VALUE(LEFT(A3175,4))-1)&amp;"-"&amp;TEXT(MOD(IF(VALUE(MID(A3175,6,2))&gt;=4,VALUE(LEFT(A3175,4)),VALUE(LEFT(A3175,4))-1)+1,100),"00")</f>
        <v>FY2023-24</v>
      </c>
      <c r="D3175" s="0" t="s">
        <v>181</v>
      </c>
      <c r="E3175" s="0" t="s">
        <v>181</v>
      </c>
      <c r="F3175" s="0" t="str">
        <f aca="false">INDEX(Mapping!$B$2:$B$465,MATCH(E3175,Mapping!$A$2:$A$465,0))</f>
        <v>ARUNACHAL PRADESH</v>
      </c>
      <c r="G3175" s="0" t="str">
        <f aca="false">INDEX(Mapping!$C$2:$C$465,MATCH(E3175,Mapping!$A$2:$A$465,0))</f>
        <v>ARUNACHAL PRADESH</v>
      </c>
      <c r="H3175" s="2" t="n">
        <v>18.45</v>
      </c>
      <c r="I3175" s="3" t="n">
        <v>0.47</v>
      </c>
    </row>
    <row r="3176" customFormat="false" ht="15" hidden="false" customHeight="false" outlineLevel="0" collapsed="false">
      <c r="A3176" s="0" t="s">
        <v>546</v>
      </c>
      <c r="B3176" s="0" t="n">
        <f aca="false">VALUE(LEFT(A3176,4))</f>
        <v>2023</v>
      </c>
      <c r="C3176" s="0" t="str">
        <f aca="false">"FY"&amp;IF(VALUE(MID(A3176,6,2))&gt;=4,VALUE(LEFT(A3176,4)),VALUE(LEFT(A3176,4))-1)&amp;"-"&amp;TEXT(MOD(IF(VALUE(MID(A3176,6,2))&gt;=4,VALUE(LEFT(A3176,4)),VALUE(LEFT(A3176,4))-1)+1,100),"00")</f>
        <v>FY2023-24</v>
      </c>
      <c r="D3176" s="0" t="s">
        <v>154</v>
      </c>
      <c r="E3176" s="0" t="s">
        <v>154</v>
      </c>
      <c r="F3176" s="0" t="str">
        <f aca="false">INDEX(Mapping!$B$2:$B$465,MATCH(E3176,Mapping!$A$2:$A$465,0))</f>
        <v>DVC</v>
      </c>
      <c r="G3176" s="0" t="str">
        <f aca="false">INDEX(Mapping!$C$2:$C$465,MATCH(E3176,Mapping!$A$2:$A$465,0))</f>
        <v>DVC</v>
      </c>
      <c r="H3176" s="2" t="n">
        <v>16.03</v>
      </c>
      <c r="I3176" s="3" t="n">
        <v>0.41</v>
      </c>
    </row>
    <row r="3177" customFormat="false" ht="15" hidden="false" customHeight="false" outlineLevel="0" collapsed="false">
      <c r="A3177" s="0" t="s">
        <v>546</v>
      </c>
      <c r="B3177" s="0" t="n">
        <f aca="false">VALUE(LEFT(A3177,4))</f>
        <v>2023</v>
      </c>
      <c r="C3177" s="0" t="str">
        <f aca="false">"FY"&amp;IF(VALUE(MID(A3177,6,2))&gt;=4,VALUE(LEFT(A3177,4)),VALUE(LEFT(A3177,4))-1)&amp;"-"&amp;TEXT(MOD(IF(VALUE(MID(A3177,6,2))&gt;=4,VALUE(LEFT(A3177,4)),VALUE(LEFT(A3177,4))-1)+1,100),"00")</f>
        <v>FY2023-24</v>
      </c>
      <c r="D3177" s="0" t="s">
        <v>224</v>
      </c>
      <c r="E3177" s="0" t="s">
        <v>224</v>
      </c>
      <c r="F3177" s="0" t="str">
        <f aca="false">INDEX(Mapping!$B$2:$B$465,MATCH(E3177,Mapping!$A$2:$A$465,0))</f>
        <v>RENEW SURYA RAVI</v>
      </c>
      <c r="G3177" s="0" t="str">
        <f aca="false">INDEX(Mapping!$C$2:$C$465,MATCH(E3177,Mapping!$A$2:$A$465,0))</f>
        <v>RENEW POWER (ALL SPVs)</v>
      </c>
      <c r="H3177" s="2" t="n">
        <v>15.3</v>
      </c>
      <c r="I3177" s="3" t="n">
        <v>0.39</v>
      </c>
    </row>
    <row r="3178" customFormat="false" ht="15" hidden="false" customHeight="false" outlineLevel="0" collapsed="false">
      <c r="A3178" s="0" t="s">
        <v>546</v>
      </c>
      <c r="B3178" s="0" t="n">
        <f aca="false">VALUE(LEFT(A3178,4))</f>
        <v>2023</v>
      </c>
      <c r="C3178" s="0" t="str">
        <f aca="false">"FY"&amp;IF(VALUE(MID(A3178,6,2))&gt;=4,VALUE(LEFT(A3178,4)),VALUE(LEFT(A3178,4))-1)&amp;"-"&amp;TEXT(MOD(IF(VALUE(MID(A3178,6,2))&gt;=4,VALUE(LEFT(A3178,4)),VALUE(LEFT(A3178,4))-1)+1,100),"00")</f>
        <v>FY2023-24</v>
      </c>
      <c r="D3178" s="0" t="s">
        <v>159</v>
      </c>
      <c r="E3178" s="0" t="s">
        <v>159</v>
      </c>
      <c r="F3178" s="0" t="str">
        <f aca="false">INDEX(Mapping!$B$2:$B$465,MATCH(E3178,Mapping!$A$2:$A$465,0))</f>
        <v>GMR WARORA (EX-EMCO)</v>
      </c>
      <c r="G3178" s="0" t="str">
        <f aca="false">INDEX(Mapping!$C$2:$C$465,MATCH(E3178,Mapping!$A$2:$A$465,0))</f>
        <v>GMR ENERGY</v>
      </c>
      <c r="H3178" s="2" t="n">
        <v>14.33</v>
      </c>
      <c r="I3178" s="3" t="n">
        <v>0.37</v>
      </c>
    </row>
    <row r="3179" customFormat="false" ht="15" hidden="false" customHeight="false" outlineLevel="0" collapsed="false">
      <c r="A3179" s="0" t="s">
        <v>546</v>
      </c>
      <c r="B3179" s="0" t="n">
        <f aca="false">VALUE(LEFT(A3179,4))</f>
        <v>2023</v>
      </c>
      <c r="C3179" s="0" t="str">
        <f aca="false">"FY"&amp;IF(VALUE(MID(A3179,6,2))&gt;=4,VALUE(LEFT(A3179,4)),VALUE(LEFT(A3179,4))-1)&amp;"-"&amp;TEXT(MOD(IF(VALUE(MID(A3179,6,2))&gt;=4,VALUE(LEFT(A3179,4)),VALUE(LEFT(A3179,4))-1)+1,100),"00")</f>
        <v>FY2023-24</v>
      </c>
      <c r="D3179" s="0" t="s">
        <v>134</v>
      </c>
      <c r="E3179" s="0" t="s">
        <v>134</v>
      </c>
      <c r="F3179" s="0" t="str">
        <f aca="false">INDEX(Mapping!$B$2:$B$465,MATCH(E3179,Mapping!$A$2:$A$465,0))</f>
        <v>NTPC STATIONS</v>
      </c>
      <c r="G3179" s="0" t="str">
        <f aca="false">INDEX(Mapping!$C$2:$C$465,MATCH(E3179,Mapping!$A$2:$A$465,0))</f>
        <v>NTPC GROUP</v>
      </c>
      <c r="H3179" s="2" t="n">
        <v>13.73</v>
      </c>
      <c r="I3179" s="3" t="n">
        <v>0.35</v>
      </c>
    </row>
    <row r="3180" customFormat="false" ht="15" hidden="false" customHeight="false" outlineLevel="0" collapsed="false">
      <c r="A3180" s="0" t="s">
        <v>546</v>
      </c>
      <c r="B3180" s="0" t="n">
        <f aca="false">VALUE(LEFT(A3180,4))</f>
        <v>2023</v>
      </c>
      <c r="C3180" s="0" t="str">
        <f aca="false">"FY"&amp;IF(VALUE(MID(A3180,6,2))&gt;=4,VALUE(LEFT(A3180,4)),VALUE(LEFT(A3180,4))-1)&amp;"-"&amp;TEXT(MOD(IF(VALUE(MID(A3180,6,2))&gt;=4,VALUE(LEFT(A3180,4)),VALUE(LEFT(A3180,4))-1)+1,100),"00")</f>
        <v>FY2023-24</v>
      </c>
      <c r="D3180" s="0" t="s">
        <v>54</v>
      </c>
      <c r="E3180" s="0" t="s">
        <v>54</v>
      </c>
      <c r="F3180" s="0" t="str">
        <f aca="false">INDEX(Mapping!$B$2:$B$465,MATCH(E3180,Mapping!$A$2:$A$465,0))</f>
        <v>JAMMU &amp; KASHMIR</v>
      </c>
      <c r="G3180" s="0" t="str">
        <f aca="false">INDEX(Mapping!$C$2:$C$465,MATCH(E3180,Mapping!$A$2:$A$465,0))</f>
        <v>JAMMU &amp; KASHMIR</v>
      </c>
      <c r="H3180" s="2" t="n">
        <v>12.37</v>
      </c>
      <c r="I3180" s="3" t="n">
        <v>0.32</v>
      </c>
    </row>
    <row r="3181" customFormat="false" ht="15" hidden="false" customHeight="false" outlineLevel="0" collapsed="false">
      <c r="A3181" s="0" t="s">
        <v>546</v>
      </c>
      <c r="B3181" s="0" t="n">
        <f aca="false">VALUE(LEFT(A3181,4))</f>
        <v>2023</v>
      </c>
      <c r="C3181" s="0" t="str">
        <f aca="false">"FY"&amp;IF(VALUE(MID(A3181,6,2))&gt;=4,VALUE(LEFT(A3181,4)),VALUE(LEFT(A3181,4))-1)&amp;"-"&amp;TEXT(MOD(IF(VALUE(MID(A3181,6,2))&gt;=4,VALUE(LEFT(A3181,4)),VALUE(LEFT(A3181,4))-1)+1,100),"00")</f>
        <v>FY2023-24</v>
      </c>
      <c r="D3181" s="0" t="s">
        <v>193</v>
      </c>
      <c r="E3181" s="0" t="s">
        <v>193</v>
      </c>
      <c r="F3181" s="0" t="str">
        <f aca="false">INDEX(Mapping!$B$2:$B$465,MATCH(E3181,Mapping!$A$2:$A$465,0))</f>
        <v>MIZORAM</v>
      </c>
      <c r="G3181" s="0" t="str">
        <f aca="false">INDEX(Mapping!$C$2:$C$465,MATCH(E3181,Mapping!$A$2:$A$465,0))</f>
        <v>MIZORAM</v>
      </c>
      <c r="H3181" s="2" t="n">
        <v>12.11</v>
      </c>
      <c r="I3181" s="3" t="n">
        <v>0.31</v>
      </c>
    </row>
    <row r="3182" customFormat="false" ht="15" hidden="false" customHeight="false" outlineLevel="0" collapsed="false">
      <c r="A3182" s="0" t="s">
        <v>546</v>
      </c>
      <c r="B3182" s="0" t="n">
        <f aca="false">VALUE(LEFT(A3182,4))</f>
        <v>2023</v>
      </c>
      <c r="C3182" s="0" t="str">
        <f aca="false">"FY"&amp;IF(VALUE(MID(A3182,6,2))&gt;=4,VALUE(LEFT(A3182,4)),VALUE(LEFT(A3182,4))-1)&amp;"-"&amp;TEXT(MOD(IF(VALUE(MID(A3182,6,2))&gt;=4,VALUE(LEFT(A3182,4)),VALUE(LEFT(A3182,4))-1)+1,100),"00")</f>
        <v>FY2023-24</v>
      </c>
      <c r="D3182" s="0" t="s">
        <v>240</v>
      </c>
      <c r="E3182" s="0" t="s">
        <v>240</v>
      </c>
      <c r="F3182" s="0" t="str">
        <f aca="false">INDEX(Mapping!$B$2:$B$465,MATCH(E3182,Mapping!$A$2:$A$465,0))</f>
        <v>CHUZACHEN HEP</v>
      </c>
      <c r="G3182" s="0" t="str">
        <f aca="false">INDEX(Mapping!$C$2:$C$465,MATCH(E3182,Mapping!$A$2:$A$465,0))</f>
        <v>CHUZACHEN HEP</v>
      </c>
      <c r="H3182" s="2" t="n">
        <v>11.98</v>
      </c>
      <c r="I3182" s="3" t="n">
        <v>0.31</v>
      </c>
    </row>
    <row r="3183" customFormat="false" ht="15" hidden="false" customHeight="false" outlineLevel="0" collapsed="false">
      <c r="A3183" s="0" t="s">
        <v>546</v>
      </c>
      <c r="B3183" s="0" t="n">
        <f aca="false">VALUE(LEFT(A3183,4))</f>
        <v>2023</v>
      </c>
      <c r="C3183" s="0" t="str">
        <f aca="false">"FY"&amp;IF(VALUE(MID(A3183,6,2))&gt;=4,VALUE(LEFT(A3183,4)),VALUE(LEFT(A3183,4))-1)&amp;"-"&amp;TEXT(MOD(IF(VALUE(MID(A3183,6,2))&gt;=4,VALUE(LEFT(A3183,4)),VALUE(LEFT(A3183,4))-1)+1,100),"00")</f>
        <v>FY2023-24</v>
      </c>
      <c r="D3183" s="0" t="s">
        <v>243</v>
      </c>
      <c r="E3183" s="0" t="s">
        <v>243</v>
      </c>
      <c r="F3183" s="0" t="str">
        <f aca="false">INDEX(Mapping!$B$2:$B$465,MATCH(E3183,Mapping!$A$2:$A$465,0))</f>
        <v>ADANI SOLAR ENERGY JAISALMER TWO</v>
      </c>
      <c r="G3183" s="0" t="str">
        <f aca="false">INDEX(Mapping!$C$2:$C$465,MATCH(E3183,Mapping!$A$2:$A$465,0))</f>
        <v>ADANI GREEN ENERGY (ALL SPVs)</v>
      </c>
      <c r="H3183" s="2" t="n">
        <v>11.61</v>
      </c>
      <c r="I3183" s="3" t="n">
        <v>0.3</v>
      </c>
    </row>
    <row r="3184" customFormat="false" ht="15" hidden="false" customHeight="false" outlineLevel="0" collapsed="false">
      <c r="A3184" s="0" t="s">
        <v>546</v>
      </c>
      <c r="B3184" s="0" t="n">
        <f aca="false">VALUE(LEFT(A3184,4))</f>
        <v>2023</v>
      </c>
      <c r="C3184" s="0" t="str">
        <f aca="false">"FY"&amp;IF(VALUE(MID(A3184,6,2))&gt;=4,VALUE(LEFT(A3184,4)),VALUE(LEFT(A3184,4))-1)&amp;"-"&amp;TEXT(MOD(IF(VALUE(MID(A3184,6,2))&gt;=4,VALUE(LEFT(A3184,4)),VALUE(LEFT(A3184,4))-1)+1,100),"00")</f>
        <v>FY2023-24</v>
      </c>
      <c r="D3184" s="0" t="s">
        <v>309</v>
      </c>
      <c r="E3184" s="0" t="s">
        <v>309</v>
      </c>
      <c r="F3184" s="0" t="str">
        <f aca="false">INDEX(Mapping!$B$2:$B$465,MATCH(E3184,Mapping!$A$2:$A$465,0))</f>
        <v>SIMHAPURI ENERGY</v>
      </c>
      <c r="G3184" s="0" t="str">
        <f aca="false">INDEX(Mapping!$C$2:$C$465,MATCH(E3184,Mapping!$A$2:$A$465,0))</f>
        <v>SIMHAPURI ENERGY</v>
      </c>
      <c r="H3184" s="2" t="n">
        <v>10.84</v>
      </c>
      <c r="I3184" s="3" t="n">
        <v>0.28</v>
      </c>
    </row>
    <row r="3185" customFormat="false" ht="15" hidden="false" customHeight="false" outlineLevel="0" collapsed="false">
      <c r="A3185" s="0" t="s">
        <v>546</v>
      </c>
      <c r="B3185" s="0" t="n">
        <f aca="false">VALUE(LEFT(A3185,4))</f>
        <v>2023</v>
      </c>
      <c r="C3185" s="0" t="str">
        <f aca="false">"FY"&amp;IF(VALUE(MID(A3185,6,2))&gt;=4,VALUE(LEFT(A3185,4)),VALUE(LEFT(A3185,4))-1)&amp;"-"&amp;TEXT(MOD(IF(VALUE(MID(A3185,6,2))&gt;=4,VALUE(LEFT(A3185,4)),VALUE(LEFT(A3185,4))-1)+1,100),"00")</f>
        <v>FY2023-24</v>
      </c>
      <c r="D3185" s="0" t="s">
        <v>235</v>
      </c>
      <c r="E3185" s="0" t="s">
        <v>235</v>
      </c>
      <c r="F3185" s="0" t="str">
        <f aca="false">INDEX(Mapping!$B$2:$B$465,MATCH(E3185,Mapping!$A$2:$A$465,0))</f>
        <v>ITPCL (IL&amp;FS TAMIL NADU)</v>
      </c>
      <c r="G3185" s="0" t="str">
        <f aca="false">INDEX(Mapping!$C$2:$C$465,MATCH(E3185,Mapping!$A$2:$A$465,0))</f>
        <v>ITPCL (IL&amp;FS TAMIL NADU)</v>
      </c>
      <c r="H3185" s="2" t="n">
        <v>10.03</v>
      </c>
      <c r="I3185" s="3" t="n">
        <v>0.26</v>
      </c>
    </row>
    <row r="3186" customFormat="false" ht="15" hidden="false" customHeight="false" outlineLevel="0" collapsed="false">
      <c r="A3186" s="0" t="s">
        <v>546</v>
      </c>
      <c r="B3186" s="0" t="n">
        <f aca="false">VALUE(LEFT(A3186,4))</f>
        <v>2023</v>
      </c>
      <c r="C3186" s="0" t="str">
        <f aca="false">"FY"&amp;IF(VALUE(MID(A3186,6,2))&gt;=4,VALUE(LEFT(A3186,4)),VALUE(LEFT(A3186,4))-1)&amp;"-"&amp;TEXT(MOD(IF(VALUE(MID(A3186,6,2))&gt;=4,VALUE(LEFT(A3186,4)),VALUE(LEFT(A3186,4))-1)+1,100),"00")</f>
        <v>FY2023-24</v>
      </c>
      <c r="D3186" s="0" t="s">
        <v>228</v>
      </c>
      <c r="E3186" s="0" t="s">
        <v>228</v>
      </c>
      <c r="F3186" s="0" t="str">
        <f aca="false">INDEX(Mapping!$B$2:$B$465,MATCH(E3186,Mapping!$A$2:$A$465,0))</f>
        <v>OTPC PALATANA</v>
      </c>
      <c r="G3186" s="0" t="str">
        <f aca="false">INDEX(Mapping!$C$2:$C$465,MATCH(E3186,Mapping!$A$2:$A$465,0))</f>
        <v>OTPC PALATANA</v>
      </c>
      <c r="H3186" s="2" t="n">
        <v>8.55</v>
      </c>
      <c r="I3186" s="3" t="n">
        <v>0.22</v>
      </c>
    </row>
    <row r="3187" customFormat="false" ht="15" hidden="false" customHeight="false" outlineLevel="0" collapsed="false">
      <c r="A3187" s="0" t="s">
        <v>546</v>
      </c>
      <c r="B3187" s="0" t="n">
        <f aca="false">VALUE(LEFT(A3187,4))</f>
        <v>2023</v>
      </c>
      <c r="C3187" s="0" t="str">
        <f aca="false">"FY"&amp;IF(VALUE(MID(A3187,6,2))&gt;=4,VALUE(LEFT(A3187,4)),VALUE(LEFT(A3187,4))-1)&amp;"-"&amp;TEXT(MOD(IF(VALUE(MID(A3187,6,2))&gt;=4,VALUE(LEFT(A3187,4)),VALUE(LEFT(A3187,4))-1)+1,100),"00")</f>
        <v>FY2023-24</v>
      </c>
      <c r="D3187" s="0" t="s">
        <v>143</v>
      </c>
      <c r="E3187" s="0" t="s">
        <v>143</v>
      </c>
      <c r="F3187" s="0" t="str">
        <f aca="false">INDEX(Mapping!$B$2:$B$465,MATCH(E3187,Mapping!$A$2:$A$465,0))</f>
        <v>MARUTI CLEAN COAL &amp; POWER</v>
      </c>
      <c r="G3187" s="0" t="str">
        <f aca="false">INDEX(Mapping!$C$2:$C$465,MATCH(E3187,Mapping!$A$2:$A$465,0))</f>
        <v>MARUTI CLEAN COAL &amp; POWER</v>
      </c>
      <c r="H3187" s="2" t="n">
        <v>8.54</v>
      </c>
      <c r="I3187" s="3" t="n">
        <v>0.22</v>
      </c>
    </row>
    <row r="3188" customFormat="false" ht="15" hidden="false" customHeight="false" outlineLevel="0" collapsed="false">
      <c r="A3188" s="0" t="s">
        <v>546</v>
      </c>
      <c r="B3188" s="0" t="n">
        <f aca="false">VALUE(LEFT(A3188,4))</f>
        <v>2023</v>
      </c>
      <c r="C3188" s="0" t="str">
        <f aca="false">"FY"&amp;IF(VALUE(MID(A3188,6,2))&gt;=4,VALUE(LEFT(A3188,4)),VALUE(LEFT(A3188,4))-1)&amp;"-"&amp;TEXT(MOD(IF(VALUE(MID(A3188,6,2))&gt;=4,VALUE(LEFT(A3188,4)),VALUE(LEFT(A3188,4))-1)+1,100),"00")</f>
        <v>FY2023-24</v>
      </c>
      <c r="D3188" s="0" t="s">
        <v>169</v>
      </c>
      <c r="E3188" s="0" t="s">
        <v>169</v>
      </c>
      <c r="F3188" s="0" t="str">
        <f aca="false">INDEX(Mapping!$B$2:$B$465,MATCH(E3188,Mapping!$A$2:$A$465,0))</f>
        <v>JHABUA POWER</v>
      </c>
      <c r="G3188" s="0" t="str">
        <f aca="false">INDEX(Mapping!$C$2:$C$465,MATCH(E3188,Mapping!$A$2:$A$465,0))</f>
        <v>JHABUA POWER</v>
      </c>
      <c r="H3188" s="2" t="n">
        <v>8.38</v>
      </c>
      <c r="I3188" s="3" t="n">
        <v>0.21</v>
      </c>
    </row>
    <row r="3189" customFormat="false" ht="15" hidden="false" customHeight="false" outlineLevel="0" collapsed="false">
      <c r="A3189" s="0" t="s">
        <v>546</v>
      </c>
      <c r="B3189" s="0" t="n">
        <f aca="false">VALUE(LEFT(A3189,4))</f>
        <v>2023</v>
      </c>
      <c r="C3189" s="0" t="str">
        <f aca="false">"FY"&amp;IF(VALUE(MID(A3189,6,2))&gt;=4,VALUE(LEFT(A3189,4)),VALUE(LEFT(A3189,4))-1)&amp;"-"&amp;TEXT(MOD(IF(VALUE(MID(A3189,6,2))&gt;=4,VALUE(LEFT(A3189,4)),VALUE(LEFT(A3189,4))-1)+1,100),"00")</f>
        <v>FY2023-24</v>
      </c>
      <c r="D3189" s="0" t="s">
        <v>116</v>
      </c>
      <c r="E3189" s="0" t="s">
        <v>116</v>
      </c>
      <c r="F3189" s="0" t="str">
        <f aca="false">INDEX(Mapping!$B$2:$B$465,MATCH(E3189,Mapping!$A$2:$A$465,0))</f>
        <v>RKM POWERGEN</v>
      </c>
      <c r="G3189" s="0" t="str">
        <f aca="false">INDEX(Mapping!$C$2:$C$465,MATCH(E3189,Mapping!$A$2:$A$465,0))</f>
        <v>RKM POWERGEN</v>
      </c>
      <c r="H3189" s="2" t="n">
        <v>7.61</v>
      </c>
      <c r="I3189" s="3" t="n">
        <v>0.2</v>
      </c>
    </row>
    <row r="3190" customFormat="false" ht="15" hidden="false" customHeight="false" outlineLevel="0" collapsed="false">
      <c r="A3190" s="0" t="s">
        <v>546</v>
      </c>
      <c r="B3190" s="0" t="n">
        <f aca="false">VALUE(LEFT(A3190,4))</f>
        <v>2023</v>
      </c>
      <c r="C3190" s="0" t="str">
        <f aca="false">"FY"&amp;IF(VALUE(MID(A3190,6,2))&gt;=4,VALUE(LEFT(A3190,4)),VALUE(LEFT(A3190,4))-1)&amp;"-"&amp;TEXT(MOD(IF(VALUE(MID(A3190,6,2))&gt;=4,VALUE(LEFT(A3190,4)),VALUE(LEFT(A3190,4))-1)+1,100),"00")</f>
        <v>FY2023-24</v>
      </c>
      <c r="D3190" s="0" t="s">
        <v>315</v>
      </c>
      <c r="E3190" s="0" t="s">
        <v>315</v>
      </c>
      <c r="F3190" s="0" t="str">
        <f aca="false">INDEX(Mapping!$B$2:$B$465,MATCH(E3190,Mapping!$A$2:$A$465,0))</f>
        <v>DHARIWAL INFRASTRUCTURE</v>
      </c>
      <c r="G3190" s="0" t="str">
        <f aca="false">INDEX(Mapping!$C$2:$C$465,MATCH(E3190,Mapping!$A$2:$A$465,0))</f>
        <v>DHARIWAL INFRASTRUCTURE</v>
      </c>
      <c r="H3190" s="2" t="n">
        <v>6.95</v>
      </c>
      <c r="I3190" s="3" t="n">
        <v>0.18</v>
      </c>
    </row>
    <row r="3191" customFormat="false" ht="15" hidden="false" customHeight="false" outlineLevel="0" collapsed="false">
      <c r="A3191" s="0" t="s">
        <v>546</v>
      </c>
      <c r="B3191" s="0" t="n">
        <f aca="false">VALUE(LEFT(A3191,4))</f>
        <v>2023</v>
      </c>
      <c r="C3191" s="0" t="str">
        <f aca="false">"FY"&amp;IF(VALUE(MID(A3191,6,2))&gt;=4,VALUE(LEFT(A3191,4)),VALUE(LEFT(A3191,4))-1)&amp;"-"&amp;TEXT(MOD(IF(VALUE(MID(A3191,6,2))&gt;=4,VALUE(LEFT(A3191,4)),VALUE(LEFT(A3191,4))-1)+1,100),"00")</f>
        <v>FY2023-24</v>
      </c>
      <c r="D3191" s="0" t="s">
        <v>253</v>
      </c>
      <c r="E3191" s="0" t="s">
        <v>253</v>
      </c>
      <c r="F3191" s="0" t="str">
        <f aca="false">INDEX(Mapping!$B$2:$B$465,MATCH(E3191,Mapping!$A$2:$A$465,0))</f>
        <v>NAGALAND</v>
      </c>
      <c r="G3191" s="0" t="str">
        <f aca="false">INDEX(Mapping!$C$2:$C$465,MATCH(E3191,Mapping!$A$2:$A$465,0))</f>
        <v>NAGALAND</v>
      </c>
      <c r="H3191" s="2" t="n">
        <v>6.92</v>
      </c>
      <c r="I3191" s="3" t="n">
        <v>0.18</v>
      </c>
    </row>
    <row r="3192" customFormat="false" ht="15" hidden="false" customHeight="false" outlineLevel="0" collapsed="false">
      <c r="A3192" s="0" t="s">
        <v>546</v>
      </c>
      <c r="B3192" s="0" t="n">
        <f aca="false">VALUE(LEFT(A3192,4))</f>
        <v>2023</v>
      </c>
      <c r="C3192" s="0" t="str">
        <f aca="false">"FY"&amp;IF(VALUE(MID(A3192,6,2))&gt;=4,VALUE(LEFT(A3192,4)),VALUE(LEFT(A3192,4))-1)&amp;"-"&amp;TEXT(MOD(IF(VALUE(MID(A3192,6,2))&gt;=4,VALUE(LEFT(A3192,4)),VALUE(LEFT(A3192,4))-1)+1,100),"00")</f>
        <v>FY2023-24</v>
      </c>
      <c r="D3192" s="0" t="s">
        <v>327</v>
      </c>
      <c r="E3192" s="0" t="s">
        <v>327</v>
      </c>
      <c r="F3192" s="0" t="str">
        <f aca="false">INDEX(Mapping!$B$2:$B$465,MATCH(E3192,Mapping!$A$2:$A$465,0))</f>
        <v>LANCO BUDHIL</v>
      </c>
      <c r="G3192" s="0" t="str">
        <f aca="false">INDEX(Mapping!$C$2:$C$465,MATCH(E3192,Mapping!$A$2:$A$465,0))</f>
        <v>GREENKO GROUP</v>
      </c>
      <c r="H3192" s="2" t="n">
        <v>6.27</v>
      </c>
      <c r="I3192" s="3" t="n">
        <v>0.16</v>
      </c>
    </row>
    <row r="3193" customFormat="false" ht="15" hidden="false" customHeight="false" outlineLevel="0" collapsed="false">
      <c r="A3193" s="0" t="s">
        <v>546</v>
      </c>
      <c r="B3193" s="0" t="n">
        <f aca="false">VALUE(LEFT(A3193,4))</f>
        <v>2023</v>
      </c>
      <c r="C3193" s="0" t="str">
        <f aca="false">"FY"&amp;IF(VALUE(MID(A3193,6,2))&gt;=4,VALUE(LEFT(A3193,4)),VALUE(LEFT(A3193,4))-1)&amp;"-"&amp;TEXT(MOD(IF(VALUE(MID(A3193,6,2))&gt;=4,VALUE(LEFT(A3193,4)),VALUE(LEFT(A3193,4))-1)+1,100),"00")</f>
        <v>FY2023-24</v>
      </c>
      <c r="D3193" s="0" t="s">
        <v>265</v>
      </c>
      <c r="E3193" s="0" t="s">
        <v>265</v>
      </c>
      <c r="F3193" s="0" t="str">
        <f aca="false">INDEX(Mapping!$B$2:$B$465,MATCH(E3193,Mapping!$A$2:$A$465,0))</f>
        <v>NTPC STATIONS</v>
      </c>
      <c r="G3193" s="0" t="str">
        <f aca="false">INDEX(Mapping!$C$2:$C$465,MATCH(E3193,Mapping!$A$2:$A$465,0))</f>
        <v>NTPC GROUP</v>
      </c>
      <c r="H3193" s="2" t="n">
        <v>6.08</v>
      </c>
      <c r="I3193" s="3" t="n">
        <v>0.16</v>
      </c>
    </row>
    <row r="3194" customFormat="false" ht="15" hidden="false" customHeight="false" outlineLevel="0" collapsed="false">
      <c r="A3194" s="0" t="s">
        <v>546</v>
      </c>
      <c r="B3194" s="0" t="n">
        <f aca="false">VALUE(LEFT(A3194,4))</f>
        <v>2023</v>
      </c>
      <c r="C3194" s="0" t="str">
        <f aca="false">"FY"&amp;IF(VALUE(MID(A3194,6,2))&gt;=4,VALUE(LEFT(A3194,4)),VALUE(LEFT(A3194,4))-1)&amp;"-"&amp;TEXT(MOD(IF(VALUE(MID(A3194,6,2))&gt;=4,VALUE(LEFT(A3194,4)),VALUE(LEFT(A3194,4))-1)+1,100),"00")</f>
        <v>FY2023-24</v>
      </c>
      <c r="D3194" s="0" t="s">
        <v>191</v>
      </c>
      <c r="E3194" s="0" t="s">
        <v>191</v>
      </c>
      <c r="F3194" s="0" t="str">
        <f aca="false">INDEX(Mapping!$B$2:$B$465,MATCH(E3194,Mapping!$A$2:$A$465,0))</f>
        <v>DIKCHU HEP</v>
      </c>
      <c r="G3194" s="0" t="str">
        <f aca="false">INDEX(Mapping!$C$2:$C$465,MATCH(E3194,Mapping!$A$2:$A$465,0))</f>
        <v>DIKCHU HEP</v>
      </c>
      <c r="H3194" s="2" t="n">
        <v>4.68</v>
      </c>
      <c r="I3194" s="3" t="n">
        <v>0.12</v>
      </c>
    </row>
    <row r="3195" customFormat="false" ht="15" hidden="false" customHeight="false" outlineLevel="0" collapsed="false">
      <c r="A3195" s="0" t="s">
        <v>546</v>
      </c>
      <c r="B3195" s="0" t="n">
        <f aca="false">VALUE(LEFT(A3195,4))</f>
        <v>2023</v>
      </c>
      <c r="C3195" s="0" t="str">
        <f aca="false">"FY"&amp;IF(VALUE(MID(A3195,6,2))&gt;=4,VALUE(LEFT(A3195,4)),VALUE(LEFT(A3195,4))-1)&amp;"-"&amp;TEXT(MOD(IF(VALUE(MID(A3195,6,2))&gt;=4,VALUE(LEFT(A3195,4)),VALUE(LEFT(A3195,4))-1)+1,100),"00")</f>
        <v>FY2023-24</v>
      </c>
      <c r="D3195" s="0" t="s">
        <v>140</v>
      </c>
      <c r="E3195" s="0" t="s">
        <v>140</v>
      </c>
      <c r="F3195" s="0" t="str">
        <f aca="false">INDEX(Mapping!$B$2:$B$465,MATCH(E3195,Mapping!$A$2:$A$465,0))</f>
        <v>NEEPCO STATIONS</v>
      </c>
      <c r="G3195" s="0" t="str">
        <f aca="false">INDEX(Mapping!$C$2:$C$465,MATCH(E3195,Mapping!$A$2:$A$465,0))</f>
        <v>NEEPCO STATIONS</v>
      </c>
      <c r="H3195" s="2" t="n">
        <v>4.1</v>
      </c>
      <c r="I3195" s="3" t="n">
        <v>0.11</v>
      </c>
    </row>
    <row r="3196" customFormat="false" ht="15" hidden="false" customHeight="false" outlineLevel="0" collapsed="false">
      <c r="A3196" s="0" t="s">
        <v>546</v>
      </c>
      <c r="B3196" s="0" t="n">
        <f aca="false">VALUE(LEFT(A3196,4))</f>
        <v>2023</v>
      </c>
      <c r="C3196" s="0" t="str">
        <f aca="false">"FY"&amp;IF(VALUE(MID(A3196,6,2))&gt;=4,VALUE(LEFT(A3196,4)),VALUE(LEFT(A3196,4))-1)&amp;"-"&amp;TEXT(MOD(IF(VALUE(MID(A3196,6,2))&gt;=4,VALUE(LEFT(A3196,4)),VALUE(LEFT(A3196,4))-1)+1,100),"00")</f>
        <v>FY2023-24</v>
      </c>
      <c r="D3196" s="0" t="s">
        <v>211</v>
      </c>
      <c r="E3196" s="0" t="s">
        <v>211</v>
      </c>
      <c r="F3196" s="0" t="str">
        <f aca="false">INDEX(Mapping!$B$2:$B$465,MATCH(E3196,Mapping!$A$2:$A$465,0))</f>
        <v>SINGOLI BHATWARI HEP</v>
      </c>
      <c r="G3196" s="0" t="str">
        <f aca="false">INDEX(Mapping!$C$2:$C$465,MATCH(E3196,Mapping!$A$2:$A$465,0))</f>
        <v>SINGOLI BHATWARI HEP</v>
      </c>
      <c r="H3196" s="2" t="n">
        <v>3.75</v>
      </c>
      <c r="I3196" s="3" t="n">
        <v>0.1</v>
      </c>
    </row>
    <row r="3197" customFormat="false" ht="15" hidden="false" customHeight="false" outlineLevel="0" collapsed="false">
      <c r="A3197" s="0" t="s">
        <v>546</v>
      </c>
      <c r="B3197" s="0" t="n">
        <f aca="false">VALUE(LEFT(A3197,4))</f>
        <v>2023</v>
      </c>
      <c r="C3197" s="0" t="str">
        <f aca="false">"FY"&amp;IF(VALUE(MID(A3197,6,2))&gt;=4,VALUE(LEFT(A3197,4)),VALUE(LEFT(A3197,4))-1)&amp;"-"&amp;TEXT(MOD(IF(VALUE(MID(A3197,6,2))&gt;=4,VALUE(LEFT(A3197,4)),VALUE(LEFT(A3197,4))-1)+1,100),"00")</f>
        <v>FY2023-24</v>
      </c>
      <c r="D3197" s="0" t="s">
        <v>119</v>
      </c>
      <c r="E3197" s="0" t="s">
        <v>119</v>
      </c>
      <c r="F3197" s="0" t="str">
        <f aca="false">INDEX(Mapping!$B$2:$B$465,MATCH(E3197,Mapping!$A$2:$A$465,0))</f>
        <v>GOA</v>
      </c>
      <c r="G3197" s="0" t="str">
        <f aca="false">INDEX(Mapping!$C$2:$C$465,MATCH(E3197,Mapping!$A$2:$A$465,0))</f>
        <v>GOA</v>
      </c>
      <c r="H3197" s="2" t="n">
        <v>3.68</v>
      </c>
      <c r="I3197" s="3" t="n">
        <v>0.09</v>
      </c>
    </row>
    <row r="3198" customFormat="false" ht="15" hidden="false" customHeight="false" outlineLevel="0" collapsed="false">
      <c r="A3198" s="0" t="s">
        <v>546</v>
      </c>
      <c r="B3198" s="0" t="n">
        <f aca="false">VALUE(LEFT(A3198,4))</f>
        <v>2023</v>
      </c>
      <c r="C3198" s="0" t="str">
        <f aca="false">"FY"&amp;IF(VALUE(MID(A3198,6,2))&gt;=4,VALUE(LEFT(A3198,4)),VALUE(LEFT(A3198,4))-1)&amp;"-"&amp;TEXT(MOD(IF(VALUE(MID(A3198,6,2))&gt;=4,VALUE(LEFT(A3198,4)),VALUE(LEFT(A3198,4))-1)+1,100),"00")</f>
        <v>FY2023-24</v>
      </c>
      <c r="D3198" s="0" t="s">
        <v>649</v>
      </c>
      <c r="E3198" s="0" t="s">
        <v>368</v>
      </c>
      <c r="F3198" s="0" t="str">
        <f aca="false">INDEX(Mapping!$B$2:$B$465,MATCH(E3198,Mapping!$A$2:$A$465,0))</f>
        <v>OSTRO HIRIYUR</v>
      </c>
      <c r="G3198" s="0" t="str">
        <f aca="false">INDEX(Mapping!$C$2:$C$465,MATCH(E3198,Mapping!$A$2:$A$465,0))</f>
        <v>OSTRO HIRIYUR</v>
      </c>
      <c r="H3198" s="2" t="n">
        <v>2.73</v>
      </c>
      <c r="I3198" s="3" t="n">
        <v>0.07</v>
      </c>
    </row>
    <row r="3199" customFormat="false" ht="15" hidden="false" customHeight="false" outlineLevel="0" collapsed="false">
      <c r="A3199" s="0" t="s">
        <v>546</v>
      </c>
      <c r="B3199" s="0" t="n">
        <f aca="false">VALUE(LEFT(A3199,4))</f>
        <v>2023</v>
      </c>
      <c r="C3199" s="0" t="str">
        <f aca="false">"FY"&amp;IF(VALUE(MID(A3199,6,2))&gt;=4,VALUE(LEFT(A3199,4)),VALUE(LEFT(A3199,4))-1)&amp;"-"&amp;TEXT(MOD(IF(VALUE(MID(A3199,6,2))&gt;=4,VALUE(LEFT(A3199,4)),VALUE(LEFT(A3199,4))-1)+1,100),"00")</f>
        <v>FY2023-24</v>
      </c>
      <c r="D3199" s="0" t="s">
        <v>71</v>
      </c>
      <c r="E3199" s="0" t="s">
        <v>71</v>
      </c>
      <c r="F3199" s="0" t="str">
        <f aca="false">INDEX(Mapping!$B$2:$B$465,MATCH(E3199,Mapping!$A$2:$A$465,0))</f>
        <v>KERALA</v>
      </c>
      <c r="G3199" s="0" t="str">
        <f aca="false">INDEX(Mapping!$C$2:$C$465,MATCH(E3199,Mapping!$A$2:$A$465,0))</f>
        <v>KERALA</v>
      </c>
      <c r="H3199" s="2" t="n">
        <v>2.33</v>
      </c>
      <c r="I3199" s="3" t="n">
        <v>0.06</v>
      </c>
    </row>
    <row r="3200" customFormat="false" ht="15" hidden="false" customHeight="false" outlineLevel="0" collapsed="false">
      <c r="A3200" s="0" t="s">
        <v>546</v>
      </c>
      <c r="B3200" s="0" t="n">
        <f aca="false">VALUE(LEFT(A3200,4))</f>
        <v>2023</v>
      </c>
      <c r="C3200" s="0" t="str">
        <f aca="false">"FY"&amp;IF(VALUE(MID(A3200,6,2))&gt;=4,VALUE(LEFT(A3200,4)),VALUE(LEFT(A3200,4))-1)&amp;"-"&amp;TEXT(MOD(IF(VALUE(MID(A3200,6,2))&gt;=4,VALUE(LEFT(A3200,4)),VALUE(LEFT(A3200,4))-1)+1,100),"00")</f>
        <v>FY2023-24</v>
      </c>
      <c r="D3200" s="0" t="s">
        <v>163</v>
      </c>
      <c r="E3200" s="0" t="s">
        <v>163</v>
      </c>
      <c r="F3200" s="0" t="str">
        <f aca="false">INDEX(Mapping!$B$2:$B$465,MATCH(E3200,Mapping!$A$2:$A$465,0))</f>
        <v>NTPC STATIONS</v>
      </c>
      <c r="G3200" s="0" t="str">
        <f aca="false">INDEX(Mapping!$C$2:$C$465,MATCH(E3200,Mapping!$A$2:$A$465,0))</f>
        <v>NTPC GROUP</v>
      </c>
      <c r="H3200" s="2" t="n">
        <v>2.02</v>
      </c>
      <c r="I3200" s="3" t="n">
        <v>0.05</v>
      </c>
    </row>
    <row r="3201" customFormat="false" ht="15" hidden="false" customHeight="false" outlineLevel="0" collapsed="false">
      <c r="A3201" s="0" t="s">
        <v>546</v>
      </c>
      <c r="B3201" s="0" t="n">
        <f aca="false">VALUE(LEFT(A3201,4))</f>
        <v>2023</v>
      </c>
      <c r="C3201" s="0" t="str">
        <f aca="false">"FY"&amp;IF(VALUE(MID(A3201,6,2))&gt;=4,VALUE(LEFT(A3201,4)),VALUE(LEFT(A3201,4))-1)&amp;"-"&amp;TEXT(MOD(IF(VALUE(MID(A3201,6,2))&gt;=4,VALUE(LEFT(A3201,4)),VALUE(LEFT(A3201,4))-1)+1,100),"00")</f>
        <v>FY2023-24</v>
      </c>
      <c r="D3201" s="0" t="s">
        <v>291</v>
      </c>
      <c r="E3201" s="0" t="s">
        <v>291</v>
      </c>
      <c r="F3201" s="0" t="str">
        <f aca="false">INDEX(Mapping!$B$2:$B$465,MATCH(E3201,Mapping!$A$2:$A$465,0))</f>
        <v>MANIPUR</v>
      </c>
      <c r="G3201" s="0" t="str">
        <f aca="false">INDEX(Mapping!$C$2:$C$465,MATCH(E3201,Mapping!$A$2:$A$465,0))</f>
        <v>MANIPUR</v>
      </c>
      <c r="H3201" s="2" t="n">
        <v>1.14</v>
      </c>
      <c r="I3201" s="3" t="n">
        <v>0.03</v>
      </c>
    </row>
    <row r="3202" customFormat="false" ht="15" hidden="false" customHeight="false" outlineLevel="0" collapsed="false">
      <c r="A3202" s="0" t="s">
        <v>546</v>
      </c>
      <c r="B3202" s="0" t="n">
        <f aca="false">VALUE(LEFT(A3202,4))</f>
        <v>2023</v>
      </c>
      <c r="C3202" s="0" t="str">
        <f aca="false">"FY"&amp;IF(VALUE(MID(A3202,6,2))&gt;=4,VALUE(LEFT(A3202,4)),VALUE(LEFT(A3202,4))-1)&amp;"-"&amp;TEXT(MOD(IF(VALUE(MID(A3202,6,2))&gt;=4,VALUE(LEFT(A3202,4)),VALUE(LEFT(A3202,4))-1)+1,100),"00")</f>
        <v>FY2023-24</v>
      </c>
      <c r="D3202" s="0" t="s">
        <v>459</v>
      </c>
      <c r="E3202" s="0" t="s">
        <v>459</v>
      </c>
      <c r="F3202" s="0" t="str">
        <f aca="false">INDEX(Mapping!$B$2:$B$465,MATCH(E3202,Mapping!$A$2:$A$465,0))</f>
        <v>IGSTPS</v>
      </c>
      <c r="G3202" s="0" t="str">
        <f aca="false">INDEX(Mapping!$C$2:$C$465,MATCH(E3202,Mapping!$A$2:$A$465,0))</f>
        <v>NTPC GROUP</v>
      </c>
      <c r="H3202" s="2" t="n">
        <v>0.97</v>
      </c>
      <c r="I3202" s="3" t="n">
        <v>0.02</v>
      </c>
    </row>
    <row r="3203" customFormat="false" ht="15" hidden="false" customHeight="false" outlineLevel="0" collapsed="false">
      <c r="A3203" s="0" t="s">
        <v>546</v>
      </c>
      <c r="B3203" s="0" t="n">
        <f aca="false">VALUE(LEFT(A3203,4))</f>
        <v>2023</v>
      </c>
      <c r="C3203" s="0" t="str">
        <f aca="false">"FY"&amp;IF(VALUE(MID(A3203,6,2))&gt;=4,VALUE(LEFT(A3203,4)),VALUE(LEFT(A3203,4))-1)&amp;"-"&amp;TEXT(MOD(IF(VALUE(MID(A3203,6,2))&gt;=4,VALUE(LEFT(A3203,4)),VALUE(LEFT(A3203,4))-1)+1,100),"00")</f>
        <v>FY2023-24</v>
      </c>
      <c r="D3203" s="0" t="s">
        <v>184</v>
      </c>
      <c r="E3203" s="0" t="s">
        <v>184</v>
      </c>
      <c r="F3203" s="0" t="str">
        <f aca="false">INDEX(Mapping!$B$2:$B$465,MATCH(E3203,Mapping!$A$2:$A$465,0))</f>
        <v>GMR KAMALANGA</v>
      </c>
      <c r="G3203" s="0" t="str">
        <f aca="false">INDEX(Mapping!$C$2:$C$465,MATCH(E3203,Mapping!$A$2:$A$465,0))</f>
        <v>GMR ENERGY</v>
      </c>
      <c r="H3203" s="2" t="n">
        <v>0.96</v>
      </c>
      <c r="I3203" s="3" t="n">
        <v>0.02</v>
      </c>
    </row>
    <row r="3204" customFormat="false" ht="15" hidden="false" customHeight="false" outlineLevel="0" collapsed="false">
      <c r="A3204" s="0" t="s">
        <v>546</v>
      </c>
      <c r="B3204" s="0" t="n">
        <f aca="false">VALUE(LEFT(A3204,4))</f>
        <v>2023</v>
      </c>
      <c r="C3204" s="0" t="str">
        <f aca="false">"FY"&amp;IF(VALUE(MID(A3204,6,2))&gt;=4,VALUE(LEFT(A3204,4)),VALUE(LEFT(A3204,4))-1)&amp;"-"&amp;TEXT(MOD(IF(VALUE(MID(A3204,6,2))&gt;=4,VALUE(LEFT(A3204,4)),VALUE(LEFT(A3204,4))-1)+1,100),"00")</f>
        <v>FY2023-24</v>
      </c>
      <c r="D3204" s="0" t="s">
        <v>545</v>
      </c>
      <c r="E3204" s="0" t="s">
        <v>545</v>
      </c>
      <c r="F3204" s="0" t="str">
        <f aca="false">INDEX(Mapping!$B$2:$B$465,MATCH(E3204,Mapping!$A$2:$A$465,0))</f>
        <v>MTPS</v>
      </c>
      <c r="G3204" s="0" t="str">
        <f aca="false">INDEX(Mapping!$C$2:$C$465,MATCH(E3204,Mapping!$A$2:$A$465,0))</f>
        <v>MTPS</v>
      </c>
      <c r="H3204" s="2" t="n">
        <v>0.79</v>
      </c>
      <c r="I3204" s="3" t="n">
        <v>0.02</v>
      </c>
    </row>
    <row r="3205" customFormat="false" ht="15" hidden="false" customHeight="false" outlineLevel="0" collapsed="false">
      <c r="A3205" s="0" t="s">
        <v>546</v>
      </c>
      <c r="B3205" s="0" t="n">
        <f aca="false">VALUE(LEFT(A3205,4))</f>
        <v>2023</v>
      </c>
      <c r="C3205" s="0" t="str">
        <f aca="false">"FY"&amp;IF(VALUE(MID(A3205,6,2))&gt;=4,VALUE(LEFT(A3205,4)),VALUE(LEFT(A3205,4))-1)&amp;"-"&amp;TEXT(MOD(IF(VALUE(MID(A3205,6,2))&gt;=4,VALUE(LEFT(A3205,4)),VALUE(LEFT(A3205,4))-1)+1,100),"00")</f>
        <v>FY2023-24</v>
      </c>
      <c r="D3205" s="0" t="s">
        <v>176</v>
      </c>
      <c r="E3205" s="0" t="s">
        <v>176</v>
      </c>
      <c r="F3205" s="0" t="str">
        <f aca="false">INDEX(Mapping!$B$2:$B$465,MATCH(E3205,Mapping!$A$2:$A$465,0))</f>
        <v>SIKKIM</v>
      </c>
      <c r="G3205" s="0" t="str">
        <f aca="false">INDEX(Mapping!$C$2:$C$465,MATCH(E3205,Mapping!$A$2:$A$465,0))</f>
        <v>SIKKIM</v>
      </c>
      <c r="H3205" s="2" t="n">
        <v>0.36</v>
      </c>
      <c r="I3205" s="3" t="n">
        <v>0.01</v>
      </c>
    </row>
    <row r="3206" customFormat="false" ht="15" hidden="false" customHeight="false" outlineLevel="0" collapsed="false">
      <c r="A3206" s="0" t="s">
        <v>546</v>
      </c>
      <c r="B3206" s="0" t="n">
        <f aca="false">VALUE(LEFT(A3206,4))</f>
        <v>2023</v>
      </c>
      <c r="C3206" s="0" t="str">
        <f aca="false">"FY"&amp;IF(VALUE(MID(A3206,6,2))&gt;=4,VALUE(LEFT(A3206,4)),VALUE(LEFT(A3206,4))-1)&amp;"-"&amp;TEXT(MOD(IF(VALUE(MID(A3206,6,2))&gt;=4,VALUE(LEFT(A3206,4)),VALUE(LEFT(A3206,4))-1)+1,100),"00")</f>
        <v>FY2023-24</v>
      </c>
      <c r="D3206" s="0" t="s">
        <v>203</v>
      </c>
      <c r="E3206" s="0" t="s">
        <v>203</v>
      </c>
      <c r="F3206" s="0" t="str">
        <f aca="false">INDEX(Mapping!$B$2:$B$465,MATCH(E3206,Mapping!$A$2:$A$465,0))</f>
        <v>ADHUNIK POWER</v>
      </c>
      <c r="G3206" s="0" t="str">
        <f aca="false">INDEX(Mapping!$C$2:$C$465,MATCH(E3206,Mapping!$A$2:$A$465,0))</f>
        <v>ADHUNIK POWER</v>
      </c>
      <c r="H3206" s="2" t="n">
        <v>0.35</v>
      </c>
      <c r="I3206" s="3" t="n">
        <v>0.01</v>
      </c>
    </row>
    <row r="3207" customFormat="false" ht="15" hidden="false" customHeight="false" outlineLevel="0" collapsed="false">
      <c r="A3207" s="0" t="s">
        <v>546</v>
      </c>
      <c r="B3207" s="0" t="n">
        <f aca="false">VALUE(LEFT(A3207,4))</f>
        <v>2023</v>
      </c>
      <c r="C3207" s="0" t="str">
        <f aca="false">"FY"&amp;IF(VALUE(MID(A3207,6,2))&gt;=4,VALUE(LEFT(A3207,4)),VALUE(LEFT(A3207,4))-1)&amp;"-"&amp;TEXT(MOD(IF(VALUE(MID(A3207,6,2))&gt;=4,VALUE(LEFT(A3207,4)),VALUE(LEFT(A3207,4))-1)+1,100),"00")</f>
        <v>FY2023-24</v>
      </c>
      <c r="D3207" s="0" t="s">
        <v>420</v>
      </c>
      <c r="E3207" s="0" t="s">
        <v>420</v>
      </c>
      <c r="F3207" s="0" t="str">
        <f aca="false">INDEX(Mapping!$B$2:$B$465,MATCH(E3207,Mapping!$A$2:$A$465,0))</f>
        <v>RENERGY5_WIND</v>
      </c>
      <c r="G3207" s="0" t="str">
        <f aca="false">INDEX(Mapping!$C$2:$C$465,MATCH(E3207,Mapping!$A$2:$A$465,0))</f>
        <v>RENERGY5_WIND</v>
      </c>
      <c r="H3207" s="2" t="n">
        <v>0.2</v>
      </c>
      <c r="I3207" s="3" t="n">
        <v>0.01</v>
      </c>
    </row>
    <row r="3208" customFormat="false" ht="15" hidden="false" customHeight="false" outlineLevel="0" collapsed="false">
      <c r="A3208" s="0" t="s">
        <v>546</v>
      </c>
      <c r="B3208" s="0" t="n">
        <f aca="false">VALUE(LEFT(A3208,4))</f>
        <v>2023</v>
      </c>
      <c r="C3208" s="0" t="str">
        <f aca="false">"FY"&amp;IF(VALUE(MID(A3208,6,2))&gt;=4,VALUE(LEFT(A3208,4)),VALUE(LEFT(A3208,4))-1)&amp;"-"&amp;TEXT(MOD(IF(VALUE(MID(A3208,6,2))&gt;=4,VALUE(LEFT(A3208,4)),VALUE(LEFT(A3208,4))-1)+1,100),"00")</f>
        <v>FY2023-24</v>
      </c>
      <c r="D3208" s="0" t="s">
        <v>515</v>
      </c>
      <c r="E3208" s="0" t="s">
        <v>515</v>
      </c>
      <c r="F3208" s="0" t="str">
        <f aca="false">INDEX(Mapping!$B$2:$B$465,MATCH(E3208,Mapping!$A$2:$A$465,0))</f>
        <v>SB_SLR</v>
      </c>
      <c r="G3208" s="0" t="str">
        <f aca="false">INDEX(Mapping!$C$2:$C$465,MATCH(E3208,Mapping!$A$2:$A$465,0))</f>
        <v>SB_SLR</v>
      </c>
      <c r="H3208" s="2" t="n">
        <v>0.12</v>
      </c>
      <c r="I3208" s="3" t="n">
        <v>0.003</v>
      </c>
    </row>
    <row r="3209" customFormat="false" ht="15" hidden="false" customHeight="false" outlineLevel="0" collapsed="false">
      <c r="A3209" s="0" t="s">
        <v>546</v>
      </c>
      <c r="B3209" s="0" t="n">
        <f aca="false">VALUE(LEFT(A3209,4))</f>
        <v>2023</v>
      </c>
      <c r="C3209" s="0" t="str">
        <f aca="false">"FY"&amp;IF(VALUE(MID(A3209,6,2))&gt;=4,VALUE(LEFT(A3209,4)),VALUE(LEFT(A3209,4))-1)&amp;"-"&amp;TEXT(MOD(IF(VALUE(MID(A3209,6,2))&gt;=4,VALUE(LEFT(A3209,4)),VALUE(LEFT(A3209,4))-1)+1,100),"00")</f>
        <v>FY2023-24</v>
      </c>
      <c r="D3209" s="0" t="s">
        <v>246</v>
      </c>
      <c r="E3209" s="0" t="s">
        <v>246</v>
      </c>
      <c r="F3209" s="0" t="str">
        <f aca="false">INDEX(Mapping!$B$2:$B$465,MATCH(E3209,Mapping!$A$2:$A$465,0))</f>
        <v>NTPC STATIONS</v>
      </c>
      <c r="G3209" s="0" t="str">
        <f aca="false">INDEX(Mapping!$C$2:$C$465,MATCH(E3209,Mapping!$A$2:$A$465,0))</f>
        <v>NTPC GROUP</v>
      </c>
      <c r="H3209" s="2" t="n">
        <v>0.08</v>
      </c>
      <c r="I3209" s="3" t="n">
        <v>0.002</v>
      </c>
    </row>
    <row r="3210" customFormat="false" ht="15" hidden="false" customHeight="false" outlineLevel="0" collapsed="false">
      <c r="A3210" s="0" t="s">
        <v>546</v>
      </c>
      <c r="B3210" s="0" t="n">
        <f aca="false">VALUE(LEFT(A3210,4))</f>
        <v>2023</v>
      </c>
      <c r="C3210" s="0" t="str">
        <f aca="false">"FY"&amp;IF(VALUE(MID(A3210,6,2))&gt;=4,VALUE(LEFT(A3210,4)),VALUE(LEFT(A3210,4))-1)&amp;"-"&amp;TEXT(MOD(IF(VALUE(MID(A3210,6,2))&gt;=4,VALUE(LEFT(A3210,4)),VALUE(LEFT(A3210,4))-1)+1,100),"00")</f>
        <v>FY2023-24</v>
      </c>
      <c r="D3210" s="0" t="s">
        <v>622</v>
      </c>
      <c r="E3210" s="0" t="s">
        <v>622</v>
      </c>
      <c r="F3210" s="0" t="str">
        <f aca="false">INDEX(Mapping!$B$2:$B$465,MATCH(E3210,Mapping!$A$2:$A$465,0))</f>
        <v>INOX_BHUJ</v>
      </c>
      <c r="G3210" s="0" t="str">
        <f aca="false">INDEX(Mapping!$C$2:$C$465,MATCH(E3210,Mapping!$A$2:$A$465,0))</f>
        <v>INOX_BHUJ</v>
      </c>
      <c r="H3210" s="2" t="n">
        <v>0</v>
      </c>
      <c r="I3210" s="3" t="n">
        <v>0.0001</v>
      </c>
    </row>
    <row r="3211" customFormat="false" ht="15" hidden="false" customHeight="false" outlineLevel="0" collapsed="false">
      <c r="A3211" s="0" t="s">
        <v>650</v>
      </c>
      <c r="B3211" s="0" t="n">
        <f aca="false">VALUE(LEFT(A3211,4))</f>
        <v>2023</v>
      </c>
      <c r="C3211" s="0" t="str">
        <f aca="false">"FY"&amp;IF(VALUE(MID(A3211,6,2))&gt;=4,VALUE(LEFT(A3211,4)),VALUE(LEFT(A3211,4))-1)&amp;"-"&amp;TEXT(MOD(IF(VALUE(MID(A3211,6,2))&gt;=4,VALUE(LEFT(A3211,4)),VALUE(LEFT(A3211,4))-1)+1,100),"00")</f>
        <v>FY2023-24</v>
      </c>
      <c r="D3211" s="0" t="s">
        <v>46</v>
      </c>
      <c r="E3211" s="0" t="s">
        <v>46</v>
      </c>
      <c r="F3211" s="0" t="str">
        <f aca="false">INDEX(Mapping!$B$2:$B$465,MATCH(E3211,Mapping!$A$2:$A$465,0))</f>
        <v>CHHATTISGARH</v>
      </c>
      <c r="G3211" s="0" t="str">
        <f aca="false">INDEX(Mapping!$C$2:$C$465,MATCH(E3211,Mapping!$A$2:$A$465,0))</f>
        <v>CHHATTISGARH</v>
      </c>
      <c r="H3211" s="2" t="n">
        <v>295.36</v>
      </c>
      <c r="I3211" s="3" t="n">
        <v>8.6</v>
      </c>
    </row>
    <row r="3212" customFormat="false" ht="15" hidden="false" customHeight="false" outlineLevel="0" collapsed="false">
      <c r="A3212" s="0" t="s">
        <v>650</v>
      </c>
      <c r="B3212" s="0" t="n">
        <f aca="false">VALUE(LEFT(A3212,4))</f>
        <v>2023</v>
      </c>
      <c r="C3212" s="0" t="str">
        <f aca="false">"FY"&amp;IF(VALUE(MID(A3212,6,2))&gt;=4,VALUE(LEFT(A3212,4)),VALUE(LEFT(A3212,4))-1)&amp;"-"&amp;TEXT(MOD(IF(VALUE(MID(A3212,6,2))&gt;=4,VALUE(LEFT(A3212,4)),VALUE(LEFT(A3212,4))-1)+1,100),"00")</f>
        <v>FY2023-24</v>
      </c>
      <c r="D3212" s="0" t="s">
        <v>74</v>
      </c>
      <c r="E3212" s="0" t="s">
        <v>74</v>
      </c>
      <c r="F3212" s="0" t="str">
        <f aca="false">INDEX(Mapping!$B$2:$B$465,MATCH(E3212,Mapping!$A$2:$A$465,0))</f>
        <v>NEPAL (NEA / NVVN)</v>
      </c>
      <c r="G3212" s="0" t="str">
        <f aca="false">INDEX(Mapping!$C$2:$C$465,MATCH(E3212,Mapping!$A$2:$A$465,0))</f>
        <v>NEPAL (NEA / NVVN)</v>
      </c>
      <c r="H3212" s="2" t="n">
        <v>240.22</v>
      </c>
      <c r="I3212" s="3" t="n">
        <v>6.99</v>
      </c>
    </row>
    <row r="3213" customFormat="false" ht="15" hidden="false" customHeight="false" outlineLevel="0" collapsed="false">
      <c r="A3213" s="0" t="s">
        <v>650</v>
      </c>
      <c r="B3213" s="0" t="n">
        <f aca="false">VALUE(LEFT(A3213,4))</f>
        <v>2023</v>
      </c>
      <c r="C3213" s="0" t="str">
        <f aca="false">"FY"&amp;IF(VALUE(MID(A3213,6,2))&gt;=4,VALUE(LEFT(A3213,4)),VALUE(LEFT(A3213,4))-1)&amp;"-"&amp;TEXT(MOD(IF(VALUE(MID(A3213,6,2))&gt;=4,VALUE(LEFT(A3213,4)),VALUE(LEFT(A3213,4))-1)+1,100),"00")</f>
        <v>FY2023-24</v>
      </c>
      <c r="D3213" s="0" t="s">
        <v>48</v>
      </c>
      <c r="E3213" s="0" t="s">
        <v>48</v>
      </c>
      <c r="F3213" s="0" t="str">
        <f aca="false">INDEX(Mapping!$B$2:$B$465,MATCH(E3213,Mapping!$A$2:$A$465,0))</f>
        <v>DELHI</v>
      </c>
      <c r="G3213" s="0" t="str">
        <f aca="false">INDEX(Mapping!$C$2:$C$465,MATCH(E3213,Mapping!$A$2:$A$465,0))</f>
        <v>DELHI</v>
      </c>
      <c r="H3213" s="2" t="n">
        <v>223.9</v>
      </c>
      <c r="I3213" s="3" t="n">
        <v>6.52</v>
      </c>
    </row>
    <row r="3214" customFormat="false" ht="15" hidden="false" customHeight="false" outlineLevel="0" collapsed="false">
      <c r="A3214" s="0" t="s">
        <v>650</v>
      </c>
      <c r="B3214" s="0" t="n">
        <f aca="false">VALUE(LEFT(A3214,4))</f>
        <v>2023</v>
      </c>
      <c r="C3214" s="0" t="str">
        <f aca="false">"FY"&amp;IF(VALUE(MID(A3214,6,2))&gt;=4,VALUE(LEFT(A3214,4)),VALUE(LEFT(A3214,4))-1)&amp;"-"&amp;TEXT(MOD(IF(VALUE(MID(A3214,6,2))&gt;=4,VALUE(LEFT(A3214,4)),VALUE(LEFT(A3214,4))-1)+1,100),"00")</f>
        <v>FY2023-24</v>
      </c>
      <c r="D3214" s="0" t="s">
        <v>84</v>
      </c>
      <c r="E3214" s="0" t="s">
        <v>84</v>
      </c>
      <c r="F3214" s="0" t="str">
        <f aca="false">INDEX(Mapping!$B$2:$B$465,MATCH(E3214,Mapping!$A$2:$A$465,0))</f>
        <v>DB POWER</v>
      </c>
      <c r="G3214" s="0" t="str">
        <f aca="false">INDEX(Mapping!$C$2:$C$465,MATCH(E3214,Mapping!$A$2:$A$465,0))</f>
        <v>DB POWER</v>
      </c>
      <c r="H3214" s="2" t="n">
        <v>199.83</v>
      </c>
      <c r="I3214" s="3" t="n">
        <v>5.82</v>
      </c>
    </row>
    <row r="3215" customFormat="false" ht="15" hidden="false" customHeight="false" outlineLevel="0" collapsed="false">
      <c r="A3215" s="0" t="s">
        <v>650</v>
      </c>
      <c r="B3215" s="0" t="n">
        <f aca="false">VALUE(LEFT(A3215,4))</f>
        <v>2023</v>
      </c>
      <c r="C3215" s="0" t="str">
        <f aca="false">"FY"&amp;IF(VALUE(MID(A3215,6,2))&gt;=4,VALUE(LEFT(A3215,4)),VALUE(LEFT(A3215,4))-1)&amp;"-"&amp;TEXT(MOD(IF(VALUE(MID(A3215,6,2))&gt;=4,VALUE(LEFT(A3215,4)),VALUE(LEFT(A3215,4))-1)+1,100),"00")</f>
        <v>FY2023-24</v>
      </c>
      <c r="D3215" s="0" t="s">
        <v>36</v>
      </c>
      <c r="E3215" s="0" t="s">
        <v>36</v>
      </c>
      <c r="F3215" s="0" t="str">
        <f aca="false">INDEX(Mapping!$B$2:$B$465,MATCH(E3215,Mapping!$A$2:$A$465,0))</f>
        <v>UTTAR PRADESH</v>
      </c>
      <c r="G3215" s="0" t="str">
        <f aca="false">INDEX(Mapping!$C$2:$C$465,MATCH(E3215,Mapping!$A$2:$A$465,0))</f>
        <v>UTTAR PRADESH</v>
      </c>
      <c r="H3215" s="2" t="n">
        <v>197.69</v>
      </c>
      <c r="I3215" s="3" t="n">
        <v>5.75</v>
      </c>
    </row>
    <row r="3216" customFormat="false" ht="15" hidden="false" customHeight="false" outlineLevel="0" collapsed="false">
      <c r="A3216" s="0" t="s">
        <v>650</v>
      </c>
      <c r="B3216" s="0" t="n">
        <f aca="false">VALUE(LEFT(A3216,4))</f>
        <v>2023</v>
      </c>
      <c r="C3216" s="0" t="str">
        <f aca="false">"FY"&amp;IF(VALUE(MID(A3216,6,2))&gt;=4,VALUE(LEFT(A3216,4)),VALUE(LEFT(A3216,4))-1)&amp;"-"&amp;TEXT(MOD(IF(VALUE(MID(A3216,6,2))&gt;=4,VALUE(LEFT(A3216,4)),VALUE(LEFT(A3216,4))-1)+1,100),"00")</f>
        <v>FY2023-24</v>
      </c>
      <c r="D3216" s="0" t="s">
        <v>65</v>
      </c>
      <c r="E3216" s="0" t="s">
        <v>65</v>
      </c>
      <c r="F3216" s="0" t="str">
        <f aca="false">INDEX(Mapping!$B$2:$B$465,MATCH(E3216,Mapping!$A$2:$A$465,0))</f>
        <v>JAYPEE NIGRIE STPP</v>
      </c>
      <c r="G3216" s="0" t="str">
        <f aca="false">INDEX(Mapping!$C$2:$C$465,MATCH(E3216,Mapping!$A$2:$A$465,0))</f>
        <v>JAYPEE NIGRIE STPP</v>
      </c>
      <c r="H3216" s="2" t="n">
        <v>151.45</v>
      </c>
      <c r="I3216" s="3" t="n">
        <v>4.41</v>
      </c>
    </row>
    <row r="3217" customFormat="false" ht="15" hidden="false" customHeight="false" outlineLevel="0" collapsed="false">
      <c r="A3217" s="0" t="s">
        <v>650</v>
      </c>
      <c r="B3217" s="0" t="n">
        <f aca="false">VALUE(LEFT(A3217,4))</f>
        <v>2023</v>
      </c>
      <c r="C3217" s="0" t="str">
        <f aca="false">"FY"&amp;IF(VALUE(MID(A3217,6,2))&gt;=4,VALUE(LEFT(A3217,4)),VALUE(LEFT(A3217,4))-1)&amp;"-"&amp;TEXT(MOD(IF(VALUE(MID(A3217,6,2))&gt;=4,VALUE(LEFT(A3217,4)),VALUE(LEFT(A3217,4))-1)+1,100),"00")</f>
        <v>FY2023-24</v>
      </c>
      <c r="D3217" s="0" t="s">
        <v>49</v>
      </c>
      <c r="E3217" s="0" t="s">
        <v>49</v>
      </c>
      <c r="F3217" s="0" t="str">
        <f aca="false">INDEX(Mapping!$B$2:$B$465,MATCH(E3217,Mapping!$A$2:$A$465,0))</f>
        <v>MADHYA PRADESH</v>
      </c>
      <c r="G3217" s="0" t="str">
        <f aca="false">INDEX(Mapping!$C$2:$C$465,MATCH(E3217,Mapping!$A$2:$A$465,0))</f>
        <v>MADHYA PRADESH</v>
      </c>
      <c r="H3217" s="2" t="n">
        <v>150.43</v>
      </c>
      <c r="I3217" s="3" t="n">
        <v>4.38</v>
      </c>
    </row>
    <row r="3218" customFormat="false" ht="15" hidden="false" customHeight="false" outlineLevel="0" collapsed="false">
      <c r="A3218" s="0" t="s">
        <v>650</v>
      </c>
      <c r="B3218" s="0" t="n">
        <f aca="false">VALUE(LEFT(A3218,4))</f>
        <v>2023</v>
      </c>
      <c r="C3218" s="0" t="str">
        <f aca="false">"FY"&amp;IF(VALUE(MID(A3218,6,2))&gt;=4,VALUE(LEFT(A3218,4)),VALUE(LEFT(A3218,4))-1)&amp;"-"&amp;TEXT(MOD(IF(VALUE(MID(A3218,6,2))&gt;=4,VALUE(LEFT(A3218,4)),VALUE(LEFT(A3218,4))-1)+1,100),"00")</f>
        <v>FY2023-24</v>
      </c>
      <c r="D3218" s="0" t="s">
        <v>89</v>
      </c>
      <c r="E3218" s="0" t="s">
        <v>89</v>
      </c>
      <c r="F3218" s="0" t="str">
        <f aca="false">INDEX(Mapping!$B$2:$B$465,MATCH(E3218,Mapping!$A$2:$A$465,0))</f>
        <v>MB POWER (MP)</v>
      </c>
      <c r="G3218" s="0" t="str">
        <f aca="false">INDEX(Mapping!$C$2:$C$465,MATCH(E3218,Mapping!$A$2:$A$465,0))</f>
        <v>MB POWER (MP)</v>
      </c>
      <c r="H3218" s="2" t="n">
        <v>139.13</v>
      </c>
      <c r="I3218" s="3" t="n">
        <v>4.05</v>
      </c>
    </row>
    <row r="3219" customFormat="false" ht="15" hidden="false" customHeight="false" outlineLevel="0" collapsed="false">
      <c r="A3219" s="0" t="s">
        <v>650</v>
      </c>
      <c r="B3219" s="0" t="n">
        <f aca="false">VALUE(LEFT(A3219,4))</f>
        <v>2023</v>
      </c>
      <c r="C3219" s="0" t="str">
        <f aca="false">"FY"&amp;IF(VALUE(MID(A3219,6,2))&gt;=4,VALUE(LEFT(A3219,4)),VALUE(LEFT(A3219,4))-1)&amp;"-"&amp;TEXT(MOD(IF(VALUE(MID(A3219,6,2))&gt;=4,VALUE(LEFT(A3219,4)),VALUE(LEFT(A3219,4))-1)+1,100),"00")</f>
        <v>FY2023-24</v>
      </c>
      <c r="D3219" s="0" t="s">
        <v>82</v>
      </c>
      <c r="E3219" s="0" t="s">
        <v>82</v>
      </c>
      <c r="F3219" s="0" t="str">
        <f aca="false">INDEX(Mapping!$B$2:$B$465,MATCH(E3219,Mapping!$A$2:$A$465,0))</f>
        <v>JINDAL INDIA THERMAL POWER (JITPL)</v>
      </c>
      <c r="G3219" s="0" t="str">
        <f aca="false">INDEX(Mapping!$C$2:$C$465,MATCH(E3219,Mapping!$A$2:$A$465,0))</f>
        <v>JINDAL INDIA THERMAL POWER (JITPL)</v>
      </c>
      <c r="H3219" s="2" t="n">
        <v>130.95</v>
      </c>
      <c r="I3219" s="3" t="n">
        <v>3.81</v>
      </c>
    </row>
    <row r="3220" customFormat="false" ht="15" hidden="false" customHeight="false" outlineLevel="0" collapsed="false">
      <c r="A3220" s="0" t="s">
        <v>650</v>
      </c>
      <c r="B3220" s="0" t="n">
        <f aca="false">VALUE(LEFT(A3220,4))</f>
        <v>2023</v>
      </c>
      <c r="C3220" s="0" t="str">
        <f aca="false">"FY"&amp;IF(VALUE(MID(A3220,6,2))&gt;=4,VALUE(LEFT(A3220,4)),VALUE(LEFT(A3220,4))-1)&amp;"-"&amp;TEXT(MOD(IF(VALUE(MID(A3220,6,2))&gt;=4,VALUE(LEFT(A3220,4)),VALUE(LEFT(A3220,4))-1)+1,100),"00")</f>
        <v>FY2023-24</v>
      </c>
      <c r="D3220" s="0" t="s">
        <v>40</v>
      </c>
      <c r="E3220" s="0" t="s">
        <v>40</v>
      </c>
      <c r="F3220" s="0" t="str">
        <f aca="false">INDEX(Mapping!$B$2:$B$465,MATCH(E3220,Mapping!$A$2:$A$465,0))</f>
        <v>TAMIL NADU</v>
      </c>
      <c r="G3220" s="0" t="str">
        <f aca="false">INDEX(Mapping!$C$2:$C$465,MATCH(E3220,Mapping!$A$2:$A$465,0))</f>
        <v>TAMIL NADU</v>
      </c>
      <c r="H3220" s="2" t="n">
        <v>129.85</v>
      </c>
      <c r="I3220" s="3" t="n">
        <v>3.78</v>
      </c>
    </row>
    <row r="3221" customFormat="false" ht="15" hidden="false" customHeight="false" outlineLevel="0" collapsed="false">
      <c r="A3221" s="0" t="s">
        <v>650</v>
      </c>
      <c r="B3221" s="0" t="n">
        <f aca="false">VALUE(LEFT(A3221,4))</f>
        <v>2023</v>
      </c>
      <c r="C3221" s="0" t="str">
        <f aca="false">"FY"&amp;IF(VALUE(MID(A3221,6,2))&gt;=4,VALUE(LEFT(A3221,4)),VALUE(LEFT(A3221,4))-1)&amp;"-"&amp;TEXT(MOD(IF(VALUE(MID(A3221,6,2))&gt;=4,VALUE(LEFT(A3221,4)),VALUE(LEFT(A3221,4))-1)+1,100),"00")</f>
        <v>FY2023-24</v>
      </c>
      <c r="D3221" s="0" t="s">
        <v>44</v>
      </c>
      <c r="E3221" s="0" t="s">
        <v>44</v>
      </c>
      <c r="F3221" s="0" t="str">
        <f aca="false">INDEX(Mapping!$B$2:$B$465,MATCH(E3221,Mapping!$A$2:$A$465,0))</f>
        <v>HARYANA</v>
      </c>
      <c r="G3221" s="0" t="str">
        <f aca="false">INDEX(Mapping!$C$2:$C$465,MATCH(E3221,Mapping!$A$2:$A$465,0))</f>
        <v>HARYANA</v>
      </c>
      <c r="H3221" s="2" t="n">
        <v>120.5</v>
      </c>
      <c r="I3221" s="3" t="n">
        <v>3.51</v>
      </c>
    </row>
    <row r="3222" customFormat="false" ht="15" hidden="false" customHeight="false" outlineLevel="0" collapsed="false">
      <c r="A3222" s="0" t="s">
        <v>650</v>
      </c>
      <c r="B3222" s="0" t="n">
        <f aca="false">VALUE(LEFT(A3222,4))</f>
        <v>2023</v>
      </c>
      <c r="C3222" s="0" t="str">
        <f aca="false">"FY"&amp;IF(VALUE(MID(A3222,6,2))&gt;=4,VALUE(LEFT(A3222,4)),VALUE(LEFT(A3222,4))-1)&amp;"-"&amp;TEXT(MOD(IF(VALUE(MID(A3222,6,2))&gt;=4,VALUE(LEFT(A3222,4)),VALUE(LEFT(A3222,4))-1)+1,100),"00")</f>
        <v>FY2023-24</v>
      </c>
      <c r="D3222" s="0" t="s">
        <v>45</v>
      </c>
      <c r="E3222" s="0" t="s">
        <v>45</v>
      </c>
      <c r="F3222" s="0" t="str">
        <f aca="false">INDEX(Mapping!$B$2:$B$465,MATCH(E3222,Mapping!$A$2:$A$465,0))</f>
        <v>BIHAR</v>
      </c>
      <c r="G3222" s="0" t="str">
        <f aca="false">INDEX(Mapping!$C$2:$C$465,MATCH(E3222,Mapping!$A$2:$A$465,0))</f>
        <v>BIHAR</v>
      </c>
      <c r="H3222" s="2" t="n">
        <v>112.47</v>
      </c>
      <c r="I3222" s="3" t="n">
        <v>3.27</v>
      </c>
    </row>
    <row r="3223" customFormat="false" ht="15" hidden="false" customHeight="false" outlineLevel="0" collapsed="false">
      <c r="A3223" s="0" t="s">
        <v>650</v>
      </c>
      <c r="B3223" s="0" t="n">
        <f aca="false">VALUE(LEFT(A3223,4))</f>
        <v>2023</v>
      </c>
      <c r="C3223" s="0" t="str">
        <f aca="false">"FY"&amp;IF(VALUE(MID(A3223,6,2))&gt;=4,VALUE(LEFT(A3223,4)),VALUE(LEFT(A3223,4))-1)&amp;"-"&amp;TEXT(MOD(IF(VALUE(MID(A3223,6,2))&gt;=4,VALUE(LEFT(A3223,4)),VALUE(LEFT(A3223,4))-1)+1,100),"00")</f>
        <v>FY2023-24</v>
      </c>
      <c r="D3223" s="0" t="s">
        <v>41</v>
      </c>
      <c r="E3223" s="0" t="s">
        <v>41</v>
      </c>
      <c r="F3223" s="0" t="str">
        <f aca="false">INDEX(Mapping!$B$2:$B$465,MATCH(E3223,Mapping!$A$2:$A$465,0))</f>
        <v>RAJASTHAN</v>
      </c>
      <c r="G3223" s="0" t="str">
        <f aca="false">INDEX(Mapping!$C$2:$C$465,MATCH(E3223,Mapping!$A$2:$A$465,0))</f>
        <v>RAJASTHAN</v>
      </c>
      <c r="H3223" s="2" t="n">
        <v>89.36</v>
      </c>
      <c r="I3223" s="3" t="n">
        <v>2.6</v>
      </c>
    </row>
    <row r="3224" customFormat="false" ht="15" hidden="false" customHeight="false" outlineLevel="0" collapsed="false">
      <c r="A3224" s="0" t="s">
        <v>650</v>
      </c>
      <c r="B3224" s="0" t="n">
        <f aca="false">VALUE(LEFT(A3224,4))</f>
        <v>2023</v>
      </c>
      <c r="C3224" s="0" t="str">
        <f aca="false">"FY"&amp;IF(VALUE(MID(A3224,6,2))&gt;=4,VALUE(LEFT(A3224,4)),VALUE(LEFT(A3224,4))-1)&amp;"-"&amp;TEXT(MOD(IF(VALUE(MID(A3224,6,2))&gt;=4,VALUE(LEFT(A3224,4)),VALUE(LEFT(A3224,4))-1)+1,100),"00")</f>
        <v>FY2023-24</v>
      </c>
      <c r="D3224" s="0" t="s">
        <v>72</v>
      </c>
      <c r="E3224" s="0" t="s">
        <v>72</v>
      </c>
      <c r="F3224" s="0" t="str">
        <f aca="false">INDEX(Mapping!$B$2:$B$465,MATCH(E3224,Mapping!$A$2:$A$465,0))</f>
        <v>JINDAL POWER LTD - STAGE 1</v>
      </c>
      <c r="G3224" s="0" t="str">
        <f aca="false">INDEX(Mapping!$C$2:$C$465,MATCH(E3224,Mapping!$A$2:$A$465,0))</f>
        <v>JINDAL POWER LTD (BOTH STAGES)</v>
      </c>
      <c r="H3224" s="2" t="n">
        <v>75.16</v>
      </c>
      <c r="I3224" s="3" t="n">
        <v>2.19</v>
      </c>
    </row>
    <row r="3225" customFormat="false" ht="15" hidden="false" customHeight="false" outlineLevel="0" collapsed="false">
      <c r="A3225" s="0" t="s">
        <v>650</v>
      </c>
      <c r="B3225" s="0" t="n">
        <f aca="false">VALUE(LEFT(A3225,4))</f>
        <v>2023</v>
      </c>
      <c r="C3225" s="0" t="str">
        <f aca="false">"FY"&amp;IF(VALUE(MID(A3225,6,2))&gt;=4,VALUE(LEFT(A3225,4)),VALUE(LEFT(A3225,4))-1)&amp;"-"&amp;TEXT(MOD(IF(VALUE(MID(A3225,6,2))&gt;=4,VALUE(LEFT(A3225,4)),VALUE(LEFT(A3225,4))-1)+1,100),"00")</f>
        <v>FY2023-24</v>
      </c>
      <c r="D3225" s="0" t="s">
        <v>145</v>
      </c>
      <c r="E3225" s="0" t="s">
        <v>145</v>
      </c>
      <c r="F3225" s="0" t="str">
        <f aca="false">INDEX(Mapping!$B$2:$B$465,MATCH(E3225,Mapping!$A$2:$A$465,0))</f>
        <v>JSPL - DCPP</v>
      </c>
      <c r="G3225" s="0" t="str">
        <f aca="false">INDEX(Mapping!$C$2:$C$465,MATCH(E3225,Mapping!$A$2:$A$465,0))</f>
        <v>JSPL</v>
      </c>
      <c r="H3225" s="2" t="n">
        <v>71.34</v>
      </c>
      <c r="I3225" s="3" t="n">
        <v>2.08</v>
      </c>
    </row>
    <row r="3226" customFormat="false" ht="15" hidden="false" customHeight="false" outlineLevel="0" collapsed="false">
      <c r="A3226" s="0" t="s">
        <v>650</v>
      </c>
      <c r="B3226" s="0" t="n">
        <f aca="false">VALUE(LEFT(A3226,4))</f>
        <v>2023</v>
      </c>
      <c r="C3226" s="0" t="str">
        <f aca="false">"FY"&amp;IF(VALUE(MID(A3226,6,2))&gt;=4,VALUE(LEFT(A3226,4)),VALUE(LEFT(A3226,4))-1)&amp;"-"&amp;TEXT(MOD(IF(VALUE(MID(A3226,6,2))&gt;=4,VALUE(LEFT(A3226,4)),VALUE(LEFT(A3226,4))-1)+1,100),"00")</f>
        <v>FY2023-24</v>
      </c>
      <c r="D3226" s="0" t="s">
        <v>235</v>
      </c>
      <c r="E3226" s="0" t="s">
        <v>235</v>
      </c>
      <c r="F3226" s="0" t="str">
        <f aca="false">INDEX(Mapping!$B$2:$B$465,MATCH(E3226,Mapping!$A$2:$A$465,0))</f>
        <v>ITPCL (IL&amp;FS TAMIL NADU)</v>
      </c>
      <c r="G3226" s="0" t="str">
        <f aca="false">INDEX(Mapping!$C$2:$C$465,MATCH(E3226,Mapping!$A$2:$A$465,0))</f>
        <v>ITPCL (IL&amp;FS TAMIL NADU)</v>
      </c>
      <c r="H3226" s="2" t="n">
        <v>69.65</v>
      </c>
      <c r="I3226" s="3" t="n">
        <v>2.03</v>
      </c>
    </row>
    <row r="3227" customFormat="false" ht="15" hidden="false" customHeight="false" outlineLevel="0" collapsed="false">
      <c r="A3227" s="0" t="s">
        <v>650</v>
      </c>
      <c r="B3227" s="0" t="n">
        <f aca="false">VALUE(LEFT(A3227,4))</f>
        <v>2023</v>
      </c>
      <c r="C3227" s="0" t="str">
        <f aca="false">"FY"&amp;IF(VALUE(MID(A3227,6,2))&gt;=4,VALUE(LEFT(A3227,4)),VALUE(LEFT(A3227,4))-1)&amp;"-"&amp;TEXT(MOD(IF(VALUE(MID(A3227,6,2))&gt;=4,VALUE(LEFT(A3227,4)),VALUE(LEFT(A3227,4))-1)+1,100),"00")</f>
        <v>FY2023-24</v>
      </c>
      <c r="D3227" s="0" t="s">
        <v>35</v>
      </c>
      <c r="E3227" s="0" t="s">
        <v>35</v>
      </c>
      <c r="F3227" s="0" t="str">
        <f aca="false">INDEX(Mapping!$B$2:$B$465,MATCH(E3227,Mapping!$A$2:$A$465,0))</f>
        <v>TELANGANA</v>
      </c>
      <c r="G3227" s="0" t="str">
        <f aca="false">INDEX(Mapping!$C$2:$C$465,MATCH(E3227,Mapping!$A$2:$A$465,0))</f>
        <v>TELANGANA</v>
      </c>
      <c r="H3227" s="2" t="n">
        <v>65.54</v>
      </c>
      <c r="I3227" s="3" t="n">
        <v>1.91</v>
      </c>
    </row>
    <row r="3228" customFormat="false" ht="15" hidden="false" customHeight="false" outlineLevel="0" collapsed="false">
      <c r="A3228" s="0" t="s">
        <v>650</v>
      </c>
      <c r="B3228" s="0" t="n">
        <f aca="false">VALUE(LEFT(A3228,4))</f>
        <v>2023</v>
      </c>
      <c r="C3228" s="0" t="str">
        <f aca="false">"FY"&amp;IF(VALUE(MID(A3228,6,2))&gt;=4,VALUE(LEFT(A3228,4)),VALUE(LEFT(A3228,4))-1)&amp;"-"&amp;TEXT(MOD(IF(VALUE(MID(A3228,6,2))&gt;=4,VALUE(LEFT(A3228,4)),VALUE(LEFT(A3228,4))-1)+1,100),"00")</f>
        <v>FY2023-24</v>
      </c>
      <c r="D3228" s="0" t="s">
        <v>31</v>
      </c>
      <c r="E3228" s="0" t="s">
        <v>31</v>
      </c>
      <c r="F3228" s="0" t="str">
        <f aca="false">INDEX(Mapping!$B$2:$B$465,MATCH(E3228,Mapping!$A$2:$A$465,0))</f>
        <v>GUJARAT</v>
      </c>
      <c r="G3228" s="0" t="str">
        <f aca="false">INDEX(Mapping!$C$2:$C$465,MATCH(E3228,Mapping!$A$2:$A$465,0))</f>
        <v>GUJARAT</v>
      </c>
      <c r="H3228" s="2" t="n">
        <v>64.64</v>
      </c>
      <c r="I3228" s="3" t="n">
        <v>1.88</v>
      </c>
    </row>
    <row r="3229" customFormat="false" ht="15" hidden="false" customHeight="false" outlineLevel="0" collapsed="false">
      <c r="A3229" s="0" t="s">
        <v>650</v>
      </c>
      <c r="B3229" s="0" t="n">
        <f aca="false">VALUE(LEFT(A3229,4))</f>
        <v>2023</v>
      </c>
      <c r="C3229" s="0" t="str">
        <f aca="false">"FY"&amp;IF(VALUE(MID(A3229,6,2))&gt;=4,VALUE(LEFT(A3229,4)),VALUE(LEFT(A3229,4))-1)&amp;"-"&amp;TEXT(MOD(IF(VALUE(MID(A3229,6,2))&gt;=4,VALUE(LEFT(A3229,4)),VALUE(LEFT(A3229,4))-1)+1,100),"00")</f>
        <v>FY2023-24</v>
      </c>
      <c r="D3229" s="0" t="s">
        <v>53</v>
      </c>
      <c r="E3229" s="0" t="s">
        <v>53</v>
      </c>
      <c r="F3229" s="0" t="str">
        <f aca="false">INDEX(Mapping!$B$2:$B$465,MATCH(E3229,Mapping!$A$2:$A$465,0))</f>
        <v>HIMACHAL PRADESH</v>
      </c>
      <c r="G3229" s="0" t="str">
        <f aca="false">INDEX(Mapping!$C$2:$C$465,MATCH(E3229,Mapping!$A$2:$A$465,0))</f>
        <v>HIMACHAL PRADESH</v>
      </c>
      <c r="H3229" s="2" t="n">
        <v>56.27</v>
      </c>
      <c r="I3229" s="3" t="n">
        <v>1.64</v>
      </c>
    </row>
    <row r="3230" customFormat="false" ht="15" hidden="false" customHeight="false" outlineLevel="0" collapsed="false">
      <c r="A3230" s="0" t="s">
        <v>650</v>
      </c>
      <c r="B3230" s="0" t="n">
        <f aca="false">VALUE(LEFT(A3230,4))</f>
        <v>2023</v>
      </c>
      <c r="C3230" s="0" t="str">
        <f aca="false">"FY"&amp;IF(VALUE(MID(A3230,6,2))&gt;=4,VALUE(LEFT(A3230,4)),VALUE(LEFT(A3230,4))-1)&amp;"-"&amp;TEXT(MOD(IF(VALUE(MID(A3230,6,2))&gt;=4,VALUE(LEFT(A3230,4)),VALUE(LEFT(A3230,4))-1)+1,100),"00")</f>
        <v>FY2023-24</v>
      </c>
      <c r="D3230" s="0" t="s">
        <v>103</v>
      </c>
      <c r="E3230" s="0" t="s">
        <v>103</v>
      </c>
      <c r="F3230" s="0" t="str">
        <f aca="false">INDEX(Mapping!$B$2:$B$465,MATCH(E3230,Mapping!$A$2:$A$465,0))</f>
        <v>ADANI POWER - RAIPUR TPP (EX-GMR CHHATTISGARH)</v>
      </c>
      <c r="G3230" s="0" t="str">
        <f aca="false">INDEX(Mapping!$C$2:$C$465,MATCH(E3230,Mapping!$A$2:$A$465,0))</f>
        <v>ADANI POWER (ALL PLANTS)</v>
      </c>
      <c r="H3230" s="2" t="n">
        <v>49.45</v>
      </c>
      <c r="I3230" s="3" t="n">
        <v>1.44</v>
      </c>
    </row>
    <row r="3231" customFormat="false" ht="15" hidden="false" customHeight="false" outlineLevel="0" collapsed="false">
      <c r="A3231" s="0" t="s">
        <v>650</v>
      </c>
      <c r="B3231" s="0" t="n">
        <f aca="false">VALUE(LEFT(A3231,4))</f>
        <v>2023</v>
      </c>
      <c r="C3231" s="0" t="str">
        <f aca="false">"FY"&amp;IF(VALUE(MID(A3231,6,2))&gt;=4,VALUE(LEFT(A3231,4)),VALUE(LEFT(A3231,4))-1)&amp;"-"&amp;TEXT(MOD(IF(VALUE(MID(A3231,6,2))&gt;=4,VALUE(LEFT(A3231,4)),VALUE(LEFT(A3231,4))-1)+1,100),"00")</f>
        <v>FY2023-24</v>
      </c>
      <c r="D3231" s="0" t="s">
        <v>230</v>
      </c>
      <c r="E3231" s="0" t="s">
        <v>230</v>
      </c>
      <c r="F3231" s="0" t="str">
        <f aca="false">INDEX(Mapping!$B$2:$B$465,MATCH(E3231,Mapping!$A$2:$A$465,0))</f>
        <v>ADANI_WIND</v>
      </c>
      <c r="G3231" s="0" t="str">
        <f aca="false">INDEX(Mapping!$C$2:$C$465,MATCH(E3231,Mapping!$A$2:$A$465,0))</f>
        <v>ADANI GREEN ENERGY (ALL SPVs)</v>
      </c>
      <c r="H3231" s="2" t="n">
        <v>46.43</v>
      </c>
      <c r="I3231" s="3" t="n">
        <v>1.35</v>
      </c>
    </row>
    <row r="3232" customFormat="false" ht="15" hidden="false" customHeight="false" outlineLevel="0" collapsed="false">
      <c r="A3232" s="0" t="s">
        <v>650</v>
      </c>
      <c r="B3232" s="0" t="n">
        <f aca="false">VALUE(LEFT(A3232,4))</f>
        <v>2023</v>
      </c>
      <c r="C3232" s="0" t="str">
        <f aca="false">"FY"&amp;IF(VALUE(MID(A3232,6,2))&gt;=4,VALUE(LEFT(A3232,4)),VALUE(LEFT(A3232,4))-1)&amp;"-"&amp;TEXT(MOD(IF(VALUE(MID(A3232,6,2))&gt;=4,VALUE(LEFT(A3232,4)),VALUE(LEFT(A3232,4))-1)+1,100),"00")</f>
        <v>FY2023-24</v>
      </c>
      <c r="D3232" s="0" t="s">
        <v>47</v>
      </c>
      <c r="E3232" s="0" t="s">
        <v>47</v>
      </c>
      <c r="F3232" s="0" t="str">
        <f aca="false">INDEX(Mapping!$B$2:$B$465,MATCH(E3232,Mapping!$A$2:$A$465,0))</f>
        <v>KARNATAKA</v>
      </c>
      <c r="G3232" s="0" t="str">
        <f aca="false">INDEX(Mapping!$C$2:$C$465,MATCH(E3232,Mapping!$A$2:$A$465,0))</f>
        <v>KARNATAKA</v>
      </c>
      <c r="H3232" s="2" t="n">
        <v>45.25</v>
      </c>
      <c r="I3232" s="3" t="n">
        <v>1.32</v>
      </c>
    </row>
    <row r="3233" customFormat="false" ht="15" hidden="false" customHeight="false" outlineLevel="0" collapsed="false">
      <c r="A3233" s="0" t="s">
        <v>650</v>
      </c>
      <c r="B3233" s="0" t="n">
        <f aca="false">VALUE(LEFT(A3233,4))</f>
        <v>2023</v>
      </c>
      <c r="C3233" s="0" t="str">
        <f aca="false">"FY"&amp;IF(VALUE(MID(A3233,6,2))&gt;=4,VALUE(LEFT(A3233,4)),VALUE(LEFT(A3233,4))-1)&amp;"-"&amp;TEXT(MOD(IF(VALUE(MID(A3233,6,2))&gt;=4,VALUE(LEFT(A3233,4)),VALUE(LEFT(A3233,4))-1)+1,100),"00")</f>
        <v>FY2023-24</v>
      </c>
      <c r="D3233" s="0" t="s">
        <v>43</v>
      </c>
      <c r="E3233" s="0" t="s">
        <v>43</v>
      </c>
      <c r="F3233" s="0" t="str">
        <f aca="false">INDEX(Mapping!$B$2:$B$465,MATCH(E3233,Mapping!$A$2:$A$465,0))</f>
        <v>ODISHA</v>
      </c>
      <c r="G3233" s="0" t="str">
        <f aca="false">INDEX(Mapping!$C$2:$C$465,MATCH(E3233,Mapping!$A$2:$A$465,0))</f>
        <v>ODISHA</v>
      </c>
      <c r="H3233" s="2" t="n">
        <v>42.23</v>
      </c>
      <c r="I3233" s="3" t="n">
        <v>1.23</v>
      </c>
    </row>
    <row r="3234" customFormat="false" ht="15" hidden="false" customHeight="false" outlineLevel="0" collapsed="false">
      <c r="A3234" s="0" t="s">
        <v>650</v>
      </c>
      <c r="B3234" s="0" t="n">
        <f aca="false">VALUE(LEFT(A3234,4))</f>
        <v>2023</v>
      </c>
      <c r="C3234" s="0" t="str">
        <f aca="false">"FY"&amp;IF(VALUE(MID(A3234,6,2))&gt;=4,VALUE(LEFT(A3234,4)),VALUE(LEFT(A3234,4))-1)&amp;"-"&amp;TEXT(MOD(IF(VALUE(MID(A3234,6,2))&gt;=4,VALUE(LEFT(A3234,4)),VALUE(LEFT(A3234,4))-1)+1,100),"00")</f>
        <v>FY2023-24</v>
      </c>
      <c r="D3234" s="0" t="s">
        <v>37</v>
      </c>
      <c r="E3234" s="0" t="s">
        <v>37</v>
      </c>
      <c r="F3234" s="0" t="str">
        <f aca="false">INDEX(Mapping!$B$2:$B$465,MATCH(E3234,Mapping!$A$2:$A$465,0))</f>
        <v>MAHARASHTRA</v>
      </c>
      <c r="G3234" s="0" t="str">
        <f aca="false">INDEX(Mapping!$C$2:$C$465,MATCH(E3234,Mapping!$A$2:$A$465,0))</f>
        <v>MAHARASHTRA</v>
      </c>
      <c r="H3234" s="2" t="n">
        <v>41.47</v>
      </c>
      <c r="I3234" s="3" t="n">
        <v>1.21</v>
      </c>
    </row>
    <row r="3235" customFormat="false" ht="15" hidden="false" customHeight="false" outlineLevel="0" collapsed="false">
      <c r="A3235" s="0" t="s">
        <v>650</v>
      </c>
      <c r="B3235" s="0" t="n">
        <f aca="false">VALUE(LEFT(A3235,4))</f>
        <v>2023</v>
      </c>
      <c r="C3235" s="0" t="str">
        <f aca="false">"FY"&amp;IF(VALUE(MID(A3235,6,2))&gt;=4,VALUE(LEFT(A3235,4)),VALUE(LEFT(A3235,4))-1)&amp;"-"&amp;TEXT(MOD(IF(VALUE(MID(A3235,6,2))&gt;=4,VALUE(LEFT(A3235,4)),VALUE(LEFT(A3235,4))-1)+1,100),"00")</f>
        <v>FY2023-24</v>
      </c>
      <c r="D3235" s="0" t="s">
        <v>57</v>
      </c>
      <c r="E3235" s="0" t="s">
        <v>57</v>
      </c>
      <c r="F3235" s="0" t="str">
        <f aca="false">INDEX(Mapping!$B$2:$B$465,MATCH(E3235,Mapping!$A$2:$A$465,0))</f>
        <v>SEIL ENERGY INDIA (EX-SEMBCORP)</v>
      </c>
      <c r="G3235" s="0" t="str">
        <f aca="false">INDEX(Mapping!$C$2:$C$465,MATCH(E3235,Mapping!$A$2:$A$465,0))</f>
        <v>SEIL ENERGY INDIA</v>
      </c>
      <c r="H3235" s="2" t="n">
        <v>39.71</v>
      </c>
      <c r="I3235" s="3" t="n">
        <v>1.16</v>
      </c>
    </row>
    <row r="3236" customFormat="false" ht="15" hidden="false" customHeight="false" outlineLevel="0" collapsed="false">
      <c r="A3236" s="0" t="s">
        <v>650</v>
      </c>
      <c r="B3236" s="0" t="n">
        <f aca="false">VALUE(LEFT(A3236,4))</f>
        <v>2023</v>
      </c>
      <c r="C3236" s="0" t="str">
        <f aca="false">"FY"&amp;IF(VALUE(MID(A3236,6,2))&gt;=4,VALUE(LEFT(A3236,4)),VALUE(LEFT(A3236,4))-1)&amp;"-"&amp;TEXT(MOD(IF(VALUE(MID(A3236,6,2))&gt;=4,VALUE(LEFT(A3236,4)),VALUE(LEFT(A3236,4))-1)+1,100),"00")</f>
        <v>FY2023-24</v>
      </c>
      <c r="D3236" s="0" t="s">
        <v>155</v>
      </c>
      <c r="E3236" s="0" t="s">
        <v>155</v>
      </c>
      <c r="F3236" s="0" t="str">
        <f aca="false">INDEX(Mapping!$B$2:$B$465,MATCH(E3236,Mapping!$A$2:$A$465,0))</f>
        <v>SKS POWER</v>
      </c>
      <c r="G3236" s="0" t="str">
        <f aca="false">INDEX(Mapping!$C$2:$C$465,MATCH(E3236,Mapping!$A$2:$A$465,0))</f>
        <v>SKS POWER</v>
      </c>
      <c r="H3236" s="2" t="n">
        <v>36.35</v>
      </c>
      <c r="I3236" s="3" t="n">
        <v>1.06</v>
      </c>
    </row>
    <row r="3237" customFormat="false" ht="15" hidden="false" customHeight="false" outlineLevel="0" collapsed="false">
      <c r="A3237" s="0" t="s">
        <v>650</v>
      </c>
      <c r="B3237" s="0" t="n">
        <f aca="false">VALUE(LEFT(A3237,4))</f>
        <v>2023</v>
      </c>
      <c r="C3237" s="0" t="str">
        <f aca="false">"FY"&amp;IF(VALUE(MID(A3237,6,2))&gt;=4,VALUE(LEFT(A3237,4)),VALUE(LEFT(A3237,4))-1)&amp;"-"&amp;TEXT(MOD(IF(VALUE(MID(A3237,6,2))&gt;=4,VALUE(LEFT(A3237,4)),VALUE(LEFT(A3237,4))-1)+1,100),"00")</f>
        <v>FY2023-24</v>
      </c>
      <c r="D3237" s="0" t="s">
        <v>38</v>
      </c>
      <c r="E3237" s="0" t="s">
        <v>38</v>
      </c>
      <c r="F3237" s="0" t="str">
        <f aca="false">INDEX(Mapping!$B$2:$B$465,MATCH(E3237,Mapping!$A$2:$A$465,0))</f>
        <v>ANDHRA PRADESH</v>
      </c>
      <c r="G3237" s="0" t="str">
        <f aca="false">INDEX(Mapping!$C$2:$C$465,MATCH(E3237,Mapping!$A$2:$A$465,0))</f>
        <v>ANDHRA PRADESH</v>
      </c>
      <c r="H3237" s="2" t="n">
        <v>33.85</v>
      </c>
      <c r="I3237" s="3" t="n">
        <v>0.99</v>
      </c>
    </row>
    <row r="3238" customFormat="false" ht="15" hidden="false" customHeight="false" outlineLevel="0" collapsed="false">
      <c r="A3238" s="0" t="s">
        <v>650</v>
      </c>
      <c r="B3238" s="0" t="n">
        <f aca="false">VALUE(LEFT(A3238,4))</f>
        <v>2023</v>
      </c>
      <c r="C3238" s="0" t="str">
        <f aca="false">"FY"&amp;IF(VALUE(MID(A3238,6,2))&gt;=4,VALUE(LEFT(A3238,4)),VALUE(LEFT(A3238,4))-1)&amp;"-"&amp;TEXT(MOD(IF(VALUE(MID(A3238,6,2))&gt;=4,VALUE(LEFT(A3238,4)),VALUE(LEFT(A3238,4))-1)+1,100),"00")</f>
        <v>FY2023-24</v>
      </c>
      <c r="D3238" s="0" t="s">
        <v>122</v>
      </c>
      <c r="E3238" s="0" t="s">
        <v>122</v>
      </c>
      <c r="F3238" s="0" t="str">
        <f aca="false">INDEX(Mapping!$B$2:$B$465,MATCH(E3238,Mapping!$A$2:$A$465,0))</f>
        <v>KARCHAM WANGTOO HEP</v>
      </c>
      <c r="G3238" s="0" t="str">
        <f aca="false">INDEX(Mapping!$C$2:$C$465,MATCH(E3238,Mapping!$A$2:$A$465,0))</f>
        <v>KARCHAM WANGTOO HEP</v>
      </c>
      <c r="H3238" s="2" t="n">
        <v>32.5</v>
      </c>
      <c r="I3238" s="3" t="n">
        <v>0.95</v>
      </c>
    </row>
    <row r="3239" customFormat="false" ht="15" hidden="false" customHeight="false" outlineLevel="0" collapsed="false">
      <c r="A3239" s="0" t="s">
        <v>650</v>
      </c>
      <c r="B3239" s="0" t="n">
        <f aca="false">VALUE(LEFT(A3239,4))</f>
        <v>2023</v>
      </c>
      <c r="C3239" s="0" t="str">
        <f aca="false">"FY"&amp;IF(VALUE(MID(A3239,6,2))&gt;=4,VALUE(LEFT(A3239,4)),VALUE(LEFT(A3239,4))-1)&amp;"-"&amp;TEXT(MOD(IF(VALUE(MID(A3239,6,2))&gt;=4,VALUE(LEFT(A3239,4)),VALUE(LEFT(A3239,4))-1)+1,100),"00")</f>
        <v>FY2023-24</v>
      </c>
      <c r="D3239" s="0" t="s">
        <v>232</v>
      </c>
      <c r="E3239" s="0" t="s">
        <v>232</v>
      </c>
      <c r="F3239" s="0" t="str">
        <f aca="false">INDEX(Mapping!$B$2:$B$465,MATCH(E3239,Mapping!$A$2:$A$465,0))</f>
        <v>PUDUCHERRY</v>
      </c>
      <c r="G3239" s="0" t="str">
        <f aca="false">INDEX(Mapping!$C$2:$C$465,MATCH(E3239,Mapping!$A$2:$A$465,0))</f>
        <v>PUDUCHERRY</v>
      </c>
      <c r="H3239" s="2" t="n">
        <v>28.77</v>
      </c>
      <c r="I3239" s="3" t="n">
        <v>0.84</v>
      </c>
    </row>
    <row r="3240" customFormat="false" ht="15" hidden="false" customHeight="false" outlineLevel="0" collapsed="false">
      <c r="A3240" s="0" t="s">
        <v>650</v>
      </c>
      <c r="B3240" s="0" t="n">
        <f aca="false">VALUE(LEFT(A3240,4))</f>
        <v>2023</v>
      </c>
      <c r="C3240" s="0" t="str">
        <f aca="false">"FY"&amp;IF(VALUE(MID(A3240,6,2))&gt;=4,VALUE(LEFT(A3240,4)),VALUE(LEFT(A3240,4))-1)&amp;"-"&amp;TEXT(MOD(IF(VALUE(MID(A3240,6,2))&gt;=4,VALUE(LEFT(A3240,4)),VALUE(LEFT(A3240,4))-1)+1,100),"00")</f>
        <v>FY2023-24</v>
      </c>
      <c r="D3240" s="0" t="s">
        <v>42</v>
      </c>
      <c r="E3240" s="0" t="s">
        <v>42</v>
      </c>
      <c r="F3240" s="0" t="str">
        <f aca="false">INDEX(Mapping!$B$2:$B$465,MATCH(E3240,Mapping!$A$2:$A$465,0))</f>
        <v>PUNJAB</v>
      </c>
      <c r="G3240" s="0" t="str">
        <f aca="false">INDEX(Mapping!$C$2:$C$465,MATCH(E3240,Mapping!$A$2:$A$465,0))</f>
        <v>PUNJAB</v>
      </c>
      <c r="H3240" s="2" t="n">
        <v>26.12</v>
      </c>
      <c r="I3240" s="3" t="n">
        <v>0.76</v>
      </c>
    </row>
    <row r="3241" customFormat="false" ht="15" hidden="false" customHeight="false" outlineLevel="0" collapsed="false">
      <c r="A3241" s="0" t="s">
        <v>650</v>
      </c>
      <c r="B3241" s="0" t="n">
        <f aca="false">VALUE(LEFT(A3241,4))</f>
        <v>2023</v>
      </c>
      <c r="C3241" s="0" t="str">
        <f aca="false">"FY"&amp;IF(VALUE(MID(A3241,6,2))&gt;=4,VALUE(LEFT(A3241,4)),VALUE(LEFT(A3241,4))-1)&amp;"-"&amp;TEXT(MOD(IF(VALUE(MID(A3241,6,2))&gt;=4,VALUE(LEFT(A3241,4)),VALUE(LEFT(A3241,4))-1)+1,100),"00")</f>
        <v>FY2023-24</v>
      </c>
      <c r="D3241" s="0" t="s">
        <v>128</v>
      </c>
      <c r="E3241" s="0" t="s">
        <v>128</v>
      </c>
      <c r="F3241" s="0" t="str">
        <f aca="false">INDEX(Mapping!$B$2:$B$465,MATCH(E3241,Mapping!$A$2:$A$465,0))</f>
        <v>AD HYDRO POWER</v>
      </c>
      <c r="G3241" s="0" t="str">
        <f aca="false">INDEX(Mapping!$C$2:$C$465,MATCH(E3241,Mapping!$A$2:$A$465,0))</f>
        <v>AD HYDRO POWER</v>
      </c>
      <c r="H3241" s="2" t="n">
        <v>23.5</v>
      </c>
      <c r="I3241" s="3" t="n">
        <v>0.68</v>
      </c>
    </row>
    <row r="3242" customFormat="false" ht="15" hidden="false" customHeight="false" outlineLevel="0" collapsed="false">
      <c r="A3242" s="0" t="s">
        <v>650</v>
      </c>
      <c r="B3242" s="0" t="n">
        <f aca="false">VALUE(LEFT(A3242,4))</f>
        <v>2023</v>
      </c>
      <c r="C3242" s="0" t="str">
        <f aca="false">"FY"&amp;IF(VALUE(MID(A3242,6,2))&gt;=4,VALUE(LEFT(A3242,4)),VALUE(LEFT(A3242,4))-1)&amp;"-"&amp;TEXT(MOD(IF(VALUE(MID(A3242,6,2))&gt;=4,VALUE(LEFT(A3242,4)),VALUE(LEFT(A3242,4))-1)+1,100),"00")</f>
        <v>FY2023-24</v>
      </c>
      <c r="D3242" s="0" t="s">
        <v>152</v>
      </c>
      <c r="E3242" s="0" t="s">
        <v>152</v>
      </c>
      <c r="F3242" s="0" t="str">
        <f aca="false">INDEX(Mapping!$B$2:$B$465,MATCH(E3242,Mapping!$A$2:$A$465,0))</f>
        <v>CHANDIGARH</v>
      </c>
      <c r="G3242" s="0" t="str">
        <f aca="false">INDEX(Mapping!$C$2:$C$465,MATCH(E3242,Mapping!$A$2:$A$465,0))</f>
        <v>CHANDIGARH</v>
      </c>
      <c r="H3242" s="2" t="n">
        <v>22.71</v>
      </c>
      <c r="I3242" s="3" t="n">
        <v>0.66</v>
      </c>
    </row>
    <row r="3243" customFormat="false" ht="15" hidden="false" customHeight="false" outlineLevel="0" collapsed="false">
      <c r="A3243" s="0" t="s">
        <v>650</v>
      </c>
      <c r="B3243" s="0" t="n">
        <f aca="false">VALUE(LEFT(A3243,4))</f>
        <v>2023</v>
      </c>
      <c r="C3243" s="0" t="str">
        <f aca="false">"FY"&amp;IF(VALUE(MID(A3243,6,2))&gt;=4,VALUE(LEFT(A3243,4)),VALUE(LEFT(A3243,4))-1)&amp;"-"&amp;TEXT(MOD(IF(VALUE(MID(A3243,6,2))&gt;=4,VALUE(LEFT(A3243,4)),VALUE(LEFT(A3243,4))-1)+1,100),"00")</f>
        <v>FY2023-24</v>
      </c>
      <c r="D3243" s="0" t="s">
        <v>213</v>
      </c>
      <c r="E3243" s="0" t="s">
        <v>213</v>
      </c>
      <c r="F3243" s="0" t="str">
        <f aca="false">INDEX(Mapping!$B$2:$B$465,MATCH(E3243,Mapping!$A$2:$A$465,0))</f>
        <v>NEPAL (NEA / NVVN)</v>
      </c>
      <c r="G3243" s="0" t="str">
        <f aca="false">INDEX(Mapping!$C$2:$C$465,MATCH(E3243,Mapping!$A$2:$A$465,0))</f>
        <v>NEPAL (NEA / NVVN)</v>
      </c>
      <c r="H3243" s="2" t="n">
        <v>22.18</v>
      </c>
      <c r="I3243" s="3" t="n">
        <v>0.65</v>
      </c>
    </row>
    <row r="3244" customFormat="false" ht="15" hidden="false" customHeight="false" outlineLevel="0" collapsed="false">
      <c r="A3244" s="0" t="s">
        <v>650</v>
      </c>
      <c r="B3244" s="0" t="n">
        <f aca="false">VALUE(LEFT(A3244,4))</f>
        <v>2023</v>
      </c>
      <c r="C3244" s="0" t="str">
        <f aca="false">"FY"&amp;IF(VALUE(MID(A3244,6,2))&gt;=4,VALUE(LEFT(A3244,4)),VALUE(LEFT(A3244,4))-1)&amp;"-"&amp;TEXT(MOD(IF(VALUE(MID(A3244,6,2))&gt;=4,VALUE(LEFT(A3244,4)),VALUE(LEFT(A3244,4))-1)+1,100),"00")</f>
        <v>FY2023-24</v>
      </c>
      <c r="D3244" s="0" t="s">
        <v>142</v>
      </c>
      <c r="E3244" s="0" t="s">
        <v>142</v>
      </c>
      <c r="F3244" s="0" t="str">
        <f aca="false">INDEX(Mapping!$B$2:$B$465,MATCH(E3244,Mapping!$A$2:$A$465,0))</f>
        <v>SAINJ HEP</v>
      </c>
      <c r="G3244" s="0" t="str">
        <f aca="false">INDEX(Mapping!$C$2:$C$465,MATCH(E3244,Mapping!$A$2:$A$465,0))</f>
        <v>SAINJ HEP</v>
      </c>
      <c r="H3244" s="2" t="n">
        <v>21.53</v>
      </c>
      <c r="I3244" s="3" t="n">
        <v>0.63</v>
      </c>
    </row>
    <row r="3245" customFormat="false" ht="15" hidden="false" customHeight="false" outlineLevel="0" collapsed="false">
      <c r="A3245" s="0" t="s">
        <v>650</v>
      </c>
      <c r="B3245" s="0" t="n">
        <f aca="false">VALUE(LEFT(A3245,4))</f>
        <v>2023</v>
      </c>
      <c r="C3245" s="0" t="str">
        <f aca="false">"FY"&amp;IF(VALUE(MID(A3245,6,2))&gt;=4,VALUE(LEFT(A3245,4)),VALUE(LEFT(A3245,4))-1)&amp;"-"&amp;TEXT(MOD(IF(VALUE(MID(A3245,6,2))&gt;=4,VALUE(LEFT(A3245,4)),VALUE(LEFT(A3245,4))-1)+1,100),"00")</f>
        <v>FY2023-24</v>
      </c>
      <c r="D3245" s="0" t="s">
        <v>114</v>
      </c>
      <c r="E3245" s="0" t="s">
        <v>114</v>
      </c>
      <c r="F3245" s="0" t="str">
        <f aca="false">INDEX(Mapping!$B$2:$B$465,MATCH(E3245,Mapping!$A$2:$A$465,0))</f>
        <v>ADANI POWER - RAIGARH TPP (EX-REGL)</v>
      </c>
      <c r="G3245" s="0" t="str">
        <f aca="false">INDEX(Mapping!$C$2:$C$465,MATCH(E3245,Mapping!$A$2:$A$465,0))</f>
        <v>ADANI POWER (ALL PLANTS)</v>
      </c>
      <c r="H3245" s="2" t="n">
        <v>21.32</v>
      </c>
      <c r="I3245" s="3" t="n">
        <v>0.62</v>
      </c>
    </row>
    <row r="3246" customFormat="false" ht="15" hidden="false" customHeight="false" outlineLevel="0" collapsed="false">
      <c r="A3246" s="0" t="s">
        <v>650</v>
      </c>
      <c r="B3246" s="0" t="n">
        <f aca="false">VALUE(LEFT(A3246,4))</f>
        <v>2023</v>
      </c>
      <c r="C3246" s="0" t="str">
        <f aca="false">"FY"&amp;IF(VALUE(MID(A3246,6,2))&gt;=4,VALUE(LEFT(A3246,4)),VALUE(LEFT(A3246,4))-1)&amp;"-"&amp;TEXT(MOD(IF(VALUE(MID(A3246,6,2))&gt;=4,VALUE(LEFT(A3246,4)),VALUE(LEFT(A3246,4))-1)+1,100),"00")</f>
        <v>FY2023-24</v>
      </c>
      <c r="D3246" s="0" t="s">
        <v>94</v>
      </c>
      <c r="E3246" s="0" t="s">
        <v>94</v>
      </c>
      <c r="F3246" s="0" t="str">
        <f aca="false">INDEX(Mapping!$B$2:$B$465,MATCH(E3246,Mapping!$A$2:$A$465,0))</f>
        <v>JHARKHAND</v>
      </c>
      <c r="G3246" s="0" t="str">
        <f aca="false">INDEX(Mapping!$C$2:$C$465,MATCH(E3246,Mapping!$A$2:$A$465,0))</f>
        <v>JHARKHAND</v>
      </c>
      <c r="H3246" s="2" t="n">
        <v>20.59</v>
      </c>
      <c r="I3246" s="3" t="n">
        <v>0.6</v>
      </c>
    </row>
    <row r="3247" customFormat="false" ht="15" hidden="false" customHeight="false" outlineLevel="0" collapsed="false">
      <c r="A3247" s="0" t="s">
        <v>650</v>
      </c>
      <c r="B3247" s="0" t="n">
        <f aca="false">VALUE(LEFT(A3247,4))</f>
        <v>2023</v>
      </c>
      <c r="C3247" s="0" t="str">
        <f aca="false">"FY"&amp;IF(VALUE(MID(A3247,6,2))&gt;=4,VALUE(LEFT(A3247,4)),VALUE(LEFT(A3247,4))-1)&amp;"-"&amp;TEXT(MOD(IF(VALUE(MID(A3247,6,2))&gt;=4,VALUE(LEFT(A3247,4)),VALUE(LEFT(A3247,4))-1)+1,100),"00")</f>
        <v>FY2023-24</v>
      </c>
      <c r="D3247" s="0" t="s">
        <v>158</v>
      </c>
      <c r="E3247" s="0" t="s">
        <v>158</v>
      </c>
      <c r="F3247" s="0" t="str">
        <f aca="false">INDEX(Mapping!$B$2:$B$465,MATCH(E3247,Mapping!$A$2:$A$465,0))</f>
        <v>TEESTA URJA (TEESTA-III HEP)</v>
      </c>
      <c r="G3247" s="0" t="str">
        <f aca="false">INDEX(Mapping!$C$2:$C$465,MATCH(E3247,Mapping!$A$2:$A$465,0))</f>
        <v>TEESTA URJA (TEESTA-III HEP)</v>
      </c>
      <c r="H3247" s="2" t="n">
        <v>20.56</v>
      </c>
      <c r="I3247" s="3" t="n">
        <v>0.6</v>
      </c>
    </row>
    <row r="3248" customFormat="false" ht="15" hidden="false" customHeight="false" outlineLevel="0" collapsed="false">
      <c r="A3248" s="0" t="s">
        <v>650</v>
      </c>
      <c r="B3248" s="0" t="n">
        <f aca="false">VALUE(LEFT(A3248,4))</f>
        <v>2023</v>
      </c>
      <c r="C3248" s="0" t="str">
        <f aca="false">"FY"&amp;IF(VALUE(MID(A3248,6,2))&gt;=4,VALUE(LEFT(A3248,4)),VALUE(LEFT(A3248,4))-1)&amp;"-"&amp;TEXT(MOD(IF(VALUE(MID(A3248,6,2))&gt;=4,VALUE(LEFT(A3248,4)),VALUE(LEFT(A3248,4))-1)+1,100),"00")</f>
        <v>FY2023-24</v>
      </c>
      <c r="D3248" s="0" t="s">
        <v>217</v>
      </c>
      <c r="E3248" s="0" t="s">
        <v>217</v>
      </c>
      <c r="F3248" s="0" t="str">
        <f aca="false">INDEX(Mapping!$B$2:$B$465,MATCH(E3248,Mapping!$A$2:$A$465,0))</f>
        <v>SHREE CEMENT</v>
      </c>
      <c r="G3248" s="0" t="str">
        <f aca="false">INDEX(Mapping!$C$2:$C$465,MATCH(E3248,Mapping!$A$2:$A$465,0))</f>
        <v>SHREE CEMENT</v>
      </c>
      <c r="H3248" s="2" t="n">
        <v>20.28</v>
      </c>
      <c r="I3248" s="3" t="n">
        <v>0.59</v>
      </c>
    </row>
    <row r="3249" customFormat="false" ht="15" hidden="false" customHeight="false" outlineLevel="0" collapsed="false">
      <c r="A3249" s="0" t="s">
        <v>650</v>
      </c>
      <c r="B3249" s="0" t="n">
        <f aca="false">VALUE(LEFT(A3249,4))</f>
        <v>2023</v>
      </c>
      <c r="C3249" s="0" t="str">
        <f aca="false">"FY"&amp;IF(VALUE(MID(A3249,6,2))&gt;=4,VALUE(LEFT(A3249,4)),VALUE(LEFT(A3249,4))-1)&amp;"-"&amp;TEXT(MOD(IF(VALUE(MID(A3249,6,2))&gt;=4,VALUE(LEFT(A3249,4)),VALUE(LEFT(A3249,4))-1)+1,100),"00")</f>
        <v>FY2023-24</v>
      </c>
      <c r="D3249" s="0" t="s">
        <v>39</v>
      </c>
      <c r="E3249" s="0" t="s">
        <v>39</v>
      </c>
      <c r="F3249" s="0" t="str">
        <f aca="false">INDEX(Mapping!$B$2:$B$465,MATCH(E3249,Mapping!$A$2:$A$465,0))</f>
        <v>WEST BENGAL</v>
      </c>
      <c r="G3249" s="0" t="str">
        <f aca="false">INDEX(Mapping!$C$2:$C$465,MATCH(E3249,Mapping!$A$2:$A$465,0))</f>
        <v>WEST BENGAL</v>
      </c>
      <c r="H3249" s="2" t="n">
        <v>20.12</v>
      </c>
      <c r="I3249" s="3" t="n">
        <v>0.59</v>
      </c>
    </row>
    <row r="3250" customFormat="false" ht="15" hidden="false" customHeight="false" outlineLevel="0" collapsed="false">
      <c r="A3250" s="0" t="s">
        <v>650</v>
      </c>
      <c r="B3250" s="0" t="n">
        <f aca="false">VALUE(LEFT(A3250,4))</f>
        <v>2023</v>
      </c>
      <c r="C3250" s="0" t="str">
        <f aca="false">"FY"&amp;IF(VALUE(MID(A3250,6,2))&gt;=4,VALUE(LEFT(A3250,4)),VALUE(LEFT(A3250,4))-1)&amp;"-"&amp;TEXT(MOD(IF(VALUE(MID(A3250,6,2))&gt;=4,VALUE(LEFT(A3250,4)),VALUE(LEFT(A3250,4))-1)+1,100),"00")</f>
        <v>FY2023-24</v>
      </c>
      <c r="D3250" s="0" t="s">
        <v>193</v>
      </c>
      <c r="E3250" s="0" t="s">
        <v>193</v>
      </c>
      <c r="F3250" s="0" t="str">
        <f aca="false">INDEX(Mapping!$B$2:$B$465,MATCH(E3250,Mapping!$A$2:$A$465,0))</f>
        <v>MIZORAM</v>
      </c>
      <c r="G3250" s="0" t="str">
        <f aca="false">INDEX(Mapping!$C$2:$C$465,MATCH(E3250,Mapping!$A$2:$A$465,0))</f>
        <v>MIZORAM</v>
      </c>
      <c r="H3250" s="2" t="n">
        <v>17.67</v>
      </c>
      <c r="I3250" s="3" t="n">
        <v>0.51</v>
      </c>
    </row>
    <row r="3251" customFormat="false" ht="15" hidden="false" customHeight="false" outlineLevel="0" collapsed="false">
      <c r="A3251" s="0" t="s">
        <v>650</v>
      </c>
      <c r="B3251" s="0" t="n">
        <f aca="false">VALUE(LEFT(A3251,4))</f>
        <v>2023</v>
      </c>
      <c r="C3251" s="0" t="str">
        <f aca="false">"FY"&amp;IF(VALUE(MID(A3251,6,2))&gt;=4,VALUE(LEFT(A3251,4)),VALUE(LEFT(A3251,4))-1)&amp;"-"&amp;TEXT(MOD(IF(VALUE(MID(A3251,6,2))&gt;=4,VALUE(LEFT(A3251,4)),VALUE(LEFT(A3251,4))-1)+1,100),"00")</f>
        <v>FY2023-24</v>
      </c>
      <c r="D3251" s="0" t="s">
        <v>181</v>
      </c>
      <c r="E3251" s="0" t="s">
        <v>181</v>
      </c>
      <c r="F3251" s="0" t="str">
        <f aca="false">INDEX(Mapping!$B$2:$B$465,MATCH(E3251,Mapping!$A$2:$A$465,0))</f>
        <v>ARUNACHAL PRADESH</v>
      </c>
      <c r="G3251" s="0" t="str">
        <f aca="false">INDEX(Mapping!$C$2:$C$465,MATCH(E3251,Mapping!$A$2:$A$465,0))</f>
        <v>ARUNACHAL PRADESH</v>
      </c>
      <c r="H3251" s="2" t="n">
        <v>16.96</v>
      </c>
      <c r="I3251" s="3" t="n">
        <v>0.49</v>
      </c>
    </row>
    <row r="3252" customFormat="false" ht="15" hidden="false" customHeight="false" outlineLevel="0" collapsed="false">
      <c r="A3252" s="0" t="s">
        <v>650</v>
      </c>
      <c r="B3252" s="0" t="n">
        <f aca="false">VALUE(LEFT(A3252,4))</f>
        <v>2023</v>
      </c>
      <c r="C3252" s="0" t="str">
        <f aca="false">"FY"&amp;IF(VALUE(MID(A3252,6,2))&gt;=4,VALUE(LEFT(A3252,4)),VALUE(LEFT(A3252,4))-1)&amp;"-"&amp;TEXT(MOD(IF(VALUE(MID(A3252,6,2))&gt;=4,VALUE(LEFT(A3252,4)),VALUE(LEFT(A3252,4))-1)+1,100),"00")</f>
        <v>FY2023-24</v>
      </c>
      <c r="D3252" s="0" t="s">
        <v>159</v>
      </c>
      <c r="E3252" s="0" t="s">
        <v>159</v>
      </c>
      <c r="F3252" s="0" t="str">
        <f aca="false">INDEX(Mapping!$B$2:$B$465,MATCH(E3252,Mapping!$A$2:$A$465,0))</f>
        <v>GMR WARORA (EX-EMCO)</v>
      </c>
      <c r="G3252" s="0" t="str">
        <f aca="false">INDEX(Mapping!$C$2:$C$465,MATCH(E3252,Mapping!$A$2:$A$465,0))</f>
        <v>GMR ENERGY</v>
      </c>
      <c r="H3252" s="2" t="n">
        <v>15.67</v>
      </c>
      <c r="I3252" s="3" t="n">
        <v>0.46</v>
      </c>
    </row>
    <row r="3253" customFormat="false" ht="15" hidden="false" customHeight="false" outlineLevel="0" collapsed="false">
      <c r="A3253" s="0" t="s">
        <v>650</v>
      </c>
      <c r="B3253" s="0" t="n">
        <f aca="false">VALUE(LEFT(A3253,4))</f>
        <v>2023</v>
      </c>
      <c r="C3253" s="0" t="str">
        <f aca="false">"FY"&amp;IF(VALUE(MID(A3253,6,2))&gt;=4,VALUE(LEFT(A3253,4)),VALUE(LEFT(A3253,4))-1)&amp;"-"&amp;TEXT(MOD(IF(VALUE(MID(A3253,6,2))&gt;=4,VALUE(LEFT(A3253,4)),VALUE(LEFT(A3253,4))-1)+1,100),"00")</f>
        <v>FY2023-24</v>
      </c>
      <c r="D3253" s="0" t="s">
        <v>154</v>
      </c>
      <c r="E3253" s="0" t="s">
        <v>154</v>
      </c>
      <c r="F3253" s="0" t="str">
        <f aca="false">INDEX(Mapping!$B$2:$B$465,MATCH(E3253,Mapping!$A$2:$A$465,0))</f>
        <v>DVC</v>
      </c>
      <c r="G3253" s="0" t="str">
        <f aca="false">INDEX(Mapping!$C$2:$C$465,MATCH(E3253,Mapping!$A$2:$A$465,0))</f>
        <v>DVC</v>
      </c>
      <c r="H3253" s="2" t="n">
        <v>11.99</v>
      </c>
      <c r="I3253" s="3" t="n">
        <v>0.35</v>
      </c>
    </row>
    <row r="3254" customFormat="false" ht="15" hidden="false" customHeight="false" outlineLevel="0" collapsed="false">
      <c r="A3254" s="0" t="s">
        <v>650</v>
      </c>
      <c r="B3254" s="0" t="n">
        <f aca="false">VALUE(LEFT(A3254,4))</f>
        <v>2023</v>
      </c>
      <c r="C3254" s="0" t="str">
        <f aca="false">"FY"&amp;IF(VALUE(MID(A3254,6,2))&gt;=4,VALUE(LEFT(A3254,4)),VALUE(LEFT(A3254,4))-1)&amp;"-"&amp;TEXT(MOD(IF(VALUE(MID(A3254,6,2))&gt;=4,VALUE(LEFT(A3254,4)),VALUE(LEFT(A3254,4))-1)+1,100),"00")</f>
        <v>FY2023-24</v>
      </c>
      <c r="D3254" s="0" t="s">
        <v>79</v>
      </c>
      <c r="E3254" s="0" t="s">
        <v>79</v>
      </c>
      <c r="F3254" s="0" t="str">
        <f aca="false">INDEX(Mapping!$B$2:$B$465,MATCH(E3254,Mapping!$A$2:$A$465,0))</f>
        <v>MAHAN ENERGEN (EX-ESSAR POWER MP)</v>
      </c>
      <c r="G3254" s="0" t="str">
        <f aca="false">INDEX(Mapping!$C$2:$C$465,MATCH(E3254,Mapping!$A$2:$A$465,0))</f>
        <v>ADANI POWER (ALL PLANTS)</v>
      </c>
      <c r="H3254" s="2" t="n">
        <v>10.77</v>
      </c>
      <c r="I3254" s="3" t="n">
        <v>0.31</v>
      </c>
    </row>
    <row r="3255" customFormat="false" ht="15" hidden="false" customHeight="false" outlineLevel="0" collapsed="false">
      <c r="A3255" s="0" t="s">
        <v>650</v>
      </c>
      <c r="B3255" s="0" t="n">
        <f aca="false">VALUE(LEFT(A3255,4))</f>
        <v>2023</v>
      </c>
      <c r="C3255" s="0" t="str">
        <f aca="false">"FY"&amp;IF(VALUE(MID(A3255,6,2))&gt;=4,VALUE(LEFT(A3255,4)),VALUE(LEFT(A3255,4))-1)&amp;"-"&amp;TEXT(MOD(IF(VALUE(MID(A3255,6,2))&gt;=4,VALUE(LEFT(A3255,4)),VALUE(LEFT(A3255,4))-1)+1,100),"00")</f>
        <v>FY2023-24</v>
      </c>
      <c r="D3255" s="0" t="s">
        <v>252</v>
      </c>
      <c r="E3255" s="0" t="s">
        <v>252</v>
      </c>
      <c r="F3255" s="0" t="str">
        <f aca="false">INDEX(Mapping!$B$2:$B$465,MATCH(E3255,Mapping!$A$2:$A$465,0))</f>
        <v>NTPC STATIONS</v>
      </c>
      <c r="G3255" s="0" t="str">
        <f aca="false">INDEX(Mapping!$C$2:$C$465,MATCH(E3255,Mapping!$A$2:$A$465,0))</f>
        <v>NTPC GROUP</v>
      </c>
      <c r="H3255" s="2" t="n">
        <v>10.6</v>
      </c>
      <c r="I3255" s="3" t="n">
        <v>0.31</v>
      </c>
    </row>
    <row r="3256" customFormat="false" ht="15" hidden="false" customHeight="false" outlineLevel="0" collapsed="false">
      <c r="A3256" s="0" t="s">
        <v>650</v>
      </c>
      <c r="B3256" s="0" t="n">
        <f aca="false">VALUE(LEFT(A3256,4))</f>
        <v>2023</v>
      </c>
      <c r="C3256" s="0" t="str">
        <f aca="false">"FY"&amp;IF(VALUE(MID(A3256,6,2))&gt;=4,VALUE(LEFT(A3256,4)),VALUE(LEFT(A3256,4))-1)&amp;"-"&amp;TEXT(MOD(IF(VALUE(MID(A3256,6,2))&gt;=4,VALUE(LEFT(A3256,4)),VALUE(LEFT(A3256,4))-1)+1,100),"00")</f>
        <v>FY2023-24</v>
      </c>
      <c r="D3256" s="0" t="s">
        <v>243</v>
      </c>
      <c r="E3256" s="0" t="s">
        <v>243</v>
      </c>
      <c r="F3256" s="0" t="str">
        <f aca="false">INDEX(Mapping!$B$2:$B$465,MATCH(E3256,Mapping!$A$2:$A$465,0))</f>
        <v>ADANI SOLAR ENERGY JAISALMER TWO</v>
      </c>
      <c r="G3256" s="0" t="str">
        <f aca="false">INDEX(Mapping!$C$2:$C$465,MATCH(E3256,Mapping!$A$2:$A$465,0))</f>
        <v>ADANI GREEN ENERGY (ALL SPVs)</v>
      </c>
      <c r="H3256" s="2" t="n">
        <v>10.18</v>
      </c>
      <c r="I3256" s="3" t="n">
        <v>0.3</v>
      </c>
    </row>
    <row r="3257" customFormat="false" ht="15" hidden="false" customHeight="false" outlineLevel="0" collapsed="false">
      <c r="A3257" s="0" t="s">
        <v>650</v>
      </c>
      <c r="B3257" s="0" t="n">
        <f aca="false">VALUE(LEFT(A3257,4))</f>
        <v>2023</v>
      </c>
      <c r="C3257" s="0" t="str">
        <f aca="false">"FY"&amp;IF(VALUE(MID(A3257,6,2))&gt;=4,VALUE(LEFT(A3257,4)),VALUE(LEFT(A3257,4))-1)&amp;"-"&amp;TEXT(MOD(IF(VALUE(MID(A3257,6,2))&gt;=4,VALUE(LEFT(A3257,4)),VALUE(LEFT(A3257,4))-1)+1,100),"00")</f>
        <v>FY2023-24</v>
      </c>
      <c r="D3257" s="0" t="s">
        <v>143</v>
      </c>
      <c r="E3257" s="0" t="s">
        <v>143</v>
      </c>
      <c r="F3257" s="0" t="str">
        <f aca="false">INDEX(Mapping!$B$2:$B$465,MATCH(E3257,Mapping!$A$2:$A$465,0))</f>
        <v>MARUTI CLEAN COAL &amp; POWER</v>
      </c>
      <c r="G3257" s="0" t="str">
        <f aca="false">INDEX(Mapping!$C$2:$C$465,MATCH(E3257,Mapping!$A$2:$A$465,0))</f>
        <v>MARUTI CLEAN COAL &amp; POWER</v>
      </c>
      <c r="H3257" s="2" t="n">
        <v>10.15</v>
      </c>
      <c r="I3257" s="3" t="n">
        <v>0.3</v>
      </c>
    </row>
    <row r="3258" customFormat="false" ht="15" hidden="false" customHeight="false" outlineLevel="0" collapsed="false">
      <c r="A3258" s="0" t="s">
        <v>650</v>
      </c>
      <c r="B3258" s="0" t="n">
        <f aca="false">VALUE(LEFT(A3258,4))</f>
        <v>2023</v>
      </c>
      <c r="C3258" s="0" t="str">
        <f aca="false">"FY"&amp;IF(VALUE(MID(A3258,6,2))&gt;=4,VALUE(LEFT(A3258,4)),VALUE(LEFT(A3258,4))-1)&amp;"-"&amp;TEXT(MOD(IF(VALUE(MID(A3258,6,2))&gt;=4,VALUE(LEFT(A3258,4)),VALUE(LEFT(A3258,4))-1)+1,100),"00")</f>
        <v>FY2023-24</v>
      </c>
      <c r="D3258" s="0" t="s">
        <v>169</v>
      </c>
      <c r="E3258" s="0" t="s">
        <v>169</v>
      </c>
      <c r="F3258" s="0" t="str">
        <f aca="false">INDEX(Mapping!$B$2:$B$465,MATCH(E3258,Mapping!$A$2:$A$465,0))</f>
        <v>JHABUA POWER</v>
      </c>
      <c r="G3258" s="0" t="str">
        <f aca="false">INDEX(Mapping!$C$2:$C$465,MATCH(E3258,Mapping!$A$2:$A$465,0))</f>
        <v>JHABUA POWER</v>
      </c>
      <c r="H3258" s="2" t="n">
        <v>10.13</v>
      </c>
      <c r="I3258" s="3" t="n">
        <v>0.29</v>
      </c>
    </row>
    <row r="3259" customFormat="false" ht="15" hidden="false" customHeight="false" outlineLevel="0" collapsed="false">
      <c r="A3259" s="0" t="s">
        <v>650</v>
      </c>
      <c r="B3259" s="0" t="n">
        <f aca="false">VALUE(LEFT(A3259,4))</f>
        <v>2023</v>
      </c>
      <c r="C3259" s="0" t="str">
        <f aca="false">"FY"&amp;IF(VALUE(MID(A3259,6,2))&gt;=4,VALUE(LEFT(A3259,4)),VALUE(LEFT(A3259,4))-1)&amp;"-"&amp;TEXT(MOD(IF(VALUE(MID(A3259,6,2))&gt;=4,VALUE(LEFT(A3259,4)),VALUE(LEFT(A3259,4))-1)+1,100),"00")</f>
        <v>FY2023-24</v>
      </c>
      <c r="D3259" s="0" t="s">
        <v>54</v>
      </c>
      <c r="E3259" s="0" t="s">
        <v>54</v>
      </c>
      <c r="F3259" s="0" t="str">
        <f aca="false">INDEX(Mapping!$B$2:$B$465,MATCH(E3259,Mapping!$A$2:$A$465,0))</f>
        <v>JAMMU &amp; KASHMIR</v>
      </c>
      <c r="G3259" s="0" t="str">
        <f aca="false">INDEX(Mapping!$C$2:$C$465,MATCH(E3259,Mapping!$A$2:$A$465,0))</f>
        <v>JAMMU &amp; KASHMIR</v>
      </c>
      <c r="H3259" s="2" t="n">
        <v>10.09</v>
      </c>
      <c r="I3259" s="3" t="n">
        <v>0.29</v>
      </c>
    </row>
    <row r="3260" customFormat="false" ht="15" hidden="false" customHeight="false" outlineLevel="0" collapsed="false">
      <c r="A3260" s="0" t="s">
        <v>650</v>
      </c>
      <c r="B3260" s="0" t="n">
        <f aca="false">VALUE(LEFT(A3260,4))</f>
        <v>2023</v>
      </c>
      <c r="C3260" s="0" t="str">
        <f aca="false">"FY"&amp;IF(VALUE(MID(A3260,6,2))&gt;=4,VALUE(LEFT(A3260,4)),VALUE(LEFT(A3260,4))-1)&amp;"-"&amp;TEXT(MOD(IF(VALUE(MID(A3260,6,2))&gt;=4,VALUE(LEFT(A3260,4)),VALUE(LEFT(A3260,4))-1)+1,100),"00")</f>
        <v>FY2023-24</v>
      </c>
      <c r="D3260" s="0" t="s">
        <v>134</v>
      </c>
      <c r="E3260" s="0" t="s">
        <v>134</v>
      </c>
      <c r="F3260" s="0" t="str">
        <f aca="false">INDEX(Mapping!$B$2:$B$465,MATCH(E3260,Mapping!$A$2:$A$465,0))</f>
        <v>NTPC STATIONS</v>
      </c>
      <c r="G3260" s="0" t="str">
        <f aca="false">INDEX(Mapping!$C$2:$C$465,MATCH(E3260,Mapping!$A$2:$A$465,0))</f>
        <v>NTPC GROUP</v>
      </c>
      <c r="H3260" s="2" t="n">
        <v>10</v>
      </c>
      <c r="I3260" s="3" t="n">
        <v>0.29</v>
      </c>
    </row>
    <row r="3261" customFormat="false" ht="15" hidden="false" customHeight="false" outlineLevel="0" collapsed="false">
      <c r="A3261" s="0" t="s">
        <v>650</v>
      </c>
      <c r="B3261" s="0" t="n">
        <f aca="false">VALUE(LEFT(A3261,4))</f>
        <v>2023</v>
      </c>
      <c r="C3261" s="0" t="str">
        <f aca="false">"FY"&amp;IF(VALUE(MID(A3261,6,2))&gt;=4,VALUE(LEFT(A3261,4)),VALUE(LEFT(A3261,4))-1)&amp;"-"&amp;TEXT(MOD(IF(VALUE(MID(A3261,6,2))&gt;=4,VALUE(LEFT(A3261,4)),VALUE(LEFT(A3261,4))-1)+1,100),"00")</f>
        <v>FY2023-24</v>
      </c>
      <c r="D3261" s="0" t="s">
        <v>106</v>
      </c>
      <c r="E3261" s="0" t="s">
        <v>106</v>
      </c>
      <c r="F3261" s="0" t="str">
        <f aca="false">INDEX(Mapping!$B$2:$B$465,MATCH(E3261,Mapping!$A$2:$A$465,0))</f>
        <v>ACB (INDIA)</v>
      </c>
      <c r="G3261" s="0" t="str">
        <f aca="false">INDEX(Mapping!$C$2:$C$465,MATCH(E3261,Mapping!$A$2:$A$465,0))</f>
        <v>ACB (INDIA)</v>
      </c>
      <c r="H3261" s="2" t="n">
        <v>9.81</v>
      </c>
      <c r="I3261" s="3" t="n">
        <v>0.29</v>
      </c>
    </row>
    <row r="3262" customFormat="false" ht="15" hidden="false" customHeight="false" outlineLevel="0" collapsed="false">
      <c r="A3262" s="0" t="s">
        <v>650</v>
      </c>
      <c r="B3262" s="0" t="n">
        <f aca="false">VALUE(LEFT(A3262,4))</f>
        <v>2023</v>
      </c>
      <c r="C3262" s="0" t="str">
        <f aca="false">"FY"&amp;IF(VALUE(MID(A3262,6,2))&gt;=4,VALUE(LEFT(A3262,4)),VALUE(LEFT(A3262,4))-1)&amp;"-"&amp;TEXT(MOD(IF(VALUE(MID(A3262,6,2))&gt;=4,VALUE(LEFT(A3262,4)),VALUE(LEFT(A3262,4))-1)+1,100),"00")</f>
        <v>FY2023-24</v>
      </c>
      <c r="D3262" s="0" t="s">
        <v>224</v>
      </c>
      <c r="E3262" s="0" t="s">
        <v>224</v>
      </c>
      <c r="F3262" s="0" t="str">
        <f aca="false">INDEX(Mapping!$B$2:$B$465,MATCH(E3262,Mapping!$A$2:$A$465,0))</f>
        <v>RENEW SURYA RAVI</v>
      </c>
      <c r="G3262" s="0" t="str">
        <f aca="false">INDEX(Mapping!$C$2:$C$465,MATCH(E3262,Mapping!$A$2:$A$465,0))</f>
        <v>RENEW POWER (ALL SPVs)</v>
      </c>
      <c r="H3262" s="2" t="n">
        <v>9.4</v>
      </c>
      <c r="I3262" s="3" t="n">
        <v>0.27</v>
      </c>
    </row>
    <row r="3263" customFormat="false" ht="15" hidden="false" customHeight="false" outlineLevel="0" collapsed="false">
      <c r="A3263" s="0" t="s">
        <v>650</v>
      </c>
      <c r="B3263" s="0" t="n">
        <f aca="false">VALUE(LEFT(A3263,4))</f>
        <v>2023</v>
      </c>
      <c r="C3263" s="0" t="str">
        <f aca="false">"FY"&amp;IF(VALUE(MID(A3263,6,2))&gt;=4,VALUE(LEFT(A3263,4)),VALUE(LEFT(A3263,4))-1)&amp;"-"&amp;TEXT(MOD(IF(VALUE(MID(A3263,6,2))&gt;=4,VALUE(LEFT(A3263,4)),VALUE(LEFT(A3263,4))-1)+1,100),"00")</f>
        <v>FY2023-24</v>
      </c>
      <c r="D3263" s="0" t="s">
        <v>176</v>
      </c>
      <c r="E3263" s="0" t="s">
        <v>176</v>
      </c>
      <c r="F3263" s="0" t="str">
        <f aca="false">INDEX(Mapping!$B$2:$B$465,MATCH(E3263,Mapping!$A$2:$A$465,0))</f>
        <v>SIKKIM</v>
      </c>
      <c r="G3263" s="0" t="str">
        <f aca="false">INDEX(Mapping!$C$2:$C$465,MATCH(E3263,Mapping!$A$2:$A$465,0))</f>
        <v>SIKKIM</v>
      </c>
      <c r="H3263" s="2" t="n">
        <v>8.6</v>
      </c>
      <c r="I3263" s="3" t="n">
        <v>0.25</v>
      </c>
    </row>
    <row r="3264" customFormat="false" ht="15" hidden="false" customHeight="false" outlineLevel="0" collapsed="false">
      <c r="A3264" s="0" t="s">
        <v>650</v>
      </c>
      <c r="B3264" s="0" t="n">
        <f aca="false">VALUE(LEFT(A3264,4))</f>
        <v>2023</v>
      </c>
      <c r="C3264" s="0" t="str">
        <f aca="false">"FY"&amp;IF(VALUE(MID(A3264,6,2))&gt;=4,VALUE(LEFT(A3264,4)),VALUE(LEFT(A3264,4))-1)&amp;"-"&amp;TEXT(MOD(IF(VALUE(MID(A3264,6,2))&gt;=4,VALUE(LEFT(A3264,4)),VALUE(LEFT(A3264,4))-1)+1,100),"00")</f>
        <v>FY2023-24</v>
      </c>
      <c r="D3264" s="0" t="s">
        <v>121</v>
      </c>
      <c r="E3264" s="0" t="s">
        <v>121</v>
      </c>
      <c r="F3264" s="0" t="str">
        <f aca="false">INDEX(Mapping!$B$2:$B$465,MATCH(E3264,Mapping!$A$2:$A$465,0))</f>
        <v>MEGHALAYA</v>
      </c>
      <c r="G3264" s="0" t="str">
        <f aca="false">INDEX(Mapping!$C$2:$C$465,MATCH(E3264,Mapping!$A$2:$A$465,0))</f>
        <v>MEGHALAYA</v>
      </c>
      <c r="H3264" s="2" t="n">
        <v>7.23</v>
      </c>
      <c r="I3264" s="3" t="n">
        <v>0.21</v>
      </c>
    </row>
    <row r="3265" customFormat="false" ht="15" hidden="false" customHeight="false" outlineLevel="0" collapsed="false">
      <c r="A3265" s="0" t="s">
        <v>650</v>
      </c>
      <c r="B3265" s="0" t="n">
        <f aca="false">VALUE(LEFT(A3265,4))</f>
        <v>2023</v>
      </c>
      <c r="C3265" s="0" t="str">
        <f aca="false">"FY"&amp;IF(VALUE(MID(A3265,6,2))&gt;=4,VALUE(LEFT(A3265,4)),VALUE(LEFT(A3265,4))-1)&amp;"-"&amp;TEXT(MOD(IF(VALUE(MID(A3265,6,2))&gt;=4,VALUE(LEFT(A3265,4)),VALUE(LEFT(A3265,4))-1)+1,100),"00")</f>
        <v>FY2023-24</v>
      </c>
      <c r="D3265" s="0" t="s">
        <v>240</v>
      </c>
      <c r="E3265" s="0" t="s">
        <v>240</v>
      </c>
      <c r="F3265" s="0" t="str">
        <f aca="false">INDEX(Mapping!$B$2:$B$465,MATCH(E3265,Mapping!$A$2:$A$465,0))</f>
        <v>CHUZACHEN HEP</v>
      </c>
      <c r="G3265" s="0" t="str">
        <f aca="false">INDEX(Mapping!$C$2:$C$465,MATCH(E3265,Mapping!$A$2:$A$465,0))</f>
        <v>CHUZACHEN HEP</v>
      </c>
      <c r="H3265" s="2" t="n">
        <v>7.18</v>
      </c>
      <c r="I3265" s="3" t="n">
        <v>0.21</v>
      </c>
    </row>
    <row r="3266" customFormat="false" ht="15" hidden="false" customHeight="false" outlineLevel="0" collapsed="false">
      <c r="A3266" s="0" t="s">
        <v>650</v>
      </c>
      <c r="B3266" s="0" t="n">
        <f aca="false">VALUE(LEFT(A3266,4))</f>
        <v>2023</v>
      </c>
      <c r="C3266" s="0" t="str">
        <f aca="false">"FY"&amp;IF(VALUE(MID(A3266,6,2))&gt;=4,VALUE(LEFT(A3266,4)),VALUE(LEFT(A3266,4))-1)&amp;"-"&amp;TEXT(MOD(IF(VALUE(MID(A3266,6,2))&gt;=4,VALUE(LEFT(A3266,4)),VALUE(LEFT(A3266,4))-1)+1,100),"00")</f>
        <v>FY2023-24</v>
      </c>
      <c r="D3266" s="0" t="s">
        <v>116</v>
      </c>
      <c r="E3266" s="0" t="s">
        <v>116</v>
      </c>
      <c r="F3266" s="0" t="str">
        <f aca="false">INDEX(Mapping!$B$2:$B$465,MATCH(E3266,Mapping!$A$2:$A$465,0))</f>
        <v>RKM POWERGEN</v>
      </c>
      <c r="G3266" s="0" t="str">
        <f aca="false">INDEX(Mapping!$C$2:$C$465,MATCH(E3266,Mapping!$A$2:$A$465,0))</f>
        <v>RKM POWERGEN</v>
      </c>
      <c r="H3266" s="2" t="n">
        <v>7.11</v>
      </c>
      <c r="I3266" s="3" t="n">
        <v>0.21</v>
      </c>
    </row>
    <row r="3267" customFormat="false" ht="15" hidden="false" customHeight="false" outlineLevel="0" collapsed="false">
      <c r="A3267" s="0" t="s">
        <v>650</v>
      </c>
      <c r="B3267" s="0" t="n">
        <f aca="false">VALUE(LEFT(A3267,4))</f>
        <v>2023</v>
      </c>
      <c r="C3267" s="0" t="str">
        <f aca="false">"FY"&amp;IF(VALUE(MID(A3267,6,2))&gt;=4,VALUE(LEFT(A3267,4)),VALUE(LEFT(A3267,4))-1)&amp;"-"&amp;TEXT(MOD(IF(VALUE(MID(A3267,6,2))&gt;=4,VALUE(LEFT(A3267,4)),VALUE(LEFT(A3267,4))-1)+1,100),"00")</f>
        <v>FY2023-24</v>
      </c>
      <c r="D3267" s="0" t="s">
        <v>265</v>
      </c>
      <c r="E3267" s="0" t="s">
        <v>265</v>
      </c>
      <c r="F3267" s="0" t="str">
        <f aca="false">INDEX(Mapping!$B$2:$B$465,MATCH(E3267,Mapping!$A$2:$A$465,0))</f>
        <v>NTPC STATIONS</v>
      </c>
      <c r="G3267" s="0" t="str">
        <f aca="false">INDEX(Mapping!$C$2:$C$465,MATCH(E3267,Mapping!$A$2:$A$465,0))</f>
        <v>NTPC GROUP</v>
      </c>
      <c r="H3267" s="2" t="n">
        <v>5.78</v>
      </c>
      <c r="I3267" s="3" t="n">
        <v>0.17</v>
      </c>
    </row>
    <row r="3268" customFormat="false" ht="15" hidden="false" customHeight="false" outlineLevel="0" collapsed="false">
      <c r="A3268" s="0" t="s">
        <v>650</v>
      </c>
      <c r="B3268" s="0" t="n">
        <f aca="false">VALUE(LEFT(A3268,4))</f>
        <v>2023</v>
      </c>
      <c r="C3268" s="0" t="str">
        <f aca="false">"FY"&amp;IF(VALUE(MID(A3268,6,2))&gt;=4,VALUE(LEFT(A3268,4)),VALUE(LEFT(A3268,4))-1)&amp;"-"&amp;TEXT(MOD(IF(VALUE(MID(A3268,6,2))&gt;=4,VALUE(LEFT(A3268,4)),VALUE(LEFT(A3268,4))-1)+1,100),"00")</f>
        <v>FY2023-24</v>
      </c>
      <c r="D3268" s="0" t="s">
        <v>119</v>
      </c>
      <c r="E3268" s="0" t="s">
        <v>119</v>
      </c>
      <c r="F3268" s="0" t="str">
        <f aca="false">INDEX(Mapping!$B$2:$B$465,MATCH(E3268,Mapping!$A$2:$A$465,0))</f>
        <v>GOA</v>
      </c>
      <c r="G3268" s="0" t="str">
        <f aca="false">INDEX(Mapping!$C$2:$C$465,MATCH(E3268,Mapping!$A$2:$A$465,0))</f>
        <v>GOA</v>
      </c>
      <c r="H3268" s="2" t="n">
        <v>5.33</v>
      </c>
      <c r="I3268" s="3" t="n">
        <v>0.16</v>
      </c>
    </row>
    <row r="3269" customFormat="false" ht="15" hidden="false" customHeight="false" outlineLevel="0" collapsed="false">
      <c r="A3269" s="0" t="s">
        <v>650</v>
      </c>
      <c r="B3269" s="0" t="n">
        <f aca="false">VALUE(LEFT(A3269,4))</f>
        <v>2023</v>
      </c>
      <c r="C3269" s="0" t="str">
        <f aca="false">"FY"&amp;IF(VALUE(MID(A3269,6,2))&gt;=4,VALUE(LEFT(A3269,4)),VALUE(LEFT(A3269,4))-1)&amp;"-"&amp;TEXT(MOD(IF(VALUE(MID(A3269,6,2))&gt;=4,VALUE(LEFT(A3269,4)),VALUE(LEFT(A3269,4))-1)+1,100),"00")</f>
        <v>FY2023-24</v>
      </c>
      <c r="D3269" s="0" t="s">
        <v>246</v>
      </c>
      <c r="E3269" s="0" t="s">
        <v>246</v>
      </c>
      <c r="F3269" s="0" t="str">
        <f aca="false">INDEX(Mapping!$B$2:$B$465,MATCH(E3269,Mapping!$A$2:$A$465,0))</f>
        <v>NTPC STATIONS</v>
      </c>
      <c r="G3269" s="0" t="str">
        <f aca="false">INDEX(Mapping!$C$2:$C$465,MATCH(E3269,Mapping!$A$2:$A$465,0))</f>
        <v>NTPC GROUP</v>
      </c>
      <c r="H3269" s="2" t="n">
        <v>4.77</v>
      </c>
      <c r="I3269" s="3" t="n">
        <v>0.14</v>
      </c>
    </row>
    <row r="3270" customFormat="false" ht="15" hidden="false" customHeight="false" outlineLevel="0" collapsed="false">
      <c r="A3270" s="0" t="s">
        <v>650</v>
      </c>
      <c r="B3270" s="0" t="n">
        <f aca="false">VALUE(LEFT(A3270,4))</f>
        <v>2023</v>
      </c>
      <c r="C3270" s="0" t="str">
        <f aca="false">"FY"&amp;IF(VALUE(MID(A3270,6,2))&gt;=4,VALUE(LEFT(A3270,4)),VALUE(LEFT(A3270,4))-1)&amp;"-"&amp;TEXT(MOD(IF(VALUE(MID(A3270,6,2))&gt;=4,VALUE(LEFT(A3270,4)),VALUE(LEFT(A3270,4))-1)+1,100),"00")</f>
        <v>FY2023-24</v>
      </c>
      <c r="D3270" s="0" t="s">
        <v>253</v>
      </c>
      <c r="E3270" s="0" t="s">
        <v>253</v>
      </c>
      <c r="F3270" s="0" t="str">
        <f aca="false">INDEX(Mapping!$B$2:$B$465,MATCH(E3270,Mapping!$A$2:$A$465,0))</f>
        <v>NAGALAND</v>
      </c>
      <c r="G3270" s="0" t="str">
        <f aca="false">INDEX(Mapping!$C$2:$C$465,MATCH(E3270,Mapping!$A$2:$A$465,0))</f>
        <v>NAGALAND</v>
      </c>
      <c r="H3270" s="2" t="n">
        <v>4.76</v>
      </c>
      <c r="I3270" s="3" t="n">
        <v>0.14</v>
      </c>
    </row>
    <row r="3271" customFormat="false" ht="15" hidden="false" customHeight="false" outlineLevel="0" collapsed="false">
      <c r="A3271" s="0" t="s">
        <v>650</v>
      </c>
      <c r="B3271" s="0" t="n">
        <f aca="false">VALUE(LEFT(A3271,4))</f>
        <v>2023</v>
      </c>
      <c r="C3271" s="0" t="str">
        <f aca="false">"FY"&amp;IF(VALUE(MID(A3271,6,2))&gt;=4,VALUE(LEFT(A3271,4)),VALUE(LEFT(A3271,4))-1)&amp;"-"&amp;TEXT(MOD(IF(VALUE(MID(A3271,6,2))&gt;=4,VALUE(LEFT(A3271,4)),VALUE(LEFT(A3271,4))-1)+1,100),"00")</f>
        <v>FY2023-24</v>
      </c>
      <c r="D3271" s="0" t="s">
        <v>309</v>
      </c>
      <c r="E3271" s="0" t="s">
        <v>309</v>
      </c>
      <c r="F3271" s="0" t="str">
        <f aca="false">INDEX(Mapping!$B$2:$B$465,MATCH(E3271,Mapping!$A$2:$A$465,0))</f>
        <v>SIMHAPURI ENERGY</v>
      </c>
      <c r="G3271" s="0" t="str">
        <f aca="false">INDEX(Mapping!$C$2:$C$465,MATCH(E3271,Mapping!$A$2:$A$465,0))</f>
        <v>SIMHAPURI ENERGY</v>
      </c>
      <c r="H3271" s="2" t="n">
        <v>4.17</v>
      </c>
      <c r="I3271" s="3" t="n">
        <v>0.12</v>
      </c>
    </row>
    <row r="3272" customFormat="false" ht="15" hidden="false" customHeight="false" outlineLevel="0" collapsed="false">
      <c r="A3272" s="0" t="s">
        <v>650</v>
      </c>
      <c r="B3272" s="0" t="n">
        <f aca="false">VALUE(LEFT(A3272,4))</f>
        <v>2023</v>
      </c>
      <c r="C3272" s="0" t="str">
        <f aca="false">"FY"&amp;IF(VALUE(MID(A3272,6,2))&gt;=4,VALUE(LEFT(A3272,4)),VALUE(LEFT(A3272,4))-1)&amp;"-"&amp;TEXT(MOD(IF(VALUE(MID(A3272,6,2))&gt;=4,VALUE(LEFT(A3272,4)),VALUE(LEFT(A3272,4))-1)+1,100),"00")</f>
        <v>FY2023-24</v>
      </c>
      <c r="D3272" s="0" t="s">
        <v>327</v>
      </c>
      <c r="E3272" s="0" t="s">
        <v>327</v>
      </c>
      <c r="F3272" s="0" t="str">
        <f aca="false">INDEX(Mapping!$B$2:$B$465,MATCH(E3272,Mapping!$A$2:$A$465,0))</f>
        <v>LANCO BUDHIL</v>
      </c>
      <c r="G3272" s="0" t="str">
        <f aca="false">INDEX(Mapping!$C$2:$C$465,MATCH(E3272,Mapping!$A$2:$A$465,0))</f>
        <v>GREENKO GROUP</v>
      </c>
      <c r="H3272" s="2" t="n">
        <v>3.61</v>
      </c>
      <c r="I3272" s="3" t="n">
        <v>0.1</v>
      </c>
    </row>
    <row r="3273" customFormat="false" ht="15" hidden="false" customHeight="false" outlineLevel="0" collapsed="false">
      <c r="A3273" s="0" t="s">
        <v>650</v>
      </c>
      <c r="B3273" s="0" t="n">
        <f aca="false">VALUE(LEFT(A3273,4))</f>
        <v>2023</v>
      </c>
      <c r="C3273" s="0" t="str">
        <f aca="false">"FY"&amp;IF(VALUE(MID(A3273,6,2))&gt;=4,VALUE(LEFT(A3273,4)),VALUE(LEFT(A3273,4))-1)&amp;"-"&amp;TEXT(MOD(IF(VALUE(MID(A3273,6,2))&gt;=4,VALUE(LEFT(A3273,4)),VALUE(LEFT(A3273,4))-1)+1,100),"00")</f>
        <v>FY2023-24</v>
      </c>
      <c r="D3273" s="0" t="s">
        <v>163</v>
      </c>
      <c r="E3273" s="0" t="s">
        <v>163</v>
      </c>
      <c r="F3273" s="0" t="str">
        <f aca="false">INDEX(Mapping!$B$2:$B$465,MATCH(E3273,Mapping!$A$2:$A$465,0))</f>
        <v>NTPC STATIONS</v>
      </c>
      <c r="G3273" s="0" t="str">
        <f aca="false">INDEX(Mapping!$C$2:$C$465,MATCH(E3273,Mapping!$A$2:$A$465,0))</f>
        <v>NTPC GROUP</v>
      </c>
      <c r="H3273" s="2" t="n">
        <v>3.48</v>
      </c>
      <c r="I3273" s="3" t="n">
        <v>0.1</v>
      </c>
    </row>
    <row r="3274" customFormat="false" ht="15" hidden="false" customHeight="false" outlineLevel="0" collapsed="false">
      <c r="A3274" s="0" t="s">
        <v>650</v>
      </c>
      <c r="B3274" s="0" t="n">
        <f aca="false">VALUE(LEFT(A3274,4))</f>
        <v>2023</v>
      </c>
      <c r="C3274" s="0" t="str">
        <f aca="false">"FY"&amp;IF(VALUE(MID(A3274,6,2))&gt;=4,VALUE(LEFT(A3274,4)),VALUE(LEFT(A3274,4))-1)&amp;"-"&amp;TEXT(MOD(IF(VALUE(MID(A3274,6,2))&gt;=4,VALUE(LEFT(A3274,4)),VALUE(LEFT(A3274,4))-1)+1,100),"00")</f>
        <v>FY2023-24</v>
      </c>
      <c r="D3274" s="0" t="s">
        <v>315</v>
      </c>
      <c r="E3274" s="0" t="s">
        <v>315</v>
      </c>
      <c r="F3274" s="0" t="str">
        <f aca="false">INDEX(Mapping!$B$2:$B$465,MATCH(E3274,Mapping!$A$2:$A$465,0))</f>
        <v>DHARIWAL INFRASTRUCTURE</v>
      </c>
      <c r="G3274" s="0" t="str">
        <f aca="false">INDEX(Mapping!$C$2:$C$465,MATCH(E3274,Mapping!$A$2:$A$465,0))</f>
        <v>DHARIWAL INFRASTRUCTURE</v>
      </c>
      <c r="H3274" s="2" t="n">
        <v>3.46</v>
      </c>
      <c r="I3274" s="3" t="n">
        <v>0.1</v>
      </c>
    </row>
    <row r="3275" customFormat="false" ht="15" hidden="false" customHeight="false" outlineLevel="0" collapsed="false">
      <c r="A3275" s="0" t="s">
        <v>650</v>
      </c>
      <c r="B3275" s="0" t="n">
        <f aca="false">VALUE(LEFT(A3275,4))</f>
        <v>2023</v>
      </c>
      <c r="C3275" s="0" t="str">
        <f aca="false">"FY"&amp;IF(VALUE(MID(A3275,6,2))&gt;=4,VALUE(LEFT(A3275,4)),VALUE(LEFT(A3275,4))-1)&amp;"-"&amp;TEXT(MOD(IF(VALUE(MID(A3275,6,2))&gt;=4,VALUE(LEFT(A3275,4)),VALUE(LEFT(A3275,4))-1)+1,100),"00")</f>
        <v>FY2023-24</v>
      </c>
      <c r="D3275" s="0" t="s">
        <v>71</v>
      </c>
      <c r="E3275" s="0" t="s">
        <v>71</v>
      </c>
      <c r="F3275" s="0" t="str">
        <f aca="false">INDEX(Mapping!$B$2:$B$465,MATCH(E3275,Mapping!$A$2:$A$465,0))</f>
        <v>KERALA</v>
      </c>
      <c r="G3275" s="0" t="str">
        <f aca="false">INDEX(Mapping!$C$2:$C$465,MATCH(E3275,Mapping!$A$2:$A$465,0))</f>
        <v>KERALA</v>
      </c>
      <c r="H3275" s="2" t="n">
        <v>3.35</v>
      </c>
      <c r="I3275" s="3" t="n">
        <v>0.1</v>
      </c>
    </row>
    <row r="3276" customFormat="false" ht="15" hidden="false" customHeight="false" outlineLevel="0" collapsed="false">
      <c r="A3276" s="0" t="s">
        <v>650</v>
      </c>
      <c r="B3276" s="0" t="n">
        <f aca="false">VALUE(LEFT(A3276,4))</f>
        <v>2023</v>
      </c>
      <c r="C3276" s="0" t="str">
        <f aca="false">"FY"&amp;IF(VALUE(MID(A3276,6,2))&gt;=4,VALUE(LEFT(A3276,4)),VALUE(LEFT(A3276,4))-1)&amp;"-"&amp;TEXT(MOD(IF(VALUE(MID(A3276,6,2))&gt;=4,VALUE(LEFT(A3276,4)),VALUE(LEFT(A3276,4))-1)+1,100),"00")</f>
        <v>FY2023-24</v>
      </c>
      <c r="D3276" s="0" t="s">
        <v>272</v>
      </c>
      <c r="E3276" s="0" t="s">
        <v>272</v>
      </c>
      <c r="F3276" s="0" t="str">
        <f aca="false">INDEX(Mapping!$B$2:$B$465,MATCH(E3276,Mapping!$A$2:$A$465,0))</f>
        <v>BALCO</v>
      </c>
      <c r="G3276" s="0" t="str">
        <f aca="false">INDEX(Mapping!$C$2:$C$465,MATCH(E3276,Mapping!$A$2:$A$465,0))</f>
        <v>BALCO</v>
      </c>
      <c r="H3276" s="2" t="n">
        <v>3.19</v>
      </c>
      <c r="I3276" s="3" t="n">
        <v>0.09</v>
      </c>
    </row>
    <row r="3277" customFormat="false" ht="15" hidden="false" customHeight="false" outlineLevel="0" collapsed="false">
      <c r="A3277" s="0" t="s">
        <v>650</v>
      </c>
      <c r="B3277" s="0" t="n">
        <f aca="false">VALUE(LEFT(A3277,4))</f>
        <v>2023</v>
      </c>
      <c r="C3277" s="0" t="str">
        <f aca="false">"FY"&amp;IF(VALUE(MID(A3277,6,2))&gt;=4,VALUE(LEFT(A3277,4)),VALUE(LEFT(A3277,4))-1)&amp;"-"&amp;TEXT(MOD(IF(VALUE(MID(A3277,6,2))&gt;=4,VALUE(LEFT(A3277,4)),VALUE(LEFT(A3277,4))-1)+1,100),"00")</f>
        <v>FY2023-24</v>
      </c>
      <c r="D3277" s="0" t="s">
        <v>140</v>
      </c>
      <c r="E3277" s="0" t="s">
        <v>140</v>
      </c>
      <c r="F3277" s="0" t="str">
        <f aca="false">INDEX(Mapping!$B$2:$B$465,MATCH(E3277,Mapping!$A$2:$A$465,0))</f>
        <v>NEEPCO STATIONS</v>
      </c>
      <c r="G3277" s="0" t="str">
        <f aca="false">INDEX(Mapping!$C$2:$C$465,MATCH(E3277,Mapping!$A$2:$A$465,0))</f>
        <v>NEEPCO STATIONS</v>
      </c>
      <c r="H3277" s="2" t="n">
        <v>2.46</v>
      </c>
      <c r="I3277" s="3" t="n">
        <v>0.07</v>
      </c>
    </row>
    <row r="3278" customFormat="false" ht="15" hidden="false" customHeight="false" outlineLevel="0" collapsed="false">
      <c r="A3278" s="0" t="s">
        <v>650</v>
      </c>
      <c r="B3278" s="0" t="n">
        <f aca="false">VALUE(LEFT(A3278,4))</f>
        <v>2023</v>
      </c>
      <c r="C3278" s="0" t="str">
        <f aca="false">"FY"&amp;IF(VALUE(MID(A3278,6,2))&gt;=4,VALUE(LEFT(A3278,4)),VALUE(LEFT(A3278,4))-1)&amp;"-"&amp;TEXT(MOD(IF(VALUE(MID(A3278,6,2))&gt;=4,VALUE(LEFT(A3278,4)),VALUE(LEFT(A3278,4))-1)+1,100),"00")</f>
        <v>FY2023-24</v>
      </c>
      <c r="D3278" s="0" t="s">
        <v>649</v>
      </c>
      <c r="E3278" s="0" t="s">
        <v>368</v>
      </c>
      <c r="F3278" s="0" t="str">
        <f aca="false">INDEX(Mapping!$B$2:$B$465,MATCH(E3278,Mapping!$A$2:$A$465,0))</f>
        <v>OSTRO HIRIYUR</v>
      </c>
      <c r="G3278" s="0" t="str">
        <f aca="false">INDEX(Mapping!$C$2:$C$465,MATCH(E3278,Mapping!$A$2:$A$465,0))</f>
        <v>OSTRO HIRIYUR</v>
      </c>
      <c r="H3278" s="2" t="n">
        <v>1.67</v>
      </c>
      <c r="I3278" s="3" t="n">
        <v>0.05</v>
      </c>
    </row>
    <row r="3279" customFormat="false" ht="15" hidden="false" customHeight="false" outlineLevel="0" collapsed="false">
      <c r="A3279" s="0" t="s">
        <v>650</v>
      </c>
      <c r="B3279" s="0" t="n">
        <f aca="false">VALUE(LEFT(A3279,4))</f>
        <v>2023</v>
      </c>
      <c r="C3279" s="0" t="str">
        <f aca="false">"FY"&amp;IF(VALUE(MID(A3279,6,2))&gt;=4,VALUE(LEFT(A3279,4)),VALUE(LEFT(A3279,4))-1)&amp;"-"&amp;TEXT(MOD(IF(VALUE(MID(A3279,6,2))&gt;=4,VALUE(LEFT(A3279,4)),VALUE(LEFT(A3279,4))-1)+1,100),"00")</f>
        <v>FY2023-24</v>
      </c>
      <c r="D3279" s="0" t="s">
        <v>211</v>
      </c>
      <c r="E3279" s="0" t="s">
        <v>211</v>
      </c>
      <c r="F3279" s="0" t="str">
        <f aca="false">INDEX(Mapping!$B$2:$B$465,MATCH(E3279,Mapping!$A$2:$A$465,0))</f>
        <v>SINGOLI BHATWARI HEP</v>
      </c>
      <c r="G3279" s="0" t="str">
        <f aca="false">INDEX(Mapping!$C$2:$C$465,MATCH(E3279,Mapping!$A$2:$A$465,0))</f>
        <v>SINGOLI BHATWARI HEP</v>
      </c>
      <c r="H3279" s="2" t="n">
        <v>1.53</v>
      </c>
      <c r="I3279" s="3" t="n">
        <v>0.04</v>
      </c>
    </row>
    <row r="3280" customFormat="false" ht="15" hidden="false" customHeight="false" outlineLevel="0" collapsed="false">
      <c r="A3280" s="0" t="s">
        <v>650</v>
      </c>
      <c r="B3280" s="0" t="n">
        <f aca="false">VALUE(LEFT(A3280,4))</f>
        <v>2023</v>
      </c>
      <c r="C3280" s="0" t="str">
        <f aca="false">"FY"&amp;IF(VALUE(MID(A3280,6,2))&gt;=4,VALUE(LEFT(A3280,4)),VALUE(LEFT(A3280,4))-1)&amp;"-"&amp;TEXT(MOD(IF(VALUE(MID(A3280,6,2))&gt;=4,VALUE(LEFT(A3280,4)),VALUE(LEFT(A3280,4))-1)+1,100),"00")</f>
        <v>FY2023-24</v>
      </c>
      <c r="D3280" s="0" t="s">
        <v>291</v>
      </c>
      <c r="E3280" s="0" t="s">
        <v>291</v>
      </c>
      <c r="F3280" s="0" t="str">
        <f aca="false">INDEX(Mapping!$B$2:$B$465,MATCH(E3280,Mapping!$A$2:$A$465,0))</f>
        <v>MANIPUR</v>
      </c>
      <c r="G3280" s="0" t="str">
        <f aca="false">INDEX(Mapping!$C$2:$C$465,MATCH(E3280,Mapping!$A$2:$A$465,0))</f>
        <v>MANIPUR</v>
      </c>
      <c r="H3280" s="2" t="n">
        <v>1.31</v>
      </c>
      <c r="I3280" s="3" t="n">
        <v>0.04</v>
      </c>
    </row>
    <row r="3281" customFormat="false" ht="15" hidden="false" customHeight="false" outlineLevel="0" collapsed="false">
      <c r="A3281" s="0" t="s">
        <v>650</v>
      </c>
      <c r="B3281" s="0" t="n">
        <f aca="false">VALUE(LEFT(A3281,4))</f>
        <v>2023</v>
      </c>
      <c r="C3281" s="0" t="str">
        <f aca="false">"FY"&amp;IF(VALUE(MID(A3281,6,2))&gt;=4,VALUE(LEFT(A3281,4)),VALUE(LEFT(A3281,4))-1)&amp;"-"&amp;TEXT(MOD(IF(VALUE(MID(A3281,6,2))&gt;=4,VALUE(LEFT(A3281,4)),VALUE(LEFT(A3281,4))-1)+1,100),"00")</f>
        <v>FY2023-24</v>
      </c>
      <c r="D3281" s="0" t="s">
        <v>61</v>
      </c>
      <c r="E3281" s="0" t="s">
        <v>61</v>
      </c>
      <c r="F3281" s="0" t="str">
        <f aca="false">INDEX(Mapping!$B$2:$B$465,MATCH(E3281,Mapping!$A$2:$A$465,0))</f>
        <v>ASSAM</v>
      </c>
      <c r="G3281" s="0" t="str">
        <f aca="false">INDEX(Mapping!$C$2:$C$465,MATCH(E3281,Mapping!$A$2:$A$465,0))</f>
        <v>ASSAM</v>
      </c>
      <c r="H3281" s="2" t="n">
        <v>1.04</v>
      </c>
      <c r="I3281" s="3" t="n">
        <v>0.03</v>
      </c>
    </row>
    <row r="3282" customFormat="false" ht="15" hidden="false" customHeight="false" outlineLevel="0" collapsed="false">
      <c r="A3282" s="0" t="s">
        <v>650</v>
      </c>
      <c r="B3282" s="0" t="n">
        <f aca="false">VALUE(LEFT(A3282,4))</f>
        <v>2023</v>
      </c>
      <c r="C3282" s="0" t="str">
        <f aca="false">"FY"&amp;IF(VALUE(MID(A3282,6,2))&gt;=4,VALUE(LEFT(A3282,4)),VALUE(LEFT(A3282,4))-1)&amp;"-"&amp;TEXT(MOD(IF(VALUE(MID(A3282,6,2))&gt;=4,VALUE(LEFT(A3282,4)),VALUE(LEFT(A3282,4))-1)+1,100),"00")</f>
        <v>FY2023-24</v>
      </c>
      <c r="D3282" s="0" t="s">
        <v>545</v>
      </c>
      <c r="E3282" s="0" t="s">
        <v>545</v>
      </c>
      <c r="F3282" s="0" t="str">
        <f aca="false">INDEX(Mapping!$B$2:$B$465,MATCH(E3282,Mapping!$A$2:$A$465,0))</f>
        <v>MTPS</v>
      </c>
      <c r="G3282" s="0" t="str">
        <f aca="false">INDEX(Mapping!$C$2:$C$465,MATCH(E3282,Mapping!$A$2:$A$465,0))</f>
        <v>MTPS</v>
      </c>
      <c r="H3282" s="2" t="n">
        <v>1.02</v>
      </c>
      <c r="I3282" s="3" t="n">
        <v>0.03</v>
      </c>
    </row>
    <row r="3283" customFormat="false" ht="15" hidden="false" customHeight="false" outlineLevel="0" collapsed="false">
      <c r="A3283" s="0" t="s">
        <v>650</v>
      </c>
      <c r="B3283" s="0" t="n">
        <f aca="false">VALUE(LEFT(A3283,4))</f>
        <v>2023</v>
      </c>
      <c r="C3283" s="0" t="str">
        <f aca="false">"FY"&amp;IF(VALUE(MID(A3283,6,2))&gt;=4,VALUE(LEFT(A3283,4)),VALUE(LEFT(A3283,4))-1)&amp;"-"&amp;TEXT(MOD(IF(VALUE(MID(A3283,6,2))&gt;=4,VALUE(LEFT(A3283,4)),VALUE(LEFT(A3283,4))-1)+1,100),"00")</f>
        <v>FY2023-24</v>
      </c>
      <c r="D3283" s="0" t="s">
        <v>184</v>
      </c>
      <c r="E3283" s="0" t="s">
        <v>184</v>
      </c>
      <c r="F3283" s="0" t="str">
        <f aca="false">INDEX(Mapping!$B$2:$B$465,MATCH(E3283,Mapping!$A$2:$A$465,0))</f>
        <v>GMR KAMALANGA</v>
      </c>
      <c r="G3283" s="0" t="str">
        <f aca="false">INDEX(Mapping!$C$2:$C$465,MATCH(E3283,Mapping!$A$2:$A$465,0))</f>
        <v>GMR ENERGY</v>
      </c>
      <c r="H3283" s="2" t="n">
        <v>0.94</v>
      </c>
      <c r="I3283" s="3" t="n">
        <v>0.03</v>
      </c>
    </row>
    <row r="3284" customFormat="false" ht="15" hidden="false" customHeight="false" outlineLevel="0" collapsed="false">
      <c r="A3284" s="0" t="s">
        <v>650</v>
      </c>
      <c r="B3284" s="0" t="n">
        <f aca="false">VALUE(LEFT(A3284,4))</f>
        <v>2023</v>
      </c>
      <c r="C3284" s="0" t="str">
        <f aca="false">"FY"&amp;IF(VALUE(MID(A3284,6,2))&gt;=4,VALUE(LEFT(A3284,4)),VALUE(LEFT(A3284,4))-1)&amp;"-"&amp;TEXT(MOD(IF(VALUE(MID(A3284,6,2))&gt;=4,VALUE(LEFT(A3284,4)),VALUE(LEFT(A3284,4))-1)+1,100),"00")</f>
        <v>FY2023-24</v>
      </c>
      <c r="D3284" s="0" t="s">
        <v>195</v>
      </c>
      <c r="E3284" s="0" t="s">
        <v>195</v>
      </c>
      <c r="F3284" s="0" t="str">
        <f aca="false">INDEX(Mapping!$B$2:$B$465,MATCH(E3284,Mapping!$A$2:$A$465,0))</f>
        <v>COASTAL ENERGEN</v>
      </c>
      <c r="G3284" s="0" t="str">
        <f aca="false">INDEX(Mapping!$C$2:$C$465,MATCH(E3284,Mapping!$A$2:$A$465,0))</f>
        <v>COASTAL ENERGEN</v>
      </c>
      <c r="H3284" s="2" t="n">
        <v>0.86</v>
      </c>
      <c r="I3284" s="3" t="n">
        <v>0.03</v>
      </c>
    </row>
    <row r="3285" customFormat="false" ht="15" hidden="false" customHeight="false" outlineLevel="0" collapsed="false">
      <c r="A3285" s="0" t="s">
        <v>650</v>
      </c>
      <c r="B3285" s="0" t="n">
        <f aca="false">VALUE(LEFT(A3285,4))</f>
        <v>2023</v>
      </c>
      <c r="C3285" s="0" t="str">
        <f aca="false">"FY"&amp;IF(VALUE(MID(A3285,6,2))&gt;=4,VALUE(LEFT(A3285,4)),VALUE(LEFT(A3285,4))-1)&amp;"-"&amp;TEXT(MOD(IF(VALUE(MID(A3285,6,2))&gt;=4,VALUE(LEFT(A3285,4)),VALUE(LEFT(A3285,4))-1)+1,100),"00")</f>
        <v>FY2023-24</v>
      </c>
      <c r="D3285" s="0" t="s">
        <v>56</v>
      </c>
      <c r="E3285" s="0" t="s">
        <v>56</v>
      </c>
      <c r="F3285" s="0" t="str">
        <f aca="false">INDEX(Mapping!$B$2:$B$465,MATCH(E3285,Mapping!$A$2:$A$465,0))</f>
        <v>UTTARAKHAND</v>
      </c>
      <c r="G3285" s="0" t="str">
        <f aca="false">INDEX(Mapping!$C$2:$C$465,MATCH(E3285,Mapping!$A$2:$A$465,0))</f>
        <v>UTTARAKHAND</v>
      </c>
      <c r="H3285" s="2" t="n">
        <v>0.31</v>
      </c>
      <c r="I3285" s="3" t="n">
        <v>0.01</v>
      </c>
    </row>
    <row r="3286" customFormat="false" ht="15" hidden="false" customHeight="false" outlineLevel="0" collapsed="false">
      <c r="A3286" s="0" t="s">
        <v>650</v>
      </c>
      <c r="B3286" s="0" t="n">
        <f aca="false">VALUE(LEFT(A3286,4))</f>
        <v>2023</v>
      </c>
      <c r="C3286" s="0" t="str">
        <f aca="false">"FY"&amp;IF(VALUE(MID(A3286,6,2))&gt;=4,VALUE(LEFT(A3286,4)),VALUE(LEFT(A3286,4))-1)&amp;"-"&amp;TEXT(MOD(IF(VALUE(MID(A3286,6,2))&gt;=4,VALUE(LEFT(A3286,4)),VALUE(LEFT(A3286,4))-1)+1,100),"00")</f>
        <v>FY2023-24</v>
      </c>
      <c r="D3286" s="0" t="s">
        <v>228</v>
      </c>
      <c r="E3286" s="0" t="s">
        <v>228</v>
      </c>
      <c r="F3286" s="0" t="str">
        <f aca="false">INDEX(Mapping!$B$2:$B$465,MATCH(E3286,Mapping!$A$2:$A$465,0))</f>
        <v>OTPC PALATANA</v>
      </c>
      <c r="G3286" s="0" t="str">
        <f aca="false">INDEX(Mapping!$C$2:$C$465,MATCH(E3286,Mapping!$A$2:$A$465,0))</f>
        <v>OTPC PALATANA</v>
      </c>
      <c r="H3286" s="2" t="n">
        <v>0.2</v>
      </c>
      <c r="I3286" s="3" t="n">
        <v>0.01</v>
      </c>
    </row>
    <row r="3287" customFormat="false" ht="15" hidden="false" customHeight="false" outlineLevel="0" collapsed="false">
      <c r="A3287" s="0" t="s">
        <v>650</v>
      </c>
      <c r="B3287" s="0" t="n">
        <f aca="false">VALUE(LEFT(A3287,4))</f>
        <v>2023</v>
      </c>
      <c r="C3287" s="0" t="str">
        <f aca="false">"FY"&amp;IF(VALUE(MID(A3287,6,2))&gt;=4,VALUE(LEFT(A3287,4)),VALUE(LEFT(A3287,4))-1)&amp;"-"&amp;TEXT(MOD(IF(VALUE(MID(A3287,6,2))&gt;=4,VALUE(LEFT(A3287,4)),VALUE(LEFT(A3287,4))-1)+1,100),"00")</f>
        <v>FY2023-24</v>
      </c>
      <c r="D3287" s="0" t="s">
        <v>165</v>
      </c>
      <c r="E3287" s="0" t="s">
        <v>165</v>
      </c>
      <c r="F3287" s="0" t="str">
        <f aca="false">INDEX(Mapping!$B$2:$B$465,MATCH(E3287,Mapping!$A$2:$A$465,0))</f>
        <v>DGEN MEGA POWER</v>
      </c>
      <c r="G3287" s="0" t="str">
        <f aca="false">INDEX(Mapping!$C$2:$C$465,MATCH(E3287,Mapping!$A$2:$A$465,0))</f>
        <v>DGEN MEGA POWER</v>
      </c>
      <c r="H3287" s="2" t="n">
        <v>0.06</v>
      </c>
      <c r="I3287" s="3" t="n">
        <v>0.002</v>
      </c>
    </row>
    <row r="3288" customFormat="false" ht="15" hidden="false" customHeight="false" outlineLevel="0" collapsed="false">
      <c r="A3288" s="0" t="s">
        <v>650</v>
      </c>
      <c r="B3288" s="0" t="n">
        <f aca="false">VALUE(LEFT(A3288,4))</f>
        <v>2023</v>
      </c>
      <c r="C3288" s="0" t="str">
        <f aca="false">"FY"&amp;IF(VALUE(MID(A3288,6,2))&gt;=4,VALUE(LEFT(A3288,4)),VALUE(LEFT(A3288,4))-1)&amp;"-"&amp;TEXT(MOD(IF(VALUE(MID(A3288,6,2))&gt;=4,VALUE(LEFT(A3288,4)),VALUE(LEFT(A3288,4))-1)+1,100),"00")</f>
        <v>FY2023-24</v>
      </c>
      <c r="D3288" s="0" t="s">
        <v>203</v>
      </c>
      <c r="E3288" s="0" t="s">
        <v>203</v>
      </c>
      <c r="F3288" s="0" t="str">
        <f aca="false">INDEX(Mapping!$B$2:$B$465,MATCH(E3288,Mapping!$A$2:$A$465,0))</f>
        <v>ADHUNIK POWER</v>
      </c>
      <c r="G3288" s="0" t="str">
        <f aca="false">INDEX(Mapping!$C$2:$C$465,MATCH(E3288,Mapping!$A$2:$A$465,0))</f>
        <v>ADHUNIK POWER</v>
      </c>
      <c r="H3288" s="2" t="n">
        <v>0.05</v>
      </c>
      <c r="I3288" s="3" t="n">
        <v>0.001</v>
      </c>
    </row>
    <row r="3289" customFormat="false" ht="15" hidden="false" customHeight="false" outlineLevel="0" collapsed="false">
      <c r="A3289" s="0" t="s">
        <v>650</v>
      </c>
      <c r="B3289" s="0" t="n">
        <f aca="false">VALUE(LEFT(A3289,4))</f>
        <v>2023</v>
      </c>
      <c r="C3289" s="0" t="str">
        <f aca="false">"FY"&amp;IF(VALUE(MID(A3289,6,2))&gt;=4,VALUE(LEFT(A3289,4)),VALUE(LEFT(A3289,4))-1)&amp;"-"&amp;TEXT(MOD(IF(VALUE(MID(A3289,6,2))&gt;=4,VALUE(LEFT(A3289,4)),VALUE(LEFT(A3289,4))-1)+1,100),"00")</f>
        <v>FY2023-24</v>
      </c>
      <c r="D3289" s="0" t="s">
        <v>67</v>
      </c>
      <c r="E3289" s="0" t="s">
        <v>67</v>
      </c>
      <c r="F3289" s="0" t="str">
        <f aca="false">INDEX(Mapping!$B$2:$B$465,MATCH(E3289,Mapping!$A$2:$A$465,0))</f>
        <v>JINDAL POWER LTD - STAGE 2</v>
      </c>
      <c r="G3289" s="0" t="str">
        <f aca="false">INDEX(Mapping!$C$2:$C$465,MATCH(E3289,Mapping!$A$2:$A$465,0))</f>
        <v>JINDAL POWER LTD (BOTH STAGES)</v>
      </c>
      <c r="H3289" s="2" t="n">
        <v>0.04</v>
      </c>
      <c r="I3289" s="3" t="n">
        <v>0.001</v>
      </c>
    </row>
    <row r="3290" customFormat="false" ht="15" hidden="false" customHeight="false" outlineLevel="0" collapsed="false">
      <c r="A3290" s="0" t="s">
        <v>115</v>
      </c>
      <c r="B3290" s="0" t="n">
        <f aca="false">VALUE(LEFT(A3290,4))</f>
        <v>2023</v>
      </c>
      <c r="C3290" s="0" t="str">
        <f aca="false">"FY"&amp;IF(VALUE(MID(A3290,6,2))&gt;=4,VALUE(LEFT(A3290,4)),VALUE(LEFT(A3290,4))-1)&amp;"-"&amp;TEXT(MOD(IF(VALUE(MID(A3290,6,2))&gt;=4,VALUE(LEFT(A3290,4)),VALUE(LEFT(A3290,4))-1)+1,100),"00")</f>
        <v>FY2023-24</v>
      </c>
      <c r="D3290" s="0" t="s">
        <v>36</v>
      </c>
      <c r="E3290" s="0" t="s">
        <v>36</v>
      </c>
      <c r="F3290" s="0" t="str">
        <f aca="false">INDEX(Mapping!$B$2:$B$465,MATCH(E3290,Mapping!$A$2:$A$465,0))</f>
        <v>UTTAR PRADESH</v>
      </c>
      <c r="G3290" s="0" t="str">
        <f aca="false">INDEX(Mapping!$C$2:$C$465,MATCH(E3290,Mapping!$A$2:$A$465,0))</f>
        <v>UTTAR PRADESH</v>
      </c>
      <c r="H3290" s="2" t="n">
        <v>502.42</v>
      </c>
      <c r="I3290" s="3" t="n">
        <v>10.58</v>
      </c>
    </row>
    <row r="3291" customFormat="false" ht="15" hidden="false" customHeight="false" outlineLevel="0" collapsed="false">
      <c r="A3291" s="0" t="s">
        <v>115</v>
      </c>
      <c r="B3291" s="0" t="n">
        <f aca="false">VALUE(LEFT(A3291,4))</f>
        <v>2023</v>
      </c>
      <c r="C3291" s="0" t="str">
        <f aca="false">"FY"&amp;IF(VALUE(MID(A3291,6,2))&gt;=4,VALUE(LEFT(A3291,4)),VALUE(LEFT(A3291,4))-1)&amp;"-"&amp;TEXT(MOD(IF(VALUE(MID(A3291,6,2))&gt;=4,VALUE(LEFT(A3291,4)),VALUE(LEFT(A3291,4))-1)+1,100),"00")</f>
        <v>FY2023-24</v>
      </c>
      <c r="D3291" s="0" t="s">
        <v>74</v>
      </c>
      <c r="E3291" s="0" t="s">
        <v>74</v>
      </c>
      <c r="F3291" s="0" t="str">
        <f aca="false">INDEX(Mapping!$B$2:$B$465,MATCH(E3291,Mapping!$A$2:$A$465,0))</f>
        <v>NEPAL (NEA / NVVN)</v>
      </c>
      <c r="G3291" s="0" t="str">
        <f aca="false">INDEX(Mapping!$C$2:$C$465,MATCH(E3291,Mapping!$A$2:$A$465,0))</f>
        <v>NEPAL (NEA / NVVN)</v>
      </c>
      <c r="H3291" s="2" t="n">
        <v>311.64</v>
      </c>
      <c r="I3291" s="3" t="n">
        <v>6.57</v>
      </c>
    </row>
    <row r="3292" customFormat="false" ht="15" hidden="false" customHeight="false" outlineLevel="0" collapsed="false">
      <c r="A3292" s="0" t="s">
        <v>115</v>
      </c>
      <c r="B3292" s="0" t="n">
        <f aca="false">VALUE(LEFT(A3292,4))</f>
        <v>2023</v>
      </c>
      <c r="C3292" s="0" t="str">
        <f aca="false">"FY"&amp;IF(VALUE(MID(A3292,6,2))&gt;=4,VALUE(LEFT(A3292,4)),VALUE(LEFT(A3292,4))-1)&amp;"-"&amp;TEXT(MOD(IF(VALUE(MID(A3292,6,2))&gt;=4,VALUE(LEFT(A3292,4)),VALUE(LEFT(A3292,4))-1)+1,100),"00")</f>
        <v>FY2023-24</v>
      </c>
      <c r="D3292" s="0" t="s">
        <v>103</v>
      </c>
      <c r="E3292" s="0" t="s">
        <v>103</v>
      </c>
      <c r="F3292" s="0" t="str">
        <f aca="false">INDEX(Mapping!$B$2:$B$465,MATCH(E3292,Mapping!$A$2:$A$465,0))</f>
        <v>ADANI POWER - RAIPUR TPP (EX-GMR CHHATTISGARH)</v>
      </c>
      <c r="G3292" s="0" t="str">
        <f aca="false">INDEX(Mapping!$C$2:$C$465,MATCH(E3292,Mapping!$A$2:$A$465,0))</f>
        <v>ADANI POWER (ALL PLANTS)</v>
      </c>
      <c r="H3292" s="2" t="n">
        <v>281.33</v>
      </c>
      <c r="I3292" s="3" t="n">
        <v>5.93</v>
      </c>
    </row>
    <row r="3293" customFormat="false" ht="15" hidden="false" customHeight="false" outlineLevel="0" collapsed="false">
      <c r="A3293" s="0" t="s">
        <v>115</v>
      </c>
      <c r="B3293" s="0" t="n">
        <f aca="false">VALUE(LEFT(A3293,4))</f>
        <v>2023</v>
      </c>
      <c r="C3293" s="0" t="str">
        <f aca="false">"FY"&amp;IF(VALUE(MID(A3293,6,2))&gt;=4,VALUE(LEFT(A3293,4)),VALUE(LEFT(A3293,4))-1)&amp;"-"&amp;TEXT(MOD(IF(VALUE(MID(A3293,6,2))&gt;=4,VALUE(LEFT(A3293,4)),VALUE(LEFT(A3293,4))-1)+1,100),"00")</f>
        <v>FY2023-24</v>
      </c>
      <c r="D3293" s="0" t="s">
        <v>79</v>
      </c>
      <c r="E3293" s="0" t="s">
        <v>79</v>
      </c>
      <c r="F3293" s="0" t="str">
        <f aca="false">INDEX(Mapping!$B$2:$B$465,MATCH(E3293,Mapping!$A$2:$A$465,0))</f>
        <v>MAHAN ENERGEN (EX-ESSAR POWER MP)</v>
      </c>
      <c r="G3293" s="0" t="str">
        <f aca="false">INDEX(Mapping!$C$2:$C$465,MATCH(E3293,Mapping!$A$2:$A$465,0))</f>
        <v>ADANI POWER (ALL PLANTS)</v>
      </c>
      <c r="H3293" s="2" t="n">
        <v>248.12</v>
      </c>
      <c r="I3293" s="3" t="n">
        <v>5.23</v>
      </c>
    </row>
    <row r="3294" customFormat="false" ht="15" hidden="false" customHeight="false" outlineLevel="0" collapsed="false">
      <c r="A3294" s="0" t="s">
        <v>115</v>
      </c>
      <c r="B3294" s="0" t="n">
        <f aca="false">VALUE(LEFT(A3294,4))</f>
        <v>2023</v>
      </c>
      <c r="C3294" s="0" t="str">
        <f aca="false">"FY"&amp;IF(VALUE(MID(A3294,6,2))&gt;=4,VALUE(LEFT(A3294,4)),VALUE(LEFT(A3294,4))-1)&amp;"-"&amp;TEXT(MOD(IF(VALUE(MID(A3294,6,2))&gt;=4,VALUE(LEFT(A3294,4)),VALUE(LEFT(A3294,4))-1)+1,100),"00")</f>
        <v>FY2023-24</v>
      </c>
      <c r="D3294" s="0" t="s">
        <v>84</v>
      </c>
      <c r="E3294" s="0" t="s">
        <v>84</v>
      </c>
      <c r="F3294" s="0" t="str">
        <f aca="false">INDEX(Mapping!$B$2:$B$465,MATCH(E3294,Mapping!$A$2:$A$465,0))</f>
        <v>DB POWER</v>
      </c>
      <c r="G3294" s="0" t="str">
        <f aca="false">INDEX(Mapping!$C$2:$C$465,MATCH(E3294,Mapping!$A$2:$A$465,0))</f>
        <v>DB POWER</v>
      </c>
      <c r="H3294" s="2" t="n">
        <v>215.4</v>
      </c>
      <c r="I3294" s="3" t="n">
        <v>4.54</v>
      </c>
    </row>
    <row r="3295" customFormat="false" ht="15" hidden="false" customHeight="false" outlineLevel="0" collapsed="false">
      <c r="A3295" s="0" t="s">
        <v>115</v>
      </c>
      <c r="B3295" s="0" t="n">
        <f aca="false">VALUE(LEFT(A3295,4))</f>
        <v>2023</v>
      </c>
      <c r="C3295" s="0" t="str">
        <f aca="false">"FY"&amp;IF(VALUE(MID(A3295,6,2))&gt;=4,VALUE(LEFT(A3295,4)),VALUE(LEFT(A3295,4))-1)&amp;"-"&amp;TEXT(MOD(IF(VALUE(MID(A3295,6,2))&gt;=4,VALUE(LEFT(A3295,4)),VALUE(LEFT(A3295,4))-1)+1,100),"00")</f>
        <v>FY2023-24</v>
      </c>
      <c r="D3295" s="0" t="s">
        <v>46</v>
      </c>
      <c r="E3295" s="0" t="s">
        <v>46</v>
      </c>
      <c r="F3295" s="0" t="str">
        <f aca="false">INDEX(Mapping!$B$2:$B$465,MATCH(E3295,Mapping!$A$2:$A$465,0))</f>
        <v>CHHATTISGARH</v>
      </c>
      <c r="G3295" s="0" t="str">
        <f aca="false">INDEX(Mapping!$C$2:$C$465,MATCH(E3295,Mapping!$A$2:$A$465,0))</f>
        <v>CHHATTISGARH</v>
      </c>
      <c r="H3295" s="2" t="n">
        <v>214.14</v>
      </c>
      <c r="I3295" s="3" t="n">
        <v>4.51</v>
      </c>
    </row>
    <row r="3296" customFormat="false" ht="15" hidden="false" customHeight="false" outlineLevel="0" collapsed="false">
      <c r="A3296" s="0" t="s">
        <v>115</v>
      </c>
      <c r="B3296" s="0" t="n">
        <f aca="false">VALUE(LEFT(A3296,4))</f>
        <v>2023</v>
      </c>
      <c r="C3296" s="0" t="str">
        <f aca="false">"FY"&amp;IF(VALUE(MID(A3296,6,2))&gt;=4,VALUE(LEFT(A3296,4)),VALUE(LEFT(A3296,4))-1)&amp;"-"&amp;TEXT(MOD(IF(VALUE(MID(A3296,6,2))&gt;=4,VALUE(LEFT(A3296,4)),VALUE(LEFT(A3296,4))-1)+1,100),"00")</f>
        <v>FY2023-24</v>
      </c>
      <c r="D3296" s="0" t="s">
        <v>65</v>
      </c>
      <c r="E3296" s="0" t="s">
        <v>65</v>
      </c>
      <c r="F3296" s="0" t="str">
        <f aca="false">INDEX(Mapping!$B$2:$B$465,MATCH(E3296,Mapping!$A$2:$A$465,0))</f>
        <v>JAYPEE NIGRIE STPP</v>
      </c>
      <c r="G3296" s="0" t="str">
        <f aca="false">INDEX(Mapping!$C$2:$C$465,MATCH(E3296,Mapping!$A$2:$A$465,0))</f>
        <v>JAYPEE NIGRIE STPP</v>
      </c>
      <c r="H3296" s="2" t="n">
        <v>186.51</v>
      </c>
      <c r="I3296" s="3" t="n">
        <v>3.93</v>
      </c>
    </row>
    <row r="3297" customFormat="false" ht="15" hidden="false" customHeight="false" outlineLevel="0" collapsed="false">
      <c r="A3297" s="0" t="s">
        <v>115</v>
      </c>
      <c r="B3297" s="0" t="n">
        <f aca="false">VALUE(LEFT(A3297,4))</f>
        <v>2023</v>
      </c>
      <c r="C3297" s="0" t="str">
        <f aca="false">"FY"&amp;IF(VALUE(MID(A3297,6,2))&gt;=4,VALUE(LEFT(A3297,4)),VALUE(LEFT(A3297,4))-1)&amp;"-"&amp;TEXT(MOD(IF(VALUE(MID(A3297,6,2))&gt;=4,VALUE(LEFT(A3297,4)),VALUE(LEFT(A3297,4))-1)+1,100),"00")</f>
        <v>FY2023-24</v>
      </c>
      <c r="D3297" s="0" t="s">
        <v>48</v>
      </c>
      <c r="E3297" s="0" t="s">
        <v>48</v>
      </c>
      <c r="F3297" s="0" t="str">
        <f aca="false">INDEX(Mapping!$B$2:$B$465,MATCH(E3297,Mapping!$A$2:$A$465,0))</f>
        <v>DELHI</v>
      </c>
      <c r="G3297" s="0" t="str">
        <f aca="false">INDEX(Mapping!$C$2:$C$465,MATCH(E3297,Mapping!$A$2:$A$465,0))</f>
        <v>DELHI</v>
      </c>
      <c r="H3297" s="2" t="n">
        <v>157.91</v>
      </c>
      <c r="I3297" s="3" t="n">
        <v>3.33</v>
      </c>
    </row>
    <row r="3298" customFormat="false" ht="15" hidden="false" customHeight="false" outlineLevel="0" collapsed="false">
      <c r="A3298" s="0" t="s">
        <v>115</v>
      </c>
      <c r="B3298" s="0" t="n">
        <f aca="false">VALUE(LEFT(A3298,4))</f>
        <v>2023</v>
      </c>
      <c r="C3298" s="0" t="str">
        <f aca="false">"FY"&amp;IF(VALUE(MID(A3298,6,2))&gt;=4,VALUE(LEFT(A3298,4)),VALUE(LEFT(A3298,4))-1)&amp;"-"&amp;TEXT(MOD(IF(VALUE(MID(A3298,6,2))&gt;=4,VALUE(LEFT(A3298,4)),VALUE(LEFT(A3298,4))-1)+1,100),"00")</f>
        <v>FY2023-24</v>
      </c>
      <c r="D3298" s="0" t="s">
        <v>82</v>
      </c>
      <c r="E3298" s="0" t="s">
        <v>82</v>
      </c>
      <c r="F3298" s="0" t="str">
        <f aca="false">INDEX(Mapping!$B$2:$B$465,MATCH(E3298,Mapping!$A$2:$A$465,0))</f>
        <v>JINDAL INDIA THERMAL POWER (JITPL)</v>
      </c>
      <c r="G3298" s="0" t="str">
        <f aca="false">INDEX(Mapping!$C$2:$C$465,MATCH(E3298,Mapping!$A$2:$A$465,0))</f>
        <v>JINDAL INDIA THERMAL POWER (JITPL)</v>
      </c>
      <c r="H3298" s="2" t="n">
        <v>146.91</v>
      </c>
      <c r="I3298" s="3" t="n">
        <v>3.09</v>
      </c>
    </row>
    <row r="3299" customFormat="false" ht="15" hidden="false" customHeight="false" outlineLevel="0" collapsed="false">
      <c r="A3299" s="0" t="s">
        <v>115</v>
      </c>
      <c r="B3299" s="0" t="n">
        <f aca="false">VALUE(LEFT(A3299,4))</f>
        <v>2023</v>
      </c>
      <c r="C3299" s="0" t="str">
        <f aca="false">"FY"&amp;IF(VALUE(MID(A3299,6,2))&gt;=4,VALUE(LEFT(A3299,4)),VALUE(LEFT(A3299,4))-1)&amp;"-"&amp;TEXT(MOD(IF(VALUE(MID(A3299,6,2))&gt;=4,VALUE(LEFT(A3299,4)),VALUE(LEFT(A3299,4))-1)+1,100),"00")</f>
        <v>FY2023-24</v>
      </c>
      <c r="D3299" s="0" t="s">
        <v>43</v>
      </c>
      <c r="E3299" s="0" t="s">
        <v>43</v>
      </c>
      <c r="F3299" s="0" t="str">
        <f aca="false">INDEX(Mapping!$B$2:$B$465,MATCH(E3299,Mapping!$A$2:$A$465,0))</f>
        <v>ODISHA</v>
      </c>
      <c r="G3299" s="0" t="str">
        <f aca="false">INDEX(Mapping!$C$2:$C$465,MATCH(E3299,Mapping!$A$2:$A$465,0))</f>
        <v>ODISHA</v>
      </c>
      <c r="H3299" s="2" t="n">
        <v>146.28</v>
      </c>
      <c r="I3299" s="3" t="n">
        <v>3.08</v>
      </c>
    </row>
    <row r="3300" customFormat="false" ht="15" hidden="false" customHeight="false" outlineLevel="0" collapsed="false">
      <c r="A3300" s="0" t="s">
        <v>115</v>
      </c>
      <c r="B3300" s="0" t="n">
        <f aca="false">VALUE(LEFT(A3300,4))</f>
        <v>2023</v>
      </c>
      <c r="C3300" s="0" t="str">
        <f aca="false">"FY"&amp;IF(VALUE(MID(A3300,6,2))&gt;=4,VALUE(LEFT(A3300,4)),VALUE(LEFT(A3300,4))-1)&amp;"-"&amp;TEXT(MOD(IF(VALUE(MID(A3300,6,2))&gt;=4,VALUE(LEFT(A3300,4)),VALUE(LEFT(A3300,4))-1)+1,100),"00")</f>
        <v>FY2023-24</v>
      </c>
      <c r="D3300" s="0" t="s">
        <v>31</v>
      </c>
      <c r="E3300" s="0" t="s">
        <v>31</v>
      </c>
      <c r="F3300" s="0" t="str">
        <f aca="false">INDEX(Mapping!$B$2:$B$465,MATCH(E3300,Mapping!$A$2:$A$465,0))</f>
        <v>GUJARAT</v>
      </c>
      <c r="G3300" s="0" t="str">
        <f aca="false">INDEX(Mapping!$C$2:$C$465,MATCH(E3300,Mapping!$A$2:$A$465,0))</f>
        <v>GUJARAT</v>
      </c>
      <c r="H3300" s="2" t="n">
        <v>141.19</v>
      </c>
      <c r="I3300" s="3" t="n">
        <v>2.97</v>
      </c>
    </row>
    <row r="3301" customFormat="false" ht="15" hidden="false" customHeight="false" outlineLevel="0" collapsed="false">
      <c r="A3301" s="0" t="s">
        <v>115</v>
      </c>
      <c r="B3301" s="0" t="n">
        <f aca="false">VALUE(LEFT(A3301,4))</f>
        <v>2023</v>
      </c>
      <c r="C3301" s="0" t="str">
        <f aca="false">"FY"&amp;IF(VALUE(MID(A3301,6,2))&gt;=4,VALUE(LEFT(A3301,4)),VALUE(LEFT(A3301,4))-1)&amp;"-"&amp;TEXT(MOD(IF(VALUE(MID(A3301,6,2))&gt;=4,VALUE(LEFT(A3301,4)),VALUE(LEFT(A3301,4))-1)+1,100),"00")</f>
        <v>FY2023-24</v>
      </c>
      <c r="D3301" s="0" t="s">
        <v>114</v>
      </c>
      <c r="E3301" s="0" t="s">
        <v>114</v>
      </c>
      <c r="F3301" s="0" t="str">
        <f aca="false">INDEX(Mapping!$B$2:$B$465,MATCH(E3301,Mapping!$A$2:$A$465,0))</f>
        <v>ADANI POWER - RAIGARH TPP (EX-REGL)</v>
      </c>
      <c r="G3301" s="0" t="str">
        <f aca="false">INDEX(Mapping!$C$2:$C$465,MATCH(E3301,Mapping!$A$2:$A$465,0))</f>
        <v>ADANI POWER (ALL PLANTS)</v>
      </c>
      <c r="H3301" s="2" t="n">
        <v>130.61</v>
      </c>
      <c r="I3301" s="3" t="n">
        <v>2.75</v>
      </c>
    </row>
    <row r="3302" customFormat="false" ht="15" hidden="false" customHeight="false" outlineLevel="0" collapsed="false">
      <c r="A3302" s="0" t="s">
        <v>115</v>
      </c>
      <c r="B3302" s="0" t="n">
        <f aca="false">VALUE(LEFT(A3302,4))</f>
        <v>2023</v>
      </c>
      <c r="C3302" s="0" t="str">
        <f aca="false">"FY"&amp;IF(VALUE(MID(A3302,6,2))&gt;=4,VALUE(LEFT(A3302,4)),VALUE(LEFT(A3302,4))-1)&amp;"-"&amp;TEXT(MOD(IF(VALUE(MID(A3302,6,2))&gt;=4,VALUE(LEFT(A3302,4)),VALUE(LEFT(A3302,4))-1)+1,100),"00")</f>
        <v>FY2023-24</v>
      </c>
      <c r="D3302" s="0" t="s">
        <v>163</v>
      </c>
      <c r="E3302" s="0" t="s">
        <v>163</v>
      </c>
      <c r="F3302" s="0" t="str">
        <f aca="false">INDEX(Mapping!$B$2:$B$465,MATCH(E3302,Mapping!$A$2:$A$465,0))</f>
        <v>NTPC STATIONS</v>
      </c>
      <c r="G3302" s="0" t="str">
        <f aca="false">INDEX(Mapping!$C$2:$C$465,MATCH(E3302,Mapping!$A$2:$A$465,0))</f>
        <v>NTPC GROUP</v>
      </c>
      <c r="H3302" s="2" t="n">
        <v>121.17</v>
      </c>
      <c r="I3302" s="3" t="n">
        <v>2.55</v>
      </c>
    </row>
    <row r="3303" customFormat="false" ht="15" hidden="false" customHeight="false" outlineLevel="0" collapsed="false">
      <c r="A3303" s="0" t="s">
        <v>115</v>
      </c>
      <c r="B3303" s="0" t="n">
        <f aca="false">VALUE(LEFT(A3303,4))</f>
        <v>2023</v>
      </c>
      <c r="C3303" s="0" t="str">
        <f aca="false">"FY"&amp;IF(VALUE(MID(A3303,6,2))&gt;=4,VALUE(LEFT(A3303,4)),VALUE(LEFT(A3303,4))-1)&amp;"-"&amp;TEXT(MOD(IF(VALUE(MID(A3303,6,2))&gt;=4,VALUE(LEFT(A3303,4)),VALUE(LEFT(A3303,4))-1)+1,100),"00")</f>
        <v>FY2023-24</v>
      </c>
      <c r="D3303" s="0" t="s">
        <v>41</v>
      </c>
      <c r="E3303" s="0" t="s">
        <v>41</v>
      </c>
      <c r="F3303" s="0" t="str">
        <f aca="false">INDEX(Mapping!$B$2:$B$465,MATCH(E3303,Mapping!$A$2:$A$465,0))</f>
        <v>RAJASTHAN</v>
      </c>
      <c r="G3303" s="0" t="str">
        <f aca="false">INDEX(Mapping!$C$2:$C$465,MATCH(E3303,Mapping!$A$2:$A$465,0))</f>
        <v>RAJASTHAN</v>
      </c>
      <c r="H3303" s="2" t="n">
        <v>101.57</v>
      </c>
      <c r="I3303" s="3" t="n">
        <v>2.14</v>
      </c>
    </row>
    <row r="3304" customFormat="false" ht="15" hidden="false" customHeight="false" outlineLevel="0" collapsed="false">
      <c r="A3304" s="0" t="s">
        <v>115</v>
      </c>
      <c r="B3304" s="0" t="n">
        <f aca="false">VALUE(LEFT(A3304,4))</f>
        <v>2023</v>
      </c>
      <c r="C3304" s="0" t="str">
        <f aca="false">"FY"&amp;IF(VALUE(MID(A3304,6,2))&gt;=4,VALUE(LEFT(A3304,4)),VALUE(LEFT(A3304,4))-1)&amp;"-"&amp;TEXT(MOD(IF(VALUE(MID(A3304,6,2))&gt;=4,VALUE(LEFT(A3304,4)),VALUE(LEFT(A3304,4))-1)+1,100),"00")</f>
        <v>FY2023-24</v>
      </c>
      <c r="D3304" s="0" t="s">
        <v>145</v>
      </c>
      <c r="E3304" s="0" t="s">
        <v>145</v>
      </c>
      <c r="F3304" s="0" t="str">
        <f aca="false">INDEX(Mapping!$B$2:$B$465,MATCH(E3304,Mapping!$A$2:$A$465,0))</f>
        <v>JSPL - DCPP</v>
      </c>
      <c r="G3304" s="0" t="str">
        <f aca="false">INDEX(Mapping!$C$2:$C$465,MATCH(E3304,Mapping!$A$2:$A$465,0))</f>
        <v>JSPL</v>
      </c>
      <c r="H3304" s="2" t="n">
        <v>97.08</v>
      </c>
      <c r="I3304" s="3" t="n">
        <v>2.05</v>
      </c>
    </row>
    <row r="3305" customFormat="false" ht="15" hidden="false" customHeight="false" outlineLevel="0" collapsed="false">
      <c r="A3305" s="0" t="s">
        <v>115</v>
      </c>
      <c r="B3305" s="0" t="n">
        <f aca="false">VALUE(LEFT(A3305,4))</f>
        <v>2023</v>
      </c>
      <c r="C3305" s="0" t="str">
        <f aca="false">"FY"&amp;IF(VALUE(MID(A3305,6,2))&gt;=4,VALUE(LEFT(A3305,4)),VALUE(LEFT(A3305,4))-1)&amp;"-"&amp;TEXT(MOD(IF(VALUE(MID(A3305,6,2))&gt;=4,VALUE(LEFT(A3305,4)),VALUE(LEFT(A3305,4))-1)+1,100),"00")</f>
        <v>FY2023-24</v>
      </c>
      <c r="D3305" s="0" t="s">
        <v>42</v>
      </c>
      <c r="E3305" s="0" t="s">
        <v>42</v>
      </c>
      <c r="F3305" s="0" t="str">
        <f aca="false">INDEX(Mapping!$B$2:$B$465,MATCH(E3305,Mapping!$A$2:$A$465,0))</f>
        <v>PUNJAB</v>
      </c>
      <c r="G3305" s="0" t="str">
        <f aca="false">INDEX(Mapping!$C$2:$C$465,MATCH(E3305,Mapping!$A$2:$A$465,0))</f>
        <v>PUNJAB</v>
      </c>
      <c r="H3305" s="2" t="n">
        <v>93.61</v>
      </c>
      <c r="I3305" s="3" t="n">
        <v>1.97</v>
      </c>
    </row>
    <row r="3306" customFormat="false" ht="15" hidden="false" customHeight="false" outlineLevel="0" collapsed="false">
      <c r="A3306" s="0" t="s">
        <v>115</v>
      </c>
      <c r="B3306" s="0" t="n">
        <f aca="false">VALUE(LEFT(A3306,4))</f>
        <v>2023</v>
      </c>
      <c r="C3306" s="0" t="str">
        <f aca="false">"FY"&amp;IF(VALUE(MID(A3306,6,2))&gt;=4,VALUE(LEFT(A3306,4)),VALUE(LEFT(A3306,4))-1)&amp;"-"&amp;TEXT(MOD(IF(VALUE(MID(A3306,6,2))&gt;=4,VALUE(LEFT(A3306,4)),VALUE(LEFT(A3306,4))-1)+1,100),"00")</f>
        <v>FY2023-24</v>
      </c>
      <c r="D3306" s="0" t="s">
        <v>53</v>
      </c>
      <c r="E3306" s="0" t="s">
        <v>53</v>
      </c>
      <c r="F3306" s="0" t="str">
        <f aca="false">INDEX(Mapping!$B$2:$B$465,MATCH(E3306,Mapping!$A$2:$A$465,0))</f>
        <v>HIMACHAL PRADESH</v>
      </c>
      <c r="G3306" s="0" t="str">
        <f aca="false">INDEX(Mapping!$C$2:$C$465,MATCH(E3306,Mapping!$A$2:$A$465,0))</f>
        <v>HIMACHAL PRADESH</v>
      </c>
      <c r="H3306" s="2" t="n">
        <v>89.78</v>
      </c>
      <c r="I3306" s="3" t="n">
        <v>1.89</v>
      </c>
    </row>
    <row r="3307" customFormat="false" ht="15" hidden="false" customHeight="false" outlineLevel="0" collapsed="false">
      <c r="A3307" s="0" t="s">
        <v>115</v>
      </c>
      <c r="B3307" s="0" t="n">
        <f aca="false">VALUE(LEFT(A3307,4))</f>
        <v>2023</v>
      </c>
      <c r="C3307" s="0" t="str">
        <f aca="false">"FY"&amp;IF(VALUE(MID(A3307,6,2))&gt;=4,VALUE(LEFT(A3307,4)),VALUE(LEFT(A3307,4))-1)&amp;"-"&amp;TEXT(MOD(IF(VALUE(MID(A3307,6,2))&gt;=4,VALUE(LEFT(A3307,4)),VALUE(LEFT(A3307,4))-1)+1,100),"00")</f>
        <v>FY2023-24</v>
      </c>
      <c r="D3307" s="0" t="s">
        <v>49</v>
      </c>
      <c r="E3307" s="0" t="s">
        <v>49</v>
      </c>
      <c r="F3307" s="0" t="str">
        <f aca="false">INDEX(Mapping!$B$2:$B$465,MATCH(E3307,Mapping!$A$2:$A$465,0))</f>
        <v>MADHYA PRADESH</v>
      </c>
      <c r="G3307" s="0" t="str">
        <f aca="false">INDEX(Mapping!$C$2:$C$465,MATCH(E3307,Mapping!$A$2:$A$465,0))</f>
        <v>MADHYA PRADESH</v>
      </c>
      <c r="H3307" s="2" t="n">
        <v>88.18</v>
      </c>
      <c r="I3307" s="3" t="n">
        <v>1.86</v>
      </c>
    </row>
    <row r="3308" customFormat="false" ht="15" hidden="false" customHeight="false" outlineLevel="0" collapsed="false">
      <c r="A3308" s="0" t="s">
        <v>115</v>
      </c>
      <c r="B3308" s="0" t="n">
        <f aca="false">VALUE(LEFT(A3308,4))</f>
        <v>2023</v>
      </c>
      <c r="C3308" s="0" t="str">
        <f aca="false">"FY"&amp;IF(VALUE(MID(A3308,6,2))&gt;=4,VALUE(LEFT(A3308,4)),VALUE(LEFT(A3308,4))-1)&amp;"-"&amp;TEXT(MOD(IF(VALUE(MID(A3308,6,2))&gt;=4,VALUE(LEFT(A3308,4)),VALUE(LEFT(A3308,4))-1)+1,100),"00")</f>
        <v>FY2023-24</v>
      </c>
      <c r="D3308" s="0" t="s">
        <v>39</v>
      </c>
      <c r="E3308" s="0" t="s">
        <v>39</v>
      </c>
      <c r="F3308" s="0" t="str">
        <f aca="false">INDEX(Mapping!$B$2:$B$465,MATCH(E3308,Mapping!$A$2:$A$465,0))</f>
        <v>WEST BENGAL</v>
      </c>
      <c r="G3308" s="0" t="str">
        <f aca="false">INDEX(Mapping!$C$2:$C$465,MATCH(E3308,Mapping!$A$2:$A$465,0))</f>
        <v>WEST BENGAL</v>
      </c>
      <c r="H3308" s="2" t="n">
        <v>87.37</v>
      </c>
      <c r="I3308" s="3" t="n">
        <v>1.84</v>
      </c>
    </row>
    <row r="3309" customFormat="false" ht="15" hidden="false" customHeight="false" outlineLevel="0" collapsed="false">
      <c r="A3309" s="0" t="s">
        <v>115</v>
      </c>
      <c r="B3309" s="0" t="n">
        <f aca="false">VALUE(LEFT(A3309,4))</f>
        <v>2023</v>
      </c>
      <c r="C3309" s="0" t="str">
        <f aca="false">"FY"&amp;IF(VALUE(MID(A3309,6,2))&gt;=4,VALUE(LEFT(A3309,4)),VALUE(LEFT(A3309,4))-1)&amp;"-"&amp;TEXT(MOD(IF(VALUE(MID(A3309,6,2))&gt;=4,VALUE(LEFT(A3309,4)),VALUE(LEFT(A3309,4))-1)+1,100),"00")</f>
        <v>FY2023-24</v>
      </c>
      <c r="D3309" s="0" t="s">
        <v>67</v>
      </c>
      <c r="E3309" s="0" t="s">
        <v>67</v>
      </c>
      <c r="F3309" s="0" t="str">
        <f aca="false">INDEX(Mapping!$B$2:$B$465,MATCH(E3309,Mapping!$A$2:$A$465,0))</f>
        <v>JINDAL POWER LTD - STAGE 2</v>
      </c>
      <c r="G3309" s="0" t="str">
        <f aca="false">INDEX(Mapping!$C$2:$C$465,MATCH(E3309,Mapping!$A$2:$A$465,0))</f>
        <v>JINDAL POWER LTD (BOTH STAGES)</v>
      </c>
      <c r="H3309" s="2" t="n">
        <v>80.1</v>
      </c>
      <c r="I3309" s="3" t="n">
        <v>1.69</v>
      </c>
    </row>
    <row r="3310" customFormat="false" ht="15" hidden="false" customHeight="false" outlineLevel="0" collapsed="false">
      <c r="A3310" s="0" t="s">
        <v>115</v>
      </c>
      <c r="B3310" s="0" t="n">
        <f aca="false">VALUE(LEFT(A3310,4))</f>
        <v>2023</v>
      </c>
      <c r="C3310" s="0" t="str">
        <f aca="false">"FY"&amp;IF(VALUE(MID(A3310,6,2))&gt;=4,VALUE(LEFT(A3310,4)),VALUE(LEFT(A3310,4))-1)&amp;"-"&amp;TEXT(MOD(IF(VALUE(MID(A3310,6,2))&gt;=4,VALUE(LEFT(A3310,4)),VALUE(LEFT(A3310,4))-1)+1,100),"00")</f>
        <v>FY2023-24</v>
      </c>
      <c r="D3310" s="0" t="s">
        <v>40</v>
      </c>
      <c r="E3310" s="0" t="s">
        <v>40</v>
      </c>
      <c r="F3310" s="0" t="str">
        <f aca="false">INDEX(Mapping!$B$2:$B$465,MATCH(E3310,Mapping!$A$2:$A$465,0))</f>
        <v>TAMIL NADU</v>
      </c>
      <c r="G3310" s="0" t="str">
        <f aca="false">INDEX(Mapping!$C$2:$C$465,MATCH(E3310,Mapping!$A$2:$A$465,0))</f>
        <v>TAMIL NADU</v>
      </c>
      <c r="H3310" s="2" t="n">
        <v>76.66</v>
      </c>
      <c r="I3310" s="3" t="n">
        <v>1.61</v>
      </c>
    </row>
    <row r="3311" customFormat="false" ht="15" hidden="false" customHeight="false" outlineLevel="0" collapsed="false">
      <c r="A3311" s="0" t="s">
        <v>115</v>
      </c>
      <c r="B3311" s="0" t="n">
        <f aca="false">VALUE(LEFT(A3311,4))</f>
        <v>2023</v>
      </c>
      <c r="C3311" s="0" t="str">
        <f aca="false">"FY"&amp;IF(VALUE(MID(A3311,6,2))&gt;=4,VALUE(LEFT(A3311,4)),VALUE(LEFT(A3311,4))-1)&amp;"-"&amp;TEXT(MOD(IF(VALUE(MID(A3311,6,2))&gt;=4,VALUE(LEFT(A3311,4)),VALUE(LEFT(A3311,4))-1)+1,100),"00")</f>
        <v>FY2023-24</v>
      </c>
      <c r="D3311" s="0" t="s">
        <v>140</v>
      </c>
      <c r="E3311" s="0" t="s">
        <v>140</v>
      </c>
      <c r="F3311" s="0" t="str">
        <f aca="false">INDEX(Mapping!$B$2:$B$465,MATCH(E3311,Mapping!$A$2:$A$465,0))</f>
        <v>NEEPCO STATIONS</v>
      </c>
      <c r="G3311" s="0" t="str">
        <f aca="false">INDEX(Mapping!$C$2:$C$465,MATCH(E3311,Mapping!$A$2:$A$465,0))</f>
        <v>NEEPCO STATIONS</v>
      </c>
      <c r="H3311" s="2" t="n">
        <v>73.07</v>
      </c>
      <c r="I3311" s="3" t="n">
        <v>1.54</v>
      </c>
    </row>
    <row r="3312" customFormat="false" ht="15" hidden="false" customHeight="false" outlineLevel="0" collapsed="false">
      <c r="A3312" s="0" t="s">
        <v>115</v>
      </c>
      <c r="B3312" s="0" t="n">
        <f aca="false">VALUE(LEFT(A3312,4))</f>
        <v>2023</v>
      </c>
      <c r="C3312" s="0" t="str">
        <f aca="false">"FY"&amp;IF(VALUE(MID(A3312,6,2))&gt;=4,VALUE(LEFT(A3312,4)),VALUE(LEFT(A3312,4))-1)&amp;"-"&amp;TEXT(MOD(IF(VALUE(MID(A3312,6,2))&gt;=4,VALUE(LEFT(A3312,4)),VALUE(LEFT(A3312,4))-1)+1,100),"00")</f>
        <v>FY2023-24</v>
      </c>
      <c r="D3312" s="0" t="s">
        <v>89</v>
      </c>
      <c r="E3312" s="0" t="s">
        <v>89</v>
      </c>
      <c r="F3312" s="0" t="str">
        <f aca="false">INDEX(Mapping!$B$2:$B$465,MATCH(E3312,Mapping!$A$2:$A$465,0))</f>
        <v>MB POWER (MP)</v>
      </c>
      <c r="G3312" s="0" t="str">
        <f aca="false">INDEX(Mapping!$C$2:$C$465,MATCH(E3312,Mapping!$A$2:$A$465,0))</f>
        <v>MB POWER (MP)</v>
      </c>
      <c r="H3312" s="2" t="n">
        <v>71.31</v>
      </c>
      <c r="I3312" s="3" t="n">
        <v>1.5</v>
      </c>
    </row>
    <row r="3313" customFormat="false" ht="15" hidden="false" customHeight="false" outlineLevel="0" collapsed="false">
      <c r="A3313" s="0" t="s">
        <v>115</v>
      </c>
      <c r="B3313" s="0" t="n">
        <f aca="false">VALUE(LEFT(A3313,4))</f>
        <v>2023</v>
      </c>
      <c r="C3313" s="0" t="str">
        <f aca="false">"FY"&amp;IF(VALUE(MID(A3313,6,2))&gt;=4,VALUE(LEFT(A3313,4)),VALUE(LEFT(A3313,4))-1)&amp;"-"&amp;TEXT(MOD(IF(VALUE(MID(A3313,6,2))&gt;=4,VALUE(LEFT(A3313,4)),VALUE(LEFT(A3313,4))-1)+1,100),"00")</f>
        <v>FY2023-24</v>
      </c>
      <c r="D3313" s="0" t="s">
        <v>72</v>
      </c>
      <c r="E3313" s="0" t="s">
        <v>72</v>
      </c>
      <c r="F3313" s="0" t="str">
        <f aca="false">INDEX(Mapping!$B$2:$B$465,MATCH(E3313,Mapping!$A$2:$A$465,0))</f>
        <v>JINDAL POWER LTD - STAGE 1</v>
      </c>
      <c r="G3313" s="0" t="str">
        <f aca="false">INDEX(Mapping!$C$2:$C$465,MATCH(E3313,Mapping!$A$2:$A$465,0))</f>
        <v>JINDAL POWER LTD (BOTH STAGES)</v>
      </c>
      <c r="H3313" s="2" t="n">
        <v>60.39</v>
      </c>
      <c r="I3313" s="3" t="n">
        <v>1.27</v>
      </c>
    </row>
    <row r="3314" customFormat="false" ht="15" hidden="false" customHeight="false" outlineLevel="0" collapsed="false">
      <c r="A3314" s="0" t="s">
        <v>115</v>
      </c>
      <c r="B3314" s="0" t="n">
        <f aca="false">VALUE(LEFT(A3314,4))</f>
        <v>2023</v>
      </c>
      <c r="C3314" s="0" t="str">
        <f aca="false">"FY"&amp;IF(VALUE(MID(A3314,6,2))&gt;=4,VALUE(LEFT(A3314,4)),VALUE(LEFT(A3314,4))-1)&amp;"-"&amp;TEXT(MOD(IF(VALUE(MID(A3314,6,2))&gt;=4,VALUE(LEFT(A3314,4)),VALUE(LEFT(A3314,4))-1)+1,100),"00")</f>
        <v>FY2023-24</v>
      </c>
      <c r="D3314" s="0" t="s">
        <v>47</v>
      </c>
      <c r="E3314" s="0" t="s">
        <v>47</v>
      </c>
      <c r="F3314" s="0" t="str">
        <f aca="false">INDEX(Mapping!$B$2:$B$465,MATCH(E3314,Mapping!$A$2:$A$465,0))</f>
        <v>KARNATAKA</v>
      </c>
      <c r="G3314" s="0" t="str">
        <f aca="false">INDEX(Mapping!$C$2:$C$465,MATCH(E3314,Mapping!$A$2:$A$465,0))</f>
        <v>KARNATAKA</v>
      </c>
      <c r="H3314" s="2" t="n">
        <v>59.11</v>
      </c>
      <c r="I3314" s="3" t="n">
        <v>1.25</v>
      </c>
    </row>
    <row r="3315" customFormat="false" ht="15" hidden="false" customHeight="false" outlineLevel="0" collapsed="false">
      <c r="A3315" s="0" t="s">
        <v>115</v>
      </c>
      <c r="B3315" s="0" t="n">
        <f aca="false">VALUE(LEFT(A3315,4))</f>
        <v>2023</v>
      </c>
      <c r="C3315" s="0" t="str">
        <f aca="false">"FY"&amp;IF(VALUE(MID(A3315,6,2))&gt;=4,VALUE(LEFT(A3315,4)),VALUE(LEFT(A3315,4))-1)&amp;"-"&amp;TEXT(MOD(IF(VALUE(MID(A3315,6,2))&gt;=4,VALUE(LEFT(A3315,4)),VALUE(LEFT(A3315,4))-1)+1,100),"00")</f>
        <v>FY2023-24</v>
      </c>
      <c r="D3315" s="0" t="s">
        <v>235</v>
      </c>
      <c r="E3315" s="0" t="s">
        <v>235</v>
      </c>
      <c r="F3315" s="0" t="str">
        <f aca="false">INDEX(Mapping!$B$2:$B$465,MATCH(E3315,Mapping!$A$2:$A$465,0))</f>
        <v>ITPCL (IL&amp;FS TAMIL NADU)</v>
      </c>
      <c r="G3315" s="0" t="str">
        <f aca="false">INDEX(Mapping!$C$2:$C$465,MATCH(E3315,Mapping!$A$2:$A$465,0))</f>
        <v>ITPCL (IL&amp;FS TAMIL NADU)</v>
      </c>
      <c r="H3315" s="2" t="n">
        <v>57.11</v>
      </c>
      <c r="I3315" s="3" t="n">
        <v>1.2</v>
      </c>
    </row>
    <row r="3316" customFormat="false" ht="15" hidden="false" customHeight="false" outlineLevel="0" collapsed="false">
      <c r="A3316" s="0" t="s">
        <v>115</v>
      </c>
      <c r="B3316" s="0" t="n">
        <f aca="false">VALUE(LEFT(A3316,4))</f>
        <v>2023</v>
      </c>
      <c r="C3316" s="0" t="str">
        <f aca="false">"FY"&amp;IF(VALUE(MID(A3316,6,2))&gt;=4,VALUE(LEFT(A3316,4)),VALUE(LEFT(A3316,4))-1)&amp;"-"&amp;TEXT(MOD(IF(VALUE(MID(A3316,6,2))&gt;=4,VALUE(LEFT(A3316,4)),VALUE(LEFT(A3316,4))-1)+1,100),"00")</f>
        <v>FY2023-24</v>
      </c>
      <c r="D3316" s="0" t="s">
        <v>37</v>
      </c>
      <c r="E3316" s="0" t="s">
        <v>37</v>
      </c>
      <c r="F3316" s="0" t="str">
        <f aca="false">INDEX(Mapping!$B$2:$B$465,MATCH(E3316,Mapping!$A$2:$A$465,0))</f>
        <v>MAHARASHTRA</v>
      </c>
      <c r="G3316" s="0" t="str">
        <f aca="false">INDEX(Mapping!$C$2:$C$465,MATCH(E3316,Mapping!$A$2:$A$465,0))</f>
        <v>MAHARASHTRA</v>
      </c>
      <c r="H3316" s="2" t="n">
        <v>56.07</v>
      </c>
      <c r="I3316" s="3" t="n">
        <v>1.18</v>
      </c>
    </row>
    <row r="3317" customFormat="false" ht="15" hidden="false" customHeight="false" outlineLevel="0" collapsed="false">
      <c r="A3317" s="0" t="s">
        <v>115</v>
      </c>
      <c r="B3317" s="0" t="n">
        <f aca="false">VALUE(LEFT(A3317,4))</f>
        <v>2023</v>
      </c>
      <c r="C3317" s="0" t="str">
        <f aca="false">"FY"&amp;IF(VALUE(MID(A3317,6,2))&gt;=4,VALUE(LEFT(A3317,4)),VALUE(LEFT(A3317,4))-1)&amp;"-"&amp;TEXT(MOD(IF(VALUE(MID(A3317,6,2))&gt;=4,VALUE(LEFT(A3317,4)),VALUE(LEFT(A3317,4))-1)+1,100),"00")</f>
        <v>FY2023-24</v>
      </c>
      <c r="D3317" s="0" t="s">
        <v>57</v>
      </c>
      <c r="E3317" s="0" t="s">
        <v>57</v>
      </c>
      <c r="F3317" s="0" t="str">
        <f aca="false">INDEX(Mapping!$B$2:$B$465,MATCH(E3317,Mapping!$A$2:$A$465,0))</f>
        <v>SEIL ENERGY INDIA (EX-SEMBCORP)</v>
      </c>
      <c r="G3317" s="0" t="str">
        <f aca="false">INDEX(Mapping!$C$2:$C$465,MATCH(E3317,Mapping!$A$2:$A$465,0))</f>
        <v>SEIL ENERGY INDIA</v>
      </c>
      <c r="H3317" s="2" t="n">
        <v>55.27</v>
      </c>
      <c r="I3317" s="3" t="n">
        <v>1.16</v>
      </c>
    </row>
    <row r="3318" customFormat="false" ht="15" hidden="false" customHeight="false" outlineLevel="0" collapsed="false">
      <c r="A3318" s="0" t="s">
        <v>115</v>
      </c>
      <c r="B3318" s="0" t="n">
        <f aca="false">VALUE(LEFT(A3318,4))</f>
        <v>2023</v>
      </c>
      <c r="C3318" s="0" t="str">
        <f aca="false">"FY"&amp;IF(VALUE(MID(A3318,6,2))&gt;=4,VALUE(LEFT(A3318,4)),VALUE(LEFT(A3318,4))-1)&amp;"-"&amp;TEXT(MOD(IF(VALUE(MID(A3318,6,2))&gt;=4,VALUE(LEFT(A3318,4)),VALUE(LEFT(A3318,4))-1)+1,100),"00")</f>
        <v>FY2023-24</v>
      </c>
      <c r="D3318" s="0" t="s">
        <v>35</v>
      </c>
      <c r="E3318" s="0" t="s">
        <v>35</v>
      </c>
      <c r="F3318" s="0" t="str">
        <f aca="false">INDEX(Mapping!$B$2:$B$465,MATCH(E3318,Mapping!$A$2:$A$465,0))</f>
        <v>TELANGANA</v>
      </c>
      <c r="G3318" s="0" t="str">
        <f aca="false">INDEX(Mapping!$C$2:$C$465,MATCH(E3318,Mapping!$A$2:$A$465,0))</f>
        <v>TELANGANA</v>
      </c>
      <c r="H3318" s="2" t="n">
        <v>53.63</v>
      </c>
      <c r="I3318" s="3" t="n">
        <v>1.13</v>
      </c>
    </row>
    <row r="3319" customFormat="false" ht="15" hidden="false" customHeight="false" outlineLevel="0" collapsed="false">
      <c r="A3319" s="0" t="s">
        <v>115</v>
      </c>
      <c r="B3319" s="0" t="n">
        <f aca="false">VALUE(LEFT(A3319,4))</f>
        <v>2023</v>
      </c>
      <c r="C3319" s="0" t="str">
        <f aca="false">"FY"&amp;IF(VALUE(MID(A3319,6,2))&gt;=4,VALUE(LEFT(A3319,4)),VALUE(LEFT(A3319,4))-1)&amp;"-"&amp;TEXT(MOD(IF(VALUE(MID(A3319,6,2))&gt;=4,VALUE(LEFT(A3319,4)),VALUE(LEFT(A3319,4))-1)+1,100),"00")</f>
        <v>FY2023-24</v>
      </c>
      <c r="D3319" s="0" t="s">
        <v>121</v>
      </c>
      <c r="E3319" s="0" t="s">
        <v>121</v>
      </c>
      <c r="F3319" s="0" t="str">
        <f aca="false">INDEX(Mapping!$B$2:$B$465,MATCH(E3319,Mapping!$A$2:$A$465,0))</f>
        <v>MEGHALAYA</v>
      </c>
      <c r="G3319" s="0" t="str">
        <f aca="false">INDEX(Mapping!$C$2:$C$465,MATCH(E3319,Mapping!$A$2:$A$465,0))</f>
        <v>MEGHALAYA</v>
      </c>
      <c r="H3319" s="2" t="n">
        <v>47.35</v>
      </c>
      <c r="I3319" s="3" t="n">
        <v>1</v>
      </c>
    </row>
    <row r="3320" customFormat="false" ht="15" hidden="false" customHeight="false" outlineLevel="0" collapsed="false">
      <c r="A3320" s="0" t="s">
        <v>115</v>
      </c>
      <c r="B3320" s="0" t="n">
        <f aca="false">VALUE(LEFT(A3320,4))</f>
        <v>2023</v>
      </c>
      <c r="C3320" s="0" t="str">
        <f aca="false">"FY"&amp;IF(VALUE(MID(A3320,6,2))&gt;=4,VALUE(LEFT(A3320,4)),VALUE(LEFT(A3320,4))-1)&amp;"-"&amp;TEXT(MOD(IF(VALUE(MID(A3320,6,2))&gt;=4,VALUE(LEFT(A3320,4)),VALUE(LEFT(A3320,4))-1)+1,100),"00")</f>
        <v>FY2023-24</v>
      </c>
      <c r="D3320" s="0" t="s">
        <v>155</v>
      </c>
      <c r="E3320" s="0" t="s">
        <v>155</v>
      </c>
      <c r="F3320" s="0" t="str">
        <f aca="false">INDEX(Mapping!$B$2:$B$465,MATCH(E3320,Mapping!$A$2:$A$465,0))</f>
        <v>SKS POWER</v>
      </c>
      <c r="G3320" s="0" t="str">
        <f aca="false">INDEX(Mapping!$C$2:$C$465,MATCH(E3320,Mapping!$A$2:$A$465,0))</f>
        <v>SKS POWER</v>
      </c>
      <c r="H3320" s="2" t="n">
        <v>46.4</v>
      </c>
      <c r="I3320" s="3" t="n">
        <v>0.98</v>
      </c>
    </row>
    <row r="3321" customFormat="false" ht="15" hidden="false" customHeight="false" outlineLevel="0" collapsed="false">
      <c r="A3321" s="0" t="s">
        <v>115</v>
      </c>
      <c r="B3321" s="0" t="n">
        <f aca="false">VALUE(LEFT(A3321,4))</f>
        <v>2023</v>
      </c>
      <c r="C3321" s="0" t="str">
        <f aca="false">"FY"&amp;IF(VALUE(MID(A3321,6,2))&gt;=4,VALUE(LEFT(A3321,4)),VALUE(LEFT(A3321,4))-1)&amp;"-"&amp;TEXT(MOD(IF(VALUE(MID(A3321,6,2))&gt;=4,VALUE(LEFT(A3321,4)),VALUE(LEFT(A3321,4))-1)+1,100),"00")</f>
        <v>FY2023-24</v>
      </c>
      <c r="D3321" s="0" t="s">
        <v>44</v>
      </c>
      <c r="E3321" s="0" t="s">
        <v>44</v>
      </c>
      <c r="F3321" s="0" t="str">
        <f aca="false">INDEX(Mapping!$B$2:$B$465,MATCH(E3321,Mapping!$A$2:$A$465,0))</f>
        <v>HARYANA</v>
      </c>
      <c r="G3321" s="0" t="str">
        <f aca="false">INDEX(Mapping!$C$2:$C$465,MATCH(E3321,Mapping!$A$2:$A$465,0))</f>
        <v>HARYANA</v>
      </c>
      <c r="H3321" s="2" t="n">
        <v>42.85</v>
      </c>
      <c r="I3321" s="3" t="n">
        <v>0.9</v>
      </c>
    </row>
    <row r="3322" customFormat="false" ht="15" hidden="false" customHeight="false" outlineLevel="0" collapsed="false">
      <c r="A3322" s="0" t="s">
        <v>115</v>
      </c>
      <c r="B3322" s="0" t="n">
        <f aca="false">VALUE(LEFT(A3322,4))</f>
        <v>2023</v>
      </c>
      <c r="C3322" s="0" t="str">
        <f aca="false">"FY"&amp;IF(VALUE(MID(A3322,6,2))&gt;=4,VALUE(LEFT(A3322,4)),VALUE(LEFT(A3322,4))-1)&amp;"-"&amp;TEXT(MOD(IF(VALUE(MID(A3322,6,2))&gt;=4,VALUE(LEFT(A3322,4)),VALUE(LEFT(A3322,4))-1)+1,100),"00")</f>
        <v>FY2023-24</v>
      </c>
      <c r="D3322" s="0" t="s">
        <v>213</v>
      </c>
      <c r="E3322" s="0" t="s">
        <v>213</v>
      </c>
      <c r="F3322" s="0" t="str">
        <f aca="false">INDEX(Mapping!$B$2:$B$465,MATCH(E3322,Mapping!$A$2:$A$465,0))</f>
        <v>NEPAL (NEA / NVVN)</v>
      </c>
      <c r="G3322" s="0" t="str">
        <f aca="false">INDEX(Mapping!$C$2:$C$465,MATCH(E3322,Mapping!$A$2:$A$465,0))</f>
        <v>NEPAL (NEA / NVVN)</v>
      </c>
      <c r="H3322" s="2" t="n">
        <v>40.55</v>
      </c>
      <c r="I3322" s="3" t="n">
        <v>0.85</v>
      </c>
    </row>
    <row r="3323" customFormat="false" ht="15" hidden="false" customHeight="false" outlineLevel="0" collapsed="false">
      <c r="A3323" s="0" t="s">
        <v>115</v>
      </c>
      <c r="B3323" s="0" t="n">
        <f aca="false">VALUE(LEFT(A3323,4))</f>
        <v>2023</v>
      </c>
      <c r="C3323" s="0" t="str">
        <f aca="false">"FY"&amp;IF(VALUE(MID(A3323,6,2))&gt;=4,VALUE(LEFT(A3323,4)),VALUE(LEFT(A3323,4))-1)&amp;"-"&amp;TEXT(MOD(IF(VALUE(MID(A3323,6,2))&gt;=4,VALUE(LEFT(A3323,4)),VALUE(LEFT(A3323,4))-1)+1,100),"00")</f>
        <v>FY2023-24</v>
      </c>
      <c r="D3323" s="0" t="s">
        <v>106</v>
      </c>
      <c r="E3323" s="0" t="s">
        <v>106</v>
      </c>
      <c r="F3323" s="0" t="str">
        <f aca="false">INDEX(Mapping!$B$2:$B$465,MATCH(E3323,Mapping!$A$2:$A$465,0))</f>
        <v>ACB (INDIA)</v>
      </c>
      <c r="G3323" s="0" t="str">
        <f aca="false">INDEX(Mapping!$C$2:$C$465,MATCH(E3323,Mapping!$A$2:$A$465,0))</f>
        <v>ACB (INDIA)</v>
      </c>
      <c r="H3323" s="2" t="n">
        <v>40.51</v>
      </c>
      <c r="I3323" s="3" t="n">
        <v>0.85</v>
      </c>
    </row>
    <row r="3324" customFormat="false" ht="15" hidden="false" customHeight="false" outlineLevel="0" collapsed="false">
      <c r="A3324" s="0" t="s">
        <v>115</v>
      </c>
      <c r="B3324" s="0" t="n">
        <f aca="false">VALUE(LEFT(A3324,4))</f>
        <v>2023</v>
      </c>
      <c r="C3324" s="0" t="str">
        <f aca="false">"FY"&amp;IF(VALUE(MID(A3324,6,2))&gt;=4,VALUE(LEFT(A3324,4)),VALUE(LEFT(A3324,4))-1)&amp;"-"&amp;TEXT(MOD(IF(VALUE(MID(A3324,6,2))&gt;=4,VALUE(LEFT(A3324,4)),VALUE(LEFT(A3324,4))-1)+1,100),"00")</f>
        <v>FY2023-24</v>
      </c>
      <c r="D3324" s="0" t="s">
        <v>122</v>
      </c>
      <c r="E3324" s="0" t="s">
        <v>122</v>
      </c>
      <c r="F3324" s="0" t="str">
        <f aca="false">INDEX(Mapping!$B$2:$B$465,MATCH(E3324,Mapping!$A$2:$A$465,0))</f>
        <v>KARCHAM WANGTOO HEP</v>
      </c>
      <c r="G3324" s="0" t="str">
        <f aca="false">INDEX(Mapping!$C$2:$C$465,MATCH(E3324,Mapping!$A$2:$A$465,0))</f>
        <v>KARCHAM WANGTOO HEP</v>
      </c>
      <c r="H3324" s="2" t="n">
        <v>38.45</v>
      </c>
      <c r="I3324" s="3" t="n">
        <v>0.81</v>
      </c>
    </row>
    <row r="3325" customFormat="false" ht="15" hidden="false" customHeight="false" outlineLevel="0" collapsed="false">
      <c r="A3325" s="0" t="s">
        <v>115</v>
      </c>
      <c r="B3325" s="0" t="n">
        <f aca="false">VALUE(LEFT(A3325,4))</f>
        <v>2023</v>
      </c>
      <c r="C3325" s="0" t="str">
        <f aca="false">"FY"&amp;IF(VALUE(MID(A3325,6,2))&gt;=4,VALUE(LEFT(A3325,4)),VALUE(LEFT(A3325,4))-1)&amp;"-"&amp;TEXT(MOD(IF(VALUE(MID(A3325,6,2))&gt;=4,VALUE(LEFT(A3325,4)),VALUE(LEFT(A3325,4))-1)+1,100),"00")</f>
        <v>FY2023-24</v>
      </c>
      <c r="D3325" s="0" t="s">
        <v>158</v>
      </c>
      <c r="E3325" s="0" t="s">
        <v>158</v>
      </c>
      <c r="F3325" s="0" t="str">
        <f aca="false">INDEX(Mapping!$B$2:$B$465,MATCH(E3325,Mapping!$A$2:$A$465,0))</f>
        <v>TEESTA URJA (TEESTA-III HEP)</v>
      </c>
      <c r="G3325" s="0" t="str">
        <f aca="false">INDEX(Mapping!$C$2:$C$465,MATCH(E3325,Mapping!$A$2:$A$465,0))</f>
        <v>TEESTA URJA (TEESTA-III HEP)</v>
      </c>
      <c r="H3325" s="2" t="n">
        <v>34.6</v>
      </c>
      <c r="I3325" s="3" t="n">
        <v>0.73</v>
      </c>
    </row>
    <row r="3326" customFormat="false" ht="15" hidden="false" customHeight="false" outlineLevel="0" collapsed="false">
      <c r="A3326" s="0" t="s">
        <v>115</v>
      </c>
      <c r="B3326" s="0" t="n">
        <f aca="false">VALUE(LEFT(A3326,4))</f>
        <v>2023</v>
      </c>
      <c r="C3326" s="0" t="str">
        <f aca="false">"FY"&amp;IF(VALUE(MID(A3326,6,2))&gt;=4,VALUE(LEFT(A3326,4)),VALUE(LEFT(A3326,4))-1)&amp;"-"&amp;TEXT(MOD(IF(VALUE(MID(A3326,6,2))&gt;=4,VALUE(LEFT(A3326,4)),VALUE(LEFT(A3326,4))-1)+1,100),"00")</f>
        <v>FY2023-24</v>
      </c>
      <c r="D3326" s="0" t="s">
        <v>38</v>
      </c>
      <c r="E3326" s="0" t="s">
        <v>38</v>
      </c>
      <c r="F3326" s="0" t="str">
        <f aca="false">INDEX(Mapping!$B$2:$B$465,MATCH(E3326,Mapping!$A$2:$A$465,0))</f>
        <v>ANDHRA PRADESH</v>
      </c>
      <c r="G3326" s="0" t="str">
        <f aca="false">INDEX(Mapping!$C$2:$C$465,MATCH(E3326,Mapping!$A$2:$A$465,0))</f>
        <v>ANDHRA PRADESH</v>
      </c>
      <c r="H3326" s="2" t="n">
        <v>29.46</v>
      </c>
      <c r="I3326" s="3" t="n">
        <v>0.62</v>
      </c>
    </row>
    <row r="3327" customFormat="false" ht="15" hidden="false" customHeight="false" outlineLevel="0" collapsed="false">
      <c r="A3327" s="0" t="s">
        <v>115</v>
      </c>
      <c r="B3327" s="0" t="n">
        <f aca="false">VALUE(LEFT(A3327,4))</f>
        <v>2023</v>
      </c>
      <c r="C3327" s="0" t="str">
        <f aca="false">"FY"&amp;IF(VALUE(MID(A3327,6,2))&gt;=4,VALUE(LEFT(A3327,4)),VALUE(LEFT(A3327,4))-1)&amp;"-"&amp;TEXT(MOD(IF(VALUE(MID(A3327,6,2))&gt;=4,VALUE(LEFT(A3327,4)),VALUE(LEFT(A3327,4))-1)+1,100),"00")</f>
        <v>FY2023-24</v>
      </c>
      <c r="D3327" s="0" t="s">
        <v>232</v>
      </c>
      <c r="E3327" s="0" t="s">
        <v>232</v>
      </c>
      <c r="F3327" s="0" t="str">
        <f aca="false">INDEX(Mapping!$B$2:$B$465,MATCH(E3327,Mapping!$A$2:$A$465,0))</f>
        <v>PUDUCHERRY</v>
      </c>
      <c r="G3327" s="0" t="str">
        <f aca="false">INDEX(Mapping!$C$2:$C$465,MATCH(E3327,Mapping!$A$2:$A$465,0))</f>
        <v>PUDUCHERRY</v>
      </c>
      <c r="H3327" s="2" t="n">
        <v>28.91</v>
      </c>
      <c r="I3327" s="3" t="n">
        <v>0.61</v>
      </c>
    </row>
    <row r="3328" customFormat="false" ht="15" hidden="false" customHeight="false" outlineLevel="0" collapsed="false">
      <c r="A3328" s="0" t="s">
        <v>115</v>
      </c>
      <c r="B3328" s="0" t="n">
        <f aca="false">VALUE(LEFT(A3328,4))</f>
        <v>2023</v>
      </c>
      <c r="C3328" s="0" t="str">
        <f aca="false">"FY"&amp;IF(VALUE(MID(A3328,6,2))&gt;=4,VALUE(LEFT(A3328,4)),VALUE(LEFT(A3328,4))-1)&amp;"-"&amp;TEXT(MOD(IF(VALUE(MID(A3328,6,2))&gt;=4,VALUE(LEFT(A3328,4)),VALUE(LEFT(A3328,4))-1)+1,100),"00")</f>
        <v>FY2023-24</v>
      </c>
      <c r="D3328" s="0" t="s">
        <v>116</v>
      </c>
      <c r="E3328" s="0" t="s">
        <v>116</v>
      </c>
      <c r="F3328" s="0" t="str">
        <f aca="false">INDEX(Mapping!$B$2:$B$465,MATCH(E3328,Mapping!$A$2:$A$465,0))</f>
        <v>RKM POWERGEN</v>
      </c>
      <c r="G3328" s="0" t="str">
        <f aca="false">INDEX(Mapping!$C$2:$C$465,MATCH(E3328,Mapping!$A$2:$A$465,0))</f>
        <v>RKM POWERGEN</v>
      </c>
      <c r="H3328" s="2" t="n">
        <v>26.68</v>
      </c>
      <c r="I3328" s="3" t="n">
        <v>0.56</v>
      </c>
    </row>
    <row r="3329" customFormat="false" ht="15" hidden="false" customHeight="false" outlineLevel="0" collapsed="false">
      <c r="A3329" s="0" t="s">
        <v>115</v>
      </c>
      <c r="B3329" s="0" t="n">
        <f aca="false">VALUE(LEFT(A3329,4))</f>
        <v>2023</v>
      </c>
      <c r="C3329" s="0" t="str">
        <f aca="false">"FY"&amp;IF(VALUE(MID(A3329,6,2))&gt;=4,VALUE(LEFT(A3329,4)),VALUE(LEFT(A3329,4))-1)&amp;"-"&amp;TEXT(MOD(IF(VALUE(MID(A3329,6,2))&gt;=4,VALUE(LEFT(A3329,4)),VALUE(LEFT(A3329,4))-1)+1,100),"00")</f>
        <v>FY2023-24</v>
      </c>
      <c r="D3329" s="0" t="s">
        <v>651</v>
      </c>
      <c r="E3329" s="0" t="s">
        <v>111</v>
      </c>
      <c r="F3329" s="0" t="str">
        <f aca="false">INDEX(Mapping!$B$2:$B$465,MATCH(E3329,Mapping!$A$2:$A$465,0))</f>
        <v>DRUK GREEN POWER (BHUTAN)</v>
      </c>
      <c r="G3329" s="0" t="str">
        <f aca="false">INDEX(Mapping!$C$2:$C$465,MATCH(E3329,Mapping!$A$2:$A$465,0))</f>
        <v>DRUK GREEN POWER (BHUTAN)</v>
      </c>
      <c r="H3329" s="2" t="n">
        <v>25.85</v>
      </c>
      <c r="I3329" s="3" t="n">
        <v>0.54</v>
      </c>
    </row>
    <row r="3330" customFormat="false" ht="15" hidden="false" customHeight="false" outlineLevel="0" collapsed="false">
      <c r="A3330" s="0" t="s">
        <v>115</v>
      </c>
      <c r="B3330" s="0" t="n">
        <f aca="false">VALUE(LEFT(A3330,4))</f>
        <v>2023</v>
      </c>
      <c r="C3330" s="0" t="str">
        <f aca="false">"FY"&amp;IF(VALUE(MID(A3330,6,2))&gt;=4,VALUE(LEFT(A3330,4)),VALUE(LEFT(A3330,4))-1)&amp;"-"&amp;TEXT(MOD(IF(VALUE(MID(A3330,6,2))&gt;=4,VALUE(LEFT(A3330,4)),VALUE(LEFT(A3330,4))-1)+1,100),"00")</f>
        <v>FY2023-24</v>
      </c>
      <c r="D3330" s="0" t="s">
        <v>224</v>
      </c>
      <c r="E3330" s="0" t="s">
        <v>224</v>
      </c>
      <c r="F3330" s="0" t="str">
        <f aca="false">INDEX(Mapping!$B$2:$B$465,MATCH(E3330,Mapping!$A$2:$A$465,0))</f>
        <v>RENEW SURYA RAVI</v>
      </c>
      <c r="G3330" s="0" t="str">
        <f aca="false">INDEX(Mapping!$C$2:$C$465,MATCH(E3330,Mapping!$A$2:$A$465,0))</f>
        <v>RENEW POWER (ALL SPVs)</v>
      </c>
      <c r="H3330" s="2" t="n">
        <v>25.02</v>
      </c>
      <c r="I3330" s="3" t="n">
        <v>0.53</v>
      </c>
    </row>
    <row r="3331" customFormat="false" ht="15" hidden="false" customHeight="false" outlineLevel="0" collapsed="false">
      <c r="A3331" s="0" t="s">
        <v>115</v>
      </c>
      <c r="B3331" s="0" t="n">
        <f aca="false">VALUE(LEFT(A3331,4))</f>
        <v>2023</v>
      </c>
      <c r="C3331" s="0" t="str">
        <f aca="false">"FY"&amp;IF(VALUE(MID(A3331,6,2))&gt;=4,VALUE(LEFT(A3331,4)),VALUE(LEFT(A3331,4))-1)&amp;"-"&amp;TEXT(MOD(IF(VALUE(MID(A3331,6,2))&gt;=4,VALUE(LEFT(A3331,4)),VALUE(LEFT(A3331,4))-1)+1,100),"00")</f>
        <v>FY2023-24</v>
      </c>
      <c r="D3331" s="0" t="s">
        <v>128</v>
      </c>
      <c r="E3331" s="0" t="s">
        <v>128</v>
      </c>
      <c r="F3331" s="0" t="str">
        <f aca="false">INDEX(Mapping!$B$2:$B$465,MATCH(E3331,Mapping!$A$2:$A$465,0))</f>
        <v>AD HYDRO POWER</v>
      </c>
      <c r="G3331" s="0" t="str">
        <f aca="false">INDEX(Mapping!$C$2:$C$465,MATCH(E3331,Mapping!$A$2:$A$465,0))</f>
        <v>AD HYDRO POWER</v>
      </c>
      <c r="H3331" s="2" t="n">
        <v>19.93</v>
      </c>
      <c r="I3331" s="3" t="n">
        <v>0.42</v>
      </c>
    </row>
    <row r="3332" customFormat="false" ht="15" hidden="false" customHeight="false" outlineLevel="0" collapsed="false">
      <c r="A3332" s="0" t="s">
        <v>115</v>
      </c>
      <c r="B3332" s="0" t="n">
        <f aca="false">VALUE(LEFT(A3332,4))</f>
        <v>2023</v>
      </c>
      <c r="C3332" s="0" t="str">
        <f aca="false">"FY"&amp;IF(VALUE(MID(A3332,6,2))&gt;=4,VALUE(LEFT(A3332,4)),VALUE(LEFT(A3332,4))-1)&amp;"-"&amp;TEXT(MOD(IF(VALUE(MID(A3332,6,2))&gt;=4,VALUE(LEFT(A3332,4)),VALUE(LEFT(A3332,4))-1)+1,100),"00")</f>
        <v>FY2023-24</v>
      </c>
      <c r="D3332" s="0" t="s">
        <v>152</v>
      </c>
      <c r="E3332" s="0" t="s">
        <v>152</v>
      </c>
      <c r="F3332" s="0" t="str">
        <f aca="false">INDEX(Mapping!$B$2:$B$465,MATCH(E3332,Mapping!$A$2:$A$465,0))</f>
        <v>CHANDIGARH</v>
      </c>
      <c r="G3332" s="0" t="str">
        <f aca="false">INDEX(Mapping!$C$2:$C$465,MATCH(E3332,Mapping!$A$2:$A$465,0))</f>
        <v>CHANDIGARH</v>
      </c>
      <c r="H3332" s="2" t="n">
        <v>19.35</v>
      </c>
      <c r="I3332" s="3" t="n">
        <v>0.41</v>
      </c>
    </row>
    <row r="3333" customFormat="false" ht="15" hidden="false" customHeight="false" outlineLevel="0" collapsed="false">
      <c r="A3333" s="0" t="s">
        <v>115</v>
      </c>
      <c r="B3333" s="0" t="n">
        <f aca="false">VALUE(LEFT(A3333,4))</f>
        <v>2023</v>
      </c>
      <c r="C3333" s="0" t="str">
        <f aca="false">"FY"&amp;IF(VALUE(MID(A3333,6,2))&gt;=4,VALUE(LEFT(A3333,4)),VALUE(LEFT(A3333,4))-1)&amp;"-"&amp;TEXT(MOD(IF(VALUE(MID(A3333,6,2))&gt;=4,VALUE(LEFT(A3333,4)),VALUE(LEFT(A3333,4))-1)+1,100),"00")</f>
        <v>FY2023-24</v>
      </c>
      <c r="D3333" s="0" t="s">
        <v>193</v>
      </c>
      <c r="E3333" s="0" t="s">
        <v>193</v>
      </c>
      <c r="F3333" s="0" t="str">
        <f aca="false">INDEX(Mapping!$B$2:$B$465,MATCH(E3333,Mapping!$A$2:$A$465,0))</f>
        <v>MIZORAM</v>
      </c>
      <c r="G3333" s="0" t="str">
        <f aca="false">INDEX(Mapping!$C$2:$C$465,MATCH(E3333,Mapping!$A$2:$A$465,0))</f>
        <v>MIZORAM</v>
      </c>
      <c r="H3333" s="2" t="n">
        <v>18.31</v>
      </c>
      <c r="I3333" s="3" t="n">
        <v>0.39</v>
      </c>
    </row>
    <row r="3334" customFormat="false" ht="15" hidden="false" customHeight="false" outlineLevel="0" collapsed="false">
      <c r="A3334" s="0" t="s">
        <v>115</v>
      </c>
      <c r="B3334" s="0" t="n">
        <f aca="false">VALUE(LEFT(A3334,4))</f>
        <v>2023</v>
      </c>
      <c r="C3334" s="0" t="str">
        <f aca="false">"FY"&amp;IF(VALUE(MID(A3334,6,2))&gt;=4,VALUE(LEFT(A3334,4)),VALUE(LEFT(A3334,4))-1)&amp;"-"&amp;TEXT(MOD(IF(VALUE(MID(A3334,6,2))&gt;=4,VALUE(LEFT(A3334,4)),VALUE(LEFT(A3334,4))-1)+1,100),"00")</f>
        <v>FY2023-24</v>
      </c>
      <c r="D3334" s="0" t="s">
        <v>45</v>
      </c>
      <c r="E3334" s="0" t="s">
        <v>45</v>
      </c>
      <c r="F3334" s="0" t="str">
        <f aca="false">INDEX(Mapping!$B$2:$B$465,MATCH(E3334,Mapping!$A$2:$A$465,0))</f>
        <v>BIHAR</v>
      </c>
      <c r="G3334" s="0" t="str">
        <f aca="false">INDEX(Mapping!$C$2:$C$465,MATCH(E3334,Mapping!$A$2:$A$465,0))</f>
        <v>BIHAR</v>
      </c>
      <c r="H3334" s="2" t="n">
        <v>17.91</v>
      </c>
      <c r="I3334" s="3" t="n">
        <v>0.38</v>
      </c>
    </row>
    <row r="3335" customFormat="false" ht="15" hidden="false" customHeight="false" outlineLevel="0" collapsed="false">
      <c r="A3335" s="0" t="s">
        <v>115</v>
      </c>
      <c r="B3335" s="0" t="n">
        <f aca="false">VALUE(LEFT(A3335,4))</f>
        <v>2023</v>
      </c>
      <c r="C3335" s="0" t="str">
        <f aca="false">"FY"&amp;IF(VALUE(MID(A3335,6,2))&gt;=4,VALUE(LEFT(A3335,4)),VALUE(LEFT(A3335,4))-1)&amp;"-"&amp;TEXT(MOD(IF(VALUE(MID(A3335,6,2))&gt;=4,VALUE(LEFT(A3335,4)),VALUE(LEFT(A3335,4))-1)+1,100),"00")</f>
        <v>FY2023-24</v>
      </c>
      <c r="D3335" s="0" t="s">
        <v>159</v>
      </c>
      <c r="E3335" s="0" t="s">
        <v>159</v>
      </c>
      <c r="F3335" s="0" t="str">
        <f aca="false">INDEX(Mapping!$B$2:$B$465,MATCH(E3335,Mapping!$A$2:$A$465,0))</f>
        <v>GMR WARORA (EX-EMCO)</v>
      </c>
      <c r="G3335" s="0" t="str">
        <f aca="false">INDEX(Mapping!$C$2:$C$465,MATCH(E3335,Mapping!$A$2:$A$465,0))</f>
        <v>GMR ENERGY</v>
      </c>
      <c r="H3335" s="2" t="n">
        <v>15.84</v>
      </c>
      <c r="I3335" s="3" t="n">
        <v>0.33</v>
      </c>
    </row>
    <row r="3336" customFormat="false" ht="15" hidden="false" customHeight="false" outlineLevel="0" collapsed="false">
      <c r="A3336" s="0" t="s">
        <v>115</v>
      </c>
      <c r="B3336" s="0" t="n">
        <f aca="false">VALUE(LEFT(A3336,4))</f>
        <v>2023</v>
      </c>
      <c r="C3336" s="0" t="str">
        <f aca="false">"FY"&amp;IF(VALUE(MID(A3336,6,2))&gt;=4,VALUE(LEFT(A3336,4)),VALUE(LEFT(A3336,4))-1)&amp;"-"&amp;TEXT(MOD(IF(VALUE(MID(A3336,6,2))&gt;=4,VALUE(LEFT(A3336,4)),VALUE(LEFT(A3336,4))-1)+1,100),"00")</f>
        <v>FY2023-24</v>
      </c>
      <c r="D3336" s="0" t="s">
        <v>230</v>
      </c>
      <c r="E3336" s="0" t="s">
        <v>230</v>
      </c>
      <c r="F3336" s="0" t="str">
        <f aca="false">INDEX(Mapping!$B$2:$B$465,MATCH(E3336,Mapping!$A$2:$A$465,0))</f>
        <v>ADANI_WIND</v>
      </c>
      <c r="G3336" s="0" t="str">
        <f aca="false">INDEX(Mapping!$C$2:$C$465,MATCH(E3336,Mapping!$A$2:$A$465,0))</f>
        <v>ADANI GREEN ENERGY (ALL SPVs)</v>
      </c>
      <c r="H3336" s="2" t="n">
        <v>14.63</v>
      </c>
      <c r="I3336" s="3" t="n">
        <v>0.31</v>
      </c>
    </row>
    <row r="3337" customFormat="false" ht="15" hidden="false" customHeight="false" outlineLevel="0" collapsed="false">
      <c r="A3337" s="0" t="s">
        <v>115</v>
      </c>
      <c r="B3337" s="0" t="n">
        <f aca="false">VALUE(LEFT(A3337,4))</f>
        <v>2023</v>
      </c>
      <c r="C3337" s="0" t="str">
        <f aca="false">"FY"&amp;IF(VALUE(MID(A3337,6,2))&gt;=4,VALUE(LEFT(A3337,4)),VALUE(LEFT(A3337,4))-1)&amp;"-"&amp;TEXT(MOD(IF(VALUE(MID(A3337,6,2))&gt;=4,VALUE(LEFT(A3337,4)),VALUE(LEFT(A3337,4))-1)+1,100),"00")</f>
        <v>FY2023-24</v>
      </c>
      <c r="D3337" s="0" t="s">
        <v>309</v>
      </c>
      <c r="E3337" s="0" t="s">
        <v>309</v>
      </c>
      <c r="F3337" s="0" t="str">
        <f aca="false">INDEX(Mapping!$B$2:$B$465,MATCH(E3337,Mapping!$A$2:$A$465,0))</f>
        <v>SIMHAPURI ENERGY</v>
      </c>
      <c r="G3337" s="0" t="str">
        <f aca="false">INDEX(Mapping!$C$2:$C$465,MATCH(E3337,Mapping!$A$2:$A$465,0))</f>
        <v>SIMHAPURI ENERGY</v>
      </c>
      <c r="H3337" s="2" t="n">
        <v>14.55</v>
      </c>
      <c r="I3337" s="3" t="n">
        <v>0.31</v>
      </c>
    </row>
    <row r="3338" customFormat="false" ht="15" hidden="false" customHeight="false" outlineLevel="0" collapsed="false">
      <c r="A3338" s="0" t="s">
        <v>115</v>
      </c>
      <c r="B3338" s="0" t="n">
        <f aca="false">VALUE(LEFT(A3338,4))</f>
        <v>2023</v>
      </c>
      <c r="C3338" s="0" t="str">
        <f aca="false">"FY"&amp;IF(VALUE(MID(A3338,6,2))&gt;=4,VALUE(LEFT(A3338,4)),VALUE(LEFT(A3338,4))-1)&amp;"-"&amp;TEXT(MOD(IF(VALUE(MID(A3338,6,2))&gt;=4,VALUE(LEFT(A3338,4)),VALUE(LEFT(A3338,4))-1)+1,100),"00")</f>
        <v>FY2023-24</v>
      </c>
      <c r="D3338" s="0" t="s">
        <v>246</v>
      </c>
      <c r="E3338" s="0" t="s">
        <v>246</v>
      </c>
      <c r="F3338" s="0" t="str">
        <f aca="false">INDEX(Mapping!$B$2:$B$465,MATCH(E3338,Mapping!$A$2:$A$465,0))</f>
        <v>NTPC STATIONS</v>
      </c>
      <c r="G3338" s="0" t="str">
        <f aca="false">INDEX(Mapping!$C$2:$C$465,MATCH(E3338,Mapping!$A$2:$A$465,0))</f>
        <v>NTPC GROUP</v>
      </c>
      <c r="H3338" s="2" t="n">
        <v>13.84</v>
      </c>
      <c r="I3338" s="3" t="n">
        <v>0.29</v>
      </c>
    </row>
    <row r="3339" customFormat="false" ht="15" hidden="false" customHeight="false" outlineLevel="0" collapsed="false">
      <c r="A3339" s="0" t="s">
        <v>115</v>
      </c>
      <c r="B3339" s="0" t="n">
        <f aca="false">VALUE(LEFT(A3339,4))</f>
        <v>2023</v>
      </c>
      <c r="C3339" s="0" t="str">
        <f aca="false">"FY"&amp;IF(VALUE(MID(A3339,6,2))&gt;=4,VALUE(LEFT(A3339,4)),VALUE(LEFT(A3339,4))-1)&amp;"-"&amp;TEXT(MOD(IF(VALUE(MID(A3339,6,2))&gt;=4,VALUE(LEFT(A3339,4)),VALUE(LEFT(A3339,4))-1)+1,100),"00")</f>
        <v>FY2023-24</v>
      </c>
      <c r="D3339" s="0" t="s">
        <v>142</v>
      </c>
      <c r="E3339" s="0" t="s">
        <v>142</v>
      </c>
      <c r="F3339" s="0" t="str">
        <f aca="false">INDEX(Mapping!$B$2:$B$465,MATCH(E3339,Mapping!$A$2:$A$465,0))</f>
        <v>SAINJ HEP</v>
      </c>
      <c r="G3339" s="0" t="str">
        <f aca="false">INDEX(Mapping!$C$2:$C$465,MATCH(E3339,Mapping!$A$2:$A$465,0))</f>
        <v>SAINJ HEP</v>
      </c>
      <c r="H3339" s="2" t="n">
        <v>13.33</v>
      </c>
      <c r="I3339" s="3" t="n">
        <v>0.28</v>
      </c>
    </row>
    <row r="3340" customFormat="false" ht="15" hidden="false" customHeight="false" outlineLevel="0" collapsed="false">
      <c r="A3340" s="0" t="s">
        <v>115</v>
      </c>
      <c r="B3340" s="0" t="n">
        <f aca="false">VALUE(LEFT(A3340,4))</f>
        <v>2023</v>
      </c>
      <c r="C3340" s="0" t="str">
        <f aca="false">"FY"&amp;IF(VALUE(MID(A3340,6,2))&gt;=4,VALUE(LEFT(A3340,4)),VALUE(LEFT(A3340,4))-1)&amp;"-"&amp;TEXT(MOD(IF(VALUE(MID(A3340,6,2))&gt;=4,VALUE(LEFT(A3340,4)),VALUE(LEFT(A3340,4))-1)+1,100),"00")</f>
        <v>FY2023-24</v>
      </c>
      <c r="D3340" s="0" t="s">
        <v>119</v>
      </c>
      <c r="E3340" s="0" t="s">
        <v>119</v>
      </c>
      <c r="F3340" s="0" t="str">
        <f aca="false">INDEX(Mapping!$B$2:$B$465,MATCH(E3340,Mapping!$A$2:$A$465,0))</f>
        <v>GOA</v>
      </c>
      <c r="G3340" s="0" t="str">
        <f aca="false">INDEX(Mapping!$C$2:$C$465,MATCH(E3340,Mapping!$A$2:$A$465,0))</f>
        <v>GOA</v>
      </c>
      <c r="H3340" s="2" t="n">
        <v>10.14</v>
      </c>
      <c r="I3340" s="3" t="n">
        <v>0.21</v>
      </c>
    </row>
    <row r="3341" customFormat="false" ht="15" hidden="false" customHeight="false" outlineLevel="0" collapsed="false">
      <c r="A3341" s="0" t="s">
        <v>115</v>
      </c>
      <c r="B3341" s="0" t="n">
        <f aca="false">VALUE(LEFT(A3341,4))</f>
        <v>2023</v>
      </c>
      <c r="C3341" s="0" t="str">
        <f aca="false">"FY"&amp;IF(VALUE(MID(A3341,6,2))&gt;=4,VALUE(LEFT(A3341,4)),VALUE(LEFT(A3341,4))-1)&amp;"-"&amp;TEXT(MOD(IF(VALUE(MID(A3341,6,2))&gt;=4,VALUE(LEFT(A3341,4)),VALUE(LEFT(A3341,4))-1)+1,100),"00")</f>
        <v>FY2023-24</v>
      </c>
      <c r="D3341" s="0" t="s">
        <v>143</v>
      </c>
      <c r="E3341" s="0" t="s">
        <v>143</v>
      </c>
      <c r="F3341" s="0" t="str">
        <f aca="false">INDEX(Mapping!$B$2:$B$465,MATCH(E3341,Mapping!$A$2:$A$465,0))</f>
        <v>MARUTI CLEAN COAL &amp; POWER</v>
      </c>
      <c r="G3341" s="0" t="str">
        <f aca="false">INDEX(Mapping!$C$2:$C$465,MATCH(E3341,Mapping!$A$2:$A$465,0))</f>
        <v>MARUTI CLEAN COAL &amp; POWER</v>
      </c>
      <c r="H3341" s="2" t="n">
        <v>9.72</v>
      </c>
      <c r="I3341" s="3" t="n">
        <v>0.2</v>
      </c>
    </row>
    <row r="3342" customFormat="false" ht="15" hidden="false" customHeight="false" outlineLevel="0" collapsed="false">
      <c r="A3342" s="0" t="s">
        <v>115</v>
      </c>
      <c r="B3342" s="0" t="n">
        <f aca="false">VALUE(LEFT(A3342,4))</f>
        <v>2023</v>
      </c>
      <c r="C3342" s="0" t="str">
        <f aca="false">"FY"&amp;IF(VALUE(MID(A3342,6,2))&gt;=4,VALUE(LEFT(A3342,4)),VALUE(LEFT(A3342,4))-1)&amp;"-"&amp;TEXT(MOD(IF(VALUE(MID(A3342,6,2))&gt;=4,VALUE(LEFT(A3342,4)),VALUE(LEFT(A3342,4))-1)+1,100),"00")</f>
        <v>FY2023-24</v>
      </c>
      <c r="D3342" s="0" t="s">
        <v>134</v>
      </c>
      <c r="E3342" s="0" t="s">
        <v>134</v>
      </c>
      <c r="F3342" s="0" t="str">
        <f aca="false">INDEX(Mapping!$B$2:$B$465,MATCH(E3342,Mapping!$A$2:$A$465,0))</f>
        <v>NTPC STATIONS</v>
      </c>
      <c r="G3342" s="0" t="str">
        <f aca="false">INDEX(Mapping!$C$2:$C$465,MATCH(E3342,Mapping!$A$2:$A$465,0))</f>
        <v>NTPC GROUP</v>
      </c>
      <c r="H3342" s="2" t="n">
        <v>9.63</v>
      </c>
      <c r="I3342" s="3" t="n">
        <v>0.2</v>
      </c>
    </row>
    <row r="3343" customFormat="false" ht="15" hidden="false" customHeight="false" outlineLevel="0" collapsed="false">
      <c r="A3343" s="0" t="s">
        <v>115</v>
      </c>
      <c r="B3343" s="0" t="n">
        <f aca="false">VALUE(LEFT(A3343,4))</f>
        <v>2023</v>
      </c>
      <c r="C3343" s="0" t="str">
        <f aca="false">"FY"&amp;IF(VALUE(MID(A3343,6,2))&gt;=4,VALUE(LEFT(A3343,4)),VALUE(LEFT(A3343,4))-1)&amp;"-"&amp;TEXT(MOD(IF(VALUE(MID(A3343,6,2))&gt;=4,VALUE(LEFT(A3343,4)),VALUE(LEFT(A3343,4))-1)+1,100),"00")</f>
        <v>FY2023-24</v>
      </c>
      <c r="D3343" s="0" t="s">
        <v>217</v>
      </c>
      <c r="E3343" s="0" t="s">
        <v>217</v>
      </c>
      <c r="F3343" s="0" t="str">
        <f aca="false">INDEX(Mapping!$B$2:$B$465,MATCH(E3343,Mapping!$A$2:$A$465,0))</f>
        <v>SHREE CEMENT</v>
      </c>
      <c r="G3343" s="0" t="str">
        <f aca="false">INDEX(Mapping!$C$2:$C$465,MATCH(E3343,Mapping!$A$2:$A$465,0))</f>
        <v>SHREE CEMENT</v>
      </c>
      <c r="H3343" s="2" t="n">
        <v>9.12</v>
      </c>
      <c r="I3343" s="3" t="n">
        <v>0.19</v>
      </c>
    </row>
    <row r="3344" customFormat="false" ht="15" hidden="false" customHeight="false" outlineLevel="0" collapsed="false">
      <c r="A3344" s="0" t="s">
        <v>115</v>
      </c>
      <c r="B3344" s="0" t="n">
        <f aca="false">VALUE(LEFT(A3344,4))</f>
        <v>2023</v>
      </c>
      <c r="C3344" s="0" t="str">
        <f aca="false">"FY"&amp;IF(VALUE(MID(A3344,6,2))&gt;=4,VALUE(LEFT(A3344,4)),VALUE(LEFT(A3344,4))-1)&amp;"-"&amp;TEXT(MOD(IF(VALUE(MID(A3344,6,2))&gt;=4,VALUE(LEFT(A3344,4)),VALUE(LEFT(A3344,4))-1)+1,100),"00")</f>
        <v>FY2023-24</v>
      </c>
      <c r="D3344" s="0" t="s">
        <v>169</v>
      </c>
      <c r="E3344" s="0" t="s">
        <v>169</v>
      </c>
      <c r="F3344" s="0" t="str">
        <f aca="false">INDEX(Mapping!$B$2:$B$465,MATCH(E3344,Mapping!$A$2:$A$465,0))</f>
        <v>JHABUA POWER</v>
      </c>
      <c r="G3344" s="0" t="str">
        <f aca="false">INDEX(Mapping!$C$2:$C$465,MATCH(E3344,Mapping!$A$2:$A$465,0))</f>
        <v>JHABUA POWER</v>
      </c>
      <c r="H3344" s="2" t="n">
        <v>8.99</v>
      </c>
      <c r="I3344" s="3" t="n">
        <v>0.19</v>
      </c>
    </row>
    <row r="3345" customFormat="false" ht="15" hidden="false" customHeight="false" outlineLevel="0" collapsed="false">
      <c r="A3345" s="0" t="s">
        <v>115</v>
      </c>
      <c r="B3345" s="0" t="n">
        <f aca="false">VALUE(LEFT(A3345,4))</f>
        <v>2023</v>
      </c>
      <c r="C3345" s="0" t="str">
        <f aca="false">"FY"&amp;IF(VALUE(MID(A3345,6,2))&gt;=4,VALUE(LEFT(A3345,4)),VALUE(LEFT(A3345,4))-1)&amp;"-"&amp;TEXT(MOD(IF(VALUE(MID(A3345,6,2))&gt;=4,VALUE(LEFT(A3345,4)),VALUE(LEFT(A3345,4))-1)+1,100),"00")</f>
        <v>FY2023-24</v>
      </c>
      <c r="D3345" s="0" t="s">
        <v>265</v>
      </c>
      <c r="E3345" s="0" t="s">
        <v>265</v>
      </c>
      <c r="F3345" s="0" t="str">
        <f aca="false">INDEX(Mapping!$B$2:$B$465,MATCH(E3345,Mapping!$A$2:$A$465,0))</f>
        <v>NTPC STATIONS</v>
      </c>
      <c r="G3345" s="0" t="str">
        <f aca="false">INDEX(Mapping!$C$2:$C$465,MATCH(E3345,Mapping!$A$2:$A$465,0))</f>
        <v>NTPC GROUP</v>
      </c>
      <c r="H3345" s="2" t="n">
        <v>8.83</v>
      </c>
      <c r="I3345" s="3" t="n">
        <v>0.19</v>
      </c>
    </row>
    <row r="3346" customFormat="false" ht="15" hidden="false" customHeight="false" outlineLevel="0" collapsed="false">
      <c r="A3346" s="0" t="s">
        <v>115</v>
      </c>
      <c r="B3346" s="0" t="n">
        <f aca="false">VALUE(LEFT(A3346,4))</f>
        <v>2023</v>
      </c>
      <c r="C3346" s="0" t="str">
        <f aca="false">"FY"&amp;IF(VALUE(MID(A3346,6,2))&gt;=4,VALUE(LEFT(A3346,4)),VALUE(LEFT(A3346,4))-1)&amp;"-"&amp;TEXT(MOD(IF(VALUE(MID(A3346,6,2))&gt;=4,VALUE(LEFT(A3346,4)),VALUE(LEFT(A3346,4))-1)+1,100),"00")</f>
        <v>FY2023-24</v>
      </c>
      <c r="D3346" s="0" t="s">
        <v>228</v>
      </c>
      <c r="E3346" s="0" t="s">
        <v>228</v>
      </c>
      <c r="F3346" s="0" t="str">
        <f aca="false">INDEX(Mapping!$B$2:$B$465,MATCH(E3346,Mapping!$A$2:$A$465,0))</f>
        <v>OTPC PALATANA</v>
      </c>
      <c r="G3346" s="0" t="str">
        <f aca="false">INDEX(Mapping!$C$2:$C$465,MATCH(E3346,Mapping!$A$2:$A$465,0))</f>
        <v>OTPC PALATANA</v>
      </c>
      <c r="H3346" s="2" t="n">
        <v>8.08</v>
      </c>
      <c r="I3346" s="3" t="n">
        <v>0.17</v>
      </c>
    </row>
    <row r="3347" customFormat="false" ht="15" hidden="false" customHeight="false" outlineLevel="0" collapsed="false">
      <c r="A3347" s="0" t="s">
        <v>115</v>
      </c>
      <c r="B3347" s="0" t="n">
        <f aca="false">VALUE(LEFT(A3347,4))</f>
        <v>2023</v>
      </c>
      <c r="C3347" s="0" t="str">
        <f aca="false">"FY"&amp;IF(VALUE(MID(A3347,6,2))&gt;=4,VALUE(LEFT(A3347,4)),VALUE(LEFT(A3347,4))-1)&amp;"-"&amp;TEXT(MOD(IF(VALUE(MID(A3347,6,2))&gt;=4,VALUE(LEFT(A3347,4)),VALUE(LEFT(A3347,4))-1)+1,100),"00")</f>
        <v>FY2023-24</v>
      </c>
      <c r="D3347" s="0" t="s">
        <v>315</v>
      </c>
      <c r="E3347" s="0" t="s">
        <v>315</v>
      </c>
      <c r="F3347" s="0" t="str">
        <f aca="false">INDEX(Mapping!$B$2:$B$465,MATCH(E3347,Mapping!$A$2:$A$465,0))</f>
        <v>DHARIWAL INFRASTRUCTURE</v>
      </c>
      <c r="G3347" s="0" t="str">
        <f aca="false">INDEX(Mapping!$C$2:$C$465,MATCH(E3347,Mapping!$A$2:$A$465,0))</f>
        <v>DHARIWAL INFRASTRUCTURE</v>
      </c>
      <c r="H3347" s="2" t="n">
        <v>8.06</v>
      </c>
      <c r="I3347" s="3" t="n">
        <v>0.17</v>
      </c>
    </row>
    <row r="3348" customFormat="false" ht="15" hidden="false" customHeight="false" outlineLevel="0" collapsed="false">
      <c r="A3348" s="0" t="s">
        <v>115</v>
      </c>
      <c r="B3348" s="0" t="n">
        <f aca="false">VALUE(LEFT(A3348,4))</f>
        <v>2023</v>
      </c>
      <c r="C3348" s="0" t="str">
        <f aca="false">"FY"&amp;IF(VALUE(MID(A3348,6,2))&gt;=4,VALUE(LEFT(A3348,4)),VALUE(LEFT(A3348,4))-1)&amp;"-"&amp;TEXT(MOD(IF(VALUE(MID(A3348,6,2))&gt;=4,VALUE(LEFT(A3348,4)),VALUE(LEFT(A3348,4))-1)+1,100),"00")</f>
        <v>FY2023-24</v>
      </c>
      <c r="D3348" s="0" t="s">
        <v>181</v>
      </c>
      <c r="E3348" s="0" t="s">
        <v>181</v>
      </c>
      <c r="F3348" s="0" t="str">
        <f aca="false">INDEX(Mapping!$B$2:$B$465,MATCH(E3348,Mapping!$A$2:$A$465,0))</f>
        <v>ARUNACHAL PRADESH</v>
      </c>
      <c r="G3348" s="0" t="str">
        <f aca="false">INDEX(Mapping!$C$2:$C$465,MATCH(E3348,Mapping!$A$2:$A$465,0))</f>
        <v>ARUNACHAL PRADESH</v>
      </c>
      <c r="H3348" s="2" t="n">
        <v>7.67</v>
      </c>
      <c r="I3348" s="3" t="n">
        <v>0.16</v>
      </c>
    </row>
    <row r="3349" customFormat="false" ht="15" hidden="false" customHeight="false" outlineLevel="0" collapsed="false">
      <c r="A3349" s="0" t="s">
        <v>115</v>
      </c>
      <c r="B3349" s="0" t="n">
        <f aca="false">VALUE(LEFT(A3349,4))</f>
        <v>2023</v>
      </c>
      <c r="C3349" s="0" t="str">
        <f aca="false">"FY"&amp;IF(VALUE(MID(A3349,6,2))&gt;=4,VALUE(LEFT(A3349,4)),VALUE(LEFT(A3349,4))-1)&amp;"-"&amp;TEXT(MOD(IF(VALUE(MID(A3349,6,2))&gt;=4,VALUE(LEFT(A3349,4)),VALUE(LEFT(A3349,4))-1)+1,100),"00")</f>
        <v>FY2023-24</v>
      </c>
      <c r="D3349" s="0" t="s">
        <v>515</v>
      </c>
      <c r="E3349" s="0" t="s">
        <v>515</v>
      </c>
      <c r="F3349" s="0" t="str">
        <f aca="false">INDEX(Mapping!$B$2:$B$465,MATCH(E3349,Mapping!$A$2:$A$465,0))</f>
        <v>SB_SLR</v>
      </c>
      <c r="G3349" s="0" t="str">
        <f aca="false">INDEX(Mapping!$C$2:$C$465,MATCH(E3349,Mapping!$A$2:$A$465,0))</f>
        <v>SB_SLR</v>
      </c>
      <c r="H3349" s="2" t="n">
        <v>6.98</v>
      </c>
      <c r="I3349" s="3" t="n">
        <v>0.15</v>
      </c>
    </row>
    <row r="3350" customFormat="false" ht="15" hidden="false" customHeight="false" outlineLevel="0" collapsed="false">
      <c r="A3350" s="0" t="s">
        <v>115</v>
      </c>
      <c r="B3350" s="0" t="n">
        <f aca="false">VALUE(LEFT(A3350,4))</f>
        <v>2023</v>
      </c>
      <c r="C3350" s="0" t="str">
        <f aca="false">"FY"&amp;IF(VALUE(MID(A3350,6,2))&gt;=4,VALUE(LEFT(A3350,4)),VALUE(LEFT(A3350,4))-1)&amp;"-"&amp;TEXT(MOD(IF(VALUE(MID(A3350,6,2))&gt;=4,VALUE(LEFT(A3350,4)),VALUE(LEFT(A3350,4))-1)+1,100),"00")</f>
        <v>FY2023-24</v>
      </c>
      <c r="D3350" s="0" t="s">
        <v>54</v>
      </c>
      <c r="E3350" s="0" t="s">
        <v>54</v>
      </c>
      <c r="F3350" s="0" t="str">
        <f aca="false">INDEX(Mapping!$B$2:$B$465,MATCH(E3350,Mapping!$A$2:$A$465,0))</f>
        <v>JAMMU &amp; KASHMIR</v>
      </c>
      <c r="G3350" s="0" t="str">
        <f aca="false">INDEX(Mapping!$C$2:$C$465,MATCH(E3350,Mapping!$A$2:$A$465,0))</f>
        <v>JAMMU &amp; KASHMIR</v>
      </c>
      <c r="H3350" s="2" t="n">
        <v>6.75</v>
      </c>
      <c r="I3350" s="3" t="n">
        <v>0.14</v>
      </c>
    </row>
    <row r="3351" customFormat="false" ht="15" hidden="false" customHeight="false" outlineLevel="0" collapsed="false">
      <c r="A3351" s="0" t="s">
        <v>115</v>
      </c>
      <c r="B3351" s="0" t="n">
        <f aca="false">VALUE(LEFT(A3351,4))</f>
        <v>2023</v>
      </c>
      <c r="C3351" s="0" t="str">
        <f aca="false">"FY"&amp;IF(VALUE(MID(A3351,6,2))&gt;=4,VALUE(LEFT(A3351,4)),VALUE(LEFT(A3351,4))-1)&amp;"-"&amp;TEXT(MOD(IF(VALUE(MID(A3351,6,2))&gt;=4,VALUE(LEFT(A3351,4)),VALUE(LEFT(A3351,4))-1)+1,100),"00")</f>
        <v>FY2023-24</v>
      </c>
      <c r="D3351" s="0" t="s">
        <v>165</v>
      </c>
      <c r="E3351" s="0" t="s">
        <v>165</v>
      </c>
      <c r="F3351" s="0" t="str">
        <f aca="false">INDEX(Mapping!$B$2:$B$465,MATCH(E3351,Mapping!$A$2:$A$465,0))</f>
        <v>DGEN MEGA POWER</v>
      </c>
      <c r="G3351" s="0" t="str">
        <f aca="false">INDEX(Mapping!$C$2:$C$465,MATCH(E3351,Mapping!$A$2:$A$465,0))</f>
        <v>DGEN MEGA POWER</v>
      </c>
      <c r="H3351" s="2" t="n">
        <v>6.64</v>
      </c>
      <c r="I3351" s="3" t="n">
        <v>0.14</v>
      </c>
    </row>
    <row r="3352" customFormat="false" ht="15" hidden="false" customHeight="false" outlineLevel="0" collapsed="false">
      <c r="A3352" s="0" t="s">
        <v>115</v>
      </c>
      <c r="B3352" s="0" t="n">
        <f aca="false">VALUE(LEFT(A3352,4))</f>
        <v>2023</v>
      </c>
      <c r="C3352" s="0" t="str">
        <f aca="false">"FY"&amp;IF(VALUE(MID(A3352,6,2))&gt;=4,VALUE(LEFT(A3352,4)),VALUE(LEFT(A3352,4))-1)&amp;"-"&amp;TEXT(MOD(IF(VALUE(MID(A3352,6,2))&gt;=4,VALUE(LEFT(A3352,4)),VALUE(LEFT(A3352,4))-1)+1,100),"00")</f>
        <v>FY2023-24</v>
      </c>
      <c r="D3352" s="0" t="s">
        <v>94</v>
      </c>
      <c r="E3352" s="0" t="s">
        <v>94</v>
      </c>
      <c r="F3352" s="0" t="str">
        <f aca="false">INDEX(Mapping!$B$2:$B$465,MATCH(E3352,Mapping!$A$2:$A$465,0))</f>
        <v>JHARKHAND</v>
      </c>
      <c r="G3352" s="0" t="str">
        <f aca="false">INDEX(Mapping!$C$2:$C$465,MATCH(E3352,Mapping!$A$2:$A$465,0))</f>
        <v>JHARKHAND</v>
      </c>
      <c r="H3352" s="2" t="n">
        <v>6.06</v>
      </c>
      <c r="I3352" s="3" t="n">
        <v>0.13</v>
      </c>
    </row>
    <row r="3353" customFormat="false" ht="15" hidden="false" customHeight="false" outlineLevel="0" collapsed="false">
      <c r="A3353" s="0" t="s">
        <v>115</v>
      </c>
      <c r="B3353" s="0" t="n">
        <f aca="false">VALUE(LEFT(A3353,4))</f>
        <v>2023</v>
      </c>
      <c r="C3353" s="0" t="str">
        <f aca="false">"FY"&amp;IF(VALUE(MID(A3353,6,2))&gt;=4,VALUE(LEFT(A3353,4)),VALUE(LEFT(A3353,4))-1)&amp;"-"&amp;TEXT(MOD(IF(VALUE(MID(A3353,6,2))&gt;=4,VALUE(LEFT(A3353,4)),VALUE(LEFT(A3353,4))-1)+1,100),"00")</f>
        <v>FY2023-24</v>
      </c>
      <c r="D3353" s="0" t="s">
        <v>243</v>
      </c>
      <c r="E3353" s="0" t="s">
        <v>243</v>
      </c>
      <c r="F3353" s="0" t="str">
        <f aca="false">INDEX(Mapping!$B$2:$B$465,MATCH(E3353,Mapping!$A$2:$A$465,0))</f>
        <v>ADANI SOLAR ENERGY JAISALMER TWO</v>
      </c>
      <c r="G3353" s="0" t="str">
        <f aca="false">INDEX(Mapping!$C$2:$C$465,MATCH(E3353,Mapping!$A$2:$A$465,0))</f>
        <v>ADANI GREEN ENERGY (ALL SPVs)</v>
      </c>
      <c r="H3353" s="2" t="n">
        <v>5.63</v>
      </c>
      <c r="I3353" s="3" t="n">
        <v>0.12</v>
      </c>
    </row>
    <row r="3354" customFormat="false" ht="15" hidden="false" customHeight="false" outlineLevel="0" collapsed="false">
      <c r="A3354" s="0" t="s">
        <v>115</v>
      </c>
      <c r="B3354" s="0" t="n">
        <f aca="false">VALUE(LEFT(A3354,4))</f>
        <v>2023</v>
      </c>
      <c r="C3354" s="0" t="str">
        <f aca="false">"FY"&amp;IF(VALUE(MID(A3354,6,2))&gt;=4,VALUE(LEFT(A3354,4)),VALUE(LEFT(A3354,4))-1)&amp;"-"&amp;TEXT(MOD(IF(VALUE(MID(A3354,6,2))&gt;=4,VALUE(LEFT(A3354,4)),VALUE(LEFT(A3354,4))-1)+1,100),"00")</f>
        <v>FY2023-24</v>
      </c>
      <c r="D3354" s="0" t="s">
        <v>154</v>
      </c>
      <c r="E3354" s="0" t="s">
        <v>154</v>
      </c>
      <c r="F3354" s="0" t="str">
        <f aca="false">INDEX(Mapping!$B$2:$B$465,MATCH(E3354,Mapping!$A$2:$A$465,0))</f>
        <v>DVC</v>
      </c>
      <c r="G3354" s="0" t="str">
        <f aca="false">INDEX(Mapping!$C$2:$C$465,MATCH(E3354,Mapping!$A$2:$A$465,0))</f>
        <v>DVC</v>
      </c>
      <c r="H3354" s="2" t="n">
        <v>5.56</v>
      </c>
      <c r="I3354" s="3" t="n">
        <v>0.12</v>
      </c>
    </row>
    <row r="3355" customFormat="false" ht="15" hidden="false" customHeight="false" outlineLevel="0" collapsed="false">
      <c r="A3355" s="0" t="s">
        <v>115</v>
      </c>
      <c r="B3355" s="0" t="n">
        <f aca="false">VALUE(LEFT(A3355,4))</f>
        <v>2023</v>
      </c>
      <c r="C3355" s="0" t="str">
        <f aca="false">"FY"&amp;IF(VALUE(MID(A3355,6,2))&gt;=4,VALUE(LEFT(A3355,4)),VALUE(LEFT(A3355,4))-1)&amp;"-"&amp;TEXT(MOD(IF(VALUE(MID(A3355,6,2))&gt;=4,VALUE(LEFT(A3355,4)),VALUE(LEFT(A3355,4))-1)+1,100),"00")</f>
        <v>FY2023-24</v>
      </c>
      <c r="D3355" s="0" t="s">
        <v>319</v>
      </c>
      <c r="E3355" s="0" t="s">
        <v>319</v>
      </c>
      <c r="F3355" s="0" t="str">
        <f aca="false">INDEX(Mapping!$B$2:$B$465,MATCH(E3355,Mapping!$A$2:$A$465,0))</f>
        <v>SORANG HEP</v>
      </c>
      <c r="G3355" s="0" t="str">
        <f aca="false">INDEX(Mapping!$C$2:$C$465,MATCH(E3355,Mapping!$A$2:$A$465,0))</f>
        <v>SORANG HEP</v>
      </c>
      <c r="H3355" s="2" t="n">
        <v>5.33</v>
      </c>
      <c r="I3355" s="3" t="n">
        <v>0.11</v>
      </c>
    </row>
    <row r="3356" customFormat="false" ht="15" hidden="false" customHeight="false" outlineLevel="0" collapsed="false">
      <c r="A3356" s="0" t="s">
        <v>115</v>
      </c>
      <c r="B3356" s="0" t="n">
        <f aca="false">VALUE(LEFT(A3356,4))</f>
        <v>2023</v>
      </c>
      <c r="C3356" s="0" t="str">
        <f aca="false">"FY"&amp;IF(VALUE(MID(A3356,6,2))&gt;=4,VALUE(LEFT(A3356,4)),VALUE(LEFT(A3356,4))-1)&amp;"-"&amp;TEXT(MOD(IF(VALUE(MID(A3356,6,2))&gt;=4,VALUE(LEFT(A3356,4)),VALUE(LEFT(A3356,4))-1)+1,100),"00")</f>
        <v>FY2023-24</v>
      </c>
      <c r="D3356" s="0" t="s">
        <v>176</v>
      </c>
      <c r="E3356" s="0" t="s">
        <v>176</v>
      </c>
      <c r="F3356" s="0" t="str">
        <f aca="false">INDEX(Mapping!$B$2:$B$465,MATCH(E3356,Mapping!$A$2:$A$465,0))</f>
        <v>SIKKIM</v>
      </c>
      <c r="G3356" s="0" t="str">
        <f aca="false">INDEX(Mapping!$C$2:$C$465,MATCH(E3356,Mapping!$A$2:$A$465,0))</f>
        <v>SIKKIM</v>
      </c>
      <c r="H3356" s="2" t="n">
        <v>4.25</v>
      </c>
      <c r="I3356" s="3" t="n">
        <v>0.09</v>
      </c>
    </row>
    <row r="3357" customFormat="false" ht="15" hidden="false" customHeight="false" outlineLevel="0" collapsed="false">
      <c r="A3357" s="0" t="s">
        <v>115</v>
      </c>
      <c r="B3357" s="0" t="n">
        <f aca="false">VALUE(LEFT(A3357,4))</f>
        <v>2023</v>
      </c>
      <c r="C3357" s="0" t="str">
        <f aca="false">"FY"&amp;IF(VALUE(MID(A3357,6,2))&gt;=4,VALUE(LEFT(A3357,4)),VALUE(LEFT(A3357,4))-1)&amp;"-"&amp;TEXT(MOD(IF(VALUE(MID(A3357,6,2))&gt;=4,VALUE(LEFT(A3357,4)),VALUE(LEFT(A3357,4))-1)+1,100),"00")</f>
        <v>FY2023-24</v>
      </c>
      <c r="D3357" s="0" t="s">
        <v>191</v>
      </c>
      <c r="E3357" s="0" t="s">
        <v>191</v>
      </c>
      <c r="F3357" s="0" t="str">
        <f aca="false">INDEX(Mapping!$B$2:$B$465,MATCH(E3357,Mapping!$A$2:$A$465,0))</f>
        <v>DIKCHU HEP</v>
      </c>
      <c r="G3357" s="0" t="str">
        <f aca="false">INDEX(Mapping!$C$2:$C$465,MATCH(E3357,Mapping!$A$2:$A$465,0))</f>
        <v>DIKCHU HEP</v>
      </c>
      <c r="H3357" s="2" t="n">
        <v>4.08</v>
      </c>
      <c r="I3357" s="3" t="n">
        <v>0.09</v>
      </c>
    </row>
    <row r="3358" customFormat="false" ht="15" hidden="false" customHeight="false" outlineLevel="0" collapsed="false">
      <c r="A3358" s="0" t="s">
        <v>115</v>
      </c>
      <c r="B3358" s="0" t="n">
        <f aca="false">VALUE(LEFT(A3358,4))</f>
        <v>2023</v>
      </c>
      <c r="C3358" s="0" t="str">
        <f aca="false">"FY"&amp;IF(VALUE(MID(A3358,6,2))&gt;=4,VALUE(LEFT(A3358,4)),VALUE(LEFT(A3358,4))-1)&amp;"-"&amp;TEXT(MOD(IF(VALUE(MID(A3358,6,2))&gt;=4,VALUE(LEFT(A3358,4)),VALUE(LEFT(A3358,4))-1)+1,100),"00")</f>
        <v>FY2023-24</v>
      </c>
      <c r="D3358" s="0" t="s">
        <v>253</v>
      </c>
      <c r="E3358" s="0" t="s">
        <v>253</v>
      </c>
      <c r="F3358" s="0" t="str">
        <f aca="false">INDEX(Mapping!$B$2:$B$465,MATCH(E3358,Mapping!$A$2:$A$465,0))</f>
        <v>NAGALAND</v>
      </c>
      <c r="G3358" s="0" t="str">
        <f aca="false">INDEX(Mapping!$C$2:$C$465,MATCH(E3358,Mapping!$A$2:$A$465,0))</f>
        <v>NAGALAND</v>
      </c>
      <c r="H3358" s="2" t="n">
        <v>4.04</v>
      </c>
      <c r="I3358" s="3" t="n">
        <v>0.09</v>
      </c>
    </row>
    <row r="3359" customFormat="false" ht="15" hidden="false" customHeight="false" outlineLevel="0" collapsed="false">
      <c r="A3359" s="0" t="s">
        <v>115</v>
      </c>
      <c r="B3359" s="0" t="n">
        <f aca="false">VALUE(LEFT(A3359,4))</f>
        <v>2023</v>
      </c>
      <c r="C3359" s="0" t="str">
        <f aca="false">"FY"&amp;IF(VALUE(MID(A3359,6,2))&gt;=4,VALUE(LEFT(A3359,4)),VALUE(LEFT(A3359,4))-1)&amp;"-"&amp;TEXT(MOD(IF(VALUE(MID(A3359,6,2))&gt;=4,VALUE(LEFT(A3359,4)),VALUE(LEFT(A3359,4))-1)+1,100),"00")</f>
        <v>FY2023-24</v>
      </c>
      <c r="D3359" s="0" t="s">
        <v>203</v>
      </c>
      <c r="E3359" s="0" t="s">
        <v>203</v>
      </c>
      <c r="F3359" s="0" t="str">
        <f aca="false">INDEX(Mapping!$B$2:$B$465,MATCH(E3359,Mapping!$A$2:$A$465,0))</f>
        <v>ADHUNIK POWER</v>
      </c>
      <c r="G3359" s="0" t="str">
        <f aca="false">INDEX(Mapping!$C$2:$C$465,MATCH(E3359,Mapping!$A$2:$A$465,0))</f>
        <v>ADHUNIK POWER</v>
      </c>
      <c r="H3359" s="2" t="n">
        <v>3.53</v>
      </c>
      <c r="I3359" s="3" t="n">
        <v>0.07</v>
      </c>
    </row>
    <row r="3360" customFormat="false" ht="15" hidden="false" customHeight="false" outlineLevel="0" collapsed="false">
      <c r="A3360" s="0" t="s">
        <v>115</v>
      </c>
      <c r="B3360" s="0" t="n">
        <f aca="false">VALUE(LEFT(A3360,4))</f>
        <v>2023</v>
      </c>
      <c r="C3360" s="0" t="str">
        <f aca="false">"FY"&amp;IF(VALUE(MID(A3360,6,2))&gt;=4,VALUE(LEFT(A3360,4)),VALUE(LEFT(A3360,4))-1)&amp;"-"&amp;TEXT(MOD(IF(VALUE(MID(A3360,6,2))&gt;=4,VALUE(LEFT(A3360,4)),VALUE(LEFT(A3360,4))-1)+1,100),"00")</f>
        <v>FY2023-24</v>
      </c>
      <c r="D3360" s="0" t="s">
        <v>459</v>
      </c>
      <c r="E3360" s="0" t="s">
        <v>459</v>
      </c>
      <c r="F3360" s="0" t="str">
        <f aca="false">INDEX(Mapping!$B$2:$B$465,MATCH(E3360,Mapping!$A$2:$A$465,0))</f>
        <v>IGSTPS</v>
      </c>
      <c r="G3360" s="0" t="str">
        <f aca="false">INDEX(Mapping!$C$2:$C$465,MATCH(E3360,Mapping!$A$2:$A$465,0))</f>
        <v>NTPC GROUP</v>
      </c>
      <c r="H3360" s="2" t="n">
        <v>2.93</v>
      </c>
      <c r="I3360" s="3" t="n">
        <v>0.06</v>
      </c>
    </row>
    <row r="3361" customFormat="false" ht="15" hidden="false" customHeight="false" outlineLevel="0" collapsed="false">
      <c r="A3361" s="0" t="s">
        <v>115</v>
      </c>
      <c r="B3361" s="0" t="n">
        <f aca="false">VALUE(LEFT(A3361,4))</f>
        <v>2023</v>
      </c>
      <c r="C3361" s="0" t="str">
        <f aca="false">"FY"&amp;IF(VALUE(MID(A3361,6,2))&gt;=4,VALUE(LEFT(A3361,4)),VALUE(LEFT(A3361,4))-1)&amp;"-"&amp;TEXT(MOD(IF(VALUE(MID(A3361,6,2))&gt;=4,VALUE(LEFT(A3361,4)),VALUE(LEFT(A3361,4))-1)+1,100),"00")</f>
        <v>FY2023-24</v>
      </c>
      <c r="D3361" s="0" t="s">
        <v>56</v>
      </c>
      <c r="E3361" s="0" t="s">
        <v>56</v>
      </c>
      <c r="F3361" s="0" t="str">
        <f aca="false">INDEX(Mapping!$B$2:$B$465,MATCH(E3361,Mapping!$A$2:$A$465,0))</f>
        <v>UTTARAKHAND</v>
      </c>
      <c r="G3361" s="0" t="str">
        <f aca="false">INDEX(Mapping!$C$2:$C$465,MATCH(E3361,Mapping!$A$2:$A$465,0))</f>
        <v>UTTARAKHAND</v>
      </c>
      <c r="H3361" s="2" t="n">
        <v>2.74</v>
      </c>
      <c r="I3361" s="3" t="n">
        <v>0.06</v>
      </c>
    </row>
    <row r="3362" customFormat="false" ht="15" hidden="false" customHeight="false" outlineLevel="0" collapsed="false">
      <c r="A3362" s="0" t="s">
        <v>115</v>
      </c>
      <c r="B3362" s="0" t="n">
        <f aca="false">VALUE(LEFT(A3362,4))</f>
        <v>2023</v>
      </c>
      <c r="C3362" s="0" t="str">
        <f aca="false">"FY"&amp;IF(VALUE(MID(A3362,6,2))&gt;=4,VALUE(LEFT(A3362,4)),VALUE(LEFT(A3362,4))-1)&amp;"-"&amp;TEXT(MOD(IF(VALUE(MID(A3362,6,2))&gt;=4,VALUE(LEFT(A3362,4)),VALUE(LEFT(A3362,4))-1)+1,100),"00")</f>
        <v>FY2023-24</v>
      </c>
      <c r="D3362" s="0" t="s">
        <v>71</v>
      </c>
      <c r="E3362" s="0" t="s">
        <v>71</v>
      </c>
      <c r="F3362" s="0" t="str">
        <f aca="false">INDEX(Mapping!$B$2:$B$465,MATCH(E3362,Mapping!$A$2:$A$465,0))</f>
        <v>KERALA</v>
      </c>
      <c r="G3362" s="0" t="str">
        <f aca="false">INDEX(Mapping!$C$2:$C$465,MATCH(E3362,Mapping!$A$2:$A$465,0))</f>
        <v>KERALA</v>
      </c>
      <c r="H3362" s="2" t="n">
        <v>2.66</v>
      </c>
      <c r="I3362" s="3" t="n">
        <v>0.06</v>
      </c>
    </row>
    <row r="3363" customFormat="false" ht="15" hidden="false" customHeight="false" outlineLevel="0" collapsed="false">
      <c r="A3363" s="0" t="s">
        <v>115</v>
      </c>
      <c r="B3363" s="0" t="n">
        <f aca="false">VALUE(LEFT(A3363,4))</f>
        <v>2023</v>
      </c>
      <c r="C3363" s="0" t="str">
        <f aca="false">"FY"&amp;IF(VALUE(MID(A3363,6,2))&gt;=4,VALUE(LEFT(A3363,4)),VALUE(LEFT(A3363,4))-1)&amp;"-"&amp;TEXT(MOD(IF(VALUE(MID(A3363,6,2))&gt;=4,VALUE(LEFT(A3363,4)),VALUE(LEFT(A3363,4))-1)+1,100),"00")</f>
        <v>FY2023-24</v>
      </c>
      <c r="D3363" s="0" t="s">
        <v>548</v>
      </c>
      <c r="E3363" s="0" t="s">
        <v>548</v>
      </c>
      <c r="F3363" s="0" t="str">
        <f aca="false">INDEX(Mapping!$B$2:$B$465,MATCH(E3363,Mapping!$A$2:$A$465,0))</f>
        <v>CONTINNUM PT</v>
      </c>
      <c r="G3363" s="0" t="str">
        <f aca="false">INDEX(Mapping!$C$2:$C$465,MATCH(E3363,Mapping!$A$2:$A$465,0))</f>
        <v>CONTINNUM PT</v>
      </c>
      <c r="H3363" s="2" t="n">
        <v>2.19</v>
      </c>
      <c r="I3363" s="3" t="n">
        <v>0.05</v>
      </c>
    </row>
    <row r="3364" customFormat="false" ht="15" hidden="false" customHeight="false" outlineLevel="0" collapsed="false">
      <c r="A3364" s="0" t="s">
        <v>115</v>
      </c>
      <c r="B3364" s="0" t="n">
        <f aca="false">VALUE(LEFT(A3364,4))</f>
        <v>2023</v>
      </c>
      <c r="C3364" s="0" t="str">
        <f aca="false">"FY"&amp;IF(VALUE(MID(A3364,6,2))&gt;=4,VALUE(LEFT(A3364,4)),VALUE(LEFT(A3364,4))-1)&amp;"-"&amp;TEXT(MOD(IF(VALUE(MID(A3364,6,2))&gt;=4,VALUE(LEFT(A3364,4)),VALUE(LEFT(A3364,4))-1)+1,100),"00")</f>
        <v>FY2023-24</v>
      </c>
      <c r="D3364" s="0" t="s">
        <v>195</v>
      </c>
      <c r="E3364" s="0" t="s">
        <v>195</v>
      </c>
      <c r="F3364" s="0" t="str">
        <f aca="false">INDEX(Mapping!$B$2:$B$465,MATCH(E3364,Mapping!$A$2:$A$465,0))</f>
        <v>COASTAL ENERGEN</v>
      </c>
      <c r="G3364" s="0" t="str">
        <f aca="false">INDEX(Mapping!$C$2:$C$465,MATCH(E3364,Mapping!$A$2:$A$465,0))</f>
        <v>COASTAL ENERGEN</v>
      </c>
      <c r="H3364" s="2" t="n">
        <v>2.09</v>
      </c>
      <c r="I3364" s="3" t="n">
        <v>0.04</v>
      </c>
    </row>
    <row r="3365" customFormat="false" ht="15" hidden="false" customHeight="false" outlineLevel="0" collapsed="false">
      <c r="A3365" s="0" t="s">
        <v>115</v>
      </c>
      <c r="B3365" s="0" t="n">
        <f aca="false">VALUE(LEFT(A3365,4))</f>
        <v>2023</v>
      </c>
      <c r="C3365" s="0" t="str">
        <f aca="false">"FY"&amp;IF(VALUE(MID(A3365,6,2))&gt;=4,VALUE(LEFT(A3365,4)),VALUE(LEFT(A3365,4))-1)&amp;"-"&amp;TEXT(MOD(IF(VALUE(MID(A3365,6,2))&gt;=4,VALUE(LEFT(A3365,4)),VALUE(LEFT(A3365,4))-1)+1,100),"00")</f>
        <v>FY2023-24</v>
      </c>
      <c r="D3365" s="0" t="s">
        <v>211</v>
      </c>
      <c r="E3365" s="0" t="s">
        <v>211</v>
      </c>
      <c r="F3365" s="0" t="str">
        <f aca="false">INDEX(Mapping!$B$2:$B$465,MATCH(E3365,Mapping!$A$2:$A$465,0))</f>
        <v>SINGOLI BHATWARI HEP</v>
      </c>
      <c r="G3365" s="0" t="str">
        <f aca="false">INDEX(Mapping!$C$2:$C$465,MATCH(E3365,Mapping!$A$2:$A$465,0))</f>
        <v>SINGOLI BHATWARI HEP</v>
      </c>
      <c r="H3365" s="2" t="n">
        <v>2.06</v>
      </c>
      <c r="I3365" s="3" t="n">
        <v>0.04</v>
      </c>
    </row>
    <row r="3366" customFormat="false" ht="15" hidden="false" customHeight="false" outlineLevel="0" collapsed="false">
      <c r="A3366" s="0" t="s">
        <v>115</v>
      </c>
      <c r="B3366" s="0" t="n">
        <f aca="false">VALUE(LEFT(A3366,4))</f>
        <v>2023</v>
      </c>
      <c r="C3366" s="0" t="str">
        <f aca="false">"FY"&amp;IF(VALUE(MID(A3366,6,2))&gt;=4,VALUE(LEFT(A3366,4)),VALUE(LEFT(A3366,4))-1)&amp;"-"&amp;TEXT(MOD(IF(VALUE(MID(A3366,6,2))&gt;=4,VALUE(LEFT(A3366,4)),VALUE(LEFT(A3366,4))-1)+1,100),"00")</f>
        <v>FY2023-24</v>
      </c>
      <c r="D3366" s="0" t="s">
        <v>420</v>
      </c>
      <c r="E3366" s="0" t="s">
        <v>420</v>
      </c>
      <c r="F3366" s="0" t="str">
        <f aca="false">INDEX(Mapping!$B$2:$B$465,MATCH(E3366,Mapping!$A$2:$A$465,0))</f>
        <v>RENERGY5_WIND</v>
      </c>
      <c r="G3366" s="0" t="str">
        <f aca="false">INDEX(Mapping!$C$2:$C$465,MATCH(E3366,Mapping!$A$2:$A$465,0))</f>
        <v>RENERGY5_WIND</v>
      </c>
      <c r="H3366" s="2" t="n">
        <v>2.02</v>
      </c>
      <c r="I3366" s="3" t="n">
        <v>0.04</v>
      </c>
    </row>
    <row r="3367" customFormat="false" ht="15" hidden="false" customHeight="false" outlineLevel="0" collapsed="false">
      <c r="A3367" s="0" t="s">
        <v>115</v>
      </c>
      <c r="B3367" s="0" t="n">
        <f aca="false">VALUE(LEFT(A3367,4))</f>
        <v>2023</v>
      </c>
      <c r="C3367" s="0" t="str">
        <f aca="false">"FY"&amp;IF(VALUE(MID(A3367,6,2))&gt;=4,VALUE(LEFT(A3367,4)),VALUE(LEFT(A3367,4))-1)&amp;"-"&amp;TEXT(MOD(IF(VALUE(MID(A3367,6,2))&gt;=4,VALUE(LEFT(A3367,4)),VALUE(LEFT(A3367,4))-1)+1,100),"00")</f>
        <v>FY2023-24</v>
      </c>
      <c r="D3367" s="0" t="s">
        <v>291</v>
      </c>
      <c r="E3367" s="0" t="s">
        <v>291</v>
      </c>
      <c r="F3367" s="0" t="str">
        <f aca="false">INDEX(Mapping!$B$2:$B$465,MATCH(E3367,Mapping!$A$2:$A$465,0))</f>
        <v>MANIPUR</v>
      </c>
      <c r="G3367" s="0" t="str">
        <f aca="false">INDEX(Mapping!$C$2:$C$465,MATCH(E3367,Mapping!$A$2:$A$465,0))</f>
        <v>MANIPUR</v>
      </c>
      <c r="H3367" s="2" t="n">
        <v>1.96</v>
      </c>
      <c r="I3367" s="3" t="n">
        <v>0.04</v>
      </c>
    </row>
    <row r="3368" customFormat="false" ht="15" hidden="false" customHeight="false" outlineLevel="0" collapsed="false">
      <c r="A3368" s="0" t="s">
        <v>115</v>
      </c>
      <c r="B3368" s="0" t="n">
        <f aca="false">VALUE(LEFT(A3368,4))</f>
        <v>2023</v>
      </c>
      <c r="C3368" s="0" t="str">
        <f aca="false">"FY"&amp;IF(VALUE(MID(A3368,6,2))&gt;=4,VALUE(LEFT(A3368,4)),VALUE(LEFT(A3368,4))-1)&amp;"-"&amp;TEXT(MOD(IF(VALUE(MID(A3368,6,2))&gt;=4,VALUE(LEFT(A3368,4)),VALUE(LEFT(A3368,4))-1)+1,100),"00")</f>
        <v>FY2023-24</v>
      </c>
      <c r="D3368" s="0" t="s">
        <v>272</v>
      </c>
      <c r="E3368" s="0" t="s">
        <v>272</v>
      </c>
      <c r="F3368" s="0" t="str">
        <f aca="false">INDEX(Mapping!$B$2:$B$465,MATCH(E3368,Mapping!$A$2:$A$465,0))</f>
        <v>BALCO</v>
      </c>
      <c r="G3368" s="0" t="str">
        <f aca="false">INDEX(Mapping!$C$2:$C$465,MATCH(E3368,Mapping!$A$2:$A$465,0))</f>
        <v>BALCO</v>
      </c>
      <c r="H3368" s="2" t="n">
        <v>1.64</v>
      </c>
      <c r="I3368" s="3" t="n">
        <v>0.03</v>
      </c>
    </row>
    <row r="3369" customFormat="false" ht="15" hidden="false" customHeight="false" outlineLevel="0" collapsed="false">
      <c r="A3369" s="0" t="s">
        <v>115</v>
      </c>
      <c r="B3369" s="0" t="n">
        <f aca="false">VALUE(LEFT(A3369,4))</f>
        <v>2023</v>
      </c>
      <c r="C3369" s="0" t="str">
        <f aca="false">"FY"&amp;IF(VALUE(MID(A3369,6,2))&gt;=4,VALUE(LEFT(A3369,4)),VALUE(LEFT(A3369,4))-1)&amp;"-"&amp;TEXT(MOD(IF(VALUE(MID(A3369,6,2))&gt;=4,VALUE(LEFT(A3369,4)),VALUE(LEFT(A3369,4))-1)+1,100),"00")</f>
        <v>FY2023-24</v>
      </c>
      <c r="D3369" s="0" t="s">
        <v>649</v>
      </c>
      <c r="E3369" s="0" t="s">
        <v>368</v>
      </c>
      <c r="F3369" s="0" t="str">
        <f aca="false">INDEX(Mapping!$B$2:$B$465,MATCH(E3369,Mapping!$A$2:$A$465,0))</f>
        <v>OSTRO HIRIYUR</v>
      </c>
      <c r="G3369" s="0" t="str">
        <f aca="false">INDEX(Mapping!$C$2:$C$465,MATCH(E3369,Mapping!$A$2:$A$465,0))</f>
        <v>OSTRO HIRIYUR</v>
      </c>
      <c r="H3369" s="2" t="n">
        <v>1.59</v>
      </c>
      <c r="I3369" s="3" t="n">
        <v>0.03</v>
      </c>
    </row>
    <row r="3370" customFormat="false" ht="15" hidden="false" customHeight="false" outlineLevel="0" collapsed="false">
      <c r="A3370" s="0" t="s">
        <v>115</v>
      </c>
      <c r="B3370" s="0" t="n">
        <f aca="false">VALUE(LEFT(A3370,4))</f>
        <v>2023</v>
      </c>
      <c r="C3370" s="0" t="str">
        <f aca="false">"FY"&amp;IF(VALUE(MID(A3370,6,2))&gt;=4,VALUE(LEFT(A3370,4)),VALUE(LEFT(A3370,4))-1)&amp;"-"&amp;TEXT(MOD(IF(VALUE(MID(A3370,6,2))&gt;=4,VALUE(LEFT(A3370,4)),VALUE(LEFT(A3370,4))-1)+1,100),"00")</f>
        <v>FY2023-24</v>
      </c>
      <c r="D3370" s="0" t="s">
        <v>327</v>
      </c>
      <c r="E3370" s="0" t="s">
        <v>327</v>
      </c>
      <c r="F3370" s="0" t="str">
        <f aca="false">INDEX(Mapping!$B$2:$B$465,MATCH(E3370,Mapping!$A$2:$A$465,0))</f>
        <v>LANCO BUDHIL</v>
      </c>
      <c r="G3370" s="0" t="str">
        <f aca="false">INDEX(Mapping!$C$2:$C$465,MATCH(E3370,Mapping!$A$2:$A$465,0))</f>
        <v>GREENKO GROUP</v>
      </c>
      <c r="H3370" s="2" t="n">
        <v>1.53</v>
      </c>
      <c r="I3370" s="3" t="n">
        <v>0.03</v>
      </c>
    </row>
    <row r="3371" customFormat="false" ht="15" hidden="false" customHeight="false" outlineLevel="0" collapsed="false">
      <c r="A3371" s="0" t="s">
        <v>115</v>
      </c>
      <c r="B3371" s="0" t="n">
        <f aca="false">VALUE(LEFT(A3371,4))</f>
        <v>2023</v>
      </c>
      <c r="C3371" s="0" t="str">
        <f aca="false">"FY"&amp;IF(VALUE(MID(A3371,6,2))&gt;=4,VALUE(LEFT(A3371,4)),VALUE(LEFT(A3371,4))-1)&amp;"-"&amp;TEXT(MOD(IF(VALUE(MID(A3371,6,2))&gt;=4,VALUE(LEFT(A3371,4)),VALUE(LEFT(A3371,4))-1)+1,100),"00")</f>
        <v>FY2023-24</v>
      </c>
      <c r="D3371" s="0" t="s">
        <v>486</v>
      </c>
      <c r="E3371" s="0" t="s">
        <v>486</v>
      </c>
      <c r="F3371" s="0" t="str">
        <f aca="false">INDEX(Mapping!$B$2:$B$465,MATCH(E3371,Mapping!$A$2:$A$465,0))</f>
        <v>NHPC STATIONS</v>
      </c>
      <c r="G3371" s="0" t="str">
        <f aca="false">INDEX(Mapping!$C$2:$C$465,MATCH(E3371,Mapping!$A$2:$A$465,0))</f>
        <v>NHPC</v>
      </c>
      <c r="H3371" s="2" t="n">
        <v>1.36</v>
      </c>
      <c r="I3371" s="3" t="n">
        <v>0.03</v>
      </c>
    </row>
    <row r="3372" customFormat="false" ht="15" hidden="false" customHeight="false" outlineLevel="0" collapsed="false">
      <c r="A3372" s="0" t="s">
        <v>115</v>
      </c>
      <c r="B3372" s="0" t="n">
        <f aca="false">VALUE(LEFT(A3372,4))</f>
        <v>2023</v>
      </c>
      <c r="C3372" s="0" t="str">
        <f aca="false">"FY"&amp;IF(VALUE(MID(A3372,6,2))&gt;=4,VALUE(LEFT(A3372,4)),VALUE(LEFT(A3372,4))-1)&amp;"-"&amp;TEXT(MOD(IF(VALUE(MID(A3372,6,2))&gt;=4,VALUE(LEFT(A3372,4)),VALUE(LEFT(A3372,4))-1)+1,100),"00")</f>
        <v>FY2023-24</v>
      </c>
      <c r="D3372" s="0" t="s">
        <v>297</v>
      </c>
      <c r="E3372" s="0" t="s">
        <v>297</v>
      </c>
      <c r="F3372" s="0" t="str">
        <f aca="false">INDEX(Mapping!$B$2:$B$465,MATCH(E3372,Mapping!$A$2:$A$465,0))</f>
        <v>NPGC NABINAGAR</v>
      </c>
      <c r="G3372" s="0" t="str">
        <f aca="false">INDEX(Mapping!$C$2:$C$465,MATCH(E3372,Mapping!$A$2:$A$465,0))</f>
        <v>NTPC GROUP</v>
      </c>
      <c r="H3372" s="2" t="n">
        <v>1.17</v>
      </c>
      <c r="I3372" s="3" t="n">
        <v>0.02</v>
      </c>
    </row>
    <row r="3373" customFormat="false" ht="15" hidden="false" customHeight="false" outlineLevel="0" collapsed="false">
      <c r="A3373" s="0" t="s">
        <v>115</v>
      </c>
      <c r="B3373" s="0" t="n">
        <f aca="false">VALUE(LEFT(A3373,4))</f>
        <v>2023</v>
      </c>
      <c r="C3373" s="0" t="str">
        <f aca="false">"FY"&amp;IF(VALUE(MID(A3373,6,2))&gt;=4,VALUE(LEFT(A3373,4)),VALUE(LEFT(A3373,4))-1)&amp;"-"&amp;TEXT(MOD(IF(VALUE(MID(A3373,6,2))&gt;=4,VALUE(LEFT(A3373,4)),VALUE(LEFT(A3373,4))-1)+1,100),"00")</f>
        <v>FY2023-24</v>
      </c>
      <c r="D3373" s="0" t="s">
        <v>240</v>
      </c>
      <c r="E3373" s="0" t="s">
        <v>240</v>
      </c>
      <c r="F3373" s="0" t="str">
        <f aca="false">INDEX(Mapping!$B$2:$B$465,MATCH(E3373,Mapping!$A$2:$A$465,0))</f>
        <v>CHUZACHEN HEP</v>
      </c>
      <c r="G3373" s="0" t="str">
        <f aca="false">INDEX(Mapping!$C$2:$C$465,MATCH(E3373,Mapping!$A$2:$A$465,0))</f>
        <v>CHUZACHEN HEP</v>
      </c>
      <c r="H3373" s="2" t="n">
        <v>1.03</v>
      </c>
      <c r="I3373" s="3" t="n">
        <v>0.02</v>
      </c>
    </row>
    <row r="3374" customFormat="false" ht="15" hidden="false" customHeight="false" outlineLevel="0" collapsed="false">
      <c r="A3374" s="0" t="s">
        <v>115</v>
      </c>
      <c r="B3374" s="0" t="n">
        <f aca="false">VALUE(LEFT(A3374,4))</f>
        <v>2023</v>
      </c>
      <c r="C3374" s="0" t="str">
        <f aca="false">"FY"&amp;IF(VALUE(MID(A3374,6,2))&gt;=4,VALUE(LEFT(A3374,4)),VALUE(LEFT(A3374,4))-1)&amp;"-"&amp;TEXT(MOD(IF(VALUE(MID(A3374,6,2))&gt;=4,VALUE(LEFT(A3374,4)),VALUE(LEFT(A3374,4))-1)+1,100),"00")</f>
        <v>FY2023-24</v>
      </c>
      <c r="D3374" s="0" t="s">
        <v>252</v>
      </c>
      <c r="E3374" s="0" t="s">
        <v>252</v>
      </c>
      <c r="F3374" s="0" t="str">
        <f aca="false">INDEX(Mapping!$B$2:$B$465,MATCH(E3374,Mapping!$A$2:$A$465,0))</f>
        <v>NTPC STATIONS</v>
      </c>
      <c r="G3374" s="0" t="str">
        <f aca="false">INDEX(Mapping!$C$2:$C$465,MATCH(E3374,Mapping!$A$2:$A$465,0))</f>
        <v>NTPC GROUP</v>
      </c>
      <c r="H3374" s="2" t="n">
        <v>0.98</v>
      </c>
      <c r="I3374" s="3" t="n">
        <v>0.02</v>
      </c>
    </row>
    <row r="3375" customFormat="false" ht="15" hidden="false" customHeight="false" outlineLevel="0" collapsed="false">
      <c r="A3375" s="0" t="s">
        <v>115</v>
      </c>
      <c r="B3375" s="0" t="n">
        <f aca="false">VALUE(LEFT(A3375,4))</f>
        <v>2023</v>
      </c>
      <c r="C3375" s="0" t="str">
        <f aca="false">"FY"&amp;IF(VALUE(MID(A3375,6,2))&gt;=4,VALUE(LEFT(A3375,4)),VALUE(LEFT(A3375,4))-1)&amp;"-"&amp;TEXT(MOD(IF(VALUE(MID(A3375,6,2))&gt;=4,VALUE(LEFT(A3375,4)),VALUE(LEFT(A3375,4))-1)+1,100),"00")</f>
        <v>FY2023-24</v>
      </c>
      <c r="D3375" s="0" t="s">
        <v>184</v>
      </c>
      <c r="E3375" s="0" t="s">
        <v>184</v>
      </c>
      <c r="F3375" s="0" t="str">
        <f aca="false">INDEX(Mapping!$B$2:$B$465,MATCH(E3375,Mapping!$A$2:$A$465,0))</f>
        <v>GMR KAMALANGA</v>
      </c>
      <c r="G3375" s="0" t="str">
        <f aca="false">INDEX(Mapping!$C$2:$C$465,MATCH(E3375,Mapping!$A$2:$A$465,0))</f>
        <v>GMR ENERGY</v>
      </c>
      <c r="H3375" s="2" t="n">
        <v>0.79</v>
      </c>
      <c r="I3375" s="3" t="n">
        <v>0.02</v>
      </c>
    </row>
    <row r="3376" customFormat="false" ht="15" hidden="false" customHeight="false" outlineLevel="0" collapsed="false">
      <c r="A3376" s="0" t="s">
        <v>115</v>
      </c>
      <c r="B3376" s="0" t="n">
        <f aca="false">VALUE(LEFT(A3376,4))</f>
        <v>2023</v>
      </c>
      <c r="C3376" s="0" t="str">
        <f aca="false">"FY"&amp;IF(VALUE(MID(A3376,6,2))&gt;=4,VALUE(LEFT(A3376,4)),VALUE(LEFT(A3376,4))-1)&amp;"-"&amp;TEXT(MOD(IF(VALUE(MID(A3376,6,2))&gt;=4,VALUE(LEFT(A3376,4)),VALUE(LEFT(A3376,4))-1)+1,100),"00")</f>
        <v>FY2023-24</v>
      </c>
      <c r="D3376" s="0" t="s">
        <v>421</v>
      </c>
      <c r="E3376" s="0" t="s">
        <v>421</v>
      </c>
      <c r="F3376" s="0" t="str">
        <f aca="false">INDEX(Mapping!$B$2:$B$465,MATCH(E3376,Mapping!$A$2:$A$465,0))</f>
        <v>KBUNL</v>
      </c>
      <c r="G3376" s="0" t="str">
        <f aca="false">INDEX(Mapping!$C$2:$C$465,MATCH(E3376,Mapping!$A$2:$A$465,0))</f>
        <v>KBUNL</v>
      </c>
      <c r="H3376" s="2" t="n">
        <v>0.61</v>
      </c>
      <c r="I3376" s="3" t="n">
        <v>0.01</v>
      </c>
    </row>
    <row r="3377" customFormat="false" ht="15" hidden="false" customHeight="false" outlineLevel="0" collapsed="false">
      <c r="A3377" s="0" t="s">
        <v>115</v>
      </c>
      <c r="B3377" s="0" t="n">
        <f aca="false">VALUE(LEFT(A3377,4))</f>
        <v>2023</v>
      </c>
      <c r="C3377" s="0" t="str">
        <f aca="false">"FY"&amp;IF(VALUE(MID(A3377,6,2))&gt;=4,VALUE(LEFT(A3377,4)),VALUE(LEFT(A3377,4))-1)&amp;"-"&amp;TEXT(MOD(IF(VALUE(MID(A3377,6,2))&gt;=4,VALUE(LEFT(A3377,4)),VALUE(LEFT(A3377,4))-1)+1,100),"00")</f>
        <v>FY2023-24</v>
      </c>
      <c r="D3377" s="0" t="s">
        <v>214</v>
      </c>
      <c r="E3377" s="0" t="s">
        <v>214</v>
      </c>
      <c r="F3377" s="0" t="str">
        <f aca="false">INDEX(Mapping!$B$2:$B$465,MATCH(E3377,Mapping!$A$2:$A$465,0))</f>
        <v>NLC INDIA</v>
      </c>
      <c r="G3377" s="0" t="str">
        <f aca="false">INDEX(Mapping!$C$2:$C$465,MATCH(E3377,Mapping!$A$2:$A$465,0))</f>
        <v>NLC INDIA GROUP</v>
      </c>
      <c r="H3377" s="2" t="n">
        <v>0.09</v>
      </c>
      <c r="I3377" s="3" t="n">
        <v>0.002</v>
      </c>
    </row>
    <row r="3378" customFormat="false" ht="15" hidden="false" customHeight="false" outlineLevel="0" collapsed="false">
      <c r="A3378" s="0" t="s">
        <v>115</v>
      </c>
      <c r="B3378" s="0" t="n">
        <f aca="false">VALUE(LEFT(A3378,4))</f>
        <v>2023</v>
      </c>
      <c r="C3378" s="0" t="str">
        <f aca="false">"FY"&amp;IF(VALUE(MID(A3378,6,2))&gt;=4,VALUE(LEFT(A3378,4)),VALUE(LEFT(A3378,4))-1)&amp;"-"&amp;TEXT(MOD(IF(VALUE(MID(A3378,6,2))&gt;=4,VALUE(LEFT(A3378,4)),VALUE(LEFT(A3378,4))-1)+1,100),"00")</f>
        <v>FY2023-24</v>
      </c>
      <c r="D3378" s="0" t="s">
        <v>545</v>
      </c>
      <c r="E3378" s="0" t="s">
        <v>545</v>
      </c>
      <c r="F3378" s="0" t="str">
        <f aca="false">INDEX(Mapping!$B$2:$B$465,MATCH(E3378,Mapping!$A$2:$A$465,0))</f>
        <v>MTPS</v>
      </c>
      <c r="G3378" s="0" t="str">
        <f aca="false">INDEX(Mapping!$C$2:$C$465,MATCH(E3378,Mapping!$A$2:$A$465,0))</f>
        <v>MTPS</v>
      </c>
      <c r="H3378" s="2" t="n">
        <v>0.02</v>
      </c>
      <c r="I3378" s="3" t="n">
        <v>0.0004</v>
      </c>
    </row>
    <row r="3379" customFormat="false" ht="15" hidden="false" customHeight="false" outlineLevel="0" collapsed="false">
      <c r="A3379" s="0" t="s">
        <v>149</v>
      </c>
      <c r="B3379" s="0" t="n">
        <f aca="false">VALUE(LEFT(A3379,4))</f>
        <v>2023</v>
      </c>
      <c r="C3379" s="0" t="str">
        <f aca="false">"FY"&amp;IF(VALUE(MID(A3379,6,2))&gt;=4,VALUE(LEFT(A3379,4)),VALUE(LEFT(A3379,4))-1)&amp;"-"&amp;TEXT(MOD(IF(VALUE(MID(A3379,6,2))&gt;=4,VALUE(LEFT(A3379,4)),VALUE(LEFT(A3379,4))-1)+1,100),"00")</f>
        <v>FY2023-24</v>
      </c>
      <c r="D3379" s="0" t="s">
        <v>46</v>
      </c>
      <c r="E3379" s="0" t="s">
        <v>46</v>
      </c>
      <c r="F3379" s="0" t="str">
        <f aca="false">INDEX(Mapping!$B$2:$B$465,MATCH(E3379,Mapping!$A$2:$A$465,0))</f>
        <v>CHHATTISGARH</v>
      </c>
      <c r="G3379" s="0" t="str">
        <f aca="false">INDEX(Mapping!$C$2:$C$465,MATCH(E3379,Mapping!$A$2:$A$465,0))</f>
        <v>CHHATTISGARH</v>
      </c>
      <c r="H3379" s="2" t="n">
        <v>543.89</v>
      </c>
      <c r="I3379" s="3" t="n">
        <v>10.46</v>
      </c>
    </row>
    <row r="3380" customFormat="false" ht="15" hidden="false" customHeight="false" outlineLevel="0" collapsed="false">
      <c r="A3380" s="0" t="s">
        <v>149</v>
      </c>
      <c r="B3380" s="0" t="n">
        <f aca="false">VALUE(LEFT(A3380,4))</f>
        <v>2023</v>
      </c>
      <c r="C3380" s="0" t="str">
        <f aca="false">"FY"&amp;IF(VALUE(MID(A3380,6,2))&gt;=4,VALUE(LEFT(A3380,4)),VALUE(LEFT(A3380,4))-1)&amp;"-"&amp;TEXT(MOD(IF(VALUE(MID(A3380,6,2))&gt;=4,VALUE(LEFT(A3380,4)),VALUE(LEFT(A3380,4))-1)+1,100),"00")</f>
        <v>FY2023-24</v>
      </c>
      <c r="D3380" s="0" t="s">
        <v>36</v>
      </c>
      <c r="E3380" s="0" t="s">
        <v>36</v>
      </c>
      <c r="F3380" s="0" t="str">
        <f aca="false">INDEX(Mapping!$B$2:$B$465,MATCH(E3380,Mapping!$A$2:$A$465,0))</f>
        <v>UTTAR PRADESH</v>
      </c>
      <c r="G3380" s="0" t="str">
        <f aca="false">INDEX(Mapping!$C$2:$C$465,MATCH(E3380,Mapping!$A$2:$A$465,0))</f>
        <v>UTTAR PRADESH</v>
      </c>
      <c r="H3380" s="2" t="n">
        <v>523.43</v>
      </c>
      <c r="I3380" s="3" t="n">
        <v>10.06</v>
      </c>
    </row>
    <row r="3381" customFormat="false" ht="15" hidden="false" customHeight="false" outlineLevel="0" collapsed="false">
      <c r="A3381" s="0" t="s">
        <v>149</v>
      </c>
      <c r="B3381" s="0" t="n">
        <f aca="false">VALUE(LEFT(A3381,4))</f>
        <v>2023</v>
      </c>
      <c r="C3381" s="0" t="str">
        <f aca="false">"FY"&amp;IF(VALUE(MID(A3381,6,2))&gt;=4,VALUE(LEFT(A3381,4)),VALUE(LEFT(A3381,4))-1)&amp;"-"&amp;TEXT(MOD(IF(VALUE(MID(A3381,6,2))&gt;=4,VALUE(LEFT(A3381,4)),VALUE(LEFT(A3381,4))-1)+1,100),"00")</f>
        <v>FY2023-24</v>
      </c>
      <c r="D3381" s="0" t="s">
        <v>103</v>
      </c>
      <c r="E3381" s="0" t="s">
        <v>103</v>
      </c>
      <c r="F3381" s="0" t="str">
        <f aca="false">INDEX(Mapping!$B$2:$B$465,MATCH(E3381,Mapping!$A$2:$A$465,0))</f>
        <v>ADANI POWER - RAIPUR TPP (EX-GMR CHHATTISGARH)</v>
      </c>
      <c r="G3381" s="0" t="str">
        <f aca="false">INDEX(Mapping!$C$2:$C$465,MATCH(E3381,Mapping!$A$2:$A$465,0))</f>
        <v>ADANI POWER (ALL PLANTS)</v>
      </c>
      <c r="H3381" s="2" t="n">
        <v>299.64</v>
      </c>
      <c r="I3381" s="3" t="n">
        <v>5.76</v>
      </c>
    </row>
    <row r="3382" customFormat="false" ht="15" hidden="false" customHeight="false" outlineLevel="0" collapsed="false">
      <c r="A3382" s="0" t="s">
        <v>149</v>
      </c>
      <c r="B3382" s="0" t="n">
        <f aca="false">VALUE(LEFT(A3382,4))</f>
        <v>2023</v>
      </c>
      <c r="C3382" s="0" t="str">
        <f aca="false">"FY"&amp;IF(VALUE(MID(A3382,6,2))&gt;=4,VALUE(LEFT(A3382,4)),VALUE(LEFT(A3382,4))-1)&amp;"-"&amp;TEXT(MOD(IF(VALUE(MID(A3382,6,2))&gt;=4,VALUE(LEFT(A3382,4)),VALUE(LEFT(A3382,4))-1)+1,100),"00")</f>
        <v>FY2023-24</v>
      </c>
      <c r="D3382" s="0" t="s">
        <v>84</v>
      </c>
      <c r="E3382" s="0" t="s">
        <v>84</v>
      </c>
      <c r="F3382" s="0" t="str">
        <f aca="false">INDEX(Mapping!$B$2:$B$465,MATCH(E3382,Mapping!$A$2:$A$465,0))</f>
        <v>DB POWER</v>
      </c>
      <c r="G3382" s="0" t="str">
        <f aca="false">INDEX(Mapping!$C$2:$C$465,MATCH(E3382,Mapping!$A$2:$A$465,0))</f>
        <v>DB POWER</v>
      </c>
      <c r="H3382" s="2" t="n">
        <v>290.98</v>
      </c>
      <c r="I3382" s="3" t="n">
        <v>5.59</v>
      </c>
    </row>
    <row r="3383" customFormat="false" ht="15" hidden="false" customHeight="false" outlineLevel="0" collapsed="false">
      <c r="A3383" s="0" t="s">
        <v>149</v>
      </c>
      <c r="B3383" s="0" t="n">
        <f aca="false">VALUE(LEFT(A3383,4))</f>
        <v>2023</v>
      </c>
      <c r="C3383" s="0" t="str">
        <f aca="false">"FY"&amp;IF(VALUE(MID(A3383,6,2))&gt;=4,VALUE(LEFT(A3383,4)),VALUE(LEFT(A3383,4))-1)&amp;"-"&amp;TEXT(MOD(IF(VALUE(MID(A3383,6,2))&gt;=4,VALUE(LEFT(A3383,4)),VALUE(LEFT(A3383,4))-1)+1,100),"00")</f>
        <v>FY2023-24</v>
      </c>
      <c r="D3383" s="0" t="s">
        <v>43</v>
      </c>
      <c r="E3383" s="0" t="s">
        <v>43</v>
      </c>
      <c r="F3383" s="0" t="str">
        <f aca="false">INDEX(Mapping!$B$2:$B$465,MATCH(E3383,Mapping!$A$2:$A$465,0))</f>
        <v>ODISHA</v>
      </c>
      <c r="G3383" s="0" t="str">
        <f aca="false">INDEX(Mapping!$C$2:$C$465,MATCH(E3383,Mapping!$A$2:$A$465,0))</f>
        <v>ODISHA</v>
      </c>
      <c r="H3383" s="2" t="n">
        <v>258.83</v>
      </c>
      <c r="I3383" s="3" t="n">
        <v>4.98</v>
      </c>
    </row>
    <row r="3384" customFormat="false" ht="15" hidden="false" customHeight="false" outlineLevel="0" collapsed="false">
      <c r="A3384" s="0" t="s">
        <v>149</v>
      </c>
      <c r="B3384" s="0" t="n">
        <f aca="false">VALUE(LEFT(A3384,4))</f>
        <v>2023</v>
      </c>
      <c r="C3384" s="0" t="str">
        <f aca="false">"FY"&amp;IF(VALUE(MID(A3384,6,2))&gt;=4,VALUE(LEFT(A3384,4)),VALUE(LEFT(A3384,4))-1)&amp;"-"&amp;TEXT(MOD(IF(VALUE(MID(A3384,6,2))&gt;=4,VALUE(LEFT(A3384,4)),VALUE(LEFT(A3384,4))-1)+1,100),"00")</f>
        <v>FY2023-24</v>
      </c>
      <c r="D3384" s="0" t="s">
        <v>45</v>
      </c>
      <c r="E3384" s="0" t="s">
        <v>45</v>
      </c>
      <c r="F3384" s="0" t="str">
        <f aca="false">INDEX(Mapping!$B$2:$B$465,MATCH(E3384,Mapping!$A$2:$A$465,0))</f>
        <v>BIHAR</v>
      </c>
      <c r="G3384" s="0" t="str">
        <f aca="false">INDEX(Mapping!$C$2:$C$465,MATCH(E3384,Mapping!$A$2:$A$465,0))</f>
        <v>BIHAR</v>
      </c>
      <c r="H3384" s="2" t="n">
        <v>255.25</v>
      </c>
      <c r="I3384" s="3" t="n">
        <v>4.91</v>
      </c>
    </row>
    <row r="3385" customFormat="false" ht="15" hidden="false" customHeight="false" outlineLevel="0" collapsed="false">
      <c r="A3385" s="0" t="s">
        <v>149</v>
      </c>
      <c r="B3385" s="0" t="n">
        <f aca="false">VALUE(LEFT(A3385,4))</f>
        <v>2023</v>
      </c>
      <c r="C3385" s="0" t="str">
        <f aca="false">"FY"&amp;IF(VALUE(MID(A3385,6,2))&gt;=4,VALUE(LEFT(A3385,4)),VALUE(LEFT(A3385,4))-1)&amp;"-"&amp;TEXT(MOD(IF(VALUE(MID(A3385,6,2))&gt;=4,VALUE(LEFT(A3385,4)),VALUE(LEFT(A3385,4))-1)+1,100),"00")</f>
        <v>FY2023-24</v>
      </c>
      <c r="D3385" s="0" t="s">
        <v>39</v>
      </c>
      <c r="E3385" s="0" t="s">
        <v>39</v>
      </c>
      <c r="F3385" s="0" t="str">
        <f aca="false">INDEX(Mapping!$B$2:$B$465,MATCH(E3385,Mapping!$A$2:$A$465,0))</f>
        <v>WEST BENGAL</v>
      </c>
      <c r="G3385" s="0" t="str">
        <f aca="false">INDEX(Mapping!$C$2:$C$465,MATCH(E3385,Mapping!$A$2:$A$465,0))</f>
        <v>WEST BENGAL</v>
      </c>
      <c r="H3385" s="2" t="n">
        <v>253.93</v>
      </c>
      <c r="I3385" s="3" t="n">
        <v>4.88</v>
      </c>
    </row>
    <row r="3386" customFormat="false" ht="15" hidden="false" customHeight="false" outlineLevel="0" collapsed="false">
      <c r="A3386" s="0" t="s">
        <v>149</v>
      </c>
      <c r="B3386" s="0" t="n">
        <f aca="false">VALUE(LEFT(A3386,4))</f>
        <v>2023</v>
      </c>
      <c r="C3386" s="0" t="str">
        <f aca="false">"FY"&amp;IF(VALUE(MID(A3386,6,2))&gt;=4,VALUE(LEFT(A3386,4)),VALUE(LEFT(A3386,4))-1)&amp;"-"&amp;TEXT(MOD(IF(VALUE(MID(A3386,6,2))&gt;=4,VALUE(LEFT(A3386,4)),VALUE(LEFT(A3386,4))-1)+1,100),"00")</f>
        <v>FY2023-24</v>
      </c>
      <c r="D3386" s="0" t="s">
        <v>67</v>
      </c>
      <c r="E3386" s="0" t="s">
        <v>67</v>
      </c>
      <c r="F3386" s="0" t="str">
        <f aca="false">INDEX(Mapping!$B$2:$B$465,MATCH(E3386,Mapping!$A$2:$A$465,0))</f>
        <v>JINDAL POWER LTD - STAGE 2</v>
      </c>
      <c r="G3386" s="0" t="str">
        <f aca="false">INDEX(Mapping!$C$2:$C$465,MATCH(E3386,Mapping!$A$2:$A$465,0))</f>
        <v>JINDAL POWER LTD (BOTH STAGES)</v>
      </c>
      <c r="H3386" s="2" t="n">
        <v>250.79</v>
      </c>
      <c r="I3386" s="3" t="n">
        <v>4.82</v>
      </c>
    </row>
    <row r="3387" customFormat="false" ht="15" hidden="false" customHeight="false" outlineLevel="0" collapsed="false">
      <c r="A3387" s="0" t="s">
        <v>149</v>
      </c>
      <c r="B3387" s="0" t="n">
        <f aca="false">VALUE(LEFT(A3387,4))</f>
        <v>2023</v>
      </c>
      <c r="C3387" s="0" t="str">
        <f aca="false">"FY"&amp;IF(VALUE(MID(A3387,6,2))&gt;=4,VALUE(LEFT(A3387,4)),VALUE(LEFT(A3387,4))-1)&amp;"-"&amp;TEXT(MOD(IF(VALUE(MID(A3387,6,2))&gt;=4,VALUE(LEFT(A3387,4)),VALUE(LEFT(A3387,4))-1)+1,100),"00")</f>
        <v>FY2023-24</v>
      </c>
      <c r="D3387" s="0" t="s">
        <v>72</v>
      </c>
      <c r="E3387" s="0" t="s">
        <v>72</v>
      </c>
      <c r="F3387" s="0" t="str">
        <f aca="false">INDEX(Mapping!$B$2:$B$465,MATCH(E3387,Mapping!$A$2:$A$465,0))</f>
        <v>JINDAL POWER LTD - STAGE 1</v>
      </c>
      <c r="G3387" s="0" t="str">
        <f aca="false">INDEX(Mapping!$C$2:$C$465,MATCH(E3387,Mapping!$A$2:$A$465,0))</f>
        <v>JINDAL POWER LTD (BOTH STAGES)</v>
      </c>
      <c r="H3387" s="2" t="n">
        <v>226.49</v>
      </c>
      <c r="I3387" s="3" t="n">
        <v>4.35</v>
      </c>
    </row>
    <row r="3388" customFormat="false" ht="15" hidden="false" customHeight="false" outlineLevel="0" collapsed="false">
      <c r="A3388" s="0" t="s">
        <v>149</v>
      </c>
      <c r="B3388" s="0" t="n">
        <f aca="false">VALUE(LEFT(A3388,4))</f>
        <v>2023</v>
      </c>
      <c r="C3388" s="0" t="str">
        <f aca="false">"FY"&amp;IF(VALUE(MID(A3388,6,2))&gt;=4,VALUE(LEFT(A3388,4)),VALUE(LEFT(A3388,4))-1)&amp;"-"&amp;TEXT(MOD(IF(VALUE(MID(A3388,6,2))&gt;=4,VALUE(LEFT(A3388,4)),VALUE(LEFT(A3388,4))-1)+1,100),"00")</f>
        <v>FY2023-24</v>
      </c>
      <c r="D3388" s="0" t="s">
        <v>74</v>
      </c>
      <c r="E3388" s="0" t="s">
        <v>74</v>
      </c>
      <c r="F3388" s="0" t="str">
        <f aca="false">INDEX(Mapping!$B$2:$B$465,MATCH(E3388,Mapping!$A$2:$A$465,0))</f>
        <v>NEPAL (NEA / NVVN)</v>
      </c>
      <c r="G3388" s="0" t="str">
        <f aca="false">INDEX(Mapping!$C$2:$C$465,MATCH(E3388,Mapping!$A$2:$A$465,0))</f>
        <v>NEPAL (NEA / NVVN)</v>
      </c>
      <c r="H3388" s="2" t="n">
        <v>218.36</v>
      </c>
      <c r="I3388" s="3" t="n">
        <v>4.2</v>
      </c>
    </row>
    <row r="3389" customFormat="false" ht="15" hidden="false" customHeight="false" outlineLevel="0" collapsed="false">
      <c r="A3389" s="0" t="s">
        <v>149</v>
      </c>
      <c r="B3389" s="0" t="n">
        <f aca="false">VALUE(LEFT(A3389,4))</f>
        <v>2023</v>
      </c>
      <c r="C3389" s="0" t="str">
        <f aca="false">"FY"&amp;IF(VALUE(MID(A3389,6,2))&gt;=4,VALUE(LEFT(A3389,4)),VALUE(LEFT(A3389,4))-1)&amp;"-"&amp;TEXT(MOD(IF(VALUE(MID(A3389,6,2))&gt;=4,VALUE(LEFT(A3389,4)),VALUE(LEFT(A3389,4))-1)+1,100),"00")</f>
        <v>FY2023-24</v>
      </c>
      <c r="D3389" s="0" t="s">
        <v>79</v>
      </c>
      <c r="E3389" s="0" t="s">
        <v>79</v>
      </c>
      <c r="F3389" s="0" t="str">
        <f aca="false">INDEX(Mapping!$B$2:$B$465,MATCH(E3389,Mapping!$A$2:$A$465,0))</f>
        <v>MAHAN ENERGEN (EX-ESSAR POWER MP)</v>
      </c>
      <c r="G3389" s="0" t="str">
        <f aca="false">INDEX(Mapping!$C$2:$C$465,MATCH(E3389,Mapping!$A$2:$A$465,0))</f>
        <v>ADANI POWER (ALL PLANTS)</v>
      </c>
      <c r="H3389" s="2" t="n">
        <v>179.54</v>
      </c>
      <c r="I3389" s="3" t="n">
        <v>3.45</v>
      </c>
    </row>
    <row r="3390" customFormat="false" ht="15" hidden="false" customHeight="false" outlineLevel="0" collapsed="false">
      <c r="A3390" s="0" t="s">
        <v>149</v>
      </c>
      <c r="B3390" s="0" t="n">
        <f aca="false">VALUE(LEFT(A3390,4))</f>
        <v>2023</v>
      </c>
      <c r="C3390" s="0" t="str">
        <f aca="false">"FY"&amp;IF(VALUE(MID(A3390,6,2))&gt;=4,VALUE(LEFT(A3390,4)),VALUE(LEFT(A3390,4))-1)&amp;"-"&amp;TEXT(MOD(IF(VALUE(MID(A3390,6,2))&gt;=4,VALUE(LEFT(A3390,4)),VALUE(LEFT(A3390,4))-1)+1,100),"00")</f>
        <v>FY2023-24</v>
      </c>
      <c r="D3390" s="0" t="s">
        <v>82</v>
      </c>
      <c r="E3390" s="0" t="s">
        <v>82</v>
      </c>
      <c r="F3390" s="0" t="str">
        <f aca="false">INDEX(Mapping!$B$2:$B$465,MATCH(E3390,Mapping!$A$2:$A$465,0))</f>
        <v>JINDAL INDIA THERMAL POWER (JITPL)</v>
      </c>
      <c r="G3390" s="0" t="str">
        <f aca="false">INDEX(Mapping!$C$2:$C$465,MATCH(E3390,Mapping!$A$2:$A$465,0))</f>
        <v>JINDAL INDIA THERMAL POWER (JITPL)</v>
      </c>
      <c r="H3390" s="2" t="n">
        <v>158.5</v>
      </c>
      <c r="I3390" s="3" t="n">
        <v>3.05</v>
      </c>
    </row>
    <row r="3391" customFormat="false" ht="15" hidden="false" customHeight="false" outlineLevel="0" collapsed="false">
      <c r="A3391" s="0" t="s">
        <v>149</v>
      </c>
      <c r="B3391" s="0" t="n">
        <f aca="false">VALUE(LEFT(A3391,4))</f>
        <v>2023</v>
      </c>
      <c r="C3391" s="0" t="str">
        <f aca="false">"FY"&amp;IF(VALUE(MID(A3391,6,2))&gt;=4,VALUE(LEFT(A3391,4)),VALUE(LEFT(A3391,4))-1)&amp;"-"&amp;TEXT(MOD(IF(VALUE(MID(A3391,6,2))&gt;=4,VALUE(LEFT(A3391,4)),VALUE(LEFT(A3391,4))-1)+1,100),"00")</f>
        <v>FY2023-24</v>
      </c>
      <c r="D3391" s="0" t="s">
        <v>41</v>
      </c>
      <c r="E3391" s="0" t="s">
        <v>41</v>
      </c>
      <c r="F3391" s="0" t="str">
        <f aca="false">INDEX(Mapping!$B$2:$B$465,MATCH(E3391,Mapping!$A$2:$A$465,0))</f>
        <v>RAJASTHAN</v>
      </c>
      <c r="G3391" s="0" t="str">
        <f aca="false">INDEX(Mapping!$C$2:$C$465,MATCH(E3391,Mapping!$A$2:$A$465,0))</f>
        <v>RAJASTHAN</v>
      </c>
      <c r="H3391" s="2" t="n">
        <v>143.02</v>
      </c>
      <c r="I3391" s="3" t="n">
        <v>2.75</v>
      </c>
    </row>
    <row r="3392" customFormat="false" ht="15" hidden="false" customHeight="false" outlineLevel="0" collapsed="false">
      <c r="A3392" s="0" t="s">
        <v>149</v>
      </c>
      <c r="B3392" s="0" t="n">
        <f aca="false">VALUE(LEFT(A3392,4))</f>
        <v>2023</v>
      </c>
      <c r="C3392" s="0" t="str">
        <f aca="false">"FY"&amp;IF(VALUE(MID(A3392,6,2))&gt;=4,VALUE(LEFT(A3392,4)),VALUE(LEFT(A3392,4))-1)&amp;"-"&amp;TEXT(MOD(IF(VALUE(MID(A3392,6,2))&gt;=4,VALUE(LEFT(A3392,4)),VALUE(LEFT(A3392,4))-1)+1,100),"00")</f>
        <v>FY2023-24</v>
      </c>
      <c r="D3392" s="0" t="s">
        <v>148</v>
      </c>
      <c r="E3392" s="0" t="s">
        <v>148</v>
      </c>
      <c r="F3392" s="0" t="str">
        <f aca="false">INDEX(Mapping!$B$2:$B$465,MATCH(E3392,Mapping!$A$2:$A$465,0))</f>
        <v>ADANI POWER - RAIGARH TPP (EX-REGL)</v>
      </c>
      <c r="G3392" s="0" t="str">
        <f aca="false">INDEX(Mapping!$C$2:$C$465,MATCH(E3392,Mapping!$A$2:$A$465,0))</f>
        <v>ADANI POWER (ALL PLANTS)</v>
      </c>
      <c r="H3392" s="2" t="n">
        <v>134.11</v>
      </c>
      <c r="I3392" s="3" t="n">
        <v>2.58</v>
      </c>
    </row>
    <row r="3393" customFormat="false" ht="15" hidden="false" customHeight="false" outlineLevel="0" collapsed="false">
      <c r="A3393" s="0" t="s">
        <v>149</v>
      </c>
      <c r="B3393" s="0" t="n">
        <f aca="false">VALUE(LEFT(A3393,4))</f>
        <v>2023</v>
      </c>
      <c r="C3393" s="0" t="str">
        <f aca="false">"FY"&amp;IF(VALUE(MID(A3393,6,2))&gt;=4,VALUE(LEFT(A3393,4)),VALUE(LEFT(A3393,4))-1)&amp;"-"&amp;TEXT(MOD(IF(VALUE(MID(A3393,6,2))&gt;=4,VALUE(LEFT(A3393,4)),VALUE(LEFT(A3393,4))-1)+1,100),"00")</f>
        <v>FY2023-24</v>
      </c>
      <c r="D3393" s="0" t="s">
        <v>65</v>
      </c>
      <c r="E3393" s="0" t="s">
        <v>65</v>
      </c>
      <c r="F3393" s="0" t="str">
        <f aca="false">INDEX(Mapping!$B$2:$B$465,MATCH(E3393,Mapping!$A$2:$A$465,0))</f>
        <v>JAYPEE NIGRIE STPP</v>
      </c>
      <c r="G3393" s="0" t="str">
        <f aca="false">INDEX(Mapping!$C$2:$C$465,MATCH(E3393,Mapping!$A$2:$A$465,0))</f>
        <v>JAYPEE NIGRIE STPP</v>
      </c>
      <c r="H3393" s="2" t="n">
        <v>108.29</v>
      </c>
      <c r="I3393" s="3" t="n">
        <v>2.08</v>
      </c>
    </row>
    <row r="3394" customFormat="false" ht="15" hidden="false" customHeight="false" outlineLevel="0" collapsed="false">
      <c r="A3394" s="0" t="s">
        <v>149</v>
      </c>
      <c r="B3394" s="0" t="n">
        <f aca="false">VALUE(LEFT(A3394,4))</f>
        <v>2023</v>
      </c>
      <c r="C3394" s="0" t="str">
        <f aca="false">"FY"&amp;IF(VALUE(MID(A3394,6,2))&gt;=4,VALUE(LEFT(A3394,4)),VALUE(LEFT(A3394,4))-1)&amp;"-"&amp;TEXT(MOD(IF(VALUE(MID(A3394,6,2))&gt;=4,VALUE(LEFT(A3394,4)),VALUE(LEFT(A3394,4))-1)+1,100),"00")</f>
        <v>FY2023-24</v>
      </c>
      <c r="D3394" s="0" t="s">
        <v>163</v>
      </c>
      <c r="E3394" s="0" t="s">
        <v>163</v>
      </c>
      <c r="F3394" s="0" t="str">
        <f aca="false">INDEX(Mapping!$B$2:$B$465,MATCH(E3394,Mapping!$A$2:$A$465,0))</f>
        <v>NTPC STATIONS</v>
      </c>
      <c r="G3394" s="0" t="str">
        <f aca="false">INDEX(Mapping!$C$2:$C$465,MATCH(E3394,Mapping!$A$2:$A$465,0))</f>
        <v>NTPC GROUP</v>
      </c>
      <c r="H3394" s="2" t="n">
        <v>101.52</v>
      </c>
      <c r="I3394" s="3" t="n">
        <v>1.95</v>
      </c>
    </row>
    <row r="3395" customFormat="false" ht="15" hidden="false" customHeight="false" outlineLevel="0" collapsed="false">
      <c r="A3395" s="0" t="s">
        <v>149</v>
      </c>
      <c r="B3395" s="0" t="n">
        <f aca="false">VALUE(LEFT(A3395,4))</f>
        <v>2023</v>
      </c>
      <c r="C3395" s="0" t="str">
        <f aca="false">"FY"&amp;IF(VALUE(MID(A3395,6,2))&gt;=4,VALUE(LEFT(A3395,4)),VALUE(LEFT(A3395,4))-1)&amp;"-"&amp;TEXT(MOD(IF(VALUE(MID(A3395,6,2))&gt;=4,VALUE(LEFT(A3395,4)),VALUE(LEFT(A3395,4))-1)+1,100),"00")</f>
        <v>FY2023-24</v>
      </c>
      <c r="D3395" s="0" t="s">
        <v>155</v>
      </c>
      <c r="E3395" s="0" t="s">
        <v>155</v>
      </c>
      <c r="F3395" s="0" t="str">
        <f aca="false">INDEX(Mapping!$B$2:$B$465,MATCH(E3395,Mapping!$A$2:$A$465,0))</f>
        <v>SKS POWER</v>
      </c>
      <c r="G3395" s="0" t="str">
        <f aca="false">INDEX(Mapping!$C$2:$C$465,MATCH(E3395,Mapping!$A$2:$A$465,0))</f>
        <v>SKS POWER</v>
      </c>
      <c r="H3395" s="2" t="n">
        <v>100.06</v>
      </c>
      <c r="I3395" s="3" t="n">
        <v>1.92</v>
      </c>
    </row>
    <row r="3396" customFormat="false" ht="15" hidden="false" customHeight="false" outlineLevel="0" collapsed="false">
      <c r="A3396" s="0" t="s">
        <v>149</v>
      </c>
      <c r="B3396" s="0" t="n">
        <f aca="false">VALUE(LEFT(A3396,4))</f>
        <v>2023</v>
      </c>
      <c r="C3396" s="0" t="str">
        <f aca="false">"FY"&amp;IF(VALUE(MID(A3396,6,2))&gt;=4,VALUE(LEFT(A3396,4)),VALUE(LEFT(A3396,4))-1)&amp;"-"&amp;TEXT(MOD(IF(VALUE(MID(A3396,6,2))&gt;=4,VALUE(LEFT(A3396,4)),VALUE(LEFT(A3396,4))-1)+1,100),"00")</f>
        <v>FY2023-24</v>
      </c>
      <c r="D3396" s="0" t="s">
        <v>53</v>
      </c>
      <c r="E3396" s="0" t="s">
        <v>53</v>
      </c>
      <c r="F3396" s="0" t="str">
        <f aca="false">INDEX(Mapping!$B$2:$B$465,MATCH(E3396,Mapping!$A$2:$A$465,0))</f>
        <v>HIMACHAL PRADESH</v>
      </c>
      <c r="G3396" s="0" t="str">
        <f aca="false">INDEX(Mapping!$C$2:$C$465,MATCH(E3396,Mapping!$A$2:$A$465,0))</f>
        <v>HIMACHAL PRADESH</v>
      </c>
      <c r="H3396" s="2" t="n">
        <v>91.4</v>
      </c>
      <c r="I3396" s="3" t="n">
        <v>1.76</v>
      </c>
    </row>
    <row r="3397" customFormat="false" ht="15" hidden="false" customHeight="false" outlineLevel="0" collapsed="false">
      <c r="A3397" s="0" t="s">
        <v>149</v>
      </c>
      <c r="B3397" s="0" t="n">
        <f aca="false">VALUE(LEFT(A3397,4))</f>
        <v>2023</v>
      </c>
      <c r="C3397" s="0" t="str">
        <f aca="false">"FY"&amp;IF(VALUE(MID(A3397,6,2))&gt;=4,VALUE(LEFT(A3397,4)),VALUE(LEFT(A3397,4))-1)&amp;"-"&amp;TEXT(MOD(IF(VALUE(MID(A3397,6,2))&gt;=4,VALUE(LEFT(A3397,4)),VALUE(LEFT(A3397,4))-1)+1,100),"00")</f>
        <v>FY2023-24</v>
      </c>
      <c r="D3397" s="0" t="s">
        <v>57</v>
      </c>
      <c r="E3397" s="0" t="s">
        <v>57</v>
      </c>
      <c r="F3397" s="0" t="str">
        <f aca="false">INDEX(Mapping!$B$2:$B$465,MATCH(E3397,Mapping!$A$2:$A$465,0))</f>
        <v>SEIL ENERGY INDIA (EX-SEMBCORP)</v>
      </c>
      <c r="G3397" s="0" t="str">
        <f aca="false">INDEX(Mapping!$C$2:$C$465,MATCH(E3397,Mapping!$A$2:$A$465,0))</f>
        <v>SEIL ENERGY INDIA</v>
      </c>
      <c r="H3397" s="2" t="n">
        <v>86.67</v>
      </c>
      <c r="I3397" s="3" t="n">
        <v>1.67</v>
      </c>
    </row>
    <row r="3398" customFormat="false" ht="15" hidden="false" customHeight="false" outlineLevel="0" collapsed="false">
      <c r="A3398" s="0" t="s">
        <v>149</v>
      </c>
      <c r="B3398" s="0" t="n">
        <f aca="false">VALUE(LEFT(A3398,4))</f>
        <v>2023</v>
      </c>
      <c r="C3398" s="0" t="str">
        <f aca="false">"FY"&amp;IF(VALUE(MID(A3398,6,2))&gt;=4,VALUE(LEFT(A3398,4)),VALUE(LEFT(A3398,4))-1)&amp;"-"&amp;TEXT(MOD(IF(VALUE(MID(A3398,6,2))&gt;=4,VALUE(LEFT(A3398,4)),VALUE(LEFT(A3398,4))-1)+1,100),"00")</f>
        <v>FY2023-24</v>
      </c>
      <c r="D3398" s="0" t="s">
        <v>31</v>
      </c>
      <c r="E3398" s="0" t="s">
        <v>31</v>
      </c>
      <c r="F3398" s="0" t="str">
        <f aca="false">INDEX(Mapping!$B$2:$B$465,MATCH(E3398,Mapping!$A$2:$A$465,0))</f>
        <v>GUJARAT</v>
      </c>
      <c r="G3398" s="0" t="str">
        <f aca="false">INDEX(Mapping!$C$2:$C$465,MATCH(E3398,Mapping!$A$2:$A$465,0))</f>
        <v>GUJARAT</v>
      </c>
      <c r="H3398" s="2" t="n">
        <v>84.44</v>
      </c>
      <c r="I3398" s="3" t="n">
        <v>1.62</v>
      </c>
    </row>
    <row r="3399" customFormat="false" ht="15" hidden="false" customHeight="false" outlineLevel="0" collapsed="false">
      <c r="A3399" s="0" t="s">
        <v>149</v>
      </c>
      <c r="B3399" s="0" t="n">
        <f aca="false">VALUE(LEFT(A3399,4))</f>
        <v>2023</v>
      </c>
      <c r="C3399" s="0" t="str">
        <f aca="false">"FY"&amp;IF(VALUE(MID(A3399,6,2))&gt;=4,VALUE(LEFT(A3399,4)),VALUE(LEFT(A3399,4))-1)&amp;"-"&amp;TEXT(MOD(IF(VALUE(MID(A3399,6,2))&gt;=4,VALUE(LEFT(A3399,4)),VALUE(LEFT(A3399,4))-1)+1,100),"00")</f>
        <v>FY2023-24</v>
      </c>
      <c r="D3399" s="0" t="s">
        <v>145</v>
      </c>
      <c r="E3399" s="0" t="s">
        <v>145</v>
      </c>
      <c r="F3399" s="0" t="str">
        <f aca="false">INDEX(Mapping!$B$2:$B$465,MATCH(E3399,Mapping!$A$2:$A$465,0))</f>
        <v>JSPL - DCPP</v>
      </c>
      <c r="G3399" s="0" t="str">
        <f aca="false">INDEX(Mapping!$C$2:$C$465,MATCH(E3399,Mapping!$A$2:$A$465,0))</f>
        <v>JSPL</v>
      </c>
      <c r="H3399" s="2" t="n">
        <v>74.11</v>
      </c>
      <c r="I3399" s="3" t="n">
        <v>1.42</v>
      </c>
    </row>
    <row r="3400" customFormat="false" ht="15" hidden="false" customHeight="false" outlineLevel="0" collapsed="false">
      <c r="A3400" s="0" t="s">
        <v>149</v>
      </c>
      <c r="B3400" s="0" t="n">
        <f aca="false">VALUE(LEFT(A3400,4))</f>
        <v>2023</v>
      </c>
      <c r="C3400" s="0" t="str">
        <f aca="false">"FY"&amp;IF(VALUE(MID(A3400,6,2))&gt;=4,VALUE(LEFT(A3400,4)),VALUE(LEFT(A3400,4))-1)&amp;"-"&amp;TEXT(MOD(IF(VALUE(MID(A3400,6,2))&gt;=4,VALUE(LEFT(A3400,4)),VALUE(LEFT(A3400,4))-1)+1,100),"00")</f>
        <v>FY2023-24</v>
      </c>
      <c r="D3400" s="0" t="s">
        <v>44</v>
      </c>
      <c r="E3400" s="0" t="s">
        <v>44</v>
      </c>
      <c r="F3400" s="0" t="str">
        <f aca="false">INDEX(Mapping!$B$2:$B$465,MATCH(E3400,Mapping!$A$2:$A$465,0))</f>
        <v>HARYANA</v>
      </c>
      <c r="G3400" s="0" t="str">
        <f aca="false">INDEX(Mapping!$C$2:$C$465,MATCH(E3400,Mapping!$A$2:$A$465,0))</f>
        <v>HARYANA</v>
      </c>
      <c r="H3400" s="2" t="n">
        <v>73.53</v>
      </c>
      <c r="I3400" s="3" t="n">
        <v>1.41</v>
      </c>
    </row>
    <row r="3401" customFormat="false" ht="15" hidden="false" customHeight="false" outlineLevel="0" collapsed="false">
      <c r="A3401" s="0" t="s">
        <v>149</v>
      </c>
      <c r="B3401" s="0" t="n">
        <f aca="false">VALUE(LEFT(A3401,4))</f>
        <v>2023</v>
      </c>
      <c r="C3401" s="0" t="str">
        <f aca="false">"FY"&amp;IF(VALUE(MID(A3401,6,2))&gt;=4,VALUE(LEFT(A3401,4)),VALUE(LEFT(A3401,4))-1)&amp;"-"&amp;TEXT(MOD(IF(VALUE(MID(A3401,6,2))&gt;=4,VALUE(LEFT(A3401,4)),VALUE(LEFT(A3401,4))-1)+1,100),"00")</f>
        <v>FY2023-24</v>
      </c>
      <c r="D3401" s="0" t="s">
        <v>106</v>
      </c>
      <c r="E3401" s="0" t="s">
        <v>106</v>
      </c>
      <c r="F3401" s="0" t="str">
        <f aca="false">INDEX(Mapping!$B$2:$B$465,MATCH(E3401,Mapping!$A$2:$A$465,0))</f>
        <v>ACB (INDIA)</v>
      </c>
      <c r="G3401" s="0" t="str">
        <f aca="false">INDEX(Mapping!$C$2:$C$465,MATCH(E3401,Mapping!$A$2:$A$465,0))</f>
        <v>ACB (INDIA)</v>
      </c>
      <c r="H3401" s="2" t="n">
        <v>63.19</v>
      </c>
      <c r="I3401" s="3" t="n">
        <v>1.21</v>
      </c>
    </row>
    <row r="3402" customFormat="false" ht="15" hidden="false" customHeight="false" outlineLevel="0" collapsed="false">
      <c r="A3402" s="0" t="s">
        <v>149</v>
      </c>
      <c r="B3402" s="0" t="n">
        <f aca="false">VALUE(LEFT(A3402,4))</f>
        <v>2023</v>
      </c>
      <c r="C3402" s="0" t="str">
        <f aca="false">"FY"&amp;IF(VALUE(MID(A3402,6,2))&gt;=4,VALUE(LEFT(A3402,4)),VALUE(LEFT(A3402,4))-1)&amp;"-"&amp;TEXT(MOD(IF(VALUE(MID(A3402,6,2))&gt;=4,VALUE(LEFT(A3402,4)),VALUE(LEFT(A3402,4))-1)+1,100),"00")</f>
        <v>FY2023-24</v>
      </c>
      <c r="D3402" s="0" t="s">
        <v>37</v>
      </c>
      <c r="E3402" s="0" t="s">
        <v>37</v>
      </c>
      <c r="F3402" s="0" t="str">
        <f aca="false">INDEX(Mapping!$B$2:$B$465,MATCH(E3402,Mapping!$A$2:$A$465,0))</f>
        <v>MAHARASHTRA</v>
      </c>
      <c r="G3402" s="0" t="str">
        <f aca="false">INDEX(Mapping!$C$2:$C$465,MATCH(E3402,Mapping!$A$2:$A$465,0))</f>
        <v>MAHARASHTRA</v>
      </c>
      <c r="H3402" s="2" t="n">
        <v>58.48</v>
      </c>
      <c r="I3402" s="3" t="n">
        <v>1.12</v>
      </c>
    </row>
    <row r="3403" customFormat="false" ht="15" hidden="false" customHeight="false" outlineLevel="0" collapsed="false">
      <c r="A3403" s="0" t="s">
        <v>149</v>
      </c>
      <c r="B3403" s="0" t="n">
        <f aca="false">VALUE(LEFT(A3403,4))</f>
        <v>2023</v>
      </c>
      <c r="C3403" s="0" t="str">
        <f aca="false">"FY"&amp;IF(VALUE(MID(A3403,6,2))&gt;=4,VALUE(LEFT(A3403,4)),VALUE(LEFT(A3403,4))-1)&amp;"-"&amp;TEXT(MOD(IF(VALUE(MID(A3403,6,2))&gt;=4,VALUE(LEFT(A3403,4)),VALUE(LEFT(A3403,4))-1)+1,100),"00")</f>
        <v>FY2023-24</v>
      </c>
      <c r="D3403" s="0" t="s">
        <v>49</v>
      </c>
      <c r="E3403" s="0" t="s">
        <v>49</v>
      </c>
      <c r="F3403" s="0" t="str">
        <f aca="false">INDEX(Mapping!$B$2:$B$465,MATCH(E3403,Mapping!$A$2:$A$465,0))</f>
        <v>MADHYA PRADESH</v>
      </c>
      <c r="G3403" s="0" t="str">
        <f aca="false">INDEX(Mapping!$C$2:$C$465,MATCH(E3403,Mapping!$A$2:$A$465,0))</f>
        <v>MADHYA PRADESH</v>
      </c>
      <c r="H3403" s="2" t="n">
        <v>49.47</v>
      </c>
      <c r="I3403" s="3" t="n">
        <v>0.95</v>
      </c>
    </row>
    <row r="3404" customFormat="false" ht="15" hidden="false" customHeight="false" outlineLevel="0" collapsed="false">
      <c r="A3404" s="0" t="s">
        <v>149</v>
      </c>
      <c r="B3404" s="0" t="n">
        <f aca="false">VALUE(LEFT(A3404,4))</f>
        <v>2023</v>
      </c>
      <c r="C3404" s="0" t="str">
        <f aca="false">"FY"&amp;IF(VALUE(MID(A3404,6,2))&gt;=4,VALUE(LEFT(A3404,4)),VALUE(LEFT(A3404,4))-1)&amp;"-"&amp;TEXT(MOD(IF(VALUE(MID(A3404,6,2))&gt;=4,VALUE(LEFT(A3404,4)),VALUE(LEFT(A3404,4))-1)+1,100),"00")</f>
        <v>FY2023-24</v>
      </c>
      <c r="D3404" s="0" t="s">
        <v>213</v>
      </c>
      <c r="E3404" s="0" t="s">
        <v>213</v>
      </c>
      <c r="F3404" s="0" t="str">
        <f aca="false">INDEX(Mapping!$B$2:$B$465,MATCH(E3404,Mapping!$A$2:$A$465,0))</f>
        <v>NEPAL (NEA / NVVN)</v>
      </c>
      <c r="G3404" s="0" t="str">
        <f aca="false">INDEX(Mapping!$C$2:$C$465,MATCH(E3404,Mapping!$A$2:$A$465,0))</f>
        <v>NEPAL (NEA / NVVN)</v>
      </c>
      <c r="H3404" s="2" t="n">
        <v>44.31</v>
      </c>
      <c r="I3404" s="3" t="n">
        <v>0.85</v>
      </c>
    </row>
    <row r="3405" customFormat="false" ht="15" hidden="false" customHeight="false" outlineLevel="0" collapsed="false">
      <c r="A3405" s="0" t="s">
        <v>149</v>
      </c>
      <c r="B3405" s="0" t="n">
        <f aca="false">VALUE(LEFT(A3405,4))</f>
        <v>2023</v>
      </c>
      <c r="C3405" s="0" t="str">
        <f aca="false">"FY"&amp;IF(VALUE(MID(A3405,6,2))&gt;=4,VALUE(LEFT(A3405,4)),VALUE(LEFT(A3405,4))-1)&amp;"-"&amp;TEXT(MOD(IF(VALUE(MID(A3405,6,2))&gt;=4,VALUE(LEFT(A3405,4)),VALUE(LEFT(A3405,4))-1)+1,100),"00")</f>
        <v>FY2023-24</v>
      </c>
      <c r="D3405" s="0" t="s">
        <v>48</v>
      </c>
      <c r="E3405" s="0" t="s">
        <v>48</v>
      </c>
      <c r="F3405" s="0" t="str">
        <f aca="false">INDEX(Mapping!$B$2:$B$465,MATCH(E3405,Mapping!$A$2:$A$465,0))</f>
        <v>DELHI</v>
      </c>
      <c r="G3405" s="0" t="str">
        <f aca="false">INDEX(Mapping!$C$2:$C$465,MATCH(E3405,Mapping!$A$2:$A$465,0))</f>
        <v>DELHI</v>
      </c>
      <c r="H3405" s="2" t="n">
        <v>41.26</v>
      </c>
      <c r="I3405" s="3" t="n">
        <v>0.79</v>
      </c>
    </row>
    <row r="3406" customFormat="false" ht="15" hidden="false" customHeight="false" outlineLevel="0" collapsed="false">
      <c r="A3406" s="0" t="s">
        <v>149</v>
      </c>
      <c r="B3406" s="0" t="n">
        <f aca="false">VALUE(LEFT(A3406,4))</f>
        <v>2023</v>
      </c>
      <c r="C3406" s="0" t="str">
        <f aca="false">"FY"&amp;IF(VALUE(MID(A3406,6,2))&gt;=4,VALUE(LEFT(A3406,4)),VALUE(LEFT(A3406,4))-1)&amp;"-"&amp;TEXT(MOD(IF(VALUE(MID(A3406,6,2))&gt;=4,VALUE(LEFT(A3406,4)),VALUE(LEFT(A3406,4))-1)+1,100),"00")</f>
        <v>FY2023-24</v>
      </c>
      <c r="D3406" s="0" t="s">
        <v>232</v>
      </c>
      <c r="E3406" s="0" t="s">
        <v>232</v>
      </c>
      <c r="F3406" s="0" t="str">
        <f aca="false">INDEX(Mapping!$B$2:$B$465,MATCH(E3406,Mapping!$A$2:$A$465,0))</f>
        <v>PUDUCHERRY</v>
      </c>
      <c r="G3406" s="0" t="str">
        <f aca="false">INDEX(Mapping!$C$2:$C$465,MATCH(E3406,Mapping!$A$2:$A$465,0))</f>
        <v>PUDUCHERRY</v>
      </c>
      <c r="H3406" s="2" t="n">
        <v>40.12</v>
      </c>
      <c r="I3406" s="3" t="n">
        <v>0.77</v>
      </c>
    </row>
    <row r="3407" customFormat="false" ht="15" hidden="false" customHeight="false" outlineLevel="0" collapsed="false">
      <c r="A3407" s="0" t="s">
        <v>149</v>
      </c>
      <c r="B3407" s="0" t="n">
        <f aca="false">VALUE(LEFT(A3407,4))</f>
        <v>2023</v>
      </c>
      <c r="C3407" s="0" t="str">
        <f aca="false">"FY"&amp;IF(VALUE(MID(A3407,6,2))&gt;=4,VALUE(LEFT(A3407,4)),VALUE(LEFT(A3407,4))-1)&amp;"-"&amp;TEXT(MOD(IF(VALUE(MID(A3407,6,2))&gt;=4,VALUE(LEFT(A3407,4)),VALUE(LEFT(A3407,4))-1)+1,100),"00")</f>
        <v>FY2023-24</v>
      </c>
      <c r="D3407" s="0" t="s">
        <v>203</v>
      </c>
      <c r="E3407" s="0" t="s">
        <v>203</v>
      </c>
      <c r="F3407" s="0" t="str">
        <f aca="false">INDEX(Mapping!$B$2:$B$465,MATCH(E3407,Mapping!$A$2:$A$465,0))</f>
        <v>ADHUNIK POWER</v>
      </c>
      <c r="G3407" s="0" t="str">
        <f aca="false">INDEX(Mapping!$C$2:$C$465,MATCH(E3407,Mapping!$A$2:$A$465,0))</f>
        <v>ADHUNIK POWER</v>
      </c>
      <c r="H3407" s="2" t="n">
        <v>35.05</v>
      </c>
      <c r="I3407" s="3" t="n">
        <v>0.67</v>
      </c>
    </row>
    <row r="3408" customFormat="false" ht="15" hidden="false" customHeight="false" outlineLevel="0" collapsed="false">
      <c r="A3408" s="0" t="s">
        <v>149</v>
      </c>
      <c r="B3408" s="0" t="n">
        <f aca="false">VALUE(LEFT(A3408,4))</f>
        <v>2023</v>
      </c>
      <c r="C3408" s="0" t="str">
        <f aca="false">"FY"&amp;IF(VALUE(MID(A3408,6,2))&gt;=4,VALUE(LEFT(A3408,4)),VALUE(LEFT(A3408,4))-1)&amp;"-"&amp;TEXT(MOD(IF(VALUE(MID(A3408,6,2))&gt;=4,VALUE(LEFT(A3408,4)),VALUE(LEFT(A3408,4))-1)+1,100),"00")</f>
        <v>FY2023-24</v>
      </c>
      <c r="D3408" s="0" t="s">
        <v>42</v>
      </c>
      <c r="E3408" s="0" t="s">
        <v>42</v>
      </c>
      <c r="F3408" s="0" t="str">
        <f aca="false">INDEX(Mapping!$B$2:$B$465,MATCH(E3408,Mapping!$A$2:$A$465,0))</f>
        <v>PUNJAB</v>
      </c>
      <c r="G3408" s="0" t="str">
        <f aca="false">INDEX(Mapping!$C$2:$C$465,MATCH(E3408,Mapping!$A$2:$A$465,0))</f>
        <v>PUNJAB</v>
      </c>
      <c r="H3408" s="2" t="n">
        <v>28.39</v>
      </c>
      <c r="I3408" s="3" t="n">
        <v>0.55</v>
      </c>
    </row>
    <row r="3409" customFormat="false" ht="15" hidden="false" customHeight="false" outlineLevel="0" collapsed="false">
      <c r="A3409" s="0" t="s">
        <v>149</v>
      </c>
      <c r="B3409" s="0" t="n">
        <f aca="false">VALUE(LEFT(A3409,4))</f>
        <v>2023</v>
      </c>
      <c r="C3409" s="0" t="str">
        <f aca="false">"FY"&amp;IF(VALUE(MID(A3409,6,2))&gt;=4,VALUE(LEFT(A3409,4)),VALUE(LEFT(A3409,4))-1)&amp;"-"&amp;TEXT(MOD(IF(VALUE(MID(A3409,6,2))&gt;=4,VALUE(LEFT(A3409,4)),VALUE(LEFT(A3409,4))-1)+1,100),"00")</f>
        <v>FY2023-24</v>
      </c>
      <c r="D3409" s="0" t="s">
        <v>195</v>
      </c>
      <c r="E3409" s="0" t="s">
        <v>195</v>
      </c>
      <c r="F3409" s="0" t="str">
        <f aca="false">INDEX(Mapping!$B$2:$B$465,MATCH(E3409,Mapping!$A$2:$A$465,0))</f>
        <v>COASTAL ENERGEN</v>
      </c>
      <c r="G3409" s="0" t="str">
        <f aca="false">INDEX(Mapping!$C$2:$C$465,MATCH(E3409,Mapping!$A$2:$A$465,0))</f>
        <v>COASTAL ENERGEN</v>
      </c>
      <c r="H3409" s="2" t="n">
        <v>28.24</v>
      </c>
      <c r="I3409" s="3" t="n">
        <v>0.54</v>
      </c>
    </row>
    <row r="3410" customFormat="false" ht="15" hidden="false" customHeight="false" outlineLevel="0" collapsed="false">
      <c r="A3410" s="0" t="s">
        <v>149</v>
      </c>
      <c r="B3410" s="0" t="n">
        <f aca="false">VALUE(LEFT(A3410,4))</f>
        <v>2023</v>
      </c>
      <c r="C3410" s="0" t="str">
        <f aca="false">"FY"&amp;IF(VALUE(MID(A3410,6,2))&gt;=4,VALUE(LEFT(A3410,4)),VALUE(LEFT(A3410,4))-1)&amp;"-"&amp;TEXT(MOD(IF(VALUE(MID(A3410,6,2))&gt;=4,VALUE(LEFT(A3410,4)),VALUE(LEFT(A3410,4))-1)+1,100),"00")</f>
        <v>FY2023-24</v>
      </c>
      <c r="D3410" s="0" t="s">
        <v>122</v>
      </c>
      <c r="E3410" s="0" t="s">
        <v>122</v>
      </c>
      <c r="F3410" s="0" t="str">
        <f aca="false">INDEX(Mapping!$B$2:$B$465,MATCH(E3410,Mapping!$A$2:$A$465,0))</f>
        <v>KARCHAM WANGTOO HEP</v>
      </c>
      <c r="G3410" s="0" t="str">
        <f aca="false">INDEX(Mapping!$C$2:$C$465,MATCH(E3410,Mapping!$A$2:$A$465,0))</f>
        <v>KARCHAM WANGTOO HEP</v>
      </c>
      <c r="H3410" s="2" t="n">
        <v>25.81</v>
      </c>
      <c r="I3410" s="3" t="n">
        <v>0.5</v>
      </c>
    </row>
    <row r="3411" customFormat="false" ht="15" hidden="false" customHeight="false" outlineLevel="0" collapsed="false">
      <c r="A3411" s="0" t="s">
        <v>149</v>
      </c>
      <c r="B3411" s="0" t="n">
        <f aca="false">VALUE(LEFT(A3411,4))</f>
        <v>2023</v>
      </c>
      <c r="C3411" s="0" t="str">
        <f aca="false">"FY"&amp;IF(VALUE(MID(A3411,6,2))&gt;=4,VALUE(LEFT(A3411,4)),VALUE(LEFT(A3411,4))-1)&amp;"-"&amp;TEXT(MOD(IF(VALUE(MID(A3411,6,2))&gt;=4,VALUE(LEFT(A3411,4)),VALUE(LEFT(A3411,4))-1)+1,100),"00")</f>
        <v>FY2023-24</v>
      </c>
      <c r="D3411" s="0" t="s">
        <v>40</v>
      </c>
      <c r="E3411" s="0" t="s">
        <v>40</v>
      </c>
      <c r="F3411" s="0" t="str">
        <f aca="false">INDEX(Mapping!$B$2:$B$465,MATCH(E3411,Mapping!$A$2:$A$465,0))</f>
        <v>TAMIL NADU</v>
      </c>
      <c r="G3411" s="0" t="str">
        <f aca="false">INDEX(Mapping!$C$2:$C$465,MATCH(E3411,Mapping!$A$2:$A$465,0))</f>
        <v>TAMIL NADU</v>
      </c>
      <c r="H3411" s="2" t="n">
        <v>24.14</v>
      </c>
      <c r="I3411" s="3" t="n">
        <v>0.46</v>
      </c>
    </row>
    <row r="3412" customFormat="false" ht="15" hidden="false" customHeight="false" outlineLevel="0" collapsed="false">
      <c r="A3412" s="0" t="s">
        <v>149</v>
      </c>
      <c r="B3412" s="0" t="n">
        <f aca="false">VALUE(LEFT(A3412,4))</f>
        <v>2023</v>
      </c>
      <c r="C3412" s="0" t="str">
        <f aca="false">"FY"&amp;IF(VALUE(MID(A3412,6,2))&gt;=4,VALUE(LEFT(A3412,4)),VALUE(LEFT(A3412,4))-1)&amp;"-"&amp;TEXT(MOD(IF(VALUE(MID(A3412,6,2))&gt;=4,VALUE(LEFT(A3412,4)),VALUE(LEFT(A3412,4))-1)+1,100),"00")</f>
        <v>FY2023-24</v>
      </c>
      <c r="D3412" s="0" t="s">
        <v>152</v>
      </c>
      <c r="E3412" s="0" t="s">
        <v>152</v>
      </c>
      <c r="F3412" s="0" t="str">
        <f aca="false">INDEX(Mapping!$B$2:$B$465,MATCH(E3412,Mapping!$A$2:$A$465,0))</f>
        <v>CHANDIGARH</v>
      </c>
      <c r="G3412" s="0" t="str">
        <f aca="false">INDEX(Mapping!$C$2:$C$465,MATCH(E3412,Mapping!$A$2:$A$465,0))</f>
        <v>CHANDIGARH</v>
      </c>
      <c r="H3412" s="2" t="n">
        <v>22.42</v>
      </c>
      <c r="I3412" s="3" t="n">
        <v>0.43</v>
      </c>
    </row>
    <row r="3413" customFormat="false" ht="15" hidden="false" customHeight="false" outlineLevel="0" collapsed="false">
      <c r="A3413" s="0" t="s">
        <v>149</v>
      </c>
      <c r="B3413" s="0" t="n">
        <f aca="false">VALUE(LEFT(A3413,4))</f>
        <v>2023</v>
      </c>
      <c r="C3413" s="0" t="str">
        <f aca="false">"FY"&amp;IF(VALUE(MID(A3413,6,2))&gt;=4,VALUE(LEFT(A3413,4)),VALUE(LEFT(A3413,4))-1)&amp;"-"&amp;TEXT(MOD(IF(VALUE(MID(A3413,6,2))&gt;=4,VALUE(LEFT(A3413,4)),VALUE(LEFT(A3413,4))-1)+1,100),"00")</f>
        <v>FY2023-24</v>
      </c>
      <c r="D3413" s="0" t="s">
        <v>252</v>
      </c>
      <c r="E3413" s="0" t="s">
        <v>252</v>
      </c>
      <c r="F3413" s="0" t="str">
        <f aca="false">INDEX(Mapping!$B$2:$B$465,MATCH(E3413,Mapping!$A$2:$A$465,0))</f>
        <v>NTPC STATIONS</v>
      </c>
      <c r="G3413" s="0" t="str">
        <f aca="false">INDEX(Mapping!$C$2:$C$465,MATCH(E3413,Mapping!$A$2:$A$465,0))</f>
        <v>NTPC GROUP</v>
      </c>
      <c r="H3413" s="2" t="n">
        <v>21.59</v>
      </c>
      <c r="I3413" s="3" t="n">
        <v>0.42</v>
      </c>
    </row>
    <row r="3414" customFormat="false" ht="15" hidden="false" customHeight="false" outlineLevel="0" collapsed="false">
      <c r="A3414" s="0" t="s">
        <v>149</v>
      </c>
      <c r="B3414" s="0" t="n">
        <f aca="false">VALUE(LEFT(A3414,4))</f>
        <v>2023</v>
      </c>
      <c r="C3414" s="0" t="str">
        <f aca="false">"FY"&amp;IF(VALUE(MID(A3414,6,2))&gt;=4,VALUE(LEFT(A3414,4)),VALUE(LEFT(A3414,4))-1)&amp;"-"&amp;TEXT(MOD(IF(VALUE(MID(A3414,6,2))&gt;=4,VALUE(LEFT(A3414,4)),VALUE(LEFT(A3414,4))-1)+1,100),"00")</f>
        <v>FY2023-24</v>
      </c>
      <c r="D3414" s="0" t="s">
        <v>224</v>
      </c>
      <c r="E3414" s="0" t="s">
        <v>224</v>
      </c>
      <c r="F3414" s="0" t="str">
        <f aca="false">INDEX(Mapping!$B$2:$B$465,MATCH(E3414,Mapping!$A$2:$A$465,0))</f>
        <v>RENEW SURYA RAVI</v>
      </c>
      <c r="G3414" s="0" t="str">
        <f aca="false">INDEX(Mapping!$C$2:$C$465,MATCH(E3414,Mapping!$A$2:$A$465,0))</f>
        <v>RENEW POWER (ALL SPVs)</v>
      </c>
      <c r="H3414" s="2" t="n">
        <v>21.38</v>
      </c>
      <c r="I3414" s="3" t="n">
        <v>0.41</v>
      </c>
    </row>
    <row r="3415" customFormat="false" ht="15" hidden="false" customHeight="false" outlineLevel="0" collapsed="false">
      <c r="A3415" s="0" t="s">
        <v>149</v>
      </c>
      <c r="B3415" s="0" t="n">
        <f aca="false">VALUE(LEFT(A3415,4))</f>
        <v>2023</v>
      </c>
      <c r="C3415" s="0" t="str">
        <f aca="false">"FY"&amp;IF(VALUE(MID(A3415,6,2))&gt;=4,VALUE(LEFT(A3415,4)),VALUE(LEFT(A3415,4))-1)&amp;"-"&amp;TEXT(MOD(IF(VALUE(MID(A3415,6,2))&gt;=4,VALUE(LEFT(A3415,4)),VALUE(LEFT(A3415,4))-1)+1,100),"00")</f>
        <v>FY2023-24</v>
      </c>
      <c r="D3415" s="0" t="s">
        <v>217</v>
      </c>
      <c r="E3415" s="0" t="s">
        <v>217</v>
      </c>
      <c r="F3415" s="0" t="str">
        <f aca="false">INDEX(Mapping!$B$2:$B$465,MATCH(E3415,Mapping!$A$2:$A$465,0))</f>
        <v>SHREE CEMENT</v>
      </c>
      <c r="G3415" s="0" t="str">
        <f aca="false">INDEX(Mapping!$C$2:$C$465,MATCH(E3415,Mapping!$A$2:$A$465,0))</f>
        <v>SHREE CEMENT</v>
      </c>
      <c r="H3415" s="2" t="n">
        <v>21.01</v>
      </c>
      <c r="I3415" s="3" t="n">
        <v>0.4</v>
      </c>
    </row>
    <row r="3416" customFormat="false" ht="15" hidden="false" customHeight="false" outlineLevel="0" collapsed="false">
      <c r="A3416" s="0" t="s">
        <v>149</v>
      </c>
      <c r="B3416" s="0" t="n">
        <f aca="false">VALUE(LEFT(A3416,4))</f>
        <v>2023</v>
      </c>
      <c r="C3416" s="0" t="str">
        <f aca="false">"FY"&amp;IF(VALUE(MID(A3416,6,2))&gt;=4,VALUE(LEFT(A3416,4)),VALUE(LEFT(A3416,4))-1)&amp;"-"&amp;TEXT(MOD(IF(VALUE(MID(A3416,6,2))&gt;=4,VALUE(LEFT(A3416,4)),VALUE(LEFT(A3416,4))-1)+1,100),"00")</f>
        <v>FY2023-24</v>
      </c>
      <c r="D3416" s="0" t="s">
        <v>89</v>
      </c>
      <c r="E3416" s="0" t="s">
        <v>89</v>
      </c>
      <c r="F3416" s="0" t="str">
        <f aca="false">INDEX(Mapping!$B$2:$B$465,MATCH(E3416,Mapping!$A$2:$A$465,0))</f>
        <v>MB POWER (MP)</v>
      </c>
      <c r="G3416" s="0" t="str">
        <f aca="false">INDEX(Mapping!$C$2:$C$465,MATCH(E3416,Mapping!$A$2:$A$465,0))</f>
        <v>MB POWER (MP)</v>
      </c>
      <c r="H3416" s="2" t="n">
        <v>18.82</v>
      </c>
      <c r="I3416" s="3" t="n">
        <v>0.36</v>
      </c>
    </row>
    <row r="3417" customFormat="false" ht="15" hidden="false" customHeight="false" outlineLevel="0" collapsed="false">
      <c r="A3417" s="0" t="s">
        <v>149</v>
      </c>
      <c r="B3417" s="0" t="n">
        <f aca="false">VALUE(LEFT(A3417,4))</f>
        <v>2023</v>
      </c>
      <c r="C3417" s="0" t="str">
        <f aca="false">"FY"&amp;IF(VALUE(MID(A3417,6,2))&gt;=4,VALUE(LEFT(A3417,4)),VALUE(LEFT(A3417,4))-1)&amp;"-"&amp;TEXT(MOD(IF(VALUE(MID(A3417,6,2))&gt;=4,VALUE(LEFT(A3417,4)),VALUE(LEFT(A3417,4))-1)+1,100),"00")</f>
        <v>FY2023-24</v>
      </c>
      <c r="D3417" s="0" t="s">
        <v>228</v>
      </c>
      <c r="E3417" s="0" t="s">
        <v>228</v>
      </c>
      <c r="F3417" s="0" t="str">
        <f aca="false">INDEX(Mapping!$B$2:$B$465,MATCH(E3417,Mapping!$A$2:$A$465,0))</f>
        <v>OTPC PALATANA</v>
      </c>
      <c r="G3417" s="0" t="str">
        <f aca="false">INDEX(Mapping!$C$2:$C$465,MATCH(E3417,Mapping!$A$2:$A$465,0))</f>
        <v>OTPC PALATANA</v>
      </c>
      <c r="H3417" s="2" t="n">
        <v>17.98</v>
      </c>
      <c r="I3417" s="3" t="n">
        <v>0.35</v>
      </c>
    </row>
    <row r="3418" customFormat="false" ht="15" hidden="false" customHeight="false" outlineLevel="0" collapsed="false">
      <c r="A3418" s="0" t="s">
        <v>149</v>
      </c>
      <c r="B3418" s="0" t="n">
        <f aca="false">VALUE(LEFT(A3418,4))</f>
        <v>2023</v>
      </c>
      <c r="C3418" s="0" t="str">
        <f aca="false">"FY"&amp;IF(VALUE(MID(A3418,6,2))&gt;=4,VALUE(LEFT(A3418,4)),VALUE(LEFT(A3418,4))-1)&amp;"-"&amp;TEXT(MOD(IF(VALUE(MID(A3418,6,2))&gt;=4,VALUE(LEFT(A3418,4)),VALUE(LEFT(A3418,4))-1)+1,100),"00")</f>
        <v>FY2023-24</v>
      </c>
      <c r="D3418" s="0" t="s">
        <v>128</v>
      </c>
      <c r="E3418" s="0" t="s">
        <v>128</v>
      </c>
      <c r="F3418" s="0" t="str">
        <f aca="false">INDEX(Mapping!$B$2:$B$465,MATCH(E3418,Mapping!$A$2:$A$465,0))</f>
        <v>AD HYDRO POWER</v>
      </c>
      <c r="G3418" s="0" t="str">
        <f aca="false">INDEX(Mapping!$C$2:$C$465,MATCH(E3418,Mapping!$A$2:$A$465,0))</f>
        <v>AD HYDRO POWER</v>
      </c>
      <c r="H3418" s="2" t="n">
        <v>16.6</v>
      </c>
      <c r="I3418" s="3" t="n">
        <v>0.32</v>
      </c>
    </row>
    <row r="3419" customFormat="false" ht="15" hidden="false" customHeight="false" outlineLevel="0" collapsed="false">
      <c r="A3419" s="0" t="s">
        <v>149</v>
      </c>
      <c r="B3419" s="0" t="n">
        <f aca="false">VALUE(LEFT(A3419,4))</f>
        <v>2023</v>
      </c>
      <c r="C3419" s="0" t="str">
        <f aca="false">"FY"&amp;IF(VALUE(MID(A3419,6,2))&gt;=4,VALUE(LEFT(A3419,4)),VALUE(LEFT(A3419,4))-1)&amp;"-"&amp;TEXT(MOD(IF(VALUE(MID(A3419,6,2))&gt;=4,VALUE(LEFT(A3419,4)),VALUE(LEFT(A3419,4))-1)+1,100),"00")</f>
        <v>FY2023-24</v>
      </c>
      <c r="D3419" s="0" t="s">
        <v>38</v>
      </c>
      <c r="E3419" s="0" t="s">
        <v>38</v>
      </c>
      <c r="F3419" s="0" t="str">
        <f aca="false">INDEX(Mapping!$B$2:$B$465,MATCH(E3419,Mapping!$A$2:$A$465,0))</f>
        <v>ANDHRA PRADESH</v>
      </c>
      <c r="G3419" s="0" t="str">
        <f aca="false">INDEX(Mapping!$C$2:$C$465,MATCH(E3419,Mapping!$A$2:$A$465,0))</f>
        <v>ANDHRA PRADESH</v>
      </c>
      <c r="H3419" s="2" t="n">
        <v>15.77</v>
      </c>
      <c r="I3419" s="3" t="n">
        <v>0.3</v>
      </c>
    </row>
    <row r="3420" customFormat="false" ht="15" hidden="false" customHeight="false" outlineLevel="0" collapsed="false">
      <c r="A3420" s="0" t="s">
        <v>149</v>
      </c>
      <c r="B3420" s="0" t="n">
        <f aca="false">VALUE(LEFT(A3420,4))</f>
        <v>2023</v>
      </c>
      <c r="C3420" s="0" t="str">
        <f aca="false">"FY"&amp;IF(VALUE(MID(A3420,6,2))&gt;=4,VALUE(LEFT(A3420,4)),VALUE(LEFT(A3420,4))-1)&amp;"-"&amp;TEXT(MOD(IF(VALUE(MID(A3420,6,2))&gt;=4,VALUE(LEFT(A3420,4)),VALUE(LEFT(A3420,4))-1)+1,100),"00")</f>
        <v>FY2023-24</v>
      </c>
      <c r="D3420" s="0" t="s">
        <v>35</v>
      </c>
      <c r="E3420" s="0" t="s">
        <v>35</v>
      </c>
      <c r="F3420" s="0" t="str">
        <f aca="false">INDEX(Mapping!$B$2:$B$465,MATCH(E3420,Mapping!$A$2:$A$465,0))</f>
        <v>TELANGANA</v>
      </c>
      <c r="G3420" s="0" t="str">
        <f aca="false">INDEX(Mapping!$C$2:$C$465,MATCH(E3420,Mapping!$A$2:$A$465,0))</f>
        <v>TELANGANA</v>
      </c>
      <c r="H3420" s="2" t="n">
        <v>11.51</v>
      </c>
      <c r="I3420" s="3" t="n">
        <v>0.22</v>
      </c>
    </row>
    <row r="3421" customFormat="false" ht="15" hidden="false" customHeight="false" outlineLevel="0" collapsed="false">
      <c r="A3421" s="0" t="s">
        <v>149</v>
      </c>
      <c r="B3421" s="0" t="n">
        <f aca="false">VALUE(LEFT(A3421,4))</f>
        <v>2023</v>
      </c>
      <c r="C3421" s="0" t="str">
        <f aca="false">"FY"&amp;IF(VALUE(MID(A3421,6,2))&gt;=4,VALUE(LEFT(A3421,4)),VALUE(LEFT(A3421,4))-1)&amp;"-"&amp;TEXT(MOD(IF(VALUE(MID(A3421,6,2))&gt;=4,VALUE(LEFT(A3421,4)),VALUE(LEFT(A3421,4))-1)+1,100),"00")</f>
        <v>FY2023-24</v>
      </c>
      <c r="D3421" s="0" t="s">
        <v>143</v>
      </c>
      <c r="E3421" s="0" t="s">
        <v>143</v>
      </c>
      <c r="F3421" s="0" t="str">
        <f aca="false">INDEX(Mapping!$B$2:$B$465,MATCH(E3421,Mapping!$A$2:$A$465,0))</f>
        <v>MARUTI CLEAN COAL &amp; POWER</v>
      </c>
      <c r="G3421" s="0" t="str">
        <f aca="false">INDEX(Mapping!$C$2:$C$465,MATCH(E3421,Mapping!$A$2:$A$465,0))</f>
        <v>MARUTI CLEAN COAL &amp; POWER</v>
      </c>
      <c r="H3421" s="2" t="n">
        <v>11.02</v>
      </c>
      <c r="I3421" s="3" t="n">
        <v>0.21</v>
      </c>
    </row>
    <row r="3422" customFormat="false" ht="15" hidden="false" customHeight="false" outlineLevel="0" collapsed="false">
      <c r="A3422" s="0" t="s">
        <v>149</v>
      </c>
      <c r="B3422" s="0" t="n">
        <f aca="false">VALUE(LEFT(A3422,4))</f>
        <v>2023</v>
      </c>
      <c r="C3422" s="0" t="str">
        <f aca="false">"FY"&amp;IF(VALUE(MID(A3422,6,2))&gt;=4,VALUE(LEFT(A3422,4)),VALUE(LEFT(A3422,4))-1)&amp;"-"&amp;TEXT(MOD(IF(VALUE(MID(A3422,6,2))&gt;=4,VALUE(LEFT(A3422,4)),VALUE(LEFT(A3422,4))-1)+1,100),"00")</f>
        <v>FY2023-24</v>
      </c>
      <c r="D3422" s="0" t="s">
        <v>154</v>
      </c>
      <c r="E3422" s="0" t="s">
        <v>154</v>
      </c>
      <c r="F3422" s="0" t="str">
        <f aca="false">INDEX(Mapping!$B$2:$B$465,MATCH(E3422,Mapping!$A$2:$A$465,0))</f>
        <v>DVC</v>
      </c>
      <c r="G3422" s="0" t="str">
        <f aca="false">INDEX(Mapping!$C$2:$C$465,MATCH(E3422,Mapping!$A$2:$A$465,0))</f>
        <v>DVC</v>
      </c>
      <c r="H3422" s="2" t="n">
        <v>9.42</v>
      </c>
      <c r="I3422" s="3" t="n">
        <v>0.18</v>
      </c>
    </row>
    <row r="3423" customFormat="false" ht="15" hidden="false" customHeight="false" outlineLevel="0" collapsed="false">
      <c r="A3423" s="0" t="s">
        <v>149</v>
      </c>
      <c r="B3423" s="0" t="n">
        <f aca="false">VALUE(LEFT(A3423,4))</f>
        <v>2023</v>
      </c>
      <c r="C3423" s="0" t="str">
        <f aca="false">"FY"&amp;IF(VALUE(MID(A3423,6,2))&gt;=4,VALUE(LEFT(A3423,4)),VALUE(LEFT(A3423,4))-1)&amp;"-"&amp;TEXT(MOD(IF(VALUE(MID(A3423,6,2))&gt;=4,VALUE(LEFT(A3423,4)),VALUE(LEFT(A3423,4))-1)+1,100),"00")</f>
        <v>FY2023-24</v>
      </c>
      <c r="D3423" s="0" t="s">
        <v>169</v>
      </c>
      <c r="E3423" s="0" t="s">
        <v>169</v>
      </c>
      <c r="F3423" s="0" t="str">
        <f aca="false">INDEX(Mapping!$B$2:$B$465,MATCH(E3423,Mapping!$A$2:$A$465,0))</f>
        <v>JHABUA POWER</v>
      </c>
      <c r="G3423" s="0" t="str">
        <f aca="false">INDEX(Mapping!$C$2:$C$465,MATCH(E3423,Mapping!$A$2:$A$465,0))</f>
        <v>JHABUA POWER</v>
      </c>
      <c r="H3423" s="2" t="n">
        <v>9.03</v>
      </c>
      <c r="I3423" s="3" t="n">
        <v>0.17</v>
      </c>
    </row>
    <row r="3424" customFormat="false" ht="15" hidden="false" customHeight="false" outlineLevel="0" collapsed="false">
      <c r="A3424" s="0" t="s">
        <v>149</v>
      </c>
      <c r="B3424" s="0" t="n">
        <f aca="false">VALUE(LEFT(A3424,4))</f>
        <v>2023</v>
      </c>
      <c r="C3424" s="0" t="str">
        <f aca="false">"FY"&amp;IF(VALUE(MID(A3424,6,2))&gt;=4,VALUE(LEFT(A3424,4)),VALUE(LEFT(A3424,4))-1)&amp;"-"&amp;TEXT(MOD(IF(VALUE(MID(A3424,6,2))&gt;=4,VALUE(LEFT(A3424,4)),VALUE(LEFT(A3424,4))-1)+1,100),"00")</f>
        <v>FY2023-24</v>
      </c>
      <c r="D3424" s="0" t="s">
        <v>142</v>
      </c>
      <c r="E3424" s="0" t="s">
        <v>142</v>
      </c>
      <c r="F3424" s="0" t="str">
        <f aca="false">INDEX(Mapping!$B$2:$B$465,MATCH(E3424,Mapping!$A$2:$A$465,0))</f>
        <v>SAINJ HEP</v>
      </c>
      <c r="G3424" s="0" t="str">
        <f aca="false">INDEX(Mapping!$C$2:$C$465,MATCH(E3424,Mapping!$A$2:$A$465,0))</f>
        <v>SAINJ HEP</v>
      </c>
      <c r="H3424" s="2" t="n">
        <v>8.61</v>
      </c>
      <c r="I3424" s="3" t="n">
        <v>0.17</v>
      </c>
    </row>
    <row r="3425" customFormat="false" ht="15" hidden="false" customHeight="false" outlineLevel="0" collapsed="false">
      <c r="A3425" s="0" t="s">
        <v>149</v>
      </c>
      <c r="B3425" s="0" t="n">
        <f aca="false">VALUE(LEFT(A3425,4))</f>
        <v>2023</v>
      </c>
      <c r="C3425" s="0" t="str">
        <f aca="false">"FY"&amp;IF(VALUE(MID(A3425,6,2))&gt;=4,VALUE(LEFT(A3425,4)),VALUE(LEFT(A3425,4))-1)&amp;"-"&amp;TEXT(MOD(IF(VALUE(MID(A3425,6,2))&gt;=4,VALUE(LEFT(A3425,4)),VALUE(LEFT(A3425,4))-1)+1,100),"00")</f>
        <v>FY2023-24</v>
      </c>
      <c r="D3425" s="0" t="s">
        <v>651</v>
      </c>
      <c r="E3425" s="0" t="s">
        <v>111</v>
      </c>
      <c r="F3425" s="0" t="str">
        <f aca="false">INDEX(Mapping!$B$2:$B$465,MATCH(E3425,Mapping!$A$2:$A$465,0))</f>
        <v>DRUK GREEN POWER (BHUTAN)</v>
      </c>
      <c r="G3425" s="0" t="str">
        <f aca="false">INDEX(Mapping!$C$2:$C$465,MATCH(E3425,Mapping!$A$2:$A$465,0))</f>
        <v>DRUK GREEN POWER (BHUTAN)</v>
      </c>
      <c r="H3425" s="2" t="n">
        <v>8.43</v>
      </c>
      <c r="I3425" s="3" t="n">
        <v>0.16</v>
      </c>
    </row>
    <row r="3426" customFormat="false" ht="15" hidden="false" customHeight="false" outlineLevel="0" collapsed="false">
      <c r="A3426" s="0" t="s">
        <v>149</v>
      </c>
      <c r="B3426" s="0" t="n">
        <f aca="false">VALUE(LEFT(A3426,4))</f>
        <v>2023</v>
      </c>
      <c r="C3426" s="0" t="str">
        <f aca="false">"FY"&amp;IF(VALUE(MID(A3426,6,2))&gt;=4,VALUE(LEFT(A3426,4)),VALUE(LEFT(A3426,4))-1)&amp;"-"&amp;TEXT(MOD(IF(VALUE(MID(A3426,6,2))&gt;=4,VALUE(LEFT(A3426,4)),VALUE(LEFT(A3426,4))-1)+1,100),"00")</f>
        <v>FY2023-24</v>
      </c>
      <c r="D3426" s="0" t="s">
        <v>121</v>
      </c>
      <c r="E3426" s="0" t="s">
        <v>121</v>
      </c>
      <c r="F3426" s="0" t="str">
        <f aca="false">INDEX(Mapping!$B$2:$B$465,MATCH(E3426,Mapping!$A$2:$A$465,0))</f>
        <v>MEGHALAYA</v>
      </c>
      <c r="G3426" s="0" t="str">
        <f aca="false">INDEX(Mapping!$C$2:$C$465,MATCH(E3426,Mapping!$A$2:$A$465,0))</f>
        <v>MEGHALAYA</v>
      </c>
      <c r="H3426" s="2" t="n">
        <v>8.18</v>
      </c>
      <c r="I3426" s="3" t="n">
        <v>0.16</v>
      </c>
    </row>
    <row r="3427" customFormat="false" ht="15" hidden="false" customHeight="false" outlineLevel="0" collapsed="false">
      <c r="A3427" s="0" t="s">
        <v>149</v>
      </c>
      <c r="B3427" s="0" t="n">
        <f aca="false">VALUE(LEFT(A3427,4))</f>
        <v>2023</v>
      </c>
      <c r="C3427" s="0" t="str">
        <f aca="false">"FY"&amp;IF(VALUE(MID(A3427,6,2))&gt;=4,VALUE(LEFT(A3427,4)),VALUE(LEFT(A3427,4))-1)&amp;"-"&amp;TEXT(MOD(IF(VALUE(MID(A3427,6,2))&gt;=4,VALUE(LEFT(A3427,4)),VALUE(LEFT(A3427,4))-1)+1,100),"00")</f>
        <v>FY2023-24</v>
      </c>
      <c r="D3427" s="0" t="s">
        <v>230</v>
      </c>
      <c r="E3427" s="0" t="s">
        <v>230</v>
      </c>
      <c r="F3427" s="0" t="str">
        <f aca="false">INDEX(Mapping!$B$2:$B$465,MATCH(E3427,Mapping!$A$2:$A$465,0))</f>
        <v>ADANI_WIND</v>
      </c>
      <c r="G3427" s="0" t="str">
        <f aca="false">INDEX(Mapping!$C$2:$C$465,MATCH(E3427,Mapping!$A$2:$A$465,0))</f>
        <v>ADANI GREEN ENERGY (ALL SPVs)</v>
      </c>
      <c r="H3427" s="2" t="n">
        <v>6.33</v>
      </c>
      <c r="I3427" s="3" t="n">
        <v>0.12</v>
      </c>
    </row>
    <row r="3428" customFormat="false" ht="15" hidden="false" customHeight="false" outlineLevel="0" collapsed="false">
      <c r="A3428" s="0" t="s">
        <v>149</v>
      </c>
      <c r="B3428" s="0" t="n">
        <f aca="false">VALUE(LEFT(A3428,4))</f>
        <v>2023</v>
      </c>
      <c r="C3428" s="0" t="str">
        <f aca="false">"FY"&amp;IF(VALUE(MID(A3428,6,2))&gt;=4,VALUE(LEFT(A3428,4)),VALUE(LEFT(A3428,4))-1)&amp;"-"&amp;TEXT(MOD(IF(VALUE(MID(A3428,6,2))&gt;=4,VALUE(LEFT(A3428,4)),VALUE(LEFT(A3428,4))-1)+1,100),"00")</f>
        <v>FY2023-24</v>
      </c>
      <c r="D3428" s="0" t="s">
        <v>253</v>
      </c>
      <c r="E3428" s="0" t="s">
        <v>253</v>
      </c>
      <c r="F3428" s="0" t="str">
        <f aca="false">INDEX(Mapping!$B$2:$B$465,MATCH(E3428,Mapping!$A$2:$A$465,0))</f>
        <v>NAGALAND</v>
      </c>
      <c r="G3428" s="0" t="str">
        <f aca="false">INDEX(Mapping!$C$2:$C$465,MATCH(E3428,Mapping!$A$2:$A$465,0))</f>
        <v>NAGALAND</v>
      </c>
      <c r="H3428" s="2" t="n">
        <v>6.08</v>
      </c>
      <c r="I3428" s="3" t="n">
        <v>0.12</v>
      </c>
    </row>
    <row r="3429" customFormat="false" ht="15" hidden="false" customHeight="false" outlineLevel="0" collapsed="false">
      <c r="A3429" s="0" t="s">
        <v>149</v>
      </c>
      <c r="B3429" s="0" t="n">
        <f aca="false">VALUE(LEFT(A3429,4))</f>
        <v>2023</v>
      </c>
      <c r="C3429" s="0" t="str">
        <f aca="false">"FY"&amp;IF(VALUE(MID(A3429,6,2))&gt;=4,VALUE(LEFT(A3429,4)),VALUE(LEFT(A3429,4))-1)&amp;"-"&amp;TEXT(MOD(IF(VALUE(MID(A3429,6,2))&gt;=4,VALUE(LEFT(A3429,4)),VALUE(LEFT(A3429,4))-1)+1,100),"00")</f>
        <v>FY2023-24</v>
      </c>
      <c r="D3429" s="0" t="s">
        <v>402</v>
      </c>
      <c r="E3429" s="0" t="s">
        <v>402</v>
      </c>
      <c r="F3429" s="0" t="str">
        <f aca="false">INDEX(Mapping!$B$2:$B$465,MATCH(E3429,Mapping!$A$2:$A$465,0))</f>
        <v>DRUK GREEN POWER (BHUTAN)</v>
      </c>
      <c r="G3429" s="0" t="str">
        <f aca="false">INDEX(Mapping!$C$2:$C$465,MATCH(E3429,Mapping!$A$2:$A$465,0))</f>
        <v>DRUK GREEN POWER (BHUTAN)</v>
      </c>
      <c r="H3429" s="2" t="n">
        <v>5.99</v>
      </c>
      <c r="I3429" s="3" t="n">
        <v>0.12</v>
      </c>
    </row>
    <row r="3430" customFormat="false" ht="15" hidden="false" customHeight="false" outlineLevel="0" collapsed="false">
      <c r="A3430" s="0" t="s">
        <v>149</v>
      </c>
      <c r="B3430" s="0" t="n">
        <f aca="false">VALUE(LEFT(A3430,4))</f>
        <v>2023</v>
      </c>
      <c r="C3430" s="0" t="str">
        <f aca="false">"FY"&amp;IF(VALUE(MID(A3430,6,2))&gt;=4,VALUE(LEFT(A3430,4)),VALUE(LEFT(A3430,4))-1)&amp;"-"&amp;TEXT(MOD(IF(VALUE(MID(A3430,6,2))&gt;=4,VALUE(LEFT(A3430,4)),VALUE(LEFT(A3430,4))-1)+1,100),"00")</f>
        <v>FY2023-24</v>
      </c>
      <c r="D3430" s="0" t="s">
        <v>319</v>
      </c>
      <c r="E3430" s="0" t="s">
        <v>319</v>
      </c>
      <c r="F3430" s="0" t="str">
        <f aca="false">INDEX(Mapping!$B$2:$B$465,MATCH(E3430,Mapping!$A$2:$A$465,0))</f>
        <v>SORANG HEP</v>
      </c>
      <c r="G3430" s="0" t="str">
        <f aca="false">INDEX(Mapping!$C$2:$C$465,MATCH(E3430,Mapping!$A$2:$A$465,0))</f>
        <v>SORANG HEP</v>
      </c>
      <c r="H3430" s="2" t="n">
        <v>5.92</v>
      </c>
      <c r="I3430" s="3" t="n">
        <v>0.11</v>
      </c>
    </row>
    <row r="3431" customFormat="false" ht="15" hidden="false" customHeight="false" outlineLevel="0" collapsed="false">
      <c r="A3431" s="0" t="s">
        <v>149</v>
      </c>
      <c r="B3431" s="0" t="n">
        <f aca="false">VALUE(LEFT(A3431,4))</f>
        <v>2023</v>
      </c>
      <c r="C3431" s="0" t="str">
        <f aca="false">"FY"&amp;IF(VALUE(MID(A3431,6,2))&gt;=4,VALUE(LEFT(A3431,4)),VALUE(LEFT(A3431,4))-1)&amp;"-"&amp;TEXT(MOD(IF(VALUE(MID(A3431,6,2))&gt;=4,VALUE(LEFT(A3431,4)),VALUE(LEFT(A3431,4))-1)+1,100),"00")</f>
        <v>FY2023-24</v>
      </c>
      <c r="D3431" s="0" t="s">
        <v>116</v>
      </c>
      <c r="E3431" s="0" t="s">
        <v>116</v>
      </c>
      <c r="F3431" s="0" t="str">
        <f aca="false">INDEX(Mapping!$B$2:$B$465,MATCH(E3431,Mapping!$A$2:$A$465,0))</f>
        <v>RKM POWERGEN</v>
      </c>
      <c r="G3431" s="0" t="str">
        <f aca="false">INDEX(Mapping!$C$2:$C$465,MATCH(E3431,Mapping!$A$2:$A$465,0))</f>
        <v>RKM POWERGEN</v>
      </c>
      <c r="H3431" s="2" t="n">
        <v>5.9</v>
      </c>
      <c r="I3431" s="3" t="n">
        <v>0.11</v>
      </c>
    </row>
    <row r="3432" customFormat="false" ht="15" hidden="false" customHeight="false" outlineLevel="0" collapsed="false">
      <c r="A3432" s="0" t="s">
        <v>149</v>
      </c>
      <c r="B3432" s="0" t="n">
        <f aca="false">VALUE(LEFT(A3432,4))</f>
        <v>2023</v>
      </c>
      <c r="C3432" s="0" t="str">
        <f aca="false">"FY"&amp;IF(VALUE(MID(A3432,6,2))&gt;=4,VALUE(LEFT(A3432,4)),VALUE(LEFT(A3432,4))-1)&amp;"-"&amp;TEXT(MOD(IF(VALUE(MID(A3432,6,2))&gt;=4,VALUE(LEFT(A3432,4)),VALUE(LEFT(A3432,4))-1)+1,100),"00")</f>
        <v>FY2023-24</v>
      </c>
      <c r="D3432" s="0" t="s">
        <v>176</v>
      </c>
      <c r="E3432" s="0" t="s">
        <v>176</v>
      </c>
      <c r="F3432" s="0" t="str">
        <f aca="false">INDEX(Mapping!$B$2:$B$465,MATCH(E3432,Mapping!$A$2:$A$465,0))</f>
        <v>SIKKIM</v>
      </c>
      <c r="G3432" s="0" t="str">
        <f aca="false">INDEX(Mapping!$C$2:$C$465,MATCH(E3432,Mapping!$A$2:$A$465,0))</f>
        <v>SIKKIM</v>
      </c>
      <c r="H3432" s="2" t="n">
        <v>5.47</v>
      </c>
      <c r="I3432" s="3" t="n">
        <v>0.11</v>
      </c>
    </row>
    <row r="3433" customFormat="false" ht="15" hidden="false" customHeight="false" outlineLevel="0" collapsed="false">
      <c r="A3433" s="0" t="s">
        <v>149</v>
      </c>
      <c r="B3433" s="0" t="n">
        <f aca="false">VALUE(LEFT(A3433,4))</f>
        <v>2023</v>
      </c>
      <c r="C3433" s="0" t="str">
        <f aca="false">"FY"&amp;IF(VALUE(MID(A3433,6,2))&gt;=4,VALUE(LEFT(A3433,4)),VALUE(LEFT(A3433,4))-1)&amp;"-"&amp;TEXT(MOD(IF(VALUE(MID(A3433,6,2))&gt;=4,VALUE(LEFT(A3433,4)),VALUE(LEFT(A3433,4))-1)+1,100),"00")</f>
        <v>FY2023-24</v>
      </c>
      <c r="D3433" s="0" t="s">
        <v>56</v>
      </c>
      <c r="E3433" s="0" t="s">
        <v>56</v>
      </c>
      <c r="F3433" s="0" t="str">
        <f aca="false">INDEX(Mapping!$B$2:$B$465,MATCH(E3433,Mapping!$A$2:$A$465,0))</f>
        <v>UTTARAKHAND</v>
      </c>
      <c r="G3433" s="0" t="str">
        <f aca="false">INDEX(Mapping!$C$2:$C$465,MATCH(E3433,Mapping!$A$2:$A$465,0))</f>
        <v>UTTARAKHAND</v>
      </c>
      <c r="H3433" s="2" t="n">
        <v>4.98</v>
      </c>
      <c r="I3433" s="3" t="n">
        <v>0.1</v>
      </c>
    </row>
    <row r="3434" customFormat="false" ht="15" hidden="false" customHeight="false" outlineLevel="0" collapsed="false">
      <c r="A3434" s="0" t="s">
        <v>149</v>
      </c>
      <c r="B3434" s="0" t="n">
        <f aca="false">VALUE(LEFT(A3434,4))</f>
        <v>2023</v>
      </c>
      <c r="C3434" s="0" t="str">
        <f aca="false">"FY"&amp;IF(VALUE(MID(A3434,6,2))&gt;=4,VALUE(LEFT(A3434,4)),VALUE(LEFT(A3434,4))-1)&amp;"-"&amp;TEXT(MOD(IF(VALUE(MID(A3434,6,2))&gt;=4,VALUE(LEFT(A3434,4)),VALUE(LEFT(A3434,4))-1)+1,100),"00")</f>
        <v>FY2023-24</v>
      </c>
      <c r="D3434" s="0" t="s">
        <v>193</v>
      </c>
      <c r="E3434" s="0" t="s">
        <v>193</v>
      </c>
      <c r="F3434" s="0" t="str">
        <f aca="false">INDEX(Mapping!$B$2:$B$465,MATCH(E3434,Mapping!$A$2:$A$465,0))</f>
        <v>MIZORAM</v>
      </c>
      <c r="G3434" s="0" t="str">
        <f aca="false">INDEX(Mapping!$C$2:$C$465,MATCH(E3434,Mapping!$A$2:$A$465,0))</f>
        <v>MIZORAM</v>
      </c>
      <c r="H3434" s="2" t="n">
        <v>4.62</v>
      </c>
      <c r="I3434" s="3" t="n">
        <v>0.09</v>
      </c>
    </row>
    <row r="3435" customFormat="false" ht="15" hidden="false" customHeight="false" outlineLevel="0" collapsed="false">
      <c r="A3435" s="0" t="s">
        <v>149</v>
      </c>
      <c r="B3435" s="0" t="n">
        <f aca="false">VALUE(LEFT(A3435,4))</f>
        <v>2023</v>
      </c>
      <c r="C3435" s="0" t="str">
        <f aca="false">"FY"&amp;IF(VALUE(MID(A3435,6,2))&gt;=4,VALUE(LEFT(A3435,4)),VALUE(LEFT(A3435,4))-1)&amp;"-"&amp;TEXT(MOD(IF(VALUE(MID(A3435,6,2))&gt;=4,VALUE(LEFT(A3435,4)),VALUE(LEFT(A3435,4))-1)+1,100),"00")</f>
        <v>FY2023-24</v>
      </c>
      <c r="D3435" s="0" t="s">
        <v>235</v>
      </c>
      <c r="E3435" s="0" t="s">
        <v>235</v>
      </c>
      <c r="F3435" s="0" t="str">
        <f aca="false">INDEX(Mapping!$B$2:$B$465,MATCH(E3435,Mapping!$A$2:$A$465,0))</f>
        <v>ITPCL (IL&amp;FS TAMIL NADU)</v>
      </c>
      <c r="G3435" s="0" t="str">
        <f aca="false">INDEX(Mapping!$C$2:$C$465,MATCH(E3435,Mapping!$A$2:$A$465,0))</f>
        <v>ITPCL (IL&amp;FS TAMIL NADU)</v>
      </c>
      <c r="H3435" s="2" t="n">
        <v>3.62</v>
      </c>
      <c r="I3435" s="3" t="n">
        <v>0.07</v>
      </c>
    </row>
    <row r="3436" customFormat="false" ht="15" hidden="false" customHeight="false" outlineLevel="0" collapsed="false">
      <c r="A3436" s="0" t="s">
        <v>149</v>
      </c>
      <c r="B3436" s="0" t="n">
        <f aca="false">VALUE(LEFT(A3436,4))</f>
        <v>2023</v>
      </c>
      <c r="C3436" s="0" t="str">
        <f aca="false">"FY"&amp;IF(VALUE(MID(A3436,6,2))&gt;=4,VALUE(LEFT(A3436,4)),VALUE(LEFT(A3436,4))-1)&amp;"-"&amp;TEXT(MOD(IF(VALUE(MID(A3436,6,2))&gt;=4,VALUE(LEFT(A3436,4)),VALUE(LEFT(A3436,4))-1)+1,100),"00")</f>
        <v>FY2023-24</v>
      </c>
      <c r="D3436" s="0" t="s">
        <v>486</v>
      </c>
      <c r="E3436" s="0" t="s">
        <v>486</v>
      </c>
      <c r="F3436" s="0" t="str">
        <f aca="false">INDEX(Mapping!$B$2:$B$465,MATCH(E3436,Mapping!$A$2:$A$465,0))</f>
        <v>NHPC STATIONS</v>
      </c>
      <c r="G3436" s="0" t="str">
        <f aca="false">INDEX(Mapping!$C$2:$C$465,MATCH(E3436,Mapping!$A$2:$A$465,0))</f>
        <v>NHPC</v>
      </c>
      <c r="H3436" s="2" t="n">
        <v>3.5</v>
      </c>
      <c r="I3436" s="3" t="n">
        <v>0.07</v>
      </c>
    </row>
    <row r="3437" customFormat="false" ht="15" hidden="false" customHeight="false" outlineLevel="0" collapsed="false">
      <c r="A3437" s="0" t="s">
        <v>149</v>
      </c>
      <c r="B3437" s="0" t="n">
        <f aca="false">VALUE(LEFT(A3437,4))</f>
        <v>2023</v>
      </c>
      <c r="C3437" s="0" t="str">
        <f aca="false">"FY"&amp;IF(VALUE(MID(A3437,6,2))&gt;=4,VALUE(LEFT(A3437,4)),VALUE(LEFT(A3437,4))-1)&amp;"-"&amp;TEXT(MOD(IF(VALUE(MID(A3437,6,2))&gt;=4,VALUE(LEFT(A3437,4)),VALUE(LEFT(A3437,4))-1)+1,100),"00")</f>
        <v>FY2023-24</v>
      </c>
      <c r="D3437" s="0" t="s">
        <v>71</v>
      </c>
      <c r="E3437" s="0" t="s">
        <v>71</v>
      </c>
      <c r="F3437" s="0" t="str">
        <f aca="false">INDEX(Mapping!$B$2:$B$465,MATCH(E3437,Mapping!$A$2:$A$465,0))</f>
        <v>KERALA</v>
      </c>
      <c r="G3437" s="0" t="str">
        <f aca="false">INDEX(Mapping!$C$2:$C$465,MATCH(E3437,Mapping!$A$2:$A$465,0))</f>
        <v>KERALA</v>
      </c>
      <c r="H3437" s="2" t="n">
        <v>3.27</v>
      </c>
      <c r="I3437" s="3" t="n">
        <v>0.06</v>
      </c>
    </row>
    <row r="3438" customFormat="false" ht="15" hidden="false" customHeight="false" outlineLevel="0" collapsed="false">
      <c r="A3438" s="0" t="s">
        <v>149</v>
      </c>
      <c r="B3438" s="0" t="n">
        <f aca="false">VALUE(LEFT(A3438,4))</f>
        <v>2023</v>
      </c>
      <c r="C3438" s="0" t="str">
        <f aca="false">"FY"&amp;IF(VALUE(MID(A3438,6,2))&gt;=4,VALUE(LEFT(A3438,4)),VALUE(LEFT(A3438,4))-1)&amp;"-"&amp;TEXT(MOD(IF(VALUE(MID(A3438,6,2))&gt;=4,VALUE(LEFT(A3438,4)),VALUE(LEFT(A3438,4))-1)+1,100),"00")</f>
        <v>FY2023-24</v>
      </c>
      <c r="D3438" s="0" t="s">
        <v>315</v>
      </c>
      <c r="E3438" s="0" t="s">
        <v>315</v>
      </c>
      <c r="F3438" s="0" t="str">
        <f aca="false">INDEX(Mapping!$B$2:$B$465,MATCH(E3438,Mapping!$A$2:$A$465,0))</f>
        <v>DHARIWAL INFRASTRUCTURE</v>
      </c>
      <c r="G3438" s="0" t="str">
        <f aca="false">INDEX(Mapping!$C$2:$C$465,MATCH(E3438,Mapping!$A$2:$A$465,0))</f>
        <v>DHARIWAL INFRASTRUCTURE</v>
      </c>
      <c r="H3438" s="2" t="n">
        <v>3.23</v>
      </c>
      <c r="I3438" s="3" t="n">
        <v>0.06</v>
      </c>
    </row>
    <row r="3439" customFormat="false" ht="15" hidden="false" customHeight="false" outlineLevel="0" collapsed="false">
      <c r="A3439" s="0" t="s">
        <v>149</v>
      </c>
      <c r="B3439" s="0" t="n">
        <f aca="false">VALUE(LEFT(A3439,4))</f>
        <v>2023</v>
      </c>
      <c r="C3439" s="0" t="str">
        <f aca="false">"FY"&amp;IF(VALUE(MID(A3439,6,2))&gt;=4,VALUE(LEFT(A3439,4)),VALUE(LEFT(A3439,4))-1)&amp;"-"&amp;TEXT(MOD(IF(VALUE(MID(A3439,6,2))&gt;=4,VALUE(LEFT(A3439,4)),VALUE(LEFT(A3439,4))-1)+1,100),"00")</f>
        <v>FY2023-24</v>
      </c>
      <c r="D3439" s="0" t="s">
        <v>159</v>
      </c>
      <c r="E3439" s="0" t="s">
        <v>159</v>
      </c>
      <c r="F3439" s="0" t="str">
        <f aca="false">INDEX(Mapping!$B$2:$B$465,MATCH(E3439,Mapping!$A$2:$A$465,0))</f>
        <v>GMR WARORA (EX-EMCO)</v>
      </c>
      <c r="G3439" s="0" t="str">
        <f aca="false">INDEX(Mapping!$C$2:$C$465,MATCH(E3439,Mapping!$A$2:$A$465,0))</f>
        <v>GMR ENERGY</v>
      </c>
      <c r="H3439" s="2" t="n">
        <v>3.17</v>
      </c>
      <c r="I3439" s="3" t="n">
        <v>0.06</v>
      </c>
    </row>
    <row r="3440" customFormat="false" ht="15" hidden="false" customHeight="false" outlineLevel="0" collapsed="false">
      <c r="A3440" s="0" t="s">
        <v>149</v>
      </c>
      <c r="B3440" s="0" t="n">
        <f aca="false">VALUE(LEFT(A3440,4))</f>
        <v>2023</v>
      </c>
      <c r="C3440" s="0" t="str">
        <f aca="false">"FY"&amp;IF(VALUE(MID(A3440,6,2))&gt;=4,VALUE(LEFT(A3440,4)),VALUE(LEFT(A3440,4))-1)&amp;"-"&amp;TEXT(MOD(IF(VALUE(MID(A3440,6,2))&gt;=4,VALUE(LEFT(A3440,4)),VALUE(LEFT(A3440,4))-1)+1,100),"00")</f>
        <v>FY2023-24</v>
      </c>
      <c r="D3440" s="0" t="s">
        <v>211</v>
      </c>
      <c r="E3440" s="0" t="s">
        <v>211</v>
      </c>
      <c r="F3440" s="0" t="str">
        <f aca="false">INDEX(Mapping!$B$2:$B$465,MATCH(E3440,Mapping!$A$2:$A$465,0))</f>
        <v>SINGOLI BHATWARI HEP</v>
      </c>
      <c r="G3440" s="0" t="str">
        <f aca="false">INDEX(Mapping!$C$2:$C$465,MATCH(E3440,Mapping!$A$2:$A$465,0))</f>
        <v>SINGOLI BHATWARI HEP</v>
      </c>
      <c r="H3440" s="2" t="n">
        <v>2.53</v>
      </c>
      <c r="I3440" s="3" t="n">
        <v>0.05</v>
      </c>
    </row>
    <row r="3441" customFormat="false" ht="15" hidden="false" customHeight="false" outlineLevel="0" collapsed="false">
      <c r="A3441" s="0" t="s">
        <v>149</v>
      </c>
      <c r="B3441" s="0" t="n">
        <f aca="false">VALUE(LEFT(A3441,4))</f>
        <v>2023</v>
      </c>
      <c r="C3441" s="0" t="str">
        <f aca="false">"FY"&amp;IF(VALUE(MID(A3441,6,2))&gt;=4,VALUE(LEFT(A3441,4)),VALUE(LEFT(A3441,4))-1)&amp;"-"&amp;TEXT(MOD(IF(VALUE(MID(A3441,6,2))&gt;=4,VALUE(LEFT(A3441,4)),VALUE(LEFT(A3441,4))-1)+1,100),"00")</f>
        <v>FY2023-24</v>
      </c>
      <c r="D3441" s="0" t="s">
        <v>119</v>
      </c>
      <c r="E3441" s="0" t="s">
        <v>119</v>
      </c>
      <c r="F3441" s="0" t="str">
        <f aca="false">INDEX(Mapping!$B$2:$B$465,MATCH(E3441,Mapping!$A$2:$A$465,0))</f>
        <v>GOA</v>
      </c>
      <c r="G3441" s="0" t="str">
        <f aca="false">INDEX(Mapping!$C$2:$C$465,MATCH(E3441,Mapping!$A$2:$A$465,0))</f>
        <v>GOA</v>
      </c>
      <c r="H3441" s="2" t="n">
        <v>2.24</v>
      </c>
      <c r="I3441" s="3" t="n">
        <v>0.04</v>
      </c>
    </row>
    <row r="3442" customFormat="false" ht="15" hidden="false" customHeight="false" outlineLevel="0" collapsed="false">
      <c r="A3442" s="0" t="s">
        <v>149</v>
      </c>
      <c r="B3442" s="0" t="n">
        <f aca="false">VALUE(LEFT(A3442,4))</f>
        <v>2023</v>
      </c>
      <c r="C3442" s="0" t="str">
        <f aca="false">"FY"&amp;IF(VALUE(MID(A3442,6,2))&gt;=4,VALUE(LEFT(A3442,4)),VALUE(LEFT(A3442,4))-1)&amp;"-"&amp;TEXT(MOD(IF(VALUE(MID(A3442,6,2))&gt;=4,VALUE(LEFT(A3442,4)),VALUE(LEFT(A3442,4))-1)+1,100),"00")</f>
        <v>FY2023-24</v>
      </c>
      <c r="D3442" s="0" t="s">
        <v>265</v>
      </c>
      <c r="E3442" s="0" t="s">
        <v>265</v>
      </c>
      <c r="F3442" s="0" t="str">
        <f aca="false">INDEX(Mapping!$B$2:$B$465,MATCH(E3442,Mapping!$A$2:$A$465,0))</f>
        <v>NTPC STATIONS</v>
      </c>
      <c r="G3442" s="0" t="str">
        <f aca="false">INDEX(Mapping!$C$2:$C$465,MATCH(E3442,Mapping!$A$2:$A$465,0))</f>
        <v>NTPC GROUP</v>
      </c>
      <c r="H3442" s="2" t="n">
        <v>2.24</v>
      </c>
      <c r="I3442" s="3" t="n">
        <v>0.04</v>
      </c>
    </row>
    <row r="3443" customFormat="false" ht="15" hidden="false" customHeight="false" outlineLevel="0" collapsed="false">
      <c r="A3443" s="0" t="s">
        <v>149</v>
      </c>
      <c r="B3443" s="0" t="n">
        <f aca="false">VALUE(LEFT(A3443,4))</f>
        <v>2023</v>
      </c>
      <c r="C3443" s="0" t="str">
        <f aca="false">"FY"&amp;IF(VALUE(MID(A3443,6,2))&gt;=4,VALUE(LEFT(A3443,4)),VALUE(LEFT(A3443,4))-1)&amp;"-"&amp;TEXT(MOD(IF(VALUE(MID(A3443,6,2))&gt;=4,VALUE(LEFT(A3443,4)),VALUE(LEFT(A3443,4))-1)+1,100),"00")</f>
        <v>FY2023-24</v>
      </c>
      <c r="D3443" s="0" t="s">
        <v>291</v>
      </c>
      <c r="E3443" s="0" t="s">
        <v>291</v>
      </c>
      <c r="F3443" s="0" t="str">
        <f aca="false">INDEX(Mapping!$B$2:$B$465,MATCH(E3443,Mapping!$A$2:$A$465,0))</f>
        <v>MANIPUR</v>
      </c>
      <c r="G3443" s="0" t="str">
        <f aca="false">INDEX(Mapping!$C$2:$C$465,MATCH(E3443,Mapping!$A$2:$A$465,0))</f>
        <v>MANIPUR</v>
      </c>
      <c r="H3443" s="2" t="n">
        <v>2.13</v>
      </c>
      <c r="I3443" s="3" t="n">
        <v>0.04</v>
      </c>
    </row>
    <row r="3444" customFormat="false" ht="15" hidden="false" customHeight="false" outlineLevel="0" collapsed="false">
      <c r="A3444" s="0" t="s">
        <v>149</v>
      </c>
      <c r="B3444" s="0" t="n">
        <f aca="false">VALUE(LEFT(A3444,4))</f>
        <v>2023</v>
      </c>
      <c r="C3444" s="0" t="str">
        <f aca="false">"FY"&amp;IF(VALUE(MID(A3444,6,2))&gt;=4,VALUE(LEFT(A3444,4)),VALUE(LEFT(A3444,4))-1)&amp;"-"&amp;TEXT(MOD(IF(VALUE(MID(A3444,6,2))&gt;=4,VALUE(LEFT(A3444,4)),VALUE(LEFT(A3444,4))-1)+1,100),"00")</f>
        <v>FY2023-24</v>
      </c>
      <c r="D3444" s="0" t="s">
        <v>243</v>
      </c>
      <c r="E3444" s="0" t="s">
        <v>243</v>
      </c>
      <c r="F3444" s="0" t="str">
        <f aca="false">INDEX(Mapping!$B$2:$B$465,MATCH(E3444,Mapping!$A$2:$A$465,0))</f>
        <v>ADANI SOLAR ENERGY JAISALMER TWO</v>
      </c>
      <c r="G3444" s="0" t="str">
        <f aca="false">INDEX(Mapping!$C$2:$C$465,MATCH(E3444,Mapping!$A$2:$A$465,0))</f>
        <v>ADANI GREEN ENERGY (ALL SPVs)</v>
      </c>
      <c r="H3444" s="2" t="n">
        <v>1.89</v>
      </c>
      <c r="I3444" s="3" t="n">
        <v>0.04</v>
      </c>
    </row>
    <row r="3445" customFormat="false" ht="15" hidden="false" customHeight="false" outlineLevel="0" collapsed="false">
      <c r="A3445" s="0" t="s">
        <v>149</v>
      </c>
      <c r="B3445" s="0" t="n">
        <f aca="false">VALUE(LEFT(A3445,4))</f>
        <v>2023</v>
      </c>
      <c r="C3445" s="0" t="str">
        <f aca="false">"FY"&amp;IF(VALUE(MID(A3445,6,2))&gt;=4,VALUE(LEFT(A3445,4)),VALUE(LEFT(A3445,4))-1)&amp;"-"&amp;TEXT(MOD(IF(VALUE(MID(A3445,6,2))&gt;=4,VALUE(LEFT(A3445,4)),VALUE(LEFT(A3445,4))-1)+1,100),"00")</f>
        <v>FY2023-24</v>
      </c>
      <c r="D3445" s="0" t="s">
        <v>297</v>
      </c>
      <c r="E3445" s="0" t="s">
        <v>297</v>
      </c>
      <c r="F3445" s="0" t="str">
        <f aca="false">INDEX(Mapping!$B$2:$B$465,MATCH(E3445,Mapping!$A$2:$A$465,0))</f>
        <v>NPGC NABINAGAR</v>
      </c>
      <c r="G3445" s="0" t="str">
        <f aca="false">INDEX(Mapping!$C$2:$C$465,MATCH(E3445,Mapping!$A$2:$A$465,0))</f>
        <v>NTPC GROUP</v>
      </c>
      <c r="H3445" s="2" t="n">
        <v>1.86</v>
      </c>
      <c r="I3445" s="3" t="n">
        <v>0.04</v>
      </c>
    </row>
    <row r="3446" customFormat="false" ht="15" hidden="false" customHeight="false" outlineLevel="0" collapsed="false">
      <c r="A3446" s="0" t="s">
        <v>149</v>
      </c>
      <c r="B3446" s="0" t="n">
        <f aca="false">VALUE(LEFT(A3446,4))</f>
        <v>2023</v>
      </c>
      <c r="C3446" s="0" t="str">
        <f aca="false">"FY"&amp;IF(VALUE(MID(A3446,6,2))&gt;=4,VALUE(LEFT(A3446,4)),VALUE(LEFT(A3446,4))-1)&amp;"-"&amp;TEXT(MOD(IF(VALUE(MID(A3446,6,2))&gt;=4,VALUE(LEFT(A3446,4)),VALUE(LEFT(A3446,4))-1)+1,100),"00")</f>
        <v>FY2023-24</v>
      </c>
      <c r="D3446" s="0" t="s">
        <v>649</v>
      </c>
      <c r="E3446" s="0" t="s">
        <v>368</v>
      </c>
      <c r="F3446" s="0" t="str">
        <f aca="false">INDEX(Mapping!$B$2:$B$465,MATCH(E3446,Mapping!$A$2:$A$465,0))</f>
        <v>OSTRO HIRIYUR</v>
      </c>
      <c r="G3446" s="0" t="str">
        <f aca="false">INDEX(Mapping!$C$2:$C$465,MATCH(E3446,Mapping!$A$2:$A$465,0))</f>
        <v>OSTRO HIRIYUR</v>
      </c>
      <c r="H3446" s="2" t="n">
        <v>1.43</v>
      </c>
      <c r="I3446" s="3" t="n">
        <v>0.03</v>
      </c>
    </row>
    <row r="3447" customFormat="false" ht="15" hidden="false" customHeight="false" outlineLevel="0" collapsed="false">
      <c r="A3447" s="0" t="s">
        <v>149</v>
      </c>
      <c r="B3447" s="0" t="n">
        <f aca="false">VALUE(LEFT(A3447,4))</f>
        <v>2023</v>
      </c>
      <c r="C3447" s="0" t="str">
        <f aca="false">"FY"&amp;IF(VALUE(MID(A3447,6,2))&gt;=4,VALUE(LEFT(A3447,4)),VALUE(LEFT(A3447,4))-1)&amp;"-"&amp;TEXT(MOD(IF(VALUE(MID(A3447,6,2))&gt;=4,VALUE(LEFT(A3447,4)),VALUE(LEFT(A3447,4))-1)+1,100),"00")</f>
        <v>FY2023-24</v>
      </c>
      <c r="D3447" s="0" t="s">
        <v>54</v>
      </c>
      <c r="E3447" s="0" t="s">
        <v>54</v>
      </c>
      <c r="F3447" s="0" t="str">
        <f aca="false">INDEX(Mapping!$B$2:$B$465,MATCH(E3447,Mapping!$A$2:$A$465,0))</f>
        <v>JAMMU &amp; KASHMIR</v>
      </c>
      <c r="G3447" s="0" t="str">
        <f aca="false">INDEX(Mapping!$C$2:$C$465,MATCH(E3447,Mapping!$A$2:$A$465,0))</f>
        <v>JAMMU &amp; KASHMIR</v>
      </c>
      <c r="H3447" s="2" t="n">
        <v>1.16</v>
      </c>
      <c r="I3447" s="3" t="n">
        <v>0.02</v>
      </c>
    </row>
    <row r="3448" customFormat="false" ht="15" hidden="false" customHeight="false" outlineLevel="0" collapsed="false">
      <c r="A3448" s="0" t="s">
        <v>149</v>
      </c>
      <c r="B3448" s="0" t="n">
        <f aca="false">VALUE(LEFT(A3448,4))</f>
        <v>2023</v>
      </c>
      <c r="C3448" s="0" t="str">
        <f aca="false">"FY"&amp;IF(VALUE(MID(A3448,6,2))&gt;=4,VALUE(LEFT(A3448,4)),VALUE(LEFT(A3448,4))-1)&amp;"-"&amp;TEXT(MOD(IF(VALUE(MID(A3448,6,2))&gt;=4,VALUE(LEFT(A3448,4)),VALUE(LEFT(A3448,4))-1)+1,100),"00")</f>
        <v>FY2023-24</v>
      </c>
      <c r="D3448" s="0" t="s">
        <v>272</v>
      </c>
      <c r="E3448" s="0" t="s">
        <v>272</v>
      </c>
      <c r="F3448" s="0" t="str">
        <f aca="false">INDEX(Mapping!$B$2:$B$465,MATCH(E3448,Mapping!$A$2:$A$465,0))</f>
        <v>BALCO</v>
      </c>
      <c r="G3448" s="0" t="str">
        <f aca="false">INDEX(Mapping!$C$2:$C$465,MATCH(E3448,Mapping!$A$2:$A$465,0))</f>
        <v>BALCO</v>
      </c>
      <c r="H3448" s="2" t="n">
        <v>1.12</v>
      </c>
      <c r="I3448" s="3" t="n">
        <v>0.02</v>
      </c>
    </row>
    <row r="3449" customFormat="false" ht="15" hidden="false" customHeight="false" outlineLevel="0" collapsed="false">
      <c r="A3449" s="0" t="s">
        <v>149</v>
      </c>
      <c r="B3449" s="0" t="n">
        <f aca="false">VALUE(LEFT(A3449,4))</f>
        <v>2023</v>
      </c>
      <c r="C3449" s="0" t="str">
        <f aca="false">"FY"&amp;IF(VALUE(MID(A3449,6,2))&gt;=4,VALUE(LEFT(A3449,4)),VALUE(LEFT(A3449,4))-1)&amp;"-"&amp;TEXT(MOD(IF(VALUE(MID(A3449,6,2))&gt;=4,VALUE(LEFT(A3449,4)),VALUE(LEFT(A3449,4))-1)+1,100),"00")</f>
        <v>FY2023-24</v>
      </c>
      <c r="D3449" s="0" t="s">
        <v>309</v>
      </c>
      <c r="E3449" s="0" t="s">
        <v>309</v>
      </c>
      <c r="F3449" s="0" t="str">
        <f aca="false">INDEX(Mapping!$B$2:$B$465,MATCH(E3449,Mapping!$A$2:$A$465,0))</f>
        <v>SIMHAPURI ENERGY</v>
      </c>
      <c r="G3449" s="0" t="str">
        <f aca="false">INDEX(Mapping!$C$2:$C$465,MATCH(E3449,Mapping!$A$2:$A$465,0))</f>
        <v>SIMHAPURI ENERGY</v>
      </c>
      <c r="H3449" s="2" t="n">
        <v>0.93</v>
      </c>
      <c r="I3449" s="3" t="n">
        <v>0.02</v>
      </c>
    </row>
    <row r="3450" customFormat="false" ht="15" hidden="false" customHeight="false" outlineLevel="0" collapsed="false">
      <c r="A3450" s="0" t="s">
        <v>149</v>
      </c>
      <c r="B3450" s="0" t="n">
        <f aca="false">VALUE(LEFT(A3450,4))</f>
        <v>2023</v>
      </c>
      <c r="C3450" s="0" t="str">
        <f aca="false">"FY"&amp;IF(VALUE(MID(A3450,6,2))&gt;=4,VALUE(LEFT(A3450,4)),VALUE(LEFT(A3450,4))-1)&amp;"-"&amp;TEXT(MOD(IF(VALUE(MID(A3450,6,2))&gt;=4,VALUE(LEFT(A3450,4)),VALUE(LEFT(A3450,4))-1)+1,100),"00")</f>
        <v>FY2023-24</v>
      </c>
      <c r="D3450" s="0" t="s">
        <v>134</v>
      </c>
      <c r="E3450" s="0" t="s">
        <v>134</v>
      </c>
      <c r="F3450" s="0" t="str">
        <f aca="false">INDEX(Mapping!$B$2:$B$465,MATCH(E3450,Mapping!$A$2:$A$465,0))</f>
        <v>NTPC STATIONS</v>
      </c>
      <c r="G3450" s="0" t="str">
        <f aca="false">INDEX(Mapping!$C$2:$C$465,MATCH(E3450,Mapping!$A$2:$A$465,0))</f>
        <v>NTPC GROUP</v>
      </c>
      <c r="H3450" s="2" t="n">
        <v>0.84</v>
      </c>
      <c r="I3450" s="3" t="n">
        <v>0.02</v>
      </c>
    </row>
    <row r="3451" customFormat="false" ht="15" hidden="false" customHeight="false" outlineLevel="0" collapsed="false">
      <c r="A3451" s="0" t="s">
        <v>149</v>
      </c>
      <c r="B3451" s="0" t="n">
        <f aca="false">VALUE(LEFT(A3451,4))</f>
        <v>2023</v>
      </c>
      <c r="C3451" s="0" t="str">
        <f aca="false">"FY"&amp;IF(VALUE(MID(A3451,6,2))&gt;=4,VALUE(LEFT(A3451,4)),VALUE(LEFT(A3451,4))-1)&amp;"-"&amp;TEXT(MOD(IF(VALUE(MID(A3451,6,2))&gt;=4,VALUE(LEFT(A3451,4)),VALUE(LEFT(A3451,4))-1)+1,100),"00")</f>
        <v>FY2023-24</v>
      </c>
      <c r="D3451" s="0" t="s">
        <v>327</v>
      </c>
      <c r="E3451" s="0" t="s">
        <v>327</v>
      </c>
      <c r="F3451" s="0" t="str">
        <f aca="false">INDEX(Mapping!$B$2:$B$465,MATCH(E3451,Mapping!$A$2:$A$465,0))</f>
        <v>LANCO BUDHIL</v>
      </c>
      <c r="G3451" s="0" t="str">
        <f aca="false">INDEX(Mapping!$C$2:$C$465,MATCH(E3451,Mapping!$A$2:$A$465,0))</f>
        <v>GREENKO GROUP</v>
      </c>
      <c r="H3451" s="2" t="n">
        <v>0.83</v>
      </c>
      <c r="I3451" s="3" t="n">
        <v>0.02</v>
      </c>
    </row>
    <row r="3452" customFormat="false" ht="15" hidden="false" customHeight="false" outlineLevel="0" collapsed="false">
      <c r="A3452" s="0" t="s">
        <v>149</v>
      </c>
      <c r="B3452" s="0" t="n">
        <f aca="false">VALUE(LEFT(A3452,4))</f>
        <v>2023</v>
      </c>
      <c r="C3452" s="0" t="str">
        <f aca="false">"FY"&amp;IF(VALUE(MID(A3452,6,2))&gt;=4,VALUE(LEFT(A3452,4)),VALUE(LEFT(A3452,4))-1)&amp;"-"&amp;TEXT(MOD(IF(VALUE(MID(A3452,6,2))&gt;=4,VALUE(LEFT(A3452,4)),VALUE(LEFT(A3452,4))-1)+1,100),"00")</f>
        <v>FY2023-24</v>
      </c>
      <c r="D3452" s="0" t="s">
        <v>246</v>
      </c>
      <c r="E3452" s="0" t="s">
        <v>246</v>
      </c>
      <c r="F3452" s="0" t="str">
        <f aca="false">INDEX(Mapping!$B$2:$B$465,MATCH(E3452,Mapping!$A$2:$A$465,0))</f>
        <v>NTPC STATIONS</v>
      </c>
      <c r="G3452" s="0" t="str">
        <f aca="false">INDEX(Mapping!$C$2:$C$465,MATCH(E3452,Mapping!$A$2:$A$465,0))</f>
        <v>NTPC GROUP</v>
      </c>
      <c r="H3452" s="2" t="n">
        <v>0.58</v>
      </c>
      <c r="I3452" s="3" t="n">
        <v>0.01</v>
      </c>
    </row>
    <row r="3453" customFormat="false" ht="15" hidden="false" customHeight="false" outlineLevel="0" collapsed="false">
      <c r="A3453" s="0" t="s">
        <v>149</v>
      </c>
      <c r="B3453" s="0" t="n">
        <f aca="false">VALUE(LEFT(A3453,4))</f>
        <v>2023</v>
      </c>
      <c r="C3453" s="0" t="str">
        <f aca="false">"FY"&amp;IF(VALUE(MID(A3453,6,2))&gt;=4,VALUE(LEFT(A3453,4)),VALUE(LEFT(A3453,4))-1)&amp;"-"&amp;TEXT(MOD(IF(VALUE(MID(A3453,6,2))&gt;=4,VALUE(LEFT(A3453,4)),VALUE(LEFT(A3453,4))-1)+1,100),"00")</f>
        <v>FY2023-24</v>
      </c>
      <c r="D3453" s="0" t="s">
        <v>421</v>
      </c>
      <c r="E3453" s="0" t="s">
        <v>421</v>
      </c>
      <c r="F3453" s="0" t="str">
        <f aca="false">INDEX(Mapping!$B$2:$B$465,MATCH(E3453,Mapping!$A$2:$A$465,0))</f>
        <v>KBUNL</v>
      </c>
      <c r="G3453" s="0" t="str">
        <f aca="false">INDEX(Mapping!$C$2:$C$465,MATCH(E3453,Mapping!$A$2:$A$465,0))</f>
        <v>KBUNL</v>
      </c>
      <c r="H3453" s="2" t="n">
        <v>0.58</v>
      </c>
      <c r="I3453" s="3" t="n">
        <v>0.01</v>
      </c>
    </row>
    <row r="3454" customFormat="false" ht="15" hidden="false" customHeight="false" outlineLevel="0" collapsed="false">
      <c r="A3454" s="0" t="s">
        <v>149</v>
      </c>
      <c r="B3454" s="0" t="n">
        <f aca="false">VALUE(LEFT(A3454,4))</f>
        <v>2023</v>
      </c>
      <c r="C3454" s="0" t="str">
        <f aca="false">"FY"&amp;IF(VALUE(MID(A3454,6,2))&gt;=4,VALUE(LEFT(A3454,4)),VALUE(LEFT(A3454,4))-1)&amp;"-"&amp;TEXT(MOD(IF(VALUE(MID(A3454,6,2))&gt;=4,VALUE(LEFT(A3454,4)),VALUE(LEFT(A3454,4))-1)+1,100),"00")</f>
        <v>FY2023-24</v>
      </c>
      <c r="D3454" s="0" t="s">
        <v>181</v>
      </c>
      <c r="E3454" s="0" t="s">
        <v>181</v>
      </c>
      <c r="F3454" s="0" t="str">
        <f aca="false">INDEX(Mapping!$B$2:$B$465,MATCH(E3454,Mapping!$A$2:$A$465,0))</f>
        <v>ARUNACHAL PRADESH</v>
      </c>
      <c r="G3454" s="0" t="str">
        <f aca="false">INDEX(Mapping!$C$2:$C$465,MATCH(E3454,Mapping!$A$2:$A$465,0))</f>
        <v>ARUNACHAL PRADESH</v>
      </c>
      <c r="H3454" s="2" t="n">
        <v>0.55</v>
      </c>
      <c r="I3454" s="3" t="n">
        <v>0.01</v>
      </c>
    </row>
    <row r="3455" customFormat="false" ht="15" hidden="false" customHeight="false" outlineLevel="0" collapsed="false">
      <c r="A3455" s="0" t="s">
        <v>149</v>
      </c>
      <c r="B3455" s="0" t="n">
        <f aca="false">VALUE(LEFT(A3455,4))</f>
        <v>2023</v>
      </c>
      <c r="C3455" s="0" t="str">
        <f aca="false">"FY"&amp;IF(VALUE(MID(A3455,6,2))&gt;=4,VALUE(LEFT(A3455,4)),VALUE(LEFT(A3455,4))-1)&amp;"-"&amp;TEXT(MOD(IF(VALUE(MID(A3455,6,2))&gt;=4,VALUE(LEFT(A3455,4)),VALUE(LEFT(A3455,4))-1)+1,100),"00")</f>
        <v>FY2023-24</v>
      </c>
      <c r="D3455" s="0" t="s">
        <v>140</v>
      </c>
      <c r="E3455" s="0" t="s">
        <v>140</v>
      </c>
      <c r="F3455" s="0" t="str">
        <f aca="false">INDEX(Mapping!$B$2:$B$465,MATCH(E3455,Mapping!$A$2:$A$465,0))</f>
        <v>NEEPCO STATIONS</v>
      </c>
      <c r="G3455" s="0" t="str">
        <f aca="false">INDEX(Mapping!$C$2:$C$465,MATCH(E3455,Mapping!$A$2:$A$465,0))</f>
        <v>NEEPCO STATIONS</v>
      </c>
      <c r="H3455" s="2" t="n">
        <v>0.47</v>
      </c>
      <c r="I3455" s="3" t="n">
        <v>0.01</v>
      </c>
    </row>
    <row r="3456" customFormat="false" ht="15" hidden="false" customHeight="false" outlineLevel="0" collapsed="false">
      <c r="A3456" s="0" t="s">
        <v>149</v>
      </c>
      <c r="B3456" s="0" t="n">
        <f aca="false">VALUE(LEFT(A3456,4))</f>
        <v>2023</v>
      </c>
      <c r="C3456" s="0" t="str">
        <f aca="false">"FY"&amp;IF(VALUE(MID(A3456,6,2))&gt;=4,VALUE(LEFT(A3456,4)),VALUE(LEFT(A3456,4))-1)&amp;"-"&amp;TEXT(MOD(IF(VALUE(MID(A3456,6,2))&gt;=4,VALUE(LEFT(A3456,4)),VALUE(LEFT(A3456,4))-1)+1,100),"00")</f>
        <v>FY2023-24</v>
      </c>
      <c r="D3456" s="0" t="s">
        <v>184</v>
      </c>
      <c r="E3456" s="0" t="s">
        <v>184</v>
      </c>
      <c r="F3456" s="0" t="str">
        <f aca="false">INDEX(Mapping!$B$2:$B$465,MATCH(E3456,Mapping!$A$2:$A$465,0))</f>
        <v>GMR KAMALANGA</v>
      </c>
      <c r="G3456" s="0" t="str">
        <f aca="false">INDEX(Mapping!$C$2:$C$465,MATCH(E3456,Mapping!$A$2:$A$465,0))</f>
        <v>GMR ENERGY</v>
      </c>
      <c r="H3456" s="2" t="n">
        <v>0.42</v>
      </c>
      <c r="I3456" s="3" t="n">
        <v>0.01</v>
      </c>
    </row>
    <row r="3457" customFormat="false" ht="15" hidden="false" customHeight="false" outlineLevel="0" collapsed="false">
      <c r="A3457" s="0" t="s">
        <v>149</v>
      </c>
      <c r="B3457" s="0" t="n">
        <f aca="false">VALUE(LEFT(A3457,4))</f>
        <v>2023</v>
      </c>
      <c r="C3457" s="0" t="str">
        <f aca="false">"FY"&amp;IF(VALUE(MID(A3457,6,2))&gt;=4,VALUE(LEFT(A3457,4)),VALUE(LEFT(A3457,4))-1)&amp;"-"&amp;TEXT(MOD(IF(VALUE(MID(A3457,6,2))&gt;=4,VALUE(LEFT(A3457,4)),VALUE(LEFT(A3457,4))-1)+1,100),"00")</f>
        <v>FY2023-24</v>
      </c>
      <c r="D3457" s="0" t="s">
        <v>495</v>
      </c>
      <c r="E3457" s="0" t="s">
        <v>495</v>
      </c>
      <c r="F3457" s="0" t="str">
        <f aca="false">INDEX(Mapping!$B$2:$B$465,MATCH(E3457,Mapping!$A$2:$A$465,0))</f>
        <v>RENEW_ROSHNI</v>
      </c>
      <c r="G3457" s="0" t="str">
        <f aca="false">INDEX(Mapping!$C$2:$C$465,MATCH(E3457,Mapping!$A$2:$A$465,0))</f>
        <v>RENEW POWER (ALL SPVs)</v>
      </c>
      <c r="H3457" s="2" t="n">
        <v>0.26</v>
      </c>
      <c r="I3457" s="3" t="n">
        <v>0.005</v>
      </c>
    </row>
    <row r="3458" customFormat="false" ht="15" hidden="false" customHeight="false" outlineLevel="0" collapsed="false">
      <c r="A3458" s="0" t="s">
        <v>149</v>
      </c>
      <c r="B3458" s="0" t="n">
        <f aca="false">VALUE(LEFT(A3458,4))</f>
        <v>2023</v>
      </c>
      <c r="C3458" s="0" t="str">
        <f aca="false">"FY"&amp;IF(VALUE(MID(A3458,6,2))&gt;=4,VALUE(LEFT(A3458,4)),VALUE(LEFT(A3458,4))-1)&amp;"-"&amp;TEXT(MOD(IF(VALUE(MID(A3458,6,2))&gt;=4,VALUE(LEFT(A3458,4)),VALUE(LEFT(A3458,4))-1)+1,100),"00")</f>
        <v>FY2023-24</v>
      </c>
      <c r="D3458" s="0" t="s">
        <v>194</v>
      </c>
      <c r="E3458" s="0" t="s">
        <v>194</v>
      </c>
      <c r="F3458" s="0" t="str">
        <f aca="false">INDEX(Mapping!$B$2:$B$465,MATCH(E3458,Mapping!$A$2:$A$465,0))</f>
        <v>TASHIDENG HEP</v>
      </c>
      <c r="G3458" s="0" t="str">
        <f aca="false">INDEX(Mapping!$C$2:$C$465,MATCH(E3458,Mapping!$A$2:$A$465,0))</f>
        <v>TASHIDENG HEP</v>
      </c>
      <c r="H3458" s="2" t="n">
        <v>0.13</v>
      </c>
      <c r="I3458" s="3" t="n">
        <v>0.003</v>
      </c>
    </row>
    <row r="3459" customFormat="false" ht="15" hidden="false" customHeight="false" outlineLevel="0" collapsed="false">
      <c r="A3459" s="0" t="s">
        <v>149</v>
      </c>
      <c r="B3459" s="0" t="n">
        <f aca="false">VALUE(LEFT(A3459,4))</f>
        <v>2023</v>
      </c>
      <c r="C3459" s="0" t="str">
        <f aca="false">"FY"&amp;IF(VALUE(MID(A3459,6,2))&gt;=4,VALUE(LEFT(A3459,4)),VALUE(LEFT(A3459,4))-1)&amp;"-"&amp;TEXT(MOD(IF(VALUE(MID(A3459,6,2))&gt;=4,VALUE(LEFT(A3459,4)),VALUE(LEFT(A3459,4))-1)+1,100),"00")</f>
        <v>FY2023-24</v>
      </c>
      <c r="D3459" s="0" t="s">
        <v>240</v>
      </c>
      <c r="E3459" s="0" t="s">
        <v>240</v>
      </c>
      <c r="F3459" s="0" t="str">
        <f aca="false">INDEX(Mapping!$B$2:$B$465,MATCH(E3459,Mapping!$A$2:$A$465,0))</f>
        <v>CHUZACHEN HEP</v>
      </c>
      <c r="G3459" s="0" t="str">
        <f aca="false">INDEX(Mapping!$C$2:$C$465,MATCH(E3459,Mapping!$A$2:$A$465,0))</f>
        <v>CHUZACHEN HEP</v>
      </c>
      <c r="H3459" s="2" t="n">
        <v>0.09</v>
      </c>
      <c r="I3459" s="3" t="n">
        <v>0.002</v>
      </c>
    </row>
    <row r="3460" customFormat="false" ht="15" hidden="false" customHeight="false" outlineLevel="0" collapsed="false">
      <c r="A3460" s="0" t="s">
        <v>149</v>
      </c>
      <c r="B3460" s="0" t="n">
        <f aca="false">VALUE(LEFT(A3460,4))</f>
        <v>2023</v>
      </c>
      <c r="C3460" s="0" t="str">
        <f aca="false">"FY"&amp;IF(VALUE(MID(A3460,6,2))&gt;=4,VALUE(LEFT(A3460,4)),VALUE(LEFT(A3460,4))-1)&amp;"-"&amp;TEXT(MOD(IF(VALUE(MID(A3460,6,2))&gt;=4,VALUE(LEFT(A3460,4)),VALUE(LEFT(A3460,4))-1)+1,100),"00")</f>
        <v>FY2023-24</v>
      </c>
      <c r="D3460" s="0" t="s">
        <v>190</v>
      </c>
      <c r="E3460" s="0" t="s">
        <v>190</v>
      </c>
      <c r="F3460" s="0" t="str">
        <f aca="false">INDEX(Mapping!$B$2:$B$465,MATCH(E3460,Mapping!$A$2:$A$465,0))</f>
        <v>JORETHANG</v>
      </c>
      <c r="G3460" s="0" t="str">
        <f aca="false">INDEX(Mapping!$C$2:$C$465,MATCH(E3460,Mapping!$A$2:$A$465,0))</f>
        <v>JORETHANG</v>
      </c>
      <c r="H3460" s="2" t="n">
        <v>0.05</v>
      </c>
      <c r="I3460" s="3" t="n">
        <v>0.001</v>
      </c>
    </row>
    <row r="3461" customFormat="false" ht="15" hidden="false" customHeight="false" outlineLevel="0" collapsed="false">
      <c r="A3461" s="0" t="s">
        <v>389</v>
      </c>
      <c r="B3461" s="0" t="n">
        <f aca="false">VALUE(LEFT(A3461,4))</f>
        <v>2023</v>
      </c>
      <c r="C3461" s="0" t="str">
        <f aca="false">"FY"&amp;IF(VALUE(MID(A3461,6,2))&gt;=4,VALUE(LEFT(A3461,4)),VALUE(LEFT(A3461,4))-1)&amp;"-"&amp;TEXT(MOD(IF(VALUE(MID(A3461,6,2))&gt;=4,VALUE(LEFT(A3461,4)),VALUE(LEFT(A3461,4))-1)+1,100),"00")</f>
        <v>FY2023-24</v>
      </c>
      <c r="D3461" s="0" t="s">
        <v>46</v>
      </c>
      <c r="E3461" s="0" t="s">
        <v>46</v>
      </c>
      <c r="F3461" s="0" t="str">
        <f aca="false">INDEX(Mapping!$B$2:$B$465,MATCH(E3461,Mapping!$A$2:$A$465,0))</f>
        <v>CHHATTISGARH</v>
      </c>
      <c r="G3461" s="0" t="str">
        <f aca="false">INDEX(Mapping!$C$2:$C$465,MATCH(E3461,Mapping!$A$2:$A$465,0))</f>
        <v>CHHATTISGARH</v>
      </c>
      <c r="H3461" s="2" t="n">
        <v>610.42</v>
      </c>
      <c r="I3461" s="3" t="n">
        <v>12.79</v>
      </c>
    </row>
    <row r="3462" customFormat="false" ht="15" hidden="false" customHeight="false" outlineLevel="0" collapsed="false">
      <c r="A3462" s="0" t="s">
        <v>389</v>
      </c>
      <c r="B3462" s="0" t="n">
        <f aca="false">VALUE(LEFT(A3462,4))</f>
        <v>2023</v>
      </c>
      <c r="C3462" s="0" t="str">
        <f aca="false">"FY"&amp;IF(VALUE(MID(A3462,6,2))&gt;=4,VALUE(LEFT(A3462,4)),VALUE(LEFT(A3462,4))-1)&amp;"-"&amp;TEXT(MOD(IF(VALUE(MID(A3462,6,2))&gt;=4,VALUE(LEFT(A3462,4)),VALUE(LEFT(A3462,4))-1)+1,100),"00")</f>
        <v>FY2023-24</v>
      </c>
      <c r="D3462" s="0" t="s">
        <v>36</v>
      </c>
      <c r="E3462" s="0" t="s">
        <v>36</v>
      </c>
      <c r="F3462" s="0" t="str">
        <f aca="false">INDEX(Mapping!$B$2:$B$465,MATCH(E3462,Mapping!$A$2:$A$465,0))</f>
        <v>UTTAR PRADESH</v>
      </c>
      <c r="G3462" s="0" t="str">
        <f aca="false">INDEX(Mapping!$C$2:$C$465,MATCH(E3462,Mapping!$A$2:$A$465,0))</f>
        <v>UTTAR PRADESH</v>
      </c>
      <c r="H3462" s="2" t="n">
        <v>582.12</v>
      </c>
      <c r="I3462" s="3" t="n">
        <v>12.2</v>
      </c>
    </row>
    <row r="3463" customFormat="false" ht="15" hidden="false" customHeight="false" outlineLevel="0" collapsed="false">
      <c r="A3463" s="0" t="s">
        <v>389</v>
      </c>
      <c r="B3463" s="0" t="n">
        <f aca="false">VALUE(LEFT(A3463,4))</f>
        <v>2023</v>
      </c>
      <c r="C3463" s="0" t="str">
        <f aca="false">"FY"&amp;IF(VALUE(MID(A3463,6,2))&gt;=4,VALUE(LEFT(A3463,4)),VALUE(LEFT(A3463,4))-1)&amp;"-"&amp;TEXT(MOD(IF(VALUE(MID(A3463,6,2))&gt;=4,VALUE(LEFT(A3463,4)),VALUE(LEFT(A3463,4))-1)+1,100),"00")</f>
        <v>FY2023-24</v>
      </c>
      <c r="D3463" s="0" t="s">
        <v>79</v>
      </c>
      <c r="E3463" s="0" t="s">
        <v>79</v>
      </c>
      <c r="F3463" s="0" t="str">
        <f aca="false">INDEX(Mapping!$B$2:$B$465,MATCH(E3463,Mapping!$A$2:$A$465,0))</f>
        <v>MAHAN ENERGEN (EX-ESSAR POWER MP)</v>
      </c>
      <c r="G3463" s="0" t="str">
        <f aca="false">INDEX(Mapping!$C$2:$C$465,MATCH(E3463,Mapping!$A$2:$A$465,0))</f>
        <v>ADANI POWER (ALL PLANTS)</v>
      </c>
      <c r="H3463" s="2" t="n">
        <v>444.39</v>
      </c>
      <c r="I3463" s="3" t="n">
        <v>9.31</v>
      </c>
    </row>
    <row r="3464" customFormat="false" ht="15" hidden="false" customHeight="false" outlineLevel="0" collapsed="false">
      <c r="A3464" s="0" t="s">
        <v>389</v>
      </c>
      <c r="B3464" s="0" t="n">
        <f aca="false">VALUE(LEFT(A3464,4))</f>
        <v>2023</v>
      </c>
      <c r="C3464" s="0" t="str">
        <f aca="false">"FY"&amp;IF(VALUE(MID(A3464,6,2))&gt;=4,VALUE(LEFT(A3464,4)),VALUE(LEFT(A3464,4))-1)&amp;"-"&amp;TEXT(MOD(IF(VALUE(MID(A3464,6,2))&gt;=4,VALUE(LEFT(A3464,4)),VALUE(LEFT(A3464,4))-1)+1,100),"00")</f>
        <v>FY2023-24</v>
      </c>
      <c r="D3464" s="0" t="s">
        <v>49</v>
      </c>
      <c r="E3464" s="0" t="s">
        <v>49</v>
      </c>
      <c r="F3464" s="0" t="str">
        <f aca="false">INDEX(Mapping!$B$2:$B$465,MATCH(E3464,Mapping!$A$2:$A$465,0))</f>
        <v>MADHYA PRADESH</v>
      </c>
      <c r="G3464" s="0" t="str">
        <f aca="false">INDEX(Mapping!$C$2:$C$465,MATCH(E3464,Mapping!$A$2:$A$465,0))</f>
        <v>MADHYA PRADESH</v>
      </c>
      <c r="H3464" s="2" t="n">
        <v>349.95</v>
      </c>
      <c r="I3464" s="3" t="n">
        <v>7.33</v>
      </c>
    </row>
    <row r="3465" customFormat="false" ht="15" hidden="false" customHeight="false" outlineLevel="0" collapsed="false">
      <c r="A3465" s="0" t="s">
        <v>389</v>
      </c>
      <c r="B3465" s="0" t="n">
        <f aca="false">VALUE(LEFT(A3465,4))</f>
        <v>2023</v>
      </c>
      <c r="C3465" s="0" t="str">
        <f aca="false">"FY"&amp;IF(VALUE(MID(A3465,6,2))&gt;=4,VALUE(LEFT(A3465,4)),VALUE(LEFT(A3465,4))-1)&amp;"-"&amp;TEXT(MOD(IF(VALUE(MID(A3465,6,2))&gt;=4,VALUE(LEFT(A3465,4)),VALUE(LEFT(A3465,4))-1)+1,100),"00")</f>
        <v>FY2023-24</v>
      </c>
      <c r="D3465" s="0" t="s">
        <v>82</v>
      </c>
      <c r="E3465" s="0" t="s">
        <v>82</v>
      </c>
      <c r="F3465" s="0" t="str">
        <f aca="false">INDEX(Mapping!$B$2:$B$465,MATCH(E3465,Mapping!$A$2:$A$465,0))</f>
        <v>JINDAL INDIA THERMAL POWER (JITPL)</v>
      </c>
      <c r="G3465" s="0" t="str">
        <f aca="false">INDEX(Mapping!$C$2:$C$465,MATCH(E3465,Mapping!$A$2:$A$465,0))</f>
        <v>JINDAL INDIA THERMAL POWER (JITPL)</v>
      </c>
      <c r="H3465" s="2" t="n">
        <v>288.41</v>
      </c>
      <c r="I3465" s="3" t="n">
        <v>6.04</v>
      </c>
    </row>
    <row r="3466" customFormat="false" ht="15" hidden="false" customHeight="false" outlineLevel="0" collapsed="false">
      <c r="A3466" s="0" t="s">
        <v>389</v>
      </c>
      <c r="B3466" s="0" t="n">
        <f aca="false">VALUE(LEFT(A3466,4))</f>
        <v>2023</v>
      </c>
      <c r="C3466" s="0" t="str">
        <f aca="false">"FY"&amp;IF(VALUE(MID(A3466,6,2))&gt;=4,VALUE(LEFT(A3466,4)),VALUE(LEFT(A3466,4))-1)&amp;"-"&amp;TEXT(MOD(IF(VALUE(MID(A3466,6,2))&gt;=4,VALUE(LEFT(A3466,4)),VALUE(LEFT(A3466,4))-1)+1,100),"00")</f>
        <v>FY2023-24</v>
      </c>
      <c r="D3466" s="0" t="s">
        <v>148</v>
      </c>
      <c r="E3466" s="0" t="s">
        <v>148</v>
      </c>
      <c r="F3466" s="0" t="str">
        <f aca="false">INDEX(Mapping!$B$2:$B$465,MATCH(E3466,Mapping!$A$2:$A$465,0))</f>
        <v>ADANI POWER - RAIGARH TPP (EX-REGL)</v>
      </c>
      <c r="G3466" s="0" t="str">
        <f aca="false">INDEX(Mapping!$C$2:$C$465,MATCH(E3466,Mapping!$A$2:$A$465,0))</f>
        <v>ADANI POWER (ALL PLANTS)</v>
      </c>
      <c r="H3466" s="2" t="n">
        <v>241.4</v>
      </c>
      <c r="I3466" s="3" t="n">
        <v>5.06</v>
      </c>
    </row>
    <row r="3467" customFormat="false" ht="15" hidden="false" customHeight="false" outlineLevel="0" collapsed="false">
      <c r="A3467" s="0" t="s">
        <v>389</v>
      </c>
      <c r="B3467" s="0" t="n">
        <f aca="false">VALUE(LEFT(A3467,4))</f>
        <v>2023</v>
      </c>
      <c r="C3467" s="0" t="str">
        <f aca="false">"FY"&amp;IF(VALUE(MID(A3467,6,2))&gt;=4,VALUE(LEFT(A3467,4)),VALUE(LEFT(A3467,4))-1)&amp;"-"&amp;TEXT(MOD(IF(VALUE(MID(A3467,6,2))&gt;=4,VALUE(LEFT(A3467,4)),VALUE(LEFT(A3467,4))-1)+1,100),"00")</f>
        <v>FY2023-24</v>
      </c>
      <c r="D3467" s="0" t="s">
        <v>43</v>
      </c>
      <c r="E3467" s="0" t="s">
        <v>43</v>
      </c>
      <c r="F3467" s="0" t="str">
        <f aca="false">INDEX(Mapping!$B$2:$B$465,MATCH(E3467,Mapping!$A$2:$A$465,0))</f>
        <v>ODISHA</v>
      </c>
      <c r="G3467" s="0" t="str">
        <f aca="false">INDEX(Mapping!$C$2:$C$465,MATCH(E3467,Mapping!$A$2:$A$465,0))</f>
        <v>ODISHA</v>
      </c>
      <c r="H3467" s="2" t="n">
        <v>214.71</v>
      </c>
      <c r="I3467" s="3" t="n">
        <v>4.5</v>
      </c>
    </row>
    <row r="3468" customFormat="false" ht="15" hidden="false" customHeight="false" outlineLevel="0" collapsed="false">
      <c r="A3468" s="0" t="s">
        <v>389</v>
      </c>
      <c r="B3468" s="0" t="n">
        <f aca="false">VALUE(LEFT(A3468,4))</f>
        <v>2023</v>
      </c>
      <c r="C3468" s="0" t="str">
        <f aca="false">"FY"&amp;IF(VALUE(MID(A3468,6,2))&gt;=4,VALUE(LEFT(A3468,4)),VALUE(LEFT(A3468,4))-1)&amp;"-"&amp;TEXT(MOD(IF(VALUE(MID(A3468,6,2))&gt;=4,VALUE(LEFT(A3468,4)),VALUE(LEFT(A3468,4))-1)+1,100),"00")</f>
        <v>FY2023-24</v>
      </c>
      <c r="D3468" s="0" t="s">
        <v>84</v>
      </c>
      <c r="E3468" s="0" t="s">
        <v>84</v>
      </c>
      <c r="F3468" s="0" t="str">
        <f aca="false">INDEX(Mapping!$B$2:$B$465,MATCH(E3468,Mapping!$A$2:$A$465,0))</f>
        <v>DB POWER</v>
      </c>
      <c r="G3468" s="0" t="str">
        <f aca="false">INDEX(Mapping!$C$2:$C$465,MATCH(E3468,Mapping!$A$2:$A$465,0))</f>
        <v>DB POWER</v>
      </c>
      <c r="H3468" s="2" t="n">
        <v>199.84</v>
      </c>
      <c r="I3468" s="3" t="n">
        <v>4.19</v>
      </c>
    </row>
    <row r="3469" customFormat="false" ht="15" hidden="false" customHeight="false" outlineLevel="0" collapsed="false">
      <c r="A3469" s="0" t="s">
        <v>389</v>
      </c>
      <c r="B3469" s="0" t="n">
        <f aca="false">VALUE(LEFT(A3469,4))</f>
        <v>2023</v>
      </c>
      <c r="C3469" s="0" t="str">
        <f aca="false">"FY"&amp;IF(VALUE(MID(A3469,6,2))&gt;=4,VALUE(LEFT(A3469,4)),VALUE(LEFT(A3469,4))-1)&amp;"-"&amp;TEXT(MOD(IF(VALUE(MID(A3469,6,2))&gt;=4,VALUE(LEFT(A3469,4)),VALUE(LEFT(A3469,4))-1)+1,100),"00")</f>
        <v>FY2023-24</v>
      </c>
      <c r="D3469" s="0" t="s">
        <v>45</v>
      </c>
      <c r="E3469" s="0" t="s">
        <v>45</v>
      </c>
      <c r="F3469" s="0" t="str">
        <f aca="false">INDEX(Mapping!$B$2:$B$465,MATCH(E3469,Mapping!$A$2:$A$465,0))</f>
        <v>BIHAR</v>
      </c>
      <c r="G3469" s="0" t="str">
        <f aca="false">INDEX(Mapping!$C$2:$C$465,MATCH(E3469,Mapping!$A$2:$A$465,0))</f>
        <v>BIHAR</v>
      </c>
      <c r="H3469" s="2" t="n">
        <v>125.58</v>
      </c>
      <c r="I3469" s="3" t="n">
        <v>2.63</v>
      </c>
    </row>
    <row r="3470" customFormat="false" ht="15" hidden="false" customHeight="false" outlineLevel="0" collapsed="false">
      <c r="A3470" s="0" t="s">
        <v>389</v>
      </c>
      <c r="B3470" s="0" t="n">
        <f aca="false">VALUE(LEFT(A3470,4))</f>
        <v>2023</v>
      </c>
      <c r="C3470" s="0" t="str">
        <f aca="false">"FY"&amp;IF(VALUE(MID(A3470,6,2))&gt;=4,VALUE(LEFT(A3470,4)),VALUE(LEFT(A3470,4))-1)&amp;"-"&amp;TEXT(MOD(IF(VALUE(MID(A3470,6,2))&gt;=4,VALUE(LEFT(A3470,4)),VALUE(LEFT(A3470,4))-1)+1,100),"00")</f>
        <v>FY2023-24</v>
      </c>
      <c r="D3470" s="0" t="s">
        <v>103</v>
      </c>
      <c r="E3470" s="0" t="s">
        <v>103</v>
      </c>
      <c r="F3470" s="0" t="str">
        <f aca="false">INDEX(Mapping!$B$2:$B$465,MATCH(E3470,Mapping!$A$2:$A$465,0))</f>
        <v>ADANI POWER - RAIPUR TPP (EX-GMR CHHATTISGARH)</v>
      </c>
      <c r="G3470" s="0" t="str">
        <f aca="false">INDEX(Mapping!$C$2:$C$465,MATCH(E3470,Mapping!$A$2:$A$465,0))</f>
        <v>ADANI POWER (ALL PLANTS)</v>
      </c>
      <c r="H3470" s="2" t="n">
        <v>120.77</v>
      </c>
      <c r="I3470" s="3" t="n">
        <v>2.53</v>
      </c>
    </row>
    <row r="3471" customFormat="false" ht="15" hidden="false" customHeight="false" outlineLevel="0" collapsed="false">
      <c r="A3471" s="0" t="s">
        <v>389</v>
      </c>
      <c r="B3471" s="0" t="n">
        <f aca="false">VALUE(LEFT(A3471,4))</f>
        <v>2023</v>
      </c>
      <c r="C3471" s="0" t="str">
        <f aca="false">"FY"&amp;IF(VALUE(MID(A3471,6,2))&gt;=4,VALUE(LEFT(A3471,4)),VALUE(LEFT(A3471,4))-1)&amp;"-"&amp;TEXT(MOD(IF(VALUE(MID(A3471,6,2))&gt;=4,VALUE(LEFT(A3471,4)),VALUE(LEFT(A3471,4))-1)+1,100),"00")</f>
        <v>FY2023-24</v>
      </c>
      <c r="D3471" s="0" t="s">
        <v>31</v>
      </c>
      <c r="E3471" s="0" t="s">
        <v>31</v>
      </c>
      <c r="F3471" s="0" t="str">
        <f aca="false">INDEX(Mapping!$B$2:$B$465,MATCH(E3471,Mapping!$A$2:$A$465,0))</f>
        <v>GUJARAT</v>
      </c>
      <c r="G3471" s="0" t="str">
        <f aca="false">INDEX(Mapping!$C$2:$C$465,MATCH(E3471,Mapping!$A$2:$A$465,0))</f>
        <v>GUJARAT</v>
      </c>
      <c r="H3471" s="2" t="n">
        <v>119.71</v>
      </c>
      <c r="I3471" s="3" t="n">
        <v>2.51</v>
      </c>
    </row>
    <row r="3472" customFormat="false" ht="15" hidden="false" customHeight="false" outlineLevel="0" collapsed="false">
      <c r="A3472" s="0" t="s">
        <v>389</v>
      </c>
      <c r="B3472" s="0" t="n">
        <f aca="false">VALUE(LEFT(A3472,4))</f>
        <v>2023</v>
      </c>
      <c r="C3472" s="0" t="str">
        <f aca="false">"FY"&amp;IF(VALUE(MID(A3472,6,2))&gt;=4,VALUE(LEFT(A3472,4)),VALUE(LEFT(A3472,4))-1)&amp;"-"&amp;TEXT(MOD(IF(VALUE(MID(A3472,6,2))&gt;=4,VALUE(LEFT(A3472,4)),VALUE(LEFT(A3472,4))-1)+1,100),"00")</f>
        <v>FY2023-24</v>
      </c>
      <c r="D3472" s="0" t="s">
        <v>41</v>
      </c>
      <c r="E3472" s="0" t="s">
        <v>41</v>
      </c>
      <c r="F3472" s="0" t="str">
        <f aca="false">INDEX(Mapping!$B$2:$B$465,MATCH(E3472,Mapping!$A$2:$A$465,0))</f>
        <v>RAJASTHAN</v>
      </c>
      <c r="G3472" s="0" t="str">
        <f aca="false">INDEX(Mapping!$C$2:$C$465,MATCH(E3472,Mapping!$A$2:$A$465,0))</f>
        <v>RAJASTHAN</v>
      </c>
      <c r="H3472" s="2" t="n">
        <v>107.85</v>
      </c>
      <c r="I3472" s="3" t="n">
        <v>2.26</v>
      </c>
    </row>
    <row r="3473" customFormat="false" ht="15" hidden="false" customHeight="false" outlineLevel="0" collapsed="false">
      <c r="A3473" s="0" t="s">
        <v>389</v>
      </c>
      <c r="B3473" s="0" t="n">
        <f aca="false">VALUE(LEFT(A3473,4))</f>
        <v>2023</v>
      </c>
      <c r="C3473" s="0" t="str">
        <f aca="false">"FY"&amp;IF(VALUE(MID(A3473,6,2))&gt;=4,VALUE(LEFT(A3473,4)),VALUE(LEFT(A3473,4))-1)&amp;"-"&amp;TEXT(MOD(IF(VALUE(MID(A3473,6,2))&gt;=4,VALUE(LEFT(A3473,4)),VALUE(LEFT(A3473,4))-1)+1,100),"00")</f>
        <v>FY2023-24</v>
      </c>
      <c r="D3473" s="0" t="s">
        <v>67</v>
      </c>
      <c r="E3473" s="0" t="s">
        <v>67</v>
      </c>
      <c r="F3473" s="0" t="str">
        <f aca="false">INDEX(Mapping!$B$2:$B$465,MATCH(E3473,Mapping!$A$2:$A$465,0))</f>
        <v>JINDAL POWER LTD - STAGE 2</v>
      </c>
      <c r="G3473" s="0" t="str">
        <f aca="false">INDEX(Mapping!$C$2:$C$465,MATCH(E3473,Mapping!$A$2:$A$465,0))</f>
        <v>JINDAL POWER LTD (BOTH STAGES)</v>
      </c>
      <c r="H3473" s="2" t="n">
        <v>106.35</v>
      </c>
      <c r="I3473" s="3" t="n">
        <v>2.23</v>
      </c>
    </row>
    <row r="3474" customFormat="false" ht="15" hidden="false" customHeight="false" outlineLevel="0" collapsed="false">
      <c r="A3474" s="0" t="s">
        <v>389</v>
      </c>
      <c r="B3474" s="0" t="n">
        <f aca="false">VALUE(LEFT(A3474,4))</f>
        <v>2023</v>
      </c>
      <c r="C3474" s="0" t="str">
        <f aca="false">"FY"&amp;IF(VALUE(MID(A3474,6,2))&gt;=4,VALUE(LEFT(A3474,4)),VALUE(LEFT(A3474,4))-1)&amp;"-"&amp;TEXT(MOD(IF(VALUE(MID(A3474,6,2))&gt;=4,VALUE(LEFT(A3474,4)),VALUE(LEFT(A3474,4))-1)+1,100),"00")</f>
        <v>FY2023-24</v>
      </c>
      <c r="D3474" s="0" t="s">
        <v>37</v>
      </c>
      <c r="E3474" s="0" t="s">
        <v>37</v>
      </c>
      <c r="F3474" s="0" t="str">
        <f aca="false">INDEX(Mapping!$B$2:$B$465,MATCH(E3474,Mapping!$A$2:$A$465,0))</f>
        <v>MAHARASHTRA</v>
      </c>
      <c r="G3474" s="0" t="str">
        <f aca="false">INDEX(Mapping!$C$2:$C$465,MATCH(E3474,Mapping!$A$2:$A$465,0))</f>
        <v>MAHARASHTRA</v>
      </c>
      <c r="H3474" s="2" t="n">
        <v>99.84</v>
      </c>
      <c r="I3474" s="3" t="n">
        <v>2.09</v>
      </c>
    </row>
    <row r="3475" customFormat="false" ht="15" hidden="false" customHeight="false" outlineLevel="0" collapsed="false">
      <c r="A3475" s="0" t="s">
        <v>389</v>
      </c>
      <c r="B3475" s="0" t="n">
        <f aca="false">VALUE(LEFT(A3475,4))</f>
        <v>2023</v>
      </c>
      <c r="C3475" s="0" t="str">
        <f aca="false">"FY"&amp;IF(VALUE(MID(A3475,6,2))&gt;=4,VALUE(LEFT(A3475,4)),VALUE(LEFT(A3475,4))-1)&amp;"-"&amp;TEXT(MOD(IF(VALUE(MID(A3475,6,2))&gt;=4,VALUE(LEFT(A3475,4)),VALUE(LEFT(A3475,4))-1)+1,100),"00")</f>
        <v>FY2023-24</v>
      </c>
      <c r="D3475" s="0" t="s">
        <v>106</v>
      </c>
      <c r="E3475" s="0" t="s">
        <v>106</v>
      </c>
      <c r="F3475" s="0" t="str">
        <f aca="false">INDEX(Mapping!$B$2:$B$465,MATCH(E3475,Mapping!$A$2:$A$465,0))</f>
        <v>ACB (INDIA)</v>
      </c>
      <c r="G3475" s="0" t="str">
        <f aca="false">INDEX(Mapping!$C$2:$C$465,MATCH(E3475,Mapping!$A$2:$A$465,0))</f>
        <v>ACB (INDIA)</v>
      </c>
      <c r="H3475" s="2" t="n">
        <v>97.81</v>
      </c>
      <c r="I3475" s="3" t="n">
        <v>2.05</v>
      </c>
    </row>
    <row r="3476" customFormat="false" ht="15" hidden="false" customHeight="false" outlineLevel="0" collapsed="false">
      <c r="A3476" s="0" t="s">
        <v>389</v>
      </c>
      <c r="B3476" s="0" t="n">
        <f aca="false">VALUE(LEFT(A3476,4))</f>
        <v>2023</v>
      </c>
      <c r="C3476" s="0" t="str">
        <f aca="false">"FY"&amp;IF(VALUE(MID(A3476,6,2))&gt;=4,VALUE(LEFT(A3476,4)),VALUE(LEFT(A3476,4))-1)&amp;"-"&amp;TEXT(MOD(IF(VALUE(MID(A3476,6,2))&gt;=4,VALUE(LEFT(A3476,4)),VALUE(LEFT(A3476,4))-1)+1,100),"00")</f>
        <v>FY2023-24</v>
      </c>
      <c r="D3476" s="0" t="s">
        <v>72</v>
      </c>
      <c r="E3476" s="0" t="s">
        <v>72</v>
      </c>
      <c r="F3476" s="0" t="str">
        <f aca="false">INDEX(Mapping!$B$2:$B$465,MATCH(E3476,Mapping!$A$2:$A$465,0))</f>
        <v>JINDAL POWER LTD - STAGE 1</v>
      </c>
      <c r="G3476" s="0" t="str">
        <f aca="false">INDEX(Mapping!$C$2:$C$465,MATCH(E3476,Mapping!$A$2:$A$465,0))</f>
        <v>JINDAL POWER LTD (BOTH STAGES)</v>
      </c>
      <c r="H3476" s="2" t="n">
        <v>92.48</v>
      </c>
      <c r="I3476" s="3" t="n">
        <v>1.94</v>
      </c>
    </row>
    <row r="3477" customFormat="false" ht="15" hidden="false" customHeight="false" outlineLevel="0" collapsed="false">
      <c r="A3477" s="0" t="s">
        <v>389</v>
      </c>
      <c r="B3477" s="0" t="n">
        <f aca="false">VALUE(LEFT(A3477,4))</f>
        <v>2023</v>
      </c>
      <c r="C3477" s="0" t="str">
        <f aca="false">"FY"&amp;IF(VALUE(MID(A3477,6,2))&gt;=4,VALUE(LEFT(A3477,4)),VALUE(LEFT(A3477,4))-1)&amp;"-"&amp;TEXT(MOD(IF(VALUE(MID(A3477,6,2))&gt;=4,VALUE(LEFT(A3477,4)),VALUE(LEFT(A3477,4))-1)+1,100),"00")</f>
        <v>FY2023-24</v>
      </c>
      <c r="D3477" s="0" t="s">
        <v>65</v>
      </c>
      <c r="E3477" s="0" t="s">
        <v>65</v>
      </c>
      <c r="F3477" s="0" t="str">
        <f aca="false">INDEX(Mapping!$B$2:$B$465,MATCH(E3477,Mapping!$A$2:$A$465,0))</f>
        <v>JAYPEE NIGRIE STPP</v>
      </c>
      <c r="G3477" s="0" t="str">
        <f aca="false">INDEX(Mapping!$C$2:$C$465,MATCH(E3477,Mapping!$A$2:$A$465,0))</f>
        <v>JAYPEE NIGRIE STPP</v>
      </c>
      <c r="H3477" s="2" t="n">
        <v>85.05</v>
      </c>
      <c r="I3477" s="3" t="n">
        <v>1.78</v>
      </c>
    </row>
    <row r="3478" customFormat="false" ht="15" hidden="false" customHeight="false" outlineLevel="0" collapsed="false">
      <c r="A3478" s="0" t="s">
        <v>389</v>
      </c>
      <c r="B3478" s="0" t="n">
        <f aca="false">VALUE(LEFT(A3478,4))</f>
        <v>2023</v>
      </c>
      <c r="C3478" s="0" t="str">
        <f aca="false">"FY"&amp;IF(VALUE(MID(A3478,6,2))&gt;=4,VALUE(LEFT(A3478,4)),VALUE(LEFT(A3478,4))-1)&amp;"-"&amp;TEXT(MOD(IF(VALUE(MID(A3478,6,2))&gt;=4,VALUE(LEFT(A3478,4)),VALUE(LEFT(A3478,4))-1)+1,100),"00")</f>
        <v>FY2023-24</v>
      </c>
      <c r="D3478" s="0" t="s">
        <v>53</v>
      </c>
      <c r="E3478" s="0" t="s">
        <v>53</v>
      </c>
      <c r="F3478" s="0" t="str">
        <f aca="false">INDEX(Mapping!$B$2:$B$465,MATCH(E3478,Mapping!$A$2:$A$465,0))</f>
        <v>HIMACHAL PRADESH</v>
      </c>
      <c r="G3478" s="0" t="str">
        <f aca="false">INDEX(Mapping!$C$2:$C$465,MATCH(E3478,Mapping!$A$2:$A$465,0))</f>
        <v>HIMACHAL PRADESH</v>
      </c>
      <c r="H3478" s="2" t="n">
        <v>74.07</v>
      </c>
      <c r="I3478" s="3" t="n">
        <v>1.55</v>
      </c>
    </row>
    <row r="3479" customFormat="false" ht="15" hidden="false" customHeight="false" outlineLevel="0" collapsed="false">
      <c r="A3479" s="0" t="s">
        <v>389</v>
      </c>
      <c r="B3479" s="0" t="n">
        <f aca="false">VALUE(LEFT(A3479,4))</f>
        <v>2023</v>
      </c>
      <c r="C3479" s="0" t="str">
        <f aca="false">"FY"&amp;IF(VALUE(MID(A3479,6,2))&gt;=4,VALUE(LEFT(A3479,4)),VALUE(LEFT(A3479,4))-1)&amp;"-"&amp;TEXT(MOD(IF(VALUE(MID(A3479,6,2))&gt;=4,VALUE(LEFT(A3479,4)),VALUE(LEFT(A3479,4))-1)+1,100),"00")</f>
        <v>FY2023-24</v>
      </c>
      <c r="D3479" s="0" t="s">
        <v>57</v>
      </c>
      <c r="E3479" s="0" t="s">
        <v>57</v>
      </c>
      <c r="F3479" s="0" t="str">
        <f aca="false">INDEX(Mapping!$B$2:$B$465,MATCH(E3479,Mapping!$A$2:$A$465,0))</f>
        <v>SEIL ENERGY INDIA (EX-SEMBCORP)</v>
      </c>
      <c r="G3479" s="0" t="str">
        <f aca="false">INDEX(Mapping!$C$2:$C$465,MATCH(E3479,Mapping!$A$2:$A$465,0))</f>
        <v>SEIL ENERGY INDIA</v>
      </c>
      <c r="H3479" s="2" t="n">
        <v>71.24</v>
      </c>
      <c r="I3479" s="3" t="n">
        <v>1.49</v>
      </c>
    </row>
    <row r="3480" customFormat="false" ht="15" hidden="false" customHeight="false" outlineLevel="0" collapsed="false">
      <c r="A3480" s="0" t="s">
        <v>389</v>
      </c>
      <c r="B3480" s="0" t="n">
        <f aca="false">VALUE(LEFT(A3480,4))</f>
        <v>2023</v>
      </c>
      <c r="C3480" s="0" t="str">
        <f aca="false">"FY"&amp;IF(VALUE(MID(A3480,6,2))&gt;=4,VALUE(LEFT(A3480,4)),VALUE(LEFT(A3480,4))-1)&amp;"-"&amp;TEXT(MOD(IF(VALUE(MID(A3480,6,2))&gt;=4,VALUE(LEFT(A3480,4)),VALUE(LEFT(A3480,4))-1)+1,100),"00")</f>
        <v>FY2023-24</v>
      </c>
      <c r="D3480" s="0" t="s">
        <v>44</v>
      </c>
      <c r="E3480" s="0" t="s">
        <v>44</v>
      </c>
      <c r="F3480" s="0" t="str">
        <f aca="false">INDEX(Mapping!$B$2:$B$465,MATCH(E3480,Mapping!$A$2:$A$465,0))</f>
        <v>HARYANA</v>
      </c>
      <c r="G3480" s="0" t="str">
        <f aca="false">INDEX(Mapping!$C$2:$C$465,MATCH(E3480,Mapping!$A$2:$A$465,0))</f>
        <v>HARYANA</v>
      </c>
      <c r="H3480" s="2" t="n">
        <v>67.1</v>
      </c>
      <c r="I3480" s="3" t="n">
        <v>1.41</v>
      </c>
    </row>
    <row r="3481" customFormat="false" ht="15" hidden="false" customHeight="false" outlineLevel="0" collapsed="false">
      <c r="A3481" s="0" t="s">
        <v>389</v>
      </c>
      <c r="B3481" s="0" t="n">
        <f aca="false">VALUE(LEFT(A3481,4))</f>
        <v>2023</v>
      </c>
      <c r="C3481" s="0" t="str">
        <f aca="false">"FY"&amp;IF(VALUE(MID(A3481,6,2))&gt;=4,VALUE(LEFT(A3481,4)),VALUE(LEFT(A3481,4))-1)&amp;"-"&amp;TEXT(MOD(IF(VALUE(MID(A3481,6,2))&gt;=4,VALUE(LEFT(A3481,4)),VALUE(LEFT(A3481,4))-1)+1,100),"00")</f>
        <v>FY2023-24</v>
      </c>
      <c r="D3481" s="0" t="s">
        <v>39</v>
      </c>
      <c r="E3481" s="0" t="s">
        <v>39</v>
      </c>
      <c r="F3481" s="0" t="str">
        <f aca="false">INDEX(Mapping!$B$2:$B$465,MATCH(E3481,Mapping!$A$2:$A$465,0))</f>
        <v>WEST BENGAL</v>
      </c>
      <c r="G3481" s="0" t="str">
        <f aca="false">INDEX(Mapping!$C$2:$C$465,MATCH(E3481,Mapping!$A$2:$A$465,0))</f>
        <v>WEST BENGAL</v>
      </c>
      <c r="H3481" s="2" t="n">
        <v>67.05</v>
      </c>
      <c r="I3481" s="3" t="n">
        <v>1.41</v>
      </c>
    </row>
    <row r="3482" customFormat="false" ht="15" hidden="false" customHeight="false" outlineLevel="0" collapsed="false">
      <c r="A3482" s="0" t="s">
        <v>389</v>
      </c>
      <c r="B3482" s="0" t="n">
        <f aca="false">VALUE(LEFT(A3482,4))</f>
        <v>2023</v>
      </c>
      <c r="C3482" s="0" t="str">
        <f aca="false">"FY"&amp;IF(VALUE(MID(A3482,6,2))&gt;=4,VALUE(LEFT(A3482,4)),VALUE(LEFT(A3482,4))-1)&amp;"-"&amp;TEXT(MOD(IF(VALUE(MID(A3482,6,2))&gt;=4,VALUE(LEFT(A3482,4)),VALUE(LEFT(A3482,4))-1)+1,100),"00")</f>
        <v>FY2023-24</v>
      </c>
      <c r="D3482" s="0" t="s">
        <v>48</v>
      </c>
      <c r="E3482" s="0" t="s">
        <v>48</v>
      </c>
      <c r="F3482" s="0" t="str">
        <f aca="false">INDEX(Mapping!$B$2:$B$465,MATCH(E3482,Mapping!$A$2:$A$465,0))</f>
        <v>DELHI</v>
      </c>
      <c r="G3482" s="0" t="str">
        <f aca="false">INDEX(Mapping!$C$2:$C$465,MATCH(E3482,Mapping!$A$2:$A$465,0))</f>
        <v>DELHI</v>
      </c>
      <c r="H3482" s="2" t="n">
        <v>62.88</v>
      </c>
      <c r="I3482" s="3" t="n">
        <v>1.32</v>
      </c>
    </row>
    <row r="3483" customFormat="false" ht="15" hidden="false" customHeight="false" outlineLevel="0" collapsed="false">
      <c r="A3483" s="0" t="s">
        <v>389</v>
      </c>
      <c r="B3483" s="0" t="n">
        <f aca="false">VALUE(LEFT(A3483,4))</f>
        <v>2023</v>
      </c>
      <c r="C3483" s="0" t="str">
        <f aca="false">"FY"&amp;IF(VALUE(MID(A3483,6,2))&gt;=4,VALUE(LEFT(A3483,4)),VALUE(LEFT(A3483,4))-1)&amp;"-"&amp;TEXT(MOD(IF(VALUE(MID(A3483,6,2))&gt;=4,VALUE(LEFT(A3483,4)),VALUE(LEFT(A3483,4))-1)+1,100),"00")</f>
        <v>FY2023-24</v>
      </c>
      <c r="D3483" s="0" t="s">
        <v>145</v>
      </c>
      <c r="E3483" s="0" t="s">
        <v>145</v>
      </c>
      <c r="F3483" s="0" t="str">
        <f aca="false">INDEX(Mapping!$B$2:$B$465,MATCH(E3483,Mapping!$A$2:$A$465,0))</f>
        <v>JSPL - DCPP</v>
      </c>
      <c r="G3483" s="0" t="str">
        <f aca="false">INDEX(Mapping!$C$2:$C$465,MATCH(E3483,Mapping!$A$2:$A$465,0))</f>
        <v>JSPL</v>
      </c>
      <c r="H3483" s="2" t="n">
        <v>59.97</v>
      </c>
      <c r="I3483" s="3" t="n">
        <v>1.26</v>
      </c>
    </row>
    <row r="3484" customFormat="false" ht="15" hidden="false" customHeight="false" outlineLevel="0" collapsed="false">
      <c r="A3484" s="0" t="s">
        <v>389</v>
      </c>
      <c r="B3484" s="0" t="n">
        <f aca="false">VALUE(LEFT(A3484,4))</f>
        <v>2023</v>
      </c>
      <c r="C3484" s="0" t="str">
        <f aca="false">"FY"&amp;IF(VALUE(MID(A3484,6,2))&gt;=4,VALUE(LEFT(A3484,4)),VALUE(LEFT(A3484,4))-1)&amp;"-"&amp;TEXT(MOD(IF(VALUE(MID(A3484,6,2))&gt;=4,VALUE(LEFT(A3484,4)),VALUE(LEFT(A3484,4))-1)+1,100),"00")</f>
        <v>FY2023-24</v>
      </c>
      <c r="D3484" s="0" t="s">
        <v>232</v>
      </c>
      <c r="E3484" s="0" t="s">
        <v>232</v>
      </c>
      <c r="F3484" s="0" t="str">
        <f aca="false">INDEX(Mapping!$B$2:$B$465,MATCH(E3484,Mapping!$A$2:$A$465,0))</f>
        <v>PUDUCHERRY</v>
      </c>
      <c r="G3484" s="0" t="str">
        <f aca="false">INDEX(Mapping!$C$2:$C$465,MATCH(E3484,Mapping!$A$2:$A$465,0))</f>
        <v>PUDUCHERRY</v>
      </c>
      <c r="H3484" s="2" t="n">
        <v>52.92</v>
      </c>
      <c r="I3484" s="3" t="n">
        <v>1.11</v>
      </c>
    </row>
    <row r="3485" customFormat="false" ht="15" hidden="false" customHeight="false" outlineLevel="0" collapsed="false">
      <c r="A3485" s="0" t="s">
        <v>389</v>
      </c>
      <c r="B3485" s="0" t="n">
        <f aca="false">VALUE(LEFT(A3485,4))</f>
        <v>2023</v>
      </c>
      <c r="C3485" s="0" t="str">
        <f aca="false">"FY"&amp;IF(VALUE(MID(A3485,6,2))&gt;=4,VALUE(LEFT(A3485,4)),VALUE(LEFT(A3485,4))-1)&amp;"-"&amp;TEXT(MOD(IF(VALUE(MID(A3485,6,2))&gt;=4,VALUE(LEFT(A3485,4)),VALUE(LEFT(A3485,4))-1)+1,100),"00")</f>
        <v>FY2023-24</v>
      </c>
      <c r="D3485" s="0" t="s">
        <v>163</v>
      </c>
      <c r="E3485" s="0" t="s">
        <v>163</v>
      </c>
      <c r="F3485" s="0" t="str">
        <f aca="false">INDEX(Mapping!$B$2:$B$465,MATCH(E3485,Mapping!$A$2:$A$465,0))</f>
        <v>NTPC STATIONS</v>
      </c>
      <c r="G3485" s="0" t="str">
        <f aca="false">INDEX(Mapping!$C$2:$C$465,MATCH(E3485,Mapping!$A$2:$A$465,0))</f>
        <v>NTPC GROUP</v>
      </c>
      <c r="H3485" s="2" t="n">
        <v>49.31</v>
      </c>
      <c r="I3485" s="3" t="n">
        <v>1.03</v>
      </c>
    </row>
    <row r="3486" customFormat="false" ht="15" hidden="false" customHeight="false" outlineLevel="0" collapsed="false">
      <c r="A3486" s="0" t="s">
        <v>389</v>
      </c>
      <c r="B3486" s="0" t="n">
        <f aca="false">VALUE(LEFT(A3486,4))</f>
        <v>2023</v>
      </c>
      <c r="C3486" s="0" t="str">
        <f aca="false">"FY"&amp;IF(VALUE(MID(A3486,6,2))&gt;=4,VALUE(LEFT(A3486,4)),VALUE(LEFT(A3486,4))-1)&amp;"-"&amp;TEXT(MOD(IF(VALUE(MID(A3486,6,2))&gt;=4,VALUE(LEFT(A3486,4)),VALUE(LEFT(A3486,4))-1)+1,100),"00")</f>
        <v>FY2023-24</v>
      </c>
      <c r="D3486" s="0" t="s">
        <v>35</v>
      </c>
      <c r="E3486" s="0" t="s">
        <v>35</v>
      </c>
      <c r="F3486" s="0" t="str">
        <f aca="false">INDEX(Mapping!$B$2:$B$465,MATCH(E3486,Mapping!$A$2:$A$465,0))</f>
        <v>TELANGANA</v>
      </c>
      <c r="G3486" s="0" t="str">
        <f aca="false">INDEX(Mapping!$C$2:$C$465,MATCH(E3486,Mapping!$A$2:$A$465,0))</f>
        <v>TELANGANA</v>
      </c>
      <c r="H3486" s="2" t="n">
        <v>32.35</v>
      </c>
      <c r="I3486" s="3" t="n">
        <v>0.68</v>
      </c>
    </row>
    <row r="3487" customFormat="false" ht="15" hidden="false" customHeight="false" outlineLevel="0" collapsed="false">
      <c r="A3487" s="0" t="s">
        <v>389</v>
      </c>
      <c r="B3487" s="0" t="n">
        <f aca="false">VALUE(LEFT(A3487,4))</f>
        <v>2023</v>
      </c>
      <c r="C3487" s="0" t="str">
        <f aca="false">"FY"&amp;IF(VALUE(MID(A3487,6,2))&gt;=4,VALUE(LEFT(A3487,4)),VALUE(LEFT(A3487,4))-1)&amp;"-"&amp;TEXT(MOD(IF(VALUE(MID(A3487,6,2))&gt;=4,VALUE(LEFT(A3487,4)),VALUE(LEFT(A3487,4))-1)+1,100),"00")</f>
        <v>FY2023-24</v>
      </c>
      <c r="D3487" s="0" t="s">
        <v>40</v>
      </c>
      <c r="E3487" s="0" t="s">
        <v>40</v>
      </c>
      <c r="F3487" s="0" t="str">
        <f aca="false">INDEX(Mapping!$B$2:$B$465,MATCH(E3487,Mapping!$A$2:$A$465,0))</f>
        <v>TAMIL NADU</v>
      </c>
      <c r="G3487" s="0" t="str">
        <f aca="false">INDEX(Mapping!$C$2:$C$465,MATCH(E3487,Mapping!$A$2:$A$465,0))</f>
        <v>TAMIL NADU</v>
      </c>
      <c r="H3487" s="2" t="n">
        <v>32.12</v>
      </c>
      <c r="I3487" s="3" t="n">
        <v>0.67</v>
      </c>
    </row>
    <row r="3488" customFormat="false" ht="15" hidden="false" customHeight="false" outlineLevel="0" collapsed="false">
      <c r="A3488" s="0" t="s">
        <v>389</v>
      </c>
      <c r="B3488" s="0" t="n">
        <f aca="false">VALUE(LEFT(A3488,4))</f>
        <v>2023</v>
      </c>
      <c r="C3488" s="0" t="str">
        <f aca="false">"FY"&amp;IF(VALUE(MID(A3488,6,2))&gt;=4,VALUE(LEFT(A3488,4)),VALUE(LEFT(A3488,4))-1)&amp;"-"&amp;TEXT(MOD(IF(VALUE(MID(A3488,6,2))&gt;=4,VALUE(LEFT(A3488,4)),VALUE(LEFT(A3488,4))-1)+1,100),"00")</f>
        <v>FY2023-24</v>
      </c>
      <c r="D3488" s="0" t="s">
        <v>224</v>
      </c>
      <c r="E3488" s="0" t="s">
        <v>224</v>
      </c>
      <c r="F3488" s="0" t="str">
        <f aca="false">INDEX(Mapping!$B$2:$B$465,MATCH(E3488,Mapping!$A$2:$A$465,0))</f>
        <v>RENEW SURYA RAVI</v>
      </c>
      <c r="G3488" s="0" t="str">
        <f aca="false">INDEX(Mapping!$C$2:$C$465,MATCH(E3488,Mapping!$A$2:$A$465,0))</f>
        <v>RENEW POWER (ALL SPVs)</v>
      </c>
      <c r="H3488" s="2" t="n">
        <v>23.52</v>
      </c>
      <c r="I3488" s="3" t="n">
        <v>0.49</v>
      </c>
    </row>
    <row r="3489" customFormat="false" ht="15" hidden="false" customHeight="false" outlineLevel="0" collapsed="false">
      <c r="A3489" s="0" t="s">
        <v>389</v>
      </c>
      <c r="B3489" s="0" t="n">
        <f aca="false">VALUE(LEFT(A3489,4))</f>
        <v>2023</v>
      </c>
      <c r="C3489" s="0" t="str">
        <f aca="false">"FY"&amp;IF(VALUE(MID(A3489,6,2))&gt;=4,VALUE(LEFT(A3489,4)),VALUE(LEFT(A3489,4))-1)&amp;"-"&amp;TEXT(MOD(IF(VALUE(MID(A3489,6,2))&gt;=4,VALUE(LEFT(A3489,4)),VALUE(LEFT(A3489,4))-1)+1,100),"00")</f>
        <v>FY2023-24</v>
      </c>
      <c r="D3489" s="0" t="s">
        <v>38</v>
      </c>
      <c r="E3489" s="0" t="s">
        <v>38</v>
      </c>
      <c r="F3489" s="0" t="str">
        <f aca="false">INDEX(Mapping!$B$2:$B$465,MATCH(E3489,Mapping!$A$2:$A$465,0))</f>
        <v>ANDHRA PRADESH</v>
      </c>
      <c r="G3489" s="0" t="str">
        <f aca="false">INDEX(Mapping!$C$2:$C$465,MATCH(E3489,Mapping!$A$2:$A$465,0))</f>
        <v>ANDHRA PRADESH</v>
      </c>
      <c r="H3489" s="2" t="n">
        <v>22.54</v>
      </c>
      <c r="I3489" s="3" t="n">
        <v>0.47</v>
      </c>
    </row>
    <row r="3490" customFormat="false" ht="15" hidden="false" customHeight="false" outlineLevel="0" collapsed="false">
      <c r="A3490" s="0" t="s">
        <v>389</v>
      </c>
      <c r="B3490" s="0" t="n">
        <f aca="false">VALUE(LEFT(A3490,4))</f>
        <v>2023</v>
      </c>
      <c r="C3490" s="0" t="str">
        <f aca="false">"FY"&amp;IF(VALUE(MID(A3490,6,2))&gt;=4,VALUE(LEFT(A3490,4)),VALUE(LEFT(A3490,4))-1)&amp;"-"&amp;TEXT(MOD(IF(VALUE(MID(A3490,6,2))&gt;=4,VALUE(LEFT(A3490,4)),VALUE(LEFT(A3490,4))-1)+1,100),"00")</f>
        <v>FY2023-24</v>
      </c>
      <c r="D3490" s="0" t="s">
        <v>154</v>
      </c>
      <c r="E3490" s="0" t="s">
        <v>154</v>
      </c>
      <c r="F3490" s="0" t="str">
        <f aca="false">INDEX(Mapping!$B$2:$B$465,MATCH(E3490,Mapping!$A$2:$A$465,0))</f>
        <v>DVC</v>
      </c>
      <c r="G3490" s="0" t="str">
        <f aca="false">INDEX(Mapping!$C$2:$C$465,MATCH(E3490,Mapping!$A$2:$A$465,0))</f>
        <v>DVC</v>
      </c>
      <c r="H3490" s="2" t="n">
        <v>20.66</v>
      </c>
      <c r="I3490" s="3" t="n">
        <v>0.43</v>
      </c>
    </row>
    <row r="3491" customFormat="false" ht="15" hidden="false" customHeight="false" outlineLevel="0" collapsed="false">
      <c r="A3491" s="0" t="s">
        <v>389</v>
      </c>
      <c r="B3491" s="0" t="n">
        <f aca="false">VALUE(LEFT(A3491,4))</f>
        <v>2023</v>
      </c>
      <c r="C3491" s="0" t="str">
        <f aca="false">"FY"&amp;IF(VALUE(MID(A3491,6,2))&gt;=4,VALUE(LEFT(A3491,4)),VALUE(LEFT(A3491,4))-1)&amp;"-"&amp;TEXT(MOD(IF(VALUE(MID(A3491,6,2))&gt;=4,VALUE(LEFT(A3491,4)),VALUE(LEFT(A3491,4))-1)+1,100),"00")</f>
        <v>FY2023-24</v>
      </c>
      <c r="D3491" s="0" t="s">
        <v>122</v>
      </c>
      <c r="E3491" s="0" t="s">
        <v>122</v>
      </c>
      <c r="F3491" s="0" t="str">
        <f aca="false">INDEX(Mapping!$B$2:$B$465,MATCH(E3491,Mapping!$A$2:$A$465,0))</f>
        <v>KARCHAM WANGTOO HEP</v>
      </c>
      <c r="G3491" s="0" t="str">
        <f aca="false">INDEX(Mapping!$C$2:$C$465,MATCH(E3491,Mapping!$A$2:$A$465,0))</f>
        <v>KARCHAM WANGTOO HEP</v>
      </c>
      <c r="H3491" s="2" t="n">
        <v>19.81</v>
      </c>
      <c r="I3491" s="3" t="n">
        <v>0.42</v>
      </c>
    </row>
    <row r="3492" customFormat="false" ht="15" hidden="false" customHeight="false" outlineLevel="0" collapsed="false">
      <c r="A3492" s="0" t="s">
        <v>389</v>
      </c>
      <c r="B3492" s="0" t="n">
        <f aca="false">VALUE(LEFT(A3492,4))</f>
        <v>2023</v>
      </c>
      <c r="C3492" s="0" t="str">
        <f aca="false">"FY"&amp;IF(VALUE(MID(A3492,6,2))&gt;=4,VALUE(LEFT(A3492,4)),VALUE(LEFT(A3492,4))-1)&amp;"-"&amp;TEXT(MOD(IF(VALUE(MID(A3492,6,2))&gt;=4,VALUE(LEFT(A3492,4)),VALUE(LEFT(A3492,4))-1)+1,100),"00")</f>
        <v>FY2023-24</v>
      </c>
      <c r="D3492" s="0" t="s">
        <v>155</v>
      </c>
      <c r="E3492" s="0" t="s">
        <v>155</v>
      </c>
      <c r="F3492" s="0" t="str">
        <f aca="false">INDEX(Mapping!$B$2:$B$465,MATCH(E3492,Mapping!$A$2:$A$465,0))</f>
        <v>SKS POWER</v>
      </c>
      <c r="G3492" s="0" t="str">
        <f aca="false">INDEX(Mapping!$C$2:$C$465,MATCH(E3492,Mapping!$A$2:$A$465,0))</f>
        <v>SKS POWER</v>
      </c>
      <c r="H3492" s="2" t="n">
        <v>18.36</v>
      </c>
      <c r="I3492" s="3" t="n">
        <v>0.38</v>
      </c>
    </row>
    <row r="3493" customFormat="false" ht="15" hidden="false" customHeight="false" outlineLevel="0" collapsed="false">
      <c r="A3493" s="0" t="s">
        <v>389</v>
      </c>
      <c r="B3493" s="0" t="n">
        <f aca="false">VALUE(LEFT(A3493,4))</f>
        <v>2023</v>
      </c>
      <c r="C3493" s="0" t="str">
        <f aca="false">"FY"&amp;IF(VALUE(MID(A3493,6,2))&gt;=4,VALUE(LEFT(A3493,4)),VALUE(LEFT(A3493,4))-1)&amp;"-"&amp;TEXT(MOD(IF(VALUE(MID(A3493,6,2))&gt;=4,VALUE(LEFT(A3493,4)),VALUE(LEFT(A3493,4))-1)+1,100),"00")</f>
        <v>FY2023-24</v>
      </c>
      <c r="D3493" s="0" t="s">
        <v>169</v>
      </c>
      <c r="E3493" s="0" t="s">
        <v>169</v>
      </c>
      <c r="F3493" s="0" t="str">
        <f aca="false">INDEX(Mapping!$B$2:$B$465,MATCH(E3493,Mapping!$A$2:$A$465,0))</f>
        <v>JHABUA POWER</v>
      </c>
      <c r="G3493" s="0" t="str">
        <f aca="false">INDEX(Mapping!$C$2:$C$465,MATCH(E3493,Mapping!$A$2:$A$465,0))</f>
        <v>JHABUA POWER</v>
      </c>
      <c r="H3493" s="2" t="n">
        <v>17.67</v>
      </c>
      <c r="I3493" s="3" t="n">
        <v>0.37</v>
      </c>
    </row>
    <row r="3494" customFormat="false" ht="15" hidden="false" customHeight="false" outlineLevel="0" collapsed="false">
      <c r="A3494" s="0" t="s">
        <v>389</v>
      </c>
      <c r="B3494" s="0" t="n">
        <f aca="false">VALUE(LEFT(A3494,4))</f>
        <v>2023</v>
      </c>
      <c r="C3494" s="0" t="str">
        <f aca="false">"FY"&amp;IF(VALUE(MID(A3494,6,2))&gt;=4,VALUE(LEFT(A3494,4)),VALUE(LEFT(A3494,4))-1)&amp;"-"&amp;TEXT(MOD(IF(VALUE(MID(A3494,6,2))&gt;=4,VALUE(LEFT(A3494,4)),VALUE(LEFT(A3494,4))-1)+1,100),"00")</f>
        <v>FY2023-24</v>
      </c>
      <c r="D3494" s="0" t="s">
        <v>128</v>
      </c>
      <c r="E3494" s="0" t="s">
        <v>128</v>
      </c>
      <c r="F3494" s="0" t="str">
        <f aca="false">INDEX(Mapping!$B$2:$B$465,MATCH(E3494,Mapping!$A$2:$A$465,0))</f>
        <v>AD HYDRO POWER</v>
      </c>
      <c r="G3494" s="0" t="str">
        <f aca="false">INDEX(Mapping!$C$2:$C$465,MATCH(E3494,Mapping!$A$2:$A$465,0))</f>
        <v>AD HYDRO POWER</v>
      </c>
      <c r="H3494" s="2" t="n">
        <v>15.98</v>
      </c>
      <c r="I3494" s="3" t="n">
        <v>0.33</v>
      </c>
    </row>
    <row r="3495" customFormat="false" ht="15" hidden="false" customHeight="false" outlineLevel="0" collapsed="false">
      <c r="A3495" s="0" t="s">
        <v>389</v>
      </c>
      <c r="B3495" s="0" t="n">
        <f aca="false">VALUE(LEFT(A3495,4))</f>
        <v>2023</v>
      </c>
      <c r="C3495" s="0" t="str">
        <f aca="false">"FY"&amp;IF(VALUE(MID(A3495,6,2))&gt;=4,VALUE(LEFT(A3495,4)),VALUE(LEFT(A3495,4))-1)&amp;"-"&amp;TEXT(MOD(IF(VALUE(MID(A3495,6,2))&gt;=4,VALUE(LEFT(A3495,4)),VALUE(LEFT(A3495,4))-1)+1,100),"00")</f>
        <v>FY2023-24</v>
      </c>
      <c r="D3495" s="0" t="s">
        <v>230</v>
      </c>
      <c r="E3495" s="0" t="s">
        <v>230</v>
      </c>
      <c r="F3495" s="0" t="str">
        <f aca="false">INDEX(Mapping!$B$2:$B$465,MATCH(E3495,Mapping!$A$2:$A$465,0))</f>
        <v>ADANI_WIND</v>
      </c>
      <c r="G3495" s="0" t="str">
        <f aca="false">INDEX(Mapping!$C$2:$C$465,MATCH(E3495,Mapping!$A$2:$A$465,0))</f>
        <v>ADANI GREEN ENERGY (ALL SPVs)</v>
      </c>
      <c r="H3495" s="2" t="n">
        <v>14.23</v>
      </c>
      <c r="I3495" s="3" t="n">
        <v>0.3</v>
      </c>
    </row>
    <row r="3496" customFormat="false" ht="15" hidden="false" customHeight="false" outlineLevel="0" collapsed="false">
      <c r="A3496" s="0" t="s">
        <v>389</v>
      </c>
      <c r="B3496" s="0" t="n">
        <f aca="false">VALUE(LEFT(A3496,4))</f>
        <v>2023</v>
      </c>
      <c r="C3496" s="0" t="str">
        <f aca="false">"FY"&amp;IF(VALUE(MID(A3496,6,2))&gt;=4,VALUE(LEFT(A3496,4)),VALUE(LEFT(A3496,4))-1)&amp;"-"&amp;TEXT(MOD(IF(VALUE(MID(A3496,6,2))&gt;=4,VALUE(LEFT(A3496,4)),VALUE(LEFT(A3496,4))-1)+1,100),"00")</f>
        <v>FY2023-24</v>
      </c>
      <c r="D3496" s="0" t="s">
        <v>152</v>
      </c>
      <c r="E3496" s="0" t="s">
        <v>152</v>
      </c>
      <c r="F3496" s="0" t="str">
        <f aca="false">INDEX(Mapping!$B$2:$B$465,MATCH(E3496,Mapping!$A$2:$A$465,0))</f>
        <v>CHANDIGARH</v>
      </c>
      <c r="G3496" s="0" t="str">
        <f aca="false">INDEX(Mapping!$C$2:$C$465,MATCH(E3496,Mapping!$A$2:$A$465,0))</f>
        <v>CHANDIGARH</v>
      </c>
      <c r="H3496" s="2" t="n">
        <v>13.15</v>
      </c>
      <c r="I3496" s="3" t="n">
        <v>0.28</v>
      </c>
    </row>
    <row r="3497" customFormat="false" ht="15" hidden="false" customHeight="false" outlineLevel="0" collapsed="false">
      <c r="A3497" s="0" t="s">
        <v>389</v>
      </c>
      <c r="B3497" s="0" t="n">
        <f aca="false">VALUE(LEFT(A3497,4))</f>
        <v>2023</v>
      </c>
      <c r="C3497" s="0" t="str">
        <f aca="false">"FY"&amp;IF(VALUE(MID(A3497,6,2))&gt;=4,VALUE(LEFT(A3497,4)),VALUE(LEFT(A3497,4))-1)&amp;"-"&amp;TEXT(MOD(IF(VALUE(MID(A3497,6,2))&gt;=4,VALUE(LEFT(A3497,4)),VALUE(LEFT(A3497,4))-1)+1,100),"00")</f>
        <v>FY2023-24</v>
      </c>
      <c r="D3497" s="0" t="s">
        <v>217</v>
      </c>
      <c r="E3497" s="0" t="s">
        <v>217</v>
      </c>
      <c r="F3497" s="0" t="str">
        <f aca="false">INDEX(Mapping!$B$2:$B$465,MATCH(E3497,Mapping!$A$2:$A$465,0))</f>
        <v>SHREE CEMENT</v>
      </c>
      <c r="G3497" s="0" t="str">
        <f aca="false">INDEX(Mapping!$C$2:$C$465,MATCH(E3497,Mapping!$A$2:$A$465,0))</f>
        <v>SHREE CEMENT</v>
      </c>
      <c r="H3497" s="2" t="n">
        <v>10.96</v>
      </c>
      <c r="I3497" s="3" t="n">
        <v>0.23</v>
      </c>
    </row>
    <row r="3498" customFormat="false" ht="15" hidden="false" customHeight="false" outlineLevel="0" collapsed="false">
      <c r="A3498" s="0" t="s">
        <v>389</v>
      </c>
      <c r="B3498" s="0" t="n">
        <f aca="false">VALUE(LEFT(A3498,4))</f>
        <v>2023</v>
      </c>
      <c r="C3498" s="0" t="str">
        <f aca="false">"FY"&amp;IF(VALUE(MID(A3498,6,2))&gt;=4,VALUE(LEFT(A3498,4)),VALUE(LEFT(A3498,4))-1)&amp;"-"&amp;TEXT(MOD(IF(VALUE(MID(A3498,6,2))&gt;=4,VALUE(LEFT(A3498,4)),VALUE(LEFT(A3498,4))-1)+1,100),"00")</f>
        <v>FY2023-24</v>
      </c>
      <c r="D3498" s="0" t="s">
        <v>143</v>
      </c>
      <c r="E3498" s="0" t="s">
        <v>143</v>
      </c>
      <c r="F3498" s="0" t="str">
        <f aca="false">INDEX(Mapping!$B$2:$B$465,MATCH(E3498,Mapping!$A$2:$A$465,0))</f>
        <v>MARUTI CLEAN COAL &amp; POWER</v>
      </c>
      <c r="G3498" s="0" t="str">
        <f aca="false">INDEX(Mapping!$C$2:$C$465,MATCH(E3498,Mapping!$A$2:$A$465,0))</f>
        <v>MARUTI CLEAN COAL &amp; POWER</v>
      </c>
      <c r="H3498" s="2" t="n">
        <v>10.64</v>
      </c>
      <c r="I3498" s="3" t="n">
        <v>0.22</v>
      </c>
    </row>
    <row r="3499" customFormat="false" ht="15" hidden="false" customHeight="false" outlineLevel="0" collapsed="false">
      <c r="A3499" s="0" t="s">
        <v>389</v>
      </c>
      <c r="B3499" s="0" t="n">
        <f aca="false">VALUE(LEFT(A3499,4))</f>
        <v>2023</v>
      </c>
      <c r="C3499" s="0" t="str">
        <f aca="false">"FY"&amp;IF(VALUE(MID(A3499,6,2))&gt;=4,VALUE(LEFT(A3499,4)),VALUE(LEFT(A3499,4))-1)&amp;"-"&amp;TEXT(MOD(IF(VALUE(MID(A3499,6,2))&gt;=4,VALUE(LEFT(A3499,4)),VALUE(LEFT(A3499,4))-1)+1,100),"00")</f>
        <v>FY2023-24</v>
      </c>
      <c r="D3499" s="0" t="s">
        <v>159</v>
      </c>
      <c r="E3499" s="0" t="s">
        <v>159</v>
      </c>
      <c r="F3499" s="0" t="str">
        <f aca="false">INDEX(Mapping!$B$2:$B$465,MATCH(E3499,Mapping!$A$2:$A$465,0))</f>
        <v>GMR WARORA (EX-EMCO)</v>
      </c>
      <c r="G3499" s="0" t="str">
        <f aca="false">INDEX(Mapping!$C$2:$C$465,MATCH(E3499,Mapping!$A$2:$A$465,0))</f>
        <v>GMR ENERGY</v>
      </c>
      <c r="H3499" s="2" t="n">
        <v>10.63</v>
      </c>
      <c r="I3499" s="3" t="n">
        <v>0.22</v>
      </c>
    </row>
    <row r="3500" customFormat="false" ht="15" hidden="false" customHeight="false" outlineLevel="0" collapsed="false">
      <c r="A3500" s="0" t="s">
        <v>389</v>
      </c>
      <c r="B3500" s="0" t="n">
        <f aca="false">VALUE(LEFT(A3500,4))</f>
        <v>2023</v>
      </c>
      <c r="C3500" s="0" t="str">
        <f aca="false">"FY"&amp;IF(VALUE(MID(A3500,6,2))&gt;=4,VALUE(LEFT(A3500,4)),VALUE(LEFT(A3500,4))-1)&amp;"-"&amp;TEXT(MOD(IF(VALUE(MID(A3500,6,2))&gt;=4,VALUE(LEFT(A3500,4)),VALUE(LEFT(A3500,4))-1)+1,100),"00")</f>
        <v>FY2023-24</v>
      </c>
      <c r="D3500" s="0" t="s">
        <v>243</v>
      </c>
      <c r="E3500" s="0" t="s">
        <v>243</v>
      </c>
      <c r="F3500" s="0" t="str">
        <f aca="false">INDEX(Mapping!$B$2:$B$465,MATCH(E3500,Mapping!$A$2:$A$465,0))</f>
        <v>ADANI SOLAR ENERGY JAISALMER TWO</v>
      </c>
      <c r="G3500" s="0" t="str">
        <f aca="false">INDEX(Mapping!$C$2:$C$465,MATCH(E3500,Mapping!$A$2:$A$465,0))</f>
        <v>ADANI GREEN ENERGY (ALL SPVs)</v>
      </c>
      <c r="H3500" s="2" t="n">
        <v>9.35</v>
      </c>
      <c r="I3500" s="3" t="n">
        <v>0.2</v>
      </c>
    </row>
    <row r="3501" customFormat="false" ht="15" hidden="false" customHeight="false" outlineLevel="0" collapsed="false">
      <c r="A3501" s="0" t="s">
        <v>389</v>
      </c>
      <c r="B3501" s="0" t="n">
        <f aca="false">VALUE(LEFT(A3501,4))</f>
        <v>2023</v>
      </c>
      <c r="C3501" s="0" t="str">
        <f aca="false">"FY"&amp;IF(VALUE(MID(A3501,6,2))&gt;=4,VALUE(LEFT(A3501,4)),VALUE(LEFT(A3501,4))-1)&amp;"-"&amp;TEXT(MOD(IF(VALUE(MID(A3501,6,2))&gt;=4,VALUE(LEFT(A3501,4)),VALUE(LEFT(A3501,4))-1)+1,100),"00")</f>
        <v>FY2023-24</v>
      </c>
      <c r="D3501" s="0" t="s">
        <v>89</v>
      </c>
      <c r="E3501" s="0" t="s">
        <v>89</v>
      </c>
      <c r="F3501" s="0" t="str">
        <f aca="false">INDEX(Mapping!$B$2:$B$465,MATCH(E3501,Mapping!$A$2:$A$465,0))</f>
        <v>MB POWER (MP)</v>
      </c>
      <c r="G3501" s="0" t="str">
        <f aca="false">INDEX(Mapping!$C$2:$C$465,MATCH(E3501,Mapping!$A$2:$A$465,0))</f>
        <v>MB POWER (MP)</v>
      </c>
      <c r="H3501" s="2" t="n">
        <v>9.04</v>
      </c>
      <c r="I3501" s="3" t="n">
        <v>0.19</v>
      </c>
    </row>
    <row r="3502" customFormat="false" ht="15" hidden="false" customHeight="false" outlineLevel="0" collapsed="false">
      <c r="A3502" s="0" t="s">
        <v>389</v>
      </c>
      <c r="B3502" s="0" t="n">
        <f aca="false">VALUE(LEFT(A3502,4))</f>
        <v>2023</v>
      </c>
      <c r="C3502" s="0" t="str">
        <f aca="false">"FY"&amp;IF(VALUE(MID(A3502,6,2))&gt;=4,VALUE(LEFT(A3502,4)),VALUE(LEFT(A3502,4))-1)&amp;"-"&amp;TEXT(MOD(IF(VALUE(MID(A3502,6,2))&gt;=4,VALUE(LEFT(A3502,4)),VALUE(LEFT(A3502,4))-1)+1,100),"00")</f>
        <v>FY2023-24</v>
      </c>
      <c r="D3502" s="0" t="s">
        <v>116</v>
      </c>
      <c r="E3502" s="0" t="s">
        <v>116</v>
      </c>
      <c r="F3502" s="0" t="str">
        <f aca="false">INDEX(Mapping!$B$2:$B$465,MATCH(E3502,Mapping!$A$2:$A$465,0))</f>
        <v>RKM POWERGEN</v>
      </c>
      <c r="G3502" s="0" t="str">
        <f aca="false">INDEX(Mapping!$C$2:$C$465,MATCH(E3502,Mapping!$A$2:$A$465,0))</f>
        <v>RKM POWERGEN</v>
      </c>
      <c r="H3502" s="2" t="n">
        <v>7.83</v>
      </c>
      <c r="I3502" s="3" t="n">
        <v>0.16</v>
      </c>
    </row>
    <row r="3503" customFormat="false" ht="15" hidden="false" customHeight="false" outlineLevel="0" collapsed="false">
      <c r="A3503" s="0" t="s">
        <v>389</v>
      </c>
      <c r="B3503" s="0" t="n">
        <f aca="false">VALUE(LEFT(A3503,4))</f>
        <v>2023</v>
      </c>
      <c r="C3503" s="0" t="str">
        <f aca="false">"FY"&amp;IF(VALUE(MID(A3503,6,2))&gt;=4,VALUE(LEFT(A3503,4)),VALUE(LEFT(A3503,4))-1)&amp;"-"&amp;TEXT(MOD(IF(VALUE(MID(A3503,6,2))&gt;=4,VALUE(LEFT(A3503,4)),VALUE(LEFT(A3503,4))-1)+1,100),"00")</f>
        <v>FY2023-24</v>
      </c>
      <c r="D3503" s="0" t="s">
        <v>142</v>
      </c>
      <c r="E3503" s="0" t="s">
        <v>142</v>
      </c>
      <c r="F3503" s="0" t="str">
        <f aca="false">INDEX(Mapping!$B$2:$B$465,MATCH(E3503,Mapping!$A$2:$A$465,0))</f>
        <v>SAINJ HEP</v>
      </c>
      <c r="G3503" s="0" t="str">
        <f aca="false">INDEX(Mapping!$C$2:$C$465,MATCH(E3503,Mapping!$A$2:$A$465,0))</f>
        <v>SAINJ HEP</v>
      </c>
      <c r="H3503" s="2" t="n">
        <v>6.69</v>
      </c>
      <c r="I3503" s="3" t="n">
        <v>0.14</v>
      </c>
    </row>
    <row r="3504" customFormat="false" ht="15" hidden="false" customHeight="false" outlineLevel="0" collapsed="false">
      <c r="A3504" s="0" t="s">
        <v>389</v>
      </c>
      <c r="B3504" s="0" t="n">
        <f aca="false">VALUE(LEFT(A3504,4))</f>
        <v>2023</v>
      </c>
      <c r="C3504" s="0" t="str">
        <f aca="false">"FY"&amp;IF(VALUE(MID(A3504,6,2))&gt;=4,VALUE(LEFT(A3504,4)),VALUE(LEFT(A3504,4))-1)&amp;"-"&amp;TEXT(MOD(IF(VALUE(MID(A3504,6,2))&gt;=4,VALUE(LEFT(A3504,4)),VALUE(LEFT(A3504,4))-1)+1,100),"00")</f>
        <v>FY2023-24</v>
      </c>
      <c r="D3504" s="0" t="s">
        <v>319</v>
      </c>
      <c r="E3504" s="0" t="s">
        <v>319</v>
      </c>
      <c r="F3504" s="0" t="str">
        <f aca="false">INDEX(Mapping!$B$2:$B$465,MATCH(E3504,Mapping!$A$2:$A$465,0))</f>
        <v>SORANG HEP</v>
      </c>
      <c r="G3504" s="0" t="str">
        <f aca="false">INDEX(Mapping!$C$2:$C$465,MATCH(E3504,Mapping!$A$2:$A$465,0))</f>
        <v>SORANG HEP</v>
      </c>
      <c r="H3504" s="2" t="n">
        <v>6.42</v>
      </c>
      <c r="I3504" s="3" t="n">
        <v>0.13</v>
      </c>
    </row>
    <row r="3505" customFormat="false" ht="15" hidden="false" customHeight="false" outlineLevel="0" collapsed="false">
      <c r="A3505" s="0" t="s">
        <v>389</v>
      </c>
      <c r="B3505" s="0" t="n">
        <f aca="false">VALUE(LEFT(A3505,4))</f>
        <v>2023</v>
      </c>
      <c r="C3505" s="0" t="str">
        <f aca="false">"FY"&amp;IF(VALUE(MID(A3505,6,2))&gt;=4,VALUE(LEFT(A3505,4)),VALUE(LEFT(A3505,4))-1)&amp;"-"&amp;TEXT(MOD(IF(VALUE(MID(A3505,6,2))&gt;=4,VALUE(LEFT(A3505,4)),VALUE(LEFT(A3505,4))-1)+1,100),"00")</f>
        <v>FY2023-24</v>
      </c>
      <c r="D3505" s="0" t="s">
        <v>235</v>
      </c>
      <c r="E3505" s="0" t="s">
        <v>235</v>
      </c>
      <c r="F3505" s="0" t="str">
        <f aca="false">INDEX(Mapping!$B$2:$B$465,MATCH(E3505,Mapping!$A$2:$A$465,0))</f>
        <v>ITPCL (IL&amp;FS TAMIL NADU)</v>
      </c>
      <c r="G3505" s="0" t="str">
        <f aca="false">INDEX(Mapping!$C$2:$C$465,MATCH(E3505,Mapping!$A$2:$A$465,0))</f>
        <v>ITPCL (IL&amp;FS TAMIL NADU)</v>
      </c>
      <c r="H3505" s="2" t="n">
        <v>6.13</v>
      </c>
      <c r="I3505" s="3" t="n">
        <v>0.13</v>
      </c>
    </row>
    <row r="3506" customFormat="false" ht="15" hidden="false" customHeight="false" outlineLevel="0" collapsed="false">
      <c r="A3506" s="0" t="s">
        <v>389</v>
      </c>
      <c r="B3506" s="0" t="n">
        <f aca="false">VALUE(LEFT(A3506,4))</f>
        <v>2023</v>
      </c>
      <c r="C3506" s="0" t="str">
        <f aca="false">"FY"&amp;IF(VALUE(MID(A3506,6,2))&gt;=4,VALUE(LEFT(A3506,4)),VALUE(LEFT(A3506,4))-1)&amp;"-"&amp;TEXT(MOD(IF(VALUE(MID(A3506,6,2))&gt;=4,VALUE(LEFT(A3506,4)),VALUE(LEFT(A3506,4))-1)+1,100),"00")</f>
        <v>FY2023-24</v>
      </c>
      <c r="D3506" s="0" t="s">
        <v>74</v>
      </c>
      <c r="E3506" s="0" t="s">
        <v>74</v>
      </c>
      <c r="F3506" s="0" t="str">
        <f aca="false">INDEX(Mapping!$B$2:$B$465,MATCH(E3506,Mapping!$A$2:$A$465,0))</f>
        <v>NEPAL (NEA / NVVN)</v>
      </c>
      <c r="G3506" s="0" t="str">
        <f aca="false">INDEX(Mapping!$C$2:$C$465,MATCH(E3506,Mapping!$A$2:$A$465,0))</f>
        <v>NEPAL (NEA / NVVN)</v>
      </c>
      <c r="H3506" s="2" t="n">
        <v>5.9</v>
      </c>
      <c r="I3506" s="3" t="n">
        <v>0.12</v>
      </c>
    </row>
    <row r="3507" customFormat="false" ht="15" hidden="false" customHeight="false" outlineLevel="0" collapsed="false">
      <c r="A3507" s="0" t="s">
        <v>389</v>
      </c>
      <c r="B3507" s="0" t="n">
        <f aca="false">VALUE(LEFT(A3507,4))</f>
        <v>2023</v>
      </c>
      <c r="C3507" s="0" t="str">
        <f aca="false">"FY"&amp;IF(VALUE(MID(A3507,6,2))&gt;=4,VALUE(LEFT(A3507,4)),VALUE(LEFT(A3507,4))-1)&amp;"-"&amp;TEXT(MOD(IF(VALUE(MID(A3507,6,2))&gt;=4,VALUE(LEFT(A3507,4)),VALUE(LEFT(A3507,4))-1)+1,100),"00")</f>
        <v>FY2023-24</v>
      </c>
      <c r="D3507" s="0" t="s">
        <v>121</v>
      </c>
      <c r="E3507" s="0" t="s">
        <v>121</v>
      </c>
      <c r="F3507" s="0" t="str">
        <f aca="false">INDEX(Mapping!$B$2:$B$465,MATCH(E3507,Mapping!$A$2:$A$465,0))</f>
        <v>MEGHALAYA</v>
      </c>
      <c r="G3507" s="0" t="str">
        <f aca="false">INDEX(Mapping!$C$2:$C$465,MATCH(E3507,Mapping!$A$2:$A$465,0))</f>
        <v>MEGHALAYA</v>
      </c>
      <c r="H3507" s="2" t="n">
        <v>5.35</v>
      </c>
      <c r="I3507" s="3" t="n">
        <v>0.11</v>
      </c>
    </row>
    <row r="3508" customFormat="false" ht="15" hidden="false" customHeight="false" outlineLevel="0" collapsed="false">
      <c r="A3508" s="0" t="s">
        <v>389</v>
      </c>
      <c r="B3508" s="0" t="n">
        <f aca="false">VALUE(LEFT(A3508,4))</f>
        <v>2023</v>
      </c>
      <c r="C3508" s="0" t="str">
        <f aca="false">"FY"&amp;IF(VALUE(MID(A3508,6,2))&gt;=4,VALUE(LEFT(A3508,4)),VALUE(LEFT(A3508,4))-1)&amp;"-"&amp;TEXT(MOD(IF(VALUE(MID(A3508,6,2))&gt;=4,VALUE(LEFT(A3508,4)),VALUE(LEFT(A3508,4))-1)+1,100),"00")</f>
        <v>FY2023-24</v>
      </c>
      <c r="D3508" s="0" t="s">
        <v>203</v>
      </c>
      <c r="E3508" s="0" t="s">
        <v>203</v>
      </c>
      <c r="F3508" s="0" t="str">
        <f aca="false">INDEX(Mapping!$B$2:$B$465,MATCH(E3508,Mapping!$A$2:$A$465,0))</f>
        <v>ADHUNIK POWER</v>
      </c>
      <c r="G3508" s="0" t="str">
        <f aca="false">INDEX(Mapping!$C$2:$C$465,MATCH(E3508,Mapping!$A$2:$A$465,0))</f>
        <v>ADHUNIK POWER</v>
      </c>
      <c r="H3508" s="2" t="n">
        <v>3.43</v>
      </c>
      <c r="I3508" s="3" t="n">
        <v>0.07</v>
      </c>
    </row>
    <row r="3509" customFormat="false" ht="15" hidden="false" customHeight="false" outlineLevel="0" collapsed="false">
      <c r="A3509" s="0" t="s">
        <v>389</v>
      </c>
      <c r="B3509" s="0" t="n">
        <f aca="false">VALUE(LEFT(A3509,4))</f>
        <v>2023</v>
      </c>
      <c r="C3509" s="0" t="str">
        <f aca="false">"FY"&amp;IF(VALUE(MID(A3509,6,2))&gt;=4,VALUE(LEFT(A3509,4)),VALUE(LEFT(A3509,4))-1)&amp;"-"&amp;TEXT(MOD(IF(VALUE(MID(A3509,6,2))&gt;=4,VALUE(LEFT(A3509,4)),VALUE(LEFT(A3509,4))-1)+1,100),"00")</f>
        <v>FY2023-24</v>
      </c>
      <c r="D3509" s="0" t="s">
        <v>272</v>
      </c>
      <c r="E3509" s="0" t="s">
        <v>272</v>
      </c>
      <c r="F3509" s="0" t="str">
        <f aca="false">INDEX(Mapping!$B$2:$B$465,MATCH(E3509,Mapping!$A$2:$A$465,0))</f>
        <v>BALCO</v>
      </c>
      <c r="G3509" s="0" t="str">
        <f aca="false">INDEX(Mapping!$C$2:$C$465,MATCH(E3509,Mapping!$A$2:$A$465,0))</f>
        <v>BALCO</v>
      </c>
      <c r="H3509" s="2" t="n">
        <v>3.42</v>
      </c>
      <c r="I3509" s="3" t="n">
        <v>0.07</v>
      </c>
    </row>
    <row r="3510" customFormat="false" ht="15" hidden="false" customHeight="false" outlineLevel="0" collapsed="false">
      <c r="A3510" s="0" t="s">
        <v>389</v>
      </c>
      <c r="B3510" s="0" t="n">
        <f aca="false">VALUE(LEFT(A3510,4))</f>
        <v>2023</v>
      </c>
      <c r="C3510" s="0" t="str">
        <f aca="false">"FY"&amp;IF(VALUE(MID(A3510,6,2))&gt;=4,VALUE(LEFT(A3510,4)),VALUE(LEFT(A3510,4))-1)&amp;"-"&amp;TEXT(MOD(IF(VALUE(MID(A3510,6,2))&gt;=4,VALUE(LEFT(A3510,4)),VALUE(LEFT(A3510,4))-1)+1,100),"00")</f>
        <v>FY2023-24</v>
      </c>
      <c r="D3510" s="0" t="s">
        <v>134</v>
      </c>
      <c r="E3510" s="0" t="s">
        <v>134</v>
      </c>
      <c r="F3510" s="0" t="str">
        <f aca="false">INDEX(Mapping!$B$2:$B$465,MATCH(E3510,Mapping!$A$2:$A$465,0))</f>
        <v>NTPC STATIONS</v>
      </c>
      <c r="G3510" s="0" t="str">
        <f aca="false">INDEX(Mapping!$C$2:$C$465,MATCH(E3510,Mapping!$A$2:$A$465,0))</f>
        <v>NTPC GROUP</v>
      </c>
      <c r="H3510" s="2" t="n">
        <v>3.39</v>
      </c>
      <c r="I3510" s="3" t="n">
        <v>0.07</v>
      </c>
    </row>
    <row r="3511" customFormat="false" ht="15" hidden="false" customHeight="false" outlineLevel="0" collapsed="false">
      <c r="A3511" s="0" t="s">
        <v>389</v>
      </c>
      <c r="B3511" s="0" t="n">
        <f aca="false">VALUE(LEFT(A3511,4))</f>
        <v>2023</v>
      </c>
      <c r="C3511" s="0" t="str">
        <f aca="false">"FY"&amp;IF(VALUE(MID(A3511,6,2))&gt;=4,VALUE(LEFT(A3511,4)),VALUE(LEFT(A3511,4))-1)&amp;"-"&amp;TEXT(MOD(IF(VALUE(MID(A3511,6,2))&gt;=4,VALUE(LEFT(A3511,4)),VALUE(LEFT(A3511,4))-1)+1,100),"00")</f>
        <v>FY2023-24</v>
      </c>
      <c r="D3511" s="0" t="s">
        <v>495</v>
      </c>
      <c r="E3511" s="0" t="s">
        <v>495</v>
      </c>
      <c r="F3511" s="0" t="str">
        <f aca="false">INDEX(Mapping!$B$2:$B$465,MATCH(E3511,Mapping!$A$2:$A$465,0))</f>
        <v>RENEW_ROSHNI</v>
      </c>
      <c r="G3511" s="0" t="str">
        <f aca="false">INDEX(Mapping!$C$2:$C$465,MATCH(E3511,Mapping!$A$2:$A$465,0))</f>
        <v>RENEW POWER (ALL SPVs)</v>
      </c>
      <c r="H3511" s="2" t="n">
        <v>3.38</v>
      </c>
      <c r="I3511" s="3" t="n">
        <v>0.07</v>
      </c>
    </row>
    <row r="3512" customFormat="false" ht="15" hidden="false" customHeight="false" outlineLevel="0" collapsed="false">
      <c r="A3512" s="0" t="s">
        <v>389</v>
      </c>
      <c r="B3512" s="0" t="n">
        <f aca="false">VALUE(LEFT(A3512,4))</f>
        <v>2023</v>
      </c>
      <c r="C3512" s="0" t="str">
        <f aca="false">"FY"&amp;IF(VALUE(MID(A3512,6,2))&gt;=4,VALUE(LEFT(A3512,4)),VALUE(LEFT(A3512,4))-1)&amp;"-"&amp;TEXT(MOD(IF(VALUE(MID(A3512,6,2))&gt;=4,VALUE(LEFT(A3512,4)),VALUE(LEFT(A3512,4))-1)+1,100),"00")</f>
        <v>FY2023-24</v>
      </c>
      <c r="D3512" s="0" t="s">
        <v>56</v>
      </c>
      <c r="E3512" s="0" t="s">
        <v>56</v>
      </c>
      <c r="F3512" s="0" t="str">
        <f aca="false">INDEX(Mapping!$B$2:$B$465,MATCH(E3512,Mapping!$A$2:$A$465,0))</f>
        <v>UTTARAKHAND</v>
      </c>
      <c r="G3512" s="0" t="str">
        <f aca="false">INDEX(Mapping!$C$2:$C$465,MATCH(E3512,Mapping!$A$2:$A$465,0))</f>
        <v>UTTARAKHAND</v>
      </c>
      <c r="H3512" s="2" t="n">
        <v>3.32</v>
      </c>
      <c r="I3512" s="3" t="n">
        <v>0.07</v>
      </c>
    </row>
    <row r="3513" customFormat="false" ht="15" hidden="false" customHeight="false" outlineLevel="0" collapsed="false">
      <c r="A3513" s="0" t="s">
        <v>389</v>
      </c>
      <c r="B3513" s="0" t="n">
        <f aca="false">VALUE(LEFT(A3513,4))</f>
        <v>2023</v>
      </c>
      <c r="C3513" s="0" t="str">
        <f aca="false">"FY"&amp;IF(VALUE(MID(A3513,6,2))&gt;=4,VALUE(LEFT(A3513,4)),VALUE(LEFT(A3513,4))-1)&amp;"-"&amp;TEXT(MOD(IF(VALUE(MID(A3513,6,2))&gt;=4,VALUE(LEFT(A3513,4)),VALUE(LEFT(A3513,4))-1)+1,100),"00")</f>
        <v>FY2023-24</v>
      </c>
      <c r="D3513" s="0" t="s">
        <v>253</v>
      </c>
      <c r="E3513" s="0" t="s">
        <v>253</v>
      </c>
      <c r="F3513" s="0" t="str">
        <f aca="false">INDEX(Mapping!$B$2:$B$465,MATCH(E3513,Mapping!$A$2:$A$465,0))</f>
        <v>NAGALAND</v>
      </c>
      <c r="G3513" s="0" t="str">
        <f aca="false">INDEX(Mapping!$C$2:$C$465,MATCH(E3513,Mapping!$A$2:$A$465,0))</f>
        <v>NAGALAND</v>
      </c>
      <c r="H3513" s="2" t="n">
        <v>3.19</v>
      </c>
      <c r="I3513" s="3" t="n">
        <v>0.07</v>
      </c>
    </row>
    <row r="3514" customFormat="false" ht="15" hidden="false" customHeight="false" outlineLevel="0" collapsed="false">
      <c r="A3514" s="0" t="s">
        <v>389</v>
      </c>
      <c r="B3514" s="0" t="n">
        <f aca="false">VALUE(LEFT(A3514,4))</f>
        <v>2023</v>
      </c>
      <c r="C3514" s="0" t="str">
        <f aca="false">"FY"&amp;IF(VALUE(MID(A3514,6,2))&gt;=4,VALUE(LEFT(A3514,4)),VALUE(LEFT(A3514,4))-1)&amp;"-"&amp;TEXT(MOD(IF(VALUE(MID(A3514,6,2))&gt;=4,VALUE(LEFT(A3514,4)),VALUE(LEFT(A3514,4))-1)+1,100),"00")</f>
        <v>FY2023-24</v>
      </c>
      <c r="D3514" s="0" t="s">
        <v>649</v>
      </c>
      <c r="E3514" s="0" t="s">
        <v>368</v>
      </c>
      <c r="F3514" s="0" t="str">
        <f aca="false">INDEX(Mapping!$B$2:$B$465,MATCH(E3514,Mapping!$A$2:$A$465,0))</f>
        <v>OSTRO HIRIYUR</v>
      </c>
      <c r="G3514" s="0" t="str">
        <f aca="false">INDEX(Mapping!$C$2:$C$465,MATCH(E3514,Mapping!$A$2:$A$465,0))</f>
        <v>OSTRO HIRIYUR</v>
      </c>
      <c r="H3514" s="2" t="n">
        <v>2.97</v>
      </c>
      <c r="I3514" s="3" t="n">
        <v>0.06</v>
      </c>
    </row>
    <row r="3515" customFormat="false" ht="15" hidden="false" customHeight="false" outlineLevel="0" collapsed="false">
      <c r="A3515" s="0" t="s">
        <v>389</v>
      </c>
      <c r="B3515" s="0" t="n">
        <f aca="false">VALUE(LEFT(A3515,4))</f>
        <v>2023</v>
      </c>
      <c r="C3515" s="0" t="str">
        <f aca="false">"FY"&amp;IF(VALUE(MID(A3515,6,2))&gt;=4,VALUE(LEFT(A3515,4)),VALUE(LEFT(A3515,4))-1)&amp;"-"&amp;TEXT(MOD(IF(VALUE(MID(A3515,6,2))&gt;=4,VALUE(LEFT(A3515,4)),VALUE(LEFT(A3515,4))-1)+1,100),"00")</f>
        <v>FY2023-24</v>
      </c>
      <c r="D3515" s="0" t="s">
        <v>54</v>
      </c>
      <c r="E3515" s="0" t="s">
        <v>54</v>
      </c>
      <c r="F3515" s="0" t="str">
        <f aca="false">INDEX(Mapping!$B$2:$B$465,MATCH(E3515,Mapping!$A$2:$A$465,0))</f>
        <v>JAMMU &amp; KASHMIR</v>
      </c>
      <c r="G3515" s="0" t="str">
        <f aca="false">INDEX(Mapping!$C$2:$C$465,MATCH(E3515,Mapping!$A$2:$A$465,0))</f>
        <v>JAMMU &amp; KASHMIR</v>
      </c>
      <c r="H3515" s="2" t="n">
        <v>2.95</v>
      </c>
      <c r="I3515" s="3" t="n">
        <v>0.06</v>
      </c>
    </row>
    <row r="3516" customFormat="false" ht="15" hidden="false" customHeight="false" outlineLevel="0" collapsed="false">
      <c r="A3516" s="0" t="s">
        <v>389</v>
      </c>
      <c r="B3516" s="0" t="n">
        <f aca="false">VALUE(LEFT(A3516,4))</f>
        <v>2023</v>
      </c>
      <c r="C3516" s="0" t="str">
        <f aca="false">"FY"&amp;IF(VALUE(MID(A3516,6,2))&gt;=4,VALUE(LEFT(A3516,4)),VALUE(LEFT(A3516,4))-1)&amp;"-"&amp;TEXT(MOD(IF(VALUE(MID(A3516,6,2))&gt;=4,VALUE(LEFT(A3516,4)),VALUE(LEFT(A3516,4))-1)+1,100),"00")</f>
        <v>FY2023-24</v>
      </c>
      <c r="D3516" s="0" t="s">
        <v>388</v>
      </c>
      <c r="E3516" s="0" t="s">
        <v>388</v>
      </c>
      <c r="F3516" s="0" t="str">
        <f aca="false">INDEX(Mapping!$B$2:$B$465,MATCH(E3516,Mapping!$A$2:$A$465,0))</f>
        <v>AMP_GREEN6</v>
      </c>
      <c r="G3516" s="0" t="str">
        <f aca="false">INDEX(Mapping!$C$2:$C$465,MATCH(E3516,Mapping!$A$2:$A$465,0))</f>
        <v>AMP_GREEN6</v>
      </c>
      <c r="H3516" s="2" t="n">
        <v>2.87</v>
      </c>
      <c r="I3516" s="3" t="n">
        <v>0.06</v>
      </c>
    </row>
    <row r="3517" customFormat="false" ht="15" hidden="false" customHeight="false" outlineLevel="0" collapsed="false">
      <c r="A3517" s="0" t="s">
        <v>389</v>
      </c>
      <c r="B3517" s="0" t="n">
        <f aca="false">VALUE(LEFT(A3517,4))</f>
        <v>2023</v>
      </c>
      <c r="C3517" s="0" t="str">
        <f aca="false">"FY"&amp;IF(VALUE(MID(A3517,6,2))&gt;=4,VALUE(LEFT(A3517,4)),VALUE(LEFT(A3517,4))-1)&amp;"-"&amp;TEXT(MOD(IF(VALUE(MID(A3517,6,2))&gt;=4,VALUE(LEFT(A3517,4)),VALUE(LEFT(A3517,4))-1)+1,100),"00")</f>
        <v>FY2023-24</v>
      </c>
      <c r="D3517" s="0" t="s">
        <v>211</v>
      </c>
      <c r="E3517" s="0" t="s">
        <v>211</v>
      </c>
      <c r="F3517" s="0" t="str">
        <f aca="false">INDEX(Mapping!$B$2:$B$465,MATCH(E3517,Mapping!$A$2:$A$465,0))</f>
        <v>SINGOLI BHATWARI HEP</v>
      </c>
      <c r="G3517" s="0" t="str">
        <f aca="false">INDEX(Mapping!$C$2:$C$465,MATCH(E3517,Mapping!$A$2:$A$465,0))</f>
        <v>SINGOLI BHATWARI HEP</v>
      </c>
      <c r="H3517" s="2" t="n">
        <v>2.86</v>
      </c>
      <c r="I3517" s="3" t="n">
        <v>0.06</v>
      </c>
    </row>
    <row r="3518" customFormat="false" ht="15" hidden="false" customHeight="false" outlineLevel="0" collapsed="false">
      <c r="A3518" s="0" t="s">
        <v>389</v>
      </c>
      <c r="B3518" s="0" t="n">
        <f aca="false">VALUE(LEFT(A3518,4))</f>
        <v>2023</v>
      </c>
      <c r="C3518" s="0" t="str">
        <f aca="false">"FY"&amp;IF(VALUE(MID(A3518,6,2))&gt;=4,VALUE(LEFT(A3518,4)),VALUE(LEFT(A3518,4))-1)&amp;"-"&amp;TEXT(MOD(IF(VALUE(MID(A3518,6,2))&gt;=4,VALUE(LEFT(A3518,4)),VALUE(LEFT(A3518,4))-1)+1,100),"00")</f>
        <v>FY2023-24</v>
      </c>
      <c r="D3518" s="0" t="s">
        <v>228</v>
      </c>
      <c r="E3518" s="0" t="s">
        <v>228</v>
      </c>
      <c r="F3518" s="0" t="str">
        <f aca="false">INDEX(Mapping!$B$2:$B$465,MATCH(E3518,Mapping!$A$2:$A$465,0))</f>
        <v>OTPC PALATANA</v>
      </c>
      <c r="G3518" s="0" t="str">
        <f aca="false">INDEX(Mapping!$C$2:$C$465,MATCH(E3518,Mapping!$A$2:$A$465,0))</f>
        <v>OTPC PALATANA</v>
      </c>
      <c r="H3518" s="2" t="n">
        <v>2.8</v>
      </c>
      <c r="I3518" s="3" t="n">
        <v>0.06</v>
      </c>
    </row>
    <row r="3519" customFormat="false" ht="15" hidden="false" customHeight="false" outlineLevel="0" collapsed="false">
      <c r="A3519" s="0" t="s">
        <v>389</v>
      </c>
      <c r="B3519" s="0" t="n">
        <f aca="false">VALUE(LEFT(A3519,4))</f>
        <v>2023</v>
      </c>
      <c r="C3519" s="0" t="str">
        <f aca="false">"FY"&amp;IF(VALUE(MID(A3519,6,2))&gt;=4,VALUE(LEFT(A3519,4)),VALUE(LEFT(A3519,4))-1)&amp;"-"&amp;TEXT(MOD(IF(VALUE(MID(A3519,6,2))&gt;=4,VALUE(LEFT(A3519,4)),VALUE(LEFT(A3519,4))-1)+1,100),"00")</f>
        <v>FY2023-24</v>
      </c>
      <c r="D3519" s="0" t="s">
        <v>246</v>
      </c>
      <c r="E3519" s="0" t="s">
        <v>246</v>
      </c>
      <c r="F3519" s="0" t="str">
        <f aca="false">INDEX(Mapping!$B$2:$B$465,MATCH(E3519,Mapping!$A$2:$A$465,0))</f>
        <v>NTPC STATIONS</v>
      </c>
      <c r="G3519" s="0" t="str">
        <f aca="false">INDEX(Mapping!$C$2:$C$465,MATCH(E3519,Mapping!$A$2:$A$465,0))</f>
        <v>NTPC GROUP</v>
      </c>
      <c r="H3519" s="2" t="n">
        <v>2.56</v>
      </c>
      <c r="I3519" s="3" t="n">
        <v>0.05</v>
      </c>
    </row>
    <row r="3520" customFormat="false" ht="15" hidden="false" customHeight="false" outlineLevel="0" collapsed="false">
      <c r="A3520" s="0" t="s">
        <v>389</v>
      </c>
      <c r="B3520" s="0" t="n">
        <f aca="false">VALUE(LEFT(A3520,4))</f>
        <v>2023</v>
      </c>
      <c r="C3520" s="0" t="str">
        <f aca="false">"FY"&amp;IF(VALUE(MID(A3520,6,2))&gt;=4,VALUE(LEFT(A3520,4)),VALUE(LEFT(A3520,4))-1)&amp;"-"&amp;TEXT(MOD(IF(VALUE(MID(A3520,6,2))&gt;=4,VALUE(LEFT(A3520,4)),VALUE(LEFT(A3520,4))-1)+1,100),"00")</f>
        <v>FY2023-24</v>
      </c>
      <c r="D3520" s="0" t="s">
        <v>297</v>
      </c>
      <c r="E3520" s="0" t="s">
        <v>297</v>
      </c>
      <c r="F3520" s="0" t="str">
        <f aca="false">INDEX(Mapping!$B$2:$B$465,MATCH(E3520,Mapping!$A$2:$A$465,0))</f>
        <v>NPGC NABINAGAR</v>
      </c>
      <c r="G3520" s="0" t="str">
        <f aca="false">INDEX(Mapping!$C$2:$C$465,MATCH(E3520,Mapping!$A$2:$A$465,0))</f>
        <v>NTPC GROUP</v>
      </c>
      <c r="H3520" s="2" t="n">
        <v>2.33</v>
      </c>
      <c r="I3520" s="3" t="n">
        <v>0.05</v>
      </c>
    </row>
    <row r="3521" customFormat="false" ht="15" hidden="false" customHeight="false" outlineLevel="0" collapsed="false">
      <c r="A3521" s="0" t="s">
        <v>389</v>
      </c>
      <c r="B3521" s="0" t="n">
        <f aca="false">VALUE(LEFT(A3521,4))</f>
        <v>2023</v>
      </c>
      <c r="C3521" s="0" t="str">
        <f aca="false">"FY"&amp;IF(VALUE(MID(A3521,6,2))&gt;=4,VALUE(LEFT(A3521,4)),VALUE(LEFT(A3521,4))-1)&amp;"-"&amp;TEXT(MOD(IF(VALUE(MID(A3521,6,2))&gt;=4,VALUE(LEFT(A3521,4)),VALUE(LEFT(A3521,4))-1)+1,100),"00")</f>
        <v>FY2023-24</v>
      </c>
      <c r="D3521" s="0" t="s">
        <v>213</v>
      </c>
      <c r="E3521" s="0" t="s">
        <v>213</v>
      </c>
      <c r="F3521" s="0" t="str">
        <f aca="false">INDEX(Mapping!$B$2:$B$465,MATCH(E3521,Mapping!$A$2:$A$465,0))</f>
        <v>NEPAL (NEA / NVVN)</v>
      </c>
      <c r="G3521" s="0" t="str">
        <f aca="false">INDEX(Mapping!$C$2:$C$465,MATCH(E3521,Mapping!$A$2:$A$465,0))</f>
        <v>NEPAL (NEA / NVVN)</v>
      </c>
      <c r="H3521" s="2" t="n">
        <v>2.26</v>
      </c>
      <c r="I3521" s="3" t="n">
        <v>0.05</v>
      </c>
    </row>
    <row r="3522" customFormat="false" ht="15" hidden="false" customHeight="false" outlineLevel="0" collapsed="false">
      <c r="A3522" s="0" t="s">
        <v>389</v>
      </c>
      <c r="B3522" s="0" t="n">
        <f aca="false">VALUE(LEFT(A3522,4))</f>
        <v>2023</v>
      </c>
      <c r="C3522" s="0" t="str">
        <f aca="false">"FY"&amp;IF(VALUE(MID(A3522,6,2))&gt;=4,VALUE(LEFT(A3522,4)),VALUE(LEFT(A3522,4))-1)&amp;"-"&amp;TEXT(MOD(IF(VALUE(MID(A3522,6,2))&gt;=4,VALUE(LEFT(A3522,4)),VALUE(LEFT(A3522,4))-1)+1,100),"00")</f>
        <v>FY2023-24</v>
      </c>
      <c r="D3522" s="0" t="s">
        <v>71</v>
      </c>
      <c r="E3522" s="0" t="s">
        <v>71</v>
      </c>
      <c r="F3522" s="0" t="str">
        <f aca="false">INDEX(Mapping!$B$2:$B$465,MATCH(E3522,Mapping!$A$2:$A$465,0))</f>
        <v>KERALA</v>
      </c>
      <c r="G3522" s="0" t="str">
        <f aca="false">INDEX(Mapping!$C$2:$C$465,MATCH(E3522,Mapping!$A$2:$A$465,0))</f>
        <v>KERALA</v>
      </c>
      <c r="H3522" s="2" t="n">
        <v>2.2</v>
      </c>
      <c r="I3522" s="3" t="n">
        <v>0.05</v>
      </c>
    </row>
    <row r="3523" customFormat="false" ht="15" hidden="false" customHeight="false" outlineLevel="0" collapsed="false">
      <c r="A3523" s="0" t="s">
        <v>389</v>
      </c>
      <c r="B3523" s="0" t="n">
        <f aca="false">VALUE(LEFT(A3523,4))</f>
        <v>2023</v>
      </c>
      <c r="C3523" s="0" t="str">
        <f aca="false">"FY"&amp;IF(VALUE(MID(A3523,6,2))&gt;=4,VALUE(LEFT(A3523,4)),VALUE(LEFT(A3523,4))-1)&amp;"-"&amp;TEXT(MOD(IF(VALUE(MID(A3523,6,2))&gt;=4,VALUE(LEFT(A3523,4)),VALUE(LEFT(A3523,4))-1)+1,100),"00")</f>
        <v>FY2023-24</v>
      </c>
      <c r="D3523" s="0" t="s">
        <v>193</v>
      </c>
      <c r="E3523" s="0" t="s">
        <v>193</v>
      </c>
      <c r="F3523" s="0" t="str">
        <f aca="false">INDEX(Mapping!$B$2:$B$465,MATCH(E3523,Mapping!$A$2:$A$465,0))</f>
        <v>MIZORAM</v>
      </c>
      <c r="G3523" s="0" t="str">
        <f aca="false">INDEX(Mapping!$C$2:$C$465,MATCH(E3523,Mapping!$A$2:$A$465,0))</f>
        <v>MIZORAM</v>
      </c>
      <c r="H3523" s="2" t="n">
        <v>2.09</v>
      </c>
      <c r="I3523" s="3" t="n">
        <v>0.04</v>
      </c>
    </row>
    <row r="3524" customFormat="false" ht="15" hidden="false" customHeight="false" outlineLevel="0" collapsed="false">
      <c r="A3524" s="0" t="s">
        <v>389</v>
      </c>
      <c r="B3524" s="0" t="n">
        <f aca="false">VALUE(LEFT(A3524,4))</f>
        <v>2023</v>
      </c>
      <c r="C3524" s="0" t="str">
        <f aca="false">"FY"&amp;IF(VALUE(MID(A3524,6,2))&gt;=4,VALUE(LEFT(A3524,4)),VALUE(LEFT(A3524,4))-1)&amp;"-"&amp;TEXT(MOD(IF(VALUE(MID(A3524,6,2))&gt;=4,VALUE(LEFT(A3524,4)),VALUE(LEFT(A3524,4))-1)+1,100),"00")</f>
        <v>FY2023-24</v>
      </c>
      <c r="D3524" s="0" t="s">
        <v>176</v>
      </c>
      <c r="E3524" s="0" t="s">
        <v>176</v>
      </c>
      <c r="F3524" s="0" t="str">
        <f aca="false">INDEX(Mapping!$B$2:$B$465,MATCH(E3524,Mapping!$A$2:$A$465,0))</f>
        <v>SIKKIM</v>
      </c>
      <c r="G3524" s="0" t="str">
        <f aca="false">INDEX(Mapping!$C$2:$C$465,MATCH(E3524,Mapping!$A$2:$A$465,0))</f>
        <v>SIKKIM</v>
      </c>
      <c r="H3524" s="2" t="n">
        <v>2.09</v>
      </c>
      <c r="I3524" s="3" t="n">
        <v>0.04</v>
      </c>
    </row>
    <row r="3525" customFormat="false" ht="15" hidden="false" customHeight="false" outlineLevel="0" collapsed="false">
      <c r="A3525" s="0" t="s">
        <v>389</v>
      </c>
      <c r="B3525" s="0" t="n">
        <f aca="false">VALUE(LEFT(A3525,4))</f>
        <v>2023</v>
      </c>
      <c r="C3525" s="0" t="str">
        <f aca="false">"FY"&amp;IF(VALUE(MID(A3525,6,2))&gt;=4,VALUE(LEFT(A3525,4)),VALUE(LEFT(A3525,4))-1)&amp;"-"&amp;TEXT(MOD(IF(VALUE(MID(A3525,6,2))&gt;=4,VALUE(LEFT(A3525,4)),VALUE(LEFT(A3525,4))-1)+1,100),"00")</f>
        <v>FY2023-24</v>
      </c>
      <c r="D3525" s="0" t="s">
        <v>252</v>
      </c>
      <c r="E3525" s="0" t="s">
        <v>252</v>
      </c>
      <c r="F3525" s="0" t="str">
        <f aca="false">INDEX(Mapping!$B$2:$B$465,MATCH(E3525,Mapping!$A$2:$A$465,0))</f>
        <v>NTPC STATIONS</v>
      </c>
      <c r="G3525" s="0" t="str">
        <f aca="false">INDEX(Mapping!$C$2:$C$465,MATCH(E3525,Mapping!$A$2:$A$465,0))</f>
        <v>NTPC GROUP</v>
      </c>
      <c r="H3525" s="2" t="n">
        <v>2.01</v>
      </c>
      <c r="I3525" s="3" t="n">
        <v>0.04</v>
      </c>
    </row>
    <row r="3526" customFormat="false" ht="15" hidden="false" customHeight="false" outlineLevel="0" collapsed="false">
      <c r="A3526" s="0" t="s">
        <v>389</v>
      </c>
      <c r="B3526" s="0" t="n">
        <f aca="false">VALUE(LEFT(A3526,4))</f>
        <v>2023</v>
      </c>
      <c r="C3526" s="0" t="str">
        <f aca="false">"FY"&amp;IF(VALUE(MID(A3526,6,2))&gt;=4,VALUE(LEFT(A3526,4)),VALUE(LEFT(A3526,4))-1)&amp;"-"&amp;TEXT(MOD(IF(VALUE(MID(A3526,6,2))&gt;=4,VALUE(LEFT(A3526,4)),VALUE(LEFT(A3526,4))-1)+1,100),"00")</f>
        <v>FY2023-24</v>
      </c>
      <c r="D3526" s="0" t="s">
        <v>291</v>
      </c>
      <c r="E3526" s="0" t="s">
        <v>291</v>
      </c>
      <c r="F3526" s="0" t="str">
        <f aca="false">INDEX(Mapping!$B$2:$B$465,MATCH(E3526,Mapping!$A$2:$A$465,0))</f>
        <v>MANIPUR</v>
      </c>
      <c r="G3526" s="0" t="str">
        <f aca="false">INDEX(Mapping!$C$2:$C$465,MATCH(E3526,Mapping!$A$2:$A$465,0))</f>
        <v>MANIPUR</v>
      </c>
      <c r="H3526" s="2" t="n">
        <v>1.92</v>
      </c>
      <c r="I3526" s="3" t="n">
        <v>0.04</v>
      </c>
    </row>
    <row r="3527" customFormat="false" ht="15" hidden="false" customHeight="false" outlineLevel="0" collapsed="false">
      <c r="A3527" s="0" t="s">
        <v>389</v>
      </c>
      <c r="B3527" s="0" t="n">
        <f aca="false">VALUE(LEFT(A3527,4))</f>
        <v>2023</v>
      </c>
      <c r="C3527" s="0" t="str">
        <f aca="false">"FY"&amp;IF(VALUE(MID(A3527,6,2))&gt;=4,VALUE(LEFT(A3527,4)),VALUE(LEFT(A3527,4))-1)&amp;"-"&amp;TEXT(MOD(IF(VALUE(MID(A3527,6,2))&gt;=4,VALUE(LEFT(A3527,4)),VALUE(LEFT(A3527,4))-1)+1,100),"00")</f>
        <v>FY2023-24</v>
      </c>
      <c r="D3527" s="0" t="s">
        <v>140</v>
      </c>
      <c r="E3527" s="0" t="s">
        <v>140</v>
      </c>
      <c r="F3527" s="0" t="str">
        <f aca="false">INDEX(Mapping!$B$2:$B$465,MATCH(E3527,Mapping!$A$2:$A$465,0))</f>
        <v>NEEPCO STATIONS</v>
      </c>
      <c r="G3527" s="0" t="str">
        <f aca="false">INDEX(Mapping!$C$2:$C$465,MATCH(E3527,Mapping!$A$2:$A$465,0))</f>
        <v>NEEPCO STATIONS</v>
      </c>
      <c r="H3527" s="2" t="n">
        <v>1.89</v>
      </c>
      <c r="I3527" s="3" t="n">
        <v>0.04</v>
      </c>
    </row>
    <row r="3528" customFormat="false" ht="15" hidden="false" customHeight="false" outlineLevel="0" collapsed="false">
      <c r="A3528" s="0" t="s">
        <v>389</v>
      </c>
      <c r="B3528" s="0" t="n">
        <f aca="false">VALUE(LEFT(A3528,4))</f>
        <v>2023</v>
      </c>
      <c r="C3528" s="0" t="str">
        <f aca="false">"FY"&amp;IF(VALUE(MID(A3528,6,2))&gt;=4,VALUE(LEFT(A3528,4)),VALUE(LEFT(A3528,4))-1)&amp;"-"&amp;TEXT(MOD(IF(VALUE(MID(A3528,6,2))&gt;=4,VALUE(LEFT(A3528,4)),VALUE(LEFT(A3528,4))-1)+1,100),"00")</f>
        <v>FY2023-24</v>
      </c>
      <c r="D3528" s="0" t="s">
        <v>265</v>
      </c>
      <c r="E3528" s="0" t="s">
        <v>265</v>
      </c>
      <c r="F3528" s="0" t="str">
        <f aca="false">INDEX(Mapping!$B$2:$B$465,MATCH(E3528,Mapping!$A$2:$A$465,0))</f>
        <v>NTPC STATIONS</v>
      </c>
      <c r="G3528" s="0" t="str">
        <f aca="false">INDEX(Mapping!$C$2:$C$465,MATCH(E3528,Mapping!$A$2:$A$465,0))</f>
        <v>NTPC GROUP</v>
      </c>
      <c r="H3528" s="2" t="n">
        <v>1.74</v>
      </c>
      <c r="I3528" s="3" t="n">
        <v>0.04</v>
      </c>
    </row>
    <row r="3529" customFormat="false" ht="15" hidden="false" customHeight="false" outlineLevel="0" collapsed="false">
      <c r="A3529" s="0" t="s">
        <v>389</v>
      </c>
      <c r="B3529" s="0" t="n">
        <f aca="false">VALUE(LEFT(A3529,4))</f>
        <v>2023</v>
      </c>
      <c r="C3529" s="0" t="str">
        <f aca="false">"FY"&amp;IF(VALUE(MID(A3529,6,2))&gt;=4,VALUE(LEFT(A3529,4)),VALUE(LEFT(A3529,4))-1)&amp;"-"&amp;TEXT(MOD(IF(VALUE(MID(A3529,6,2))&gt;=4,VALUE(LEFT(A3529,4)),VALUE(LEFT(A3529,4))-1)+1,100),"00")</f>
        <v>FY2023-24</v>
      </c>
      <c r="D3529" s="0" t="s">
        <v>119</v>
      </c>
      <c r="E3529" s="0" t="s">
        <v>119</v>
      </c>
      <c r="F3529" s="0" t="str">
        <f aca="false">INDEX(Mapping!$B$2:$B$465,MATCH(E3529,Mapping!$A$2:$A$465,0))</f>
        <v>GOA</v>
      </c>
      <c r="G3529" s="0" t="str">
        <f aca="false">INDEX(Mapping!$C$2:$C$465,MATCH(E3529,Mapping!$A$2:$A$465,0))</f>
        <v>GOA</v>
      </c>
      <c r="H3529" s="2" t="n">
        <v>1.55</v>
      </c>
      <c r="I3529" s="3" t="n">
        <v>0.03</v>
      </c>
    </row>
    <row r="3530" customFormat="false" ht="15" hidden="false" customHeight="false" outlineLevel="0" collapsed="false">
      <c r="A3530" s="0" t="s">
        <v>389</v>
      </c>
      <c r="B3530" s="0" t="n">
        <f aca="false">VALUE(LEFT(A3530,4))</f>
        <v>2023</v>
      </c>
      <c r="C3530" s="0" t="str">
        <f aca="false">"FY"&amp;IF(VALUE(MID(A3530,6,2))&gt;=4,VALUE(LEFT(A3530,4)),VALUE(LEFT(A3530,4))-1)&amp;"-"&amp;TEXT(MOD(IF(VALUE(MID(A3530,6,2))&gt;=4,VALUE(LEFT(A3530,4)),VALUE(LEFT(A3530,4))-1)+1,100),"00")</f>
        <v>FY2023-24</v>
      </c>
      <c r="D3530" s="0" t="s">
        <v>315</v>
      </c>
      <c r="E3530" s="0" t="s">
        <v>315</v>
      </c>
      <c r="F3530" s="0" t="str">
        <f aca="false">INDEX(Mapping!$B$2:$B$465,MATCH(E3530,Mapping!$A$2:$A$465,0))</f>
        <v>DHARIWAL INFRASTRUCTURE</v>
      </c>
      <c r="G3530" s="0" t="str">
        <f aca="false">INDEX(Mapping!$C$2:$C$465,MATCH(E3530,Mapping!$A$2:$A$465,0))</f>
        <v>DHARIWAL INFRASTRUCTURE</v>
      </c>
      <c r="H3530" s="2" t="n">
        <v>1.4</v>
      </c>
      <c r="I3530" s="3" t="n">
        <v>0.03</v>
      </c>
    </row>
    <row r="3531" customFormat="false" ht="15" hidden="false" customHeight="false" outlineLevel="0" collapsed="false">
      <c r="A3531" s="0" t="s">
        <v>389</v>
      </c>
      <c r="B3531" s="0" t="n">
        <f aca="false">VALUE(LEFT(A3531,4))</f>
        <v>2023</v>
      </c>
      <c r="C3531" s="0" t="str">
        <f aca="false">"FY"&amp;IF(VALUE(MID(A3531,6,2))&gt;=4,VALUE(LEFT(A3531,4)),VALUE(LEFT(A3531,4))-1)&amp;"-"&amp;TEXT(MOD(IF(VALUE(MID(A3531,6,2))&gt;=4,VALUE(LEFT(A3531,4)),VALUE(LEFT(A3531,4))-1)+1,100),"00")</f>
        <v>FY2023-24</v>
      </c>
      <c r="D3531" s="0" t="s">
        <v>42</v>
      </c>
      <c r="E3531" s="0" t="s">
        <v>42</v>
      </c>
      <c r="F3531" s="0" t="str">
        <f aca="false">INDEX(Mapping!$B$2:$B$465,MATCH(E3531,Mapping!$A$2:$A$465,0))</f>
        <v>PUNJAB</v>
      </c>
      <c r="G3531" s="0" t="str">
        <f aca="false">INDEX(Mapping!$C$2:$C$465,MATCH(E3531,Mapping!$A$2:$A$465,0))</f>
        <v>PUNJAB</v>
      </c>
      <c r="H3531" s="2" t="n">
        <v>0.96</v>
      </c>
      <c r="I3531" s="3" t="n">
        <v>0.02</v>
      </c>
    </row>
    <row r="3532" customFormat="false" ht="15" hidden="false" customHeight="false" outlineLevel="0" collapsed="false">
      <c r="A3532" s="0" t="s">
        <v>389</v>
      </c>
      <c r="B3532" s="0" t="n">
        <f aca="false">VALUE(LEFT(A3532,4))</f>
        <v>2023</v>
      </c>
      <c r="C3532" s="0" t="str">
        <f aca="false">"FY"&amp;IF(VALUE(MID(A3532,6,2))&gt;=4,VALUE(LEFT(A3532,4)),VALUE(LEFT(A3532,4))-1)&amp;"-"&amp;TEXT(MOD(IF(VALUE(MID(A3532,6,2))&gt;=4,VALUE(LEFT(A3532,4)),VALUE(LEFT(A3532,4))-1)+1,100),"00")</f>
        <v>FY2023-24</v>
      </c>
      <c r="D3532" s="0" t="s">
        <v>327</v>
      </c>
      <c r="E3532" s="0" t="s">
        <v>327</v>
      </c>
      <c r="F3532" s="0" t="str">
        <f aca="false">INDEX(Mapping!$B$2:$B$465,MATCH(E3532,Mapping!$A$2:$A$465,0))</f>
        <v>LANCO BUDHIL</v>
      </c>
      <c r="G3532" s="0" t="str">
        <f aca="false">INDEX(Mapping!$C$2:$C$465,MATCH(E3532,Mapping!$A$2:$A$465,0))</f>
        <v>GREENKO GROUP</v>
      </c>
      <c r="H3532" s="2" t="n">
        <v>0.59</v>
      </c>
      <c r="I3532" s="3" t="n">
        <v>0.01</v>
      </c>
    </row>
    <row r="3533" customFormat="false" ht="15" hidden="false" customHeight="false" outlineLevel="0" collapsed="false">
      <c r="A3533" s="0" t="s">
        <v>389</v>
      </c>
      <c r="B3533" s="0" t="n">
        <f aca="false">VALUE(LEFT(A3533,4))</f>
        <v>2023</v>
      </c>
      <c r="C3533" s="0" t="str">
        <f aca="false">"FY"&amp;IF(VALUE(MID(A3533,6,2))&gt;=4,VALUE(LEFT(A3533,4)),VALUE(LEFT(A3533,4))-1)&amp;"-"&amp;TEXT(MOD(IF(VALUE(MID(A3533,6,2))&gt;=4,VALUE(LEFT(A3533,4)),VALUE(LEFT(A3533,4))-1)+1,100),"00")</f>
        <v>FY2023-24</v>
      </c>
      <c r="D3533" s="0" t="s">
        <v>421</v>
      </c>
      <c r="E3533" s="0" t="s">
        <v>421</v>
      </c>
      <c r="F3533" s="0" t="str">
        <f aca="false">INDEX(Mapping!$B$2:$B$465,MATCH(E3533,Mapping!$A$2:$A$465,0))</f>
        <v>KBUNL</v>
      </c>
      <c r="G3533" s="0" t="str">
        <f aca="false">INDEX(Mapping!$C$2:$C$465,MATCH(E3533,Mapping!$A$2:$A$465,0))</f>
        <v>KBUNL</v>
      </c>
      <c r="H3533" s="2" t="n">
        <v>0.44</v>
      </c>
      <c r="I3533" s="3" t="n">
        <v>0.01</v>
      </c>
    </row>
    <row r="3534" customFormat="false" ht="15" hidden="false" customHeight="false" outlineLevel="0" collapsed="false">
      <c r="A3534" s="0" t="s">
        <v>389</v>
      </c>
      <c r="B3534" s="0" t="n">
        <f aca="false">VALUE(LEFT(A3534,4))</f>
        <v>2023</v>
      </c>
      <c r="C3534" s="0" t="str">
        <f aca="false">"FY"&amp;IF(VALUE(MID(A3534,6,2))&gt;=4,VALUE(LEFT(A3534,4)),VALUE(LEFT(A3534,4))-1)&amp;"-"&amp;TEXT(MOD(IF(VALUE(MID(A3534,6,2))&gt;=4,VALUE(LEFT(A3534,4)),VALUE(LEFT(A3534,4))-1)+1,100),"00")</f>
        <v>FY2023-24</v>
      </c>
      <c r="D3534" s="0" t="s">
        <v>199</v>
      </c>
      <c r="E3534" s="0" t="s">
        <v>199</v>
      </c>
      <c r="F3534" s="0" t="str">
        <f aca="false">INDEX(Mapping!$B$2:$B$465,MATCH(E3534,Mapping!$A$2:$A$465,0))</f>
        <v>TRIPURA</v>
      </c>
      <c r="G3534" s="0" t="str">
        <f aca="false">INDEX(Mapping!$C$2:$C$465,MATCH(E3534,Mapping!$A$2:$A$465,0))</f>
        <v>TRIPURA</v>
      </c>
      <c r="H3534" s="2" t="n">
        <v>0.19</v>
      </c>
      <c r="I3534" s="3" t="n">
        <v>0.004</v>
      </c>
    </row>
    <row r="3535" customFormat="false" ht="15" hidden="false" customHeight="false" outlineLevel="0" collapsed="false">
      <c r="A3535" s="0" t="s">
        <v>389</v>
      </c>
      <c r="B3535" s="0" t="n">
        <f aca="false">VALUE(LEFT(A3535,4))</f>
        <v>2023</v>
      </c>
      <c r="C3535" s="0" t="str">
        <f aca="false">"FY"&amp;IF(VALUE(MID(A3535,6,2))&gt;=4,VALUE(LEFT(A3535,4)),VALUE(LEFT(A3535,4))-1)&amp;"-"&amp;TEXT(MOD(IF(VALUE(MID(A3535,6,2))&gt;=4,VALUE(LEFT(A3535,4)),VALUE(LEFT(A3535,4))-1)+1,100),"00")</f>
        <v>FY2023-24</v>
      </c>
      <c r="D3535" s="0" t="s">
        <v>309</v>
      </c>
      <c r="E3535" s="0" t="s">
        <v>309</v>
      </c>
      <c r="F3535" s="0" t="str">
        <f aca="false">INDEX(Mapping!$B$2:$B$465,MATCH(E3535,Mapping!$A$2:$A$465,0))</f>
        <v>SIMHAPURI ENERGY</v>
      </c>
      <c r="G3535" s="0" t="str">
        <f aca="false">INDEX(Mapping!$C$2:$C$465,MATCH(E3535,Mapping!$A$2:$A$465,0))</f>
        <v>SIMHAPURI ENERGY</v>
      </c>
      <c r="H3535" s="2" t="n">
        <v>0.19</v>
      </c>
      <c r="I3535" s="3" t="n">
        <v>0.004</v>
      </c>
    </row>
    <row r="3536" customFormat="false" ht="15" hidden="false" customHeight="false" outlineLevel="0" collapsed="false">
      <c r="A3536" s="0" t="s">
        <v>389</v>
      </c>
      <c r="B3536" s="0" t="n">
        <f aca="false">VALUE(LEFT(A3536,4))</f>
        <v>2023</v>
      </c>
      <c r="C3536" s="0" t="str">
        <f aca="false">"FY"&amp;IF(VALUE(MID(A3536,6,2))&gt;=4,VALUE(LEFT(A3536,4)),VALUE(LEFT(A3536,4))-1)&amp;"-"&amp;TEXT(MOD(IF(VALUE(MID(A3536,6,2))&gt;=4,VALUE(LEFT(A3536,4)),VALUE(LEFT(A3536,4))-1)+1,100),"00")</f>
        <v>FY2023-24</v>
      </c>
      <c r="D3536" s="0" t="s">
        <v>420</v>
      </c>
      <c r="E3536" s="0" t="s">
        <v>420</v>
      </c>
      <c r="F3536" s="0" t="str">
        <f aca="false">INDEX(Mapping!$B$2:$B$465,MATCH(E3536,Mapping!$A$2:$A$465,0))</f>
        <v>RENERGY5_WIND</v>
      </c>
      <c r="G3536" s="0" t="str">
        <f aca="false">INDEX(Mapping!$C$2:$C$465,MATCH(E3536,Mapping!$A$2:$A$465,0))</f>
        <v>RENERGY5_WIND</v>
      </c>
      <c r="H3536" s="2" t="n">
        <v>0.17</v>
      </c>
      <c r="I3536" s="3" t="n">
        <v>0.004</v>
      </c>
    </row>
    <row r="3537" customFormat="false" ht="15" hidden="false" customHeight="false" outlineLevel="0" collapsed="false">
      <c r="A3537" s="0" t="s">
        <v>389</v>
      </c>
      <c r="B3537" s="0" t="n">
        <f aca="false">VALUE(LEFT(A3537,4))</f>
        <v>2023</v>
      </c>
      <c r="C3537" s="0" t="str">
        <f aca="false">"FY"&amp;IF(VALUE(MID(A3537,6,2))&gt;=4,VALUE(LEFT(A3537,4)),VALUE(LEFT(A3537,4))-1)&amp;"-"&amp;TEXT(MOD(IF(VALUE(MID(A3537,6,2))&gt;=4,VALUE(LEFT(A3537,4)),VALUE(LEFT(A3537,4))-1)+1,100),"00")</f>
        <v>FY2023-24</v>
      </c>
      <c r="D3537" s="0" t="s">
        <v>181</v>
      </c>
      <c r="E3537" s="0" t="s">
        <v>181</v>
      </c>
      <c r="F3537" s="0" t="str">
        <f aca="false">INDEX(Mapping!$B$2:$B$465,MATCH(E3537,Mapping!$A$2:$A$465,0))</f>
        <v>ARUNACHAL PRADESH</v>
      </c>
      <c r="G3537" s="0" t="str">
        <f aca="false">INDEX(Mapping!$C$2:$C$465,MATCH(E3537,Mapping!$A$2:$A$465,0))</f>
        <v>ARUNACHAL PRADESH</v>
      </c>
      <c r="H3537" s="2" t="n">
        <v>0.07</v>
      </c>
      <c r="I3537" s="3" t="n">
        <v>0.001</v>
      </c>
    </row>
    <row r="3538" customFormat="false" ht="15" hidden="false" customHeight="false" outlineLevel="0" collapsed="false">
      <c r="A3538" s="0" t="s">
        <v>389</v>
      </c>
      <c r="B3538" s="0" t="n">
        <f aca="false">VALUE(LEFT(A3538,4))</f>
        <v>2023</v>
      </c>
      <c r="C3538" s="0" t="str">
        <f aca="false">"FY"&amp;IF(VALUE(MID(A3538,6,2))&gt;=4,VALUE(LEFT(A3538,4)),VALUE(LEFT(A3538,4))-1)&amp;"-"&amp;TEXT(MOD(IF(VALUE(MID(A3538,6,2))&gt;=4,VALUE(LEFT(A3538,4)),VALUE(LEFT(A3538,4))-1)+1,100),"00")</f>
        <v>FY2023-24</v>
      </c>
      <c r="D3538" s="0" t="s">
        <v>184</v>
      </c>
      <c r="E3538" s="0" t="s">
        <v>184</v>
      </c>
      <c r="F3538" s="0" t="str">
        <f aca="false">INDEX(Mapping!$B$2:$B$465,MATCH(E3538,Mapping!$A$2:$A$465,0))</f>
        <v>GMR KAMALANGA</v>
      </c>
      <c r="G3538" s="0" t="str">
        <f aca="false">INDEX(Mapping!$C$2:$C$465,MATCH(E3538,Mapping!$A$2:$A$465,0))</f>
        <v>GMR ENERGY</v>
      </c>
      <c r="H3538" s="2" t="n">
        <v>0.03</v>
      </c>
      <c r="I3538" s="3" t="n">
        <v>0.001</v>
      </c>
    </row>
    <row r="3539" customFormat="false" ht="15" hidden="false" customHeight="false" outlineLevel="0" collapsed="false">
      <c r="A3539" s="0" t="s">
        <v>289</v>
      </c>
      <c r="B3539" s="0" t="n">
        <f aca="false">VALUE(LEFT(A3539,4))</f>
        <v>2024</v>
      </c>
      <c r="C3539" s="0" t="str">
        <f aca="false">"FY"&amp;IF(VALUE(MID(A3539,6,2))&gt;=4,VALUE(LEFT(A3539,4)),VALUE(LEFT(A3539,4))-1)&amp;"-"&amp;TEXT(MOD(IF(VALUE(MID(A3539,6,2))&gt;=4,VALUE(LEFT(A3539,4)),VALUE(LEFT(A3539,4))-1)+1,100),"00")</f>
        <v>FY2023-24</v>
      </c>
      <c r="D3539" s="0" t="s">
        <v>46</v>
      </c>
      <c r="E3539" s="0" t="s">
        <v>46</v>
      </c>
      <c r="F3539" s="0" t="str">
        <f aca="false">INDEX(Mapping!$B$2:$B$465,MATCH(E3539,Mapping!$A$2:$A$465,0))</f>
        <v>CHHATTISGARH</v>
      </c>
      <c r="G3539" s="0" t="str">
        <f aca="false">INDEX(Mapping!$C$2:$C$465,MATCH(E3539,Mapping!$A$2:$A$465,0))</f>
        <v>CHHATTISGARH</v>
      </c>
      <c r="H3539" s="2" t="n">
        <v>440.28</v>
      </c>
      <c r="I3539" s="3" t="n">
        <v>7.88</v>
      </c>
    </row>
    <row r="3540" customFormat="false" ht="15" hidden="false" customHeight="false" outlineLevel="0" collapsed="false">
      <c r="A3540" s="0" t="s">
        <v>289</v>
      </c>
      <c r="B3540" s="0" t="n">
        <f aca="false">VALUE(LEFT(A3540,4))</f>
        <v>2024</v>
      </c>
      <c r="C3540" s="0" t="str">
        <f aca="false">"FY"&amp;IF(VALUE(MID(A3540,6,2))&gt;=4,VALUE(LEFT(A3540,4)),VALUE(LEFT(A3540,4))-1)&amp;"-"&amp;TEXT(MOD(IF(VALUE(MID(A3540,6,2))&gt;=4,VALUE(LEFT(A3540,4)),VALUE(LEFT(A3540,4))-1)+1,100),"00")</f>
        <v>FY2023-24</v>
      </c>
      <c r="D3540" s="0" t="s">
        <v>67</v>
      </c>
      <c r="E3540" s="0" t="s">
        <v>67</v>
      </c>
      <c r="F3540" s="0" t="str">
        <f aca="false">INDEX(Mapping!$B$2:$B$465,MATCH(E3540,Mapping!$A$2:$A$465,0))</f>
        <v>JINDAL POWER LTD - STAGE 2</v>
      </c>
      <c r="G3540" s="0" t="str">
        <f aca="false">INDEX(Mapping!$C$2:$C$465,MATCH(E3540,Mapping!$A$2:$A$465,0))</f>
        <v>JINDAL POWER LTD (BOTH STAGES)</v>
      </c>
      <c r="H3540" s="2" t="n">
        <v>427.06</v>
      </c>
      <c r="I3540" s="3" t="n">
        <v>7.64</v>
      </c>
    </row>
    <row r="3541" customFormat="false" ht="15" hidden="false" customHeight="false" outlineLevel="0" collapsed="false">
      <c r="A3541" s="0" t="s">
        <v>289</v>
      </c>
      <c r="B3541" s="0" t="n">
        <f aca="false">VALUE(LEFT(A3541,4))</f>
        <v>2024</v>
      </c>
      <c r="C3541" s="0" t="str">
        <f aca="false">"FY"&amp;IF(VALUE(MID(A3541,6,2))&gt;=4,VALUE(LEFT(A3541,4)),VALUE(LEFT(A3541,4))-1)&amp;"-"&amp;TEXT(MOD(IF(VALUE(MID(A3541,6,2))&gt;=4,VALUE(LEFT(A3541,4)),VALUE(LEFT(A3541,4))-1)+1,100),"00")</f>
        <v>FY2023-24</v>
      </c>
      <c r="D3541" s="0" t="s">
        <v>79</v>
      </c>
      <c r="E3541" s="0" t="s">
        <v>79</v>
      </c>
      <c r="F3541" s="0" t="str">
        <f aca="false">INDEX(Mapping!$B$2:$B$465,MATCH(E3541,Mapping!$A$2:$A$465,0))</f>
        <v>MAHAN ENERGEN (EX-ESSAR POWER MP)</v>
      </c>
      <c r="G3541" s="0" t="str">
        <f aca="false">INDEX(Mapping!$C$2:$C$465,MATCH(E3541,Mapping!$A$2:$A$465,0))</f>
        <v>ADANI POWER (ALL PLANTS)</v>
      </c>
      <c r="H3541" s="2" t="n">
        <v>388.43</v>
      </c>
      <c r="I3541" s="3" t="n">
        <v>6.95</v>
      </c>
    </row>
    <row r="3542" customFormat="false" ht="15" hidden="false" customHeight="false" outlineLevel="0" collapsed="false">
      <c r="A3542" s="0" t="s">
        <v>289</v>
      </c>
      <c r="B3542" s="0" t="n">
        <f aca="false">VALUE(LEFT(A3542,4))</f>
        <v>2024</v>
      </c>
      <c r="C3542" s="0" t="str">
        <f aca="false">"FY"&amp;IF(VALUE(MID(A3542,6,2))&gt;=4,VALUE(LEFT(A3542,4)),VALUE(LEFT(A3542,4))-1)&amp;"-"&amp;TEXT(MOD(IF(VALUE(MID(A3542,6,2))&gt;=4,VALUE(LEFT(A3542,4)),VALUE(LEFT(A3542,4))-1)+1,100),"00")</f>
        <v>FY2023-24</v>
      </c>
      <c r="D3542" s="0" t="s">
        <v>103</v>
      </c>
      <c r="E3542" s="0" t="s">
        <v>103</v>
      </c>
      <c r="F3542" s="0" t="str">
        <f aca="false">INDEX(Mapping!$B$2:$B$465,MATCH(E3542,Mapping!$A$2:$A$465,0))</f>
        <v>ADANI POWER - RAIPUR TPP (EX-GMR CHHATTISGARH)</v>
      </c>
      <c r="G3542" s="0" t="str">
        <f aca="false">INDEX(Mapping!$C$2:$C$465,MATCH(E3542,Mapping!$A$2:$A$465,0))</f>
        <v>ADANI POWER (ALL PLANTS)</v>
      </c>
      <c r="H3542" s="2" t="n">
        <v>376.02</v>
      </c>
      <c r="I3542" s="3" t="n">
        <v>6.73</v>
      </c>
    </row>
    <row r="3543" customFormat="false" ht="15" hidden="false" customHeight="false" outlineLevel="0" collapsed="false">
      <c r="A3543" s="0" t="s">
        <v>289</v>
      </c>
      <c r="B3543" s="0" t="n">
        <f aca="false">VALUE(LEFT(A3543,4))</f>
        <v>2024</v>
      </c>
      <c r="C3543" s="0" t="str">
        <f aca="false">"FY"&amp;IF(VALUE(MID(A3543,6,2))&gt;=4,VALUE(LEFT(A3543,4)),VALUE(LEFT(A3543,4))-1)&amp;"-"&amp;TEXT(MOD(IF(VALUE(MID(A3543,6,2))&gt;=4,VALUE(LEFT(A3543,4)),VALUE(LEFT(A3543,4))-1)+1,100),"00")</f>
        <v>FY2023-24</v>
      </c>
      <c r="D3543" s="0" t="s">
        <v>82</v>
      </c>
      <c r="E3543" s="0" t="s">
        <v>82</v>
      </c>
      <c r="F3543" s="0" t="str">
        <f aca="false">INDEX(Mapping!$B$2:$B$465,MATCH(E3543,Mapping!$A$2:$A$465,0))</f>
        <v>JINDAL INDIA THERMAL POWER (JITPL)</v>
      </c>
      <c r="G3543" s="0" t="str">
        <f aca="false">INDEX(Mapping!$C$2:$C$465,MATCH(E3543,Mapping!$A$2:$A$465,0))</f>
        <v>JINDAL INDIA THERMAL POWER (JITPL)</v>
      </c>
      <c r="H3543" s="2" t="n">
        <v>330.19</v>
      </c>
      <c r="I3543" s="3" t="n">
        <v>5.91</v>
      </c>
    </row>
    <row r="3544" customFormat="false" ht="15" hidden="false" customHeight="false" outlineLevel="0" collapsed="false">
      <c r="A3544" s="0" t="s">
        <v>289</v>
      </c>
      <c r="B3544" s="0" t="n">
        <f aca="false">VALUE(LEFT(A3544,4))</f>
        <v>2024</v>
      </c>
      <c r="C3544" s="0" t="str">
        <f aca="false">"FY"&amp;IF(VALUE(MID(A3544,6,2))&gt;=4,VALUE(LEFT(A3544,4)),VALUE(LEFT(A3544,4))-1)&amp;"-"&amp;TEXT(MOD(IF(VALUE(MID(A3544,6,2))&gt;=4,VALUE(LEFT(A3544,4)),VALUE(LEFT(A3544,4))-1)+1,100),"00")</f>
        <v>FY2023-24</v>
      </c>
      <c r="D3544" s="0" t="s">
        <v>36</v>
      </c>
      <c r="E3544" s="0" t="s">
        <v>36</v>
      </c>
      <c r="F3544" s="0" t="str">
        <f aca="false">INDEX(Mapping!$B$2:$B$465,MATCH(E3544,Mapping!$A$2:$A$465,0))</f>
        <v>UTTAR PRADESH</v>
      </c>
      <c r="G3544" s="0" t="str">
        <f aca="false">INDEX(Mapping!$C$2:$C$465,MATCH(E3544,Mapping!$A$2:$A$465,0))</f>
        <v>UTTAR PRADESH</v>
      </c>
      <c r="H3544" s="2" t="n">
        <v>299.49</v>
      </c>
      <c r="I3544" s="3" t="n">
        <v>5.36</v>
      </c>
    </row>
    <row r="3545" customFormat="false" ht="15" hidden="false" customHeight="false" outlineLevel="0" collapsed="false">
      <c r="A3545" s="0" t="s">
        <v>289</v>
      </c>
      <c r="B3545" s="0" t="n">
        <f aca="false">VALUE(LEFT(A3545,4))</f>
        <v>2024</v>
      </c>
      <c r="C3545" s="0" t="str">
        <f aca="false">"FY"&amp;IF(VALUE(MID(A3545,6,2))&gt;=4,VALUE(LEFT(A3545,4)),VALUE(LEFT(A3545,4))-1)&amp;"-"&amp;TEXT(MOD(IF(VALUE(MID(A3545,6,2))&gt;=4,VALUE(LEFT(A3545,4)),VALUE(LEFT(A3545,4))-1)+1,100),"00")</f>
        <v>FY2023-24</v>
      </c>
      <c r="D3545" s="0" t="s">
        <v>31</v>
      </c>
      <c r="E3545" s="0" t="s">
        <v>31</v>
      </c>
      <c r="F3545" s="0" t="str">
        <f aca="false">INDEX(Mapping!$B$2:$B$465,MATCH(E3545,Mapping!$A$2:$A$465,0))</f>
        <v>GUJARAT</v>
      </c>
      <c r="G3545" s="0" t="str">
        <f aca="false">INDEX(Mapping!$C$2:$C$465,MATCH(E3545,Mapping!$A$2:$A$465,0))</f>
        <v>GUJARAT</v>
      </c>
      <c r="H3545" s="2" t="n">
        <v>296.34</v>
      </c>
      <c r="I3545" s="3" t="n">
        <v>5.3</v>
      </c>
    </row>
    <row r="3546" customFormat="false" ht="15" hidden="false" customHeight="false" outlineLevel="0" collapsed="false">
      <c r="A3546" s="0" t="s">
        <v>289</v>
      </c>
      <c r="B3546" s="0" t="n">
        <f aca="false">VALUE(LEFT(A3546,4))</f>
        <v>2024</v>
      </c>
      <c r="C3546" s="0" t="str">
        <f aca="false">"FY"&amp;IF(VALUE(MID(A3546,6,2))&gt;=4,VALUE(LEFT(A3546,4)),VALUE(LEFT(A3546,4))-1)&amp;"-"&amp;TEXT(MOD(IF(VALUE(MID(A3546,6,2))&gt;=4,VALUE(LEFT(A3546,4)),VALUE(LEFT(A3546,4))-1)+1,100),"00")</f>
        <v>FY2023-24</v>
      </c>
      <c r="D3546" s="0" t="s">
        <v>148</v>
      </c>
      <c r="E3546" s="0" t="s">
        <v>148</v>
      </c>
      <c r="F3546" s="0" t="str">
        <f aca="false">INDEX(Mapping!$B$2:$B$465,MATCH(E3546,Mapping!$A$2:$A$465,0))</f>
        <v>ADANI POWER - RAIGARH TPP (EX-REGL)</v>
      </c>
      <c r="G3546" s="0" t="str">
        <f aca="false">INDEX(Mapping!$C$2:$C$465,MATCH(E3546,Mapping!$A$2:$A$465,0))</f>
        <v>ADANI POWER (ALL PLANTS)</v>
      </c>
      <c r="H3546" s="2" t="n">
        <v>251.63</v>
      </c>
      <c r="I3546" s="3" t="n">
        <v>4.5</v>
      </c>
    </row>
    <row r="3547" customFormat="false" ht="15" hidden="false" customHeight="false" outlineLevel="0" collapsed="false">
      <c r="A3547" s="0" t="s">
        <v>289</v>
      </c>
      <c r="B3547" s="0" t="n">
        <f aca="false">VALUE(LEFT(A3547,4))</f>
        <v>2024</v>
      </c>
      <c r="C3547" s="0" t="str">
        <f aca="false">"FY"&amp;IF(VALUE(MID(A3547,6,2))&gt;=4,VALUE(LEFT(A3547,4)),VALUE(LEFT(A3547,4))-1)&amp;"-"&amp;TEXT(MOD(IF(VALUE(MID(A3547,6,2))&gt;=4,VALUE(LEFT(A3547,4)),VALUE(LEFT(A3547,4))-1)+1,100),"00")</f>
        <v>FY2023-24</v>
      </c>
      <c r="D3547" s="0" t="s">
        <v>43</v>
      </c>
      <c r="E3547" s="0" t="s">
        <v>43</v>
      </c>
      <c r="F3547" s="0" t="str">
        <f aca="false">INDEX(Mapping!$B$2:$B$465,MATCH(E3547,Mapping!$A$2:$A$465,0))</f>
        <v>ODISHA</v>
      </c>
      <c r="G3547" s="0" t="str">
        <f aca="false">INDEX(Mapping!$C$2:$C$465,MATCH(E3547,Mapping!$A$2:$A$465,0))</f>
        <v>ODISHA</v>
      </c>
      <c r="H3547" s="2" t="n">
        <v>249.5</v>
      </c>
      <c r="I3547" s="3" t="n">
        <v>4.46</v>
      </c>
    </row>
    <row r="3548" customFormat="false" ht="15" hidden="false" customHeight="false" outlineLevel="0" collapsed="false">
      <c r="A3548" s="0" t="s">
        <v>289</v>
      </c>
      <c r="B3548" s="0" t="n">
        <f aca="false">VALUE(LEFT(A3548,4))</f>
        <v>2024</v>
      </c>
      <c r="C3548" s="0" t="str">
        <f aca="false">"FY"&amp;IF(VALUE(MID(A3548,6,2))&gt;=4,VALUE(LEFT(A3548,4)),VALUE(LEFT(A3548,4))-1)&amp;"-"&amp;TEXT(MOD(IF(VALUE(MID(A3548,6,2))&gt;=4,VALUE(LEFT(A3548,4)),VALUE(LEFT(A3548,4))-1)+1,100),"00")</f>
        <v>FY2023-24</v>
      </c>
      <c r="D3548" s="0" t="s">
        <v>65</v>
      </c>
      <c r="E3548" s="0" t="s">
        <v>65</v>
      </c>
      <c r="F3548" s="0" t="str">
        <f aca="false">INDEX(Mapping!$B$2:$B$465,MATCH(E3548,Mapping!$A$2:$A$465,0))</f>
        <v>JAYPEE NIGRIE STPP</v>
      </c>
      <c r="G3548" s="0" t="str">
        <f aca="false">INDEX(Mapping!$C$2:$C$465,MATCH(E3548,Mapping!$A$2:$A$465,0))</f>
        <v>JAYPEE NIGRIE STPP</v>
      </c>
      <c r="H3548" s="2" t="n">
        <v>201.24</v>
      </c>
      <c r="I3548" s="3" t="n">
        <v>3.6</v>
      </c>
    </row>
    <row r="3549" customFormat="false" ht="15" hidden="false" customHeight="false" outlineLevel="0" collapsed="false">
      <c r="A3549" s="0" t="s">
        <v>289</v>
      </c>
      <c r="B3549" s="0" t="n">
        <f aca="false">VALUE(LEFT(A3549,4))</f>
        <v>2024</v>
      </c>
      <c r="C3549" s="0" t="str">
        <f aca="false">"FY"&amp;IF(VALUE(MID(A3549,6,2))&gt;=4,VALUE(LEFT(A3549,4)),VALUE(LEFT(A3549,4))-1)&amp;"-"&amp;TEXT(MOD(IF(VALUE(MID(A3549,6,2))&gt;=4,VALUE(LEFT(A3549,4)),VALUE(LEFT(A3549,4))-1)+1,100),"00")</f>
        <v>FY2023-24</v>
      </c>
      <c r="D3549" s="0" t="s">
        <v>72</v>
      </c>
      <c r="E3549" s="0" t="s">
        <v>72</v>
      </c>
      <c r="F3549" s="0" t="str">
        <f aca="false">INDEX(Mapping!$B$2:$B$465,MATCH(E3549,Mapping!$A$2:$A$465,0))</f>
        <v>JINDAL POWER LTD - STAGE 1</v>
      </c>
      <c r="G3549" s="0" t="str">
        <f aca="false">INDEX(Mapping!$C$2:$C$465,MATCH(E3549,Mapping!$A$2:$A$465,0))</f>
        <v>JINDAL POWER LTD (BOTH STAGES)</v>
      </c>
      <c r="H3549" s="2" t="n">
        <v>189.06</v>
      </c>
      <c r="I3549" s="3" t="n">
        <v>3.38</v>
      </c>
    </row>
    <row r="3550" customFormat="false" ht="15" hidden="false" customHeight="false" outlineLevel="0" collapsed="false">
      <c r="A3550" s="0" t="s">
        <v>289</v>
      </c>
      <c r="B3550" s="0" t="n">
        <f aca="false">VALUE(LEFT(A3550,4))</f>
        <v>2024</v>
      </c>
      <c r="C3550" s="0" t="str">
        <f aca="false">"FY"&amp;IF(VALUE(MID(A3550,6,2))&gt;=4,VALUE(LEFT(A3550,4)),VALUE(LEFT(A3550,4))-1)&amp;"-"&amp;TEXT(MOD(IF(VALUE(MID(A3550,6,2))&gt;=4,VALUE(LEFT(A3550,4)),VALUE(LEFT(A3550,4))-1)+1,100),"00")</f>
        <v>FY2023-24</v>
      </c>
      <c r="D3550" s="0" t="s">
        <v>84</v>
      </c>
      <c r="E3550" s="0" t="s">
        <v>84</v>
      </c>
      <c r="F3550" s="0" t="str">
        <f aca="false">INDEX(Mapping!$B$2:$B$465,MATCH(E3550,Mapping!$A$2:$A$465,0))</f>
        <v>DB POWER</v>
      </c>
      <c r="G3550" s="0" t="str">
        <f aca="false">INDEX(Mapping!$C$2:$C$465,MATCH(E3550,Mapping!$A$2:$A$465,0))</f>
        <v>DB POWER</v>
      </c>
      <c r="H3550" s="2" t="n">
        <v>167.1</v>
      </c>
      <c r="I3550" s="3" t="n">
        <v>2.99</v>
      </c>
    </row>
    <row r="3551" customFormat="false" ht="15" hidden="false" customHeight="false" outlineLevel="0" collapsed="false">
      <c r="A3551" s="0" t="s">
        <v>289</v>
      </c>
      <c r="B3551" s="0" t="n">
        <f aca="false">VALUE(LEFT(A3551,4))</f>
        <v>2024</v>
      </c>
      <c r="C3551" s="0" t="str">
        <f aca="false">"FY"&amp;IF(VALUE(MID(A3551,6,2))&gt;=4,VALUE(LEFT(A3551,4)),VALUE(LEFT(A3551,4))-1)&amp;"-"&amp;TEXT(MOD(IF(VALUE(MID(A3551,6,2))&gt;=4,VALUE(LEFT(A3551,4)),VALUE(LEFT(A3551,4))-1)+1,100),"00")</f>
        <v>FY2023-24</v>
      </c>
      <c r="D3551" s="0" t="s">
        <v>49</v>
      </c>
      <c r="E3551" s="0" t="s">
        <v>49</v>
      </c>
      <c r="F3551" s="0" t="str">
        <f aca="false">INDEX(Mapping!$B$2:$B$465,MATCH(E3551,Mapping!$A$2:$A$465,0))</f>
        <v>MADHYA PRADESH</v>
      </c>
      <c r="G3551" s="0" t="str">
        <f aca="false">INDEX(Mapping!$C$2:$C$465,MATCH(E3551,Mapping!$A$2:$A$465,0))</f>
        <v>MADHYA PRADESH</v>
      </c>
      <c r="H3551" s="2" t="n">
        <v>166.53</v>
      </c>
      <c r="I3551" s="3" t="n">
        <v>2.98</v>
      </c>
    </row>
    <row r="3552" customFormat="false" ht="15" hidden="false" customHeight="false" outlineLevel="0" collapsed="false">
      <c r="A3552" s="0" t="s">
        <v>289</v>
      </c>
      <c r="B3552" s="0" t="n">
        <f aca="false">VALUE(LEFT(A3552,4))</f>
        <v>2024</v>
      </c>
      <c r="C3552" s="0" t="str">
        <f aca="false">"FY"&amp;IF(VALUE(MID(A3552,6,2))&gt;=4,VALUE(LEFT(A3552,4)),VALUE(LEFT(A3552,4))-1)&amp;"-"&amp;TEXT(MOD(IF(VALUE(MID(A3552,6,2))&gt;=4,VALUE(LEFT(A3552,4)),VALUE(LEFT(A3552,4))-1)+1,100),"00")</f>
        <v>FY2023-24</v>
      </c>
      <c r="D3552" s="0" t="s">
        <v>40</v>
      </c>
      <c r="E3552" s="0" t="s">
        <v>40</v>
      </c>
      <c r="F3552" s="0" t="str">
        <f aca="false">INDEX(Mapping!$B$2:$B$465,MATCH(E3552,Mapping!$A$2:$A$465,0))</f>
        <v>TAMIL NADU</v>
      </c>
      <c r="G3552" s="0" t="str">
        <f aca="false">INDEX(Mapping!$C$2:$C$465,MATCH(E3552,Mapping!$A$2:$A$465,0))</f>
        <v>TAMIL NADU</v>
      </c>
      <c r="H3552" s="2" t="n">
        <v>132.27</v>
      </c>
      <c r="I3552" s="3" t="n">
        <v>2.37</v>
      </c>
    </row>
    <row r="3553" customFormat="false" ht="15" hidden="false" customHeight="false" outlineLevel="0" collapsed="false">
      <c r="A3553" s="0" t="s">
        <v>289</v>
      </c>
      <c r="B3553" s="0" t="n">
        <f aca="false">VALUE(LEFT(A3553,4))</f>
        <v>2024</v>
      </c>
      <c r="C3553" s="0" t="str">
        <f aca="false">"FY"&amp;IF(VALUE(MID(A3553,6,2))&gt;=4,VALUE(LEFT(A3553,4)),VALUE(LEFT(A3553,4))-1)&amp;"-"&amp;TEXT(MOD(IF(VALUE(MID(A3553,6,2))&gt;=4,VALUE(LEFT(A3553,4)),VALUE(LEFT(A3553,4))-1)+1,100),"00")</f>
        <v>FY2023-24</v>
      </c>
      <c r="D3553" s="0" t="s">
        <v>48</v>
      </c>
      <c r="E3553" s="0" t="s">
        <v>48</v>
      </c>
      <c r="F3553" s="0" t="str">
        <f aca="false">INDEX(Mapping!$B$2:$B$465,MATCH(E3553,Mapping!$A$2:$A$465,0))</f>
        <v>DELHI</v>
      </c>
      <c r="G3553" s="0" t="str">
        <f aca="false">INDEX(Mapping!$C$2:$C$465,MATCH(E3553,Mapping!$A$2:$A$465,0))</f>
        <v>DELHI</v>
      </c>
      <c r="H3553" s="2" t="n">
        <v>128.63</v>
      </c>
      <c r="I3553" s="3" t="n">
        <v>2.3</v>
      </c>
    </row>
    <row r="3554" customFormat="false" ht="15" hidden="false" customHeight="false" outlineLevel="0" collapsed="false">
      <c r="A3554" s="0" t="s">
        <v>289</v>
      </c>
      <c r="B3554" s="0" t="n">
        <f aca="false">VALUE(LEFT(A3554,4))</f>
        <v>2024</v>
      </c>
      <c r="C3554" s="0" t="str">
        <f aca="false">"FY"&amp;IF(VALUE(MID(A3554,6,2))&gt;=4,VALUE(LEFT(A3554,4)),VALUE(LEFT(A3554,4))-1)&amp;"-"&amp;TEXT(MOD(IF(VALUE(MID(A3554,6,2))&gt;=4,VALUE(LEFT(A3554,4)),VALUE(LEFT(A3554,4))-1)+1,100),"00")</f>
        <v>FY2023-24</v>
      </c>
      <c r="D3554" s="0" t="s">
        <v>195</v>
      </c>
      <c r="E3554" s="0" t="s">
        <v>195</v>
      </c>
      <c r="F3554" s="0" t="str">
        <f aca="false">INDEX(Mapping!$B$2:$B$465,MATCH(E3554,Mapping!$A$2:$A$465,0))</f>
        <v>COASTAL ENERGEN</v>
      </c>
      <c r="G3554" s="0" t="str">
        <f aca="false">INDEX(Mapping!$C$2:$C$465,MATCH(E3554,Mapping!$A$2:$A$465,0))</f>
        <v>COASTAL ENERGEN</v>
      </c>
      <c r="H3554" s="2" t="n">
        <v>122.21</v>
      </c>
      <c r="I3554" s="3" t="n">
        <v>2.19</v>
      </c>
    </row>
    <row r="3555" customFormat="false" ht="15" hidden="false" customHeight="false" outlineLevel="0" collapsed="false">
      <c r="A3555" s="0" t="s">
        <v>289</v>
      </c>
      <c r="B3555" s="0" t="n">
        <f aca="false">VALUE(LEFT(A3555,4))</f>
        <v>2024</v>
      </c>
      <c r="C3555" s="0" t="str">
        <f aca="false">"FY"&amp;IF(VALUE(MID(A3555,6,2))&gt;=4,VALUE(LEFT(A3555,4)),VALUE(LEFT(A3555,4))-1)&amp;"-"&amp;TEXT(MOD(IF(VALUE(MID(A3555,6,2))&gt;=4,VALUE(LEFT(A3555,4)),VALUE(LEFT(A3555,4))-1)+1,100),"00")</f>
        <v>FY2023-24</v>
      </c>
      <c r="D3555" s="0" t="s">
        <v>39</v>
      </c>
      <c r="E3555" s="0" t="s">
        <v>39</v>
      </c>
      <c r="F3555" s="0" t="str">
        <f aca="false">INDEX(Mapping!$B$2:$B$465,MATCH(E3555,Mapping!$A$2:$A$465,0))</f>
        <v>WEST BENGAL</v>
      </c>
      <c r="G3555" s="0" t="str">
        <f aca="false">INDEX(Mapping!$C$2:$C$465,MATCH(E3555,Mapping!$A$2:$A$465,0))</f>
        <v>WEST BENGAL</v>
      </c>
      <c r="H3555" s="2" t="n">
        <v>118.63</v>
      </c>
      <c r="I3555" s="3" t="n">
        <v>2.12</v>
      </c>
    </row>
    <row r="3556" customFormat="false" ht="15" hidden="false" customHeight="false" outlineLevel="0" collapsed="false">
      <c r="A3556" s="0" t="s">
        <v>289</v>
      </c>
      <c r="B3556" s="0" t="n">
        <f aca="false">VALUE(LEFT(A3556,4))</f>
        <v>2024</v>
      </c>
      <c r="C3556" s="0" t="str">
        <f aca="false">"FY"&amp;IF(VALUE(MID(A3556,6,2))&gt;=4,VALUE(LEFT(A3556,4)),VALUE(LEFT(A3556,4))-1)&amp;"-"&amp;TEXT(MOD(IF(VALUE(MID(A3556,6,2))&gt;=4,VALUE(LEFT(A3556,4)),VALUE(LEFT(A3556,4))-1)+1,100),"00")</f>
        <v>FY2023-24</v>
      </c>
      <c r="D3556" s="0" t="s">
        <v>37</v>
      </c>
      <c r="E3556" s="0" t="s">
        <v>37</v>
      </c>
      <c r="F3556" s="0" t="str">
        <f aca="false">INDEX(Mapping!$B$2:$B$465,MATCH(E3556,Mapping!$A$2:$A$465,0))</f>
        <v>MAHARASHTRA</v>
      </c>
      <c r="G3556" s="0" t="str">
        <f aca="false">INDEX(Mapping!$C$2:$C$465,MATCH(E3556,Mapping!$A$2:$A$465,0))</f>
        <v>MAHARASHTRA</v>
      </c>
      <c r="H3556" s="2" t="n">
        <v>103.75</v>
      </c>
      <c r="I3556" s="3" t="n">
        <v>1.86</v>
      </c>
    </row>
    <row r="3557" customFormat="false" ht="15" hidden="false" customHeight="false" outlineLevel="0" collapsed="false">
      <c r="A3557" s="0" t="s">
        <v>289</v>
      </c>
      <c r="B3557" s="0" t="n">
        <f aca="false">VALUE(LEFT(A3557,4))</f>
        <v>2024</v>
      </c>
      <c r="C3557" s="0" t="str">
        <f aca="false">"FY"&amp;IF(VALUE(MID(A3557,6,2))&gt;=4,VALUE(LEFT(A3557,4)),VALUE(LEFT(A3557,4))-1)&amp;"-"&amp;TEXT(MOD(IF(VALUE(MID(A3557,6,2))&gt;=4,VALUE(LEFT(A3557,4)),VALUE(LEFT(A3557,4))-1)+1,100),"00")</f>
        <v>FY2023-24</v>
      </c>
      <c r="D3557" s="0" t="s">
        <v>57</v>
      </c>
      <c r="E3557" s="0" t="s">
        <v>57</v>
      </c>
      <c r="F3557" s="0" t="str">
        <f aca="false">INDEX(Mapping!$B$2:$B$465,MATCH(E3557,Mapping!$A$2:$A$465,0))</f>
        <v>SEIL ENERGY INDIA (EX-SEMBCORP)</v>
      </c>
      <c r="G3557" s="0" t="str">
        <f aca="false">INDEX(Mapping!$C$2:$C$465,MATCH(E3557,Mapping!$A$2:$A$465,0))</f>
        <v>SEIL ENERGY INDIA</v>
      </c>
      <c r="H3557" s="2" t="n">
        <v>98.35</v>
      </c>
      <c r="I3557" s="3" t="n">
        <v>1.76</v>
      </c>
    </row>
    <row r="3558" customFormat="false" ht="15" hidden="false" customHeight="false" outlineLevel="0" collapsed="false">
      <c r="A3558" s="0" t="s">
        <v>289</v>
      </c>
      <c r="B3558" s="0" t="n">
        <f aca="false">VALUE(LEFT(A3558,4))</f>
        <v>2024</v>
      </c>
      <c r="C3558" s="0" t="str">
        <f aca="false">"FY"&amp;IF(VALUE(MID(A3558,6,2))&gt;=4,VALUE(LEFT(A3558,4)),VALUE(LEFT(A3558,4))-1)&amp;"-"&amp;TEXT(MOD(IF(VALUE(MID(A3558,6,2))&gt;=4,VALUE(LEFT(A3558,4)),VALUE(LEFT(A3558,4))-1)+1,100),"00")</f>
        <v>FY2023-24</v>
      </c>
      <c r="D3558" s="0" t="s">
        <v>145</v>
      </c>
      <c r="E3558" s="0" t="s">
        <v>145</v>
      </c>
      <c r="F3558" s="0" t="str">
        <f aca="false">INDEX(Mapping!$B$2:$B$465,MATCH(E3558,Mapping!$A$2:$A$465,0))</f>
        <v>JSPL - DCPP</v>
      </c>
      <c r="G3558" s="0" t="str">
        <f aca="false">INDEX(Mapping!$C$2:$C$465,MATCH(E3558,Mapping!$A$2:$A$465,0))</f>
        <v>JSPL</v>
      </c>
      <c r="H3558" s="2" t="n">
        <v>90.63</v>
      </c>
      <c r="I3558" s="3" t="n">
        <v>1.62</v>
      </c>
    </row>
    <row r="3559" customFormat="false" ht="15" hidden="false" customHeight="false" outlineLevel="0" collapsed="false">
      <c r="A3559" s="0" t="s">
        <v>289</v>
      </c>
      <c r="B3559" s="0" t="n">
        <f aca="false">VALUE(LEFT(A3559,4))</f>
        <v>2024</v>
      </c>
      <c r="C3559" s="0" t="str">
        <f aca="false">"FY"&amp;IF(VALUE(MID(A3559,6,2))&gt;=4,VALUE(LEFT(A3559,4)),VALUE(LEFT(A3559,4))-1)&amp;"-"&amp;TEXT(MOD(IF(VALUE(MID(A3559,6,2))&gt;=4,VALUE(LEFT(A3559,4)),VALUE(LEFT(A3559,4))-1)+1,100),"00")</f>
        <v>FY2023-24</v>
      </c>
      <c r="D3559" s="0" t="s">
        <v>106</v>
      </c>
      <c r="E3559" s="0" t="s">
        <v>106</v>
      </c>
      <c r="F3559" s="0" t="str">
        <f aca="false">INDEX(Mapping!$B$2:$B$465,MATCH(E3559,Mapping!$A$2:$A$465,0))</f>
        <v>ACB (INDIA)</v>
      </c>
      <c r="G3559" s="0" t="str">
        <f aca="false">INDEX(Mapping!$C$2:$C$465,MATCH(E3559,Mapping!$A$2:$A$465,0))</f>
        <v>ACB (INDIA)</v>
      </c>
      <c r="H3559" s="2" t="n">
        <v>73.34</v>
      </c>
      <c r="I3559" s="3" t="n">
        <v>1.31</v>
      </c>
    </row>
    <row r="3560" customFormat="false" ht="15" hidden="false" customHeight="false" outlineLevel="0" collapsed="false">
      <c r="A3560" s="0" t="s">
        <v>289</v>
      </c>
      <c r="B3560" s="0" t="n">
        <f aca="false">VALUE(LEFT(A3560,4))</f>
        <v>2024</v>
      </c>
      <c r="C3560" s="0" t="str">
        <f aca="false">"FY"&amp;IF(VALUE(MID(A3560,6,2))&gt;=4,VALUE(LEFT(A3560,4)),VALUE(LEFT(A3560,4))-1)&amp;"-"&amp;TEXT(MOD(IF(VALUE(MID(A3560,6,2))&gt;=4,VALUE(LEFT(A3560,4)),VALUE(LEFT(A3560,4))-1)+1,100),"00")</f>
        <v>FY2023-24</v>
      </c>
      <c r="D3560" s="0" t="s">
        <v>35</v>
      </c>
      <c r="E3560" s="0" t="s">
        <v>35</v>
      </c>
      <c r="F3560" s="0" t="str">
        <f aca="false">INDEX(Mapping!$B$2:$B$465,MATCH(E3560,Mapping!$A$2:$A$465,0))</f>
        <v>TELANGANA</v>
      </c>
      <c r="G3560" s="0" t="str">
        <f aca="false">INDEX(Mapping!$C$2:$C$465,MATCH(E3560,Mapping!$A$2:$A$465,0))</f>
        <v>TELANGANA</v>
      </c>
      <c r="H3560" s="2" t="n">
        <v>63.82</v>
      </c>
      <c r="I3560" s="3" t="n">
        <v>1.14</v>
      </c>
    </row>
    <row r="3561" customFormat="false" ht="15" hidden="false" customHeight="false" outlineLevel="0" collapsed="false">
      <c r="A3561" s="0" t="s">
        <v>289</v>
      </c>
      <c r="B3561" s="0" t="n">
        <f aca="false">VALUE(LEFT(A3561,4))</f>
        <v>2024</v>
      </c>
      <c r="C3561" s="0" t="str">
        <f aca="false">"FY"&amp;IF(VALUE(MID(A3561,6,2))&gt;=4,VALUE(LEFT(A3561,4)),VALUE(LEFT(A3561,4))-1)&amp;"-"&amp;TEXT(MOD(IF(VALUE(MID(A3561,6,2))&gt;=4,VALUE(LEFT(A3561,4)),VALUE(LEFT(A3561,4))-1)+1,100),"00")</f>
        <v>FY2023-24</v>
      </c>
      <c r="D3561" s="0" t="s">
        <v>232</v>
      </c>
      <c r="E3561" s="0" t="s">
        <v>232</v>
      </c>
      <c r="F3561" s="0" t="str">
        <f aca="false">INDEX(Mapping!$B$2:$B$465,MATCH(E3561,Mapping!$A$2:$A$465,0))</f>
        <v>PUDUCHERRY</v>
      </c>
      <c r="G3561" s="0" t="str">
        <f aca="false">INDEX(Mapping!$C$2:$C$465,MATCH(E3561,Mapping!$A$2:$A$465,0))</f>
        <v>PUDUCHERRY</v>
      </c>
      <c r="H3561" s="2" t="n">
        <v>62.23</v>
      </c>
      <c r="I3561" s="3" t="n">
        <v>1.11</v>
      </c>
    </row>
    <row r="3562" customFormat="false" ht="15" hidden="false" customHeight="false" outlineLevel="0" collapsed="false">
      <c r="A3562" s="0" t="s">
        <v>289</v>
      </c>
      <c r="B3562" s="0" t="n">
        <f aca="false">VALUE(LEFT(A3562,4))</f>
        <v>2024</v>
      </c>
      <c r="C3562" s="0" t="str">
        <f aca="false">"FY"&amp;IF(VALUE(MID(A3562,6,2))&gt;=4,VALUE(LEFT(A3562,4)),VALUE(LEFT(A3562,4))-1)&amp;"-"&amp;TEXT(MOD(IF(VALUE(MID(A3562,6,2))&gt;=4,VALUE(LEFT(A3562,4)),VALUE(LEFT(A3562,4))-1)+1,100),"00")</f>
        <v>FY2023-24</v>
      </c>
      <c r="D3562" s="0" t="s">
        <v>89</v>
      </c>
      <c r="E3562" s="0" t="s">
        <v>89</v>
      </c>
      <c r="F3562" s="0" t="str">
        <f aca="false">INDEX(Mapping!$B$2:$B$465,MATCH(E3562,Mapping!$A$2:$A$465,0))</f>
        <v>MB POWER (MP)</v>
      </c>
      <c r="G3562" s="0" t="str">
        <f aca="false">INDEX(Mapping!$C$2:$C$465,MATCH(E3562,Mapping!$A$2:$A$465,0))</f>
        <v>MB POWER (MP)</v>
      </c>
      <c r="H3562" s="2" t="n">
        <v>60.18</v>
      </c>
      <c r="I3562" s="3" t="n">
        <v>1.08</v>
      </c>
    </row>
    <row r="3563" customFormat="false" ht="15" hidden="false" customHeight="false" outlineLevel="0" collapsed="false">
      <c r="A3563" s="0" t="s">
        <v>289</v>
      </c>
      <c r="B3563" s="0" t="n">
        <f aca="false">VALUE(LEFT(A3563,4))</f>
        <v>2024</v>
      </c>
      <c r="C3563" s="0" t="str">
        <f aca="false">"FY"&amp;IF(VALUE(MID(A3563,6,2))&gt;=4,VALUE(LEFT(A3563,4)),VALUE(LEFT(A3563,4))-1)&amp;"-"&amp;TEXT(MOD(IF(VALUE(MID(A3563,6,2))&gt;=4,VALUE(LEFT(A3563,4)),VALUE(LEFT(A3563,4))-1)+1,100),"00")</f>
        <v>FY2023-24</v>
      </c>
      <c r="D3563" s="0" t="s">
        <v>45</v>
      </c>
      <c r="E3563" s="0" t="s">
        <v>45</v>
      </c>
      <c r="F3563" s="0" t="str">
        <f aca="false">INDEX(Mapping!$B$2:$B$465,MATCH(E3563,Mapping!$A$2:$A$465,0))</f>
        <v>BIHAR</v>
      </c>
      <c r="G3563" s="0" t="str">
        <f aca="false">INDEX(Mapping!$C$2:$C$465,MATCH(E3563,Mapping!$A$2:$A$465,0))</f>
        <v>BIHAR</v>
      </c>
      <c r="H3563" s="2" t="n">
        <v>57.39</v>
      </c>
      <c r="I3563" s="3" t="n">
        <v>1.03</v>
      </c>
    </row>
    <row r="3564" customFormat="false" ht="15" hidden="false" customHeight="false" outlineLevel="0" collapsed="false">
      <c r="A3564" s="0" t="s">
        <v>289</v>
      </c>
      <c r="B3564" s="0" t="n">
        <f aca="false">VALUE(LEFT(A3564,4))</f>
        <v>2024</v>
      </c>
      <c r="C3564" s="0" t="str">
        <f aca="false">"FY"&amp;IF(VALUE(MID(A3564,6,2))&gt;=4,VALUE(LEFT(A3564,4)),VALUE(LEFT(A3564,4))-1)&amp;"-"&amp;TEXT(MOD(IF(VALUE(MID(A3564,6,2))&gt;=4,VALUE(LEFT(A3564,4)),VALUE(LEFT(A3564,4))-1)+1,100),"00")</f>
        <v>FY2023-24</v>
      </c>
      <c r="D3564" s="0" t="s">
        <v>53</v>
      </c>
      <c r="E3564" s="0" t="s">
        <v>53</v>
      </c>
      <c r="F3564" s="0" t="str">
        <f aca="false">INDEX(Mapping!$B$2:$B$465,MATCH(E3564,Mapping!$A$2:$A$465,0))</f>
        <v>HIMACHAL PRADESH</v>
      </c>
      <c r="G3564" s="0" t="str">
        <f aca="false">INDEX(Mapping!$C$2:$C$465,MATCH(E3564,Mapping!$A$2:$A$465,0))</f>
        <v>HIMACHAL PRADESH</v>
      </c>
      <c r="H3564" s="2" t="n">
        <v>52.9</v>
      </c>
      <c r="I3564" s="3" t="n">
        <v>0.95</v>
      </c>
    </row>
    <row r="3565" customFormat="false" ht="15" hidden="false" customHeight="false" outlineLevel="0" collapsed="false">
      <c r="A3565" s="0" t="s">
        <v>289</v>
      </c>
      <c r="B3565" s="0" t="n">
        <f aca="false">VALUE(LEFT(A3565,4))</f>
        <v>2024</v>
      </c>
      <c r="C3565" s="0" t="str">
        <f aca="false">"FY"&amp;IF(VALUE(MID(A3565,6,2))&gt;=4,VALUE(LEFT(A3565,4)),VALUE(LEFT(A3565,4))-1)&amp;"-"&amp;TEXT(MOD(IF(VALUE(MID(A3565,6,2))&gt;=4,VALUE(LEFT(A3565,4)),VALUE(LEFT(A3565,4))-1)+1,100),"00")</f>
        <v>FY2023-24</v>
      </c>
      <c r="D3565" s="0" t="s">
        <v>159</v>
      </c>
      <c r="E3565" s="0" t="s">
        <v>159</v>
      </c>
      <c r="F3565" s="0" t="str">
        <f aca="false">INDEX(Mapping!$B$2:$B$465,MATCH(E3565,Mapping!$A$2:$A$465,0))</f>
        <v>GMR WARORA (EX-EMCO)</v>
      </c>
      <c r="G3565" s="0" t="str">
        <f aca="false">INDEX(Mapping!$C$2:$C$465,MATCH(E3565,Mapping!$A$2:$A$465,0))</f>
        <v>GMR ENERGY</v>
      </c>
      <c r="H3565" s="2" t="n">
        <v>51.54</v>
      </c>
      <c r="I3565" s="3" t="n">
        <v>0.92</v>
      </c>
    </row>
    <row r="3566" customFormat="false" ht="15" hidden="false" customHeight="false" outlineLevel="0" collapsed="false">
      <c r="A3566" s="0" t="s">
        <v>289</v>
      </c>
      <c r="B3566" s="0" t="n">
        <f aca="false">VALUE(LEFT(A3566,4))</f>
        <v>2024</v>
      </c>
      <c r="C3566" s="0" t="str">
        <f aca="false">"FY"&amp;IF(VALUE(MID(A3566,6,2))&gt;=4,VALUE(LEFT(A3566,4)),VALUE(LEFT(A3566,4))-1)&amp;"-"&amp;TEXT(MOD(IF(VALUE(MID(A3566,6,2))&gt;=4,VALUE(LEFT(A3566,4)),VALUE(LEFT(A3566,4))-1)+1,100),"00")</f>
        <v>FY2023-24</v>
      </c>
      <c r="D3566" s="0" t="s">
        <v>309</v>
      </c>
      <c r="E3566" s="0" t="s">
        <v>309</v>
      </c>
      <c r="F3566" s="0" t="str">
        <f aca="false">INDEX(Mapping!$B$2:$B$465,MATCH(E3566,Mapping!$A$2:$A$465,0))</f>
        <v>SIMHAPURI ENERGY</v>
      </c>
      <c r="G3566" s="0" t="str">
        <f aca="false">INDEX(Mapping!$C$2:$C$465,MATCH(E3566,Mapping!$A$2:$A$465,0))</f>
        <v>SIMHAPURI ENERGY</v>
      </c>
      <c r="H3566" s="2" t="n">
        <v>43.95</v>
      </c>
      <c r="I3566" s="3" t="n">
        <v>0.79</v>
      </c>
    </row>
    <row r="3567" customFormat="false" ht="15" hidden="false" customHeight="false" outlineLevel="0" collapsed="false">
      <c r="A3567" s="0" t="s">
        <v>289</v>
      </c>
      <c r="B3567" s="0" t="n">
        <f aca="false">VALUE(LEFT(A3567,4))</f>
        <v>2024</v>
      </c>
      <c r="C3567" s="0" t="str">
        <f aca="false">"FY"&amp;IF(VALUE(MID(A3567,6,2))&gt;=4,VALUE(LEFT(A3567,4)),VALUE(LEFT(A3567,4))-1)&amp;"-"&amp;TEXT(MOD(IF(VALUE(MID(A3567,6,2))&gt;=4,VALUE(LEFT(A3567,4)),VALUE(LEFT(A3567,4))-1)+1,100),"00")</f>
        <v>FY2023-24</v>
      </c>
      <c r="D3567" s="0" t="s">
        <v>41</v>
      </c>
      <c r="E3567" s="0" t="s">
        <v>41</v>
      </c>
      <c r="F3567" s="0" t="str">
        <f aca="false">INDEX(Mapping!$B$2:$B$465,MATCH(E3567,Mapping!$A$2:$A$465,0))</f>
        <v>RAJASTHAN</v>
      </c>
      <c r="G3567" s="0" t="str">
        <f aca="false">INDEX(Mapping!$C$2:$C$465,MATCH(E3567,Mapping!$A$2:$A$465,0))</f>
        <v>RAJASTHAN</v>
      </c>
      <c r="H3567" s="2" t="n">
        <v>40.12</v>
      </c>
      <c r="I3567" s="3" t="n">
        <v>0.72</v>
      </c>
    </row>
    <row r="3568" customFormat="false" ht="15" hidden="false" customHeight="false" outlineLevel="0" collapsed="false">
      <c r="A3568" s="0" t="s">
        <v>289</v>
      </c>
      <c r="B3568" s="0" t="n">
        <f aca="false">VALUE(LEFT(A3568,4))</f>
        <v>2024</v>
      </c>
      <c r="C3568" s="0" t="str">
        <f aca="false">"FY"&amp;IF(VALUE(MID(A3568,6,2))&gt;=4,VALUE(LEFT(A3568,4)),VALUE(LEFT(A3568,4))-1)&amp;"-"&amp;TEXT(MOD(IF(VALUE(MID(A3568,6,2))&gt;=4,VALUE(LEFT(A3568,4)),VALUE(LEFT(A3568,4))-1)+1,100),"00")</f>
        <v>FY2023-24</v>
      </c>
      <c r="D3568" s="0" t="s">
        <v>203</v>
      </c>
      <c r="E3568" s="0" t="s">
        <v>203</v>
      </c>
      <c r="F3568" s="0" t="str">
        <f aca="false">INDEX(Mapping!$B$2:$B$465,MATCH(E3568,Mapping!$A$2:$A$465,0))</f>
        <v>ADHUNIK POWER</v>
      </c>
      <c r="G3568" s="0" t="str">
        <f aca="false">INDEX(Mapping!$C$2:$C$465,MATCH(E3568,Mapping!$A$2:$A$465,0))</f>
        <v>ADHUNIK POWER</v>
      </c>
      <c r="H3568" s="2" t="n">
        <v>35.04</v>
      </c>
      <c r="I3568" s="3" t="n">
        <v>0.63</v>
      </c>
    </row>
    <row r="3569" customFormat="false" ht="15" hidden="false" customHeight="false" outlineLevel="0" collapsed="false">
      <c r="A3569" s="0" t="s">
        <v>289</v>
      </c>
      <c r="B3569" s="0" t="n">
        <f aca="false">VALUE(LEFT(A3569,4))</f>
        <v>2024</v>
      </c>
      <c r="C3569" s="0" t="str">
        <f aca="false">"FY"&amp;IF(VALUE(MID(A3569,6,2))&gt;=4,VALUE(LEFT(A3569,4)),VALUE(LEFT(A3569,4))-1)&amp;"-"&amp;TEXT(MOD(IF(VALUE(MID(A3569,6,2))&gt;=4,VALUE(LEFT(A3569,4)),VALUE(LEFT(A3569,4))-1)+1,100),"00")</f>
        <v>FY2023-24</v>
      </c>
      <c r="D3569" s="0" t="s">
        <v>163</v>
      </c>
      <c r="E3569" s="0" t="s">
        <v>163</v>
      </c>
      <c r="F3569" s="0" t="str">
        <f aca="false">INDEX(Mapping!$B$2:$B$465,MATCH(E3569,Mapping!$A$2:$A$465,0))</f>
        <v>NTPC STATIONS</v>
      </c>
      <c r="G3569" s="0" t="str">
        <f aca="false">INDEX(Mapping!$C$2:$C$465,MATCH(E3569,Mapping!$A$2:$A$465,0))</f>
        <v>NTPC GROUP</v>
      </c>
      <c r="H3569" s="2" t="n">
        <v>34.78</v>
      </c>
      <c r="I3569" s="3" t="n">
        <v>0.62</v>
      </c>
    </row>
    <row r="3570" customFormat="false" ht="15" hidden="false" customHeight="false" outlineLevel="0" collapsed="false">
      <c r="A3570" s="0" t="s">
        <v>289</v>
      </c>
      <c r="B3570" s="0" t="n">
        <f aca="false">VALUE(LEFT(A3570,4))</f>
        <v>2024</v>
      </c>
      <c r="C3570" s="0" t="str">
        <f aca="false">"FY"&amp;IF(VALUE(MID(A3570,6,2))&gt;=4,VALUE(LEFT(A3570,4)),VALUE(LEFT(A3570,4))-1)&amp;"-"&amp;TEXT(MOD(IF(VALUE(MID(A3570,6,2))&gt;=4,VALUE(LEFT(A3570,4)),VALUE(LEFT(A3570,4))-1)+1,100),"00")</f>
        <v>FY2023-24</v>
      </c>
      <c r="D3570" s="0" t="s">
        <v>38</v>
      </c>
      <c r="E3570" s="0" t="s">
        <v>38</v>
      </c>
      <c r="F3570" s="0" t="str">
        <f aca="false">INDEX(Mapping!$B$2:$B$465,MATCH(E3570,Mapping!$A$2:$A$465,0))</f>
        <v>ANDHRA PRADESH</v>
      </c>
      <c r="G3570" s="0" t="str">
        <f aca="false">INDEX(Mapping!$C$2:$C$465,MATCH(E3570,Mapping!$A$2:$A$465,0))</f>
        <v>ANDHRA PRADESH</v>
      </c>
      <c r="H3570" s="2" t="n">
        <v>32.55</v>
      </c>
      <c r="I3570" s="3" t="n">
        <v>0.58</v>
      </c>
    </row>
    <row r="3571" customFormat="false" ht="15" hidden="false" customHeight="false" outlineLevel="0" collapsed="false">
      <c r="A3571" s="0" t="s">
        <v>289</v>
      </c>
      <c r="B3571" s="0" t="n">
        <f aca="false">VALUE(LEFT(A3571,4))</f>
        <v>2024</v>
      </c>
      <c r="C3571" s="0" t="str">
        <f aca="false">"FY"&amp;IF(VALUE(MID(A3571,6,2))&gt;=4,VALUE(LEFT(A3571,4)),VALUE(LEFT(A3571,4))-1)&amp;"-"&amp;TEXT(MOD(IF(VALUE(MID(A3571,6,2))&gt;=4,VALUE(LEFT(A3571,4)),VALUE(LEFT(A3571,4))-1)+1,100),"00")</f>
        <v>FY2023-24</v>
      </c>
      <c r="D3571" s="0" t="s">
        <v>155</v>
      </c>
      <c r="E3571" s="0" t="s">
        <v>155</v>
      </c>
      <c r="F3571" s="0" t="str">
        <f aca="false">INDEX(Mapping!$B$2:$B$465,MATCH(E3571,Mapping!$A$2:$A$465,0))</f>
        <v>SKS POWER</v>
      </c>
      <c r="G3571" s="0" t="str">
        <f aca="false">INDEX(Mapping!$C$2:$C$465,MATCH(E3571,Mapping!$A$2:$A$465,0))</f>
        <v>SKS POWER</v>
      </c>
      <c r="H3571" s="2" t="n">
        <v>31.06</v>
      </c>
      <c r="I3571" s="3" t="n">
        <v>0.56</v>
      </c>
    </row>
    <row r="3572" customFormat="false" ht="15" hidden="false" customHeight="false" outlineLevel="0" collapsed="false">
      <c r="A3572" s="0" t="s">
        <v>289</v>
      </c>
      <c r="B3572" s="0" t="n">
        <f aca="false">VALUE(LEFT(A3572,4))</f>
        <v>2024</v>
      </c>
      <c r="C3572" s="0" t="str">
        <f aca="false">"FY"&amp;IF(VALUE(MID(A3572,6,2))&gt;=4,VALUE(LEFT(A3572,4)),VALUE(LEFT(A3572,4))-1)&amp;"-"&amp;TEXT(MOD(IF(VALUE(MID(A3572,6,2))&gt;=4,VALUE(LEFT(A3572,4)),VALUE(LEFT(A3572,4))-1)+1,100),"00")</f>
        <v>FY2023-24</v>
      </c>
      <c r="D3572" s="0" t="s">
        <v>217</v>
      </c>
      <c r="E3572" s="0" t="s">
        <v>217</v>
      </c>
      <c r="F3572" s="0" t="str">
        <f aca="false">INDEX(Mapping!$B$2:$B$465,MATCH(E3572,Mapping!$A$2:$A$465,0))</f>
        <v>SHREE CEMENT</v>
      </c>
      <c r="G3572" s="0" t="str">
        <f aca="false">INDEX(Mapping!$C$2:$C$465,MATCH(E3572,Mapping!$A$2:$A$465,0))</f>
        <v>SHREE CEMENT</v>
      </c>
      <c r="H3572" s="2" t="n">
        <v>28.26</v>
      </c>
      <c r="I3572" s="3" t="n">
        <v>0.51</v>
      </c>
    </row>
    <row r="3573" customFormat="false" ht="15" hidden="false" customHeight="false" outlineLevel="0" collapsed="false">
      <c r="A3573" s="0" t="s">
        <v>289</v>
      </c>
      <c r="B3573" s="0" t="n">
        <f aca="false">VALUE(LEFT(A3573,4))</f>
        <v>2024</v>
      </c>
      <c r="C3573" s="0" t="str">
        <f aca="false">"FY"&amp;IF(VALUE(MID(A3573,6,2))&gt;=4,VALUE(LEFT(A3573,4)),VALUE(LEFT(A3573,4))-1)&amp;"-"&amp;TEXT(MOD(IF(VALUE(MID(A3573,6,2))&gt;=4,VALUE(LEFT(A3573,4)),VALUE(LEFT(A3573,4))-1)+1,100),"00")</f>
        <v>FY2023-24</v>
      </c>
      <c r="D3573" s="0" t="s">
        <v>235</v>
      </c>
      <c r="E3573" s="0" t="s">
        <v>235</v>
      </c>
      <c r="F3573" s="0" t="str">
        <f aca="false">INDEX(Mapping!$B$2:$B$465,MATCH(E3573,Mapping!$A$2:$A$465,0))</f>
        <v>ITPCL (IL&amp;FS TAMIL NADU)</v>
      </c>
      <c r="G3573" s="0" t="str">
        <f aca="false">INDEX(Mapping!$C$2:$C$465,MATCH(E3573,Mapping!$A$2:$A$465,0))</f>
        <v>ITPCL (IL&amp;FS TAMIL NADU)</v>
      </c>
      <c r="H3573" s="2" t="n">
        <v>27.79</v>
      </c>
      <c r="I3573" s="3" t="n">
        <v>0.5</v>
      </c>
    </row>
    <row r="3574" customFormat="false" ht="15" hidden="false" customHeight="false" outlineLevel="0" collapsed="false">
      <c r="A3574" s="0" t="s">
        <v>289</v>
      </c>
      <c r="B3574" s="0" t="n">
        <f aca="false">VALUE(LEFT(A3574,4))</f>
        <v>2024</v>
      </c>
      <c r="C3574" s="0" t="str">
        <f aca="false">"FY"&amp;IF(VALUE(MID(A3574,6,2))&gt;=4,VALUE(LEFT(A3574,4)),VALUE(LEFT(A3574,4))-1)&amp;"-"&amp;TEXT(MOD(IF(VALUE(MID(A3574,6,2))&gt;=4,VALUE(LEFT(A3574,4)),VALUE(LEFT(A3574,4))-1)+1,100),"00")</f>
        <v>FY2023-24</v>
      </c>
      <c r="D3574" s="0" t="s">
        <v>315</v>
      </c>
      <c r="E3574" s="0" t="s">
        <v>315</v>
      </c>
      <c r="F3574" s="0" t="str">
        <f aca="false">INDEX(Mapping!$B$2:$B$465,MATCH(E3574,Mapping!$A$2:$A$465,0))</f>
        <v>DHARIWAL INFRASTRUCTURE</v>
      </c>
      <c r="G3574" s="0" t="str">
        <f aca="false">INDEX(Mapping!$C$2:$C$465,MATCH(E3574,Mapping!$A$2:$A$465,0))</f>
        <v>DHARIWAL INFRASTRUCTURE</v>
      </c>
      <c r="H3574" s="2" t="n">
        <v>26.59</v>
      </c>
      <c r="I3574" s="3" t="n">
        <v>0.48</v>
      </c>
    </row>
    <row r="3575" customFormat="false" ht="15" hidden="false" customHeight="false" outlineLevel="0" collapsed="false">
      <c r="A3575" s="0" t="s">
        <v>289</v>
      </c>
      <c r="B3575" s="0" t="n">
        <f aca="false">VALUE(LEFT(A3575,4))</f>
        <v>2024</v>
      </c>
      <c r="C3575" s="0" t="str">
        <f aca="false">"FY"&amp;IF(VALUE(MID(A3575,6,2))&gt;=4,VALUE(LEFT(A3575,4)),VALUE(LEFT(A3575,4))-1)&amp;"-"&amp;TEXT(MOD(IF(VALUE(MID(A3575,6,2))&gt;=4,VALUE(LEFT(A3575,4)),VALUE(LEFT(A3575,4))-1)+1,100),"00")</f>
        <v>FY2023-24</v>
      </c>
      <c r="D3575" s="0" t="s">
        <v>44</v>
      </c>
      <c r="E3575" s="0" t="s">
        <v>44</v>
      </c>
      <c r="F3575" s="0" t="str">
        <f aca="false">INDEX(Mapping!$B$2:$B$465,MATCH(E3575,Mapping!$A$2:$A$465,0))</f>
        <v>HARYANA</v>
      </c>
      <c r="G3575" s="0" t="str">
        <f aca="false">INDEX(Mapping!$C$2:$C$465,MATCH(E3575,Mapping!$A$2:$A$465,0))</f>
        <v>HARYANA</v>
      </c>
      <c r="H3575" s="2" t="n">
        <v>25.54</v>
      </c>
      <c r="I3575" s="3" t="n">
        <v>0.46</v>
      </c>
    </row>
    <row r="3576" customFormat="false" ht="15" hidden="false" customHeight="false" outlineLevel="0" collapsed="false">
      <c r="A3576" s="0" t="s">
        <v>289</v>
      </c>
      <c r="B3576" s="0" t="n">
        <f aca="false">VALUE(LEFT(A3576,4))</f>
        <v>2024</v>
      </c>
      <c r="C3576" s="0" t="str">
        <f aca="false">"FY"&amp;IF(VALUE(MID(A3576,6,2))&gt;=4,VALUE(LEFT(A3576,4)),VALUE(LEFT(A3576,4))-1)&amp;"-"&amp;TEXT(MOD(IF(VALUE(MID(A3576,6,2))&gt;=4,VALUE(LEFT(A3576,4)),VALUE(LEFT(A3576,4))-1)+1,100),"00")</f>
        <v>FY2023-24</v>
      </c>
      <c r="D3576" s="0" t="s">
        <v>224</v>
      </c>
      <c r="E3576" s="0" t="s">
        <v>224</v>
      </c>
      <c r="F3576" s="0" t="str">
        <f aca="false">INDEX(Mapping!$B$2:$B$465,MATCH(E3576,Mapping!$A$2:$A$465,0))</f>
        <v>RENEW SURYA RAVI</v>
      </c>
      <c r="G3576" s="0" t="str">
        <f aca="false">INDEX(Mapping!$C$2:$C$465,MATCH(E3576,Mapping!$A$2:$A$465,0))</f>
        <v>RENEW POWER (ALL SPVs)</v>
      </c>
      <c r="H3576" s="2" t="n">
        <v>25.37</v>
      </c>
      <c r="I3576" s="3" t="n">
        <v>0.45</v>
      </c>
    </row>
    <row r="3577" customFormat="false" ht="15" hidden="false" customHeight="false" outlineLevel="0" collapsed="false">
      <c r="A3577" s="0" t="s">
        <v>289</v>
      </c>
      <c r="B3577" s="0" t="n">
        <f aca="false">VALUE(LEFT(A3577,4))</f>
        <v>2024</v>
      </c>
      <c r="C3577" s="0" t="str">
        <f aca="false">"FY"&amp;IF(VALUE(MID(A3577,6,2))&gt;=4,VALUE(LEFT(A3577,4)),VALUE(LEFT(A3577,4))-1)&amp;"-"&amp;TEXT(MOD(IF(VALUE(MID(A3577,6,2))&gt;=4,VALUE(LEFT(A3577,4)),VALUE(LEFT(A3577,4))-1)+1,100),"00")</f>
        <v>FY2023-24</v>
      </c>
      <c r="D3577" s="0" t="s">
        <v>230</v>
      </c>
      <c r="E3577" s="0" t="s">
        <v>230</v>
      </c>
      <c r="F3577" s="0" t="str">
        <f aca="false">INDEX(Mapping!$B$2:$B$465,MATCH(E3577,Mapping!$A$2:$A$465,0))</f>
        <v>ADANI_WIND</v>
      </c>
      <c r="G3577" s="0" t="str">
        <f aca="false">INDEX(Mapping!$C$2:$C$465,MATCH(E3577,Mapping!$A$2:$A$465,0))</f>
        <v>ADANI GREEN ENERGY (ALL SPVs)</v>
      </c>
      <c r="H3577" s="2" t="n">
        <v>21.79</v>
      </c>
      <c r="I3577" s="3" t="n">
        <v>0.39</v>
      </c>
    </row>
    <row r="3578" customFormat="false" ht="15" hidden="false" customHeight="false" outlineLevel="0" collapsed="false">
      <c r="A3578" s="0" t="s">
        <v>289</v>
      </c>
      <c r="B3578" s="0" t="n">
        <f aca="false">VALUE(LEFT(A3578,4))</f>
        <v>2024</v>
      </c>
      <c r="C3578" s="0" t="str">
        <f aca="false">"FY"&amp;IF(VALUE(MID(A3578,6,2))&gt;=4,VALUE(LEFT(A3578,4)),VALUE(LEFT(A3578,4))-1)&amp;"-"&amp;TEXT(MOD(IF(VALUE(MID(A3578,6,2))&gt;=4,VALUE(LEFT(A3578,4)),VALUE(LEFT(A3578,4))-1)+1,100),"00")</f>
        <v>FY2023-24</v>
      </c>
      <c r="D3578" s="0" t="s">
        <v>116</v>
      </c>
      <c r="E3578" s="0" t="s">
        <v>116</v>
      </c>
      <c r="F3578" s="0" t="str">
        <f aca="false">INDEX(Mapping!$B$2:$B$465,MATCH(E3578,Mapping!$A$2:$A$465,0))</f>
        <v>RKM POWERGEN</v>
      </c>
      <c r="G3578" s="0" t="str">
        <f aca="false">INDEX(Mapping!$C$2:$C$465,MATCH(E3578,Mapping!$A$2:$A$465,0))</f>
        <v>RKM POWERGEN</v>
      </c>
      <c r="H3578" s="2" t="n">
        <v>16.92</v>
      </c>
      <c r="I3578" s="3" t="n">
        <v>0.3</v>
      </c>
    </row>
    <row r="3579" customFormat="false" ht="15" hidden="false" customHeight="false" outlineLevel="0" collapsed="false">
      <c r="A3579" s="0" t="s">
        <v>289</v>
      </c>
      <c r="B3579" s="0" t="n">
        <f aca="false">VALUE(LEFT(A3579,4))</f>
        <v>2024</v>
      </c>
      <c r="C3579" s="0" t="str">
        <f aca="false">"FY"&amp;IF(VALUE(MID(A3579,6,2))&gt;=4,VALUE(LEFT(A3579,4)),VALUE(LEFT(A3579,4))-1)&amp;"-"&amp;TEXT(MOD(IF(VALUE(MID(A3579,6,2))&gt;=4,VALUE(LEFT(A3579,4)),VALUE(LEFT(A3579,4))-1)+1,100),"00")</f>
        <v>FY2023-24</v>
      </c>
      <c r="D3579" s="0" t="s">
        <v>122</v>
      </c>
      <c r="E3579" s="0" t="s">
        <v>122</v>
      </c>
      <c r="F3579" s="0" t="str">
        <f aca="false">INDEX(Mapping!$B$2:$B$465,MATCH(E3579,Mapping!$A$2:$A$465,0))</f>
        <v>KARCHAM WANGTOO HEP</v>
      </c>
      <c r="G3579" s="0" t="str">
        <f aca="false">INDEX(Mapping!$C$2:$C$465,MATCH(E3579,Mapping!$A$2:$A$465,0))</f>
        <v>KARCHAM WANGTOO HEP</v>
      </c>
      <c r="H3579" s="2" t="n">
        <v>16.72</v>
      </c>
      <c r="I3579" s="3" t="n">
        <v>0.3</v>
      </c>
    </row>
    <row r="3580" customFormat="false" ht="15" hidden="false" customHeight="false" outlineLevel="0" collapsed="false">
      <c r="A3580" s="0" t="s">
        <v>289</v>
      </c>
      <c r="B3580" s="0" t="n">
        <f aca="false">VALUE(LEFT(A3580,4))</f>
        <v>2024</v>
      </c>
      <c r="C3580" s="0" t="str">
        <f aca="false">"FY"&amp;IF(VALUE(MID(A3580,6,2))&gt;=4,VALUE(LEFT(A3580,4)),VALUE(LEFT(A3580,4))-1)&amp;"-"&amp;TEXT(MOD(IF(VALUE(MID(A3580,6,2))&gt;=4,VALUE(LEFT(A3580,4)),VALUE(LEFT(A3580,4))-1)+1,100),"00")</f>
        <v>FY2023-24</v>
      </c>
      <c r="D3580" s="0" t="s">
        <v>272</v>
      </c>
      <c r="E3580" s="0" t="s">
        <v>272</v>
      </c>
      <c r="F3580" s="0" t="str">
        <f aca="false">INDEX(Mapping!$B$2:$B$465,MATCH(E3580,Mapping!$A$2:$A$465,0))</f>
        <v>BALCO</v>
      </c>
      <c r="G3580" s="0" t="str">
        <f aca="false">INDEX(Mapping!$C$2:$C$465,MATCH(E3580,Mapping!$A$2:$A$465,0))</f>
        <v>BALCO</v>
      </c>
      <c r="H3580" s="2" t="n">
        <v>16.6</v>
      </c>
      <c r="I3580" s="3" t="n">
        <v>0.3</v>
      </c>
    </row>
    <row r="3581" customFormat="false" ht="15" hidden="false" customHeight="false" outlineLevel="0" collapsed="false">
      <c r="A3581" s="0" t="s">
        <v>289</v>
      </c>
      <c r="B3581" s="0" t="n">
        <f aca="false">VALUE(LEFT(A3581,4))</f>
        <v>2024</v>
      </c>
      <c r="C3581" s="0" t="str">
        <f aca="false">"FY"&amp;IF(VALUE(MID(A3581,6,2))&gt;=4,VALUE(LEFT(A3581,4)),VALUE(LEFT(A3581,4))-1)&amp;"-"&amp;TEXT(MOD(IF(VALUE(MID(A3581,6,2))&gt;=4,VALUE(LEFT(A3581,4)),VALUE(LEFT(A3581,4))-1)+1,100),"00")</f>
        <v>FY2023-24</v>
      </c>
      <c r="D3581" s="0" t="s">
        <v>154</v>
      </c>
      <c r="E3581" s="0" t="s">
        <v>154</v>
      </c>
      <c r="F3581" s="0" t="str">
        <f aca="false">INDEX(Mapping!$B$2:$B$465,MATCH(E3581,Mapping!$A$2:$A$465,0))</f>
        <v>DVC</v>
      </c>
      <c r="G3581" s="0" t="str">
        <f aca="false">INDEX(Mapping!$C$2:$C$465,MATCH(E3581,Mapping!$A$2:$A$465,0))</f>
        <v>DVC</v>
      </c>
      <c r="H3581" s="2" t="n">
        <v>16.5</v>
      </c>
      <c r="I3581" s="3" t="n">
        <v>0.3</v>
      </c>
    </row>
    <row r="3582" customFormat="false" ht="15" hidden="false" customHeight="false" outlineLevel="0" collapsed="false">
      <c r="A3582" s="0" t="s">
        <v>289</v>
      </c>
      <c r="B3582" s="0" t="n">
        <f aca="false">VALUE(LEFT(A3582,4))</f>
        <v>2024</v>
      </c>
      <c r="C3582" s="0" t="str">
        <f aca="false">"FY"&amp;IF(VALUE(MID(A3582,6,2))&gt;=4,VALUE(LEFT(A3582,4)),VALUE(LEFT(A3582,4))-1)&amp;"-"&amp;TEXT(MOD(IF(VALUE(MID(A3582,6,2))&gt;=4,VALUE(LEFT(A3582,4)),VALUE(LEFT(A3582,4))-1)+1,100),"00")</f>
        <v>FY2023-24</v>
      </c>
      <c r="D3582" s="0" t="s">
        <v>143</v>
      </c>
      <c r="E3582" s="0" t="s">
        <v>143</v>
      </c>
      <c r="F3582" s="0" t="str">
        <f aca="false">INDEX(Mapping!$B$2:$B$465,MATCH(E3582,Mapping!$A$2:$A$465,0))</f>
        <v>MARUTI CLEAN COAL &amp; POWER</v>
      </c>
      <c r="G3582" s="0" t="str">
        <f aca="false">INDEX(Mapping!$C$2:$C$465,MATCH(E3582,Mapping!$A$2:$A$465,0))</f>
        <v>MARUTI CLEAN COAL &amp; POWER</v>
      </c>
      <c r="H3582" s="2" t="n">
        <v>14.61</v>
      </c>
      <c r="I3582" s="3" t="n">
        <v>0.26</v>
      </c>
    </row>
    <row r="3583" customFormat="false" ht="15" hidden="false" customHeight="false" outlineLevel="0" collapsed="false">
      <c r="A3583" s="0" t="s">
        <v>289</v>
      </c>
      <c r="B3583" s="0" t="n">
        <f aca="false">VALUE(LEFT(A3583,4))</f>
        <v>2024</v>
      </c>
      <c r="C3583" s="0" t="str">
        <f aca="false">"FY"&amp;IF(VALUE(MID(A3583,6,2))&gt;=4,VALUE(LEFT(A3583,4)),VALUE(LEFT(A3583,4))-1)&amp;"-"&amp;TEXT(MOD(IF(VALUE(MID(A3583,6,2))&gt;=4,VALUE(LEFT(A3583,4)),VALUE(LEFT(A3583,4))-1)+1,100),"00")</f>
        <v>FY2023-24</v>
      </c>
      <c r="D3583" s="0" t="s">
        <v>243</v>
      </c>
      <c r="E3583" s="0" t="s">
        <v>243</v>
      </c>
      <c r="F3583" s="0" t="str">
        <f aca="false">INDEX(Mapping!$B$2:$B$465,MATCH(E3583,Mapping!$A$2:$A$465,0))</f>
        <v>ADANI SOLAR ENERGY JAISALMER TWO</v>
      </c>
      <c r="G3583" s="0" t="str">
        <f aca="false">INDEX(Mapping!$C$2:$C$465,MATCH(E3583,Mapping!$A$2:$A$465,0))</f>
        <v>ADANI GREEN ENERGY (ALL SPVs)</v>
      </c>
      <c r="H3583" s="2" t="n">
        <v>12.89</v>
      </c>
      <c r="I3583" s="3" t="n">
        <v>0.23</v>
      </c>
    </row>
    <row r="3584" customFormat="false" ht="15" hidden="false" customHeight="false" outlineLevel="0" collapsed="false">
      <c r="A3584" s="0" t="s">
        <v>289</v>
      </c>
      <c r="B3584" s="0" t="n">
        <f aca="false">VALUE(LEFT(A3584,4))</f>
        <v>2024</v>
      </c>
      <c r="C3584" s="0" t="str">
        <f aca="false">"FY"&amp;IF(VALUE(MID(A3584,6,2))&gt;=4,VALUE(LEFT(A3584,4)),VALUE(LEFT(A3584,4))-1)&amp;"-"&amp;TEXT(MOD(IF(VALUE(MID(A3584,6,2))&gt;=4,VALUE(LEFT(A3584,4)),VALUE(LEFT(A3584,4))-1)+1,100),"00")</f>
        <v>FY2023-24</v>
      </c>
      <c r="D3584" s="0" t="s">
        <v>134</v>
      </c>
      <c r="E3584" s="0" t="s">
        <v>134</v>
      </c>
      <c r="F3584" s="0" t="str">
        <f aca="false">INDEX(Mapping!$B$2:$B$465,MATCH(E3584,Mapping!$A$2:$A$465,0))</f>
        <v>NTPC STATIONS</v>
      </c>
      <c r="G3584" s="0" t="str">
        <f aca="false">INDEX(Mapping!$C$2:$C$465,MATCH(E3584,Mapping!$A$2:$A$465,0))</f>
        <v>NTPC GROUP</v>
      </c>
      <c r="H3584" s="2" t="n">
        <v>12.77</v>
      </c>
      <c r="I3584" s="3" t="n">
        <v>0.23</v>
      </c>
    </row>
    <row r="3585" customFormat="false" ht="15" hidden="false" customHeight="false" outlineLevel="0" collapsed="false">
      <c r="A3585" s="0" t="s">
        <v>289</v>
      </c>
      <c r="B3585" s="0" t="n">
        <f aca="false">VALUE(LEFT(A3585,4))</f>
        <v>2024</v>
      </c>
      <c r="C3585" s="0" t="str">
        <f aca="false">"FY"&amp;IF(VALUE(MID(A3585,6,2))&gt;=4,VALUE(LEFT(A3585,4)),VALUE(LEFT(A3585,4))-1)&amp;"-"&amp;TEXT(MOD(IF(VALUE(MID(A3585,6,2))&gt;=4,VALUE(LEFT(A3585,4)),VALUE(LEFT(A3585,4))-1)+1,100),"00")</f>
        <v>FY2023-24</v>
      </c>
      <c r="D3585" s="0" t="s">
        <v>128</v>
      </c>
      <c r="E3585" s="0" t="s">
        <v>128</v>
      </c>
      <c r="F3585" s="0" t="str">
        <f aca="false">INDEX(Mapping!$B$2:$B$465,MATCH(E3585,Mapping!$A$2:$A$465,0))</f>
        <v>AD HYDRO POWER</v>
      </c>
      <c r="G3585" s="0" t="str">
        <f aca="false">INDEX(Mapping!$C$2:$C$465,MATCH(E3585,Mapping!$A$2:$A$465,0))</f>
        <v>AD HYDRO POWER</v>
      </c>
      <c r="H3585" s="2" t="n">
        <v>12.75</v>
      </c>
      <c r="I3585" s="3" t="n">
        <v>0.23</v>
      </c>
    </row>
    <row r="3586" customFormat="false" ht="15" hidden="false" customHeight="false" outlineLevel="0" collapsed="false">
      <c r="A3586" s="0" t="s">
        <v>289</v>
      </c>
      <c r="B3586" s="0" t="n">
        <f aca="false">VALUE(LEFT(A3586,4))</f>
        <v>2024</v>
      </c>
      <c r="C3586" s="0" t="str">
        <f aca="false">"FY"&amp;IF(VALUE(MID(A3586,6,2))&gt;=4,VALUE(LEFT(A3586,4)),VALUE(LEFT(A3586,4))-1)&amp;"-"&amp;TEXT(MOD(IF(VALUE(MID(A3586,6,2))&gt;=4,VALUE(LEFT(A3586,4)),VALUE(LEFT(A3586,4))-1)+1,100),"00")</f>
        <v>FY2023-24</v>
      </c>
      <c r="D3586" s="0" t="s">
        <v>169</v>
      </c>
      <c r="E3586" s="0" t="s">
        <v>169</v>
      </c>
      <c r="F3586" s="0" t="str">
        <f aca="false">INDEX(Mapping!$B$2:$B$465,MATCH(E3586,Mapping!$A$2:$A$465,0))</f>
        <v>JHABUA POWER</v>
      </c>
      <c r="G3586" s="0" t="str">
        <f aca="false">INDEX(Mapping!$C$2:$C$465,MATCH(E3586,Mapping!$A$2:$A$465,0))</f>
        <v>JHABUA POWER</v>
      </c>
      <c r="H3586" s="2" t="n">
        <v>8.89</v>
      </c>
      <c r="I3586" s="3" t="n">
        <v>0.16</v>
      </c>
    </row>
    <row r="3587" customFormat="false" ht="15" hidden="false" customHeight="false" outlineLevel="0" collapsed="false">
      <c r="A3587" s="0" t="s">
        <v>289</v>
      </c>
      <c r="B3587" s="0" t="n">
        <f aca="false">VALUE(LEFT(A3587,4))</f>
        <v>2024</v>
      </c>
      <c r="C3587" s="0" t="str">
        <f aca="false">"FY"&amp;IF(VALUE(MID(A3587,6,2))&gt;=4,VALUE(LEFT(A3587,4)),VALUE(LEFT(A3587,4))-1)&amp;"-"&amp;TEXT(MOD(IF(VALUE(MID(A3587,6,2))&gt;=4,VALUE(LEFT(A3587,4)),VALUE(LEFT(A3587,4))-1)+1,100),"00")</f>
        <v>FY2023-24</v>
      </c>
      <c r="D3587" s="0" t="s">
        <v>297</v>
      </c>
      <c r="E3587" s="0" t="s">
        <v>297</v>
      </c>
      <c r="F3587" s="0" t="str">
        <f aca="false">INDEX(Mapping!$B$2:$B$465,MATCH(E3587,Mapping!$A$2:$A$465,0))</f>
        <v>NPGC NABINAGAR</v>
      </c>
      <c r="G3587" s="0" t="str">
        <f aca="false">INDEX(Mapping!$C$2:$C$465,MATCH(E3587,Mapping!$A$2:$A$465,0))</f>
        <v>NTPC GROUP</v>
      </c>
      <c r="H3587" s="2" t="n">
        <v>6.9</v>
      </c>
      <c r="I3587" s="3" t="n">
        <v>0.12</v>
      </c>
    </row>
    <row r="3588" customFormat="false" ht="15" hidden="false" customHeight="false" outlineLevel="0" collapsed="false">
      <c r="A3588" s="0" t="s">
        <v>289</v>
      </c>
      <c r="B3588" s="0" t="n">
        <f aca="false">VALUE(LEFT(A3588,4))</f>
        <v>2024</v>
      </c>
      <c r="C3588" s="0" t="str">
        <f aca="false">"FY"&amp;IF(VALUE(MID(A3588,6,2))&gt;=4,VALUE(LEFT(A3588,4)),VALUE(LEFT(A3588,4))-1)&amp;"-"&amp;TEXT(MOD(IF(VALUE(MID(A3588,6,2))&gt;=4,VALUE(LEFT(A3588,4)),VALUE(LEFT(A3588,4))-1)+1,100),"00")</f>
        <v>FY2023-24</v>
      </c>
      <c r="D3588" s="0" t="s">
        <v>252</v>
      </c>
      <c r="E3588" s="0" t="s">
        <v>252</v>
      </c>
      <c r="F3588" s="0" t="str">
        <f aca="false">INDEX(Mapping!$B$2:$B$465,MATCH(E3588,Mapping!$A$2:$A$465,0))</f>
        <v>NTPC STATIONS</v>
      </c>
      <c r="G3588" s="0" t="str">
        <f aca="false">INDEX(Mapping!$C$2:$C$465,MATCH(E3588,Mapping!$A$2:$A$465,0))</f>
        <v>NTPC GROUP</v>
      </c>
      <c r="H3588" s="2" t="n">
        <v>6.76</v>
      </c>
      <c r="I3588" s="3" t="n">
        <v>0.12</v>
      </c>
    </row>
    <row r="3589" customFormat="false" ht="15" hidden="false" customHeight="false" outlineLevel="0" collapsed="false">
      <c r="A3589" s="0" t="s">
        <v>289</v>
      </c>
      <c r="B3589" s="0" t="n">
        <f aca="false">VALUE(LEFT(A3589,4))</f>
        <v>2024</v>
      </c>
      <c r="C3589" s="0" t="str">
        <f aca="false">"FY"&amp;IF(VALUE(MID(A3589,6,2))&gt;=4,VALUE(LEFT(A3589,4)),VALUE(LEFT(A3589,4))-1)&amp;"-"&amp;TEXT(MOD(IF(VALUE(MID(A3589,6,2))&gt;=4,VALUE(LEFT(A3589,4)),VALUE(LEFT(A3589,4))-1)+1,100),"00")</f>
        <v>FY2023-24</v>
      </c>
      <c r="D3589" s="0" t="s">
        <v>388</v>
      </c>
      <c r="E3589" s="0" t="s">
        <v>388</v>
      </c>
      <c r="F3589" s="0" t="str">
        <f aca="false">INDEX(Mapping!$B$2:$B$465,MATCH(E3589,Mapping!$A$2:$A$465,0))</f>
        <v>AMP_GREEN6</v>
      </c>
      <c r="G3589" s="0" t="str">
        <f aca="false">INDEX(Mapping!$C$2:$C$465,MATCH(E3589,Mapping!$A$2:$A$465,0))</f>
        <v>AMP_GREEN6</v>
      </c>
      <c r="H3589" s="2" t="n">
        <v>6.52</v>
      </c>
      <c r="I3589" s="3" t="n">
        <v>0.12</v>
      </c>
    </row>
    <row r="3590" customFormat="false" ht="15" hidden="false" customHeight="false" outlineLevel="0" collapsed="false">
      <c r="A3590" s="0" t="s">
        <v>289</v>
      </c>
      <c r="B3590" s="0" t="n">
        <f aca="false">VALUE(LEFT(A3590,4))</f>
        <v>2024</v>
      </c>
      <c r="C3590" s="0" t="str">
        <f aca="false">"FY"&amp;IF(VALUE(MID(A3590,6,2))&gt;=4,VALUE(LEFT(A3590,4)),VALUE(LEFT(A3590,4))-1)&amp;"-"&amp;TEXT(MOD(IF(VALUE(MID(A3590,6,2))&gt;=4,VALUE(LEFT(A3590,4)),VALUE(LEFT(A3590,4))-1)+1,100),"00")</f>
        <v>FY2023-24</v>
      </c>
      <c r="D3590" s="0" t="s">
        <v>495</v>
      </c>
      <c r="E3590" s="0" t="s">
        <v>495</v>
      </c>
      <c r="F3590" s="0" t="str">
        <f aca="false">INDEX(Mapping!$B$2:$B$465,MATCH(E3590,Mapping!$A$2:$A$465,0))</f>
        <v>RENEW_ROSHNI</v>
      </c>
      <c r="G3590" s="0" t="str">
        <f aca="false">INDEX(Mapping!$C$2:$C$465,MATCH(E3590,Mapping!$A$2:$A$465,0))</f>
        <v>RENEW POWER (ALL SPVs)</v>
      </c>
      <c r="H3590" s="2" t="n">
        <v>6.36</v>
      </c>
      <c r="I3590" s="3" t="n">
        <v>0.11</v>
      </c>
    </row>
    <row r="3591" customFormat="false" ht="15" hidden="false" customHeight="false" outlineLevel="0" collapsed="false">
      <c r="A3591" s="0" t="s">
        <v>289</v>
      </c>
      <c r="B3591" s="0" t="n">
        <f aca="false">VALUE(LEFT(A3591,4))</f>
        <v>2024</v>
      </c>
      <c r="C3591" s="0" t="str">
        <f aca="false">"FY"&amp;IF(VALUE(MID(A3591,6,2))&gt;=4,VALUE(LEFT(A3591,4)),VALUE(LEFT(A3591,4))-1)&amp;"-"&amp;TEXT(MOD(IF(VALUE(MID(A3591,6,2))&gt;=4,VALUE(LEFT(A3591,4)),VALUE(LEFT(A3591,4))-1)+1,100),"00")</f>
        <v>FY2023-24</v>
      </c>
      <c r="D3591" s="0" t="s">
        <v>319</v>
      </c>
      <c r="E3591" s="0" t="s">
        <v>319</v>
      </c>
      <c r="F3591" s="0" t="str">
        <f aca="false">INDEX(Mapping!$B$2:$B$465,MATCH(E3591,Mapping!$A$2:$A$465,0))</f>
        <v>SORANG HEP</v>
      </c>
      <c r="G3591" s="0" t="str">
        <f aca="false">INDEX(Mapping!$C$2:$C$465,MATCH(E3591,Mapping!$A$2:$A$465,0))</f>
        <v>SORANG HEP</v>
      </c>
      <c r="H3591" s="2" t="n">
        <v>6.26</v>
      </c>
      <c r="I3591" s="3" t="n">
        <v>0.11</v>
      </c>
    </row>
    <row r="3592" customFormat="false" ht="15" hidden="false" customHeight="false" outlineLevel="0" collapsed="false">
      <c r="A3592" s="0" t="s">
        <v>289</v>
      </c>
      <c r="B3592" s="0" t="n">
        <f aca="false">VALUE(LEFT(A3592,4))</f>
        <v>2024</v>
      </c>
      <c r="C3592" s="0" t="str">
        <f aca="false">"FY"&amp;IF(VALUE(MID(A3592,6,2))&gt;=4,VALUE(LEFT(A3592,4)),VALUE(LEFT(A3592,4))-1)&amp;"-"&amp;TEXT(MOD(IF(VALUE(MID(A3592,6,2))&gt;=4,VALUE(LEFT(A3592,4)),VALUE(LEFT(A3592,4))-1)+1,100),"00")</f>
        <v>FY2023-24</v>
      </c>
      <c r="D3592" s="0" t="s">
        <v>293</v>
      </c>
      <c r="E3592" s="0" t="s">
        <v>293</v>
      </c>
      <c r="F3592" s="0" t="str">
        <f aca="false">INDEX(Mapping!$B$2:$B$465,MATCH(E3592,Mapping!$A$2:$A$465,0))</f>
        <v>RENEW SURYA PRATAP</v>
      </c>
      <c r="G3592" s="0" t="str">
        <f aca="false">INDEX(Mapping!$C$2:$C$465,MATCH(E3592,Mapping!$A$2:$A$465,0))</f>
        <v>RENEW POWER (ALL SPVs)</v>
      </c>
      <c r="H3592" s="2" t="n">
        <v>5.86</v>
      </c>
      <c r="I3592" s="3" t="n">
        <v>0.1</v>
      </c>
    </row>
    <row r="3593" customFormat="false" ht="15" hidden="false" customHeight="false" outlineLevel="0" collapsed="false">
      <c r="A3593" s="0" t="s">
        <v>289</v>
      </c>
      <c r="B3593" s="0" t="n">
        <f aca="false">VALUE(LEFT(A3593,4))</f>
        <v>2024</v>
      </c>
      <c r="C3593" s="0" t="str">
        <f aca="false">"FY"&amp;IF(VALUE(MID(A3593,6,2))&gt;=4,VALUE(LEFT(A3593,4)),VALUE(LEFT(A3593,4))-1)&amp;"-"&amp;TEXT(MOD(IF(VALUE(MID(A3593,6,2))&gt;=4,VALUE(LEFT(A3593,4)),VALUE(LEFT(A3593,4))-1)+1,100),"00")</f>
        <v>FY2023-24</v>
      </c>
      <c r="D3593" s="0" t="s">
        <v>142</v>
      </c>
      <c r="E3593" s="0" t="s">
        <v>142</v>
      </c>
      <c r="F3593" s="0" t="str">
        <f aca="false">INDEX(Mapping!$B$2:$B$465,MATCH(E3593,Mapping!$A$2:$A$465,0))</f>
        <v>SAINJ HEP</v>
      </c>
      <c r="G3593" s="0" t="str">
        <f aca="false">INDEX(Mapping!$C$2:$C$465,MATCH(E3593,Mapping!$A$2:$A$465,0))</f>
        <v>SAINJ HEP</v>
      </c>
      <c r="H3593" s="2" t="n">
        <v>5.49</v>
      </c>
      <c r="I3593" s="3" t="n">
        <v>0.1</v>
      </c>
    </row>
    <row r="3594" customFormat="false" ht="15" hidden="false" customHeight="false" outlineLevel="0" collapsed="false">
      <c r="A3594" s="0" t="s">
        <v>289</v>
      </c>
      <c r="B3594" s="0" t="n">
        <f aca="false">VALUE(LEFT(A3594,4))</f>
        <v>2024</v>
      </c>
      <c r="C3594" s="0" t="str">
        <f aca="false">"FY"&amp;IF(VALUE(MID(A3594,6,2))&gt;=4,VALUE(LEFT(A3594,4)),VALUE(LEFT(A3594,4))-1)&amp;"-"&amp;TEXT(MOD(IF(VALUE(MID(A3594,6,2))&gt;=4,VALUE(LEFT(A3594,4)),VALUE(LEFT(A3594,4))-1)+1,100),"00")</f>
        <v>FY2023-24</v>
      </c>
      <c r="D3594" s="0" t="s">
        <v>649</v>
      </c>
      <c r="E3594" s="0" t="s">
        <v>368</v>
      </c>
      <c r="F3594" s="0" t="str">
        <f aca="false">INDEX(Mapping!$B$2:$B$465,MATCH(E3594,Mapping!$A$2:$A$465,0))</f>
        <v>OSTRO HIRIYUR</v>
      </c>
      <c r="G3594" s="0" t="str">
        <f aca="false">INDEX(Mapping!$C$2:$C$465,MATCH(E3594,Mapping!$A$2:$A$465,0))</f>
        <v>OSTRO HIRIYUR</v>
      </c>
      <c r="H3594" s="2" t="n">
        <v>5.29</v>
      </c>
      <c r="I3594" s="3" t="n">
        <v>0.09</v>
      </c>
    </row>
    <row r="3595" customFormat="false" ht="15" hidden="false" customHeight="false" outlineLevel="0" collapsed="false">
      <c r="A3595" s="0" t="s">
        <v>289</v>
      </c>
      <c r="B3595" s="0" t="n">
        <f aca="false">VALUE(LEFT(A3595,4))</f>
        <v>2024</v>
      </c>
      <c r="C3595" s="0" t="str">
        <f aca="false">"FY"&amp;IF(VALUE(MID(A3595,6,2))&gt;=4,VALUE(LEFT(A3595,4)),VALUE(LEFT(A3595,4))-1)&amp;"-"&amp;TEXT(MOD(IF(VALUE(MID(A3595,6,2))&gt;=4,VALUE(LEFT(A3595,4)),VALUE(LEFT(A3595,4))-1)+1,100),"00")</f>
        <v>FY2023-24</v>
      </c>
      <c r="D3595" s="0" t="s">
        <v>54</v>
      </c>
      <c r="E3595" s="0" t="s">
        <v>54</v>
      </c>
      <c r="F3595" s="0" t="str">
        <f aca="false">INDEX(Mapping!$B$2:$B$465,MATCH(E3595,Mapping!$A$2:$A$465,0))</f>
        <v>JAMMU &amp; KASHMIR</v>
      </c>
      <c r="G3595" s="0" t="str">
        <f aca="false">INDEX(Mapping!$C$2:$C$465,MATCH(E3595,Mapping!$A$2:$A$465,0))</f>
        <v>JAMMU &amp; KASHMIR</v>
      </c>
      <c r="H3595" s="2" t="n">
        <v>5.17</v>
      </c>
      <c r="I3595" s="3" t="n">
        <v>0.09</v>
      </c>
    </row>
    <row r="3596" customFormat="false" ht="15" hidden="false" customHeight="false" outlineLevel="0" collapsed="false">
      <c r="A3596" s="0" t="s">
        <v>289</v>
      </c>
      <c r="B3596" s="0" t="n">
        <f aca="false">VALUE(LEFT(A3596,4))</f>
        <v>2024</v>
      </c>
      <c r="C3596" s="0" t="str">
        <f aca="false">"FY"&amp;IF(VALUE(MID(A3596,6,2))&gt;=4,VALUE(LEFT(A3596,4)),VALUE(LEFT(A3596,4))-1)&amp;"-"&amp;TEXT(MOD(IF(VALUE(MID(A3596,6,2))&gt;=4,VALUE(LEFT(A3596,4)),VALUE(LEFT(A3596,4))-1)+1,100),"00")</f>
        <v>FY2023-24</v>
      </c>
      <c r="D3596" s="0" t="s">
        <v>121</v>
      </c>
      <c r="E3596" s="0" t="s">
        <v>121</v>
      </c>
      <c r="F3596" s="0" t="str">
        <f aca="false">INDEX(Mapping!$B$2:$B$465,MATCH(E3596,Mapping!$A$2:$A$465,0))</f>
        <v>MEGHALAYA</v>
      </c>
      <c r="G3596" s="0" t="str">
        <f aca="false">INDEX(Mapping!$C$2:$C$465,MATCH(E3596,Mapping!$A$2:$A$465,0))</f>
        <v>MEGHALAYA</v>
      </c>
      <c r="H3596" s="2" t="n">
        <v>4.9</v>
      </c>
      <c r="I3596" s="3" t="n">
        <v>0.09</v>
      </c>
    </row>
    <row r="3597" customFormat="false" ht="15" hidden="false" customHeight="false" outlineLevel="0" collapsed="false">
      <c r="A3597" s="0" t="s">
        <v>289</v>
      </c>
      <c r="B3597" s="0" t="n">
        <f aca="false">VALUE(LEFT(A3597,4))</f>
        <v>2024</v>
      </c>
      <c r="C3597" s="0" t="str">
        <f aca="false">"FY"&amp;IF(VALUE(MID(A3597,6,2))&gt;=4,VALUE(LEFT(A3597,4)),VALUE(LEFT(A3597,4))-1)&amp;"-"&amp;TEXT(MOD(IF(VALUE(MID(A3597,6,2))&gt;=4,VALUE(LEFT(A3597,4)),VALUE(LEFT(A3597,4))-1)+1,100),"00")</f>
        <v>FY2023-24</v>
      </c>
      <c r="D3597" s="0" t="s">
        <v>288</v>
      </c>
      <c r="E3597" s="0" t="s">
        <v>288</v>
      </c>
      <c r="F3597" s="0" t="str">
        <f aca="false">INDEX(Mapping!$B$2:$B$465,MATCH(E3597,Mapping!$A$2:$A$465,0))</f>
        <v>ADANI RENEWABLE ENERGY HOLDING FOUR</v>
      </c>
      <c r="G3597" s="0" t="str">
        <f aca="false">INDEX(Mapping!$C$2:$C$465,MATCH(E3597,Mapping!$A$2:$A$465,0))</f>
        <v>ADANI GREEN ENERGY (ALL SPVs)</v>
      </c>
      <c r="H3597" s="2" t="n">
        <v>3.31</v>
      </c>
      <c r="I3597" s="3" t="n">
        <v>0.06</v>
      </c>
    </row>
    <row r="3598" customFormat="false" ht="15" hidden="false" customHeight="false" outlineLevel="0" collapsed="false">
      <c r="A3598" s="0" t="s">
        <v>289</v>
      </c>
      <c r="B3598" s="0" t="n">
        <f aca="false">VALUE(LEFT(A3598,4))</f>
        <v>2024</v>
      </c>
      <c r="C3598" s="0" t="str">
        <f aca="false">"FY"&amp;IF(VALUE(MID(A3598,6,2))&gt;=4,VALUE(LEFT(A3598,4)),VALUE(LEFT(A3598,4))-1)&amp;"-"&amp;TEXT(MOD(IF(VALUE(MID(A3598,6,2))&gt;=4,VALUE(LEFT(A3598,4)),VALUE(LEFT(A3598,4))-1)+1,100),"00")</f>
        <v>FY2023-24</v>
      </c>
      <c r="D3598" s="0" t="s">
        <v>211</v>
      </c>
      <c r="E3598" s="0" t="s">
        <v>211</v>
      </c>
      <c r="F3598" s="0" t="str">
        <f aca="false">INDEX(Mapping!$B$2:$B$465,MATCH(E3598,Mapping!$A$2:$A$465,0))</f>
        <v>SINGOLI BHATWARI HEP</v>
      </c>
      <c r="G3598" s="0" t="str">
        <f aca="false">INDEX(Mapping!$C$2:$C$465,MATCH(E3598,Mapping!$A$2:$A$465,0))</f>
        <v>SINGOLI BHATWARI HEP</v>
      </c>
      <c r="H3598" s="2" t="n">
        <v>3.3</v>
      </c>
      <c r="I3598" s="3" t="n">
        <v>0.06</v>
      </c>
    </row>
    <row r="3599" customFormat="false" ht="15" hidden="false" customHeight="false" outlineLevel="0" collapsed="false">
      <c r="A3599" s="0" t="s">
        <v>289</v>
      </c>
      <c r="B3599" s="0" t="n">
        <f aca="false">VALUE(LEFT(A3599,4))</f>
        <v>2024</v>
      </c>
      <c r="C3599" s="0" t="str">
        <f aca="false">"FY"&amp;IF(VALUE(MID(A3599,6,2))&gt;=4,VALUE(LEFT(A3599,4)),VALUE(LEFT(A3599,4))-1)&amp;"-"&amp;TEXT(MOD(IF(VALUE(MID(A3599,6,2))&gt;=4,VALUE(LEFT(A3599,4)),VALUE(LEFT(A3599,4))-1)+1,100),"00")</f>
        <v>FY2023-24</v>
      </c>
      <c r="D3599" s="0" t="s">
        <v>71</v>
      </c>
      <c r="E3599" s="0" t="s">
        <v>71</v>
      </c>
      <c r="F3599" s="0" t="str">
        <f aca="false">INDEX(Mapping!$B$2:$B$465,MATCH(E3599,Mapping!$A$2:$A$465,0))</f>
        <v>KERALA</v>
      </c>
      <c r="G3599" s="0" t="str">
        <f aca="false">INDEX(Mapping!$C$2:$C$465,MATCH(E3599,Mapping!$A$2:$A$465,0))</f>
        <v>KERALA</v>
      </c>
      <c r="H3599" s="2" t="n">
        <v>2.74</v>
      </c>
      <c r="I3599" s="3" t="n">
        <v>0.05</v>
      </c>
    </row>
    <row r="3600" customFormat="false" ht="15" hidden="false" customHeight="false" outlineLevel="0" collapsed="false">
      <c r="A3600" s="0" t="s">
        <v>289</v>
      </c>
      <c r="B3600" s="0" t="n">
        <f aca="false">VALUE(LEFT(A3600,4))</f>
        <v>2024</v>
      </c>
      <c r="C3600" s="0" t="str">
        <f aca="false">"FY"&amp;IF(VALUE(MID(A3600,6,2))&gt;=4,VALUE(LEFT(A3600,4)),VALUE(LEFT(A3600,4))-1)&amp;"-"&amp;TEXT(MOD(IF(VALUE(MID(A3600,6,2))&gt;=4,VALUE(LEFT(A3600,4)),VALUE(LEFT(A3600,4))-1)+1,100),"00")</f>
        <v>FY2023-24</v>
      </c>
      <c r="D3600" s="0" t="s">
        <v>152</v>
      </c>
      <c r="E3600" s="0" t="s">
        <v>152</v>
      </c>
      <c r="F3600" s="0" t="str">
        <f aca="false">INDEX(Mapping!$B$2:$B$465,MATCH(E3600,Mapping!$A$2:$A$465,0))</f>
        <v>CHANDIGARH</v>
      </c>
      <c r="G3600" s="0" t="str">
        <f aca="false">INDEX(Mapping!$C$2:$C$465,MATCH(E3600,Mapping!$A$2:$A$465,0))</f>
        <v>CHANDIGARH</v>
      </c>
      <c r="H3600" s="2" t="n">
        <v>2.7</v>
      </c>
      <c r="I3600" s="3" t="n">
        <v>0.05</v>
      </c>
    </row>
    <row r="3601" customFormat="false" ht="15" hidden="false" customHeight="false" outlineLevel="0" collapsed="false">
      <c r="A3601" s="0" t="s">
        <v>289</v>
      </c>
      <c r="B3601" s="0" t="n">
        <f aca="false">VALUE(LEFT(A3601,4))</f>
        <v>2024</v>
      </c>
      <c r="C3601" s="0" t="str">
        <f aca="false">"FY"&amp;IF(VALUE(MID(A3601,6,2))&gt;=4,VALUE(LEFT(A3601,4)),VALUE(LEFT(A3601,4))-1)&amp;"-"&amp;TEXT(MOD(IF(VALUE(MID(A3601,6,2))&gt;=4,VALUE(LEFT(A3601,4)),VALUE(LEFT(A3601,4))-1)+1,100),"00")</f>
        <v>FY2023-24</v>
      </c>
      <c r="D3601" s="0" t="s">
        <v>119</v>
      </c>
      <c r="E3601" s="0" t="s">
        <v>119</v>
      </c>
      <c r="F3601" s="0" t="str">
        <f aca="false">INDEX(Mapping!$B$2:$B$465,MATCH(E3601,Mapping!$A$2:$A$465,0))</f>
        <v>GOA</v>
      </c>
      <c r="G3601" s="0" t="str">
        <f aca="false">INDEX(Mapping!$C$2:$C$465,MATCH(E3601,Mapping!$A$2:$A$465,0))</f>
        <v>GOA</v>
      </c>
      <c r="H3601" s="2" t="n">
        <v>2.37</v>
      </c>
      <c r="I3601" s="3" t="n">
        <v>0.04</v>
      </c>
    </row>
    <row r="3602" customFormat="false" ht="15" hidden="false" customHeight="false" outlineLevel="0" collapsed="false">
      <c r="A3602" s="0" t="s">
        <v>289</v>
      </c>
      <c r="B3602" s="0" t="n">
        <f aca="false">VALUE(LEFT(A3602,4))</f>
        <v>2024</v>
      </c>
      <c r="C3602" s="0" t="str">
        <f aca="false">"FY"&amp;IF(VALUE(MID(A3602,6,2))&gt;=4,VALUE(LEFT(A3602,4)),VALUE(LEFT(A3602,4))-1)&amp;"-"&amp;TEXT(MOD(IF(VALUE(MID(A3602,6,2))&gt;=4,VALUE(LEFT(A3602,4)),VALUE(LEFT(A3602,4))-1)+1,100),"00")</f>
        <v>FY2023-24</v>
      </c>
      <c r="D3602" s="0" t="s">
        <v>199</v>
      </c>
      <c r="E3602" s="0" t="s">
        <v>199</v>
      </c>
      <c r="F3602" s="0" t="str">
        <f aca="false">INDEX(Mapping!$B$2:$B$465,MATCH(E3602,Mapping!$A$2:$A$465,0))</f>
        <v>TRIPURA</v>
      </c>
      <c r="G3602" s="0" t="str">
        <f aca="false">INDEX(Mapping!$C$2:$C$465,MATCH(E3602,Mapping!$A$2:$A$465,0))</f>
        <v>TRIPURA</v>
      </c>
      <c r="H3602" s="2" t="n">
        <v>2.33</v>
      </c>
      <c r="I3602" s="3" t="n">
        <v>0.04</v>
      </c>
    </row>
    <row r="3603" customFormat="false" ht="15" hidden="false" customHeight="false" outlineLevel="0" collapsed="false">
      <c r="A3603" s="0" t="s">
        <v>289</v>
      </c>
      <c r="B3603" s="0" t="n">
        <f aca="false">VALUE(LEFT(A3603,4))</f>
        <v>2024</v>
      </c>
      <c r="C3603" s="0" t="str">
        <f aca="false">"FY"&amp;IF(VALUE(MID(A3603,6,2))&gt;=4,VALUE(LEFT(A3603,4)),VALUE(LEFT(A3603,4))-1)&amp;"-"&amp;TEXT(MOD(IF(VALUE(MID(A3603,6,2))&gt;=4,VALUE(LEFT(A3603,4)),VALUE(LEFT(A3603,4))-1)+1,100),"00")</f>
        <v>FY2023-24</v>
      </c>
      <c r="D3603" s="0" t="s">
        <v>454</v>
      </c>
      <c r="E3603" s="0" t="s">
        <v>454</v>
      </c>
      <c r="F3603" s="0" t="str">
        <f aca="false">INDEX(Mapping!$B$2:$B$465,MATCH(E3603,Mapping!$A$2:$A$465,0))</f>
        <v>RENEW_SVIHAAN</v>
      </c>
      <c r="G3603" s="0" t="str">
        <f aca="false">INDEX(Mapping!$C$2:$C$465,MATCH(E3603,Mapping!$A$2:$A$465,0))</f>
        <v>RENEW POWER (ALL SPVs)</v>
      </c>
      <c r="H3603" s="2" t="n">
        <v>1.93</v>
      </c>
      <c r="I3603" s="3" t="n">
        <v>0.03</v>
      </c>
    </row>
    <row r="3604" customFormat="false" ht="15" hidden="false" customHeight="false" outlineLevel="0" collapsed="false">
      <c r="A3604" s="0" t="s">
        <v>289</v>
      </c>
      <c r="B3604" s="0" t="n">
        <f aca="false">VALUE(LEFT(A3604,4))</f>
        <v>2024</v>
      </c>
      <c r="C3604" s="0" t="str">
        <f aca="false">"FY"&amp;IF(VALUE(MID(A3604,6,2))&gt;=4,VALUE(LEFT(A3604,4)),VALUE(LEFT(A3604,4))-1)&amp;"-"&amp;TEXT(MOD(IF(VALUE(MID(A3604,6,2))&gt;=4,VALUE(LEFT(A3604,4)),VALUE(LEFT(A3604,4))-1)+1,100),"00")</f>
        <v>FY2023-24</v>
      </c>
      <c r="D3604" s="0" t="s">
        <v>253</v>
      </c>
      <c r="E3604" s="0" t="s">
        <v>253</v>
      </c>
      <c r="F3604" s="0" t="str">
        <f aca="false">INDEX(Mapping!$B$2:$B$465,MATCH(E3604,Mapping!$A$2:$A$465,0))</f>
        <v>NAGALAND</v>
      </c>
      <c r="G3604" s="0" t="str">
        <f aca="false">INDEX(Mapping!$C$2:$C$465,MATCH(E3604,Mapping!$A$2:$A$465,0))</f>
        <v>NAGALAND</v>
      </c>
      <c r="H3604" s="2" t="n">
        <v>1.74</v>
      </c>
      <c r="I3604" s="3" t="n">
        <v>0.03</v>
      </c>
    </row>
    <row r="3605" customFormat="false" ht="15" hidden="false" customHeight="false" outlineLevel="0" collapsed="false">
      <c r="A3605" s="0" t="s">
        <v>289</v>
      </c>
      <c r="B3605" s="0" t="n">
        <f aca="false">VALUE(LEFT(A3605,4))</f>
        <v>2024</v>
      </c>
      <c r="C3605" s="0" t="str">
        <f aca="false">"FY"&amp;IF(VALUE(MID(A3605,6,2))&gt;=4,VALUE(LEFT(A3605,4)),VALUE(LEFT(A3605,4))-1)&amp;"-"&amp;TEXT(MOD(IF(VALUE(MID(A3605,6,2))&gt;=4,VALUE(LEFT(A3605,4)),VALUE(LEFT(A3605,4))-1)+1,100),"00")</f>
        <v>FY2023-24</v>
      </c>
      <c r="D3605" s="0" t="s">
        <v>291</v>
      </c>
      <c r="E3605" s="0" t="s">
        <v>291</v>
      </c>
      <c r="F3605" s="0" t="str">
        <f aca="false">INDEX(Mapping!$B$2:$B$465,MATCH(E3605,Mapping!$A$2:$A$465,0))</f>
        <v>MANIPUR</v>
      </c>
      <c r="G3605" s="0" t="str">
        <f aca="false">INDEX(Mapping!$C$2:$C$465,MATCH(E3605,Mapping!$A$2:$A$465,0))</f>
        <v>MANIPUR</v>
      </c>
      <c r="H3605" s="2" t="n">
        <v>1.63</v>
      </c>
      <c r="I3605" s="3" t="n">
        <v>0.03</v>
      </c>
    </row>
    <row r="3606" customFormat="false" ht="15" hidden="false" customHeight="false" outlineLevel="0" collapsed="false">
      <c r="A3606" s="0" t="s">
        <v>289</v>
      </c>
      <c r="B3606" s="0" t="n">
        <f aca="false">VALUE(LEFT(A3606,4))</f>
        <v>2024</v>
      </c>
      <c r="C3606" s="0" t="str">
        <f aca="false">"FY"&amp;IF(VALUE(MID(A3606,6,2))&gt;=4,VALUE(LEFT(A3606,4)),VALUE(LEFT(A3606,4))-1)&amp;"-"&amp;TEXT(MOD(IF(VALUE(MID(A3606,6,2))&gt;=4,VALUE(LEFT(A3606,4)),VALUE(LEFT(A3606,4))-1)+1,100),"00")</f>
        <v>FY2023-24</v>
      </c>
      <c r="D3606" s="0" t="s">
        <v>265</v>
      </c>
      <c r="E3606" s="0" t="s">
        <v>265</v>
      </c>
      <c r="F3606" s="0" t="str">
        <f aca="false">INDEX(Mapping!$B$2:$B$465,MATCH(E3606,Mapping!$A$2:$A$465,0))</f>
        <v>NTPC STATIONS</v>
      </c>
      <c r="G3606" s="0" t="str">
        <f aca="false">INDEX(Mapping!$C$2:$C$465,MATCH(E3606,Mapping!$A$2:$A$465,0))</f>
        <v>NTPC GROUP</v>
      </c>
      <c r="H3606" s="2" t="n">
        <v>1.1</v>
      </c>
      <c r="I3606" s="3" t="n">
        <v>0.02</v>
      </c>
    </row>
    <row r="3607" customFormat="false" ht="15" hidden="false" customHeight="false" outlineLevel="0" collapsed="false">
      <c r="A3607" s="0" t="s">
        <v>289</v>
      </c>
      <c r="B3607" s="0" t="n">
        <f aca="false">VALUE(LEFT(A3607,4))</f>
        <v>2024</v>
      </c>
      <c r="C3607" s="0" t="str">
        <f aca="false">"FY"&amp;IF(VALUE(MID(A3607,6,2))&gt;=4,VALUE(LEFT(A3607,4)),VALUE(LEFT(A3607,4))-1)&amp;"-"&amp;TEXT(MOD(IF(VALUE(MID(A3607,6,2))&gt;=4,VALUE(LEFT(A3607,4)),VALUE(LEFT(A3607,4))-1)+1,100),"00")</f>
        <v>FY2023-24</v>
      </c>
      <c r="D3607" s="0" t="s">
        <v>420</v>
      </c>
      <c r="E3607" s="0" t="s">
        <v>420</v>
      </c>
      <c r="F3607" s="0" t="str">
        <f aca="false">INDEX(Mapping!$B$2:$B$465,MATCH(E3607,Mapping!$A$2:$A$465,0))</f>
        <v>RENERGY5_WIND</v>
      </c>
      <c r="G3607" s="0" t="str">
        <f aca="false">INDEX(Mapping!$C$2:$C$465,MATCH(E3607,Mapping!$A$2:$A$465,0))</f>
        <v>RENERGY5_WIND</v>
      </c>
      <c r="H3607" s="2" t="n">
        <v>1.08</v>
      </c>
      <c r="I3607" s="3" t="n">
        <v>0.02</v>
      </c>
    </row>
    <row r="3608" customFormat="false" ht="15" hidden="false" customHeight="false" outlineLevel="0" collapsed="false">
      <c r="A3608" s="0" t="s">
        <v>289</v>
      </c>
      <c r="B3608" s="0" t="n">
        <f aca="false">VALUE(LEFT(A3608,4))</f>
        <v>2024</v>
      </c>
      <c r="C3608" s="0" t="str">
        <f aca="false">"FY"&amp;IF(VALUE(MID(A3608,6,2))&gt;=4,VALUE(LEFT(A3608,4)),VALUE(LEFT(A3608,4))-1)&amp;"-"&amp;TEXT(MOD(IF(VALUE(MID(A3608,6,2))&gt;=4,VALUE(LEFT(A3608,4)),VALUE(LEFT(A3608,4))-1)+1,100),"00")</f>
        <v>FY2023-24</v>
      </c>
      <c r="D3608" s="0" t="s">
        <v>56</v>
      </c>
      <c r="E3608" s="0" t="s">
        <v>56</v>
      </c>
      <c r="F3608" s="0" t="str">
        <f aca="false">INDEX(Mapping!$B$2:$B$465,MATCH(E3608,Mapping!$A$2:$A$465,0))</f>
        <v>UTTARAKHAND</v>
      </c>
      <c r="G3608" s="0" t="str">
        <f aca="false">INDEX(Mapping!$C$2:$C$465,MATCH(E3608,Mapping!$A$2:$A$465,0))</f>
        <v>UTTARAKHAND</v>
      </c>
      <c r="H3608" s="2" t="n">
        <v>0.94</v>
      </c>
      <c r="I3608" s="3" t="n">
        <v>0.02</v>
      </c>
    </row>
    <row r="3609" customFormat="false" ht="15" hidden="false" customHeight="false" outlineLevel="0" collapsed="false">
      <c r="A3609" s="0" t="s">
        <v>289</v>
      </c>
      <c r="B3609" s="0" t="n">
        <f aca="false">VALUE(LEFT(A3609,4))</f>
        <v>2024</v>
      </c>
      <c r="C3609" s="0" t="str">
        <f aca="false">"FY"&amp;IF(VALUE(MID(A3609,6,2))&gt;=4,VALUE(LEFT(A3609,4)),VALUE(LEFT(A3609,4))-1)&amp;"-"&amp;TEXT(MOD(IF(VALUE(MID(A3609,6,2))&gt;=4,VALUE(LEFT(A3609,4)),VALUE(LEFT(A3609,4))-1)+1,100),"00")</f>
        <v>FY2023-24</v>
      </c>
      <c r="D3609" s="0" t="s">
        <v>246</v>
      </c>
      <c r="E3609" s="0" t="s">
        <v>246</v>
      </c>
      <c r="F3609" s="0" t="str">
        <f aca="false">INDEX(Mapping!$B$2:$B$465,MATCH(E3609,Mapping!$A$2:$A$465,0))</f>
        <v>NTPC STATIONS</v>
      </c>
      <c r="G3609" s="0" t="str">
        <f aca="false">INDEX(Mapping!$C$2:$C$465,MATCH(E3609,Mapping!$A$2:$A$465,0))</f>
        <v>NTPC GROUP</v>
      </c>
      <c r="H3609" s="2" t="n">
        <v>0.72</v>
      </c>
      <c r="I3609" s="3" t="n">
        <v>0.01</v>
      </c>
    </row>
    <row r="3610" customFormat="false" ht="15" hidden="false" customHeight="false" outlineLevel="0" collapsed="false">
      <c r="A3610" s="0" t="s">
        <v>289</v>
      </c>
      <c r="B3610" s="0" t="n">
        <f aca="false">VALUE(LEFT(A3610,4))</f>
        <v>2024</v>
      </c>
      <c r="C3610" s="0" t="str">
        <f aca="false">"FY"&amp;IF(VALUE(MID(A3610,6,2))&gt;=4,VALUE(LEFT(A3610,4)),VALUE(LEFT(A3610,4))-1)&amp;"-"&amp;TEXT(MOD(IF(VALUE(MID(A3610,6,2))&gt;=4,VALUE(LEFT(A3610,4)),VALUE(LEFT(A3610,4))-1)+1,100),"00")</f>
        <v>FY2023-24</v>
      </c>
      <c r="D3610" s="0" t="s">
        <v>176</v>
      </c>
      <c r="E3610" s="0" t="s">
        <v>176</v>
      </c>
      <c r="F3610" s="0" t="str">
        <f aca="false">INDEX(Mapping!$B$2:$B$465,MATCH(E3610,Mapping!$A$2:$A$465,0))</f>
        <v>SIKKIM</v>
      </c>
      <c r="G3610" s="0" t="str">
        <f aca="false">INDEX(Mapping!$C$2:$C$465,MATCH(E3610,Mapping!$A$2:$A$465,0))</f>
        <v>SIKKIM</v>
      </c>
      <c r="H3610" s="2" t="n">
        <v>0.67</v>
      </c>
      <c r="I3610" s="3" t="n">
        <v>0.01</v>
      </c>
    </row>
    <row r="3611" customFormat="false" ht="15" hidden="false" customHeight="false" outlineLevel="0" collapsed="false">
      <c r="A3611" s="0" t="s">
        <v>289</v>
      </c>
      <c r="B3611" s="0" t="n">
        <f aca="false">VALUE(LEFT(A3611,4))</f>
        <v>2024</v>
      </c>
      <c r="C3611" s="0" t="str">
        <f aca="false">"FY"&amp;IF(VALUE(MID(A3611,6,2))&gt;=4,VALUE(LEFT(A3611,4)),VALUE(LEFT(A3611,4))-1)&amp;"-"&amp;TEXT(MOD(IF(VALUE(MID(A3611,6,2))&gt;=4,VALUE(LEFT(A3611,4)),VALUE(LEFT(A3611,4))-1)+1,100),"00")</f>
        <v>FY2023-24</v>
      </c>
      <c r="D3611" s="0" t="s">
        <v>421</v>
      </c>
      <c r="E3611" s="0" t="s">
        <v>421</v>
      </c>
      <c r="F3611" s="0" t="str">
        <f aca="false">INDEX(Mapping!$B$2:$B$465,MATCH(E3611,Mapping!$A$2:$A$465,0))</f>
        <v>KBUNL</v>
      </c>
      <c r="G3611" s="0" t="str">
        <f aca="false">INDEX(Mapping!$C$2:$C$465,MATCH(E3611,Mapping!$A$2:$A$465,0))</f>
        <v>KBUNL</v>
      </c>
      <c r="H3611" s="2" t="n">
        <v>0.53</v>
      </c>
      <c r="I3611" s="3" t="n">
        <v>0.01</v>
      </c>
    </row>
    <row r="3612" customFormat="false" ht="15" hidden="false" customHeight="false" outlineLevel="0" collapsed="false">
      <c r="A3612" s="0" t="s">
        <v>289</v>
      </c>
      <c r="B3612" s="0" t="n">
        <f aca="false">VALUE(LEFT(A3612,4))</f>
        <v>2024</v>
      </c>
      <c r="C3612" s="0" t="str">
        <f aca="false">"FY"&amp;IF(VALUE(MID(A3612,6,2))&gt;=4,VALUE(LEFT(A3612,4)),VALUE(LEFT(A3612,4))-1)&amp;"-"&amp;TEXT(MOD(IF(VALUE(MID(A3612,6,2))&gt;=4,VALUE(LEFT(A3612,4)),VALUE(LEFT(A3612,4))-1)+1,100),"00")</f>
        <v>FY2023-24</v>
      </c>
      <c r="D3612" s="0" t="s">
        <v>327</v>
      </c>
      <c r="E3612" s="0" t="s">
        <v>327</v>
      </c>
      <c r="F3612" s="0" t="str">
        <f aca="false">INDEX(Mapping!$B$2:$B$465,MATCH(E3612,Mapping!$A$2:$A$465,0))</f>
        <v>LANCO BUDHIL</v>
      </c>
      <c r="G3612" s="0" t="str">
        <f aca="false">INDEX(Mapping!$C$2:$C$465,MATCH(E3612,Mapping!$A$2:$A$465,0))</f>
        <v>GREENKO GROUP</v>
      </c>
      <c r="H3612" s="2" t="n">
        <v>0.52</v>
      </c>
      <c r="I3612" s="3" t="n">
        <v>0.01</v>
      </c>
    </row>
    <row r="3613" customFormat="false" ht="15" hidden="false" customHeight="false" outlineLevel="0" collapsed="false">
      <c r="A3613" s="0" t="s">
        <v>289</v>
      </c>
      <c r="B3613" s="0" t="n">
        <f aca="false">VALUE(LEFT(A3613,4))</f>
        <v>2024</v>
      </c>
      <c r="C3613" s="0" t="str">
        <f aca="false">"FY"&amp;IF(VALUE(MID(A3613,6,2))&gt;=4,VALUE(LEFT(A3613,4)),VALUE(LEFT(A3613,4))-1)&amp;"-"&amp;TEXT(MOD(IF(VALUE(MID(A3613,6,2))&gt;=4,VALUE(LEFT(A3613,4)),VALUE(LEFT(A3613,4))-1)+1,100),"00")</f>
        <v>FY2023-24</v>
      </c>
      <c r="D3613" s="0" t="s">
        <v>42</v>
      </c>
      <c r="E3613" s="0" t="s">
        <v>42</v>
      </c>
      <c r="F3613" s="0" t="str">
        <f aca="false">INDEX(Mapping!$B$2:$B$465,MATCH(E3613,Mapping!$A$2:$A$465,0))</f>
        <v>PUNJAB</v>
      </c>
      <c r="G3613" s="0" t="str">
        <f aca="false">INDEX(Mapping!$C$2:$C$465,MATCH(E3613,Mapping!$A$2:$A$465,0))</f>
        <v>PUNJAB</v>
      </c>
      <c r="H3613" s="2" t="n">
        <v>0.4</v>
      </c>
      <c r="I3613" s="3" t="n">
        <v>0.01</v>
      </c>
    </row>
    <row r="3614" customFormat="false" ht="15" hidden="false" customHeight="false" outlineLevel="0" collapsed="false">
      <c r="A3614" s="0" t="s">
        <v>289</v>
      </c>
      <c r="B3614" s="0" t="n">
        <f aca="false">VALUE(LEFT(A3614,4))</f>
        <v>2024</v>
      </c>
      <c r="C3614" s="0" t="str">
        <f aca="false">"FY"&amp;IF(VALUE(MID(A3614,6,2))&gt;=4,VALUE(LEFT(A3614,4)),VALUE(LEFT(A3614,4))-1)&amp;"-"&amp;TEXT(MOD(IF(VALUE(MID(A3614,6,2))&gt;=4,VALUE(LEFT(A3614,4)),VALUE(LEFT(A3614,4))-1)+1,100),"00")</f>
        <v>FY2023-24</v>
      </c>
      <c r="D3614" s="0" t="s">
        <v>140</v>
      </c>
      <c r="E3614" s="0" t="s">
        <v>140</v>
      </c>
      <c r="F3614" s="0" t="str">
        <f aca="false">INDEX(Mapping!$B$2:$B$465,MATCH(E3614,Mapping!$A$2:$A$465,0))</f>
        <v>NEEPCO STATIONS</v>
      </c>
      <c r="G3614" s="0" t="str">
        <f aca="false">INDEX(Mapping!$C$2:$C$465,MATCH(E3614,Mapping!$A$2:$A$465,0))</f>
        <v>NEEPCO STATIONS</v>
      </c>
      <c r="H3614" s="2" t="n">
        <v>0.36</v>
      </c>
      <c r="I3614" s="3" t="n">
        <v>0.01</v>
      </c>
    </row>
    <row r="3615" customFormat="false" ht="15" hidden="false" customHeight="false" outlineLevel="0" collapsed="false">
      <c r="A3615" s="0" t="s">
        <v>289</v>
      </c>
      <c r="B3615" s="0" t="n">
        <f aca="false">VALUE(LEFT(A3615,4))</f>
        <v>2024</v>
      </c>
      <c r="C3615" s="0" t="str">
        <f aca="false">"FY"&amp;IF(VALUE(MID(A3615,6,2))&gt;=4,VALUE(LEFT(A3615,4)),VALUE(LEFT(A3615,4))-1)&amp;"-"&amp;TEXT(MOD(IF(VALUE(MID(A3615,6,2))&gt;=4,VALUE(LEFT(A3615,4)),VALUE(LEFT(A3615,4))-1)+1,100),"00")</f>
        <v>FY2023-24</v>
      </c>
      <c r="D3615" s="0" t="s">
        <v>184</v>
      </c>
      <c r="E3615" s="0" t="s">
        <v>184</v>
      </c>
      <c r="F3615" s="0" t="str">
        <f aca="false">INDEX(Mapping!$B$2:$B$465,MATCH(E3615,Mapping!$A$2:$A$465,0))</f>
        <v>GMR KAMALANGA</v>
      </c>
      <c r="G3615" s="0" t="str">
        <f aca="false">INDEX(Mapping!$C$2:$C$465,MATCH(E3615,Mapping!$A$2:$A$465,0))</f>
        <v>GMR ENERGY</v>
      </c>
      <c r="H3615" s="2" t="n">
        <v>0.01</v>
      </c>
      <c r="I3615" s="3" t="n">
        <v>0.0002</v>
      </c>
    </row>
    <row r="3616" customFormat="false" ht="15" hidden="false" customHeight="false" outlineLevel="0" collapsed="false">
      <c r="A3616" s="0" t="s">
        <v>289</v>
      </c>
      <c r="B3616" s="0" t="n">
        <f aca="false">VALUE(LEFT(A3616,4))</f>
        <v>2024</v>
      </c>
      <c r="C3616" s="0" t="str">
        <f aca="false">"FY"&amp;IF(VALUE(MID(A3616,6,2))&gt;=4,VALUE(LEFT(A3616,4)),VALUE(LEFT(A3616,4))-1)&amp;"-"&amp;TEXT(MOD(IF(VALUE(MID(A3616,6,2))&gt;=4,VALUE(LEFT(A3616,4)),VALUE(LEFT(A3616,4))-1)+1,100),"00")</f>
        <v>FY2023-24</v>
      </c>
      <c r="D3616" s="0" t="s">
        <v>214</v>
      </c>
      <c r="E3616" s="0" t="s">
        <v>214</v>
      </c>
      <c r="F3616" s="0" t="str">
        <f aca="false">INDEX(Mapping!$B$2:$B$465,MATCH(E3616,Mapping!$A$2:$A$465,0))</f>
        <v>NLC INDIA</v>
      </c>
      <c r="G3616" s="0" t="str">
        <f aca="false">INDEX(Mapping!$C$2:$C$465,MATCH(E3616,Mapping!$A$2:$A$465,0))</f>
        <v>NLC INDIA GROUP</v>
      </c>
      <c r="H3616" s="2" t="n">
        <v>0.004</v>
      </c>
      <c r="I3616" s="3" t="n">
        <v>0.0001</v>
      </c>
    </row>
    <row r="3617" customFormat="false" ht="15" hidden="false" customHeight="false" outlineLevel="0" collapsed="false">
      <c r="A3617" s="0" t="s">
        <v>324</v>
      </c>
      <c r="B3617" s="0" t="n">
        <f aca="false">VALUE(LEFT(A3617,4))</f>
        <v>2024</v>
      </c>
      <c r="C3617" s="0" t="str">
        <f aca="false">"FY"&amp;IF(VALUE(MID(A3617,6,2))&gt;=4,VALUE(LEFT(A3617,4)),VALUE(LEFT(A3617,4))-1)&amp;"-"&amp;TEXT(MOD(IF(VALUE(MID(A3617,6,2))&gt;=4,VALUE(LEFT(A3617,4)),VALUE(LEFT(A3617,4))-1)+1,100),"00")</f>
        <v>FY2023-24</v>
      </c>
      <c r="D3617" s="0" t="s">
        <v>36</v>
      </c>
      <c r="E3617" s="0" t="s">
        <v>36</v>
      </c>
      <c r="F3617" s="0" t="str">
        <f aca="false">INDEX(Mapping!$B$2:$B$465,MATCH(E3617,Mapping!$A$2:$A$465,0))</f>
        <v>UTTAR PRADESH</v>
      </c>
      <c r="G3617" s="0" t="str">
        <f aca="false">INDEX(Mapping!$C$2:$C$465,MATCH(E3617,Mapping!$A$2:$A$465,0))</f>
        <v>UTTAR PRADESH</v>
      </c>
      <c r="H3617" s="2" t="n">
        <v>740.36</v>
      </c>
      <c r="I3617" s="3" t="n">
        <v>15.6</v>
      </c>
    </row>
    <row r="3618" customFormat="false" ht="15" hidden="false" customHeight="false" outlineLevel="0" collapsed="false">
      <c r="A3618" s="0" t="s">
        <v>324</v>
      </c>
      <c r="B3618" s="0" t="n">
        <f aca="false">VALUE(LEFT(A3618,4))</f>
        <v>2024</v>
      </c>
      <c r="C3618" s="0" t="str">
        <f aca="false">"FY"&amp;IF(VALUE(MID(A3618,6,2))&gt;=4,VALUE(LEFT(A3618,4)),VALUE(LEFT(A3618,4))-1)&amp;"-"&amp;TEXT(MOD(IF(VALUE(MID(A3618,6,2))&gt;=4,VALUE(LEFT(A3618,4)),VALUE(LEFT(A3618,4))-1)+1,100),"00")</f>
        <v>FY2023-24</v>
      </c>
      <c r="D3618" s="0" t="s">
        <v>103</v>
      </c>
      <c r="E3618" s="0" t="s">
        <v>103</v>
      </c>
      <c r="F3618" s="0" t="str">
        <f aca="false">INDEX(Mapping!$B$2:$B$465,MATCH(E3618,Mapping!$A$2:$A$465,0))</f>
        <v>ADANI POWER - RAIPUR TPP (EX-GMR CHHATTISGARH)</v>
      </c>
      <c r="G3618" s="0" t="str">
        <f aca="false">INDEX(Mapping!$C$2:$C$465,MATCH(E3618,Mapping!$A$2:$A$465,0))</f>
        <v>ADANI POWER (ALL PLANTS)</v>
      </c>
      <c r="H3618" s="2" t="n">
        <v>321.9</v>
      </c>
      <c r="I3618" s="3" t="n">
        <v>6.78</v>
      </c>
    </row>
    <row r="3619" customFormat="false" ht="15" hidden="false" customHeight="false" outlineLevel="0" collapsed="false">
      <c r="A3619" s="0" t="s">
        <v>324</v>
      </c>
      <c r="B3619" s="0" t="n">
        <f aca="false">VALUE(LEFT(A3619,4))</f>
        <v>2024</v>
      </c>
      <c r="C3619" s="0" t="str">
        <f aca="false">"FY"&amp;IF(VALUE(MID(A3619,6,2))&gt;=4,VALUE(LEFT(A3619,4)),VALUE(LEFT(A3619,4))-1)&amp;"-"&amp;TEXT(MOD(IF(VALUE(MID(A3619,6,2))&gt;=4,VALUE(LEFT(A3619,4)),VALUE(LEFT(A3619,4))-1)+1,100),"00")</f>
        <v>FY2023-24</v>
      </c>
      <c r="D3619" s="0" t="s">
        <v>41</v>
      </c>
      <c r="E3619" s="0" t="s">
        <v>41</v>
      </c>
      <c r="F3619" s="0" t="str">
        <f aca="false">INDEX(Mapping!$B$2:$B$465,MATCH(E3619,Mapping!$A$2:$A$465,0))</f>
        <v>RAJASTHAN</v>
      </c>
      <c r="G3619" s="0" t="str">
        <f aca="false">INDEX(Mapping!$C$2:$C$465,MATCH(E3619,Mapping!$A$2:$A$465,0))</f>
        <v>RAJASTHAN</v>
      </c>
      <c r="H3619" s="2" t="n">
        <v>297.24</v>
      </c>
      <c r="I3619" s="3" t="n">
        <v>6.26</v>
      </c>
    </row>
    <row r="3620" customFormat="false" ht="15" hidden="false" customHeight="false" outlineLevel="0" collapsed="false">
      <c r="A3620" s="0" t="s">
        <v>324</v>
      </c>
      <c r="B3620" s="0" t="n">
        <f aca="false">VALUE(LEFT(A3620,4))</f>
        <v>2024</v>
      </c>
      <c r="C3620" s="0" t="str">
        <f aca="false">"FY"&amp;IF(VALUE(MID(A3620,6,2))&gt;=4,VALUE(LEFT(A3620,4)),VALUE(LEFT(A3620,4))-1)&amp;"-"&amp;TEXT(MOD(IF(VALUE(MID(A3620,6,2))&gt;=4,VALUE(LEFT(A3620,4)),VALUE(LEFT(A3620,4))-1)+1,100),"00")</f>
        <v>FY2023-24</v>
      </c>
      <c r="D3620" s="0" t="s">
        <v>79</v>
      </c>
      <c r="E3620" s="0" t="s">
        <v>79</v>
      </c>
      <c r="F3620" s="0" t="str">
        <f aca="false">INDEX(Mapping!$B$2:$B$465,MATCH(E3620,Mapping!$A$2:$A$465,0))</f>
        <v>MAHAN ENERGEN (EX-ESSAR POWER MP)</v>
      </c>
      <c r="G3620" s="0" t="str">
        <f aca="false">INDEX(Mapping!$C$2:$C$465,MATCH(E3620,Mapping!$A$2:$A$465,0))</f>
        <v>ADANI POWER (ALL PLANTS)</v>
      </c>
      <c r="H3620" s="2" t="n">
        <v>265.18</v>
      </c>
      <c r="I3620" s="3" t="n">
        <v>5.59</v>
      </c>
    </row>
    <row r="3621" customFormat="false" ht="15" hidden="false" customHeight="false" outlineLevel="0" collapsed="false">
      <c r="A3621" s="0" t="s">
        <v>324</v>
      </c>
      <c r="B3621" s="0" t="n">
        <f aca="false">VALUE(LEFT(A3621,4))</f>
        <v>2024</v>
      </c>
      <c r="C3621" s="0" t="str">
        <f aca="false">"FY"&amp;IF(VALUE(MID(A3621,6,2))&gt;=4,VALUE(LEFT(A3621,4)),VALUE(LEFT(A3621,4))-1)&amp;"-"&amp;TEXT(MOD(IF(VALUE(MID(A3621,6,2))&gt;=4,VALUE(LEFT(A3621,4)),VALUE(LEFT(A3621,4))-1)+1,100),"00")</f>
        <v>FY2023-24</v>
      </c>
      <c r="D3621" s="0" t="s">
        <v>84</v>
      </c>
      <c r="E3621" s="0" t="s">
        <v>84</v>
      </c>
      <c r="F3621" s="0" t="str">
        <f aca="false">INDEX(Mapping!$B$2:$B$465,MATCH(E3621,Mapping!$A$2:$A$465,0))</f>
        <v>DB POWER</v>
      </c>
      <c r="G3621" s="0" t="str">
        <f aca="false">INDEX(Mapping!$C$2:$C$465,MATCH(E3621,Mapping!$A$2:$A$465,0))</f>
        <v>DB POWER</v>
      </c>
      <c r="H3621" s="2" t="n">
        <v>234.92</v>
      </c>
      <c r="I3621" s="3" t="n">
        <v>4.95</v>
      </c>
    </row>
    <row r="3622" customFormat="false" ht="15" hidden="false" customHeight="false" outlineLevel="0" collapsed="false">
      <c r="A3622" s="0" t="s">
        <v>324</v>
      </c>
      <c r="B3622" s="0" t="n">
        <f aca="false">VALUE(LEFT(A3622,4))</f>
        <v>2024</v>
      </c>
      <c r="C3622" s="0" t="str">
        <f aca="false">"FY"&amp;IF(VALUE(MID(A3622,6,2))&gt;=4,VALUE(LEFT(A3622,4)),VALUE(LEFT(A3622,4))-1)&amp;"-"&amp;TEXT(MOD(IF(VALUE(MID(A3622,6,2))&gt;=4,VALUE(LEFT(A3622,4)),VALUE(LEFT(A3622,4))-1)+1,100),"00")</f>
        <v>FY2023-24</v>
      </c>
      <c r="D3622" s="0" t="s">
        <v>67</v>
      </c>
      <c r="E3622" s="0" t="s">
        <v>67</v>
      </c>
      <c r="F3622" s="0" t="str">
        <f aca="false">INDEX(Mapping!$B$2:$B$465,MATCH(E3622,Mapping!$A$2:$A$465,0))</f>
        <v>JINDAL POWER LTD - STAGE 2</v>
      </c>
      <c r="G3622" s="0" t="str">
        <f aca="false">INDEX(Mapping!$C$2:$C$465,MATCH(E3622,Mapping!$A$2:$A$465,0))</f>
        <v>JINDAL POWER LTD (BOTH STAGES)</v>
      </c>
      <c r="H3622" s="2" t="n">
        <v>224.95</v>
      </c>
      <c r="I3622" s="3" t="n">
        <v>4.74</v>
      </c>
    </row>
    <row r="3623" customFormat="false" ht="15" hidden="false" customHeight="false" outlineLevel="0" collapsed="false">
      <c r="A3623" s="0" t="s">
        <v>324</v>
      </c>
      <c r="B3623" s="0" t="n">
        <f aca="false">VALUE(LEFT(A3623,4))</f>
        <v>2024</v>
      </c>
      <c r="C3623" s="0" t="str">
        <f aca="false">"FY"&amp;IF(VALUE(MID(A3623,6,2))&gt;=4,VALUE(LEFT(A3623,4)),VALUE(LEFT(A3623,4))-1)&amp;"-"&amp;TEXT(MOD(IF(VALUE(MID(A3623,6,2))&gt;=4,VALUE(LEFT(A3623,4)),VALUE(LEFT(A3623,4))-1)+1,100),"00")</f>
        <v>FY2023-24</v>
      </c>
      <c r="D3623" s="0" t="s">
        <v>43</v>
      </c>
      <c r="E3623" s="0" t="s">
        <v>43</v>
      </c>
      <c r="F3623" s="0" t="str">
        <f aca="false">INDEX(Mapping!$B$2:$B$465,MATCH(E3623,Mapping!$A$2:$A$465,0))</f>
        <v>ODISHA</v>
      </c>
      <c r="G3623" s="0" t="str">
        <f aca="false">INDEX(Mapping!$C$2:$C$465,MATCH(E3623,Mapping!$A$2:$A$465,0))</f>
        <v>ODISHA</v>
      </c>
      <c r="H3623" s="2" t="n">
        <v>218.11</v>
      </c>
      <c r="I3623" s="3" t="n">
        <v>4.6</v>
      </c>
    </row>
    <row r="3624" customFormat="false" ht="15" hidden="false" customHeight="false" outlineLevel="0" collapsed="false">
      <c r="A3624" s="0" t="s">
        <v>324</v>
      </c>
      <c r="B3624" s="0" t="n">
        <f aca="false">VALUE(LEFT(A3624,4))</f>
        <v>2024</v>
      </c>
      <c r="C3624" s="0" t="str">
        <f aca="false">"FY"&amp;IF(VALUE(MID(A3624,6,2))&gt;=4,VALUE(LEFT(A3624,4)),VALUE(LEFT(A3624,4))-1)&amp;"-"&amp;TEXT(MOD(IF(VALUE(MID(A3624,6,2))&gt;=4,VALUE(LEFT(A3624,4)),VALUE(LEFT(A3624,4))-1)+1,100),"00")</f>
        <v>FY2023-24</v>
      </c>
      <c r="D3624" s="0" t="s">
        <v>45</v>
      </c>
      <c r="E3624" s="0" t="s">
        <v>45</v>
      </c>
      <c r="F3624" s="0" t="str">
        <f aca="false">INDEX(Mapping!$B$2:$B$465,MATCH(E3624,Mapping!$A$2:$A$465,0))</f>
        <v>BIHAR</v>
      </c>
      <c r="G3624" s="0" t="str">
        <f aca="false">INDEX(Mapping!$C$2:$C$465,MATCH(E3624,Mapping!$A$2:$A$465,0))</f>
        <v>BIHAR</v>
      </c>
      <c r="H3624" s="2" t="n">
        <v>192.04</v>
      </c>
      <c r="I3624" s="3" t="n">
        <v>4.05</v>
      </c>
    </row>
    <row r="3625" customFormat="false" ht="15" hidden="false" customHeight="false" outlineLevel="0" collapsed="false">
      <c r="A3625" s="0" t="s">
        <v>324</v>
      </c>
      <c r="B3625" s="0" t="n">
        <f aca="false">VALUE(LEFT(A3625,4))</f>
        <v>2024</v>
      </c>
      <c r="C3625" s="0" t="str">
        <f aca="false">"FY"&amp;IF(VALUE(MID(A3625,6,2))&gt;=4,VALUE(LEFT(A3625,4)),VALUE(LEFT(A3625,4))-1)&amp;"-"&amp;TEXT(MOD(IF(VALUE(MID(A3625,6,2))&gt;=4,VALUE(LEFT(A3625,4)),VALUE(LEFT(A3625,4))-1)+1,100),"00")</f>
        <v>FY2023-24</v>
      </c>
      <c r="D3625" s="0" t="s">
        <v>148</v>
      </c>
      <c r="E3625" s="0" t="s">
        <v>148</v>
      </c>
      <c r="F3625" s="0" t="str">
        <f aca="false">INDEX(Mapping!$B$2:$B$465,MATCH(E3625,Mapping!$A$2:$A$465,0))</f>
        <v>ADANI POWER - RAIGARH TPP (EX-REGL)</v>
      </c>
      <c r="G3625" s="0" t="str">
        <f aca="false">INDEX(Mapping!$C$2:$C$465,MATCH(E3625,Mapping!$A$2:$A$465,0))</f>
        <v>ADANI POWER (ALL PLANTS)</v>
      </c>
      <c r="H3625" s="2" t="n">
        <v>182.31</v>
      </c>
      <c r="I3625" s="3" t="n">
        <v>3.84</v>
      </c>
    </row>
    <row r="3626" customFormat="false" ht="15" hidden="false" customHeight="false" outlineLevel="0" collapsed="false">
      <c r="A3626" s="0" t="s">
        <v>324</v>
      </c>
      <c r="B3626" s="0" t="n">
        <f aca="false">VALUE(LEFT(A3626,4))</f>
        <v>2024</v>
      </c>
      <c r="C3626" s="0" t="str">
        <f aca="false">"FY"&amp;IF(VALUE(MID(A3626,6,2))&gt;=4,VALUE(LEFT(A3626,4)),VALUE(LEFT(A3626,4))-1)&amp;"-"&amp;TEXT(MOD(IF(VALUE(MID(A3626,6,2))&gt;=4,VALUE(LEFT(A3626,4)),VALUE(LEFT(A3626,4))-1)+1,100),"00")</f>
        <v>FY2023-24</v>
      </c>
      <c r="D3626" s="0" t="s">
        <v>31</v>
      </c>
      <c r="E3626" s="0" t="s">
        <v>31</v>
      </c>
      <c r="F3626" s="0" t="str">
        <f aca="false">INDEX(Mapping!$B$2:$B$465,MATCH(E3626,Mapping!$A$2:$A$465,0))</f>
        <v>GUJARAT</v>
      </c>
      <c r="G3626" s="0" t="str">
        <f aca="false">INDEX(Mapping!$C$2:$C$465,MATCH(E3626,Mapping!$A$2:$A$465,0))</f>
        <v>GUJARAT</v>
      </c>
      <c r="H3626" s="2" t="n">
        <v>175.25</v>
      </c>
      <c r="I3626" s="3" t="n">
        <v>3.69</v>
      </c>
    </row>
    <row r="3627" customFormat="false" ht="15" hidden="false" customHeight="false" outlineLevel="0" collapsed="false">
      <c r="A3627" s="0" t="s">
        <v>324</v>
      </c>
      <c r="B3627" s="0" t="n">
        <f aca="false">VALUE(LEFT(A3627,4))</f>
        <v>2024</v>
      </c>
      <c r="C3627" s="0" t="str">
        <f aca="false">"FY"&amp;IF(VALUE(MID(A3627,6,2))&gt;=4,VALUE(LEFT(A3627,4)),VALUE(LEFT(A3627,4))-1)&amp;"-"&amp;TEXT(MOD(IF(VALUE(MID(A3627,6,2))&gt;=4,VALUE(LEFT(A3627,4)),VALUE(LEFT(A3627,4))-1)+1,100),"00")</f>
        <v>FY2023-24</v>
      </c>
      <c r="D3627" s="0" t="s">
        <v>35</v>
      </c>
      <c r="E3627" s="0" t="s">
        <v>35</v>
      </c>
      <c r="F3627" s="0" t="str">
        <f aca="false">INDEX(Mapping!$B$2:$B$465,MATCH(E3627,Mapping!$A$2:$A$465,0))</f>
        <v>TELANGANA</v>
      </c>
      <c r="G3627" s="0" t="str">
        <f aca="false">INDEX(Mapping!$C$2:$C$465,MATCH(E3627,Mapping!$A$2:$A$465,0))</f>
        <v>TELANGANA</v>
      </c>
      <c r="H3627" s="2" t="n">
        <v>161.05</v>
      </c>
      <c r="I3627" s="3" t="n">
        <v>3.39</v>
      </c>
    </row>
    <row r="3628" customFormat="false" ht="15" hidden="false" customHeight="false" outlineLevel="0" collapsed="false">
      <c r="A3628" s="0" t="s">
        <v>324</v>
      </c>
      <c r="B3628" s="0" t="n">
        <f aca="false">VALUE(LEFT(A3628,4))</f>
        <v>2024</v>
      </c>
      <c r="C3628" s="0" t="str">
        <f aca="false">"FY"&amp;IF(VALUE(MID(A3628,6,2))&gt;=4,VALUE(LEFT(A3628,4)),VALUE(LEFT(A3628,4))-1)&amp;"-"&amp;TEXT(MOD(IF(VALUE(MID(A3628,6,2))&gt;=4,VALUE(LEFT(A3628,4)),VALUE(LEFT(A3628,4))-1)+1,100),"00")</f>
        <v>FY2023-24</v>
      </c>
      <c r="D3628" s="0" t="s">
        <v>82</v>
      </c>
      <c r="E3628" s="0" t="s">
        <v>82</v>
      </c>
      <c r="F3628" s="0" t="str">
        <f aca="false">INDEX(Mapping!$B$2:$B$465,MATCH(E3628,Mapping!$A$2:$A$465,0))</f>
        <v>JINDAL INDIA THERMAL POWER (JITPL)</v>
      </c>
      <c r="G3628" s="0" t="str">
        <f aca="false">INDEX(Mapping!$C$2:$C$465,MATCH(E3628,Mapping!$A$2:$A$465,0))</f>
        <v>JINDAL INDIA THERMAL POWER (JITPL)</v>
      </c>
      <c r="H3628" s="2" t="n">
        <v>127.93</v>
      </c>
      <c r="I3628" s="3" t="n">
        <v>2.7</v>
      </c>
    </row>
    <row r="3629" customFormat="false" ht="15" hidden="false" customHeight="false" outlineLevel="0" collapsed="false">
      <c r="A3629" s="0" t="s">
        <v>324</v>
      </c>
      <c r="B3629" s="0" t="n">
        <f aca="false">VALUE(LEFT(A3629,4))</f>
        <v>2024</v>
      </c>
      <c r="C3629" s="0" t="str">
        <f aca="false">"FY"&amp;IF(VALUE(MID(A3629,6,2))&gt;=4,VALUE(LEFT(A3629,4)),VALUE(LEFT(A3629,4))-1)&amp;"-"&amp;TEXT(MOD(IF(VALUE(MID(A3629,6,2))&gt;=4,VALUE(LEFT(A3629,4)),VALUE(LEFT(A3629,4))-1)+1,100),"00")</f>
        <v>FY2023-24</v>
      </c>
      <c r="D3629" s="0" t="s">
        <v>48</v>
      </c>
      <c r="E3629" s="0" t="s">
        <v>48</v>
      </c>
      <c r="F3629" s="0" t="str">
        <f aca="false">INDEX(Mapping!$B$2:$B$465,MATCH(E3629,Mapping!$A$2:$A$465,0))</f>
        <v>DELHI</v>
      </c>
      <c r="G3629" s="0" t="str">
        <f aca="false">INDEX(Mapping!$C$2:$C$465,MATCH(E3629,Mapping!$A$2:$A$465,0))</f>
        <v>DELHI</v>
      </c>
      <c r="H3629" s="2" t="n">
        <v>126.96</v>
      </c>
      <c r="I3629" s="3" t="n">
        <v>2.68</v>
      </c>
    </row>
    <row r="3630" customFormat="false" ht="15" hidden="false" customHeight="false" outlineLevel="0" collapsed="false">
      <c r="A3630" s="0" t="s">
        <v>324</v>
      </c>
      <c r="B3630" s="0" t="n">
        <f aca="false">VALUE(LEFT(A3630,4))</f>
        <v>2024</v>
      </c>
      <c r="C3630" s="0" t="str">
        <f aca="false">"FY"&amp;IF(VALUE(MID(A3630,6,2))&gt;=4,VALUE(LEFT(A3630,4)),VALUE(LEFT(A3630,4))-1)&amp;"-"&amp;TEXT(MOD(IF(VALUE(MID(A3630,6,2))&gt;=4,VALUE(LEFT(A3630,4)),VALUE(LEFT(A3630,4))-1)+1,100),"00")</f>
        <v>FY2023-24</v>
      </c>
      <c r="D3630" s="0" t="s">
        <v>145</v>
      </c>
      <c r="E3630" s="0" t="s">
        <v>145</v>
      </c>
      <c r="F3630" s="0" t="str">
        <f aca="false">INDEX(Mapping!$B$2:$B$465,MATCH(E3630,Mapping!$A$2:$A$465,0))</f>
        <v>JSPL - DCPP</v>
      </c>
      <c r="G3630" s="0" t="str">
        <f aca="false">INDEX(Mapping!$C$2:$C$465,MATCH(E3630,Mapping!$A$2:$A$465,0))</f>
        <v>JSPL</v>
      </c>
      <c r="H3630" s="2" t="n">
        <v>119.78</v>
      </c>
      <c r="I3630" s="3" t="n">
        <v>2.52</v>
      </c>
    </row>
    <row r="3631" customFormat="false" ht="15" hidden="false" customHeight="false" outlineLevel="0" collapsed="false">
      <c r="A3631" s="0" t="s">
        <v>324</v>
      </c>
      <c r="B3631" s="0" t="n">
        <f aca="false">VALUE(LEFT(A3631,4))</f>
        <v>2024</v>
      </c>
      <c r="C3631" s="0" t="str">
        <f aca="false">"FY"&amp;IF(VALUE(MID(A3631,6,2))&gt;=4,VALUE(LEFT(A3631,4)),VALUE(LEFT(A3631,4))-1)&amp;"-"&amp;TEXT(MOD(IF(VALUE(MID(A3631,6,2))&gt;=4,VALUE(LEFT(A3631,4)),VALUE(LEFT(A3631,4))-1)+1,100),"00")</f>
        <v>FY2023-24</v>
      </c>
      <c r="D3631" s="0" t="s">
        <v>72</v>
      </c>
      <c r="E3631" s="0" t="s">
        <v>72</v>
      </c>
      <c r="F3631" s="0" t="str">
        <f aca="false">INDEX(Mapping!$B$2:$B$465,MATCH(E3631,Mapping!$A$2:$A$465,0))</f>
        <v>JINDAL POWER LTD - STAGE 1</v>
      </c>
      <c r="G3631" s="0" t="str">
        <f aca="false">INDEX(Mapping!$C$2:$C$465,MATCH(E3631,Mapping!$A$2:$A$465,0))</f>
        <v>JINDAL POWER LTD (BOTH STAGES)</v>
      </c>
      <c r="H3631" s="2" t="n">
        <v>101.78</v>
      </c>
      <c r="I3631" s="3" t="n">
        <v>2.14</v>
      </c>
    </row>
    <row r="3632" customFormat="false" ht="15" hidden="false" customHeight="false" outlineLevel="0" collapsed="false">
      <c r="A3632" s="0" t="s">
        <v>324</v>
      </c>
      <c r="B3632" s="0" t="n">
        <f aca="false">VALUE(LEFT(A3632,4))</f>
        <v>2024</v>
      </c>
      <c r="C3632" s="0" t="str">
        <f aca="false">"FY"&amp;IF(VALUE(MID(A3632,6,2))&gt;=4,VALUE(LEFT(A3632,4)),VALUE(LEFT(A3632,4))-1)&amp;"-"&amp;TEXT(MOD(IF(VALUE(MID(A3632,6,2))&gt;=4,VALUE(LEFT(A3632,4)),VALUE(LEFT(A3632,4))-1)+1,100),"00")</f>
        <v>FY2023-24</v>
      </c>
      <c r="D3632" s="0" t="s">
        <v>39</v>
      </c>
      <c r="E3632" s="0" t="s">
        <v>39</v>
      </c>
      <c r="F3632" s="0" t="str">
        <f aca="false">INDEX(Mapping!$B$2:$B$465,MATCH(E3632,Mapping!$A$2:$A$465,0))</f>
        <v>WEST BENGAL</v>
      </c>
      <c r="G3632" s="0" t="str">
        <f aca="false">INDEX(Mapping!$C$2:$C$465,MATCH(E3632,Mapping!$A$2:$A$465,0))</f>
        <v>WEST BENGAL</v>
      </c>
      <c r="H3632" s="2" t="n">
        <v>97.06</v>
      </c>
      <c r="I3632" s="3" t="n">
        <v>2.05</v>
      </c>
    </row>
    <row r="3633" customFormat="false" ht="15" hidden="false" customHeight="false" outlineLevel="0" collapsed="false">
      <c r="A3633" s="0" t="s">
        <v>324</v>
      </c>
      <c r="B3633" s="0" t="n">
        <f aca="false">VALUE(LEFT(A3633,4))</f>
        <v>2024</v>
      </c>
      <c r="C3633" s="0" t="str">
        <f aca="false">"FY"&amp;IF(VALUE(MID(A3633,6,2))&gt;=4,VALUE(LEFT(A3633,4)),VALUE(LEFT(A3633,4))-1)&amp;"-"&amp;TEXT(MOD(IF(VALUE(MID(A3633,6,2))&gt;=4,VALUE(LEFT(A3633,4)),VALUE(LEFT(A3633,4))-1)+1,100),"00")</f>
        <v>FY2023-24</v>
      </c>
      <c r="D3633" s="0" t="s">
        <v>46</v>
      </c>
      <c r="E3633" s="0" t="s">
        <v>46</v>
      </c>
      <c r="F3633" s="0" t="str">
        <f aca="false">INDEX(Mapping!$B$2:$B$465,MATCH(E3633,Mapping!$A$2:$A$465,0))</f>
        <v>CHHATTISGARH</v>
      </c>
      <c r="G3633" s="0" t="str">
        <f aca="false">INDEX(Mapping!$C$2:$C$465,MATCH(E3633,Mapping!$A$2:$A$465,0))</f>
        <v>CHHATTISGARH</v>
      </c>
      <c r="H3633" s="2" t="n">
        <v>96.64</v>
      </c>
      <c r="I3633" s="3" t="n">
        <v>2.04</v>
      </c>
    </row>
    <row r="3634" customFormat="false" ht="15" hidden="false" customHeight="false" outlineLevel="0" collapsed="false">
      <c r="A3634" s="0" t="s">
        <v>324</v>
      </c>
      <c r="B3634" s="0" t="n">
        <f aca="false">VALUE(LEFT(A3634,4))</f>
        <v>2024</v>
      </c>
      <c r="C3634" s="0" t="str">
        <f aca="false">"FY"&amp;IF(VALUE(MID(A3634,6,2))&gt;=4,VALUE(LEFT(A3634,4)),VALUE(LEFT(A3634,4))-1)&amp;"-"&amp;TEXT(MOD(IF(VALUE(MID(A3634,6,2))&gt;=4,VALUE(LEFT(A3634,4)),VALUE(LEFT(A3634,4))-1)+1,100),"00")</f>
        <v>FY2023-24</v>
      </c>
      <c r="D3634" s="0" t="s">
        <v>49</v>
      </c>
      <c r="E3634" s="0" t="s">
        <v>49</v>
      </c>
      <c r="F3634" s="0" t="str">
        <f aca="false">INDEX(Mapping!$B$2:$B$465,MATCH(E3634,Mapping!$A$2:$A$465,0))</f>
        <v>MADHYA PRADESH</v>
      </c>
      <c r="G3634" s="0" t="str">
        <f aca="false">INDEX(Mapping!$C$2:$C$465,MATCH(E3634,Mapping!$A$2:$A$465,0))</f>
        <v>MADHYA PRADESH</v>
      </c>
      <c r="H3634" s="2" t="n">
        <v>80.13</v>
      </c>
      <c r="I3634" s="3" t="n">
        <v>1.69</v>
      </c>
    </row>
    <row r="3635" customFormat="false" ht="15" hidden="false" customHeight="false" outlineLevel="0" collapsed="false">
      <c r="A3635" s="0" t="s">
        <v>324</v>
      </c>
      <c r="B3635" s="0" t="n">
        <f aca="false">VALUE(LEFT(A3635,4))</f>
        <v>2024</v>
      </c>
      <c r="C3635" s="0" t="str">
        <f aca="false">"FY"&amp;IF(VALUE(MID(A3635,6,2))&gt;=4,VALUE(LEFT(A3635,4)),VALUE(LEFT(A3635,4))-1)&amp;"-"&amp;TEXT(MOD(IF(VALUE(MID(A3635,6,2))&gt;=4,VALUE(LEFT(A3635,4)),VALUE(LEFT(A3635,4))-1)+1,100),"00")</f>
        <v>FY2023-24</v>
      </c>
      <c r="D3635" s="0" t="s">
        <v>297</v>
      </c>
      <c r="E3635" s="0" t="s">
        <v>297</v>
      </c>
      <c r="F3635" s="0" t="str">
        <f aca="false">INDEX(Mapping!$B$2:$B$465,MATCH(E3635,Mapping!$A$2:$A$465,0))</f>
        <v>NPGC NABINAGAR</v>
      </c>
      <c r="G3635" s="0" t="str">
        <f aca="false">INDEX(Mapping!$C$2:$C$465,MATCH(E3635,Mapping!$A$2:$A$465,0))</f>
        <v>NTPC GROUP</v>
      </c>
      <c r="H3635" s="2" t="n">
        <v>75.28</v>
      </c>
      <c r="I3635" s="3" t="n">
        <v>1.59</v>
      </c>
    </row>
    <row r="3636" customFormat="false" ht="15" hidden="false" customHeight="false" outlineLevel="0" collapsed="false">
      <c r="A3636" s="0" t="s">
        <v>324</v>
      </c>
      <c r="B3636" s="0" t="n">
        <f aca="false">VALUE(LEFT(A3636,4))</f>
        <v>2024</v>
      </c>
      <c r="C3636" s="0" t="str">
        <f aca="false">"FY"&amp;IF(VALUE(MID(A3636,6,2))&gt;=4,VALUE(LEFT(A3636,4)),VALUE(LEFT(A3636,4))-1)&amp;"-"&amp;TEXT(MOD(IF(VALUE(MID(A3636,6,2))&gt;=4,VALUE(LEFT(A3636,4)),VALUE(LEFT(A3636,4))-1)+1,100),"00")</f>
        <v>FY2023-24</v>
      </c>
      <c r="D3636" s="0" t="s">
        <v>106</v>
      </c>
      <c r="E3636" s="0" t="s">
        <v>106</v>
      </c>
      <c r="F3636" s="0" t="str">
        <f aca="false">INDEX(Mapping!$B$2:$B$465,MATCH(E3636,Mapping!$A$2:$A$465,0))</f>
        <v>ACB (INDIA)</v>
      </c>
      <c r="G3636" s="0" t="str">
        <f aca="false">INDEX(Mapping!$C$2:$C$465,MATCH(E3636,Mapping!$A$2:$A$465,0))</f>
        <v>ACB (INDIA)</v>
      </c>
      <c r="H3636" s="2" t="n">
        <v>60.9</v>
      </c>
      <c r="I3636" s="3" t="n">
        <v>1.28</v>
      </c>
    </row>
    <row r="3637" customFormat="false" ht="15" hidden="false" customHeight="false" outlineLevel="0" collapsed="false">
      <c r="A3637" s="0" t="s">
        <v>324</v>
      </c>
      <c r="B3637" s="0" t="n">
        <f aca="false">VALUE(LEFT(A3637,4))</f>
        <v>2024</v>
      </c>
      <c r="C3637" s="0" t="str">
        <f aca="false">"FY"&amp;IF(VALUE(MID(A3637,6,2))&gt;=4,VALUE(LEFT(A3637,4)),VALUE(LEFT(A3637,4))-1)&amp;"-"&amp;TEXT(MOD(IF(VALUE(MID(A3637,6,2))&gt;=4,VALUE(LEFT(A3637,4)),VALUE(LEFT(A3637,4))-1)+1,100),"00")</f>
        <v>FY2023-24</v>
      </c>
      <c r="D3637" s="0" t="s">
        <v>65</v>
      </c>
      <c r="E3637" s="0" t="s">
        <v>65</v>
      </c>
      <c r="F3637" s="0" t="str">
        <f aca="false">INDEX(Mapping!$B$2:$B$465,MATCH(E3637,Mapping!$A$2:$A$465,0))</f>
        <v>JAYPEE NIGRIE STPP</v>
      </c>
      <c r="G3637" s="0" t="str">
        <f aca="false">INDEX(Mapping!$C$2:$C$465,MATCH(E3637,Mapping!$A$2:$A$465,0))</f>
        <v>JAYPEE NIGRIE STPP</v>
      </c>
      <c r="H3637" s="2" t="n">
        <v>59.8</v>
      </c>
      <c r="I3637" s="3" t="n">
        <v>1.26</v>
      </c>
    </row>
    <row r="3638" customFormat="false" ht="15" hidden="false" customHeight="false" outlineLevel="0" collapsed="false">
      <c r="A3638" s="0" t="s">
        <v>324</v>
      </c>
      <c r="B3638" s="0" t="n">
        <f aca="false">VALUE(LEFT(A3638,4))</f>
        <v>2024</v>
      </c>
      <c r="C3638" s="0" t="str">
        <f aca="false">"FY"&amp;IF(VALUE(MID(A3638,6,2))&gt;=4,VALUE(LEFT(A3638,4)),VALUE(LEFT(A3638,4))-1)&amp;"-"&amp;TEXT(MOD(IF(VALUE(MID(A3638,6,2))&gt;=4,VALUE(LEFT(A3638,4)),VALUE(LEFT(A3638,4))-1)+1,100),"00")</f>
        <v>FY2023-24</v>
      </c>
      <c r="D3638" s="0" t="s">
        <v>57</v>
      </c>
      <c r="E3638" s="0" t="s">
        <v>57</v>
      </c>
      <c r="F3638" s="0" t="str">
        <f aca="false">INDEX(Mapping!$B$2:$B$465,MATCH(E3638,Mapping!$A$2:$A$465,0))</f>
        <v>SEIL ENERGY INDIA (EX-SEMBCORP)</v>
      </c>
      <c r="G3638" s="0" t="str">
        <f aca="false">INDEX(Mapping!$C$2:$C$465,MATCH(E3638,Mapping!$A$2:$A$465,0))</f>
        <v>SEIL ENERGY INDIA</v>
      </c>
      <c r="H3638" s="2" t="n">
        <v>54.74</v>
      </c>
      <c r="I3638" s="3" t="n">
        <v>1.15</v>
      </c>
    </row>
    <row r="3639" customFormat="false" ht="15" hidden="false" customHeight="false" outlineLevel="0" collapsed="false">
      <c r="A3639" s="0" t="s">
        <v>324</v>
      </c>
      <c r="B3639" s="0" t="n">
        <f aca="false">VALUE(LEFT(A3639,4))</f>
        <v>2024</v>
      </c>
      <c r="C3639" s="0" t="str">
        <f aca="false">"FY"&amp;IF(VALUE(MID(A3639,6,2))&gt;=4,VALUE(LEFT(A3639,4)),VALUE(LEFT(A3639,4))-1)&amp;"-"&amp;TEXT(MOD(IF(VALUE(MID(A3639,6,2))&gt;=4,VALUE(LEFT(A3639,4)),VALUE(LEFT(A3639,4))-1)+1,100),"00")</f>
        <v>FY2023-24</v>
      </c>
      <c r="D3639" s="0" t="s">
        <v>40</v>
      </c>
      <c r="E3639" s="0" t="s">
        <v>40</v>
      </c>
      <c r="F3639" s="0" t="str">
        <f aca="false">INDEX(Mapping!$B$2:$B$465,MATCH(E3639,Mapping!$A$2:$A$465,0))</f>
        <v>TAMIL NADU</v>
      </c>
      <c r="G3639" s="0" t="str">
        <f aca="false">INDEX(Mapping!$C$2:$C$465,MATCH(E3639,Mapping!$A$2:$A$465,0))</f>
        <v>TAMIL NADU</v>
      </c>
      <c r="H3639" s="2" t="n">
        <v>50.25</v>
      </c>
      <c r="I3639" s="3" t="n">
        <v>1.06</v>
      </c>
    </row>
    <row r="3640" customFormat="false" ht="15" hidden="false" customHeight="false" outlineLevel="0" collapsed="false">
      <c r="A3640" s="0" t="s">
        <v>324</v>
      </c>
      <c r="B3640" s="0" t="n">
        <f aca="false">VALUE(LEFT(A3640,4))</f>
        <v>2024</v>
      </c>
      <c r="C3640" s="0" t="str">
        <f aca="false">"FY"&amp;IF(VALUE(MID(A3640,6,2))&gt;=4,VALUE(LEFT(A3640,4)),VALUE(LEFT(A3640,4))-1)&amp;"-"&amp;TEXT(MOD(IF(VALUE(MID(A3640,6,2))&gt;=4,VALUE(LEFT(A3640,4)),VALUE(LEFT(A3640,4))-1)+1,100),"00")</f>
        <v>FY2023-24</v>
      </c>
      <c r="D3640" s="0" t="s">
        <v>89</v>
      </c>
      <c r="E3640" s="0" t="s">
        <v>89</v>
      </c>
      <c r="F3640" s="0" t="str">
        <f aca="false">INDEX(Mapping!$B$2:$B$465,MATCH(E3640,Mapping!$A$2:$A$465,0))</f>
        <v>MB POWER (MP)</v>
      </c>
      <c r="G3640" s="0" t="str">
        <f aca="false">INDEX(Mapping!$C$2:$C$465,MATCH(E3640,Mapping!$A$2:$A$465,0))</f>
        <v>MB POWER (MP)</v>
      </c>
      <c r="H3640" s="2" t="n">
        <v>45.61</v>
      </c>
      <c r="I3640" s="3" t="n">
        <v>0.96</v>
      </c>
    </row>
    <row r="3641" customFormat="false" ht="15" hidden="false" customHeight="false" outlineLevel="0" collapsed="false">
      <c r="A3641" s="0" t="s">
        <v>324</v>
      </c>
      <c r="B3641" s="0" t="n">
        <f aca="false">VALUE(LEFT(A3641,4))</f>
        <v>2024</v>
      </c>
      <c r="C3641" s="0" t="str">
        <f aca="false">"FY"&amp;IF(VALUE(MID(A3641,6,2))&gt;=4,VALUE(LEFT(A3641,4)),VALUE(LEFT(A3641,4))-1)&amp;"-"&amp;TEXT(MOD(IF(VALUE(MID(A3641,6,2))&gt;=4,VALUE(LEFT(A3641,4)),VALUE(LEFT(A3641,4))-1)+1,100),"00")</f>
        <v>FY2023-24</v>
      </c>
      <c r="D3641" s="0" t="s">
        <v>53</v>
      </c>
      <c r="E3641" s="0" t="s">
        <v>53</v>
      </c>
      <c r="F3641" s="0" t="str">
        <f aca="false">INDEX(Mapping!$B$2:$B$465,MATCH(E3641,Mapping!$A$2:$A$465,0))</f>
        <v>HIMACHAL PRADESH</v>
      </c>
      <c r="G3641" s="0" t="str">
        <f aca="false">INDEX(Mapping!$C$2:$C$465,MATCH(E3641,Mapping!$A$2:$A$465,0))</f>
        <v>HIMACHAL PRADESH</v>
      </c>
      <c r="H3641" s="2" t="n">
        <v>44.08</v>
      </c>
      <c r="I3641" s="3" t="n">
        <v>0.93</v>
      </c>
    </row>
    <row r="3642" customFormat="false" ht="15" hidden="false" customHeight="false" outlineLevel="0" collapsed="false">
      <c r="A3642" s="0" t="s">
        <v>324</v>
      </c>
      <c r="B3642" s="0" t="n">
        <f aca="false">VALUE(LEFT(A3642,4))</f>
        <v>2024</v>
      </c>
      <c r="C3642" s="0" t="str">
        <f aca="false">"FY"&amp;IF(VALUE(MID(A3642,6,2))&gt;=4,VALUE(LEFT(A3642,4)),VALUE(LEFT(A3642,4))-1)&amp;"-"&amp;TEXT(MOD(IF(VALUE(MID(A3642,6,2))&gt;=4,VALUE(LEFT(A3642,4)),VALUE(LEFT(A3642,4))-1)+1,100),"00")</f>
        <v>FY2023-24</v>
      </c>
      <c r="D3642" s="0" t="s">
        <v>37</v>
      </c>
      <c r="E3642" s="0" t="s">
        <v>37</v>
      </c>
      <c r="F3642" s="0" t="str">
        <f aca="false">INDEX(Mapping!$B$2:$B$465,MATCH(E3642,Mapping!$A$2:$A$465,0))</f>
        <v>MAHARASHTRA</v>
      </c>
      <c r="G3642" s="0" t="str">
        <f aca="false">INDEX(Mapping!$C$2:$C$465,MATCH(E3642,Mapping!$A$2:$A$465,0))</f>
        <v>MAHARASHTRA</v>
      </c>
      <c r="H3642" s="2" t="n">
        <v>42.37</v>
      </c>
      <c r="I3642" s="3" t="n">
        <v>0.89</v>
      </c>
    </row>
    <row r="3643" customFormat="false" ht="15" hidden="false" customHeight="false" outlineLevel="0" collapsed="false">
      <c r="A3643" s="0" t="s">
        <v>324</v>
      </c>
      <c r="B3643" s="0" t="n">
        <f aca="false">VALUE(LEFT(A3643,4))</f>
        <v>2024</v>
      </c>
      <c r="C3643" s="0" t="str">
        <f aca="false">"FY"&amp;IF(VALUE(MID(A3643,6,2))&gt;=4,VALUE(LEFT(A3643,4)),VALUE(LEFT(A3643,4))-1)&amp;"-"&amp;TEXT(MOD(IF(VALUE(MID(A3643,6,2))&gt;=4,VALUE(LEFT(A3643,4)),VALUE(LEFT(A3643,4))-1)+1,100),"00")</f>
        <v>FY2023-24</v>
      </c>
      <c r="D3643" s="0" t="s">
        <v>38</v>
      </c>
      <c r="E3643" s="0" t="s">
        <v>38</v>
      </c>
      <c r="F3643" s="0" t="str">
        <f aca="false">INDEX(Mapping!$B$2:$B$465,MATCH(E3643,Mapping!$A$2:$A$465,0))</f>
        <v>ANDHRA PRADESH</v>
      </c>
      <c r="G3643" s="0" t="str">
        <f aca="false">INDEX(Mapping!$C$2:$C$465,MATCH(E3643,Mapping!$A$2:$A$465,0))</f>
        <v>ANDHRA PRADESH</v>
      </c>
      <c r="H3643" s="2" t="n">
        <v>36.83</v>
      </c>
      <c r="I3643" s="3" t="n">
        <v>0.78</v>
      </c>
    </row>
    <row r="3644" customFormat="false" ht="15" hidden="false" customHeight="false" outlineLevel="0" collapsed="false">
      <c r="A3644" s="0" t="s">
        <v>324</v>
      </c>
      <c r="B3644" s="0" t="n">
        <f aca="false">VALUE(LEFT(A3644,4))</f>
        <v>2024</v>
      </c>
      <c r="C3644" s="0" t="str">
        <f aca="false">"FY"&amp;IF(VALUE(MID(A3644,6,2))&gt;=4,VALUE(LEFT(A3644,4)),VALUE(LEFT(A3644,4))-1)&amp;"-"&amp;TEXT(MOD(IF(VALUE(MID(A3644,6,2))&gt;=4,VALUE(LEFT(A3644,4)),VALUE(LEFT(A3644,4))-1)+1,100),"00")</f>
        <v>FY2023-24</v>
      </c>
      <c r="D3644" s="0" t="s">
        <v>224</v>
      </c>
      <c r="E3644" s="0" t="s">
        <v>224</v>
      </c>
      <c r="F3644" s="0" t="str">
        <f aca="false">INDEX(Mapping!$B$2:$B$465,MATCH(E3644,Mapping!$A$2:$A$465,0))</f>
        <v>RENEW SURYA RAVI</v>
      </c>
      <c r="G3644" s="0" t="str">
        <f aca="false">INDEX(Mapping!$C$2:$C$465,MATCH(E3644,Mapping!$A$2:$A$465,0))</f>
        <v>RENEW POWER (ALL SPVs)</v>
      </c>
      <c r="H3644" s="2" t="n">
        <v>34.64</v>
      </c>
      <c r="I3644" s="3" t="n">
        <v>0.73</v>
      </c>
    </row>
    <row r="3645" customFormat="false" ht="15" hidden="false" customHeight="false" outlineLevel="0" collapsed="false">
      <c r="A3645" s="0" t="s">
        <v>324</v>
      </c>
      <c r="B3645" s="0" t="n">
        <f aca="false">VALUE(LEFT(A3645,4))</f>
        <v>2024</v>
      </c>
      <c r="C3645" s="0" t="str">
        <f aca="false">"FY"&amp;IF(VALUE(MID(A3645,6,2))&gt;=4,VALUE(LEFT(A3645,4)),VALUE(LEFT(A3645,4))-1)&amp;"-"&amp;TEXT(MOD(IF(VALUE(MID(A3645,6,2))&gt;=4,VALUE(LEFT(A3645,4)),VALUE(LEFT(A3645,4))-1)+1,100),"00")</f>
        <v>FY2023-24</v>
      </c>
      <c r="D3645" s="0" t="s">
        <v>232</v>
      </c>
      <c r="E3645" s="0" t="s">
        <v>232</v>
      </c>
      <c r="F3645" s="0" t="str">
        <f aca="false">INDEX(Mapping!$B$2:$B$465,MATCH(E3645,Mapping!$A$2:$A$465,0))</f>
        <v>PUDUCHERRY</v>
      </c>
      <c r="G3645" s="0" t="str">
        <f aca="false">INDEX(Mapping!$C$2:$C$465,MATCH(E3645,Mapping!$A$2:$A$465,0))</f>
        <v>PUDUCHERRY</v>
      </c>
      <c r="H3645" s="2" t="n">
        <v>33.29</v>
      </c>
      <c r="I3645" s="3" t="n">
        <v>0.7</v>
      </c>
    </row>
    <row r="3646" customFormat="false" ht="15" hidden="false" customHeight="false" outlineLevel="0" collapsed="false">
      <c r="A3646" s="0" t="s">
        <v>324</v>
      </c>
      <c r="B3646" s="0" t="n">
        <f aca="false">VALUE(LEFT(A3646,4))</f>
        <v>2024</v>
      </c>
      <c r="C3646" s="0" t="str">
        <f aca="false">"FY"&amp;IF(VALUE(MID(A3646,6,2))&gt;=4,VALUE(LEFT(A3646,4)),VALUE(LEFT(A3646,4))-1)&amp;"-"&amp;TEXT(MOD(IF(VALUE(MID(A3646,6,2))&gt;=4,VALUE(LEFT(A3646,4)),VALUE(LEFT(A3646,4))-1)+1,100),"00")</f>
        <v>FY2023-24</v>
      </c>
      <c r="D3646" s="0" t="s">
        <v>336</v>
      </c>
      <c r="E3646" s="0" t="s">
        <v>336</v>
      </c>
      <c r="F3646" s="0" t="str">
        <f aca="false">INDEX(Mapping!$B$2:$B$465,MATCH(E3646,Mapping!$A$2:$A$465,0))</f>
        <v>IBEUL</v>
      </c>
      <c r="G3646" s="0" t="str">
        <f aca="false">INDEX(Mapping!$C$2:$C$465,MATCH(E3646,Mapping!$A$2:$A$465,0))</f>
        <v>IBEUL</v>
      </c>
      <c r="H3646" s="2" t="n">
        <v>30.17</v>
      </c>
      <c r="I3646" s="3" t="n">
        <v>0.64</v>
      </c>
    </row>
    <row r="3647" customFormat="false" ht="15" hidden="false" customHeight="false" outlineLevel="0" collapsed="false">
      <c r="A3647" s="0" t="s">
        <v>324</v>
      </c>
      <c r="B3647" s="0" t="n">
        <f aca="false">VALUE(LEFT(A3647,4))</f>
        <v>2024</v>
      </c>
      <c r="C3647" s="0" t="str">
        <f aca="false">"FY"&amp;IF(VALUE(MID(A3647,6,2))&gt;=4,VALUE(LEFT(A3647,4)),VALUE(LEFT(A3647,4))-1)&amp;"-"&amp;TEXT(MOD(IF(VALUE(MID(A3647,6,2))&gt;=4,VALUE(LEFT(A3647,4)),VALUE(LEFT(A3647,4))-1)+1,100),"00")</f>
        <v>FY2023-24</v>
      </c>
      <c r="D3647" s="0" t="s">
        <v>230</v>
      </c>
      <c r="E3647" s="0" t="s">
        <v>230</v>
      </c>
      <c r="F3647" s="0" t="str">
        <f aca="false">INDEX(Mapping!$B$2:$B$465,MATCH(E3647,Mapping!$A$2:$A$465,0))</f>
        <v>ADANI_WIND</v>
      </c>
      <c r="G3647" s="0" t="str">
        <f aca="false">INDEX(Mapping!$C$2:$C$465,MATCH(E3647,Mapping!$A$2:$A$465,0))</f>
        <v>ADANI GREEN ENERGY (ALL SPVs)</v>
      </c>
      <c r="H3647" s="2" t="n">
        <v>29.38</v>
      </c>
      <c r="I3647" s="3" t="n">
        <v>0.62</v>
      </c>
    </row>
    <row r="3648" customFormat="false" ht="15" hidden="false" customHeight="false" outlineLevel="0" collapsed="false">
      <c r="A3648" s="0" t="s">
        <v>324</v>
      </c>
      <c r="B3648" s="0" t="n">
        <f aca="false">VALUE(LEFT(A3648,4))</f>
        <v>2024</v>
      </c>
      <c r="C3648" s="0" t="str">
        <f aca="false">"FY"&amp;IF(VALUE(MID(A3648,6,2))&gt;=4,VALUE(LEFT(A3648,4)),VALUE(LEFT(A3648,4))-1)&amp;"-"&amp;TEXT(MOD(IF(VALUE(MID(A3648,6,2))&gt;=4,VALUE(LEFT(A3648,4)),VALUE(LEFT(A3648,4))-1)+1,100),"00")</f>
        <v>FY2023-24</v>
      </c>
      <c r="D3648" s="0" t="s">
        <v>163</v>
      </c>
      <c r="E3648" s="0" t="s">
        <v>163</v>
      </c>
      <c r="F3648" s="0" t="str">
        <f aca="false">INDEX(Mapping!$B$2:$B$465,MATCH(E3648,Mapping!$A$2:$A$465,0))</f>
        <v>NTPC STATIONS</v>
      </c>
      <c r="G3648" s="0" t="str">
        <f aca="false">INDEX(Mapping!$C$2:$C$465,MATCH(E3648,Mapping!$A$2:$A$465,0))</f>
        <v>NTPC GROUP</v>
      </c>
      <c r="H3648" s="2" t="n">
        <v>27.49</v>
      </c>
      <c r="I3648" s="3" t="n">
        <v>0.58</v>
      </c>
    </row>
    <row r="3649" customFormat="false" ht="15" hidden="false" customHeight="false" outlineLevel="0" collapsed="false">
      <c r="A3649" s="0" t="s">
        <v>324</v>
      </c>
      <c r="B3649" s="0" t="n">
        <f aca="false">VALUE(LEFT(A3649,4))</f>
        <v>2024</v>
      </c>
      <c r="C3649" s="0" t="str">
        <f aca="false">"FY"&amp;IF(VALUE(MID(A3649,6,2))&gt;=4,VALUE(LEFT(A3649,4)),VALUE(LEFT(A3649,4))-1)&amp;"-"&amp;TEXT(MOD(IF(VALUE(MID(A3649,6,2))&gt;=4,VALUE(LEFT(A3649,4)),VALUE(LEFT(A3649,4))-1)+1,100),"00")</f>
        <v>FY2023-24</v>
      </c>
      <c r="D3649" s="0" t="s">
        <v>217</v>
      </c>
      <c r="E3649" s="0" t="s">
        <v>217</v>
      </c>
      <c r="F3649" s="0" t="str">
        <f aca="false">INDEX(Mapping!$B$2:$B$465,MATCH(E3649,Mapping!$A$2:$A$465,0))</f>
        <v>SHREE CEMENT</v>
      </c>
      <c r="G3649" s="0" t="str">
        <f aca="false">INDEX(Mapping!$C$2:$C$465,MATCH(E3649,Mapping!$A$2:$A$465,0))</f>
        <v>SHREE CEMENT</v>
      </c>
      <c r="H3649" s="2" t="n">
        <v>23.88</v>
      </c>
      <c r="I3649" s="3" t="n">
        <v>0.5</v>
      </c>
    </row>
    <row r="3650" customFormat="false" ht="15" hidden="false" customHeight="false" outlineLevel="0" collapsed="false">
      <c r="A3650" s="0" t="s">
        <v>324</v>
      </c>
      <c r="B3650" s="0" t="n">
        <f aca="false">VALUE(LEFT(A3650,4))</f>
        <v>2024</v>
      </c>
      <c r="C3650" s="0" t="str">
        <f aca="false">"FY"&amp;IF(VALUE(MID(A3650,6,2))&gt;=4,VALUE(LEFT(A3650,4)),VALUE(LEFT(A3650,4))-1)&amp;"-"&amp;TEXT(MOD(IF(VALUE(MID(A3650,6,2))&gt;=4,VALUE(LEFT(A3650,4)),VALUE(LEFT(A3650,4))-1)+1,100),"00")</f>
        <v>FY2023-24</v>
      </c>
      <c r="D3650" s="0" t="s">
        <v>243</v>
      </c>
      <c r="E3650" s="0" t="s">
        <v>243</v>
      </c>
      <c r="F3650" s="0" t="str">
        <f aca="false">INDEX(Mapping!$B$2:$B$465,MATCH(E3650,Mapping!$A$2:$A$465,0))</f>
        <v>ADANI SOLAR ENERGY JAISALMER TWO</v>
      </c>
      <c r="G3650" s="0" t="str">
        <f aca="false">INDEX(Mapping!$C$2:$C$465,MATCH(E3650,Mapping!$A$2:$A$465,0))</f>
        <v>ADANI GREEN ENERGY (ALL SPVs)</v>
      </c>
      <c r="H3650" s="2" t="n">
        <v>21.98</v>
      </c>
      <c r="I3650" s="3" t="n">
        <v>0.46</v>
      </c>
    </row>
    <row r="3651" customFormat="false" ht="15" hidden="false" customHeight="false" outlineLevel="0" collapsed="false">
      <c r="A3651" s="0" t="s">
        <v>324</v>
      </c>
      <c r="B3651" s="0" t="n">
        <f aca="false">VALUE(LEFT(A3651,4))</f>
        <v>2024</v>
      </c>
      <c r="C3651" s="0" t="str">
        <f aca="false">"FY"&amp;IF(VALUE(MID(A3651,6,2))&gt;=4,VALUE(LEFT(A3651,4)),VALUE(LEFT(A3651,4))-1)&amp;"-"&amp;TEXT(MOD(IF(VALUE(MID(A3651,6,2))&gt;=4,VALUE(LEFT(A3651,4)),VALUE(LEFT(A3651,4))-1)+1,100),"00")</f>
        <v>FY2023-24</v>
      </c>
      <c r="D3651" s="0" t="s">
        <v>315</v>
      </c>
      <c r="E3651" s="0" t="s">
        <v>315</v>
      </c>
      <c r="F3651" s="0" t="str">
        <f aca="false">INDEX(Mapping!$B$2:$B$465,MATCH(E3651,Mapping!$A$2:$A$465,0))</f>
        <v>DHARIWAL INFRASTRUCTURE</v>
      </c>
      <c r="G3651" s="0" t="str">
        <f aca="false">INDEX(Mapping!$C$2:$C$465,MATCH(E3651,Mapping!$A$2:$A$465,0))</f>
        <v>DHARIWAL INFRASTRUCTURE</v>
      </c>
      <c r="H3651" s="2" t="n">
        <v>19.72</v>
      </c>
      <c r="I3651" s="3" t="n">
        <v>0.42</v>
      </c>
    </row>
    <row r="3652" customFormat="false" ht="15" hidden="false" customHeight="false" outlineLevel="0" collapsed="false">
      <c r="A3652" s="0" t="s">
        <v>324</v>
      </c>
      <c r="B3652" s="0" t="n">
        <f aca="false">VALUE(LEFT(A3652,4))</f>
        <v>2024</v>
      </c>
      <c r="C3652" s="0" t="str">
        <f aca="false">"FY"&amp;IF(VALUE(MID(A3652,6,2))&gt;=4,VALUE(LEFT(A3652,4)),VALUE(LEFT(A3652,4))-1)&amp;"-"&amp;TEXT(MOD(IF(VALUE(MID(A3652,6,2))&gt;=4,VALUE(LEFT(A3652,4)),VALUE(LEFT(A3652,4))-1)+1,100),"00")</f>
        <v>FY2023-24</v>
      </c>
      <c r="D3652" s="0" t="s">
        <v>154</v>
      </c>
      <c r="E3652" s="0" t="s">
        <v>154</v>
      </c>
      <c r="F3652" s="0" t="str">
        <f aca="false">INDEX(Mapping!$B$2:$B$465,MATCH(E3652,Mapping!$A$2:$A$465,0))</f>
        <v>DVC</v>
      </c>
      <c r="G3652" s="0" t="str">
        <f aca="false">INDEX(Mapping!$C$2:$C$465,MATCH(E3652,Mapping!$A$2:$A$465,0))</f>
        <v>DVC</v>
      </c>
      <c r="H3652" s="2" t="n">
        <v>17.88</v>
      </c>
      <c r="I3652" s="3" t="n">
        <v>0.38</v>
      </c>
    </row>
    <row r="3653" customFormat="false" ht="15" hidden="false" customHeight="false" outlineLevel="0" collapsed="false">
      <c r="A3653" s="0" t="s">
        <v>324</v>
      </c>
      <c r="B3653" s="0" t="n">
        <f aca="false">VALUE(LEFT(A3653,4))</f>
        <v>2024</v>
      </c>
      <c r="C3653" s="0" t="str">
        <f aca="false">"FY"&amp;IF(VALUE(MID(A3653,6,2))&gt;=4,VALUE(LEFT(A3653,4)),VALUE(LEFT(A3653,4))-1)&amp;"-"&amp;TEXT(MOD(IF(VALUE(MID(A3653,6,2))&gt;=4,VALUE(LEFT(A3653,4)),VALUE(LEFT(A3653,4))-1)+1,100),"00")</f>
        <v>FY2023-24</v>
      </c>
      <c r="D3653" s="0" t="s">
        <v>293</v>
      </c>
      <c r="E3653" s="0" t="s">
        <v>293</v>
      </c>
      <c r="F3653" s="0" t="str">
        <f aca="false">INDEX(Mapping!$B$2:$B$465,MATCH(E3653,Mapping!$A$2:$A$465,0))</f>
        <v>RENEW SURYA PRATAP</v>
      </c>
      <c r="G3653" s="0" t="str">
        <f aca="false">INDEX(Mapping!$C$2:$C$465,MATCH(E3653,Mapping!$A$2:$A$465,0))</f>
        <v>RENEW POWER (ALL SPVs)</v>
      </c>
      <c r="H3653" s="2" t="n">
        <v>17.11</v>
      </c>
      <c r="I3653" s="3" t="n">
        <v>0.36</v>
      </c>
    </row>
    <row r="3654" customFormat="false" ht="15" hidden="false" customHeight="false" outlineLevel="0" collapsed="false">
      <c r="A3654" s="0" t="s">
        <v>324</v>
      </c>
      <c r="B3654" s="0" t="n">
        <f aca="false">VALUE(LEFT(A3654,4))</f>
        <v>2024</v>
      </c>
      <c r="C3654" s="0" t="str">
        <f aca="false">"FY"&amp;IF(VALUE(MID(A3654,6,2))&gt;=4,VALUE(LEFT(A3654,4)),VALUE(LEFT(A3654,4))-1)&amp;"-"&amp;TEXT(MOD(IF(VALUE(MID(A3654,6,2))&gt;=4,VALUE(LEFT(A3654,4)),VALUE(LEFT(A3654,4))-1)+1,100),"00")</f>
        <v>FY2023-24</v>
      </c>
      <c r="D3654" s="0" t="s">
        <v>116</v>
      </c>
      <c r="E3654" s="0" t="s">
        <v>116</v>
      </c>
      <c r="F3654" s="0" t="str">
        <f aca="false">INDEX(Mapping!$B$2:$B$465,MATCH(E3654,Mapping!$A$2:$A$465,0))</f>
        <v>RKM POWERGEN</v>
      </c>
      <c r="G3654" s="0" t="str">
        <f aca="false">INDEX(Mapping!$C$2:$C$465,MATCH(E3654,Mapping!$A$2:$A$465,0))</f>
        <v>RKM POWERGEN</v>
      </c>
      <c r="H3654" s="2" t="n">
        <v>16.12</v>
      </c>
      <c r="I3654" s="3" t="n">
        <v>0.34</v>
      </c>
    </row>
    <row r="3655" customFormat="false" ht="15" hidden="false" customHeight="false" outlineLevel="0" collapsed="false">
      <c r="A3655" s="0" t="s">
        <v>324</v>
      </c>
      <c r="B3655" s="0" t="n">
        <f aca="false">VALUE(LEFT(A3655,4))</f>
        <v>2024</v>
      </c>
      <c r="C3655" s="0" t="str">
        <f aca="false">"FY"&amp;IF(VALUE(MID(A3655,6,2))&gt;=4,VALUE(LEFT(A3655,4)),VALUE(LEFT(A3655,4))-1)&amp;"-"&amp;TEXT(MOD(IF(VALUE(MID(A3655,6,2))&gt;=4,VALUE(LEFT(A3655,4)),VALUE(LEFT(A3655,4))-1)+1,100),"00")</f>
        <v>FY2023-24</v>
      </c>
      <c r="D3655" s="0" t="s">
        <v>169</v>
      </c>
      <c r="E3655" s="0" t="s">
        <v>169</v>
      </c>
      <c r="F3655" s="0" t="str">
        <f aca="false">INDEX(Mapping!$B$2:$B$465,MATCH(E3655,Mapping!$A$2:$A$465,0))</f>
        <v>JHABUA POWER</v>
      </c>
      <c r="G3655" s="0" t="str">
        <f aca="false">INDEX(Mapping!$C$2:$C$465,MATCH(E3655,Mapping!$A$2:$A$465,0))</f>
        <v>JHABUA POWER</v>
      </c>
      <c r="H3655" s="2" t="n">
        <v>15.14</v>
      </c>
      <c r="I3655" s="3" t="n">
        <v>0.32</v>
      </c>
    </row>
    <row r="3656" customFormat="false" ht="15" hidden="false" customHeight="false" outlineLevel="0" collapsed="false">
      <c r="A3656" s="0" t="s">
        <v>324</v>
      </c>
      <c r="B3656" s="0" t="n">
        <f aca="false">VALUE(LEFT(A3656,4))</f>
        <v>2024</v>
      </c>
      <c r="C3656" s="0" t="str">
        <f aca="false">"FY"&amp;IF(VALUE(MID(A3656,6,2))&gt;=4,VALUE(LEFT(A3656,4)),VALUE(LEFT(A3656,4))-1)&amp;"-"&amp;TEXT(MOD(IF(VALUE(MID(A3656,6,2))&gt;=4,VALUE(LEFT(A3656,4)),VALUE(LEFT(A3656,4))-1)+1,100),"00")</f>
        <v>FY2023-24</v>
      </c>
      <c r="D3656" s="0" t="s">
        <v>122</v>
      </c>
      <c r="E3656" s="0" t="s">
        <v>122</v>
      </c>
      <c r="F3656" s="0" t="str">
        <f aca="false">INDEX(Mapping!$B$2:$B$465,MATCH(E3656,Mapping!$A$2:$A$465,0))</f>
        <v>KARCHAM WANGTOO HEP</v>
      </c>
      <c r="G3656" s="0" t="str">
        <f aca="false">INDEX(Mapping!$C$2:$C$465,MATCH(E3656,Mapping!$A$2:$A$465,0))</f>
        <v>KARCHAM WANGTOO HEP</v>
      </c>
      <c r="H3656" s="2" t="n">
        <v>14.93</v>
      </c>
      <c r="I3656" s="3" t="n">
        <v>0.31</v>
      </c>
    </row>
    <row r="3657" customFormat="false" ht="15" hidden="false" customHeight="false" outlineLevel="0" collapsed="false">
      <c r="A3657" s="0" t="s">
        <v>324</v>
      </c>
      <c r="B3657" s="0" t="n">
        <f aca="false">VALUE(LEFT(A3657,4))</f>
        <v>2024</v>
      </c>
      <c r="C3657" s="0" t="str">
        <f aca="false">"FY"&amp;IF(VALUE(MID(A3657,6,2))&gt;=4,VALUE(LEFT(A3657,4)),VALUE(LEFT(A3657,4))-1)&amp;"-"&amp;TEXT(MOD(IF(VALUE(MID(A3657,6,2))&gt;=4,VALUE(LEFT(A3657,4)),VALUE(LEFT(A3657,4))-1)+1,100),"00")</f>
        <v>FY2023-24</v>
      </c>
      <c r="D3657" s="0" t="s">
        <v>44</v>
      </c>
      <c r="E3657" s="0" t="s">
        <v>44</v>
      </c>
      <c r="F3657" s="0" t="str">
        <f aca="false">INDEX(Mapping!$B$2:$B$465,MATCH(E3657,Mapping!$A$2:$A$465,0))</f>
        <v>HARYANA</v>
      </c>
      <c r="G3657" s="0" t="str">
        <f aca="false">INDEX(Mapping!$C$2:$C$465,MATCH(E3657,Mapping!$A$2:$A$465,0))</f>
        <v>HARYANA</v>
      </c>
      <c r="H3657" s="2" t="n">
        <v>14.84</v>
      </c>
      <c r="I3657" s="3" t="n">
        <v>0.31</v>
      </c>
    </row>
    <row r="3658" customFormat="false" ht="15" hidden="false" customHeight="false" outlineLevel="0" collapsed="false">
      <c r="A3658" s="0" t="s">
        <v>324</v>
      </c>
      <c r="B3658" s="0" t="n">
        <f aca="false">VALUE(LEFT(A3658,4))</f>
        <v>2024</v>
      </c>
      <c r="C3658" s="0" t="str">
        <f aca="false">"FY"&amp;IF(VALUE(MID(A3658,6,2))&gt;=4,VALUE(LEFT(A3658,4)),VALUE(LEFT(A3658,4))-1)&amp;"-"&amp;TEXT(MOD(IF(VALUE(MID(A3658,6,2))&gt;=4,VALUE(LEFT(A3658,4)),VALUE(LEFT(A3658,4))-1)+1,100),"00")</f>
        <v>FY2023-24</v>
      </c>
      <c r="D3658" s="0" t="s">
        <v>134</v>
      </c>
      <c r="E3658" s="0" t="s">
        <v>134</v>
      </c>
      <c r="F3658" s="0" t="str">
        <f aca="false">INDEX(Mapping!$B$2:$B$465,MATCH(E3658,Mapping!$A$2:$A$465,0))</f>
        <v>NTPC STATIONS</v>
      </c>
      <c r="G3658" s="0" t="str">
        <f aca="false">INDEX(Mapping!$C$2:$C$465,MATCH(E3658,Mapping!$A$2:$A$465,0))</f>
        <v>NTPC GROUP</v>
      </c>
      <c r="H3658" s="2" t="n">
        <v>13.81</v>
      </c>
      <c r="I3658" s="3" t="n">
        <v>0.29</v>
      </c>
    </row>
    <row r="3659" customFormat="false" ht="15" hidden="false" customHeight="false" outlineLevel="0" collapsed="false">
      <c r="A3659" s="0" t="s">
        <v>324</v>
      </c>
      <c r="B3659" s="0" t="n">
        <f aca="false">VALUE(LEFT(A3659,4))</f>
        <v>2024</v>
      </c>
      <c r="C3659" s="0" t="str">
        <f aca="false">"FY"&amp;IF(VALUE(MID(A3659,6,2))&gt;=4,VALUE(LEFT(A3659,4)),VALUE(LEFT(A3659,4))-1)&amp;"-"&amp;TEXT(MOD(IF(VALUE(MID(A3659,6,2))&gt;=4,VALUE(LEFT(A3659,4)),VALUE(LEFT(A3659,4))-1)+1,100),"00")</f>
        <v>FY2023-24</v>
      </c>
      <c r="D3659" s="0" t="s">
        <v>152</v>
      </c>
      <c r="E3659" s="0" t="s">
        <v>152</v>
      </c>
      <c r="F3659" s="0" t="str">
        <f aca="false">INDEX(Mapping!$B$2:$B$465,MATCH(E3659,Mapping!$A$2:$A$465,0))</f>
        <v>CHANDIGARH</v>
      </c>
      <c r="G3659" s="0" t="str">
        <f aca="false">INDEX(Mapping!$C$2:$C$465,MATCH(E3659,Mapping!$A$2:$A$465,0))</f>
        <v>CHANDIGARH</v>
      </c>
      <c r="H3659" s="2" t="n">
        <v>13.77</v>
      </c>
      <c r="I3659" s="3" t="n">
        <v>0.29</v>
      </c>
    </row>
    <row r="3660" customFormat="false" ht="15" hidden="false" customHeight="false" outlineLevel="0" collapsed="false">
      <c r="A3660" s="0" t="s">
        <v>324</v>
      </c>
      <c r="B3660" s="0" t="n">
        <f aca="false">VALUE(LEFT(A3660,4))</f>
        <v>2024</v>
      </c>
      <c r="C3660" s="0" t="str">
        <f aca="false">"FY"&amp;IF(VALUE(MID(A3660,6,2))&gt;=4,VALUE(LEFT(A3660,4)),VALUE(LEFT(A3660,4))-1)&amp;"-"&amp;TEXT(MOD(IF(VALUE(MID(A3660,6,2))&gt;=4,VALUE(LEFT(A3660,4)),VALUE(LEFT(A3660,4))-1)+1,100),"00")</f>
        <v>FY2023-24</v>
      </c>
      <c r="D3660" s="0" t="s">
        <v>388</v>
      </c>
      <c r="E3660" s="0" t="s">
        <v>388</v>
      </c>
      <c r="F3660" s="0" t="str">
        <f aca="false">INDEX(Mapping!$B$2:$B$465,MATCH(E3660,Mapping!$A$2:$A$465,0))</f>
        <v>AMP_GREEN6</v>
      </c>
      <c r="G3660" s="0" t="str">
        <f aca="false">INDEX(Mapping!$C$2:$C$465,MATCH(E3660,Mapping!$A$2:$A$465,0))</f>
        <v>AMP_GREEN6</v>
      </c>
      <c r="H3660" s="2" t="n">
        <v>12.48</v>
      </c>
      <c r="I3660" s="3" t="n">
        <v>0.26</v>
      </c>
    </row>
    <row r="3661" customFormat="false" ht="15" hidden="false" customHeight="false" outlineLevel="0" collapsed="false">
      <c r="A3661" s="0" t="s">
        <v>324</v>
      </c>
      <c r="B3661" s="0" t="n">
        <f aca="false">VALUE(LEFT(A3661,4))</f>
        <v>2024</v>
      </c>
      <c r="C3661" s="0" t="str">
        <f aca="false">"FY"&amp;IF(VALUE(MID(A3661,6,2))&gt;=4,VALUE(LEFT(A3661,4)),VALUE(LEFT(A3661,4))-1)&amp;"-"&amp;TEXT(MOD(IF(VALUE(MID(A3661,6,2))&gt;=4,VALUE(LEFT(A3661,4)),VALUE(LEFT(A3661,4))-1)+1,100),"00")</f>
        <v>FY2023-24</v>
      </c>
      <c r="D3661" s="0" t="s">
        <v>159</v>
      </c>
      <c r="E3661" s="0" t="s">
        <v>159</v>
      </c>
      <c r="F3661" s="0" t="str">
        <f aca="false">INDEX(Mapping!$B$2:$B$465,MATCH(E3661,Mapping!$A$2:$A$465,0))</f>
        <v>GMR WARORA (EX-EMCO)</v>
      </c>
      <c r="G3661" s="0" t="str">
        <f aca="false">INDEX(Mapping!$C$2:$C$465,MATCH(E3661,Mapping!$A$2:$A$465,0))</f>
        <v>GMR ENERGY</v>
      </c>
      <c r="H3661" s="2" t="n">
        <v>12.33</v>
      </c>
      <c r="I3661" s="3" t="n">
        <v>0.26</v>
      </c>
    </row>
    <row r="3662" customFormat="false" ht="15" hidden="false" customHeight="false" outlineLevel="0" collapsed="false">
      <c r="A3662" s="0" t="s">
        <v>324</v>
      </c>
      <c r="B3662" s="0" t="n">
        <f aca="false">VALUE(LEFT(A3662,4))</f>
        <v>2024</v>
      </c>
      <c r="C3662" s="0" t="str">
        <f aca="false">"FY"&amp;IF(VALUE(MID(A3662,6,2))&gt;=4,VALUE(LEFT(A3662,4)),VALUE(LEFT(A3662,4))-1)&amp;"-"&amp;TEXT(MOD(IF(VALUE(MID(A3662,6,2))&gt;=4,VALUE(LEFT(A3662,4)),VALUE(LEFT(A3662,4))-1)+1,100),"00")</f>
        <v>FY2023-24</v>
      </c>
      <c r="D3662" s="0" t="s">
        <v>345</v>
      </c>
      <c r="E3662" s="0" t="s">
        <v>345</v>
      </c>
      <c r="F3662" s="0" t="str">
        <f aca="false">INDEX(Mapping!$B$2:$B$465,MATCH(E3662,Mapping!$A$2:$A$465,0))</f>
        <v>ONEVOLT</v>
      </c>
      <c r="G3662" s="0" t="str">
        <f aca="false">INDEX(Mapping!$C$2:$C$465,MATCH(E3662,Mapping!$A$2:$A$465,0))</f>
        <v>ONEVOLT</v>
      </c>
      <c r="H3662" s="2" t="n">
        <v>11.65</v>
      </c>
      <c r="I3662" s="3" t="n">
        <v>0.25</v>
      </c>
    </row>
    <row r="3663" customFormat="false" ht="15" hidden="false" customHeight="false" outlineLevel="0" collapsed="false">
      <c r="A3663" s="0" t="s">
        <v>324</v>
      </c>
      <c r="B3663" s="0" t="n">
        <f aca="false">VALUE(LEFT(A3663,4))</f>
        <v>2024</v>
      </c>
      <c r="C3663" s="0" t="str">
        <f aca="false">"FY"&amp;IF(VALUE(MID(A3663,6,2))&gt;=4,VALUE(LEFT(A3663,4)),VALUE(LEFT(A3663,4))-1)&amp;"-"&amp;TEXT(MOD(IF(VALUE(MID(A3663,6,2))&gt;=4,VALUE(LEFT(A3663,4)),VALUE(LEFT(A3663,4))-1)+1,100),"00")</f>
        <v>FY2023-24</v>
      </c>
      <c r="D3663" s="0" t="s">
        <v>403</v>
      </c>
      <c r="E3663" s="0" t="s">
        <v>403</v>
      </c>
      <c r="F3663" s="0" t="str">
        <f aca="false">INDEX(Mapping!$B$2:$B$465,MATCH(E3663,Mapping!$A$2:$A$465,0))</f>
        <v>RENEW_SAAYAN</v>
      </c>
      <c r="G3663" s="0" t="str">
        <f aca="false">INDEX(Mapping!$C$2:$C$465,MATCH(E3663,Mapping!$A$2:$A$465,0))</f>
        <v>RENEW POWER (ALL SPVs)</v>
      </c>
      <c r="H3663" s="2" t="n">
        <v>11.27</v>
      </c>
      <c r="I3663" s="3" t="n">
        <v>0.24</v>
      </c>
    </row>
    <row r="3664" customFormat="false" ht="15" hidden="false" customHeight="false" outlineLevel="0" collapsed="false">
      <c r="A3664" s="0" t="s">
        <v>324</v>
      </c>
      <c r="B3664" s="0" t="n">
        <f aca="false">VALUE(LEFT(A3664,4))</f>
        <v>2024</v>
      </c>
      <c r="C3664" s="0" t="str">
        <f aca="false">"FY"&amp;IF(VALUE(MID(A3664,6,2))&gt;=4,VALUE(LEFT(A3664,4)),VALUE(LEFT(A3664,4))-1)&amp;"-"&amp;TEXT(MOD(IF(VALUE(MID(A3664,6,2))&gt;=4,VALUE(LEFT(A3664,4)),VALUE(LEFT(A3664,4))-1)+1,100),"00")</f>
        <v>FY2023-24</v>
      </c>
      <c r="D3664" s="0" t="s">
        <v>155</v>
      </c>
      <c r="E3664" s="0" t="s">
        <v>155</v>
      </c>
      <c r="F3664" s="0" t="str">
        <f aca="false">INDEX(Mapping!$B$2:$B$465,MATCH(E3664,Mapping!$A$2:$A$465,0))</f>
        <v>SKS POWER</v>
      </c>
      <c r="G3664" s="0" t="str">
        <f aca="false">INDEX(Mapping!$C$2:$C$465,MATCH(E3664,Mapping!$A$2:$A$465,0))</f>
        <v>SKS POWER</v>
      </c>
      <c r="H3664" s="2" t="n">
        <v>11.2</v>
      </c>
      <c r="I3664" s="3" t="n">
        <v>0.24</v>
      </c>
    </row>
    <row r="3665" customFormat="false" ht="15" hidden="false" customHeight="false" outlineLevel="0" collapsed="false">
      <c r="A3665" s="0" t="s">
        <v>324</v>
      </c>
      <c r="B3665" s="0" t="n">
        <f aca="false">VALUE(LEFT(A3665,4))</f>
        <v>2024</v>
      </c>
      <c r="C3665" s="0" t="str">
        <f aca="false">"FY"&amp;IF(VALUE(MID(A3665,6,2))&gt;=4,VALUE(LEFT(A3665,4)),VALUE(LEFT(A3665,4))-1)&amp;"-"&amp;TEXT(MOD(IF(VALUE(MID(A3665,6,2))&gt;=4,VALUE(LEFT(A3665,4)),VALUE(LEFT(A3665,4))-1)+1,100),"00")</f>
        <v>FY2023-24</v>
      </c>
      <c r="D3665" s="0" t="s">
        <v>309</v>
      </c>
      <c r="E3665" s="0" t="s">
        <v>309</v>
      </c>
      <c r="F3665" s="0" t="str">
        <f aca="false">INDEX(Mapping!$B$2:$B$465,MATCH(E3665,Mapping!$A$2:$A$465,0))</f>
        <v>SIMHAPURI ENERGY</v>
      </c>
      <c r="G3665" s="0" t="str">
        <f aca="false">INDEX(Mapping!$C$2:$C$465,MATCH(E3665,Mapping!$A$2:$A$465,0))</f>
        <v>SIMHAPURI ENERGY</v>
      </c>
      <c r="H3665" s="2" t="n">
        <v>10.88</v>
      </c>
      <c r="I3665" s="3" t="n">
        <v>0.23</v>
      </c>
    </row>
    <row r="3666" customFormat="false" ht="15" hidden="false" customHeight="false" outlineLevel="0" collapsed="false">
      <c r="A3666" s="0" t="s">
        <v>324</v>
      </c>
      <c r="B3666" s="0" t="n">
        <f aca="false">VALUE(LEFT(A3666,4))</f>
        <v>2024</v>
      </c>
      <c r="C3666" s="0" t="str">
        <f aca="false">"FY"&amp;IF(VALUE(MID(A3666,6,2))&gt;=4,VALUE(LEFT(A3666,4)),VALUE(LEFT(A3666,4))-1)&amp;"-"&amp;TEXT(MOD(IF(VALUE(MID(A3666,6,2))&gt;=4,VALUE(LEFT(A3666,4)),VALUE(LEFT(A3666,4))-1)+1,100),"00")</f>
        <v>FY2023-24</v>
      </c>
      <c r="D3666" s="0" t="s">
        <v>165</v>
      </c>
      <c r="E3666" s="0" t="s">
        <v>165</v>
      </c>
      <c r="F3666" s="0" t="str">
        <f aca="false">INDEX(Mapping!$B$2:$B$465,MATCH(E3666,Mapping!$A$2:$A$465,0))</f>
        <v>DGEN MEGA POWER</v>
      </c>
      <c r="G3666" s="0" t="str">
        <f aca="false">INDEX(Mapping!$C$2:$C$465,MATCH(E3666,Mapping!$A$2:$A$465,0))</f>
        <v>DGEN MEGA POWER</v>
      </c>
      <c r="H3666" s="2" t="n">
        <v>10.32</v>
      </c>
      <c r="I3666" s="3" t="n">
        <v>0.22</v>
      </c>
    </row>
    <row r="3667" customFormat="false" ht="15" hidden="false" customHeight="false" outlineLevel="0" collapsed="false">
      <c r="A3667" s="0" t="s">
        <v>324</v>
      </c>
      <c r="B3667" s="0" t="n">
        <f aca="false">VALUE(LEFT(A3667,4))</f>
        <v>2024</v>
      </c>
      <c r="C3667" s="0" t="str">
        <f aca="false">"FY"&amp;IF(VALUE(MID(A3667,6,2))&gt;=4,VALUE(LEFT(A3667,4)),VALUE(LEFT(A3667,4))-1)&amp;"-"&amp;TEXT(MOD(IF(VALUE(MID(A3667,6,2))&gt;=4,VALUE(LEFT(A3667,4)),VALUE(LEFT(A3667,4))-1)+1,100),"00")</f>
        <v>FY2023-24</v>
      </c>
      <c r="D3667" s="0" t="s">
        <v>128</v>
      </c>
      <c r="E3667" s="0" t="s">
        <v>128</v>
      </c>
      <c r="F3667" s="0" t="str">
        <f aca="false">INDEX(Mapping!$B$2:$B$465,MATCH(E3667,Mapping!$A$2:$A$465,0))</f>
        <v>AD HYDRO POWER</v>
      </c>
      <c r="G3667" s="0" t="str">
        <f aca="false">INDEX(Mapping!$C$2:$C$465,MATCH(E3667,Mapping!$A$2:$A$465,0))</f>
        <v>AD HYDRO POWER</v>
      </c>
      <c r="H3667" s="2" t="n">
        <v>10.19</v>
      </c>
      <c r="I3667" s="3" t="n">
        <v>0.21</v>
      </c>
    </row>
    <row r="3668" customFormat="false" ht="15" hidden="false" customHeight="false" outlineLevel="0" collapsed="false">
      <c r="A3668" s="0" t="s">
        <v>324</v>
      </c>
      <c r="B3668" s="0" t="n">
        <f aca="false">VALUE(LEFT(A3668,4))</f>
        <v>2024</v>
      </c>
      <c r="C3668" s="0" t="str">
        <f aca="false">"FY"&amp;IF(VALUE(MID(A3668,6,2))&gt;=4,VALUE(LEFT(A3668,4)),VALUE(LEFT(A3668,4))-1)&amp;"-"&amp;TEXT(MOD(IF(VALUE(MID(A3668,6,2))&gt;=4,VALUE(LEFT(A3668,4)),VALUE(LEFT(A3668,4))-1)+1,100),"00")</f>
        <v>FY2023-24</v>
      </c>
      <c r="D3668" s="0" t="s">
        <v>454</v>
      </c>
      <c r="E3668" s="0" t="s">
        <v>454</v>
      </c>
      <c r="F3668" s="0" t="str">
        <f aca="false">INDEX(Mapping!$B$2:$B$465,MATCH(E3668,Mapping!$A$2:$A$465,0))</f>
        <v>RENEW_SVIHAAN</v>
      </c>
      <c r="G3668" s="0" t="str">
        <f aca="false">INDEX(Mapping!$C$2:$C$465,MATCH(E3668,Mapping!$A$2:$A$465,0))</f>
        <v>RENEW POWER (ALL SPVs)</v>
      </c>
      <c r="H3668" s="2" t="n">
        <v>8.95</v>
      </c>
      <c r="I3668" s="3" t="n">
        <v>0.19</v>
      </c>
    </row>
    <row r="3669" customFormat="false" ht="15" hidden="false" customHeight="false" outlineLevel="0" collapsed="false">
      <c r="A3669" s="0" t="s">
        <v>324</v>
      </c>
      <c r="B3669" s="0" t="n">
        <f aca="false">VALUE(LEFT(A3669,4))</f>
        <v>2024</v>
      </c>
      <c r="C3669" s="0" t="str">
        <f aca="false">"FY"&amp;IF(VALUE(MID(A3669,6,2))&gt;=4,VALUE(LEFT(A3669,4)),VALUE(LEFT(A3669,4))-1)&amp;"-"&amp;TEXT(MOD(IF(VALUE(MID(A3669,6,2))&gt;=4,VALUE(LEFT(A3669,4)),VALUE(LEFT(A3669,4))-1)+1,100),"00")</f>
        <v>FY2023-24</v>
      </c>
      <c r="D3669" s="0" t="s">
        <v>438</v>
      </c>
      <c r="E3669" s="0" t="s">
        <v>438</v>
      </c>
      <c r="F3669" s="0" t="str">
        <f aca="false">INDEX(Mapping!$B$2:$B$465,MATCH(E3669,Mapping!$A$2:$A$465,0))</f>
        <v>GRIAN</v>
      </c>
      <c r="G3669" s="0" t="str">
        <f aca="false">INDEX(Mapping!$C$2:$C$465,MATCH(E3669,Mapping!$A$2:$A$465,0))</f>
        <v>GRIAN</v>
      </c>
      <c r="H3669" s="2" t="n">
        <v>6.63</v>
      </c>
      <c r="I3669" s="3" t="n">
        <v>0.14</v>
      </c>
    </row>
    <row r="3670" customFormat="false" ht="15" hidden="false" customHeight="false" outlineLevel="0" collapsed="false">
      <c r="A3670" s="0" t="s">
        <v>324</v>
      </c>
      <c r="B3670" s="0" t="n">
        <f aca="false">VALUE(LEFT(A3670,4))</f>
        <v>2024</v>
      </c>
      <c r="C3670" s="0" t="str">
        <f aca="false">"FY"&amp;IF(VALUE(MID(A3670,6,2))&gt;=4,VALUE(LEFT(A3670,4)),VALUE(LEFT(A3670,4))-1)&amp;"-"&amp;TEXT(MOD(IF(VALUE(MID(A3670,6,2))&gt;=4,VALUE(LEFT(A3670,4)),VALUE(LEFT(A3670,4))-1)+1,100),"00")</f>
        <v>FY2023-24</v>
      </c>
      <c r="D3670" s="0" t="s">
        <v>143</v>
      </c>
      <c r="E3670" s="0" t="s">
        <v>143</v>
      </c>
      <c r="F3670" s="0" t="str">
        <f aca="false">INDEX(Mapping!$B$2:$B$465,MATCH(E3670,Mapping!$A$2:$A$465,0))</f>
        <v>MARUTI CLEAN COAL &amp; POWER</v>
      </c>
      <c r="G3670" s="0" t="str">
        <f aca="false">INDEX(Mapping!$C$2:$C$465,MATCH(E3670,Mapping!$A$2:$A$465,0))</f>
        <v>MARUTI CLEAN COAL &amp; POWER</v>
      </c>
      <c r="H3670" s="2" t="n">
        <v>5.18</v>
      </c>
      <c r="I3670" s="3" t="n">
        <v>0.11</v>
      </c>
    </row>
    <row r="3671" customFormat="false" ht="15" hidden="false" customHeight="false" outlineLevel="0" collapsed="false">
      <c r="A3671" s="0" t="s">
        <v>324</v>
      </c>
      <c r="B3671" s="0" t="n">
        <f aca="false">VALUE(LEFT(A3671,4))</f>
        <v>2024</v>
      </c>
      <c r="C3671" s="0" t="str">
        <f aca="false">"FY"&amp;IF(VALUE(MID(A3671,6,2))&gt;=4,VALUE(LEFT(A3671,4)),VALUE(LEFT(A3671,4))-1)&amp;"-"&amp;TEXT(MOD(IF(VALUE(MID(A3671,6,2))&gt;=4,VALUE(LEFT(A3671,4)),VALUE(LEFT(A3671,4))-1)+1,100),"00")</f>
        <v>FY2023-24</v>
      </c>
      <c r="D3671" s="0" t="s">
        <v>420</v>
      </c>
      <c r="E3671" s="0" t="s">
        <v>420</v>
      </c>
      <c r="F3671" s="0" t="str">
        <f aca="false">INDEX(Mapping!$B$2:$B$465,MATCH(E3671,Mapping!$A$2:$A$465,0))</f>
        <v>RENERGY5_WIND</v>
      </c>
      <c r="G3671" s="0" t="str">
        <f aca="false">INDEX(Mapping!$C$2:$C$465,MATCH(E3671,Mapping!$A$2:$A$465,0))</f>
        <v>RENERGY5_WIND</v>
      </c>
      <c r="H3671" s="2" t="n">
        <v>4.81</v>
      </c>
      <c r="I3671" s="3" t="n">
        <v>0.1</v>
      </c>
    </row>
    <row r="3672" customFormat="false" ht="15" hidden="false" customHeight="false" outlineLevel="0" collapsed="false">
      <c r="A3672" s="0" t="s">
        <v>324</v>
      </c>
      <c r="B3672" s="0" t="n">
        <f aca="false">VALUE(LEFT(A3672,4))</f>
        <v>2024</v>
      </c>
      <c r="C3672" s="0" t="str">
        <f aca="false">"FY"&amp;IF(VALUE(MID(A3672,6,2))&gt;=4,VALUE(LEFT(A3672,4)),VALUE(LEFT(A3672,4))-1)&amp;"-"&amp;TEXT(MOD(IF(VALUE(MID(A3672,6,2))&gt;=4,VALUE(LEFT(A3672,4)),VALUE(LEFT(A3672,4))-1)+1,100),"00")</f>
        <v>FY2023-24</v>
      </c>
      <c r="D3672" s="0" t="s">
        <v>142</v>
      </c>
      <c r="E3672" s="0" t="s">
        <v>142</v>
      </c>
      <c r="F3672" s="0" t="str">
        <f aca="false">INDEX(Mapping!$B$2:$B$465,MATCH(E3672,Mapping!$A$2:$A$465,0))</f>
        <v>SAINJ HEP</v>
      </c>
      <c r="G3672" s="0" t="str">
        <f aca="false">INDEX(Mapping!$C$2:$C$465,MATCH(E3672,Mapping!$A$2:$A$465,0))</f>
        <v>SAINJ HEP</v>
      </c>
      <c r="H3672" s="2" t="n">
        <v>4.76</v>
      </c>
      <c r="I3672" s="3" t="n">
        <v>0.1</v>
      </c>
    </row>
    <row r="3673" customFormat="false" ht="15" hidden="false" customHeight="false" outlineLevel="0" collapsed="false">
      <c r="A3673" s="0" t="s">
        <v>324</v>
      </c>
      <c r="B3673" s="0" t="n">
        <f aca="false">VALUE(LEFT(A3673,4))</f>
        <v>2024</v>
      </c>
      <c r="C3673" s="0" t="str">
        <f aca="false">"FY"&amp;IF(VALUE(MID(A3673,6,2))&gt;=4,VALUE(LEFT(A3673,4)),VALUE(LEFT(A3673,4))-1)&amp;"-"&amp;TEXT(MOD(IF(VALUE(MID(A3673,6,2))&gt;=4,VALUE(LEFT(A3673,4)),VALUE(LEFT(A3673,4))-1)+1,100),"00")</f>
        <v>FY2023-24</v>
      </c>
      <c r="D3673" s="0" t="s">
        <v>272</v>
      </c>
      <c r="E3673" s="0" t="s">
        <v>272</v>
      </c>
      <c r="F3673" s="0" t="str">
        <f aca="false">INDEX(Mapping!$B$2:$B$465,MATCH(E3673,Mapping!$A$2:$A$465,0))</f>
        <v>BALCO</v>
      </c>
      <c r="G3673" s="0" t="str">
        <f aca="false">INDEX(Mapping!$C$2:$C$465,MATCH(E3673,Mapping!$A$2:$A$465,0))</f>
        <v>BALCO</v>
      </c>
      <c r="H3673" s="2" t="n">
        <v>4.55</v>
      </c>
      <c r="I3673" s="3" t="n">
        <v>0.1</v>
      </c>
    </row>
    <row r="3674" customFormat="false" ht="15" hidden="false" customHeight="false" outlineLevel="0" collapsed="false">
      <c r="A3674" s="0" t="s">
        <v>324</v>
      </c>
      <c r="B3674" s="0" t="n">
        <f aca="false">VALUE(LEFT(A3674,4))</f>
        <v>2024</v>
      </c>
      <c r="C3674" s="0" t="str">
        <f aca="false">"FY"&amp;IF(VALUE(MID(A3674,6,2))&gt;=4,VALUE(LEFT(A3674,4)),VALUE(LEFT(A3674,4))-1)&amp;"-"&amp;TEXT(MOD(IF(VALUE(MID(A3674,6,2))&gt;=4,VALUE(LEFT(A3674,4)),VALUE(LEFT(A3674,4))-1)+1,100),"00")</f>
        <v>FY2023-24</v>
      </c>
      <c r="D3674" s="0" t="s">
        <v>323</v>
      </c>
      <c r="E3674" s="0" t="s">
        <v>323</v>
      </c>
      <c r="F3674" s="0" t="str">
        <f aca="false">INDEX(Mapping!$B$2:$B$465,MATCH(E3674,Mapping!$A$2:$A$465,0))</f>
        <v>ADEPT RENEWABLE TECHNOLOGIES</v>
      </c>
      <c r="G3674" s="0" t="str">
        <f aca="false">INDEX(Mapping!$C$2:$C$465,MATCH(E3674,Mapping!$A$2:$A$465,0))</f>
        <v>ADEPT RENEWABLE TECHNOLOGIES</v>
      </c>
      <c r="H3674" s="2" t="n">
        <v>4.16</v>
      </c>
      <c r="I3674" s="3" t="n">
        <v>0.09</v>
      </c>
    </row>
    <row r="3675" customFormat="false" ht="15" hidden="false" customHeight="false" outlineLevel="0" collapsed="false">
      <c r="A3675" s="0" t="s">
        <v>324</v>
      </c>
      <c r="B3675" s="0" t="n">
        <f aca="false">VALUE(LEFT(A3675,4))</f>
        <v>2024</v>
      </c>
      <c r="C3675" s="0" t="str">
        <f aca="false">"FY"&amp;IF(VALUE(MID(A3675,6,2))&gt;=4,VALUE(LEFT(A3675,4)),VALUE(LEFT(A3675,4))-1)&amp;"-"&amp;TEXT(MOD(IF(VALUE(MID(A3675,6,2))&gt;=4,VALUE(LEFT(A3675,4)),VALUE(LEFT(A3675,4))-1)+1,100),"00")</f>
        <v>FY2023-24</v>
      </c>
      <c r="D3675" s="0" t="s">
        <v>319</v>
      </c>
      <c r="E3675" s="0" t="s">
        <v>319</v>
      </c>
      <c r="F3675" s="0" t="str">
        <f aca="false">INDEX(Mapping!$B$2:$B$465,MATCH(E3675,Mapping!$A$2:$A$465,0))</f>
        <v>SORANG HEP</v>
      </c>
      <c r="G3675" s="0" t="str">
        <f aca="false">INDEX(Mapping!$C$2:$C$465,MATCH(E3675,Mapping!$A$2:$A$465,0))</f>
        <v>SORANG HEP</v>
      </c>
      <c r="H3675" s="2" t="n">
        <v>4.14</v>
      </c>
      <c r="I3675" s="3" t="n">
        <v>0.09</v>
      </c>
    </row>
    <row r="3676" customFormat="false" ht="15" hidden="false" customHeight="false" outlineLevel="0" collapsed="false">
      <c r="A3676" s="0" t="s">
        <v>324</v>
      </c>
      <c r="B3676" s="0" t="n">
        <f aca="false">VALUE(LEFT(A3676,4))</f>
        <v>2024</v>
      </c>
      <c r="C3676" s="0" t="str">
        <f aca="false">"FY"&amp;IF(VALUE(MID(A3676,6,2))&gt;=4,VALUE(LEFT(A3676,4)),VALUE(LEFT(A3676,4))-1)&amp;"-"&amp;TEXT(MOD(IF(VALUE(MID(A3676,6,2))&gt;=4,VALUE(LEFT(A3676,4)),VALUE(LEFT(A3676,4))-1)+1,100),"00")</f>
        <v>FY2023-24</v>
      </c>
      <c r="D3676" s="0" t="s">
        <v>649</v>
      </c>
      <c r="E3676" s="0" t="s">
        <v>368</v>
      </c>
      <c r="F3676" s="0" t="str">
        <f aca="false">INDEX(Mapping!$B$2:$B$465,MATCH(E3676,Mapping!$A$2:$A$465,0))</f>
        <v>OSTRO HIRIYUR</v>
      </c>
      <c r="G3676" s="0" t="str">
        <f aca="false">INDEX(Mapping!$C$2:$C$465,MATCH(E3676,Mapping!$A$2:$A$465,0))</f>
        <v>OSTRO HIRIYUR</v>
      </c>
      <c r="H3676" s="2" t="n">
        <v>4.12</v>
      </c>
      <c r="I3676" s="3" t="n">
        <v>0.09</v>
      </c>
    </row>
    <row r="3677" customFormat="false" ht="15" hidden="false" customHeight="false" outlineLevel="0" collapsed="false">
      <c r="A3677" s="0" t="s">
        <v>324</v>
      </c>
      <c r="B3677" s="0" t="n">
        <f aca="false">VALUE(LEFT(A3677,4))</f>
        <v>2024</v>
      </c>
      <c r="C3677" s="0" t="str">
        <f aca="false">"FY"&amp;IF(VALUE(MID(A3677,6,2))&gt;=4,VALUE(LEFT(A3677,4)),VALUE(LEFT(A3677,4))-1)&amp;"-"&amp;TEXT(MOD(IF(VALUE(MID(A3677,6,2))&gt;=4,VALUE(LEFT(A3677,4)),VALUE(LEFT(A3677,4))-1)+1,100),"00")</f>
        <v>FY2023-24</v>
      </c>
      <c r="D3677" s="0" t="s">
        <v>253</v>
      </c>
      <c r="E3677" s="0" t="s">
        <v>253</v>
      </c>
      <c r="F3677" s="0" t="str">
        <f aca="false">INDEX(Mapping!$B$2:$B$465,MATCH(E3677,Mapping!$A$2:$A$465,0))</f>
        <v>NAGALAND</v>
      </c>
      <c r="G3677" s="0" t="str">
        <f aca="false">INDEX(Mapping!$C$2:$C$465,MATCH(E3677,Mapping!$A$2:$A$465,0))</f>
        <v>NAGALAND</v>
      </c>
      <c r="H3677" s="2" t="n">
        <v>3.93</v>
      </c>
      <c r="I3677" s="3" t="n">
        <v>0.08</v>
      </c>
    </row>
    <row r="3678" customFormat="false" ht="15" hidden="false" customHeight="false" outlineLevel="0" collapsed="false">
      <c r="A3678" s="0" t="s">
        <v>324</v>
      </c>
      <c r="B3678" s="0" t="n">
        <f aca="false">VALUE(LEFT(A3678,4))</f>
        <v>2024</v>
      </c>
      <c r="C3678" s="0" t="str">
        <f aca="false">"FY"&amp;IF(VALUE(MID(A3678,6,2))&gt;=4,VALUE(LEFT(A3678,4)),VALUE(LEFT(A3678,4))-1)&amp;"-"&amp;TEXT(MOD(IF(VALUE(MID(A3678,6,2))&gt;=4,VALUE(LEFT(A3678,4)),VALUE(LEFT(A3678,4))-1)+1,100),"00")</f>
        <v>FY2023-24</v>
      </c>
      <c r="D3678" s="0" t="s">
        <v>495</v>
      </c>
      <c r="E3678" s="0" t="s">
        <v>495</v>
      </c>
      <c r="F3678" s="0" t="str">
        <f aca="false">INDEX(Mapping!$B$2:$B$465,MATCH(E3678,Mapping!$A$2:$A$465,0))</f>
        <v>RENEW_ROSHNI</v>
      </c>
      <c r="G3678" s="0" t="str">
        <f aca="false">INDEX(Mapping!$C$2:$C$465,MATCH(E3678,Mapping!$A$2:$A$465,0))</f>
        <v>RENEW POWER (ALL SPVs)</v>
      </c>
      <c r="H3678" s="2" t="n">
        <v>3.09</v>
      </c>
      <c r="I3678" s="3" t="n">
        <v>0.07</v>
      </c>
    </row>
    <row r="3679" customFormat="false" ht="15" hidden="false" customHeight="false" outlineLevel="0" collapsed="false">
      <c r="A3679" s="0" t="s">
        <v>324</v>
      </c>
      <c r="B3679" s="0" t="n">
        <f aca="false">VALUE(LEFT(A3679,4))</f>
        <v>2024</v>
      </c>
      <c r="C3679" s="0" t="str">
        <f aca="false">"FY"&amp;IF(VALUE(MID(A3679,6,2))&gt;=4,VALUE(LEFT(A3679,4)),VALUE(LEFT(A3679,4))-1)&amp;"-"&amp;TEXT(MOD(IF(VALUE(MID(A3679,6,2))&gt;=4,VALUE(LEFT(A3679,4)),VALUE(LEFT(A3679,4))-1)+1,100),"00")</f>
        <v>FY2023-24</v>
      </c>
      <c r="D3679" s="0" t="s">
        <v>54</v>
      </c>
      <c r="E3679" s="0" t="s">
        <v>54</v>
      </c>
      <c r="F3679" s="0" t="str">
        <f aca="false">INDEX(Mapping!$B$2:$B$465,MATCH(E3679,Mapping!$A$2:$A$465,0))</f>
        <v>JAMMU &amp; KASHMIR</v>
      </c>
      <c r="G3679" s="0" t="str">
        <f aca="false">INDEX(Mapping!$C$2:$C$465,MATCH(E3679,Mapping!$A$2:$A$465,0))</f>
        <v>JAMMU &amp; KASHMIR</v>
      </c>
      <c r="H3679" s="2" t="n">
        <v>2.87</v>
      </c>
      <c r="I3679" s="3" t="n">
        <v>0.06</v>
      </c>
    </row>
    <row r="3680" customFormat="false" ht="15" hidden="false" customHeight="false" outlineLevel="0" collapsed="false">
      <c r="A3680" s="0" t="s">
        <v>324</v>
      </c>
      <c r="B3680" s="0" t="n">
        <f aca="false">VALUE(LEFT(A3680,4))</f>
        <v>2024</v>
      </c>
      <c r="C3680" s="0" t="str">
        <f aca="false">"FY"&amp;IF(VALUE(MID(A3680,6,2))&gt;=4,VALUE(LEFT(A3680,4)),VALUE(LEFT(A3680,4))-1)&amp;"-"&amp;TEXT(MOD(IF(VALUE(MID(A3680,6,2))&gt;=4,VALUE(LEFT(A3680,4)),VALUE(LEFT(A3680,4))-1)+1,100),"00")</f>
        <v>FY2023-24</v>
      </c>
      <c r="D3680" s="0" t="s">
        <v>121</v>
      </c>
      <c r="E3680" s="0" t="s">
        <v>121</v>
      </c>
      <c r="F3680" s="0" t="str">
        <f aca="false">INDEX(Mapping!$B$2:$B$465,MATCH(E3680,Mapping!$A$2:$A$465,0))</f>
        <v>MEGHALAYA</v>
      </c>
      <c r="G3680" s="0" t="str">
        <f aca="false">INDEX(Mapping!$C$2:$C$465,MATCH(E3680,Mapping!$A$2:$A$465,0))</f>
        <v>MEGHALAYA</v>
      </c>
      <c r="H3680" s="2" t="n">
        <v>2.35</v>
      </c>
      <c r="I3680" s="3" t="n">
        <v>0.05</v>
      </c>
    </row>
    <row r="3681" customFormat="false" ht="15" hidden="false" customHeight="false" outlineLevel="0" collapsed="false">
      <c r="A3681" s="0" t="s">
        <v>324</v>
      </c>
      <c r="B3681" s="0" t="n">
        <f aca="false">VALUE(LEFT(A3681,4))</f>
        <v>2024</v>
      </c>
      <c r="C3681" s="0" t="str">
        <f aca="false">"FY"&amp;IF(VALUE(MID(A3681,6,2))&gt;=4,VALUE(LEFT(A3681,4)),VALUE(LEFT(A3681,4))-1)&amp;"-"&amp;TEXT(MOD(IF(VALUE(MID(A3681,6,2))&gt;=4,VALUE(LEFT(A3681,4)),VALUE(LEFT(A3681,4))-1)+1,100),"00")</f>
        <v>FY2023-24</v>
      </c>
      <c r="D3681" s="0" t="s">
        <v>382</v>
      </c>
      <c r="E3681" s="0" t="s">
        <v>382</v>
      </c>
      <c r="F3681" s="0" t="str">
        <f aca="false">INDEX(Mapping!$B$2:$B$465,MATCH(E3681,Mapping!$A$2:$A$465,0))</f>
        <v>TRN ENERGY</v>
      </c>
      <c r="G3681" s="0" t="str">
        <f aca="false">INDEX(Mapping!$C$2:$C$465,MATCH(E3681,Mapping!$A$2:$A$465,0))</f>
        <v>TRN ENERGY</v>
      </c>
      <c r="H3681" s="2" t="n">
        <v>2.35</v>
      </c>
      <c r="I3681" s="3" t="n">
        <v>0.05</v>
      </c>
    </row>
    <row r="3682" customFormat="false" ht="15" hidden="false" customHeight="false" outlineLevel="0" collapsed="false">
      <c r="A3682" s="0" t="s">
        <v>324</v>
      </c>
      <c r="B3682" s="0" t="n">
        <f aca="false">VALUE(LEFT(A3682,4))</f>
        <v>2024</v>
      </c>
      <c r="C3682" s="0" t="str">
        <f aca="false">"FY"&amp;IF(VALUE(MID(A3682,6,2))&gt;=4,VALUE(LEFT(A3682,4)),VALUE(LEFT(A3682,4))-1)&amp;"-"&amp;TEXT(MOD(IF(VALUE(MID(A3682,6,2))&gt;=4,VALUE(LEFT(A3682,4)),VALUE(LEFT(A3682,4))-1)+1,100),"00")</f>
        <v>FY2023-24</v>
      </c>
      <c r="D3682" s="0" t="s">
        <v>211</v>
      </c>
      <c r="E3682" s="0" t="s">
        <v>211</v>
      </c>
      <c r="F3682" s="0" t="str">
        <f aca="false">INDEX(Mapping!$B$2:$B$465,MATCH(E3682,Mapping!$A$2:$A$465,0))</f>
        <v>SINGOLI BHATWARI HEP</v>
      </c>
      <c r="G3682" s="0" t="str">
        <f aca="false">INDEX(Mapping!$C$2:$C$465,MATCH(E3682,Mapping!$A$2:$A$465,0))</f>
        <v>SINGOLI BHATWARI HEP</v>
      </c>
      <c r="H3682" s="2" t="n">
        <v>2.11</v>
      </c>
      <c r="I3682" s="3" t="n">
        <v>0.04</v>
      </c>
    </row>
    <row r="3683" customFormat="false" ht="15" hidden="false" customHeight="false" outlineLevel="0" collapsed="false">
      <c r="A3683" s="0" t="s">
        <v>324</v>
      </c>
      <c r="B3683" s="0" t="n">
        <f aca="false">VALUE(LEFT(A3683,4))</f>
        <v>2024</v>
      </c>
      <c r="C3683" s="0" t="str">
        <f aca="false">"FY"&amp;IF(VALUE(MID(A3683,6,2))&gt;=4,VALUE(LEFT(A3683,4)),VALUE(LEFT(A3683,4))-1)&amp;"-"&amp;TEXT(MOD(IF(VALUE(MID(A3683,6,2))&gt;=4,VALUE(LEFT(A3683,4)),VALUE(LEFT(A3683,4))-1)+1,100),"00")</f>
        <v>FY2023-24</v>
      </c>
      <c r="D3683" s="0" t="s">
        <v>71</v>
      </c>
      <c r="E3683" s="0" t="s">
        <v>71</v>
      </c>
      <c r="F3683" s="0" t="str">
        <f aca="false">INDEX(Mapping!$B$2:$B$465,MATCH(E3683,Mapping!$A$2:$A$465,0))</f>
        <v>KERALA</v>
      </c>
      <c r="G3683" s="0" t="str">
        <f aca="false">INDEX(Mapping!$C$2:$C$465,MATCH(E3683,Mapping!$A$2:$A$465,0))</f>
        <v>KERALA</v>
      </c>
      <c r="H3683" s="2" t="n">
        <v>2.09</v>
      </c>
      <c r="I3683" s="3" t="n">
        <v>0.04</v>
      </c>
    </row>
    <row r="3684" customFormat="false" ht="15" hidden="false" customHeight="false" outlineLevel="0" collapsed="false">
      <c r="A3684" s="0" t="s">
        <v>324</v>
      </c>
      <c r="B3684" s="0" t="n">
        <f aca="false">VALUE(LEFT(A3684,4))</f>
        <v>2024</v>
      </c>
      <c r="C3684" s="0" t="str">
        <f aca="false">"FY"&amp;IF(VALUE(MID(A3684,6,2))&gt;=4,VALUE(LEFT(A3684,4)),VALUE(LEFT(A3684,4))-1)&amp;"-"&amp;TEXT(MOD(IF(VALUE(MID(A3684,6,2))&gt;=4,VALUE(LEFT(A3684,4)),VALUE(LEFT(A3684,4))-1)+1,100),"00")</f>
        <v>FY2023-24</v>
      </c>
      <c r="D3684" s="0" t="s">
        <v>252</v>
      </c>
      <c r="E3684" s="0" t="s">
        <v>252</v>
      </c>
      <c r="F3684" s="0" t="str">
        <f aca="false">INDEX(Mapping!$B$2:$B$465,MATCH(E3684,Mapping!$A$2:$A$465,0))</f>
        <v>NTPC STATIONS</v>
      </c>
      <c r="G3684" s="0" t="str">
        <f aca="false">INDEX(Mapping!$C$2:$C$465,MATCH(E3684,Mapping!$A$2:$A$465,0))</f>
        <v>NTPC GROUP</v>
      </c>
      <c r="H3684" s="2" t="n">
        <v>1.75</v>
      </c>
      <c r="I3684" s="3" t="n">
        <v>0.04</v>
      </c>
    </row>
    <row r="3685" customFormat="false" ht="15" hidden="false" customHeight="false" outlineLevel="0" collapsed="false">
      <c r="A3685" s="0" t="s">
        <v>324</v>
      </c>
      <c r="B3685" s="0" t="n">
        <f aca="false">VALUE(LEFT(A3685,4))</f>
        <v>2024</v>
      </c>
      <c r="C3685" s="0" t="str">
        <f aca="false">"FY"&amp;IF(VALUE(MID(A3685,6,2))&gt;=4,VALUE(LEFT(A3685,4)),VALUE(LEFT(A3685,4))-1)&amp;"-"&amp;TEXT(MOD(IF(VALUE(MID(A3685,6,2))&gt;=4,VALUE(LEFT(A3685,4)),VALUE(LEFT(A3685,4))-1)+1,100),"00")</f>
        <v>FY2023-24</v>
      </c>
      <c r="D3685" s="0" t="s">
        <v>349</v>
      </c>
      <c r="E3685" s="0" t="s">
        <v>349</v>
      </c>
      <c r="F3685" s="0" t="str">
        <f aca="false">INDEX(Mapping!$B$2:$B$465,MATCH(E3685,Mapping!$A$2:$A$465,0))</f>
        <v>RENEW_SOJAS</v>
      </c>
      <c r="G3685" s="0" t="str">
        <f aca="false">INDEX(Mapping!$C$2:$C$465,MATCH(E3685,Mapping!$A$2:$A$465,0))</f>
        <v>RENEW POWER (ALL SPVs)</v>
      </c>
      <c r="H3685" s="2" t="n">
        <v>1.65</v>
      </c>
      <c r="I3685" s="3" t="n">
        <v>0.03</v>
      </c>
    </row>
    <row r="3686" customFormat="false" ht="15" hidden="false" customHeight="false" outlineLevel="0" collapsed="false">
      <c r="A3686" s="0" t="s">
        <v>324</v>
      </c>
      <c r="B3686" s="0" t="n">
        <f aca="false">VALUE(LEFT(A3686,4))</f>
        <v>2024</v>
      </c>
      <c r="C3686" s="0" t="str">
        <f aca="false">"FY"&amp;IF(VALUE(MID(A3686,6,2))&gt;=4,VALUE(LEFT(A3686,4)),VALUE(LEFT(A3686,4))-1)&amp;"-"&amp;TEXT(MOD(IF(VALUE(MID(A3686,6,2))&gt;=4,VALUE(LEFT(A3686,4)),VALUE(LEFT(A3686,4))-1)+1,100),"00")</f>
        <v>FY2023-24</v>
      </c>
      <c r="D3686" s="0" t="s">
        <v>291</v>
      </c>
      <c r="E3686" s="0" t="s">
        <v>291</v>
      </c>
      <c r="F3686" s="0" t="str">
        <f aca="false">INDEX(Mapping!$B$2:$B$465,MATCH(E3686,Mapping!$A$2:$A$465,0))</f>
        <v>MANIPUR</v>
      </c>
      <c r="G3686" s="0" t="str">
        <f aca="false">INDEX(Mapping!$C$2:$C$465,MATCH(E3686,Mapping!$A$2:$A$465,0))</f>
        <v>MANIPUR</v>
      </c>
      <c r="H3686" s="2" t="n">
        <v>1.61</v>
      </c>
      <c r="I3686" s="3" t="n">
        <v>0.03</v>
      </c>
    </row>
    <row r="3687" customFormat="false" ht="15" hidden="false" customHeight="false" outlineLevel="0" collapsed="false">
      <c r="A3687" s="0" t="s">
        <v>324</v>
      </c>
      <c r="B3687" s="0" t="n">
        <f aca="false">VALUE(LEFT(A3687,4))</f>
        <v>2024</v>
      </c>
      <c r="C3687" s="0" t="str">
        <f aca="false">"FY"&amp;IF(VALUE(MID(A3687,6,2))&gt;=4,VALUE(LEFT(A3687,4)),VALUE(LEFT(A3687,4))-1)&amp;"-"&amp;TEXT(MOD(IF(VALUE(MID(A3687,6,2))&gt;=4,VALUE(LEFT(A3687,4)),VALUE(LEFT(A3687,4))-1)+1,100),"00")</f>
        <v>FY2023-24</v>
      </c>
      <c r="D3687" s="0" t="s">
        <v>235</v>
      </c>
      <c r="E3687" s="0" t="s">
        <v>235</v>
      </c>
      <c r="F3687" s="0" t="str">
        <f aca="false">INDEX(Mapping!$B$2:$B$465,MATCH(E3687,Mapping!$A$2:$A$465,0))</f>
        <v>ITPCL (IL&amp;FS TAMIL NADU)</v>
      </c>
      <c r="G3687" s="0" t="str">
        <f aca="false">INDEX(Mapping!$C$2:$C$465,MATCH(E3687,Mapping!$A$2:$A$465,0))</f>
        <v>ITPCL (IL&amp;FS TAMIL NADU)</v>
      </c>
      <c r="H3687" s="2" t="n">
        <v>1.46</v>
      </c>
      <c r="I3687" s="3" t="n">
        <v>0.03</v>
      </c>
    </row>
    <row r="3688" customFormat="false" ht="15" hidden="false" customHeight="false" outlineLevel="0" collapsed="false">
      <c r="A3688" s="0" t="s">
        <v>324</v>
      </c>
      <c r="B3688" s="0" t="n">
        <f aca="false">VALUE(LEFT(A3688,4))</f>
        <v>2024</v>
      </c>
      <c r="C3688" s="0" t="str">
        <f aca="false">"FY"&amp;IF(VALUE(MID(A3688,6,2))&gt;=4,VALUE(LEFT(A3688,4)),VALUE(LEFT(A3688,4))-1)&amp;"-"&amp;TEXT(MOD(IF(VALUE(MID(A3688,6,2))&gt;=4,VALUE(LEFT(A3688,4)),VALUE(LEFT(A3688,4))-1)+1,100),"00")</f>
        <v>FY2023-24</v>
      </c>
      <c r="D3688" s="0" t="s">
        <v>56</v>
      </c>
      <c r="E3688" s="0" t="s">
        <v>56</v>
      </c>
      <c r="F3688" s="0" t="str">
        <f aca="false">INDEX(Mapping!$B$2:$B$465,MATCH(E3688,Mapping!$A$2:$A$465,0))</f>
        <v>UTTARAKHAND</v>
      </c>
      <c r="G3688" s="0" t="str">
        <f aca="false">INDEX(Mapping!$C$2:$C$465,MATCH(E3688,Mapping!$A$2:$A$465,0))</f>
        <v>UTTARAKHAND</v>
      </c>
      <c r="H3688" s="2" t="n">
        <v>1.16</v>
      </c>
      <c r="I3688" s="3" t="n">
        <v>0.02</v>
      </c>
    </row>
    <row r="3689" customFormat="false" ht="15" hidden="false" customHeight="false" outlineLevel="0" collapsed="false">
      <c r="A3689" s="0" t="s">
        <v>324</v>
      </c>
      <c r="B3689" s="0" t="n">
        <f aca="false">VALUE(LEFT(A3689,4))</f>
        <v>2024</v>
      </c>
      <c r="C3689" s="0" t="str">
        <f aca="false">"FY"&amp;IF(VALUE(MID(A3689,6,2))&gt;=4,VALUE(LEFT(A3689,4)),VALUE(LEFT(A3689,4))-1)&amp;"-"&amp;TEXT(MOD(IF(VALUE(MID(A3689,6,2))&gt;=4,VALUE(LEFT(A3689,4)),VALUE(LEFT(A3689,4))-1)+1,100),"00")</f>
        <v>FY2023-24</v>
      </c>
      <c r="D3689" s="0" t="s">
        <v>199</v>
      </c>
      <c r="E3689" s="0" t="s">
        <v>199</v>
      </c>
      <c r="F3689" s="0" t="str">
        <f aca="false">INDEX(Mapping!$B$2:$B$465,MATCH(E3689,Mapping!$A$2:$A$465,0))</f>
        <v>TRIPURA</v>
      </c>
      <c r="G3689" s="0" t="str">
        <f aca="false">INDEX(Mapping!$C$2:$C$465,MATCH(E3689,Mapping!$A$2:$A$465,0))</f>
        <v>TRIPURA</v>
      </c>
      <c r="H3689" s="2" t="n">
        <v>0.78</v>
      </c>
      <c r="I3689" s="3" t="n">
        <v>0.02</v>
      </c>
    </row>
    <row r="3690" customFormat="false" ht="15" hidden="false" customHeight="false" outlineLevel="0" collapsed="false">
      <c r="A3690" s="0" t="s">
        <v>324</v>
      </c>
      <c r="B3690" s="0" t="n">
        <f aca="false">VALUE(LEFT(A3690,4))</f>
        <v>2024</v>
      </c>
      <c r="C3690" s="0" t="str">
        <f aca="false">"FY"&amp;IF(VALUE(MID(A3690,6,2))&gt;=4,VALUE(LEFT(A3690,4)),VALUE(LEFT(A3690,4))-1)&amp;"-"&amp;TEXT(MOD(IF(VALUE(MID(A3690,6,2))&gt;=4,VALUE(LEFT(A3690,4)),VALUE(LEFT(A3690,4))-1)+1,100),"00")</f>
        <v>FY2023-24</v>
      </c>
      <c r="D3690" s="0" t="s">
        <v>119</v>
      </c>
      <c r="E3690" s="0" t="s">
        <v>119</v>
      </c>
      <c r="F3690" s="0" t="str">
        <f aca="false">INDEX(Mapping!$B$2:$B$465,MATCH(E3690,Mapping!$A$2:$A$465,0))</f>
        <v>GOA</v>
      </c>
      <c r="G3690" s="0" t="str">
        <f aca="false">INDEX(Mapping!$C$2:$C$465,MATCH(E3690,Mapping!$A$2:$A$465,0))</f>
        <v>GOA</v>
      </c>
      <c r="H3690" s="2" t="n">
        <v>0.6</v>
      </c>
      <c r="I3690" s="3" t="n">
        <v>0.01</v>
      </c>
    </row>
    <row r="3691" customFormat="false" ht="15" hidden="false" customHeight="false" outlineLevel="0" collapsed="false">
      <c r="A3691" s="0" t="s">
        <v>324</v>
      </c>
      <c r="B3691" s="0" t="n">
        <f aca="false">VALUE(LEFT(A3691,4))</f>
        <v>2024</v>
      </c>
      <c r="C3691" s="0" t="str">
        <f aca="false">"FY"&amp;IF(VALUE(MID(A3691,6,2))&gt;=4,VALUE(LEFT(A3691,4)),VALUE(LEFT(A3691,4))-1)&amp;"-"&amp;TEXT(MOD(IF(VALUE(MID(A3691,6,2))&gt;=4,VALUE(LEFT(A3691,4)),VALUE(LEFT(A3691,4))-1)+1,100),"00")</f>
        <v>FY2023-24</v>
      </c>
      <c r="D3691" s="0" t="s">
        <v>140</v>
      </c>
      <c r="E3691" s="0" t="s">
        <v>140</v>
      </c>
      <c r="F3691" s="0" t="str">
        <f aca="false">INDEX(Mapping!$B$2:$B$465,MATCH(E3691,Mapping!$A$2:$A$465,0))</f>
        <v>NEEPCO STATIONS</v>
      </c>
      <c r="G3691" s="0" t="str">
        <f aca="false">INDEX(Mapping!$C$2:$C$465,MATCH(E3691,Mapping!$A$2:$A$465,0))</f>
        <v>NEEPCO STATIONS</v>
      </c>
      <c r="H3691" s="2" t="n">
        <v>0.6</v>
      </c>
      <c r="I3691" s="3" t="n">
        <v>0.01</v>
      </c>
    </row>
    <row r="3692" customFormat="false" ht="15" hidden="false" customHeight="false" outlineLevel="0" collapsed="false">
      <c r="A3692" s="0" t="s">
        <v>324</v>
      </c>
      <c r="B3692" s="0" t="n">
        <f aca="false">VALUE(LEFT(A3692,4))</f>
        <v>2024</v>
      </c>
      <c r="C3692" s="0" t="str">
        <f aca="false">"FY"&amp;IF(VALUE(MID(A3692,6,2))&gt;=4,VALUE(LEFT(A3692,4)),VALUE(LEFT(A3692,4))-1)&amp;"-"&amp;TEXT(MOD(IF(VALUE(MID(A3692,6,2))&gt;=4,VALUE(LEFT(A3692,4)),VALUE(LEFT(A3692,4))-1)+1,100),"00")</f>
        <v>FY2023-24</v>
      </c>
      <c r="D3692" s="0" t="s">
        <v>246</v>
      </c>
      <c r="E3692" s="0" t="s">
        <v>246</v>
      </c>
      <c r="F3692" s="0" t="str">
        <f aca="false">INDEX(Mapping!$B$2:$B$465,MATCH(E3692,Mapping!$A$2:$A$465,0))</f>
        <v>NTPC STATIONS</v>
      </c>
      <c r="G3692" s="0" t="str">
        <f aca="false">INDEX(Mapping!$C$2:$C$465,MATCH(E3692,Mapping!$A$2:$A$465,0))</f>
        <v>NTPC GROUP</v>
      </c>
      <c r="H3692" s="2" t="n">
        <v>0.59</v>
      </c>
      <c r="I3692" s="3" t="n">
        <v>0.01</v>
      </c>
    </row>
    <row r="3693" customFormat="false" ht="15" hidden="false" customHeight="false" outlineLevel="0" collapsed="false">
      <c r="A3693" s="0" t="s">
        <v>324</v>
      </c>
      <c r="B3693" s="0" t="n">
        <f aca="false">VALUE(LEFT(A3693,4))</f>
        <v>2024</v>
      </c>
      <c r="C3693" s="0" t="str">
        <f aca="false">"FY"&amp;IF(VALUE(MID(A3693,6,2))&gt;=4,VALUE(LEFT(A3693,4)),VALUE(LEFT(A3693,4))-1)&amp;"-"&amp;TEXT(MOD(IF(VALUE(MID(A3693,6,2))&gt;=4,VALUE(LEFT(A3693,4)),VALUE(LEFT(A3693,4))-1)+1,100),"00")</f>
        <v>FY2023-24</v>
      </c>
      <c r="D3693" s="0" t="s">
        <v>327</v>
      </c>
      <c r="E3693" s="0" t="s">
        <v>327</v>
      </c>
      <c r="F3693" s="0" t="str">
        <f aca="false">INDEX(Mapping!$B$2:$B$465,MATCH(E3693,Mapping!$A$2:$A$465,0))</f>
        <v>LANCO BUDHIL</v>
      </c>
      <c r="G3693" s="0" t="str">
        <f aca="false">INDEX(Mapping!$C$2:$C$465,MATCH(E3693,Mapping!$A$2:$A$465,0))</f>
        <v>GREENKO GROUP</v>
      </c>
      <c r="H3693" s="2" t="n">
        <v>0.46</v>
      </c>
      <c r="I3693" s="3" t="n">
        <v>0.01</v>
      </c>
    </row>
    <row r="3694" customFormat="false" ht="15" hidden="false" customHeight="false" outlineLevel="0" collapsed="false">
      <c r="A3694" s="0" t="s">
        <v>324</v>
      </c>
      <c r="B3694" s="0" t="n">
        <f aca="false">VALUE(LEFT(A3694,4))</f>
        <v>2024</v>
      </c>
      <c r="C3694" s="0" t="str">
        <f aca="false">"FY"&amp;IF(VALUE(MID(A3694,6,2))&gt;=4,VALUE(LEFT(A3694,4)),VALUE(LEFT(A3694,4))-1)&amp;"-"&amp;TEXT(MOD(IF(VALUE(MID(A3694,6,2))&gt;=4,VALUE(LEFT(A3694,4)),VALUE(LEFT(A3694,4))-1)+1,100),"00")</f>
        <v>FY2023-24</v>
      </c>
      <c r="D3694" s="0" t="s">
        <v>288</v>
      </c>
      <c r="E3694" s="0" t="s">
        <v>288</v>
      </c>
      <c r="F3694" s="0" t="str">
        <f aca="false">INDEX(Mapping!$B$2:$B$465,MATCH(E3694,Mapping!$A$2:$A$465,0))</f>
        <v>ADANI RENEWABLE ENERGY HOLDING FOUR</v>
      </c>
      <c r="G3694" s="0" t="str">
        <f aca="false">INDEX(Mapping!$C$2:$C$465,MATCH(E3694,Mapping!$A$2:$A$465,0))</f>
        <v>ADANI GREEN ENERGY (ALL SPVs)</v>
      </c>
      <c r="H3694" s="2" t="n">
        <v>0.37</v>
      </c>
      <c r="I3694" s="3" t="n">
        <v>0.01</v>
      </c>
    </row>
    <row r="3695" customFormat="false" ht="15" hidden="false" customHeight="false" outlineLevel="0" collapsed="false">
      <c r="A3695" s="0" t="s">
        <v>324</v>
      </c>
      <c r="B3695" s="0" t="n">
        <f aca="false">VALUE(LEFT(A3695,4))</f>
        <v>2024</v>
      </c>
      <c r="C3695" s="0" t="str">
        <f aca="false">"FY"&amp;IF(VALUE(MID(A3695,6,2))&gt;=4,VALUE(LEFT(A3695,4)),VALUE(LEFT(A3695,4))-1)&amp;"-"&amp;TEXT(MOD(IF(VALUE(MID(A3695,6,2))&gt;=4,VALUE(LEFT(A3695,4)),VALUE(LEFT(A3695,4))-1)+1,100),"00")</f>
        <v>FY2023-24</v>
      </c>
      <c r="D3695" s="0" t="s">
        <v>265</v>
      </c>
      <c r="E3695" s="0" t="s">
        <v>265</v>
      </c>
      <c r="F3695" s="0" t="str">
        <f aca="false">INDEX(Mapping!$B$2:$B$465,MATCH(E3695,Mapping!$A$2:$A$465,0))</f>
        <v>NTPC STATIONS</v>
      </c>
      <c r="G3695" s="0" t="str">
        <f aca="false">INDEX(Mapping!$C$2:$C$465,MATCH(E3695,Mapping!$A$2:$A$465,0))</f>
        <v>NTPC GROUP</v>
      </c>
      <c r="H3695" s="2" t="n">
        <v>0.34</v>
      </c>
      <c r="I3695" s="3" t="n">
        <v>0.01</v>
      </c>
    </row>
    <row r="3696" customFormat="false" ht="15" hidden="false" customHeight="false" outlineLevel="0" collapsed="false">
      <c r="A3696" s="0" t="s">
        <v>324</v>
      </c>
      <c r="B3696" s="0" t="n">
        <f aca="false">VALUE(LEFT(A3696,4))</f>
        <v>2024</v>
      </c>
      <c r="C3696" s="0" t="str">
        <f aca="false">"FY"&amp;IF(VALUE(MID(A3696,6,2))&gt;=4,VALUE(LEFT(A3696,4)),VALUE(LEFT(A3696,4))-1)&amp;"-"&amp;TEXT(MOD(IF(VALUE(MID(A3696,6,2))&gt;=4,VALUE(LEFT(A3696,4)),VALUE(LEFT(A3696,4))-1)+1,100),"00")</f>
        <v>FY2023-24</v>
      </c>
      <c r="D3696" s="0" t="s">
        <v>195</v>
      </c>
      <c r="E3696" s="0" t="s">
        <v>195</v>
      </c>
      <c r="F3696" s="0" t="str">
        <f aca="false">INDEX(Mapping!$B$2:$B$465,MATCH(E3696,Mapping!$A$2:$A$465,0))</f>
        <v>COASTAL ENERGEN</v>
      </c>
      <c r="G3696" s="0" t="str">
        <f aca="false">INDEX(Mapping!$C$2:$C$465,MATCH(E3696,Mapping!$A$2:$A$465,0))</f>
        <v>COASTAL ENERGEN</v>
      </c>
      <c r="H3696" s="2" t="n">
        <v>0.34</v>
      </c>
      <c r="I3696" s="3" t="n">
        <v>0.01</v>
      </c>
    </row>
    <row r="3697" customFormat="false" ht="15" hidden="false" customHeight="false" outlineLevel="0" collapsed="false">
      <c r="A3697" s="0" t="s">
        <v>324</v>
      </c>
      <c r="B3697" s="0" t="n">
        <f aca="false">VALUE(LEFT(A3697,4))</f>
        <v>2024</v>
      </c>
      <c r="C3697" s="0" t="str">
        <f aca="false">"FY"&amp;IF(VALUE(MID(A3697,6,2))&gt;=4,VALUE(LEFT(A3697,4)),VALUE(LEFT(A3697,4))-1)&amp;"-"&amp;TEXT(MOD(IF(VALUE(MID(A3697,6,2))&gt;=4,VALUE(LEFT(A3697,4)),VALUE(LEFT(A3697,4))-1)+1,100),"00")</f>
        <v>FY2023-24</v>
      </c>
      <c r="D3697" s="0" t="s">
        <v>184</v>
      </c>
      <c r="E3697" s="0" t="s">
        <v>184</v>
      </c>
      <c r="F3697" s="0" t="str">
        <f aca="false">INDEX(Mapping!$B$2:$B$465,MATCH(E3697,Mapping!$A$2:$A$465,0))</f>
        <v>GMR KAMALANGA</v>
      </c>
      <c r="G3697" s="0" t="str">
        <f aca="false">INDEX(Mapping!$C$2:$C$465,MATCH(E3697,Mapping!$A$2:$A$465,0))</f>
        <v>GMR ENERGY</v>
      </c>
      <c r="H3697" s="2" t="n">
        <v>0.25</v>
      </c>
      <c r="I3697" s="3" t="n">
        <v>0.01</v>
      </c>
    </row>
    <row r="3698" customFormat="false" ht="15" hidden="false" customHeight="false" outlineLevel="0" collapsed="false">
      <c r="A3698" s="0" t="s">
        <v>324</v>
      </c>
      <c r="B3698" s="0" t="n">
        <f aca="false">VALUE(LEFT(A3698,4))</f>
        <v>2024</v>
      </c>
      <c r="C3698" s="0" t="str">
        <f aca="false">"FY"&amp;IF(VALUE(MID(A3698,6,2))&gt;=4,VALUE(LEFT(A3698,4)),VALUE(LEFT(A3698,4))-1)&amp;"-"&amp;TEXT(MOD(IF(VALUE(MID(A3698,6,2))&gt;=4,VALUE(LEFT(A3698,4)),VALUE(LEFT(A3698,4))-1)+1,100),"00")</f>
        <v>FY2023-24</v>
      </c>
      <c r="D3698" s="0" t="s">
        <v>228</v>
      </c>
      <c r="E3698" s="0" t="s">
        <v>228</v>
      </c>
      <c r="F3698" s="0" t="str">
        <f aca="false">INDEX(Mapping!$B$2:$B$465,MATCH(E3698,Mapping!$A$2:$A$465,0))</f>
        <v>OTPC PALATANA</v>
      </c>
      <c r="G3698" s="0" t="str">
        <f aca="false">INDEX(Mapping!$C$2:$C$465,MATCH(E3698,Mapping!$A$2:$A$465,0))</f>
        <v>OTPC PALATANA</v>
      </c>
      <c r="H3698" s="2" t="n">
        <v>0.06</v>
      </c>
      <c r="I3698" s="3" t="n">
        <v>0.001</v>
      </c>
    </row>
    <row r="3699" customFormat="false" ht="15" hidden="false" customHeight="false" outlineLevel="0" collapsed="false">
      <c r="A3699" s="0" t="s">
        <v>324</v>
      </c>
      <c r="B3699" s="0" t="n">
        <f aca="false">VALUE(LEFT(A3699,4))</f>
        <v>2024</v>
      </c>
      <c r="C3699" s="0" t="str">
        <f aca="false">"FY"&amp;IF(VALUE(MID(A3699,6,2))&gt;=4,VALUE(LEFT(A3699,4)),VALUE(LEFT(A3699,4))-1)&amp;"-"&amp;TEXT(MOD(IF(VALUE(MID(A3699,6,2))&gt;=4,VALUE(LEFT(A3699,4)),VALUE(LEFT(A3699,4))-1)+1,100),"00")</f>
        <v>FY2023-24</v>
      </c>
      <c r="D3699" s="0" t="s">
        <v>421</v>
      </c>
      <c r="E3699" s="0" t="s">
        <v>421</v>
      </c>
      <c r="F3699" s="0" t="str">
        <f aca="false">INDEX(Mapping!$B$2:$B$465,MATCH(E3699,Mapping!$A$2:$A$465,0))</f>
        <v>KBUNL</v>
      </c>
      <c r="G3699" s="0" t="str">
        <f aca="false">INDEX(Mapping!$C$2:$C$465,MATCH(E3699,Mapping!$A$2:$A$465,0))</f>
        <v>KBUNL</v>
      </c>
      <c r="H3699" s="2" t="n">
        <v>0.03</v>
      </c>
      <c r="I3699" s="3" t="n">
        <v>0.001</v>
      </c>
    </row>
    <row r="3700" customFormat="false" ht="15" hidden="false" customHeight="false" outlineLevel="0" collapsed="false">
      <c r="A3700" s="0" t="s">
        <v>324</v>
      </c>
      <c r="B3700" s="0" t="n">
        <f aca="false">VALUE(LEFT(A3700,4))</f>
        <v>2024</v>
      </c>
      <c r="C3700" s="0" t="str">
        <f aca="false">"FY"&amp;IF(VALUE(MID(A3700,6,2))&gt;=4,VALUE(LEFT(A3700,4)),VALUE(LEFT(A3700,4))-1)&amp;"-"&amp;TEXT(MOD(IF(VALUE(MID(A3700,6,2))&gt;=4,VALUE(LEFT(A3700,4)),VALUE(LEFT(A3700,4))-1)+1,100),"00")</f>
        <v>FY2023-24</v>
      </c>
      <c r="D3700" s="0" t="s">
        <v>459</v>
      </c>
      <c r="E3700" s="0" t="s">
        <v>459</v>
      </c>
      <c r="F3700" s="0" t="str">
        <f aca="false">INDEX(Mapping!$B$2:$B$465,MATCH(E3700,Mapping!$A$2:$A$465,0))</f>
        <v>IGSTPS</v>
      </c>
      <c r="G3700" s="0" t="str">
        <f aca="false">INDEX(Mapping!$C$2:$C$465,MATCH(E3700,Mapping!$A$2:$A$465,0))</f>
        <v>NTPC GROUP</v>
      </c>
      <c r="H3700" s="2" t="n">
        <v>0.02</v>
      </c>
      <c r="I3700" s="3" t="n">
        <v>0.0005</v>
      </c>
    </row>
    <row r="3701" customFormat="false" ht="15" hidden="false" customHeight="false" outlineLevel="0" collapsed="false">
      <c r="A3701" s="0" t="s">
        <v>324</v>
      </c>
      <c r="B3701" s="0" t="n">
        <f aca="false">VALUE(LEFT(A3701,4))</f>
        <v>2024</v>
      </c>
      <c r="C3701" s="0" t="str">
        <f aca="false">"FY"&amp;IF(VALUE(MID(A3701,6,2))&gt;=4,VALUE(LEFT(A3701,4)),VALUE(LEFT(A3701,4))-1)&amp;"-"&amp;TEXT(MOD(IF(VALUE(MID(A3701,6,2))&gt;=4,VALUE(LEFT(A3701,4)),VALUE(LEFT(A3701,4))-1)+1,100),"00")</f>
        <v>FY2023-24</v>
      </c>
      <c r="D3701" s="0" t="s">
        <v>203</v>
      </c>
      <c r="E3701" s="0" t="s">
        <v>203</v>
      </c>
      <c r="F3701" s="0" t="str">
        <f aca="false">INDEX(Mapping!$B$2:$B$465,MATCH(E3701,Mapping!$A$2:$A$465,0))</f>
        <v>ADHUNIK POWER</v>
      </c>
      <c r="G3701" s="0" t="str">
        <f aca="false">INDEX(Mapping!$C$2:$C$465,MATCH(E3701,Mapping!$A$2:$A$465,0))</f>
        <v>ADHUNIK POWER</v>
      </c>
      <c r="H3701" s="2" t="n">
        <v>0.01</v>
      </c>
      <c r="I3701" s="3" t="n">
        <v>0.0002</v>
      </c>
    </row>
    <row r="3702" customFormat="false" ht="15" hidden="false" customHeight="false" outlineLevel="0" collapsed="false">
      <c r="A3702" s="0" t="s">
        <v>324</v>
      </c>
      <c r="B3702" s="0" t="n">
        <f aca="false">VALUE(LEFT(A3702,4))</f>
        <v>2024</v>
      </c>
      <c r="C3702" s="0" t="str">
        <f aca="false">"FY"&amp;IF(VALUE(MID(A3702,6,2))&gt;=4,VALUE(LEFT(A3702,4)),VALUE(LEFT(A3702,4))-1)&amp;"-"&amp;TEXT(MOD(IF(VALUE(MID(A3702,6,2))&gt;=4,VALUE(LEFT(A3702,4)),VALUE(LEFT(A3702,4))-1)+1,100),"00")</f>
        <v>FY2023-24</v>
      </c>
      <c r="D3702" s="0" t="s">
        <v>214</v>
      </c>
      <c r="E3702" s="0" t="s">
        <v>214</v>
      </c>
      <c r="F3702" s="0" t="str">
        <f aca="false">INDEX(Mapping!$B$2:$B$465,MATCH(E3702,Mapping!$A$2:$A$465,0))</f>
        <v>NLC INDIA</v>
      </c>
      <c r="G3702" s="0" t="str">
        <f aca="false">INDEX(Mapping!$C$2:$C$465,MATCH(E3702,Mapping!$A$2:$A$465,0))</f>
        <v>NLC INDIA GROUP</v>
      </c>
      <c r="H3702" s="2" t="n">
        <v>0.01</v>
      </c>
      <c r="I3702" s="3" t="n">
        <v>0.0002</v>
      </c>
    </row>
    <row r="3703" customFormat="false" ht="15" hidden="false" customHeight="false" outlineLevel="0" collapsed="false">
      <c r="A3703" s="0" t="s">
        <v>205</v>
      </c>
      <c r="B3703" s="0" t="n">
        <f aca="false">VALUE(LEFT(A3703,4))</f>
        <v>2024</v>
      </c>
      <c r="C3703" s="0" t="str">
        <f aca="false">"FY"&amp;IF(VALUE(MID(A3703,6,2))&gt;=4,VALUE(LEFT(A3703,4)),VALUE(LEFT(A3703,4))-1)&amp;"-"&amp;TEXT(MOD(IF(VALUE(MID(A3703,6,2))&gt;=4,VALUE(LEFT(A3703,4)),VALUE(LEFT(A3703,4))-1)+1,100),"00")</f>
        <v>FY2023-24</v>
      </c>
      <c r="D3703" s="0" t="s">
        <v>36</v>
      </c>
      <c r="E3703" s="0" t="s">
        <v>36</v>
      </c>
      <c r="F3703" s="0" t="str">
        <f aca="false">INDEX(Mapping!$B$2:$B$465,MATCH(E3703,Mapping!$A$2:$A$465,0))</f>
        <v>UTTAR PRADESH</v>
      </c>
      <c r="G3703" s="0" t="str">
        <f aca="false">INDEX(Mapping!$C$2:$C$465,MATCH(E3703,Mapping!$A$2:$A$465,0))</f>
        <v>UTTAR PRADESH</v>
      </c>
      <c r="H3703" s="2" t="n">
        <v>666.72</v>
      </c>
      <c r="I3703" s="3" t="n">
        <v>14.31</v>
      </c>
    </row>
    <row r="3704" customFormat="false" ht="15" hidden="false" customHeight="false" outlineLevel="0" collapsed="false">
      <c r="A3704" s="0" t="s">
        <v>205</v>
      </c>
      <c r="B3704" s="0" t="n">
        <f aca="false">VALUE(LEFT(A3704,4))</f>
        <v>2024</v>
      </c>
      <c r="C3704" s="0" t="str">
        <f aca="false">"FY"&amp;IF(VALUE(MID(A3704,6,2))&gt;=4,VALUE(LEFT(A3704,4)),VALUE(LEFT(A3704,4))-1)&amp;"-"&amp;TEXT(MOD(IF(VALUE(MID(A3704,6,2))&gt;=4,VALUE(LEFT(A3704,4)),VALUE(LEFT(A3704,4))-1)+1,100),"00")</f>
        <v>FY2023-24</v>
      </c>
      <c r="D3704" s="0" t="s">
        <v>103</v>
      </c>
      <c r="E3704" s="0" t="s">
        <v>103</v>
      </c>
      <c r="F3704" s="0" t="str">
        <f aca="false">INDEX(Mapping!$B$2:$B$465,MATCH(E3704,Mapping!$A$2:$A$465,0))</f>
        <v>ADANI POWER - RAIPUR TPP (EX-GMR CHHATTISGARH)</v>
      </c>
      <c r="G3704" s="0" t="str">
        <f aca="false">INDEX(Mapping!$C$2:$C$465,MATCH(E3704,Mapping!$A$2:$A$465,0))</f>
        <v>ADANI POWER (ALL PLANTS)</v>
      </c>
      <c r="H3704" s="2" t="n">
        <v>328.96</v>
      </c>
      <c r="I3704" s="3" t="n">
        <v>7.06</v>
      </c>
    </row>
    <row r="3705" customFormat="false" ht="15" hidden="false" customHeight="false" outlineLevel="0" collapsed="false">
      <c r="A3705" s="0" t="s">
        <v>205</v>
      </c>
      <c r="B3705" s="0" t="n">
        <f aca="false">VALUE(LEFT(A3705,4))</f>
        <v>2024</v>
      </c>
      <c r="C3705" s="0" t="str">
        <f aca="false">"FY"&amp;IF(VALUE(MID(A3705,6,2))&gt;=4,VALUE(LEFT(A3705,4)),VALUE(LEFT(A3705,4))-1)&amp;"-"&amp;TEXT(MOD(IF(VALUE(MID(A3705,6,2))&gt;=4,VALUE(LEFT(A3705,4)),VALUE(LEFT(A3705,4))-1)+1,100),"00")</f>
        <v>FY2023-24</v>
      </c>
      <c r="D3705" s="0" t="s">
        <v>67</v>
      </c>
      <c r="E3705" s="0" t="s">
        <v>67</v>
      </c>
      <c r="F3705" s="0" t="str">
        <f aca="false">INDEX(Mapping!$B$2:$B$465,MATCH(E3705,Mapping!$A$2:$A$465,0))</f>
        <v>JINDAL POWER LTD - STAGE 2</v>
      </c>
      <c r="G3705" s="0" t="str">
        <f aca="false">INDEX(Mapping!$C$2:$C$465,MATCH(E3705,Mapping!$A$2:$A$465,0))</f>
        <v>JINDAL POWER LTD (BOTH STAGES)</v>
      </c>
      <c r="H3705" s="2" t="n">
        <v>273.27</v>
      </c>
      <c r="I3705" s="3" t="n">
        <v>5.87</v>
      </c>
    </row>
    <row r="3706" customFormat="false" ht="15" hidden="false" customHeight="false" outlineLevel="0" collapsed="false">
      <c r="A3706" s="0" t="s">
        <v>205</v>
      </c>
      <c r="B3706" s="0" t="n">
        <f aca="false">VALUE(LEFT(A3706,4))</f>
        <v>2024</v>
      </c>
      <c r="C3706" s="0" t="str">
        <f aca="false">"FY"&amp;IF(VALUE(MID(A3706,6,2))&gt;=4,VALUE(LEFT(A3706,4)),VALUE(LEFT(A3706,4))-1)&amp;"-"&amp;TEXT(MOD(IF(VALUE(MID(A3706,6,2))&gt;=4,VALUE(LEFT(A3706,4)),VALUE(LEFT(A3706,4))-1)+1,100),"00")</f>
        <v>FY2023-24</v>
      </c>
      <c r="D3706" s="0" t="s">
        <v>46</v>
      </c>
      <c r="E3706" s="0" t="s">
        <v>46</v>
      </c>
      <c r="F3706" s="0" t="str">
        <f aca="false">INDEX(Mapping!$B$2:$B$465,MATCH(E3706,Mapping!$A$2:$A$465,0))</f>
        <v>CHHATTISGARH</v>
      </c>
      <c r="G3706" s="0" t="str">
        <f aca="false">INDEX(Mapping!$C$2:$C$465,MATCH(E3706,Mapping!$A$2:$A$465,0))</f>
        <v>CHHATTISGARH</v>
      </c>
      <c r="H3706" s="2" t="n">
        <v>230.37</v>
      </c>
      <c r="I3706" s="3" t="n">
        <v>4.94</v>
      </c>
    </row>
    <row r="3707" customFormat="false" ht="15" hidden="false" customHeight="false" outlineLevel="0" collapsed="false">
      <c r="A3707" s="0" t="s">
        <v>205</v>
      </c>
      <c r="B3707" s="0" t="n">
        <f aca="false">VALUE(LEFT(A3707,4))</f>
        <v>2024</v>
      </c>
      <c r="C3707" s="0" t="str">
        <f aca="false">"FY"&amp;IF(VALUE(MID(A3707,6,2))&gt;=4,VALUE(LEFT(A3707,4)),VALUE(LEFT(A3707,4))-1)&amp;"-"&amp;TEXT(MOD(IF(VALUE(MID(A3707,6,2))&gt;=4,VALUE(LEFT(A3707,4)),VALUE(LEFT(A3707,4))-1)+1,100),"00")</f>
        <v>FY2023-24</v>
      </c>
      <c r="D3707" s="0" t="s">
        <v>79</v>
      </c>
      <c r="E3707" s="0" t="s">
        <v>79</v>
      </c>
      <c r="F3707" s="0" t="str">
        <f aca="false">INDEX(Mapping!$B$2:$B$465,MATCH(E3707,Mapping!$A$2:$A$465,0))</f>
        <v>MAHAN ENERGEN (EX-ESSAR POWER MP)</v>
      </c>
      <c r="G3707" s="0" t="str">
        <f aca="false">INDEX(Mapping!$C$2:$C$465,MATCH(E3707,Mapping!$A$2:$A$465,0))</f>
        <v>ADANI POWER (ALL PLANTS)</v>
      </c>
      <c r="H3707" s="2" t="n">
        <v>230.22</v>
      </c>
      <c r="I3707" s="3" t="n">
        <v>4.94</v>
      </c>
    </row>
    <row r="3708" customFormat="false" ht="15" hidden="false" customHeight="false" outlineLevel="0" collapsed="false">
      <c r="A3708" s="0" t="s">
        <v>205</v>
      </c>
      <c r="B3708" s="0" t="n">
        <f aca="false">VALUE(LEFT(A3708,4))</f>
        <v>2024</v>
      </c>
      <c r="C3708" s="0" t="str">
        <f aca="false">"FY"&amp;IF(VALUE(MID(A3708,6,2))&gt;=4,VALUE(LEFT(A3708,4)),VALUE(LEFT(A3708,4))-1)&amp;"-"&amp;TEXT(MOD(IF(VALUE(MID(A3708,6,2))&gt;=4,VALUE(LEFT(A3708,4)),VALUE(LEFT(A3708,4))-1)+1,100),"00")</f>
        <v>FY2023-24</v>
      </c>
      <c r="D3708" s="0" t="s">
        <v>49</v>
      </c>
      <c r="E3708" s="0" t="s">
        <v>49</v>
      </c>
      <c r="F3708" s="0" t="str">
        <f aca="false">INDEX(Mapping!$B$2:$B$465,MATCH(E3708,Mapping!$A$2:$A$465,0))</f>
        <v>MADHYA PRADESH</v>
      </c>
      <c r="G3708" s="0" t="str">
        <f aca="false">INDEX(Mapping!$C$2:$C$465,MATCH(E3708,Mapping!$A$2:$A$465,0))</f>
        <v>MADHYA PRADESH</v>
      </c>
      <c r="H3708" s="2" t="n">
        <v>207.42</v>
      </c>
      <c r="I3708" s="3" t="n">
        <v>4.45</v>
      </c>
    </row>
    <row r="3709" customFormat="false" ht="15" hidden="false" customHeight="false" outlineLevel="0" collapsed="false">
      <c r="A3709" s="0" t="s">
        <v>205</v>
      </c>
      <c r="B3709" s="0" t="n">
        <f aca="false">VALUE(LEFT(A3709,4))</f>
        <v>2024</v>
      </c>
      <c r="C3709" s="0" t="str">
        <f aca="false">"FY"&amp;IF(VALUE(MID(A3709,6,2))&gt;=4,VALUE(LEFT(A3709,4)),VALUE(LEFT(A3709,4))-1)&amp;"-"&amp;TEXT(MOD(IF(VALUE(MID(A3709,6,2))&gt;=4,VALUE(LEFT(A3709,4)),VALUE(LEFT(A3709,4))-1)+1,100),"00")</f>
        <v>FY2023-24</v>
      </c>
      <c r="D3709" s="0" t="s">
        <v>84</v>
      </c>
      <c r="E3709" s="0" t="s">
        <v>84</v>
      </c>
      <c r="F3709" s="0" t="str">
        <f aca="false">INDEX(Mapping!$B$2:$B$465,MATCH(E3709,Mapping!$A$2:$A$465,0))</f>
        <v>DB POWER</v>
      </c>
      <c r="G3709" s="0" t="str">
        <f aca="false">INDEX(Mapping!$C$2:$C$465,MATCH(E3709,Mapping!$A$2:$A$465,0))</f>
        <v>DB POWER</v>
      </c>
      <c r="H3709" s="2" t="n">
        <v>186.56</v>
      </c>
      <c r="I3709" s="3" t="n">
        <v>4</v>
      </c>
    </row>
    <row r="3710" customFormat="false" ht="15" hidden="false" customHeight="false" outlineLevel="0" collapsed="false">
      <c r="A3710" s="0" t="s">
        <v>205</v>
      </c>
      <c r="B3710" s="0" t="n">
        <f aca="false">VALUE(LEFT(A3710,4))</f>
        <v>2024</v>
      </c>
      <c r="C3710" s="0" t="str">
        <f aca="false">"FY"&amp;IF(VALUE(MID(A3710,6,2))&gt;=4,VALUE(LEFT(A3710,4)),VALUE(LEFT(A3710,4))-1)&amp;"-"&amp;TEXT(MOD(IF(VALUE(MID(A3710,6,2))&gt;=4,VALUE(LEFT(A3710,4)),VALUE(LEFT(A3710,4))-1)+1,100),"00")</f>
        <v>FY2023-24</v>
      </c>
      <c r="D3710" s="0" t="s">
        <v>148</v>
      </c>
      <c r="E3710" s="0" t="s">
        <v>148</v>
      </c>
      <c r="F3710" s="0" t="str">
        <f aca="false">INDEX(Mapping!$B$2:$B$465,MATCH(E3710,Mapping!$A$2:$A$465,0))</f>
        <v>ADANI POWER - RAIGARH TPP (EX-REGL)</v>
      </c>
      <c r="G3710" s="0" t="str">
        <f aca="false">INDEX(Mapping!$C$2:$C$465,MATCH(E3710,Mapping!$A$2:$A$465,0))</f>
        <v>ADANI POWER (ALL PLANTS)</v>
      </c>
      <c r="H3710" s="2" t="n">
        <v>170.49</v>
      </c>
      <c r="I3710" s="3" t="n">
        <v>3.66</v>
      </c>
    </row>
    <row r="3711" customFormat="false" ht="15" hidden="false" customHeight="false" outlineLevel="0" collapsed="false">
      <c r="A3711" s="0" t="s">
        <v>205</v>
      </c>
      <c r="B3711" s="0" t="n">
        <f aca="false">VALUE(LEFT(A3711,4))</f>
        <v>2024</v>
      </c>
      <c r="C3711" s="0" t="str">
        <f aca="false">"FY"&amp;IF(VALUE(MID(A3711,6,2))&gt;=4,VALUE(LEFT(A3711,4)),VALUE(LEFT(A3711,4))-1)&amp;"-"&amp;TEXT(MOD(IF(VALUE(MID(A3711,6,2))&gt;=4,VALUE(LEFT(A3711,4)),VALUE(LEFT(A3711,4))-1)+1,100),"00")</f>
        <v>FY2023-24</v>
      </c>
      <c r="D3711" s="0" t="s">
        <v>45</v>
      </c>
      <c r="E3711" s="0" t="s">
        <v>45</v>
      </c>
      <c r="F3711" s="0" t="str">
        <f aca="false">INDEX(Mapping!$B$2:$B$465,MATCH(E3711,Mapping!$A$2:$A$465,0))</f>
        <v>BIHAR</v>
      </c>
      <c r="G3711" s="0" t="str">
        <f aca="false">INDEX(Mapping!$C$2:$C$465,MATCH(E3711,Mapping!$A$2:$A$465,0))</f>
        <v>BIHAR</v>
      </c>
      <c r="H3711" s="2" t="n">
        <v>149.18</v>
      </c>
      <c r="I3711" s="3" t="n">
        <v>3.2</v>
      </c>
    </row>
    <row r="3712" customFormat="false" ht="15" hidden="false" customHeight="false" outlineLevel="0" collapsed="false">
      <c r="A3712" s="0" t="s">
        <v>205</v>
      </c>
      <c r="B3712" s="0" t="n">
        <f aca="false">VALUE(LEFT(A3712,4))</f>
        <v>2024</v>
      </c>
      <c r="C3712" s="0" t="str">
        <f aca="false">"FY"&amp;IF(VALUE(MID(A3712,6,2))&gt;=4,VALUE(LEFT(A3712,4)),VALUE(LEFT(A3712,4))-1)&amp;"-"&amp;TEXT(MOD(IF(VALUE(MID(A3712,6,2))&gt;=4,VALUE(LEFT(A3712,4)),VALUE(LEFT(A3712,4))-1)+1,100),"00")</f>
        <v>FY2023-24</v>
      </c>
      <c r="D3712" s="0" t="s">
        <v>41</v>
      </c>
      <c r="E3712" s="0" t="s">
        <v>41</v>
      </c>
      <c r="F3712" s="0" t="str">
        <f aca="false">INDEX(Mapping!$B$2:$B$465,MATCH(E3712,Mapping!$A$2:$A$465,0))</f>
        <v>RAJASTHAN</v>
      </c>
      <c r="G3712" s="0" t="str">
        <f aca="false">INDEX(Mapping!$C$2:$C$465,MATCH(E3712,Mapping!$A$2:$A$465,0))</f>
        <v>RAJASTHAN</v>
      </c>
      <c r="H3712" s="2" t="n">
        <v>146.03</v>
      </c>
      <c r="I3712" s="3" t="n">
        <v>3.13</v>
      </c>
    </row>
    <row r="3713" customFormat="false" ht="15" hidden="false" customHeight="false" outlineLevel="0" collapsed="false">
      <c r="A3713" s="0" t="s">
        <v>205</v>
      </c>
      <c r="B3713" s="0" t="n">
        <f aca="false">VALUE(LEFT(A3713,4))</f>
        <v>2024</v>
      </c>
      <c r="C3713" s="0" t="str">
        <f aca="false">"FY"&amp;IF(VALUE(MID(A3713,6,2))&gt;=4,VALUE(LEFT(A3713,4)),VALUE(LEFT(A3713,4))-1)&amp;"-"&amp;TEXT(MOD(IF(VALUE(MID(A3713,6,2))&gt;=4,VALUE(LEFT(A3713,4)),VALUE(LEFT(A3713,4))-1)+1,100),"00")</f>
        <v>FY2023-24</v>
      </c>
      <c r="D3713" s="0" t="s">
        <v>35</v>
      </c>
      <c r="E3713" s="0" t="s">
        <v>35</v>
      </c>
      <c r="F3713" s="0" t="str">
        <f aca="false">INDEX(Mapping!$B$2:$B$465,MATCH(E3713,Mapping!$A$2:$A$465,0))</f>
        <v>TELANGANA</v>
      </c>
      <c r="G3713" s="0" t="str">
        <f aca="false">INDEX(Mapping!$C$2:$C$465,MATCH(E3713,Mapping!$A$2:$A$465,0))</f>
        <v>TELANGANA</v>
      </c>
      <c r="H3713" s="2" t="n">
        <v>134.99</v>
      </c>
      <c r="I3713" s="3" t="n">
        <v>2.9</v>
      </c>
    </row>
    <row r="3714" customFormat="false" ht="15" hidden="false" customHeight="false" outlineLevel="0" collapsed="false">
      <c r="A3714" s="0" t="s">
        <v>205</v>
      </c>
      <c r="B3714" s="0" t="n">
        <f aca="false">VALUE(LEFT(A3714,4))</f>
        <v>2024</v>
      </c>
      <c r="C3714" s="0" t="str">
        <f aca="false">"FY"&amp;IF(VALUE(MID(A3714,6,2))&gt;=4,VALUE(LEFT(A3714,4)),VALUE(LEFT(A3714,4))-1)&amp;"-"&amp;TEXT(MOD(IF(VALUE(MID(A3714,6,2))&gt;=4,VALUE(LEFT(A3714,4)),VALUE(LEFT(A3714,4))-1)+1,100),"00")</f>
        <v>FY2023-24</v>
      </c>
      <c r="D3714" s="0" t="s">
        <v>48</v>
      </c>
      <c r="E3714" s="0" t="s">
        <v>48</v>
      </c>
      <c r="F3714" s="0" t="str">
        <f aca="false">INDEX(Mapping!$B$2:$B$465,MATCH(E3714,Mapping!$A$2:$A$465,0))</f>
        <v>DELHI</v>
      </c>
      <c r="G3714" s="0" t="str">
        <f aca="false">INDEX(Mapping!$C$2:$C$465,MATCH(E3714,Mapping!$A$2:$A$465,0))</f>
        <v>DELHI</v>
      </c>
      <c r="H3714" s="2" t="n">
        <v>119.93</v>
      </c>
      <c r="I3714" s="3" t="n">
        <v>2.57</v>
      </c>
    </row>
    <row r="3715" customFormat="false" ht="15" hidden="false" customHeight="false" outlineLevel="0" collapsed="false">
      <c r="A3715" s="0" t="s">
        <v>205</v>
      </c>
      <c r="B3715" s="0" t="n">
        <f aca="false">VALUE(LEFT(A3715,4))</f>
        <v>2024</v>
      </c>
      <c r="C3715" s="0" t="str">
        <f aca="false">"FY"&amp;IF(VALUE(MID(A3715,6,2))&gt;=4,VALUE(LEFT(A3715,4)),VALUE(LEFT(A3715,4))-1)&amp;"-"&amp;TEXT(MOD(IF(VALUE(MID(A3715,6,2))&gt;=4,VALUE(LEFT(A3715,4)),VALUE(LEFT(A3715,4))-1)+1,100),"00")</f>
        <v>FY2023-24</v>
      </c>
      <c r="D3715" s="0" t="s">
        <v>82</v>
      </c>
      <c r="E3715" s="0" t="s">
        <v>82</v>
      </c>
      <c r="F3715" s="0" t="str">
        <f aca="false">INDEX(Mapping!$B$2:$B$465,MATCH(E3715,Mapping!$A$2:$A$465,0))</f>
        <v>JINDAL INDIA THERMAL POWER (JITPL)</v>
      </c>
      <c r="G3715" s="0" t="str">
        <f aca="false">INDEX(Mapping!$C$2:$C$465,MATCH(E3715,Mapping!$A$2:$A$465,0))</f>
        <v>JINDAL INDIA THERMAL POWER (JITPL)</v>
      </c>
      <c r="H3715" s="2" t="n">
        <v>113.89</v>
      </c>
      <c r="I3715" s="3" t="n">
        <v>2.44</v>
      </c>
    </row>
    <row r="3716" customFormat="false" ht="15" hidden="false" customHeight="false" outlineLevel="0" collapsed="false">
      <c r="A3716" s="0" t="s">
        <v>205</v>
      </c>
      <c r="B3716" s="0" t="n">
        <f aca="false">VALUE(LEFT(A3716,4))</f>
        <v>2024</v>
      </c>
      <c r="C3716" s="0" t="str">
        <f aca="false">"FY"&amp;IF(VALUE(MID(A3716,6,2))&gt;=4,VALUE(LEFT(A3716,4)),VALUE(LEFT(A3716,4))-1)&amp;"-"&amp;TEXT(MOD(IF(VALUE(MID(A3716,6,2))&gt;=4,VALUE(LEFT(A3716,4)),VALUE(LEFT(A3716,4))-1)+1,100),"00")</f>
        <v>FY2023-24</v>
      </c>
      <c r="D3716" s="0" t="s">
        <v>72</v>
      </c>
      <c r="E3716" s="0" t="s">
        <v>72</v>
      </c>
      <c r="F3716" s="0" t="str">
        <f aca="false">INDEX(Mapping!$B$2:$B$465,MATCH(E3716,Mapping!$A$2:$A$465,0))</f>
        <v>JINDAL POWER LTD - STAGE 1</v>
      </c>
      <c r="G3716" s="0" t="str">
        <f aca="false">INDEX(Mapping!$C$2:$C$465,MATCH(E3716,Mapping!$A$2:$A$465,0))</f>
        <v>JINDAL POWER LTD (BOTH STAGES)</v>
      </c>
      <c r="H3716" s="2" t="n">
        <v>109.71</v>
      </c>
      <c r="I3716" s="3" t="n">
        <v>2.36</v>
      </c>
    </row>
    <row r="3717" customFormat="false" ht="15" hidden="false" customHeight="false" outlineLevel="0" collapsed="false">
      <c r="A3717" s="0" t="s">
        <v>205</v>
      </c>
      <c r="B3717" s="0" t="n">
        <f aca="false">VALUE(LEFT(A3717,4))</f>
        <v>2024</v>
      </c>
      <c r="C3717" s="0" t="str">
        <f aca="false">"FY"&amp;IF(VALUE(MID(A3717,6,2))&gt;=4,VALUE(LEFT(A3717,4)),VALUE(LEFT(A3717,4))-1)&amp;"-"&amp;TEXT(MOD(IF(VALUE(MID(A3717,6,2))&gt;=4,VALUE(LEFT(A3717,4)),VALUE(LEFT(A3717,4))-1)+1,100),"00")</f>
        <v>FY2023-24</v>
      </c>
      <c r="D3717" s="0" t="s">
        <v>44</v>
      </c>
      <c r="E3717" s="0" t="s">
        <v>44</v>
      </c>
      <c r="F3717" s="0" t="str">
        <f aca="false">INDEX(Mapping!$B$2:$B$465,MATCH(E3717,Mapping!$A$2:$A$465,0))</f>
        <v>HARYANA</v>
      </c>
      <c r="G3717" s="0" t="str">
        <f aca="false">INDEX(Mapping!$C$2:$C$465,MATCH(E3717,Mapping!$A$2:$A$465,0))</f>
        <v>HARYANA</v>
      </c>
      <c r="H3717" s="2" t="n">
        <v>109.63</v>
      </c>
      <c r="I3717" s="3" t="n">
        <v>2.35</v>
      </c>
    </row>
    <row r="3718" customFormat="false" ht="15" hidden="false" customHeight="false" outlineLevel="0" collapsed="false">
      <c r="A3718" s="0" t="s">
        <v>205</v>
      </c>
      <c r="B3718" s="0" t="n">
        <f aca="false">VALUE(LEFT(A3718,4))</f>
        <v>2024</v>
      </c>
      <c r="C3718" s="0" t="str">
        <f aca="false">"FY"&amp;IF(VALUE(MID(A3718,6,2))&gt;=4,VALUE(LEFT(A3718,4)),VALUE(LEFT(A3718,4))-1)&amp;"-"&amp;TEXT(MOD(IF(VALUE(MID(A3718,6,2))&gt;=4,VALUE(LEFT(A3718,4)),VALUE(LEFT(A3718,4))-1)+1,100),"00")</f>
        <v>FY2023-24</v>
      </c>
      <c r="D3718" s="0" t="s">
        <v>145</v>
      </c>
      <c r="E3718" s="0" t="s">
        <v>145</v>
      </c>
      <c r="F3718" s="0" t="str">
        <f aca="false">INDEX(Mapping!$B$2:$B$465,MATCH(E3718,Mapping!$A$2:$A$465,0))</f>
        <v>JSPL - DCPP</v>
      </c>
      <c r="G3718" s="0" t="str">
        <f aca="false">INDEX(Mapping!$C$2:$C$465,MATCH(E3718,Mapping!$A$2:$A$465,0))</f>
        <v>JSPL</v>
      </c>
      <c r="H3718" s="2" t="n">
        <v>104.15</v>
      </c>
      <c r="I3718" s="3" t="n">
        <v>2.24</v>
      </c>
    </row>
    <row r="3719" customFormat="false" ht="15" hidden="false" customHeight="false" outlineLevel="0" collapsed="false">
      <c r="A3719" s="0" t="s">
        <v>205</v>
      </c>
      <c r="B3719" s="0" t="n">
        <f aca="false">VALUE(LEFT(A3719,4))</f>
        <v>2024</v>
      </c>
      <c r="C3719" s="0" t="str">
        <f aca="false">"FY"&amp;IF(VALUE(MID(A3719,6,2))&gt;=4,VALUE(LEFT(A3719,4)),VALUE(LEFT(A3719,4))-1)&amp;"-"&amp;TEXT(MOD(IF(VALUE(MID(A3719,6,2))&gt;=4,VALUE(LEFT(A3719,4)),VALUE(LEFT(A3719,4))-1)+1,100),"00")</f>
        <v>FY2023-24</v>
      </c>
      <c r="D3719" s="0" t="s">
        <v>37</v>
      </c>
      <c r="E3719" s="0" t="s">
        <v>37</v>
      </c>
      <c r="F3719" s="0" t="str">
        <f aca="false">INDEX(Mapping!$B$2:$B$465,MATCH(E3719,Mapping!$A$2:$A$465,0))</f>
        <v>MAHARASHTRA</v>
      </c>
      <c r="G3719" s="0" t="str">
        <f aca="false">INDEX(Mapping!$C$2:$C$465,MATCH(E3719,Mapping!$A$2:$A$465,0))</f>
        <v>MAHARASHTRA</v>
      </c>
      <c r="H3719" s="2" t="n">
        <v>96.02</v>
      </c>
      <c r="I3719" s="3" t="n">
        <v>2.06</v>
      </c>
    </row>
    <row r="3720" customFormat="false" ht="15" hidden="false" customHeight="false" outlineLevel="0" collapsed="false">
      <c r="A3720" s="0" t="s">
        <v>205</v>
      </c>
      <c r="B3720" s="0" t="n">
        <f aca="false">VALUE(LEFT(A3720,4))</f>
        <v>2024</v>
      </c>
      <c r="C3720" s="0" t="str">
        <f aca="false">"FY"&amp;IF(VALUE(MID(A3720,6,2))&gt;=4,VALUE(LEFT(A3720,4)),VALUE(LEFT(A3720,4))-1)&amp;"-"&amp;TEXT(MOD(IF(VALUE(MID(A3720,6,2))&gt;=4,VALUE(LEFT(A3720,4)),VALUE(LEFT(A3720,4))-1)+1,100),"00")</f>
        <v>FY2023-24</v>
      </c>
      <c r="D3720" s="0" t="s">
        <v>53</v>
      </c>
      <c r="E3720" s="0" t="s">
        <v>53</v>
      </c>
      <c r="F3720" s="0" t="str">
        <f aca="false">INDEX(Mapping!$B$2:$B$465,MATCH(E3720,Mapping!$A$2:$A$465,0))</f>
        <v>HIMACHAL PRADESH</v>
      </c>
      <c r="G3720" s="0" t="str">
        <f aca="false">INDEX(Mapping!$C$2:$C$465,MATCH(E3720,Mapping!$A$2:$A$465,0))</f>
        <v>HIMACHAL PRADESH</v>
      </c>
      <c r="H3720" s="2" t="n">
        <v>74.77</v>
      </c>
      <c r="I3720" s="3" t="n">
        <v>1.61</v>
      </c>
    </row>
    <row r="3721" customFormat="false" ht="15" hidden="false" customHeight="false" outlineLevel="0" collapsed="false">
      <c r="A3721" s="0" t="s">
        <v>205</v>
      </c>
      <c r="B3721" s="0" t="n">
        <f aca="false">VALUE(LEFT(A3721,4))</f>
        <v>2024</v>
      </c>
      <c r="C3721" s="0" t="str">
        <f aca="false">"FY"&amp;IF(VALUE(MID(A3721,6,2))&gt;=4,VALUE(LEFT(A3721,4)),VALUE(LEFT(A3721,4))-1)&amp;"-"&amp;TEXT(MOD(IF(VALUE(MID(A3721,6,2))&gt;=4,VALUE(LEFT(A3721,4)),VALUE(LEFT(A3721,4))-1)+1,100),"00")</f>
        <v>FY2023-24</v>
      </c>
      <c r="D3721" s="0" t="s">
        <v>39</v>
      </c>
      <c r="E3721" s="0" t="s">
        <v>39</v>
      </c>
      <c r="F3721" s="0" t="str">
        <f aca="false">INDEX(Mapping!$B$2:$B$465,MATCH(E3721,Mapping!$A$2:$A$465,0))</f>
        <v>WEST BENGAL</v>
      </c>
      <c r="G3721" s="0" t="str">
        <f aca="false">INDEX(Mapping!$C$2:$C$465,MATCH(E3721,Mapping!$A$2:$A$465,0))</f>
        <v>WEST BENGAL</v>
      </c>
      <c r="H3721" s="2" t="n">
        <v>69.35</v>
      </c>
      <c r="I3721" s="3" t="n">
        <v>1.49</v>
      </c>
    </row>
    <row r="3722" customFormat="false" ht="15" hidden="false" customHeight="false" outlineLevel="0" collapsed="false">
      <c r="A3722" s="0" t="s">
        <v>205</v>
      </c>
      <c r="B3722" s="0" t="n">
        <f aca="false">VALUE(LEFT(A3722,4))</f>
        <v>2024</v>
      </c>
      <c r="C3722" s="0" t="str">
        <f aca="false">"FY"&amp;IF(VALUE(MID(A3722,6,2))&gt;=4,VALUE(LEFT(A3722,4)),VALUE(LEFT(A3722,4))-1)&amp;"-"&amp;TEXT(MOD(IF(VALUE(MID(A3722,6,2))&gt;=4,VALUE(LEFT(A3722,4)),VALUE(LEFT(A3722,4))-1)+1,100),"00")</f>
        <v>FY2023-24</v>
      </c>
      <c r="D3722" s="0" t="s">
        <v>43</v>
      </c>
      <c r="E3722" s="0" t="s">
        <v>43</v>
      </c>
      <c r="F3722" s="0" t="str">
        <f aca="false">INDEX(Mapping!$B$2:$B$465,MATCH(E3722,Mapping!$A$2:$A$465,0))</f>
        <v>ODISHA</v>
      </c>
      <c r="G3722" s="0" t="str">
        <f aca="false">INDEX(Mapping!$C$2:$C$465,MATCH(E3722,Mapping!$A$2:$A$465,0))</f>
        <v>ODISHA</v>
      </c>
      <c r="H3722" s="2" t="n">
        <v>66.45</v>
      </c>
      <c r="I3722" s="3" t="n">
        <v>1.43</v>
      </c>
    </row>
    <row r="3723" customFormat="false" ht="15" hidden="false" customHeight="false" outlineLevel="0" collapsed="false">
      <c r="A3723" s="0" t="s">
        <v>205</v>
      </c>
      <c r="B3723" s="0" t="n">
        <f aca="false">VALUE(LEFT(A3723,4))</f>
        <v>2024</v>
      </c>
      <c r="C3723" s="0" t="str">
        <f aca="false">"FY"&amp;IF(VALUE(MID(A3723,6,2))&gt;=4,VALUE(LEFT(A3723,4)),VALUE(LEFT(A3723,4))-1)&amp;"-"&amp;TEXT(MOD(IF(VALUE(MID(A3723,6,2))&gt;=4,VALUE(LEFT(A3723,4)),VALUE(LEFT(A3723,4))-1)+1,100),"00")</f>
        <v>FY2023-24</v>
      </c>
      <c r="D3723" s="0" t="s">
        <v>38</v>
      </c>
      <c r="E3723" s="0" t="s">
        <v>38</v>
      </c>
      <c r="F3723" s="0" t="str">
        <f aca="false">INDEX(Mapping!$B$2:$B$465,MATCH(E3723,Mapping!$A$2:$A$465,0))</f>
        <v>ANDHRA PRADESH</v>
      </c>
      <c r="G3723" s="0" t="str">
        <f aca="false">INDEX(Mapping!$C$2:$C$465,MATCH(E3723,Mapping!$A$2:$A$465,0))</f>
        <v>ANDHRA PRADESH</v>
      </c>
      <c r="H3723" s="2" t="n">
        <v>55.75</v>
      </c>
      <c r="I3723" s="3" t="n">
        <v>1.2</v>
      </c>
    </row>
    <row r="3724" customFormat="false" ht="15" hidden="false" customHeight="false" outlineLevel="0" collapsed="false">
      <c r="A3724" s="0" t="s">
        <v>205</v>
      </c>
      <c r="B3724" s="0" t="n">
        <f aca="false">VALUE(LEFT(A3724,4))</f>
        <v>2024</v>
      </c>
      <c r="C3724" s="0" t="str">
        <f aca="false">"FY"&amp;IF(VALUE(MID(A3724,6,2))&gt;=4,VALUE(LEFT(A3724,4)),VALUE(LEFT(A3724,4))-1)&amp;"-"&amp;TEXT(MOD(IF(VALUE(MID(A3724,6,2))&gt;=4,VALUE(LEFT(A3724,4)),VALUE(LEFT(A3724,4))-1)+1,100),"00")</f>
        <v>FY2023-24</v>
      </c>
      <c r="D3724" s="0" t="s">
        <v>367</v>
      </c>
      <c r="E3724" s="0" t="s">
        <v>367</v>
      </c>
      <c r="F3724" s="0" t="str">
        <f aca="false">INDEX(Mapping!$B$2:$B$465,MATCH(E3724,Mapping!$A$2:$A$465,0))</f>
        <v>RENEW_ROSHNI FATEHGARH</v>
      </c>
      <c r="G3724" s="0" t="str">
        <f aca="false">INDEX(Mapping!$C$2:$C$465,MATCH(E3724,Mapping!$A$2:$A$465,0))</f>
        <v>RENEW POWER (ALL SPVs)</v>
      </c>
      <c r="H3724" s="2" t="n">
        <v>46.4</v>
      </c>
      <c r="I3724" s="3" t="n">
        <v>1</v>
      </c>
    </row>
    <row r="3725" customFormat="false" ht="15" hidden="false" customHeight="false" outlineLevel="0" collapsed="false">
      <c r="A3725" s="0" t="s">
        <v>205</v>
      </c>
      <c r="B3725" s="0" t="n">
        <f aca="false">VALUE(LEFT(A3725,4))</f>
        <v>2024</v>
      </c>
      <c r="C3725" s="0" t="str">
        <f aca="false">"FY"&amp;IF(VALUE(MID(A3725,6,2))&gt;=4,VALUE(LEFT(A3725,4)),VALUE(LEFT(A3725,4))-1)&amp;"-"&amp;TEXT(MOD(IF(VALUE(MID(A3725,6,2))&gt;=4,VALUE(LEFT(A3725,4)),VALUE(LEFT(A3725,4))-1)+1,100),"00")</f>
        <v>FY2023-24</v>
      </c>
      <c r="D3725" s="0" t="s">
        <v>31</v>
      </c>
      <c r="E3725" s="0" t="s">
        <v>31</v>
      </c>
      <c r="F3725" s="0" t="str">
        <f aca="false">INDEX(Mapping!$B$2:$B$465,MATCH(E3725,Mapping!$A$2:$A$465,0))</f>
        <v>GUJARAT</v>
      </c>
      <c r="G3725" s="0" t="str">
        <f aca="false">INDEX(Mapping!$C$2:$C$465,MATCH(E3725,Mapping!$A$2:$A$465,0))</f>
        <v>GUJARAT</v>
      </c>
      <c r="H3725" s="2" t="n">
        <v>45.68</v>
      </c>
      <c r="I3725" s="3" t="n">
        <v>0.98</v>
      </c>
    </row>
    <row r="3726" customFormat="false" ht="15" hidden="false" customHeight="false" outlineLevel="0" collapsed="false">
      <c r="A3726" s="0" t="s">
        <v>205</v>
      </c>
      <c r="B3726" s="0" t="n">
        <f aca="false">VALUE(LEFT(A3726,4))</f>
        <v>2024</v>
      </c>
      <c r="C3726" s="0" t="str">
        <f aca="false">"FY"&amp;IF(VALUE(MID(A3726,6,2))&gt;=4,VALUE(LEFT(A3726,4)),VALUE(LEFT(A3726,4))-1)&amp;"-"&amp;TEXT(MOD(IF(VALUE(MID(A3726,6,2))&gt;=4,VALUE(LEFT(A3726,4)),VALUE(LEFT(A3726,4))-1)+1,100),"00")</f>
        <v>FY2023-24</v>
      </c>
      <c r="D3726" s="0" t="s">
        <v>403</v>
      </c>
      <c r="E3726" s="0" t="s">
        <v>403</v>
      </c>
      <c r="F3726" s="0" t="str">
        <f aca="false">INDEX(Mapping!$B$2:$B$465,MATCH(E3726,Mapping!$A$2:$A$465,0))</f>
        <v>RENEW_SAAYAN</v>
      </c>
      <c r="G3726" s="0" t="str">
        <f aca="false">INDEX(Mapping!$C$2:$C$465,MATCH(E3726,Mapping!$A$2:$A$465,0))</f>
        <v>RENEW POWER (ALL SPVs)</v>
      </c>
      <c r="H3726" s="2" t="n">
        <v>45.63</v>
      </c>
      <c r="I3726" s="3" t="n">
        <v>0.98</v>
      </c>
    </row>
    <row r="3727" customFormat="false" ht="15" hidden="false" customHeight="false" outlineLevel="0" collapsed="false">
      <c r="A3727" s="0" t="s">
        <v>205</v>
      </c>
      <c r="B3727" s="0" t="n">
        <f aca="false">VALUE(LEFT(A3727,4))</f>
        <v>2024</v>
      </c>
      <c r="C3727" s="0" t="str">
        <f aca="false">"FY"&amp;IF(VALUE(MID(A3727,6,2))&gt;=4,VALUE(LEFT(A3727,4)),VALUE(LEFT(A3727,4))-1)&amp;"-"&amp;TEXT(MOD(IF(VALUE(MID(A3727,6,2))&gt;=4,VALUE(LEFT(A3727,4)),VALUE(LEFT(A3727,4))-1)+1,100),"00")</f>
        <v>FY2023-24</v>
      </c>
      <c r="D3727" s="0" t="s">
        <v>224</v>
      </c>
      <c r="E3727" s="0" t="s">
        <v>224</v>
      </c>
      <c r="F3727" s="0" t="str">
        <f aca="false">INDEX(Mapping!$B$2:$B$465,MATCH(E3727,Mapping!$A$2:$A$465,0))</f>
        <v>RENEW SURYA RAVI</v>
      </c>
      <c r="G3727" s="0" t="str">
        <f aca="false">INDEX(Mapping!$C$2:$C$465,MATCH(E3727,Mapping!$A$2:$A$465,0))</f>
        <v>RENEW POWER (ALL SPVs)</v>
      </c>
      <c r="H3727" s="2" t="n">
        <v>45.35</v>
      </c>
      <c r="I3727" s="3" t="n">
        <v>0.97</v>
      </c>
    </row>
    <row r="3728" customFormat="false" ht="15" hidden="false" customHeight="false" outlineLevel="0" collapsed="false">
      <c r="A3728" s="0" t="s">
        <v>205</v>
      </c>
      <c r="B3728" s="0" t="n">
        <f aca="false">VALUE(LEFT(A3728,4))</f>
        <v>2024</v>
      </c>
      <c r="C3728" s="0" t="str">
        <f aca="false">"FY"&amp;IF(VALUE(MID(A3728,6,2))&gt;=4,VALUE(LEFT(A3728,4)),VALUE(LEFT(A3728,4))-1)&amp;"-"&amp;TEXT(MOD(IF(VALUE(MID(A3728,6,2))&gt;=4,VALUE(LEFT(A3728,4)),VALUE(LEFT(A3728,4))-1)+1,100),"00")</f>
        <v>FY2023-24</v>
      </c>
      <c r="D3728" s="0" t="s">
        <v>163</v>
      </c>
      <c r="E3728" s="0" t="s">
        <v>163</v>
      </c>
      <c r="F3728" s="0" t="str">
        <f aca="false">INDEX(Mapping!$B$2:$B$465,MATCH(E3728,Mapping!$A$2:$A$465,0))</f>
        <v>NTPC STATIONS</v>
      </c>
      <c r="G3728" s="0" t="str">
        <f aca="false">INDEX(Mapping!$C$2:$C$465,MATCH(E3728,Mapping!$A$2:$A$465,0))</f>
        <v>NTPC GROUP</v>
      </c>
      <c r="H3728" s="2" t="n">
        <v>40.61</v>
      </c>
      <c r="I3728" s="3" t="n">
        <v>0.87</v>
      </c>
    </row>
    <row r="3729" customFormat="false" ht="15" hidden="false" customHeight="false" outlineLevel="0" collapsed="false">
      <c r="A3729" s="0" t="s">
        <v>205</v>
      </c>
      <c r="B3729" s="0" t="n">
        <f aca="false">VALUE(LEFT(A3729,4))</f>
        <v>2024</v>
      </c>
      <c r="C3729" s="0" t="str">
        <f aca="false">"FY"&amp;IF(VALUE(MID(A3729,6,2))&gt;=4,VALUE(LEFT(A3729,4)),VALUE(LEFT(A3729,4))-1)&amp;"-"&amp;TEXT(MOD(IF(VALUE(MID(A3729,6,2))&gt;=4,VALUE(LEFT(A3729,4)),VALUE(LEFT(A3729,4))-1)+1,100),"00")</f>
        <v>FY2023-24</v>
      </c>
      <c r="D3729" s="0" t="s">
        <v>152</v>
      </c>
      <c r="E3729" s="0" t="s">
        <v>152</v>
      </c>
      <c r="F3729" s="0" t="str">
        <f aca="false">INDEX(Mapping!$B$2:$B$465,MATCH(E3729,Mapping!$A$2:$A$465,0))</f>
        <v>CHANDIGARH</v>
      </c>
      <c r="G3729" s="0" t="str">
        <f aca="false">INDEX(Mapping!$C$2:$C$465,MATCH(E3729,Mapping!$A$2:$A$465,0))</f>
        <v>CHANDIGARH</v>
      </c>
      <c r="H3729" s="2" t="n">
        <v>37.95</v>
      </c>
      <c r="I3729" s="3" t="n">
        <v>0.81</v>
      </c>
    </row>
    <row r="3730" customFormat="false" ht="15" hidden="false" customHeight="false" outlineLevel="0" collapsed="false">
      <c r="A3730" s="0" t="s">
        <v>205</v>
      </c>
      <c r="B3730" s="0" t="n">
        <f aca="false">VALUE(LEFT(A3730,4))</f>
        <v>2024</v>
      </c>
      <c r="C3730" s="0" t="str">
        <f aca="false">"FY"&amp;IF(VALUE(MID(A3730,6,2))&gt;=4,VALUE(LEFT(A3730,4)),VALUE(LEFT(A3730,4))-1)&amp;"-"&amp;TEXT(MOD(IF(VALUE(MID(A3730,6,2))&gt;=4,VALUE(LEFT(A3730,4)),VALUE(LEFT(A3730,4))-1)+1,100),"00")</f>
        <v>FY2023-24</v>
      </c>
      <c r="D3730" s="0" t="s">
        <v>57</v>
      </c>
      <c r="E3730" s="0" t="s">
        <v>57</v>
      </c>
      <c r="F3730" s="0" t="str">
        <f aca="false">INDEX(Mapping!$B$2:$B$465,MATCH(E3730,Mapping!$A$2:$A$465,0))</f>
        <v>SEIL ENERGY INDIA (EX-SEMBCORP)</v>
      </c>
      <c r="G3730" s="0" t="str">
        <f aca="false">INDEX(Mapping!$C$2:$C$465,MATCH(E3730,Mapping!$A$2:$A$465,0))</f>
        <v>SEIL ENERGY INDIA</v>
      </c>
      <c r="H3730" s="2" t="n">
        <v>37.12</v>
      </c>
      <c r="I3730" s="3" t="n">
        <v>0.8</v>
      </c>
    </row>
    <row r="3731" customFormat="false" ht="15" hidden="false" customHeight="false" outlineLevel="0" collapsed="false">
      <c r="A3731" s="0" t="s">
        <v>205</v>
      </c>
      <c r="B3731" s="0" t="n">
        <f aca="false">VALUE(LEFT(A3731,4))</f>
        <v>2024</v>
      </c>
      <c r="C3731" s="0" t="str">
        <f aca="false">"FY"&amp;IF(VALUE(MID(A3731,6,2))&gt;=4,VALUE(LEFT(A3731,4)),VALUE(LEFT(A3731,4))-1)&amp;"-"&amp;TEXT(MOD(IF(VALUE(MID(A3731,6,2))&gt;=4,VALUE(LEFT(A3731,4)),VALUE(LEFT(A3731,4))-1)+1,100),"00")</f>
        <v>FY2023-24</v>
      </c>
      <c r="D3731" s="0" t="s">
        <v>106</v>
      </c>
      <c r="E3731" s="0" t="s">
        <v>106</v>
      </c>
      <c r="F3731" s="0" t="str">
        <f aca="false">INDEX(Mapping!$B$2:$B$465,MATCH(E3731,Mapping!$A$2:$A$465,0))</f>
        <v>ACB (INDIA)</v>
      </c>
      <c r="G3731" s="0" t="str">
        <f aca="false">INDEX(Mapping!$C$2:$C$465,MATCH(E3731,Mapping!$A$2:$A$465,0))</f>
        <v>ACB (INDIA)</v>
      </c>
      <c r="H3731" s="2" t="n">
        <v>36.17</v>
      </c>
      <c r="I3731" s="3" t="n">
        <v>0.78</v>
      </c>
    </row>
    <row r="3732" customFormat="false" ht="15" hidden="false" customHeight="false" outlineLevel="0" collapsed="false">
      <c r="A3732" s="0" t="s">
        <v>205</v>
      </c>
      <c r="B3732" s="0" t="n">
        <f aca="false">VALUE(LEFT(A3732,4))</f>
        <v>2024</v>
      </c>
      <c r="C3732" s="0" t="str">
        <f aca="false">"FY"&amp;IF(VALUE(MID(A3732,6,2))&gt;=4,VALUE(LEFT(A3732,4)),VALUE(LEFT(A3732,4))-1)&amp;"-"&amp;TEXT(MOD(IF(VALUE(MID(A3732,6,2))&gt;=4,VALUE(LEFT(A3732,4)),VALUE(LEFT(A3732,4))-1)+1,100),"00")</f>
        <v>FY2023-24</v>
      </c>
      <c r="D3732" s="0" t="s">
        <v>116</v>
      </c>
      <c r="E3732" s="0" t="s">
        <v>116</v>
      </c>
      <c r="F3732" s="0" t="str">
        <f aca="false">INDEX(Mapping!$B$2:$B$465,MATCH(E3732,Mapping!$A$2:$A$465,0))</f>
        <v>RKM POWERGEN</v>
      </c>
      <c r="G3732" s="0" t="str">
        <f aca="false">INDEX(Mapping!$C$2:$C$465,MATCH(E3732,Mapping!$A$2:$A$465,0))</f>
        <v>RKM POWERGEN</v>
      </c>
      <c r="H3732" s="2" t="n">
        <v>35.67</v>
      </c>
      <c r="I3732" s="3" t="n">
        <v>0.77</v>
      </c>
    </row>
    <row r="3733" customFormat="false" ht="15" hidden="false" customHeight="false" outlineLevel="0" collapsed="false">
      <c r="A3733" s="0" t="s">
        <v>205</v>
      </c>
      <c r="B3733" s="0" t="n">
        <f aca="false">VALUE(LEFT(A3733,4))</f>
        <v>2024</v>
      </c>
      <c r="C3733" s="0" t="str">
        <f aca="false">"FY"&amp;IF(VALUE(MID(A3733,6,2))&gt;=4,VALUE(LEFT(A3733,4)),VALUE(LEFT(A3733,4))-1)&amp;"-"&amp;TEXT(MOD(IF(VALUE(MID(A3733,6,2))&gt;=4,VALUE(LEFT(A3733,4)),VALUE(LEFT(A3733,4))-1)+1,100),"00")</f>
        <v>FY2023-24</v>
      </c>
      <c r="D3733" s="0" t="s">
        <v>40</v>
      </c>
      <c r="E3733" s="0" t="s">
        <v>40</v>
      </c>
      <c r="F3733" s="0" t="str">
        <f aca="false">INDEX(Mapping!$B$2:$B$465,MATCH(E3733,Mapping!$A$2:$A$465,0))</f>
        <v>TAMIL NADU</v>
      </c>
      <c r="G3733" s="0" t="str">
        <f aca="false">INDEX(Mapping!$C$2:$C$465,MATCH(E3733,Mapping!$A$2:$A$465,0))</f>
        <v>TAMIL NADU</v>
      </c>
      <c r="H3733" s="2" t="n">
        <v>35.62</v>
      </c>
      <c r="I3733" s="3" t="n">
        <v>0.76</v>
      </c>
    </row>
    <row r="3734" customFormat="false" ht="15" hidden="false" customHeight="false" outlineLevel="0" collapsed="false">
      <c r="A3734" s="0" t="s">
        <v>205</v>
      </c>
      <c r="B3734" s="0" t="n">
        <f aca="false">VALUE(LEFT(A3734,4))</f>
        <v>2024</v>
      </c>
      <c r="C3734" s="0" t="str">
        <f aca="false">"FY"&amp;IF(VALUE(MID(A3734,6,2))&gt;=4,VALUE(LEFT(A3734,4)),VALUE(LEFT(A3734,4))-1)&amp;"-"&amp;TEXT(MOD(IF(VALUE(MID(A3734,6,2))&gt;=4,VALUE(LEFT(A3734,4)),VALUE(LEFT(A3734,4))-1)+1,100),"00")</f>
        <v>FY2023-24</v>
      </c>
      <c r="D3734" s="0" t="s">
        <v>65</v>
      </c>
      <c r="E3734" s="0" t="s">
        <v>65</v>
      </c>
      <c r="F3734" s="0" t="str">
        <f aca="false">INDEX(Mapping!$B$2:$B$465,MATCH(E3734,Mapping!$A$2:$A$465,0))</f>
        <v>JAYPEE NIGRIE STPP</v>
      </c>
      <c r="G3734" s="0" t="str">
        <f aca="false">INDEX(Mapping!$C$2:$C$465,MATCH(E3734,Mapping!$A$2:$A$465,0))</f>
        <v>JAYPEE NIGRIE STPP</v>
      </c>
      <c r="H3734" s="2" t="n">
        <v>33.52</v>
      </c>
      <c r="I3734" s="3" t="n">
        <v>0.72</v>
      </c>
    </row>
    <row r="3735" customFormat="false" ht="15" hidden="false" customHeight="false" outlineLevel="0" collapsed="false">
      <c r="A3735" s="0" t="s">
        <v>205</v>
      </c>
      <c r="B3735" s="0" t="n">
        <f aca="false">VALUE(LEFT(A3735,4))</f>
        <v>2024</v>
      </c>
      <c r="C3735" s="0" t="str">
        <f aca="false">"FY"&amp;IF(VALUE(MID(A3735,6,2))&gt;=4,VALUE(LEFT(A3735,4)),VALUE(LEFT(A3735,4))-1)&amp;"-"&amp;TEXT(MOD(IF(VALUE(MID(A3735,6,2))&gt;=4,VALUE(LEFT(A3735,4)),VALUE(LEFT(A3735,4))-1)+1,100),"00")</f>
        <v>FY2023-24</v>
      </c>
      <c r="D3735" s="0" t="s">
        <v>230</v>
      </c>
      <c r="E3735" s="0" t="s">
        <v>230</v>
      </c>
      <c r="F3735" s="0" t="str">
        <f aca="false">INDEX(Mapping!$B$2:$B$465,MATCH(E3735,Mapping!$A$2:$A$465,0))</f>
        <v>ADANI_WIND</v>
      </c>
      <c r="G3735" s="0" t="str">
        <f aca="false">INDEX(Mapping!$C$2:$C$465,MATCH(E3735,Mapping!$A$2:$A$465,0))</f>
        <v>ADANI GREEN ENERGY (ALL SPVs)</v>
      </c>
      <c r="H3735" s="2" t="n">
        <v>31.88</v>
      </c>
      <c r="I3735" s="3" t="n">
        <v>0.68</v>
      </c>
    </row>
    <row r="3736" customFormat="false" ht="15" hidden="false" customHeight="false" outlineLevel="0" collapsed="false">
      <c r="A3736" s="0" t="s">
        <v>205</v>
      </c>
      <c r="B3736" s="0" t="n">
        <f aca="false">VALUE(LEFT(A3736,4))</f>
        <v>2024</v>
      </c>
      <c r="C3736" s="0" t="str">
        <f aca="false">"FY"&amp;IF(VALUE(MID(A3736,6,2))&gt;=4,VALUE(LEFT(A3736,4)),VALUE(LEFT(A3736,4))-1)&amp;"-"&amp;TEXT(MOD(IF(VALUE(MID(A3736,6,2))&gt;=4,VALUE(LEFT(A3736,4)),VALUE(LEFT(A3736,4))-1)+1,100),"00")</f>
        <v>FY2023-24</v>
      </c>
      <c r="D3736" s="0" t="s">
        <v>293</v>
      </c>
      <c r="E3736" s="0" t="s">
        <v>293</v>
      </c>
      <c r="F3736" s="0" t="str">
        <f aca="false">INDEX(Mapping!$B$2:$B$465,MATCH(E3736,Mapping!$A$2:$A$465,0))</f>
        <v>RENEW SURYA PRATAP</v>
      </c>
      <c r="G3736" s="0" t="str">
        <f aca="false">INDEX(Mapping!$C$2:$C$465,MATCH(E3736,Mapping!$A$2:$A$465,0))</f>
        <v>RENEW POWER (ALL SPVs)</v>
      </c>
      <c r="H3736" s="2" t="n">
        <v>30.06</v>
      </c>
      <c r="I3736" s="3" t="n">
        <v>0.65</v>
      </c>
    </row>
    <row r="3737" customFormat="false" ht="15" hidden="false" customHeight="false" outlineLevel="0" collapsed="false">
      <c r="A3737" s="0" t="s">
        <v>205</v>
      </c>
      <c r="B3737" s="0" t="n">
        <f aca="false">VALUE(LEFT(A3737,4))</f>
        <v>2024</v>
      </c>
      <c r="C3737" s="0" t="str">
        <f aca="false">"FY"&amp;IF(VALUE(MID(A3737,6,2))&gt;=4,VALUE(LEFT(A3737,4)),VALUE(LEFT(A3737,4))-1)&amp;"-"&amp;TEXT(MOD(IF(VALUE(MID(A3737,6,2))&gt;=4,VALUE(LEFT(A3737,4)),VALUE(LEFT(A3737,4))-1)+1,100),"00")</f>
        <v>FY2023-24</v>
      </c>
      <c r="D3737" s="0" t="s">
        <v>243</v>
      </c>
      <c r="E3737" s="0" t="s">
        <v>243</v>
      </c>
      <c r="F3737" s="0" t="str">
        <f aca="false">INDEX(Mapping!$B$2:$B$465,MATCH(E3737,Mapping!$A$2:$A$465,0))</f>
        <v>ADANI SOLAR ENERGY JAISALMER TWO</v>
      </c>
      <c r="G3737" s="0" t="str">
        <f aca="false">INDEX(Mapping!$C$2:$C$465,MATCH(E3737,Mapping!$A$2:$A$465,0))</f>
        <v>ADANI GREEN ENERGY (ALL SPVs)</v>
      </c>
      <c r="H3737" s="2" t="n">
        <v>29.76</v>
      </c>
      <c r="I3737" s="3" t="n">
        <v>0.64</v>
      </c>
    </row>
    <row r="3738" customFormat="false" ht="15" hidden="false" customHeight="false" outlineLevel="0" collapsed="false">
      <c r="A3738" s="0" t="s">
        <v>205</v>
      </c>
      <c r="B3738" s="0" t="n">
        <f aca="false">VALUE(LEFT(A3738,4))</f>
        <v>2024</v>
      </c>
      <c r="C3738" s="0" t="str">
        <f aca="false">"FY"&amp;IF(VALUE(MID(A3738,6,2))&gt;=4,VALUE(LEFT(A3738,4)),VALUE(LEFT(A3738,4))-1)&amp;"-"&amp;TEXT(MOD(IF(VALUE(MID(A3738,6,2))&gt;=4,VALUE(LEFT(A3738,4)),VALUE(LEFT(A3738,4))-1)+1,100),"00")</f>
        <v>FY2023-24</v>
      </c>
      <c r="D3738" s="0" t="s">
        <v>232</v>
      </c>
      <c r="E3738" s="0" t="s">
        <v>232</v>
      </c>
      <c r="F3738" s="0" t="str">
        <f aca="false">INDEX(Mapping!$B$2:$B$465,MATCH(E3738,Mapping!$A$2:$A$465,0))</f>
        <v>PUDUCHERRY</v>
      </c>
      <c r="G3738" s="0" t="str">
        <f aca="false">INDEX(Mapping!$C$2:$C$465,MATCH(E3738,Mapping!$A$2:$A$465,0))</f>
        <v>PUDUCHERRY</v>
      </c>
      <c r="H3738" s="2" t="n">
        <v>29.61</v>
      </c>
      <c r="I3738" s="3" t="n">
        <v>0.64</v>
      </c>
    </row>
    <row r="3739" customFormat="false" ht="15" hidden="false" customHeight="false" outlineLevel="0" collapsed="false">
      <c r="A3739" s="0" t="s">
        <v>205</v>
      </c>
      <c r="B3739" s="0" t="n">
        <f aca="false">VALUE(LEFT(A3739,4))</f>
        <v>2024</v>
      </c>
      <c r="C3739" s="0" t="str">
        <f aca="false">"FY"&amp;IF(VALUE(MID(A3739,6,2))&gt;=4,VALUE(LEFT(A3739,4)),VALUE(LEFT(A3739,4))-1)&amp;"-"&amp;TEXT(MOD(IF(VALUE(MID(A3739,6,2))&gt;=4,VALUE(LEFT(A3739,4)),VALUE(LEFT(A3739,4))-1)+1,100),"00")</f>
        <v>FY2023-24</v>
      </c>
      <c r="D3739" s="0" t="s">
        <v>336</v>
      </c>
      <c r="E3739" s="0" t="s">
        <v>336</v>
      </c>
      <c r="F3739" s="0" t="str">
        <f aca="false">INDEX(Mapping!$B$2:$B$465,MATCH(E3739,Mapping!$A$2:$A$465,0))</f>
        <v>IBEUL</v>
      </c>
      <c r="G3739" s="0" t="str">
        <f aca="false">INDEX(Mapping!$C$2:$C$465,MATCH(E3739,Mapping!$A$2:$A$465,0))</f>
        <v>IBEUL</v>
      </c>
      <c r="H3739" s="2" t="n">
        <v>26.76</v>
      </c>
      <c r="I3739" s="3" t="n">
        <v>0.57</v>
      </c>
    </row>
    <row r="3740" customFormat="false" ht="15" hidden="false" customHeight="false" outlineLevel="0" collapsed="false">
      <c r="A3740" s="0" t="s">
        <v>205</v>
      </c>
      <c r="B3740" s="0" t="n">
        <f aca="false">VALUE(LEFT(A3740,4))</f>
        <v>2024</v>
      </c>
      <c r="C3740" s="0" t="str">
        <f aca="false">"FY"&amp;IF(VALUE(MID(A3740,6,2))&gt;=4,VALUE(LEFT(A3740,4)),VALUE(LEFT(A3740,4))-1)&amp;"-"&amp;TEXT(MOD(IF(VALUE(MID(A3740,6,2))&gt;=4,VALUE(LEFT(A3740,4)),VALUE(LEFT(A3740,4))-1)+1,100),"00")</f>
        <v>FY2023-24</v>
      </c>
      <c r="D3740" s="0" t="s">
        <v>323</v>
      </c>
      <c r="E3740" s="0" t="s">
        <v>323</v>
      </c>
      <c r="F3740" s="0" t="str">
        <f aca="false">INDEX(Mapping!$B$2:$B$465,MATCH(E3740,Mapping!$A$2:$A$465,0))</f>
        <v>ADEPT RENEWABLE TECHNOLOGIES</v>
      </c>
      <c r="G3740" s="0" t="str">
        <f aca="false">INDEX(Mapping!$C$2:$C$465,MATCH(E3740,Mapping!$A$2:$A$465,0))</f>
        <v>ADEPT RENEWABLE TECHNOLOGIES</v>
      </c>
      <c r="H3740" s="2" t="n">
        <v>26.63</v>
      </c>
      <c r="I3740" s="3" t="n">
        <v>0.57</v>
      </c>
    </row>
    <row r="3741" customFormat="false" ht="15" hidden="false" customHeight="false" outlineLevel="0" collapsed="false">
      <c r="A3741" s="0" t="s">
        <v>205</v>
      </c>
      <c r="B3741" s="0" t="n">
        <f aca="false">VALUE(LEFT(A3741,4))</f>
        <v>2024</v>
      </c>
      <c r="C3741" s="0" t="str">
        <f aca="false">"FY"&amp;IF(VALUE(MID(A3741,6,2))&gt;=4,VALUE(LEFT(A3741,4)),VALUE(LEFT(A3741,4))-1)&amp;"-"&amp;TEXT(MOD(IF(VALUE(MID(A3741,6,2))&gt;=4,VALUE(LEFT(A3741,4)),VALUE(LEFT(A3741,4))-1)+1,100),"00")</f>
        <v>FY2023-24</v>
      </c>
      <c r="D3741" s="0" t="s">
        <v>297</v>
      </c>
      <c r="E3741" s="0" t="s">
        <v>297</v>
      </c>
      <c r="F3741" s="0" t="str">
        <f aca="false">INDEX(Mapping!$B$2:$B$465,MATCH(E3741,Mapping!$A$2:$A$465,0))</f>
        <v>NPGC NABINAGAR</v>
      </c>
      <c r="G3741" s="0" t="str">
        <f aca="false">INDEX(Mapping!$C$2:$C$465,MATCH(E3741,Mapping!$A$2:$A$465,0))</f>
        <v>NTPC GROUP</v>
      </c>
      <c r="H3741" s="2" t="n">
        <v>26.57</v>
      </c>
      <c r="I3741" s="3" t="n">
        <v>0.57</v>
      </c>
    </row>
    <row r="3742" customFormat="false" ht="15" hidden="false" customHeight="false" outlineLevel="0" collapsed="false">
      <c r="A3742" s="0" t="s">
        <v>205</v>
      </c>
      <c r="B3742" s="0" t="n">
        <f aca="false">VALUE(LEFT(A3742,4))</f>
        <v>2024</v>
      </c>
      <c r="C3742" s="0" t="str">
        <f aca="false">"FY"&amp;IF(VALUE(MID(A3742,6,2))&gt;=4,VALUE(LEFT(A3742,4)),VALUE(LEFT(A3742,4))-1)&amp;"-"&amp;TEXT(MOD(IF(VALUE(MID(A3742,6,2))&gt;=4,VALUE(LEFT(A3742,4)),VALUE(LEFT(A3742,4))-1)+1,100),"00")</f>
        <v>FY2023-24</v>
      </c>
      <c r="D3742" s="0" t="s">
        <v>288</v>
      </c>
      <c r="E3742" s="0" t="s">
        <v>288</v>
      </c>
      <c r="F3742" s="0" t="str">
        <f aca="false">INDEX(Mapping!$B$2:$B$465,MATCH(E3742,Mapping!$A$2:$A$465,0))</f>
        <v>ADANI RENEWABLE ENERGY HOLDING FOUR</v>
      </c>
      <c r="G3742" s="0" t="str">
        <f aca="false">INDEX(Mapping!$C$2:$C$465,MATCH(E3742,Mapping!$A$2:$A$465,0))</f>
        <v>ADANI GREEN ENERGY (ALL SPVs)</v>
      </c>
      <c r="H3742" s="2" t="n">
        <v>26.45</v>
      </c>
      <c r="I3742" s="3" t="n">
        <v>0.57</v>
      </c>
    </row>
    <row r="3743" customFormat="false" ht="15" hidden="false" customHeight="false" outlineLevel="0" collapsed="false">
      <c r="A3743" s="0" t="s">
        <v>205</v>
      </c>
      <c r="B3743" s="0" t="n">
        <f aca="false">VALUE(LEFT(A3743,4))</f>
        <v>2024</v>
      </c>
      <c r="C3743" s="0" t="str">
        <f aca="false">"FY"&amp;IF(VALUE(MID(A3743,6,2))&gt;=4,VALUE(LEFT(A3743,4)),VALUE(LEFT(A3743,4))-1)&amp;"-"&amp;TEXT(MOD(IF(VALUE(MID(A3743,6,2))&gt;=4,VALUE(LEFT(A3743,4)),VALUE(LEFT(A3743,4))-1)+1,100),"00")</f>
        <v>FY2023-24</v>
      </c>
      <c r="D3743" s="0" t="s">
        <v>315</v>
      </c>
      <c r="E3743" s="0" t="s">
        <v>315</v>
      </c>
      <c r="F3743" s="0" t="str">
        <f aca="false">INDEX(Mapping!$B$2:$B$465,MATCH(E3743,Mapping!$A$2:$A$465,0))</f>
        <v>DHARIWAL INFRASTRUCTURE</v>
      </c>
      <c r="G3743" s="0" t="str">
        <f aca="false">INDEX(Mapping!$C$2:$C$465,MATCH(E3743,Mapping!$A$2:$A$465,0))</f>
        <v>DHARIWAL INFRASTRUCTURE</v>
      </c>
      <c r="H3743" s="2" t="n">
        <v>26.38</v>
      </c>
      <c r="I3743" s="3" t="n">
        <v>0.57</v>
      </c>
    </row>
    <row r="3744" customFormat="false" ht="15" hidden="false" customHeight="false" outlineLevel="0" collapsed="false">
      <c r="A3744" s="0" t="s">
        <v>205</v>
      </c>
      <c r="B3744" s="0" t="n">
        <f aca="false">VALUE(LEFT(A3744,4))</f>
        <v>2024</v>
      </c>
      <c r="C3744" s="0" t="str">
        <f aca="false">"FY"&amp;IF(VALUE(MID(A3744,6,2))&gt;=4,VALUE(LEFT(A3744,4)),VALUE(LEFT(A3744,4))-1)&amp;"-"&amp;TEXT(MOD(IF(VALUE(MID(A3744,6,2))&gt;=4,VALUE(LEFT(A3744,4)),VALUE(LEFT(A3744,4))-1)+1,100),"00")</f>
        <v>FY2023-24</v>
      </c>
      <c r="D3744" s="0" t="s">
        <v>388</v>
      </c>
      <c r="E3744" s="0" t="s">
        <v>388</v>
      </c>
      <c r="F3744" s="0" t="str">
        <f aca="false">INDEX(Mapping!$B$2:$B$465,MATCH(E3744,Mapping!$A$2:$A$465,0))</f>
        <v>AMP_GREEN6</v>
      </c>
      <c r="G3744" s="0" t="str">
        <f aca="false">INDEX(Mapping!$C$2:$C$465,MATCH(E3744,Mapping!$A$2:$A$465,0))</f>
        <v>AMP_GREEN6</v>
      </c>
      <c r="H3744" s="2" t="n">
        <v>22.56</v>
      </c>
      <c r="I3744" s="3" t="n">
        <v>0.48</v>
      </c>
    </row>
    <row r="3745" customFormat="false" ht="15" hidden="false" customHeight="false" outlineLevel="0" collapsed="false">
      <c r="A3745" s="0" t="s">
        <v>205</v>
      </c>
      <c r="B3745" s="0" t="n">
        <f aca="false">VALUE(LEFT(A3745,4))</f>
        <v>2024</v>
      </c>
      <c r="C3745" s="0" t="str">
        <f aca="false">"FY"&amp;IF(VALUE(MID(A3745,6,2))&gt;=4,VALUE(LEFT(A3745,4)),VALUE(LEFT(A3745,4))-1)&amp;"-"&amp;TEXT(MOD(IF(VALUE(MID(A3745,6,2))&gt;=4,VALUE(LEFT(A3745,4)),VALUE(LEFT(A3745,4))-1)+1,100),"00")</f>
        <v>FY2023-24</v>
      </c>
      <c r="D3745" s="0" t="s">
        <v>345</v>
      </c>
      <c r="E3745" s="0" t="s">
        <v>345</v>
      </c>
      <c r="F3745" s="0" t="str">
        <f aca="false">INDEX(Mapping!$B$2:$B$465,MATCH(E3745,Mapping!$A$2:$A$465,0))</f>
        <v>ONEVOLT</v>
      </c>
      <c r="G3745" s="0" t="str">
        <f aca="false">INDEX(Mapping!$C$2:$C$465,MATCH(E3745,Mapping!$A$2:$A$465,0))</f>
        <v>ONEVOLT</v>
      </c>
      <c r="H3745" s="2" t="n">
        <v>21.11</v>
      </c>
      <c r="I3745" s="3" t="n">
        <v>0.45</v>
      </c>
    </row>
    <row r="3746" customFormat="false" ht="15" hidden="false" customHeight="false" outlineLevel="0" collapsed="false">
      <c r="A3746" s="0" t="s">
        <v>205</v>
      </c>
      <c r="B3746" s="0" t="n">
        <f aca="false">VALUE(LEFT(A3746,4))</f>
        <v>2024</v>
      </c>
      <c r="C3746" s="0" t="str">
        <f aca="false">"FY"&amp;IF(VALUE(MID(A3746,6,2))&gt;=4,VALUE(LEFT(A3746,4)),VALUE(LEFT(A3746,4))-1)&amp;"-"&amp;TEXT(MOD(IF(VALUE(MID(A3746,6,2))&gt;=4,VALUE(LEFT(A3746,4)),VALUE(LEFT(A3746,4))-1)+1,100),"00")</f>
        <v>FY2023-24</v>
      </c>
      <c r="D3746" s="0" t="s">
        <v>322</v>
      </c>
      <c r="E3746" s="0" t="s">
        <v>322</v>
      </c>
      <c r="F3746" s="0" t="str">
        <f aca="false">INDEX(Mapping!$B$2:$B$465,MATCH(E3746,Mapping!$A$2:$A$465,0))</f>
        <v>ADANI_S_RJ2</v>
      </c>
      <c r="G3746" s="0" t="str">
        <f aca="false">INDEX(Mapping!$C$2:$C$465,MATCH(E3746,Mapping!$A$2:$A$465,0))</f>
        <v>ADANI GREEN ENERGY (ALL SPVs)</v>
      </c>
      <c r="H3746" s="2" t="n">
        <v>19.98</v>
      </c>
      <c r="I3746" s="3" t="n">
        <v>0.43</v>
      </c>
    </row>
    <row r="3747" customFormat="false" ht="15" hidden="false" customHeight="false" outlineLevel="0" collapsed="false">
      <c r="A3747" s="0" t="s">
        <v>205</v>
      </c>
      <c r="B3747" s="0" t="n">
        <f aca="false">VALUE(LEFT(A3747,4))</f>
        <v>2024</v>
      </c>
      <c r="C3747" s="0" t="str">
        <f aca="false">"FY"&amp;IF(VALUE(MID(A3747,6,2))&gt;=4,VALUE(LEFT(A3747,4)),VALUE(LEFT(A3747,4))-1)&amp;"-"&amp;TEXT(MOD(IF(VALUE(MID(A3747,6,2))&gt;=4,VALUE(LEFT(A3747,4)),VALUE(LEFT(A3747,4))-1)+1,100),"00")</f>
        <v>FY2023-24</v>
      </c>
      <c r="D3747" s="0" t="s">
        <v>122</v>
      </c>
      <c r="E3747" s="0" t="s">
        <v>122</v>
      </c>
      <c r="F3747" s="0" t="str">
        <f aca="false">INDEX(Mapping!$B$2:$B$465,MATCH(E3747,Mapping!$A$2:$A$465,0))</f>
        <v>KARCHAM WANGTOO HEP</v>
      </c>
      <c r="G3747" s="0" t="str">
        <f aca="false">INDEX(Mapping!$C$2:$C$465,MATCH(E3747,Mapping!$A$2:$A$465,0))</f>
        <v>KARCHAM WANGTOO HEP</v>
      </c>
      <c r="H3747" s="2" t="n">
        <v>18.75</v>
      </c>
      <c r="I3747" s="3" t="n">
        <v>0.4</v>
      </c>
    </row>
    <row r="3748" customFormat="false" ht="15" hidden="false" customHeight="false" outlineLevel="0" collapsed="false">
      <c r="A3748" s="0" t="s">
        <v>205</v>
      </c>
      <c r="B3748" s="0" t="n">
        <f aca="false">VALUE(LEFT(A3748,4))</f>
        <v>2024</v>
      </c>
      <c r="C3748" s="0" t="str">
        <f aca="false">"FY"&amp;IF(VALUE(MID(A3748,6,2))&gt;=4,VALUE(LEFT(A3748,4)),VALUE(LEFT(A3748,4))-1)&amp;"-"&amp;TEXT(MOD(IF(VALUE(MID(A3748,6,2))&gt;=4,VALUE(LEFT(A3748,4)),VALUE(LEFT(A3748,4))-1)+1,100),"00")</f>
        <v>FY2023-24</v>
      </c>
      <c r="D3748" s="0" t="s">
        <v>134</v>
      </c>
      <c r="E3748" s="0" t="s">
        <v>134</v>
      </c>
      <c r="F3748" s="0" t="str">
        <f aca="false">INDEX(Mapping!$B$2:$B$465,MATCH(E3748,Mapping!$A$2:$A$465,0))</f>
        <v>NTPC STATIONS</v>
      </c>
      <c r="G3748" s="0" t="str">
        <f aca="false">INDEX(Mapping!$C$2:$C$465,MATCH(E3748,Mapping!$A$2:$A$465,0))</f>
        <v>NTPC GROUP</v>
      </c>
      <c r="H3748" s="2" t="n">
        <v>17.54</v>
      </c>
      <c r="I3748" s="3" t="n">
        <v>0.38</v>
      </c>
    </row>
    <row r="3749" customFormat="false" ht="15" hidden="false" customHeight="false" outlineLevel="0" collapsed="false">
      <c r="A3749" s="0" t="s">
        <v>205</v>
      </c>
      <c r="B3749" s="0" t="n">
        <f aca="false">VALUE(LEFT(A3749,4))</f>
        <v>2024</v>
      </c>
      <c r="C3749" s="0" t="str">
        <f aca="false">"FY"&amp;IF(VALUE(MID(A3749,6,2))&gt;=4,VALUE(LEFT(A3749,4)),VALUE(LEFT(A3749,4))-1)&amp;"-"&amp;TEXT(MOD(IF(VALUE(MID(A3749,6,2))&gt;=4,VALUE(LEFT(A3749,4)),VALUE(LEFT(A3749,4))-1)+1,100),"00")</f>
        <v>FY2023-24</v>
      </c>
      <c r="D3749" s="0" t="s">
        <v>252</v>
      </c>
      <c r="E3749" s="0" t="s">
        <v>252</v>
      </c>
      <c r="F3749" s="0" t="str">
        <f aca="false">INDEX(Mapping!$B$2:$B$465,MATCH(E3749,Mapping!$A$2:$A$465,0))</f>
        <v>NTPC STATIONS</v>
      </c>
      <c r="G3749" s="0" t="str">
        <f aca="false">INDEX(Mapping!$C$2:$C$465,MATCH(E3749,Mapping!$A$2:$A$465,0))</f>
        <v>NTPC GROUP</v>
      </c>
      <c r="H3749" s="2" t="n">
        <v>16.74</v>
      </c>
      <c r="I3749" s="3" t="n">
        <v>0.36</v>
      </c>
    </row>
    <row r="3750" customFormat="false" ht="15" hidden="false" customHeight="false" outlineLevel="0" collapsed="false">
      <c r="A3750" s="0" t="s">
        <v>205</v>
      </c>
      <c r="B3750" s="0" t="n">
        <f aca="false">VALUE(LEFT(A3750,4))</f>
        <v>2024</v>
      </c>
      <c r="C3750" s="0" t="str">
        <f aca="false">"FY"&amp;IF(VALUE(MID(A3750,6,2))&gt;=4,VALUE(LEFT(A3750,4)),VALUE(LEFT(A3750,4))-1)&amp;"-"&amp;TEXT(MOD(IF(VALUE(MID(A3750,6,2))&gt;=4,VALUE(LEFT(A3750,4)),VALUE(LEFT(A3750,4))-1)+1,100),"00")</f>
        <v>FY2023-24</v>
      </c>
      <c r="D3750" s="0" t="s">
        <v>454</v>
      </c>
      <c r="E3750" s="0" t="s">
        <v>454</v>
      </c>
      <c r="F3750" s="0" t="str">
        <f aca="false">INDEX(Mapping!$B$2:$B$465,MATCH(E3750,Mapping!$A$2:$A$465,0))</f>
        <v>RENEW_SVIHAAN</v>
      </c>
      <c r="G3750" s="0" t="str">
        <f aca="false">INDEX(Mapping!$C$2:$C$465,MATCH(E3750,Mapping!$A$2:$A$465,0))</f>
        <v>RENEW POWER (ALL SPVs)</v>
      </c>
      <c r="H3750" s="2" t="n">
        <v>16.64</v>
      </c>
      <c r="I3750" s="3" t="n">
        <v>0.36</v>
      </c>
    </row>
    <row r="3751" customFormat="false" ht="15" hidden="false" customHeight="false" outlineLevel="0" collapsed="false">
      <c r="A3751" s="0" t="s">
        <v>205</v>
      </c>
      <c r="B3751" s="0" t="n">
        <f aca="false">VALUE(LEFT(A3751,4))</f>
        <v>2024</v>
      </c>
      <c r="C3751" s="0" t="str">
        <f aca="false">"FY"&amp;IF(VALUE(MID(A3751,6,2))&gt;=4,VALUE(LEFT(A3751,4)),VALUE(LEFT(A3751,4))-1)&amp;"-"&amp;TEXT(MOD(IF(VALUE(MID(A3751,6,2))&gt;=4,VALUE(LEFT(A3751,4)),VALUE(LEFT(A3751,4))-1)+1,100),"00")</f>
        <v>FY2023-24</v>
      </c>
      <c r="D3751" s="0" t="s">
        <v>128</v>
      </c>
      <c r="E3751" s="0" t="s">
        <v>128</v>
      </c>
      <c r="F3751" s="0" t="str">
        <f aca="false">INDEX(Mapping!$B$2:$B$465,MATCH(E3751,Mapping!$A$2:$A$465,0))</f>
        <v>AD HYDRO POWER</v>
      </c>
      <c r="G3751" s="0" t="str">
        <f aca="false">INDEX(Mapping!$C$2:$C$465,MATCH(E3751,Mapping!$A$2:$A$465,0))</f>
        <v>AD HYDRO POWER</v>
      </c>
      <c r="H3751" s="2" t="n">
        <v>14.34</v>
      </c>
      <c r="I3751" s="3" t="n">
        <v>0.31</v>
      </c>
    </row>
    <row r="3752" customFormat="false" ht="15" hidden="false" customHeight="false" outlineLevel="0" collapsed="false">
      <c r="A3752" s="0" t="s">
        <v>205</v>
      </c>
      <c r="B3752" s="0" t="n">
        <f aca="false">VALUE(LEFT(A3752,4))</f>
        <v>2024</v>
      </c>
      <c r="C3752" s="0" t="str">
        <f aca="false">"FY"&amp;IF(VALUE(MID(A3752,6,2))&gt;=4,VALUE(LEFT(A3752,4)),VALUE(LEFT(A3752,4))-1)&amp;"-"&amp;TEXT(MOD(IF(VALUE(MID(A3752,6,2))&gt;=4,VALUE(LEFT(A3752,4)),VALUE(LEFT(A3752,4))-1)+1,100),"00")</f>
        <v>FY2023-24</v>
      </c>
      <c r="D3752" s="0" t="s">
        <v>154</v>
      </c>
      <c r="E3752" s="0" t="s">
        <v>154</v>
      </c>
      <c r="F3752" s="0" t="str">
        <f aca="false">INDEX(Mapping!$B$2:$B$465,MATCH(E3752,Mapping!$A$2:$A$465,0))</f>
        <v>DVC</v>
      </c>
      <c r="G3752" s="0" t="str">
        <f aca="false">INDEX(Mapping!$C$2:$C$465,MATCH(E3752,Mapping!$A$2:$A$465,0))</f>
        <v>DVC</v>
      </c>
      <c r="H3752" s="2" t="n">
        <v>12.6</v>
      </c>
      <c r="I3752" s="3" t="n">
        <v>0.27</v>
      </c>
    </row>
    <row r="3753" customFormat="false" ht="15" hidden="false" customHeight="false" outlineLevel="0" collapsed="false">
      <c r="A3753" s="0" t="s">
        <v>205</v>
      </c>
      <c r="B3753" s="0" t="n">
        <f aca="false">VALUE(LEFT(A3753,4))</f>
        <v>2024</v>
      </c>
      <c r="C3753" s="0" t="str">
        <f aca="false">"FY"&amp;IF(VALUE(MID(A3753,6,2))&gt;=4,VALUE(LEFT(A3753,4)),VALUE(LEFT(A3753,4))-1)&amp;"-"&amp;TEXT(MOD(IF(VALUE(MID(A3753,6,2))&gt;=4,VALUE(LEFT(A3753,4)),VALUE(LEFT(A3753,4))-1)+1,100),"00")</f>
        <v>FY2023-24</v>
      </c>
      <c r="D3753" s="0" t="s">
        <v>382</v>
      </c>
      <c r="E3753" s="0" t="s">
        <v>382</v>
      </c>
      <c r="F3753" s="0" t="str">
        <f aca="false">INDEX(Mapping!$B$2:$B$465,MATCH(E3753,Mapping!$A$2:$A$465,0))</f>
        <v>TRN ENERGY</v>
      </c>
      <c r="G3753" s="0" t="str">
        <f aca="false">INDEX(Mapping!$C$2:$C$465,MATCH(E3753,Mapping!$A$2:$A$465,0))</f>
        <v>TRN ENERGY</v>
      </c>
      <c r="H3753" s="2" t="n">
        <v>11.48</v>
      </c>
      <c r="I3753" s="3" t="n">
        <v>0.25</v>
      </c>
    </row>
    <row r="3754" customFormat="false" ht="15" hidden="false" customHeight="false" outlineLevel="0" collapsed="false">
      <c r="A3754" s="0" t="s">
        <v>205</v>
      </c>
      <c r="B3754" s="0" t="n">
        <f aca="false">VALUE(LEFT(A3754,4))</f>
        <v>2024</v>
      </c>
      <c r="C3754" s="0" t="str">
        <f aca="false">"FY"&amp;IF(VALUE(MID(A3754,6,2))&gt;=4,VALUE(LEFT(A3754,4)),VALUE(LEFT(A3754,4))-1)&amp;"-"&amp;TEXT(MOD(IF(VALUE(MID(A3754,6,2))&gt;=4,VALUE(LEFT(A3754,4)),VALUE(LEFT(A3754,4))-1)+1,100),"00")</f>
        <v>FY2023-24</v>
      </c>
      <c r="D3754" s="0" t="s">
        <v>119</v>
      </c>
      <c r="E3754" s="0" t="s">
        <v>119</v>
      </c>
      <c r="F3754" s="0" t="str">
        <f aca="false">INDEX(Mapping!$B$2:$B$465,MATCH(E3754,Mapping!$A$2:$A$465,0))</f>
        <v>GOA</v>
      </c>
      <c r="G3754" s="0" t="str">
        <f aca="false">INDEX(Mapping!$C$2:$C$465,MATCH(E3754,Mapping!$A$2:$A$465,0))</f>
        <v>GOA</v>
      </c>
      <c r="H3754" s="2" t="n">
        <v>9.94</v>
      </c>
      <c r="I3754" s="3" t="n">
        <v>0.21</v>
      </c>
    </row>
    <row r="3755" customFormat="false" ht="15" hidden="false" customHeight="false" outlineLevel="0" collapsed="false">
      <c r="A3755" s="0" t="s">
        <v>205</v>
      </c>
      <c r="B3755" s="0" t="n">
        <f aca="false">VALUE(LEFT(A3755,4))</f>
        <v>2024</v>
      </c>
      <c r="C3755" s="0" t="str">
        <f aca="false">"FY"&amp;IF(VALUE(MID(A3755,6,2))&gt;=4,VALUE(LEFT(A3755,4)),VALUE(LEFT(A3755,4))-1)&amp;"-"&amp;TEXT(MOD(IF(VALUE(MID(A3755,6,2))&gt;=4,VALUE(LEFT(A3755,4)),VALUE(LEFT(A3755,4))-1)+1,100),"00")</f>
        <v>FY2023-24</v>
      </c>
      <c r="D3755" s="0" t="s">
        <v>438</v>
      </c>
      <c r="E3755" s="0" t="s">
        <v>438</v>
      </c>
      <c r="F3755" s="0" t="str">
        <f aca="false">INDEX(Mapping!$B$2:$B$465,MATCH(E3755,Mapping!$A$2:$A$465,0))</f>
        <v>GRIAN</v>
      </c>
      <c r="G3755" s="0" t="str">
        <f aca="false">INDEX(Mapping!$C$2:$C$465,MATCH(E3755,Mapping!$A$2:$A$465,0))</f>
        <v>GRIAN</v>
      </c>
      <c r="H3755" s="2" t="n">
        <v>9.57</v>
      </c>
      <c r="I3755" s="3" t="n">
        <v>0.21</v>
      </c>
    </row>
    <row r="3756" customFormat="false" ht="15" hidden="false" customHeight="false" outlineLevel="0" collapsed="false">
      <c r="A3756" s="0" t="s">
        <v>205</v>
      </c>
      <c r="B3756" s="0" t="n">
        <f aca="false">VALUE(LEFT(A3756,4))</f>
        <v>2024</v>
      </c>
      <c r="C3756" s="0" t="str">
        <f aca="false">"FY"&amp;IF(VALUE(MID(A3756,6,2))&gt;=4,VALUE(LEFT(A3756,4)),VALUE(LEFT(A3756,4))-1)&amp;"-"&amp;TEXT(MOD(IF(VALUE(MID(A3756,6,2))&gt;=4,VALUE(LEFT(A3756,4)),VALUE(LEFT(A3756,4))-1)+1,100),"00")</f>
        <v>FY2023-24</v>
      </c>
      <c r="D3756" s="0" t="s">
        <v>165</v>
      </c>
      <c r="E3756" s="0" t="s">
        <v>165</v>
      </c>
      <c r="F3756" s="0" t="str">
        <f aca="false">INDEX(Mapping!$B$2:$B$465,MATCH(E3756,Mapping!$A$2:$A$465,0))</f>
        <v>DGEN MEGA POWER</v>
      </c>
      <c r="G3756" s="0" t="str">
        <f aca="false">INDEX(Mapping!$C$2:$C$465,MATCH(E3756,Mapping!$A$2:$A$465,0))</f>
        <v>DGEN MEGA POWER</v>
      </c>
      <c r="H3756" s="2" t="n">
        <v>9.17</v>
      </c>
      <c r="I3756" s="3" t="n">
        <v>0.2</v>
      </c>
    </row>
    <row r="3757" customFormat="false" ht="15" hidden="false" customHeight="false" outlineLevel="0" collapsed="false">
      <c r="A3757" s="0" t="s">
        <v>205</v>
      </c>
      <c r="B3757" s="0" t="n">
        <f aca="false">VALUE(LEFT(A3757,4))</f>
        <v>2024</v>
      </c>
      <c r="C3757" s="0" t="str">
        <f aca="false">"FY"&amp;IF(VALUE(MID(A3757,6,2))&gt;=4,VALUE(LEFT(A3757,4)),VALUE(LEFT(A3757,4))-1)&amp;"-"&amp;TEXT(MOD(IF(VALUE(MID(A3757,6,2))&gt;=4,VALUE(LEFT(A3757,4)),VALUE(LEFT(A3757,4))-1)+1,100),"00")</f>
        <v>FY2023-24</v>
      </c>
      <c r="D3757" s="0" t="s">
        <v>203</v>
      </c>
      <c r="E3757" s="0" t="s">
        <v>203</v>
      </c>
      <c r="F3757" s="0" t="str">
        <f aca="false">INDEX(Mapping!$B$2:$B$465,MATCH(E3757,Mapping!$A$2:$A$465,0))</f>
        <v>ADHUNIK POWER</v>
      </c>
      <c r="G3757" s="0" t="str">
        <f aca="false">INDEX(Mapping!$C$2:$C$465,MATCH(E3757,Mapping!$A$2:$A$465,0))</f>
        <v>ADHUNIK POWER</v>
      </c>
      <c r="H3757" s="2" t="n">
        <v>9.11</v>
      </c>
      <c r="I3757" s="3" t="n">
        <v>0.2</v>
      </c>
    </row>
    <row r="3758" customFormat="false" ht="15" hidden="false" customHeight="false" outlineLevel="0" collapsed="false">
      <c r="A3758" s="0" t="s">
        <v>205</v>
      </c>
      <c r="B3758" s="0" t="n">
        <f aca="false">VALUE(LEFT(A3758,4))</f>
        <v>2024</v>
      </c>
      <c r="C3758" s="0" t="str">
        <f aca="false">"FY"&amp;IF(VALUE(MID(A3758,6,2))&gt;=4,VALUE(LEFT(A3758,4)),VALUE(LEFT(A3758,4))-1)&amp;"-"&amp;TEXT(MOD(IF(VALUE(MID(A3758,6,2))&gt;=4,VALUE(LEFT(A3758,4)),VALUE(LEFT(A3758,4))-1)+1,100),"00")</f>
        <v>FY2023-24</v>
      </c>
      <c r="D3758" s="0" t="s">
        <v>519</v>
      </c>
      <c r="E3758" s="0" t="s">
        <v>519</v>
      </c>
      <c r="F3758" s="0" t="str">
        <f aca="false">INDEX(Mapping!$B$2:$B$465,MATCH(E3758,Mapping!$A$2:$A$465,0))</f>
        <v>AMPLUS_AGES</v>
      </c>
      <c r="G3758" s="0" t="str">
        <f aca="false">INDEX(Mapping!$C$2:$C$465,MATCH(E3758,Mapping!$A$2:$A$465,0))</f>
        <v>AMPLUS_AGES</v>
      </c>
      <c r="H3758" s="2" t="n">
        <v>8.36</v>
      </c>
      <c r="I3758" s="3" t="n">
        <v>0.18</v>
      </c>
    </row>
    <row r="3759" customFormat="false" ht="15" hidden="false" customHeight="false" outlineLevel="0" collapsed="false">
      <c r="A3759" s="0" t="s">
        <v>205</v>
      </c>
      <c r="B3759" s="0" t="n">
        <f aca="false">VALUE(LEFT(A3759,4))</f>
        <v>2024</v>
      </c>
      <c r="C3759" s="0" t="str">
        <f aca="false">"FY"&amp;IF(VALUE(MID(A3759,6,2))&gt;=4,VALUE(LEFT(A3759,4)),VALUE(LEFT(A3759,4))-1)&amp;"-"&amp;TEXT(MOD(IF(VALUE(MID(A3759,6,2))&gt;=4,VALUE(LEFT(A3759,4)),VALUE(LEFT(A3759,4))-1)+1,100),"00")</f>
        <v>FY2023-24</v>
      </c>
      <c r="D3759" s="0" t="s">
        <v>309</v>
      </c>
      <c r="E3759" s="0" t="s">
        <v>309</v>
      </c>
      <c r="F3759" s="0" t="str">
        <f aca="false">INDEX(Mapping!$B$2:$B$465,MATCH(E3759,Mapping!$A$2:$A$465,0))</f>
        <v>SIMHAPURI ENERGY</v>
      </c>
      <c r="G3759" s="0" t="str">
        <f aca="false">INDEX(Mapping!$C$2:$C$465,MATCH(E3759,Mapping!$A$2:$A$465,0))</f>
        <v>SIMHAPURI ENERGY</v>
      </c>
      <c r="H3759" s="2" t="n">
        <v>8.09</v>
      </c>
      <c r="I3759" s="3" t="n">
        <v>0.17</v>
      </c>
    </row>
    <row r="3760" customFormat="false" ht="15" hidden="false" customHeight="false" outlineLevel="0" collapsed="false">
      <c r="A3760" s="0" t="s">
        <v>205</v>
      </c>
      <c r="B3760" s="0" t="n">
        <f aca="false">VALUE(LEFT(A3760,4))</f>
        <v>2024</v>
      </c>
      <c r="C3760" s="0" t="str">
        <f aca="false">"FY"&amp;IF(VALUE(MID(A3760,6,2))&gt;=4,VALUE(LEFT(A3760,4)),VALUE(LEFT(A3760,4))-1)&amp;"-"&amp;TEXT(MOD(IF(VALUE(MID(A3760,6,2))&gt;=4,VALUE(LEFT(A3760,4)),VALUE(LEFT(A3760,4))-1)+1,100),"00")</f>
        <v>FY2023-24</v>
      </c>
      <c r="D3760" s="0" t="s">
        <v>349</v>
      </c>
      <c r="E3760" s="0" t="s">
        <v>349</v>
      </c>
      <c r="F3760" s="0" t="str">
        <f aca="false">INDEX(Mapping!$B$2:$B$465,MATCH(E3760,Mapping!$A$2:$A$465,0))</f>
        <v>RENEW_SOJAS</v>
      </c>
      <c r="G3760" s="0" t="str">
        <f aca="false">INDEX(Mapping!$C$2:$C$465,MATCH(E3760,Mapping!$A$2:$A$465,0))</f>
        <v>RENEW POWER (ALL SPVs)</v>
      </c>
      <c r="H3760" s="2" t="n">
        <v>6.72</v>
      </c>
      <c r="I3760" s="3" t="n">
        <v>0.14</v>
      </c>
    </row>
    <row r="3761" customFormat="false" ht="15" hidden="false" customHeight="false" outlineLevel="0" collapsed="false">
      <c r="A3761" s="0" t="s">
        <v>205</v>
      </c>
      <c r="B3761" s="0" t="n">
        <f aca="false">VALUE(LEFT(A3761,4))</f>
        <v>2024</v>
      </c>
      <c r="C3761" s="0" t="str">
        <f aca="false">"FY"&amp;IF(VALUE(MID(A3761,6,2))&gt;=4,VALUE(LEFT(A3761,4)),VALUE(LEFT(A3761,4))-1)&amp;"-"&amp;TEXT(MOD(IF(VALUE(MID(A3761,6,2))&gt;=4,VALUE(LEFT(A3761,4)),VALUE(LEFT(A3761,4))-1)+1,100),"00")</f>
        <v>FY2023-24</v>
      </c>
      <c r="D3761" s="0" t="s">
        <v>217</v>
      </c>
      <c r="E3761" s="0" t="s">
        <v>217</v>
      </c>
      <c r="F3761" s="0" t="str">
        <f aca="false">INDEX(Mapping!$B$2:$B$465,MATCH(E3761,Mapping!$A$2:$A$465,0))</f>
        <v>SHREE CEMENT</v>
      </c>
      <c r="G3761" s="0" t="str">
        <f aca="false">INDEX(Mapping!$C$2:$C$465,MATCH(E3761,Mapping!$A$2:$A$465,0))</f>
        <v>SHREE CEMENT</v>
      </c>
      <c r="H3761" s="2" t="n">
        <v>6.38</v>
      </c>
      <c r="I3761" s="3" t="n">
        <v>0.14</v>
      </c>
    </row>
    <row r="3762" customFormat="false" ht="15" hidden="false" customHeight="false" outlineLevel="0" collapsed="false">
      <c r="A3762" s="0" t="s">
        <v>205</v>
      </c>
      <c r="B3762" s="0" t="n">
        <f aca="false">VALUE(LEFT(A3762,4))</f>
        <v>2024</v>
      </c>
      <c r="C3762" s="0" t="str">
        <f aca="false">"FY"&amp;IF(VALUE(MID(A3762,6,2))&gt;=4,VALUE(LEFT(A3762,4)),VALUE(LEFT(A3762,4))-1)&amp;"-"&amp;TEXT(MOD(IF(VALUE(MID(A3762,6,2))&gt;=4,VALUE(LEFT(A3762,4)),VALUE(LEFT(A3762,4))-1)+1,100),"00")</f>
        <v>FY2023-24</v>
      </c>
      <c r="D3762" s="0" t="s">
        <v>142</v>
      </c>
      <c r="E3762" s="0" t="s">
        <v>142</v>
      </c>
      <c r="F3762" s="0" t="str">
        <f aca="false">INDEX(Mapping!$B$2:$B$465,MATCH(E3762,Mapping!$A$2:$A$465,0))</f>
        <v>SAINJ HEP</v>
      </c>
      <c r="G3762" s="0" t="str">
        <f aca="false">INDEX(Mapping!$C$2:$C$465,MATCH(E3762,Mapping!$A$2:$A$465,0))</f>
        <v>SAINJ HEP</v>
      </c>
      <c r="H3762" s="2" t="n">
        <v>6.34</v>
      </c>
      <c r="I3762" s="3" t="n">
        <v>0.14</v>
      </c>
    </row>
    <row r="3763" customFormat="false" ht="15" hidden="false" customHeight="false" outlineLevel="0" collapsed="false">
      <c r="A3763" s="0" t="s">
        <v>205</v>
      </c>
      <c r="B3763" s="0" t="n">
        <f aca="false">VALUE(LEFT(A3763,4))</f>
        <v>2024</v>
      </c>
      <c r="C3763" s="0" t="str">
        <f aca="false">"FY"&amp;IF(VALUE(MID(A3763,6,2))&gt;=4,VALUE(LEFT(A3763,4)),VALUE(LEFT(A3763,4))-1)&amp;"-"&amp;TEXT(MOD(IF(VALUE(MID(A3763,6,2))&gt;=4,VALUE(LEFT(A3763,4)),VALUE(LEFT(A3763,4))-1)+1,100),"00")</f>
        <v>FY2023-24</v>
      </c>
      <c r="D3763" s="0" t="s">
        <v>143</v>
      </c>
      <c r="E3763" s="0" t="s">
        <v>143</v>
      </c>
      <c r="F3763" s="0" t="str">
        <f aca="false">INDEX(Mapping!$B$2:$B$465,MATCH(E3763,Mapping!$A$2:$A$465,0))</f>
        <v>MARUTI CLEAN COAL &amp; POWER</v>
      </c>
      <c r="G3763" s="0" t="str">
        <f aca="false">INDEX(Mapping!$C$2:$C$465,MATCH(E3763,Mapping!$A$2:$A$465,0))</f>
        <v>MARUTI CLEAN COAL &amp; POWER</v>
      </c>
      <c r="H3763" s="2" t="n">
        <v>5.72</v>
      </c>
      <c r="I3763" s="3" t="n">
        <v>0.12</v>
      </c>
    </row>
    <row r="3764" customFormat="false" ht="15" hidden="false" customHeight="false" outlineLevel="0" collapsed="false">
      <c r="A3764" s="0" t="s">
        <v>205</v>
      </c>
      <c r="B3764" s="0" t="n">
        <f aca="false">VALUE(LEFT(A3764,4))</f>
        <v>2024</v>
      </c>
      <c r="C3764" s="0" t="str">
        <f aca="false">"FY"&amp;IF(VALUE(MID(A3764,6,2))&gt;=4,VALUE(LEFT(A3764,4)),VALUE(LEFT(A3764,4))-1)&amp;"-"&amp;TEXT(MOD(IF(VALUE(MID(A3764,6,2))&gt;=4,VALUE(LEFT(A3764,4)),VALUE(LEFT(A3764,4))-1)+1,100),"00")</f>
        <v>FY2023-24</v>
      </c>
      <c r="D3764" s="0" t="s">
        <v>649</v>
      </c>
      <c r="E3764" s="0" t="s">
        <v>368</v>
      </c>
      <c r="F3764" s="0" t="str">
        <f aca="false">INDEX(Mapping!$B$2:$B$465,MATCH(E3764,Mapping!$A$2:$A$465,0))</f>
        <v>OSTRO HIRIYUR</v>
      </c>
      <c r="G3764" s="0" t="str">
        <f aca="false">INDEX(Mapping!$C$2:$C$465,MATCH(E3764,Mapping!$A$2:$A$465,0))</f>
        <v>OSTRO HIRIYUR</v>
      </c>
      <c r="H3764" s="2" t="n">
        <v>5.56</v>
      </c>
      <c r="I3764" s="3" t="n">
        <v>0.12</v>
      </c>
    </row>
    <row r="3765" customFormat="false" ht="15" hidden="false" customHeight="false" outlineLevel="0" collapsed="false">
      <c r="A3765" s="0" t="s">
        <v>205</v>
      </c>
      <c r="B3765" s="0" t="n">
        <f aca="false">VALUE(LEFT(A3765,4))</f>
        <v>2024</v>
      </c>
      <c r="C3765" s="0" t="str">
        <f aca="false">"FY"&amp;IF(VALUE(MID(A3765,6,2))&gt;=4,VALUE(LEFT(A3765,4)),VALUE(LEFT(A3765,4))-1)&amp;"-"&amp;TEXT(MOD(IF(VALUE(MID(A3765,6,2))&gt;=4,VALUE(LEFT(A3765,4)),VALUE(LEFT(A3765,4))-1)+1,100),"00")</f>
        <v>FY2023-24</v>
      </c>
      <c r="D3765" s="0" t="s">
        <v>420</v>
      </c>
      <c r="E3765" s="0" t="s">
        <v>420</v>
      </c>
      <c r="F3765" s="0" t="str">
        <f aca="false">INDEX(Mapping!$B$2:$B$465,MATCH(E3765,Mapping!$A$2:$A$465,0))</f>
        <v>RENERGY5_WIND</v>
      </c>
      <c r="G3765" s="0" t="str">
        <f aca="false">INDEX(Mapping!$C$2:$C$465,MATCH(E3765,Mapping!$A$2:$A$465,0))</f>
        <v>RENERGY5_WIND</v>
      </c>
      <c r="H3765" s="2" t="n">
        <v>5.44</v>
      </c>
      <c r="I3765" s="3" t="n">
        <v>0.12</v>
      </c>
    </row>
    <row r="3766" customFormat="false" ht="15" hidden="false" customHeight="false" outlineLevel="0" collapsed="false">
      <c r="A3766" s="0" t="s">
        <v>205</v>
      </c>
      <c r="B3766" s="0" t="n">
        <f aca="false">VALUE(LEFT(A3766,4))</f>
        <v>2024</v>
      </c>
      <c r="C3766" s="0" t="str">
        <f aca="false">"FY"&amp;IF(VALUE(MID(A3766,6,2))&gt;=4,VALUE(LEFT(A3766,4)),VALUE(LEFT(A3766,4))-1)&amp;"-"&amp;TEXT(MOD(IF(VALUE(MID(A3766,6,2))&gt;=4,VALUE(LEFT(A3766,4)),VALUE(LEFT(A3766,4))-1)+1,100),"00")</f>
        <v>FY2023-24</v>
      </c>
      <c r="D3766" s="0" t="s">
        <v>347</v>
      </c>
      <c r="E3766" s="0" t="s">
        <v>347</v>
      </c>
      <c r="F3766" s="0" t="str">
        <f aca="false">INDEX(Mapping!$B$2:$B$465,MATCH(E3766,Mapping!$A$2:$A$465,0))</f>
        <v>ADANI GREEN_25B (INFIRM)</v>
      </c>
      <c r="G3766" s="0" t="str">
        <f aca="false">INDEX(Mapping!$C$2:$C$465,MATCH(E3766,Mapping!$A$2:$A$465,0))</f>
        <v>ADANI GREEN ENERGY (ALL SPVs)</v>
      </c>
      <c r="H3766" s="2" t="n">
        <v>5.19</v>
      </c>
      <c r="I3766" s="3" t="n">
        <v>0.11</v>
      </c>
    </row>
    <row r="3767" customFormat="false" ht="15" hidden="false" customHeight="false" outlineLevel="0" collapsed="false">
      <c r="A3767" s="0" t="s">
        <v>205</v>
      </c>
      <c r="B3767" s="0" t="n">
        <f aca="false">VALUE(LEFT(A3767,4))</f>
        <v>2024</v>
      </c>
      <c r="C3767" s="0" t="str">
        <f aca="false">"FY"&amp;IF(VALUE(MID(A3767,6,2))&gt;=4,VALUE(LEFT(A3767,4)),VALUE(LEFT(A3767,4))-1)&amp;"-"&amp;TEXT(MOD(IF(VALUE(MID(A3767,6,2))&gt;=4,VALUE(LEFT(A3767,4)),VALUE(LEFT(A3767,4))-1)+1,100),"00")</f>
        <v>FY2023-24</v>
      </c>
      <c r="D3767" s="0" t="s">
        <v>211</v>
      </c>
      <c r="E3767" s="0" t="s">
        <v>211</v>
      </c>
      <c r="F3767" s="0" t="str">
        <f aca="false">INDEX(Mapping!$B$2:$B$465,MATCH(E3767,Mapping!$A$2:$A$465,0))</f>
        <v>SINGOLI BHATWARI HEP</v>
      </c>
      <c r="G3767" s="0" t="str">
        <f aca="false">INDEX(Mapping!$C$2:$C$465,MATCH(E3767,Mapping!$A$2:$A$465,0))</f>
        <v>SINGOLI BHATWARI HEP</v>
      </c>
      <c r="H3767" s="2" t="n">
        <v>4.53</v>
      </c>
      <c r="I3767" s="3" t="n">
        <v>0.1</v>
      </c>
    </row>
    <row r="3768" customFormat="false" ht="15" hidden="false" customHeight="false" outlineLevel="0" collapsed="false">
      <c r="A3768" s="0" t="s">
        <v>205</v>
      </c>
      <c r="B3768" s="0" t="n">
        <f aca="false">VALUE(LEFT(A3768,4))</f>
        <v>2024</v>
      </c>
      <c r="C3768" s="0" t="str">
        <f aca="false">"FY"&amp;IF(VALUE(MID(A3768,6,2))&gt;=4,VALUE(LEFT(A3768,4)),VALUE(LEFT(A3768,4))-1)&amp;"-"&amp;TEXT(MOD(IF(VALUE(MID(A3768,6,2))&gt;=4,VALUE(LEFT(A3768,4)),VALUE(LEFT(A3768,4))-1)+1,100),"00")</f>
        <v>FY2023-24</v>
      </c>
      <c r="D3768" s="0" t="s">
        <v>131</v>
      </c>
      <c r="E3768" s="0" t="s">
        <v>131</v>
      </c>
      <c r="F3768" s="0" t="str">
        <f aca="false">INDEX(Mapping!$B$2:$B$465,MATCH(E3768,Mapping!$A$2:$A$465,0))</f>
        <v>KSK MAHANADI</v>
      </c>
      <c r="G3768" s="0" t="str">
        <f aca="false">INDEX(Mapping!$C$2:$C$465,MATCH(E3768,Mapping!$A$2:$A$465,0))</f>
        <v>JSW ENERGY (INCL. KSK MAHANADI)</v>
      </c>
      <c r="H3768" s="2" t="n">
        <v>4.35</v>
      </c>
      <c r="I3768" s="3" t="n">
        <v>0.09</v>
      </c>
    </row>
    <row r="3769" customFormat="false" ht="15" hidden="false" customHeight="false" outlineLevel="0" collapsed="false">
      <c r="A3769" s="0" t="s">
        <v>205</v>
      </c>
      <c r="B3769" s="0" t="n">
        <f aca="false">VALUE(LEFT(A3769,4))</f>
        <v>2024</v>
      </c>
      <c r="C3769" s="0" t="str">
        <f aca="false">"FY"&amp;IF(VALUE(MID(A3769,6,2))&gt;=4,VALUE(LEFT(A3769,4)),VALUE(LEFT(A3769,4))-1)&amp;"-"&amp;TEXT(MOD(IF(VALUE(MID(A3769,6,2))&gt;=4,VALUE(LEFT(A3769,4)),VALUE(LEFT(A3769,4))-1)+1,100),"00")</f>
        <v>FY2023-24</v>
      </c>
      <c r="D3769" s="0" t="s">
        <v>155</v>
      </c>
      <c r="E3769" s="0" t="s">
        <v>155</v>
      </c>
      <c r="F3769" s="0" t="str">
        <f aca="false">INDEX(Mapping!$B$2:$B$465,MATCH(E3769,Mapping!$A$2:$A$465,0))</f>
        <v>SKS POWER</v>
      </c>
      <c r="G3769" s="0" t="str">
        <f aca="false">INDEX(Mapping!$C$2:$C$465,MATCH(E3769,Mapping!$A$2:$A$465,0))</f>
        <v>SKS POWER</v>
      </c>
      <c r="H3769" s="2" t="n">
        <v>4.12</v>
      </c>
      <c r="I3769" s="3" t="n">
        <v>0.09</v>
      </c>
    </row>
    <row r="3770" customFormat="false" ht="15" hidden="false" customHeight="false" outlineLevel="0" collapsed="false">
      <c r="A3770" s="0" t="s">
        <v>205</v>
      </c>
      <c r="B3770" s="0" t="n">
        <f aca="false">VALUE(LEFT(A3770,4))</f>
        <v>2024</v>
      </c>
      <c r="C3770" s="0" t="str">
        <f aca="false">"FY"&amp;IF(VALUE(MID(A3770,6,2))&gt;=4,VALUE(LEFT(A3770,4)),VALUE(LEFT(A3770,4))-1)&amp;"-"&amp;TEXT(MOD(IF(VALUE(MID(A3770,6,2))&gt;=4,VALUE(LEFT(A3770,4)),VALUE(LEFT(A3770,4))-1)+1,100),"00")</f>
        <v>FY2023-24</v>
      </c>
      <c r="D3770" s="0" t="s">
        <v>319</v>
      </c>
      <c r="E3770" s="0" t="s">
        <v>319</v>
      </c>
      <c r="F3770" s="0" t="str">
        <f aca="false">INDEX(Mapping!$B$2:$B$465,MATCH(E3770,Mapping!$A$2:$A$465,0))</f>
        <v>SORANG HEP</v>
      </c>
      <c r="G3770" s="0" t="str">
        <f aca="false">INDEX(Mapping!$C$2:$C$465,MATCH(E3770,Mapping!$A$2:$A$465,0))</f>
        <v>SORANG HEP</v>
      </c>
      <c r="H3770" s="2" t="n">
        <v>4.04</v>
      </c>
      <c r="I3770" s="3" t="n">
        <v>0.09</v>
      </c>
    </row>
    <row r="3771" customFormat="false" ht="15" hidden="false" customHeight="false" outlineLevel="0" collapsed="false">
      <c r="A3771" s="0" t="s">
        <v>205</v>
      </c>
      <c r="B3771" s="0" t="n">
        <f aca="false">VALUE(LEFT(A3771,4))</f>
        <v>2024</v>
      </c>
      <c r="C3771" s="0" t="str">
        <f aca="false">"FY"&amp;IF(VALUE(MID(A3771,6,2))&gt;=4,VALUE(LEFT(A3771,4)),VALUE(LEFT(A3771,4))-1)&amp;"-"&amp;TEXT(MOD(IF(VALUE(MID(A3771,6,2))&gt;=4,VALUE(LEFT(A3771,4)),VALUE(LEFT(A3771,4))-1)+1,100),"00")</f>
        <v>FY2023-24</v>
      </c>
      <c r="D3771" s="0" t="s">
        <v>451</v>
      </c>
      <c r="E3771" s="0" t="s">
        <v>451</v>
      </c>
      <c r="F3771" s="0" t="str">
        <f aca="false">INDEX(Mapping!$B$2:$B$465,MATCH(E3771,Mapping!$A$2:$A$465,0))</f>
        <v>ADANI_W_KUTCHH4 (INFIRM)</v>
      </c>
      <c r="G3771" s="0" t="str">
        <f aca="false">INDEX(Mapping!$C$2:$C$465,MATCH(E3771,Mapping!$A$2:$A$465,0))</f>
        <v>ADANI GREEN ENERGY (ALL SPVs)</v>
      </c>
      <c r="H3771" s="2" t="n">
        <v>3.8</v>
      </c>
      <c r="I3771" s="3" t="n">
        <v>0.08</v>
      </c>
    </row>
    <row r="3772" customFormat="false" ht="15" hidden="false" customHeight="false" outlineLevel="0" collapsed="false">
      <c r="A3772" s="0" t="s">
        <v>205</v>
      </c>
      <c r="B3772" s="0" t="n">
        <f aca="false">VALUE(LEFT(A3772,4))</f>
        <v>2024</v>
      </c>
      <c r="C3772" s="0" t="str">
        <f aca="false">"FY"&amp;IF(VALUE(MID(A3772,6,2))&gt;=4,VALUE(LEFT(A3772,4)),VALUE(LEFT(A3772,4))-1)&amp;"-"&amp;TEXT(MOD(IF(VALUE(MID(A3772,6,2))&gt;=4,VALUE(LEFT(A3772,4)),VALUE(LEFT(A3772,4))-1)+1,100),"00")</f>
        <v>FY2023-24</v>
      </c>
      <c r="D3772" s="0" t="s">
        <v>246</v>
      </c>
      <c r="E3772" s="0" t="s">
        <v>246</v>
      </c>
      <c r="F3772" s="0" t="str">
        <f aca="false">INDEX(Mapping!$B$2:$B$465,MATCH(E3772,Mapping!$A$2:$A$465,0))</f>
        <v>NTPC STATIONS</v>
      </c>
      <c r="G3772" s="0" t="str">
        <f aca="false">INDEX(Mapping!$C$2:$C$465,MATCH(E3772,Mapping!$A$2:$A$465,0))</f>
        <v>NTPC GROUP</v>
      </c>
      <c r="H3772" s="2" t="n">
        <v>3.44</v>
      </c>
      <c r="I3772" s="3" t="n">
        <v>0.07</v>
      </c>
    </row>
    <row r="3773" customFormat="false" ht="15" hidden="false" customHeight="false" outlineLevel="0" collapsed="false">
      <c r="A3773" s="0" t="s">
        <v>205</v>
      </c>
      <c r="B3773" s="0" t="n">
        <f aca="false">VALUE(LEFT(A3773,4))</f>
        <v>2024</v>
      </c>
      <c r="C3773" s="0" t="str">
        <f aca="false">"FY"&amp;IF(VALUE(MID(A3773,6,2))&gt;=4,VALUE(LEFT(A3773,4)),VALUE(LEFT(A3773,4))-1)&amp;"-"&amp;TEXT(MOD(IF(VALUE(MID(A3773,6,2))&gt;=4,VALUE(LEFT(A3773,4)),VALUE(LEFT(A3773,4))-1)+1,100),"00")</f>
        <v>FY2023-24</v>
      </c>
      <c r="D3773" s="0" t="s">
        <v>159</v>
      </c>
      <c r="E3773" s="0" t="s">
        <v>159</v>
      </c>
      <c r="F3773" s="0" t="str">
        <f aca="false">INDEX(Mapping!$B$2:$B$465,MATCH(E3773,Mapping!$A$2:$A$465,0))</f>
        <v>GMR WARORA (EX-EMCO)</v>
      </c>
      <c r="G3773" s="0" t="str">
        <f aca="false">INDEX(Mapping!$C$2:$C$465,MATCH(E3773,Mapping!$A$2:$A$465,0))</f>
        <v>GMR ENERGY</v>
      </c>
      <c r="H3773" s="2" t="n">
        <v>3.4</v>
      </c>
      <c r="I3773" s="3" t="n">
        <v>0.07</v>
      </c>
    </row>
    <row r="3774" customFormat="false" ht="15" hidden="false" customHeight="false" outlineLevel="0" collapsed="false">
      <c r="A3774" s="0" t="s">
        <v>205</v>
      </c>
      <c r="B3774" s="0" t="n">
        <f aca="false">VALUE(LEFT(A3774,4))</f>
        <v>2024</v>
      </c>
      <c r="C3774" s="0" t="str">
        <f aca="false">"FY"&amp;IF(VALUE(MID(A3774,6,2))&gt;=4,VALUE(LEFT(A3774,4)),VALUE(LEFT(A3774,4))-1)&amp;"-"&amp;TEXT(MOD(IF(VALUE(MID(A3774,6,2))&gt;=4,VALUE(LEFT(A3774,4)),VALUE(LEFT(A3774,4))-1)+1,100),"00")</f>
        <v>FY2023-24</v>
      </c>
      <c r="D3774" s="0" t="s">
        <v>253</v>
      </c>
      <c r="E3774" s="0" t="s">
        <v>253</v>
      </c>
      <c r="F3774" s="0" t="str">
        <f aca="false">INDEX(Mapping!$B$2:$B$465,MATCH(E3774,Mapping!$A$2:$A$465,0))</f>
        <v>NAGALAND</v>
      </c>
      <c r="G3774" s="0" t="str">
        <f aca="false">INDEX(Mapping!$C$2:$C$465,MATCH(E3774,Mapping!$A$2:$A$465,0))</f>
        <v>NAGALAND</v>
      </c>
      <c r="H3774" s="2" t="n">
        <v>3.14</v>
      </c>
      <c r="I3774" s="3" t="n">
        <v>0.07</v>
      </c>
    </row>
    <row r="3775" customFormat="false" ht="15" hidden="false" customHeight="false" outlineLevel="0" collapsed="false">
      <c r="A3775" s="0" t="s">
        <v>205</v>
      </c>
      <c r="B3775" s="0" t="n">
        <f aca="false">VALUE(LEFT(A3775,4))</f>
        <v>2024</v>
      </c>
      <c r="C3775" s="0" t="str">
        <f aca="false">"FY"&amp;IF(VALUE(MID(A3775,6,2))&gt;=4,VALUE(LEFT(A3775,4)),VALUE(LEFT(A3775,4))-1)&amp;"-"&amp;TEXT(MOD(IF(VALUE(MID(A3775,6,2))&gt;=4,VALUE(LEFT(A3775,4)),VALUE(LEFT(A3775,4))-1)+1,100),"00")</f>
        <v>FY2023-24</v>
      </c>
      <c r="D3775" s="0" t="s">
        <v>169</v>
      </c>
      <c r="E3775" s="0" t="s">
        <v>169</v>
      </c>
      <c r="F3775" s="0" t="str">
        <f aca="false">INDEX(Mapping!$B$2:$B$465,MATCH(E3775,Mapping!$A$2:$A$465,0))</f>
        <v>JHABUA POWER</v>
      </c>
      <c r="G3775" s="0" t="str">
        <f aca="false">INDEX(Mapping!$C$2:$C$465,MATCH(E3775,Mapping!$A$2:$A$465,0))</f>
        <v>JHABUA POWER</v>
      </c>
      <c r="H3775" s="2" t="n">
        <v>2.65</v>
      </c>
      <c r="I3775" s="3" t="n">
        <v>0.06</v>
      </c>
    </row>
    <row r="3776" customFormat="false" ht="15" hidden="false" customHeight="false" outlineLevel="0" collapsed="false">
      <c r="A3776" s="0" t="s">
        <v>205</v>
      </c>
      <c r="B3776" s="0" t="n">
        <f aca="false">VALUE(LEFT(A3776,4))</f>
        <v>2024</v>
      </c>
      <c r="C3776" s="0" t="str">
        <f aca="false">"FY"&amp;IF(VALUE(MID(A3776,6,2))&gt;=4,VALUE(LEFT(A3776,4)),VALUE(LEFT(A3776,4))-1)&amp;"-"&amp;TEXT(MOD(IF(VALUE(MID(A3776,6,2))&gt;=4,VALUE(LEFT(A3776,4)),VALUE(LEFT(A3776,4))-1)+1,100),"00")</f>
        <v>FY2023-24</v>
      </c>
      <c r="D3776" s="0" t="s">
        <v>495</v>
      </c>
      <c r="E3776" s="0" t="s">
        <v>495</v>
      </c>
      <c r="F3776" s="0" t="str">
        <f aca="false">INDEX(Mapping!$B$2:$B$465,MATCH(E3776,Mapping!$A$2:$A$465,0))</f>
        <v>RENEW_ROSHNI</v>
      </c>
      <c r="G3776" s="0" t="str">
        <f aca="false">INDEX(Mapping!$C$2:$C$465,MATCH(E3776,Mapping!$A$2:$A$465,0))</f>
        <v>RENEW POWER (ALL SPVs)</v>
      </c>
      <c r="H3776" s="2" t="n">
        <v>2.1</v>
      </c>
      <c r="I3776" s="3" t="n">
        <v>0.04</v>
      </c>
    </row>
    <row r="3777" customFormat="false" ht="15" hidden="false" customHeight="false" outlineLevel="0" collapsed="false">
      <c r="A3777" s="0" t="s">
        <v>205</v>
      </c>
      <c r="B3777" s="0" t="n">
        <f aca="false">VALUE(LEFT(A3777,4))</f>
        <v>2024</v>
      </c>
      <c r="C3777" s="0" t="str">
        <f aca="false">"FY"&amp;IF(VALUE(MID(A3777,6,2))&gt;=4,VALUE(LEFT(A3777,4)),VALUE(LEFT(A3777,4))-1)&amp;"-"&amp;TEXT(MOD(IF(VALUE(MID(A3777,6,2))&gt;=4,VALUE(LEFT(A3777,4)),VALUE(LEFT(A3777,4))-1)+1,100),"00")</f>
        <v>FY2023-24</v>
      </c>
      <c r="D3777" s="0" t="s">
        <v>56</v>
      </c>
      <c r="E3777" s="0" t="s">
        <v>56</v>
      </c>
      <c r="F3777" s="0" t="str">
        <f aca="false">INDEX(Mapping!$B$2:$B$465,MATCH(E3777,Mapping!$A$2:$A$465,0))</f>
        <v>UTTARAKHAND</v>
      </c>
      <c r="G3777" s="0" t="str">
        <f aca="false">INDEX(Mapping!$C$2:$C$465,MATCH(E3777,Mapping!$A$2:$A$465,0))</f>
        <v>UTTARAKHAND</v>
      </c>
      <c r="H3777" s="2" t="n">
        <v>2.03</v>
      </c>
      <c r="I3777" s="3" t="n">
        <v>0.04</v>
      </c>
    </row>
    <row r="3778" customFormat="false" ht="15" hidden="false" customHeight="false" outlineLevel="0" collapsed="false">
      <c r="A3778" s="0" t="s">
        <v>205</v>
      </c>
      <c r="B3778" s="0" t="n">
        <f aca="false">VALUE(LEFT(A3778,4))</f>
        <v>2024</v>
      </c>
      <c r="C3778" s="0" t="str">
        <f aca="false">"FY"&amp;IF(VALUE(MID(A3778,6,2))&gt;=4,VALUE(LEFT(A3778,4)),VALUE(LEFT(A3778,4))-1)&amp;"-"&amp;TEXT(MOD(IF(VALUE(MID(A3778,6,2))&gt;=4,VALUE(LEFT(A3778,4)),VALUE(LEFT(A3778,4))-1)+1,100),"00")</f>
        <v>FY2023-24</v>
      </c>
      <c r="D3778" s="0" t="s">
        <v>42</v>
      </c>
      <c r="E3778" s="0" t="s">
        <v>42</v>
      </c>
      <c r="F3778" s="0" t="str">
        <f aca="false">INDEX(Mapping!$B$2:$B$465,MATCH(E3778,Mapping!$A$2:$A$465,0))</f>
        <v>PUNJAB</v>
      </c>
      <c r="G3778" s="0" t="str">
        <f aca="false">INDEX(Mapping!$C$2:$C$465,MATCH(E3778,Mapping!$A$2:$A$465,0))</f>
        <v>PUNJAB</v>
      </c>
      <c r="H3778" s="2" t="n">
        <v>1.96</v>
      </c>
      <c r="I3778" s="3" t="n">
        <v>0.04</v>
      </c>
    </row>
    <row r="3779" customFormat="false" ht="15" hidden="false" customHeight="false" outlineLevel="0" collapsed="false">
      <c r="A3779" s="0" t="s">
        <v>205</v>
      </c>
      <c r="B3779" s="0" t="n">
        <f aca="false">VALUE(LEFT(A3779,4))</f>
        <v>2024</v>
      </c>
      <c r="C3779" s="0" t="str">
        <f aca="false">"FY"&amp;IF(VALUE(MID(A3779,6,2))&gt;=4,VALUE(LEFT(A3779,4)),VALUE(LEFT(A3779,4))-1)&amp;"-"&amp;TEXT(MOD(IF(VALUE(MID(A3779,6,2))&gt;=4,VALUE(LEFT(A3779,4)),VALUE(LEFT(A3779,4))-1)+1,100),"00")</f>
        <v>FY2023-24</v>
      </c>
      <c r="D3779" s="0" t="s">
        <v>507</v>
      </c>
      <c r="E3779" s="0" t="s">
        <v>507</v>
      </c>
      <c r="F3779" s="0" t="str">
        <f aca="false">INDEX(Mapping!$B$2:$B$465,MATCH(E3779,Mapping!$A$2:$A$465,0))</f>
        <v>TESPL</v>
      </c>
      <c r="G3779" s="0" t="str">
        <f aca="false">INDEX(Mapping!$C$2:$C$465,MATCH(E3779,Mapping!$A$2:$A$465,0))</f>
        <v>TESPL</v>
      </c>
      <c r="H3779" s="2" t="n">
        <v>1.7</v>
      </c>
      <c r="I3779" s="3" t="n">
        <v>0.04</v>
      </c>
    </row>
    <row r="3780" customFormat="false" ht="15" hidden="false" customHeight="false" outlineLevel="0" collapsed="false">
      <c r="A3780" s="0" t="s">
        <v>205</v>
      </c>
      <c r="B3780" s="0" t="n">
        <f aca="false">VALUE(LEFT(A3780,4))</f>
        <v>2024</v>
      </c>
      <c r="C3780" s="0" t="str">
        <f aca="false">"FY"&amp;IF(VALUE(MID(A3780,6,2))&gt;=4,VALUE(LEFT(A3780,4)),VALUE(LEFT(A3780,4))-1)&amp;"-"&amp;TEXT(MOD(IF(VALUE(MID(A3780,6,2))&gt;=4,VALUE(LEFT(A3780,4)),VALUE(LEFT(A3780,4))-1)+1,100),"00")</f>
        <v>FY2023-24</v>
      </c>
      <c r="D3780" s="0" t="s">
        <v>235</v>
      </c>
      <c r="E3780" s="0" t="s">
        <v>235</v>
      </c>
      <c r="F3780" s="0" t="str">
        <f aca="false">INDEX(Mapping!$B$2:$B$465,MATCH(E3780,Mapping!$A$2:$A$465,0))</f>
        <v>ITPCL (IL&amp;FS TAMIL NADU)</v>
      </c>
      <c r="G3780" s="0" t="str">
        <f aca="false">INDEX(Mapping!$C$2:$C$465,MATCH(E3780,Mapping!$A$2:$A$465,0))</f>
        <v>ITPCL (IL&amp;FS TAMIL NADU)</v>
      </c>
      <c r="H3780" s="2" t="n">
        <v>1.32</v>
      </c>
      <c r="I3780" s="3" t="n">
        <v>0.03</v>
      </c>
    </row>
    <row r="3781" customFormat="false" ht="15" hidden="false" customHeight="false" outlineLevel="0" collapsed="false">
      <c r="A3781" s="0" t="s">
        <v>205</v>
      </c>
      <c r="B3781" s="0" t="n">
        <f aca="false">VALUE(LEFT(A3781,4))</f>
        <v>2024</v>
      </c>
      <c r="C3781" s="0" t="str">
        <f aca="false">"FY"&amp;IF(VALUE(MID(A3781,6,2))&gt;=4,VALUE(LEFT(A3781,4)),VALUE(LEFT(A3781,4))-1)&amp;"-"&amp;TEXT(MOD(IF(VALUE(MID(A3781,6,2))&gt;=4,VALUE(LEFT(A3781,4)),VALUE(LEFT(A3781,4))-1)+1,100),"00")</f>
        <v>FY2023-24</v>
      </c>
      <c r="D3781" s="0" t="s">
        <v>193</v>
      </c>
      <c r="E3781" s="0" t="s">
        <v>193</v>
      </c>
      <c r="F3781" s="0" t="str">
        <f aca="false">INDEX(Mapping!$B$2:$B$465,MATCH(E3781,Mapping!$A$2:$A$465,0))</f>
        <v>MIZORAM</v>
      </c>
      <c r="G3781" s="0" t="str">
        <f aca="false">INDEX(Mapping!$C$2:$C$465,MATCH(E3781,Mapping!$A$2:$A$465,0))</f>
        <v>MIZORAM</v>
      </c>
      <c r="H3781" s="2" t="n">
        <v>1.24</v>
      </c>
      <c r="I3781" s="3" t="n">
        <v>0.03</v>
      </c>
    </row>
    <row r="3782" customFormat="false" ht="15" hidden="false" customHeight="false" outlineLevel="0" collapsed="false">
      <c r="A3782" s="0" t="s">
        <v>205</v>
      </c>
      <c r="B3782" s="0" t="n">
        <f aca="false">VALUE(LEFT(A3782,4))</f>
        <v>2024</v>
      </c>
      <c r="C3782" s="0" t="str">
        <f aca="false">"FY"&amp;IF(VALUE(MID(A3782,6,2))&gt;=4,VALUE(LEFT(A3782,4)),VALUE(LEFT(A3782,4))-1)&amp;"-"&amp;TEXT(MOD(IF(VALUE(MID(A3782,6,2))&gt;=4,VALUE(LEFT(A3782,4)),VALUE(LEFT(A3782,4))-1)+1,100),"00")</f>
        <v>FY2023-24</v>
      </c>
      <c r="D3782" s="0" t="s">
        <v>272</v>
      </c>
      <c r="E3782" s="0" t="s">
        <v>272</v>
      </c>
      <c r="F3782" s="0" t="str">
        <f aca="false">INDEX(Mapping!$B$2:$B$465,MATCH(E3782,Mapping!$A$2:$A$465,0))</f>
        <v>BALCO</v>
      </c>
      <c r="G3782" s="0" t="str">
        <f aca="false">INDEX(Mapping!$C$2:$C$465,MATCH(E3782,Mapping!$A$2:$A$465,0))</f>
        <v>BALCO</v>
      </c>
      <c r="H3782" s="2" t="n">
        <v>1.22</v>
      </c>
      <c r="I3782" s="3" t="n">
        <v>0.03</v>
      </c>
    </row>
    <row r="3783" customFormat="false" ht="15" hidden="false" customHeight="false" outlineLevel="0" collapsed="false">
      <c r="A3783" s="0" t="s">
        <v>205</v>
      </c>
      <c r="B3783" s="0" t="n">
        <f aca="false">VALUE(LEFT(A3783,4))</f>
        <v>2024</v>
      </c>
      <c r="C3783" s="0" t="str">
        <f aca="false">"FY"&amp;IF(VALUE(MID(A3783,6,2))&gt;=4,VALUE(LEFT(A3783,4)),VALUE(LEFT(A3783,4))-1)&amp;"-"&amp;TEXT(MOD(IF(VALUE(MID(A3783,6,2))&gt;=4,VALUE(LEFT(A3783,4)),VALUE(LEFT(A3783,4))-1)+1,100),"00")</f>
        <v>FY2023-24</v>
      </c>
      <c r="D3783" s="0" t="s">
        <v>71</v>
      </c>
      <c r="E3783" s="0" t="s">
        <v>71</v>
      </c>
      <c r="F3783" s="0" t="str">
        <f aca="false">INDEX(Mapping!$B$2:$B$465,MATCH(E3783,Mapping!$A$2:$A$465,0))</f>
        <v>KERALA</v>
      </c>
      <c r="G3783" s="0" t="str">
        <f aca="false">INDEX(Mapping!$C$2:$C$465,MATCH(E3783,Mapping!$A$2:$A$465,0))</f>
        <v>KERALA</v>
      </c>
      <c r="H3783" s="2" t="n">
        <v>1.17</v>
      </c>
      <c r="I3783" s="3" t="n">
        <v>0.03</v>
      </c>
    </row>
    <row r="3784" customFormat="false" ht="15" hidden="false" customHeight="false" outlineLevel="0" collapsed="false">
      <c r="A3784" s="0" t="s">
        <v>205</v>
      </c>
      <c r="B3784" s="0" t="n">
        <f aca="false">VALUE(LEFT(A3784,4))</f>
        <v>2024</v>
      </c>
      <c r="C3784" s="0" t="str">
        <f aca="false">"FY"&amp;IF(VALUE(MID(A3784,6,2))&gt;=4,VALUE(LEFT(A3784,4)),VALUE(LEFT(A3784,4))-1)&amp;"-"&amp;TEXT(MOD(IF(VALUE(MID(A3784,6,2))&gt;=4,VALUE(LEFT(A3784,4)),VALUE(LEFT(A3784,4))-1)+1,100),"00")</f>
        <v>FY2023-24</v>
      </c>
      <c r="D3784" s="0" t="s">
        <v>265</v>
      </c>
      <c r="E3784" s="0" t="s">
        <v>265</v>
      </c>
      <c r="F3784" s="0" t="str">
        <f aca="false">INDEX(Mapping!$B$2:$B$465,MATCH(E3784,Mapping!$A$2:$A$465,0))</f>
        <v>NTPC STATIONS</v>
      </c>
      <c r="G3784" s="0" t="str">
        <f aca="false">INDEX(Mapping!$C$2:$C$465,MATCH(E3784,Mapping!$A$2:$A$465,0))</f>
        <v>NTPC GROUP</v>
      </c>
      <c r="H3784" s="2" t="n">
        <v>1.06</v>
      </c>
      <c r="I3784" s="3" t="n">
        <v>0.02</v>
      </c>
    </row>
    <row r="3785" customFormat="false" ht="15" hidden="false" customHeight="false" outlineLevel="0" collapsed="false">
      <c r="A3785" s="0" t="s">
        <v>205</v>
      </c>
      <c r="B3785" s="0" t="n">
        <f aca="false">VALUE(LEFT(A3785,4))</f>
        <v>2024</v>
      </c>
      <c r="C3785" s="0" t="str">
        <f aca="false">"FY"&amp;IF(VALUE(MID(A3785,6,2))&gt;=4,VALUE(LEFT(A3785,4)),VALUE(LEFT(A3785,4))-1)&amp;"-"&amp;TEXT(MOD(IF(VALUE(MID(A3785,6,2))&gt;=4,VALUE(LEFT(A3785,4)),VALUE(LEFT(A3785,4))-1)+1,100),"00")</f>
        <v>FY2023-24</v>
      </c>
      <c r="D3785" s="0" t="s">
        <v>54</v>
      </c>
      <c r="E3785" s="0" t="s">
        <v>54</v>
      </c>
      <c r="F3785" s="0" t="str">
        <f aca="false">INDEX(Mapping!$B$2:$B$465,MATCH(E3785,Mapping!$A$2:$A$465,0))</f>
        <v>JAMMU &amp; KASHMIR</v>
      </c>
      <c r="G3785" s="0" t="str">
        <f aca="false">INDEX(Mapping!$C$2:$C$465,MATCH(E3785,Mapping!$A$2:$A$465,0))</f>
        <v>JAMMU &amp; KASHMIR</v>
      </c>
      <c r="H3785" s="2" t="n">
        <v>0.78</v>
      </c>
      <c r="I3785" s="3" t="n">
        <v>0.02</v>
      </c>
    </row>
    <row r="3786" customFormat="false" ht="15" hidden="false" customHeight="false" outlineLevel="0" collapsed="false">
      <c r="A3786" s="0" t="s">
        <v>205</v>
      </c>
      <c r="B3786" s="0" t="n">
        <f aca="false">VALUE(LEFT(A3786,4))</f>
        <v>2024</v>
      </c>
      <c r="C3786" s="0" t="str">
        <f aca="false">"FY"&amp;IF(VALUE(MID(A3786,6,2))&gt;=4,VALUE(LEFT(A3786,4)),VALUE(LEFT(A3786,4))-1)&amp;"-"&amp;TEXT(MOD(IF(VALUE(MID(A3786,6,2))&gt;=4,VALUE(LEFT(A3786,4)),VALUE(LEFT(A3786,4))-1)+1,100),"00")</f>
        <v>FY2023-24</v>
      </c>
      <c r="D3786" s="0" t="s">
        <v>548</v>
      </c>
      <c r="E3786" s="0" t="s">
        <v>548</v>
      </c>
      <c r="F3786" s="0" t="str">
        <f aca="false">INDEX(Mapping!$B$2:$B$465,MATCH(E3786,Mapping!$A$2:$A$465,0))</f>
        <v>CONTINNUM PT</v>
      </c>
      <c r="G3786" s="0" t="str">
        <f aca="false">INDEX(Mapping!$C$2:$C$465,MATCH(E3786,Mapping!$A$2:$A$465,0))</f>
        <v>CONTINNUM PT</v>
      </c>
      <c r="H3786" s="2" t="n">
        <v>0.75</v>
      </c>
      <c r="I3786" s="3" t="n">
        <v>0.02</v>
      </c>
    </row>
    <row r="3787" customFormat="false" ht="15" hidden="false" customHeight="false" outlineLevel="0" collapsed="false">
      <c r="A3787" s="0" t="s">
        <v>205</v>
      </c>
      <c r="B3787" s="0" t="n">
        <f aca="false">VALUE(LEFT(A3787,4))</f>
        <v>2024</v>
      </c>
      <c r="C3787" s="0" t="str">
        <f aca="false">"FY"&amp;IF(VALUE(MID(A3787,6,2))&gt;=4,VALUE(LEFT(A3787,4)),VALUE(LEFT(A3787,4))-1)&amp;"-"&amp;TEXT(MOD(IF(VALUE(MID(A3787,6,2))&gt;=4,VALUE(LEFT(A3787,4)),VALUE(LEFT(A3787,4))-1)+1,100),"00")</f>
        <v>FY2023-24</v>
      </c>
      <c r="D3787" s="0" t="s">
        <v>121</v>
      </c>
      <c r="E3787" s="0" t="s">
        <v>121</v>
      </c>
      <c r="F3787" s="0" t="str">
        <f aca="false">INDEX(Mapping!$B$2:$B$465,MATCH(E3787,Mapping!$A$2:$A$465,0))</f>
        <v>MEGHALAYA</v>
      </c>
      <c r="G3787" s="0" t="str">
        <f aca="false">INDEX(Mapping!$C$2:$C$465,MATCH(E3787,Mapping!$A$2:$A$465,0))</f>
        <v>MEGHALAYA</v>
      </c>
      <c r="H3787" s="2" t="n">
        <v>0.71</v>
      </c>
      <c r="I3787" s="3" t="n">
        <v>0.02</v>
      </c>
    </row>
    <row r="3788" customFormat="false" ht="15" hidden="false" customHeight="false" outlineLevel="0" collapsed="false">
      <c r="A3788" s="0" t="s">
        <v>205</v>
      </c>
      <c r="B3788" s="0" t="n">
        <f aca="false">VALUE(LEFT(A3788,4))</f>
        <v>2024</v>
      </c>
      <c r="C3788" s="0" t="str">
        <f aca="false">"FY"&amp;IF(VALUE(MID(A3788,6,2))&gt;=4,VALUE(LEFT(A3788,4)),VALUE(LEFT(A3788,4))-1)&amp;"-"&amp;TEXT(MOD(IF(VALUE(MID(A3788,6,2))&gt;=4,VALUE(LEFT(A3788,4)),VALUE(LEFT(A3788,4))-1)+1,100),"00")</f>
        <v>FY2023-24</v>
      </c>
      <c r="D3788" s="0" t="s">
        <v>327</v>
      </c>
      <c r="E3788" s="0" t="s">
        <v>327</v>
      </c>
      <c r="F3788" s="0" t="str">
        <f aca="false">INDEX(Mapping!$B$2:$B$465,MATCH(E3788,Mapping!$A$2:$A$465,0))</f>
        <v>LANCO BUDHIL</v>
      </c>
      <c r="G3788" s="0" t="str">
        <f aca="false">INDEX(Mapping!$C$2:$C$465,MATCH(E3788,Mapping!$A$2:$A$465,0))</f>
        <v>GREENKO GROUP</v>
      </c>
      <c r="H3788" s="2" t="n">
        <v>0.66</v>
      </c>
      <c r="I3788" s="3" t="n">
        <v>0.01</v>
      </c>
    </row>
    <row r="3789" customFormat="false" ht="15" hidden="false" customHeight="false" outlineLevel="0" collapsed="false">
      <c r="A3789" s="0" t="s">
        <v>205</v>
      </c>
      <c r="B3789" s="0" t="n">
        <f aca="false">VALUE(LEFT(A3789,4))</f>
        <v>2024</v>
      </c>
      <c r="C3789" s="0" t="str">
        <f aca="false">"FY"&amp;IF(VALUE(MID(A3789,6,2))&gt;=4,VALUE(LEFT(A3789,4)),VALUE(LEFT(A3789,4))-1)&amp;"-"&amp;TEXT(MOD(IF(VALUE(MID(A3789,6,2))&gt;=4,VALUE(LEFT(A3789,4)),VALUE(LEFT(A3789,4))-1)+1,100),"00")</f>
        <v>FY2023-24</v>
      </c>
      <c r="D3789" s="0" t="s">
        <v>577</v>
      </c>
      <c r="E3789" s="0" t="s">
        <v>577</v>
      </c>
      <c r="F3789" s="0" t="str">
        <f aca="false">INDEX(Mapping!$B$2:$B$465,MATCH(E3789,Mapping!$A$2:$A$465,0))</f>
        <v>TPSL</v>
      </c>
      <c r="G3789" s="0" t="str">
        <f aca="false">INDEX(Mapping!$C$2:$C$465,MATCH(E3789,Mapping!$A$2:$A$465,0))</f>
        <v>TPSL</v>
      </c>
      <c r="H3789" s="2" t="n">
        <v>0.61</v>
      </c>
      <c r="I3789" s="3" t="n">
        <v>0.01</v>
      </c>
    </row>
    <row r="3790" customFormat="false" ht="15" hidden="false" customHeight="false" outlineLevel="0" collapsed="false">
      <c r="A3790" s="0" t="s">
        <v>205</v>
      </c>
      <c r="B3790" s="0" t="n">
        <f aca="false">VALUE(LEFT(A3790,4))</f>
        <v>2024</v>
      </c>
      <c r="C3790" s="0" t="str">
        <f aca="false">"FY"&amp;IF(VALUE(MID(A3790,6,2))&gt;=4,VALUE(LEFT(A3790,4)),VALUE(LEFT(A3790,4))-1)&amp;"-"&amp;TEXT(MOD(IF(VALUE(MID(A3790,6,2))&gt;=4,VALUE(LEFT(A3790,4)),VALUE(LEFT(A3790,4))-1)+1,100),"00")</f>
        <v>FY2023-24</v>
      </c>
      <c r="D3790" s="0" t="s">
        <v>421</v>
      </c>
      <c r="E3790" s="0" t="s">
        <v>421</v>
      </c>
      <c r="F3790" s="0" t="str">
        <f aca="false">INDEX(Mapping!$B$2:$B$465,MATCH(E3790,Mapping!$A$2:$A$465,0))</f>
        <v>KBUNL</v>
      </c>
      <c r="G3790" s="0" t="str">
        <f aca="false">INDEX(Mapping!$C$2:$C$465,MATCH(E3790,Mapping!$A$2:$A$465,0))</f>
        <v>KBUNL</v>
      </c>
      <c r="H3790" s="2" t="n">
        <v>0.44</v>
      </c>
      <c r="I3790" s="3" t="n">
        <v>0.01</v>
      </c>
    </row>
    <row r="3791" customFormat="false" ht="15" hidden="false" customHeight="false" outlineLevel="0" collapsed="false">
      <c r="A3791" s="0" t="s">
        <v>205</v>
      </c>
      <c r="B3791" s="0" t="n">
        <f aca="false">VALUE(LEFT(A3791,4))</f>
        <v>2024</v>
      </c>
      <c r="C3791" s="0" t="str">
        <f aca="false">"FY"&amp;IF(VALUE(MID(A3791,6,2))&gt;=4,VALUE(LEFT(A3791,4)),VALUE(LEFT(A3791,4))-1)&amp;"-"&amp;TEXT(MOD(IF(VALUE(MID(A3791,6,2))&gt;=4,VALUE(LEFT(A3791,4)),VALUE(LEFT(A3791,4))-1)+1,100),"00")</f>
        <v>FY2023-24</v>
      </c>
      <c r="D3791" s="0" t="s">
        <v>459</v>
      </c>
      <c r="E3791" s="0" t="s">
        <v>459</v>
      </c>
      <c r="F3791" s="0" t="str">
        <f aca="false">INDEX(Mapping!$B$2:$B$465,MATCH(E3791,Mapping!$A$2:$A$465,0))</f>
        <v>IGSTPS</v>
      </c>
      <c r="G3791" s="0" t="str">
        <f aca="false">INDEX(Mapping!$C$2:$C$465,MATCH(E3791,Mapping!$A$2:$A$465,0))</f>
        <v>NTPC GROUP</v>
      </c>
      <c r="H3791" s="2" t="n">
        <v>0.44</v>
      </c>
      <c r="I3791" s="3" t="n">
        <v>0.01</v>
      </c>
    </row>
    <row r="3792" customFormat="false" ht="15" hidden="false" customHeight="false" outlineLevel="0" collapsed="false">
      <c r="A3792" s="0" t="s">
        <v>205</v>
      </c>
      <c r="B3792" s="0" t="n">
        <f aca="false">VALUE(LEFT(A3792,4))</f>
        <v>2024</v>
      </c>
      <c r="C3792" s="0" t="str">
        <f aca="false">"FY"&amp;IF(VALUE(MID(A3792,6,2))&gt;=4,VALUE(LEFT(A3792,4)),VALUE(LEFT(A3792,4))-1)&amp;"-"&amp;TEXT(MOD(IF(VALUE(MID(A3792,6,2))&gt;=4,VALUE(LEFT(A3792,4)),VALUE(LEFT(A3792,4))-1)+1,100),"00")</f>
        <v>FY2023-24</v>
      </c>
      <c r="D3792" s="0" t="s">
        <v>140</v>
      </c>
      <c r="E3792" s="0" t="s">
        <v>140</v>
      </c>
      <c r="F3792" s="0" t="str">
        <f aca="false">INDEX(Mapping!$B$2:$B$465,MATCH(E3792,Mapping!$A$2:$A$465,0))</f>
        <v>NEEPCO STATIONS</v>
      </c>
      <c r="G3792" s="0" t="str">
        <f aca="false">INDEX(Mapping!$C$2:$C$465,MATCH(E3792,Mapping!$A$2:$A$465,0))</f>
        <v>NEEPCO STATIONS</v>
      </c>
      <c r="H3792" s="2" t="n">
        <v>0.42</v>
      </c>
      <c r="I3792" s="3" t="n">
        <v>0.01</v>
      </c>
    </row>
    <row r="3793" customFormat="false" ht="15" hidden="false" customHeight="false" outlineLevel="0" collapsed="false">
      <c r="A3793" s="0" t="s">
        <v>205</v>
      </c>
      <c r="B3793" s="0" t="n">
        <f aca="false">VALUE(LEFT(A3793,4))</f>
        <v>2024</v>
      </c>
      <c r="C3793" s="0" t="str">
        <f aca="false">"FY"&amp;IF(VALUE(MID(A3793,6,2))&gt;=4,VALUE(LEFT(A3793,4)),VALUE(LEFT(A3793,4))-1)&amp;"-"&amp;TEXT(MOD(IF(VALUE(MID(A3793,6,2))&gt;=4,VALUE(LEFT(A3793,4)),VALUE(LEFT(A3793,4))-1)+1,100),"00")</f>
        <v>FY2023-24</v>
      </c>
      <c r="D3793" s="0" t="s">
        <v>473</v>
      </c>
      <c r="E3793" s="0" t="s">
        <v>473</v>
      </c>
      <c r="F3793" s="0" t="str">
        <f aca="false">INDEX(Mapping!$B$2:$B$465,MATCH(E3793,Mapping!$A$2:$A$465,0))</f>
        <v>ADANI GREEN_26B (INFIRM)</v>
      </c>
      <c r="G3793" s="0" t="str">
        <f aca="false">INDEX(Mapping!$C$2:$C$465,MATCH(E3793,Mapping!$A$2:$A$465,0))</f>
        <v>ADANI GREEN ENERGY (ALL SPVs)</v>
      </c>
      <c r="H3793" s="2" t="n">
        <v>0.42</v>
      </c>
      <c r="I3793" s="3" t="n">
        <v>0.01</v>
      </c>
    </row>
    <row r="3794" customFormat="false" ht="15" hidden="false" customHeight="false" outlineLevel="0" collapsed="false">
      <c r="A3794" s="0" t="s">
        <v>205</v>
      </c>
      <c r="B3794" s="0" t="n">
        <f aca="false">VALUE(LEFT(A3794,4))</f>
        <v>2024</v>
      </c>
      <c r="C3794" s="0" t="str">
        <f aca="false">"FY"&amp;IF(VALUE(MID(A3794,6,2))&gt;=4,VALUE(LEFT(A3794,4)),VALUE(LEFT(A3794,4))-1)&amp;"-"&amp;TEXT(MOD(IF(VALUE(MID(A3794,6,2))&gt;=4,VALUE(LEFT(A3794,4)),VALUE(LEFT(A3794,4))-1)+1,100),"00")</f>
        <v>FY2023-24</v>
      </c>
      <c r="D3794" s="0" t="s">
        <v>184</v>
      </c>
      <c r="E3794" s="0" t="s">
        <v>184</v>
      </c>
      <c r="F3794" s="0" t="str">
        <f aca="false">INDEX(Mapping!$B$2:$B$465,MATCH(E3794,Mapping!$A$2:$A$465,0))</f>
        <v>GMR KAMALANGA</v>
      </c>
      <c r="G3794" s="0" t="str">
        <f aca="false">INDEX(Mapping!$C$2:$C$465,MATCH(E3794,Mapping!$A$2:$A$465,0))</f>
        <v>GMR ENERGY</v>
      </c>
      <c r="H3794" s="2" t="n">
        <v>0.41</v>
      </c>
      <c r="I3794" s="3" t="n">
        <v>0.01</v>
      </c>
    </row>
    <row r="3795" customFormat="false" ht="15" hidden="false" customHeight="false" outlineLevel="0" collapsed="false">
      <c r="A3795" s="0" t="s">
        <v>205</v>
      </c>
      <c r="B3795" s="0" t="n">
        <f aca="false">VALUE(LEFT(A3795,4))</f>
        <v>2024</v>
      </c>
      <c r="C3795" s="0" t="str">
        <f aca="false">"FY"&amp;IF(VALUE(MID(A3795,6,2))&gt;=4,VALUE(LEFT(A3795,4)),VALUE(LEFT(A3795,4))-1)&amp;"-"&amp;TEXT(MOD(IF(VALUE(MID(A3795,6,2))&gt;=4,VALUE(LEFT(A3795,4)),VALUE(LEFT(A3795,4))-1)+1,100),"00")</f>
        <v>FY2023-24</v>
      </c>
      <c r="D3795" s="0" t="s">
        <v>291</v>
      </c>
      <c r="E3795" s="0" t="s">
        <v>291</v>
      </c>
      <c r="F3795" s="0" t="str">
        <f aca="false">INDEX(Mapping!$B$2:$B$465,MATCH(E3795,Mapping!$A$2:$A$465,0))</f>
        <v>MANIPUR</v>
      </c>
      <c r="G3795" s="0" t="str">
        <f aca="false">INDEX(Mapping!$C$2:$C$465,MATCH(E3795,Mapping!$A$2:$A$465,0))</f>
        <v>MANIPUR</v>
      </c>
      <c r="H3795" s="2" t="n">
        <v>0.19</v>
      </c>
      <c r="I3795" s="3" t="n">
        <v>0</v>
      </c>
    </row>
    <row r="3796" customFormat="false" ht="15" hidden="false" customHeight="false" outlineLevel="0" collapsed="false">
      <c r="A3796" s="0" t="s">
        <v>205</v>
      </c>
      <c r="B3796" s="0" t="n">
        <f aca="false">VALUE(LEFT(A3796,4))</f>
        <v>2024</v>
      </c>
      <c r="C3796" s="0" t="str">
        <f aca="false">"FY"&amp;IF(VALUE(MID(A3796,6,2))&gt;=4,VALUE(LEFT(A3796,4)),VALUE(LEFT(A3796,4))-1)&amp;"-"&amp;TEXT(MOD(IF(VALUE(MID(A3796,6,2))&gt;=4,VALUE(LEFT(A3796,4)),VALUE(LEFT(A3796,4))-1)+1,100),"00")</f>
        <v>FY2023-24</v>
      </c>
      <c r="D3796" s="0" t="s">
        <v>214</v>
      </c>
      <c r="E3796" s="0" t="s">
        <v>214</v>
      </c>
      <c r="F3796" s="0" t="str">
        <f aca="false">INDEX(Mapping!$B$2:$B$465,MATCH(E3796,Mapping!$A$2:$A$465,0))</f>
        <v>NLC INDIA</v>
      </c>
      <c r="G3796" s="0" t="str">
        <f aca="false">INDEX(Mapping!$C$2:$C$465,MATCH(E3796,Mapping!$A$2:$A$465,0))</f>
        <v>NLC INDIA GROUP</v>
      </c>
      <c r="H3796" s="2" t="n">
        <v>0.18</v>
      </c>
      <c r="I3796" s="3" t="n">
        <v>0</v>
      </c>
    </row>
    <row r="3797" customFormat="false" ht="15" hidden="false" customHeight="false" outlineLevel="0" collapsed="false">
      <c r="A3797" s="0" t="s">
        <v>205</v>
      </c>
      <c r="B3797" s="0" t="n">
        <f aca="false">VALUE(LEFT(A3797,4))</f>
        <v>2024</v>
      </c>
      <c r="C3797" s="0" t="str">
        <f aca="false">"FY"&amp;IF(VALUE(MID(A3797,6,2))&gt;=4,VALUE(LEFT(A3797,4)),VALUE(LEFT(A3797,4))-1)&amp;"-"&amp;TEXT(MOD(IF(VALUE(MID(A3797,6,2))&gt;=4,VALUE(LEFT(A3797,4)),VALUE(LEFT(A3797,4))-1)+1,100),"00")</f>
        <v>FY2023-24</v>
      </c>
      <c r="D3797" s="0" t="s">
        <v>47</v>
      </c>
      <c r="E3797" s="0" t="s">
        <v>47</v>
      </c>
      <c r="F3797" s="0" t="str">
        <f aca="false">INDEX(Mapping!$B$2:$B$465,MATCH(E3797,Mapping!$A$2:$A$465,0))</f>
        <v>KARNATAKA</v>
      </c>
      <c r="G3797" s="0" t="str">
        <f aca="false">INDEX(Mapping!$C$2:$C$465,MATCH(E3797,Mapping!$A$2:$A$465,0))</f>
        <v>KARNATAKA</v>
      </c>
      <c r="H3797" s="2" t="n">
        <v>0.12</v>
      </c>
      <c r="I3797" s="3" t="n">
        <v>0</v>
      </c>
    </row>
    <row r="3798" customFormat="false" ht="15" hidden="false" customHeight="false" outlineLevel="0" collapsed="false">
      <c r="A3798" s="0" t="s">
        <v>205</v>
      </c>
      <c r="B3798" s="0" t="n">
        <f aca="false">VALUE(LEFT(A3798,4))</f>
        <v>2024</v>
      </c>
      <c r="C3798" s="0" t="str">
        <f aca="false">"FY"&amp;IF(VALUE(MID(A3798,6,2))&gt;=4,VALUE(LEFT(A3798,4)),VALUE(LEFT(A3798,4))-1)&amp;"-"&amp;TEXT(MOD(IF(VALUE(MID(A3798,6,2))&gt;=4,VALUE(LEFT(A3798,4)),VALUE(LEFT(A3798,4))-1)+1,100),"00")</f>
        <v>FY2023-24</v>
      </c>
      <c r="D3798" s="0" t="s">
        <v>89</v>
      </c>
      <c r="E3798" s="0" t="s">
        <v>89</v>
      </c>
      <c r="F3798" s="0" t="str">
        <f aca="false">INDEX(Mapping!$B$2:$B$465,MATCH(E3798,Mapping!$A$2:$A$465,0))</f>
        <v>MB POWER (MP)</v>
      </c>
      <c r="G3798" s="0" t="str">
        <f aca="false">INDEX(Mapping!$C$2:$C$465,MATCH(E3798,Mapping!$A$2:$A$465,0))</f>
        <v>MB POWER (MP)</v>
      </c>
      <c r="H3798" s="2" t="n">
        <v>0.08</v>
      </c>
      <c r="I3798" s="3" t="n">
        <v>0.002</v>
      </c>
    </row>
    <row r="3799" customFormat="false" ht="15" hidden="false" customHeight="false" outlineLevel="0" collapsed="false">
      <c r="A3799" s="0" t="s">
        <v>205</v>
      </c>
      <c r="B3799" s="0" t="n">
        <f aca="false">VALUE(LEFT(A3799,4))</f>
        <v>2024</v>
      </c>
      <c r="C3799" s="0" t="str">
        <f aca="false">"FY"&amp;IF(VALUE(MID(A3799,6,2))&gt;=4,VALUE(LEFT(A3799,4)),VALUE(LEFT(A3799,4))-1)&amp;"-"&amp;TEXT(MOD(IF(VALUE(MID(A3799,6,2))&gt;=4,VALUE(LEFT(A3799,4)),VALUE(LEFT(A3799,4))-1)+1,100),"00")</f>
        <v>FY2023-24</v>
      </c>
      <c r="D3799" s="0" t="s">
        <v>575</v>
      </c>
      <c r="E3799" s="0" t="s">
        <v>575</v>
      </c>
      <c r="F3799" s="0" t="str">
        <f aca="false">INDEX(Mapping!$B$2:$B$465,MATCH(E3799,Mapping!$A$2:$A$465,0))</f>
        <v>NETCL VALLUR</v>
      </c>
      <c r="G3799" s="0" t="str">
        <f aca="false">INDEX(Mapping!$C$2:$C$465,MATCH(E3799,Mapping!$A$2:$A$465,0))</f>
        <v>NETCL VALLUR</v>
      </c>
      <c r="H3799" s="2" t="n">
        <v>0.06</v>
      </c>
      <c r="I3799" s="3" t="n">
        <v>0.001</v>
      </c>
    </row>
    <row r="3800" customFormat="false" ht="15" hidden="false" customHeight="false" outlineLevel="0" collapsed="false">
      <c r="A3800" s="0" t="s">
        <v>205</v>
      </c>
      <c r="B3800" s="0" t="n">
        <f aca="false">VALUE(LEFT(A3800,4))</f>
        <v>2024</v>
      </c>
      <c r="C3800" s="0" t="str">
        <f aca="false">"FY"&amp;IF(VALUE(MID(A3800,6,2))&gt;=4,VALUE(LEFT(A3800,4)),VALUE(LEFT(A3800,4))-1)&amp;"-"&amp;TEXT(MOD(IF(VALUE(MID(A3800,6,2))&gt;=4,VALUE(LEFT(A3800,4)),VALUE(LEFT(A3800,4))-1)+1,100),"00")</f>
        <v>FY2023-24</v>
      </c>
      <c r="D3800" s="0" t="s">
        <v>602</v>
      </c>
      <c r="E3800" s="0" t="s">
        <v>602</v>
      </c>
      <c r="F3800" s="0" t="str">
        <f aca="false">INDEX(Mapping!$B$2:$B$465,MATCH(E3800,Mapping!$A$2:$A$465,0))</f>
        <v>NANI VIRANI_W</v>
      </c>
      <c r="G3800" s="0" t="str">
        <f aca="false">INDEX(Mapping!$C$2:$C$465,MATCH(E3800,Mapping!$A$2:$A$465,0))</f>
        <v>NANI VIRANI_W</v>
      </c>
      <c r="H3800" s="2" t="n">
        <v>0.04</v>
      </c>
      <c r="I3800" s="3" t="n">
        <v>0.001</v>
      </c>
    </row>
    <row r="3801" customFormat="false" ht="15" hidden="false" customHeight="false" outlineLevel="0" collapsed="false">
      <c r="A3801" s="0" t="s">
        <v>205</v>
      </c>
      <c r="B3801" s="0" t="n">
        <f aca="false">VALUE(LEFT(A3801,4))</f>
        <v>2024</v>
      </c>
      <c r="C3801" s="0" t="str">
        <f aca="false">"FY"&amp;IF(VALUE(MID(A3801,6,2))&gt;=4,VALUE(LEFT(A3801,4)),VALUE(LEFT(A3801,4))-1)&amp;"-"&amp;TEXT(MOD(IF(VALUE(MID(A3801,6,2))&gt;=4,VALUE(LEFT(A3801,4)),VALUE(LEFT(A3801,4))-1)+1,100),"00")</f>
        <v>FY2023-24</v>
      </c>
      <c r="D3801" s="0" t="s">
        <v>199</v>
      </c>
      <c r="E3801" s="0" t="s">
        <v>199</v>
      </c>
      <c r="F3801" s="0" t="str">
        <f aca="false">INDEX(Mapping!$B$2:$B$465,MATCH(E3801,Mapping!$A$2:$A$465,0))</f>
        <v>TRIPURA</v>
      </c>
      <c r="G3801" s="0" t="str">
        <f aca="false">INDEX(Mapping!$C$2:$C$465,MATCH(E3801,Mapping!$A$2:$A$465,0))</f>
        <v>TRIPURA</v>
      </c>
      <c r="H3801" s="2" t="n">
        <v>0.02</v>
      </c>
      <c r="I3801" s="3" t="n">
        <v>0.0004</v>
      </c>
    </row>
    <row r="3802" customFormat="false" ht="15" hidden="false" customHeight="false" outlineLevel="0" collapsed="false">
      <c r="A3802" s="0" t="s">
        <v>205</v>
      </c>
      <c r="B3802" s="0" t="n">
        <f aca="false">VALUE(LEFT(A3802,4))</f>
        <v>2024</v>
      </c>
      <c r="C3802" s="0" t="str">
        <f aca="false">"FY"&amp;IF(VALUE(MID(A3802,6,2))&gt;=4,VALUE(LEFT(A3802,4)),VALUE(LEFT(A3802,4))-1)&amp;"-"&amp;TEXT(MOD(IF(VALUE(MID(A3802,6,2))&gt;=4,VALUE(LEFT(A3802,4)),VALUE(LEFT(A3802,4))-1)+1,100),"00")</f>
        <v>FY2023-24</v>
      </c>
      <c r="D3802" s="0" t="s">
        <v>622</v>
      </c>
      <c r="E3802" s="0" t="s">
        <v>622</v>
      </c>
      <c r="F3802" s="0" t="str">
        <f aca="false">INDEX(Mapping!$B$2:$B$465,MATCH(E3802,Mapping!$A$2:$A$465,0))</f>
        <v>INOX_BHUJ</v>
      </c>
      <c r="G3802" s="0" t="str">
        <f aca="false">INDEX(Mapping!$C$2:$C$465,MATCH(E3802,Mapping!$A$2:$A$465,0))</f>
        <v>INOX_BHUJ</v>
      </c>
      <c r="H3802" s="2" t="n">
        <v>0.01</v>
      </c>
      <c r="I3802" s="3" t="n">
        <v>0.0002</v>
      </c>
    </row>
    <row r="3803" customFormat="false" ht="15" hidden="false" customHeight="false" outlineLevel="0" collapsed="false">
      <c r="A3803" s="0" t="s">
        <v>384</v>
      </c>
      <c r="B3803" s="0" t="n">
        <f aca="false">VALUE(LEFT(A3803,4))</f>
        <v>2024</v>
      </c>
      <c r="C3803" s="0" t="str">
        <f aca="false">"FY"&amp;IF(VALUE(MID(A3803,6,2))&gt;=4,VALUE(LEFT(A3803,4)),VALUE(LEFT(A3803,4))-1)&amp;"-"&amp;TEXT(MOD(IF(VALUE(MID(A3803,6,2))&gt;=4,VALUE(LEFT(A3803,4)),VALUE(LEFT(A3803,4))-1)+1,100),"00")</f>
        <v>FY2024-25</v>
      </c>
      <c r="D3803" s="0" t="s">
        <v>36</v>
      </c>
      <c r="E3803" s="0" t="s">
        <v>36</v>
      </c>
      <c r="F3803" s="0" t="str">
        <f aca="false">INDEX(Mapping!$B$2:$B$465,MATCH(E3803,Mapping!$A$2:$A$465,0))</f>
        <v>UTTAR PRADESH</v>
      </c>
      <c r="G3803" s="0" t="str">
        <f aca="false">INDEX(Mapping!$C$2:$C$465,MATCH(E3803,Mapping!$A$2:$A$465,0))</f>
        <v>UTTAR PRADESH</v>
      </c>
      <c r="H3803" s="2" t="n">
        <v>859.59</v>
      </c>
      <c r="I3803" s="3" t="n">
        <v>20.79</v>
      </c>
    </row>
    <row r="3804" customFormat="false" ht="15" hidden="false" customHeight="false" outlineLevel="0" collapsed="false">
      <c r="A3804" s="0" t="s">
        <v>384</v>
      </c>
      <c r="B3804" s="0" t="n">
        <f aca="false">VALUE(LEFT(A3804,4))</f>
        <v>2024</v>
      </c>
      <c r="C3804" s="0" t="str">
        <f aca="false">"FY"&amp;IF(VALUE(MID(A3804,6,2))&gt;=4,VALUE(LEFT(A3804,4)),VALUE(LEFT(A3804,4))-1)&amp;"-"&amp;TEXT(MOD(IF(VALUE(MID(A3804,6,2))&gt;=4,VALUE(LEFT(A3804,4)),VALUE(LEFT(A3804,4))-1)+1,100),"00")</f>
        <v>FY2024-25</v>
      </c>
      <c r="D3804" s="0" t="s">
        <v>44</v>
      </c>
      <c r="E3804" s="0" t="s">
        <v>44</v>
      </c>
      <c r="F3804" s="0" t="str">
        <f aca="false">INDEX(Mapping!$B$2:$B$465,MATCH(E3804,Mapping!$A$2:$A$465,0))</f>
        <v>HARYANA</v>
      </c>
      <c r="G3804" s="0" t="str">
        <f aca="false">INDEX(Mapping!$C$2:$C$465,MATCH(E3804,Mapping!$A$2:$A$465,0))</f>
        <v>HARYANA</v>
      </c>
      <c r="H3804" s="2" t="n">
        <v>428.86</v>
      </c>
      <c r="I3804" s="3" t="n">
        <v>10.37</v>
      </c>
    </row>
    <row r="3805" customFormat="false" ht="15" hidden="false" customHeight="false" outlineLevel="0" collapsed="false">
      <c r="A3805" s="0" t="s">
        <v>384</v>
      </c>
      <c r="B3805" s="0" t="n">
        <f aca="false">VALUE(LEFT(A3805,4))</f>
        <v>2024</v>
      </c>
      <c r="C3805" s="0" t="str">
        <f aca="false">"FY"&amp;IF(VALUE(MID(A3805,6,2))&gt;=4,VALUE(LEFT(A3805,4)),VALUE(LEFT(A3805,4))-1)&amp;"-"&amp;TEXT(MOD(IF(VALUE(MID(A3805,6,2))&gt;=4,VALUE(LEFT(A3805,4)),VALUE(LEFT(A3805,4))-1)+1,100),"00")</f>
        <v>FY2024-25</v>
      </c>
      <c r="D3805" s="0" t="s">
        <v>46</v>
      </c>
      <c r="E3805" s="0" t="s">
        <v>46</v>
      </c>
      <c r="F3805" s="0" t="str">
        <f aca="false">INDEX(Mapping!$B$2:$B$465,MATCH(E3805,Mapping!$A$2:$A$465,0))</f>
        <v>CHHATTISGARH</v>
      </c>
      <c r="G3805" s="0" t="str">
        <f aca="false">INDEX(Mapping!$C$2:$C$465,MATCH(E3805,Mapping!$A$2:$A$465,0))</f>
        <v>CHHATTISGARH</v>
      </c>
      <c r="H3805" s="2" t="n">
        <v>241.14</v>
      </c>
      <c r="I3805" s="3" t="n">
        <v>5.83</v>
      </c>
    </row>
    <row r="3806" customFormat="false" ht="15" hidden="false" customHeight="false" outlineLevel="0" collapsed="false">
      <c r="A3806" s="0" t="s">
        <v>384</v>
      </c>
      <c r="B3806" s="0" t="n">
        <f aca="false">VALUE(LEFT(A3806,4))</f>
        <v>2024</v>
      </c>
      <c r="C3806" s="0" t="str">
        <f aca="false">"FY"&amp;IF(VALUE(MID(A3806,6,2))&gt;=4,VALUE(LEFT(A3806,4)),VALUE(LEFT(A3806,4))-1)&amp;"-"&amp;TEXT(MOD(IF(VALUE(MID(A3806,6,2))&gt;=4,VALUE(LEFT(A3806,4)),VALUE(LEFT(A3806,4))-1)+1,100),"00")</f>
        <v>FY2024-25</v>
      </c>
      <c r="D3806" s="0" t="s">
        <v>49</v>
      </c>
      <c r="E3806" s="0" t="s">
        <v>49</v>
      </c>
      <c r="F3806" s="0" t="str">
        <f aca="false">INDEX(Mapping!$B$2:$B$465,MATCH(E3806,Mapping!$A$2:$A$465,0))</f>
        <v>MADHYA PRADESH</v>
      </c>
      <c r="G3806" s="0" t="str">
        <f aca="false">INDEX(Mapping!$C$2:$C$465,MATCH(E3806,Mapping!$A$2:$A$465,0))</f>
        <v>MADHYA PRADESH</v>
      </c>
      <c r="H3806" s="2" t="n">
        <v>228.39</v>
      </c>
      <c r="I3806" s="3" t="n">
        <v>5.52</v>
      </c>
    </row>
    <row r="3807" customFormat="false" ht="15" hidden="false" customHeight="false" outlineLevel="0" collapsed="false">
      <c r="A3807" s="0" t="s">
        <v>384</v>
      </c>
      <c r="B3807" s="0" t="n">
        <f aca="false">VALUE(LEFT(A3807,4))</f>
        <v>2024</v>
      </c>
      <c r="C3807" s="0" t="str">
        <f aca="false">"FY"&amp;IF(VALUE(MID(A3807,6,2))&gt;=4,VALUE(LEFT(A3807,4)),VALUE(LEFT(A3807,4))-1)&amp;"-"&amp;TEXT(MOD(IF(VALUE(MID(A3807,6,2))&gt;=4,VALUE(LEFT(A3807,4)),VALUE(LEFT(A3807,4))-1)+1,100),"00")</f>
        <v>FY2024-25</v>
      </c>
      <c r="D3807" s="0" t="s">
        <v>48</v>
      </c>
      <c r="E3807" s="0" t="s">
        <v>48</v>
      </c>
      <c r="F3807" s="0" t="str">
        <f aca="false">INDEX(Mapping!$B$2:$B$465,MATCH(E3807,Mapping!$A$2:$A$465,0))</f>
        <v>DELHI</v>
      </c>
      <c r="G3807" s="0" t="str">
        <f aca="false">INDEX(Mapping!$C$2:$C$465,MATCH(E3807,Mapping!$A$2:$A$465,0))</f>
        <v>DELHI</v>
      </c>
      <c r="H3807" s="2" t="n">
        <v>197.12</v>
      </c>
      <c r="I3807" s="3" t="n">
        <v>4.77</v>
      </c>
    </row>
    <row r="3808" customFormat="false" ht="15" hidden="false" customHeight="false" outlineLevel="0" collapsed="false">
      <c r="A3808" s="0" t="s">
        <v>384</v>
      </c>
      <c r="B3808" s="0" t="n">
        <f aca="false">VALUE(LEFT(A3808,4))</f>
        <v>2024</v>
      </c>
      <c r="C3808" s="0" t="str">
        <f aca="false">"FY"&amp;IF(VALUE(MID(A3808,6,2))&gt;=4,VALUE(LEFT(A3808,4)),VALUE(LEFT(A3808,4))-1)&amp;"-"&amp;TEXT(MOD(IF(VALUE(MID(A3808,6,2))&gt;=4,VALUE(LEFT(A3808,4)),VALUE(LEFT(A3808,4))-1)+1,100),"00")</f>
        <v>FY2024-25</v>
      </c>
      <c r="D3808" s="0" t="s">
        <v>84</v>
      </c>
      <c r="E3808" s="0" t="s">
        <v>84</v>
      </c>
      <c r="F3808" s="0" t="str">
        <f aca="false">INDEX(Mapping!$B$2:$B$465,MATCH(E3808,Mapping!$A$2:$A$465,0))</f>
        <v>DB POWER</v>
      </c>
      <c r="G3808" s="0" t="str">
        <f aca="false">INDEX(Mapping!$C$2:$C$465,MATCH(E3808,Mapping!$A$2:$A$465,0))</f>
        <v>DB POWER</v>
      </c>
      <c r="H3808" s="2" t="n">
        <v>131.72</v>
      </c>
      <c r="I3808" s="3" t="n">
        <v>3.19</v>
      </c>
    </row>
    <row r="3809" customFormat="false" ht="15" hidden="false" customHeight="false" outlineLevel="0" collapsed="false">
      <c r="A3809" s="0" t="s">
        <v>384</v>
      </c>
      <c r="B3809" s="0" t="n">
        <f aca="false">VALUE(LEFT(A3809,4))</f>
        <v>2024</v>
      </c>
      <c r="C3809" s="0" t="str">
        <f aca="false">"FY"&amp;IF(VALUE(MID(A3809,6,2))&gt;=4,VALUE(LEFT(A3809,4)),VALUE(LEFT(A3809,4))-1)&amp;"-"&amp;TEXT(MOD(IF(VALUE(MID(A3809,6,2))&gt;=4,VALUE(LEFT(A3809,4)),VALUE(LEFT(A3809,4))-1)+1,100),"00")</f>
        <v>FY2024-25</v>
      </c>
      <c r="D3809" s="0" t="s">
        <v>53</v>
      </c>
      <c r="E3809" s="0" t="s">
        <v>53</v>
      </c>
      <c r="F3809" s="0" t="str">
        <f aca="false">INDEX(Mapping!$B$2:$B$465,MATCH(E3809,Mapping!$A$2:$A$465,0))</f>
        <v>HIMACHAL PRADESH</v>
      </c>
      <c r="G3809" s="0" t="str">
        <f aca="false">INDEX(Mapping!$C$2:$C$465,MATCH(E3809,Mapping!$A$2:$A$465,0))</f>
        <v>HIMACHAL PRADESH</v>
      </c>
      <c r="H3809" s="2" t="n">
        <v>116.67</v>
      </c>
      <c r="I3809" s="3" t="n">
        <v>2.82</v>
      </c>
    </row>
    <row r="3810" customFormat="false" ht="15" hidden="false" customHeight="false" outlineLevel="0" collapsed="false">
      <c r="A3810" s="0" t="s">
        <v>384</v>
      </c>
      <c r="B3810" s="0" t="n">
        <f aca="false">VALUE(LEFT(A3810,4))</f>
        <v>2024</v>
      </c>
      <c r="C3810" s="0" t="str">
        <f aca="false">"FY"&amp;IF(VALUE(MID(A3810,6,2))&gt;=4,VALUE(LEFT(A3810,4)),VALUE(LEFT(A3810,4))-1)&amp;"-"&amp;TEXT(MOD(IF(VALUE(MID(A3810,6,2))&gt;=4,VALUE(LEFT(A3810,4)),VALUE(LEFT(A3810,4))-1)+1,100),"00")</f>
        <v>FY2024-25</v>
      </c>
      <c r="D3810" s="0" t="s">
        <v>67</v>
      </c>
      <c r="E3810" s="0" t="s">
        <v>67</v>
      </c>
      <c r="F3810" s="0" t="str">
        <f aca="false">INDEX(Mapping!$B$2:$B$465,MATCH(E3810,Mapping!$A$2:$A$465,0))</f>
        <v>JINDAL POWER LTD - STAGE 2</v>
      </c>
      <c r="G3810" s="0" t="str">
        <f aca="false">INDEX(Mapping!$C$2:$C$465,MATCH(E3810,Mapping!$A$2:$A$465,0))</f>
        <v>JINDAL POWER LTD (BOTH STAGES)</v>
      </c>
      <c r="H3810" s="2" t="n">
        <v>107.44</v>
      </c>
      <c r="I3810" s="3" t="n">
        <v>2.6</v>
      </c>
    </row>
    <row r="3811" customFormat="false" ht="15" hidden="false" customHeight="false" outlineLevel="0" collapsed="false">
      <c r="A3811" s="0" t="s">
        <v>384</v>
      </c>
      <c r="B3811" s="0" t="n">
        <f aca="false">VALUE(LEFT(A3811,4))</f>
        <v>2024</v>
      </c>
      <c r="C3811" s="0" t="str">
        <f aca="false">"FY"&amp;IF(VALUE(MID(A3811,6,2))&gt;=4,VALUE(LEFT(A3811,4)),VALUE(LEFT(A3811,4))-1)&amp;"-"&amp;TEXT(MOD(IF(VALUE(MID(A3811,6,2))&gt;=4,VALUE(LEFT(A3811,4)),VALUE(LEFT(A3811,4))-1)+1,100),"00")</f>
        <v>FY2024-25</v>
      </c>
      <c r="D3811" s="0" t="s">
        <v>163</v>
      </c>
      <c r="E3811" s="0" t="s">
        <v>163</v>
      </c>
      <c r="F3811" s="0" t="str">
        <f aca="false">INDEX(Mapping!$B$2:$B$465,MATCH(E3811,Mapping!$A$2:$A$465,0))</f>
        <v>NTPC STATIONS</v>
      </c>
      <c r="G3811" s="0" t="str">
        <f aca="false">INDEX(Mapping!$C$2:$C$465,MATCH(E3811,Mapping!$A$2:$A$465,0))</f>
        <v>NTPC GROUP</v>
      </c>
      <c r="H3811" s="2" t="n">
        <v>98.61</v>
      </c>
      <c r="I3811" s="3" t="n">
        <v>2.38</v>
      </c>
    </row>
    <row r="3812" customFormat="false" ht="15" hidden="false" customHeight="false" outlineLevel="0" collapsed="false">
      <c r="A3812" s="0" t="s">
        <v>384</v>
      </c>
      <c r="B3812" s="0" t="n">
        <f aca="false">VALUE(LEFT(A3812,4))</f>
        <v>2024</v>
      </c>
      <c r="C3812" s="0" t="str">
        <f aca="false">"FY"&amp;IF(VALUE(MID(A3812,6,2))&gt;=4,VALUE(LEFT(A3812,4)),VALUE(LEFT(A3812,4))-1)&amp;"-"&amp;TEXT(MOD(IF(VALUE(MID(A3812,6,2))&gt;=4,VALUE(LEFT(A3812,4)),VALUE(LEFT(A3812,4))-1)+1,100),"00")</f>
        <v>FY2024-25</v>
      </c>
      <c r="D3812" s="0" t="s">
        <v>288</v>
      </c>
      <c r="E3812" s="0" t="s">
        <v>288</v>
      </c>
      <c r="F3812" s="0" t="str">
        <f aca="false">INDEX(Mapping!$B$2:$B$465,MATCH(E3812,Mapping!$A$2:$A$465,0))</f>
        <v>ADANI RENEWABLE ENERGY HOLDING FOUR</v>
      </c>
      <c r="G3812" s="0" t="str">
        <f aca="false">INDEX(Mapping!$C$2:$C$465,MATCH(E3812,Mapping!$A$2:$A$465,0))</f>
        <v>ADANI GREEN ENERGY (ALL SPVs)</v>
      </c>
      <c r="H3812" s="2" t="n">
        <v>81.81</v>
      </c>
      <c r="I3812" s="3" t="n">
        <v>1.98</v>
      </c>
    </row>
    <row r="3813" customFormat="false" ht="15" hidden="false" customHeight="false" outlineLevel="0" collapsed="false">
      <c r="A3813" s="0" t="s">
        <v>384</v>
      </c>
      <c r="B3813" s="0" t="n">
        <f aca="false">VALUE(LEFT(A3813,4))</f>
        <v>2024</v>
      </c>
      <c r="C3813" s="0" t="str">
        <f aca="false">"FY"&amp;IF(VALUE(MID(A3813,6,2))&gt;=4,VALUE(LEFT(A3813,4)),VALUE(LEFT(A3813,4))-1)&amp;"-"&amp;TEXT(MOD(IF(VALUE(MID(A3813,6,2))&gt;=4,VALUE(LEFT(A3813,4)),VALUE(LEFT(A3813,4))-1)+1,100),"00")</f>
        <v>FY2024-25</v>
      </c>
      <c r="D3813" s="0" t="s">
        <v>79</v>
      </c>
      <c r="E3813" s="0" t="s">
        <v>79</v>
      </c>
      <c r="F3813" s="0" t="str">
        <f aca="false">INDEX(Mapping!$B$2:$B$465,MATCH(E3813,Mapping!$A$2:$A$465,0))</f>
        <v>MAHAN ENERGEN (EX-ESSAR POWER MP)</v>
      </c>
      <c r="G3813" s="0" t="str">
        <f aca="false">INDEX(Mapping!$C$2:$C$465,MATCH(E3813,Mapping!$A$2:$A$465,0))</f>
        <v>ADANI POWER (ALL PLANTS)</v>
      </c>
      <c r="H3813" s="2" t="n">
        <v>81.7</v>
      </c>
      <c r="I3813" s="3" t="n">
        <v>1.98</v>
      </c>
    </row>
    <row r="3814" customFormat="false" ht="15" hidden="false" customHeight="false" outlineLevel="0" collapsed="false">
      <c r="A3814" s="0" t="s">
        <v>384</v>
      </c>
      <c r="B3814" s="0" t="n">
        <f aca="false">VALUE(LEFT(A3814,4))</f>
        <v>2024</v>
      </c>
      <c r="C3814" s="0" t="str">
        <f aca="false">"FY"&amp;IF(VALUE(MID(A3814,6,2))&gt;=4,VALUE(LEFT(A3814,4)),VALUE(LEFT(A3814,4))-1)&amp;"-"&amp;TEXT(MOD(IF(VALUE(MID(A3814,6,2))&gt;=4,VALUE(LEFT(A3814,4)),VALUE(LEFT(A3814,4))-1)+1,100),"00")</f>
        <v>FY2024-25</v>
      </c>
      <c r="D3814" s="0" t="s">
        <v>82</v>
      </c>
      <c r="E3814" s="0" t="s">
        <v>82</v>
      </c>
      <c r="F3814" s="0" t="str">
        <f aca="false">INDEX(Mapping!$B$2:$B$465,MATCH(E3814,Mapping!$A$2:$A$465,0))</f>
        <v>JINDAL INDIA THERMAL POWER (JITPL)</v>
      </c>
      <c r="G3814" s="0" t="str">
        <f aca="false">INDEX(Mapping!$C$2:$C$465,MATCH(E3814,Mapping!$A$2:$A$465,0))</f>
        <v>JINDAL INDIA THERMAL POWER (JITPL)</v>
      </c>
      <c r="H3814" s="2" t="n">
        <v>79.93</v>
      </c>
      <c r="I3814" s="3" t="n">
        <v>1.93</v>
      </c>
    </row>
    <row r="3815" customFormat="false" ht="15" hidden="false" customHeight="false" outlineLevel="0" collapsed="false">
      <c r="A3815" s="0" t="s">
        <v>384</v>
      </c>
      <c r="B3815" s="0" t="n">
        <f aca="false">VALUE(LEFT(A3815,4))</f>
        <v>2024</v>
      </c>
      <c r="C3815" s="0" t="str">
        <f aca="false">"FY"&amp;IF(VALUE(MID(A3815,6,2))&gt;=4,VALUE(LEFT(A3815,4)),VALUE(LEFT(A3815,4))-1)&amp;"-"&amp;TEXT(MOD(IF(VALUE(MID(A3815,6,2))&gt;=4,VALUE(LEFT(A3815,4)),VALUE(LEFT(A3815,4))-1)+1,100),"00")</f>
        <v>FY2024-25</v>
      </c>
      <c r="D3815" s="0" t="s">
        <v>37</v>
      </c>
      <c r="E3815" s="0" t="s">
        <v>37</v>
      </c>
      <c r="F3815" s="0" t="str">
        <f aca="false">INDEX(Mapping!$B$2:$B$465,MATCH(E3815,Mapping!$A$2:$A$465,0))</f>
        <v>MAHARASHTRA</v>
      </c>
      <c r="G3815" s="0" t="str">
        <f aca="false">INDEX(Mapping!$C$2:$C$465,MATCH(E3815,Mapping!$A$2:$A$465,0))</f>
        <v>MAHARASHTRA</v>
      </c>
      <c r="H3815" s="2" t="n">
        <v>78.3</v>
      </c>
      <c r="I3815" s="3" t="n">
        <v>1.89</v>
      </c>
    </row>
    <row r="3816" customFormat="false" ht="15" hidden="false" customHeight="false" outlineLevel="0" collapsed="false">
      <c r="A3816" s="0" t="s">
        <v>384</v>
      </c>
      <c r="B3816" s="0" t="n">
        <f aca="false">VALUE(LEFT(A3816,4))</f>
        <v>2024</v>
      </c>
      <c r="C3816" s="0" t="str">
        <f aca="false">"FY"&amp;IF(VALUE(MID(A3816,6,2))&gt;=4,VALUE(LEFT(A3816,4)),VALUE(LEFT(A3816,4))-1)&amp;"-"&amp;TEXT(MOD(IF(VALUE(MID(A3816,6,2))&gt;=4,VALUE(LEFT(A3816,4)),VALUE(LEFT(A3816,4))-1)+1,100),"00")</f>
        <v>FY2024-25</v>
      </c>
      <c r="D3816" s="0" t="s">
        <v>145</v>
      </c>
      <c r="E3816" s="0" t="s">
        <v>145</v>
      </c>
      <c r="F3816" s="0" t="str">
        <f aca="false">INDEX(Mapping!$B$2:$B$465,MATCH(E3816,Mapping!$A$2:$A$465,0))</f>
        <v>JSPL - DCPP</v>
      </c>
      <c r="G3816" s="0" t="str">
        <f aca="false">INDEX(Mapping!$C$2:$C$465,MATCH(E3816,Mapping!$A$2:$A$465,0))</f>
        <v>JSPL</v>
      </c>
      <c r="H3816" s="2" t="n">
        <v>71.34</v>
      </c>
      <c r="I3816" s="3" t="n">
        <v>1.73</v>
      </c>
    </row>
    <row r="3817" customFormat="false" ht="15" hidden="false" customHeight="false" outlineLevel="0" collapsed="false">
      <c r="A3817" s="0" t="s">
        <v>384</v>
      </c>
      <c r="B3817" s="0" t="n">
        <f aca="false">VALUE(LEFT(A3817,4))</f>
        <v>2024</v>
      </c>
      <c r="C3817" s="0" t="str">
        <f aca="false">"FY"&amp;IF(VALUE(MID(A3817,6,2))&gt;=4,VALUE(LEFT(A3817,4)),VALUE(LEFT(A3817,4))-1)&amp;"-"&amp;TEXT(MOD(IF(VALUE(MID(A3817,6,2))&gt;=4,VALUE(LEFT(A3817,4)),VALUE(LEFT(A3817,4))-1)+1,100),"00")</f>
        <v>FY2024-25</v>
      </c>
      <c r="D3817" s="0" t="s">
        <v>103</v>
      </c>
      <c r="E3817" s="0" t="s">
        <v>103</v>
      </c>
      <c r="F3817" s="0" t="str">
        <f aca="false">INDEX(Mapping!$B$2:$B$465,MATCH(E3817,Mapping!$A$2:$A$465,0))</f>
        <v>ADANI POWER - RAIPUR TPP (EX-GMR CHHATTISGARH)</v>
      </c>
      <c r="G3817" s="0" t="str">
        <f aca="false">INDEX(Mapping!$C$2:$C$465,MATCH(E3817,Mapping!$A$2:$A$465,0))</f>
        <v>ADANI POWER (ALL PLANTS)</v>
      </c>
      <c r="H3817" s="2" t="n">
        <v>64.04</v>
      </c>
      <c r="I3817" s="3" t="n">
        <v>1.55</v>
      </c>
    </row>
    <row r="3818" customFormat="false" ht="15" hidden="false" customHeight="false" outlineLevel="0" collapsed="false">
      <c r="A3818" s="0" t="s">
        <v>384</v>
      </c>
      <c r="B3818" s="0" t="n">
        <f aca="false">VALUE(LEFT(A3818,4))</f>
        <v>2024</v>
      </c>
      <c r="C3818" s="0" t="str">
        <f aca="false">"FY"&amp;IF(VALUE(MID(A3818,6,2))&gt;=4,VALUE(LEFT(A3818,4)),VALUE(LEFT(A3818,4))-1)&amp;"-"&amp;TEXT(MOD(IF(VALUE(MID(A3818,6,2))&gt;=4,VALUE(LEFT(A3818,4)),VALUE(LEFT(A3818,4))-1)+1,100),"00")</f>
        <v>FY2024-25</v>
      </c>
      <c r="D3818" s="0" t="s">
        <v>42</v>
      </c>
      <c r="E3818" s="0" t="s">
        <v>42</v>
      </c>
      <c r="F3818" s="0" t="str">
        <f aca="false">INDEX(Mapping!$B$2:$B$465,MATCH(E3818,Mapping!$A$2:$A$465,0))</f>
        <v>PUNJAB</v>
      </c>
      <c r="G3818" s="0" t="str">
        <f aca="false">INDEX(Mapping!$C$2:$C$465,MATCH(E3818,Mapping!$A$2:$A$465,0))</f>
        <v>PUNJAB</v>
      </c>
      <c r="H3818" s="2" t="n">
        <v>62.96</v>
      </c>
      <c r="I3818" s="3" t="n">
        <v>1.52</v>
      </c>
    </row>
    <row r="3819" customFormat="false" ht="15" hidden="false" customHeight="false" outlineLevel="0" collapsed="false">
      <c r="A3819" s="0" t="s">
        <v>384</v>
      </c>
      <c r="B3819" s="0" t="n">
        <f aca="false">VALUE(LEFT(A3819,4))</f>
        <v>2024</v>
      </c>
      <c r="C3819" s="0" t="str">
        <f aca="false">"FY"&amp;IF(VALUE(MID(A3819,6,2))&gt;=4,VALUE(LEFT(A3819,4)),VALUE(LEFT(A3819,4))-1)&amp;"-"&amp;TEXT(MOD(IF(VALUE(MID(A3819,6,2))&gt;=4,VALUE(LEFT(A3819,4)),VALUE(LEFT(A3819,4))-1)+1,100),"00")</f>
        <v>FY2024-25</v>
      </c>
      <c r="D3819" s="0" t="s">
        <v>31</v>
      </c>
      <c r="E3819" s="0" t="s">
        <v>31</v>
      </c>
      <c r="F3819" s="0" t="str">
        <f aca="false">INDEX(Mapping!$B$2:$B$465,MATCH(E3819,Mapping!$A$2:$A$465,0))</f>
        <v>GUJARAT</v>
      </c>
      <c r="G3819" s="0" t="str">
        <f aca="false">INDEX(Mapping!$C$2:$C$465,MATCH(E3819,Mapping!$A$2:$A$465,0))</f>
        <v>GUJARAT</v>
      </c>
      <c r="H3819" s="2" t="n">
        <v>62.68</v>
      </c>
      <c r="I3819" s="3" t="n">
        <v>1.52</v>
      </c>
    </row>
    <row r="3820" customFormat="false" ht="15" hidden="false" customHeight="false" outlineLevel="0" collapsed="false">
      <c r="A3820" s="0" t="s">
        <v>384</v>
      </c>
      <c r="B3820" s="0" t="n">
        <f aca="false">VALUE(LEFT(A3820,4))</f>
        <v>2024</v>
      </c>
      <c r="C3820" s="0" t="str">
        <f aca="false">"FY"&amp;IF(VALUE(MID(A3820,6,2))&gt;=4,VALUE(LEFT(A3820,4)),VALUE(LEFT(A3820,4))-1)&amp;"-"&amp;TEXT(MOD(IF(VALUE(MID(A3820,6,2))&gt;=4,VALUE(LEFT(A3820,4)),VALUE(LEFT(A3820,4))-1)+1,100),"00")</f>
        <v>FY2024-25</v>
      </c>
      <c r="D3820" s="0" t="s">
        <v>39</v>
      </c>
      <c r="E3820" s="0" t="s">
        <v>39</v>
      </c>
      <c r="F3820" s="0" t="str">
        <f aca="false">INDEX(Mapping!$B$2:$B$465,MATCH(E3820,Mapping!$A$2:$A$465,0))</f>
        <v>WEST BENGAL</v>
      </c>
      <c r="G3820" s="0" t="str">
        <f aca="false">INDEX(Mapping!$C$2:$C$465,MATCH(E3820,Mapping!$A$2:$A$465,0))</f>
        <v>WEST BENGAL</v>
      </c>
      <c r="H3820" s="2" t="n">
        <v>48.98</v>
      </c>
      <c r="I3820" s="3" t="n">
        <v>1.18</v>
      </c>
    </row>
    <row r="3821" customFormat="false" ht="15" hidden="false" customHeight="false" outlineLevel="0" collapsed="false">
      <c r="A3821" s="0" t="s">
        <v>384</v>
      </c>
      <c r="B3821" s="0" t="n">
        <f aca="false">VALUE(LEFT(A3821,4))</f>
        <v>2024</v>
      </c>
      <c r="C3821" s="0" t="str">
        <f aca="false">"FY"&amp;IF(VALUE(MID(A3821,6,2))&gt;=4,VALUE(LEFT(A3821,4)),VALUE(LEFT(A3821,4))-1)&amp;"-"&amp;TEXT(MOD(IF(VALUE(MID(A3821,6,2))&gt;=4,VALUE(LEFT(A3821,4)),VALUE(LEFT(A3821,4))-1)+1,100),"00")</f>
        <v>FY2024-25</v>
      </c>
      <c r="D3821" s="0" t="s">
        <v>72</v>
      </c>
      <c r="E3821" s="0" t="s">
        <v>72</v>
      </c>
      <c r="F3821" s="0" t="str">
        <f aca="false">INDEX(Mapping!$B$2:$B$465,MATCH(E3821,Mapping!$A$2:$A$465,0))</f>
        <v>JINDAL POWER LTD - STAGE 1</v>
      </c>
      <c r="G3821" s="0" t="str">
        <f aca="false">INDEX(Mapping!$C$2:$C$465,MATCH(E3821,Mapping!$A$2:$A$465,0))</f>
        <v>JINDAL POWER LTD (BOTH STAGES)</v>
      </c>
      <c r="H3821" s="2" t="n">
        <v>44.17</v>
      </c>
      <c r="I3821" s="3" t="n">
        <v>1.07</v>
      </c>
    </row>
    <row r="3822" customFormat="false" ht="15" hidden="false" customHeight="false" outlineLevel="0" collapsed="false">
      <c r="A3822" s="0" t="s">
        <v>384</v>
      </c>
      <c r="B3822" s="0" t="n">
        <f aca="false">VALUE(LEFT(A3822,4))</f>
        <v>2024</v>
      </c>
      <c r="C3822" s="0" t="str">
        <f aca="false">"FY"&amp;IF(VALUE(MID(A3822,6,2))&gt;=4,VALUE(LEFT(A3822,4)),VALUE(LEFT(A3822,4))-1)&amp;"-"&amp;TEXT(MOD(IF(VALUE(MID(A3822,6,2))&gt;=4,VALUE(LEFT(A3822,4)),VALUE(LEFT(A3822,4))-1)+1,100),"00")</f>
        <v>FY2024-25</v>
      </c>
      <c r="D3822" s="0" t="s">
        <v>41</v>
      </c>
      <c r="E3822" s="0" t="s">
        <v>41</v>
      </c>
      <c r="F3822" s="0" t="str">
        <f aca="false">INDEX(Mapping!$B$2:$B$465,MATCH(E3822,Mapping!$A$2:$A$465,0))</f>
        <v>RAJASTHAN</v>
      </c>
      <c r="G3822" s="0" t="str">
        <f aca="false">INDEX(Mapping!$C$2:$C$465,MATCH(E3822,Mapping!$A$2:$A$465,0))</f>
        <v>RAJASTHAN</v>
      </c>
      <c r="H3822" s="2" t="n">
        <v>43.23</v>
      </c>
      <c r="I3822" s="3" t="n">
        <v>1.05</v>
      </c>
    </row>
    <row r="3823" customFormat="false" ht="15" hidden="false" customHeight="false" outlineLevel="0" collapsed="false">
      <c r="A3823" s="0" t="s">
        <v>384</v>
      </c>
      <c r="B3823" s="0" t="n">
        <f aca="false">VALUE(LEFT(A3823,4))</f>
        <v>2024</v>
      </c>
      <c r="C3823" s="0" t="str">
        <f aca="false">"FY"&amp;IF(VALUE(MID(A3823,6,2))&gt;=4,VALUE(LEFT(A3823,4)),VALUE(LEFT(A3823,4))-1)&amp;"-"&amp;TEXT(MOD(IF(VALUE(MID(A3823,6,2))&gt;=4,VALUE(LEFT(A3823,4)),VALUE(LEFT(A3823,4))-1)+1,100),"00")</f>
        <v>FY2024-25</v>
      </c>
      <c r="D3823" s="0" t="s">
        <v>35</v>
      </c>
      <c r="E3823" s="0" t="s">
        <v>35</v>
      </c>
      <c r="F3823" s="0" t="str">
        <f aca="false">INDEX(Mapping!$B$2:$B$465,MATCH(E3823,Mapping!$A$2:$A$465,0))</f>
        <v>TELANGANA</v>
      </c>
      <c r="G3823" s="0" t="str">
        <f aca="false">INDEX(Mapping!$C$2:$C$465,MATCH(E3823,Mapping!$A$2:$A$465,0))</f>
        <v>TELANGANA</v>
      </c>
      <c r="H3823" s="2" t="n">
        <v>42.1</v>
      </c>
      <c r="I3823" s="3" t="n">
        <v>1.02</v>
      </c>
    </row>
    <row r="3824" customFormat="false" ht="15" hidden="false" customHeight="false" outlineLevel="0" collapsed="false">
      <c r="A3824" s="0" t="s">
        <v>384</v>
      </c>
      <c r="B3824" s="0" t="n">
        <f aca="false">VALUE(LEFT(A3824,4))</f>
        <v>2024</v>
      </c>
      <c r="C3824" s="0" t="str">
        <f aca="false">"FY"&amp;IF(VALUE(MID(A3824,6,2))&gt;=4,VALUE(LEFT(A3824,4)),VALUE(LEFT(A3824,4))-1)&amp;"-"&amp;TEXT(MOD(IF(VALUE(MID(A3824,6,2))&gt;=4,VALUE(LEFT(A3824,4)),VALUE(LEFT(A3824,4))-1)+1,100),"00")</f>
        <v>FY2024-25</v>
      </c>
      <c r="D3824" s="0" t="s">
        <v>243</v>
      </c>
      <c r="E3824" s="0" t="s">
        <v>243</v>
      </c>
      <c r="F3824" s="0" t="str">
        <f aca="false">INDEX(Mapping!$B$2:$B$465,MATCH(E3824,Mapping!$A$2:$A$465,0))</f>
        <v>ADANI SOLAR ENERGY JAISALMER TWO</v>
      </c>
      <c r="G3824" s="0" t="str">
        <f aca="false">INDEX(Mapping!$C$2:$C$465,MATCH(E3824,Mapping!$A$2:$A$465,0))</f>
        <v>ADANI GREEN ENERGY (ALL SPVs)</v>
      </c>
      <c r="H3824" s="2" t="n">
        <v>40.87</v>
      </c>
      <c r="I3824" s="3" t="n">
        <v>0.99</v>
      </c>
    </row>
    <row r="3825" customFormat="false" ht="15" hidden="false" customHeight="false" outlineLevel="0" collapsed="false">
      <c r="A3825" s="0" t="s">
        <v>384</v>
      </c>
      <c r="B3825" s="0" t="n">
        <f aca="false">VALUE(LEFT(A3825,4))</f>
        <v>2024</v>
      </c>
      <c r="C3825" s="0" t="str">
        <f aca="false">"FY"&amp;IF(VALUE(MID(A3825,6,2))&gt;=4,VALUE(LEFT(A3825,4)),VALUE(LEFT(A3825,4))-1)&amp;"-"&amp;TEXT(MOD(IF(VALUE(MID(A3825,6,2))&gt;=4,VALUE(LEFT(A3825,4)),VALUE(LEFT(A3825,4))-1)+1,100),"00")</f>
        <v>FY2024-25</v>
      </c>
      <c r="D3825" s="0" t="s">
        <v>57</v>
      </c>
      <c r="E3825" s="0" t="s">
        <v>57</v>
      </c>
      <c r="F3825" s="0" t="str">
        <f aca="false">INDEX(Mapping!$B$2:$B$465,MATCH(E3825,Mapping!$A$2:$A$465,0))</f>
        <v>SEIL ENERGY INDIA (EX-SEMBCORP)</v>
      </c>
      <c r="G3825" s="0" t="str">
        <f aca="false">INDEX(Mapping!$C$2:$C$465,MATCH(E3825,Mapping!$A$2:$A$465,0))</f>
        <v>SEIL ENERGY INDIA</v>
      </c>
      <c r="H3825" s="2" t="n">
        <v>40.26</v>
      </c>
      <c r="I3825" s="3" t="n">
        <v>0.97</v>
      </c>
    </row>
    <row r="3826" customFormat="false" ht="15" hidden="false" customHeight="false" outlineLevel="0" collapsed="false">
      <c r="A3826" s="0" t="s">
        <v>384</v>
      </c>
      <c r="B3826" s="0" t="n">
        <f aca="false">VALUE(LEFT(A3826,4))</f>
        <v>2024</v>
      </c>
      <c r="C3826" s="0" t="str">
        <f aca="false">"FY"&amp;IF(VALUE(MID(A3826,6,2))&gt;=4,VALUE(LEFT(A3826,4)),VALUE(LEFT(A3826,4))-1)&amp;"-"&amp;TEXT(MOD(IF(VALUE(MID(A3826,6,2))&gt;=4,VALUE(LEFT(A3826,4)),VALUE(LEFT(A3826,4))-1)+1,100),"00")</f>
        <v>FY2024-25</v>
      </c>
      <c r="D3826" s="0" t="s">
        <v>293</v>
      </c>
      <c r="E3826" s="0" t="s">
        <v>293</v>
      </c>
      <c r="F3826" s="0" t="str">
        <f aca="false">INDEX(Mapping!$B$2:$B$465,MATCH(E3826,Mapping!$A$2:$A$465,0))</f>
        <v>RENEW SURYA PRATAP</v>
      </c>
      <c r="G3826" s="0" t="str">
        <f aca="false">INDEX(Mapping!$C$2:$C$465,MATCH(E3826,Mapping!$A$2:$A$465,0))</f>
        <v>RENEW POWER (ALL SPVs)</v>
      </c>
      <c r="H3826" s="2" t="n">
        <v>38.16</v>
      </c>
      <c r="I3826" s="3" t="n">
        <v>0.92</v>
      </c>
    </row>
    <row r="3827" customFormat="false" ht="15" hidden="false" customHeight="false" outlineLevel="0" collapsed="false">
      <c r="A3827" s="0" t="s">
        <v>384</v>
      </c>
      <c r="B3827" s="0" t="n">
        <f aca="false">VALUE(LEFT(A3827,4))</f>
        <v>2024</v>
      </c>
      <c r="C3827" s="0" t="str">
        <f aca="false">"FY"&amp;IF(VALUE(MID(A3827,6,2))&gt;=4,VALUE(LEFT(A3827,4)),VALUE(LEFT(A3827,4))-1)&amp;"-"&amp;TEXT(MOD(IF(VALUE(MID(A3827,6,2))&gt;=4,VALUE(LEFT(A3827,4)),VALUE(LEFT(A3827,4))-1)+1,100),"00")</f>
        <v>FY2024-25</v>
      </c>
      <c r="D3827" s="0" t="s">
        <v>106</v>
      </c>
      <c r="E3827" s="0" t="s">
        <v>106</v>
      </c>
      <c r="F3827" s="0" t="str">
        <f aca="false">INDEX(Mapping!$B$2:$B$465,MATCH(E3827,Mapping!$A$2:$A$465,0))</f>
        <v>ACB (INDIA)</v>
      </c>
      <c r="G3827" s="0" t="str">
        <f aca="false">INDEX(Mapping!$C$2:$C$465,MATCH(E3827,Mapping!$A$2:$A$465,0))</f>
        <v>ACB (INDIA)</v>
      </c>
      <c r="H3827" s="2" t="n">
        <v>38.03</v>
      </c>
      <c r="I3827" s="3" t="n">
        <v>0.92</v>
      </c>
    </row>
    <row r="3828" customFormat="false" ht="15" hidden="false" customHeight="false" outlineLevel="0" collapsed="false">
      <c r="A3828" s="0" t="s">
        <v>384</v>
      </c>
      <c r="B3828" s="0" t="n">
        <f aca="false">VALUE(LEFT(A3828,4))</f>
        <v>2024</v>
      </c>
      <c r="C3828" s="0" t="str">
        <f aca="false">"FY"&amp;IF(VALUE(MID(A3828,6,2))&gt;=4,VALUE(LEFT(A3828,4)),VALUE(LEFT(A3828,4))-1)&amp;"-"&amp;TEXT(MOD(IF(VALUE(MID(A3828,6,2))&gt;=4,VALUE(LEFT(A3828,4)),VALUE(LEFT(A3828,4))-1)+1,100),"00")</f>
        <v>FY2024-25</v>
      </c>
      <c r="D3828" s="0" t="s">
        <v>252</v>
      </c>
      <c r="E3828" s="0" t="s">
        <v>252</v>
      </c>
      <c r="F3828" s="0" t="str">
        <f aca="false">INDEX(Mapping!$B$2:$B$465,MATCH(E3828,Mapping!$A$2:$A$465,0))</f>
        <v>NTPC STATIONS</v>
      </c>
      <c r="G3828" s="0" t="str">
        <f aca="false">INDEX(Mapping!$C$2:$C$465,MATCH(E3828,Mapping!$A$2:$A$465,0))</f>
        <v>NTPC GROUP</v>
      </c>
      <c r="H3828" s="2" t="n">
        <v>37.58</v>
      </c>
      <c r="I3828" s="3" t="n">
        <v>0.91</v>
      </c>
    </row>
    <row r="3829" customFormat="false" ht="15" hidden="false" customHeight="false" outlineLevel="0" collapsed="false">
      <c r="A3829" s="0" t="s">
        <v>384</v>
      </c>
      <c r="B3829" s="0" t="n">
        <f aca="false">VALUE(LEFT(A3829,4))</f>
        <v>2024</v>
      </c>
      <c r="C3829" s="0" t="str">
        <f aca="false">"FY"&amp;IF(VALUE(MID(A3829,6,2))&gt;=4,VALUE(LEFT(A3829,4)),VALUE(LEFT(A3829,4))-1)&amp;"-"&amp;TEXT(MOD(IF(VALUE(MID(A3829,6,2))&gt;=4,VALUE(LEFT(A3829,4)),VALUE(LEFT(A3829,4))-1)+1,100),"00")</f>
        <v>FY2024-25</v>
      </c>
      <c r="D3829" s="0" t="s">
        <v>148</v>
      </c>
      <c r="E3829" s="0" t="s">
        <v>148</v>
      </c>
      <c r="F3829" s="0" t="str">
        <f aca="false">INDEX(Mapping!$B$2:$B$465,MATCH(E3829,Mapping!$A$2:$A$465,0))</f>
        <v>ADANI POWER - RAIGARH TPP (EX-REGL)</v>
      </c>
      <c r="G3829" s="0" t="str">
        <f aca="false">INDEX(Mapping!$C$2:$C$465,MATCH(E3829,Mapping!$A$2:$A$465,0))</f>
        <v>ADANI POWER (ALL PLANTS)</v>
      </c>
      <c r="H3829" s="2" t="n">
        <v>36.92</v>
      </c>
      <c r="I3829" s="3" t="n">
        <v>0.89</v>
      </c>
    </row>
    <row r="3830" customFormat="false" ht="15" hidden="false" customHeight="false" outlineLevel="0" collapsed="false">
      <c r="A3830" s="0" t="s">
        <v>384</v>
      </c>
      <c r="B3830" s="0" t="n">
        <f aca="false">VALUE(LEFT(A3830,4))</f>
        <v>2024</v>
      </c>
      <c r="C3830" s="0" t="str">
        <f aca="false">"FY"&amp;IF(VALUE(MID(A3830,6,2))&gt;=4,VALUE(LEFT(A3830,4)),VALUE(LEFT(A3830,4))-1)&amp;"-"&amp;TEXT(MOD(IF(VALUE(MID(A3830,6,2))&gt;=4,VALUE(LEFT(A3830,4)),VALUE(LEFT(A3830,4))-1)+1,100),"00")</f>
        <v>FY2024-25</v>
      </c>
      <c r="D3830" s="0" t="s">
        <v>38</v>
      </c>
      <c r="E3830" s="0" t="s">
        <v>38</v>
      </c>
      <c r="F3830" s="0" t="str">
        <f aca="false">INDEX(Mapping!$B$2:$B$465,MATCH(E3830,Mapping!$A$2:$A$465,0))</f>
        <v>ANDHRA PRADESH</v>
      </c>
      <c r="G3830" s="0" t="str">
        <f aca="false">INDEX(Mapping!$C$2:$C$465,MATCH(E3830,Mapping!$A$2:$A$465,0))</f>
        <v>ANDHRA PRADESH</v>
      </c>
      <c r="H3830" s="2" t="n">
        <v>36.68</v>
      </c>
      <c r="I3830" s="3" t="n">
        <v>0.89</v>
      </c>
    </row>
    <row r="3831" customFormat="false" ht="15" hidden="false" customHeight="false" outlineLevel="0" collapsed="false">
      <c r="A3831" s="0" t="s">
        <v>384</v>
      </c>
      <c r="B3831" s="0" t="n">
        <f aca="false">VALUE(LEFT(A3831,4))</f>
        <v>2024</v>
      </c>
      <c r="C3831" s="0" t="str">
        <f aca="false">"FY"&amp;IF(VALUE(MID(A3831,6,2))&gt;=4,VALUE(LEFT(A3831,4)),VALUE(LEFT(A3831,4))-1)&amp;"-"&amp;TEXT(MOD(IF(VALUE(MID(A3831,6,2))&gt;=4,VALUE(LEFT(A3831,4)),VALUE(LEFT(A3831,4))-1)+1,100),"00")</f>
        <v>FY2024-25</v>
      </c>
      <c r="D3831" s="0" t="s">
        <v>224</v>
      </c>
      <c r="E3831" s="0" t="s">
        <v>224</v>
      </c>
      <c r="F3831" s="0" t="str">
        <f aca="false">INDEX(Mapping!$B$2:$B$465,MATCH(E3831,Mapping!$A$2:$A$465,0))</f>
        <v>RENEW SURYA RAVI</v>
      </c>
      <c r="G3831" s="0" t="str">
        <f aca="false">INDEX(Mapping!$C$2:$C$465,MATCH(E3831,Mapping!$A$2:$A$465,0))</f>
        <v>RENEW POWER (ALL SPVs)</v>
      </c>
      <c r="H3831" s="2" t="n">
        <v>36.36</v>
      </c>
      <c r="I3831" s="3" t="n">
        <v>0.88</v>
      </c>
    </row>
    <row r="3832" customFormat="false" ht="15" hidden="false" customHeight="false" outlineLevel="0" collapsed="false">
      <c r="A3832" s="0" t="s">
        <v>384</v>
      </c>
      <c r="B3832" s="0" t="n">
        <f aca="false">VALUE(LEFT(A3832,4))</f>
        <v>2024</v>
      </c>
      <c r="C3832" s="0" t="str">
        <f aca="false">"FY"&amp;IF(VALUE(MID(A3832,6,2))&gt;=4,VALUE(LEFT(A3832,4)),VALUE(LEFT(A3832,4))-1)&amp;"-"&amp;TEXT(MOD(IF(VALUE(MID(A3832,6,2))&gt;=4,VALUE(LEFT(A3832,4)),VALUE(LEFT(A3832,4))-1)+1,100),"00")</f>
        <v>FY2024-25</v>
      </c>
      <c r="D3832" s="0" t="s">
        <v>152</v>
      </c>
      <c r="E3832" s="0" t="s">
        <v>152</v>
      </c>
      <c r="F3832" s="0" t="str">
        <f aca="false">INDEX(Mapping!$B$2:$B$465,MATCH(E3832,Mapping!$A$2:$A$465,0))</f>
        <v>CHANDIGARH</v>
      </c>
      <c r="G3832" s="0" t="str">
        <f aca="false">INDEX(Mapping!$C$2:$C$465,MATCH(E3832,Mapping!$A$2:$A$465,0))</f>
        <v>CHANDIGARH</v>
      </c>
      <c r="H3832" s="2" t="n">
        <v>34.65</v>
      </c>
      <c r="I3832" s="3" t="n">
        <v>0.84</v>
      </c>
    </row>
    <row r="3833" customFormat="false" ht="15" hidden="false" customHeight="false" outlineLevel="0" collapsed="false">
      <c r="A3833" s="0" t="s">
        <v>384</v>
      </c>
      <c r="B3833" s="0" t="n">
        <f aca="false">VALUE(LEFT(A3833,4))</f>
        <v>2024</v>
      </c>
      <c r="C3833" s="0" t="str">
        <f aca="false">"FY"&amp;IF(VALUE(MID(A3833,6,2))&gt;=4,VALUE(LEFT(A3833,4)),VALUE(LEFT(A3833,4))-1)&amp;"-"&amp;TEXT(MOD(IF(VALUE(MID(A3833,6,2))&gt;=4,VALUE(LEFT(A3833,4)),VALUE(LEFT(A3833,4))-1)+1,100),"00")</f>
        <v>FY2024-25</v>
      </c>
      <c r="D3833" s="0" t="s">
        <v>322</v>
      </c>
      <c r="E3833" s="0" t="s">
        <v>322</v>
      </c>
      <c r="F3833" s="0" t="str">
        <f aca="false">INDEX(Mapping!$B$2:$B$465,MATCH(E3833,Mapping!$A$2:$A$465,0))</f>
        <v>ADANI_S_RJ2</v>
      </c>
      <c r="G3833" s="0" t="str">
        <f aca="false">INDEX(Mapping!$C$2:$C$465,MATCH(E3833,Mapping!$A$2:$A$465,0))</f>
        <v>ADANI GREEN ENERGY (ALL SPVs)</v>
      </c>
      <c r="H3833" s="2" t="n">
        <v>32.73</v>
      </c>
      <c r="I3833" s="3" t="n">
        <v>0.79</v>
      </c>
    </row>
    <row r="3834" customFormat="false" ht="15" hidden="false" customHeight="false" outlineLevel="0" collapsed="false">
      <c r="A3834" s="0" t="s">
        <v>384</v>
      </c>
      <c r="B3834" s="0" t="n">
        <f aca="false">VALUE(LEFT(A3834,4))</f>
        <v>2024</v>
      </c>
      <c r="C3834" s="0" t="str">
        <f aca="false">"FY"&amp;IF(VALUE(MID(A3834,6,2))&gt;=4,VALUE(LEFT(A3834,4)),VALUE(LEFT(A3834,4))-1)&amp;"-"&amp;TEXT(MOD(IF(VALUE(MID(A3834,6,2))&gt;=4,VALUE(LEFT(A3834,4)),VALUE(LEFT(A3834,4))-1)+1,100),"00")</f>
        <v>FY2024-25</v>
      </c>
      <c r="D3834" s="0" t="s">
        <v>119</v>
      </c>
      <c r="E3834" s="0" t="s">
        <v>119</v>
      </c>
      <c r="F3834" s="0" t="str">
        <f aca="false">INDEX(Mapping!$B$2:$B$465,MATCH(E3834,Mapping!$A$2:$A$465,0))</f>
        <v>GOA</v>
      </c>
      <c r="G3834" s="0" t="str">
        <f aca="false">INDEX(Mapping!$C$2:$C$465,MATCH(E3834,Mapping!$A$2:$A$465,0))</f>
        <v>GOA</v>
      </c>
      <c r="H3834" s="2" t="n">
        <v>30.34</v>
      </c>
      <c r="I3834" s="3" t="n">
        <v>0.73</v>
      </c>
    </row>
    <row r="3835" customFormat="false" ht="15" hidden="false" customHeight="false" outlineLevel="0" collapsed="false">
      <c r="A3835" s="0" t="s">
        <v>384</v>
      </c>
      <c r="B3835" s="0" t="n">
        <f aca="false">VALUE(LEFT(A3835,4))</f>
        <v>2024</v>
      </c>
      <c r="C3835" s="0" t="str">
        <f aca="false">"FY"&amp;IF(VALUE(MID(A3835,6,2))&gt;=4,VALUE(LEFT(A3835,4)),VALUE(LEFT(A3835,4))-1)&amp;"-"&amp;TEXT(MOD(IF(VALUE(MID(A3835,6,2))&gt;=4,VALUE(LEFT(A3835,4)),VALUE(LEFT(A3835,4))-1)+1,100),"00")</f>
        <v>FY2024-25</v>
      </c>
      <c r="D3835" s="0" t="s">
        <v>154</v>
      </c>
      <c r="E3835" s="0" t="s">
        <v>154</v>
      </c>
      <c r="F3835" s="0" t="str">
        <f aca="false">INDEX(Mapping!$B$2:$B$465,MATCH(E3835,Mapping!$A$2:$A$465,0))</f>
        <v>DVC</v>
      </c>
      <c r="G3835" s="0" t="str">
        <f aca="false">INDEX(Mapping!$C$2:$C$465,MATCH(E3835,Mapping!$A$2:$A$465,0))</f>
        <v>DVC</v>
      </c>
      <c r="H3835" s="2" t="n">
        <v>28.81</v>
      </c>
      <c r="I3835" s="3" t="n">
        <v>0.7</v>
      </c>
    </row>
    <row r="3836" customFormat="false" ht="15" hidden="false" customHeight="false" outlineLevel="0" collapsed="false">
      <c r="A3836" s="0" t="s">
        <v>384</v>
      </c>
      <c r="B3836" s="0" t="n">
        <f aca="false">VALUE(LEFT(A3836,4))</f>
        <v>2024</v>
      </c>
      <c r="C3836" s="0" t="str">
        <f aca="false">"FY"&amp;IF(VALUE(MID(A3836,6,2))&gt;=4,VALUE(LEFT(A3836,4)),VALUE(LEFT(A3836,4))-1)&amp;"-"&amp;TEXT(MOD(IF(VALUE(MID(A3836,6,2))&gt;=4,VALUE(LEFT(A3836,4)),VALUE(LEFT(A3836,4))-1)+1,100),"00")</f>
        <v>FY2024-25</v>
      </c>
      <c r="D3836" s="0" t="s">
        <v>323</v>
      </c>
      <c r="E3836" s="0" t="s">
        <v>323</v>
      </c>
      <c r="F3836" s="0" t="str">
        <f aca="false">INDEX(Mapping!$B$2:$B$465,MATCH(E3836,Mapping!$A$2:$A$465,0))</f>
        <v>ADEPT RENEWABLE TECHNOLOGIES</v>
      </c>
      <c r="G3836" s="0" t="str">
        <f aca="false">INDEX(Mapping!$C$2:$C$465,MATCH(E3836,Mapping!$A$2:$A$465,0))</f>
        <v>ADEPT RENEWABLE TECHNOLOGIES</v>
      </c>
      <c r="H3836" s="2" t="n">
        <v>28.7</v>
      </c>
      <c r="I3836" s="3" t="n">
        <v>0.69</v>
      </c>
    </row>
    <row r="3837" customFormat="false" ht="15" hidden="false" customHeight="false" outlineLevel="0" collapsed="false">
      <c r="A3837" s="0" t="s">
        <v>384</v>
      </c>
      <c r="B3837" s="0" t="n">
        <f aca="false">VALUE(LEFT(A3837,4))</f>
        <v>2024</v>
      </c>
      <c r="C3837" s="0" t="str">
        <f aca="false">"FY"&amp;IF(VALUE(MID(A3837,6,2))&gt;=4,VALUE(LEFT(A3837,4)),VALUE(LEFT(A3837,4))-1)&amp;"-"&amp;TEXT(MOD(IF(VALUE(MID(A3837,6,2))&gt;=4,VALUE(LEFT(A3837,4)),VALUE(LEFT(A3837,4))-1)+1,100),"00")</f>
        <v>FY2024-25</v>
      </c>
      <c r="D3837" s="0" t="s">
        <v>116</v>
      </c>
      <c r="E3837" s="0" t="s">
        <v>116</v>
      </c>
      <c r="F3837" s="0" t="str">
        <f aca="false">INDEX(Mapping!$B$2:$B$465,MATCH(E3837,Mapping!$A$2:$A$465,0))</f>
        <v>RKM POWERGEN</v>
      </c>
      <c r="G3837" s="0" t="str">
        <f aca="false">INDEX(Mapping!$C$2:$C$465,MATCH(E3837,Mapping!$A$2:$A$465,0))</f>
        <v>RKM POWERGEN</v>
      </c>
      <c r="H3837" s="2" t="n">
        <v>28.57</v>
      </c>
      <c r="I3837" s="3" t="n">
        <v>0.69</v>
      </c>
    </row>
    <row r="3838" customFormat="false" ht="15" hidden="false" customHeight="false" outlineLevel="0" collapsed="false">
      <c r="A3838" s="0" t="s">
        <v>384</v>
      </c>
      <c r="B3838" s="0" t="n">
        <f aca="false">VALUE(LEFT(A3838,4))</f>
        <v>2024</v>
      </c>
      <c r="C3838" s="0" t="str">
        <f aca="false">"FY"&amp;IF(VALUE(MID(A3838,6,2))&gt;=4,VALUE(LEFT(A3838,4)),VALUE(LEFT(A3838,4))-1)&amp;"-"&amp;TEXT(MOD(IF(VALUE(MID(A3838,6,2))&gt;=4,VALUE(LEFT(A3838,4)),VALUE(LEFT(A3838,4))-1)+1,100),"00")</f>
        <v>FY2024-25</v>
      </c>
      <c r="D3838" s="0" t="s">
        <v>382</v>
      </c>
      <c r="E3838" s="0" t="s">
        <v>382</v>
      </c>
      <c r="F3838" s="0" t="str">
        <f aca="false">INDEX(Mapping!$B$2:$B$465,MATCH(E3838,Mapping!$A$2:$A$465,0))</f>
        <v>TRN ENERGY</v>
      </c>
      <c r="G3838" s="0" t="str">
        <f aca="false">INDEX(Mapping!$C$2:$C$465,MATCH(E3838,Mapping!$A$2:$A$465,0))</f>
        <v>TRN ENERGY</v>
      </c>
      <c r="H3838" s="2" t="n">
        <v>27</v>
      </c>
      <c r="I3838" s="3" t="n">
        <v>0.65</v>
      </c>
    </row>
    <row r="3839" customFormat="false" ht="15" hidden="false" customHeight="false" outlineLevel="0" collapsed="false">
      <c r="A3839" s="0" t="s">
        <v>384</v>
      </c>
      <c r="B3839" s="0" t="n">
        <f aca="false">VALUE(LEFT(A3839,4))</f>
        <v>2024</v>
      </c>
      <c r="C3839" s="0" t="str">
        <f aca="false">"FY"&amp;IF(VALUE(MID(A3839,6,2))&gt;=4,VALUE(LEFT(A3839,4)),VALUE(LEFT(A3839,4))-1)&amp;"-"&amp;TEXT(MOD(IF(VALUE(MID(A3839,6,2))&gt;=4,VALUE(LEFT(A3839,4)),VALUE(LEFT(A3839,4))-1)+1,100),"00")</f>
        <v>FY2024-25</v>
      </c>
      <c r="D3839" s="0" t="s">
        <v>43</v>
      </c>
      <c r="E3839" s="0" t="s">
        <v>43</v>
      </c>
      <c r="F3839" s="0" t="str">
        <f aca="false">INDEX(Mapping!$B$2:$B$465,MATCH(E3839,Mapping!$A$2:$A$465,0))</f>
        <v>ODISHA</v>
      </c>
      <c r="G3839" s="0" t="str">
        <f aca="false">INDEX(Mapping!$C$2:$C$465,MATCH(E3839,Mapping!$A$2:$A$465,0))</f>
        <v>ODISHA</v>
      </c>
      <c r="H3839" s="2" t="n">
        <v>25.03</v>
      </c>
      <c r="I3839" s="3" t="n">
        <v>0.61</v>
      </c>
    </row>
    <row r="3840" customFormat="false" ht="15" hidden="false" customHeight="false" outlineLevel="0" collapsed="false">
      <c r="A3840" s="0" t="s">
        <v>384</v>
      </c>
      <c r="B3840" s="0" t="n">
        <f aca="false">VALUE(LEFT(A3840,4))</f>
        <v>2024</v>
      </c>
      <c r="C3840" s="0" t="str">
        <f aca="false">"FY"&amp;IF(VALUE(MID(A3840,6,2))&gt;=4,VALUE(LEFT(A3840,4)),VALUE(LEFT(A3840,4))-1)&amp;"-"&amp;TEXT(MOD(IF(VALUE(MID(A3840,6,2))&gt;=4,VALUE(LEFT(A3840,4)),VALUE(LEFT(A3840,4))-1)+1,100),"00")</f>
        <v>FY2024-25</v>
      </c>
      <c r="D3840" s="0" t="s">
        <v>128</v>
      </c>
      <c r="E3840" s="0" t="s">
        <v>128</v>
      </c>
      <c r="F3840" s="0" t="str">
        <f aca="false">INDEX(Mapping!$B$2:$B$465,MATCH(E3840,Mapping!$A$2:$A$465,0))</f>
        <v>AD HYDRO POWER</v>
      </c>
      <c r="G3840" s="0" t="str">
        <f aca="false">INDEX(Mapping!$C$2:$C$465,MATCH(E3840,Mapping!$A$2:$A$465,0))</f>
        <v>AD HYDRO POWER</v>
      </c>
      <c r="H3840" s="2" t="n">
        <v>24.82</v>
      </c>
      <c r="I3840" s="3" t="n">
        <v>0.6</v>
      </c>
    </row>
    <row r="3841" customFormat="false" ht="15" hidden="false" customHeight="false" outlineLevel="0" collapsed="false">
      <c r="A3841" s="0" t="s">
        <v>384</v>
      </c>
      <c r="B3841" s="0" t="n">
        <f aca="false">VALUE(LEFT(A3841,4))</f>
        <v>2024</v>
      </c>
      <c r="C3841" s="0" t="str">
        <f aca="false">"FY"&amp;IF(VALUE(MID(A3841,6,2))&gt;=4,VALUE(LEFT(A3841,4)),VALUE(LEFT(A3841,4))-1)&amp;"-"&amp;TEXT(MOD(IF(VALUE(MID(A3841,6,2))&gt;=4,VALUE(LEFT(A3841,4)),VALUE(LEFT(A3841,4))-1)+1,100),"00")</f>
        <v>FY2024-25</v>
      </c>
      <c r="D3841" s="0" t="s">
        <v>347</v>
      </c>
      <c r="E3841" s="0" t="s">
        <v>347</v>
      </c>
      <c r="F3841" s="0" t="str">
        <f aca="false">INDEX(Mapping!$B$2:$B$465,MATCH(E3841,Mapping!$A$2:$A$465,0))</f>
        <v>ADANI GREEN_25B (INFIRM)</v>
      </c>
      <c r="G3841" s="0" t="str">
        <f aca="false">INDEX(Mapping!$C$2:$C$465,MATCH(E3841,Mapping!$A$2:$A$465,0))</f>
        <v>ADANI GREEN ENERGY (ALL SPVs)</v>
      </c>
      <c r="H3841" s="2" t="n">
        <v>24.22</v>
      </c>
      <c r="I3841" s="3" t="n">
        <v>0.59</v>
      </c>
    </row>
    <row r="3842" customFormat="false" ht="15" hidden="false" customHeight="false" outlineLevel="0" collapsed="false">
      <c r="A3842" s="0" t="s">
        <v>384</v>
      </c>
      <c r="B3842" s="0" t="n">
        <f aca="false">VALUE(LEFT(A3842,4))</f>
        <v>2024</v>
      </c>
      <c r="C3842" s="0" t="str">
        <f aca="false">"FY"&amp;IF(VALUE(MID(A3842,6,2))&gt;=4,VALUE(LEFT(A3842,4)),VALUE(LEFT(A3842,4))-1)&amp;"-"&amp;TEXT(MOD(IF(VALUE(MID(A3842,6,2))&gt;=4,VALUE(LEFT(A3842,4)),VALUE(LEFT(A3842,4))-1)+1,100),"00")</f>
        <v>FY2024-25</v>
      </c>
      <c r="D3842" s="0" t="s">
        <v>122</v>
      </c>
      <c r="E3842" s="0" t="s">
        <v>122</v>
      </c>
      <c r="F3842" s="0" t="str">
        <f aca="false">INDEX(Mapping!$B$2:$B$465,MATCH(E3842,Mapping!$A$2:$A$465,0))</f>
        <v>KARCHAM WANGTOO HEP</v>
      </c>
      <c r="G3842" s="0" t="str">
        <f aca="false">INDEX(Mapping!$C$2:$C$465,MATCH(E3842,Mapping!$A$2:$A$465,0))</f>
        <v>KARCHAM WANGTOO HEP</v>
      </c>
      <c r="H3842" s="2" t="n">
        <v>23.58</v>
      </c>
      <c r="I3842" s="3" t="n">
        <v>0.57</v>
      </c>
    </row>
    <row r="3843" customFormat="false" ht="15" hidden="false" customHeight="false" outlineLevel="0" collapsed="false">
      <c r="A3843" s="0" t="s">
        <v>384</v>
      </c>
      <c r="B3843" s="0" t="n">
        <f aca="false">VALUE(LEFT(A3843,4))</f>
        <v>2024</v>
      </c>
      <c r="C3843" s="0" t="str">
        <f aca="false">"FY"&amp;IF(VALUE(MID(A3843,6,2))&gt;=4,VALUE(LEFT(A3843,4)),VALUE(LEFT(A3843,4))-1)&amp;"-"&amp;TEXT(MOD(IF(VALUE(MID(A3843,6,2))&gt;=4,VALUE(LEFT(A3843,4)),VALUE(LEFT(A3843,4))-1)+1,100),"00")</f>
        <v>FY2024-25</v>
      </c>
      <c r="D3843" s="0" t="s">
        <v>230</v>
      </c>
      <c r="E3843" s="0" t="s">
        <v>230</v>
      </c>
      <c r="F3843" s="0" t="str">
        <f aca="false">INDEX(Mapping!$B$2:$B$465,MATCH(E3843,Mapping!$A$2:$A$465,0))</f>
        <v>ADANI_WIND</v>
      </c>
      <c r="G3843" s="0" t="str">
        <f aca="false">INDEX(Mapping!$C$2:$C$465,MATCH(E3843,Mapping!$A$2:$A$465,0))</f>
        <v>ADANI GREEN ENERGY (ALL SPVs)</v>
      </c>
      <c r="H3843" s="2" t="n">
        <v>23.22</v>
      </c>
      <c r="I3843" s="3" t="n">
        <v>0.56</v>
      </c>
    </row>
    <row r="3844" customFormat="false" ht="15" hidden="false" customHeight="false" outlineLevel="0" collapsed="false">
      <c r="A3844" s="0" t="s">
        <v>384</v>
      </c>
      <c r="B3844" s="0" t="n">
        <f aca="false">VALUE(LEFT(A3844,4))</f>
        <v>2024</v>
      </c>
      <c r="C3844" s="0" t="str">
        <f aca="false">"FY"&amp;IF(VALUE(MID(A3844,6,2))&gt;=4,VALUE(LEFT(A3844,4)),VALUE(LEFT(A3844,4))-1)&amp;"-"&amp;TEXT(MOD(IF(VALUE(MID(A3844,6,2))&gt;=4,VALUE(LEFT(A3844,4)),VALUE(LEFT(A3844,4))-1)+1,100),"00")</f>
        <v>FY2024-25</v>
      </c>
      <c r="D3844" s="0" t="s">
        <v>232</v>
      </c>
      <c r="E3844" s="0" t="s">
        <v>232</v>
      </c>
      <c r="F3844" s="0" t="str">
        <f aca="false">INDEX(Mapping!$B$2:$B$465,MATCH(E3844,Mapping!$A$2:$A$465,0))</f>
        <v>PUDUCHERRY</v>
      </c>
      <c r="G3844" s="0" t="str">
        <f aca="false">INDEX(Mapping!$C$2:$C$465,MATCH(E3844,Mapping!$A$2:$A$465,0))</f>
        <v>PUDUCHERRY</v>
      </c>
      <c r="H3844" s="2" t="n">
        <v>23.16</v>
      </c>
      <c r="I3844" s="3" t="n">
        <v>0.56</v>
      </c>
    </row>
    <row r="3845" customFormat="false" ht="15" hidden="false" customHeight="false" outlineLevel="0" collapsed="false">
      <c r="A3845" s="0" t="s">
        <v>384</v>
      </c>
      <c r="B3845" s="0" t="n">
        <f aca="false">VALUE(LEFT(A3845,4))</f>
        <v>2024</v>
      </c>
      <c r="C3845" s="0" t="str">
        <f aca="false">"FY"&amp;IF(VALUE(MID(A3845,6,2))&gt;=4,VALUE(LEFT(A3845,4)),VALUE(LEFT(A3845,4))-1)&amp;"-"&amp;TEXT(MOD(IF(VALUE(MID(A3845,6,2))&gt;=4,VALUE(LEFT(A3845,4)),VALUE(LEFT(A3845,4))-1)+1,100),"00")</f>
        <v>FY2024-25</v>
      </c>
      <c r="D3845" s="0" t="s">
        <v>345</v>
      </c>
      <c r="E3845" s="0" t="s">
        <v>345</v>
      </c>
      <c r="F3845" s="0" t="str">
        <f aca="false">INDEX(Mapping!$B$2:$B$465,MATCH(E3845,Mapping!$A$2:$A$465,0))</f>
        <v>ONEVOLT</v>
      </c>
      <c r="G3845" s="0" t="str">
        <f aca="false">INDEX(Mapping!$C$2:$C$465,MATCH(E3845,Mapping!$A$2:$A$465,0))</f>
        <v>ONEVOLT</v>
      </c>
      <c r="H3845" s="2" t="n">
        <v>21.73</v>
      </c>
      <c r="I3845" s="3" t="n">
        <v>0.53</v>
      </c>
    </row>
    <row r="3846" customFormat="false" ht="15" hidden="false" customHeight="false" outlineLevel="0" collapsed="false">
      <c r="A3846" s="0" t="s">
        <v>384</v>
      </c>
      <c r="B3846" s="0" t="n">
        <f aca="false">VALUE(LEFT(A3846,4))</f>
        <v>2024</v>
      </c>
      <c r="C3846" s="0" t="str">
        <f aca="false">"FY"&amp;IF(VALUE(MID(A3846,6,2))&gt;=4,VALUE(LEFT(A3846,4)),VALUE(LEFT(A3846,4))-1)&amp;"-"&amp;TEXT(MOD(IF(VALUE(MID(A3846,6,2))&gt;=4,VALUE(LEFT(A3846,4)),VALUE(LEFT(A3846,4))-1)+1,100),"00")</f>
        <v>FY2024-25</v>
      </c>
      <c r="D3846" s="0" t="s">
        <v>65</v>
      </c>
      <c r="E3846" s="0" t="s">
        <v>65</v>
      </c>
      <c r="F3846" s="0" t="str">
        <f aca="false">INDEX(Mapping!$B$2:$B$465,MATCH(E3846,Mapping!$A$2:$A$465,0))</f>
        <v>JAYPEE NIGRIE STPP</v>
      </c>
      <c r="G3846" s="0" t="str">
        <f aca="false">INDEX(Mapping!$C$2:$C$465,MATCH(E3846,Mapping!$A$2:$A$465,0))</f>
        <v>JAYPEE NIGRIE STPP</v>
      </c>
      <c r="H3846" s="2" t="n">
        <v>21.39</v>
      </c>
      <c r="I3846" s="3" t="n">
        <v>0.52</v>
      </c>
    </row>
    <row r="3847" customFormat="false" ht="15" hidden="false" customHeight="false" outlineLevel="0" collapsed="false">
      <c r="A3847" s="0" t="s">
        <v>384</v>
      </c>
      <c r="B3847" s="0" t="n">
        <f aca="false">VALUE(LEFT(A3847,4))</f>
        <v>2024</v>
      </c>
      <c r="C3847" s="0" t="str">
        <f aca="false">"FY"&amp;IF(VALUE(MID(A3847,6,2))&gt;=4,VALUE(LEFT(A3847,4)),VALUE(LEFT(A3847,4))-1)&amp;"-"&amp;TEXT(MOD(IF(VALUE(MID(A3847,6,2))&gt;=4,VALUE(LEFT(A3847,4)),VALUE(LEFT(A3847,4))-1)+1,100),"00")</f>
        <v>FY2024-25</v>
      </c>
      <c r="D3847" s="0" t="s">
        <v>388</v>
      </c>
      <c r="E3847" s="0" t="s">
        <v>388</v>
      </c>
      <c r="F3847" s="0" t="str">
        <f aca="false">INDEX(Mapping!$B$2:$B$465,MATCH(E3847,Mapping!$A$2:$A$465,0))</f>
        <v>AMP_GREEN6</v>
      </c>
      <c r="G3847" s="0" t="str">
        <f aca="false">INDEX(Mapping!$C$2:$C$465,MATCH(E3847,Mapping!$A$2:$A$465,0))</f>
        <v>AMP_GREEN6</v>
      </c>
      <c r="H3847" s="2" t="n">
        <v>20.98</v>
      </c>
      <c r="I3847" s="3" t="n">
        <v>0.51</v>
      </c>
    </row>
    <row r="3848" customFormat="false" ht="15" hidden="false" customHeight="false" outlineLevel="0" collapsed="false">
      <c r="A3848" s="0" t="s">
        <v>384</v>
      </c>
      <c r="B3848" s="0" t="n">
        <f aca="false">VALUE(LEFT(A3848,4))</f>
        <v>2024</v>
      </c>
      <c r="C3848" s="0" t="str">
        <f aca="false">"FY"&amp;IF(VALUE(MID(A3848,6,2))&gt;=4,VALUE(LEFT(A3848,4)),VALUE(LEFT(A3848,4))-1)&amp;"-"&amp;TEXT(MOD(IF(VALUE(MID(A3848,6,2))&gt;=4,VALUE(LEFT(A3848,4)),VALUE(LEFT(A3848,4))-1)+1,100),"00")</f>
        <v>FY2024-25</v>
      </c>
      <c r="D3848" s="0" t="s">
        <v>165</v>
      </c>
      <c r="E3848" s="0" t="s">
        <v>165</v>
      </c>
      <c r="F3848" s="0" t="str">
        <f aca="false">INDEX(Mapping!$B$2:$B$465,MATCH(E3848,Mapping!$A$2:$A$465,0))</f>
        <v>DGEN MEGA POWER</v>
      </c>
      <c r="G3848" s="0" t="str">
        <f aca="false">INDEX(Mapping!$C$2:$C$465,MATCH(E3848,Mapping!$A$2:$A$465,0))</f>
        <v>DGEN MEGA POWER</v>
      </c>
      <c r="H3848" s="2" t="n">
        <v>18.35</v>
      </c>
      <c r="I3848" s="3" t="n">
        <v>0.44</v>
      </c>
    </row>
    <row r="3849" customFormat="false" ht="15" hidden="false" customHeight="false" outlineLevel="0" collapsed="false">
      <c r="A3849" s="0" t="s">
        <v>384</v>
      </c>
      <c r="B3849" s="0" t="n">
        <f aca="false">VALUE(LEFT(A3849,4))</f>
        <v>2024</v>
      </c>
      <c r="C3849" s="0" t="str">
        <f aca="false">"FY"&amp;IF(VALUE(MID(A3849,6,2))&gt;=4,VALUE(LEFT(A3849,4)),VALUE(LEFT(A3849,4))-1)&amp;"-"&amp;TEXT(MOD(IF(VALUE(MID(A3849,6,2))&gt;=4,VALUE(LEFT(A3849,4)),VALUE(LEFT(A3849,4))-1)+1,100),"00")</f>
        <v>FY2024-25</v>
      </c>
      <c r="D3849" s="0" t="s">
        <v>134</v>
      </c>
      <c r="E3849" s="0" t="s">
        <v>134</v>
      </c>
      <c r="F3849" s="0" t="str">
        <f aca="false">INDEX(Mapping!$B$2:$B$465,MATCH(E3849,Mapping!$A$2:$A$465,0))</f>
        <v>NTPC STATIONS</v>
      </c>
      <c r="G3849" s="0" t="str">
        <f aca="false">INDEX(Mapping!$C$2:$C$465,MATCH(E3849,Mapping!$A$2:$A$465,0))</f>
        <v>NTPC GROUP</v>
      </c>
      <c r="H3849" s="2" t="n">
        <v>17.28</v>
      </c>
      <c r="I3849" s="3" t="n">
        <v>0.42</v>
      </c>
    </row>
    <row r="3850" customFormat="false" ht="15" hidden="false" customHeight="false" outlineLevel="0" collapsed="false">
      <c r="A3850" s="0" t="s">
        <v>384</v>
      </c>
      <c r="B3850" s="0" t="n">
        <f aca="false">VALUE(LEFT(A3850,4))</f>
        <v>2024</v>
      </c>
      <c r="C3850" s="0" t="str">
        <f aca="false">"FY"&amp;IF(VALUE(MID(A3850,6,2))&gt;=4,VALUE(LEFT(A3850,4)),VALUE(LEFT(A3850,4))-1)&amp;"-"&amp;TEXT(MOD(IF(VALUE(MID(A3850,6,2))&gt;=4,VALUE(LEFT(A3850,4)),VALUE(LEFT(A3850,4))-1)+1,100),"00")</f>
        <v>FY2024-25</v>
      </c>
      <c r="D3850" s="0" t="s">
        <v>336</v>
      </c>
      <c r="E3850" s="0" t="s">
        <v>336</v>
      </c>
      <c r="F3850" s="0" t="str">
        <f aca="false">INDEX(Mapping!$B$2:$B$465,MATCH(E3850,Mapping!$A$2:$A$465,0))</f>
        <v>IBEUL</v>
      </c>
      <c r="G3850" s="0" t="str">
        <f aca="false">INDEX(Mapping!$C$2:$C$465,MATCH(E3850,Mapping!$A$2:$A$465,0))</f>
        <v>IBEUL</v>
      </c>
      <c r="H3850" s="2" t="n">
        <v>14.82</v>
      </c>
      <c r="I3850" s="3" t="n">
        <v>0.36</v>
      </c>
    </row>
    <row r="3851" customFormat="false" ht="15" hidden="false" customHeight="false" outlineLevel="0" collapsed="false">
      <c r="A3851" s="0" t="s">
        <v>384</v>
      </c>
      <c r="B3851" s="0" t="n">
        <f aca="false">VALUE(LEFT(A3851,4))</f>
        <v>2024</v>
      </c>
      <c r="C3851" s="0" t="str">
        <f aca="false">"FY"&amp;IF(VALUE(MID(A3851,6,2))&gt;=4,VALUE(LEFT(A3851,4)),VALUE(LEFT(A3851,4))-1)&amp;"-"&amp;TEXT(MOD(IF(VALUE(MID(A3851,6,2))&gt;=4,VALUE(LEFT(A3851,4)),VALUE(LEFT(A3851,4))-1)+1,100),"00")</f>
        <v>FY2024-25</v>
      </c>
      <c r="D3851" s="0" t="s">
        <v>155</v>
      </c>
      <c r="E3851" s="0" t="s">
        <v>155</v>
      </c>
      <c r="F3851" s="0" t="str">
        <f aca="false">INDEX(Mapping!$B$2:$B$465,MATCH(E3851,Mapping!$A$2:$A$465,0))</f>
        <v>SKS POWER</v>
      </c>
      <c r="G3851" s="0" t="str">
        <f aca="false">INDEX(Mapping!$C$2:$C$465,MATCH(E3851,Mapping!$A$2:$A$465,0))</f>
        <v>SKS POWER</v>
      </c>
      <c r="H3851" s="2" t="n">
        <v>13.37</v>
      </c>
      <c r="I3851" s="3" t="n">
        <v>0.32</v>
      </c>
    </row>
    <row r="3852" customFormat="false" ht="15" hidden="false" customHeight="false" outlineLevel="0" collapsed="false">
      <c r="A3852" s="0" t="s">
        <v>384</v>
      </c>
      <c r="B3852" s="0" t="n">
        <f aca="false">VALUE(LEFT(A3852,4))</f>
        <v>2024</v>
      </c>
      <c r="C3852" s="0" t="str">
        <f aca="false">"FY"&amp;IF(VALUE(MID(A3852,6,2))&gt;=4,VALUE(LEFT(A3852,4)),VALUE(LEFT(A3852,4))-1)&amp;"-"&amp;TEXT(MOD(IF(VALUE(MID(A3852,6,2))&gt;=4,VALUE(LEFT(A3852,4)),VALUE(LEFT(A3852,4))-1)+1,100),"00")</f>
        <v>FY2024-25</v>
      </c>
      <c r="D3852" s="0" t="s">
        <v>40</v>
      </c>
      <c r="E3852" s="0" t="s">
        <v>40</v>
      </c>
      <c r="F3852" s="0" t="str">
        <f aca="false">INDEX(Mapping!$B$2:$B$465,MATCH(E3852,Mapping!$A$2:$A$465,0))</f>
        <v>TAMIL NADU</v>
      </c>
      <c r="G3852" s="0" t="str">
        <f aca="false">INDEX(Mapping!$C$2:$C$465,MATCH(E3852,Mapping!$A$2:$A$465,0))</f>
        <v>TAMIL NADU</v>
      </c>
      <c r="H3852" s="2" t="n">
        <v>13.03</v>
      </c>
      <c r="I3852" s="3" t="n">
        <v>0.32</v>
      </c>
    </row>
    <row r="3853" customFormat="false" ht="15" hidden="false" customHeight="false" outlineLevel="0" collapsed="false">
      <c r="A3853" s="0" t="s">
        <v>384</v>
      </c>
      <c r="B3853" s="0" t="n">
        <f aca="false">VALUE(LEFT(A3853,4))</f>
        <v>2024</v>
      </c>
      <c r="C3853" s="0" t="str">
        <f aca="false">"FY"&amp;IF(VALUE(MID(A3853,6,2))&gt;=4,VALUE(LEFT(A3853,4)),VALUE(LEFT(A3853,4))-1)&amp;"-"&amp;TEXT(MOD(IF(VALUE(MID(A3853,6,2))&gt;=4,VALUE(LEFT(A3853,4)),VALUE(LEFT(A3853,4))-1)+1,100),"00")</f>
        <v>FY2024-25</v>
      </c>
      <c r="D3853" s="0" t="s">
        <v>367</v>
      </c>
      <c r="E3853" s="0" t="s">
        <v>367</v>
      </c>
      <c r="F3853" s="0" t="str">
        <f aca="false">INDEX(Mapping!$B$2:$B$465,MATCH(E3853,Mapping!$A$2:$A$465,0))</f>
        <v>RENEW_ROSHNI FATEHGARH</v>
      </c>
      <c r="G3853" s="0" t="str">
        <f aca="false">INDEX(Mapping!$C$2:$C$465,MATCH(E3853,Mapping!$A$2:$A$465,0))</f>
        <v>RENEW POWER (ALL SPVs)</v>
      </c>
      <c r="H3853" s="2" t="n">
        <v>12.8</v>
      </c>
      <c r="I3853" s="3" t="n">
        <v>0.31</v>
      </c>
    </row>
    <row r="3854" customFormat="false" ht="15" hidden="false" customHeight="false" outlineLevel="0" collapsed="false">
      <c r="A3854" s="0" t="s">
        <v>384</v>
      </c>
      <c r="B3854" s="0" t="n">
        <f aca="false">VALUE(LEFT(A3854,4))</f>
        <v>2024</v>
      </c>
      <c r="C3854" s="0" t="str">
        <f aca="false">"FY"&amp;IF(VALUE(MID(A3854,6,2))&gt;=4,VALUE(LEFT(A3854,4)),VALUE(LEFT(A3854,4))-1)&amp;"-"&amp;TEXT(MOD(IF(VALUE(MID(A3854,6,2))&gt;=4,VALUE(LEFT(A3854,4)),VALUE(LEFT(A3854,4))-1)+1,100),"00")</f>
        <v>FY2024-25</v>
      </c>
      <c r="D3854" s="0" t="s">
        <v>438</v>
      </c>
      <c r="E3854" s="0" t="s">
        <v>438</v>
      </c>
      <c r="F3854" s="0" t="str">
        <f aca="false">INDEX(Mapping!$B$2:$B$465,MATCH(E3854,Mapping!$A$2:$A$465,0))</f>
        <v>GRIAN</v>
      </c>
      <c r="G3854" s="0" t="str">
        <f aca="false">INDEX(Mapping!$C$2:$C$465,MATCH(E3854,Mapping!$A$2:$A$465,0))</f>
        <v>GRIAN</v>
      </c>
      <c r="H3854" s="2" t="n">
        <v>12.67</v>
      </c>
      <c r="I3854" s="3" t="n">
        <v>0.31</v>
      </c>
    </row>
    <row r="3855" customFormat="false" ht="15" hidden="false" customHeight="false" outlineLevel="0" collapsed="false">
      <c r="A3855" s="0" t="s">
        <v>384</v>
      </c>
      <c r="B3855" s="0" t="n">
        <f aca="false">VALUE(LEFT(A3855,4))</f>
        <v>2024</v>
      </c>
      <c r="C3855" s="0" t="str">
        <f aca="false">"FY"&amp;IF(VALUE(MID(A3855,6,2))&gt;=4,VALUE(LEFT(A3855,4)),VALUE(LEFT(A3855,4))-1)&amp;"-"&amp;TEXT(MOD(IF(VALUE(MID(A3855,6,2))&gt;=4,VALUE(LEFT(A3855,4)),VALUE(LEFT(A3855,4))-1)+1,100),"00")</f>
        <v>FY2024-25</v>
      </c>
      <c r="D3855" s="0" t="s">
        <v>451</v>
      </c>
      <c r="E3855" s="0" t="s">
        <v>451</v>
      </c>
      <c r="F3855" s="0" t="str">
        <f aca="false">INDEX(Mapping!$B$2:$B$465,MATCH(E3855,Mapping!$A$2:$A$465,0))</f>
        <v>ADANI_W_KUTCHH4 (INFIRM)</v>
      </c>
      <c r="G3855" s="0" t="str">
        <f aca="false">INDEX(Mapping!$C$2:$C$465,MATCH(E3855,Mapping!$A$2:$A$465,0))</f>
        <v>ADANI GREEN ENERGY (ALL SPVs)</v>
      </c>
      <c r="H3855" s="2" t="n">
        <v>11.47</v>
      </c>
      <c r="I3855" s="3" t="n">
        <v>0.28</v>
      </c>
    </row>
    <row r="3856" customFormat="false" ht="15" hidden="false" customHeight="false" outlineLevel="0" collapsed="false">
      <c r="A3856" s="0" t="s">
        <v>384</v>
      </c>
      <c r="B3856" s="0" t="n">
        <f aca="false">VALUE(LEFT(A3856,4))</f>
        <v>2024</v>
      </c>
      <c r="C3856" s="0" t="str">
        <f aca="false">"FY"&amp;IF(VALUE(MID(A3856,6,2))&gt;=4,VALUE(LEFT(A3856,4)),VALUE(LEFT(A3856,4))-1)&amp;"-"&amp;TEXT(MOD(IF(VALUE(MID(A3856,6,2))&gt;=4,VALUE(LEFT(A3856,4)),VALUE(LEFT(A3856,4))-1)+1,100),"00")</f>
        <v>FY2024-25</v>
      </c>
      <c r="D3856" s="0" t="s">
        <v>315</v>
      </c>
      <c r="E3856" s="0" t="s">
        <v>315</v>
      </c>
      <c r="F3856" s="0" t="str">
        <f aca="false">INDEX(Mapping!$B$2:$B$465,MATCH(E3856,Mapping!$A$2:$A$465,0))</f>
        <v>DHARIWAL INFRASTRUCTURE</v>
      </c>
      <c r="G3856" s="0" t="str">
        <f aca="false">INDEX(Mapping!$C$2:$C$465,MATCH(E3856,Mapping!$A$2:$A$465,0))</f>
        <v>DHARIWAL INFRASTRUCTURE</v>
      </c>
      <c r="H3856" s="2" t="n">
        <v>10.76</v>
      </c>
      <c r="I3856" s="3" t="n">
        <v>0.26</v>
      </c>
    </row>
    <row r="3857" customFormat="false" ht="15" hidden="false" customHeight="false" outlineLevel="0" collapsed="false">
      <c r="A3857" s="0" t="s">
        <v>384</v>
      </c>
      <c r="B3857" s="0" t="n">
        <f aca="false">VALUE(LEFT(A3857,4))</f>
        <v>2024</v>
      </c>
      <c r="C3857" s="0" t="str">
        <f aca="false">"FY"&amp;IF(VALUE(MID(A3857,6,2))&gt;=4,VALUE(LEFT(A3857,4)),VALUE(LEFT(A3857,4))-1)&amp;"-"&amp;TEXT(MOD(IF(VALUE(MID(A3857,6,2))&gt;=4,VALUE(LEFT(A3857,4)),VALUE(LEFT(A3857,4))-1)+1,100),"00")</f>
        <v>FY2024-25</v>
      </c>
      <c r="D3857" s="0" t="s">
        <v>142</v>
      </c>
      <c r="E3857" s="0" t="s">
        <v>142</v>
      </c>
      <c r="F3857" s="0" t="str">
        <f aca="false">INDEX(Mapping!$B$2:$B$465,MATCH(E3857,Mapping!$A$2:$A$465,0))</f>
        <v>SAINJ HEP</v>
      </c>
      <c r="G3857" s="0" t="str">
        <f aca="false">INDEX(Mapping!$C$2:$C$465,MATCH(E3857,Mapping!$A$2:$A$465,0))</f>
        <v>SAINJ HEP</v>
      </c>
      <c r="H3857" s="2" t="n">
        <v>9.57</v>
      </c>
      <c r="I3857" s="3" t="n">
        <v>0.23</v>
      </c>
    </row>
    <row r="3858" customFormat="false" ht="15" hidden="false" customHeight="false" outlineLevel="0" collapsed="false">
      <c r="A3858" s="0" t="s">
        <v>384</v>
      </c>
      <c r="B3858" s="0" t="n">
        <f aca="false">VALUE(LEFT(A3858,4))</f>
        <v>2024</v>
      </c>
      <c r="C3858" s="0" t="str">
        <f aca="false">"FY"&amp;IF(VALUE(MID(A3858,6,2))&gt;=4,VALUE(LEFT(A3858,4)),VALUE(LEFT(A3858,4))-1)&amp;"-"&amp;TEXT(MOD(IF(VALUE(MID(A3858,6,2))&gt;=4,VALUE(LEFT(A3858,4)),VALUE(LEFT(A3858,4))-1)+1,100),"00")</f>
        <v>FY2024-25</v>
      </c>
      <c r="D3858" s="0" t="s">
        <v>131</v>
      </c>
      <c r="E3858" s="0" t="s">
        <v>131</v>
      </c>
      <c r="F3858" s="0" t="str">
        <f aca="false">INDEX(Mapping!$B$2:$B$465,MATCH(E3858,Mapping!$A$2:$A$465,0))</f>
        <v>KSK MAHANADI</v>
      </c>
      <c r="G3858" s="0" t="str">
        <f aca="false">INDEX(Mapping!$C$2:$C$465,MATCH(E3858,Mapping!$A$2:$A$465,0))</f>
        <v>JSW ENERGY (INCL. KSK MAHANADI)</v>
      </c>
      <c r="H3858" s="2" t="n">
        <v>9.51</v>
      </c>
      <c r="I3858" s="3" t="n">
        <v>0.23</v>
      </c>
    </row>
    <row r="3859" customFormat="false" ht="15" hidden="false" customHeight="false" outlineLevel="0" collapsed="false">
      <c r="A3859" s="0" t="s">
        <v>384</v>
      </c>
      <c r="B3859" s="0" t="n">
        <f aca="false">VALUE(LEFT(A3859,4))</f>
        <v>2024</v>
      </c>
      <c r="C3859" s="0" t="str">
        <f aca="false">"FY"&amp;IF(VALUE(MID(A3859,6,2))&gt;=4,VALUE(LEFT(A3859,4)),VALUE(LEFT(A3859,4))-1)&amp;"-"&amp;TEXT(MOD(IF(VALUE(MID(A3859,6,2))&gt;=4,VALUE(LEFT(A3859,4)),VALUE(LEFT(A3859,4))-1)+1,100),"00")</f>
        <v>FY2024-25</v>
      </c>
      <c r="D3859" s="0" t="s">
        <v>319</v>
      </c>
      <c r="E3859" s="0" t="s">
        <v>319</v>
      </c>
      <c r="F3859" s="0" t="str">
        <f aca="false">INDEX(Mapping!$B$2:$B$465,MATCH(E3859,Mapping!$A$2:$A$465,0))</f>
        <v>SORANG HEP</v>
      </c>
      <c r="G3859" s="0" t="str">
        <f aca="false">INDEX(Mapping!$C$2:$C$465,MATCH(E3859,Mapping!$A$2:$A$465,0))</f>
        <v>SORANG HEP</v>
      </c>
      <c r="H3859" s="2" t="n">
        <v>7.51</v>
      </c>
      <c r="I3859" s="3" t="n">
        <v>0.18</v>
      </c>
    </row>
    <row r="3860" customFormat="false" ht="15" hidden="false" customHeight="false" outlineLevel="0" collapsed="false">
      <c r="A3860" s="0" t="s">
        <v>384</v>
      </c>
      <c r="B3860" s="0" t="n">
        <f aca="false">VALUE(LEFT(A3860,4))</f>
        <v>2024</v>
      </c>
      <c r="C3860" s="0" t="str">
        <f aca="false">"FY"&amp;IF(VALUE(MID(A3860,6,2))&gt;=4,VALUE(LEFT(A3860,4)),VALUE(LEFT(A3860,4))-1)&amp;"-"&amp;TEXT(MOD(IF(VALUE(MID(A3860,6,2))&gt;=4,VALUE(LEFT(A3860,4)),VALUE(LEFT(A3860,4))-1)+1,100),"00")</f>
        <v>FY2024-25</v>
      </c>
      <c r="D3860" s="0" t="s">
        <v>235</v>
      </c>
      <c r="E3860" s="0" t="s">
        <v>235</v>
      </c>
      <c r="F3860" s="0" t="str">
        <f aca="false">INDEX(Mapping!$B$2:$B$465,MATCH(E3860,Mapping!$A$2:$A$465,0))</f>
        <v>ITPCL (IL&amp;FS TAMIL NADU)</v>
      </c>
      <c r="G3860" s="0" t="str">
        <f aca="false">INDEX(Mapping!$C$2:$C$465,MATCH(E3860,Mapping!$A$2:$A$465,0))</f>
        <v>ITPCL (IL&amp;FS TAMIL NADU)</v>
      </c>
      <c r="H3860" s="2" t="n">
        <v>6.65</v>
      </c>
      <c r="I3860" s="3" t="n">
        <v>0.16</v>
      </c>
    </row>
    <row r="3861" customFormat="false" ht="15" hidden="false" customHeight="false" outlineLevel="0" collapsed="false">
      <c r="A3861" s="0" t="s">
        <v>384</v>
      </c>
      <c r="B3861" s="0" t="n">
        <f aca="false">VALUE(LEFT(A3861,4))</f>
        <v>2024</v>
      </c>
      <c r="C3861" s="0" t="str">
        <f aca="false">"FY"&amp;IF(VALUE(MID(A3861,6,2))&gt;=4,VALUE(LEFT(A3861,4)),VALUE(LEFT(A3861,4))-1)&amp;"-"&amp;TEXT(MOD(IF(VALUE(MID(A3861,6,2))&gt;=4,VALUE(LEFT(A3861,4)),VALUE(LEFT(A3861,4))-1)+1,100),"00")</f>
        <v>FY2024-25</v>
      </c>
      <c r="D3861" s="0" t="s">
        <v>420</v>
      </c>
      <c r="E3861" s="0" t="s">
        <v>420</v>
      </c>
      <c r="F3861" s="0" t="str">
        <f aca="false">INDEX(Mapping!$B$2:$B$465,MATCH(E3861,Mapping!$A$2:$A$465,0))</f>
        <v>RENERGY5_WIND</v>
      </c>
      <c r="G3861" s="0" t="str">
        <f aca="false">INDEX(Mapping!$C$2:$C$465,MATCH(E3861,Mapping!$A$2:$A$465,0))</f>
        <v>RENERGY5_WIND</v>
      </c>
      <c r="H3861" s="2" t="n">
        <v>6.33</v>
      </c>
      <c r="I3861" s="3" t="n">
        <v>0.15</v>
      </c>
    </row>
    <row r="3862" customFormat="false" ht="15" hidden="false" customHeight="false" outlineLevel="0" collapsed="false">
      <c r="A3862" s="0" t="s">
        <v>384</v>
      </c>
      <c r="B3862" s="0" t="n">
        <f aca="false">VALUE(LEFT(A3862,4))</f>
        <v>2024</v>
      </c>
      <c r="C3862" s="0" t="str">
        <f aca="false">"FY"&amp;IF(VALUE(MID(A3862,6,2))&gt;=4,VALUE(LEFT(A3862,4)),VALUE(LEFT(A3862,4))-1)&amp;"-"&amp;TEXT(MOD(IF(VALUE(MID(A3862,6,2))&gt;=4,VALUE(LEFT(A3862,4)),VALUE(LEFT(A3862,4))-1)+1,100),"00")</f>
        <v>FY2024-25</v>
      </c>
      <c r="D3862" s="0" t="s">
        <v>246</v>
      </c>
      <c r="E3862" s="0" t="s">
        <v>246</v>
      </c>
      <c r="F3862" s="0" t="str">
        <f aca="false">INDEX(Mapping!$B$2:$B$465,MATCH(E3862,Mapping!$A$2:$A$465,0))</f>
        <v>NTPC STATIONS</v>
      </c>
      <c r="G3862" s="0" t="str">
        <f aca="false">INDEX(Mapping!$C$2:$C$465,MATCH(E3862,Mapping!$A$2:$A$465,0))</f>
        <v>NTPC GROUP</v>
      </c>
      <c r="H3862" s="2" t="n">
        <v>5.67</v>
      </c>
      <c r="I3862" s="3" t="n">
        <v>0.14</v>
      </c>
    </row>
    <row r="3863" customFormat="false" ht="15" hidden="false" customHeight="false" outlineLevel="0" collapsed="false">
      <c r="A3863" s="0" t="s">
        <v>384</v>
      </c>
      <c r="B3863" s="0" t="n">
        <f aca="false">VALUE(LEFT(A3863,4))</f>
        <v>2024</v>
      </c>
      <c r="C3863" s="0" t="str">
        <f aca="false">"FY"&amp;IF(VALUE(MID(A3863,6,2))&gt;=4,VALUE(LEFT(A3863,4)),VALUE(LEFT(A3863,4))-1)&amp;"-"&amp;TEXT(MOD(IF(VALUE(MID(A3863,6,2))&gt;=4,VALUE(LEFT(A3863,4)),VALUE(LEFT(A3863,4))-1)+1,100),"00")</f>
        <v>FY2024-25</v>
      </c>
      <c r="D3863" s="0" t="s">
        <v>473</v>
      </c>
      <c r="E3863" s="0" t="s">
        <v>473</v>
      </c>
      <c r="F3863" s="0" t="str">
        <f aca="false">INDEX(Mapping!$B$2:$B$465,MATCH(E3863,Mapping!$A$2:$A$465,0))</f>
        <v>ADANI GREEN_26B (INFIRM)</v>
      </c>
      <c r="G3863" s="0" t="str">
        <f aca="false">INDEX(Mapping!$C$2:$C$465,MATCH(E3863,Mapping!$A$2:$A$465,0))</f>
        <v>ADANI GREEN ENERGY (ALL SPVs)</v>
      </c>
      <c r="H3863" s="2" t="n">
        <v>4.95</v>
      </c>
      <c r="I3863" s="3" t="n">
        <v>0.12</v>
      </c>
    </row>
    <row r="3864" customFormat="false" ht="15" hidden="false" customHeight="false" outlineLevel="0" collapsed="false">
      <c r="A3864" s="0" t="s">
        <v>384</v>
      </c>
      <c r="B3864" s="0" t="n">
        <f aca="false">VALUE(LEFT(A3864,4))</f>
        <v>2024</v>
      </c>
      <c r="C3864" s="0" t="str">
        <f aca="false">"FY"&amp;IF(VALUE(MID(A3864,6,2))&gt;=4,VALUE(LEFT(A3864,4)),VALUE(LEFT(A3864,4))-1)&amp;"-"&amp;TEXT(MOD(IF(VALUE(MID(A3864,6,2))&gt;=4,VALUE(LEFT(A3864,4)),VALUE(LEFT(A3864,4))-1)+1,100),"00")</f>
        <v>FY2024-25</v>
      </c>
      <c r="D3864" s="0" t="s">
        <v>543</v>
      </c>
      <c r="E3864" s="0" t="s">
        <v>543</v>
      </c>
      <c r="F3864" s="0" t="str">
        <f aca="false">INDEX(Mapping!$B$2:$B$465,MATCH(E3864,Mapping!$A$2:$A$465,0))</f>
        <v>BRBCL NABINAGAR</v>
      </c>
      <c r="G3864" s="0" t="str">
        <f aca="false">INDEX(Mapping!$C$2:$C$465,MATCH(E3864,Mapping!$A$2:$A$465,0))</f>
        <v>NTPC GROUP</v>
      </c>
      <c r="H3864" s="2" t="n">
        <v>4.3</v>
      </c>
      <c r="I3864" s="3" t="n">
        <v>0.1</v>
      </c>
    </row>
    <row r="3865" customFormat="false" ht="15" hidden="false" customHeight="false" outlineLevel="0" collapsed="false">
      <c r="A3865" s="0" t="s">
        <v>384</v>
      </c>
      <c r="B3865" s="0" t="n">
        <f aca="false">VALUE(LEFT(A3865,4))</f>
        <v>2024</v>
      </c>
      <c r="C3865" s="0" t="str">
        <f aca="false">"FY"&amp;IF(VALUE(MID(A3865,6,2))&gt;=4,VALUE(LEFT(A3865,4)),VALUE(LEFT(A3865,4))-1)&amp;"-"&amp;TEXT(MOD(IF(VALUE(MID(A3865,6,2))&gt;=4,VALUE(LEFT(A3865,4)),VALUE(LEFT(A3865,4))-1)+1,100),"00")</f>
        <v>FY2024-25</v>
      </c>
      <c r="D3865" s="0" t="s">
        <v>211</v>
      </c>
      <c r="E3865" s="0" t="s">
        <v>211</v>
      </c>
      <c r="F3865" s="0" t="str">
        <f aca="false">INDEX(Mapping!$B$2:$B$465,MATCH(E3865,Mapping!$A$2:$A$465,0))</f>
        <v>SINGOLI BHATWARI HEP</v>
      </c>
      <c r="G3865" s="0" t="str">
        <f aca="false">INDEX(Mapping!$C$2:$C$465,MATCH(E3865,Mapping!$A$2:$A$465,0))</f>
        <v>SINGOLI BHATWARI HEP</v>
      </c>
      <c r="H3865" s="2" t="n">
        <v>4.26</v>
      </c>
      <c r="I3865" s="3" t="n">
        <v>0.1</v>
      </c>
    </row>
    <row r="3866" customFormat="false" ht="15" hidden="false" customHeight="false" outlineLevel="0" collapsed="false">
      <c r="A3866" s="0" t="s">
        <v>384</v>
      </c>
      <c r="B3866" s="0" t="n">
        <f aca="false">VALUE(LEFT(A3866,4))</f>
        <v>2024</v>
      </c>
      <c r="C3866" s="0" t="str">
        <f aca="false">"FY"&amp;IF(VALUE(MID(A3866,6,2))&gt;=4,VALUE(LEFT(A3866,4)),VALUE(LEFT(A3866,4))-1)&amp;"-"&amp;TEXT(MOD(IF(VALUE(MID(A3866,6,2))&gt;=4,VALUE(LEFT(A3866,4)),VALUE(LEFT(A3866,4))-1)+1,100),"00")</f>
        <v>FY2024-25</v>
      </c>
      <c r="D3866" s="0" t="s">
        <v>45</v>
      </c>
      <c r="E3866" s="0" t="s">
        <v>45</v>
      </c>
      <c r="F3866" s="0" t="str">
        <f aca="false">INDEX(Mapping!$B$2:$B$465,MATCH(E3866,Mapping!$A$2:$A$465,0))</f>
        <v>BIHAR</v>
      </c>
      <c r="G3866" s="0" t="str">
        <f aca="false">INDEX(Mapping!$C$2:$C$465,MATCH(E3866,Mapping!$A$2:$A$465,0))</f>
        <v>BIHAR</v>
      </c>
      <c r="H3866" s="2" t="n">
        <v>4.2</v>
      </c>
      <c r="I3866" s="3" t="n">
        <v>0.1</v>
      </c>
    </row>
    <row r="3867" customFormat="false" ht="15" hidden="false" customHeight="false" outlineLevel="0" collapsed="false">
      <c r="A3867" s="0" t="s">
        <v>384</v>
      </c>
      <c r="B3867" s="0" t="n">
        <f aca="false">VALUE(LEFT(A3867,4))</f>
        <v>2024</v>
      </c>
      <c r="C3867" s="0" t="str">
        <f aca="false">"FY"&amp;IF(VALUE(MID(A3867,6,2))&gt;=4,VALUE(LEFT(A3867,4)),VALUE(LEFT(A3867,4))-1)&amp;"-"&amp;TEXT(MOD(IF(VALUE(MID(A3867,6,2))&gt;=4,VALUE(LEFT(A3867,4)),VALUE(LEFT(A3867,4))-1)+1,100),"00")</f>
        <v>FY2024-25</v>
      </c>
      <c r="D3867" s="0" t="s">
        <v>649</v>
      </c>
      <c r="E3867" s="0" t="s">
        <v>368</v>
      </c>
      <c r="F3867" s="0" t="str">
        <f aca="false">INDEX(Mapping!$B$2:$B$465,MATCH(E3867,Mapping!$A$2:$A$465,0))</f>
        <v>OSTRO HIRIYUR</v>
      </c>
      <c r="G3867" s="0" t="str">
        <f aca="false">INDEX(Mapping!$C$2:$C$465,MATCH(E3867,Mapping!$A$2:$A$465,0))</f>
        <v>OSTRO HIRIYUR</v>
      </c>
      <c r="H3867" s="2" t="n">
        <v>3.98</v>
      </c>
      <c r="I3867" s="3" t="n">
        <v>0.1</v>
      </c>
    </row>
    <row r="3868" customFormat="false" ht="15" hidden="false" customHeight="false" outlineLevel="0" collapsed="false">
      <c r="A3868" s="0" t="s">
        <v>384</v>
      </c>
      <c r="B3868" s="0" t="n">
        <f aca="false">VALUE(LEFT(A3868,4))</f>
        <v>2024</v>
      </c>
      <c r="C3868" s="0" t="str">
        <f aca="false">"FY"&amp;IF(VALUE(MID(A3868,6,2))&gt;=4,VALUE(LEFT(A3868,4)),VALUE(LEFT(A3868,4))-1)&amp;"-"&amp;TEXT(MOD(IF(VALUE(MID(A3868,6,2))&gt;=4,VALUE(LEFT(A3868,4)),VALUE(LEFT(A3868,4))-1)+1,100),"00")</f>
        <v>FY2024-25</v>
      </c>
      <c r="D3868" s="0" t="s">
        <v>297</v>
      </c>
      <c r="E3868" s="0" t="s">
        <v>297</v>
      </c>
      <c r="F3868" s="0" t="str">
        <f aca="false">INDEX(Mapping!$B$2:$B$465,MATCH(E3868,Mapping!$A$2:$A$465,0))</f>
        <v>NPGC NABINAGAR</v>
      </c>
      <c r="G3868" s="0" t="str">
        <f aca="false">INDEX(Mapping!$C$2:$C$465,MATCH(E3868,Mapping!$A$2:$A$465,0))</f>
        <v>NTPC GROUP</v>
      </c>
      <c r="H3868" s="2" t="n">
        <v>3.62</v>
      </c>
      <c r="I3868" s="3" t="n">
        <v>0.09</v>
      </c>
    </row>
    <row r="3869" customFormat="false" ht="15" hidden="false" customHeight="false" outlineLevel="0" collapsed="false">
      <c r="A3869" s="0" t="s">
        <v>384</v>
      </c>
      <c r="B3869" s="0" t="n">
        <f aca="false">VALUE(LEFT(A3869,4))</f>
        <v>2024</v>
      </c>
      <c r="C3869" s="0" t="str">
        <f aca="false">"FY"&amp;IF(VALUE(MID(A3869,6,2))&gt;=4,VALUE(LEFT(A3869,4)),VALUE(LEFT(A3869,4))-1)&amp;"-"&amp;TEXT(MOD(IF(VALUE(MID(A3869,6,2))&gt;=4,VALUE(LEFT(A3869,4)),VALUE(LEFT(A3869,4))-1)+1,100),"00")</f>
        <v>FY2024-25</v>
      </c>
      <c r="D3869" s="0" t="s">
        <v>143</v>
      </c>
      <c r="E3869" s="0" t="s">
        <v>143</v>
      </c>
      <c r="F3869" s="0" t="str">
        <f aca="false">INDEX(Mapping!$B$2:$B$465,MATCH(E3869,Mapping!$A$2:$A$465,0))</f>
        <v>MARUTI CLEAN COAL &amp; POWER</v>
      </c>
      <c r="G3869" s="0" t="str">
        <f aca="false">INDEX(Mapping!$C$2:$C$465,MATCH(E3869,Mapping!$A$2:$A$465,0))</f>
        <v>MARUTI CLEAN COAL &amp; POWER</v>
      </c>
      <c r="H3869" s="2" t="n">
        <v>3.57</v>
      </c>
      <c r="I3869" s="3" t="n">
        <v>0.09</v>
      </c>
    </row>
    <row r="3870" customFormat="false" ht="15" hidden="false" customHeight="false" outlineLevel="0" collapsed="false">
      <c r="A3870" s="0" t="s">
        <v>384</v>
      </c>
      <c r="B3870" s="0" t="n">
        <f aca="false">VALUE(LEFT(A3870,4))</f>
        <v>2024</v>
      </c>
      <c r="C3870" s="0" t="str">
        <f aca="false">"FY"&amp;IF(VALUE(MID(A3870,6,2))&gt;=4,VALUE(LEFT(A3870,4)),VALUE(LEFT(A3870,4))-1)&amp;"-"&amp;TEXT(MOD(IF(VALUE(MID(A3870,6,2))&gt;=4,VALUE(LEFT(A3870,4)),VALUE(LEFT(A3870,4))-1)+1,100),"00")</f>
        <v>FY2024-25</v>
      </c>
      <c r="D3870" s="0" t="s">
        <v>469</v>
      </c>
      <c r="E3870" s="0" t="s">
        <v>469</v>
      </c>
      <c r="F3870" s="0" t="str">
        <f aca="false">INDEX(Mapping!$B$2:$B$465,MATCH(E3870,Mapping!$A$2:$A$465,0))</f>
        <v>ADANIRE_55 (INFIRM)</v>
      </c>
      <c r="G3870" s="0" t="str">
        <f aca="false">INDEX(Mapping!$C$2:$C$465,MATCH(E3870,Mapping!$A$2:$A$465,0))</f>
        <v>ADANIRE_55 (INFIRM)</v>
      </c>
      <c r="H3870" s="2" t="n">
        <v>3.28</v>
      </c>
      <c r="I3870" s="3" t="n">
        <v>0.08</v>
      </c>
    </row>
    <row r="3871" customFormat="false" ht="15" hidden="false" customHeight="false" outlineLevel="0" collapsed="false">
      <c r="A3871" s="0" t="s">
        <v>384</v>
      </c>
      <c r="B3871" s="0" t="n">
        <f aca="false">VALUE(LEFT(A3871,4))</f>
        <v>2024</v>
      </c>
      <c r="C3871" s="0" t="str">
        <f aca="false">"FY"&amp;IF(VALUE(MID(A3871,6,2))&gt;=4,VALUE(LEFT(A3871,4)),VALUE(LEFT(A3871,4))-1)&amp;"-"&amp;TEXT(MOD(IF(VALUE(MID(A3871,6,2))&gt;=4,VALUE(LEFT(A3871,4)),VALUE(LEFT(A3871,4))-1)+1,100),"00")</f>
        <v>FY2024-25</v>
      </c>
      <c r="D3871" s="0" t="s">
        <v>176</v>
      </c>
      <c r="E3871" s="0" t="s">
        <v>176</v>
      </c>
      <c r="F3871" s="0" t="str">
        <f aca="false">INDEX(Mapping!$B$2:$B$465,MATCH(E3871,Mapping!$A$2:$A$465,0))</f>
        <v>SIKKIM</v>
      </c>
      <c r="G3871" s="0" t="str">
        <f aca="false">INDEX(Mapping!$C$2:$C$465,MATCH(E3871,Mapping!$A$2:$A$465,0))</f>
        <v>SIKKIM</v>
      </c>
      <c r="H3871" s="2" t="n">
        <v>3.27</v>
      </c>
      <c r="I3871" s="3" t="n">
        <v>0.08</v>
      </c>
    </row>
    <row r="3872" customFormat="false" ht="15" hidden="false" customHeight="false" outlineLevel="0" collapsed="false">
      <c r="A3872" s="0" t="s">
        <v>384</v>
      </c>
      <c r="B3872" s="0" t="n">
        <f aca="false">VALUE(LEFT(A3872,4))</f>
        <v>2024</v>
      </c>
      <c r="C3872" s="0" t="str">
        <f aca="false">"FY"&amp;IF(VALUE(MID(A3872,6,2))&gt;=4,VALUE(LEFT(A3872,4)),VALUE(LEFT(A3872,4))-1)&amp;"-"&amp;TEXT(MOD(IF(VALUE(MID(A3872,6,2))&gt;=4,VALUE(LEFT(A3872,4)),VALUE(LEFT(A3872,4))-1)+1,100),"00")</f>
        <v>FY2024-25</v>
      </c>
      <c r="D3872" s="0" t="s">
        <v>54</v>
      </c>
      <c r="E3872" s="0" t="s">
        <v>54</v>
      </c>
      <c r="F3872" s="0" t="str">
        <f aca="false">INDEX(Mapping!$B$2:$B$465,MATCH(E3872,Mapping!$A$2:$A$465,0))</f>
        <v>JAMMU &amp; KASHMIR</v>
      </c>
      <c r="G3872" s="0" t="str">
        <f aca="false">INDEX(Mapping!$C$2:$C$465,MATCH(E3872,Mapping!$A$2:$A$465,0))</f>
        <v>JAMMU &amp; KASHMIR</v>
      </c>
      <c r="H3872" s="2" t="n">
        <v>3.02</v>
      </c>
      <c r="I3872" s="3" t="n">
        <v>0.07</v>
      </c>
    </row>
    <row r="3873" customFormat="false" ht="15" hidden="false" customHeight="false" outlineLevel="0" collapsed="false">
      <c r="A3873" s="0" t="s">
        <v>384</v>
      </c>
      <c r="B3873" s="0" t="n">
        <f aca="false">VALUE(LEFT(A3873,4))</f>
        <v>2024</v>
      </c>
      <c r="C3873" s="0" t="str">
        <f aca="false">"FY"&amp;IF(VALUE(MID(A3873,6,2))&gt;=4,VALUE(LEFT(A3873,4)),VALUE(LEFT(A3873,4))-1)&amp;"-"&amp;TEXT(MOD(IF(VALUE(MID(A3873,6,2))&gt;=4,VALUE(LEFT(A3873,4)),VALUE(LEFT(A3873,4))-1)+1,100),"00")</f>
        <v>FY2024-25</v>
      </c>
      <c r="D3873" s="0" t="s">
        <v>309</v>
      </c>
      <c r="E3873" s="0" t="s">
        <v>309</v>
      </c>
      <c r="F3873" s="0" t="str">
        <f aca="false">INDEX(Mapping!$B$2:$B$465,MATCH(E3873,Mapping!$A$2:$A$465,0))</f>
        <v>SIMHAPURI ENERGY</v>
      </c>
      <c r="G3873" s="0" t="str">
        <f aca="false">INDEX(Mapping!$C$2:$C$465,MATCH(E3873,Mapping!$A$2:$A$465,0))</f>
        <v>SIMHAPURI ENERGY</v>
      </c>
      <c r="H3873" s="2" t="n">
        <v>2.65</v>
      </c>
      <c r="I3873" s="3" t="n">
        <v>0.06</v>
      </c>
    </row>
    <row r="3874" customFormat="false" ht="15" hidden="false" customHeight="false" outlineLevel="0" collapsed="false">
      <c r="A3874" s="0" t="s">
        <v>384</v>
      </c>
      <c r="B3874" s="0" t="n">
        <f aca="false">VALUE(LEFT(A3874,4))</f>
        <v>2024</v>
      </c>
      <c r="C3874" s="0" t="str">
        <f aca="false">"FY"&amp;IF(VALUE(MID(A3874,6,2))&gt;=4,VALUE(LEFT(A3874,4)),VALUE(LEFT(A3874,4))-1)&amp;"-"&amp;TEXT(MOD(IF(VALUE(MID(A3874,6,2))&gt;=4,VALUE(LEFT(A3874,4)),VALUE(LEFT(A3874,4))-1)+1,100),"00")</f>
        <v>FY2024-25</v>
      </c>
      <c r="D3874" s="0" t="s">
        <v>71</v>
      </c>
      <c r="E3874" s="0" t="s">
        <v>71</v>
      </c>
      <c r="F3874" s="0" t="str">
        <f aca="false">INDEX(Mapping!$B$2:$B$465,MATCH(E3874,Mapping!$A$2:$A$465,0))</f>
        <v>KERALA</v>
      </c>
      <c r="G3874" s="0" t="str">
        <f aca="false">INDEX(Mapping!$C$2:$C$465,MATCH(E3874,Mapping!$A$2:$A$465,0))</f>
        <v>KERALA</v>
      </c>
      <c r="H3874" s="2" t="n">
        <v>2.62</v>
      </c>
      <c r="I3874" s="3" t="n">
        <v>0.06</v>
      </c>
    </row>
    <row r="3875" customFormat="false" ht="15" hidden="false" customHeight="false" outlineLevel="0" collapsed="false">
      <c r="A3875" s="0" t="s">
        <v>384</v>
      </c>
      <c r="B3875" s="0" t="n">
        <f aca="false">VALUE(LEFT(A3875,4))</f>
        <v>2024</v>
      </c>
      <c r="C3875" s="0" t="str">
        <f aca="false">"FY"&amp;IF(VALUE(MID(A3875,6,2))&gt;=4,VALUE(LEFT(A3875,4)),VALUE(LEFT(A3875,4))-1)&amp;"-"&amp;TEXT(MOD(IF(VALUE(MID(A3875,6,2))&gt;=4,VALUE(LEFT(A3875,4)),VALUE(LEFT(A3875,4))-1)+1,100),"00")</f>
        <v>FY2024-25</v>
      </c>
      <c r="D3875" s="0" t="s">
        <v>459</v>
      </c>
      <c r="E3875" s="0" t="s">
        <v>459</v>
      </c>
      <c r="F3875" s="0" t="str">
        <f aca="false">INDEX(Mapping!$B$2:$B$465,MATCH(E3875,Mapping!$A$2:$A$465,0))</f>
        <v>IGSTPS</v>
      </c>
      <c r="G3875" s="0" t="str">
        <f aca="false">INDEX(Mapping!$C$2:$C$465,MATCH(E3875,Mapping!$A$2:$A$465,0))</f>
        <v>NTPC GROUP</v>
      </c>
      <c r="H3875" s="2" t="n">
        <v>2.62</v>
      </c>
      <c r="I3875" s="3" t="n">
        <v>0.06</v>
      </c>
    </row>
    <row r="3876" customFormat="false" ht="15" hidden="false" customHeight="false" outlineLevel="0" collapsed="false">
      <c r="A3876" s="0" t="s">
        <v>384</v>
      </c>
      <c r="B3876" s="0" t="n">
        <f aca="false">VALUE(LEFT(A3876,4))</f>
        <v>2024</v>
      </c>
      <c r="C3876" s="0" t="str">
        <f aca="false">"FY"&amp;IF(VALUE(MID(A3876,6,2))&gt;=4,VALUE(LEFT(A3876,4)),VALUE(LEFT(A3876,4))-1)&amp;"-"&amp;TEXT(MOD(IF(VALUE(MID(A3876,6,2))&gt;=4,VALUE(LEFT(A3876,4)),VALUE(LEFT(A3876,4))-1)+1,100),"00")</f>
        <v>FY2024-25</v>
      </c>
      <c r="D3876" s="0" t="s">
        <v>507</v>
      </c>
      <c r="E3876" s="0" t="s">
        <v>507</v>
      </c>
      <c r="F3876" s="0" t="str">
        <f aca="false">INDEX(Mapping!$B$2:$B$465,MATCH(E3876,Mapping!$A$2:$A$465,0))</f>
        <v>TESPL</v>
      </c>
      <c r="G3876" s="0" t="str">
        <f aca="false">INDEX(Mapping!$C$2:$C$465,MATCH(E3876,Mapping!$A$2:$A$465,0))</f>
        <v>TESPL</v>
      </c>
      <c r="H3876" s="2" t="n">
        <v>2.39</v>
      </c>
      <c r="I3876" s="3" t="n">
        <v>0.06</v>
      </c>
    </row>
    <row r="3877" customFormat="false" ht="15" hidden="false" customHeight="false" outlineLevel="0" collapsed="false">
      <c r="A3877" s="0" t="s">
        <v>384</v>
      </c>
      <c r="B3877" s="0" t="n">
        <f aca="false">VALUE(LEFT(A3877,4))</f>
        <v>2024</v>
      </c>
      <c r="C3877" s="0" t="str">
        <f aca="false">"FY"&amp;IF(VALUE(MID(A3877,6,2))&gt;=4,VALUE(LEFT(A3877,4)),VALUE(LEFT(A3877,4))-1)&amp;"-"&amp;TEXT(MOD(IF(VALUE(MID(A3877,6,2))&gt;=4,VALUE(LEFT(A3877,4)),VALUE(LEFT(A3877,4))-1)+1,100),"00")</f>
        <v>FY2024-25</v>
      </c>
      <c r="D3877" s="0" t="s">
        <v>121</v>
      </c>
      <c r="E3877" s="0" t="s">
        <v>121</v>
      </c>
      <c r="F3877" s="0" t="str">
        <f aca="false">INDEX(Mapping!$B$2:$B$465,MATCH(E3877,Mapping!$A$2:$A$465,0))</f>
        <v>MEGHALAYA</v>
      </c>
      <c r="G3877" s="0" t="str">
        <f aca="false">INDEX(Mapping!$C$2:$C$465,MATCH(E3877,Mapping!$A$2:$A$465,0))</f>
        <v>MEGHALAYA</v>
      </c>
      <c r="H3877" s="2" t="n">
        <v>2.3</v>
      </c>
      <c r="I3877" s="3" t="n">
        <v>0.06</v>
      </c>
    </row>
    <row r="3878" customFormat="false" ht="15" hidden="false" customHeight="false" outlineLevel="0" collapsed="false">
      <c r="A3878" s="0" t="s">
        <v>384</v>
      </c>
      <c r="B3878" s="0" t="n">
        <f aca="false">VALUE(LEFT(A3878,4))</f>
        <v>2024</v>
      </c>
      <c r="C3878" s="0" t="str">
        <f aca="false">"FY"&amp;IF(VALUE(MID(A3878,6,2))&gt;=4,VALUE(LEFT(A3878,4)),VALUE(LEFT(A3878,4))-1)&amp;"-"&amp;TEXT(MOD(IF(VALUE(MID(A3878,6,2))&gt;=4,VALUE(LEFT(A3878,4)),VALUE(LEFT(A3878,4))-1)+1,100),"00")</f>
        <v>FY2024-25</v>
      </c>
      <c r="D3878" s="0" t="s">
        <v>265</v>
      </c>
      <c r="E3878" s="0" t="s">
        <v>265</v>
      </c>
      <c r="F3878" s="0" t="str">
        <f aca="false">INDEX(Mapping!$B$2:$B$465,MATCH(E3878,Mapping!$A$2:$A$465,0))</f>
        <v>NTPC STATIONS</v>
      </c>
      <c r="G3878" s="0" t="str">
        <f aca="false">INDEX(Mapping!$C$2:$C$465,MATCH(E3878,Mapping!$A$2:$A$465,0))</f>
        <v>NTPC GROUP</v>
      </c>
      <c r="H3878" s="2" t="n">
        <v>2.23</v>
      </c>
      <c r="I3878" s="3" t="n">
        <v>0.05</v>
      </c>
    </row>
    <row r="3879" customFormat="false" ht="15" hidden="false" customHeight="false" outlineLevel="0" collapsed="false">
      <c r="A3879" s="0" t="s">
        <v>384</v>
      </c>
      <c r="B3879" s="0" t="n">
        <f aca="false">VALUE(LEFT(A3879,4))</f>
        <v>2024</v>
      </c>
      <c r="C3879" s="0" t="str">
        <f aca="false">"FY"&amp;IF(VALUE(MID(A3879,6,2))&gt;=4,VALUE(LEFT(A3879,4)),VALUE(LEFT(A3879,4))-1)&amp;"-"&amp;TEXT(MOD(IF(VALUE(MID(A3879,6,2))&gt;=4,VALUE(LEFT(A3879,4)),VALUE(LEFT(A3879,4))-1)+1,100),"00")</f>
        <v>FY2024-25</v>
      </c>
      <c r="D3879" s="0" t="s">
        <v>193</v>
      </c>
      <c r="E3879" s="0" t="s">
        <v>193</v>
      </c>
      <c r="F3879" s="0" t="str">
        <f aca="false">INDEX(Mapping!$B$2:$B$465,MATCH(E3879,Mapping!$A$2:$A$465,0))</f>
        <v>MIZORAM</v>
      </c>
      <c r="G3879" s="0" t="str">
        <f aca="false">INDEX(Mapping!$C$2:$C$465,MATCH(E3879,Mapping!$A$2:$A$465,0))</f>
        <v>MIZORAM</v>
      </c>
      <c r="H3879" s="2" t="n">
        <v>1.94</v>
      </c>
      <c r="I3879" s="3" t="n">
        <v>0.05</v>
      </c>
    </row>
    <row r="3880" customFormat="false" ht="15" hidden="false" customHeight="false" outlineLevel="0" collapsed="false">
      <c r="A3880" s="0" t="s">
        <v>384</v>
      </c>
      <c r="B3880" s="0" t="n">
        <f aca="false">VALUE(LEFT(A3880,4))</f>
        <v>2024</v>
      </c>
      <c r="C3880" s="0" t="str">
        <f aca="false">"FY"&amp;IF(VALUE(MID(A3880,6,2))&gt;=4,VALUE(LEFT(A3880,4)),VALUE(LEFT(A3880,4))-1)&amp;"-"&amp;TEXT(MOD(IF(VALUE(MID(A3880,6,2))&gt;=4,VALUE(LEFT(A3880,4)),VALUE(LEFT(A3880,4))-1)+1,100),"00")</f>
        <v>FY2024-25</v>
      </c>
      <c r="D3880" s="0" t="s">
        <v>184</v>
      </c>
      <c r="E3880" s="0" t="s">
        <v>184</v>
      </c>
      <c r="F3880" s="0" t="str">
        <f aca="false">INDEX(Mapping!$B$2:$B$465,MATCH(E3880,Mapping!$A$2:$A$465,0))</f>
        <v>GMR KAMALANGA</v>
      </c>
      <c r="G3880" s="0" t="str">
        <f aca="false">INDEX(Mapping!$C$2:$C$465,MATCH(E3880,Mapping!$A$2:$A$465,0))</f>
        <v>GMR ENERGY</v>
      </c>
      <c r="H3880" s="2" t="n">
        <v>1.84</v>
      </c>
      <c r="I3880" s="3" t="n">
        <v>0.04</v>
      </c>
    </row>
    <row r="3881" customFormat="false" ht="15" hidden="false" customHeight="false" outlineLevel="0" collapsed="false">
      <c r="A3881" s="0" t="s">
        <v>384</v>
      </c>
      <c r="B3881" s="0" t="n">
        <f aca="false">VALUE(LEFT(A3881,4))</f>
        <v>2024</v>
      </c>
      <c r="C3881" s="0" t="str">
        <f aca="false">"FY"&amp;IF(VALUE(MID(A3881,6,2))&gt;=4,VALUE(LEFT(A3881,4)),VALUE(LEFT(A3881,4))-1)&amp;"-"&amp;TEXT(MOD(IF(VALUE(MID(A3881,6,2))&gt;=4,VALUE(LEFT(A3881,4)),VALUE(LEFT(A3881,4))-1)+1,100),"00")</f>
        <v>FY2024-25</v>
      </c>
      <c r="D3881" s="0" t="s">
        <v>253</v>
      </c>
      <c r="E3881" s="0" t="s">
        <v>253</v>
      </c>
      <c r="F3881" s="0" t="str">
        <f aca="false">INDEX(Mapping!$B$2:$B$465,MATCH(E3881,Mapping!$A$2:$A$465,0))</f>
        <v>NAGALAND</v>
      </c>
      <c r="G3881" s="0" t="str">
        <f aca="false">INDEX(Mapping!$C$2:$C$465,MATCH(E3881,Mapping!$A$2:$A$465,0))</f>
        <v>NAGALAND</v>
      </c>
      <c r="H3881" s="2" t="n">
        <v>1.72</v>
      </c>
      <c r="I3881" s="3" t="n">
        <v>0.04</v>
      </c>
    </row>
    <row r="3882" customFormat="false" ht="15" hidden="false" customHeight="false" outlineLevel="0" collapsed="false">
      <c r="A3882" s="0" t="s">
        <v>384</v>
      </c>
      <c r="B3882" s="0" t="n">
        <f aca="false">VALUE(LEFT(A3882,4))</f>
        <v>2024</v>
      </c>
      <c r="C3882" s="0" t="str">
        <f aca="false">"FY"&amp;IF(VALUE(MID(A3882,6,2))&gt;=4,VALUE(LEFT(A3882,4)),VALUE(LEFT(A3882,4))-1)&amp;"-"&amp;TEXT(MOD(IF(VALUE(MID(A3882,6,2))&gt;=4,VALUE(LEFT(A3882,4)),VALUE(LEFT(A3882,4))-1)+1,100),"00")</f>
        <v>FY2024-25</v>
      </c>
      <c r="D3882" s="0" t="s">
        <v>217</v>
      </c>
      <c r="E3882" s="0" t="s">
        <v>217</v>
      </c>
      <c r="F3882" s="0" t="str">
        <f aca="false">INDEX(Mapping!$B$2:$B$465,MATCH(E3882,Mapping!$A$2:$A$465,0))</f>
        <v>SHREE CEMENT</v>
      </c>
      <c r="G3882" s="0" t="str">
        <f aca="false">INDEX(Mapping!$C$2:$C$465,MATCH(E3882,Mapping!$A$2:$A$465,0))</f>
        <v>SHREE CEMENT</v>
      </c>
      <c r="H3882" s="2" t="n">
        <v>1.64</v>
      </c>
      <c r="I3882" s="3" t="n">
        <v>0.04</v>
      </c>
    </row>
    <row r="3883" customFormat="false" ht="15" hidden="false" customHeight="false" outlineLevel="0" collapsed="false">
      <c r="A3883" s="0" t="s">
        <v>384</v>
      </c>
      <c r="B3883" s="0" t="n">
        <f aca="false">VALUE(LEFT(A3883,4))</f>
        <v>2024</v>
      </c>
      <c r="C3883" s="0" t="str">
        <f aca="false">"FY"&amp;IF(VALUE(MID(A3883,6,2))&gt;=4,VALUE(LEFT(A3883,4)),VALUE(LEFT(A3883,4))-1)&amp;"-"&amp;TEXT(MOD(IF(VALUE(MID(A3883,6,2))&gt;=4,VALUE(LEFT(A3883,4)),VALUE(LEFT(A3883,4))-1)+1,100),"00")</f>
        <v>FY2024-25</v>
      </c>
      <c r="D3883" s="0" t="s">
        <v>421</v>
      </c>
      <c r="E3883" s="0" t="s">
        <v>421</v>
      </c>
      <c r="F3883" s="0" t="str">
        <f aca="false">INDEX(Mapping!$B$2:$B$465,MATCH(E3883,Mapping!$A$2:$A$465,0))</f>
        <v>KBUNL</v>
      </c>
      <c r="G3883" s="0" t="str">
        <f aca="false">INDEX(Mapping!$C$2:$C$465,MATCH(E3883,Mapping!$A$2:$A$465,0))</f>
        <v>KBUNL</v>
      </c>
      <c r="H3883" s="2" t="n">
        <v>1.56</v>
      </c>
      <c r="I3883" s="3" t="n">
        <v>0.04</v>
      </c>
    </row>
    <row r="3884" customFormat="false" ht="15" hidden="false" customHeight="false" outlineLevel="0" collapsed="false">
      <c r="A3884" s="0" t="s">
        <v>384</v>
      </c>
      <c r="B3884" s="0" t="n">
        <f aca="false">VALUE(LEFT(A3884,4))</f>
        <v>2024</v>
      </c>
      <c r="C3884" s="0" t="str">
        <f aca="false">"FY"&amp;IF(VALUE(MID(A3884,6,2))&gt;=4,VALUE(LEFT(A3884,4)),VALUE(LEFT(A3884,4))-1)&amp;"-"&amp;TEXT(MOD(IF(VALUE(MID(A3884,6,2))&gt;=4,VALUE(LEFT(A3884,4)),VALUE(LEFT(A3884,4))-1)+1,100),"00")</f>
        <v>FY2024-25</v>
      </c>
      <c r="D3884" s="0" t="s">
        <v>519</v>
      </c>
      <c r="E3884" s="0" t="s">
        <v>519</v>
      </c>
      <c r="F3884" s="0" t="str">
        <f aca="false">INDEX(Mapping!$B$2:$B$465,MATCH(E3884,Mapping!$A$2:$A$465,0))</f>
        <v>AMPLUS_AGES</v>
      </c>
      <c r="G3884" s="0" t="str">
        <f aca="false">INDEX(Mapping!$C$2:$C$465,MATCH(E3884,Mapping!$A$2:$A$465,0))</f>
        <v>AMPLUS_AGES</v>
      </c>
      <c r="H3884" s="2" t="n">
        <v>1.19</v>
      </c>
      <c r="I3884" s="3" t="n">
        <v>0.03</v>
      </c>
    </row>
    <row r="3885" customFormat="false" ht="15" hidden="false" customHeight="false" outlineLevel="0" collapsed="false">
      <c r="A3885" s="0" t="s">
        <v>384</v>
      </c>
      <c r="B3885" s="0" t="n">
        <f aca="false">VALUE(LEFT(A3885,4))</f>
        <v>2024</v>
      </c>
      <c r="C3885" s="0" t="str">
        <f aca="false">"FY"&amp;IF(VALUE(MID(A3885,6,2))&gt;=4,VALUE(LEFT(A3885,4)),VALUE(LEFT(A3885,4))-1)&amp;"-"&amp;TEXT(MOD(IF(VALUE(MID(A3885,6,2))&gt;=4,VALUE(LEFT(A3885,4)),VALUE(LEFT(A3885,4))-1)+1,100),"00")</f>
        <v>FY2024-25</v>
      </c>
      <c r="D3885" s="0" t="s">
        <v>327</v>
      </c>
      <c r="E3885" s="0" t="s">
        <v>327</v>
      </c>
      <c r="F3885" s="0" t="str">
        <f aca="false">INDEX(Mapping!$B$2:$B$465,MATCH(E3885,Mapping!$A$2:$A$465,0))</f>
        <v>LANCO BUDHIL</v>
      </c>
      <c r="G3885" s="0" t="str">
        <f aca="false">INDEX(Mapping!$C$2:$C$465,MATCH(E3885,Mapping!$A$2:$A$465,0))</f>
        <v>GREENKO GROUP</v>
      </c>
      <c r="H3885" s="2" t="n">
        <v>1.17</v>
      </c>
      <c r="I3885" s="3" t="n">
        <v>0.03</v>
      </c>
    </row>
    <row r="3886" customFormat="false" ht="15" hidden="false" customHeight="false" outlineLevel="0" collapsed="false">
      <c r="A3886" s="0" t="s">
        <v>384</v>
      </c>
      <c r="B3886" s="0" t="n">
        <f aca="false">VALUE(LEFT(A3886,4))</f>
        <v>2024</v>
      </c>
      <c r="C3886" s="0" t="str">
        <f aca="false">"FY"&amp;IF(VALUE(MID(A3886,6,2))&gt;=4,VALUE(LEFT(A3886,4)),VALUE(LEFT(A3886,4))-1)&amp;"-"&amp;TEXT(MOD(IF(VALUE(MID(A3886,6,2))&gt;=4,VALUE(LEFT(A3886,4)),VALUE(LEFT(A3886,4))-1)+1,100),"00")</f>
        <v>FY2024-25</v>
      </c>
      <c r="D3886" s="0" t="s">
        <v>56</v>
      </c>
      <c r="E3886" s="0" t="s">
        <v>56</v>
      </c>
      <c r="F3886" s="0" t="str">
        <f aca="false">INDEX(Mapping!$B$2:$B$465,MATCH(E3886,Mapping!$A$2:$A$465,0))</f>
        <v>UTTARAKHAND</v>
      </c>
      <c r="G3886" s="0" t="str">
        <f aca="false">INDEX(Mapping!$C$2:$C$465,MATCH(E3886,Mapping!$A$2:$A$465,0))</f>
        <v>UTTARAKHAND</v>
      </c>
      <c r="H3886" s="2" t="n">
        <v>1.09</v>
      </c>
      <c r="I3886" s="3" t="n">
        <v>0.03</v>
      </c>
    </row>
    <row r="3887" customFormat="false" ht="15" hidden="false" customHeight="false" outlineLevel="0" collapsed="false">
      <c r="A3887" s="0" t="s">
        <v>384</v>
      </c>
      <c r="B3887" s="0" t="n">
        <f aca="false">VALUE(LEFT(A3887,4))</f>
        <v>2024</v>
      </c>
      <c r="C3887" s="0" t="str">
        <f aca="false">"FY"&amp;IF(VALUE(MID(A3887,6,2))&gt;=4,VALUE(LEFT(A3887,4)),VALUE(LEFT(A3887,4))-1)&amp;"-"&amp;TEXT(MOD(IF(VALUE(MID(A3887,6,2))&gt;=4,VALUE(LEFT(A3887,4)),VALUE(LEFT(A3887,4))-1)+1,100),"00")</f>
        <v>FY2024-25</v>
      </c>
      <c r="D3887" s="0" t="s">
        <v>349</v>
      </c>
      <c r="E3887" s="0" t="s">
        <v>349</v>
      </c>
      <c r="F3887" s="0" t="str">
        <f aca="false">INDEX(Mapping!$B$2:$B$465,MATCH(E3887,Mapping!$A$2:$A$465,0))</f>
        <v>RENEW_SOJAS</v>
      </c>
      <c r="G3887" s="0" t="str">
        <f aca="false">INDEX(Mapping!$C$2:$C$465,MATCH(E3887,Mapping!$A$2:$A$465,0))</f>
        <v>RENEW POWER (ALL SPVs)</v>
      </c>
      <c r="H3887" s="2" t="n">
        <v>1.08</v>
      </c>
      <c r="I3887" s="3" t="n">
        <v>0.03</v>
      </c>
    </row>
    <row r="3888" customFormat="false" ht="15" hidden="false" customHeight="false" outlineLevel="0" collapsed="false">
      <c r="A3888" s="0" t="s">
        <v>384</v>
      </c>
      <c r="B3888" s="0" t="n">
        <f aca="false">VALUE(LEFT(A3888,4))</f>
        <v>2024</v>
      </c>
      <c r="C3888" s="0" t="str">
        <f aca="false">"FY"&amp;IF(VALUE(MID(A3888,6,2))&gt;=4,VALUE(LEFT(A3888,4)),VALUE(LEFT(A3888,4))-1)&amp;"-"&amp;TEXT(MOD(IF(VALUE(MID(A3888,6,2))&gt;=4,VALUE(LEFT(A3888,4)),VALUE(LEFT(A3888,4))-1)+1,100),"00")</f>
        <v>FY2024-25</v>
      </c>
      <c r="D3888" s="0" t="s">
        <v>548</v>
      </c>
      <c r="E3888" s="0" t="s">
        <v>548</v>
      </c>
      <c r="F3888" s="0" t="str">
        <f aca="false">INDEX(Mapping!$B$2:$B$465,MATCH(E3888,Mapping!$A$2:$A$465,0))</f>
        <v>CONTINNUM PT</v>
      </c>
      <c r="G3888" s="0" t="str">
        <f aca="false">INDEX(Mapping!$C$2:$C$465,MATCH(E3888,Mapping!$A$2:$A$465,0))</f>
        <v>CONTINNUM PT</v>
      </c>
      <c r="H3888" s="2" t="n">
        <v>0.97</v>
      </c>
      <c r="I3888" s="3" t="n">
        <v>0.02</v>
      </c>
    </row>
    <row r="3889" customFormat="false" ht="15" hidden="false" customHeight="false" outlineLevel="0" collapsed="false">
      <c r="A3889" s="0" t="s">
        <v>384</v>
      </c>
      <c r="B3889" s="0" t="n">
        <f aca="false">VALUE(LEFT(A3889,4))</f>
        <v>2024</v>
      </c>
      <c r="C3889" s="0" t="str">
        <f aca="false">"FY"&amp;IF(VALUE(MID(A3889,6,2))&gt;=4,VALUE(LEFT(A3889,4)),VALUE(LEFT(A3889,4))-1)&amp;"-"&amp;TEXT(MOD(IF(VALUE(MID(A3889,6,2))&gt;=4,VALUE(LEFT(A3889,4)),VALUE(LEFT(A3889,4))-1)+1,100),"00")</f>
        <v>FY2024-25</v>
      </c>
      <c r="D3889" s="0" t="s">
        <v>545</v>
      </c>
      <c r="E3889" s="0" t="s">
        <v>545</v>
      </c>
      <c r="F3889" s="0" t="str">
        <f aca="false">INDEX(Mapping!$B$2:$B$465,MATCH(E3889,Mapping!$A$2:$A$465,0))</f>
        <v>MTPS</v>
      </c>
      <c r="G3889" s="0" t="str">
        <f aca="false">INDEX(Mapping!$C$2:$C$465,MATCH(E3889,Mapping!$A$2:$A$465,0))</f>
        <v>MTPS</v>
      </c>
      <c r="H3889" s="2" t="n">
        <v>0.78</v>
      </c>
      <c r="I3889" s="3" t="n">
        <v>0.02</v>
      </c>
    </row>
    <row r="3890" customFormat="false" ht="15" hidden="false" customHeight="false" outlineLevel="0" collapsed="false">
      <c r="A3890" s="0" t="s">
        <v>384</v>
      </c>
      <c r="B3890" s="0" t="n">
        <f aca="false">VALUE(LEFT(A3890,4))</f>
        <v>2024</v>
      </c>
      <c r="C3890" s="0" t="str">
        <f aca="false">"FY"&amp;IF(VALUE(MID(A3890,6,2))&gt;=4,VALUE(LEFT(A3890,4)),VALUE(LEFT(A3890,4))-1)&amp;"-"&amp;TEXT(MOD(IF(VALUE(MID(A3890,6,2))&gt;=4,VALUE(LEFT(A3890,4)),VALUE(LEFT(A3890,4))-1)+1,100),"00")</f>
        <v>FY2024-25</v>
      </c>
      <c r="D3890" s="0" t="s">
        <v>169</v>
      </c>
      <c r="E3890" s="0" t="s">
        <v>169</v>
      </c>
      <c r="F3890" s="0" t="str">
        <f aca="false">INDEX(Mapping!$B$2:$B$465,MATCH(E3890,Mapping!$A$2:$A$465,0))</f>
        <v>JHABUA POWER</v>
      </c>
      <c r="G3890" s="0" t="str">
        <f aca="false">INDEX(Mapping!$C$2:$C$465,MATCH(E3890,Mapping!$A$2:$A$465,0))</f>
        <v>JHABUA POWER</v>
      </c>
      <c r="H3890" s="2" t="n">
        <v>0.73</v>
      </c>
      <c r="I3890" s="3" t="n">
        <v>0.02</v>
      </c>
    </row>
    <row r="3891" customFormat="false" ht="15" hidden="false" customHeight="false" outlineLevel="0" collapsed="false">
      <c r="A3891" s="0" t="s">
        <v>384</v>
      </c>
      <c r="B3891" s="0" t="n">
        <f aca="false">VALUE(LEFT(A3891,4))</f>
        <v>2024</v>
      </c>
      <c r="C3891" s="0" t="str">
        <f aca="false">"FY"&amp;IF(VALUE(MID(A3891,6,2))&gt;=4,VALUE(LEFT(A3891,4)),VALUE(LEFT(A3891,4))-1)&amp;"-"&amp;TEXT(MOD(IF(VALUE(MID(A3891,6,2))&gt;=4,VALUE(LEFT(A3891,4)),VALUE(LEFT(A3891,4))-1)+1,100),"00")</f>
        <v>FY2024-25</v>
      </c>
      <c r="D3891" s="0" t="s">
        <v>577</v>
      </c>
      <c r="E3891" s="0" t="s">
        <v>577</v>
      </c>
      <c r="F3891" s="0" t="str">
        <f aca="false">INDEX(Mapping!$B$2:$B$465,MATCH(E3891,Mapping!$A$2:$A$465,0))</f>
        <v>TPSL</v>
      </c>
      <c r="G3891" s="0" t="str">
        <f aca="false">INDEX(Mapping!$C$2:$C$465,MATCH(E3891,Mapping!$A$2:$A$465,0))</f>
        <v>TPSL</v>
      </c>
      <c r="H3891" s="2" t="n">
        <v>0.52</v>
      </c>
      <c r="I3891" s="3" t="n">
        <v>0.01</v>
      </c>
    </row>
    <row r="3892" customFormat="false" ht="15" hidden="false" customHeight="false" outlineLevel="0" collapsed="false">
      <c r="A3892" s="0" t="s">
        <v>384</v>
      </c>
      <c r="B3892" s="0" t="n">
        <f aca="false">VALUE(LEFT(A3892,4))</f>
        <v>2024</v>
      </c>
      <c r="C3892" s="0" t="str">
        <f aca="false">"FY"&amp;IF(VALUE(MID(A3892,6,2))&gt;=4,VALUE(LEFT(A3892,4)),VALUE(LEFT(A3892,4))-1)&amp;"-"&amp;TEXT(MOD(IF(VALUE(MID(A3892,6,2))&gt;=4,VALUE(LEFT(A3892,4)),VALUE(LEFT(A3892,4))-1)+1,100),"00")</f>
        <v>FY2024-25</v>
      </c>
      <c r="D3892" s="0" t="s">
        <v>575</v>
      </c>
      <c r="E3892" s="0" t="s">
        <v>575</v>
      </c>
      <c r="F3892" s="0" t="str">
        <f aca="false">INDEX(Mapping!$B$2:$B$465,MATCH(E3892,Mapping!$A$2:$A$465,0))</f>
        <v>NETCL VALLUR</v>
      </c>
      <c r="G3892" s="0" t="str">
        <f aca="false">INDEX(Mapping!$C$2:$C$465,MATCH(E3892,Mapping!$A$2:$A$465,0))</f>
        <v>NETCL VALLUR</v>
      </c>
      <c r="H3892" s="2" t="n">
        <v>0.32</v>
      </c>
      <c r="I3892" s="3" t="n">
        <v>0.01</v>
      </c>
    </row>
    <row r="3893" customFormat="false" ht="15" hidden="false" customHeight="false" outlineLevel="0" collapsed="false">
      <c r="A3893" s="0" t="s">
        <v>384</v>
      </c>
      <c r="B3893" s="0" t="n">
        <f aca="false">VALUE(LEFT(A3893,4))</f>
        <v>2024</v>
      </c>
      <c r="C3893" s="0" t="str">
        <f aca="false">"FY"&amp;IF(VALUE(MID(A3893,6,2))&gt;=4,VALUE(LEFT(A3893,4)),VALUE(LEFT(A3893,4))-1)&amp;"-"&amp;TEXT(MOD(IF(VALUE(MID(A3893,6,2))&gt;=4,VALUE(LEFT(A3893,4)),VALUE(LEFT(A3893,4))-1)+1,100),"00")</f>
        <v>FY2024-25</v>
      </c>
      <c r="D3893" s="0" t="s">
        <v>159</v>
      </c>
      <c r="E3893" s="0" t="s">
        <v>159</v>
      </c>
      <c r="F3893" s="0" t="str">
        <f aca="false">INDEX(Mapping!$B$2:$B$465,MATCH(E3893,Mapping!$A$2:$A$465,0))</f>
        <v>GMR WARORA (EX-EMCO)</v>
      </c>
      <c r="G3893" s="0" t="str">
        <f aca="false">INDEX(Mapping!$C$2:$C$465,MATCH(E3893,Mapping!$A$2:$A$465,0))</f>
        <v>GMR ENERGY</v>
      </c>
      <c r="H3893" s="2" t="n">
        <v>0.3</v>
      </c>
      <c r="I3893" s="3" t="n">
        <v>0.01</v>
      </c>
    </row>
    <row r="3894" customFormat="false" ht="15" hidden="false" customHeight="false" outlineLevel="0" collapsed="false">
      <c r="A3894" s="0" t="s">
        <v>384</v>
      </c>
      <c r="B3894" s="0" t="n">
        <f aca="false">VALUE(LEFT(A3894,4))</f>
        <v>2024</v>
      </c>
      <c r="C3894" s="0" t="str">
        <f aca="false">"FY"&amp;IF(VALUE(MID(A3894,6,2))&gt;=4,VALUE(LEFT(A3894,4)),VALUE(LEFT(A3894,4))-1)&amp;"-"&amp;TEXT(MOD(IF(VALUE(MID(A3894,6,2))&gt;=4,VALUE(LEFT(A3894,4)),VALUE(LEFT(A3894,4))-1)+1,100),"00")</f>
        <v>FY2024-25</v>
      </c>
      <c r="D3894" s="0" t="s">
        <v>214</v>
      </c>
      <c r="E3894" s="0" t="s">
        <v>214</v>
      </c>
      <c r="F3894" s="0" t="str">
        <f aca="false">INDEX(Mapping!$B$2:$B$465,MATCH(E3894,Mapping!$A$2:$A$465,0))</f>
        <v>NLC INDIA</v>
      </c>
      <c r="G3894" s="0" t="str">
        <f aca="false">INDEX(Mapping!$C$2:$C$465,MATCH(E3894,Mapping!$A$2:$A$465,0))</f>
        <v>NLC INDIA GROUP</v>
      </c>
      <c r="H3894" s="2" t="n">
        <v>0.22</v>
      </c>
      <c r="I3894" s="3" t="n">
        <v>0.01</v>
      </c>
    </row>
    <row r="3895" customFormat="false" ht="15" hidden="false" customHeight="false" outlineLevel="0" collapsed="false">
      <c r="A3895" s="0" t="s">
        <v>384</v>
      </c>
      <c r="B3895" s="0" t="n">
        <f aca="false">VALUE(LEFT(A3895,4))</f>
        <v>2024</v>
      </c>
      <c r="C3895" s="0" t="str">
        <f aca="false">"FY"&amp;IF(VALUE(MID(A3895,6,2))&gt;=4,VALUE(LEFT(A3895,4)),VALUE(LEFT(A3895,4))-1)&amp;"-"&amp;TEXT(MOD(IF(VALUE(MID(A3895,6,2))&gt;=4,VALUE(LEFT(A3895,4)),VALUE(LEFT(A3895,4))-1)+1,100),"00")</f>
        <v>FY2024-25</v>
      </c>
      <c r="D3895" s="0" t="s">
        <v>47</v>
      </c>
      <c r="E3895" s="0" t="s">
        <v>47</v>
      </c>
      <c r="F3895" s="0" t="str">
        <f aca="false">INDEX(Mapping!$B$2:$B$465,MATCH(E3895,Mapping!$A$2:$A$465,0))</f>
        <v>KARNATAKA</v>
      </c>
      <c r="G3895" s="0" t="str">
        <f aca="false">INDEX(Mapping!$C$2:$C$465,MATCH(E3895,Mapping!$A$2:$A$465,0))</f>
        <v>KARNATAKA</v>
      </c>
      <c r="H3895" s="2" t="n">
        <v>0.17</v>
      </c>
      <c r="I3895" s="3" t="n">
        <v>0.004</v>
      </c>
    </row>
    <row r="3896" customFormat="false" ht="15" hidden="false" customHeight="false" outlineLevel="0" collapsed="false">
      <c r="A3896" s="0" t="s">
        <v>384</v>
      </c>
      <c r="B3896" s="0" t="n">
        <f aca="false">VALUE(LEFT(A3896,4))</f>
        <v>2024</v>
      </c>
      <c r="C3896" s="0" t="str">
        <f aca="false">"FY"&amp;IF(VALUE(MID(A3896,6,2))&gt;=4,VALUE(LEFT(A3896,4)),VALUE(LEFT(A3896,4))-1)&amp;"-"&amp;TEXT(MOD(IF(VALUE(MID(A3896,6,2))&gt;=4,VALUE(LEFT(A3896,4)),VALUE(LEFT(A3896,4))-1)+1,100),"00")</f>
        <v>FY2024-25</v>
      </c>
      <c r="D3896" s="0" t="s">
        <v>89</v>
      </c>
      <c r="E3896" s="0" t="s">
        <v>89</v>
      </c>
      <c r="F3896" s="0" t="str">
        <f aca="false">INDEX(Mapping!$B$2:$B$465,MATCH(E3896,Mapping!$A$2:$A$465,0))</f>
        <v>MB POWER (MP)</v>
      </c>
      <c r="G3896" s="0" t="str">
        <f aca="false">INDEX(Mapping!$C$2:$C$465,MATCH(E3896,Mapping!$A$2:$A$465,0))</f>
        <v>MB POWER (MP)</v>
      </c>
      <c r="H3896" s="2" t="n">
        <v>0.14</v>
      </c>
      <c r="I3896" s="3" t="n">
        <v>0.003</v>
      </c>
    </row>
    <row r="3897" customFormat="false" ht="15" hidden="false" customHeight="false" outlineLevel="0" collapsed="false">
      <c r="A3897" s="0" t="s">
        <v>384</v>
      </c>
      <c r="B3897" s="0" t="n">
        <f aca="false">VALUE(LEFT(A3897,4))</f>
        <v>2024</v>
      </c>
      <c r="C3897" s="0" t="str">
        <f aca="false">"FY"&amp;IF(VALUE(MID(A3897,6,2))&gt;=4,VALUE(LEFT(A3897,4)),VALUE(LEFT(A3897,4))-1)&amp;"-"&amp;TEXT(MOD(IF(VALUE(MID(A3897,6,2))&gt;=4,VALUE(LEFT(A3897,4)),VALUE(LEFT(A3897,4))-1)+1,100),"00")</f>
        <v>FY2024-25</v>
      </c>
      <c r="D3897" s="0" t="s">
        <v>272</v>
      </c>
      <c r="E3897" s="0" t="s">
        <v>272</v>
      </c>
      <c r="F3897" s="0" t="str">
        <f aca="false">INDEX(Mapping!$B$2:$B$465,MATCH(E3897,Mapping!$A$2:$A$465,0))</f>
        <v>BALCO</v>
      </c>
      <c r="G3897" s="0" t="str">
        <f aca="false">INDEX(Mapping!$C$2:$C$465,MATCH(E3897,Mapping!$A$2:$A$465,0))</f>
        <v>BALCO</v>
      </c>
      <c r="H3897" s="2" t="n">
        <v>0.12</v>
      </c>
      <c r="I3897" s="3" t="n">
        <v>0.003</v>
      </c>
    </row>
    <row r="3898" customFormat="false" ht="15" hidden="false" customHeight="false" outlineLevel="0" collapsed="false">
      <c r="A3898" s="0" t="s">
        <v>384</v>
      </c>
      <c r="B3898" s="0" t="n">
        <f aca="false">VALUE(LEFT(A3898,4))</f>
        <v>2024</v>
      </c>
      <c r="C3898" s="0" t="str">
        <f aca="false">"FY"&amp;IF(VALUE(MID(A3898,6,2))&gt;=4,VALUE(LEFT(A3898,4)),VALUE(LEFT(A3898,4))-1)&amp;"-"&amp;TEXT(MOD(IF(VALUE(MID(A3898,6,2))&gt;=4,VALUE(LEFT(A3898,4)),VALUE(LEFT(A3898,4))-1)+1,100),"00")</f>
        <v>FY2024-25</v>
      </c>
      <c r="D3898" s="0" t="s">
        <v>181</v>
      </c>
      <c r="E3898" s="0" t="s">
        <v>181</v>
      </c>
      <c r="F3898" s="0" t="str">
        <f aca="false">INDEX(Mapping!$B$2:$B$465,MATCH(E3898,Mapping!$A$2:$A$465,0))</f>
        <v>ARUNACHAL PRADESH</v>
      </c>
      <c r="G3898" s="0" t="str">
        <f aca="false">INDEX(Mapping!$C$2:$C$465,MATCH(E3898,Mapping!$A$2:$A$465,0))</f>
        <v>ARUNACHAL PRADESH</v>
      </c>
      <c r="H3898" s="2" t="n">
        <v>0.1</v>
      </c>
      <c r="I3898" s="3" t="n">
        <v>0.002</v>
      </c>
    </row>
    <row r="3899" customFormat="false" ht="15" hidden="false" customHeight="false" outlineLevel="0" collapsed="false">
      <c r="A3899" s="0" t="s">
        <v>384</v>
      </c>
      <c r="B3899" s="0" t="n">
        <f aca="false">VALUE(LEFT(A3899,4))</f>
        <v>2024</v>
      </c>
      <c r="C3899" s="0" t="str">
        <f aca="false">"FY"&amp;IF(VALUE(MID(A3899,6,2))&gt;=4,VALUE(LEFT(A3899,4)),VALUE(LEFT(A3899,4))-1)&amp;"-"&amp;TEXT(MOD(IF(VALUE(MID(A3899,6,2))&gt;=4,VALUE(LEFT(A3899,4)),VALUE(LEFT(A3899,4))-1)+1,100),"00")</f>
        <v>FY2024-25</v>
      </c>
      <c r="D3899" s="0" t="s">
        <v>617</v>
      </c>
      <c r="E3899" s="0" t="s">
        <v>617</v>
      </c>
      <c r="F3899" s="0" t="str">
        <f aca="false">INDEX(Mapping!$B$2:$B$465,MATCH(E3899,Mapping!$A$2:$A$465,0))</f>
        <v>MAITHON POWER LTD</v>
      </c>
      <c r="G3899" s="0" t="str">
        <f aca="false">INDEX(Mapping!$C$2:$C$465,MATCH(E3899,Mapping!$A$2:$A$465,0))</f>
        <v>MAITHON POWER LTD</v>
      </c>
      <c r="H3899" s="2" t="n">
        <v>0.07</v>
      </c>
      <c r="I3899" s="3" t="n">
        <v>0.002</v>
      </c>
    </row>
    <row r="3900" customFormat="false" ht="15" hidden="false" customHeight="false" outlineLevel="0" collapsed="false">
      <c r="A3900" s="0" t="s">
        <v>384</v>
      </c>
      <c r="B3900" s="0" t="n">
        <f aca="false">VALUE(LEFT(A3900,4))</f>
        <v>2024</v>
      </c>
      <c r="C3900" s="0" t="str">
        <f aca="false">"FY"&amp;IF(VALUE(MID(A3900,6,2))&gt;=4,VALUE(LEFT(A3900,4)),VALUE(LEFT(A3900,4))-1)&amp;"-"&amp;TEXT(MOD(IF(VALUE(MID(A3900,6,2))&gt;=4,VALUE(LEFT(A3900,4)),VALUE(LEFT(A3900,4))-1)+1,100),"00")</f>
        <v>FY2024-25</v>
      </c>
      <c r="D3900" s="0" t="s">
        <v>140</v>
      </c>
      <c r="E3900" s="0" t="s">
        <v>140</v>
      </c>
      <c r="F3900" s="0" t="str">
        <f aca="false">INDEX(Mapping!$B$2:$B$465,MATCH(E3900,Mapping!$A$2:$A$465,0))</f>
        <v>NEEPCO STATIONS</v>
      </c>
      <c r="G3900" s="0" t="str">
        <f aca="false">INDEX(Mapping!$C$2:$C$465,MATCH(E3900,Mapping!$A$2:$A$465,0))</f>
        <v>NEEPCO STATIONS</v>
      </c>
      <c r="H3900" s="2" t="n">
        <v>0.02</v>
      </c>
      <c r="I3900" s="3" t="n">
        <v>0.001</v>
      </c>
    </row>
    <row r="3901" customFormat="false" ht="15" hidden="false" customHeight="false" outlineLevel="0" collapsed="false">
      <c r="A3901" s="0" t="s">
        <v>384</v>
      </c>
      <c r="B3901" s="0" t="n">
        <f aca="false">VALUE(LEFT(A3901,4))</f>
        <v>2024</v>
      </c>
      <c r="C3901" s="0" t="str">
        <f aca="false">"FY"&amp;IF(VALUE(MID(A3901,6,2))&gt;=4,VALUE(LEFT(A3901,4)),VALUE(LEFT(A3901,4))-1)&amp;"-"&amp;TEXT(MOD(IF(VALUE(MID(A3901,6,2))&gt;=4,VALUE(LEFT(A3901,4)),VALUE(LEFT(A3901,4))-1)+1,100),"00")</f>
        <v>FY2024-25</v>
      </c>
      <c r="D3901" s="0" t="s">
        <v>602</v>
      </c>
      <c r="E3901" s="0" t="s">
        <v>602</v>
      </c>
      <c r="F3901" s="0" t="str">
        <f aca="false">INDEX(Mapping!$B$2:$B$465,MATCH(E3901,Mapping!$A$2:$A$465,0))</f>
        <v>NANI VIRANI_W</v>
      </c>
      <c r="G3901" s="0" t="str">
        <f aca="false">INDEX(Mapping!$C$2:$C$465,MATCH(E3901,Mapping!$A$2:$A$465,0))</f>
        <v>NANI VIRANI_W</v>
      </c>
      <c r="H3901" s="2" t="n">
        <v>0.01</v>
      </c>
      <c r="I3901" s="3" t="n">
        <v>0.0003</v>
      </c>
    </row>
    <row r="3902" customFormat="false" ht="15" hidden="false" customHeight="false" outlineLevel="0" collapsed="false">
      <c r="A3902" s="0" t="s">
        <v>113</v>
      </c>
      <c r="B3902" s="0" t="n">
        <f aca="false">VALUE(LEFT(A3902,4))</f>
        <v>2024</v>
      </c>
      <c r="C3902" s="0" t="str">
        <f aca="false">"FY"&amp;IF(VALUE(MID(A3902,6,2))&gt;=4,VALUE(LEFT(A3902,4)),VALUE(LEFT(A3902,4))-1)&amp;"-"&amp;TEXT(MOD(IF(VALUE(MID(A3902,6,2))&gt;=4,VALUE(LEFT(A3902,4)),VALUE(LEFT(A3902,4))-1)+1,100),"00")</f>
        <v>FY2024-25</v>
      </c>
      <c r="D3902" s="0" t="s">
        <v>46</v>
      </c>
      <c r="E3902" s="0" t="s">
        <v>46</v>
      </c>
      <c r="F3902" s="0" t="str">
        <f aca="false">INDEX(Mapping!$B$2:$B$465,MATCH(E3902,Mapping!$A$2:$A$465,0))</f>
        <v>CHHATTISGARH</v>
      </c>
      <c r="G3902" s="0" t="str">
        <f aca="false">INDEX(Mapping!$C$2:$C$465,MATCH(E3902,Mapping!$A$2:$A$465,0))</f>
        <v>CHHATTISGARH</v>
      </c>
      <c r="H3902" s="2" t="n">
        <v>495.96</v>
      </c>
      <c r="I3902" s="3" t="n">
        <v>11.49</v>
      </c>
    </row>
    <row r="3903" customFormat="false" ht="15" hidden="false" customHeight="false" outlineLevel="0" collapsed="false">
      <c r="A3903" s="0" t="s">
        <v>113</v>
      </c>
      <c r="B3903" s="0" t="n">
        <f aca="false">VALUE(LEFT(A3903,4))</f>
        <v>2024</v>
      </c>
      <c r="C3903" s="0" t="str">
        <f aca="false">"FY"&amp;IF(VALUE(MID(A3903,6,2))&gt;=4,VALUE(LEFT(A3903,4)),VALUE(LEFT(A3903,4))-1)&amp;"-"&amp;TEXT(MOD(IF(VALUE(MID(A3903,6,2))&gt;=4,VALUE(LEFT(A3903,4)),VALUE(LEFT(A3903,4))-1)+1,100),"00")</f>
        <v>FY2024-25</v>
      </c>
      <c r="D3903" s="0" t="s">
        <v>53</v>
      </c>
      <c r="E3903" s="0" t="s">
        <v>53</v>
      </c>
      <c r="F3903" s="0" t="str">
        <f aca="false">INDEX(Mapping!$B$2:$B$465,MATCH(E3903,Mapping!$A$2:$A$465,0))</f>
        <v>HIMACHAL PRADESH</v>
      </c>
      <c r="G3903" s="0" t="str">
        <f aca="false">INDEX(Mapping!$C$2:$C$465,MATCH(E3903,Mapping!$A$2:$A$465,0))</f>
        <v>HIMACHAL PRADESH</v>
      </c>
      <c r="H3903" s="2" t="n">
        <v>304.68</v>
      </c>
      <c r="I3903" s="3" t="n">
        <v>7.06</v>
      </c>
    </row>
    <row r="3904" customFormat="false" ht="15" hidden="false" customHeight="false" outlineLevel="0" collapsed="false">
      <c r="A3904" s="0" t="s">
        <v>113</v>
      </c>
      <c r="B3904" s="0" t="n">
        <f aca="false">VALUE(LEFT(A3904,4))</f>
        <v>2024</v>
      </c>
      <c r="C3904" s="0" t="str">
        <f aca="false">"FY"&amp;IF(VALUE(MID(A3904,6,2))&gt;=4,VALUE(LEFT(A3904,4)),VALUE(LEFT(A3904,4))-1)&amp;"-"&amp;TEXT(MOD(IF(VALUE(MID(A3904,6,2))&gt;=4,VALUE(LEFT(A3904,4)),VALUE(LEFT(A3904,4))-1)+1,100),"00")</f>
        <v>FY2024-25</v>
      </c>
      <c r="D3904" s="0" t="s">
        <v>67</v>
      </c>
      <c r="E3904" s="0" t="s">
        <v>67</v>
      </c>
      <c r="F3904" s="0" t="str">
        <f aca="false">INDEX(Mapping!$B$2:$B$465,MATCH(E3904,Mapping!$A$2:$A$465,0))</f>
        <v>JINDAL POWER LTD - STAGE 2</v>
      </c>
      <c r="G3904" s="0" t="str">
        <f aca="false">INDEX(Mapping!$C$2:$C$465,MATCH(E3904,Mapping!$A$2:$A$465,0))</f>
        <v>JINDAL POWER LTD (BOTH STAGES)</v>
      </c>
      <c r="H3904" s="2" t="n">
        <v>203.95</v>
      </c>
      <c r="I3904" s="3" t="n">
        <v>4.73</v>
      </c>
    </row>
    <row r="3905" customFormat="false" ht="15" hidden="false" customHeight="false" outlineLevel="0" collapsed="false">
      <c r="A3905" s="0" t="s">
        <v>113</v>
      </c>
      <c r="B3905" s="0" t="n">
        <f aca="false">VALUE(LEFT(A3905,4))</f>
        <v>2024</v>
      </c>
      <c r="C3905" s="0" t="str">
        <f aca="false">"FY"&amp;IF(VALUE(MID(A3905,6,2))&gt;=4,VALUE(LEFT(A3905,4)),VALUE(LEFT(A3905,4))-1)&amp;"-"&amp;TEXT(MOD(IF(VALUE(MID(A3905,6,2))&gt;=4,VALUE(LEFT(A3905,4)),VALUE(LEFT(A3905,4))-1)+1,100),"00")</f>
        <v>FY2024-25</v>
      </c>
      <c r="D3905" s="0" t="s">
        <v>103</v>
      </c>
      <c r="E3905" s="0" t="s">
        <v>103</v>
      </c>
      <c r="F3905" s="0" t="str">
        <f aca="false">INDEX(Mapping!$B$2:$B$465,MATCH(E3905,Mapping!$A$2:$A$465,0))</f>
        <v>ADANI POWER - RAIPUR TPP (EX-GMR CHHATTISGARH)</v>
      </c>
      <c r="G3905" s="0" t="str">
        <f aca="false">INDEX(Mapping!$C$2:$C$465,MATCH(E3905,Mapping!$A$2:$A$465,0))</f>
        <v>ADANI POWER (ALL PLANTS)</v>
      </c>
      <c r="H3905" s="2" t="n">
        <v>173.93</v>
      </c>
      <c r="I3905" s="3" t="n">
        <v>4.03</v>
      </c>
    </row>
    <row r="3906" customFormat="false" ht="15" hidden="false" customHeight="false" outlineLevel="0" collapsed="false">
      <c r="A3906" s="0" t="s">
        <v>113</v>
      </c>
      <c r="B3906" s="0" t="n">
        <f aca="false">VALUE(LEFT(A3906,4))</f>
        <v>2024</v>
      </c>
      <c r="C3906" s="0" t="str">
        <f aca="false">"FY"&amp;IF(VALUE(MID(A3906,6,2))&gt;=4,VALUE(LEFT(A3906,4)),VALUE(LEFT(A3906,4))-1)&amp;"-"&amp;TEXT(MOD(IF(VALUE(MID(A3906,6,2))&gt;=4,VALUE(LEFT(A3906,4)),VALUE(LEFT(A3906,4))-1)+1,100),"00")</f>
        <v>FY2024-25</v>
      </c>
      <c r="D3906" s="0" t="s">
        <v>79</v>
      </c>
      <c r="E3906" s="0" t="s">
        <v>79</v>
      </c>
      <c r="F3906" s="0" t="str">
        <f aca="false">INDEX(Mapping!$B$2:$B$465,MATCH(E3906,Mapping!$A$2:$A$465,0))</f>
        <v>MAHAN ENERGEN (EX-ESSAR POWER MP)</v>
      </c>
      <c r="G3906" s="0" t="str">
        <f aca="false">INDEX(Mapping!$C$2:$C$465,MATCH(E3906,Mapping!$A$2:$A$465,0))</f>
        <v>ADANI POWER (ALL PLANTS)</v>
      </c>
      <c r="H3906" s="2" t="n">
        <v>158.86</v>
      </c>
      <c r="I3906" s="3" t="n">
        <v>3.68</v>
      </c>
    </row>
    <row r="3907" customFormat="false" ht="15" hidden="false" customHeight="false" outlineLevel="0" collapsed="false">
      <c r="A3907" s="0" t="s">
        <v>113</v>
      </c>
      <c r="B3907" s="0" t="n">
        <f aca="false">VALUE(LEFT(A3907,4))</f>
        <v>2024</v>
      </c>
      <c r="C3907" s="0" t="str">
        <f aca="false">"FY"&amp;IF(VALUE(MID(A3907,6,2))&gt;=4,VALUE(LEFT(A3907,4)),VALUE(LEFT(A3907,4))-1)&amp;"-"&amp;TEXT(MOD(IF(VALUE(MID(A3907,6,2))&gt;=4,VALUE(LEFT(A3907,4)),VALUE(LEFT(A3907,4))-1)+1,100),"00")</f>
        <v>FY2024-25</v>
      </c>
      <c r="D3907" s="0" t="s">
        <v>47</v>
      </c>
      <c r="E3907" s="0" t="s">
        <v>47</v>
      </c>
      <c r="F3907" s="0" t="str">
        <f aca="false">INDEX(Mapping!$B$2:$B$465,MATCH(E3907,Mapping!$A$2:$A$465,0))</f>
        <v>KARNATAKA</v>
      </c>
      <c r="G3907" s="0" t="str">
        <f aca="false">INDEX(Mapping!$C$2:$C$465,MATCH(E3907,Mapping!$A$2:$A$465,0))</f>
        <v>KARNATAKA</v>
      </c>
      <c r="H3907" s="2" t="n">
        <v>155.99</v>
      </c>
      <c r="I3907" s="3" t="n">
        <v>3.61</v>
      </c>
    </row>
    <row r="3908" customFormat="false" ht="15" hidden="false" customHeight="false" outlineLevel="0" collapsed="false">
      <c r="A3908" s="0" t="s">
        <v>113</v>
      </c>
      <c r="B3908" s="0" t="n">
        <f aca="false">VALUE(LEFT(A3908,4))</f>
        <v>2024</v>
      </c>
      <c r="C3908" s="0" t="str">
        <f aca="false">"FY"&amp;IF(VALUE(MID(A3908,6,2))&gt;=4,VALUE(LEFT(A3908,4)),VALUE(LEFT(A3908,4))-1)&amp;"-"&amp;TEXT(MOD(IF(VALUE(MID(A3908,6,2))&gt;=4,VALUE(LEFT(A3908,4)),VALUE(LEFT(A3908,4))-1)+1,100),"00")</f>
        <v>FY2024-25</v>
      </c>
      <c r="D3908" s="0" t="s">
        <v>84</v>
      </c>
      <c r="E3908" s="0" t="s">
        <v>84</v>
      </c>
      <c r="F3908" s="0" t="str">
        <f aca="false">INDEX(Mapping!$B$2:$B$465,MATCH(E3908,Mapping!$A$2:$A$465,0))</f>
        <v>DB POWER</v>
      </c>
      <c r="G3908" s="0" t="str">
        <f aca="false">INDEX(Mapping!$C$2:$C$465,MATCH(E3908,Mapping!$A$2:$A$465,0))</f>
        <v>DB POWER</v>
      </c>
      <c r="H3908" s="2" t="n">
        <v>137.93</v>
      </c>
      <c r="I3908" s="3" t="n">
        <v>3.2</v>
      </c>
    </row>
    <row r="3909" customFormat="false" ht="15" hidden="false" customHeight="false" outlineLevel="0" collapsed="false">
      <c r="A3909" s="0" t="s">
        <v>113</v>
      </c>
      <c r="B3909" s="0" t="n">
        <f aca="false">VALUE(LEFT(A3909,4))</f>
        <v>2024</v>
      </c>
      <c r="C3909" s="0" t="str">
        <f aca="false">"FY"&amp;IF(VALUE(MID(A3909,6,2))&gt;=4,VALUE(LEFT(A3909,4)),VALUE(LEFT(A3909,4))-1)&amp;"-"&amp;TEXT(MOD(IF(VALUE(MID(A3909,6,2))&gt;=4,VALUE(LEFT(A3909,4)),VALUE(LEFT(A3909,4))-1)+1,100),"00")</f>
        <v>FY2024-25</v>
      </c>
      <c r="D3909" s="0" t="s">
        <v>65</v>
      </c>
      <c r="E3909" s="0" t="s">
        <v>65</v>
      </c>
      <c r="F3909" s="0" t="str">
        <f aca="false">INDEX(Mapping!$B$2:$B$465,MATCH(E3909,Mapping!$A$2:$A$465,0))</f>
        <v>JAYPEE NIGRIE STPP</v>
      </c>
      <c r="G3909" s="0" t="str">
        <f aca="false">INDEX(Mapping!$C$2:$C$465,MATCH(E3909,Mapping!$A$2:$A$465,0))</f>
        <v>JAYPEE NIGRIE STPP</v>
      </c>
      <c r="H3909" s="2" t="n">
        <v>137.33</v>
      </c>
      <c r="I3909" s="3" t="n">
        <v>3.18</v>
      </c>
    </row>
    <row r="3910" customFormat="false" ht="15" hidden="false" customHeight="false" outlineLevel="0" collapsed="false">
      <c r="A3910" s="0" t="s">
        <v>113</v>
      </c>
      <c r="B3910" s="0" t="n">
        <f aca="false">VALUE(LEFT(A3910,4))</f>
        <v>2024</v>
      </c>
      <c r="C3910" s="0" t="str">
        <f aca="false">"FY"&amp;IF(VALUE(MID(A3910,6,2))&gt;=4,VALUE(LEFT(A3910,4)),VALUE(LEFT(A3910,4))-1)&amp;"-"&amp;TEXT(MOD(IF(VALUE(MID(A3910,6,2))&gt;=4,VALUE(LEFT(A3910,4)),VALUE(LEFT(A3910,4))-1)+1,100),"00")</f>
        <v>FY2024-25</v>
      </c>
      <c r="D3910" s="0" t="s">
        <v>37</v>
      </c>
      <c r="E3910" s="0" t="s">
        <v>37</v>
      </c>
      <c r="F3910" s="0" t="str">
        <f aca="false">INDEX(Mapping!$B$2:$B$465,MATCH(E3910,Mapping!$A$2:$A$465,0))</f>
        <v>MAHARASHTRA</v>
      </c>
      <c r="G3910" s="0" t="str">
        <f aca="false">INDEX(Mapping!$C$2:$C$465,MATCH(E3910,Mapping!$A$2:$A$465,0))</f>
        <v>MAHARASHTRA</v>
      </c>
      <c r="H3910" s="2" t="n">
        <v>124.29</v>
      </c>
      <c r="I3910" s="3" t="n">
        <v>2.88</v>
      </c>
    </row>
    <row r="3911" customFormat="false" ht="15" hidden="false" customHeight="false" outlineLevel="0" collapsed="false">
      <c r="A3911" s="0" t="s">
        <v>113</v>
      </c>
      <c r="B3911" s="0" t="n">
        <f aca="false">VALUE(LEFT(A3911,4))</f>
        <v>2024</v>
      </c>
      <c r="C3911" s="0" t="str">
        <f aca="false">"FY"&amp;IF(VALUE(MID(A3911,6,2))&gt;=4,VALUE(LEFT(A3911,4)),VALUE(LEFT(A3911,4))-1)&amp;"-"&amp;TEXT(MOD(IF(VALUE(MID(A3911,6,2))&gt;=4,VALUE(LEFT(A3911,4)),VALUE(LEFT(A3911,4))-1)+1,100),"00")</f>
        <v>FY2024-25</v>
      </c>
      <c r="D3911" s="0" t="s">
        <v>31</v>
      </c>
      <c r="E3911" s="0" t="s">
        <v>31</v>
      </c>
      <c r="F3911" s="0" t="str">
        <f aca="false">INDEX(Mapping!$B$2:$B$465,MATCH(E3911,Mapping!$A$2:$A$465,0))</f>
        <v>GUJARAT</v>
      </c>
      <c r="G3911" s="0" t="str">
        <f aca="false">INDEX(Mapping!$C$2:$C$465,MATCH(E3911,Mapping!$A$2:$A$465,0))</f>
        <v>GUJARAT</v>
      </c>
      <c r="H3911" s="2" t="n">
        <v>113.75</v>
      </c>
      <c r="I3911" s="3" t="n">
        <v>2.64</v>
      </c>
    </row>
    <row r="3912" customFormat="false" ht="15" hidden="false" customHeight="false" outlineLevel="0" collapsed="false">
      <c r="A3912" s="0" t="s">
        <v>113</v>
      </c>
      <c r="B3912" s="0" t="n">
        <f aca="false">VALUE(LEFT(A3912,4))</f>
        <v>2024</v>
      </c>
      <c r="C3912" s="0" t="str">
        <f aca="false">"FY"&amp;IF(VALUE(MID(A3912,6,2))&gt;=4,VALUE(LEFT(A3912,4)),VALUE(LEFT(A3912,4))-1)&amp;"-"&amp;TEXT(MOD(IF(VALUE(MID(A3912,6,2))&gt;=4,VALUE(LEFT(A3912,4)),VALUE(LEFT(A3912,4))-1)+1,100),"00")</f>
        <v>FY2024-25</v>
      </c>
      <c r="D3912" s="0" t="s">
        <v>48</v>
      </c>
      <c r="E3912" s="0" t="s">
        <v>48</v>
      </c>
      <c r="F3912" s="0" t="str">
        <f aca="false">INDEX(Mapping!$B$2:$B$465,MATCH(E3912,Mapping!$A$2:$A$465,0))</f>
        <v>DELHI</v>
      </c>
      <c r="G3912" s="0" t="str">
        <f aca="false">INDEX(Mapping!$C$2:$C$465,MATCH(E3912,Mapping!$A$2:$A$465,0))</f>
        <v>DELHI</v>
      </c>
      <c r="H3912" s="2" t="n">
        <v>111.29</v>
      </c>
      <c r="I3912" s="3" t="n">
        <v>2.58</v>
      </c>
    </row>
    <row r="3913" customFormat="false" ht="15" hidden="false" customHeight="false" outlineLevel="0" collapsed="false">
      <c r="A3913" s="0" t="s">
        <v>113</v>
      </c>
      <c r="B3913" s="0" t="n">
        <f aca="false">VALUE(LEFT(A3913,4))</f>
        <v>2024</v>
      </c>
      <c r="C3913" s="0" t="str">
        <f aca="false">"FY"&amp;IF(VALUE(MID(A3913,6,2))&gt;=4,VALUE(LEFT(A3913,4)),VALUE(LEFT(A3913,4))-1)&amp;"-"&amp;TEXT(MOD(IF(VALUE(MID(A3913,6,2))&gt;=4,VALUE(LEFT(A3913,4)),VALUE(LEFT(A3913,4))-1)+1,100),"00")</f>
        <v>FY2024-25</v>
      </c>
      <c r="D3913" s="0" t="s">
        <v>44</v>
      </c>
      <c r="E3913" s="0" t="s">
        <v>44</v>
      </c>
      <c r="F3913" s="0" t="str">
        <f aca="false">INDEX(Mapping!$B$2:$B$465,MATCH(E3913,Mapping!$A$2:$A$465,0))</f>
        <v>HARYANA</v>
      </c>
      <c r="G3913" s="0" t="str">
        <f aca="false">INDEX(Mapping!$C$2:$C$465,MATCH(E3913,Mapping!$A$2:$A$465,0))</f>
        <v>HARYANA</v>
      </c>
      <c r="H3913" s="2" t="n">
        <v>97.96</v>
      </c>
      <c r="I3913" s="3" t="n">
        <v>2.27</v>
      </c>
    </row>
    <row r="3914" customFormat="false" ht="15" hidden="false" customHeight="false" outlineLevel="0" collapsed="false">
      <c r="A3914" s="0" t="s">
        <v>113</v>
      </c>
      <c r="B3914" s="0" t="n">
        <f aca="false">VALUE(LEFT(A3914,4))</f>
        <v>2024</v>
      </c>
      <c r="C3914" s="0" t="str">
        <f aca="false">"FY"&amp;IF(VALUE(MID(A3914,6,2))&gt;=4,VALUE(LEFT(A3914,4)),VALUE(LEFT(A3914,4))-1)&amp;"-"&amp;TEXT(MOD(IF(VALUE(MID(A3914,6,2))&gt;=4,VALUE(LEFT(A3914,4)),VALUE(LEFT(A3914,4))-1)+1,100),"00")</f>
        <v>FY2024-25</v>
      </c>
      <c r="D3914" s="0" t="s">
        <v>57</v>
      </c>
      <c r="E3914" s="0" t="s">
        <v>57</v>
      </c>
      <c r="F3914" s="0" t="str">
        <f aca="false">INDEX(Mapping!$B$2:$B$465,MATCH(E3914,Mapping!$A$2:$A$465,0))</f>
        <v>SEIL ENERGY INDIA (EX-SEMBCORP)</v>
      </c>
      <c r="G3914" s="0" t="str">
        <f aca="false">INDEX(Mapping!$C$2:$C$465,MATCH(E3914,Mapping!$A$2:$A$465,0))</f>
        <v>SEIL ENERGY INDIA</v>
      </c>
      <c r="H3914" s="2" t="n">
        <v>95.2</v>
      </c>
      <c r="I3914" s="3" t="n">
        <v>2.21</v>
      </c>
    </row>
    <row r="3915" customFormat="false" ht="15" hidden="false" customHeight="false" outlineLevel="0" collapsed="false">
      <c r="A3915" s="0" t="s">
        <v>113</v>
      </c>
      <c r="B3915" s="0" t="n">
        <f aca="false">VALUE(LEFT(A3915,4))</f>
        <v>2024</v>
      </c>
      <c r="C3915" s="0" t="str">
        <f aca="false">"FY"&amp;IF(VALUE(MID(A3915,6,2))&gt;=4,VALUE(LEFT(A3915,4)),VALUE(LEFT(A3915,4))-1)&amp;"-"&amp;TEXT(MOD(IF(VALUE(MID(A3915,6,2))&gt;=4,VALUE(LEFT(A3915,4)),VALUE(LEFT(A3915,4))-1)+1,100),"00")</f>
        <v>FY2024-25</v>
      </c>
      <c r="D3915" s="0" t="s">
        <v>122</v>
      </c>
      <c r="E3915" s="0" t="s">
        <v>122</v>
      </c>
      <c r="F3915" s="0" t="str">
        <f aca="false">INDEX(Mapping!$B$2:$B$465,MATCH(E3915,Mapping!$A$2:$A$465,0))</f>
        <v>KARCHAM WANGTOO HEP</v>
      </c>
      <c r="G3915" s="0" t="str">
        <f aca="false">INDEX(Mapping!$C$2:$C$465,MATCH(E3915,Mapping!$A$2:$A$465,0))</f>
        <v>KARCHAM WANGTOO HEP</v>
      </c>
      <c r="H3915" s="2" t="n">
        <v>95.17</v>
      </c>
      <c r="I3915" s="3" t="n">
        <v>2.21</v>
      </c>
    </row>
    <row r="3916" customFormat="false" ht="15" hidden="false" customHeight="false" outlineLevel="0" collapsed="false">
      <c r="A3916" s="0" t="s">
        <v>113</v>
      </c>
      <c r="B3916" s="0" t="n">
        <f aca="false">VALUE(LEFT(A3916,4))</f>
        <v>2024</v>
      </c>
      <c r="C3916" s="0" t="str">
        <f aca="false">"FY"&amp;IF(VALUE(MID(A3916,6,2))&gt;=4,VALUE(LEFT(A3916,4)),VALUE(LEFT(A3916,4))-1)&amp;"-"&amp;TEXT(MOD(IF(VALUE(MID(A3916,6,2))&gt;=4,VALUE(LEFT(A3916,4)),VALUE(LEFT(A3916,4))-1)+1,100),"00")</f>
        <v>FY2024-25</v>
      </c>
      <c r="D3916" s="0" t="s">
        <v>71</v>
      </c>
      <c r="E3916" s="0" t="s">
        <v>71</v>
      </c>
      <c r="F3916" s="0" t="str">
        <f aca="false">INDEX(Mapping!$B$2:$B$465,MATCH(E3916,Mapping!$A$2:$A$465,0))</f>
        <v>KERALA</v>
      </c>
      <c r="G3916" s="0" t="str">
        <f aca="false">INDEX(Mapping!$C$2:$C$465,MATCH(E3916,Mapping!$A$2:$A$465,0))</f>
        <v>KERALA</v>
      </c>
      <c r="H3916" s="2" t="n">
        <v>83.79</v>
      </c>
      <c r="I3916" s="3" t="n">
        <v>1.94</v>
      </c>
    </row>
    <row r="3917" customFormat="false" ht="15" hidden="false" customHeight="false" outlineLevel="0" collapsed="false">
      <c r="A3917" s="0" t="s">
        <v>113</v>
      </c>
      <c r="B3917" s="0" t="n">
        <f aca="false">VALUE(LEFT(A3917,4))</f>
        <v>2024</v>
      </c>
      <c r="C3917" s="0" t="str">
        <f aca="false">"FY"&amp;IF(VALUE(MID(A3917,6,2))&gt;=4,VALUE(LEFT(A3917,4)),VALUE(LEFT(A3917,4))-1)&amp;"-"&amp;TEXT(MOD(IF(VALUE(MID(A3917,6,2))&gt;=4,VALUE(LEFT(A3917,4)),VALUE(LEFT(A3917,4))-1)+1,100),"00")</f>
        <v>FY2024-25</v>
      </c>
      <c r="D3917" s="0" t="s">
        <v>82</v>
      </c>
      <c r="E3917" s="0" t="s">
        <v>82</v>
      </c>
      <c r="F3917" s="0" t="str">
        <f aca="false">INDEX(Mapping!$B$2:$B$465,MATCH(E3917,Mapping!$A$2:$A$465,0))</f>
        <v>JINDAL INDIA THERMAL POWER (JITPL)</v>
      </c>
      <c r="G3917" s="0" t="str">
        <f aca="false">INDEX(Mapping!$C$2:$C$465,MATCH(E3917,Mapping!$A$2:$A$465,0))</f>
        <v>JINDAL INDIA THERMAL POWER (JITPL)</v>
      </c>
      <c r="H3917" s="2" t="n">
        <v>80.5</v>
      </c>
      <c r="I3917" s="3" t="n">
        <v>1.87</v>
      </c>
    </row>
    <row r="3918" customFormat="false" ht="15" hidden="false" customHeight="false" outlineLevel="0" collapsed="false">
      <c r="A3918" s="0" t="s">
        <v>113</v>
      </c>
      <c r="B3918" s="0" t="n">
        <f aca="false">VALUE(LEFT(A3918,4))</f>
        <v>2024</v>
      </c>
      <c r="C3918" s="0" t="str">
        <f aca="false">"FY"&amp;IF(VALUE(MID(A3918,6,2))&gt;=4,VALUE(LEFT(A3918,4)),VALUE(LEFT(A3918,4))-1)&amp;"-"&amp;TEXT(MOD(IF(VALUE(MID(A3918,6,2))&gt;=4,VALUE(LEFT(A3918,4)),VALUE(LEFT(A3918,4))-1)+1,100),"00")</f>
        <v>FY2024-25</v>
      </c>
      <c r="D3918" s="0" t="s">
        <v>72</v>
      </c>
      <c r="E3918" s="0" t="s">
        <v>72</v>
      </c>
      <c r="F3918" s="0" t="str">
        <f aca="false">INDEX(Mapping!$B$2:$B$465,MATCH(E3918,Mapping!$A$2:$A$465,0))</f>
        <v>JINDAL POWER LTD - STAGE 1</v>
      </c>
      <c r="G3918" s="0" t="str">
        <f aca="false">INDEX(Mapping!$C$2:$C$465,MATCH(E3918,Mapping!$A$2:$A$465,0))</f>
        <v>JINDAL POWER LTD (BOTH STAGES)</v>
      </c>
      <c r="H3918" s="2" t="n">
        <v>79.52</v>
      </c>
      <c r="I3918" s="3" t="n">
        <v>1.84</v>
      </c>
    </row>
    <row r="3919" customFormat="false" ht="15" hidden="false" customHeight="false" outlineLevel="0" collapsed="false">
      <c r="A3919" s="0" t="s">
        <v>113</v>
      </c>
      <c r="B3919" s="0" t="n">
        <f aca="false">VALUE(LEFT(A3919,4))</f>
        <v>2024</v>
      </c>
      <c r="C3919" s="0" t="str">
        <f aca="false">"FY"&amp;IF(VALUE(MID(A3919,6,2))&gt;=4,VALUE(LEFT(A3919,4)),VALUE(LEFT(A3919,4))-1)&amp;"-"&amp;TEXT(MOD(IF(VALUE(MID(A3919,6,2))&gt;=4,VALUE(LEFT(A3919,4)),VALUE(LEFT(A3919,4))-1)+1,100),"00")</f>
        <v>FY2024-25</v>
      </c>
      <c r="D3919" s="0" t="s">
        <v>128</v>
      </c>
      <c r="E3919" s="0" t="s">
        <v>128</v>
      </c>
      <c r="F3919" s="0" t="str">
        <f aca="false">INDEX(Mapping!$B$2:$B$465,MATCH(E3919,Mapping!$A$2:$A$465,0))</f>
        <v>AD HYDRO POWER</v>
      </c>
      <c r="G3919" s="0" t="str">
        <f aca="false">INDEX(Mapping!$C$2:$C$465,MATCH(E3919,Mapping!$A$2:$A$465,0))</f>
        <v>AD HYDRO POWER</v>
      </c>
      <c r="H3919" s="2" t="n">
        <v>73.25</v>
      </c>
      <c r="I3919" s="3" t="n">
        <v>1.7</v>
      </c>
    </row>
    <row r="3920" customFormat="false" ht="15" hidden="false" customHeight="false" outlineLevel="0" collapsed="false">
      <c r="A3920" s="0" t="s">
        <v>113</v>
      </c>
      <c r="B3920" s="0" t="n">
        <f aca="false">VALUE(LEFT(A3920,4))</f>
        <v>2024</v>
      </c>
      <c r="C3920" s="0" t="str">
        <f aca="false">"FY"&amp;IF(VALUE(MID(A3920,6,2))&gt;=4,VALUE(LEFT(A3920,4)),VALUE(LEFT(A3920,4))-1)&amp;"-"&amp;TEXT(MOD(IF(VALUE(MID(A3920,6,2))&gt;=4,VALUE(LEFT(A3920,4)),VALUE(LEFT(A3920,4))-1)+1,100),"00")</f>
        <v>FY2024-25</v>
      </c>
      <c r="D3920" s="0" t="s">
        <v>163</v>
      </c>
      <c r="E3920" s="0" t="s">
        <v>163</v>
      </c>
      <c r="F3920" s="0" t="str">
        <f aca="false">INDEX(Mapping!$B$2:$B$465,MATCH(E3920,Mapping!$A$2:$A$465,0))</f>
        <v>NTPC STATIONS</v>
      </c>
      <c r="G3920" s="0" t="str">
        <f aca="false">INDEX(Mapping!$C$2:$C$465,MATCH(E3920,Mapping!$A$2:$A$465,0))</f>
        <v>NTPC GROUP</v>
      </c>
      <c r="H3920" s="2" t="n">
        <v>73.09</v>
      </c>
      <c r="I3920" s="3" t="n">
        <v>1.69</v>
      </c>
    </row>
    <row r="3921" customFormat="false" ht="15" hidden="false" customHeight="false" outlineLevel="0" collapsed="false">
      <c r="A3921" s="0" t="s">
        <v>113</v>
      </c>
      <c r="B3921" s="0" t="n">
        <f aca="false">VALUE(LEFT(A3921,4))</f>
        <v>2024</v>
      </c>
      <c r="C3921" s="0" t="str">
        <f aca="false">"FY"&amp;IF(VALUE(MID(A3921,6,2))&gt;=4,VALUE(LEFT(A3921,4)),VALUE(LEFT(A3921,4))-1)&amp;"-"&amp;TEXT(MOD(IF(VALUE(MID(A3921,6,2))&gt;=4,VALUE(LEFT(A3921,4)),VALUE(LEFT(A3921,4))-1)+1,100),"00")</f>
        <v>FY2024-25</v>
      </c>
      <c r="D3921" s="0" t="s">
        <v>39</v>
      </c>
      <c r="E3921" s="0" t="s">
        <v>39</v>
      </c>
      <c r="F3921" s="0" t="str">
        <f aca="false">INDEX(Mapping!$B$2:$B$465,MATCH(E3921,Mapping!$A$2:$A$465,0))</f>
        <v>WEST BENGAL</v>
      </c>
      <c r="G3921" s="0" t="str">
        <f aca="false">INDEX(Mapping!$C$2:$C$465,MATCH(E3921,Mapping!$A$2:$A$465,0))</f>
        <v>WEST BENGAL</v>
      </c>
      <c r="H3921" s="2" t="n">
        <v>68.57</v>
      </c>
      <c r="I3921" s="3" t="n">
        <v>1.59</v>
      </c>
    </row>
    <row r="3922" customFormat="false" ht="15" hidden="false" customHeight="false" outlineLevel="0" collapsed="false">
      <c r="A3922" s="0" t="s">
        <v>113</v>
      </c>
      <c r="B3922" s="0" t="n">
        <f aca="false">VALUE(LEFT(A3922,4))</f>
        <v>2024</v>
      </c>
      <c r="C3922" s="0" t="str">
        <f aca="false">"FY"&amp;IF(VALUE(MID(A3922,6,2))&gt;=4,VALUE(LEFT(A3922,4)),VALUE(LEFT(A3922,4))-1)&amp;"-"&amp;TEXT(MOD(IF(VALUE(MID(A3922,6,2))&gt;=4,VALUE(LEFT(A3922,4)),VALUE(LEFT(A3922,4))-1)+1,100),"00")</f>
        <v>FY2024-25</v>
      </c>
      <c r="D3922" s="0" t="s">
        <v>288</v>
      </c>
      <c r="E3922" s="0" t="s">
        <v>288</v>
      </c>
      <c r="F3922" s="0" t="str">
        <f aca="false">INDEX(Mapping!$B$2:$B$465,MATCH(E3922,Mapping!$A$2:$A$465,0))</f>
        <v>ADANI RENEWABLE ENERGY HOLDING FOUR</v>
      </c>
      <c r="G3922" s="0" t="str">
        <f aca="false">INDEX(Mapping!$C$2:$C$465,MATCH(E3922,Mapping!$A$2:$A$465,0))</f>
        <v>ADANI GREEN ENERGY (ALL SPVs)</v>
      </c>
      <c r="H3922" s="2" t="n">
        <v>67.95</v>
      </c>
      <c r="I3922" s="3" t="n">
        <v>1.57</v>
      </c>
    </row>
    <row r="3923" customFormat="false" ht="15" hidden="false" customHeight="false" outlineLevel="0" collapsed="false">
      <c r="A3923" s="0" t="s">
        <v>113</v>
      </c>
      <c r="B3923" s="0" t="n">
        <f aca="false">VALUE(LEFT(A3923,4))</f>
        <v>2024</v>
      </c>
      <c r="C3923" s="0" t="str">
        <f aca="false">"FY"&amp;IF(VALUE(MID(A3923,6,2))&gt;=4,VALUE(LEFT(A3923,4)),VALUE(LEFT(A3923,4))-1)&amp;"-"&amp;TEXT(MOD(IF(VALUE(MID(A3923,6,2))&gt;=4,VALUE(LEFT(A3923,4)),VALUE(LEFT(A3923,4))-1)+1,100),"00")</f>
        <v>FY2024-25</v>
      </c>
      <c r="D3923" s="0" t="s">
        <v>36</v>
      </c>
      <c r="E3923" s="0" t="s">
        <v>36</v>
      </c>
      <c r="F3923" s="0" t="str">
        <f aca="false">INDEX(Mapping!$B$2:$B$465,MATCH(E3923,Mapping!$A$2:$A$465,0))</f>
        <v>UTTAR PRADESH</v>
      </c>
      <c r="G3923" s="0" t="str">
        <f aca="false">INDEX(Mapping!$C$2:$C$465,MATCH(E3923,Mapping!$A$2:$A$465,0))</f>
        <v>UTTAR PRADESH</v>
      </c>
      <c r="H3923" s="2" t="n">
        <v>66.44</v>
      </c>
      <c r="I3923" s="3" t="n">
        <v>1.54</v>
      </c>
    </row>
    <row r="3924" customFormat="false" ht="15" hidden="false" customHeight="false" outlineLevel="0" collapsed="false">
      <c r="A3924" s="0" t="s">
        <v>113</v>
      </c>
      <c r="B3924" s="0" t="n">
        <f aca="false">VALUE(LEFT(A3924,4))</f>
        <v>2024</v>
      </c>
      <c r="C3924" s="0" t="str">
        <f aca="false">"FY"&amp;IF(VALUE(MID(A3924,6,2))&gt;=4,VALUE(LEFT(A3924,4)),VALUE(LEFT(A3924,4))-1)&amp;"-"&amp;TEXT(MOD(IF(VALUE(MID(A3924,6,2))&gt;=4,VALUE(LEFT(A3924,4)),VALUE(LEFT(A3924,4))-1)+1,100),"00")</f>
        <v>FY2024-25</v>
      </c>
      <c r="D3924" s="0" t="s">
        <v>148</v>
      </c>
      <c r="E3924" s="0" t="s">
        <v>148</v>
      </c>
      <c r="F3924" s="0" t="str">
        <f aca="false">INDEX(Mapping!$B$2:$B$465,MATCH(E3924,Mapping!$A$2:$A$465,0))</f>
        <v>ADANI POWER - RAIGARH TPP (EX-REGL)</v>
      </c>
      <c r="G3924" s="0" t="str">
        <f aca="false">INDEX(Mapping!$C$2:$C$465,MATCH(E3924,Mapping!$A$2:$A$465,0))</f>
        <v>ADANI POWER (ALL PLANTS)</v>
      </c>
      <c r="H3924" s="2" t="n">
        <v>65.64</v>
      </c>
      <c r="I3924" s="3" t="n">
        <v>1.52</v>
      </c>
    </row>
    <row r="3925" customFormat="false" ht="15" hidden="false" customHeight="false" outlineLevel="0" collapsed="false">
      <c r="A3925" s="0" t="s">
        <v>113</v>
      </c>
      <c r="B3925" s="0" t="n">
        <f aca="false">VALUE(LEFT(A3925,4))</f>
        <v>2024</v>
      </c>
      <c r="C3925" s="0" t="str">
        <f aca="false">"FY"&amp;IF(VALUE(MID(A3925,6,2))&gt;=4,VALUE(LEFT(A3925,4)),VALUE(LEFT(A3925,4))-1)&amp;"-"&amp;TEXT(MOD(IF(VALUE(MID(A3925,6,2))&gt;=4,VALUE(LEFT(A3925,4)),VALUE(LEFT(A3925,4))-1)+1,100),"00")</f>
        <v>FY2024-25</v>
      </c>
      <c r="D3925" s="0" t="s">
        <v>145</v>
      </c>
      <c r="E3925" s="0" t="s">
        <v>145</v>
      </c>
      <c r="F3925" s="0" t="str">
        <f aca="false">INDEX(Mapping!$B$2:$B$465,MATCH(E3925,Mapping!$A$2:$A$465,0))</f>
        <v>JSPL - DCPP</v>
      </c>
      <c r="G3925" s="0" t="str">
        <f aca="false">INDEX(Mapping!$C$2:$C$465,MATCH(E3925,Mapping!$A$2:$A$465,0))</f>
        <v>JSPL</v>
      </c>
      <c r="H3925" s="2" t="n">
        <v>65.47</v>
      </c>
      <c r="I3925" s="3" t="n">
        <v>1.52</v>
      </c>
    </row>
    <row r="3926" customFormat="false" ht="15" hidden="false" customHeight="false" outlineLevel="0" collapsed="false">
      <c r="A3926" s="0" t="s">
        <v>113</v>
      </c>
      <c r="B3926" s="0" t="n">
        <f aca="false">VALUE(LEFT(A3926,4))</f>
        <v>2024</v>
      </c>
      <c r="C3926" s="0" t="str">
        <f aca="false">"FY"&amp;IF(VALUE(MID(A3926,6,2))&gt;=4,VALUE(LEFT(A3926,4)),VALUE(LEFT(A3926,4))-1)&amp;"-"&amp;TEXT(MOD(IF(VALUE(MID(A3926,6,2))&gt;=4,VALUE(LEFT(A3926,4)),VALUE(LEFT(A3926,4))-1)+1,100),"00")</f>
        <v>FY2024-25</v>
      </c>
      <c r="D3926" s="0" t="s">
        <v>106</v>
      </c>
      <c r="E3926" s="0" t="s">
        <v>106</v>
      </c>
      <c r="F3926" s="0" t="str">
        <f aca="false">INDEX(Mapping!$B$2:$B$465,MATCH(E3926,Mapping!$A$2:$A$465,0))</f>
        <v>ACB (INDIA)</v>
      </c>
      <c r="G3926" s="0" t="str">
        <f aca="false">INDEX(Mapping!$C$2:$C$465,MATCH(E3926,Mapping!$A$2:$A$465,0))</f>
        <v>ACB (INDIA)</v>
      </c>
      <c r="H3926" s="2" t="n">
        <v>59.49</v>
      </c>
      <c r="I3926" s="3" t="n">
        <v>1.38</v>
      </c>
    </row>
    <row r="3927" customFormat="false" ht="15" hidden="false" customHeight="false" outlineLevel="0" collapsed="false">
      <c r="A3927" s="0" t="s">
        <v>113</v>
      </c>
      <c r="B3927" s="0" t="n">
        <f aca="false">VALUE(LEFT(A3927,4))</f>
        <v>2024</v>
      </c>
      <c r="C3927" s="0" t="str">
        <f aca="false">"FY"&amp;IF(VALUE(MID(A3927,6,2))&gt;=4,VALUE(LEFT(A3927,4)),VALUE(LEFT(A3927,4))-1)&amp;"-"&amp;TEXT(MOD(IF(VALUE(MID(A3927,6,2))&gt;=4,VALUE(LEFT(A3927,4)),VALUE(LEFT(A3927,4))-1)+1,100),"00")</f>
        <v>FY2024-25</v>
      </c>
      <c r="D3927" s="0" t="s">
        <v>35</v>
      </c>
      <c r="E3927" s="0" t="s">
        <v>35</v>
      </c>
      <c r="F3927" s="0" t="str">
        <f aca="false">INDEX(Mapping!$B$2:$B$465,MATCH(E3927,Mapping!$A$2:$A$465,0))</f>
        <v>TELANGANA</v>
      </c>
      <c r="G3927" s="0" t="str">
        <f aca="false">INDEX(Mapping!$C$2:$C$465,MATCH(E3927,Mapping!$A$2:$A$465,0))</f>
        <v>TELANGANA</v>
      </c>
      <c r="H3927" s="2" t="n">
        <v>52.22</v>
      </c>
      <c r="I3927" s="3" t="n">
        <v>1.21</v>
      </c>
    </row>
    <row r="3928" customFormat="false" ht="15" hidden="false" customHeight="false" outlineLevel="0" collapsed="false">
      <c r="A3928" s="0" t="s">
        <v>113</v>
      </c>
      <c r="B3928" s="0" t="n">
        <f aca="false">VALUE(LEFT(A3928,4))</f>
        <v>2024</v>
      </c>
      <c r="C3928" s="0" t="str">
        <f aca="false">"FY"&amp;IF(VALUE(MID(A3928,6,2))&gt;=4,VALUE(LEFT(A3928,4)),VALUE(LEFT(A3928,4))-1)&amp;"-"&amp;TEXT(MOD(IF(VALUE(MID(A3928,6,2))&gt;=4,VALUE(LEFT(A3928,4)),VALUE(LEFT(A3928,4))-1)+1,100),"00")</f>
        <v>FY2024-25</v>
      </c>
      <c r="D3928" s="0" t="s">
        <v>322</v>
      </c>
      <c r="E3928" s="0" t="s">
        <v>322</v>
      </c>
      <c r="F3928" s="0" t="str">
        <f aca="false">INDEX(Mapping!$B$2:$B$465,MATCH(E3928,Mapping!$A$2:$A$465,0))</f>
        <v>ADANI_S_RJ2</v>
      </c>
      <c r="G3928" s="0" t="str">
        <f aca="false">INDEX(Mapping!$C$2:$C$465,MATCH(E3928,Mapping!$A$2:$A$465,0))</f>
        <v>ADANI GREEN ENERGY (ALL SPVs)</v>
      </c>
      <c r="H3928" s="2" t="n">
        <v>46.68</v>
      </c>
      <c r="I3928" s="3" t="n">
        <v>1.08</v>
      </c>
    </row>
    <row r="3929" customFormat="false" ht="15" hidden="false" customHeight="false" outlineLevel="0" collapsed="false">
      <c r="A3929" s="0" t="s">
        <v>113</v>
      </c>
      <c r="B3929" s="0" t="n">
        <f aca="false">VALUE(LEFT(A3929,4))</f>
        <v>2024</v>
      </c>
      <c r="C3929" s="0" t="str">
        <f aca="false">"FY"&amp;IF(VALUE(MID(A3929,6,2))&gt;=4,VALUE(LEFT(A3929,4)),VALUE(LEFT(A3929,4))-1)&amp;"-"&amp;TEXT(MOD(IF(VALUE(MID(A3929,6,2))&gt;=4,VALUE(LEFT(A3929,4)),VALUE(LEFT(A3929,4))-1)+1,100),"00")</f>
        <v>FY2024-25</v>
      </c>
      <c r="D3929" s="0" t="s">
        <v>293</v>
      </c>
      <c r="E3929" s="0" t="s">
        <v>293</v>
      </c>
      <c r="F3929" s="0" t="str">
        <f aca="false">INDEX(Mapping!$B$2:$B$465,MATCH(E3929,Mapping!$A$2:$A$465,0))</f>
        <v>RENEW SURYA PRATAP</v>
      </c>
      <c r="G3929" s="0" t="str">
        <f aca="false">INDEX(Mapping!$C$2:$C$465,MATCH(E3929,Mapping!$A$2:$A$465,0))</f>
        <v>RENEW POWER (ALL SPVs)</v>
      </c>
      <c r="H3929" s="2" t="n">
        <v>46.3</v>
      </c>
      <c r="I3929" s="3" t="n">
        <v>1.07</v>
      </c>
    </row>
    <row r="3930" customFormat="false" ht="15" hidden="false" customHeight="false" outlineLevel="0" collapsed="false">
      <c r="A3930" s="0" t="s">
        <v>113</v>
      </c>
      <c r="B3930" s="0" t="n">
        <f aca="false">VALUE(LEFT(A3930,4))</f>
        <v>2024</v>
      </c>
      <c r="C3930" s="0" t="str">
        <f aca="false">"FY"&amp;IF(VALUE(MID(A3930,6,2))&gt;=4,VALUE(LEFT(A3930,4)),VALUE(LEFT(A3930,4))-1)&amp;"-"&amp;TEXT(MOD(IF(VALUE(MID(A3930,6,2))&gt;=4,VALUE(LEFT(A3930,4)),VALUE(LEFT(A3930,4))-1)+1,100),"00")</f>
        <v>FY2024-25</v>
      </c>
      <c r="D3930" s="0" t="s">
        <v>49</v>
      </c>
      <c r="E3930" s="0" t="s">
        <v>49</v>
      </c>
      <c r="F3930" s="0" t="str">
        <f aca="false">INDEX(Mapping!$B$2:$B$465,MATCH(E3930,Mapping!$A$2:$A$465,0))</f>
        <v>MADHYA PRADESH</v>
      </c>
      <c r="G3930" s="0" t="str">
        <f aca="false">INDEX(Mapping!$C$2:$C$465,MATCH(E3930,Mapping!$A$2:$A$465,0))</f>
        <v>MADHYA PRADESH</v>
      </c>
      <c r="H3930" s="2" t="n">
        <v>46.08</v>
      </c>
      <c r="I3930" s="3" t="n">
        <v>1.07</v>
      </c>
    </row>
    <row r="3931" customFormat="false" ht="15" hidden="false" customHeight="false" outlineLevel="0" collapsed="false">
      <c r="A3931" s="0" t="s">
        <v>113</v>
      </c>
      <c r="B3931" s="0" t="n">
        <f aca="false">VALUE(LEFT(A3931,4))</f>
        <v>2024</v>
      </c>
      <c r="C3931" s="0" t="str">
        <f aca="false">"FY"&amp;IF(VALUE(MID(A3931,6,2))&gt;=4,VALUE(LEFT(A3931,4)),VALUE(LEFT(A3931,4))-1)&amp;"-"&amp;TEXT(MOD(IF(VALUE(MID(A3931,6,2))&gt;=4,VALUE(LEFT(A3931,4)),VALUE(LEFT(A3931,4))-1)+1,100),"00")</f>
        <v>FY2024-25</v>
      </c>
      <c r="D3931" s="0" t="s">
        <v>224</v>
      </c>
      <c r="E3931" s="0" t="s">
        <v>224</v>
      </c>
      <c r="F3931" s="0" t="str">
        <f aca="false">INDEX(Mapping!$B$2:$B$465,MATCH(E3931,Mapping!$A$2:$A$465,0))</f>
        <v>RENEW SURYA RAVI</v>
      </c>
      <c r="G3931" s="0" t="str">
        <f aca="false">INDEX(Mapping!$C$2:$C$465,MATCH(E3931,Mapping!$A$2:$A$465,0))</f>
        <v>RENEW POWER (ALL SPVs)</v>
      </c>
      <c r="H3931" s="2" t="n">
        <v>44.73</v>
      </c>
      <c r="I3931" s="3" t="n">
        <v>1.04</v>
      </c>
    </row>
    <row r="3932" customFormat="false" ht="15" hidden="false" customHeight="false" outlineLevel="0" collapsed="false">
      <c r="A3932" s="0" t="s">
        <v>113</v>
      </c>
      <c r="B3932" s="0" t="n">
        <f aca="false">VALUE(LEFT(A3932,4))</f>
        <v>2024</v>
      </c>
      <c r="C3932" s="0" t="str">
        <f aca="false">"FY"&amp;IF(VALUE(MID(A3932,6,2))&gt;=4,VALUE(LEFT(A3932,4)),VALUE(LEFT(A3932,4))-1)&amp;"-"&amp;TEXT(MOD(IF(VALUE(MID(A3932,6,2))&gt;=4,VALUE(LEFT(A3932,4)),VALUE(LEFT(A3932,4))-1)+1,100),"00")</f>
        <v>FY2024-25</v>
      </c>
      <c r="D3932" s="0" t="s">
        <v>230</v>
      </c>
      <c r="E3932" s="0" t="s">
        <v>230</v>
      </c>
      <c r="F3932" s="0" t="str">
        <f aca="false">INDEX(Mapping!$B$2:$B$465,MATCH(E3932,Mapping!$A$2:$A$465,0))</f>
        <v>ADANI_WIND</v>
      </c>
      <c r="G3932" s="0" t="str">
        <f aca="false">INDEX(Mapping!$C$2:$C$465,MATCH(E3932,Mapping!$A$2:$A$465,0))</f>
        <v>ADANI GREEN ENERGY (ALL SPVs)</v>
      </c>
      <c r="H3932" s="2" t="n">
        <v>40.31</v>
      </c>
      <c r="I3932" s="3" t="n">
        <v>0.93</v>
      </c>
    </row>
    <row r="3933" customFormat="false" ht="15" hidden="false" customHeight="false" outlineLevel="0" collapsed="false">
      <c r="A3933" s="0" t="s">
        <v>113</v>
      </c>
      <c r="B3933" s="0" t="n">
        <f aca="false">VALUE(LEFT(A3933,4))</f>
        <v>2024</v>
      </c>
      <c r="C3933" s="0" t="str">
        <f aca="false">"FY"&amp;IF(VALUE(MID(A3933,6,2))&gt;=4,VALUE(LEFT(A3933,4)),VALUE(LEFT(A3933,4))-1)&amp;"-"&amp;TEXT(MOD(IF(VALUE(MID(A3933,6,2))&gt;=4,VALUE(LEFT(A3933,4)),VALUE(LEFT(A3933,4))-1)+1,100),"00")</f>
        <v>FY2024-25</v>
      </c>
      <c r="D3933" s="0" t="s">
        <v>243</v>
      </c>
      <c r="E3933" s="0" t="s">
        <v>243</v>
      </c>
      <c r="F3933" s="0" t="str">
        <f aca="false">INDEX(Mapping!$B$2:$B$465,MATCH(E3933,Mapping!$A$2:$A$465,0))</f>
        <v>ADANI SOLAR ENERGY JAISALMER TWO</v>
      </c>
      <c r="G3933" s="0" t="str">
        <f aca="false">INDEX(Mapping!$C$2:$C$465,MATCH(E3933,Mapping!$A$2:$A$465,0))</f>
        <v>ADANI GREEN ENERGY (ALL SPVs)</v>
      </c>
      <c r="H3933" s="2" t="n">
        <v>39.85</v>
      </c>
      <c r="I3933" s="3" t="n">
        <v>0.92</v>
      </c>
    </row>
    <row r="3934" customFormat="false" ht="15" hidden="false" customHeight="false" outlineLevel="0" collapsed="false">
      <c r="A3934" s="0" t="s">
        <v>113</v>
      </c>
      <c r="B3934" s="0" t="n">
        <f aca="false">VALUE(LEFT(A3934,4))</f>
        <v>2024</v>
      </c>
      <c r="C3934" s="0" t="str">
        <f aca="false">"FY"&amp;IF(VALUE(MID(A3934,6,2))&gt;=4,VALUE(LEFT(A3934,4)),VALUE(LEFT(A3934,4))-1)&amp;"-"&amp;TEXT(MOD(IF(VALUE(MID(A3934,6,2))&gt;=4,VALUE(LEFT(A3934,4)),VALUE(LEFT(A3934,4))-1)+1,100),"00")</f>
        <v>FY2024-25</v>
      </c>
      <c r="D3934" s="0" t="s">
        <v>119</v>
      </c>
      <c r="E3934" s="0" t="s">
        <v>119</v>
      </c>
      <c r="F3934" s="0" t="str">
        <f aca="false">INDEX(Mapping!$B$2:$B$465,MATCH(E3934,Mapping!$A$2:$A$465,0))</f>
        <v>GOA</v>
      </c>
      <c r="G3934" s="0" t="str">
        <f aca="false">INDEX(Mapping!$C$2:$C$465,MATCH(E3934,Mapping!$A$2:$A$465,0))</f>
        <v>GOA</v>
      </c>
      <c r="H3934" s="2" t="n">
        <v>37.84</v>
      </c>
      <c r="I3934" s="3" t="n">
        <v>0.88</v>
      </c>
    </row>
    <row r="3935" customFormat="false" ht="15" hidden="false" customHeight="false" outlineLevel="0" collapsed="false">
      <c r="A3935" s="0" t="s">
        <v>113</v>
      </c>
      <c r="B3935" s="0" t="n">
        <f aca="false">VALUE(LEFT(A3935,4))</f>
        <v>2024</v>
      </c>
      <c r="C3935" s="0" t="str">
        <f aca="false">"FY"&amp;IF(VALUE(MID(A3935,6,2))&gt;=4,VALUE(LEFT(A3935,4)),VALUE(LEFT(A3935,4))-1)&amp;"-"&amp;TEXT(MOD(IF(VALUE(MID(A3935,6,2))&gt;=4,VALUE(LEFT(A3935,4)),VALUE(LEFT(A3935,4))-1)+1,100),"00")</f>
        <v>FY2024-25</v>
      </c>
      <c r="D3935" s="0" t="s">
        <v>252</v>
      </c>
      <c r="E3935" s="0" t="s">
        <v>252</v>
      </c>
      <c r="F3935" s="0" t="str">
        <f aca="false">INDEX(Mapping!$B$2:$B$465,MATCH(E3935,Mapping!$A$2:$A$465,0))</f>
        <v>NTPC STATIONS</v>
      </c>
      <c r="G3935" s="0" t="str">
        <f aca="false">INDEX(Mapping!$C$2:$C$465,MATCH(E3935,Mapping!$A$2:$A$465,0))</f>
        <v>NTPC GROUP</v>
      </c>
      <c r="H3935" s="2" t="n">
        <v>35.93</v>
      </c>
      <c r="I3935" s="3" t="n">
        <v>0.83</v>
      </c>
    </row>
    <row r="3936" customFormat="false" ht="15" hidden="false" customHeight="false" outlineLevel="0" collapsed="false">
      <c r="A3936" s="0" t="s">
        <v>113</v>
      </c>
      <c r="B3936" s="0" t="n">
        <f aca="false">VALUE(LEFT(A3936,4))</f>
        <v>2024</v>
      </c>
      <c r="C3936" s="0" t="str">
        <f aca="false">"FY"&amp;IF(VALUE(MID(A3936,6,2))&gt;=4,VALUE(LEFT(A3936,4)),VALUE(LEFT(A3936,4))-1)&amp;"-"&amp;TEXT(MOD(IF(VALUE(MID(A3936,6,2))&gt;=4,VALUE(LEFT(A3936,4)),VALUE(LEFT(A3936,4))-1)+1,100),"00")</f>
        <v>FY2024-25</v>
      </c>
      <c r="D3936" s="0" t="s">
        <v>43</v>
      </c>
      <c r="E3936" s="0" t="s">
        <v>43</v>
      </c>
      <c r="F3936" s="0" t="str">
        <f aca="false">INDEX(Mapping!$B$2:$B$465,MATCH(E3936,Mapping!$A$2:$A$465,0))</f>
        <v>ODISHA</v>
      </c>
      <c r="G3936" s="0" t="str">
        <f aca="false">INDEX(Mapping!$C$2:$C$465,MATCH(E3936,Mapping!$A$2:$A$465,0))</f>
        <v>ODISHA</v>
      </c>
      <c r="H3936" s="2" t="n">
        <v>34.17</v>
      </c>
      <c r="I3936" s="3" t="n">
        <v>0.79</v>
      </c>
    </row>
    <row r="3937" customFormat="false" ht="15" hidden="false" customHeight="false" outlineLevel="0" collapsed="false">
      <c r="A3937" s="0" t="s">
        <v>113</v>
      </c>
      <c r="B3937" s="0" t="n">
        <f aca="false">VALUE(LEFT(A3937,4))</f>
        <v>2024</v>
      </c>
      <c r="C3937" s="0" t="str">
        <f aca="false">"FY"&amp;IF(VALUE(MID(A3937,6,2))&gt;=4,VALUE(LEFT(A3937,4)),VALUE(LEFT(A3937,4))-1)&amp;"-"&amp;TEXT(MOD(IF(VALUE(MID(A3937,6,2))&gt;=4,VALUE(LEFT(A3937,4)),VALUE(LEFT(A3937,4))-1)+1,100),"00")</f>
        <v>FY2024-25</v>
      </c>
      <c r="D3937" s="0" t="s">
        <v>323</v>
      </c>
      <c r="E3937" s="0" t="s">
        <v>323</v>
      </c>
      <c r="F3937" s="0" t="str">
        <f aca="false">INDEX(Mapping!$B$2:$B$465,MATCH(E3937,Mapping!$A$2:$A$465,0))</f>
        <v>ADEPT RENEWABLE TECHNOLOGIES</v>
      </c>
      <c r="G3937" s="0" t="str">
        <f aca="false">INDEX(Mapping!$C$2:$C$465,MATCH(E3937,Mapping!$A$2:$A$465,0))</f>
        <v>ADEPT RENEWABLE TECHNOLOGIES</v>
      </c>
      <c r="H3937" s="2" t="n">
        <v>32.64</v>
      </c>
      <c r="I3937" s="3" t="n">
        <v>0.76</v>
      </c>
    </row>
    <row r="3938" customFormat="false" ht="15" hidden="false" customHeight="false" outlineLevel="0" collapsed="false">
      <c r="A3938" s="0" t="s">
        <v>113</v>
      </c>
      <c r="B3938" s="0" t="n">
        <f aca="false">VALUE(LEFT(A3938,4))</f>
        <v>2024</v>
      </c>
      <c r="C3938" s="0" t="str">
        <f aca="false">"FY"&amp;IF(VALUE(MID(A3938,6,2))&gt;=4,VALUE(LEFT(A3938,4)),VALUE(LEFT(A3938,4))-1)&amp;"-"&amp;TEXT(MOD(IF(VALUE(MID(A3938,6,2))&gt;=4,VALUE(LEFT(A3938,4)),VALUE(LEFT(A3938,4))-1)+1,100),"00")</f>
        <v>FY2024-25</v>
      </c>
      <c r="D3938" s="0" t="s">
        <v>347</v>
      </c>
      <c r="E3938" s="0" t="s">
        <v>347</v>
      </c>
      <c r="F3938" s="0" t="str">
        <f aca="false">INDEX(Mapping!$B$2:$B$465,MATCH(E3938,Mapping!$A$2:$A$465,0))</f>
        <v>ADANI GREEN_25B (INFIRM)</v>
      </c>
      <c r="G3938" s="0" t="str">
        <f aca="false">INDEX(Mapping!$C$2:$C$465,MATCH(E3938,Mapping!$A$2:$A$465,0))</f>
        <v>ADANI GREEN ENERGY (ALL SPVs)</v>
      </c>
      <c r="H3938" s="2" t="n">
        <v>31.14</v>
      </c>
      <c r="I3938" s="3" t="n">
        <v>0.72</v>
      </c>
    </row>
    <row r="3939" customFormat="false" ht="15" hidden="false" customHeight="false" outlineLevel="0" collapsed="false">
      <c r="A3939" s="0" t="s">
        <v>113</v>
      </c>
      <c r="B3939" s="0" t="n">
        <f aca="false">VALUE(LEFT(A3939,4))</f>
        <v>2024</v>
      </c>
      <c r="C3939" s="0" t="str">
        <f aca="false">"FY"&amp;IF(VALUE(MID(A3939,6,2))&gt;=4,VALUE(LEFT(A3939,4)),VALUE(LEFT(A3939,4))-1)&amp;"-"&amp;TEXT(MOD(IF(VALUE(MID(A3939,6,2))&gt;=4,VALUE(LEFT(A3939,4)),VALUE(LEFT(A3939,4))-1)+1,100),"00")</f>
        <v>FY2024-25</v>
      </c>
      <c r="D3939" s="0" t="s">
        <v>378</v>
      </c>
      <c r="E3939" s="0" t="s">
        <v>378</v>
      </c>
      <c r="F3939" s="0" t="str">
        <f aca="false">INDEX(Mapping!$B$2:$B$465,MATCH(E3939,Mapping!$A$2:$A$465,0))</f>
        <v>DEVKOOT_SLR</v>
      </c>
      <c r="G3939" s="0" t="str">
        <f aca="false">INDEX(Mapping!$C$2:$C$465,MATCH(E3939,Mapping!$A$2:$A$465,0))</f>
        <v>DEVKOOT_SLR</v>
      </c>
      <c r="H3939" s="2" t="n">
        <v>29.01</v>
      </c>
      <c r="I3939" s="3" t="n">
        <v>0.67</v>
      </c>
    </row>
    <row r="3940" customFormat="false" ht="15" hidden="false" customHeight="false" outlineLevel="0" collapsed="false">
      <c r="A3940" s="0" t="s">
        <v>113</v>
      </c>
      <c r="B3940" s="0" t="n">
        <f aca="false">VALUE(LEFT(A3940,4))</f>
        <v>2024</v>
      </c>
      <c r="C3940" s="0" t="str">
        <f aca="false">"FY"&amp;IF(VALUE(MID(A3940,6,2))&gt;=4,VALUE(LEFT(A3940,4)),VALUE(LEFT(A3940,4))-1)&amp;"-"&amp;TEXT(MOD(IF(VALUE(MID(A3940,6,2))&gt;=4,VALUE(LEFT(A3940,4)),VALUE(LEFT(A3940,4))-1)+1,100),"00")</f>
        <v>FY2024-25</v>
      </c>
      <c r="D3940" s="0" t="s">
        <v>155</v>
      </c>
      <c r="E3940" s="0" t="s">
        <v>155</v>
      </c>
      <c r="F3940" s="0" t="str">
        <f aca="false">INDEX(Mapping!$B$2:$B$465,MATCH(E3940,Mapping!$A$2:$A$465,0))</f>
        <v>SKS POWER</v>
      </c>
      <c r="G3940" s="0" t="str">
        <f aca="false">INDEX(Mapping!$C$2:$C$465,MATCH(E3940,Mapping!$A$2:$A$465,0))</f>
        <v>SKS POWER</v>
      </c>
      <c r="H3940" s="2" t="n">
        <v>28.7</v>
      </c>
      <c r="I3940" s="3" t="n">
        <v>0.67</v>
      </c>
    </row>
    <row r="3941" customFormat="false" ht="15" hidden="false" customHeight="false" outlineLevel="0" collapsed="false">
      <c r="A3941" s="0" t="s">
        <v>113</v>
      </c>
      <c r="B3941" s="0" t="n">
        <f aca="false">VALUE(LEFT(A3941,4))</f>
        <v>2024</v>
      </c>
      <c r="C3941" s="0" t="str">
        <f aca="false">"FY"&amp;IF(VALUE(MID(A3941,6,2))&gt;=4,VALUE(LEFT(A3941,4)),VALUE(LEFT(A3941,4))-1)&amp;"-"&amp;TEXT(MOD(IF(VALUE(MID(A3941,6,2))&gt;=4,VALUE(LEFT(A3941,4)),VALUE(LEFT(A3941,4))-1)+1,100),"00")</f>
        <v>FY2024-25</v>
      </c>
      <c r="D3941" s="0" t="s">
        <v>38</v>
      </c>
      <c r="E3941" s="0" t="s">
        <v>38</v>
      </c>
      <c r="F3941" s="0" t="str">
        <f aca="false">INDEX(Mapping!$B$2:$B$465,MATCH(E3941,Mapping!$A$2:$A$465,0))</f>
        <v>ANDHRA PRADESH</v>
      </c>
      <c r="G3941" s="0" t="str">
        <f aca="false">INDEX(Mapping!$C$2:$C$465,MATCH(E3941,Mapping!$A$2:$A$465,0))</f>
        <v>ANDHRA PRADESH</v>
      </c>
      <c r="H3941" s="2" t="n">
        <v>28.15</v>
      </c>
      <c r="I3941" s="3" t="n">
        <v>0.65</v>
      </c>
    </row>
    <row r="3942" customFormat="false" ht="15" hidden="false" customHeight="false" outlineLevel="0" collapsed="false">
      <c r="A3942" s="0" t="s">
        <v>113</v>
      </c>
      <c r="B3942" s="0" t="n">
        <f aca="false">VALUE(LEFT(A3942,4))</f>
        <v>2024</v>
      </c>
      <c r="C3942" s="0" t="str">
        <f aca="false">"FY"&amp;IF(VALUE(MID(A3942,6,2))&gt;=4,VALUE(LEFT(A3942,4)),VALUE(LEFT(A3942,4))-1)&amp;"-"&amp;TEXT(MOD(IF(VALUE(MID(A3942,6,2))&gt;=4,VALUE(LEFT(A3942,4)),VALUE(LEFT(A3942,4))-1)+1,100),"00")</f>
        <v>FY2024-25</v>
      </c>
      <c r="D3942" s="0" t="s">
        <v>41</v>
      </c>
      <c r="E3942" s="0" t="s">
        <v>41</v>
      </c>
      <c r="F3942" s="0" t="str">
        <f aca="false">INDEX(Mapping!$B$2:$B$465,MATCH(E3942,Mapping!$A$2:$A$465,0))</f>
        <v>RAJASTHAN</v>
      </c>
      <c r="G3942" s="0" t="str">
        <f aca="false">INDEX(Mapping!$C$2:$C$465,MATCH(E3942,Mapping!$A$2:$A$465,0))</f>
        <v>RAJASTHAN</v>
      </c>
      <c r="H3942" s="2" t="n">
        <v>27.04</v>
      </c>
      <c r="I3942" s="3" t="n">
        <v>0.63</v>
      </c>
    </row>
    <row r="3943" customFormat="false" ht="15" hidden="false" customHeight="false" outlineLevel="0" collapsed="false">
      <c r="A3943" s="0" t="s">
        <v>113</v>
      </c>
      <c r="B3943" s="0" t="n">
        <f aca="false">VALUE(LEFT(A3943,4))</f>
        <v>2024</v>
      </c>
      <c r="C3943" s="0" t="str">
        <f aca="false">"FY"&amp;IF(VALUE(MID(A3943,6,2))&gt;=4,VALUE(LEFT(A3943,4)),VALUE(LEFT(A3943,4))-1)&amp;"-"&amp;TEXT(MOD(IF(VALUE(MID(A3943,6,2))&gt;=4,VALUE(LEFT(A3943,4)),VALUE(LEFT(A3943,4))-1)+1,100),"00")</f>
        <v>FY2024-25</v>
      </c>
      <c r="D3943" s="0" t="s">
        <v>232</v>
      </c>
      <c r="E3943" s="0" t="s">
        <v>232</v>
      </c>
      <c r="F3943" s="0" t="str">
        <f aca="false">INDEX(Mapping!$B$2:$B$465,MATCH(E3943,Mapping!$A$2:$A$465,0))</f>
        <v>PUDUCHERRY</v>
      </c>
      <c r="G3943" s="0" t="str">
        <f aca="false">INDEX(Mapping!$C$2:$C$465,MATCH(E3943,Mapping!$A$2:$A$465,0))</f>
        <v>PUDUCHERRY</v>
      </c>
      <c r="H3943" s="2" t="n">
        <v>26.39</v>
      </c>
      <c r="I3943" s="3" t="n">
        <v>0.61</v>
      </c>
    </row>
    <row r="3944" customFormat="false" ht="15" hidden="false" customHeight="false" outlineLevel="0" collapsed="false">
      <c r="A3944" s="0" t="s">
        <v>113</v>
      </c>
      <c r="B3944" s="0" t="n">
        <f aca="false">VALUE(LEFT(A3944,4))</f>
        <v>2024</v>
      </c>
      <c r="C3944" s="0" t="str">
        <f aca="false">"FY"&amp;IF(VALUE(MID(A3944,6,2))&gt;=4,VALUE(LEFT(A3944,4)),VALUE(LEFT(A3944,4))-1)&amp;"-"&amp;TEXT(MOD(IF(VALUE(MID(A3944,6,2))&gt;=4,VALUE(LEFT(A3944,4)),VALUE(LEFT(A3944,4))-1)+1,100),"00")</f>
        <v>FY2024-25</v>
      </c>
      <c r="D3944" s="0" t="s">
        <v>142</v>
      </c>
      <c r="E3944" s="0" t="s">
        <v>142</v>
      </c>
      <c r="F3944" s="0" t="str">
        <f aca="false">INDEX(Mapping!$B$2:$B$465,MATCH(E3944,Mapping!$A$2:$A$465,0))</f>
        <v>SAINJ HEP</v>
      </c>
      <c r="G3944" s="0" t="str">
        <f aca="false">INDEX(Mapping!$C$2:$C$465,MATCH(E3944,Mapping!$A$2:$A$465,0))</f>
        <v>SAINJ HEP</v>
      </c>
      <c r="H3944" s="2" t="n">
        <v>25.92</v>
      </c>
      <c r="I3944" s="3" t="n">
        <v>0.6</v>
      </c>
    </row>
    <row r="3945" customFormat="false" ht="15" hidden="false" customHeight="false" outlineLevel="0" collapsed="false">
      <c r="A3945" s="0" t="s">
        <v>113</v>
      </c>
      <c r="B3945" s="0" t="n">
        <f aca="false">VALUE(LEFT(A3945,4))</f>
        <v>2024</v>
      </c>
      <c r="C3945" s="0" t="str">
        <f aca="false">"FY"&amp;IF(VALUE(MID(A3945,6,2))&gt;=4,VALUE(LEFT(A3945,4)),VALUE(LEFT(A3945,4))-1)&amp;"-"&amp;TEXT(MOD(IF(VALUE(MID(A3945,6,2))&gt;=4,VALUE(LEFT(A3945,4)),VALUE(LEFT(A3945,4))-1)+1,100),"00")</f>
        <v>FY2024-25</v>
      </c>
      <c r="D3945" s="0" t="s">
        <v>345</v>
      </c>
      <c r="E3945" s="0" t="s">
        <v>345</v>
      </c>
      <c r="F3945" s="0" t="str">
        <f aca="false">INDEX(Mapping!$B$2:$B$465,MATCH(E3945,Mapping!$A$2:$A$465,0))</f>
        <v>ONEVOLT</v>
      </c>
      <c r="G3945" s="0" t="str">
        <f aca="false">INDEX(Mapping!$C$2:$C$465,MATCH(E3945,Mapping!$A$2:$A$465,0))</f>
        <v>ONEVOLT</v>
      </c>
      <c r="H3945" s="2" t="n">
        <v>25.59</v>
      </c>
      <c r="I3945" s="3" t="n">
        <v>0.59</v>
      </c>
    </row>
    <row r="3946" customFormat="false" ht="15" hidden="false" customHeight="false" outlineLevel="0" collapsed="false">
      <c r="A3946" s="0" t="s">
        <v>113</v>
      </c>
      <c r="B3946" s="0" t="n">
        <f aca="false">VALUE(LEFT(A3946,4))</f>
        <v>2024</v>
      </c>
      <c r="C3946" s="0" t="str">
        <f aca="false">"FY"&amp;IF(VALUE(MID(A3946,6,2))&gt;=4,VALUE(LEFT(A3946,4)),VALUE(LEFT(A3946,4))-1)&amp;"-"&amp;TEXT(MOD(IF(VALUE(MID(A3946,6,2))&gt;=4,VALUE(LEFT(A3946,4)),VALUE(LEFT(A3946,4))-1)+1,100),"00")</f>
        <v>FY2024-25</v>
      </c>
      <c r="D3946" s="0" t="s">
        <v>134</v>
      </c>
      <c r="E3946" s="0" t="s">
        <v>134</v>
      </c>
      <c r="F3946" s="0" t="str">
        <f aca="false">INDEX(Mapping!$B$2:$B$465,MATCH(E3946,Mapping!$A$2:$A$465,0))</f>
        <v>NTPC STATIONS</v>
      </c>
      <c r="G3946" s="0" t="str">
        <f aca="false">INDEX(Mapping!$C$2:$C$465,MATCH(E3946,Mapping!$A$2:$A$465,0))</f>
        <v>NTPC GROUP</v>
      </c>
      <c r="H3946" s="2" t="n">
        <v>21.95</v>
      </c>
      <c r="I3946" s="3" t="n">
        <v>0.51</v>
      </c>
    </row>
    <row r="3947" customFormat="false" ht="15" hidden="false" customHeight="false" outlineLevel="0" collapsed="false">
      <c r="A3947" s="0" t="s">
        <v>113</v>
      </c>
      <c r="B3947" s="0" t="n">
        <f aca="false">VALUE(LEFT(A3947,4))</f>
        <v>2024</v>
      </c>
      <c r="C3947" s="0" t="str">
        <f aca="false">"FY"&amp;IF(VALUE(MID(A3947,6,2))&gt;=4,VALUE(LEFT(A3947,4)),VALUE(LEFT(A3947,4))-1)&amp;"-"&amp;TEXT(MOD(IF(VALUE(MID(A3947,6,2))&gt;=4,VALUE(LEFT(A3947,4)),VALUE(LEFT(A3947,4))-1)+1,100),"00")</f>
        <v>FY2024-25</v>
      </c>
      <c r="D3947" s="0" t="s">
        <v>309</v>
      </c>
      <c r="E3947" s="0" t="s">
        <v>309</v>
      </c>
      <c r="F3947" s="0" t="str">
        <f aca="false">INDEX(Mapping!$B$2:$B$465,MATCH(E3947,Mapping!$A$2:$A$465,0))</f>
        <v>SIMHAPURI ENERGY</v>
      </c>
      <c r="G3947" s="0" t="str">
        <f aca="false">INDEX(Mapping!$C$2:$C$465,MATCH(E3947,Mapping!$A$2:$A$465,0))</f>
        <v>SIMHAPURI ENERGY</v>
      </c>
      <c r="H3947" s="2" t="n">
        <v>21.03</v>
      </c>
      <c r="I3947" s="3" t="n">
        <v>0.49</v>
      </c>
    </row>
    <row r="3948" customFormat="false" ht="15" hidden="false" customHeight="false" outlineLevel="0" collapsed="false">
      <c r="A3948" s="0" t="s">
        <v>113</v>
      </c>
      <c r="B3948" s="0" t="n">
        <f aca="false">VALUE(LEFT(A3948,4))</f>
        <v>2024</v>
      </c>
      <c r="C3948" s="0" t="str">
        <f aca="false">"FY"&amp;IF(VALUE(MID(A3948,6,2))&gt;=4,VALUE(LEFT(A3948,4)),VALUE(LEFT(A3948,4))-1)&amp;"-"&amp;TEXT(MOD(IF(VALUE(MID(A3948,6,2))&gt;=4,VALUE(LEFT(A3948,4)),VALUE(LEFT(A3948,4))-1)+1,100),"00")</f>
        <v>FY2024-25</v>
      </c>
      <c r="D3948" s="0" t="s">
        <v>319</v>
      </c>
      <c r="E3948" s="0" t="s">
        <v>319</v>
      </c>
      <c r="F3948" s="0" t="str">
        <f aca="false">INDEX(Mapping!$B$2:$B$465,MATCH(E3948,Mapping!$A$2:$A$465,0))</f>
        <v>SORANG HEP</v>
      </c>
      <c r="G3948" s="0" t="str">
        <f aca="false">INDEX(Mapping!$C$2:$C$465,MATCH(E3948,Mapping!$A$2:$A$465,0))</f>
        <v>SORANG HEP</v>
      </c>
      <c r="H3948" s="2" t="n">
        <v>20.96</v>
      </c>
      <c r="I3948" s="3" t="n">
        <v>0.49</v>
      </c>
    </row>
    <row r="3949" customFormat="false" ht="15" hidden="false" customHeight="false" outlineLevel="0" collapsed="false">
      <c r="A3949" s="0" t="s">
        <v>113</v>
      </c>
      <c r="B3949" s="0" t="n">
        <f aca="false">VALUE(LEFT(A3949,4))</f>
        <v>2024</v>
      </c>
      <c r="C3949" s="0" t="str">
        <f aca="false">"FY"&amp;IF(VALUE(MID(A3949,6,2))&gt;=4,VALUE(LEFT(A3949,4)),VALUE(LEFT(A3949,4))-1)&amp;"-"&amp;TEXT(MOD(IF(VALUE(MID(A3949,6,2))&gt;=4,VALUE(LEFT(A3949,4)),VALUE(LEFT(A3949,4))-1)+1,100),"00")</f>
        <v>FY2024-25</v>
      </c>
      <c r="D3949" s="0" t="s">
        <v>336</v>
      </c>
      <c r="E3949" s="0" t="s">
        <v>336</v>
      </c>
      <c r="F3949" s="0" t="str">
        <f aca="false">INDEX(Mapping!$B$2:$B$465,MATCH(E3949,Mapping!$A$2:$A$465,0))</f>
        <v>IBEUL</v>
      </c>
      <c r="G3949" s="0" t="str">
        <f aca="false">INDEX(Mapping!$C$2:$C$465,MATCH(E3949,Mapping!$A$2:$A$465,0))</f>
        <v>IBEUL</v>
      </c>
      <c r="H3949" s="2" t="n">
        <v>20.37</v>
      </c>
      <c r="I3949" s="3" t="n">
        <v>0.47</v>
      </c>
    </row>
    <row r="3950" customFormat="false" ht="15" hidden="false" customHeight="false" outlineLevel="0" collapsed="false">
      <c r="A3950" s="0" t="s">
        <v>113</v>
      </c>
      <c r="B3950" s="0" t="n">
        <f aca="false">VALUE(LEFT(A3950,4))</f>
        <v>2024</v>
      </c>
      <c r="C3950" s="0" t="str">
        <f aca="false">"FY"&amp;IF(VALUE(MID(A3950,6,2))&gt;=4,VALUE(LEFT(A3950,4)),VALUE(LEFT(A3950,4))-1)&amp;"-"&amp;TEXT(MOD(IF(VALUE(MID(A3950,6,2))&gt;=4,VALUE(LEFT(A3950,4)),VALUE(LEFT(A3950,4))-1)+1,100),"00")</f>
        <v>FY2024-25</v>
      </c>
      <c r="D3950" s="0" t="s">
        <v>297</v>
      </c>
      <c r="E3950" s="0" t="s">
        <v>297</v>
      </c>
      <c r="F3950" s="0" t="str">
        <f aca="false">INDEX(Mapping!$B$2:$B$465,MATCH(E3950,Mapping!$A$2:$A$465,0))</f>
        <v>NPGC NABINAGAR</v>
      </c>
      <c r="G3950" s="0" t="str">
        <f aca="false">INDEX(Mapping!$C$2:$C$465,MATCH(E3950,Mapping!$A$2:$A$465,0))</f>
        <v>NTPC GROUP</v>
      </c>
      <c r="H3950" s="2" t="n">
        <v>20.36</v>
      </c>
      <c r="I3950" s="3" t="n">
        <v>0.47</v>
      </c>
    </row>
    <row r="3951" customFormat="false" ht="15" hidden="false" customHeight="false" outlineLevel="0" collapsed="false">
      <c r="A3951" s="0" t="s">
        <v>113</v>
      </c>
      <c r="B3951" s="0" t="n">
        <f aca="false">VALUE(LEFT(A3951,4))</f>
        <v>2024</v>
      </c>
      <c r="C3951" s="0" t="str">
        <f aca="false">"FY"&amp;IF(VALUE(MID(A3951,6,2))&gt;=4,VALUE(LEFT(A3951,4)),VALUE(LEFT(A3951,4))-1)&amp;"-"&amp;TEXT(MOD(IF(VALUE(MID(A3951,6,2))&gt;=4,VALUE(LEFT(A3951,4)),VALUE(LEFT(A3951,4))-1)+1,100),"00")</f>
        <v>FY2024-25</v>
      </c>
      <c r="D3951" s="0" t="s">
        <v>315</v>
      </c>
      <c r="E3951" s="0" t="s">
        <v>315</v>
      </c>
      <c r="F3951" s="0" t="str">
        <f aca="false">INDEX(Mapping!$B$2:$B$465,MATCH(E3951,Mapping!$A$2:$A$465,0))</f>
        <v>DHARIWAL INFRASTRUCTURE</v>
      </c>
      <c r="G3951" s="0" t="str">
        <f aca="false">INDEX(Mapping!$C$2:$C$465,MATCH(E3951,Mapping!$A$2:$A$465,0))</f>
        <v>DHARIWAL INFRASTRUCTURE</v>
      </c>
      <c r="H3951" s="2" t="n">
        <v>19.85</v>
      </c>
      <c r="I3951" s="3" t="n">
        <v>0.46</v>
      </c>
    </row>
    <row r="3952" customFormat="false" ht="15" hidden="false" customHeight="false" outlineLevel="0" collapsed="false">
      <c r="A3952" s="0" t="s">
        <v>113</v>
      </c>
      <c r="B3952" s="0" t="n">
        <f aca="false">VALUE(LEFT(A3952,4))</f>
        <v>2024</v>
      </c>
      <c r="C3952" s="0" t="str">
        <f aca="false">"FY"&amp;IF(VALUE(MID(A3952,6,2))&gt;=4,VALUE(LEFT(A3952,4)),VALUE(LEFT(A3952,4))-1)&amp;"-"&amp;TEXT(MOD(IF(VALUE(MID(A3952,6,2))&gt;=4,VALUE(LEFT(A3952,4)),VALUE(LEFT(A3952,4))-1)+1,100),"00")</f>
        <v>FY2024-25</v>
      </c>
      <c r="D3952" s="0" t="s">
        <v>40</v>
      </c>
      <c r="E3952" s="0" t="s">
        <v>40</v>
      </c>
      <c r="F3952" s="0" t="str">
        <f aca="false">INDEX(Mapping!$B$2:$B$465,MATCH(E3952,Mapping!$A$2:$A$465,0))</f>
        <v>TAMIL NADU</v>
      </c>
      <c r="G3952" s="0" t="str">
        <f aca="false">INDEX(Mapping!$C$2:$C$465,MATCH(E3952,Mapping!$A$2:$A$465,0))</f>
        <v>TAMIL NADU</v>
      </c>
      <c r="H3952" s="2" t="n">
        <v>19.71</v>
      </c>
      <c r="I3952" s="3" t="n">
        <v>0.46</v>
      </c>
    </row>
    <row r="3953" customFormat="false" ht="15" hidden="false" customHeight="false" outlineLevel="0" collapsed="false">
      <c r="A3953" s="0" t="s">
        <v>113</v>
      </c>
      <c r="B3953" s="0" t="n">
        <f aca="false">VALUE(LEFT(A3953,4))</f>
        <v>2024</v>
      </c>
      <c r="C3953" s="0" t="str">
        <f aca="false">"FY"&amp;IF(VALUE(MID(A3953,6,2))&gt;=4,VALUE(LEFT(A3953,4)),VALUE(LEFT(A3953,4))-1)&amp;"-"&amp;TEXT(MOD(IF(VALUE(MID(A3953,6,2))&gt;=4,VALUE(LEFT(A3953,4)),VALUE(LEFT(A3953,4))-1)+1,100),"00")</f>
        <v>FY2024-25</v>
      </c>
      <c r="D3953" s="0" t="s">
        <v>154</v>
      </c>
      <c r="E3953" s="0" t="s">
        <v>154</v>
      </c>
      <c r="F3953" s="0" t="str">
        <f aca="false">INDEX(Mapping!$B$2:$B$465,MATCH(E3953,Mapping!$A$2:$A$465,0))</f>
        <v>DVC</v>
      </c>
      <c r="G3953" s="0" t="str">
        <f aca="false">INDEX(Mapping!$C$2:$C$465,MATCH(E3953,Mapping!$A$2:$A$465,0))</f>
        <v>DVC</v>
      </c>
      <c r="H3953" s="2" t="n">
        <v>18.26</v>
      </c>
      <c r="I3953" s="3" t="n">
        <v>0.42</v>
      </c>
    </row>
    <row r="3954" customFormat="false" ht="15" hidden="false" customHeight="false" outlineLevel="0" collapsed="false">
      <c r="A3954" s="0" t="s">
        <v>113</v>
      </c>
      <c r="B3954" s="0" t="n">
        <f aca="false">VALUE(LEFT(A3954,4))</f>
        <v>2024</v>
      </c>
      <c r="C3954" s="0" t="str">
        <f aca="false">"FY"&amp;IF(VALUE(MID(A3954,6,2))&gt;=4,VALUE(LEFT(A3954,4)),VALUE(LEFT(A3954,4))-1)&amp;"-"&amp;TEXT(MOD(IF(VALUE(MID(A3954,6,2))&gt;=4,VALUE(LEFT(A3954,4)),VALUE(LEFT(A3954,4))-1)+1,100),"00")</f>
        <v>FY2024-25</v>
      </c>
      <c r="D3954" s="0" t="s">
        <v>349</v>
      </c>
      <c r="E3954" s="0" t="s">
        <v>349</v>
      </c>
      <c r="F3954" s="0" t="str">
        <f aca="false">INDEX(Mapping!$B$2:$B$465,MATCH(E3954,Mapping!$A$2:$A$465,0))</f>
        <v>RENEW_SOJAS</v>
      </c>
      <c r="G3954" s="0" t="str">
        <f aca="false">INDEX(Mapping!$C$2:$C$465,MATCH(E3954,Mapping!$A$2:$A$465,0))</f>
        <v>RENEW POWER (ALL SPVs)</v>
      </c>
      <c r="H3954" s="2" t="n">
        <v>17.22</v>
      </c>
      <c r="I3954" s="3" t="n">
        <v>0.4</v>
      </c>
    </row>
    <row r="3955" customFormat="false" ht="15" hidden="false" customHeight="false" outlineLevel="0" collapsed="false">
      <c r="A3955" s="0" t="s">
        <v>113</v>
      </c>
      <c r="B3955" s="0" t="n">
        <f aca="false">VALUE(LEFT(A3955,4))</f>
        <v>2024</v>
      </c>
      <c r="C3955" s="0" t="str">
        <f aca="false">"FY"&amp;IF(VALUE(MID(A3955,6,2))&gt;=4,VALUE(LEFT(A3955,4)),VALUE(LEFT(A3955,4))-1)&amp;"-"&amp;TEXT(MOD(IF(VALUE(MID(A3955,6,2))&gt;=4,VALUE(LEFT(A3955,4)),VALUE(LEFT(A3955,4))-1)+1,100),"00")</f>
        <v>FY2024-25</v>
      </c>
      <c r="D3955" s="0" t="s">
        <v>42</v>
      </c>
      <c r="E3955" s="0" t="s">
        <v>42</v>
      </c>
      <c r="F3955" s="0" t="str">
        <f aca="false">INDEX(Mapping!$B$2:$B$465,MATCH(E3955,Mapping!$A$2:$A$465,0))</f>
        <v>PUNJAB</v>
      </c>
      <c r="G3955" s="0" t="str">
        <f aca="false">INDEX(Mapping!$C$2:$C$465,MATCH(E3955,Mapping!$A$2:$A$465,0))</f>
        <v>PUNJAB</v>
      </c>
      <c r="H3955" s="2" t="n">
        <v>16.01</v>
      </c>
      <c r="I3955" s="3" t="n">
        <v>0.37</v>
      </c>
    </row>
    <row r="3956" customFormat="false" ht="15" hidden="false" customHeight="false" outlineLevel="0" collapsed="false">
      <c r="A3956" s="0" t="s">
        <v>113</v>
      </c>
      <c r="B3956" s="0" t="n">
        <f aca="false">VALUE(LEFT(A3956,4))</f>
        <v>2024</v>
      </c>
      <c r="C3956" s="0" t="str">
        <f aca="false">"FY"&amp;IF(VALUE(MID(A3956,6,2))&gt;=4,VALUE(LEFT(A3956,4)),VALUE(LEFT(A3956,4))-1)&amp;"-"&amp;TEXT(MOD(IF(VALUE(MID(A3956,6,2))&gt;=4,VALUE(LEFT(A3956,4)),VALUE(LEFT(A3956,4))-1)+1,100),"00")</f>
        <v>FY2024-25</v>
      </c>
      <c r="D3956" s="0" t="s">
        <v>152</v>
      </c>
      <c r="E3956" s="0" t="s">
        <v>152</v>
      </c>
      <c r="F3956" s="0" t="str">
        <f aca="false">INDEX(Mapping!$B$2:$B$465,MATCH(E3956,Mapping!$A$2:$A$465,0))</f>
        <v>CHANDIGARH</v>
      </c>
      <c r="G3956" s="0" t="str">
        <f aca="false">INDEX(Mapping!$C$2:$C$465,MATCH(E3956,Mapping!$A$2:$A$465,0))</f>
        <v>CHANDIGARH</v>
      </c>
      <c r="H3956" s="2" t="n">
        <v>15.17</v>
      </c>
      <c r="I3956" s="3" t="n">
        <v>0.35</v>
      </c>
    </row>
    <row r="3957" customFormat="false" ht="15" hidden="false" customHeight="false" outlineLevel="0" collapsed="false">
      <c r="A3957" s="0" t="s">
        <v>113</v>
      </c>
      <c r="B3957" s="0" t="n">
        <f aca="false">VALUE(LEFT(A3957,4))</f>
        <v>2024</v>
      </c>
      <c r="C3957" s="0" t="str">
        <f aca="false">"FY"&amp;IF(VALUE(MID(A3957,6,2))&gt;=4,VALUE(LEFT(A3957,4)),VALUE(LEFT(A3957,4))-1)&amp;"-"&amp;TEXT(MOD(IF(VALUE(MID(A3957,6,2))&gt;=4,VALUE(LEFT(A3957,4)),VALUE(LEFT(A3957,4))-1)+1,100),"00")</f>
        <v>FY2024-25</v>
      </c>
      <c r="D3957" s="0" t="s">
        <v>74</v>
      </c>
      <c r="E3957" s="0" t="s">
        <v>74</v>
      </c>
      <c r="F3957" s="0" t="str">
        <f aca="false">INDEX(Mapping!$B$2:$B$465,MATCH(E3957,Mapping!$A$2:$A$465,0))</f>
        <v>NEPAL (NEA / NVVN)</v>
      </c>
      <c r="G3957" s="0" t="str">
        <f aca="false">INDEX(Mapping!$C$2:$C$465,MATCH(E3957,Mapping!$A$2:$A$465,0))</f>
        <v>NEPAL (NEA / NVVN)</v>
      </c>
      <c r="H3957" s="2" t="n">
        <v>14.28</v>
      </c>
      <c r="I3957" s="3" t="n">
        <v>0.33</v>
      </c>
    </row>
    <row r="3958" customFormat="false" ht="15" hidden="false" customHeight="false" outlineLevel="0" collapsed="false">
      <c r="A3958" s="0" t="s">
        <v>113</v>
      </c>
      <c r="B3958" s="0" t="n">
        <f aca="false">VALUE(LEFT(A3958,4))</f>
        <v>2024</v>
      </c>
      <c r="C3958" s="0" t="str">
        <f aca="false">"FY"&amp;IF(VALUE(MID(A3958,6,2))&gt;=4,VALUE(LEFT(A3958,4)),VALUE(LEFT(A3958,4))-1)&amp;"-"&amp;TEXT(MOD(IF(VALUE(MID(A3958,6,2))&gt;=4,VALUE(LEFT(A3958,4)),VALUE(LEFT(A3958,4))-1)+1,100),"00")</f>
        <v>FY2024-25</v>
      </c>
      <c r="D3958" s="0" t="s">
        <v>45</v>
      </c>
      <c r="E3958" s="0" t="s">
        <v>45</v>
      </c>
      <c r="F3958" s="0" t="str">
        <f aca="false">INDEX(Mapping!$B$2:$B$465,MATCH(E3958,Mapping!$A$2:$A$465,0))</f>
        <v>BIHAR</v>
      </c>
      <c r="G3958" s="0" t="str">
        <f aca="false">INDEX(Mapping!$C$2:$C$465,MATCH(E3958,Mapping!$A$2:$A$465,0))</f>
        <v>BIHAR</v>
      </c>
      <c r="H3958" s="2" t="n">
        <v>13.2</v>
      </c>
      <c r="I3958" s="3" t="n">
        <v>0.31</v>
      </c>
    </row>
    <row r="3959" customFormat="false" ht="15" hidden="false" customHeight="false" outlineLevel="0" collapsed="false">
      <c r="A3959" s="0" t="s">
        <v>113</v>
      </c>
      <c r="B3959" s="0" t="n">
        <f aca="false">VALUE(LEFT(A3959,4))</f>
        <v>2024</v>
      </c>
      <c r="C3959" s="0" t="str">
        <f aca="false">"FY"&amp;IF(VALUE(MID(A3959,6,2))&gt;=4,VALUE(LEFT(A3959,4)),VALUE(LEFT(A3959,4))-1)&amp;"-"&amp;TEXT(MOD(IF(VALUE(MID(A3959,6,2))&gt;=4,VALUE(LEFT(A3959,4)),VALUE(LEFT(A3959,4))-1)+1,100),"00")</f>
        <v>FY2024-25</v>
      </c>
      <c r="D3959" s="0" t="s">
        <v>367</v>
      </c>
      <c r="E3959" s="0" t="s">
        <v>367</v>
      </c>
      <c r="F3959" s="0" t="str">
        <f aca="false">INDEX(Mapping!$B$2:$B$465,MATCH(E3959,Mapping!$A$2:$A$465,0))</f>
        <v>RENEW_ROSHNI FATEHGARH</v>
      </c>
      <c r="G3959" s="0" t="str">
        <f aca="false">INDEX(Mapping!$C$2:$C$465,MATCH(E3959,Mapping!$A$2:$A$465,0))</f>
        <v>RENEW POWER (ALL SPVs)</v>
      </c>
      <c r="H3959" s="2" t="n">
        <v>12.43</v>
      </c>
      <c r="I3959" s="3" t="n">
        <v>0.29</v>
      </c>
    </row>
    <row r="3960" customFormat="false" ht="15" hidden="false" customHeight="false" outlineLevel="0" collapsed="false">
      <c r="A3960" s="0" t="s">
        <v>113</v>
      </c>
      <c r="B3960" s="0" t="n">
        <f aca="false">VALUE(LEFT(A3960,4))</f>
        <v>2024</v>
      </c>
      <c r="C3960" s="0" t="str">
        <f aca="false">"FY"&amp;IF(VALUE(MID(A3960,6,2))&gt;=4,VALUE(LEFT(A3960,4)),VALUE(LEFT(A3960,4))-1)&amp;"-"&amp;TEXT(MOD(IF(VALUE(MID(A3960,6,2))&gt;=4,VALUE(LEFT(A3960,4)),VALUE(LEFT(A3960,4))-1)+1,100),"00")</f>
        <v>FY2024-25</v>
      </c>
      <c r="D3960" s="0" t="s">
        <v>89</v>
      </c>
      <c r="E3960" s="0" t="s">
        <v>89</v>
      </c>
      <c r="F3960" s="0" t="str">
        <f aca="false">INDEX(Mapping!$B$2:$B$465,MATCH(E3960,Mapping!$A$2:$A$465,0))</f>
        <v>MB POWER (MP)</v>
      </c>
      <c r="G3960" s="0" t="str">
        <f aca="false">INDEX(Mapping!$C$2:$C$465,MATCH(E3960,Mapping!$A$2:$A$465,0))</f>
        <v>MB POWER (MP)</v>
      </c>
      <c r="H3960" s="2" t="n">
        <v>11.68</v>
      </c>
      <c r="I3960" s="3" t="n">
        <v>0.27</v>
      </c>
    </row>
    <row r="3961" customFormat="false" ht="15" hidden="false" customHeight="false" outlineLevel="0" collapsed="false">
      <c r="A3961" s="0" t="s">
        <v>113</v>
      </c>
      <c r="B3961" s="0" t="n">
        <f aca="false">VALUE(LEFT(A3961,4))</f>
        <v>2024</v>
      </c>
      <c r="C3961" s="0" t="str">
        <f aca="false">"FY"&amp;IF(VALUE(MID(A3961,6,2))&gt;=4,VALUE(LEFT(A3961,4)),VALUE(LEFT(A3961,4))-1)&amp;"-"&amp;TEXT(MOD(IF(VALUE(MID(A3961,6,2))&gt;=4,VALUE(LEFT(A3961,4)),VALUE(LEFT(A3961,4))-1)+1,100),"00")</f>
        <v>FY2024-25</v>
      </c>
      <c r="D3961" s="0" t="s">
        <v>116</v>
      </c>
      <c r="E3961" s="0" t="s">
        <v>116</v>
      </c>
      <c r="F3961" s="0" t="str">
        <f aca="false">INDEX(Mapping!$B$2:$B$465,MATCH(E3961,Mapping!$A$2:$A$465,0))</f>
        <v>RKM POWERGEN</v>
      </c>
      <c r="G3961" s="0" t="str">
        <f aca="false">INDEX(Mapping!$C$2:$C$465,MATCH(E3961,Mapping!$A$2:$A$465,0))</f>
        <v>RKM POWERGEN</v>
      </c>
      <c r="H3961" s="2" t="n">
        <v>11.62</v>
      </c>
      <c r="I3961" s="3" t="n">
        <v>0.27</v>
      </c>
    </row>
    <row r="3962" customFormat="false" ht="15" hidden="false" customHeight="false" outlineLevel="0" collapsed="false">
      <c r="A3962" s="0" t="s">
        <v>113</v>
      </c>
      <c r="B3962" s="0" t="n">
        <f aca="false">VALUE(LEFT(A3962,4))</f>
        <v>2024</v>
      </c>
      <c r="C3962" s="0" t="str">
        <f aca="false">"FY"&amp;IF(VALUE(MID(A3962,6,2))&gt;=4,VALUE(LEFT(A3962,4)),VALUE(LEFT(A3962,4))-1)&amp;"-"&amp;TEXT(MOD(IF(VALUE(MID(A3962,6,2))&gt;=4,VALUE(LEFT(A3962,4)),VALUE(LEFT(A3962,4))-1)+1,100),"00")</f>
        <v>FY2024-25</v>
      </c>
      <c r="D3962" s="0" t="s">
        <v>272</v>
      </c>
      <c r="E3962" s="0" t="s">
        <v>272</v>
      </c>
      <c r="F3962" s="0" t="str">
        <f aca="false">INDEX(Mapping!$B$2:$B$465,MATCH(E3962,Mapping!$A$2:$A$465,0))</f>
        <v>BALCO</v>
      </c>
      <c r="G3962" s="0" t="str">
        <f aca="false">INDEX(Mapping!$C$2:$C$465,MATCH(E3962,Mapping!$A$2:$A$465,0))</f>
        <v>BALCO</v>
      </c>
      <c r="H3962" s="2" t="n">
        <v>10.59</v>
      </c>
      <c r="I3962" s="3" t="n">
        <v>0.25</v>
      </c>
    </row>
    <row r="3963" customFormat="false" ht="15" hidden="false" customHeight="false" outlineLevel="0" collapsed="false">
      <c r="A3963" s="0" t="s">
        <v>113</v>
      </c>
      <c r="B3963" s="0" t="n">
        <f aca="false">VALUE(LEFT(A3963,4))</f>
        <v>2024</v>
      </c>
      <c r="C3963" s="0" t="str">
        <f aca="false">"FY"&amp;IF(VALUE(MID(A3963,6,2))&gt;=4,VALUE(LEFT(A3963,4)),VALUE(LEFT(A3963,4))-1)&amp;"-"&amp;TEXT(MOD(IF(VALUE(MID(A3963,6,2))&gt;=4,VALUE(LEFT(A3963,4)),VALUE(LEFT(A3963,4))-1)+1,100),"00")</f>
        <v>FY2024-25</v>
      </c>
      <c r="D3963" s="0" t="s">
        <v>421</v>
      </c>
      <c r="E3963" s="0" t="s">
        <v>421</v>
      </c>
      <c r="F3963" s="0" t="str">
        <f aca="false">INDEX(Mapping!$B$2:$B$465,MATCH(E3963,Mapping!$A$2:$A$465,0))</f>
        <v>KBUNL</v>
      </c>
      <c r="G3963" s="0" t="str">
        <f aca="false">INDEX(Mapping!$C$2:$C$465,MATCH(E3963,Mapping!$A$2:$A$465,0))</f>
        <v>KBUNL</v>
      </c>
      <c r="H3963" s="2" t="n">
        <v>9.93</v>
      </c>
      <c r="I3963" s="3" t="n">
        <v>0.23</v>
      </c>
    </row>
    <row r="3964" customFormat="false" ht="15" hidden="false" customHeight="false" outlineLevel="0" collapsed="false">
      <c r="A3964" s="0" t="s">
        <v>113</v>
      </c>
      <c r="B3964" s="0" t="n">
        <f aca="false">VALUE(LEFT(A3964,4))</f>
        <v>2024</v>
      </c>
      <c r="C3964" s="0" t="str">
        <f aca="false">"FY"&amp;IF(VALUE(MID(A3964,6,2))&gt;=4,VALUE(LEFT(A3964,4)),VALUE(LEFT(A3964,4))-1)&amp;"-"&amp;TEXT(MOD(IF(VALUE(MID(A3964,6,2))&gt;=4,VALUE(LEFT(A3964,4)),VALUE(LEFT(A3964,4))-1)+1,100),"00")</f>
        <v>FY2024-25</v>
      </c>
      <c r="D3964" s="0" t="s">
        <v>450</v>
      </c>
      <c r="E3964" s="0" t="s">
        <v>450</v>
      </c>
      <c r="F3964" s="0" t="str">
        <f aca="false">INDEX(Mapping!$B$2:$B$465,MATCH(E3964,Mapping!$A$2:$A$465,0))</f>
        <v>BRBCL NABINAGAR</v>
      </c>
      <c r="G3964" s="0" t="str">
        <f aca="false">INDEX(Mapping!$C$2:$C$465,MATCH(E3964,Mapping!$A$2:$A$465,0))</f>
        <v>NTPC GROUP</v>
      </c>
      <c r="H3964" s="2" t="n">
        <v>9.59</v>
      </c>
      <c r="I3964" s="3" t="n">
        <v>0.22</v>
      </c>
    </row>
    <row r="3965" customFormat="false" ht="15" hidden="false" customHeight="false" outlineLevel="0" collapsed="false">
      <c r="A3965" s="0" t="s">
        <v>113</v>
      </c>
      <c r="B3965" s="0" t="n">
        <f aca="false">VALUE(LEFT(A3965,4))</f>
        <v>2024</v>
      </c>
      <c r="C3965" s="0" t="str">
        <f aca="false">"FY"&amp;IF(VALUE(MID(A3965,6,2))&gt;=4,VALUE(LEFT(A3965,4)),VALUE(LEFT(A3965,4))-1)&amp;"-"&amp;TEXT(MOD(IF(VALUE(MID(A3965,6,2))&gt;=4,VALUE(LEFT(A3965,4)),VALUE(LEFT(A3965,4))-1)+1,100),"00")</f>
        <v>FY2024-25</v>
      </c>
      <c r="D3965" s="0" t="s">
        <v>121</v>
      </c>
      <c r="E3965" s="0" t="s">
        <v>121</v>
      </c>
      <c r="F3965" s="0" t="str">
        <f aca="false">INDEX(Mapping!$B$2:$B$465,MATCH(E3965,Mapping!$A$2:$A$465,0))</f>
        <v>MEGHALAYA</v>
      </c>
      <c r="G3965" s="0" t="str">
        <f aca="false">INDEX(Mapping!$C$2:$C$465,MATCH(E3965,Mapping!$A$2:$A$465,0))</f>
        <v>MEGHALAYA</v>
      </c>
      <c r="H3965" s="2" t="n">
        <v>8.56</v>
      </c>
      <c r="I3965" s="3" t="n">
        <v>0.2</v>
      </c>
    </row>
    <row r="3966" customFormat="false" ht="15" hidden="false" customHeight="false" outlineLevel="0" collapsed="false">
      <c r="A3966" s="0" t="s">
        <v>113</v>
      </c>
      <c r="B3966" s="0" t="n">
        <f aca="false">VALUE(LEFT(A3966,4))</f>
        <v>2024</v>
      </c>
      <c r="C3966" s="0" t="str">
        <f aca="false">"FY"&amp;IF(VALUE(MID(A3966,6,2))&gt;=4,VALUE(LEFT(A3966,4)),VALUE(LEFT(A3966,4))-1)&amp;"-"&amp;TEXT(MOD(IF(VALUE(MID(A3966,6,2))&gt;=4,VALUE(LEFT(A3966,4)),VALUE(LEFT(A3966,4))-1)+1,100),"00")</f>
        <v>FY2024-25</v>
      </c>
      <c r="D3966" s="0" t="s">
        <v>211</v>
      </c>
      <c r="E3966" s="0" t="s">
        <v>211</v>
      </c>
      <c r="F3966" s="0" t="str">
        <f aca="false">INDEX(Mapping!$B$2:$B$465,MATCH(E3966,Mapping!$A$2:$A$465,0))</f>
        <v>SINGOLI BHATWARI HEP</v>
      </c>
      <c r="G3966" s="0" t="str">
        <f aca="false">INDEX(Mapping!$C$2:$C$465,MATCH(E3966,Mapping!$A$2:$A$465,0))</f>
        <v>SINGOLI BHATWARI HEP</v>
      </c>
      <c r="H3966" s="2" t="n">
        <v>8.2</v>
      </c>
      <c r="I3966" s="3" t="n">
        <v>0.19</v>
      </c>
    </row>
    <row r="3967" customFormat="false" ht="15" hidden="false" customHeight="false" outlineLevel="0" collapsed="false">
      <c r="A3967" s="0" t="s">
        <v>113</v>
      </c>
      <c r="B3967" s="0" t="n">
        <f aca="false">VALUE(LEFT(A3967,4))</f>
        <v>2024</v>
      </c>
      <c r="C3967" s="0" t="str">
        <f aca="false">"FY"&amp;IF(VALUE(MID(A3967,6,2))&gt;=4,VALUE(LEFT(A3967,4)),VALUE(LEFT(A3967,4))-1)&amp;"-"&amp;TEXT(MOD(IF(VALUE(MID(A3967,6,2))&gt;=4,VALUE(LEFT(A3967,4)),VALUE(LEFT(A3967,4))-1)+1,100),"00")</f>
        <v>FY2024-25</v>
      </c>
      <c r="D3967" s="0" t="s">
        <v>420</v>
      </c>
      <c r="E3967" s="0" t="s">
        <v>420</v>
      </c>
      <c r="F3967" s="0" t="str">
        <f aca="false">INDEX(Mapping!$B$2:$B$465,MATCH(E3967,Mapping!$A$2:$A$465,0))</f>
        <v>RENERGY5_WIND</v>
      </c>
      <c r="G3967" s="0" t="str">
        <f aca="false">INDEX(Mapping!$C$2:$C$465,MATCH(E3967,Mapping!$A$2:$A$465,0))</f>
        <v>RENERGY5_WIND</v>
      </c>
      <c r="H3967" s="2" t="n">
        <v>8.18</v>
      </c>
      <c r="I3967" s="3" t="n">
        <v>0.19</v>
      </c>
    </row>
    <row r="3968" customFormat="false" ht="15" hidden="false" customHeight="false" outlineLevel="0" collapsed="false">
      <c r="A3968" s="0" t="s">
        <v>113</v>
      </c>
      <c r="B3968" s="0" t="n">
        <f aca="false">VALUE(LEFT(A3968,4))</f>
        <v>2024</v>
      </c>
      <c r="C3968" s="0" t="str">
        <f aca="false">"FY"&amp;IF(VALUE(MID(A3968,6,2))&gt;=4,VALUE(LEFT(A3968,4)),VALUE(LEFT(A3968,4))-1)&amp;"-"&amp;TEXT(MOD(IF(VALUE(MID(A3968,6,2))&gt;=4,VALUE(LEFT(A3968,4)),VALUE(LEFT(A3968,4))-1)+1,100),"00")</f>
        <v>FY2024-25</v>
      </c>
      <c r="D3968" s="0" t="s">
        <v>438</v>
      </c>
      <c r="E3968" s="0" t="s">
        <v>438</v>
      </c>
      <c r="F3968" s="0" t="str">
        <f aca="false">INDEX(Mapping!$B$2:$B$465,MATCH(E3968,Mapping!$A$2:$A$465,0))</f>
        <v>GRIAN</v>
      </c>
      <c r="G3968" s="0" t="str">
        <f aca="false">INDEX(Mapping!$C$2:$C$465,MATCH(E3968,Mapping!$A$2:$A$465,0))</f>
        <v>GRIAN</v>
      </c>
      <c r="H3968" s="2" t="n">
        <v>8.08</v>
      </c>
      <c r="I3968" s="3" t="n">
        <v>0.19</v>
      </c>
    </row>
    <row r="3969" customFormat="false" ht="15" hidden="false" customHeight="false" outlineLevel="0" collapsed="false">
      <c r="A3969" s="0" t="s">
        <v>113</v>
      </c>
      <c r="B3969" s="0" t="n">
        <f aca="false">VALUE(LEFT(A3969,4))</f>
        <v>2024</v>
      </c>
      <c r="C3969" s="0" t="str">
        <f aca="false">"FY"&amp;IF(VALUE(MID(A3969,6,2))&gt;=4,VALUE(LEFT(A3969,4)),VALUE(LEFT(A3969,4))-1)&amp;"-"&amp;TEXT(MOD(IF(VALUE(MID(A3969,6,2))&gt;=4,VALUE(LEFT(A3969,4)),VALUE(LEFT(A3969,4))-1)+1,100),"00")</f>
        <v>FY2024-25</v>
      </c>
      <c r="D3969" s="0" t="s">
        <v>165</v>
      </c>
      <c r="E3969" s="0" t="s">
        <v>165</v>
      </c>
      <c r="F3969" s="0" t="str">
        <f aca="false">INDEX(Mapping!$B$2:$B$465,MATCH(E3969,Mapping!$A$2:$A$465,0))</f>
        <v>DGEN MEGA POWER</v>
      </c>
      <c r="G3969" s="0" t="str">
        <f aca="false">INDEX(Mapping!$C$2:$C$465,MATCH(E3969,Mapping!$A$2:$A$465,0))</f>
        <v>DGEN MEGA POWER</v>
      </c>
      <c r="H3969" s="2" t="n">
        <v>7.93</v>
      </c>
      <c r="I3969" s="3" t="n">
        <v>0.18</v>
      </c>
    </row>
    <row r="3970" customFormat="false" ht="15" hidden="false" customHeight="false" outlineLevel="0" collapsed="false">
      <c r="A3970" s="0" t="s">
        <v>113</v>
      </c>
      <c r="B3970" s="0" t="n">
        <f aca="false">VALUE(LEFT(A3970,4))</f>
        <v>2024</v>
      </c>
      <c r="C3970" s="0" t="str">
        <f aca="false">"FY"&amp;IF(VALUE(MID(A3970,6,2))&gt;=4,VALUE(LEFT(A3970,4)),VALUE(LEFT(A3970,4))-1)&amp;"-"&amp;TEXT(MOD(IF(VALUE(MID(A3970,6,2))&gt;=4,VALUE(LEFT(A3970,4)),VALUE(LEFT(A3970,4))-1)+1,100),"00")</f>
        <v>FY2024-25</v>
      </c>
      <c r="D3970" s="0" t="s">
        <v>143</v>
      </c>
      <c r="E3970" s="0" t="s">
        <v>143</v>
      </c>
      <c r="F3970" s="0" t="str">
        <f aca="false">INDEX(Mapping!$B$2:$B$465,MATCH(E3970,Mapping!$A$2:$A$465,0))</f>
        <v>MARUTI CLEAN COAL &amp; POWER</v>
      </c>
      <c r="G3970" s="0" t="str">
        <f aca="false">INDEX(Mapping!$C$2:$C$465,MATCH(E3970,Mapping!$A$2:$A$465,0))</f>
        <v>MARUTI CLEAN COAL &amp; POWER</v>
      </c>
      <c r="H3970" s="2" t="n">
        <v>7.73</v>
      </c>
      <c r="I3970" s="3" t="n">
        <v>0.18</v>
      </c>
    </row>
    <row r="3971" customFormat="false" ht="15" hidden="false" customHeight="false" outlineLevel="0" collapsed="false">
      <c r="A3971" s="0" t="s">
        <v>113</v>
      </c>
      <c r="B3971" s="0" t="n">
        <f aca="false">VALUE(LEFT(A3971,4))</f>
        <v>2024</v>
      </c>
      <c r="C3971" s="0" t="str">
        <f aca="false">"FY"&amp;IF(VALUE(MID(A3971,6,2))&gt;=4,VALUE(LEFT(A3971,4)),VALUE(LEFT(A3971,4))-1)&amp;"-"&amp;TEXT(MOD(IF(VALUE(MID(A3971,6,2))&gt;=4,VALUE(LEFT(A3971,4)),VALUE(LEFT(A3971,4))-1)+1,100),"00")</f>
        <v>FY2024-25</v>
      </c>
      <c r="D3971" s="0" t="s">
        <v>649</v>
      </c>
      <c r="E3971" s="0" t="s">
        <v>368</v>
      </c>
      <c r="F3971" s="0" t="str">
        <f aca="false">INDEX(Mapping!$B$2:$B$465,MATCH(E3971,Mapping!$A$2:$A$465,0))</f>
        <v>OSTRO HIRIYUR</v>
      </c>
      <c r="G3971" s="0" t="str">
        <f aca="false">INDEX(Mapping!$C$2:$C$465,MATCH(E3971,Mapping!$A$2:$A$465,0))</f>
        <v>OSTRO HIRIYUR</v>
      </c>
      <c r="H3971" s="2" t="n">
        <v>7.58</v>
      </c>
      <c r="I3971" s="3" t="n">
        <v>0.18</v>
      </c>
    </row>
    <row r="3972" customFormat="false" ht="15" hidden="false" customHeight="false" outlineLevel="0" collapsed="false">
      <c r="A3972" s="0" t="s">
        <v>113</v>
      </c>
      <c r="B3972" s="0" t="n">
        <f aca="false">VALUE(LEFT(A3972,4))</f>
        <v>2024</v>
      </c>
      <c r="C3972" s="0" t="str">
        <f aca="false">"FY"&amp;IF(VALUE(MID(A3972,6,2))&gt;=4,VALUE(LEFT(A3972,4)),VALUE(LEFT(A3972,4))-1)&amp;"-"&amp;TEXT(MOD(IF(VALUE(MID(A3972,6,2))&gt;=4,VALUE(LEFT(A3972,4)),VALUE(LEFT(A3972,4))-1)+1,100),"00")</f>
        <v>FY2024-25</v>
      </c>
      <c r="D3972" s="0" t="s">
        <v>451</v>
      </c>
      <c r="E3972" s="0" t="s">
        <v>451</v>
      </c>
      <c r="F3972" s="0" t="str">
        <f aca="false">INDEX(Mapping!$B$2:$B$465,MATCH(E3972,Mapping!$A$2:$A$465,0))</f>
        <v>ADANI_W_KUTCHH4 (INFIRM)</v>
      </c>
      <c r="G3972" s="0" t="str">
        <f aca="false">INDEX(Mapping!$C$2:$C$465,MATCH(E3972,Mapping!$A$2:$A$465,0))</f>
        <v>ADANI GREEN ENERGY (ALL SPVs)</v>
      </c>
      <c r="H3972" s="2" t="n">
        <v>7.19</v>
      </c>
      <c r="I3972" s="3" t="n">
        <v>0.17</v>
      </c>
    </row>
    <row r="3973" customFormat="false" ht="15" hidden="false" customHeight="false" outlineLevel="0" collapsed="false">
      <c r="A3973" s="0" t="s">
        <v>113</v>
      </c>
      <c r="B3973" s="0" t="n">
        <f aca="false">VALUE(LEFT(A3973,4))</f>
        <v>2024</v>
      </c>
      <c r="C3973" s="0" t="str">
        <f aca="false">"FY"&amp;IF(VALUE(MID(A3973,6,2))&gt;=4,VALUE(LEFT(A3973,4)),VALUE(LEFT(A3973,4))-1)&amp;"-"&amp;TEXT(MOD(IF(VALUE(MID(A3973,6,2))&gt;=4,VALUE(LEFT(A3973,4)),VALUE(LEFT(A3973,4))-1)+1,100),"00")</f>
        <v>FY2024-25</v>
      </c>
      <c r="D3973" s="0" t="s">
        <v>235</v>
      </c>
      <c r="E3973" s="0" t="s">
        <v>235</v>
      </c>
      <c r="F3973" s="0" t="str">
        <f aca="false">INDEX(Mapping!$B$2:$B$465,MATCH(E3973,Mapping!$A$2:$A$465,0))</f>
        <v>ITPCL (IL&amp;FS TAMIL NADU)</v>
      </c>
      <c r="G3973" s="0" t="str">
        <f aca="false">INDEX(Mapping!$C$2:$C$465,MATCH(E3973,Mapping!$A$2:$A$465,0))</f>
        <v>ITPCL (IL&amp;FS TAMIL NADU)</v>
      </c>
      <c r="H3973" s="2" t="n">
        <v>6.66</v>
      </c>
      <c r="I3973" s="3" t="n">
        <v>0.15</v>
      </c>
    </row>
    <row r="3974" customFormat="false" ht="15" hidden="false" customHeight="false" outlineLevel="0" collapsed="false">
      <c r="A3974" s="0" t="s">
        <v>113</v>
      </c>
      <c r="B3974" s="0" t="n">
        <f aca="false">VALUE(LEFT(A3974,4))</f>
        <v>2024</v>
      </c>
      <c r="C3974" s="0" t="str">
        <f aca="false">"FY"&amp;IF(VALUE(MID(A3974,6,2))&gt;=4,VALUE(LEFT(A3974,4)),VALUE(LEFT(A3974,4))-1)&amp;"-"&amp;TEXT(MOD(IF(VALUE(MID(A3974,6,2))&gt;=4,VALUE(LEFT(A3974,4)),VALUE(LEFT(A3974,4))-1)+1,100),"00")</f>
        <v>FY2024-25</v>
      </c>
      <c r="D3974" s="0" t="s">
        <v>473</v>
      </c>
      <c r="E3974" s="0" t="s">
        <v>473</v>
      </c>
      <c r="F3974" s="0" t="str">
        <f aca="false">INDEX(Mapping!$B$2:$B$465,MATCH(E3974,Mapping!$A$2:$A$465,0))</f>
        <v>ADANI GREEN_26B (INFIRM)</v>
      </c>
      <c r="G3974" s="0" t="str">
        <f aca="false">INDEX(Mapping!$C$2:$C$465,MATCH(E3974,Mapping!$A$2:$A$465,0))</f>
        <v>ADANI GREEN ENERGY (ALL SPVs)</v>
      </c>
      <c r="H3974" s="2" t="n">
        <v>6.39</v>
      </c>
      <c r="I3974" s="3" t="n">
        <v>0.15</v>
      </c>
    </row>
    <row r="3975" customFormat="false" ht="15" hidden="false" customHeight="false" outlineLevel="0" collapsed="false">
      <c r="A3975" s="0" t="s">
        <v>113</v>
      </c>
      <c r="B3975" s="0" t="n">
        <f aca="false">VALUE(LEFT(A3975,4))</f>
        <v>2024</v>
      </c>
      <c r="C3975" s="0" t="str">
        <f aca="false">"FY"&amp;IF(VALUE(MID(A3975,6,2))&gt;=4,VALUE(LEFT(A3975,4)),VALUE(LEFT(A3975,4))-1)&amp;"-"&amp;TEXT(MOD(IF(VALUE(MID(A3975,6,2))&gt;=4,VALUE(LEFT(A3975,4)),VALUE(LEFT(A3975,4))-1)+1,100),"00")</f>
        <v>FY2024-25</v>
      </c>
      <c r="D3975" s="0" t="s">
        <v>169</v>
      </c>
      <c r="E3975" s="0" t="s">
        <v>169</v>
      </c>
      <c r="F3975" s="0" t="str">
        <f aca="false">INDEX(Mapping!$B$2:$B$465,MATCH(E3975,Mapping!$A$2:$A$465,0))</f>
        <v>JHABUA POWER</v>
      </c>
      <c r="G3975" s="0" t="str">
        <f aca="false">INDEX(Mapping!$C$2:$C$465,MATCH(E3975,Mapping!$A$2:$A$465,0))</f>
        <v>JHABUA POWER</v>
      </c>
      <c r="H3975" s="2" t="n">
        <v>6.36</v>
      </c>
      <c r="I3975" s="3" t="n">
        <v>0.15</v>
      </c>
    </row>
    <row r="3976" customFormat="false" ht="15" hidden="false" customHeight="false" outlineLevel="0" collapsed="false">
      <c r="A3976" s="0" t="s">
        <v>113</v>
      </c>
      <c r="B3976" s="0" t="n">
        <f aca="false">VALUE(LEFT(A3976,4))</f>
        <v>2024</v>
      </c>
      <c r="C3976" s="0" t="str">
        <f aca="false">"FY"&amp;IF(VALUE(MID(A3976,6,2))&gt;=4,VALUE(LEFT(A3976,4)),VALUE(LEFT(A3976,4))-1)&amp;"-"&amp;TEXT(MOD(IF(VALUE(MID(A3976,6,2))&gt;=4,VALUE(LEFT(A3976,4)),VALUE(LEFT(A3976,4))-1)+1,100),"00")</f>
        <v>FY2024-25</v>
      </c>
      <c r="D3976" s="0" t="s">
        <v>61</v>
      </c>
      <c r="E3976" s="0" t="s">
        <v>61</v>
      </c>
      <c r="F3976" s="0" t="str">
        <f aca="false">INDEX(Mapping!$B$2:$B$465,MATCH(E3976,Mapping!$A$2:$A$465,0))</f>
        <v>ASSAM</v>
      </c>
      <c r="G3976" s="0" t="str">
        <f aca="false">INDEX(Mapping!$C$2:$C$465,MATCH(E3976,Mapping!$A$2:$A$465,0))</f>
        <v>ASSAM</v>
      </c>
      <c r="H3976" s="2" t="n">
        <v>6.25</v>
      </c>
      <c r="I3976" s="3" t="n">
        <v>0.14</v>
      </c>
    </row>
    <row r="3977" customFormat="false" ht="15" hidden="false" customHeight="false" outlineLevel="0" collapsed="false">
      <c r="A3977" s="0" t="s">
        <v>113</v>
      </c>
      <c r="B3977" s="0" t="n">
        <f aca="false">VALUE(LEFT(A3977,4))</f>
        <v>2024</v>
      </c>
      <c r="C3977" s="0" t="str">
        <f aca="false">"FY"&amp;IF(VALUE(MID(A3977,6,2))&gt;=4,VALUE(LEFT(A3977,4)),VALUE(LEFT(A3977,4))-1)&amp;"-"&amp;TEXT(MOD(IF(VALUE(MID(A3977,6,2))&gt;=4,VALUE(LEFT(A3977,4)),VALUE(LEFT(A3977,4))-1)+1,100),"00")</f>
        <v>FY2024-25</v>
      </c>
      <c r="D3977" s="0" t="s">
        <v>499</v>
      </c>
      <c r="E3977" s="0" t="s">
        <v>499</v>
      </c>
      <c r="F3977" s="0" t="str">
        <f aca="false">INDEX(Mapping!$B$2:$B$465,MATCH(E3977,Mapping!$A$2:$A$465,0))</f>
        <v>TPSL BANDERWALA</v>
      </c>
      <c r="G3977" s="0" t="str">
        <f aca="false">INDEX(Mapping!$C$2:$C$465,MATCH(E3977,Mapping!$A$2:$A$465,0))</f>
        <v>TPSL BANDERWALA</v>
      </c>
      <c r="H3977" s="2" t="n">
        <v>5.97</v>
      </c>
      <c r="I3977" s="3" t="n">
        <v>0.14</v>
      </c>
    </row>
    <row r="3978" customFormat="false" ht="15" hidden="false" customHeight="false" outlineLevel="0" collapsed="false">
      <c r="A3978" s="0" t="s">
        <v>113</v>
      </c>
      <c r="B3978" s="0" t="n">
        <f aca="false">VALUE(LEFT(A3978,4))</f>
        <v>2024</v>
      </c>
      <c r="C3978" s="0" t="str">
        <f aca="false">"FY"&amp;IF(VALUE(MID(A3978,6,2))&gt;=4,VALUE(LEFT(A3978,4)),VALUE(LEFT(A3978,4))-1)&amp;"-"&amp;TEXT(MOD(IF(VALUE(MID(A3978,6,2))&gt;=4,VALUE(LEFT(A3978,4)),VALUE(LEFT(A3978,4))-1)+1,100),"00")</f>
        <v>FY2024-25</v>
      </c>
      <c r="D3978" s="0" t="s">
        <v>193</v>
      </c>
      <c r="E3978" s="0" t="s">
        <v>193</v>
      </c>
      <c r="F3978" s="0" t="str">
        <f aca="false">INDEX(Mapping!$B$2:$B$465,MATCH(E3978,Mapping!$A$2:$A$465,0))</f>
        <v>MIZORAM</v>
      </c>
      <c r="G3978" s="0" t="str">
        <f aca="false">INDEX(Mapping!$C$2:$C$465,MATCH(E3978,Mapping!$A$2:$A$465,0))</f>
        <v>MIZORAM</v>
      </c>
      <c r="H3978" s="2" t="n">
        <v>5.8</v>
      </c>
      <c r="I3978" s="3" t="n">
        <v>0.13</v>
      </c>
    </row>
    <row r="3979" customFormat="false" ht="15" hidden="false" customHeight="false" outlineLevel="0" collapsed="false">
      <c r="A3979" s="0" t="s">
        <v>113</v>
      </c>
      <c r="B3979" s="0" t="n">
        <f aca="false">VALUE(LEFT(A3979,4))</f>
        <v>2024</v>
      </c>
      <c r="C3979" s="0" t="str">
        <f aca="false">"FY"&amp;IF(VALUE(MID(A3979,6,2))&gt;=4,VALUE(LEFT(A3979,4)),VALUE(LEFT(A3979,4))-1)&amp;"-"&amp;TEXT(MOD(IF(VALUE(MID(A3979,6,2))&gt;=4,VALUE(LEFT(A3979,4)),VALUE(LEFT(A3979,4))-1)+1,100),"00")</f>
        <v>FY2024-25</v>
      </c>
      <c r="D3979" s="0" t="s">
        <v>469</v>
      </c>
      <c r="E3979" s="0" t="s">
        <v>469</v>
      </c>
      <c r="F3979" s="0" t="str">
        <f aca="false">INDEX(Mapping!$B$2:$B$465,MATCH(E3979,Mapping!$A$2:$A$465,0))</f>
        <v>ADANIRE_55 (INFIRM)</v>
      </c>
      <c r="G3979" s="0" t="str">
        <f aca="false">INDEX(Mapping!$C$2:$C$465,MATCH(E3979,Mapping!$A$2:$A$465,0))</f>
        <v>ADANIRE_55 (INFIRM)</v>
      </c>
      <c r="H3979" s="2" t="n">
        <v>5.71</v>
      </c>
      <c r="I3979" s="3" t="n">
        <v>0.13</v>
      </c>
    </row>
    <row r="3980" customFormat="false" ht="15" hidden="false" customHeight="false" outlineLevel="0" collapsed="false">
      <c r="A3980" s="0" t="s">
        <v>113</v>
      </c>
      <c r="B3980" s="0" t="n">
        <f aca="false">VALUE(LEFT(A3980,4))</f>
        <v>2024</v>
      </c>
      <c r="C3980" s="0" t="str">
        <f aca="false">"FY"&amp;IF(VALUE(MID(A3980,6,2))&gt;=4,VALUE(LEFT(A3980,4)),VALUE(LEFT(A3980,4))-1)&amp;"-"&amp;TEXT(MOD(IF(VALUE(MID(A3980,6,2))&gt;=4,VALUE(LEFT(A3980,4)),VALUE(LEFT(A3980,4))-1)+1,100),"00")</f>
        <v>FY2024-25</v>
      </c>
      <c r="D3980" s="0" t="s">
        <v>459</v>
      </c>
      <c r="E3980" s="0" t="s">
        <v>459</v>
      </c>
      <c r="F3980" s="0" t="str">
        <f aca="false">INDEX(Mapping!$B$2:$B$465,MATCH(E3980,Mapping!$A$2:$A$465,0))</f>
        <v>IGSTPS</v>
      </c>
      <c r="G3980" s="0" t="str">
        <f aca="false">INDEX(Mapping!$C$2:$C$465,MATCH(E3980,Mapping!$A$2:$A$465,0))</f>
        <v>NTPC GROUP</v>
      </c>
      <c r="H3980" s="2" t="n">
        <v>5.12</v>
      </c>
      <c r="I3980" s="3" t="n">
        <v>0.12</v>
      </c>
    </row>
    <row r="3981" customFormat="false" ht="15" hidden="false" customHeight="false" outlineLevel="0" collapsed="false">
      <c r="A3981" s="0" t="s">
        <v>113</v>
      </c>
      <c r="B3981" s="0" t="n">
        <f aca="false">VALUE(LEFT(A3981,4))</f>
        <v>2024</v>
      </c>
      <c r="C3981" s="0" t="str">
        <f aca="false">"FY"&amp;IF(VALUE(MID(A3981,6,2))&gt;=4,VALUE(LEFT(A3981,4)),VALUE(LEFT(A3981,4))-1)&amp;"-"&amp;TEXT(MOD(IF(VALUE(MID(A3981,6,2))&gt;=4,VALUE(LEFT(A3981,4)),VALUE(LEFT(A3981,4))-1)+1,100),"00")</f>
        <v>FY2024-25</v>
      </c>
      <c r="D3981" s="0" t="s">
        <v>327</v>
      </c>
      <c r="E3981" s="0" t="s">
        <v>327</v>
      </c>
      <c r="F3981" s="0" t="str">
        <f aca="false">INDEX(Mapping!$B$2:$B$465,MATCH(E3981,Mapping!$A$2:$A$465,0))</f>
        <v>LANCO BUDHIL</v>
      </c>
      <c r="G3981" s="0" t="str">
        <f aca="false">INDEX(Mapping!$C$2:$C$465,MATCH(E3981,Mapping!$A$2:$A$465,0))</f>
        <v>GREENKO GROUP</v>
      </c>
      <c r="H3981" s="2" t="n">
        <v>3.89</v>
      </c>
      <c r="I3981" s="3" t="n">
        <v>0.09</v>
      </c>
    </row>
    <row r="3982" customFormat="false" ht="15" hidden="false" customHeight="false" outlineLevel="0" collapsed="false">
      <c r="A3982" s="0" t="s">
        <v>113</v>
      </c>
      <c r="B3982" s="0" t="n">
        <f aca="false">VALUE(LEFT(A3982,4))</f>
        <v>2024</v>
      </c>
      <c r="C3982" s="0" t="str">
        <f aca="false">"FY"&amp;IF(VALUE(MID(A3982,6,2))&gt;=4,VALUE(LEFT(A3982,4)),VALUE(LEFT(A3982,4))-1)&amp;"-"&amp;TEXT(MOD(IF(VALUE(MID(A3982,6,2))&gt;=4,VALUE(LEFT(A3982,4)),VALUE(LEFT(A3982,4))-1)+1,100),"00")</f>
        <v>FY2024-25</v>
      </c>
      <c r="D3982" s="0" t="s">
        <v>54</v>
      </c>
      <c r="E3982" s="0" t="s">
        <v>54</v>
      </c>
      <c r="F3982" s="0" t="str">
        <f aca="false">INDEX(Mapping!$B$2:$B$465,MATCH(E3982,Mapping!$A$2:$A$465,0))</f>
        <v>JAMMU &amp; KASHMIR</v>
      </c>
      <c r="G3982" s="0" t="str">
        <f aca="false">INDEX(Mapping!$C$2:$C$465,MATCH(E3982,Mapping!$A$2:$A$465,0))</f>
        <v>JAMMU &amp; KASHMIR</v>
      </c>
      <c r="H3982" s="2" t="n">
        <v>3.47</v>
      </c>
      <c r="I3982" s="3" t="n">
        <v>0.08</v>
      </c>
    </row>
    <row r="3983" customFormat="false" ht="15" hidden="false" customHeight="false" outlineLevel="0" collapsed="false">
      <c r="A3983" s="0" t="s">
        <v>113</v>
      </c>
      <c r="B3983" s="0" t="n">
        <f aca="false">VALUE(LEFT(A3983,4))</f>
        <v>2024</v>
      </c>
      <c r="C3983" s="0" t="str">
        <f aca="false">"FY"&amp;IF(VALUE(MID(A3983,6,2))&gt;=4,VALUE(LEFT(A3983,4)),VALUE(LEFT(A3983,4))-1)&amp;"-"&amp;TEXT(MOD(IF(VALUE(MID(A3983,6,2))&gt;=4,VALUE(LEFT(A3983,4)),VALUE(LEFT(A3983,4))-1)+1,100),"00")</f>
        <v>FY2024-25</v>
      </c>
      <c r="D3983" s="0" t="s">
        <v>507</v>
      </c>
      <c r="E3983" s="0" t="s">
        <v>507</v>
      </c>
      <c r="F3983" s="0" t="str">
        <f aca="false">INDEX(Mapping!$B$2:$B$465,MATCH(E3983,Mapping!$A$2:$A$465,0))</f>
        <v>TESPL</v>
      </c>
      <c r="G3983" s="0" t="str">
        <f aca="false">INDEX(Mapping!$C$2:$C$465,MATCH(E3983,Mapping!$A$2:$A$465,0))</f>
        <v>TESPL</v>
      </c>
      <c r="H3983" s="2" t="n">
        <v>2.78</v>
      </c>
      <c r="I3983" s="3" t="n">
        <v>0.06</v>
      </c>
    </row>
    <row r="3984" customFormat="false" ht="15" hidden="false" customHeight="false" outlineLevel="0" collapsed="false">
      <c r="A3984" s="0" t="s">
        <v>113</v>
      </c>
      <c r="B3984" s="0" t="n">
        <f aca="false">VALUE(LEFT(A3984,4))</f>
        <v>2024</v>
      </c>
      <c r="C3984" s="0" t="str">
        <f aca="false">"FY"&amp;IF(VALUE(MID(A3984,6,2))&gt;=4,VALUE(LEFT(A3984,4)),VALUE(LEFT(A3984,4))-1)&amp;"-"&amp;TEXT(MOD(IF(VALUE(MID(A3984,6,2))&gt;=4,VALUE(LEFT(A3984,4)),VALUE(LEFT(A3984,4))-1)+1,100),"00")</f>
        <v>FY2024-25</v>
      </c>
      <c r="D3984" s="0" t="s">
        <v>184</v>
      </c>
      <c r="E3984" s="0" t="s">
        <v>184</v>
      </c>
      <c r="F3984" s="0" t="str">
        <f aca="false">INDEX(Mapping!$B$2:$B$465,MATCH(E3984,Mapping!$A$2:$A$465,0))</f>
        <v>GMR KAMALANGA</v>
      </c>
      <c r="G3984" s="0" t="str">
        <f aca="false">INDEX(Mapping!$C$2:$C$465,MATCH(E3984,Mapping!$A$2:$A$465,0))</f>
        <v>GMR ENERGY</v>
      </c>
      <c r="H3984" s="2" t="n">
        <v>2.58</v>
      </c>
      <c r="I3984" s="3" t="n">
        <v>0.06</v>
      </c>
    </row>
    <row r="3985" customFormat="false" ht="15" hidden="false" customHeight="false" outlineLevel="0" collapsed="false">
      <c r="A3985" s="0" t="s">
        <v>113</v>
      </c>
      <c r="B3985" s="0" t="n">
        <f aca="false">VALUE(LEFT(A3985,4))</f>
        <v>2024</v>
      </c>
      <c r="C3985" s="0" t="str">
        <f aca="false">"FY"&amp;IF(VALUE(MID(A3985,6,2))&gt;=4,VALUE(LEFT(A3985,4)),VALUE(LEFT(A3985,4))-1)&amp;"-"&amp;TEXT(MOD(IF(VALUE(MID(A3985,6,2))&gt;=4,VALUE(LEFT(A3985,4)),VALUE(LEFT(A3985,4))-1)+1,100),"00")</f>
        <v>FY2024-25</v>
      </c>
      <c r="D3985" s="0" t="s">
        <v>527</v>
      </c>
      <c r="E3985" s="0" t="s">
        <v>527</v>
      </c>
      <c r="F3985" s="0" t="str">
        <f aca="false">INDEX(Mapping!$B$2:$B$465,MATCH(E3985,Mapping!$A$2:$A$465,0))</f>
        <v>ADANI GREEN_25A (INFIRM)</v>
      </c>
      <c r="G3985" s="0" t="str">
        <f aca="false">INDEX(Mapping!$C$2:$C$465,MATCH(E3985,Mapping!$A$2:$A$465,0))</f>
        <v>ADANI GREEN ENERGY (ALL SPVs)</v>
      </c>
      <c r="H3985" s="2" t="n">
        <v>2.57</v>
      </c>
      <c r="I3985" s="3" t="n">
        <v>0.06</v>
      </c>
    </row>
    <row r="3986" customFormat="false" ht="15" hidden="false" customHeight="false" outlineLevel="0" collapsed="false">
      <c r="A3986" s="0" t="s">
        <v>113</v>
      </c>
      <c r="B3986" s="0" t="n">
        <f aca="false">VALUE(LEFT(A3986,4))</f>
        <v>2024</v>
      </c>
      <c r="C3986" s="0" t="str">
        <f aca="false">"FY"&amp;IF(VALUE(MID(A3986,6,2))&gt;=4,VALUE(LEFT(A3986,4)),VALUE(LEFT(A3986,4))-1)&amp;"-"&amp;TEXT(MOD(IF(VALUE(MID(A3986,6,2))&gt;=4,VALUE(LEFT(A3986,4)),VALUE(LEFT(A3986,4))-1)+1,100),"00")</f>
        <v>FY2024-25</v>
      </c>
      <c r="D3986" s="0" t="s">
        <v>195</v>
      </c>
      <c r="E3986" s="0" t="s">
        <v>195</v>
      </c>
      <c r="F3986" s="0" t="str">
        <f aca="false">INDEX(Mapping!$B$2:$B$465,MATCH(E3986,Mapping!$A$2:$A$465,0))</f>
        <v>COASTAL ENERGEN</v>
      </c>
      <c r="G3986" s="0" t="str">
        <f aca="false">INDEX(Mapping!$C$2:$C$465,MATCH(E3986,Mapping!$A$2:$A$465,0))</f>
        <v>COASTAL ENERGEN</v>
      </c>
      <c r="H3986" s="2" t="n">
        <v>2.18</v>
      </c>
      <c r="I3986" s="3" t="n">
        <v>0.05</v>
      </c>
    </row>
    <row r="3987" customFormat="false" ht="15" hidden="false" customHeight="false" outlineLevel="0" collapsed="false">
      <c r="A3987" s="0" t="s">
        <v>113</v>
      </c>
      <c r="B3987" s="0" t="n">
        <f aca="false">VALUE(LEFT(A3987,4))</f>
        <v>2024</v>
      </c>
      <c r="C3987" s="0" t="str">
        <f aca="false">"FY"&amp;IF(VALUE(MID(A3987,6,2))&gt;=4,VALUE(LEFT(A3987,4)),VALUE(LEFT(A3987,4))-1)&amp;"-"&amp;TEXT(MOD(IF(VALUE(MID(A3987,6,2))&gt;=4,VALUE(LEFT(A3987,4)),VALUE(LEFT(A3987,4))-1)+1,100),"00")</f>
        <v>FY2024-25</v>
      </c>
      <c r="D3987" s="0" t="s">
        <v>265</v>
      </c>
      <c r="E3987" s="0" t="s">
        <v>265</v>
      </c>
      <c r="F3987" s="0" t="str">
        <f aca="false">INDEX(Mapping!$B$2:$B$465,MATCH(E3987,Mapping!$A$2:$A$465,0))</f>
        <v>NTPC STATIONS</v>
      </c>
      <c r="G3987" s="0" t="str">
        <f aca="false">INDEX(Mapping!$C$2:$C$465,MATCH(E3987,Mapping!$A$2:$A$465,0))</f>
        <v>NTPC GROUP</v>
      </c>
      <c r="H3987" s="2" t="n">
        <v>2.03</v>
      </c>
      <c r="I3987" s="3" t="n">
        <v>0.05</v>
      </c>
    </row>
    <row r="3988" customFormat="false" ht="15" hidden="false" customHeight="false" outlineLevel="0" collapsed="false">
      <c r="A3988" s="0" t="s">
        <v>113</v>
      </c>
      <c r="B3988" s="0" t="n">
        <f aca="false">VALUE(LEFT(A3988,4))</f>
        <v>2024</v>
      </c>
      <c r="C3988" s="0" t="str">
        <f aca="false">"FY"&amp;IF(VALUE(MID(A3988,6,2))&gt;=4,VALUE(LEFT(A3988,4)),VALUE(LEFT(A3988,4))-1)&amp;"-"&amp;TEXT(MOD(IF(VALUE(MID(A3988,6,2))&gt;=4,VALUE(LEFT(A3988,4)),VALUE(LEFT(A3988,4))-1)+1,100),"00")</f>
        <v>FY2024-25</v>
      </c>
      <c r="D3988" s="0" t="s">
        <v>246</v>
      </c>
      <c r="E3988" s="0" t="s">
        <v>246</v>
      </c>
      <c r="F3988" s="0" t="str">
        <f aca="false">INDEX(Mapping!$B$2:$B$465,MATCH(E3988,Mapping!$A$2:$A$465,0))</f>
        <v>NTPC STATIONS</v>
      </c>
      <c r="G3988" s="0" t="str">
        <f aca="false">INDEX(Mapping!$C$2:$C$465,MATCH(E3988,Mapping!$A$2:$A$465,0))</f>
        <v>NTPC GROUP</v>
      </c>
      <c r="H3988" s="2" t="n">
        <v>1.8</v>
      </c>
      <c r="I3988" s="3" t="n">
        <v>0.04</v>
      </c>
    </row>
    <row r="3989" customFormat="false" ht="15" hidden="false" customHeight="false" outlineLevel="0" collapsed="false">
      <c r="A3989" s="0" t="s">
        <v>113</v>
      </c>
      <c r="B3989" s="0" t="n">
        <f aca="false">VALUE(LEFT(A3989,4))</f>
        <v>2024</v>
      </c>
      <c r="C3989" s="0" t="str">
        <f aca="false">"FY"&amp;IF(VALUE(MID(A3989,6,2))&gt;=4,VALUE(LEFT(A3989,4)),VALUE(LEFT(A3989,4))-1)&amp;"-"&amp;TEXT(MOD(IF(VALUE(MID(A3989,6,2))&gt;=4,VALUE(LEFT(A3989,4)),VALUE(LEFT(A3989,4))-1)+1,100),"00")</f>
        <v>FY2024-25</v>
      </c>
      <c r="D3989" s="0" t="s">
        <v>402</v>
      </c>
      <c r="E3989" s="0" t="s">
        <v>402</v>
      </c>
      <c r="F3989" s="0" t="str">
        <f aca="false">INDEX(Mapping!$B$2:$B$465,MATCH(E3989,Mapping!$A$2:$A$465,0))</f>
        <v>DRUK GREEN POWER (BHUTAN)</v>
      </c>
      <c r="G3989" s="0" t="str">
        <f aca="false">INDEX(Mapping!$C$2:$C$465,MATCH(E3989,Mapping!$A$2:$A$465,0))</f>
        <v>DRUK GREEN POWER (BHUTAN)</v>
      </c>
      <c r="H3989" s="2" t="n">
        <v>1.41</v>
      </c>
      <c r="I3989" s="3" t="n">
        <v>0.03</v>
      </c>
    </row>
    <row r="3990" customFormat="false" ht="15" hidden="false" customHeight="false" outlineLevel="0" collapsed="false">
      <c r="A3990" s="0" t="s">
        <v>113</v>
      </c>
      <c r="B3990" s="0" t="n">
        <f aca="false">VALUE(LEFT(A3990,4))</f>
        <v>2024</v>
      </c>
      <c r="C3990" s="0" t="str">
        <f aca="false">"FY"&amp;IF(VALUE(MID(A3990,6,2))&gt;=4,VALUE(LEFT(A3990,4)),VALUE(LEFT(A3990,4))-1)&amp;"-"&amp;TEXT(MOD(IF(VALUE(MID(A3990,6,2))&gt;=4,VALUE(LEFT(A3990,4)),VALUE(LEFT(A3990,4))-1)+1,100),"00")</f>
        <v>FY2024-25</v>
      </c>
      <c r="D3990" s="0" t="s">
        <v>176</v>
      </c>
      <c r="E3990" s="0" t="s">
        <v>176</v>
      </c>
      <c r="F3990" s="0" t="str">
        <f aca="false">INDEX(Mapping!$B$2:$B$465,MATCH(E3990,Mapping!$A$2:$A$465,0))</f>
        <v>SIKKIM</v>
      </c>
      <c r="G3990" s="0" t="str">
        <f aca="false">INDEX(Mapping!$C$2:$C$465,MATCH(E3990,Mapping!$A$2:$A$465,0))</f>
        <v>SIKKIM</v>
      </c>
      <c r="H3990" s="2" t="n">
        <v>1.32</v>
      </c>
      <c r="I3990" s="3" t="n">
        <v>0.03</v>
      </c>
    </row>
    <row r="3991" customFormat="false" ht="15" hidden="false" customHeight="false" outlineLevel="0" collapsed="false">
      <c r="A3991" s="0" t="s">
        <v>113</v>
      </c>
      <c r="B3991" s="0" t="n">
        <f aca="false">VALUE(LEFT(A3991,4))</f>
        <v>2024</v>
      </c>
      <c r="C3991" s="0" t="str">
        <f aca="false">"FY"&amp;IF(VALUE(MID(A3991,6,2))&gt;=4,VALUE(LEFT(A3991,4)),VALUE(LEFT(A3991,4))-1)&amp;"-"&amp;TEXT(MOD(IF(VALUE(MID(A3991,6,2))&gt;=4,VALUE(LEFT(A3991,4)),VALUE(LEFT(A3991,4))-1)+1,100),"00")</f>
        <v>FY2024-25</v>
      </c>
      <c r="D3991" s="0" t="s">
        <v>228</v>
      </c>
      <c r="E3991" s="0" t="s">
        <v>228</v>
      </c>
      <c r="F3991" s="0" t="str">
        <f aca="false">INDEX(Mapping!$B$2:$B$465,MATCH(E3991,Mapping!$A$2:$A$465,0))</f>
        <v>OTPC PALATANA</v>
      </c>
      <c r="G3991" s="0" t="str">
        <f aca="false">INDEX(Mapping!$C$2:$C$465,MATCH(E3991,Mapping!$A$2:$A$465,0))</f>
        <v>OTPC PALATANA</v>
      </c>
      <c r="H3991" s="2" t="n">
        <v>1.31</v>
      </c>
      <c r="I3991" s="3" t="n">
        <v>0.03</v>
      </c>
    </row>
    <row r="3992" customFormat="false" ht="15" hidden="false" customHeight="false" outlineLevel="0" collapsed="false">
      <c r="A3992" s="0" t="s">
        <v>113</v>
      </c>
      <c r="B3992" s="0" t="n">
        <f aca="false">VALUE(LEFT(A3992,4))</f>
        <v>2024</v>
      </c>
      <c r="C3992" s="0" t="str">
        <f aca="false">"FY"&amp;IF(VALUE(MID(A3992,6,2))&gt;=4,VALUE(LEFT(A3992,4)),VALUE(LEFT(A3992,4))-1)&amp;"-"&amp;TEXT(MOD(IF(VALUE(MID(A3992,6,2))&gt;=4,VALUE(LEFT(A3992,4)),VALUE(LEFT(A3992,4))-1)+1,100),"00")</f>
        <v>FY2024-25</v>
      </c>
      <c r="D3992" s="0" t="s">
        <v>159</v>
      </c>
      <c r="E3992" s="0" t="s">
        <v>159</v>
      </c>
      <c r="F3992" s="0" t="str">
        <f aca="false">INDEX(Mapping!$B$2:$B$465,MATCH(E3992,Mapping!$A$2:$A$465,0))</f>
        <v>GMR WARORA (EX-EMCO)</v>
      </c>
      <c r="G3992" s="0" t="str">
        <f aca="false">INDEX(Mapping!$C$2:$C$465,MATCH(E3992,Mapping!$A$2:$A$465,0))</f>
        <v>GMR ENERGY</v>
      </c>
      <c r="H3992" s="2" t="n">
        <v>1.22</v>
      </c>
      <c r="I3992" s="3" t="n">
        <v>0.03</v>
      </c>
    </row>
    <row r="3993" customFormat="false" ht="15" hidden="false" customHeight="false" outlineLevel="0" collapsed="false">
      <c r="A3993" s="0" t="s">
        <v>113</v>
      </c>
      <c r="B3993" s="0" t="n">
        <f aca="false">VALUE(LEFT(A3993,4))</f>
        <v>2024</v>
      </c>
      <c r="C3993" s="0" t="str">
        <f aca="false">"FY"&amp;IF(VALUE(MID(A3993,6,2))&gt;=4,VALUE(LEFT(A3993,4)),VALUE(LEFT(A3993,4))-1)&amp;"-"&amp;TEXT(MOD(IF(VALUE(MID(A3993,6,2))&gt;=4,VALUE(LEFT(A3993,4)),VALUE(LEFT(A3993,4))-1)+1,100),"00")</f>
        <v>FY2024-25</v>
      </c>
      <c r="D3993" s="0" t="s">
        <v>217</v>
      </c>
      <c r="E3993" s="0" t="s">
        <v>217</v>
      </c>
      <c r="F3993" s="0" t="str">
        <f aca="false">INDEX(Mapping!$B$2:$B$465,MATCH(E3993,Mapping!$A$2:$A$465,0))</f>
        <v>SHREE CEMENT</v>
      </c>
      <c r="G3993" s="0" t="str">
        <f aca="false">INDEX(Mapping!$C$2:$C$465,MATCH(E3993,Mapping!$A$2:$A$465,0))</f>
        <v>SHREE CEMENT</v>
      </c>
      <c r="H3993" s="2" t="n">
        <v>1.13</v>
      </c>
      <c r="I3993" s="3" t="n">
        <v>0.03</v>
      </c>
    </row>
    <row r="3994" customFormat="false" ht="15" hidden="false" customHeight="false" outlineLevel="0" collapsed="false">
      <c r="A3994" s="0" t="s">
        <v>113</v>
      </c>
      <c r="B3994" s="0" t="n">
        <f aca="false">VALUE(LEFT(A3994,4))</f>
        <v>2024</v>
      </c>
      <c r="C3994" s="0" t="str">
        <f aca="false">"FY"&amp;IF(VALUE(MID(A3994,6,2))&gt;=4,VALUE(LEFT(A3994,4)),VALUE(LEFT(A3994,4))-1)&amp;"-"&amp;TEXT(MOD(IF(VALUE(MID(A3994,6,2))&gt;=4,VALUE(LEFT(A3994,4)),VALUE(LEFT(A3994,4))-1)+1,100),"00")</f>
        <v>FY2024-25</v>
      </c>
      <c r="D3994" s="0" t="s">
        <v>545</v>
      </c>
      <c r="E3994" s="0" t="s">
        <v>545</v>
      </c>
      <c r="F3994" s="0" t="str">
        <f aca="false">INDEX(Mapping!$B$2:$B$465,MATCH(E3994,Mapping!$A$2:$A$465,0))</f>
        <v>MTPS</v>
      </c>
      <c r="G3994" s="0" t="str">
        <f aca="false">INDEX(Mapping!$C$2:$C$465,MATCH(E3994,Mapping!$A$2:$A$465,0))</f>
        <v>MTPS</v>
      </c>
      <c r="H3994" s="2" t="n">
        <v>0.8</v>
      </c>
      <c r="I3994" s="3" t="n">
        <v>0.02</v>
      </c>
    </row>
    <row r="3995" customFormat="false" ht="15" hidden="false" customHeight="false" outlineLevel="0" collapsed="false">
      <c r="A3995" s="0" t="s">
        <v>113</v>
      </c>
      <c r="B3995" s="0" t="n">
        <f aca="false">VALUE(LEFT(A3995,4))</f>
        <v>2024</v>
      </c>
      <c r="C3995" s="0" t="str">
        <f aca="false">"FY"&amp;IF(VALUE(MID(A3995,6,2))&gt;=4,VALUE(LEFT(A3995,4)),VALUE(LEFT(A3995,4))-1)&amp;"-"&amp;TEXT(MOD(IF(VALUE(MID(A3995,6,2))&gt;=4,VALUE(LEFT(A3995,4)),VALUE(LEFT(A3995,4))-1)+1,100),"00")</f>
        <v>FY2024-25</v>
      </c>
      <c r="D3995" s="0" t="s">
        <v>575</v>
      </c>
      <c r="E3995" s="0" t="s">
        <v>575</v>
      </c>
      <c r="F3995" s="0" t="str">
        <f aca="false">INDEX(Mapping!$B$2:$B$465,MATCH(E3995,Mapping!$A$2:$A$465,0))</f>
        <v>NETCL VALLUR</v>
      </c>
      <c r="G3995" s="0" t="str">
        <f aca="false">INDEX(Mapping!$C$2:$C$465,MATCH(E3995,Mapping!$A$2:$A$465,0))</f>
        <v>NETCL VALLUR</v>
      </c>
      <c r="H3995" s="2" t="n">
        <v>0.76</v>
      </c>
      <c r="I3995" s="3" t="n">
        <v>0.02</v>
      </c>
    </row>
    <row r="3996" customFormat="false" ht="15" hidden="false" customHeight="false" outlineLevel="0" collapsed="false">
      <c r="A3996" s="0" t="s">
        <v>113</v>
      </c>
      <c r="B3996" s="0" t="n">
        <f aca="false">VALUE(LEFT(A3996,4))</f>
        <v>2024</v>
      </c>
      <c r="C3996" s="0" t="str">
        <f aca="false">"FY"&amp;IF(VALUE(MID(A3996,6,2))&gt;=4,VALUE(LEFT(A3996,4)),VALUE(LEFT(A3996,4))-1)&amp;"-"&amp;TEXT(MOD(IF(VALUE(MID(A3996,6,2))&gt;=4,VALUE(LEFT(A3996,4)),VALUE(LEFT(A3996,4))-1)+1,100),"00")</f>
        <v>FY2024-25</v>
      </c>
      <c r="D3996" s="0" t="s">
        <v>214</v>
      </c>
      <c r="E3996" s="0" t="s">
        <v>214</v>
      </c>
      <c r="F3996" s="0" t="str">
        <f aca="false">INDEX(Mapping!$B$2:$B$465,MATCH(E3996,Mapping!$A$2:$A$465,0))</f>
        <v>NLC INDIA</v>
      </c>
      <c r="G3996" s="0" t="str">
        <f aca="false">INDEX(Mapping!$C$2:$C$465,MATCH(E3996,Mapping!$A$2:$A$465,0))</f>
        <v>NLC INDIA GROUP</v>
      </c>
      <c r="H3996" s="2" t="n">
        <v>0.5</v>
      </c>
      <c r="I3996" s="3" t="n">
        <v>0.01</v>
      </c>
    </row>
    <row r="3997" customFormat="false" ht="15" hidden="false" customHeight="false" outlineLevel="0" collapsed="false">
      <c r="A3997" s="0" t="s">
        <v>113</v>
      </c>
      <c r="B3997" s="0" t="n">
        <f aca="false">VALUE(LEFT(A3997,4))</f>
        <v>2024</v>
      </c>
      <c r="C3997" s="0" t="str">
        <f aca="false">"FY"&amp;IF(VALUE(MID(A3997,6,2))&gt;=4,VALUE(LEFT(A3997,4)),VALUE(LEFT(A3997,4))-1)&amp;"-"&amp;TEXT(MOD(IF(VALUE(MID(A3997,6,2))&gt;=4,VALUE(LEFT(A3997,4)),VALUE(LEFT(A3997,4))-1)+1,100),"00")</f>
        <v>FY2024-25</v>
      </c>
      <c r="D3997" s="0" t="s">
        <v>253</v>
      </c>
      <c r="E3997" s="0" t="s">
        <v>253</v>
      </c>
      <c r="F3997" s="0" t="str">
        <f aca="false">INDEX(Mapping!$B$2:$B$465,MATCH(E3997,Mapping!$A$2:$A$465,0))</f>
        <v>NAGALAND</v>
      </c>
      <c r="G3997" s="0" t="str">
        <f aca="false">INDEX(Mapping!$C$2:$C$465,MATCH(E3997,Mapping!$A$2:$A$465,0))</f>
        <v>NAGALAND</v>
      </c>
      <c r="H3997" s="2" t="n">
        <v>0.45</v>
      </c>
      <c r="I3997" s="3" t="n">
        <v>0.01</v>
      </c>
    </row>
    <row r="3998" customFormat="false" ht="15" hidden="false" customHeight="false" outlineLevel="0" collapsed="false">
      <c r="A3998" s="0" t="s">
        <v>113</v>
      </c>
      <c r="B3998" s="0" t="n">
        <f aca="false">VALUE(LEFT(A3998,4))</f>
        <v>2024</v>
      </c>
      <c r="C3998" s="0" t="str">
        <f aca="false">"FY"&amp;IF(VALUE(MID(A3998,6,2))&gt;=4,VALUE(LEFT(A3998,4)),VALUE(LEFT(A3998,4))-1)&amp;"-"&amp;TEXT(MOD(IF(VALUE(MID(A3998,6,2))&gt;=4,VALUE(LEFT(A3998,4)),VALUE(LEFT(A3998,4))-1)+1,100),"00")</f>
        <v>FY2024-25</v>
      </c>
      <c r="D3998" s="0" t="s">
        <v>591</v>
      </c>
      <c r="E3998" s="0" t="s">
        <v>591</v>
      </c>
      <c r="F3998" s="0" t="str">
        <f aca="false">INDEX(Mapping!$B$2:$B$465,MATCH(E3998,Mapping!$A$2:$A$465,0))</f>
        <v>ADANI GREEN_26A (INFIRM)</v>
      </c>
      <c r="G3998" s="0" t="str">
        <f aca="false">INDEX(Mapping!$C$2:$C$465,MATCH(E3998,Mapping!$A$2:$A$465,0))</f>
        <v>ADANI GREEN ENERGY (ALL SPVs)</v>
      </c>
      <c r="H3998" s="2" t="n">
        <v>0.27</v>
      </c>
      <c r="I3998" s="3" t="n">
        <v>0.01</v>
      </c>
    </row>
    <row r="3999" customFormat="false" ht="15" hidden="false" customHeight="false" outlineLevel="0" collapsed="false">
      <c r="A3999" s="0" t="s">
        <v>113</v>
      </c>
      <c r="B3999" s="0" t="n">
        <f aca="false">VALUE(LEFT(A3999,4))</f>
        <v>2024</v>
      </c>
      <c r="C3999" s="0" t="str">
        <f aca="false">"FY"&amp;IF(VALUE(MID(A3999,6,2))&gt;=4,VALUE(LEFT(A3999,4)),VALUE(LEFT(A3999,4))-1)&amp;"-"&amp;TEXT(MOD(IF(VALUE(MID(A3999,6,2))&gt;=4,VALUE(LEFT(A3999,4)),VALUE(LEFT(A3999,4))-1)+1,100),"00")</f>
        <v>FY2024-25</v>
      </c>
      <c r="D3999" s="0" t="s">
        <v>213</v>
      </c>
      <c r="E3999" s="0" t="s">
        <v>213</v>
      </c>
      <c r="F3999" s="0" t="str">
        <f aca="false">INDEX(Mapping!$B$2:$B$465,MATCH(E3999,Mapping!$A$2:$A$465,0))</f>
        <v>NEPAL (NEA / NVVN)</v>
      </c>
      <c r="G3999" s="0" t="str">
        <f aca="false">INDEX(Mapping!$C$2:$C$465,MATCH(E3999,Mapping!$A$2:$A$465,0))</f>
        <v>NEPAL (NEA / NVVN)</v>
      </c>
      <c r="H3999" s="2" t="n">
        <v>0.27</v>
      </c>
      <c r="I3999" s="3" t="n">
        <v>0.01</v>
      </c>
    </row>
    <row r="4000" customFormat="false" ht="15" hidden="false" customHeight="false" outlineLevel="0" collapsed="false">
      <c r="A4000" s="0" t="s">
        <v>113</v>
      </c>
      <c r="B4000" s="0" t="n">
        <f aca="false">VALUE(LEFT(A4000,4))</f>
        <v>2024</v>
      </c>
      <c r="C4000" s="0" t="str">
        <f aca="false">"FY"&amp;IF(VALUE(MID(A4000,6,2))&gt;=4,VALUE(LEFT(A4000,4)),VALUE(LEFT(A4000,4))-1)&amp;"-"&amp;TEXT(MOD(IF(VALUE(MID(A4000,6,2))&gt;=4,VALUE(LEFT(A4000,4)),VALUE(LEFT(A4000,4))-1)+1,100),"00")</f>
        <v>FY2024-25</v>
      </c>
      <c r="D4000" s="0" t="s">
        <v>131</v>
      </c>
      <c r="E4000" s="0" t="s">
        <v>131</v>
      </c>
      <c r="F4000" s="0" t="str">
        <f aca="false">INDEX(Mapping!$B$2:$B$465,MATCH(E4000,Mapping!$A$2:$A$465,0))</f>
        <v>KSK MAHANADI</v>
      </c>
      <c r="G4000" s="0" t="str">
        <f aca="false">INDEX(Mapping!$C$2:$C$465,MATCH(E4000,Mapping!$A$2:$A$465,0))</f>
        <v>JSW ENERGY (INCL. KSK MAHANADI)</v>
      </c>
      <c r="H4000" s="2" t="n">
        <v>0.24</v>
      </c>
      <c r="I4000" s="3" t="n">
        <v>0.01</v>
      </c>
    </row>
    <row r="4001" customFormat="false" ht="15" hidden="false" customHeight="false" outlineLevel="0" collapsed="false">
      <c r="A4001" s="0" t="s">
        <v>113</v>
      </c>
      <c r="B4001" s="0" t="n">
        <f aca="false">VALUE(LEFT(A4001,4))</f>
        <v>2024</v>
      </c>
      <c r="C4001" s="0" t="str">
        <f aca="false">"FY"&amp;IF(VALUE(MID(A4001,6,2))&gt;=4,VALUE(LEFT(A4001,4)),VALUE(LEFT(A4001,4))-1)&amp;"-"&amp;TEXT(MOD(IF(VALUE(MID(A4001,6,2))&gt;=4,VALUE(LEFT(A4001,4)),VALUE(LEFT(A4001,4))-1)+1,100),"00")</f>
        <v>FY2024-25</v>
      </c>
      <c r="D4001" s="0" t="s">
        <v>602</v>
      </c>
      <c r="E4001" s="0" t="s">
        <v>602</v>
      </c>
      <c r="F4001" s="0" t="str">
        <f aca="false">INDEX(Mapping!$B$2:$B$465,MATCH(E4001,Mapping!$A$2:$A$465,0))</f>
        <v>NANI VIRANI_W</v>
      </c>
      <c r="G4001" s="0" t="str">
        <f aca="false">INDEX(Mapping!$C$2:$C$465,MATCH(E4001,Mapping!$A$2:$A$465,0))</f>
        <v>NANI VIRANI_W</v>
      </c>
      <c r="H4001" s="2" t="n">
        <v>0.03</v>
      </c>
      <c r="I4001" s="3" t="n">
        <v>0.001</v>
      </c>
    </row>
    <row r="4002" customFormat="false" ht="15" hidden="false" customHeight="false" outlineLevel="0" collapsed="false">
      <c r="A4002" s="0" t="s">
        <v>113</v>
      </c>
      <c r="B4002" s="0" t="n">
        <f aca="false">VALUE(LEFT(A4002,4))</f>
        <v>2024</v>
      </c>
      <c r="C4002" s="0" t="str">
        <f aca="false">"FY"&amp;IF(VALUE(MID(A4002,6,2))&gt;=4,VALUE(LEFT(A4002,4)),VALUE(LEFT(A4002,4))-1)&amp;"-"&amp;TEXT(MOD(IF(VALUE(MID(A4002,6,2))&gt;=4,VALUE(LEFT(A4002,4)),VALUE(LEFT(A4002,4))-1)+1,100),"00")</f>
        <v>FY2024-25</v>
      </c>
      <c r="D4002" s="0" t="s">
        <v>625</v>
      </c>
      <c r="E4002" s="0" t="s">
        <v>625</v>
      </c>
      <c r="F4002" s="0" t="str">
        <f aca="false">INDEX(Mapping!$B$2:$B$465,MATCH(E4002,Mapping!$A$2:$A$465,0))</f>
        <v>SERENTICA RE4</v>
      </c>
      <c r="G4002" s="0" t="str">
        <f aca="false">INDEX(Mapping!$C$2:$C$465,MATCH(E4002,Mapping!$A$2:$A$465,0))</f>
        <v>SERENTICA RENEWABLES</v>
      </c>
      <c r="H4002" s="2" t="n">
        <v>0.03</v>
      </c>
      <c r="I4002" s="3" t="n">
        <v>0.001</v>
      </c>
    </row>
    <row r="4003" customFormat="false" ht="15" hidden="false" customHeight="false" outlineLevel="0" collapsed="false">
      <c r="A4003" s="0" t="s">
        <v>351</v>
      </c>
      <c r="B4003" s="0" t="n">
        <f aca="false">VALUE(LEFT(A4003,4))</f>
        <v>2024</v>
      </c>
      <c r="C4003" s="0" t="str">
        <f aca="false">"FY"&amp;IF(VALUE(MID(A4003,6,2))&gt;=4,VALUE(LEFT(A4003,4)),VALUE(LEFT(A4003,4))-1)&amp;"-"&amp;TEXT(MOD(IF(VALUE(MID(A4003,6,2))&gt;=4,VALUE(LEFT(A4003,4)),VALUE(LEFT(A4003,4))-1)+1,100),"00")</f>
        <v>FY2024-25</v>
      </c>
      <c r="D4003" s="0" t="s">
        <v>47</v>
      </c>
      <c r="E4003" s="0" t="s">
        <v>47</v>
      </c>
      <c r="F4003" s="0" t="str">
        <f aca="false">INDEX(Mapping!$B$2:$B$465,MATCH(E4003,Mapping!$A$2:$A$465,0))</f>
        <v>KARNATAKA</v>
      </c>
      <c r="G4003" s="0" t="str">
        <f aca="false">INDEX(Mapping!$C$2:$C$465,MATCH(E4003,Mapping!$A$2:$A$465,0))</f>
        <v>KARNATAKA</v>
      </c>
      <c r="H4003" s="2" t="n">
        <v>621.95</v>
      </c>
      <c r="I4003" s="3" t="n">
        <v>12.86</v>
      </c>
    </row>
    <row r="4004" customFormat="false" ht="15" hidden="false" customHeight="false" outlineLevel="0" collapsed="false">
      <c r="A4004" s="0" t="s">
        <v>351</v>
      </c>
      <c r="B4004" s="0" t="n">
        <f aca="false">VALUE(LEFT(A4004,4))</f>
        <v>2024</v>
      </c>
      <c r="C4004" s="0" t="str">
        <f aca="false">"FY"&amp;IF(VALUE(MID(A4004,6,2))&gt;=4,VALUE(LEFT(A4004,4)),VALUE(LEFT(A4004,4))-1)&amp;"-"&amp;TEXT(MOD(IF(VALUE(MID(A4004,6,2))&gt;=4,VALUE(LEFT(A4004,4)),VALUE(LEFT(A4004,4))-1)+1,100),"00")</f>
        <v>FY2024-25</v>
      </c>
      <c r="D4004" s="0" t="s">
        <v>46</v>
      </c>
      <c r="E4004" s="0" t="s">
        <v>46</v>
      </c>
      <c r="F4004" s="0" t="str">
        <f aca="false">INDEX(Mapping!$B$2:$B$465,MATCH(E4004,Mapping!$A$2:$A$465,0))</f>
        <v>CHHATTISGARH</v>
      </c>
      <c r="G4004" s="0" t="str">
        <f aca="false">INDEX(Mapping!$C$2:$C$465,MATCH(E4004,Mapping!$A$2:$A$465,0))</f>
        <v>CHHATTISGARH</v>
      </c>
      <c r="H4004" s="2" t="n">
        <v>291.22</v>
      </c>
      <c r="I4004" s="3" t="n">
        <v>6.02</v>
      </c>
    </row>
    <row r="4005" customFormat="false" ht="15" hidden="false" customHeight="false" outlineLevel="0" collapsed="false">
      <c r="A4005" s="0" t="s">
        <v>351</v>
      </c>
      <c r="B4005" s="0" t="n">
        <f aca="false">VALUE(LEFT(A4005,4))</f>
        <v>2024</v>
      </c>
      <c r="C4005" s="0" t="str">
        <f aca="false">"FY"&amp;IF(VALUE(MID(A4005,6,2))&gt;=4,VALUE(LEFT(A4005,4)),VALUE(LEFT(A4005,4))-1)&amp;"-"&amp;TEXT(MOD(IF(VALUE(MID(A4005,6,2))&gt;=4,VALUE(LEFT(A4005,4)),VALUE(LEFT(A4005,4))-1)+1,100),"00")</f>
        <v>FY2024-25</v>
      </c>
      <c r="D4005" s="0" t="s">
        <v>67</v>
      </c>
      <c r="E4005" s="0" t="s">
        <v>67</v>
      </c>
      <c r="F4005" s="0" t="str">
        <f aca="false">INDEX(Mapping!$B$2:$B$465,MATCH(E4005,Mapping!$A$2:$A$465,0))</f>
        <v>JINDAL POWER LTD - STAGE 2</v>
      </c>
      <c r="G4005" s="0" t="str">
        <f aca="false">INDEX(Mapping!$C$2:$C$465,MATCH(E4005,Mapping!$A$2:$A$465,0))</f>
        <v>JINDAL POWER LTD (BOTH STAGES)</v>
      </c>
      <c r="H4005" s="2" t="n">
        <v>246</v>
      </c>
      <c r="I4005" s="3" t="n">
        <v>5.09</v>
      </c>
    </row>
    <row r="4006" customFormat="false" ht="15" hidden="false" customHeight="false" outlineLevel="0" collapsed="false">
      <c r="A4006" s="0" t="s">
        <v>351</v>
      </c>
      <c r="B4006" s="0" t="n">
        <f aca="false">VALUE(LEFT(A4006,4))</f>
        <v>2024</v>
      </c>
      <c r="C4006" s="0" t="str">
        <f aca="false">"FY"&amp;IF(VALUE(MID(A4006,6,2))&gt;=4,VALUE(LEFT(A4006,4)),VALUE(LEFT(A4006,4))-1)&amp;"-"&amp;TEXT(MOD(IF(VALUE(MID(A4006,6,2))&gt;=4,VALUE(LEFT(A4006,4)),VALUE(LEFT(A4006,4))-1)+1,100),"00")</f>
        <v>FY2024-25</v>
      </c>
      <c r="D4006" s="0" t="s">
        <v>53</v>
      </c>
      <c r="E4006" s="0" t="s">
        <v>53</v>
      </c>
      <c r="F4006" s="0" t="str">
        <f aca="false">INDEX(Mapping!$B$2:$B$465,MATCH(E4006,Mapping!$A$2:$A$465,0))</f>
        <v>HIMACHAL PRADESH</v>
      </c>
      <c r="G4006" s="0" t="str">
        <f aca="false">INDEX(Mapping!$C$2:$C$465,MATCH(E4006,Mapping!$A$2:$A$465,0))</f>
        <v>HIMACHAL PRADESH</v>
      </c>
      <c r="H4006" s="2" t="n">
        <v>231.58</v>
      </c>
      <c r="I4006" s="3" t="n">
        <v>4.79</v>
      </c>
    </row>
    <row r="4007" customFormat="false" ht="15" hidden="false" customHeight="false" outlineLevel="0" collapsed="false">
      <c r="A4007" s="0" t="s">
        <v>351</v>
      </c>
      <c r="B4007" s="0" t="n">
        <f aca="false">VALUE(LEFT(A4007,4))</f>
        <v>2024</v>
      </c>
      <c r="C4007" s="0" t="str">
        <f aca="false">"FY"&amp;IF(VALUE(MID(A4007,6,2))&gt;=4,VALUE(LEFT(A4007,4)),VALUE(LEFT(A4007,4))-1)&amp;"-"&amp;TEXT(MOD(IF(VALUE(MID(A4007,6,2))&gt;=4,VALUE(LEFT(A4007,4)),VALUE(LEFT(A4007,4))-1)+1,100),"00")</f>
        <v>FY2024-25</v>
      </c>
      <c r="D4007" s="0" t="s">
        <v>79</v>
      </c>
      <c r="E4007" s="0" t="s">
        <v>79</v>
      </c>
      <c r="F4007" s="0" t="str">
        <f aca="false">INDEX(Mapping!$B$2:$B$465,MATCH(E4007,Mapping!$A$2:$A$465,0))</f>
        <v>MAHAN ENERGEN (EX-ESSAR POWER MP)</v>
      </c>
      <c r="G4007" s="0" t="str">
        <f aca="false">INDEX(Mapping!$C$2:$C$465,MATCH(E4007,Mapping!$A$2:$A$465,0))</f>
        <v>ADANI POWER (ALL PLANTS)</v>
      </c>
      <c r="H4007" s="2" t="n">
        <v>223.6</v>
      </c>
      <c r="I4007" s="3" t="n">
        <v>4.62</v>
      </c>
    </row>
    <row r="4008" customFormat="false" ht="15" hidden="false" customHeight="false" outlineLevel="0" collapsed="false">
      <c r="A4008" s="0" t="s">
        <v>351</v>
      </c>
      <c r="B4008" s="0" t="n">
        <f aca="false">VALUE(LEFT(A4008,4))</f>
        <v>2024</v>
      </c>
      <c r="C4008" s="0" t="str">
        <f aca="false">"FY"&amp;IF(VALUE(MID(A4008,6,2))&gt;=4,VALUE(LEFT(A4008,4)),VALUE(LEFT(A4008,4))-1)&amp;"-"&amp;TEXT(MOD(IF(VALUE(MID(A4008,6,2))&gt;=4,VALUE(LEFT(A4008,4)),VALUE(LEFT(A4008,4))-1)+1,100),"00")</f>
        <v>FY2024-25</v>
      </c>
      <c r="D4008" s="0" t="s">
        <v>65</v>
      </c>
      <c r="E4008" s="0" t="s">
        <v>65</v>
      </c>
      <c r="F4008" s="0" t="str">
        <f aca="false">INDEX(Mapping!$B$2:$B$465,MATCH(E4008,Mapping!$A$2:$A$465,0))</f>
        <v>JAYPEE NIGRIE STPP</v>
      </c>
      <c r="G4008" s="0" t="str">
        <f aca="false">INDEX(Mapping!$C$2:$C$465,MATCH(E4008,Mapping!$A$2:$A$465,0))</f>
        <v>JAYPEE NIGRIE STPP</v>
      </c>
      <c r="H4008" s="2" t="n">
        <v>217.9</v>
      </c>
      <c r="I4008" s="3" t="n">
        <v>4.51</v>
      </c>
    </row>
    <row r="4009" customFormat="false" ht="15" hidden="false" customHeight="false" outlineLevel="0" collapsed="false">
      <c r="A4009" s="0" t="s">
        <v>351</v>
      </c>
      <c r="B4009" s="0" t="n">
        <f aca="false">VALUE(LEFT(A4009,4))</f>
        <v>2024</v>
      </c>
      <c r="C4009" s="0" t="str">
        <f aca="false">"FY"&amp;IF(VALUE(MID(A4009,6,2))&gt;=4,VALUE(LEFT(A4009,4)),VALUE(LEFT(A4009,4))-1)&amp;"-"&amp;TEXT(MOD(IF(VALUE(MID(A4009,6,2))&gt;=4,VALUE(LEFT(A4009,4)),VALUE(LEFT(A4009,4))-1)+1,100),"00")</f>
        <v>FY2024-25</v>
      </c>
      <c r="D4009" s="0" t="s">
        <v>103</v>
      </c>
      <c r="E4009" s="0" t="s">
        <v>103</v>
      </c>
      <c r="F4009" s="0" t="str">
        <f aca="false">INDEX(Mapping!$B$2:$B$465,MATCH(E4009,Mapping!$A$2:$A$465,0))</f>
        <v>ADANI POWER - RAIPUR TPP (EX-GMR CHHATTISGARH)</v>
      </c>
      <c r="G4009" s="0" t="str">
        <f aca="false">INDEX(Mapping!$C$2:$C$465,MATCH(E4009,Mapping!$A$2:$A$465,0))</f>
        <v>ADANI POWER (ALL PLANTS)</v>
      </c>
      <c r="H4009" s="2" t="n">
        <v>205.61</v>
      </c>
      <c r="I4009" s="3" t="n">
        <v>4.25</v>
      </c>
    </row>
    <row r="4010" customFormat="false" ht="15" hidden="false" customHeight="false" outlineLevel="0" collapsed="false">
      <c r="A4010" s="0" t="s">
        <v>351</v>
      </c>
      <c r="B4010" s="0" t="n">
        <f aca="false">VALUE(LEFT(A4010,4))</f>
        <v>2024</v>
      </c>
      <c r="C4010" s="0" t="str">
        <f aca="false">"FY"&amp;IF(VALUE(MID(A4010,6,2))&gt;=4,VALUE(LEFT(A4010,4)),VALUE(LEFT(A4010,4))-1)&amp;"-"&amp;TEXT(MOD(IF(VALUE(MID(A4010,6,2))&gt;=4,VALUE(LEFT(A4010,4)),VALUE(LEFT(A4010,4))-1)+1,100),"00")</f>
        <v>FY2024-25</v>
      </c>
      <c r="D4010" s="0" t="s">
        <v>48</v>
      </c>
      <c r="E4010" s="0" t="s">
        <v>48</v>
      </c>
      <c r="F4010" s="0" t="str">
        <f aca="false">INDEX(Mapping!$B$2:$B$465,MATCH(E4010,Mapping!$A$2:$A$465,0))</f>
        <v>DELHI</v>
      </c>
      <c r="G4010" s="0" t="str">
        <f aca="false">INDEX(Mapping!$C$2:$C$465,MATCH(E4010,Mapping!$A$2:$A$465,0))</f>
        <v>DELHI</v>
      </c>
      <c r="H4010" s="2" t="n">
        <v>185.71</v>
      </c>
      <c r="I4010" s="3" t="n">
        <v>3.84</v>
      </c>
    </row>
    <row r="4011" customFormat="false" ht="15" hidden="false" customHeight="false" outlineLevel="0" collapsed="false">
      <c r="A4011" s="0" t="s">
        <v>351</v>
      </c>
      <c r="B4011" s="0" t="n">
        <f aca="false">VALUE(LEFT(A4011,4))</f>
        <v>2024</v>
      </c>
      <c r="C4011" s="0" t="str">
        <f aca="false">"FY"&amp;IF(VALUE(MID(A4011,6,2))&gt;=4,VALUE(LEFT(A4011,4)),VALUE(LEFT(A4011,4))-1)&amp;"-"&amp;TEXT(MOD(IF(VALUE(MID(A4011,6,2))&gt;=4,VALUE(LEFT(A4011,4)),VALUE(LEFT(A4011,4))-1)+1,100),"00")</f>
        <v>FY2024-25</v>
      </c>
      <c r="D4011" s="0" t="s">
        <v>148</v>
      </c>
      <c r="E4011" s="0" t="s">
        <v>148</v>
      </c>
      <c r="F4011" s="0" t="str">
        <f aca="false">INDEX(Mapping!$B$2:$B$465,MATCH(E4011,Mapping!$A$2:$A$465,0))</f>
        <v>ADANI POWER - RAIGARH TPP (EX-REGL)</v>
      </c>
      <c r="G4011" s="0" t="str">
        <f aca="false">INDEX(Mapping!$C$2:$C$465,MATCH(E4011,Mapping!$A$2:$A$465,0))</f>
        <v>ADANI POWER (ALL PLANTS)</v>
      </c>
      <c r="H4011" s="2" t="n">
        <v>147.44</v>
      </c>
      <c r="I4011" s="3" t="n">
        <v>3.05</v>
      </c>
    </row>
    <row r="4012" customFormat="false" ht="15" hidden="false" customHeight="false" outlineLevel="0" collapsed="false">
      <c r="A4012" s="0" t="s">
        <v>351</v>
      </c>
      <c r="B4012" s="0" t="n">
        <f aca="false">VALUE(LEFT(A4012,4))</f>
        <v>2024</v>
      </c>
      <c r="C4012" s="0" t="str">
        <f aca="false">"FY"&amp;IF(VALUE(MID(A4012,6,2))&gt;=4,VALUE(LEFT(A4012,4)),VALUE(LEFT(A4012,4))-1)&amp;"-"&amp;TEXT(MOD(IF(VALUE(MID(A4012,6,2))&gt;=4,VALUE(LEFT(A4012,4)),VALUE(LEFT(A4012,4))-1)+1,100),"00")</f>
        <v>FY2024-25</v>
      </c>
      <c r="D4012" s="0" t="s">
        <v>61</v>
      </c>
      <c r="E4012" s="0" t="s">
        <v>61</v>
      </c>
      <c r="F4012" s="0" t="str">
        <f aca="false">INDEX(Mapping!$B$2:$B$465,MATCH(E4012,Mapping!$A$2:$A$465,0))</f>
        <v>ASSAM</v>
      </c>
      <c r="G4012" s="0" t="str">
        <f aca="false">INDEX(Mapping!$C$2:$C$465,MATCH(E4012,Mapping!$A$2:$A$465,0))</f>
        <v>ASSAM</v>
      </c>
      <c r="H4012" s="2" t="n">
        <v>124.71</v>
      </c>
      <c r="I4012" s="3" t="n">
        <v>2.58</v>
      </c>
    </row>
    <row r="4013" customFormat="false" ht="15" hidden="false" customHeight="false" outlineLevel="0" collapsed="false">
      <c r="A4013" s="0" t="s">
        <v>351</v>
      </c>
      <c r="B4013" s="0" t="n">
        <f aca="false">VALUE(LEFT(A4013,4))</f>
        <v>2024</v>
      </c>
      <c r="C4013" s="0" t="str">
        <f aca="false">"FY"&amp;IF(VALUE(MID(A4013,6,2))&gt;=4,VALUE(LEFT(A4013,4)),VALUE(LEFT(A4013,4))-1)&amp;"-"&amp;TEXT(MOD(IF(VALUE(MID(A4013,6,2))&gt;=4,VALUE(LEFT(A4013,4)),VALUE(LEFT(A4013,4))-1)+1,100),"00")</f>
        <v>FY2024-25</v>
      </c>
      <c r="D4013" s="0" t="s">
        <v>72</v>
      </c>
      <c r="E4013" s="0" t="s">
        <v>72</v>
      </c>
      <c r="F4013" s="0" t="str">
        <f aca="false">INDEX(Mapping!$B$2:$B$465,MATCH(E4013,Mapping!$A$2:$A$465,0))</f>
        <v>JINDAL POWER LTD - STAGE 1</v>
      </c>
      <c r="G4013" s="0" t="str">
        <f aca="false">INDEX(Mapping!$C$2:$C$465,MATCH(E4013,Mapping!$A$2:$A$465,0))</f>
        <v>JINDAL POWER LTD (BOTH STAGES)</v>
      </c>
      <c r="H4013" s="2" t="n">
        <v>122.97</v>
      </c>
      <c r="I4013" s="3" t="n">
        <v>2.54</v>
      </c>
    </row>
    <row r="4014" customFormat="false" ht="15" hidden="false" customHeight="false" outlineLevel="0" collapsed="false">
      <c r="A4014" s="0" t="s">
        <v>351</v>
      </c>
      <c r="B4014" s="0" t="n">
        <f aca="false">VALUE(LEFT(A4014,4))</f>
        <v>2024</v>
      </c>
      <c r="C4014" s="0" t="str">
        <f aca="false">"FY"&amp;IF(VALUE(MID(A4014,6,2))&gt;=4,VALUE(LEFT(A4014,4)),VALUE(LEFT(A4014,4))-1)&amp;"-"&amp;TEXT(MOD(IF(VALUE(MID(A4014,6,2))&gt;=4,VALUE(LEFT(A4014,4)),VALUE(LEFT(A4014,4))-1)+1,100),"00")</f>
        <v>FY2024-25</v>
      </c>
      <c r="D4014" s="0" t="s">
        <v>74</v>
      </c>
      <c r="E4014" s="0" t="s">
        <v>74</v>
      </c>
      <c r="F4014" s="0" t="str">
        <f aca="false">INDEX(Mapping!$B$2:$B$465,MATCH(E4014,Mapping!$A$2:$A$465,0))</f>
        <v>NEPAL (NEA / NVVN)</v>
      </c>
      <c r="G4014" s="0" t="str">
        <f aca="false">INDEX(Mapping!$C$2:$C$465,MATCH(E4014,Mapping!$A$2:$A$465,0))</f>
        <v>NEPAL (NEA / NVVN)</v>
      </c>
      <c r="H4014" s="2" t="n">
        <v>98.09</v>
      </c>
      <c r="I4014" s="3" t="n">
        <v>2.03</v>
      </c>
    </row>
    <row r="4015" customFormat="false" ht="15" hidden="false" customHeight="false" outlineLevel="0" collapsed="false">
      <c r="A4015" s="0" t="s">
        <v>351</v>
      </c>
      <c r="B4015" s="0" t="n">
        <f aca="false">VALUE(LEFT(A4015,4))</f>
        <v>2024</v>
      </c>
      <c r="C4015" s="0" t="str">
        <f aca="false">"FY"&amp;IF(VALUE(MID(A4015,6,2))&gt;=4,VALUE(LEFT(A4015,4)),VALUE(LEFT(A4015,4))-1)&amp;"-"&amp;TEXT(MOD(IF(VALUE(MID(A4015,6,2))&gt;=4,VALUE(LEFT(A4015,4)),VALUE(LEFT(A4015,4))-1)+1,100),"00")</f>
        <v>FY2024-25</v>
      </c>
      <c r="D4015" s="0" t="s">
        <v>37</v>
      </c>
      <c r="E4015" s="0" t="s">
        <v>37</v>
      </c>
      <c r="F4015" s="0" t="str">
        <f aca="false">INDEX(Mapping!$B$2:$B$465,MATCH(E4015,Mapping!$A$2:$A$465,0))</f>
        <v>MAHARASHTRA</v>
      </c>
      <c r="G4015" s="0" t="str">
        <f aca="false">INDEX(Mapping!$C$2:$C$465,MATCH(E4015,Mapping!$A$2:$A$465,0))</f>
        <v>MAHARASHTRA</v>
      </c>
      <c r="H4015" s="2" t="n">
        <v>95.24</v>
      </c>
      <c r="I4015" s="3" t="n">
        <v>1.97</v>
      </c>
    </row>
    <row r="4016" customFormat="false" ht="15" hidden="false" customHeight="false" outlineLevel="0" collapsed="false">
      <c r="A4016" s="0" t="s">
        <v>351</v>
      </c>
      <c r="B4016" s="0" t="n">
        <f aca="false">VALUE(LEFT(A4016,4))</f>
        <v>2024</v>
      </c>
      <c r="C4016" s="0" t="str">
        <f aca="false">"FY"&amp;IF(VALUE(MID(A4016,6,2))&gt;=4,VALUE(LEFT(A4016,4)),VALUE(LEFT(A4016,4))-1)&amp;"-"&amp;TEXT(MOD(IF(VALUE(MID(A4016,6,2))&gt;=4,VALUE(LEFT(A4016,4)),VALUE(LEFT(A4016,4))-1)+1,100),"00")</f>
        <v>FY2024-25</v>
      </c>
      <c r="D4016" s="0" t="s">
        <v>84</v>
      </c>
      <c r="E4016" s="0" t="s">
        <v>84</v>
      </c>
      <c r="F4016" s="0" t="str">
        <f aca="false">INDEX(Mapping!$B$2:$B$465,MATCH(E4016,Mapping!$A$2:$A$465,0))</f>
        <v>DB POWER</v>
      </c>
      <c r="G4016" s="0" t="str">
        <f aca="false">INDEX(Mapping!$C$2:$C$465,MATCH(E4016,Mapping!$A$2:$A$465,0))</f>
        <v>DB POWER</v>
      </c>
      <c r="H4016" s="2" t="n">
        <v>90.85</v>
      </c>
      <c r="I4016" s="3" t="n">
        <v>1.88</v>
      </c>
    </row>
    <row r="4017" customFormat="false" ht="15" hidden="false" customHeight="false" outlineLevel="0" collapsed="false">
      <c r="A4017" s="0" t="s">
        <v>351</v>
      </c>
      <c r="B4017" s="0" t="n">
        <f aca="false">VALUE(LEFT(A4017,4))</f>
        <v>2024</v>
      </c>
      <c r="C4017" s="0" t="str">
        <f aca="false">"FY"&amp;IF(VALUE(MID(A4017,6,2))&gt;=4,VALUE(LEFT(A4017,4)),VALUE(LEFT(A4017,4))-1)&amp;"-"&amp;TEXT(MOD(IF(VALUE(MID(A4017,6,2))&gt;=4,VALUE(LEFT(A4017,4)),VALUE(LEFT(A4017,4))-1)+1,100),"00")</f>
        <v>FY2024-25</v>
      </c>
      <c r="D4017" s="0" t="s">
        <v>82</v>
      </c>
      <c r="E4017" s="0" t="s">
        <v>82</v>
      </c>
      <c r="F4017" s="0" t="str">
        <f aca="false">INDEX(Mapping!$B$2:$B$465,MATCH(E4017,Mapping!$A$2:$A$465,0))</f>
        <v>JINDAL INDIA THERMAL POWER (JITPL)</v>
      </c>
      <c r="G4017" s="0" t="str">
        <f aca="false">INDEX(Mapping!$C$2:$C$465,MATCH(E4017,Mapping!$A$2:$A$465,0))</f>
        <v>JINDAL INDIA THERMAL POWER (JITPL)</v>
      </c>
      <c r="H4017" s="2" t="n">
        <v>82.46</v>
      </c>
      <c r="I4017" s="3" t="n">
        <v>1.71</v>
      </c>
    </row>
    <row r="4018" customFormat="false" ht="15" hidden="false" customHeight="false" outlineLevel="0" collapsed="false">
      <c r="A4018" s="0" t="s">
        <v>351</v>
      </c>
      <c r="B4018" s="0" t="n">
        <f aca="false">VALUE(LEFT(A4018,4))</f>
        <v>2024</v>
      </c>
      <c r="C4018" s="0" t="str">
        <f aca="false">"FY"&amp;IF(VALUE(MID(A4018,6,2))&gt;=4,VALUE(LEFT(A4018,4)),VALUE(LEFT(A4018,4))-1)&amp;"-"&amp;TEXT(MOD(IF(VALUE(MID(A4018,6,2))&gt;=4,VALUE(LEFT(A4018,4)),VALUE(LEFT(A4018,4))-1)+1,100),"00")</f>
        <v>FY2024-25</v>
      </c>
      <c r="D4018" s="0" t="s">
        <v>128</v>
      </c>
      <c r="E4018" s="0" t="s">
        <v>128</v>
      </c>
      <c r="F4018" s="0" t="str">
        <f aca="false">INDEX(Mapping!$B$2:$B$465,MATCH(E4018,Mapping!$A$2:$A$465,0))</f>
        <v>AD HYDRO POWER</v>
      </c>
      <c r="G4018" s="0" t="str">
        <f aca="false">INDEX(Mapping!$C$2:$C$465,MATCH(E4018,Mapping!$A$2:$A$465,0))</f>
        <v>AD HYDRO POWER</v>
      </c>
      <c r="H4018" s="2" t="n">
        <v>76.83</v>
      </c>
      <c r="I4018" s="3" t="n">
        <v>1.59</v>
      </c>
    </row>
    <row r="4019" customFormat="false" ht="15" hidden="false" customHeight="false" outlineLevel="0" collapsed="false">
      <c r="A4019" s="0" t="s">
        <v>351</v>
      </c>
      <c r="B4019" s="0" t="n">
        <f aca="false">VALUE(LEFT(A4019,4))</f>
        <v>2024</v>
      </c>
      <c r="C4019" s="0" t="str">
        <f aca="false">"FY"&amp;IF(VALUE(MID(A4019,6,2))&gt;=4,VALUE(LEFT(A4019,4)),VALUE(LEFT(A4019,4))-1)&amp;"-"&amp;TEXT(MOD(IF(VALUE(MID(A4019,6,2))&gt;=4,VALUE(LEFT(A4019,4)),VALUE(LEFT(A4019,4))-1)+1,100),"00")</f>
        <v>FY2024-25</v>
      </c>
      <c r="D4019" s="0" t="s">
        <v>163</v>
      </c>
      <c r="E4019" s="0" t="s">
        <v>163</v>
      </c>
      <c r="F4019" s="0" t="str">
        <f aca="false">INDEX(Mapping!$B$2:$B$465,MATCH(E4019,Mapping!$A$2:$A$465,0))</f>
        <v>NTPC STATIONS</v>
      </c>
      <c r="G4019" s="0" t="str">
        <f aca="false">INDEX(Mapping!$C$2:$C$465,MATCH(E4019,Mapping!$A$2:$A$465,0))</f>
        <v>NTPC GROUP</v>
      </c>
      <c r="H4019" s="2" t="n">
        <v>74.9</v>
      </c>
      <c r="I4019" s="3" t="n">
        <v>1.55</v>
      </c>
    </row>
    <row r="4020" customFormat="false" ht="15" hidden="false" customHeight="false" outlineLevel="0" collapsed="false">
      <c r="A4020" s="0" t="s">
        <v>351</v>
      </c>
      <c r="B4020" s="0" t="n">
        <f aca="false">VALUE(LEFT(A4020,4))</f>
        <v>2024</v>
      </c>
      <c r="C4020" s="0" t="str">
        <f aca="false">"FY"&amp;IF(VALUE(MID(A4020,6,2))&gt;=4,VALUE(LEFT(A4020,4)),VALUE(LEFT(A4020,4))-1)&amp;"-"&amp;TEXT(MOD(IF(VALUE(MID(A4020,6,2))&gt;=4,VALUE(LEFT(A4020,4)),VALUE(LEFT(A4020,4))-1)+1,100),"00")</f>
        <v>FY2024-25</v>
      </c>
      <c r="D4020" s="0" t="s">
        <v>31</v>
      </c>
      <c r="E4020" s="0" t="s">
        <v>31</v>
      </c>
      <c r="F4020" s="0" t="str">
        <f aca="false">INDEX(Mapping!$B$2:$B$465,MATCH(E4020,Mapping!$A$2:$A$465,0))</f>
        <v>GUJARAT</v>
      </c>
      <c r="G4020" s="0" t="str">
        <f aca="false">INDEX(Mapping!$C$2:$C$465,MATCH(E4020,Mapping!$A$2:$A$465,0))</f>
        <v>GUJARAT</v>
      </c>
      <c r="H4020" s="2" t="n">
        <v>74.58</v>
      </c>
      <c r="I4020" s="3" t="n">
        <v>1.54</v>
      </c>
    </row>
    <row r="4021" customFormat="false" ht="15" hidden="false" customHeight="false" outlineLevel="0" collapsed="false">
      <c r="A4021" s="0" t="s">
        <v>351</v>
      </c>
      <c r="B4021" s="0" t="n">
        <f aca="false">VALUE(LEFT(A4021,4))</f>
        <v>2024</v>
      </c>
      <c r="C4021" s="0" t="str">
        <f aca="false">"FY"&amp;IF(VALUE(MID(A4021,6,2))&gt;=4,VALUE(LEFT(A4021,4)),VALUE(LEFT(A4021,4))-1)&amp;"-"&amp;TEXT(MOD(IF(VALUE(MID(A4021,6,2))&gt;=4,VALUE(LEFT(A4021,4)),VALUE(LEFT(A4021,4))-1)+1,100),"00")</f>
        <v>FY2024-25</v>
      </c>
      <c r="D4021" s="0" t="s">
        <v>57</v>
      </c>
      <c r="E4021" s="0" t="s">
        <v>57</v>
      </c>
      <c r="F4021" s="0" t="str">
        <f aca="false">INDEX(Mapping!$B$2:$B$465,MATCH(E4021,Mapping!$A$2:$A$465,0))</f>
        <v>SEIL ENERGY INDIA (EX-SEMBCORP)</v>
      </c>
      <c r="G4021" s="0" t="str">
        <f aca="false">INDEX(Mapping!$C$2:$C$465,MATCH(E4021,Mapping!$A$2:$A$465,0))</f>
        <v>SEIL ENERGY INDIA</v>
      </c>
      <c r="H4021" s="2" t="n">
        <v>62.68</v>
      </c>
      <c r="I4021" s="3" t="n">
        <v>1.3</v>
      </c>
    </row>
    <row r="4022" customFormat="false" ht="15" hidden="false" customHeight="false" outlineLevel="0" collapsed="false">
      <c r="A4022" s="0" t="s">
        <v>351</v>
      </c>
      <c r="B4022" s="0" t="n">
        <f aca="false">VALUE(LEFT(A4022,4))</f>
        <v>2024</v>
      </c>
      <c r="C4022" s="0" t="str">
        <f aca="false">"FY"&amp;IF(VALUE(MID(A4022,6,2))&gt;=4,VALUE(LEFT(A4022,4)),VALUE(LEFT(A4022,4))-1)&amp;"-"&amp;TEXT(MOD(IF(VALUE(MID(A4022,6,2))&gt;=4,VALUE(LEFT(A4022,4)),VALUE(LEFT(A4022,4))-1)+1,100),"00")</f>
        <v>FY2024-25</v>
      </c>
      <c r="D4022" s="0" t="s">
        <v>122</v>
      </c>
      <c r="E4022" s="0" t="s">
        <v>122</v>
      </c>
      <c r="F4022" s="0" t="str">
        <f aca="false">INDEX(Mapping!$B$2:$B$465,MATCH(E4022,Mapping!$A$2:$A$465,0))</f>
        <v>KARCHAM WANGTOO HEP</v>
      </c>
      <c r="G4022" s="0" t="str">
        <f aca="false">INDEX(Mapping!$C$2:$C$465,MATCH(E4022,Mapping!$A$2:$A$465,0))</f>
        <v>KARCHAM WANGTOO HEP</v>
      </c>
      <c r="H4022" s="2" t="n">
        <v>60.53</v>
      </c>
      <c r="I4022" s="3" t="n">
        <v>1.25</v>
      </c>
    </row>
    <row r="4023" customFormat="false" ht="15" hidden="false" customHeight="false" outlineLevel="0" collapsed="false">
      <c r="A4023" s="0" t="s">
        <v>351</v>
      </c>
      <c r="B4023" s="0" t="n">
        <f aca="false">VALUE(LEFT(A4023,4))</f>
        <v>2024</v>
      </c>
      <c r="C4023" s="0" t="str">
        <f aca="false">"FY"&amp;IF(VALUE(MID(A4023,6,2))&gt;=4,VALUE(LEFT(A4023,4)),VALUE(LEFT(A4023,4))-1)&amp;"-"&amp;TEXT(MOD(IF(VALUE(MID(A4023,6,2))&gt;=4,VALUE(LEFT(A4023,4)),VALUE(LEFT(A4023,4))-1)+1,100),"00")</f>
        <v>FY2024-25</v>
      </c>
      <c r="D4023" s="0" t="s">
        <v>49</v>
      </c>
      <c r="E4023" s="0" t="s">
        <v>49</v>
      </c>
      <c r="F4023" s="0" t="str">
        <f aca="false">INDEX(Mapping!$B$2:$B$465,MATCH(E4023,Mapping!$A$2:$A$465,0))</f>
        <v>MADHYA PRADESH</v>
      </c>
      <c r="G4023" s="0" t="str">
        <f aca="false">INDEX(Mapping!$C$2:$C$465,MATCH(E4023,Mapping!$A$2:$A$465,0))</f>
        <v>MADHYA PRADESH</v>
      </c>
      <c r="H4023" s="2" t="n">
        <v>58.87</v>
      </c>
      <c r="I4023" s="3" t="n">
        <v>1.22</v>
      </c>
    </row>
    <row r="4024" customFormat="false" ht="15" hidden="false" customHeight="false" outlineLevel="0" collapsed="false">
      <c r="A4024" s="0" t="s">
        <v>351</v>
      </c>
      <c r="B4024" s="0" t="n">
        <f aca="false">VALUE(LEFT(A4024,4))</f>
        <v>2024</v>
      </c>
      <c r="C4024" s="0" t="str">
        <f aca="false">"FY"&amp;IF(VALUE(MID(A4024,6,2))&gt;=4,VALUE(LEFT(A4024,4)),VALUE(LEFT(A4024,4))-1)&amp;"-"&amp;TEXT(MOD(IF(VALUE(MID(A4024,6,2))&gt;=4,VALUE(LEFT(A4024,4)),VALUE(LEFT(A4024,4))-1)+1,100),"00")</f>
        <v>FY2024-25</v>
      </c>
      <c r="D4024" s="0" t="s">
        <v>230</v>
      </c>
      <c r="E4024" s="0" t="s">
        <v>230</v>
      </c>
      <c r="F4024" s="0" t="str">
        <f aca="false">INDEX(Mapping!$B$2:$B$465,MATCH(E4024,Mapping!$A$2:$A$465,0))</f>
        <v>ADANI_WIND</v>
      </c>
      <c r="G4024" s="0" t="str">
        <f aca="false">INDEX(Mapping!$C$2:$C$465,MATCH(E4024,Mapping!$A$2:$A$465,0))</f>
        <v>ADANI GREEN ENERGY (ALL SPVs)</v>
      </c>
      <c r="H4024" s="2" t="n">
        <v>58.23</v>
      </c>
      <c r="I4024" s="3" t="n">
        <v>1.2</v>
      </c>
    </row>
    <row r="4025" customFormat="false" ht="15" hidden="false" customHeight="false" outlineLevel="0" collapsed="false">
      <c r="A4025" s="0" t="s">
        <v>351</v>
      </c>
      <c r="B4025" s="0" t="n">
        <f aca="false">VALUE(LEFT(A4025,4))</f>
        <v>2024</v>
      </c>
      <c r="C4025" s="0" t="str">
        <f aca="false">"FY"&amp;IF(VALUE(MID(A4025,6,2))&gt;=4,VALUE(LEFT(A4025,4)),VALUE(LEFT(A4025,4))-1)&amp;"-"&amp;TEXT(MOD(IF(VALUE(MID(A4025,6,2))&gt;=4,VALUE(LEFT(A4025,4)),VALUE(LEFT(A4025,4))-1)+1,100),"00")</f>
        <v>FY2024-25</v>
      </c>
      <c r="D4025" s="0" t="s">
        <v>38</v>
      </c>
      <c r="E4025" s="0" t="s">
        <v>38</v>
      </c>
      <c r="F4025" s="0" t="str">
        <f aca="false">INDEX(Mapping!$B$2:$B$465,MATCH(E4025,Mapping!$A$2:$A$465,0))</f>
        <v>ANDHRA PRADESH</v>
      </c>
      <c r="G4025" s="0" t="str">
        <f aca="false">INDEX(Mapping!$C$2:$C$465,MATCH(E4025,Mapping!$A$2:$A$465,0))</f>
        <v>ANDHRA PRADESH</v>
      </c>
      <c r="H4025" s="2" t="n">
        <v>53.6</v>
      </c>
      <c r="I4025" s="3" t="n">
        <v>1.11</v>
      </c>
    </row>
    <row r="4026" customFormat="false" ht="15" hidden="false" customHeight="false" outlineLevel="0" collapsed="false">
      <c r="A4026" s="0" t="s">
        <v>351</v>
      </c>
      <c r="B4026" s="0" t="n">
        <f aca="false">VALUE(LEFT(A4026,4))</f>
        <v>2024</v>
      </c>
      <c r="C4026" s="0" t="str">
        <f aca="false">"FY"&amp;IF(VALUE(MID(A4026,6,2))&gt;=4,VALUE(LEFT(A4026,4)),VALUE(LEFT(A4026,4))-1)&amp;"-"&amp;TEXT(MOD(IF(VALUE(MID(A4026,6,2))&gt;=4,VALUE(LEFT(A4026,4)),VALUE(LEFT(A4026,4))-1)+1,100),"00")</f>
        <v>FY2024-25</v>
      </c>
      <c r="D4026" s="0" t="s">
        <v>145</v>
      </c>
      <c r="E4026" s="0" t="s">
        <v>145</v>
      </c>
      <c r="F4026" s="0" t="str">
        <f aca="false">INDEX(Mapping!$B$2:$B$465,MATCH(E4026,Mapping!$A$2:$A$465,0))</f>
        <v>JSPL - DCPP</v>
      </c>
      <c r="G4026" s="0" t="str">
        <f aca="false">INDEX(Mapping!$C$2:$C$465,MATCH(E4026,Mapping!$A$2:$A$465,0))</f>
        <v>JSPL</v>
      </c>
      <c r="H4026" s="2" t="n">
        <v>49.75</v>
      </c>
      <c r="I4026" s="3" t="n">
        <v>1.03</v>
      </c>
    </row>
    <row r="4027" customFormat="false" ht="15" hidden="false" customHeight="false" outlineLevel="0" collapsed="false">
      <c r="A4027" s="0" t="s">
        <v>351</v>
      </c>
      <c r="B4027" s="0" t="n">
        <f aca="false">VALUE(LEFT(A4027,4))</f>
        <v>2024</v>
      </c>
      <c r="C4027" s="0" t="str">
        <f aca="false">"FY"&amp;IF(VALUE(MID(A4027,6,2))&gt;=4,VALUE(LEFT(A4027,4)),VALUE(LEFT(A4027,4))-1)&amp;"-"&amp;TEXT(MOD(IF(VALUE(MID(A4027,6,2))&gt;=4,VALUE(LEFT(A4027,4)),VALUE(LEFT(A4027,4))-1)+1,100),"00")</f>
        <v>FY2024-25</v>
      </c>
      <c r="D4027" s="0" t="s">
        <v>121</v>
      </c>
      <c r="E4027" s="0" t="s">
        <v>121</v>
      </c>
      <c r="F4027" s="0" t="str">
        <f aca="false">INDEX(Mapping!$B$2:$B$465,MATCH(E4027,Mapping!$A$2:$A$465,0))</f>
        <v>MEGHALAYA</v>
      </c>
      <c r="G4027" s="0" t="str">
        <f aca="false">INDEX(Mapping!$C$2:$C$465,MATCH(E4027,Mapping!$A$2:$A$465,0))</f>
        <v>MEGHALAYA</v>
      </c>
      <c r="H4027" s="2" t="n">
        <v>49.1</v>
      </c>
      <c r="I4027" s="3" t="n">
        <v>1.02</v>
      </c>
    </row>
    <row r="4028" customFormat="false" ht="15" hidden="false" customHeight="false" outlineLevel="0" collapsed="false">
      <c r="A4028" s="0" t="s">
        <v>351</v>
      </c>
      <c r="B4028" s="0" t="n">
        <f aca="false">VALUE(LEFT(A4028,4))</f>
        <v>2024</v>
      </c>
      <c r="C4028" s="0" t="str">
        <f aca="false">"FY"&amp;IF(VALUE(MID(A4028,6,2))&gt;=4,VALUE(LEFT(A4028,4)),VALUE(LEFT(A4028,4))-1)&amp;"-"&amp;TEXT(MOD(IF(VALUE(MID(A4028,6,2))&gt;=4,VALUE(LEFT(A4028,4)),VALUE(LEFT(A4028,4))-1)+1,100),"00")</f>
        <v>FY2024-25</v>
      </c>
      <c r="D4028" s="0" t="s">
        <v>41</v>
      </c>
      <c r="E4028" s="0" t="s">
        <v>41</v>
      </c>
      <c r="F4028" s="0" t="str">
        <f aca="false">INDEX(Mapping!$B$2:$B$465,MATCH(E4028,Mapping!$A$2:$A$465,0))</f>
        <v>RAJASTHAN</v>
      </c>
      <c r="G4028" s="0" t="str">
        <f aca="false">INDEX(Mapping!$C$2:$C$465,MATCH(E4028,Mapping!$A$2:$A$465,0))</f>
        <v>RAJASTHAN</v>
      </c>
      <c r="H4028" s="2" t="n">
        <v>47.56</v>
      </c>
      <c r="I4028" s="3" t="n">
        <v>0.98</v>
      </c>
    </row>
    <row r="4029" customFormat="false" ht="15" hidden="false" customHeight="false" outlineLevel="0" collapsed="false">
      <c r="A4029" s="0" t="s">
        <v>351</v>
      </c>
      <c r="B4029" s="0" t="n">
        <f aca="false">VALUE(LEFT(A4029,4))</f>
        <v>2024</v>
      </c>
      <c r="C4029" s="0" t="str">
        <f aca="false">"FY"&amp;IF(VALUE(MID(A4029,6,2))&gt;=4,VALUE(LEFT(A4029,4)),VALUE(LEFT(A4029,4))-1)&amp;"-"&amp;TEXT(MOD(IF(VALUE(MID(A4029,6,2))&gt;=4,VALUE(LEFT(A4029,4)),VALUE(LEFT(A4029,4))-1)+1,100),"00")</f>
        <v>FY2024-25</v>
      </c>
      <c r="D4029" s="0" t="s">
        <v>293</v>
      </c>
      <c r="E4029" s="0" t="s">
        <v>293</v>
      </c>
      <c r="F4029" s="0" t="str">
        <f aca="false">INDEX(Mapping!$B$2:$B$465,MATCH(E4029,Mapping!$A$2:$A$465,0))</f>
        <v>RENEW SURYA PRATAP</v>
      </c>
      <c r="G4029" s="0" t="str">
        <f aca="false">INDEX(Mapping!$C$2:$C$465,MATCH(E4029,Mapping!$A$2:$A$465,0))</f>
        <v>RENEW POWER (ALL SPVs)</v>
      </c>
      <c r="H4029" s="2" t="n">
        <v>46.25</v>
      </c>
      <c r="I4029" s="3" t="n">
        <v>0.96</v>
      </c>
    </row>
    <row r="4030" customFormat="false" ht="15" hidden="false" customHeight="false" outlineLevel="0" collapsed="false">
      <c r="A4030" s="0" t="s">
        <v>351</v>
      </c>
      <c r="B4030" s="0" t="n">
        <f aca="false">VALUE(LEFT(A4030,4))</f>
        <v>2024</v>
      </c>
      <c r="C4030" s="0" t="str">
        <f aca="false">"FY"&amp;IF(VALUE(MID(A4030,6,2))&gt;=4,VALUE(LEFT(A4030,4)),VALUE(LEFT(A4030,4))-1)&amp;"-"&amp;TEXT(MOD(IF(VALUE(MID(A4030,6,2))&gt;=4,VALUE(LEFT(A4030,4)),VALUE(LEFT(A4030,4))-1)+1,100),"00")</f>
        <v>FY2024-25</v>
      </c>
      <c r="D4030" s="0" t="s">
        <v>322</v>
      </c>
      <c r="E4030" s="0" t="s">
        <v>322</v>
      </c>
      <c r="F4030" s="0" t="str">
        <f aca="false">INDEX(Mapping!$B$2:$B$465,MATCH(E4030,Mapping!$A$2:$A$465,0))</f>
        <v>ADANI_S_RJ2</v>
      </c>
      <c r="G4030" s="0" t="str">
        <f aca="false">INDEX(Mapping!$C$2:$C$465,MATCH(E4030,Mapping!$A$2:$A$465,0))</f>
        <v>ADANI GREEN ENERGY (ALL SPVs)</v>
      </c>
      <c r="H4030" s="2" t="n">
        <v>45.28</v>
      </c>
      <c r="I4030" s="3" t="n">
        <v>0.94</v>
      </c>
    </row>
    <row r="4031" customFormat="false" ht="15" hidden="false" customHeight="false" outlineLevel="0" collapsed="false">
      <c r="A4031" s="0" t="s">
        <v>351</v>
      </c>
      <c r="B4031" s="0" t="n">
        <f aca="false">VALUE(LEFT(A4031,4))</f>
        <v>2024</v>
      </c>
      <c r="C4031" s="0" t="str">
        <f aca="false">"FY"&amp;IF(VALUE(MID(A4031,6,2))&gt;=4,VALUE(LEFT(A4031,4)),VALUE(LEFT(A4031,4))-1)&amp;"-"&amp;TEXT(MOD(IF(VALUE(MID(A4031,6,2))&gt;=4,VALUE(LEFT(A4031,4)),VALUE(LEFT(A4031,4))-1)+1,100),"00")</f>
        <v>FY2024-25</v>
      </c>
      <c r="D4031" s="0" t="s">
        <v>288</v>
      </c>
      <c r="E4031" s="0" t="s">
        <v>288</v>
      </c>
      <c r="F4031" s="0" t="str">
        <f aca="false">INDEX(Mapping!$B$2:$B$465,MATCH(E4031,Mapping!$A$2:$A$465,0))</f>
        <v>ADANI RENEWABLE ENERGY HOLDING FOUR</v>
      </c>
      <c r="G4031" s="0" t="str">
        <f aca="false">INDEX(Mapping!$C$2:$C$465,MATCH(E4031,Mapping!$A$2:$A$465,0))</f>
        <v>ADANI GREEN ENERGY (ALL SPVs)</v>
      </c>
      <c r="H4031" s="2" t="n">
        <v>44.32</v>
      </c>
      <c r="I4031" s="3" t="n">
        <v>0.92</v>
      </c>
    </row>
    <row r="4032" customFormat="false" ht="15" hidden="false" customHeight="false" outlineLevel="0" collapsed="false">
      <c r="A4032" s="0" t="s">
        <v>351</v>
      </c>
      <c r="B4032" s="0" t="n">
        <f aca="false">VALUE(LEFT(A4032,4))</f>
        <v>2024</v>
      </c>
      <c r="C4032" s="0" t="str">
        <f aca="false">"FY"&amp;IF(VALUE(MID(A4032,6,2))&gt;=4,VALUE(LEFT(A4032,4)),VALUE(LEFT(A4032,4))-1)&amp;"-"&amp;TEXT(MOD(IF(VALUE(MID(A4032,6,2))&gt;=4,VALUE(LEFT(A4032,4)),VALUE(LEFT(A4032,4))-1)+1,100),"00")</f>
        <v>FY2024-25</v>
      </c>
      <c r="D4032" s="0" t="s">
        <v>43</v>
      </c>
      <c r="E4032" s="0" t="s">
        <v>43</v>
      </c>
      <c r="F4032" s="0" t="str">
        <f aca="false">INDEX(Mapping!$B$2:$B$465,MATCH(E4032,Mapping!$A$2:$A$465,0))</f>
        <v>ODISHA</v>
      </c>
      <c r="G4032" s="0" t="str">
        <f aca="false">INDEX(Mapping!$C$2:$C$465,MATCH(E4032,Mapping!$A$2:$A$465,0))</f>
        <v>ODISHA</v>
      </c>
      <c r="H4032" s="2" t="n">
        <v>43.89</v>
      </c>
      <c r="I4032" s="3" t="n">
        <v>0.91</v>
      </c>
    </row>
    <row r="4033" customFormat="false" ht="15" hidden="false" customHeight="false" outlineLevel="0" collapsed="false">
      <c r="A4033" s="0" t="s">
        <v>351</v>
      </c>
      <c r="B4033" s="0" t="n">
        <f aca="false">VALUE(LEFT(A4033,4))</f>
        <v>2024</v>
      </c>
      <c r="C4033" s="0" t="str">
        <f aca="false">"FY"&amp;IF(VALUE(MID(A4033,6,2))&gt;=4,VALUE(LEFT(A4033,4)),VALUE(LEFT(A4033,4))-1)&amp;"-"&amp;TEXT(MOD(IF(VALUE(MID(A4033,6,2))&gt;=4,VALUE(LEFT(A4033,4)),VALUE(LEFT(A4033,4))-1)+1,100),"00")</f>
        <v>FY2024-25</v>
      </c>
      <c r="D4033" s="0" t="s">
        <v>224</v>
      </c>
      <c r="E4033" s="0" t="s">
        <v>224</v>
      </c>
      <c r="F4033" s="0" t="str">
        <f aca="false">INDEX(Mapping!$B$2:$B$465,MATCH(E4033,Mapping!$A$2:$A$465,0))</f>
        <v>RENEW SURYA RAVI</v>
      </c>
      <c r="G4033" s="0" t="str">
        <f aca="false">INDEX(Mapping!$C$2:$C$465,MATCH(E4033,Mapping!$A$2:$A$465,0))</f>
        <v>RENEW POWER (ALL SPVs)</v>
      </c>
      <c r="H4033" s="2" t="n">
        <v>43.5</v>
      </c>
      <c r="I4033" s="3" t="n">
        <v>0.9</v>
      </c>
    </row>
    <row r="4034" customFormat="false" ht="15" hidden="false" customHeight="false" outlineLevel="0" collapsed="false">
      <c r="A4034" s="0" t="s">
        <v>351</v>
      </c>
      <c r="B4034" s="0" t="n">
        <f aca="false">VALUE(LEFT(A4034,4))</f>
        <v>2024</v>
      </c>
      <c r="C4034" s="0" t="str">
        <f aca="false">"FY"&amp;IF(VALUE(MID(A4034,6,2))&gt;=4,VALUE(LEFT(A4034,4)),VALUE(LEFT(A4034,4))-1)&amp;"-"&amp;TEXT(MOD(IF(VALUE(MID(A4034,6,2))&gt;=4,VALUE(LEFT(A4034,4)),VALUE(LEFT(A4034,4))-1)+1,100),"00")</f>
        <v>FY2024-25</v>
      </c>
      <c r="D4034" s="0" t="s">
        <v>243</v>
      </c>
      <c r="E4034" s="0" t="s">
        <v>243</v>
      </c>
      <c r="F4034" s="0" t="str">
        <f aca="false">INDEX(Mapping!$B$2:$B$465,MATCH(E4034,Mapping!$A$2:$A$465,0))</f>
        <v>ADANI SOLAR ENERGY JAISALMER TWO</v>
      </c>
      <c r="G4034" s="0" t="str">
        <f aca="false">INDEX(Mapping!$C$2:$C$465,MATCH(E4034,Mapping!$A$2:$A$465,0))</f>
        <v>ADANI GREEN ENERGY (ALL SPVs)</v>
      </c>
      <c r="H4034" s="2" t="n">
        <v>40.67</v>
      </c>
      <c r="I4034" s="3" t="n">
        <v>0.84</v>
      </c>
    </row>
    <row r="4035" customFormat="false" ht="15" hidden="false" customHeight="false" outlineLevel="0" collapsed="false">
      <c r="A4035" s="0" t="s">
        <v>351</v>
      </c>
      <c r="B4035" s="0" t="n">
        <f aca="false">VALUE(LEFT(A4035,4))</f>
        <v>2024</v>
      </c>
      <c r="C4035" s="0" t="str">
        <f aca="false">"FY"&amp;IF(VALUE(MID(A4035,6,2))&gt;=4,VALUE(LEFT(A4035,4)),VALUE(LEFT(A4035,4))-1)&amp;"-"&amp;TEXT(MOD(IF(VALUE(MID(A4035,6,2))&gt;=4,VALUE(LEFT(A4035,4)),VALUE(LEFT(A4035,4))-1)+1,100),"00")</f>
        <v>FY2024-25</v>
      </c>
      <c r="D4035" s="0" t="s">
        <v>217</v>
      </c>
      <c r="E4035" s="0" t="s">
        <v>217</v>
      </c>
      <c r="F4035" s="0" t="str">
        <f aca="false">INDEX(Mapping!$B$2:$B$465,MATCH(E4035,Mapping!$A$2:$A$465,0))</f>
        <v>SHREE CEMENT</v>
      </c>
      <c r="G4035" s="0" t="str">
        <f aca="false">INDEX(Mapping!$C$2:$C$465,MATCH(E4035,Mapping!$A$2:$A$465,0))</f>
        <v>SHREE CEMENT</v>
      </c>
      <c r="H4035" s="2" t="n">
        <v>40.61</v>
      </c>
      <c r="I4035" s="3" t="n">
        <v>0.84</v>
      </c>
    </row>
    <row r="4036" customFormat="false" ht="15" hidden="false" customHeight="false" outlineLevel="0" collapsed="false">
      <c r="A4036" s="0" t="s">
        <v>351</v>
      </c>
      <c r="B4036" s="0" t="n">
        <f aca="false">VALUE(LEFT(A4036,4))</f>
        <v>2024</v>
      </c>
      <c r="C4036" s="0" t="str">
        <f aca="false">"FY"&amp;IF(VALUE(MID(A4036,6,2))&gt;=4,VALUE(LEFT(A4036,4)),VALUE(LEFT(A4036,4))-1)&amp;"-"&amp;TEXT(MOD(IF(VALUE(MID(A4036,6,2))&gt;=4,VALUE(LEFT(A4036,4)),VALUE(LEFT(A4036,4))-1)+1,100),"00")</f>
        <v>FY2024-25</v>
      </c>
      <c r="D4036" s="0" t="s">
        <v>36</v>
      </c>
      <c r="E4036" s="0" t="s">
        <v>36</v>
      </c>
      <c r="F4036" s="0" t="str">
        <f aca="false">INDEX(Mapping!$B$2:$B$465,MATCH(E4036,Mapping!$A$2:$A$465,0))</f>
        <v>UTTAR PRADESH</v>
      </c>
      <c r="G4036" s="0" t="str">
        <f aca="false">INDEX(Mapping!$C$2:$C$465,MATCH(E4036,Mapping!$A$2:$A$465,0))</f>
        <v>UTTAR PRADESH</v>
      </c>
      <c r="H4036" s="2" t="n">
        <v>40.26</v>
      </c>
      <c r="I4036" s="3" t="n">
        <v>0.83</v>
      </c>
    </row>
    <row r="4037" customFormat="false" ht="15" hidden="false" customHeight="false" outlineLevel="0" collapsed="false">
      <c r="A4037" s="0" t="s">
        <v>351</v>
      </c>
      <c r="B4037" s="0" t="n">
        <f aca="false">VALUE(LEFT(A4037,4))</f>
        <v>2024</v>
      </c>
      <c r="C4037" s="0" t="str">
        <f aca="false">"FY"&amp;IF(VALUE(MID(A4037,6,2))&gt;=4,VALUE(LEFT(A4037,4)),VALUE(LEFT(A4037,4))-1)&amp;"-"&amp;TEXT(MOD(IF(VALUE(MID(A4037,6,2))&gt;=4,VALUE(LEFT(A4037,4)),VALUE(LEFT(A4037,4))-1)+1,100),"00")</f>
        <v>FY2024-25</v>
      </c>
      <c r="D4037" s="0" t="s">
        <v>116</v>
      </c>
      <c r="E4037" s="0" t="s">
        <v>116</v>
      </c>
      <c r="F4037" s="0" t="str">
        <f aca="false">INDEX(Mapping!$B$2:$B$465,MATCH(E4037,Mapping!$A$2:$A$465,0))</f>
        <v>RKM POWERGEN</v>
      </c>
      <c r="G4037" s="0" t="str">
        <f aca="false">INDEX(Mapping!$C$2:$C$465,MATCH(E4037,Mapping!$A$2:$A$465,0))</f>
        <v>RKM POWERGEN</v>
      </c>
      <c r="H4037" s="2" t="n">
        <v>39.42</v>
      </c>
      <c r="I4037" s="3" t="n">
        <v>0.82</v>
      </c>
    </row>
    <row r="4038" customFormat="false" ht="15" hidden="false" customHeight="false" outlineLevel="0" collapsed="false">
      <c r="A4038" s="0" t="s">
        <v>351</v>
      </c>
      <c r="B4038" s="0" t="n">
        <f aca="false">VALUE(LEFT(A4038,4))</f>
        <v>2024</v>
      </c>
      <c r="C4038" s="0" t="str">
        <f aca="false">"FY"&amp;IF(VALUE(MID(A4038,6,2))&gt;=4,VALUE(LEFT(A4038,4)),VALUE(LEFT(A4038,4))-1)&amp;"-"&amp;TEXT(MOD(IF(VALUE(MID(A4038,6,2))&gt;=4,VALUE(LEFT(A4038,4)),VALUE(LEFT(A4038,4))-1)+1,100),"00")</f>
        <v>FY2024-25</v>
      </c>
      <c r="D4038" s="0" t="s">
        <v>106</v>
      </c>
      <c r="E4038" s="0" t="s">
        <v>106</v>
      </c>
      <c r="F4038" s="0" t="str">
        <f aca="false">INDEX(Mapping!$B$2:$B$465,MATCH(E4038,Mapping!$A$2:$A$465,0))</f>
        <v>ACB (INDIA)</v>
      </c>
      <c r="G4038" s="0" t="str">
        <f aca="false">INDEX(Mapping!$C$2:$C$465,MATCH(E4038,Mapping!$A$2:$A$465,0))</f>
        <v>ACB (INDIA)</v>
      </c>
      <c r="H4038" s="2" t="n">
        <v>38.48</v>
      </c>
      <c r="I4038" s="3" t="n">
        <v>0.8</v>
      </c>
    </row>
    <row r="4039" customFormat="false" ht="15" hidden="false" customHeight="false" outlineLevel="0" collapsed="false">
      <c r="A4039" s="0" t="s">
        <v>351</v>
      </c>
      <c r="B4039" s="0" t="n">
        <f aca="false">VALUE(LEFT(A4039,4))</f>
        <v>2024</v>
      </c>
      <c r="C4039" s="0" t="str">
        <f aca="false">"FY"&amp;IF(VALUE(MID(A4039,6,2))&gt;=4,VALUE(LEFT(A4039,4)),VALUE(LEFT(A4039,4))-1)&amp;"-"&amp;TEXT(MOD(IF(VALUE(MID(A4039,6,2))&gt;=4,VALUE(LEFT(A4039,4)),VALUE(LEFT(A4039,4))-1)+1,100),"00")</f>
        <v>FY2024-25</v>
      </c>
      <c r="D4039" s="0" t="s">
        <v>347</v>
      </c>
      <c r="E4039" s="0" t="s">
        <v>347</v>
      </c>
      <c r="F4039" s="0" t="str">
        <f aca="false">INDEX(Mapping!$B$2:$B$465,MATCH(E4039,Mapping!$A$2:$A$465,0))</f>
        <v>ADANI GREEN_25B (INFIRM)</v>
      </c>
      <c r="G4039" s="0" t="str">
        <f aca="false">INDEX(Mapping!$C$2:$C$465,MATCH(E4039,Mapping!$A$2:$A$465,0))</f>
        <v>ADANI GREEN ENERGY (ALL SPVs)</v>
      </c>
      <c r="H4039" s="2" t="n">
        <v>37.33</v>
      </c>
      <c r="I4039" s="3" t="n">
        <v>0.77</v>
      </c>
    </row>
    <row r="4040" customFormat="false" ht="15" hidden="false" customHeight="false" outlineLevel="0" collapsed="false">
      <c r="A4040" s="0" t="s">
        <v>351</v>
      </c>
      <c r="B4040" s="0" t="n">
        <f aca="false">VALUE(LEFT(A4040,4))</f>
        <v>2024</v>
      </c>
      <c r="C4040" s="0" t="str">
        <f aca="false">"FY"&amp;IF(VALUE(MID(A4040,6,2))&gt;=4,VALUE(LEFT(A4040,4)),VALUE(LEFT(A4040,4))-1)&amp;"-"&amp;TEXT(MOD(IF(VALUE(MID(A4040,6,2))&gt;=4,VALUE(LEFT(A4040,4)),VALUE(LEFT(A4040,4))-1)+1,100),"00")</f>
        <v>FY2024-25</v>
      </c>
      <c r="D4040" s="0" t="s">
        <v>349</v>
      </c>
      <c r="E4040" s="0" t="s">
        <v>349</v>
      </c>
      <c r="F4040" s="0" t="str">
        <f aca="false">INDEX(Mapping!$B$2:$B$465,MATCH(E4040,Mapping!$A$2:$A$465,0))</f>
        <v>RENEW_SOJAS</v>
      </c>
      <c r="G4040" s="0" t="str">
        <f aca="false">INDEX(Mapping!$C$2:$C$465,MATCH(E4040,Mapping!$A$2:$A$465,0))</f>
        <v>RENEW POWER (ALL SPVs)</v>
      </c>
      <c r="H4040" s="2" t="n">
        <v>35.92</v>
      </c>
      <c r="I4040" s="3" t="n">
        <v>0.74</v>
      </c>
    </row>
    <row r="4041" customFormat="false" ht="15" hidden="false" customHeight="false" outlineLevel="0" collapsed="false">
      <c r="A4041" s="0" t="s">
        <v>351</v>
      </c>
      <c r="B4041" s="0" t="n">
        <f aca="false">VALUE(LEFT(A4041,4))</f>
        <v>2024</v>
      </c>
      <c r="C4041" s="0" t="str">
        <f aca="false">"FY"&amp;IF(VALUE(MID(A4041,6,2))&gt;=4,VALUE(LEFT(A4041,4)),VALUE(LEFT(A4041,4))-1)&amp;"-"&amp;TEXT(MOD(IF(VALUE(MID(A4041,6,2))&gt;=4,VALUE(LEFT(A4041,4)),VALUE(LEFT(A4041,4))-1)+1,100),"00")</f>
        <v>FY2024-25</v>
      </c>
      <c r="D4041" s="0" t="s">
        <v>71</v>
      </c>
      <c r="E4041" s="0" t="s">
        <v>71</v>
      </c>
      <c r="F4041" s="0" t="str">
        <f aca="false">INDEX(Mapping!$B$2:$B$465,MATCH(E4041,Mapping!$A$2:$A$465,0))</f>
        <v>KERALA</v>
      </c>
      <c r="G4041" s="0" t="str">
        <f aca="false">INDEX(Mapping!$C$2:$C$465,MATCH(E4041,Mapping!$A$2:$A$465,0))</f>
        <v>KERALA</v>
      </c>
      <c r="H4041" s="2" t="n">
        <v>33.89</v>
      </c>
      <c r="I4041" s="3" t="n">
        <v>0.7</v>
      </c>
    </row>
    <row r="4042" customFormat="false" ht="15" hidden="false" customHeight="false" outlineLevel="0" collapsed="false">
      <c r="A4042" s="0" t="s">
        <v>351</v>
      </c>
      <c r="B4042" s="0" t="n">
        <f aca="false">VALUE(LEFT(A4042,4))</f>
        <v>2024</v>
      </c>
      <c r="C4042" s="0" t="str">
        <f aca="false">"FY"&amp;IF(VALUE(MID(A4042,6,2))&gt;=4,VALUE(LEFT(A4042,4)),VALUE(LEFT(A4042,4))-1)&amp;"-"&amp;TEXT(MOD(IF(VALUE(MID(A4042,6,2))&gt;=4,VALUE(LEFT(A4042,4)),VALUE(LEFT(A4042,4))-1)+1,100),"00")</f>
        <v>FY2024-25</v>
      </c>
      <c r="D4042" s="0" t="s">
        <v>35</v>
      </c>
      <c r="E4042" s="0" t="s">
        <v>35</v>
      </c>
      <c r="F4042" s="0" t="str">
        <f aca="false">INDEX(Mapping!$B$2:$B$465,MATCH(E4042,Mapping!$A$2:$A$465,0))</f>
        <v>TELANGANA</v>
      </c>
      <c r="G4042" s="0" t="str">
        <f aca="false">INDEX(Mapping!$C$2:$C$465,MATCH(E4042,Mapping!$A$2:$A$465,0))</f>
        <v>TELANGANA</v>
      </c>
      <c r="H4042" s="2" t="n">
        <v>32.91</v>
      </c>
      <c r="I4042" s="3" t="n">
        <v>0.68</v>
      </c>
    </row>
    <row r="4043" customFormat="false" ht="15" hidden="false" customHeight="false" outlineLevel="0" collapsed="false">
      <c r="A4043" s="0" t="s">
        <v>351</v>
      </c>
      <c r="B4043" s="0" t="n">
        <f aca="false">VALUE(LEFT(A4043,4))</f>
        <v>2024</v>
      </c>
      <c r="C4043" s="0" t="str">
        <f aca="false">"FY"&amp;IF(VALUE(MID(A4043,6,2))&gt;=4,VALUE(LEFT(A4043,4)),VALUE(LEFT(A4043,4))-1)&amp;"-"&amp;TEXT(MOD(IF(VALUE(MID(A4043,6,2))&gt;=4,VALUE(LEFT(A4043,4)),VALUE(LEFT(A4043,4))-1)+1,100),"00")</f>
        <v>FY2024-25</v>
      </c>
      <c r="D4043" s="0" t="s">
        <v>40</v>
      </c>
      <c r="E4043" s="0" t="s">
        <v>40</v>
      </c>
      <c r="F4043" s="0" t="str">
        <f aca="false">INDEX(Mapping!$B$2:$B$465,MATCH(E4043,Mapping!$A$2:$A$465,0))</f>
        <v>TAMIL NADU</v>
      </c>
      <c r="G4043" s="0" t="str">
        <f aca="false">INDEX(Mapping!$C$2:$C$465,MATCH(E4043,Mapping!$A$2:$A$465,0))</f>
        <v>TAMIL NADU</v>
      </c>
      <c r="H4043" s="2" t="n">
        <v>32.35</v>
      </c>
      <c r="I4043" s="3" t="n">
        <v>0.67</v>
      </c>
    </row>
    <row r="4044" customFormat="false" ht="15" hidden="false" customHeight="false" outlineLevel="0" collapsed="false">
      <c r="A4044" s="0" t="s">
        <v>351</v>
      </c>
      <c r="B4044" s="0" t="n">
        <f aca="false">VALUE(LEFT(A4044,4))</f>
        <v>2024</v>
      </c>
      <c r="C4044" s="0" t="str">
        <f aca="false">"FY"&amp;IF(VALUE(MID(A4044,6,2))&gt;=4,VALUE(LEFT(A4044,4)),VALUE(LEFT(A4044,4))-1)&amp;"-"&amp;TEXT(MOD(IF(VALUE(MID(A4044,6,2))&gt;=4,VALUE(LEFT(A4044,4)),VALUE(LEFT(A4044,4))-1)+1,100),"00")</f>
        <v>FY2024-25</v>
      </c>
      <c r="D4044" s="0" t="s">
        <v>142</v>
      </c>
      <c r="E4044" s="0" t="s">
        <v>142</v>
      </c>
      <c r="F4044" s="0" t="str">
        <f aca="false">INDEX(Mapping!$B$2:$B$465,MATCH(E4044,Mapping!$A$2:$A$465,0))</f>
        <v>SAINJ HEP</v>
      </c>
      <c r="G4044" s="0" t="str">
        <f aca="false">INDEX(Mapping!$C$2:$C$465,MATCH(E4044,Mapping!$A$2:$A$465,0))</f>
        <v>SAINJ HEP</v>
      </c>
      <c r="H4044" s="2" t="n">
        <v>31.55</v>
      </c>
      <c r="I4044" s="3" t="n">
        <v>0.65</v>
      </c>
    </row>
    <row r="4045" customFormat="false" ht="15" hidden="false" customHeight="false" outlineLevel="0" collapsed="false">
      <c r="A4045" s="0" t="s">
        <v>351</v>
      </c>
      <c r="B4045" s="0" t="n">
        <f aca="false">VALUE(LEFT(A4045,4))</f>
        <v>2024</v>
      </c>
      <c r="C4045" s="0" t="str">
        <f aca="false">"FY"&amp;IF(VALUE(MID(A4045,6,2))&gt;=4,VALUE(LEFT(A4045,4)),VALUE(LEFT(A4045,4))-1)&amp;"-"&amp;TEXT(MOD(IF(VALUE(MID(A4045,6,2))&gt;=4,VALUE(LEFT(A4045,4)),VALUE(LEFT(A4045,4))-1)+1,100),"00")</f>
        <v>FY2024-25</v>
      </c>
      <c r="D4045" s="0" t="s">
        <v>323</v>
      </c>
      <c r="E4045" s="0" t="s">
        <v>323</v>
      </c>
      <c r="F4045" s="0" t="str">
        <f aca="false">INDEX(Mapping!$B$2:$B$465,MATCH(E4045,Mapping!$A$2:$A$465,0))</f>
        <v>ADEPT RENEWABLE TECHNOLOGIES</v>
      </c>
      <c r="G4045" s="0" t="str">
        <f aca="false">INDEX(Mapping!$C$2:$C$465,MATCH(E4045,Mapping!$A$2:$A$465,0))</f>
        <v>ADEPT RENEWABLE TECHNOLOGIES</v>
      </c>
      <c r="H4045" s="2" t="n">
        <v>30.7</v>
      </c>
      <c r="I4045" s="3" t="n">
        <v>0.63</v>
      </c>
    </row>
    <row r="4046" customFormat="false" ht="15" hidden="false" customHeight="false" outlineLevel="0" collapsed="false">
      <c r="A4046" s="0" t="s">
        <v>351</v>
      </c>
      <c r="B4046" s="0" t="n">
        <f aca="false">VALUE(LEFT(A4046,4))</f>
        <v>2024</v>
      </c>
      <c r="C4046" s="0" t="str">
        <f aca="false">"FY"&amp;IF(VALUE(MID(A4046,6,2))&gt;=4,VALUE(LEFT(A4046,4)),VALUE(LEFT(A4046,4))-1)&amp;"-"&amp;TEXT(MOD(IF(VALUE(MID(A4046,6,2))&gt;=4,VALUE(LEFT(A4046,4)),VALUE(LEFT(A4046,4))-1)+1,100),"00")</f>
        <v>FY2024-25</v>
      </c>
      <c r="D4046" s="0" t="s">
        <v>39</v>
      </c>
      <c r="E4046" s="0" t="s">
        <v>39</v>
      </c>
      <c r="F4046" s="0" t="str">
        <f aca="false">INDEX(Mapping!$B$2:$B$465,MATCH(E4046,Mapping!$A$2:$A$465,0))</f>
        <v>WEST BENGAL</v>
      </c>
      <c r="G4046" s="0" t="str">
        <f aca="false">INDEX(Mapping!$C$2:$C$465,MATCH(E4046,Mapping!$A$2:$A$465,0))</f>
        <v>WEST BENGAL</v>
      </c>
      <c r="H4046" s="2" t="n">
        <v>29.88</v>
      </c>
      <c r="I4046" s="3" t="n">
        <v>0.62</v>
      </c>
    </row>
    <row r="4047" customFormat="false" ht="15" hidden="false" customHeight="false" outlineLevel="0" collapsed="false">
      <c r="A4047" s="0" t="s">
        <v>351</v>
      </c>
      <c r="B4047" s="0" t="n">
        <f aca="false">VALUE(LEFT(A4047,4))</f>
        <v>2024</v>
      </c>
      <c r="C4047" s="0" t="str">
        <f aca="false">"FY"&amp;IF(VALUE(MID(A4047,6,2))&gt;=4,VALUE(LEFT(A4047,4)),VALUE(LEFT(A4047,4))-1)&amp;"-"&amp;TEXT(MOD(IF(VALUE(MID(A4047,6,2))&gt;=4,VALUE(LEFT(A4047,4)),VALUE(LEFT(A4047,4))-1)+1,100),"00")</f>
        <v>FY2024-25</v>
      </c>
      <c r="D4047" s="0" t="s">
        <v>169</v>
      </c>
      <c r="E4047" s="0" t="s">
        <v>169</v>
      </c>
      <c r="F4047" s="0" t="str">
        <f aca="false">INDEX(Mapping!$B$2:$B$465,MATCH(E4047,Mapping!$A$2:$A$465,0))</f>
        <v>JHABUA POWER</v>
      </c>
      <c r="G4047" s="0" t="str">
        <f aca="false">INDEX(Mapping!$C$2:$C$465,MATCH(E4047,Mapping!$A$2:$A$465,0))</f>
        <v>JHABUA POWER</v>
      </c>
      <c r="H4047" s="2" t="n">
        <v>27.3</v>
      </c>
      <c r="I4047" s="3" t="n">
        <v>0.56</v>
      </c>
    </row>
    <row r="4048" customFormat="false" ht="15" hidden="false" customHeight="false" outlineLevel="0" collapsed="false">
      <c r="A4048" s="0" t="s">
        <v>351</v>
      </c>
      <c r="B4048" s="0" t="n">
        <f aca="false">VALUE(LEFT(A4048,4))</f>
        <v>2024</v>
      </c>
      <c r="C4048" s="0" t="str">
        <f aca="false">"FY"&amp;IF(VALUE(MID(A4048,6,2))&gt;=4,VALUE(LEFT(A4048,4)),VALUE(LEFT(A4048,4))-1)&amp;"-"&amp;TEXT(MOD(IF(VALUE(MID(A4048,6,2))&gt;=4,VALUE(LEFT(A4048,4)),VALUE(LEFT(A4048,4))-1)+1,100),"00")</f>
        <v>FY2024-25</v>
      </c>
      <c r="D4048" s="0" t="s">
        <v>195</v>
      </c>
      <c r="E4048" s="0" t="s">
        <v>195</v>
      </c>
      <c r="F4048" s="0" t="str">
        <f aca="false">INDEX(Mapping!$B$2:$B$465,MATCH(E4048,Mapping!$A$2:$A$465,0))</f>
        <v>COASTAL ENERGEN</v>
      </c>
      <c r="G4048" s="0" t="str">
        <f aca="false">INDEX(Mapping!$C$2:$C$465,MATCH(E4048,Mapping!$A$2:$A$465,0))</f>
        <v>COASTAL ENERGEN</v>
      </c>
      <c r="H4048" s="2" t="n">
        <v>27.3</v>
      </c>
      <c r="I4048" s="3" t="n">
        <v>0.56</v>
      </c>
    </row>
    <row r="4049" customFormat="false" ht="15" hidden="false" customHeight="false" outlineLevel="0" collapsed="false">
      <c r="A4049" s="0" t="s">
        <v>351</v>
      </c>
      <c r="B4049" s="0" t="n">
        <f aca="false">VALUE(LEFT(A4049,4))</f>
        <v>2024</v>
      </c>
      <c r="C4049" s="0" t="str">
        <f aca="false">"FY"&amp;IF(VALUE(MID(A4049,6,2))&gt;=4,VALUE(LEFT(A4049,4)),VALUE(LEFT(A4049,4))-1)&amp;"-"&amp;TEXT(MOD(IF(VALUE(MID(A4049,6,2))&gt;=4,VALUE(LEFT(A4049,4)),VALUE(LEFT(A4049,4))-1)+1,100),"00")</f>
        <v>FY2024-25</v>
      </c>
      <c r="D4049" s="0" t="s">
        <v>378</v>
      </c>
      <c r="E4049" s="0" t="s">
        <v>378</v>
      </c>
      <c r="F4049" s="0" t="str">
        <f aca="false">INDEX(Mapping!$B$2:$B$465,MATCH(E4049,Mapping!$A$2:$A$465,0))</f>
        <v>DEVKOOT_SLR</v>
      </c>
      <c r="G4049" s="0" t="str">
        <f aca="false">INDEX(Mapping!$C$2:$C$465,MATCH(E4049,Mapping!$A$2:$A$465,0))</f>
        <v>DEVKOOT_SLR</v>
      </c>
      <c r="H4049" s="2" t="n">
        <v>26.01</v>
      </c>
      <c r="I4049" s="3" t="n">
        <v>0.54</v>
      </c>
    </row>
    <row r="4050" customFormat="false" ht="15" hidden="false" customHeight="false" outlineLevel="0" collapsed="false">
      <c r="A4050" s="0" t="s">
        <v>351</v>
      </c>
      <c r="B4050" s="0" t="n">
        <f aca="false">VALUE(LEFT(A4050,4))</f>
        <v>2024</v>
      </c>
      <c r="C4050" s="0" t="str">
        <f aca="false">"FY"&amp;IF(VALUE(MID(A4050,6,2))&gt;=4,VALUE(LEFT(A4050,4)),VALUE(LEFT(A4050,4))-1)&amp;"-"&amp;TEXT(MOD(IF(VALUE(MID(A4050,6,2))&gt;=4,VALUE(LEFT(A4050,4)),VALUE(LEFT(A4050,4))-1)+1,100),"00")</f>
        <v>FY2024-25</v>
      </c>
      <c r="D4050" s="0" t="s">
        <v>44</v>
      </c>
      <c r="E4050" s="0" t="s">
        <v>44</v>
      </c>
      <c r="F4050" s="0" t="str">
        <f aca="false">INDEX(Mapping!$B$2:$B$465,MATCH(E4050,Mapping!$A$2:$A$465,0))</f>
        <v>HARYANA</v>
      </c>
      <c r="G4050" s="0" t="str">
        <f aca="false">INDEX(Mapping!$C$2:$C$465,MATCH(E4050,Mapping!$A$2:$A$465,0))</f>
        <v>HARYANA</v>
      </c>
      <c r="H4050" s="2" t="n">
        <v>25.02</v>
      </c>
      <c r="I4050" s="3" t="n">
        <v>0.52</v>
      </c>
    </row>
    <row r="4051" customFormat="false" ht="15" hidden="false" customHeight="false" outlineLevel="0" collapsed="false">
      <c r="A4051" s="0" t="s">
        <v>351</v>
      </c>
      <c r="B4051" s="0" t="n">
        <f aca="false">VALUE(LEFT(A4051,4))</f>
        <v>2024</v>
      </c>
      <c r="C4051" s="0" t="str">
        <f aca="false">"FY"&amp;IF(VALUE(MID(A4051,6,2))&gt;=4,VALUE(LEFT(A4051,4)),VALUE(LEFT(A4051,4))-1)&amp;"-"&amp;TEXT(MOD(IF(VALUE(MID(A4051,6,2))&gt;=4,VALUE(LEFT(A4051,4)),VALUE(LEFT(A4051,4))-1)+1,100),"00")</f>
        <v>FY2024-25</v>
      </c>
      <c r="D4051" s="0" t="s">
        <v>119</v>
      </c>
      <c r="E4051" s="0" t="s">
        <v>119</v>
      </c>
      <c r="F4051" s="0" t="str">
        <f aca="false">INDEX(Mapping!$B$2:$B$465,MATCH(E4051,Mapping!$A$2:$A$465,0))</f>
        <v>GOA</v>
      </c>
      <c r="G4051" s="0" t="str">
        <f aca="false">INDEX(Mapping!$C$2:$C$465,MATCH(E4051,Mapping!$A$2:$A$465,0))</f>
        <v>GOA</v>
      </c>
      <c r="H4051" s="2" t="n">
        <v>22.36</v>
      </c>
      <c r="I4051" s="3" t="n">
        <v>0.46</v>
      </c>
    </row>
    <row r="4052" customFormat="false" ht="15" hidden="false" customHeight="false" outlineLevel="0" collapsed="false">
      <c r="A4052" s="0" t="s">
        <v>351</v>
      </c>
      <c r="B4052" s="0" t="n">
        <f aca="false">VALUE(LEFT(A4052,4))</f>
        <v>2024</v>
      </c>
      <c r="C4052" s="0" t="str">
        <f aca="false">"FY"&amp;IF(VALUE(MID(A4052,6,2))&gt;=4,VALUE(LEFT(A4052,4)),VALUE(LEFT(A4052,4))-1)&amp;"-"&amp;TEXT(MOD(IF(VALUE(MID(A4052,6,2))&gt;=4,VALUE(LEFT(A4052,4)),VALUE(LEFT(A4052,4))-1)+1,100),"00")</f>
        <v>FY2024-25</v>
      </c>
      <c r="D4052" s="0" t="s">
        <v>154</v>
      </c>
      <c r="E4052" s="0" t="s">
        <v>154</v>
      </c>
      <c r="F4052" s="0" t="str">
        <f aca="false">INDEX(Mapping!$B$2:$B$465,MATCH(E4052,Mapping!$A$2:$A$465,0))</f>
        <v>DVC</v>
      </c>
      <c r="G4052" s="0" t="str">
        <f aca="false">INDEX(Mapping!$C$2:$C$465,MATCH(E4052,Mapping!$A$2:$A$465,0))</f>
        <v>DVC</v>
      </c>
      <c r="H4052" s="2" t="n">
        <v>20.53</v>
      </c>
      <c r="I4052" s="3" t="n">
        <v>0.42</v>
      </c>
    </row>
    <row r="4053" customFormat="false" ht="15" hidden="false" customHeight="false" outlineLevel="0" collapsed="false">
      <c r="A4053" s="0" t="s">
        <v>351</v>
      </c>
      <c r="B4053" s="0" t="n">
        <f aca="false">VALUE(LEFT(A4053,4))</f>
        <v>2024</v>
      </c>
      <c r="C4053" s="0" t="str">
        <f aca="false">"FY"&amp;IF(VALUE(MID(A4053,6,2))&gt;=4,VALUE(LEFT(A4053,4)),VALUE(LEFT(A4053,4))-1)&amp;"-"&amp;TEXT(MOD(IF(VALUE(MID(A4053,6,2))&gt;=4,VALUE(LEFT(A4053,4)),VALUE(LEFT(A4053,4))-1)+1,100),"00")</f>
        <v>FY2024-25</v>
      </c>
      <c r="D4053" s="0" t="s">
        <v>297</v>
      </c>
      <c r="E4053" s="0" t="s">
        <v>297</v>
      </c>
      <c r="F4053" s="0" t="str">
        <f aca="false">INDEX(Mapping!$B$2:$B$465,MATCH(E4053,Mapping!$A$2:$A$465,0))</f>
        <v>NPGC NABINAGAR</v>
      </c>
      <c r="G4053" s="0" t="str">
        <f aca="false">INDEX(Mapping!$C$2:$C$465,MATCH(E4053,Mapping!$A$2:$A$465,0))</f>
        <v>NTPC GROUP</v>
      </c>
      <c r="H4053" s="2" t="n">
        <v>20.31</v>
      </c>
      <c r="I4053" s="3" t="n">
        <v>0.42</v>
      </c>
    </row>
    <row r="4054" customFormat="false" ht="15" hidden="false" customHeight="false" outlineLevel="0" collapsed="false">
      <c r="A4054" s="0" t="s">
        <v>351</v>
      </c>
      <c r="B4054" s="0" t="n">
        <f aca="false">VALUE(LEFT(A4054,4))</f>
        <v>2024</v>
      </c>
      <c r="C4054" s="0" t="str">
        <f aca="false">"FY"&amp;IF(VALUE(MID(A4054,6,2))&gt;=4,VALUE(LEFT(A4054,4)),VALUE(LEFT(A4054,4))-1)&amp;"-"&amp;TEXT(MOD(IF(VALUE(MID(A4054,6,2))&gt;=4,VALUE(LEFT(A4054,4)),VALUE(LEFT(A4054,4))-1)+1,100),"00")</f>
        <v>FY2024-25</v>
      </c>
      <c r="D4054" s="0" t="s">
        <v>345</v>
      </c>
      <c r="E4054" s="0" t="s">
        <v>345</v>
      </c>
      <c r="F4054" s="0" t="str">
        <f aca="false">INDEX(Mapping!$B$2:$B$465,MATCH(E4054,Mapping!$A$2:$A$465,0))</f>
        <v>ONEVOLT</v>
      </c>
      <c r="G4054" s="0" t="str">
        <f aca="false">INDEX(Mapping!$C$2:$C$465,MATCH(E4054,Mapping!$A$2:$A$465,0))</f>
        <v>ONEVOLT</v>
      </c>
      <c r="H4054" s="2" t="n">
        <v>18.71</v>
      </c>
      <c r="I4054" s="3" t="n">
        <v>0.39</v>
      </c>
    </row>
    <row r="4055" customFormat="false" ht="15" hidden="false" customHeight="false" outlineLevel="0" collapsed="false">
      <c r="A4055" s="0" t="s">
        <v>351</v>
      </c>
      <c r="B4055" s="0" t="n">
        <f aca="false">VALUE(LEFT(A4055,4))</f>
        <v>2024</v>
      </c>
      <c r="C4055" s="0" t="str">
        <f aca="false">"FY"&amp;IF(VALUE(MID(A4055,6,2))&gt;=4,VALUE(LEFT(A4055,4)),VALUE(LEFT(A4055,4))-1)&amp;"-"&amp;TEXT(MOD(IF(VALUE(MID(A4055,6,2))&gt;=4,VALUE(LEFT(A4055,4)),VALUE(LEFT(A4055,4))-1)+1,100),"00")</f>
        <v>FY2024-25</v>
      </c>
      <c r="D4055" s="0" t="s">
        <v>165</v>
      </c>
      <c r="E4055" s="0" t="s">
        <v>165</v>
      </c>
      <c r="F4055" s="0" t="str">
        <f aca="false">INDEX(Mapping!$B$2:$B$465,MATCH(E4055,Mapping!$A$2:$A$465,0))</f>
        <v>DGEN MEGA POWER</v>
      </c>
      <c r="G4055" s="0" t="str">
        <f aca="false">INDEX(Mapping!$C$2:$C$465,MATCH(E4055,Mapping!$A$2:$A$465,0))</f>
        <v>DGEN MEGA POWER</v>
      </c>
      <c r="H4055" s="2" t="n">
        <v>18.1</v>
      </c>
      <c r="I4055" s="3" t="n">
        <v>0.37</v>
      </c>
    </row>
    <row r="4056" customFormat="false" ht="15" hidden="false" customHeight="false" outlineLevel="0" collapsed="false">
      <c r="A4056" s="0" t="s">
        <v>351</v>
      </c>
      <c r="B4056" s="0" t="n">
        <f aca="false">VALUE(LEFT(A4056,4))</f>
        <v>2024</v>
      </c>
      <c r="C4056" s="0" t="str">
        <f aca="false">"FY"&amp;IF(VALUE(MID(A4056,6,2))&gt;=4,VALUE(LEFT(A4056,4)),VALUE(LEFT(A4056,4))-1)&amp;"-"&amp;TEXT(MOD(IF(VALUE(MID(A4056,6,2))&gt;=4,VALUE(LEFT(A4056,4)),VALUE(LEFT(A4056,4))-1)+1,100),"00")</f>
        <v>FY2024-25</v>
      </c>
      <c r="D4056" s="0" t="s">
        <v>367</v>
      </c>
      <c r="E4056" s="0" t="s">
        <v>367</v>
      </c>
      <c r="F4056" s="0" t="str">
        <f aca="false">INDEX(Mapping!$B$2:$B$465,MATCH(E4056,Mapping!$A$2:$A$465,0))</f>
        <v>RENEW_ROSHNI FATEHGARH</v>
      </c>
      <c r="G4056" s="0" t="str">
        <f aca="false">INDEX(Mapping!$C$2:$C$465,MATCH(E4056,Mapping!$A$2:$A$465,0))</f>
        <v>RENEW POWER (ALL SPVs)</v>
      </c>
      <c r="H4056" s="2" t="n">
        <v>16.91</v>
      </c>
      <c r="I4056" s="3" t="n">
        <v>0.35</v>
      </c>
    </row>
    <row r="4057" customFormat="false" ht="15" hidden="false" customHeight="false" outlineLevel="0" collapsed="false">
      <c r="A4057" s="0" t="s">
        <v>351</v>
      </c>
      <c r="B4057" s="0" t="n">
        <f aca="false">VALUE(LEFT(A4057,4))</f>
        <v>2024</v>
      </c>
      <c r="C4057" s="0" t="str">
        <f aca="false">"FY"&amp;IF(VALUE(MID(A4057,6,2))&gt;=4,VALUE(LEFT(A4057,4)),VALUE(LEFT(A4057,4))-1)&amp;"-"&amp;TEXT(MOD(IF(VALUE(MID(A4057,6,2))&gt;=4,VALUE(LEFT(A4057,4)),VALUE(LEFT(A4057,4))-1)+1,100),"00")</f>
        <v>FY2024-25</v>
      </c>
      <c r="D4057" s="0" t="s">
        <v>319</v>
      </c>
      <c r="E4057" s="0" t="s">
        <v>319</v>
      </c>
      <c r="F4057" s="0" t="str">
        <f aca="false">INDEX(Mapping!$B$2:$B$465,MATCH(E4057,Mapping!$A$2:$A$465,0))</f>
        <v>SORANG HEP</v>
      </c>
      <c r="G4057" s="0" t="str">
        <f aca="false">INDEX(Mapping!$C$2:$C$465,MATCH(E4057,Mapping!$A$2:$A$465,0))</f>
        <v>SORANG HEP</v>
      </c>
      <c r="H4057" s="2" t="n">
        <v>14.3</v>
      </c>
      <c r="I4057" s="3" t="n">
        <v>0.3</v>
      </c>
    </row>
    <row r="4058" customFormat="false" ht="15" hidden="false" customHeight="false" outlineLevel="0" collapsed="false">
      <c r="A4058" s="0" t="s">
        <v>351</v>
      </c>
      <c r="B4058" s="0" t="n">
        <f aca="false">VALUE(LEFT(A4058,4))</f>
        <v>2024</v>
      </c>
      <c r="C4058" s="0" t="str">
        <f aca="false">"FY"&amp;IF(VALUE(MID(A4058,6,2))&gt;=4,VALUE(LEFT(A4058,4)),VALUE(LEFT(A4058,4))-1)&amp;"-"&amp;TEXT(MOD(IF(VALUE(MID(A4058,6,2))&gt;=4,VALUE(LEFT(A4058,4)),VALUE(LEFT(A4058,4))-1)+1,100),"00")</f>
        <v>FY2024-25</v>
      </c>
      <c r="D4058" s="0" t="s">
        <v>309</v>
      </c>
      <c r="E4058" s="0" t="s">
        <v>309</v>
      </c>
      <c r="F4058" s="0" t="str">
        <f aca="false">INDEX(Mapping!$B$2:$B$465,MATCH(E4058,Mapping!$A$2:$A$465,0))</f>
        <v>SIMHAPURI ENERGY</v>
      </c>
      <c r="G4058" s="0" t="str">
        <f aca="false">INDEX(Mapping!$C$2:$C$465,MATCH(E4058,Mapping!$A$2:$A$465,0))</f>
        <v>SIMHAPURI ENERGY</v>
      </c>
      <c r="H4058" s="2" t="n">
        <v>12.56</v>
      </c>
      <c r="I4058" s="3" t="n">
        <v>0.26</v>
      </c>
    </row>
    <row r="4059" customFormat="false" ht="15" hidden="false" customHeight="false" outlineLevel="0" collapsed="false">
      <c r="A4059" s="0" t="s">
        <v>351</v>
      </c>
      <c r="B4059" s="0" t="n">
        <f aca="false">VALUE(LEFT(A4059,4))</f>
        <v>2024</v>
      </c>
      <c r="C4059" s="0" t="str">
        <f aca="false">"FY"&amp;IF(VALUE(MID(A4059,6,2))&gt;=4,VALUE(LEFT(A4059,4)),VALUE(LEFT(A4059,4))-1)&amp;"-"&amp;TEXT(MOD(IF(VALUE(MID(A4059,6,2))&gt;=4,VALUE(LEFT(A4059,4)),VALUE(LEFT(A4059,4))-1)+1,100),"00")</f>
        <v>FY2024-25</v>
      </c>
      <c r="D4059" s="0" t="s">
        <v>232</v>
      </c>
      <c r="E4059" s="0" t="s">
        <v>232</v>
      </c>
      <c r="F4059" s="0" t="str">
        <f aca="false">INDEX(Mapping!$B$2:$B$465,MATCH(E4059,Mapping!$A$2:$A$465,0))</f>
        <v>PUDUCHERRY</v>
      </c>
      <c r="G4059" s="0" t="str">
        <f aca="false">INDEX(Mapping!$C$2:$C$465,MATCH(E4059,Mapping!$A$2:$A$465,0))</f>
        <v>PUDUCHERRY</v>
      </c>
      <c r="H4059" s="2" t="n">
        <v>12.42</v>
      </c>
      <c r="I4059" s="3" t="n">
        <v>0.26</v>
      </c>
    </row>
    <row r="4060" customFormat="false" ht="15" hidden="false" customHeight="false" outlineLevel="0" collapsed="false">
      <c r="A4060" s="0" t="s">
        <v>351</v>
      </c>
      <c r="B4060" s="0" t="n">
        <f aca="false">VALUE(LEFT(A4060,4))</f>
        <v>2024</v>
      </c>
      <c r="C4060" s="0" t="str">
        <f aca="false">"FY"&amp;IF(VALUE(MID(A4060,6,2))&gt;=4,VALUE(LEFT(A4060,4)),VALUE(LEFT(A4060,4))-1)&amp;"-"&amp;TEXT(MOD(IF(VALUE(MID(A4060,6,2))&gt;=4,VALUE(LEFT(A4060,4)),VALUE(LEFT(A4060,4))-1)+1,100),"00")</f>
        <v>FY2024-25</v>
      </c>
      <c r="D4060" s="0" t="s">
        <v>252</v>
      </c>
      <c r="E4060" s="0" t="s">
        <v>252</v>
      </c>
      <c r="F4060" s="0" t="str">
        <f aca="false">INDEX(Mapping!$B$2:$B$465,MATCH(E4060,Mapping!$A$2:$A$465,0))</f>
        <v>NTPC STATIONS</v>
      </c>
      <c r="G4060" s="0" t="str">
        <f aca="false">INDEX(Mapping!$C$2:$C$465,MATCH(E4060,Mapping!$A$2:$A$465,0))</f>
        <v>NTPC GROUP</v>
      </c>
      <c r="H4060" s="2" t="n">
        <v>11.98</v>
      </c>
      <c r="I4060" s="3" t="n">
        <v>0.25</v>
      </c>
    </row>
    <row r="4061" customFormat="false" ht="15" hidden="false" customHeight="false" outlineLevel="0" collapsed="false">
      <c r="A4061" s="0" t="s">
        <v>351</v>
      </c>
      <c r="B4061" s="0" t="n">
        <f aca="false">VALUE(LEFT(A4061,4))</f>
        <v>2024</v>
      </c>
      <c r="C4061" s="0" t="str">
        <f aca="false">"FY"&amp;IF(VALUE(MID(A4061,6,2))&gt;=4,VALUE(LEFT(A4061,4)),VALUE(LEFT(A4061,4))-1)&amp;"-"&amp;TEXT(MOD(IF(VALUE(MID(A4061,6,2))&gt;=4,VALUE(LEFT(A4061,4)),VALUE(LEFT(A4061,4))-1)+1,100),"00")</f>
        <v>FY2024-25</v>
      </c>
      <c r="D4061" s="0" t="s">
        <v>155</v>
      </c>
      <c r="E4061" s="0" t="s">
        <v>155</v>
      </c>
      <c r="F4061" s="0" t="str">
        <f aca="false">INDEX(Mapping!$B$2:$B$465,MATCH(E4061,Mapping!$A$2:$A$465,0))</f>
        <v>SKS POWER</v>
      </c>
      <c r="G4061" s="0" t="str">
        <f aca="false">INDEX(Mapping!$C$2:$C$465,MATCH(E4061,Mapping!$A$2:$A$465,0))</f>
        <v>SKS POWER</v>
      </c>
      <c r="H4061" s="2" t="n">
        <v>11.77</v>
      </c>
      <c r="I4061" s="3" t="n">
        <v>0.24</v>
      </c>
    </row>
    <row r="4062" customFormat="false" ht="15" hidden="false" customHeight="false" outlineLevel="0" collapsed="false">
      <c r="A4062" s="0" t="s">
        <v>351</v>
      </c>
      <c r="B4062" s="0" t="n">
        <f aca="false">VALUE(LEFT(A4062,4))</f>
        <v>2024</v>
      </c>
      <c r="C4062" s="0" t="str">
        <f aca="false">"FY"&amp;IF(VALUE(MID(A4062,6,2))&gt;=4,VALUE(LEFT(A4062,4)),VALUE(LEFT(A4062,4))-1)&amp;"-"&amp;TEXT(MOD(IF(VALUE(MID(A4062,6,2))&gt;=4,VALUE(LEFT(A4062,4)),VALUE(LEFT(A4062,4))-1)+1,100),"00")</f>
        <v>FY2024-25</v>
      </c>
      <c r="D4062" s="0" t="s">
        <v>211</v>
      </c>
      <c r="E4062" s="0" t="s">
        <v>211</v>
      </c>
      <c r="F4062" s="0" t="str">
        <f aca="false">INDEX(Mapping!$B$2:$B$465,MATCH(E4062,Mapping!$A$2:$A$465,0))</f>
        <v>SINGOLI BHATWARI HEP</v>
      </c>
      <c r="G4062" s="0" t="str">
        <f aca="false">INDEX(Mapping!$C$2:$C$465,MATCH(E4062,Mapping!$A$2:$A$465,0))</f>
        <v>SINGOLI BHATWARI HEP</v>
      </c>
      <c r="H4062" s="2" t="n">
        <v>11.64</v>
      </c>
      <c r="I4062" s="3" t="n">
        <v>0.24</v>
      </c>
    </row>
    <row r="4063" customFormat="false" ht="15" hidden="false" customHeight="false" outlineLevel="0" collapsed="false">
      <c r="A4063" s="0" t="s">
        <v>351</v>
      </c>
      <c r="B4063" s="0" t="n">
        <f aca="false">VALUE(LEFT(A4063,4))</f>
        <v>2024</v>
      </c>
      <c r="C4063" s="0" t="str">
        <f aca="false">"FY"&amp;IF(VALUE(MID(A4063,6,2))&gt;=4,VALUE(LEFT(A4063,4)),VALUE(LEFT(A4063,4))-1)&amp;"-"&amp;TEXT(MOD(IF(VALUE(MID(A4063,6,2))&gt;=4,VALUE(LEFT(A4063,4)),VALUE(LEFT(A4063,4))-1)+1,100),"00")</f>
        <v>FY2024-25</v>
      </c>
      <c r="D4063" s="0" t="s">
        <v>421</v>
      </c>
      <c r="E4063" s="0" t="s">
        <v>421</v>
      </c>
      <c r="F4063" s="0" t="str">
        <f aca="false">INDEX(Mapping!$B$2:$B$465,MATCH(E4063,Mapping!$A$2:$A$465,0))</f>
        <v>KBUNL</v>
      </c>
      <c r="G4063" s="0" t="str">
        <f aca="false">INDEX(Mapping!$C$2:$C$465,MATCH(E4063,Mapping!$A$2:$A$465,0))</f>
        <v>KBUNL</v>
      </c>
      <c r="H4063" s="2" t="n">
        <v>11.6</v>
      </c>
      <c r="I4063" s="3" t="n">
        <v>0.24</v>
      </c>
    </row>
    <row r="4064" customFormat="false" ht="15" hidden="false" customHeight="false" outlineLevel="0" collapsed="false">
      <c r="A4064" s="0" t="s">
        <v>351</v>
      </c>
      <c r="B4064" s="0" t="n">
        <f aca="false">VALUE(LEFT(A4064,4))</f>
        <v>2024</v>
      </c>
      <c r="C4064" s="0" t="str">
        <f aca="false">"FY"&amp;IF(VALUE(MID(A4064,6,2))&gt;=4,VALUE(LEFT(A4064,4)),VALUE(LEFT(A4064,4))-1)&amp;"-"&amp;TEXT(MOD(IF(VALUE(MID(A4064,6,2))&gt;=4,VALUE(LEFT(A4064,4)),VALUE(LEFT(A4064,4))-1)+1,100),"00")</f>
        <v>FY2024-25</v>
      </c>
      <c r="D4064" s="0" t="s">
        <v>193</v>
      </c>
      <c r="E4064" s="0" t="s">
        <v>193</v>
      </c>
      <c r="F4064" s="0" t="str">
        <f aca="false">INDEX(Mapping!$B$2:$B$465,MATCH(E4064,Mapping!$A$2:$A$465,0))</f>
        <v>MIZORAM</v>
      </c>
      <c r="G4064" s="0" t="str">
        <f aca="false">INDEX(Mapping!$C$2:$C$465,MATCH(E4064,Mapping!$A$2:$A$465,0))</f>
        <v>MIZORAM</v>
      </c>
      <c r="H4064" s="2" t="n">
        <v>11.33</v>
      </c>
      <c r="I4064" s="3" t="n">
        <v>0.23</v>
      </c>
    </row>
    <row r="4065" customFormat="false" ht="15" hidden="false" customHeight="false" outlineLevel="0" collapsed="false">
      <c r="A4065" s="0" t="s">
        <v>351</v>
      </c>
      <c r="B4065" s="0" t="n">
        <f aca="false">VALUE(LEFT(A4065,4))</f>
        <v>2024</v>
      </c>
      <c r="C4065" s="0" t="str">
        <f aca="false">"FY"&amp;IF(VALUE(MID(A4065,6,2))&gt;=4,VALUE(LEFT(A4065,4)),VALUE(LEFT(A4065,4))-1)&amp;"-"&amp;TEXT(MOD(IF(VALUE(MID(A4065,6,2))&gt;=4,VALUE(LEFT(A4065,4)),VALUE(LEFT(A4065,4))-1)+1,100),"00")</f>
        <v>FY2024-25</v>
      </c>
      <c r="D4065" s="0" t="s">
        <v>402</v>
      </c>
      <c r="E4065" s="0" t="s">
        <v>402</v>
      </c>
      <c r="F4065" s="0" t="str">
        <f aca="false">INDEX(Mapping!$B$2:$B$465,MATCH(E4065,Mapping!$A$2:$A$465,0))</f>
        <v>DRUK GREEN POWER (BHUTAN)</v>
      </c>
      <c r="G4065" s="0" t="str">
        <f aca="false">INDEX(Mapping!$C$2:$C$465,MATCH(E4065,Mapping!$A$2:$A$465,0))</f>
        <v>DRUK GREEN POWER (BHUTAN)</v>
      </c>
      <c r="H4065" s="2" t="n">
        <v>11.18</v>
      </c>
      <c r="I4065" s="3" t="n">
        <v>0.23</v>
      </c>
    </row>
    <row r="4066" customFormat="false" ht="15" hidden="false" customHeight="false" outlineLevel="0" collapsed="false">
      <c r="A4066" s="0" t="s">
        <v>351</v>
      </c>
      <c r="B4066" s="0" t="n">
        <f aca="false">VALUE(LEFT(A4066,4))</f>
        <v>2024</v>
      </c>
      <c r="C4066" s="0" t="str">
        <f aca="false">"FY"&amp;IF(VALUE(MID(A4066,6,2))&gt;=4,VALUE(LEFT(A4066,4)),VALUE(LEFT(A4066,4))-1)&amp;"-"&amp;TEXT(MOD(IF(VALUE(MID(A4066,6,2))&gt;=4,VALUE(LEFT(A4066,4)),VALUE(LEFT(A4066,4))-1)+1,100),"00")</f>
        <v>FY2024-25</v>
      </c>
      <c r="D4066" s="0" t="s">
        <v>420</v>
      </c>
      <c r="E4066" s="0" t="s">
        <v>420</v>
      </c>
      <c r="F4066" s="0" t="str">
        <f aca="false">INDEX(Mapping!$B$2:$B$465,MATCH(E4066,Mapping!$A$2:$A$465,0))</f>
        <v>RENERGY5_WIND</v>
      </c>
      <c r="G4066" s="0" t="str">
        <f aca="false">INDEX(Mapping!$C$2:$C$465,MATCH(E4066,Mapping!$A$2:$A$465,0))</f>
        <v>RENERGY5_WIND</v>
      </c>
      <c r="H4066" s="2" t="n">
        <v>10.86</v>
      </c>
      <c r="I4066" s="3" t="n">
        <v>0.22</v>
      </c>
    </row>
    <row r="4067" customFormat="false" ht="15" hidden="false" customHeight="false" outlineLevel="0" collapsed="false">
      <c r="A4067" s="0" t="s">
        <v>351</v>
      </c>
      <c r="B4067" s="0" t="n">
        <f aca="false">VALUE(LEFT(A4067,4))</f>
        <v>2024</v>
      </c>
      <c r="C4067" s="0" t="str">
        <f aca="false">"FY"&amp;IF(VALUE(MID(A4067,6,2))&gt;=4,VALUE(LEFT(A4067,4)),VALUE(LEFT(A4067,4))-1)&amp;"-"&amp;TEXT(MOD(IF(VALUE(MID(A4067,6,2))&gt;=4,VALUE(LEFT(A4067,4)),VALUE(LEFT(A4067,4))-1)+1,100),"00")</f>
        <v>FY2024-25</v>
      </c>
      <c r="D4067" s="0" t="s">
        <v>134</v>
      </c>
      <c r="E4067" s="0" t="s">
        <v>134</v>
      </c>
      <c r="F4067" s="0" t="str">
        <f aca="false">INDEX(Mapping!$B$2:$B$465,MATCH(E4067,Mapping!$A$2:$A$465,0))</f>
        <v>NTPC STATIONS</v>
      </c>
      <c r="G4067" s="0" t="str">
        <f aca="false">INDEX(Mapping!$C$2:$C$465,MATCH(E4067,Mapping!$A$2:$A$465,0))</f>
        <v>NTPC GROUP</v>
      </c>
      <c r="H4067" s="2" t="n">
        <v>10.58</v>
      </c>
      <c r="I4067" s="3" t="n">
        <v>0.22</v>
      </c>
    </row>
    <row r="4068" customFormat="false" ht="15" hidden="false" customHeight="false" outlineLevel="0" collapsed="false">
      <c r="A4068" s="0" t="s">
        <v>351</v>
      </c>
      <c r="B4068" s="0" t="n">
        <f aca="false">VALUE(LEFT(A4068,4))</f>
        <v>2024</v>
      </c>
      <c r="C4068" s="0" t="str">
        <f aca="false">"FY"&amp;IF(VALUE(MID(A4068,6,2))&gt;=4,VALUE(LEFT(A4068,4)),VALUE(LEFT(A4068,4))-1)&amp;"-"&amp;TEXT(MOD(IF(VALUE(MID(A4068,6,2))&gt;=4,VALUE(LEFT(A4068,4)),VALUE(LEFT(A4068,4))-1)+1,100),"00")</f>
        <v>FY2024-25</v>
      </c>
      <c r="D4068" s="0" t="s">
        <v>649</v>
      </c>
      <c r="E4068" s="0" t="s">
        <v>368</v>
      </c>
      <c r="F4068" s="0" t="str">
        <f aca="false">INDEX(Mapping!$B$2:$B$465,MATCH(E4068,Mapping!$A$2:$A$465,0))</f>
        <v>OSTRO HIRIYUR</v>
      </c>
      <c r="G4068" s="0" t="str">
        <f aca="false">INDEX(Mapping!$C$2:$C$465,MATCH(E4068,Mapping!$A$2:$A$465,0))</f>
        <v>OSTRO HIRIYUR</v>
      </c>
      <c r="H4068" s="2" t="n">
        <v>10.47</v>
      </c>
      <c r="I4068" s="3" t="n">
        <v>0.22</v>
      </c>
    </row>
    <row r="4069" customFormat="false" ht="15" hidden="false" customHeight="false" outlineLevel="0" collapsed="false">
      <c r="A4069" s="0" t="s">
        <v>351</v>
      </c>
      <c r="B4069" s="0" t="n">
        <f aca="false">VALUE(LEFT(A4069,4))</f>
        <v>2024</v>
      </c>
      <c r="C4069" s="0" t="str">
        <f aca="false">"FY"&amp;IF(VALUE(MID(A4069,6,2))&gt;=4,VALUE(LEFT(A4069,4)),VALUE(LEFT(A4069,4))-1)&amp;"-"&amp;TEXT(MOD(IF(VALUE(MID(A4069,6,2))&gt;=4,VALUE(LEFT(A4069,4)),VALUE(LEFT(A4069,4))-1)+1,100),"00")</f>
        <v>FY2024-25</v>
      </c>
      <c r="D4069" s="0" t="s">
        <v>450</v>
      </c>
      <c r="E4069" s="0" t="s">
        <v>450</v>
      </c>
      <c r="F4069" s="0" t="str">
        <f aca="false">INDEX(Mapping!$B$2:$B$465,MATCH(E4069,Mapping!$A$2:$A$465,0))</f>
        <v>BRBCL NABINAGAR</v>
      </c>
      <c r="G4069" s="0" t="str">
        <f aca="false">INDEX(Mapping!$C$2:$C$465,MATCH(E4069,Mapping!$A$2:$A$465,0))</f>
        <v>NTPC GROUP</v>
      </c>
      <c r="H4069" s="2" t="n">
        <v>10.4</v>
      </c>
      <c r="I4069" s="3" t="n">
        <v>0.22</v>
      </c>
    </row>
    <row r="4070" customFormat="false" ht="15" hidden="false" customHeight="false" outlineLevel="0" collapsed="false">
      <c r="A4070" s="0" t="s">
        <v>351</v>
      </c>
      <c r="B4070" s="0" t="n">
        <f aca="false">VALUE(LEFT(A4070,4))</f>
        <v>2024</v>
      </c>
      <c r="C4070" s="0" t="str">
        <f aca="false">"FY"&amp;IF(VALUE(MID(A4070,6,2))&gt;=4,VALUE(LEFT(A4070,4)),VALUE(LEFT(A4070,4))-1)&amp;"-"&amp;TEXT(MOD(IF(VALUE(MID(A4070,6,2))&gt;=4,VALUE(LEFT(A4070,4)),VALUE(LEFT(A4070,4))-1)+1,100),"00")</f>
        <v>FY2024-25</v>
      </c>
      <c r="D4070" s="0" t="s">
        <v>272</v>
      </c>
      <c r="E4070" s="0" t="s">
        <v>272</v>
      </c>
      <c r="F4070" s="0" t="str">
        <f aca="false">INDEX(Mapping!$B$2:$B$465,MATCH(E4070,Mapping!$A$2:$A$465,0))</f>
        <v>BALCO</v>
      </c>
      <c r="G4070" s="0" t="str">
        <f aca="false">INDEX(Mapping!$C$2:$C$465,MATCH(E4070,Mapping!$A$2:$A$465,0))</f>
        <v>BALCO</v>
      </c>
      <c r="H4070" s="2" t="n">
        <v>10.32</v>
      </c>
      <c r="I4070" s="3" t="n">
        <v>0.21</v>
      </c>
    </row>
    <row r="4071" customFormat="false" ht="15" hidden="false" customHeight="false" outlineLevel="0" collapsed="false">
      <c r="A4071" s="0" t="s">
        <v>351</v>
      </c>
      <c r="B4071" s="0" t="n">
        <f aca="false">VALUE(LEFT(A4071,4))</f>
        <v>2024</v>
      </c>
      <c r="C4071" s="0" t="str">
        <f aca="false">"FY"&amp;IF(VALUE(MID(A4071,6,2))&gt;=4,VALUE(LEFT(A4071,4)),VALUE(LEFT(A4071,4))-1)&amp;"-"&amp;TEXT(MOD(IF(VALUE(MID(A4071,6,2))&gt;=4,VALUE(LEFT(A4071,4)),VALUE(LEFT(A4071,4))-1)+1,100),"00")</f>
        <v>FY2024-25</v>
      </c>
      <c r="D4071" s="0" t="s">
        <v>469</v>
      </c>
      <c r="E4071" s="0" t="s">
        <v>469</v>
      </c>
      <c r="F4071" s="0" t="str">
        <f aca="false">INDEX(Mapping!$B$2:$B$465,MATCH(E4071,Mapping!$A$2:$A$465,0))</f>
        <v>ADANIRE_55 (INFIRM)</v>
      </c>
      <c r="G4071" s="0" t="str">
        <f aca="false">INDEX(Mapping!$C$2:$C$465,MATCH(E4071,Mapping!$A$2:$A$465,0))</f>
        <v>ADANIRE_55 (INFIRM)</v>
      </c>
      <c r="H4071" s="2" t="n">
        <v>9.65</v>
      </c>
      <c r="I4071" s="3" t="n">
        <v>0.2</v>
      </c>
    </row>
    <row r="4072" customFormat="false" ht="15" hidden="false" customHeight="false" outlineLevel="0" collapsed="false">
      <c r="A4072" s="0" t="s">
        <v>351</v>
      </c>
      <c r="B4072" s="0" t="n">
        <f aca="false">VALUE(LEFT(A4072,4))</f>
        <v>2024</v>
      </c>
      <c r="C4072" s="0" t="str">
        <f aca="false">"FY"&amp;IF(VALUE(MID(A4072,6,2))&gt;=4,VALUE(LEFT(A4072,4)),VALUE(LEFT(A4072,4))-1)&amp;"-"&amp;TEXT(MOD(IF(VALUE(MID(A4072,6,2))&gt;=4,VALUE(LEFT(A4072,4)),VALUE(LEFT(A4072,4))-1)+1,100),"00")</f>
        <v>FY2024-25</v>
      </c>
      <c r="D4072" s="0" t="s">
        <v>336</v>
      </c>
      <c r="E4072" s="0" t="s">
        <v>336</v>
      </c>
      <c r="F4072" s="0" t="str">
        <f aca="false">INDEX(Mapping!$B$2:$B$465,MATCH(E4072,Mapping!$A$2:$A$465,0))</f>
        <v>IBEUL</v>
      </c>
      <c r="G4072" s="0" t="str">
        <f aca="false">INDEX(Mapping!$C$2:$C$465,MATCH(E4072,Mapping!$A$2:$A$465,0))</f>
        <v>IBEUL</v>
      </c>
      <c r="H4072" s="2" t="n">
        <v>8.11</v>
      </c>
      <c r="I4072" s="3" t="n">
        <v>0.17</v>
      </c>
    </row>
    <row r="4073" customFormat="false" ht="15" hidden="false" customHeight="false" outlineLevel="0" collapsed="false">
      <c r="A4073" s="0" t="s">
        <v>351</v>
      </c>
      <c r="B4073" s="0" t="n">
        <f aca="false">VALUE(LEFT(A4073,4))</f>
        <v>2024</v>
      </c>
      <c r="C4073" s="0" t="str">
        <f aca="false">"FY"&amp;IF(VALUE(MID(A4073,6,2))&gt;=4,VALUE(LEFT(A4073,4)),VALUE(LEFT(A4073,4))-1)&amp;"-"&amp;TEXT(MOD(IF(VALUE(MID(A4073,6,2))&gt;=4,VALUE(LEFT(A4073,4)),VALUE(LEFT(A4073,4))-1)+1,100),"00")</f>
        <v>FY2024-25</v>
      </c>
      <c r="D4073" s="0" t="s">
        <v>54</v>
      </c>
      <c r="E4073" s="0" t="s">
        <v>54</v>
      </c>
      <c r="F4073" s="0" t="str">
        <f aca="false">INDEX(Mapping!$B$2:$B$465,MATCH(E4073,Mapping!$A$2:$A$465,0))</f>
        <v>JAMMU &amp; KASHMIR</v>
      </c>
      <c r="G4073" s="0" t="str">
        <f aca="false">INDEX(Mapping!$C$2:$C$465,MATCH(E4073,Mapping!$A$2:$A$465,0))</f>
        <v>JAMMU &amp; KASHMIR</v>
      </c>
      <c r="H4073" s="2" t="n">
        <v>7.43</v>
      </c>
      <c r="I4073" s="3" t="n">
        <v>0.15</v>
      </c>
    </row>
    <row r="4074" customFormat="false" ht="15" hidden="false" customHeight="false" outlineLevel="0" collapsed="false">
      <c r="A4074" s="0" t="s">
        <v>351</v>
      </c>
      <c r="B4074" s="0" t="n">
        <f aca="false">VALUE(LEFT(A4074,4))</f>
        <v>2024</v>
      </c>
      <c r="C4074" s="0" t="str">
        <f aca="false">"FY"&amp;IF(VALUE(MID(A4074,6,2))&gt;=4,VALUE(LEFT(A4074,4)),VALUE(LEFT(A4074,4))-1)&amp;"-"&amp;TEXT(MOD(IF(VALUE(MID(A4074,6,2))&gt;=4,VALUE(LEFT(A4074,4)),VALUE(LEFT(A4074,4))-1)+1,100),"00")</f>
        <v>FY2024-25</v>
      </c>
      <c r="D4074" s="0" t="s">
        <v>143</v>
      </c>
      <c r="E4074" s="0" t="s">
        <v>143</v>
      </c>
      <c r="F4074" s="0" t="str">
        <f aca="false">INDEX(Mapping!$B$2:$B$465,MATCH(E4074,Mapping!$A$2:$A$465,0))</f>
        <v>MARUTI CLEAN COAL &amp; POWER</v>
      </c>
      <c r="G4074" s="0" t="str">
        <f aca="false">INDEX(Mapping!$C$2:$C$465,MATCH(E4074,Mapping!$A$2:$A$465,0))</f>
        <v>MARUTI CLEAN COAL &amp; POWER</v>
      </c>
      <c r="H4074" s="2" t="n">
        <v>7.12</v>
      </c>
      <c r="I4074" s="3" t="n">
        <v>0.15</v>
      </c>
    </row>
    <row r="4075" customFormat="false" ht="15" hidden="false" customHeight="false" outlineLevel="0" collapsed="false">
      <c r="A4075" s="0" t="s">
        <v>351</v>
      </c>
      <c r="B4075" s="0" t="n">
        <f aca="false">VALUE(LEFT(A4075,4))</f>
        <v>2024</v>
      </c>
      <c r="C4075" s="0" t="str">
        <f aca="false">"FY"&amp;IF(VALUE(MID(A4075,6,2))&gt;=4,VALUE(LEFT(A4075,4)),VALUE(LEFT(A4075,4))-1)&amp;"-"&amp;TEXT(MOD(IF(VALUE(MID(A4075,6,2))&gt;=4,VALUE(LEFT(A4075,4)),VALUE(LEFT(A4075,4))-1)+1,100),"00")</f>
        <v>FY2024-25</v>
      </c>
      <c r="D4075" s="0" t="s">
        <v>327</v>
      </c>
      <c r="E4075" s="0" t="s">
        <v>327</v>
      </c>
      <c r="F4075" s="0" t="str">
        <f aca="false">INDEX(Mapping!$B$2:$B$465,MATCH(E4075,Mapping!$A$2:$A$465,0))</f>
        <v>LANCO BUDHIL</v>
      </c>
      <c r="G4075" s="0" t="str">
        <f aca="false">INDEX(Mapping!$C$2:$C$465,MATCH(E4075,Mapping!$A$2:$A$465,0))</f>
        <v>GREENKO GROUP</v>
      </c>
      <c r="H4075" s="2" t="n">
        <v>6.8</v>
      </c>
      <c r="I4075" s="3" t="n">
        <v>0.14</v>
      </c>
    </row>
    <row r="4076" customFormat="false" ht="15" hidden="false" customHeight="false" outlineLevel="0" collapsed="false">
      <c r="A4076" s="0" t="s">
        <v>351</v>
      </c>
      <c r="B4076" s="0" t="n">
        <f aca="false">VALUE(LEFT(A4076,4))</f>
        <v>2024</v>
      </c>
      <c r="C4076" s="0" t="str">
        <f aca="false">"FY"&amp;IF(VALUE(MID(A4076,6,2))&gt;=4,VALUE(LEFT(A4076,4)),VALUE(LEFT(A4076,4))-1)&amp;"-"&amp;TEXT(MOD(IF(VALUE(MID(A4076,6,2))&gt;=4,VALUE(LEFT(A4076,4)),VALUE(LEFT(A4076,4))-1)+1,100),"00")</f>
        <v>FY2024-25</v>
      </c>
      <c r="D4076" s="0" t="s">
        <v>235</v>
      </c>
      <c r="E4076" s="0" t="s">
        <v>235</v>
      </c>
      <c r="F4076" s="0" t="str">
        <f aca="false">INDEX(Mapping!$B$2:$B$465,MATCH(E4076,Mapping!$A$2:$A$465,0))</f>
        <v>ITPCL (IL&amp;FS TAMIL NADU)</v>
      </c>
      <c r="G4076" s="0" t="str">
        <f aca="false">INDEX(Mapping!$C$2:$C$465,MATCH(E4076,Mapping!$A$2:$A$465,0))</f>
        <v>ITPCL (IL&amp;FS TAMIL NADU)</v>
      </c>
      <c r="H4076" s="2" t="n">
        <v>6.51</v>
      </c>
      <c r="I4076" s="3" t="n">
        <v>0.13</v>
      </c>
    </row>
    <row r="4077" customFormat="false" ht="15" hidden="false" customHeight="false" outlineLevel="0" collapsed="false">
      <c r="A4077" s="0" t="s">
        <v>351</v>
      </c>
      <c r="B4077" s="0" t="n">
        <f aca="false">VALUE(LEFT(A4077,4))</f>
        <v>2024</v>
      </c>
      <c r="C4077" s="0" t="str">
        <f aca="false">"FY"&amp;IF(VALUE(MID(A4077,6,2))&gt;=4,VALUE(LEFT(A4077,4)),VALUE(LEFT(A4077,4))-1)&amp;"-"&amp;TEXT(MOD(IF(VALUE(MID(A4077,6,2))&gt;=4,VALUE(LEFT(A4077,4)),VALUE(LEFT(A4077,4))-1)+1,100),"00")</f>
        <v>FY2024-25</v>
      </c>
      <c r="D4077" s="0" t="s">
        <v>265</v>
      </c>
      <c r="E4077" s="0" t="s">
        <v>265</v>
      </c>
      <c r="F4077" s="0" t="str">
        <f aca="false">INDEX(Mapping!$B$2:$B$465,MATCH(E4077,Mapping!$A$2:$A$465,0))</f>
        <v>NTPC STATIONS</v>
      </c>
      <c r="G4077" s="0" t="str">
        <f aca="false">INDEX(Mapping!$C$2:$C$465,MATCH(E4077,Mapping!$A$2:$A$465,0))</f>
        <v>NTPC GROUP</v>
      </c>
      <c r="H4077" s="2" t="n">
        <v>6.34</v>
      </c>
      <c r="I4077" s="3" t="n">
        <v>0.13</v>
      </c>
    </row>
    <row r="4078" customFormat="false" ht="15" hidden="false" customHeight="false" outlineLevel="0" collapsed="false">
      <c r="A4078" s="0" t="s">
        <v>351</v>
      </c>
      <c r="B4078" s="0" t="n">
        <f aca="false">VALUE(LEFT(A4078,4))</f>
        <v>2024</v>
      </c>
      <c r="C4078" s="0" t="str">
        <f aca="false">"FY"&amp;IF(VALUE(MID(A4078,6,2))&gt;=4,VALUE(LEFT(A4078,4)),VALUE(LEFT(A4078,4))-1)&amp;"-"&amp;TEXT(MOD(IF(VALUE(MID(A4078,6,2))&gt;=4,VALUE(LEFT(A4078,4)),VALUE(LEFT(A4078,4))-1)+1,100),"00")</f>
        <v>FY2024-25</v>
      </c>
      <c r="D4078" s="0" t="s">
        <v>473</v>
      </c>
      <c r="E4078" s="0" t="s">
        <v>473</v>
      </c>
      <c r="F4078" s="0" t="str">
        <f aca="false">INDEX(Mapping!$B$2:$B$465,MATCH(E4078,Mapping!$A$2:$A$465,0))</f>
        <v>ADANI GREEN_26B (INFIRM)</v>
      </c>
      <c r="G4078" s="0" t="str">
        <f aca="false">INDEX(Mapping!$C$2:$C$465,MATCH(E4078,Mapping!$A$2:$A$465,0))</f>
        <v>ADANI GREEN ENERGY (ALL SPVs)</v>
      </c>
      <c r="H4078" s="2" t="n">
        <v>5.72</v>
      </c>
      <c r="I4078" s="3" t="n">
        <v>0.12</v>
      </c>
    </row>
    <row r="4079" customFormat="false" ht="15" hidden="false" customHeight="false" outlineLevel="0" collapsed="false">
      <c r="A4079" s="0" t="s">
        <v>351</v>
      </c>
      <c r="B4079" s="0" t="n">
        <f aca="false">VALUE(LEFT(A4079,4))</f>
        <v>2024</v>
      </c>
      <c r="C4079" s="0" t="str">
        <f aca="false">"FY"&amp;IF(VALUE(MID(A4079,6,2))&gt;=4,VALUE(LEFT(A4079,4)),VALUE(LEFT(A4079,4))-1)&amp;"-"&amp;TEXT(MOD(IF(VALUE(MID(A4079,6,2))&gt;=4,VALUE(LEFT(A4079,4)),VALUE(LEFT(A4079,4))-1)+1,100),"00")</f>
        <v>FY2024-25</v>
      </c>
      <c r="D4079" s="0" t="s">
        <v>539</v>
      </c>
      <c r="E4079" s="0" t="s">
        <v>539</v>
      </c>
      <c r="F4079" s="0" t="str">
        <f aca="false">INDEX(Mapping!$B$2:$B$465,MATCH(E4079,Mapping!$A$2:$A$465,0))</f>
        <v>AYANA_RP3</v>
      </c>
      <c r="G4079" s="0" t="str">
        <f aca="false">INDEX(Mapping!$C$2:$C$465,MATCH(E4079,Mapping!$A$2:$A$465,0))</f>
        <v>AYANA_RP3</v>
      </c>
      <c r="H4079" s="2" t="n">
        <v>5.65</v>
      </c>
      <c r="I4079" s="3" t="n">
        <v>0.12</v>
      </c>
    </row>
    <row r="4080" customFormat="false" ht="15" hidden="false" customHeight="false" outlineLevel="0" collapsed="false">
      <c r="A4080" s="0" t="s">
        <v>351</v>
      </c>
      <c r="B4080" s="0" t="n">
        <f aca="false">VALUE(LEFT(A4080,4))</f>
        <v>2024</v>
      </c>
      <c r="C4080" s="0" t="str">
        <f aca="false">"FY"&amp;IF(VALUE(MID(A4080,6,2))&gt;=4,VALUE(LEFT(A4080,4)),VALUE(LEFT(A4080,4))-1)&amp;"-"&amp;TEXT(MOD(IF(VALUE(MID(A4080,6,2))&gt;=4,VALUE(LEFT(A4080,4)),VALUE(LEFT(A4080,4))-1)+1,100),"00")</f>
        <v>FY2024-25</v>
      </c>
      <c r="D4080" s="0" t="s">
        <v>159</v>
      </c>
      <c r="E4080" s="0" t="s">
        <v>159</v>
      </c>
      <c r="F4080" s="0" t="str">
        <f aca="false">INDEX(Mapping!$B$2:$B$465,MATCH(E4080,Mapping!$A$2:$A$465,0))</f>
        <v>GMR WARORA (EX-EMCO)</v>
      </c>
      <c r="G4080" s="0" t="str">
        <f aca="false">INDEX(Mapping!$C$2:$C$465,MATCH(E4080,Mapping!$A$2:$A$465,0))</f>
        <v>GMR ENERGY</v>
      </c>
      <c r="H4080" s="2" t="n">
        <v>5.05</v>
      </c>
      <c r="I4080" s="3" t="n">
        <v>0.1</v>
      </c>
    </row>
    <row r="4081" customFormat="false" ht="15" hidden="false" customHeight="false" outlineLevel="0" collapsed="false">
      <c r="A4081" s="0" t="s">
        <v>351</v>
      </c>
      <c r="B4081" s="0" t="n">
        <f aca="false">VALUE(LEFT(A4081,4))</f>
        <v>2024</v>
      </c>
      <c r="C4081" s="0" t="str">
        <f aca="false">"FY"&amp;IF(VALUE(MID(A4081,6,2))&gt;=4,VALUE(LEFT(A4081,4)),VALUE(LEFT(A4081,4))-1)&amp;"-"&amp;TEXT(MOD(IF(VALUE(MID(A4081,6,2))&gt;=4,VALUE(LEFT(A4081,4)),VALUE(LEFT(A4081,4))-1)+1,100),"00")</f>
        <v>FY2024-25</v>
      </c>
      <c r="D4081" s="0" t="s">
        <v>499</v>
      </c>
      <c r="E4081" s="0" t="s">
        <v>499</v>
      </c>
      <c r="F4081" s="0" t="str">
        <f aca="false">INDEX(Mapping!$B$2:$B$465,MATCH(E4081,Mapping!$A$2:$A$465,0))</f>
        <v>TPSL BANDERWALA</v>
      </c>
      <c r="G4081" s="0" t="str">
        <f aca="false">INDEX(Mapping!$C$2:$C$465,MATCH(E4081,Mapping!$A$2:$A$465,0))</f>
        <v>TPSL BANDERWALA</v>
      </c>
      <c r="H4081" s="2" t="n">
        <v>4.64</v>
      </c>
      <c r="I4081" s="3" t="n">
        <v>0.1</v>
      </c>
    </row>
    <row r="4082" customFormat="false" ht="15" hidden="false" customHeight="false" outlineLevel="0" collapsed="false">
      <c r="A4082" s="0" t="s">
        <v>351</v>
      </c>
      <c r="B4082" s="0" t="n">
        <f aca="false">VALUE(LEFT(A4082,4))</f>
        <v>2024</v>
      </c>
      <c r="C4082" s="0" t="str">
        <f aca="false">"FY"&amp;IF(VALUE(MID(A4082,6,2))&gt;=4,VALUE(LEFT(A4082,4)),VALUE(LEFT(A4082,4))-1)&amp;"-"&amp;TEXT(MOD(IF(VALUE(MID(A4082,6,2))&gt;=4,VALUE(LEFT(A4082,4)),VALUE(LEFT(A4082,4))-1)+1,100),"00")</f>
        <v>FY2024-25</v>
      </c>
      <c r="D4082" s="0" t="s">
        <v>315</v>
      </c>
      <c r="E4082" s="0" t="s">
        <v>315</v>
      </c>
      <c r="F4082" s="0" t="str">
        <f aca="false">INDEX(Mapping!$B$2:$B$465,MATCH(E4082,Mapping!$A$2:$A$465,0))</f>
        <v>DHARIWAL INFRASTRUCTURE</v>
      </c>
      <c r="G4082" s="0" t="str">
        <f aca="false">INDEX(Mapping!$C$2:$C$465,MATCH(E4082,Mapping!$A$2:$A$465,0))</f>
        <v>DHARIWAL INFRASTRUCTURE</v>
      </c>
      <c r="H4082" s="2" t="n">
        <v>4.47</v>
      </c>
      <c r="I4082" s="3" t="n">
        <v>0.09</v>
      </c>
    </row>
    <row r="4083" customFormat="false" ht="15" hidden="false" customHeight="false" outlineLevel="0" collapsed="false">
      <c r="A4083" s="0" t="s">
        <v>351</v>
      </c>
      <c r="B4083" s="0" t="n">
        <f aca="false">VALUE(LEFT(A4083,4))</f>
        <v>2024</v>
      </c>
      <c r="C4083" s="0" t="str">
        <f aca="false">"FY"&amp;IF(VALUE(MID(A4083,6,2))&gt;=4,VALUE(LEFT(A4083,4)),VALUE(LEFT(A4083,4))-1)&amp;"-"&amp;TEXT(MOD(IF(VALUE(MID(A4083,6,2))&gt;=4,VALUE(LEFT(A4083,4)),VALUE(LEFT(A4083,4))-1)+1,100),"00")</f>
        <v>FY2024-25</v>
      </c>
      <c r="D4083" s="0" t="s">
        <v>451</v>
      </c>
      <c r="E4083" s="0" t="s">
        <v>451</v>
      </c>
      <c r="F4083" s="0" t="str">
        <f aca="false">INDEX(Mapping!$B$2:$B$465,MATCH(E4083,Mapping!$A$2:$A$465,0))</f>
        <v>ADANI_W_KUTCHH4 (INFIRM)</v>
      </c>
      <c r="G4083" s="0" t="str">
        <f aca="false">INDEX(Mapping!$C$2:$C$465,MATCH(E4083,Mapping!$A$2:$A$465,0))</f>
        <v>ADANI GREEN ENERGY (ALL SPVs)</v>
      </c>
      <c r="H4083" s="2" t="n">
        <v>3.46</v>
      </c>
      <c r="I4083" s="3" t="n">
        <v>0.07</v>
      </c>
    </row>
    <row r="4084" customFormat="false" ht="15" hidden="false" customHeight="false" outlineLevel="0" collapsed="false">
      <c r="A4084" s="0" t="s">
        <v>351</v>
      </c>
      <c r="B4084" s="0" t="n">
        <f aca="false">VALUE(LEFT(A4084,4))</f>
        <v>2024</v>
      </c>
      <c r="C4084" s="0" t="str">
        <f aca="false">"FY"&amp;IF(VALUE(MID(A4084,6,2))&gt;=4,VALUE(LEFT(A4084,4)),VALUE(LEFT(A4084,4))-1)&amp;"-"&amp;TEXT(MOD(IF(VALUE(MID(A4084,6,2))&gt;=4,VALUE(LEFT(A4084,4)),VALUE(LEFT(A4084,4))-1)+1,100),"00")</f>
        <v>FY2024-25</v>
      </c>
      <c r="D4084" s="0" t="s">
        <v>152</v>
      </c>
      <c r="E4084" s="0" t="s">
        <v>152</v>
      </c>
      <c r="F4084" s="0" t="str">
        <f aca="false">INDEX(Mapping!$B$2:$B$465,MATCH(E4084,Mapping!$A$2:$A$465,0))</f>
        <v>CHANDIGARH</v>
      </c>
      <c r="G4084" s="0" t="str">
        <f aca="false">INDEX(Mapping!$C$2:$C$465,MATCH(E4084,Mapping!$A$2:$A$465,0))</f>
        <v>CHANDIGARH</v>
      </c>
      <c r="H4084" s="2" t="n">
        <v>3.34</v>
      </c>
      <c r="I4084" s="3" t="n">
        <v>0.07</v>
      </c>
    </row>
    <row r="4085" customFormat="false" ht="15" hidden="false" customHeight="false" outlineLevel="0" collapsed="false">
      <c r="A4085" s="0" t="s">
        <v>351</v>
      </c>
      <c r="B4085" s="0" t="n">
        <f aca="false">VALUE(LEFT(A4085,4))</f>
        <v>2024</v>
      </c>
      <c r="C4085" s="0" t="str">
        <f aca="false">"FY"&amp;IF(VALUE(MID(A4085,6,2))&gt;=4,VALUE(LEFT(A4085,4)),VALUE(LEFT(A4085,4))-1)&amp;"-"&amp;TEXT(MOD(IF(VALUE(MID(A4085,6,2))&gt;=4,VALUE(LEFT(A4085,4)),VALUE(LEFT(A4085,4))-1)+1,100),"00")</f>
        <v>FY2024-25</v>
      </c>
      <c r="D4085" s="0" t="s">
        <v>461</v>
      </c>
      <c r="E4085" s="0" t="s">
        <v>461</v>
      </c>
      <c r="F4085" s="0" t="str">
        <f aca="false">INDEX(Mapping!$B$2:$B$465,MATCH(E4085,Mapping!$A$2:$A$465,0))</f>
        <v>NIKACHHU HEP</v>
      </c>
      <c r="G4085" s="0" t="str">
        <f aca="false">INDEX(Mapping!$C$2:$C$465,MATCH(E4085,Mapping!$A$2:$A$465,0))</f>
        <v>NIKACHHU HEP</v>
      </c>
      <c r="H4085" s="2" t="n">
        <v>3.31</v>
      </c>
      <c r="I4085" s="3" t="n">
        <v>0.07</v>
      </c>
    </row>
    <row r="4086" customFormat="false" ht="15" hidden="false" customHeight="false" outlineLevel="0" collapsed="false">
      <c r="A4086" s="0" t="s">
        <v>351</v>
      </c>
      <c r="B4086" s="0" t="n">
        <f aca="false">VALUE(LEFT(A4086,4))</f>
        <v>2024</v>
      </c>
      <c r="C4086" s="0" t="str">
        <f aca="false">"FY"&amp;IF(VALUE(MID(A4086,6,2))&gt;=4,VALUE(LEFT(A4086,4)),VALUE(LEFT(A4086,4))-1)&amp;"-"&amp;TEXT(MOD(IF(VALUE(MID(A4086,6,2))&gt;=4,VALUE(LEFT(A4086,4)),VALUE(LEFT(A4086,4))-1)+1,100),"00")</f>
        <v>FY2024-25</v>
      </c>
      <c r="D4086" s="0" t="s">
        <v>246</v>
      </c>
      <c r="E4086" s="0" t="s">
        <v>246</v>
      </c>
      <c r="F4086" s="0" t="str">
        <f aca="false">INDEX(Mapping!$B$2:$B$465,MATCH(E4086,Mapping!$A$2:$A$465,0))</f>
        <v>NTPC STATIONS</v>
      </c>
      <c r="G4086" s="0" t="str">
        <f aca="false">INDEX(Mapping!$C$2:$C$465,MATCH(E4086,Mapping!$A$2:$A$465,0))</f>
        <v>NTPC GROUP</v>
      </c>
      <c r="H4086" s="2" t="n">
        <v>3.13</v>
      </c>
      <c r="I4086" s="3" t="n">
        <v>0.06</v>
      </c>
    </row>
    <row r="4087" customFormat="false" ht="15" hidden="false" customHeight="false" outlineLevel="0" collapsed="false">
      <c r="A4087" s="0" t="s">
        <v>351</v>
      </c>
      <c r="B4087" s="0" t="n">
        <f aca="false">VALUE(LEFT(A4087,4))</f>
        <v>2024</v>
      </c>
      <c r="C4087" s="0" t="str">
        <f aca="false">"FY"&amp;IF(VALUE(MID(A4087,6,2))&gt;=4,VALUE(LEFT(A4087,4)),VALUE(LEFT(A4087,4))-1)&amp;"-"&amp;TEXT(MOD(IF(VALUE(MID(A4087,6,2))&gt;=4,VALUE(LEFT(A4087,4)),VALUE(LEFT(A4087,4))-1)+1,100),"00")</f>
        <v>FY2024-25</v>
      </c>
      <c r="D4087" s="0" t="s">
        <v>213</v>
      </c>
      <c r="E4087" s="0" t="s">
        <v>213</v>
      </c>
      <c r="F4087" s="0" t="str">
        <f aca="false">INDEX(Mapping!$B$2:$B$465,MATCH(E4087,Mapping!$A$2:$A$465,0))</f>
        <v>NEPAL (NEA / NVVN)</v>
      </c>
      <c r="G4087" s="0" t="str">
        <f aca="false">INDEX(Mapping!$C$2:$C$465,MATCH(E4087,Mapping!$A$2:$A$465,0))</f>
        <v>NEPAL (NEA / NVVN)</v>
      </c>
      <c r="H4087" s="2" t="n">
        <v>2.74</v>
      </c>
      <c r="I4087" s="3" t="n">
        <v>0.06</v>
      </c>
    </row>
    <row r="4088" customFormat="false" ht="15" hidden="false" customHeight="false" outlineLevel="0" collapsed="false">
      <c r="A4088" s="0" t="s">
        <v>351</v>
      </c>
      <c r="B4088" s="0" t="n">
        <f aca="false">VALUE(LEFT(A4088,4))</f>
        <v>2024</v>
      </c>
      <c r="C4088" s="0" t="str">
        <f aca="false">"FY"&amp;IF(VALUE(MID(A4088,6,2))&gt;=4,VALUE(LEFT(A4088,4)),VALUE(LEFT(A4088,4))-1)&amp;"-"&amp;TEXT(MOD(IF(VALUE(MID(A4088,6,2))&gt;=4,VALUE(LEFT(A4088,4)),VALUE(LEFT(A4088,4))-1)+1,100),"00")</f>
        <v>FY2024-25</v>
      </c>
      <c r="D4088" s="0" t="s">
        <v>507</v>
      </c>
      <c r="E4088" s="0" t="s">
        <v>507</v>
      </c>
      <c r="F4088" s="0" t="str">
        <f aca="false">INDEX(Mapping!$B$2:$B$465,MATCH(E4088,Mapping!$A$2:$A$465,0))</f>
        <v>TESPL</v>
      </c>
      <c r="G4088" s="0" t="str">
        <f aca="false">INDEX(Mapping!$C$2:$C$465,MATCH(E4088,Mapping!$A$2:$A$465,0))</f>
        <v>TESPL</v>
      </c>
      <c r="H4088" s="2" t="n">
        <v>2.65</v>
      </c>
      <c r="I4088" s="3" t="n">
        <v>0.05</v>
      </c>
    </row>
    <row r="4089" customFormat="false" ht="15" hidden="false" customHeight="false" outlineLevel="0" collapsed="false">
      <c r="A4089" s="0" t="s">
        <v>351</v>
      </c>
      <c r="B4089" s="0" t="n">
        <f aca="false">VALUE(LEFT(A4089,4))</f>
        <v>2024</v>
      </c>
      <c r="C4089" s="0" t="str">
        <f aca="false">"FY"&amp;IF(VALUE(MID(A4089,6,2))&gt;=4,VALUE(LEFT(A4089,4)),VALUE(LEFT(A4089,4))-1)&amp;"-"&amp;TEXT(MOD(IF(VALUE(MID(A4089,6,2))&gt;=4,VALUE(LEFT(A4089,4)),VALUE(LEFT(A4089,4))-1)+1,100),"00")</f>
        <v>FY2024-25</v>
      </c>
      <c r="D4089" s="0" t="s">
        <v>459</v>
      </c>
      <c r="E4089" s="0" t="s">
        <v>459</v>
      </c>
      <c r="F4089" s="0" t="str">
        <f aca="false">INDEX(Mapping!$B$2:$B$465,MATCH(E4089,Mapping!$A$2:$A$465,0))</f>
        <v>IGSTPS</v>
      </c>
      <c r="G4089" s="0" t="str">
        <f aca="false">INDEX(Mapping!$C$2:$C$465,MATCH(E4089,Mapping!$A$2:$A$465,0))</f>
        <v>NTPC GROUP</v>
      </c>
      <c r="H4089" s="2" t="n">
        <v>2.53</v>
      </c>
      <c r="I4089" s="3" t="n">
        <v>0.05</v>
      </c>
    </row>
    <row r="4090" customFormat="false" ht="15" hidden="false" customHeight="false" outlineLevel="0" collapsed="false">
      <c r="A4090" s="0" t="s">
        <v>351</v>
      </c>
      <c r="B4090" s="0" t="n">
        <f aca="false">VALUE(LEFT(A4090,4))</f>
        <v>2024</v>
      </c>
      <c r="C4090" s="0" t="str">
        <f aca="false">"FY"&amp;IF(VALUE(MID(A4090,6,2))&gt;=4,VALUE(LEFT(A4090,4)),VALUE(LEFT(A4090,4))-1)&amp;"-"&amp;TEXT(MOD(IF(VALUE(MID(A4090,6,2))&gt;=4,VALUE(LEFT(A4090,4)),VALUE(LEFT(A4090,4))-1)+1,100),"00")</f>
        <v>FY2024-25</v>
      </c>
      <c r="D4090" s="0" t="s">
        <v>176</v>
      </c>
      <c r="E4090" s="0" t="s">
        <v>176</v>
      </c>
      <c r="F4090" s="0" t="str">
        <f aca="false">INDEX(Mapping!$B$2:$B$465,MATCH(E4090,Mapping!$A$2:$A$465,0))</f>
        <v>SIKKIM</v>
      </c>
      <c r="G4090" s="0" t="str">
        <f aca="false">INDEX(Mapping!$C$2:$C$465,MATCH(E4090,Mapping!$A$2:$A$465,0))</f>
        <v>SIKKIM</v>
      </c>
      <c r="H4090" s="2" t="n">
        <v>2.38</v>
      </c>
      <c r="I4090" s="3" t="n">
        <v>0.05</v>
      </c>
    </row>
    <row r="4091" customFormat="false" ht="15" hidden="false" customHeight="false" outlineLevel="0" collapsed="false">
      <c r="A4091" s="0" t="s">
        <v>351</v>
      </c>
      <c r="B4091" s="0" t="n">
        <f aca="false">VALUE(LEFT(A4091,4))</f>
        <v>2024</v>
      </c>
      <c r="C4091" s="0" t="str">
        <f aca="false">"FY"&amp;IF(VALUE(MID(A4091,6,2))&gt;=4,VALUE(LEFT(A4091,4)),VALUE(LEFT(A4091,4))-1)&amp;"-"&amp;TEXT(MOD(IF(VALUE(MID(A4091,6,2))&gt;=4,VALUE(LEFT(A4091,4)),VALUE(LEFT(A4091,4))-1)+1,100),"00")</f>
        <v>FY2024-25</v>
      </c>
      <c r="D4091" s="0" t="s">
        <v>228</v>
      </c>
      <c r="E4091" s="0" t="s">
        <v>228</v>
      </c>
      <c r="F4091" s="0" t="str">
        <f aca="false">INDEX(Mapping!$B$2:$B$465,MATCH(E4091,Mapping!$A$2:$A$465,0))</f>
        <v>OTPC PALATANA</v>
      </c>
      <c r="G4091" s="0" t="str">
        <f aca="false">INDEX(Mapping!$C$2:$C$465,MATCH(E4091,Mapping!$A$2:$A$465,0))</f>
        <v>OTPC PALATANA</v>
      </c>
      <c r="H4091" s="2" t="n">
        <v>2.01</v>
      </c>
      <c r="I4091" s="3" t="n">
        <v>0.04</v>
      </c>
    </row>
    <row r="4092" customFormat="false" ht="15" hidden="false" customHeight="false" outlineLevel="0" collapsed="false">
      <c r="A4092" s="0" t="s">
        <v>351</v>
      </c>
      <c r="B4092" s="0" t="n">
        <f aca="false">VALUE(LEFT(A4092,4))</f>
        <v>2024</v>
      </c>
      <c r="C4092" s="0" t="str">
        <f aca="false">"FY"&amp;IF(VALUE(MID(A4092,6,2))&gt;=4,VALUE(LEFT(A4092,4)),VALUE(LEFT(A4092,4))-1)&amp;"-"&amp;TEXT(MOD(IF(VALUE(MID(A4092,6,2))&gt;=4,VALUE(LEFT(A4092,4)),VALUE(LEFT(A4092,4))-1)+1,100),"00")</f>
        <v>FY2024-25</v>
      </c>
      <c r="D4092" s="0" t="s">
        <v>184</v>
      </c>
      <c r="E4092" s="0" t="s">
        <v>184</v>
      </c>
      <c r="F4092" s="0" t="str">
        <f aca="false">INDEX(Mapping!$B$2:$B$465,MATCH(E4092,Mapping!$A$2:$A$465,0))</f>
        <v>GMR KAMALANGA</v>
      </c>
      <c r="G4092" s="0" t="str">
        <f aca="false">INDEX(Mapping!$C$2:$C$465,MATCH(E4092,Mapping!$A$2:$A$465,0))</f>
        <v>GMR ENERGY</v>
      </c>
      <c r="H4092" s="2" t="n">
        <v>1.98</v>
      </c>
      <c r="I4092" s="3" t="n">
        <v>0.04</v>
      </c>
    </row>
    <row r="4093" customFormat="false" ht="15" hidden="false" customHeight="false" outlineLevel="0" collapsed="false">
      <c r="A4093" s="0" t="s">
        <v>351</v>
      </c>
      <c r="B4093" s="0" t="n">
        <f aca="false">VALUE(LEFT(A4093,4))</f>
        <v>2024</v>
      </c>
      <c r="C4093" s="0" t="str">
        <f aca="false">"FY"&amp;IF(VALUE(MID(A4093,6,2))&gt;=4,VALUE(LEFT(A4093,4)),VALUE(LEFT(A4093,4))-1)&amp;"-"&amp;TEXT(MOD(IF(VALUE(MID(A4093,6,2))&gt;=4,VALUE(LEFT(A4093,4)),VALUE(LEFT(A4093,4))-1)+1,100),"00")</f>
        <v>FY2024-25</v>
      </c>
      <c r="D4093" s="0" t="s">
        <v>527</v>
      </c>
      <c r="E4093" s="0" t="s">
        <v>527</v>
      </c>
      <c r="F4093" s="0" t="str">
        <f aca="false">INDEX(Mapping!$B$2:$B$465,MATCH(E4093,Mapping!$A$2:$A$465,0))</f>
        <v>ADANI GREEN_25A (INFIRM)</v>
      </c>
      <c r="G4093" s="0" t="str">
        <f aca="false">INDEX(Mapping!$C$2:$C$465,MATCH(E4093,Mapping!$A$2:$A$465,0))</f>
        <v>ADANI GREEN ENERGY (ALL SPVs)</v>
      </c>
      <c r="H4093" s="2" t="n">
        <v>1.83</v>
      </c>
      <c r="I4093" s="3" t="n">
        <v>0.04</v>
      </c>
    </row>
    <row r="4094" customFormat="false" ht="15" hidden="false" customHeight="false" outlineLevel="0" collapsed="false">
      <c r="A4094" s="0" t="s">
        <v>351</v>
      </c>
      <c r="B4094" s="0" t="n">
        <f aca="false">VALUE(LEFT(A4094,4))</f>
        <v>2024</v>
      </c>
      <c r="C4094" s="0" t="str">
        <f aca="false">"FY"&amp;IF(VALUE(MID(A4094,6,2))&gt;=4,VALUE(LEFT(A4094,4)),VALUE(LEFT(A4094,4))-1)&amp;"-"&amp;TEXT(MOD(IF(VALUE(MID(A4094,6,2))&gt;=4,VALUE(LEFT(A4094,4)),VALUE(LEFT(A4094,4))-1)+1,100),"00")</f>
        <v>FY2024-25</v>
      </c>
      <c r="D4094" s="0" t="s">
        <v>253</v>
      </c>
      <c r="E4094" s="0" t="s">
        <v>253</v>
      </c>
      <c r="F4094" s="0" t="str">
        <f aca="false">INDEX(Mapping!$B$2:$B$465,MATCH(E4094,Mapping!$A$2:$A$465,0))</f>
        <v>NAGALAND</v>
      </c>
      <c r="G4094" s="0" t="str">
        <f aca="false">INDEX(Mapping!$C$2:$C$465,MATCH(E4094,Mapping!$A$2:$A$465,0))</f>
        <v>NAGALAND</v>
      </c>
      <c r="H4094" s="2" t="n">
        <v>1.38</v>
      </c>
      <c r="I4094" s="3" t="n">
        <v>0.03</v>
      </c>
    </row>
    <row r="4095" customFormat="false" ht="15" hidden="false" customHeight="false" outlineLevel="0" collapsed="false">
      <c r="A4095" s="0" t="s">
        <v>351</v>
      </c>
      <c r="B4095" s="0" t="n">
        <f aca="false">VALUE(LEFT(A4095,4))</f>
        <v>2024</v>
      </c>
      <c r="C4095" s="0" t="str">
        <f aca="false">"FY"&amp;IF(VALUE(MID(A4095,6,2))&gt;=4,VALUE(LEFT(A4095,4)),VALUE(LEFT(A4095,4))-1)&amp;"-"&amp;TEXT(MOD(IF(VALUE(MID(A4095,6,2))&gt;=4,VALUE(LEFT(A4095,4)),VALUE(LEFT(A4095,4))-1)+1,100),"00")</f>
        <v>FY2024-25</v>
      </c>
      <c r="D4095" s="0" t="s">
        <v>438</v>
      </c>
      <c r="E4095" s="0" t="s">
        <v>438</v>
      </c>
      <c r="F4095" s="0" t="str">
        <f aca="false">INDEX(Mapping!$B$2:$B$465,MATCH(E4095,Mapping!$A$2:$A$465,0))</f>
        <v>GRIAN</v>
      </c>
      <c r="G4095" s="0" t="str">
        <f aca="false">INDEX(Mapping!$C$2:$C$465,MATCH(E4095,Mapping!$A$2:$A$465,0))</f>
        <v>GRIAN</v>
      </c>
      <c r="H4095" s="2" t="n">
        <v>1.26</v>
      </c>
      <c r="I4095" s="3" t="n">
        <v>0.03</v>
      </c>
    </row>
    <row r="4096" customFormat="false" ht="15" hidden="false" customHeight="false" outlineLevel="0" collapsed="false">
      <c r="A4096" s="0" t="s">
        <v>351</v>
      </c>
      <c r="B4096" s="0" t="n">
        <f aca="false">VALUE(LEFT(A4096,4))</f>
        <v>2024</v>
      </c>
      <c r="C4096" s="0" t="str">
        <f aca="false">"FY"&amp;IF(VALUE(MID(A4096,6,2))&gt;=4,VALUE(LEFT(A4096,4)),VALUE(LEFT(A4096,4))-1)&amp;"-"&amp;TEXT(MOD(IF(VALUE(MID(A4096,6,2))&gt;=4,VALUE(LEFT(A4096,4)),VALUE(LEFT(A4096,4))-1)+1,100),"00")</f>
        <v>FY2024-25</v>
      </c>
      <c r="D4096" s="0" t="s">
        <v>140</v>
      </c>
      <c r="E4096" s="0" t="s">
        <v>140</v>
      </c>
      <c r="F4096" s="0" t="str">
        <f aca="false">INDEX(Mapping!$B$2:$B$465,MATCH(E4096,Mapping!$A$2:$A$465,0))</f>
        <v>NEEPCO STATIONS</v>
      </c>
      <c r="G4096" s="0" t="str">
        <f aca="false">INDEX(Mapping!$C$2:$C$465,MATCH(E4096,Mapping!$A$2:$A$465,0))</f>
        <v>NEEPCO STATIONS</v>
      </c>
      <c r="H4096" s="2" t="n">
        <v>0.9</v>
      </c>
      <c r="I4096" s="3" t="n">
        <v>0.02</v>
      </c>
    </row>
    <row r="4097" customFormat="false" ht="15" hidden="false" customHeight="false" outlineLevel="0" collapsed="false">
      <c r="A4097" s="0" t="s">
        <v>351</v>
      </c>
      <c r="B4097" s="0" t="n">
        <f aca="false">VALUE(LEFT(A4097,4))</f>
        <v>2024</v>
      </c>
      <c r="C4097" s="0" t="str">
        <f aca="false">"FY"&amp;IF(VALUE(MID(A4097,6,2))&gt;=4,VALUE(LEFT(A4097,4)),VALUE(LEFT(A4097,4))-1)&amp;"-"&amp;TEXT(MOD(IF(VALUE(MID(A4097,6,2))&gt;=4,VALUE(LEFT(A4097,4)),VALUE(LEFT(A4097,4))-1)+1,100),"00")</f>
        <v>FY2024-25</v>
      </c>
      <c r="D4097" s="0" t="s">
        <v>45</v>
      </c>
      <c r="E4097" s="0" t="s">
        <v>45</v>
      </c>
      <c r="F4097" s="0" t="str">
        <f aca="false">INDEX(Mapping!$B$2:$B$465,MATCH(E4097,Mapping!$A$2:$A$465,0))</f>
        <v>BIHAR</v>
      </c>
      <c r="G4097" s="0" t="str">
        <f aca="false">INDEX(Mapping!$C$2:$C$465,MATCH(E4097,Mapping!$A$2:$A$465,0))</f>
        <v>BIHAR</v>
      </c>
      <c r="H4097" s="2" t="n">
        <v>0.88</v>
      </c>
      <c r="I4097" s="3" t="n">
        <v>0.02</v>
      </c>
    </row>
    <row r="4098" customFormat="false" ht="15" hidden="false" customHeight="false" outlineLevel="0" collapsed="false">
      <c r="A4098" s="0" t="s">
        <v>351</v>
      </c>
      <c r="B4098" s="0" t="n">
        <f aca="false">VALUE(LEFT(A4098,4))</f>
        <v>2024</v>
      </c>
      <c r="C4098" s="0" t="str">
        <f aca="false">"FY"&amp;IF(VALUE(MID(A4098,6,2))&gt;=4,VALUE(LEFT(A4098,4)),VALUE(LEFT(A4098,4))-1)&amp;"-"&amp;TEXT(MOD(IF(VALUE(MID(A4098,6,2))&gt;=4,VALUE(LEFT(A4098,4)),VALUE(LEFT(A4098,4))-1)+1,100),"00")</f>
        <v>FY2024-25</v>
      </c>
      <c r="D4098" s="0" t="s">
        <v>545</v>
      </c>
      <c r="E4098" s="0" t="s">
        <v>545</v>
      </c>
      <c r="F4098" s="0" t="str">
        <f aca="false">INDEX(Mapping!$B$2:$B$465,MATCH(E4098,Mapping!$A$2:$A$465,0))</f>
        <v>MTPS</v>
      </c>
      <c r="G4098" s="0" t="str">
        <f aca="false">INDEX(Mapping!$C$2:$C$465,MATCH(E4098,Mapping!$A$2:$A$465,0))</f>
        <v>MTPS</v>
      </c>
      <c r="H4098" s="2" t="n">
        <v>0.76</v>
      </c>
      <c r="I4098" s="3" t="n">
        <v>0.02</v>
      </c>
    </row>
    <row r="4099" customFormat="false" ht="15" hidden="false" customHeight="false" outlineLevel="0" collapsed="false">
      <c r="A4099" s="0" t="s">
        <v>351</v>
      </c>
      <c r="B4099" s="0" t="n">
        <f aca="false">VALUE(LEFT(A4099,4))</f>
        <v>2024</v>
      </c>
      <c r="C4099" s="0" t="str">
        <f aca="false">"FY"&amp;IF(VALUE(MID(A4099,6,2))&gt;=4,VALUE(LEFT(A4099,4)),VALUE(LEFT(A4099,4))-1)&amp;"-"&amp;TEXT(MOD(IF(VALUE(MID(A4099,6,2))&gt;=4,VALUE(LEFT(A4099,4)),VALUE(LEFT(A4099,4))-1)+1,100),"00")</f>
        <v>FY2024-25</v>
      </c>
      <c r="D4099" s="0" t="s">
        <v>214</v>
      </c>
      <c r="E4099" s="0" t="s">
        <v>214</v>
      </c>
      <c r="F4099" s="0" t="str">
        <f aca="false">INDEX(Mapping!$B$2:$B$465,MATCH(E4099,Mapping!$A$2:$A$465,0))</f>
        <v>NLC INDIA</v>
      </c>
      <c r="G4099" s="0" t="str">
        <f aca="false">INDEX(Mapping!$C$2:$C$465,MATCH(E4099,Mapping!$A$2:$A$465,0))</f>
        <v>NLC INDIA GROUP</v>
      </c>
      <c r="H4099" s="2" t="n">
        <v>0.5</v>
      </c>
      <c r="I4099" s="3" t="n">
        <v>0.01</v>
      </c>
    </row>
    <row r="4100" customFormat="false" ht="15" hidden="false" customHeight="false" outlineLevel="0" collapsed="false">
      <c r="A4100" s="0" t="s">
        <v>351</v>
      </c>
      <c r="B4100" s="0" t="n">
        <f aca="false">VALUE(LEFT(A4100,4))</f>
        <v>2024</v>
      </c>
      <c r="C4100" s="0" t="str">
        <f aca="false">"FY"&amp;IF(VALUE(MID(A4100,6,2))&gt;=4,VALUE(LEFT(A4100,4)),VALUE(LEFT(A4100,4))-1)&amp;"-"&amp;TEXT(MOD(IF(VALUE(MID(A4100,6,2))&gt;=4,VALUE(LEFT(A4100,4)),VALUE(LEFT(A4100,4))-1)+1,100),"00")</f>
        <v>FY2024-25</v>
      </c>
      <c r="D4100" s="0" t="s">
        <v>575</v>
      </c>
      <c r="E4100" s="0" t="s">
        <v>575</v>
      </c>
      <c r="F4100" s="0" t="str">
        <f aca="false">INDEX(Mapping!$B$2:$B$465,MATCH(E4100,Mapping!$A$2:$A$465,0))</f>
        <v>NETCL VALLUR</v>
      </c>
      <c r="G4100" s="0" t="str">
        <f aca="false">INDEX(Mapping!$C$2:$C$465,MATCH(E4100,Mapping!$A$2:$A$465,0))</f>
        <v>NETCL VALLUR</v>
      </c>
      <c r="H4100" s="2" t="n">
        <v>0.21</v>
      </c>
      <c r="I4100" s="3" t="n">
        <v>0.004</v>
      </c>
    </row>
    <row r="4101" customFormat="false" ht="15" hidden="false" customHeight="false" outlineLevel="0" collapsed="false">
      <c r="A4101" s="0" t="s">
        <v>351</v>
      </c>
      <c r="B4101" s="0" t="n">
        <f aca="false">VALUE(LEFT(A4101,4))</f>
        <v>2024</v>
      </c>
      <c r="C4101" s="0" t="str">
        <f aca="false">"FY"&amp;IF(VALUE(MID(A4101,6,2))&gt;=4,VALUE(LEFT(A4101,4)),VALUE(LEFT(A4101,4))-1)&amp;"-"&amp;TEXT(MOD(IF(VALUE(MID(A4101,6,2))&gt;=4,VALUE(LEFT(A4101,4)),VALUE(LEFT(A4101,4))-1)+1,100),"00")</f>
        <v>FY2024-25</v>
      </c>
      <c r="D4101" s="0" t="s">
        <v>591</v>
      </c>
      <c r="E4101" s="0" t="s">
        <v>591</v>
      </c>
      <c r="F4101" s="0" t="str">
        <f aca="false">INDEX(Mapping!$B$2:$B$465,MATCH(E4101,Mapping!$A$2:$A$465,0))</f>
        <v>ADANI GREEN_26A (INFIRM)</v>
      </c>
      <c r="G4101" s="0" t="str">
        <f aca="false">INDEX(Mapping!$C$2:$C$465,MATCH(E4101,Mapping!$A$2:$A$465,0))</f>
        <v>ADANI GREEN ENERGY (ALL SPVs)</v>
      </c>
      <c r="H4101" s="2" t="n">
        <v>0.19</v>
      </c>
      <c r="I4101" s="3" t="n">
        <v>0.004</v>
      </c>
    </row>
    <row r="4102" customFormat="false" ht="15" hidden="false" customHeight="false" outlineLevel="0" collapsed="false">
      <c r="A4102" s="0" t="s">
        <v>351</v>
      </c>
      <c r="B4102" s="0" t="n">
        <f aca="false">VALUE(LEFT(A4102,4))</f>
        <v>2024</v>
      </c>
      <c r="C4102" s="0" t="str">
        <f aca="false">"FY"&amp;IF(VALUE(MID(A4102,6,2))&gt;=4,VALUE(LEFT(A4102,4)),VALUE(LEFT(A4102,4))-1)&amp;"-"&amp;TEXT(MOD(IF(VALUE(MID(A4102,6,2))&gt;=4,VALUE(LEFT(A4102,4)),VALUE(LEFT(A4102,4))-1)+1,100),"00")</f>
        <v>FY2024-25</v>
      </c>
      <c r="D4102" s="0" t="s">
        <v>56</v>
      </c>
      <c r="E4102" s="0" t="s">
        <v>56</v>
      </c>
      <c r="F4102" s="0" t="str">
        <f aca="false">INDEX(Mapping!$B$2:$B$465,MATCH(E4102,Mapping!$A$2:$A$465,0))</f>
        <v>UTTARAKHAND</v>
      </c>
      <c r="G4102" s="0" t="str">
        <f aca="false">INDEX(Mapping!$C$2:$C$465,MATCH(E4102,Mapping!$A$2:$A$465,0))</f>
        <v>UTTARAKHAND</v>
      </c>
      <c r="H4102" s="2" t="n">
        <v>0.16</v>
      </c>
      <c r="I4102" s="3" t="n">
        <v>0.003</v>
      </c>
    </row>
    <row r="4103" customFormat="false" ht="15" hidden="false" customHeight="false" outlineLevel="0" collapsed="false">
      <c r="A4103" s="0" t="s">
        <v>351</v>
      </c>
      <c r="B4103" s="0" t="n">
        <f aca="false">VALUE(LEFT(A4103,4))</f>
        <v>2024</v>
      </c>
      <c r="C4103" s="0" t="str">
        <f aca="false">"FY"&amp;IF(VALUE(MID(A4103,6,2))&gt;=4,VALUE(LEFT(A4103,4)),VALUE(LEFT(A4103,4))-1)&amp;"-"&amp;TEXT(MOD(IF(VALUE(MID(A4103,6,2))&gt;=4,VALUE(LEFT(A4103,4)),VALUE(LEFT(A4103,4))-1)+1,100),"00")</f>
        <v>FY2024-25</v>
      </c>
      <c r="D4103" s="0" t="s">
        <v>602</v>
      </c>
      <c r="E4103" s="0" t="s">
        <v>602</v>
      </c>
      <c r="F4103" s="0" t="str">
        <f aca="false">INDEX(Mapping!$B$2:$B$465,MATCH(E4103,Mapping!$A$2:$A$465,0))</f>
        <v>NANI VIRANI_W</v>
      </c>
      <c r="G4103" s="0" t="str">
        <f aca="false">INDEX(Mapping!$C$2:$C$465,MATCH(E4103,Mapping!$A$2:$A$465,0))</f>
        <v>NANI VIRANI_W</v>
      </c>
      <c r="H4103" s="2" t="n">
        <v>0.03</v>
      </c>
      <c r="I4103" s="3" t="n">
        <v>0.001</v>
      </c>
    </row>
    <row r="4104" customFormat="false" ht="15" hidden="false" customHeight="false" outlineLevel="0" collapsed="false">
      <c r="A4104" s="0" t="s">
        <v>52</v>
      </c>
      <c r="B4104" s="0" t="n">
        <f aca="false">VALUE(LEFT(A4104,4))</f>
        <v>2024</v>
      </c>
      <c r="C4104" s="0" t="str">
        <f aca="false">"FY"&amp;IF(VALUE(MID(A4104,6,2))&gt;=4,VALUE(LEFT(A4104,4)),VALUE(LEFT(A4104,4))-1)&amp;"-"&amp;TEXT(MOD(IF(VALUE(MID(A4104,6,2))&gt;=4,VALUE(LEFT(A4104,4)),VALUE(LEFT(A4104,4))-1)+1,100),"00")</f>
        <v>FY2024-25</v>
      </c>
      <c r="D4104" s="0" t="s">
        <v>47</v>
      </c>
      <c r="E4104" s="0" t="s">
        <v>47</v>
      </c>
      <c r="F4104" s="0" t="str">
        <f aca="false">INDEX(Mapping!$B$2:$B$465,MATCH(E4104,Mapping!$A$2:$A$465,0))</f>
        <v>KARNATAKA</v>
      </c>
      <c r="G4104" s="0" t="str">
        <f aca="false">INDEX(Mapping!$C$2:$C$465,MATCH(E4104,Mapping!$A$2:$A$465,0))</f>
        <v>KARNATAKA</v>
      </c>
      <c r="H4104" s="2" t="n">
        <v>578.66</v>
      </c>
      <c r="I4104" s="3" t="n">
        <v>11.41</v>
      </c>
    </row>
    <row r="4105" customFormat="false" ht="15" hidden="false" customHeight="false" outlineLevel="0" collapsed="false">
      <c r="A4105" s="0" t="s">
        <v>52</v>
      </c>
      <c r="B4105" s="0" t="n">
        <f aca="false">VALUE(LEFT(A4105,4))</f>
        <v>2024</v>
      </c>
      <c r="C4105" s="0" t="str">
        <f aca="false">"FY"&amp;IF(VALUE(MID(A4105,6,2))&gt;=4,VALUE(LEFT(A4105,4)),VALUE(LEFT(A4105,4))-1)&amp;"-"&amp;TEXT(MOD(IF(VALUE(MID(A4105,6,2))&gt;=4,VALUE(LEFT(A4105,4)),VALUE(LEFT(A4105,4))-1)+1,100),"00")</f>
        <v>FY2024-25</v>
      </c>
      <c r="D4105" s="0" t="s">
        <v>74</v>
      </c>
      <c r="E4105" s="0" t="s">
        <v>74</v>
      </c>
      <c r="F4105" s="0" t="str">
        <f aca="false">INDEX(Mapping!$B$2:$B$465,MATCH(E4105,Mapping!$A$2:$A$465,0))</f>
        <v>NEPAL (NEA / NVVN)</v>
      </c>
      <c r="G4105" s="0" t="str">
        <f aca="false">INDEX(Mapping!$C$2:$C$465,MATCH(E4105,Mapping!$A$2:$A$465,0))</f>
        <v>NEPAL (NEA / NVVN)</v>
      </c>
      <c r="H4105" s="2" t="n">
        <v>332.86</v>
      </c>
      <c r="I4105" s="3" t="n">
        <v>6.56</v>
      </c>
    </row>
    <row r="4106" customFormat="false" ht="15" hidden="false" customHeight="false" outlineLevel="0" collapsed="false">
      <c r="A4106" s="0" t="s">
        <v>52</v>
      </c>
      <c r="B4106" s="0" t="n">
        <f aca="false">VALUE(LEFT(A4106,4))</f>
        <v>2024</v>
      </c>
      <c r="C4106" s="0" t="str">
        <f aca="false">"FY"&amp;IF(VALUE(MID(A4106,6,2))&gt;=4,VALUE(LEFT(A4106,4)),VALUE(LEFT(A4106,4))-1)&amp;"-"&amp;TEXT(MOD(IF(VALUE(MID(A4106,6,2))&gt;=4,VALUE(LEFT(A4106,4)),VALUE(LEFT(A4106,4))-1)+1,100),"00")</f>
        <v>FY2024-25</v>
      </c>
      <c r="D4106" s="0" t="s">
        <v>67</v>
      </c>
      <c r="E4106" s="0" t="s">
        <v>67</v>
      </c>
      <c r="F4106" s="0" t="str">
        <f aca="false">INDEX(Mapping!$B$2:$B$465,MATCH(E4106,Mapping!$A$2:$A$465,0))</f>
        <v>JINDAL POWER LTD - STAGE 2</v>
      </c>
      <c r="G4106" s="0" t="str">
        <f aca="false">INDEX(Mapping!$C$2:$C$465,MATCH(E4106,Mapping!$A$2:$A$465,0))</f>
        <v>JINDAL POWER LTD (BOTH STAGES)</v>
      </c>
      <c r="H4106" s="2" t="n">
        <v>252.89</v>
      </c>
      <c r="I4106" s="3" t="n">
        <v>4.99</v>
      </c>
    </row>
    <row r="4107" customFormat="false" ht="15" hidden="false" customHeight="false" outlineLevel="0" collapsed="false">
      <c r="A4107" s="0" t="s">
        <v>52</v>
      </c>
      <c r="B4107" s="0" t="n">
        <f aca="false">VALUE(LEFT(A4107,4))</f>
        <v>2024</v>
      </c>
      <c r="C4107" s="0" t="str">
        <f aca="false">"FY"&amp;IF(VALUE(MID(A4107,6,2))&gt;=4,VALUE(LEFT(A4107,4)),VALUE(LEFT(A4107,4))-1)&amp;"-"&amp;TEXT(MOD(IF(VALUE(MID(A4107,6,2))&gt;=4,VALUE(LEFT(A4107,4)),VALUE(LEFT(A4107,4))-1)+1,100),"00")</f>
        <v>FY2024-25</v>
      </c>
      <c r="D4107" s="0" t="s">
        <v>36</v>
      </c>
      <c r="E4107" s="0" t="s">
        <v>36</v>
      </c>
      <c r="F4107" s="0" t="str">
        <f aca="false">INDEX(Mapping!$B$2:$B$465,MATCH(E4107,Mapping!$A$2:$A$465,0))</f>
        <v>UTTAR PRADESH</v>
      </c>
      <c r="G4107" s="0" t="str">
        <f aca="false">INDEX(Mapping!$C$2:$C$465,MATCH(E4107,Mapping!$A$2:$A$465,0))</f>
        <v>UTTAR PRADESH</v>
      </c>
      <c r="H4107" s="2" t="n">
        <v>238.06</v>
      </c>
      <c r="I4107" s="3" t="n">
        <v>4.69</v>
      </c>
    </row>
    <row r="4108" customFormat="false" ht="15" hidden="false" customHeight="false" outlineLevel="0" collapsed="false">
      <c r="A4108" s="0" t="s">
        <v>52</v>
      </c>
      <c r="B4108" s="0" t="n">
        <f aca="false">VALUE(LEFT(A4108,4))</f>
        <v>2024</v>
      </c>
      <c r="C4108" s="0" t="str">
        <f aca="false">"FY"&amp;IF(VALUE(MID(A4108,6,2))&gt;=4,VALUE(LEFT(A4108,4)),VALUE(LEFT(A4108,4))-1)&amp;"-"&amp;TEXT(MOD(IF(VALUE(MID(A4108,6,2))&gt;=4,VALUE(LEFT(A4108,4)),VALUE(LEFT(A4108,4))-1)+1,100),"00")</f>
        <v>FY2024-25</v>
      </c>
      <c r="D4108" s="0" t="s">
        <v>48</v>
      </c>
      <c r="E4108" s="0" t="s">
        <v>48</v>
      </c>
      <c r="F4108" s="0" t="str">
        <f aca="false">INDEX(Mapping!$B$2:$B$465,MATCH(E4108,Mapping!$A$2:$A$465,0))</f>
        <v>DELHI</v>
      </c>
      <c r="G4108" s="0" t="str">
        <f aca="false">INDEX(Mapping!$C$2:$C$465,MATCH(E4108,Mapping!$A$2:$A$465,0))</f>
        <v>DELHI</v>
      </c>
      <c r="H4108" s="2" t="n">
        <v>199.48</v>
      </c>
      <c r="I4108" s="3" t="n">
        <v>3.93</v>
      </c>
    </row>
    <row r="4109" customFormat="false" ht="15" hidden="false" customHeight="false" outlineLevel="0" collapsed="false">
      <c r="A4109" s="0" t="s">
        <v>52</v>
      </c>
      <c r="B4109" s="0" t="n">
        <f aca="false">VALUE(LEFT(A4109,4))</f>
        <v>2024</v>
      </c>
      <c r="C4109" s="0" t="str">
        <f aca="false">"FY"&amp;IF(VALUE(MID(A4109,6,2))&gt;=4,VALUE(LEFT(A4109,4)),VALUE(LEFT(A4109,4))-1)&amp;"-"&amp;TEXT(MOD(IF(VALUE(MID(A4109,6,2))&gt;=4,VALUE(LEFT(A4109,4)),VALUE(LEFT(A4109,4))-1)+1,100),"00")</f>
        <v>FY2024-25</v>
      </c>
      <c r="D4109" s="0" t="s">
        <v>79</v>
      </c>
      <c r="E4109" s="0" t="s">
        <v>79</v>
      </c>
      <c r="F4109" s="0" t="str">
        <f aca="false">INDEX(Mapping!$B$2:$B$465,MATCH(E4109,Mapping!$A$2:$A$465,0))</f>
        <v>MAHAN ENERGEN (EX-ESSAR POWER MP)</v>
      </c>
      <c r="G4109" s="0" t="str">
        <f aca="false">INDEX(Mapping!$C$2:$C$465,MATCH(E4109,Mapping!$A$2:$A$465,0))</f>
        <v>ADANI POWER (ALL PLANTS)</v>
      </c>
      <c r="H4109" s="2" t="n">
        <v>198.67</v>
      </c>
      <c r="I4109" s="3" t="n">
        <v>3.92</v>
      </c>
    </row>
    <row r="4110" customFormat="false" ht="15" hidden="false" customHeight="false" outlineLevel="0" collapsed="false">
      <c r="A4110" s="0" t="s">
        <v>52</v>
      </c>
      <c r="B4110" s="0" t="n">
        <f aca="false">VALUE(LEFT(A4110,4))</f>
        <v>2024</v>
      </c>
      <c r="C4110" s="0" t="str">
        <f aca="false">"FY"&amp;IF(VALUE(MID(A4110,6,2))&gt;=4,VALUE(LEFT(A4110,4)),VALUE(LEFT(A4110,4))-1)&amp;"-"&amp;TEXT(MOD(IF(VALUE(MID(A4110,6,2))&gt;=4,VALUE(LEFT(A4110,4)),VALUE(LEFT(A4110,4))-1)+1,100),"00")</f>
        <v>FY2024-25</v>
      </c>
      <c r="D4110" s="0" t="s">
        <v>43</v>
      </c>
      <c r="E4110" s="0" t="s">
        <v>43</v>
      </c>
      <c r="F4110" s="0" t="str">
        <f aca="false">INDEX(Mapping!$B$2:$B$465,MATCH(E4110,Mapping!$A$2:$A$465,0))</f>
        <v>ODISHA</v>
      </c>
      <c r="G4110" s="0" t="str">
        <f aca="false">INDEX(Mapping!$C$2:$C$465,MATCH(E4110,Mapping!$A$2:$A$465,0))</f>
        <v>ODISHA</v>
      </c>
      <c r="H4110" s="2" t="n">
        <v>181.19</v>
      </c>
      <c r="I4110" s="3" t="n">
        <v>3.57</v>
      </c>
    </row>
    <row r="4111" customFormat="false" ht="15" hidden="false" customHeight="false" outlineLevel="0" collapsed="false">
      <c r="A4111" s="0" t="s">
        <v>52</v>
      </c>
      <c r="B4111" s="0" t="n">
        <f aca="false">VALUE(LEFT(A4111,4))</f>
        <v>2024</v>
      </c>
      <c r="C4111" s="0" t="str">
        <f aca="false">"FY"&amp;IF(VALUE(MID(A4111,6,2))&gt;=4,VALUE(LEFT(A4111,4)),VALUE(LEFT(A4111,4))-1)&amp;"-"&amp;TEXT(MOD(IF(VALUE(MID(A4111,6,2))&gt;=4,VALUE(LEFT(A4111,4)),VALUE(LEFT(A4111,4))-1)+1,100),"00")</f>
        <v>FY2024-25</v>
      </c>
      <c r="D4111" s="0" t="s">
        <v>61</v>
      </c>
      <c r="E4111" s="0" t="s">
        <v>61</v>
      </c>
      <c r="F4111" s="0" t="str">
        <f aca="false">INDEX(Mapping!$B$2:$B$465,MATCH(E4111,Mapping!$A$2:$A$465,0))</f>
        <v>ASSAM</v>
      </c>
      <c r="G4111" s="0" t="str">
        <f aca="false">INDEX(Mapping!$C$2:$C$465,MATCH(E4111,Mapping!$A$2:$A$465,0))</f>
        <v>ASSAM</v>
      </c>
      <c r="H4111" s="2" t="n">
        <v>170.15</v>
      </c>
      <c r="I4111" s="3" t="n">
        <v>3.36</v>
      </c>
    </row>
    <row r="4112" customFormat="false" ht="15" hidden="false" customHeight="false" outlineLevel="0" collapsed="false">
      <c r="A4112" s="0" t="s">
        <v>52</v>
      </c>
      <c r="B4112" s="0" t="n">
        <f aca="false">VALUE(LEFT(A4112,4))</f>
        <v>2024</v>
      </c>
      <c r="C4112" s="0" t="str">
        <f aca="false">"FY"&amp;IF(VALUE(MID(A4112,6,2))&gt;=4,VALUE(LEFT(A4112,4)),VALUE(LEFT(A4112,4))-1)&amp;"-"&amp;TEXT(MOD(IF(VALUE(MID(A4112,6,2))&gt;=4,VALUE(LEFT(A4112,4)),VALUE(LEFT(A4112,4))-1)+1,100),"00")</f>
        <v>FY2024-25</v>
      </c>
      <c r="D4112" s="0" t="s">
        <v>163</v>
      </c>
      <c r="E4112" s="0" t="s">
        <v>163</v>
      </c>
      <c r="F4112" s="0" t="str">
        <f aca="false">INDEX(Mapping!$B$2:$B$465,MATCH(E4112,Mapping!$A$2:$A$465,0))</f>
        <v>NTPC STATIONS</v>
      </c>
      <c r="G4112" s="0" t="str">
        <f aca="false">INDEX(Mapping!$C$2:$C$465,MATCH(E4112,Mapping!$A$2:$A$465,0))</f>
        <v>NTPC GROUP</v>
      </c>
      <c r="H4112" s="2" t="n">
        <v>154.07</v>
      </c>
      <c r="I4112" s="3" t="n">
        <v>3.04</v>
      </c>
    </row>
    <row r="4113" customFormat="false" ht="15" hidden="false" customHeight="false" outlineLevel="0" collapsed="false">
      <c r="A4113" s="0" t="s">
        <v>52</v>
      </c>
      <c r="B4113" s="0" t="n">
        <f aca="false">VALUE(LEFT(A4113,4))</f>
        <v>2024</v>
      </c>
      <c r="C4113" s="0" t="str">
        <f aca="false">"FY"&amp;IF(VALUE(MID(A4113,6,2))&gt;=4,VALUE(LEFT(A4113,4)),VALUE(LEFT(A4113,4))-1)&amp;"-"&amp;TEXT(MOD(IF(VALUE(MID(A4113,6,2))&gt;=4,VALUE(LEFT(A4113,4)),VALUE(LEFT(A4113,4))-1)+1,100),"00")</f>
        <v>FY2024-25</v>
      </c>
      <c r="D4113" s="0" t="s">
        <v>53</v>
      </c>
      <c r="E4113" s="0" t="s">
        <v>53</v>
      </c>
      <c r="F4113" s="0" t="str">
        <f aca="false">INDEX(Mapping!$B$2:$B$465,MATCH(E4113,Mapping!$A$2:$A$465,0))</f>
        <v>HIMACHAL PRADESH</v>
      </c>
      <c r="G4113" s="0" t="str">
        <f aca="false">INDEX(Mapping!$C$2:$C$465,MATCH(E4113,Mapping!$A$2:$A$465,0))</f>
        <v>HIMACHAL PRADESH</v>
      </c>
      <c r="H4113" s="2" t="n">
        <v>145.16</v>
      </c>
      <c r="I4113" s="3" t="n">
        <v>2.86</v>
      </c>
    </row>
    <row r="4114" customFormat="false" ht="15" hidden="false" customHeight="false" outlineLevel="0" collapsed="false">
      <c r="A4114" s="0" t="s">
        <v>52</v>
      </c>
      <c r="B4114" s="0" t="n">
        <f aca="false">VALUE(LEFT(A4114,4))</f>
        <v>2024</v>
      </c>
      <c r="C4114" s="0" t="str">
        <f aca="false">"FY"&amp;IF(VALUE(MID(A4114,6,2))&gt;=4,VALUE(LEFT(A4114,4)),VALUE(LEFT(A4114,4))-1)&amp;"-"&amp;TEXT(MOD(IF(VALUE(MID(A4114,6,2))&gt;=4,VALUE(LEFT(A4114,4)),VALUE(LEFT(A4114,4))-1)+1,100),"00")</f>
        <v>FY2024-25</v>
      </c>
      <c r="D4114" s="0" t="s">
        <v>72</v>
      </c>
      <c r="E4114" s="0" t="s">
        <v>72</v>
      </c>
      <c r="F4114" s="0" t="str">
        <f aca="false">INDEX(Mapping!$B$2:$B$465,MATCH(E4114,Mapping!$A$2:$A$465,0))</f>
        <v>JINDAL POWER LTD - STAGE 1</v>
      </c>
      <c r="G4114" s="0" t="str">
        <f aca="false">INDEX(Mapping!$C$2:$C$465,MATCH(E4114,Mapping!$A$2:$A$465,0))</f>
        <v>JINDAL POWER LTD (BOTH STAGES)</v>
      </c>
      <c r="H4114" s="2" t="n">
        <v>140.73</v>
      </c>
      <c r="I4114" s="3" t="n">
        <v>2.78</v>
      </c>
    </row>
    <row r="4115" customFormat="false" ht="15" hidden="false" customHeight="false" outlineLevel="0" collapsed="false">
      <c r="A4115" s="0" t="s">
        <v>52</v>
      </c>
      <c r="B4115" s="0" t="n">
        <f aca="false">VALUE(LEFT(A4115,4))</f>
        <v>2024</v>
      </c>
      <c r="C4115" s="0" t="str">
        <f aca="false">"FY"&amp;IF(VALUE(MID(A4115,6,2))&gt;=4,VALUE(LEFT(A4115,4)),VALUE(LEFT(A4115,4))-1)&amp;"-"&amp;TEXT(MOD(IF(VALUE(MID(A4115,6,2))&gt;=4,VALUE(LEFT(A4115,4)),VALUE(LEFT(A4115,4))-1)+1,100),"00")</f>
        <v>FY2024-25</v>
      </c>
      <c r="D4115" s="0" t="s">
        <v>122</v>
      </c>
      <c r="E4115" s="0" t="s">
        <v>122</v>
      </c>
      <c r="F4115" s="0" t="str">
        <f aca="false">INDEX(Mapping!$B$2:$B$465,MATCH(E4115,Mapping!$A$2:$A$465,0))</f>
        <v>KARCHAM WANGTOO HEP</v>
      </c>
      <c r="G4115" s="0" t="str">
        <f aca="false">INDEX(Mapping!$C$2:$C$465,MATCH(E4115,Mapping!$A$2:$A$465,0))</f>
        <v>KARCHAM WANGTOO HEP</v>
      </c>
      <c r="H4115" s="2" t="n">
        <v>117.48</v>
      </c>
      <c r="I4115" s="3" t="n">
        <v>2.32</v>
      </c>
    </row>
    <row r="4116" customFormat="false" ht="15" hidden="false" customHeight="false" outlineLevel="0" collapsed="false">
      <c r="A4116" s="0" t="s">
        <v>52</v>
      </c>
      <c r="B4116" s="0" t="n">
        <f aca="false">VALUE(LEFT(A4116,4))</f>
        <v>2024</v>
      </c>
      <c r="C4116" s="0" t="str">
        <f aca="false">"FY"&amp;IF(VALUE(MID(A4116,6,2))&gt;=4,VALUE(LEFT(A4116,4)),VALUE(LEFT(A4116,4))-1)&amp;"-"&amp;TEXT(MOD(IF(VALUE(MID(A4116,6,2))&gt;=4,VALUE(LEFT(A4116,4)),VALUE(LEFT(A4116,4))-1)+1,100),"00")</f>
        <v>FY2024-25</v>
      </c>
      <c r="D4116" s="0" t="s">
        <v>65</v>
      </c>
      <c r="E4116" s="0" t="s">
        <v>65</v>
      </c>
      <c r="F4116" s="0" t="str">
        <f aca="false">INDEX(Mapping!$B$2:$B$465,MATCH(E4116,Mapping!$A$2:$A$465,0))</f>
        <v>JAYPEE NIGRIE STPP</v>
      </c>
      <c r="G4116" s="0" t="str">
        <f aca="false">INDEX(Mapping!$C$2:$C$465,MATCH(E4116,Mapping!$A$2:$A$465,0))</f>
        <v>JAYPEE NIGRIE STPP</v>
      </c>
      <c r="H4116" s="2" t="n">
        <v>113.9</v>
      </c>
      <c r="I4116" s="3" t="n">
        <v>2.25</v>
      </c>
    </row>
    <row r="4117" customFormat="false" ht="15" hidden="false" customHeight="false" outlineLevel="0" collapsed="false">
      <c r="A4117" s="0" t="s">
        <v>52</v>
      </c>
      <c r="B4117" s="0" t="n">
        <f aca="false">VALUE(LEFT(A4117,4))</f>
        <v>2024</v>
      </c>
      <c r="C4117" s="0" t="str">
        <f aca="false">"FY"&amp;IF(VALUE(MID(A4117,6,2))&gt;=4,VALUE(LEFT(A4117,4)),VALUE(LEFT(A4117,4))-1)&amp;"-"&amp;TEXT(MOD(IF(VALUE(MID(A4117,6,2))&gt;=4,VALUE(LEFT(A4117,4)),VALUE(LEFT(A4117,4))-1)+1,100),"00")</f>
        <v>FY2024-25</v>
      </c>
      <c r="D4117" s="0" t="s">
        <v>84</v>
      </c>
      <c r="E4117" s="0" t="s">
        <v>84</v>
      </c>
      <c r="F4117" s="0" t="str">
        <f aca="false">INDEX(Mapping!$B$2:$B$465,MATCH(E4117,Mapping!$A$2:$A$465,0))</f>
        <v>DB POWER</v>
      </c>
      <c r="G4117" s="0" t="str">
        <f aca="false">INDEX(Mapping!$C$2:$C$465,MATCH(E4117,Mapping!$A$2:$A$465,0))</f>
        <v>DB POWER</v>
      </c>
      <c r="H4117" s="2" t="n">
        <v>106.21</v>
      </c>
      <c r="I4117" s="3" t="n">
        <v>2.09</v>
      </c>
    </row>
    <row r="4118" customFormat="false" ht="15" hidden="false" customHeight="false" outlineLevel="0" collapsed="false">
      <c r="A4118" s="0" t="s">
        <v>52</v>
      </c>
      <c r="B4118" s="0" t="n">
        <f aca="false">VALUE(LEFT(A4118,4))</f>
        <v>2024</v>
      </c>
      <c r="C4118" s="0" t="str">
        <f aca="false">"FY"&amp;IF(VALUE(MID(A4118,6,2))&gt;=4,VALUE(LEFT(A4118,4)),VALUE(LEFT(A4118,4))-1)&amp;"-"&amp;TEXT(MOD(IF(VALUE(MID(A4118,6,2))&gt;=4,VALUE(LEFT(A4118,4)),VALUE(LEFT(A4118,4))-1)+1,100),"00")</f>
        <v>FY2024-25</v>
      </c>
      <c r="D4118" s="0" t="s">
        <v>128</v>
      </c>
      <c r="E4118" s="0" t="s">
        <v>128</v>
      </c>
      <c r="F4118" s="0" t="str">
        <f aca="false">INDEX(Mapping!$B$2:$B$465,MATCH(E4118,Mapping!$A$2:$A$465,0))</f>
        <v>AD HYDRO POWER</v>
      </c>
      <c r="G4118" s="0" t="str">
        <f aca="false">INDEX(Mapping!$C$2:$C$465,MATCH(E4118,Mapping!$A$2:$A$465,0))</f>
        <v>AD HYDRO POWER</v>
      </c>
      <c r="H4118" s="2" t="n">
        <v>104.52</v>
      </c>
      <c r="I4118" s="3" t="n">
        <v>2.06</v>
      </c>
    </row>
    <row r="4119" customFormat="false" ht="15" hidden="false" customHeight="false" outlineLevel="0" collapsed="false">
      <c r="A4119" s="0" t="s">
        <v>52</v>
      </c>
      <c r="B4119" s="0" t="n">
        <f aca="false">VALUE(LEFT(A4119,4))</f>
        <v>2024</v>
      </c>
      <c r="C4119" s="0" t="str">
        <f aca="false">"FY"&amp;IF(VALUE(MID(A4119,6,2))&gt;=4,VALUE(LEFT(A4119,4)),VALUE(LEFT(A4119,4))-1)&amp;"-"&amp;TEXT(MOD(IF(VALUE(MID(A4119,6,2))&gt;=4,VALUE(LEFT(A4119,4)),VALUE(LEFT(A4119,4))-1)+1,100),"00")</f>
        <v>FY2024-25</v>
      </c>
      <c r="D4119" s="0" t="s">
        <v>103</v>
      </c>
      <c r="E4119" s="0" t="s">
        <v>103</v>
      </c>
      <c r="F4119" s="0" t="str">
        <f aca="false">INDEX(Mapping!$B$2:$B$465,MATCH(E4119,Mapping!$A$2:$A$465,0))</f>
        <v>ADANI POWER - RAIPUR TPP (EX-GMR CHHATTISGARH)</v>
      </c>
      <c r="G4119" s="0" t="str">
        <f aca="false">INDEX(Mapping!$C$2:$C$465,MATCH(E4119,Mapping!$A$2:$A$465,0))</f>
        <v>ADANI POWER (ALL PLANTS)</v>
      </c>
      <c r="H4119" s="2" t="n">
        <v>100.88</v>
      </c>
      <c r="I4119" s="3" t="n">
        <v>1.99</v>
      </c>
    </row>
    <row r="4120" customFormat="false" ht="15" hidden="false" customHeight="false" outlineLevel="0" collapsed="false">
      <c r="A4120" s="0" t="s">
        <v>52</v>
      </c>
      <c r="B4120" s="0" t="n">
        <f aca="false">VALUE(LEFT(A4120,4))</f>
        <v>2024</v>
      </c>
      <c r="C4120" s="0" t="str">
        <f aca="false">"FY"&amp;IF(VALUE(MID(A4120,6,2))&gt;=4,VALUE(LEFT(A4120,4)),VALUE(LEFT(A4120,4))-1)&amp;"-"&amp;TEXT(MOD(IF(VALUE(MID(A4120,6,2))&gt;=4,VALUE(LEFT(A4120,4)),VALUE(LEFT(A4120,4))-1)+1,100),"00")</f>
        <v>FY2024-25</v>
      </c>
      <c r="D4120" s="0" t="s">
        <v>46</v>
      </c>
      <c r="E4120" s="0" t="s">
        <v>46</v>
      </c>
      <c r="F4120" s="0" t="str">
        <f aca="false">INDEX(Mapping!$B$2:$B$465,MATCH(E4120,Mapping!$A$2:$A$465,0))</f>
        <v>CHHATTISGARH</v>
      </c>
      <c r="G4120" s="0" t="str">
        <f aca="false">INDEX(Mapping!$C$2:$C$465,MATCH(E4120,Mapping!$A$2:$A$465,0))</f>
        <v>CHHATTISGARH</v>
      </c>
      <c r="H4120" s="2" t="n">
        <v>100.7</v>
      </c>
      <c r="I4120" s="3" t="n">
        <v>1.99</v>
      </c>
    </row>
    <row r="4121" customFormat="false" ht="15" hidden="false" customHeight="false" outlineLevel="0" collapsed="false">
      <c r="A4121" s="0" t="s">
        <v>52</v>
      </c>
      <c r="B4121" s="0" t="n">
        <f aca="false">VALUE(LEFT(A4121,4))</f>
        <v>2024</v>
      </c>
      <c r="C4121" s="0" t="str">
        <f aca="false">"FY"&amp;IF(VALUE(MID(A4121,6,2))&gt;=4,VALUE(LEFT(A4121,4)),VALUE(LEFT(A4121,4))-1)&amp;"-"&amp;TEXT(MOD(IF(VALUE(MID(A4121,6,2))&gt;=4,VALUE(LEFT(A4121,4)),VALUE(LEFT(A4121,4))-1)+1,100),"00")</f>
        <v>FY2024-25</v>
      </c>
      <c r="D4121" s="0" t="s">
        <v>44</v>
      </c>
      <c r="E4121" s="0" t="s">
        <v>44</v>
      </c>
      <c r="F4121" s="0" t="str">
        <f aca="false">INDEX(Mapping!$B$2:$B$465,MATCH(E4121,Mapping!$A$2:$A$465,0))</f>
        <v>HARYANA</v>
      </c>
      <c r="G4121" s="0" t="str">
        <f aca="false">INDEX(Mapping!$C$2:$C$465,MATCH(E4121,Mapping!$A$2:$A$465,0))</f>
        <v>HARYANA</v>
      </c>
      <c r="H4121" s="2" t="n">
        <v>88.93</v>
      </c>
      <c r="I4121" s="3" t="n">
        <v>1.75</v>
      </c>
    </row>
    <row r="4122" customFormat="false" ht="15" hidden="false" customHeight="false" outlineLevel="0" collapsed="false">
      <c r="A4122" s="0" t="s">
        <v>52</v>
      </c>
      <c r="B4122" s="0" t="n">
        <f aca="false">VALUE(LEFT(A4122,4))</f>
        <v>2024</v>
      </c>
      <c r="C4122" s="0" t="str">
        <f aca="false">"FY"&amp;IF(VALUE(MID(A4122,6,2))&gt;=4,VALUE(LEFT(A4122,4)),VALUE(LEFT(A4122,4))-1)&amp;"-"&amp;TEXT(MOD(IF(VALUE(MID(A4122,6,2))&gt;=4,VALUE(LEFT(A4122,4)),VALUE(LEFT(A4122,4))-1)+1,100),"00")</f>
        <v>FY2024-25</v>
      </c>
      <c r="D4122" s="0" t="s">
        <v>31</v>
      </c>
      <c r="E4122" s="0" t="s">
        <v>31</v>
      </c>
      <c r="F4122" s="0" t="str">
        <f aca="false">INDEX(Mapping!$B$2:$B$465,MATCH(E4122,Mapping!$A$2:$A$465,0))</f>
        <v>GUJARAT</v>
      </c>
      <c r="G4122" s="0" t="str">
        <f aca="false">INDEX(Mapping!$C$2:$C$465,MATCH(E4122,Mapping!$A$2:$A$465,0))</f>
        <v>GUJARAT</v>
      </c>
      <c r="H4122" s="2" t="n">
        <v>86.59</v>
      </c>
      <c r="I4122" s="3" t="n">
        <v>1.71</v>
      </c>
    </row>
    <row r="4123" customFormat="false" ht="15" hidden="false" customHeight="false" outlineLevel="0" collapsed="false">
      <c r="A4123" s="0" t="s">
        <v>52</v>
      </c>
      <c r="B4123" s="0" t="n">
        <f aca="false">VALUE(LEFT(A4123,4))</f>
        <v>2024</v>
      </c>
      <c r="C4123" s="0" t="str">
        <f aca="false">"FY"&amp;IF(VALUE(MID(A4123,6,2))&gt;=4,VALUE(LEFT(A4123,4)),VALUE(LEFT(A4123,4))-1)&amp;"-"&amp;TEXT(MOD(IF(VALUE(MID(A4123,6,2))&gt;=4,VALUE(LEFT(A4123,4)),VALUE(LEFT(A4123,4))-1)+1,100),"00")</f>
        <v>FY2024-25</v>
      </c>
      <c r="D4123" s="0" t="s">
        <v>38</v>
      </c>
      <c r="E4123" s="0" t="s">
        <v>38</v>
      </c>
      <c r="F4123" s="0" t="str">
        <f aca="false">INDEX(Mapping!$B$2:$B$465,MATCH(E4123,Mapping!$A$2:$A$465,0))</f>
        <v>ANDHRA PRADESH</v>
      </c>
      <c r="G4123" s="0" t="str">
        <f aca="false">INDEX(Mapping!$C$2:$C$465,MATCH(E4123,Mapping!$A$2:$A$465,0))</f>
        <v>ANDHRA PRADESH</v>
      </c>
      <c r="H4123" s="2" t="n">
        <v>85.98</v>
      </c>
      <c r="I4123" s="3" t="n">
        <v>1.7</v>
      </c>
    </row>
    <row r="4124" customFormat="false" ht="15" hidden="false" customHeight="false" outlineLevel="0" collapsed="false">
      <c r="A4124" s="0" t="s">
        <v>52</v>
      </c>
      <c r="B4124" s="0" t="n">
        <f aca="false">VALUE(LEFT(A4124,4))</f>
        <v>2024</v>
      </c>
      <c r="C4124" s="0" t="str">
        <f aca="false">"FY"&amp;IF(VALUE(MID(A4124,6,2))&gt;=4,VALUE(LEFT(A4124,4)),VALUE(LEFT(A4124,4))-1)&amp;"-"&amp;TEXT(MOD(IF(VALUE(MID(A4124,6,2))&gt;=4,VALUE(LEFT(A4124,4)),VALUE(LEFT(A4124,4))-1)+1,100),"00")</f>
        <v>FY2024-25</v>
      </c>
      <c r="D4124" s="0" t="s">
        <v>148</v>
      </c>
      <c r="E4124" s="0" t="s">
        <v>148</v>
      </c>
      <c r="F4124" s="0" t="str">
        <f aca="false">INDEX(Mapping!$B$2:$B$465,MATCH(E4124,Mapping!$A$2:$A$465,0))</f>
        <v>ADANI POWER - RAIGARH TPP (EX-REGL)</v>
      </c>
      <c r="G4124" s="0" t="str">
        <f aca="false">INDEX(Mapping!$C$2:$C$465,MATCH(E4124,Mapping!$A$2:$A$465,0))</f>
        <v>ADANI POWER (ALL PLANTS)</v>
      </c>
      <c r="H4124" s="2" t="n">
        <v>79.11</v>
      </c>
      <c r="I4124" s="3" t="n">
        <v>1.56</v>
      </c>
    </row>
    <row r="4125" customFormat="false" ht="15" hidden="false" customHeight="false" outlineLevel="0" collapsed="false">
      <c r="A4125" s="0" t="s">
        <v>52</v>
      </c>
      <c r="B4125" s="0" t="n">
        <f aca="false">VALUE(LEFT(A4125,4))</f>
        <v>2024</v>
      </c>
      <c r="C4125" s="0" t="str">
        <f aca="false">"FY"&amp;IF(VALUE(MID(A4125,6,2))&gt;=4,VALUE(LEFT(A4125,4)),VALUE(LEFT(A4125,4))-1)&amp;"-"&amp;TEXT(MOD(IF(VALUE(MID(A4125,6,2))&gt;=4,VALUE(LEFT(A4125,4)),VALUE(LEFT(A4125,4))-1)+1,100),"00")</f>
        <v>FY2024-25</v>
      </c>
      <c r="D4125" s="0" t="s">
        <v>145</v>
      </c>
      <c r="E4125" s="0" t="s">
        <v>145</v>
      </c>
      <c r="F4125" s="0" t="str">
        <f aca="false">INDEX(Mapping!$B$2:$B$465,MATCH(E4125,Mapping!$A$2:$A$465,0))</f>
        <v>JSPL - DCPP</v>
      </c>
      <c r="G4125" s="0" t="str">
        <f aca="false">INDEX(Mapping!$C$2:$C$465,MATCH(E4125,Mapping!$A$2:$A$465,0))</f>
        <v>JSPL</v>
      </c>
      <c r="H4125" s="2" t="n">
        <v>67.25</v>
      </c>
      <c r="I4125" s="3" t="n">
        <v>1.33</v>
      </c>
    </row>
    <row r="4126" customFormat="false" ht="15" hidden="false" customHeight="false" outlineLevel="0" collapsed="false">
      <c r="A4126" s="0" t="s">
        <v>52</v>
      </c>
      <c r="B4126" s="0" t="n">
        <f aca="false">VALUE(LEFT(A4126,4))</f>
        <v>2024</v>
      </c>
      <c r="C4126" s="0" t="str">
        <f aca="false">"FY"&amp;IF(VALUE(MID(A4126,6,2))&gt;=4,VALUE(LEFT(A4126,4)),VALUE(LEFT(A4126,4))-1)&amp;"-"&amp;TEXT(MOD(IF(VALUE(MID(A4126,6,2))&gt;=4,VALUE(LEFT(A4126,4)),VALUE(LEFT(A4126,4))-1)+1,100),"00")</f>
        <v>FY2024-25</v>
      </c>
      <c r="D4126" s="0" t="s">
        <v>297</v>
      </c>
      <c r="E4126" s="0" t="s">
        <v>297</v>
      </c>
      <c r="F4126" s="0" t="str">
        <f aca="false">INDEX(Mapping!$B$2:$B$465,MATCH(E4126,Mapping!$A$2:$A$465,0))</f>
        <v>NPGC NABINAGAR</v>
      </c>
      <c r="G4126" s="0" t="str">
        <f aca="false">INDEX(Mapping!$C$2:$C$465,MATCH(E4126,Mapping!$A$2:$A$465,0))</f>
        <v>NTPC GROUP</v>
      </c>
      <c r="H4126" s="2" t="n">
        <v>65.07</v>
      </c>
      <c r="I4126" s="3" t="n">
        <v>1.28</v>
      </c>
    </row>
    <row r="4127" customFormat="false" ht="15" hidden="false" customHeight="false" outlineLevel="0" collapsed="false">
      <c r="A4127" s="0" t="s">
        <v>52</v>
      </c>
      <c r="B4127" s="0" t="n">
        <f aca="false">VALUE(LEFT(A4127,4))</f>
        <v>2024</v>
      </c>
      <c r="C4127" s="0" t="str">
        <f aca="false">"FY"&amp;IF(VALUE(MID(A4127,6,2))&gt;=4,VALUE(LEFT(A4127,4)),VALUE(LEFT(A4127,4))-1)&amp;"-"&amp;TEXT(MOD(IF(VALUE(MID(A4127,6,2))&gt;=4,VALUE(LEFT(A4127,4)),VALUE(LEFT(A4127,4))-1)+1,100),"00")</f>
        <v>FY2024-25</v>
      </c>
      <c r="D4127" s="0" t="s">
        <v>155</v>
      </c>
      <c r="E4127" s="0" t="s">
        <v>155</v>
      </c>
      <c r="F4127" s="0" t="str">
        <f aca="false">INDEX(Mapping!$B$2:$B$465,MATCH(E4127,Mapping!$A$2:$A$465,0))</f>
        <v>SKS POWER</v>
      </c>
      <c r="G4127" s="0" t="str">
        <f aca="false">INDEX(Mapping!$C$2:$C$465,MATCH(E4127,Mapping!$A$2:$A$465,0))</f>
        <v>SKS POWER</v>
      </c>
      <c r="H4127" s="2" t="n">
        <v>63.47</v>
      </c>
      <c r="I4127" s="3" t="n">
        <v>1.25</v>
      </c>
    </row>
    <row r="4128" customFormat="false" ht="15" hidden="false" customHeight="false" outlineLevel="0" collapsed="false">
      <c r="A4128" s="0" t="s">
        <v>52</v>
      </c>
      <c r="B4128" s="0" t="n">
        <f aca="false">VALUE(LEFT(A4128,4))</f>
        <v>2024</v>
      </c>
      <c r="C4128" s="0" t="str">
        <f aca="false">"FY"&amp;IF(VALUE(MID(A4128,6,2))&gt;=4,VALUE(LEFT(A4128,4)),VALUE(LEFT(A4128,4))-1)&amp;"-"&amp;TEXT(MOD(IF(VALUE(MID(A4128,6,2))&gt;=4,VALUE(LEFT(A4128,4)),VALUE(LEFT(A4128,4))-1)+1,100),"00")</f>
        <v>FY2024-25</v>
      </c>
      <c r="D4128" s="0" t="s">
        <v>49</v>
      </c>
      <c r="E4128" s="0" t="s">
        <v>49</v>
      </c>
      <c r="F4128" s="0" t="str">
        <f aca="false">INDEX(Mapping!$B$2:$B$465,MATCH(E4128,Mapping!$A$2:$A$465,0))</f>
        <v>MADHYA PRADESH</v>
      </c>
      <c r="G4128" s="0" t="str">
        <f aca="false">INDEX(Mapping!$C$2:$C$465,MATCH(E4128,Mapping!$A$2:$A$465,0))</f>
        <v>MADHYA PRADESH</v>
      </c>
      <c r="H4128" s="2" t="n">
        <v>61</v>
      </c>
      <c r="I4128" s="3" t="n">
        <v>1.2</v>
      </c>
    </row>
    <row r="4129" customFormat="false" ht="15" hidden="false" customHeight="false" outlineLevel="0" collapsed="false">
      <c r="A4129" s="0" t="s">
        <v>52</v>
      </c>
      <c r="B4129" s="0" t="n">
        <f aca="false">VALUE(LEFT(A4129,4))</f>
        <v>2024</v>
      </c>
      <c r="C4129" s="0" t="str">
        <f aca="false">"FY"&amp;IF(VALUE(MID(A4129,6,2))&gt;=4,VALUE(LEFT(A4129,4)),VALUE(LEFT(A4129,4))-1)&amp;"-"&amp;TEXT(MOD(IF(VALUE(MID(A4129,6,2))&gt;=4,VALUE(LEFT(A4129,4)),VALUE(LEFT(A4129,4))-1)+1,100),"00")</f>
        <v>FY2024-25</v>
      </c>
      <c r="D4129" s="0" t="s">
        <v>41</v>
      </c>
      <c r="E4129" s="0" t="s">
        <v>41</v>
      </c>
      <c r="F4129" s="0" t="str">
        <f aca="false">INDEX(Mapping!$B$2:$B$465,MATCH(E4129,Mapping!$A$2:$A$465,0))</f>
        <v>RAJASTHAN</v>
      </c>
      <c r="G4129" s="0" t="str">
        <f aca="false">INDEX(Mapping!$C$2:$C$465,MATCH(E4129,Mapping!$A$2:$A$465,0))</f>
        <v>RAJASTHAN</v>
      </c>
      <c r="H4129" s="2" t="n">
        <v>57.95</v>
      </c>
      <c r="I4129" s="3" t="n">
        <v>1.14</v>
      </c>
    </row>
    <row r="4130" customFormat="false" ht="15" hidden="false" customHeight="false" outlineLevel="0" collapsed="false">
      <c r="A4130" s="0" t="s">
        <v>52</v>
      </c>
      <c r="B4130" s="0" t="n">
        <f aca="false">VALUE(LEFT(A4130,4))</f>
        <v>2024</v>
      </c>
      <c r="C4130" s="0" t="str">
        <f aca="false">"FY"&amp;IF(VALUE(MID(A4130,6,2))&gt;=4,VALUE(LEFT(A4130,4)),VALUE(LEFT(A4130,4))-1)&amp;"-"&amp;TEXT(MOD(IF(VALUE(MID(A4130,6,2))&gt;=4,VALUE(LEFT(A4130,4)),VALUE(LEFT(A4130,4))-1)+1,100),"00")</f>
        <v>FY2024-25</v>
      </c>
      <c r="D4130" s="0" t="s">
        <v>57</v>
      </c>
      <c r="E4130" s="0" t="s">
        <v>57</v>
      </c>
      <c r="F4130" s="0" t="str">
        <f aca="false">INDEX(Mapping!$B$2:$B$465,MATCH(E4130,Mapping!$A$2:$A$465,0))</f>
        <v>SEIL ENERGY INDIA (EX-SEMBCORP)</v>
      </c>
      <c r="G4130" s="0" t="str">
        <f aca="false">INDEX(Mapping!$C$2:$C$465,MATCH(E4130,Mapping!$A$2:$A$465,0))</f>
        <v>SEIL ENERGY INDIA</v>
      </c>
      <c r="H4130" s="2" t="n">
        <v>57.4</v>
      </c>
      <c r="I4130" s="3" t="n">
        <v>1.13</v>
      </c>
    </row>
    <row r="4131" customFormat="false" ht="15" hidden="false" customHeight="false" outlineLevel="0" collapsed="false">
      <c r="A4131" s="0" t="s">
        <v>52</v>
      </c>
      <c r="B4131" s="0" t="n">
        <f aca="false">VALUE(LEFT(A4131,4))</f>
        <v>2024</v>
      </c>
      <c r="C4131" s="0" t="str">
        <f aca="false">"FY"&amp;IF(VALUE(MID(A4131,6,2))&gt;=4,VALUE(LEFT(A4131,4)),VALUE(LEFT(A4131,4))-1)&amp;"-"&amp;TEXT(MOD(IF(VALUE(MID(A4131,6,2))&gt;=4,VALUE(LEFT(A4131,4)),VALUE(LEFT(A4131,4))-1)+1,100),"00")</f>
        <v>FY2024-25</v>
      </c>
      <c r="D4131" s="0" t="s">
        <v>230</v>
      </c>
      <c r="E4131" s="0" t="s">
        <v>230</v>
      </c>
      <c r="F4131" s="0" t="str">
        <f aca="false">INDEX(Mapping!$B$2:$B$465,MATCH(E4131,Mapping!$A$2:$A$465,0))</f>
        <v>ADANI_WIND</v>
      </c>
      <c r="G4131" s="0" t="str">
        <f aca="false">INDEX(Mapping!$C$2:$C$465,MATCH(E4131,Mapping!$A$2:$A$465,0))</f>
        <v>ADANI GREEN ENERGY (ALL SPVs)</v>
      </c>
      <c r="H4131" s="2" t="n">
        <v>46.41</v>
      </c>
      <c r="I4131" s="3" t="n">
        <v>0.92</v>
      </c>
    </row>
    <row r="4132" customFormat="false" ht="15" hidden="false" customHeight="false" outlineLevel="0" collapsed="false">
      <c r="A4132" s="0" t="s">
        <v>52</v>
      </c>
      <c r="B4132" s="0" t="n">
        <f aca="false">VALUE(LEFT(A4132,4))</f>
        <v>2024</v>
      </c>
      <c r="C4132" s="0" t="str">
        <f aca="false">"FY"&amp;IF(VALUE(MID(A4132,6,2))&gt;=4,VALUE(LEFT(A4132,4)),VALUE(LEFT(A4132,4))-1)&amp;"-"&amp;TEXT(MOD(IF(VALUE(MID(A4132,6,2))&gt;=4,VALUE(LEFT(A4132,4)),VALUE(LEFT(A4132,4))-1)+1,100),"00")</f>
        <v>FY2024-25</v>
      </c>
      <c r="D4132" s="0" t="s">
        <v>37</v>
      </c>
      <c r="E4132" s="0" t="s">
        <v>37</v>
      </c>
      <c r="F4132" s="0" t="str">
        <f aca="false">INDEX(Mapping!$B$2:$B$465,MATCH(E4132,Mapping!$A$2:$A$465,0))</f>
        <v>MAHARASHTRA</v>
      </c>
      <c r="G4132" s="0" t="str">
        <f aca="false">INDEX(Mapping!$C$2:$C$465,MATCH(E4132,Mapping!$A$2:$A$465,0))</f>
        <v>MAHARASHTRA</v>
      </c>
      <c r="H4132" s="2" t="n">
        <v>44.88</v>
      </c>
      <c r="I4132" s="3" t="n">
        <v>0.89</v>
      </c>
    </row>
    <row r="4133" customFormat="false" ht="15" hidden="false" customHeight="false" outlineLevel="0" collapsed="false">
      <c r="A4133" s="0" t="s">
        <v>52</v>
      </c>
      <c r="B4133" s="0" t="n">
        <f aca="false">VALUE(LEFT(A4133,4))</f>
        <v>2024</v>
      </c>
      <c r="C4133" s="0" t="str">
        <f aca="false">"FY"&amp;IF(VALUE(MID(A4133,6,2))&gt;=4,VALUE(LEFT(A4133,4)),VALUE(LEFT(A4133,4))-1)&amp;"-"&amp;TEXT(MOD(IF(VALUE(MID(A4133,6,2))&gt;=4,VALUE(LEFT(A4133,4)),VALUE(LEFT(A4133,4))-1)+1,100),"00")</f>
        <v>FY2024-25</v>
      </c>
      <c r="D4133" s="0" t="s">
        <v>293</v>
      </c>
      <c r="E4133" s="0" t="s">
        <v>293</v>
      </c>
      <c r="F4133" s="0" t="str">
        <f aca="false">INDEX(Mapping!$B$2:$B$465,MATCH(E4133,Mapping!$A$2:$A$465,0))</f>
        <v>RENEW SURYA PRATAP</v>
      </c>
      <c r="G4133" s="0" t="str">
        <f aca="false">INDEX(Mapping!$C$2:$C$465,MATCH(E4133,Mapping!$A$2:$A$465,0))</f>
        <v>RENEW POWER (ALL SPVs)</v>
      </c>
      <c r="H4133" s="2" t="n">
        <v>42.98</v>
      </c>
      <c r="I4133" s="3" t="n">
        <v>0.85</v>
      </c>
    </row>
    <row r="4134" customFormat="false" ht="15" hidden="false" customHeight="false" outlineLevel="0" collapsed="false">
      <c r="A4134" s="0" t="s">
        <v>52</v>
      </c>
      <c r="B4134" s="0" t="n">
        <f aca="false">VALUE(LEFT(A4134,4))</f>
        <v>2024</v>
      </c>
      <c r="C4134" s="0" t="str">
        <f aca="false">"FY"&amp;IF(VALUE(MID(A4134,6,2))&gt;=4,VALUE(LEFT(A4134,4)),VALUE(LEFT(A4134,4))-1)&amp;"-"&amp;TEXT(MOD(IF(VALUE(MID(A4134,6,2))&gt;=4,VALUE(LEFT(A4134,4)),VALUE(LEFT(A4134,4))-1)+1,100),"00")</f>
        <v>FY2024-25</v>
      </c>
      <c r="D4134" s="0" t="s">
        <v>349</v>
      </c>
      <c r="E4134" s="0" t="s">
        <v>349</v>
      </c>
      <c r="F4134" s="0" t="str">
        <f aca="false">INDEX(Mapping!$B$2:$B$465,MATCH(E4134,Mapping!$A$2:$A$465,0))</f>
        <v>RENEW_SOJAS</v>
      </c>
      <c r="G4134" s="0" t="str">
        <f aca="false">INDEX(Mapping!$C$2:$C$465,MATCH(E4134,Mapping!$A$2:$A$465,0))</f>
        <v>RENEW POWER (ALL SPVs)</v>
      </c>
      <c r="H4134" s="2" t="n">
        <v>42.12</v>
      </c>
      <c r="I4134" s="3" t="n">
        <v>0.83</v>
      </c>
    </row>
    <row r="4135" customFormat="false" ht="15" hidden="false" customHeight="false" outlineLevel="0" collapsed="false">
      <c r="A4135" s="0" t="s">
        <v>52</v>
      </c>
      <c r="B4135" s="0" t="n">
        <f aca="false">VALUE(LEFT(A4135,4))</f>
        <v>2024</v>
      </c>
      <c r="C4135" s="0" t="str">
        <f aca="false">"FY"&amp;IF(VALUE(MID(A4135,6,2))&gt;=4,VALUE(LEFT(A4135,4)),VALUE(LEFT(A4135,4))-1)&amp;"-"&amp;TEXT(MOD(IF(VALUE(MID(A4135,6,2))&gt;=4,VALUE(LEFT(A4135,4)),VALUE(LEFT(A4135,4))-1)+1,100),"00")</f>
        <v>FY2024-25</v>
      </c>
      <c r="D4135" s="0" t="s">
        <v>402</v>
      </c>
      <c r="E4135" s="0" t="s">
        <v>402</v>
      </c>
      <c r="F4135" s="0" t="str">
        <f aca="false">INDEX(Mapping!$B$2:$B$465,MATCH(E4135,Mapping!$A$2:$A$465,0))</f>
        <v>DRUK GREEN POWER (BHUTAN)</v>
      </c>
      <c r="G4135" s="0" t="str">
        <f aca="false">INDEX(Mapping!$C$2:$C$465,MATCH(E4135,Mapping!$A$2:$A$465,0))</f>
        <v>DRUK GREEN POWER (BHUTAN)</v>
      </c>
      <c r="H4135" s="2" t="n">
        <v>38.58</v>
      </c>
      <c r="I4135" s="3" t="n">
        <v>0.76</v>
      </c>
    </row>
    <row r="4136" customFormat="false" ht="15" hidden="false" customHeight="false" outlineLevel="0" collapsed="false">
      <c r="A4136" s="0" t="s">
        <v>52</v>
      </c>
      <c r="B4136" s="0" t="n">
        <f aca="false">VALUE(LEFT(A4136,4))</f>
        <v>2024</v>
      </c>
      <c r="C4136" s="0" t="str">
        <f aca="false">"FY"&amp;IF(VALUE(MID(A4136,6,2))&gt;=4,VALUE(LEFT(A4136,4)),VALUE(LEFT(A4136,4))-1)&amp;"-"&amp;TEXT(MOD(IF(VALUE(MID(A4136,6,2))&gt;=4,VALUE(LEFT(A4136,4)),VALUE(LEFT(A4136,4))-1)+1,100),"00")</f>
        <v>FY2024-25</v>
      </c>
      <c r="D4136" s="0" t="s">
        <v>142</v>
      </c>
      <c r="E4136" s="0" t="s">
        <v>142</v>
      </c>
      <c r="F4136" s="0" t="str">
        <f aca="false">INDEX(Mapping!$B$2:$B$465,MATCH(E4136,Mapping!$A$2:$A$465,0))</f>
        <v>SAINJ HEP</v>
      </c>
      <c r="G4136" s="0" t="str">
        <f aca="false">INDEX(Mapping!$C$2:$C$465,MATCH(E4136,Mapping!$A$2:$A$465,0))</f>
        <v>SAINJ HEP</v>
      </c>
      <c r="H4136" s="2" t="n">
        <v>38.28</v>
      </c>
      <c r="I4136" s="3" t="n">
        <v>0.75</v>
      </c>
    </row>
    <row r="4137" customFormat="false" ht="15" hidden="false" customHeight="false" outlineLevel="0" collapsed="false">
      <c r="A4137" s="0" t="s">
        <v>52</v>
      </c>
      <c r="B4137" s="0" t="n">
        <f aca="false">VALUE(LEFT(A4137,4))</f>
        <v>2024</v>
      </c>
      <c r="C4137" s="0" t="str">
        <f aca="false">"FY"&amp;IF(VALUE(MID(A4137,6,2))&gt;=4,VALUE(LEFT(A4137,4)),VALUE(LEFT(A4137,4))-1)&amp;"-"&amp;TEXT(MOD(IF(VALUE(MID(A4137,6,2))&gt;=4,VALUE(LEFT(A4137,4)),VALUE(LEFT(A4137,4))-1)+1,100),"00")</f>
        <v>FY2024-25</v>
      </c>
      <c r="D4137" s="0" t="s">
        <v>45</v>
      </c>
      <c r="E4137" s="0" t="s">
        <v>45</v>
      </c>
      <c r="F4137" s="0" t="str">
        <f aca="false">INDEX(Mapping!$B$2:$B$465,MATCH(E4137,Mapping!$A$2:$A$465,0))</f>
        <v>BIHAR</v>
      </c>
      <c r="G4137" s="0" t="str">
        <f aca="false">INDEX(Mapping!$C$2:$C$465,MATCH(E4137,Mapping!$A$2:$A$465,0))</f>
        <v>BIHAR</v>
      </c>
      <c r="H4137" s="2" t="n">
        <v>38.22</v>
      </c>
      <c r="I4137" s="3" t="n">
        <v>0.75</v>
      </c>
    </row>
    <row r="4138" customFormat="false" ht="15" hidden="false" customHeight="false" outlineLevel="0" collapsed="false">
      <c r="A4138" s="0" t="s">
        <v>52</v>
      </c>
      <c r="B4138" s="0" t="n">
        <f aca="false">VALUE(LEFT(A4138,4))</f>
        <v>2024</v>
      </c>
      <c r="C4138" s="0" t="str">
        <f aca="false">"FY"&amp;IF(VALUE(MID(A4138,6,2))&gt;=4,VALUE(LEFT(A4138,4)),VALUE(LEFT(A4138,4))-1)&amp;"-"&amp;TEXT(MOD(IF(VALUE(MID(A4138,6,2))&gt;=4,VALUE(LEFT(A4138,4)),VALUE(LEFT(A4138,4))-1)+1,100),"00")</f>
        <v>FY2024-25</v>
      </c>
      <c r="D4138" s="0" t="s">
        <v>319</v>
      </c>
      <c r="E4138" s="0" t="s">
        <v>319</v>
      </c>
      <c r="F4138" s="0" t="str">
        <f aca="false">INDEX(Mapping!$B$2:$B$465,MATCH(E4138,Mapping!$A$2:$A$465,0))</f>
        <v>SORANG HEP</v>
      </c>
      <c r="G4138" s="0" t="str">
        <f aca="false">INDEX(Mapping!$C$2:$C$465,MATCH(E4138,Mapping!$A$2:$A$465,0))</f>
        <v>SORANG HEP</v>
      </c>
      <c r="H4138" s="2" t="n">
        <v>37.67</v>
      </c>
      <c r="I4138" s="3" t="n">
        <v>0.74</v>
      </c>
    </row>
    <row r="4139" customFormat="false" ht="15" hidden="false" customHeight="false" outlineLevel="0" collapsed="false">
      <c r="A4139" s="0" t="s">
        <v>52</v>
      </c>
      <c r="B4139" s="0" t="n">
        <f aca="false">VALUE(LEFT(A4139,4))</f>
        <v>2024</v>
      </c>
      <c r="C4139" s="0" t="str">
        <f aca="false">"FY"&amp;IF(VALUE(MID(A4139,6,2))&gt;=4,VALUE(LEFT(A4139,4)),VALUE(LEFT(A4139,4))-1)&amp;"-"&amp;TEXT(MOD(IF(VALUE(MID(A4139,6,2))&gt;=4,VALUE(LEFT(A4139,4)),VALUE(LEFT(A4139,4))-1)+1,100),"00")</f>
        <v>FY2024-25</v>
      </c>
      <c r="D4139" s="0" t="s">
        <v>40</v>
      </c>
      <c r="E4139" s="0" t="s">
        <v>40</v>
      </c>
      <c r="F4139" s="0" t="str">
        <f aca="false">INDEX(Mapping!$B$2:$B$465,MATCH(E4139,Mapping!$A$2:$A$465,0))</f>
        <v>TAMIL NADU</v>
      </c>
      <c r="G4139" s="0" t="str">
        <f aca="false">INDEX(Mapping!$C$2:$C$465,MATCH(E4139,Mapping!$A$2:$A$465,0))</f>
        <v>TAMIL NADU</v>
      </c>
      <c r="H4139" s="2" t="n">
        <v>36.68</v>
      </c>
      <c r="I4139" s="3" t="n">
        <v>0.72</v>
      </c>
    </row>
    <row r="4140" customFormat="false" ht="15" hidden="false" customHeight="false" outlineLevel="0" collapsed="false">
      <c r="A4140" s="0" t="s">
        <v>52</v>
      </c>
      <c r="B4140" s="0" t="n">
        <f aca="false">VALUE(LEFT(A4140,4))</f>
        <v>2024</v>
      </c>
      <c r="C4140" s="0" t="str">
        <f aca="false">"FY"&amp;IF(VALUE(MID(A4140,6,2))&gt;=4,VALUE(LEFT(A4140,4)),VALUE(LEFT(A4140,4))-1)&amp;"-"&amp;TEXT(MOD(IF(VALUE(MID(A4140,6,2))&gt;=4,VALUE(LEFT(A4140,4)),VALUE(LEFT(A4140,4))-1)+1,100),"00")</f>
        <v>FY2024-25</v>
      </c>
      <c r="D4140" s="0" t="s">
        <v>106</v>
      </c>
      <c r="E4140" s="0" t="s">
        <v>106</v>
      </c>
      <c r="F4140" s="0" t="str">
        <f aca="false">INDEX(Mapping!$B$2:$B$465,MATCH(E4140,Mapping!$A$2:$A$465,0))</f>
        <v>ACB (INDIA)</v>
      </c>
      <c r="G4140" s="0" t="str">
        <f aca="false">INDEX(Mapping!$C$2:$C$465,MATCH(E4140,Mapping!$A$2:$A$465,0))</f>
        <v>ACB (INDIA)</v>
      </c>
      <c r="H4140" s="2" t="n">
        <v>36.03</v>
      </c>
      <c r="I4140" s="3" t="n">
        <v>0.71</v>
      </c>
    </row>
    <row r="4141" customFormat="false" ht="15" hidden="false" customHeight="false" outlineLevel="0" collapsed="false">
      <c r="A4141" s="0" t="s">
        <v>52</v>
      </c>
      <c r="B4141" s="0" t="n">
        <f aca="false">VALUE(LEFT(A4141,4))</f>
        <v>2024</v>
      </c>
      <c r="C4141" s="0" t="str">
        <f aca="false">"FY"&amp;IF(VALUE(MID(A4141,6,2))&gt;=4,VALUE(LEFT(A4141,4)),VALUE(LEFT(A4141,4))-1)&amp;"-"&amp;TEXT(MOD(IF(VALUE(MID(A4141,6,2))&gt;=4,VALUE(LEFT(A4141,4)),VALUE(LEFT(A4141,4))-1)+1,100),"00")</f>
        <v>FY2024-25</v>
      </c>
      <c r="D4141" s="0" t="s">
        <v>217</v>
      </c>
      <c r="E4141" s="0" t="s">
        <v>217</v>
      </c>
      <c r="F4141" s="0" t="str">
        <f aca="false">INDEX(Mapping!$B$2:$B$465,MATCH(E4141,Mapping!$A$2:$A$465,0))</f>
        <v>SHREE CEMENT</v>
      </c>
      <c r="G4141" s="0" t="str">
        <f aca="false">INDEX(Mapping!$C$2:$C$465,MATCH(E4141,Mapping!$A$2:$A$465,0))</f>
        <v>SHREE CEMENT</v>
      </c>
      <c r="H4141" s="2" t="n">
        <v>35.45</v>
      </c>
      <c r="I4141" s="3" t="n">
        <v>0.7</v>
      </c>
    </row>
    <row r="4142" customFormat="false" ht="15" hidden="false" customHeight="false" outlineLevel="0" collapsed="false">
      <c r="A4142" s="0" t="s">
        <v>52</v>
      </c>
      <c r="B4142" s="0" t="n">
        <f aca="false">VALUE(LEFT(A4142,4))</f>
        <v>2024</v>
      </c>
      <c r="C4142" s="0" t="str">
        <f aca="false">"FY"&amp;IF(VALUE(MID(A4142,6,2))&gt;=4,VALUE(LEFT(A4142,4)),VALUE(LEFT(A4142,4))-1)&amp;"-"&amp;TEXT(MOD(IF(VALUE(MID(A4142,6,2))&gt;=4,VALUE(LEFT(A4142,4)),VALUE(LEFT(A4142,4))-1)+1,100),"00")</f>
        <v>FY2024-25</v>
      </c>
      <c r="D4142" s="0" t="s">
        <v>336</v>
      </c>
      <c r="E4142" s="0" t="s">
        <v>336</v>
      </c>
      <c r="F4142" s="0" t="str">
        <f aca="false">INDEX(Mapping!$B$2:$B$465,MATCH(E4142,Mapping!$A$2:$A$465,0))</f>
        <v>IBEUL</v>
      </c>
      <c r="G4142" s="0" t="str">
        <f aca="false">INDEX(Mapping!$C$2:$C$465,MATCH(E4142,Mapping!$A$2:$A$465,0))</f>
        <v>IBEUL</v>
      </c>
      <c r="H4142" s="2" t="n">
        <v>33.29</v>
      </c>
      <c r="I4142" s="3" t="n">
        <v>0.66</v>
      </c>
    </row>
    <row r="4143" customFormat="false" ht="15" hidden="false" customHeight="false" outlineLevel="0" collapsed="false">
      <c r="A4143" s="0" t="s">
        <v>52</v>
      </c>
      <c r="B4143" s="0" t="n">
        <f aca="false">VALUE(LEFT(A4143,4))</f>
        <v>2024</v>
      </c>
      <c r="C4143" s="0" t="str">
        <f aca="false">"FY"&amp;IF(VALUE(MID(A4143,6,2))&gt;=4,VALUE(LEFT(A4143,4)),VALUE(LEFT(A4143,4))-1)&amp;"-"&amp;TEXT(MOD(IF(VALUE(MID(A4143,6,2))&gt;=4,VALUE(LEFT(A4143,4)),VALUE(LEFT(A4143,4))-1)+1,100),"00")</f>
        <v>FY2024-25</v>
      </c>
      <c r="D4143" s="0" t="s">
        <v>243</v>
      </c>
      <c r="E4143" s="0" t="s">
        <v>243</v>
      </c>
      <c r="F4143" s="0" t="str">
        <f aca="false">INDEX(Mapping!$B$2:$B$465,MATCH(E4143,Mapping!$A$2:$A$465,0))</f>
        <v>ADANI SOLAR ENERGY JAISALMER TWO</v>
      </c>
      <c r="G4143" s="0" t="str">
        <f aca="false">INDEX(Mapping!$C$2:$C$465,MATCH(E4143,Mapping!$A$2:$A$465,0))</f>
        <v>ADANI GREEN ENERGY (ALL SPVs)</v>
      </c>
      <c r="H4143" s="2" t="n">
        <v>32.28</v>
      </c>
      <c r="I4143" s="3" t="n">
        <v>0.64</v>
      </c>
    </row>
    <row r="4144" customFormat="false" ht="15" hidden="false" customHeight="false" outlineLevel="0" collapsed="false">
      <c r="A4144" s="0" t="s">
        <v>52</v>
      </c>
      <c r="B4144" s="0" t="n">
        <f aca="false">VALUE(LEFT(A4144,4))</f>
        <v>2024</v>
      </c>
      <c r="C4144" s="0" t="str">
        <f aca="false">"FY"&amp;IF(VALUE(MID(A4144,6,2))&gt;=4,VALUE(LEFT(A4144,4)),VALUE(LEFT(A4144,4))-1)&amp;"-"&amp;TEXT(MOD(IF(VALUE(MID(A4144,6,2))&gt;=4,VALUE(LEFT(A4144,4)),VALUE(LEFT(A4144,4))-1)+1,100),"00")</f>
        <v>FY2024-25</v>
      </c>
      <c r="D4144" s="0" t="s">
        <v>288</v>
      </c>
      <c r="E4144" s="0" t="s">
        <v>288</v>
      </c>
      <c r="F4144" s="0" t="str">
        <f aca="false">INDEX(Mapping!$B$2:$B$465,MATCH(E4144,Mapping!$A$2:$A$465,0))</f>
        <v>ADANI RENEWABLE ENERGY HOLDING FOUR</v>
      </c>
      <c r="G4144" s="0" t="str">
        <f aca="false">INDEX(Mapping!$C$2:$C$465,MATCH(E4144,Mapping!$A$2:$A$465,0))</f>
        <v>ADANI GREEN ENERGY (ALL SPVs)</v>
      </c>
      <c r="H4144" s="2" t="n">
        <v>31.39</v>
      </c>
      <c r="I4144" s="3" t="n">
        <v>0.62</v>
      </c>
    </row>
    <row r="4145" customFormat="false" ht="15" hidden="false" customHeight="false" outlineLevel="0" collapsed="false">
      <c r="A4145" s="0" t="s">
        <v>52</v>
      </c>
      <c r="B4145" s="0" t="n">
        <f aca="false">VALUE(LEFT(A4145,4))</f>
        <v>2024</v>
      </c>
      <c r="C4145" s="0" t="str">
        <f aca="false">"FY"&amp;IF(VALUE(MID(A4145,6,2))&gt;=4,VALUE(LEFT(A4145,4)),VALUE(LEFT(A4145,4))-1)&amp;"-"&amp;TEXT(MOD(IF(VALUE(MID(A4145,6,2))&gt;=4,VALUE(LEFT(A4145,4)),VALUE(LEFT(A4145,4))-1)+1,100),"00")</f>
        <v>FY2024-25</v>
      </c>
      <c r="D4145" s="0" t="s">
        <v>224</v>
      </c>
      <c r="E4145" s="0" t="s">
        <v>224</v>
      </c>
      <c r="F4145" s="0" t="str">
        <f aca="false">INDEX(Mapping!$B$2:$B$465,MATCH(E4145,Mapping!$A$2:$A$465,0))</f>
        <v>RENEW SURYA RAVI</v>
      </c>
      <c r="G4145" s="0" t="str">
        <f aca="false">INDEX(Mapping!$C$2:$C$465,MATCH(E4145,Mapping!$A$2:$A$465,0))</f>
        <v>RENEW POWER (ALL SPVs)</v>
      </c>
      <c r="H4145" s="2" t="n">
        <v>30.98</v>
      </c>
      <c r="I4145" s="3" t="n">
        <v>0.61</v>
      </c>
    </row>
    <row r="4146" customFormat="false" ht="15" hidden="false" customHeight="false" outlineLevel="0" collapsed="false">
      <c r="A4146" s="0" t="s">
        <v>52</v>
      </c>
      <c r="B4146" s="0" t="n">
        <f aca="false">VALUE(LEFT(A4146,4))</f>
        <v>2024</v>
      </c>
      <c r="C4146" s="0" t="str">
        <f aca="false">"FY"&amp;IF(VALUE(MID(A4146,6,2))&gt;=4,VALUE(LEFT(A4146,4)),VALUE(LEFT(A4146,4))-1)&amp;"-"&amp;TEXT(MOD(IF(VALUE(MID(A4146,6,2))&gt;=4,VALUE(LEFT(A4146,4)),VALUE(LEFT(A4146,4))-1)+1,100),"00")</f>
        <v>FY2024-25</v>
      </c>
      <c r="D4146" s="0" t="s">
        <v>116</v>
      </c>
      <c r="E4146" s="0" t="s">
        <v>116</v>
      </c>
      <c r="F4146" s="0" t="str">
        <f aca="false">INDEX(Mapping!$B$2:$B$465,MATCH(E4146,Mapping!$A$2:$A$465,0))</f>
        <v>RKM POWERGEN</v>
      </c>
      <c r="G4146" s="0" t="str">
        <f aca="false">INDEX(Mapping!$C$2:$C$465,MATCH(E4146,Mapping!$A$2:$A$465,0))</f>
        <v>RKM POWERGEN</v>
      </c>
      <c r="H4146" s="2" t="n">
        <v>28.82</v>
      </c>
      <c r="I4146" s="3" t="n">
        <v>0.57</v>
      </c>
    </row>
    <row r="4147" customFormat="false" ht="15" hidden="false" customHeight="false" outlineLevel="0" collapsed="false">
      <c r="A4147" s="0" t="s">
        <v>52</v>
      </c>
      <c r="B4147" s="0" t="n">
        <f aca="false">VALUE(LEFT(A4147,4))</f>
        <v>2024</v>
      </c>
      <c r="C4147" s="0" t="str">
        <f aca="false">"FY"&amp;IF(VALUE(MID(A4147,6,2))&gt;=4,VALUE(LEFT(A4147,4)),VALUE(LEFT(A4147,4))-1)&amp;"-"&amp;TEXT(MOD(IF(VALUE(MID(A4147,6,2))&gt;=4,VALUE(LEFT(A4147,4)),VALUE(LEFT(A4147,4))-1)+1,100),"00")</f>
        <v>FY2024-25</v>
      </c>
      <c r="D4147" s="0" t="s">
        <v>323</v>
      </c>
      <c r="E4147" s="0" t="s">
        <v>323</v>
      </c>
      <c r="F4147" s="0" t="str">
        <f aca="false">INDEX(Mapping!$B$2:$B$465,MATCH(E4147,Mapping!$A$2:$A$465,0))</f>
        <v>ADEPT RENEWABLE TECHNOLOGIES</v>
      </c>
      <c r="G4147" s="0" t="str">
        <f aca="false">INDEX(Mapping!$C$2:$C$465,MATCH(E4147,Mapping!$A$2:$A$465,0))</f>
        <v>ADEPT RENEWABLE TECHNOLOGIES</v>
      </c>
      <c r="H4147" s="2" t="n">
        <v>28.54</v>
      </c>
      <c r="I4147" s="3" t="n">
        <v>0.56</v>
      </c>
    </row>
    <row r="4148" customFormat="false" ht="15" hidden="false" customHeight="false" outlineLevel="0" collapsed="false">
      <c r="A4148" s="0" t="s">
        <v>52</v>
      </c>
      <c r="B4148" s="0" t="n">
        <f aca="false">VALUE(LEFT(A4148,4))</f>
        <v>2024</v>
      </c>
      <c r="C4148" s="0" t="str">
        <f aca="false">"FY"&amp;IF(VALUE(MID(A4148,6,2))&gt;=4,VALUE(LEFT(A4148,4)),VALUE(LEFT(A4148,4))-1)&amp;"-"&amp;TEXT(MOD(IF(VALUE(MID(A4148,6,2))&gt;=4,VALUE(LEFT(A4148,4)),VALUE(LEFT(A4148,4))-1)+1,100),"00")</f>
        <v>FY2024-25</v>
      </c>
      <c r="D4148" s="0" t="s">
        <v>213</v>
      </c>
      <c r="E4148" s="0" t="s">
        <v>213</v>
      </c>
      <c r="F4148" s="0" t="str">
        <f aca="false">INDEX(Mapping!$B$2:$B$465,MATCH(E4148,Mapping!$A$2:$A$465,0))</f>
        <v>NEPAL (NEA / NVVN)</v>
      </c>
      <c r="G4148" s="0" t="str">
        <f aca="false">INDEX(Mapping!$C$2:$C$465,MATCH(E4148,Mapping!$A$2:$A$465,0))</f>
        <v>NEPAL (NEA / NVVN)</v>
      </c>
      <c r="H4148" s="2" t="n">
        <v>27.77</v>
      </c>
      <c r="I4148" s="3" t="n">
        <v>0.55</v>
      </c>
    </row>
    <row r="4149" customFormat="false" ht="15" hidden="false" customHeight="false" outlineLevel="0" collapsed="false">
      <c r="A4149" s="0" t="s">
        <v>52</v>
      </c>
      <c r="B4149" s="0" t="n">
        <f aca="false">VALUE(LEFT(A4149,4))</f>
        <v>2024</v>
      </c>
      <c r="C4149" s="0" t="str">
        <f aca="false">"FY"&amp;IF(VALUE(MID(A4149,6,2))&gt;=4,VALUE(LEFT(A4149,4)),VALUE(LEFT(A4149,4))-1)&amp;"-"&amp;TEXT(MOD(IF(VALUE(MID(A4149,6,2))&gt;=4,VALUE(LEFT(A4149,4)),VALUE(LEFT(A4149,4))-1)+1,100),"00")</f>
        <v>FY2024-25</v>
      </c>
      <c r="D4149" s="0" t="s">
        <v>193</v>
      </c>
      <c r="E4149" s="0" t="s">
        <v>193</v>
      </c>
      <c r="F4149" s="0" t="str">
        <f aca="false">INDEX(Mapping!$B$2:$B$465,MATCH(E4149,Mapping!$A$2:$A$465,0))</f>
        <v>MIZORAM</v>
      </c>
      <c r="G4149" s="0" t="str">
        <f aca="false">INDEX(Mapping!$C$2:$C$465,MATCH(E4149,Mapping!$A$2:$A$465,0))</f>
        <v>MIZORAM</v>
      </c>
      <c r="H4149" s="2" t="n">
        <v>25.59</v>
      </c>
      <c r="I4149" s="3" t="n">
        <v>0.5</v>
      </c>
    </row>
    <row r="4150" customFormat="false" ht="15" hidden="false" customHeight="false" outlineLevel="0" collapsed="false">
      <c r="A4150" s="0" t="s">
        <v>52</v>
      </c>
      <c r="B4150" s="0" t="n">
        <f aca="false">VALUE(LEFT(A4150,4))</f>
        <v>2024</v>
      </c>
      <c r="C4150" s="0" t="str">
        <f aca="false">"FY"&amp;IF(VALUE(MID(A4150,6,2))&gt;=4,VALUE(LEFT(A4150,4)),VALUE(LEFT(A4150,4))-1)&amp;"-"&amp;TEXT(MOD(IF(VALUE(MID(A4150,6,2))&gt;=4,VALUE(LEFT(A4150,4)),VALUE(LEFT(A4150,4))-1)+1,100),"00")</f>
        <v>FY2024-25</v>
      </c>
      <c r="D4150" s="0" t="s">
        <v>82</v>
      </c>
      <c r="E4150" s="0" t="s">
        <v>82</v>
      </c>
      <c r="F4150" s="0" t="str">
        <f aca="false">INDEX(Mapping!$B$2:$B$465,MATCH(E4150,Mapping!$A$2:$A$465,0))</f>
        <v>JINDAL INDIA THERMAL POWER (JITPL)</v>
      </c>
      <c r="G4150" s="0" t="str">
        <f aca="false">INDEX(Mapping!$C$2:$C$465,MATCH(E4150,Mapping!$A$2:$A$465,0))</f>
        <v>JINDAL INDIA THERMAL POWER (JITPL)</v>
      </c>
      <c r="H4150" s="2" t="n">
        <v>22.97</v>
      </c>
      <c r="I4150" s="3" t="n">
        <v>0.45</v>
      </c>
    </row>
    <row r="4151" customFormat="false" ht="15" hidden="false" customHeight="false" outlineLevel="0" collapsed="false">
      <c r="A4151" s="0" t="s">
        <v>52</v>
      </c>
      <c r="B4151" s="0" t="n">
        <f aca="false">VALUE(LEFT(A4151,4))</f>
        <v>2024</v>
      </c>
      <c r="C4151" s="0" t="str">
        <f aca="false">"FY"&amp;IF(VALUE(MID(A4151,6,2))&gt;=4,VALUE(LEFT(A4151,4)),VALUE(LEFT(A4151,4))-1)&amp;"-"&amp;TEXT(MOD(IF(VALUE(MID(A4151,6,2))&gt;=4,VALUE(LEFT(A4151,4)),VALUE(LEFT(A4151,4))-1)+1,100),"00")</f>
        <v>FY2024-25</v>
      </c>
      <c r="D4151" s="0" t="s">
        <v>252</v>
      </c>
      <c r="E4151" s="0" t="s">
        <v>252</v>
      </c>
      <c r="F4151" s="0" t="str">
        <f aca="false">INDEX(Mapping!$B$2:$B$465,MATCH(E4151,Mapping!$A$2:$A$465,0))</f>
        <v>NTPC STATIONS</v>
      </c>
      <c r="G4151" s="0" t="str">
        <f aca="false">INDEX(Mapping!$C$2:$C$465,MATCH(E4151,Mapping!$A$2:$A$465,0))</f>
        <v>NTPC GROUP</v>
      </c>
      <c r="H4151" s="2" t="n">
        <v>22.27</v>
      </c>
      <c r="I4151" s="3" t="n">
        <v>0.44</v>
      </c>
    </row>
    <row r="4152" customFormat="false" ht="15" hidden="false" customHeight="false" outlineLevel="0" collapsed="false">
      <c r="A4152" s="0" t="s">
        <v>52</v>
      </c>
      <c r="B4152" s="0" t="n">
        <f aca="false">VALUE(LEFT(A4152,4))</f>
        <v>2024</v>
      </c>
      <c r="C4152" s="0" t="str">
        <f aca="false">"FY"&amp;IF(VALUE(MID(A4152,6,2))&gt;=4,VALUE(LEFT(A4152,4)),VALUE(LEFT(A4152,4))-1)&amp;"-"&amp;TEXT(MOD(IF(VALUE(MID(A4152,6,2))&gt;=4,VALUE(LEFT(A4152,4)),VALUE(LEFT(A4152,4))-1)+1,100),"00")</f>
        <v>FY2024-25</v>
      </c>
      <c r="D4152" s="0" t="s">
        <v>461</v>
      </c>
      <c r="E4152" s="0" t="s">
        <v>461</v>
      </c>
      <c r="F4152" s="0" t="str">
        <f aca="false">INDEX(Mapping!$B$2:$B$465,MATCH(E4152,Mapping!$A$2:$A$465,0))</f>
        <v>NIKACHHU HEP</v>
      </c>
      <c r="G4152" s="0" t="str">
        <f aca="false">INDEX(Mapping!$C$2:$C$465,MATCH(E4152,Mapping!$A$2:$A$465,0))</f>
        <v>NIKACHHU HEP</v>
      </c>
      <c r="H4152" s="2" t="n">
        <v>21.32</v>
      </c>
      <c r="I4152" s="3" t="n">
        <v>0.42</v>
      </c>
    </row>
    <row r="4153" customFormat="false" ht="15" hidden="false" customHeight="false" outlineLevel="0" collapsed="false">
      <c r="A4153" s="0" t="s">
        <v>52</v>
      </c>
      <c r="B4153" s="0" t="n">
        <f aca="false">VALUE(LEFT(A4153,4))</f>
        <v>2024</v>
      </c>
      <c r="C4153" s="0" t="str">
        <f aca="false">"FY"&amp;IF(VALUE(MID(A4153,6,2))&gt;=4,VALUE(LEFT(A4153,4)),VALUE(LEFT(A4153,4))-1)&amp;"-"&amp;TEXT(MOD(IF(VALUE(MID(A4153,6,2))&gt;=4,VALUE(LEFT(A4153,4)),VALUE(LEFT(A4153,4))-1)+1,100),"00")</f>
        <v>FY2024-25</v>
      </c>
      <c r="D4153" s="0" t="s">
        <v>378</v>
      </c>
      <c r="E4153" s="0" t="s">
        <v>378</v>
      </c>
      <c r="F4153" s="0" t="str">
        <f aca="false">INDEX(Mapping!$B$2:$B$465,MATCH(E4153,Mapping!$A$2:$A$465,0))</f>
        <v>DEVKOOT_SLR</v>
      </c>
      <c r="G4153" s="0" t="str">
        <f aca="false">INDEX(Mapping!$C$2:$C$465,MATCH(E4153,Mapping!$A$2:$A$465,0))</f>
        <v>DEVKOOT_SLR</v>
      </c>
      <c r="H4153" s="2" t="n">
        <v>20.97</v>
      </c>
      <c r="I4153" s="3" t="n">
        <v>0.41</v>
      </c>
    </row>
    <row r="4154" customFormat="false" ht="15" hidden="false" customHeight="false" outlineLevel="0" collapsed="false">
      <c r="A4154" s="0" t="s">
        <v>52</v>
      </c>
      <c r="B4154" s="0" t="n">
        <f aca="false">VALUE(LEFT(A4154,4))</f>
        <v>2024</v>
      </c>
      <c r="C4154" s="0" t="str">
        <f aca="false">"FY"&amp;IF(VALUE(MID(A4154,6,2))&gt;=4,VALUE(LEFT(A4154,4)),VALUE(LEFT(A4154,4))-1)&amp;"-"&amp;TEXT(MOD(IF(VALUE(MID(A4154,6,2))&gt;=4,VALUE(LEFT(A4154,4)),VALUE(LEFT(A4154,4))-1)+1,100),"00")</f>
        <v>FY2024-25</v>
      </c>
      <c r="D4154" s="0" t="s">
        <v>134</v>
      </c>
      <c r="E4154" s="0" t="s">
        <v>134</v>
      </c>
      <c r="F4154" s="0" t="str">
        <f aca="false">INDEX(Mapping!$B$2:$B$465,MATCH(E4154,Mapping!$A$2:$A$465,0))</f>
        <v>NTPC STATIONS</v>
      </c>
      <c r="G4154" s="0" t="str">
        <f aca="false">INDEX(Mapping!$C$2:$C$465,MATCH(E4154,Mapping!$A$2:$A$465,0))</f>
        <v>NTPC GROUP</v>
      </c>
      <c r="H4154" s="2" t="n">
        <v>20.58</v>
      </c>
      <c r="I4154" s="3" t="n">
        <v>0.41</v>
      </c>
    </row>
    <row r="4155" customFormat="false" ht="15" hidden="false" customHeight="false" outlineLevel="0" collapsed="false">
      <c r="A4155" s="0" t="s">
        <v>52</v>
      </c>
      <c r="B4155" s="0" t="n">
        <f aca="false">VALUE(LEFT(A4155,4))</f>
        <v>2024</v>
      </c>
      <c r="C4155" s="0" t="str">
        <f aca="false">"FY"&amp;IF(VALUE(MID(A4155,6,2))&gt;=4,VALUE(LEFT(A4155,4)),VALUE(LEFT(A4155,4))-1)&amp;"-"&amp;TEXT(MOD(IF(VALUE(MID(A4155,6,2))&gt;=4,VALUE(LEFT(A4155,4)),VALUE(LEFT(A4155,4))-1)+1,100),"00")</f>
        <v>FY2024-25</v>
      </c>
      <c r="D4155" s="0" t="s">
        <v>154</v>
      </c>
      <c r="E4155" s="0" t="s">
        <v>154</v>
      </c>
      <c r="F4155" s="0" t="str">
        <f aca="false">INDEX(Mapping!$B$2:$B$465,MATCH(E4155,Mapping!$A$2:$A$465,0))</f>
        <v>DVC</v>
      </c>
      <c r="G4155" s="0" t="str">
        <f aca="false">INDEX(Mapping!$C$2:$C$465,MATCH(E4155,Mapping!$A$2:$A$465,0))</f>
        <v>DVC</v>
      </c>
      <c r="H4155" s="2" t="n">
        <v>20.06</v>
      </c>
      <c r="I4155" s="3" t="n">
        <v>0.4</v>
      </c>
    </row>
    <row r="4156" customFormat="false" ht="15" hidden="false" customHeight="false" outlineLevel="0" collapsed="false">
      <c r="A4156" s="0" t="s">
        <v>52</v>
      </c>
      <c r="B4156" s="0" t="n">
        <f aca="false">VALUE(LEFT(A4156,4))</f>
        <v>2024</v>
      </c>
      <c r="C4156" s="0" t="str">
        <f aca="false">"FY"&amp;IF(VALUE(MID(A4156,6,2))&gt;=4,VALUE(LEFT(A4156,4)),VALUE(LEFT(A4156,4))-1)&amp;"-"&amp;TEXT(MOD(IF(VALUE(MID(A4156,6,2))&gt;=4,VALUE(LEFT(A4156,4)),VALUE(LEFT(A4156,4))-1)+1,100),"00")</f>
        <v>FY2024-25</v>
      </c>
      <c r="D4156" s="0" t="s">
        <v>421</v>
      </c>
      <c r="E4156" s="0" t="s">
        <v>421</v>
      </c>
      <c r="F4156" s="0" t="str">
        <f aca="false">INDEX(Mapping!$B$2:$B$465,MATCH(E4156,Mapping!$A$2:$A$465,0))</f>
        <v>KBUNL</v>
      </c>
      <c r="G4156" s="0" t="str">
        <f aca="false">INDEX(Mapping!$C$2:$C$465,MATCH(E4156,Mapping!$A$2:$A$465,0))</f>
        <v>KBUNL</v>
      </c>
      <c r="H4156" s="2" t="n">
        <v>19.86</v>
      </c>
      <c r="I4156" s="3" t="n">
        <v>0.39</v>
      </c>
    </row>
    <row r="4157" customFormat="false" ht="15" hidden="false" customHeight="false" outlineLevel="0" collapsed="false">
      <c r="A4157" s="0" t="s">
        <v>52</v>
      </c>
      <c r="B4157" s="0" t="n">
        <f aca="false">VALUE(LEFT(A4157,4))</f>
        <v>2024</v>
      </c>
      <c r="C4157" s="0" t="str">
        <f aca="false">"FY"&amp;IF(VALUE(MID(A4157,6,2))&gt;=4,VALUE(LEFT(A4157,4)),VALUE(LEFT(A4157,4))-1)&amp;"-"&amp;TEXT(MOD(IF(VALUE(MID(A4157,6,2))&gt;=4,VALUE(LEFT(A4157,4)),VALUE(LEFT(A4157,4))-1)+1,100),"00")</f>
        <v>FY2024-25</v>
      </c>
      <c r="D4157" s="0" t="s">
        <v>143</v>
      </c>
      <c r="E4157" s="0" t="s">
        <v>143</v>
      </c>
      <c r="F4157" s="0" t="str">
        <f aca="false">INDEX(Mapping!$B$2:$B$465,MATCH(E4157,Mapping!$A$2:$A$465,0))</f>
        <v>MARUTI CLEAN COAL &amp; POWER</v>
      </c>
      <c r="G4157" s="0" t="str">
        <f aca="false">INDEX(Mapping!$C$2:$C$465,MATCH(E4157,Mapping!$A$2:$A$465,0))</f>
        <v>MARUTI CLEAN COAL &amp; POWER</v>
      </c>
      <c r="H4157" s="2" t="n">
        <v>19.4</v>
      </c>
      <c r="I4157" s="3" t="n">
        <v>0.38</v>
      </c>
    </row>
    <row r="4158" customFormat="false" ht="15" hidden="false" customHeight="false" outlineLevel="0" collapsed="false">
      <c r="A4158" s="0" t="s">
        <v>52</v>
      </c>
      <c r="B4158" s="0" t="n">
        <f aca="false">VALUE(LEFT(A4158,4))</f>
        <v>2024</v>
      </c>
      <c r="C4158" s="0" t="str">
        <f aca="false">"FY"&amp;IF(VALUE(MID(A4158,6,2))&gt;=4,VALUE(LEFT(A4158,4)),VALUE(LEFT(A4158,4))-1)&amp;"-"&amp;TEXT(MOD(IF(VALUE(MID(A4158,6,2))&gt;=4,VALUE(LEFT(A4158,4)),VALUE(LEFT(A4158,4))-1)+1,100),"00")</f>
        <v>FY2024-25</v>
      </c>
      <c r="D4158" s="0" t="s">
        <v>181</v>
      </c>
      <c r="E4158" s="0" t="s">
        <v>181</v>
      </c>
      <c r="F4158" s="0" t="str">
        <f aca="false">INDEX(Mapping!$B$2:$B$465,MATCH(E4158,Mapping!$A$2:$A$465,0))</f>
        <v>ARUNACHAL PRADESH</v>
      </c>
      <c r="G4158" s="0" t="str">
        <f aca="false">INDEX(Mapping!$C$2:$C$465,MATCH(E4158,Mapping!$A$2:$A$465,0))</f>
        <v>ARUNACHAL PRADESH</v>
      </c>
      <c r="H4158" s="2" t="n">
        <v>18.27</v>
      </c>
      <c r="I4158" s="3" t="n">
        <v>0.36</v>
      </c>
    </row>
    <row r="4159" customFormat="false" ht="15" hidden="false" customHeight="false" outlineLevel="0" collapsed="false">
      <c r="A4159" s="0" t="s">
        <v>52</v>
      </c>
      <c r="B4159" s="0" t="n">
        <f aca="false">VALUE(LEFT(A4159,4))</f>
        <v>2024</v>
      </c>
      <c r="C4159" s="0" t="str">
        <f aca="false">"FY"&amp;IF(VALUE(MID(A4159,6,2))&gt;=4,VALUE(LEFT(A4159,4)),VALUE(LEFT(A4159,4))-1)&amp;"-"&amp;TEXT(MOD(IF(VALUE(MID(A4159,6,2))&gt;=4,VALUE(LEFT(A4159,4)),VALUE(LEFT(A4159,4))-1)+1,100),"00")</f>
        <v>FY2024-25</v>
      </c>
      <c r="D4159" s="0" t="s">
        <v>345</v>
      </c>
      <c r="E4159" s="0" t="s">
        <v>345</v>
      </c>
      <c r="F4159" s="0" t="str">
        <f aca="false">INDEX(Mapping!$B$2:$B$465,MATCH(E4159,Mapping!$A$2:$A$465,0))</f>
        <v>ONEVOLT</v>
      </c>
      <c r="G4159" s="0" t="str">
        <f aca="false">INDEX(Mapping!$C$2:$C$465,MATCH(E4159,Mapping!$A$2:$A$465,0))</f>
        <v>ONEVOLT</v>
      </c>
      <c r="H4159" s="2" t="n">
        <v>17.42</v>
      </c>
      <c r="I4159" s="3" t="n">
        <v>0.34</v>
      </c>
    </row>
    <row r="4160" customFormat="false" ht="15" hidden="false" customHeight="false" outlineLevel="0" collapsed="false">
      <c r="A4160" s="0" t="s">
        <v>52</v>
      </c>
      <c r="B4160" s="0" t="n">
        <f aca="false">VALUE(LEFT(A4160,4))</f>
        <v>2024</v>
      </c>
      <c r="C4160" s="0" t="str">
        <f aca="false">"FY"&amp;IF(VALUE(MID(A4160,6,2))&gt;=4,VALUE(LEFT(A4160,4)),VALUE(LEFT(A4160,4))-1)&amp;"-"&amp;TEXT(MOD(IF(VALUE(MID(A4160,6,2))&gt;=4,VALUE(LEFT(A4160,4)),VALUE(LEFT(A4160,4))-1)+1,100),"00")</f>
        <v>FY2024-25</v>
      </c>
      <c r="D4160" s="0" t="s">
        <v>347</v>
      </c>
      <c r="E4160" s="0" t="s">
        <v>347</v>
      </c>
      <c r="F4160" s="0" t="str">
        <f aca="false">INDEX(Mapping!$B$2:$B$465,MATCH(E4160,Mapping!$A$2:$A$465,0))</f>
        <v>ADANI GREEN_25B (INFIRM)</v>
      </c>
      <c r="G4160" s="0" t="str">
        <f aca="false">INDEX(Mapping!$C$2:$C$465,MATCH(E4160,Mapping!$A$2:$A$465,0))</f>
        <v>ADANI GREEN ENERGY (ALL SPVs)</v>
      </c>
      <c r="H4160" s="2" t="n">
        <v>16.13</v>
      </c>
      <c r="I4160" s="3" t="n">
        <v>0.32</v>
      </c>
    </row>
    <row r="4161" customFormat="false" ht="15" hidden="false" customHeight="false" outlineLevel="0" collapsed="false">
      <c r="A4161" s="0" t="s">
        <v>52</v>
      </c>
      <c r="B4161" s="0" t="n">
        <f aca="false">VALUE(LEFT(A4161,4))</f>
        <v>2024</v>
      </c>
      <c r="C4161" s="0" t="str">
        <f aca="false">"FY"&amp;IF(VALUE(MID(A4161,6,2))&gt;=4,VALUE(LEFT(A4161,4)),VALUE(LEFT(A4161,4))-1)&amp;"-"&amp;TEXT(MOD(IF(VALUE(MID(A4161,6,2))&gt;=4,VALUE(LEFT(A4161,4)),VALUE(LEFT(A4161,4))-1)+1,100),"00")</f>
        <v>FY2024-25</v>
      </c>
      <c r="D4161" s="0" t="s">
        <v>39</v>
      </c>
      <c r="E4161" s="0" t="s">
        <v>39</v>
      </c>
      <c r="F4161" s="0" t="str">
        <f aca="false">INDEX(Mapping!$B$2:$B$465,MATCH(E4161,Mapping!$A$2:$A$465,0))</f>
        <v>WEST BENGAL</v>
      </c>
      <c r="G4161" s="0" t="str">
        <f aca="false">INDEX(Mapping!$C$2:$C$465,MATCH(E4161,Mapping!$A$2:$A$465,0))</f>
        <v>WEST BENGAL</v>
      </c>
      <c r="H4161" s="2" t="n">
        <v>15.35</v>
      </c>
      <c r="I4161" s="3" t="n">
        <v>0.3</v>
      </c>
    </row>
    <row r="4162" customFormat="false" ht="15" hidden="false" customHeight="false" outlineLevel="0" collapsed="false">
      <c r="A4162" s="0" t="s">
        <v>52</v>
      </c>
      <c r="B4162" s="0" t="n">
        <f aca="false">VALUE(LEFT(A4162,4))</f>
        <v>2024</v>
      </c>
      <c r="C4162" s="0" t="str">
        <f aca="false">"FY"&amp;IF(VALUE(MID(A4162,6,2))&gt;=4,VALUE(LEFT(A4162,4)),VALUE(LEFT(A4162,4))-1)&amp;"-"&amp;TEXT(MOD(IF(VALUE(MID(A4162,6,2))&gt;=4,VALUE(LEFT(A4162,4)),VALUE(LEFT(A4162,4))-1)+1,100),"00")</f>
        <v>FY2024-25</v>
      </c>
      <c r="D4162" s="0" t="s">
        <v>152</v>
      </c>
      <c r="E4162" s="0" t="s">
        <v>152</v>
      </c>
      <c r="F4162" s="0" t="str">
        <f aca="false">INDEX(Mapping!$B$2:$B$465,MATCH(E4162,Mapping!$A$2:$A$465,0))</f>
        <v>CHANDIGARH</v>
      </c>
      <c r="G4162" s="0" t="str">
        <f aca="false">INDEX(Mapping!$C$2:$C$465,MATCH(E4162,Mapping!$A$2:$A$465,0))</f>
        <v>CHANDIGARH</v>
      </c>
      <c r="H4162" s="2" t="n">
        <v>14.27</v>
      </c>
      <c r="I4162" s="3" t="n">
        <v>0.28</v>
      </c>
    </row>
    <row r="4163" customFormat="false" ht="15" hidden="false" customHeight="false" outlineLevel="0" collapsed="false">
      <c r="A4163" s="0" t="s">
        <v>52</v>
      </c>
      <c r="B4163" s="0" t="n">
        <f aca="false">VALUE(LEFT(A4163,4))</f>
        <v>2024</v>
      </c>
      <c r="C4163" s="0" t="str">
        <f aca="false">"FY"&amp;IF(VALUE(MID(A4163,6,2))&gt;=4,VALUE(LEFT(A4163,4)),VALUE(LEFT(A4163,4))-1)&amp;"-"&amp;TEXT(MOD(IF(VALUE(MID(A4163,6,2))&gt;=4,VALUE(LEFT(A4163,4)),VALUE(LEFT(A4163,4))-1)+1,100),"00")</f>
        <v>FY2024-25</v>
      </c>
      <c r="D4163" s="0" t="s">
        <v>649</v>
      </c>
      <c r="E4163" s="0" t="s">
        <v>368</v>
      </c>
      <c r="F4163" s="0" t="str">
        <f aca="false">INDEX(Mapping!$B$2:$B$465,MATCH(E4163,Mapping!$A$2:$A$465,0))</f>
        <v>OSTRO HIRIYUR</v>
      </c>
      <c r="G4163" s="0" t="str">
        <f aca="false">INDEX(Mapping!$C$2:$C$465,MATCH(E4163,Mapping!$A$2:$A$465,0))</f>
        <v>OSTRO HIRIYUR</v>
      </c>
      <c r="H4163" s="2" t="n">
        <v>12.79</v>
      </c>
      <c r="I4163" s="3" t="n">
        <v>0.25</v>
      </c>
    </row>
    <row r="4164" customFormat="false" ht="15" hidden="false" customHeight="false" outlineLevel="0" collapsed="false">
      <c r="A4164" s="0" t="s">
        <v>52</v>
      </c>
      <c r="B4164" s="0" t="n">
        <f aca="false">VALUE(LEFT(A4164,4))</f>
        <v>2024</v>
      </c>
      <c r="C4164" s="0" t="str">
        <f aca="false">"FY"&amp;IF(VALUE(MID(A4164,6,2))&gt;=4,VALUE(LEFT(A4164,4)),VALUE(LEFT(A4164,4))-1)&amp;"-"&amp;TEXT(MOD(IF(VALUE(MID(A4164,6,2))&gt;=4,VALUE(LEFT(A4164,4)),VALUE(LEFT(A4164,4))-1)+1,100),"00")</f>
        <v>FY2024-25</v>
      </c>
      <c r="D4164" s="0" t="s">
        <v>272</v>
      </c>
      <c r="E4164" s="0" t="s">
        <v>272</v>
      </c>
      <c r="F4164" s="0" t="str">
        <f aca="false">INDEX(Mapping!$B$2:$B$465,MATCH(E4164,Mapping!$A$2:$A$465,0))</f>
        <v>BALCO</v>
      </c>
      <c r="G4164" s="0" t="str">
        <f aca="false">INDEX(Mapping!$C$2:$C$465,MATCH(E4164,Mapping!$A$2:$A$465,0))</f>
        <v>BALCO</v>
      </c>
      <c r="H4164" s="2" t="n">
        <v>12.49</v>
      </c>
      <c r="I4164" s="3" t="n">
        <v>0.25</v>
      </c>
    </row>
    <row r="4165" customFormat="false" ht="15" hidden="false" customHeight="false" outlineLevel="0" collapsed="false">
      <c r="A4165" s="0" t="s">
        <v>52</v>
      </c>
      <c r="B4165" s="0" t="n">
        <f aca="false">VALUE(LEFT(A4165,4))</f>
        <v>2024</v>
      </c>
      <c r="C4165" s="0" t="str">
        <f aca="false">"FY"&amp;IF(VALUE(MID(A4165,6,2))&gt;=4,VALUE(LEFT(A4165,4)),VALUE(LEFT(A4165,4))-1)&amp;"-"&amp;TEXT(MOD(IF(VALUE(MID(A4165,6,2))&gt;=4,VALUE(LEFT(A4165,4)),VALUE(LEFT(A4165,4))-1)+1,100),"00")</f>
        <v>FY2024-25</v>
      </c>
      <c r="D4165" s="0" t="s">
        <v>121</v>
      </c>
      <c r="E4165" s="0" t="s">
        <v>121</v>
      </c>
      <c r="F4165" s="0" t="str">
        <f aca="false">INDEX(Mapping!$B$2:$B$465,MATCH(E4165,Mapping!$A$2:$A$465,0))</f>
        <v>MEGHALAYA</v>
      </c>
      <c r="G4165" s="0" t="str">
        <f aca="false">INDEX(Mapping!$C$2:$C$465,MATCH(E4165,Mapping!$A$2:$A$465,0))</f>
        <v>MEGHALAYA</v>
      </c>
      <c r="H4165" s="2" t="n">
        <v>11.82</v>
      </c>
      <c r="I4165" s="3" t="n">
        <v>0.23</v>
      </c>
    </row>
    <row r="4166" customFormat="false" ht="15" hidden="false" customHeight="false" outlineLevel="0" collapsed="false">
      <c r="A4166" s="0" t="s">
        <v>52</v>
      </c>
      <c r="B4166" s="0" t="n">
        <f aca="false">VALUE(LEFT(A4166,4))</f>
        <v>2024</v>
      </c>
      <c r="C4166" s="0" t="str">
        <f aca="false">"FY"&amp;IF(VALUE(MID(A4166,6,2))&gt;=4,VALUE(LEFT(A4166,4)),VALUE(LEFT(A4166,4))-1)&amp;"-"&amp;TEXT(MOD(IF(VALUE(MID(A4166,6,2))&gt;=4,VALUE(LEFT(A4166,4)),VALUE(LEFT(A4166,4))-1)+1,100),"00")</f>
        <v>FY2024-25</v>
      </c>
      <c r="D4166" s="0" t="s">
        <v>309</v>
      </c>
      <c r="E4166" s="0" t="s">
        <v>309</v>
      </c>
      <c r="F4166" s="0" t="str">
        <f aca="false">INDEX(Mapping!$B$2:$B$465,MATCH(E4166,Mapping!$A$2:$A$465,0))</f>
        <v>SIMHAPURI ENERGY</v>
      </c>
      <c r="G4166" s="0" t="str">
        <f aca="false">INDEX(Mapping!$C$2:$C$465,MATCH(E4166,Mapping!$A$2:$A$465,0))</f>
        <v>SIMHAPURI ENERGY</v>
      </c>
      <c r="H4166" s="2" t="n">
        <v>10.12</v>
      </c>
      <c r="I4166" s="3" t="n">
        <v>0.2</v>
      </c>
    </row>
    <row r="4167" customFormat="false" ht="15" hidden="false" customHeight="false" outlineLevel="0" collapsed="false">
      <c r="A4167" s="0" t="s">
        <v>52</v>
      </c>
      <c r="B4167" s="0" t="n">
        <f aca="false">VALUE(LEFT(A4167,4))</f>
        <v>2024</v>
      </c>
      <c r="C4167" s="0" t="str">
        <f aca="false">"FY"&amp;IF(VALUE(MID(A4167,6,2))&gt;=4,VALUE(LEFT(A4167,4)),VALUE(LEFT(A4167,4))-1)&amp;"-"&amp;TEXT(MOD(IF(VALUE(MID(A4167,6,2))&gt;=4,VALUE(LEFT(A4167,4)),VALUE(LEFT(A4167,4))-1)+1,100),"00")</f>
        <v>FY2024-25</v>
      </c>
      <c r="D4167" s="0" t="s">
        <v>450</v>
      </c>
      <c r="E4167" s="0" t="s">
        <v>450</v>
      </c>
      <c r="F4167" s="0" t="str">
        <f aca="false">INDEX(Mapping!$B$2:$B$465,MATCH(E4167,Mapping!$A$2:$A$465,0))</f>
        <v>BRBCL NABINAGAR</v>
      </c>
      <c r="G4167" s="0" t="str">
        <f aca="false">INDEX(Mapping!$C$2:$C$465,MATCH(E4167,Mapping!$A$2:$A$465,0))</f>
        <v>NTPC GROUP</v>
      </c>
      <c r="H4167" s="2" t="n">
        <v>9.28</v>
      </c>
      <c r="I4167" s="3" t="n">
        <v>0.18</v>
      </c>
    </row>
    <row r="4168" customFormat="false" ht="15" hidden="false" customHeight="false" outlineLevel="0" collapsed="false">
      <c r="A4168" s="0" t="s">
        <v>52</v>
      </c>
      <c r="B4168" s="0" t="n">
        <f aca="false">VALUE(LEFT(A4168,4))</f>
        <v>2024</v>
      </c>
      <c r="C4168" s="0" t="str">
        <f aca="false">"FY"&amp;IF(VALUE(MID(A4168,6,2))&gt;=4,VALUE(LEFT(A4168,4)),VALUE(LEFT(A4168,4))-1)&amp;"-"&amp;TEXT(MOD(IF(VALUE(MID(A4168,6,2))&gt;=4,VALUE(LEFT(A4168,4)),VALUE(LEFT(A4168,4))-1)+1,100),"00")</f>
        <v>FY2024-25</v>
      </c>
      <c r="D4168" s="0" t="s">
        <v>322</v>
      </c>
      <c r="E4168" s="0" t="s">
        <v>322</v>
      </c>
      <c r="F4168" s="0" t="str">
        <f aca="false">INDEX(Mapping!$B$2:$B$465,MATCH(E4168,Mapping!$A$2:$A$465,0))</f>
        <v>ADANI_S_RJ2</v>
      </c>
      <c r="G4168" s="0" t="str">
        <f aca="false">INDEX(Mapping!$C$2:$C$465,MATCH(E4168,Mapping!$A$2:$A$465,0))</f>
        <v>ADANI GREEN ENERGY (ALL SPVs)</v>
      </c>
      <c r="H4168" s="2" t="n">
        <v>8.96</v>
      </c>
      <c r="I4168" s="3" t="n">
        <v>0.18</v>
      </c>
    </row>
    <row r="4169" customFormat="false" ht="15" hidden="false" customHeight="false" outlineLevel="0" collapsed="false">
      <c r="A4169" s="0" t="s">
        <v>52</v>
      </c>
      <c r="B4169" s="0" t="n">
        <f aca="false">VALUE(LEFT(A4169,4))</f>
        <v>2024</v>
      </c>
      <c r="C4169" s="0" t="str">
        <f aca="false">"FY"&amp;IF(VALUE(MID(A4169,6,2))&gt;=4,VALUE(LEFT(A4169,4)),VALUE(LEFT(A4169,4))-1)&amp;"-"&amp;TEXT(MOD(IF(VALUE(MID(A4169,6,2))&gt;=4,VALUE(LEFT(A4169,4)),VALUE(LEFT(A4169,4))-1)+1,100),"00")</f>
        <v>FY2024-25</v>
      </c>
      <c r="D4169" s="0" t="s">
        <v>327</v>
      </c>
      <c r="E4169" s="0" t="s">
        <v>327</v>
      </c>
      <c r="F4169" s="0" t="str">
        <f aca="false">INDEX(Mapping!$B$2:$B$465,MATCH(E4169,Mapping!$A$2:$A$465,0))</f>
        <v>LANCO BUDHIL</v>
      </c>
      <c r="G4169" s="0" t="str">
        <f aca="false">INDEX(Mapping!$C$2:$C$465,MATCH(E4169,Mapping!$A$2:$A$465,0))</f>
        <v>GREENKO GROUP</v>
      </c>
      <c r="H4169" s="2" t="n">
        <v>8.66</v>
      </c>
      <c r="I4169" s="3" t="n">
        <v>0.17</v>
      </c>
    </row>
    <row r="4170" customFormat="false" ht="15" hidden="false" customHeight="false" outlineLevel="0" collapsed="false">
      <c r="A4170" s="0" t="s">
        <v>52</v>
      </c>
      <c r="B4170" s="0" t="n">
        <f aca="false">VALUE(LEFT(A4170,4))</f>
        <v>2024</v>
      </c>
      <c r="C4170" s="0" t="str">
        <f aca="false">"FY"&amp;IF(VALUE(MID(A4170,6,2))&gt;=4,VALUE(LEFT(A4170,4)),VALUE(LEFT(A4170,4))-1)&amp;"-"&amp;TEXT(MOD(IF(VALUE(MID(A4170,6,2))&gt;=4,VALUE(LEFT(A4170,4)),VALUE(LEFT(A4170,4))-1)+1,100),"00")</f>
        <v>FY2024-25</v>
      </c>
      <c r="D4170" s="0" t="s">
        <v>119</v>
      </c>
      <c r="E4170" s="0" t="s">
        <v>119</v>
      </c>
      <c r="F4170" s="0" t="str">
        <f aca="false">INDEX(Mapping!$B$2:$B$465,MATCH(E4170,Mapping!$A$2:$A$465,0))</f>
        <v>GOA</v>
      </c>
      <c r="G4170" s="0" t="str">
        <f aca="false">INDEX(Mapping!$C$2:$C$465,MATCH(E4170,Mapping!$A$2:$A$465,0))</f>
        <v>GOA</v>
      </c>
      <c r="H4170" s="2" t="n">
        <v>8.54</v>
      </c>
      <c r="I4170" s="3" t="n">
        <v>0.17</v>
      </c>
    </row>
    <row r="4171" customFormat="false" ht="15" hidden="false" customHeight="false" outlineLevel="0" collapsed="false">
      <c r="A4171" s="0" t="s">
        <v>52</v>
      </c>
      <c r="B4171" s="0" t="n">
        <f aca="false">VALUE(LEFT(A4171,4))</f>
        <v>2024</v>
      </c>
      <c r="C4171" s="0" t="str">
        <f aca="false">"FY"&amp;IF(VALUE(MID(A4171,6,2))&gt;=4,VALUE(LEFT(A4171,4)),VALUE(LEFT(A4171,4))-1)&amp;"-"&amp;TEXT(MOD(IF(VALUE(MID(A4171,6,2))&gt;=4,VALUE(LEFT(A4171,4)),VALUE(LEFT(A4171,4))-1)+1,100),"00")</f>
        <v>FY2024-25</v>
      </c>
      <c r="D4171" s="0" t="s">
        <v>35</v>
      </c>
      <c r="E4171" s="0" t="s">
        <v>35</v>
      </c>
      <c r="F4171" s="0" t="str">
        <f aca="false">INDEX(Mapping!$B$2:$B$465,MATCH(E4171,Mapping!$A$2:$A$465,0))</f>
        <v>TELANGANA</v>
      </c>
      <c r="G4171" s="0" t="str">
        <f aca="false">INDEX(Mapping!$C$2:$C$465,MATCH(E4171,Mapping!$A$2:$A$465,0))</f>
        <v>TELANGANA</v>
      </c>
      <c r="H4171" s="2" t="n">
        <v>7.96</v>
      </c>
      <c r="I4171" s="3" t="n">
        <v>0.16</v>
      </c>
    </row>
    <row r="4172" customFormat="false" ht="15" hidden="false" customHeight="false" outlineLevel="0" collapsed="false">
      <c r="A4172" s="0" t="s">
        <v>52</v>
      </c>
      <c r="B4172" s="0" t="n">
        <f aca="false">VALUE(LEFT(A4172,4))</f>
        <v>2024</v>
      </c>
      <c r="C4172" s="0" t="str">
        <f aca="false">"FY"&amp;IF(VALUE(MID(A4172,6,2))&gt;=4,VALUE(LEFT(A4172,4)),VALUE(LEFT(A4172,4))-1)&amp;"-"&amp;TEXT(MOD(IF(VALUE(MID(A4172,6,2))&gt;=4,VALUE(LEFT(A4172,4)),VALUE(LEFT(A4172,4))-1)+1,100),"00")</f>
        <v>FY2024-25</v>
      </c>
      <c r="D4172" s="0" t="s">
        <v>71</v>
      </c>
      <c r="E4172" s="0" t="s">
        <v>71</v>
      </c>
      <c r="F4172" s="0" t="str">
        <f aca="false">INDEX(Mapping!$B$2:$B$465,MATCH(E4172,Mapping!$A$2:$A$465,0))</f>
        <v>KERALA</v>
      </c>
      <c r="G4172" s="0" t="str">
        <f aca="false">INDEX(Mapping!$C$2:$C$465,MATCH(E4172,Mapping!$A$2:$A$465,0))</f>
        <v>KERALA</v>
      </c>
      <c r="H4172" s="2" t="n">
        <v>7.62</v>
      </c>
      <c r="I4172" s="3" t="n">
        <v>0.15</v>
      </c>
    </row>
    <row r="4173" customFormat="false" ht="15" hidden="false" customHeight="false" outlineLevel="0" collapsed="false">
      <c r="A4173" s="0" t="s">
        <v>52</v>
      </c>
      <c r="B4173" s="0" t="n">
        <f aca="false">VALUE(LEFT(A4173,4))</f>
        <v>2024</v>
      </c>
      <c r="C4173" s="0" t="str">
        <f aca="false">"FY"&amp;IF(VALUE(MID(A4173,6,2))&gt;=4,VALUE(LEFT(A4173,4)),VALUE(LEFT(A4173,4))-1)&amp;"-"&amp;TEXT(MOD(IF(VALUE(MID(A4173,6,2))&gt;=4,VALUE(LEFT(A4173,4)),VALUE(LEFT(A4173,4))-1)+1,100),"00")</f>
        <v>FY2024-25</v>
      </c>
      <c r="D4173" s="0" t="s">
        <v>265</v>
      </c>
      <c r="E4173" s="0" t="s">
        <v>265</v>
      </c>
      <c r="F4173" s="0" t="str">
        <f aca="false">INDEX(Mapping!$B$2:$B$465,MATCH(E4173,Mapping!$A$2:$A$465,0))</f>
        <v>NTPC STATIONS</v>
      </c>
      <c r="G4173" s="0" t="str">
        <f aca="false">INDEX(Mapping!$C$2:$C$465,MATCH(E4173,Mapping!$A$2:$A$465,0))</f>
        <v>NTPC GROUP</v>
      </c>
      <c r="H4173" s="2" t="n">
        <v>7.18</v>
      </c>
      <c r="I4173" s="3" t="n">
        <v>0.14</v>
      </c>
    </row>
    <row r="4174" customFormat="false" ht="15" hidden="false" customHeight="false" outlineLevel="0" collapsed="false">
      <c r="A4174" s="0" t="s">
        <v>52</v>
      </c>
      <c r="B4174" s="0" t="n">
        <f aca="false">VALUE(LEFT(A4174,4))</f>
        <v>2024</v>
      </c>
      <c r="C4174" s="0" t="str">
        <f aca="false">"FY"&amp;IF(VALUE(MID(A4174,6,2))&gt;=4,VALUE(LEFT(A4174,4)),VALUE(LEFT(A4174,4))-1)&amp;"-"&amp;TEXT(MOD(IF(VALUE(MID(A4174,6,2))&gt;=4,VALUE(LEFT(A4174,4)),VALUE(LEFT(A4174,4))-1)+1,100),"00")</f>
        <v>FY2024-25</v>
      </c>
      <c r="D4174" s="0" t="s">
        <v>232</v>
      </c>
      <c r="E4174" s="0" t="s">
        <v>232</v>
      </c>
      <c r="F4174" s="0" t="str">
        <f aca="false">INDEX(Mapping!$B$2:$B$465,MATCH(E4174,Mapping!$A$2:$A$465,0))</f>
        <v>PUDUCHERRY</v>
      </c>
      <c r="G4174" s="0" t="str">
        <f aca="false">INDEX(Mapping!$C$2:$C$465,MATCH(E4174,Mapping!$A$2:$A$465,0))</f>
        <v>PUDUCHERRY</v>
      </c>
      <c r="H4174" s="2" t="n">
        <v>7.07</v>
      </c>
      <c r="I4174" s="3" t="n">
        <v>0.14</v>
      </c>
    </row>
    <row r="4175" customFormat="false" ht="15" hidden="false" customHeight="false" outlineLevel="0" collapsed="false">
      <c r="A4175" s="0" t="s">
        <v>52</v>
      </c>
      <c r="B4175" s="0" t="n">
        <f aca="false">VALUE(LEFT(A4175,4))</f>
        <v>2024</v>
      </c>
      <c r="C4175" s="0" t="str">
        <f aca="false">"FY"&amp;IF(VALUE(MID(A4175,6,2))&gt;=4,VALUE(LEFT(A4175,4)),VALUE(LEFT(A4175,4))-1)&amp;"-"&amp;TEXT(MOD(IF(VALUE(MID(A4175,6,2))&gt;=4,VALUE(LEFT(A4175,4)),VALUE(LEFT(A4175,4))-1)+1,100),"00")</f>
        <v>FY2024-25</v>
      </c>
      <c r="D4175" s="0" t="s">
        <v>420</v>
      </c>
      <c r="E4175" s="0" t="s">
        <v>420</v>
      </c>
      <c r="F4175" s="0" t="str">
        <f aca="false">INDEX(Mapping!$B$2:$B$465,MATCH(E4175,Mapping!$A$2:$A$465,0))</f>
        <v>RENERGY5_WIND</v>
      </c>
      <c r="G4175" s="0" t="str">
        <f aca="false">INDEX(Mapping!$C$2:$C$465,MATCH(E4175,Mapping!$A$2:$A$465,0))</f>
        <v>RENERGY5_WIND</v>
      </c>
      <c r="H4175" s="2" t="n">
        <v>6.56</v>
      </c>
      <c r="I4175" s="3" t="n">
        <v>0.13</v>
      </c>
    </row>
    <row r="4176" customFormat="false" ht="15" hidden="false" customHeight="false" outlineLevel="0" collapsed="false">
      <c r="A4176" s="0" t="s">
        <v>52</v>
      </c>
      <c r="B4176" s="0" t="n">
        <f aca="false">VALUE(LEFT(A4176,4))</f>
        <v>2024</v>
      </c>
      <c r="C4176" s="0" t="str">
        <f aca="false">"FY"&amp;IF(VALUE(MID(A4176,6,2))&gt;=4,VALUE(LEFT(A4176,4)),VALUE(LEFT(A4176,4))-1)&amp;"-"&amp;TEXT(MOD(IF(VALUE(MID(A4176,6,2))&gt;=4,VALUE(LEFT(A4176,4)),VALUE(LEFT(A4176,4))-1)+1,100),"00")</f>
        <v>FY2024-25</v>
      </c>
      <c r="D4176" s="0" t="s">
        <v>211</v>
      </c>
      <c r="E4176" s="0" t="s">
        <v>211</v>
      </c>
      <c r="F4176" s="0" t="str">
        <f aca="false">INDEX(Mapping!$B$2:$B$465,MATCH(E4176,Mapping!$A$2:$A$465,0))</f>
        <v>SINGOLI BHATWARI HEP</v>
      </c>
      <c r="G4176" s="0" t="str">
        <f aca="false">INDEX(Mapping!$C$2:$C$465,MATCH(E4176,Mapping!$A$2:$A$465,0))</f>
        <v>SINGOLI BHATWARI HEP</v>
      </c>
      <c r="H4176" s="2" t="n">
        <v>6.27</v>
      </c>
      <c r="I4176" s="3" t="n">
        <v>0.12</v>
      </c>
    </row>
    <row r="4177" customFormat="false" ht="15" hidden="false" customHeight="false" outlineLevel="0" collapsed="false">
      <c r="A4177" s="0" t="s">
        <v>52</v>
      </c>
      <c r="B4177" s="0" t="n">
        <f aca="false">VALUE(LEFT(A4177,4))</f>
        <v>2024</v>
      </c>
      <c r="C4177" s="0" t="str">
        <f aca="false">"FY"&amp;IF(VALUE(MID(A4177,6,2))&gt;=4,VALUE(LEFT(A4177,4)),VALUE(LEFT(A4177,4))-1)&amp;"-"&amp;TEXT(MOD(IF(VALUE(MID(A4177,6,2))&gt;=4,VALUE(LEFT(A4177,4)),VALUE(LEFT(A4177,4))-1)+1,100),"00")</f>
        <v>FY2024-25</v>
      </c>
      <c r="D4177" s="0" t="s">
        <v>531</v>
      </c>
      <c r="E4177" s="0" t="s">
        <v>531</v>
      </c>
      <c r="F4177" s="0" t="str">
        <f aca="false">INDEX(Mapping!$B$2:$B$465,MATCH(E4177,Mapping!$A$2:$A$465,0))</f>
        <v>ADANIRE_41 (INFIRM)</v>
      </c>
      <c r="G4177" s="0" t="str">
        <f aca="false">INDEX(Mapping!$C$2:$C$465,MATCH(E4177,Mapping!$A$2:$A$465,0))</f>
        <v>ADANIRE_41 (INFIRM)</v>
      </c>
      <c r="H4177" s="2" t="n">
        <v>6.07</v>
      </c>
      <c r="I4177" s="3" t="n">
        <v>0.12</v>
      </c>
    </row>
    <row r="4178" customFormat="false" ht="15" hidden="false" customHeight="false" outlineLevel="0" collapsed="false">
      <c r="A4178" s="0" t="s">
        <v>52</v>
      </c>
      <c r="B4178" s="0" t="n">
        <f aca="false">VALUE(LEFT(A4178,4))</f>
        <v>2024</v>
      </c>
      <c r="C4178" s="0" t="str">
        <f aca="false">"FY"&amp;IF(VALUE(MID(A4178,6,2))&gt;=4,VALUE(LEFT(A4178,4)),VALUE(LEFT(A4178,4))-1)&amp;"-"&amp;TEXT(MOD(IF(VALUE(MID(A4178,6,2))&gt;=4,VALUE(LEFT(A4178,4)),VALUE(LEFT(A4178,4))-1)+1,100),"00")</f>
        <v>FY2024-25</v>
      </c>
      <c r="D4178" s="0" t="s">
        <v>235</v>
      </c>
      <c r="E4178" s="0" t="s">
        <v>235</v>
      </c>
      <c r="F4178" s="0" t="str">
        <f aca="false">INDEX(Mapping!$B$2:$B$465,MATCH(E4178,Mapping!$A$2:$A$465,0))</f>
        <v>ITPCL (IL&amp;FS TAMIL NADU)</v>
      </c>
      <c r="G4178" s="0" t="str">
        <f aca="false">INDEX(Mapping!$C$2:$C$465,MATCH(E4178,Mapping!$A$2:$A$465,0))</f>
        <v>ITPCL (IL&amp;FS TAMIL NADU)</v>
      </c>
      <c r="H4178" s="2" t="n">
        <v>5.45</v>
      </c>
      <c r="I4178" s="3" t="n">
        <v>0.11</v>
      </c>
    </row>
    <row r="4179" customFormat="false" ht="15" hidden="false" customHeight="false" outlineLevel="0" collapsed="false">
      <c r="A4179" s="0" t="s">
        <v>52</v>
      </c>
      <c r="B4179" s="0" t="n">
        <f aca="false">VALUE(LEFT(A4179,4))</f>
        <v>2024</v>
      </c>
      <c r="C4179" s="0" t="str">
        <f aca="false">"FY"&amp;IF(VALUE(MID(A4179,6,2))&gt;=4,VALUE(LEFT(A4179,4)),VALUE(LEFT(A4179,4))-1)&amp;"-"&amp;TEXT(MOD(IF(VALUE(MID(A4179,6,2))&gt;=4,VALUE(LEFT(A4179,4)),VALUE(LEFT(A4179,4))-1)+1,100),"00")</f>
        <v>FY2024-25</v>
      </c>
      <c r="D4179" s="0" t="s">
        <v>486</v>
      </c>
      <c r="E4179" s="0" t="s">
        <v>486</v>
      </c>
      <c r="F4179" s="0" t="str">
        <f aca="false">INDEX(Mapping!$B$2:$B$465,MATCH(E4179,Mapping!$A$2:$A$465,0))</f>
        <v>NHPC STATIONS</v>
      </c>
      <c r="G4179" s="0" t="str">
        <f aca="false">INDEX(Mapping!$C$2:$C$465,MATCH(E4179,Mapping!$A$2:$A$465,0))</f>
        <v>NHPC</v>
      </c>
      <c r="H4179" s="2" t="n">
        <v>5.39</v>
      </c>
      <c r="I4179" s="3" t="n">
        <v>0.11</v>
      </c>
    </row>
    <row r="4180" customFormat="false" ht="15" hidden="false" customHeight="false" outlineLevel="0" collapsed="false">
      <c r="A4180" s="0" t="s">
        <v>52</v>
      </c>
      <c r="B4180" s="0" t="n">
        <f aca="false">VALUE(LEFT(A4180,4))</f>
        <v>2024</v>
      </c>
      <c r="C4180" s="0" t="str">
        <f aca="false">"FY"&amp;IF(VALUE(MID(A4180,6,2))&gt;=4,VALUE(LEFT(A4180,4)),VALUE(LEFT(A4180,4))-1)&amp;"-"&amp;TEXT(MOD(IF(VALUE(MID(A4180,6,2))&gt;=4,VALUE(LEFT(A4180,4)),VALUE(LEFT(A4180,4))-1)+1,100),"00")</f>
        <v>FY2024-25</v>
      </c>
      <c r="D4180" s="0" t="s">
        <v>89</v>
      </c>
      <c r="E4180" s="0" t="s">
        <v>89</v>
      </c>
      <c r="F4180" s="0" t="str">
        <f aca="false">INDEX(Mapping!$B$2:$B$465,MATCH(E4180,Mapping!$A$2:$A$465,0))</f>
        <v>MB POWER (MP)</v>
      </c>
      <c r="G4180" s="0" t="str">
        <f aca="false">INDEX(Mapping!$C$2:$C$465,MATCH(E4180,Mapping!$A$2:$A$465,0))</f>
        <v>MB POWER (MP)</v>
      </c>
      <c r="H4180" s="2" t="n">
        <v>5.1</v>
      </c>
      <c r="I4180" s="3" t="n">
        <v>0.1</v>
      </c>
    </row>
    <row r="4181" customFormat="false" ht="15" hidden="false" customHeight="false" outlineLevel="0" collapsed="false">
      <c r="A4181" s="0" t="s">
        <v>52</v>
      </c>
      <c r="B4181" s="0" t="n">
        <f aca="false">VALUE(LEFT(A4181,4))</f>
        <v>2024</v>
      </c>
      <c r="C4181" s="0" t="str">
        <f aca="false">"FY"&amp;IF(VALUE(MID(A4181,6,2))&gt;=4,VALUE(LEFT(A4181,4)),VALUE(LEFT(A4181,4))-1)&amp;"-"&amp;TEXT(MOD(IF(VALUE(MID(A4181,6,2))&gt;=4,VALUE(LEFT(A4181,4)),VALUE(LEFT(A4181,4))-1)+1,100),"00")</f>
        <v>FY2024-25</v>
      </c>
      <c r="D4181" s="0" t="s">
        <v>159</v>
      </c>
      <c r="E4181" s="0" t="s">
        <v>159</v>
      </c>
      <c r="F4181" s="0" t="str">
        <f aca="false">INDEX(Mapping!$B$2:$B$465,MATCH(E4181,Mapping!$A$2:$A$465,0))</f>
        <v>GMR WARORA (EX-EMCO)</v>
      </c>
      <c r="G4181" s="0" t="str">
        <f aca="false">INDEX(Mapping!$C$2:$C$465,MATCH(E4181,Mapping!$A$2:$A$465,0))</f>
        <v>GMR ENERGY</v>
      </c>
      <c r="H4181" s="2" t="n">
        <v>4.34</v>
      </c>
      <c r="I4181" s="3" t="n">
        <v>0.09</v>
      </c>
    </row>
    <row r="4182" customFormat="false" ht="15" hidden="false" customHeight="false" outlineLevel="0" collapsed="false">
      <c r="A4182" s="0" t="s">
        <v>52</v>
      </c>
      <c r="B4182" s="0" t="n">
        <f aca="false">VALUE(LEFT(A4182,4))</f>
        <v>2024</v>
      </c>
      <c r="C4182" s="0" t="str">
        <f aca="false">"FY"&amp;IF(VALUE(MID(A4182,6,2))&gt;=4,VALUE(LEFT(A4182,4)),VALUE(LEFT(A4182,4))-1)&amp;"-"&amp;TEXT(MOD(IF(VALUE(MID(A4182,6,2))&gt;=4,VALUE(LEFT(A4182,4)),VALUE(LEFT(A4182,4))-1)+1,100),"00")</f>
        <v>FY2024-25</v>
      </c>
      <c r="D4182" s="0" t="s">
        <v>459</v>
      </c>
      <c r="E4182" s="0" t="s">
        <v>459</v>
      </c>
      <c r="F4182" s="0" t="str">
        <f aca="false">INDEX(Mapping!$B$2:$B$465,MATCH(E4182,Mapping!$A$2:$A$465,0))</f>
        <v>IGSTPS</v>
      </c>
      <c r="G4182" s="0" t="str">
        <f aca="false">INDEX(Mapping!$C$2:$C$465,MATCH(E4182,Mapping!$A$2:$A$465,0))</f>
        <v>NTPC GROUP</v>
      </c>
      <c r="H4182" s="2" t="n">
        <v>4.05</v>
      </c>
      <c r="I4182" s="3" t="n">
        <v>0.08</v>
      </c>
    </row>
    <row r="4183" customFormat="false" ht="15" hidden="false" customHeight="false" outlineLevel="0" collapsed="false">
      <c r="A4183" s="0" t="s">
        <v>52</v>
      </c>
      <c r="B4183" s="0" t="n">
        <f aca="false">VALUE(LEFT(A4183,4))</f>
        <v>2024</v>
      </c>
      <c r="C4183" s="0" t="str">
        <f aca="false">"FY"&amp;IF(VALUE(MID(A4183,6,2))&gt;=4,VALUE(LEFT(A4183,4)),VALUE(LEFT(A4183,4))-1)&amp;"-"&amp;TEXT(MOD(IF(VALUE(MID(A4183,6,2))&gt;=4,VALUE(LEFT(A4183,4)),VALUE(LEFT(A4183,4))-1)+1,100),"00")</f>
        <v>FY2024-25</v>
      </c>
      <c r="D4183" s="0" t="s">
        <v>253</v>
      </c>
      <c r="E4183" s="0" t="s">
        <v>253</v>
      </c>
      <c r="F4183" s="0" t="str">
        <f aca="false">INDEX(Mapping!$B$2:$B$465,MATCH(E4183,Mapping!$A$2:$A$465,0))</f>
        <v>NAGALAND</v>
      </c>
      <c r="G4183" s="0" t="str">
        <f aca="false">INDEX(Mapping!$C$2:$C$465,MATCH(E4183,Mapping!$A$2:$A$465,0))</f>
        <v>NAGALAND</v>
      </c>
      <c r="H4183" s="2" t="n">
        <v>3.98</v>
      </c>
      <c r="I4183" s="3" t="n">
        <v>0.08</v>
      </c>
    </row>
    <row r="4184" customFormat="false" ht="15" hidden="false" customHeight="false" outlineLevel="0" collapsed="false">
      <c r="A4184" s="0" t="s">
        <v>52</v>
      </c>
      <c r="B4184" s="0" t="n">
        <f aca="false">VALUE(LEFT(A4184,4))</f>
        <v>2024</v>
      </c>
      <c r="C4184" s="0" t="str">
        <f aca="false">"FY"&amp;IF(VALUE(MID(A4184,6,2))&gt;=4,VALUE(LEFT(A4184,4)),VALUE(LEFT(A4184,4))-1)&amp;"-"&amp;TEXT(MOD(IF(VALUE(MID(A4184,6,2))&gt;=4,VALUE(LEFT(A4184,4)),VALUE(LEFT(A4184,4))-1)+1,100),"00")</f>
        <v>FY2024-25</v>
      </c>
      <c r="D4184" s="0" t="s">
        <v>451</v>
      </c>
      <c r="E4184" s="0" t="s">
        <v>451</v>
      </c>
      <c r="F4184" s="0" t="str">
        <f aca="false">INDEX(Mapping!$B$2:$B$465,MATCH(E4184,Mapping!$A$2:$A$465,0))</f>
        <v>ADANI_W_KUTCHH4 (INFIRM)</v>
      </c>
      <c r="G4184" s="0" t="str">
        <f aca="false">INDEX(Mapping!$C$2:$C$465,MATCH(E4184,Mapping!$A$2:$A$465,0))</f>
        <v>ADANI GREEN ENERGY (ALL SPVs)</v>
      </c>
      <c r="H4184" s="2" t="n">
        <v>3.95</v>
      </c>
      <c r="I4184" s="3" t="n">
        <v>0.08</v>
      </c>
    </row>
    <row r="4185" customFormat="false" ht="15" hidden="false" customHeight="false" outlineLevel="0" collapsed="false">
      <c r="A4185" s="0" t="s">
        <v>52</v>
      </c>
      <c r="B4185" s="0" t="n">
        <f aca="false">VALUE(LEFT(A4185,4))</f>
        <v>2024</v>
      </c>
      <c r="C4185" s="0" t="str">
        <f aca="false">"FY"&amp;IF(VALUE(MID(A4185,6,2))&gt;=4,VALUE(LEFT(A4185,4)),VALUE(LEFT(A4185,4))-1)&amp;"-"&amp;TEXT(MOD(IF(VALUE(MID(A4185,6,2))&gt;=4,VALUE(LEFT(A4185,4)),VALUE(LEFT(A4185,4))-1)+1,100),"00")</f>
        <v>FY2024-25</v>
      </c>
      <c r="D4185" s="0" t="s">
        <v>54</v>
      </c>
      <c r="E4185" s="0" t="s">
        <v>54</v>
      </c>
      <c r="F4185" s="0" t="str">
        <f aca="false">INDEX(Mapping!$B$2:$B$465,MATCH(E4185,Mapping!$A$2:$A$465,0))</f>
        <v>JAMMU &amp; KASHMIR</v>
      </c>
      <c r="G4185" s="0" t="str">
        <f aca="false">INDEX(Mapping!$C$2:$C$465,MATCH(E4185,Mapping!$A$2:$A$465,0))</f>
        <v>JAMMU &amp; KASHMIR</v>
      </c>
      <c r="H4185" s="2" t="n">
        <v>3.84</v>
      </c>
      <c r="I4185" s="3" t="n">
        <v>0.08</v>
      </c>
    </row>
    <row r="4186" customFormat="false" ht="15" hidden="false" customHeight="false" outlineLevel="0" collapsed="false">
      <c r="A4186" s="0" t="s">
        <v>52</v>
      </c>
      <c r="B4186" s="0" t="n">
        <f aca="false">VALUE(LEFT(A4186,4))</f>
        <v>2024</v>
      </c>
      <c r="C4186" s="0" t="str">
        <f aca="false">"FY"&amp;IF(VALUE(MID(A4186,6,2))&gt;=4,VALUE(LEFT(A4186,4)),VALUE(LEFT(A4186,4))-1)&amp;"-"&amp;TEXT(MOD(IF(VALUE(MID(A4186,6,2))&gt;=4,VALUE(LEFT(A4186,4)),VALUE(LEFT(A4186,4))-1)+1,100),"00")</f>
        <v>FY2024-25</v>
      </c>
      <c r="D4186" s="0" t="s">
        <v>228</v>
      </c>
      <c r="E4186" s="0" t="s">
        <v>228</v>
      </c>
      <c r="F4186" s="0" t="str">
        <f aca="false">INDEX(Mapping!$B$2:$B$465,MATCH(E4186,Mapping!$A$2:$A$465,0))</f>
        <v>OTPC PALATANA</v>
      </c>
      <c r="G4186" s="0" t="str">
        <f aca="false">INDEX(Mapping!$C$2:$C$465,MATCH(E4186,Mapping!$A$2:$A$465,0))</f>
        <v>OTPC PALATANA</v>
      </c>
      <c r="H4186" s="2" t="n">
        <v>3.56</v>
      </c>
      <c r="I4186" s="3" t="n">
        <v>0.07</v>
      </c>
    </row>
    <row r="4187" customFormat="false" ht="15" hidden="false" customHeight="false" outlineLevel="0" collapsed="false">
      <c r="A4187" s="0" t="s">
        <v>52</v>
      </c>
      <c r="B4187" s="0" t="n">
        <f aca="false">VALUE(LEFT(A4187,4))</f>
        <v>2024</v>
      </c>
      <c r="C4187" s="0" t="str">
        <f aca="false">"FY"&amp;IF(VALUE(MID(A4187,6,2))&gt;=4,VALUE(LEFT(A4187,4)),VALUE(LEFT(A4187,4))-1)&amp;"-"&amp;TEXT(MOD(IF(VALUE(MID(A4187,6,2))&gt;=4,VALUE(LEFT(A4187,4)),VALUE(LEFT(A4187,4))-1)+1,100),"00")</f>
        <v>FY2024-25</v>
      </c>
      <c r="D4187" s="0" t="s">
        <v>499</v>
      </c>
      <c r="E4187" s="0" t="s">
        <v>499</v>
      </c>
      <c r="F4187" s="0" t="str">
        <f aca="false">INDEX(Mapping!$B$2:$B$465,MATCH(E4187,Mapping!$A$2:$A$465,0))</f>
        <v>TPSL BANDERWALA</v>
      </c>
      <c r="G4187" s="0" t="str">
        <f aca="false">INDEX(Mapping!$C$2:$C$465,MATCH(E4187,Mapping!$A$2:$A$465,0))</f>
        <v>TPSL BANDERWALA</v>
      </c>
      <c r="H4187" s="2" t="n">
        <v>3.5</v>
      </c>
      <c r="I4187" s="3" t="n">
        <v>0.07</v>
      </c>
    </row>
    <row r="4188" customFormat="false" ht="15" hidden="false" customHeight="false" outlineLevel="0" collapsed="false">
      <c r="A4188" s="0" t="s">
        <v>52</v>
      </c>
      <c r="B4188" s="0" t="n">
        <f aca="false">VALUE(LEFT(A4188,4))</f>
        <v>2024</v>
      </c>
      <c r="C4188" s="0" t="str">
        <f aca="false">"FY"&amp;IF(VALUE(MID(A4188,6,2))&gt;=4,VALUE(LEFT(A4188,4)),VALUE(LEFT(A4188,4))-1)&amp;"-"&amp;TEXT(MOD(IF(VALUE(MID(A4188,6,2))&gt;=4,VALUE(LEFT(A4188,4)),VALUE(LEFT(A4188,4))-1)+1,100),"00")</f>
        <v>FY2024-25</v>
      </c>
      <c r="D4188" s="0" t="s">
        <v>473</v>
      </c>
      <c r="E4188" s="0" t="s">
        <v>473</v>
      </c>
      <c r="F4188" s="0" t="str">
        <f aca="false">INDEX(Mapping!$B$2:$B$465,MATCH(E4188,Mapping!$A$2:$A$465,0))</f>
        <v>ADANI GREEN_26B (INFIRM)</v>
      </c>
      <c r="G4188" s="0" t="str">
        <f aca="false">INDEX(Mapping!$C$2:$C$465,MATCH(E4188,Mapping!$A$2:$A$465,0))</f>
        <v>ADANI GREEN ENERGY (ALL SPVs)</v>
      </c>
      <c r="H4188" s="2" t="n">
        <v>3.43</v>
      </c>
      <c r="I4188" s="3" t="n">
        <v>0.07</v>
      </c>
    </row>
    <row r="4189" customFormat="false" ht="15" hidden="false" customHeight="false" outlineLevel="0" collapsed="false">
      <c r="A4189" s="0" t="s">
        <v>52</v>
      </c>
      <c r="B4189" s="0" t="n">
        <f aca="false">VALUE(LEFT(A4189,4))</f>
        <v>2024</v>
      </c>
      <c r="C4189" s="0" t="str">
        <f aca="false">"FY"&amp;IF(VALUE(MID(A4189,6,2))&gt;=4,VALUE(LEFT(A4189,4)),VALUE(LEFT(A4189,4))-1)&amp;"-"&amp;TEXT(MOD(IF(VALUE(MID(A4189,6,2))&gt;=4,VALUE(LEFT(A4189,4)),VALUE(LEFT(A4189,4))-1)+1,100),"00")</f>
        <v>FY2024-25</v>
      </c>
      <c r="D4189" s="0" t="s">
        <v>469</v>
      </c>
      <c r="E4189" s="0" t="s">
        <v>469</v>
      </c>
      <c r="F4189" s="0" t="str">
        <f aca="false">INDEX(Mapping!$B$2:$B$465,MATCH(E4189,Mapping!$A$2:$A$465,0))</f>
        <v>ADANIRE_55 (INFIRM)</v>
      </c>
      <c r="G4189" s="0" t="str">
        <f aca="false">INDEX(Mapping!$C$2:$C$465,MATCH(E4189,Mapping!$A$2:$A$465,0))</f>
        <v>ADANIRE_55 (INFIRM)</v>
      </c>
      <c r="H4189" s="2" t="n">
        <v>3.42</v>
      </c>
      <c r="I4189" s="3" t="n">
        <v>0.07</v>
      </c>
    </row>
    <row r="4190" customFormat="false" ht="15" hidden="false" customHeight="false" outlineLevel="0" collapsed="false">
      <c r="A4190" s="0" t="s">
        <v>52</v>
      </c>
      <c r="B4190" s="0" t="n">
        <f aca="false">VALUE(LEFT(A4190,4))</f>
        <v>2024</v>
      </c>
      <c r="C4190" s="0" t="str">
        <f aca="false">"FY"&amp;IF(VALUE(MID(A4190,6,2))&gt;=4,VALUE(LEFT(A4190,4)),VALUE(LEFT(A4190,4))-1)&amp;"-"&amp;TEXT(MOD(IF(VALUE(MID(A4190,6,2))&gt;=4,VALUE(LEFT(A4190,4)),VALUE(LEFT(A4190,4))-1)+1,100),"00")</f>
        <v>FY2024-25</v>
      </c>
      <c r="D4190" s="0" t="s">
        <v>56</v>
      </c>
      <c r="E4190" s="0" t="s">
        <v>56</v>
      </c>
      <c r="F4190" s="0" t="str">
        <f aca="false">INDEX(Mapping!$B$2:$B$465,MATCH(E4190,Mapping!$A$2:$A$465,0))</f>
        <v>UTTARAKHAND</v>
      </c>
      <c r="G4190" s="0" t="str">
        <f aca="false">INDEX(Mapping!$C$2:$C$465,MATCH(E4190,Mapping!$A$2:$A$465,0))</f>
        <v>UTTARAKHAND</v>
      </c>
      <c r="H4190" s="2" t="n">
        <v>3.3</v>
      </c>
      <c r="I4190" s="3" t="n">
        <v>0.07</v>
      </c>
    </row>
    <row r="4191" customFormat="false" ht="15" hidden="false" customHeight="false" outlineLevel="0" collapsed="false">
      <c r="A4191" s="0" t="s">
        <v>52</v>
      </c>
      <c r="B4191" s="0" t="n">
        <f aca="false">VALUE(LEFT(A4191,4))</f>
        <v>2024</v>
      </c>
      <c r="C4191" s="0" t="str">
        <f aca="false">"FY"&amp;IF(VALUE(MID(A4191,6,2))&gt;=4,VALUE(LEFT(A4191,4)),VALUE(LEFT(A4191,4))-1)&amp;"-"&amp;TEXT(MOD(IF(VALUE(MID(A4191,6,2))&gt;=4,VALUE(LEFT(A4191,4)),VALUE(LEFT(A4191,4))-1)+1,100),"00")</f>
        <v>FY2024-25</v>
      </c>
      <c r="D4191" s="0" t="s">
        <v>527</v>
      </c>
      <c r="E4191" s="0" t="s">
        <v>527</v>
      </c>
      <c r="F4191" s="0" t="str">
        <f aca="false">INDEX(Mapping!$B$2:$B$465,MATCH(E4191,Mapping!$A$2:$A$465,0))</f>
        <v>ADANI GREEN_25A (INFIRM)</v>
      </c>
      <c r="G4191" s="0" t="str">
        <f aca="false">INDEX(Mapping!$C$2:$C$465,MATCH(E4191,Mapping!$A$2:$A$465,0))</f>
        <v>ADANI GREEN ENERGY (ALL SPVs)</v>
      </c>
      <c r="H4191" s="2" t="n">
        <v>2.8</v>
      </c>
      <c r="I4191" s="3" t="n">
        <v>0.06</v>
      </c>
    </row>
    <row r="4192" customFormat="false" ht="15" hidden="false" customHeight="false" outlineLevel="0" collapsed="false">
      <c r="A4192" s="0" t="s">
        <v>52</v>
      </c>
      <c r="B4192" s="0" t="n">
        <f aca="false">VALUE(LEFT(A4192,4))</f>
        <v>2024</v>
      </c>
      <c r="C4192" s="0" t="str">
        <f aca="false">"FY"&amp;IF(VALUE(MID(A4192,6,2))&gt;=4,VALUE(LEFT(A4192,4)),VALUE(LEFT(A4192,4))-1)&amp;"-"&amp;TEXT(MOD(IF(VALUE(MID(A4192,6,2))&gt;=4,VALUE(LEFT(A4192,4)),VALUE(LEFT(A4192,4))-1)+1,100),"00")</f>
        <v>FY2024-25</v>
      </c>
      <c r="D4192" s="0" t="s">
        <v>507</v>
      </c>
      <c r="E4192" s="0" t="s">
        <v>507</v>
      </c>
      <c r="F4192" s="0" t="str">
        <f aca="false">INDEX(Mapping!$B$2:$B$465,MATCH(E4192,Mapping!$A$2:$A$465,0))</f>
        <v>TESPL</v>
      </c>
      <c r="G4192" s="0" t="str">
        <f aca="false">INDEX(Mapping!$C$2:$C$465,MATCH(E4192,Mapping!$A$2:$A$465,0))</f>
        <v>TESPL</v>
      </c>
      <c r="H4192" s="2" t="n">
        <v>2.66</v>
      </c>
      <c r="I4192" s="3" t="n">
        <v>0.05</v>
      </c>
    </row>
    <row r="4193" customFormat="false" ht="15" hidden="false" customHeight="false" outlineLevel="0" collapsed="false">
      <c r="A4193" s="0" t="s">
        <v>52</v>
      </c>
      <c r="B4193" s="0" t="n">
        <f aca="false">VALUE(LEFT(A4193,4))</f>
        <v>2024</v>
      </c>
      <c r="C4193" s="0" t="str">
        <f aca="false">"FY"&amp;IF(VALUE(MID(A4193,6,2))&gt;=4,VALUE(LEFT(A4193,4)),VALUE(LEFT(A4193,4))-1)&amp;"-"&amp;TEXT(MOD(IF(VALUE(MID(A4193,6,2))&gt;=4,VALUE(LEFT(A4193,4)),VALUE(LEFT(A4193,4))-1)+1,100),"00")</f>
        <v>FY2024-25</v>
      </c>
      <c r="D4193" s="0" t="s">
        <v>315</v>
      </c>
      <c r="E4193" s="0" t="s">
        <v>315</v>
      </c>
      <c r="F4193" s="0" t="str">
        <f aca="false">INDEX(Mapping!$B$2:$B$465,MATCH(E4193,Mapping!$A$2:$A$465,0))</f>
        <v>DHARIWAL INFRASTRUCTURE</v>
      </c>
      <c r="G4193" s="0" t="str">
        <f aca="false">INDEX(Mapping!$C$2:$C$465,MATCH(E4193,Mapping!$A$2:$A$465,0))</f>
        <v>DHARIWAL INFRASTRUCTURE</v>
      </c>
      <c r="H4193" s="2" t="n">
        <v>2.17</v>
      </c>
      <c r="I4193" s="3" t="n">
        <v>0.04</v>
      </c>
    </row>
    <row r="4194" customFormat="false" ht="15" hidden="false" customHeight="false" outlineLevel="0" collapsed="false">
      <c r="A4194" s="0" t="s">
        <v>52</v>
      </c>
      <c r="B4194" s="0" t="n">
        <f aca="false">VALUE(LEFT(A4194,4))</f>
        <v>2024</v>
      </c>
      <c r="C4194" s="0" t="str">
        <f aca="false">"FY"&amp;IF(VALUE(MID(A4194,6,2))&gt;=4,VALUE(LEFT(A4194,4)),VALUE(LEFT(A4194,4))-1)&amp;"-"&amp;TEXT(MOD(IF(VALUE(MID(A4194,6,2))&gt;=4,VALUE(LEFT(A4194,4)),VALUE(LEFT(A4194,4))-1)+1,100),"00")</f>
        <v>FY2024-25</v>
      </c>
      <c r="D4194" s="0" t="s">
        <v>176</v>
      </c>
      <c r="E4194" s="0" t="s">
        <v>176</v>
      </c>
      <c r="F4194" s="0" t="str">
        <f aca="false">INDEX(Mapping!$B$2:$B$465,MATCH(E4194,Mapping!$A$2:$A$465,0))</f>
        <v>SIKKIM</v>
      </c>
      <c r="G4194" s="0" t="str">
        <f aca="false">INDEX(Mapping!$C$2:$C$465,MATCH(E4194,Mapping!$A$2:$A$465,0))</f>
        <v>SIKKIM</v>
      </c>
      <c r="H4194" s="2" t="n">
        <v>1.62</v>
      </c>
      <c r="I4194" s="3" t="n">
        <v>0.03</v>
      </c>
    </row>
    <row r="4195" customFormat="false" ht="15" hidden="false" customHeight="false" outlineLevel="0" collapsed="false">
      <c r="A4195" s="0" t="s">
        <v>52</v>
      </c>
      <c r="B4195" s="0" t="n">
        <f aca="false">VALUE(LEFT(A4195,4))</f>
        <v>2024</v>
      </c>
      <c r="C4195" s="0" t="str">
        <f aca="false">"FY"&amp;IF(VALUE(MID(A4195,6,2))&gt;=4,VALUE(LEFT(A4195,4)),VALUE(LEFT(A4195,4))-1)&amp;"-"&amp;TEXT(MOD(IF(VALUE(MID(A4195,6,2))&gt;=4,VALUE(LEFT(A4195,4)),VALUE(LEFT(A4195,4))-1)+1,100),"00")</f>
        <v>FY2024-25</v>
      </c>
      <c r="D4195" s="0" t="s">
        <v>214</v>
      </c>
      <c r="E4195" s="0" t="s">
        <v>214</v>
      </c>
      <c r="F4195" s="0" t="str">
        <f aca="false">INDEX(Mapping!$B$2:$B$465,MATCH(E4195,Mapping!$A$2:$A$465,0))</f>
        <v>NLC INDIA</v>
      </c>
      <c r="G4195" s="0" t="str">
        <f aca="false">INDEX(Mapping!$C$2:$C$465,MATCH(E4195,Mapping!$A$2:$A$465,0))</f>
        <v>NLC INDIA GROUP</v>
      </c>
      <c r="H4195" s="2" t="n">
        <v>0.83</v>
      </c>
      <c r="I4195" s="3" t="n">
        <v>0.02</v>
      </c>
    </row>
    <row r="4196" customFormat="false" ht="15" hidden="false" customHeight="false" outlineLevel="0" collapsed="false">
      <c r="A4196" s="0" t="s">
        <v>52</v>
      </c>
      <c r="B4196" s="0" t="n">
        <f aca="false">VALUE(LEFT(A4196,4))</f>
        <v>2024</v>
      </c>
      <c r="C4196" s="0" t="str">
        <f aca="false">"FY"&amp;IF(VALUE(MID(A4196,6,2))&gt;=4,VALUE(LEFT(A4196,4)),VALUE(LEFT(A4196,4))-1)&amp;"-"&amp;TEXT(MOD(IF(VALUE(MID(A4196,6,2))&gt;=4,VALUE(LEFT(A4196,4)),VALUE(LEFT(A4196,4))-1)+1,100),"00")</f>
        <v>FY2024-25</v>
      </c>
      <c r="D4196" s="0" t="s">
        <v>246</v>
      </c>
      <c r="E4196" s="0" t="s">
        <v>246</v>
      </c>
      <c r="F4196" s="0" t="str">
        <f aca="false">INDEX(Mapping!$B$2:$B$465,MATCH(E4196,Mapping!$A$2:$A$465,0))</f>
        <v>NTPC STATIONS</v>
      </c>
      <c r="G4196" s="0" t="str">
        <f aca="false">INDEX(Mapping!$C$2:$C$465,MATCH(E4196,Mapping!$A$2:$A$465,0))</f>
        <v>NTPC GROUP</v>
      </c>
      <c r="H4196" s="2" t="n">
        <v>0.68</v>
      </c>
      <c r="I4196" s="3" t="n">
        <v>0.01</v>
      </c>
    </row>
    <row r="4197" customFormat="false" ht="15" hidden="false" customHeight="false" outlineLevel="0" collapsed="false">
      <c r="A4197" s="0" t="s">
        <v>52</v>
      </c>
      <c r="B4197" s="0" t="n">
        <f aca="false">VALUE(LEFT(A4197,4))</f>
        <v>2024</v>
      </c>
      <c r="C4197" s="0" t="str">
        <f aca="false">"FY"&amp;IF(VALUE(MID(A4197,6,2))&gt;=4,VALUE(LEFT(A4197,4)),VALUE(LEFT(A4197,4))-1)&amp;"-"&amp;TEXT(MOD(IF(VALUE(MID(A4197,6,2))&gt;=4,VALUE(LEFT(A4197,4)),VALUE(LEFT(A4197,4))-1)+1,100),"00")</f>
        <v>FY2024-25</v>
      </c>
      <c r="D4197" s="0" t="s">
        <v>169</v>
      </c>
      <c r="E4197" s="0" t="s">
        <v>169</v>
      </c>
      <c r="F4197" s="0" t="str">
        <f aca="false">INDEX(Mapping!$B$2:$B$465,MATCH(E4197,Mapping!$A$2:$A$465,0))</f>
        <v>JHABUA POWER</v>
      </c>
      <c r="G4197" s="0" t="str">
        <f aca="false">INDEX(Mapping!$C$2:$C$465,MATCH(E4197,Mapping!$A$2:$A$465,0))</f>
        <v>JHABUA POWER</v>
      </c>
      <c r="H4197" s="2" t="n">
        <v>0.6</v>
      </c>
      <c r="I4197" s="3" t="n">
        <v>0.01</v>
      </c>
    </row>
    <row r="4198" customFormat="false" ht="15" hidden="false" customHeight="false" outlineLevel="0" collapsed="false">
      <c r="A4198" s="0" t="s">
        <v>52</v>
      </c>
      <c r="B4198" s="0" t="n">
        <f aca="false">VALUE(LEFT(A4198,4))</f>
        <v>2024</v>
      </c>
      <c r="C4198" s="0" t="str">
        <f aca="false">"FY"&amp;IF(VALUE(MID(A4198,6,2))&gt;=4,VALUE(LEFT(A4198,4)),VALUE(LEFT(A4198,4))-1)&amp;"-"&amp;TEXT(MOD(IF(VALUE(MID(A4198,6,2))&gt;=4,VALUE(LEFT(A4198,4)),VALUE(LEFT(A4198,4))-1)+1,100),"00")</f>
        <v>FY2024-25</v>
      </c>
      <c r="D4198" s="0" t="s">
        <v>165</v>
      </c>
      <c r="E4198" s="0" t="s">
        <v>165</v>
      </c>
      <c r="F4198" s="0" t="str">
        <f aca="false">INDEX(Mapping!$B$2:$B$465,MATCH(E4198,Mapping!$A$2:$A$465,0))</f>
        <v>DGEN MEGA POWER</v>
      </c>
      <c r="G4198" s="0" t="str">
        <f aca="false">INDEX(Mapping!$C$2:$C$465,MATCH(E4198,Mapping!$A$2:$A$465,0))</f>
        <v>DGEN MEGA POWER</v>
      </c>
      <c r="H4198" s="2" t="n">
        <v>0.52</v>
      </c>
      <c r="I4198" s="3" t="n">
        <v>0.01</v>
      </c>
    </row>
    <row r="4199" customFormat="false" ht="15" hidden="false" customHeight="false" outlineLevel="0" collapsed="false">
      <c r="A4199" s="0" t="s">
        <v>52</v>
      </c>
      <c r="B4199" s="0" t="n">
        <f aca="false">VALUE(LEFT(A4199,4))</f>
        <v>2024</v>
      </c>
      <c r="C4199" s="0" t="str">
        <f aca="false">"FY"&amp;IF(VALUE(MID(A4199,6,2))&gt;=4,VALUE(LEFT(A4199,4)),VALUE(LEFT(A4199,4))-1)&amp;"-"&amp;TEXT(MOD(IF(VALUE(MID(A4199,6,2))&gt;=4,VALUE(LEFT(A4199,4)),VALUE(LEFT(A4199,4))-1)+1,100),"00")</f>
        <v>FY2024-25</v>
      </c>
      <c r="D4199" s="0" t="s">
        <v>607</v>
      </c>
      <c r="E4199" s="0" t="s">
        <v>607</v>
      </c>
      <c r="F4199" s="0" t="str">
        <f aca="false">INDEX(Mapping!$B$2:$B$465,MATCH(E4199,Mapping!$A$2:$A$465,0))</f>
        <v>SERENTICA RE1 (INFIRM)</v>
      </c>
      <c r="G4199" s="0" t="str">
        <f aca="false">INDEX(Mapping!$C$2:$C$465,MATCH(E4199,Mapping!$A$2:$A$465,0))</f>
        <v>SERENTICA RENEWABLES</v>
      </c>
      <c r="H4199" s="2" t="n">
        <v>0.2</v>
      </c>
      <c r="I4199" s="3" t="n">
        <v>0.004</v>
      </c>
    </row>
    <row r="4200" customFormat="false" ht="15" hidden="false" customHeight="false" outlineLevel="0" collapsed="false">
      <c r="A4200" s="0" t="s">
        <v>52</v>
      </c>
      <c r="B4200" s="0" t="n">
        <f aca="false">VALUE(LEFT(A4200,4))</f>
        <v>2024</v>
      </c>
      <c r="C4200" s="0" t="str">
        <f aca="false">"FY"&amp;IF(VALUE(MID(A4200,6,2))&gt;=4,VALUE(LEFT(A4200,4)),VALUE(LEFT(A4200,4))-1)&amp;"-"&amp;TEXT(MOD(IF(VALUE(MID(A4200,6,2))&gt;=4,VALUE(LEFT(A4200,4)),VALUE(LEFT(A4200,4))-1)+1,100),"00")</f>
        <v>FY2024-25</v>
      </c>
      <c r="D4200" s="0" t="s">
        <v>184</v>
      </c>
      <c r="E4200" s="0" t="s">
        <v>184</v>
      </c>
      <c r="F4200" s="0" t="str">
        <f aca="false">INDEX(Mapping!$B$2:$B$465,MATCH(E4200,Mapping!$A$2:$A$465,0))</f>
        <v>GMR KAMALANGA</v>
      </c>
      <c r="G4200" s="0" t="str">
        <f aca="false">INDEX(Mapping!$C$2:$C$465,MATCH(E4200,Mapping!$A$2:$A$465,0))</f>
        <v>GMR ENERGY</v>
      </c>
      <c r="H4200" s="2" t="n">
        <v>0.14</v>
      </c>
      <c r="I4200" s="3" t="n">
        <v>0.003</v>
      </c>
    </row>
    <row r="4201" customFormat="false" ht="15" hidden="false" customHeight="false" outlineLevel="0" collapsed="false">
      <c r="A4201" s="0" t="s">
        <v>52</v>
      </c>
      <c r="B4201" s="0" t="n">
        <f aca="false">VALUE(LEFT(A4201,4))</f>
        <v>2024</v>
      </c>
      <c r="C4201" s="0" t="str">
        <f aca="false">"FY"&amp;IF(VALUE(MID(A4201,6,2))&gt;=4,VALUE(LEFT(A4201,4)),VALUE(LEFT(A4201,4))-1)&amp;"-"&amp;TEXT(MOD(IF(VALUE(MID(A4201,6,2))&gt;=4,VALUE(LEFT(A4201,4)),VALUE(LEFT(A4201,4))-1)+1,100),"00")</f>
        <v>FY2024-25</v>
      </c>
      <c r="D4201" s="0" t="s">
        <v>602</v>
      </c>
      <c r="E4201" s="0" t="s">
        <v>602</v>
      </c>
      <c r="F4201" s="0" t="str">
        <f aca="false">INDEX(Mapping!$B$2:$B$465,MATCH(E4201,Mapping!$A$2:$A$465,0))</f>
        <v>NANI VIRANI_W</v>
      </c>
      <c r="G4201" s="0" t="str">
        <f aca="false">INDEX(Mapping!$C$2:$C$465,MATCH(E4201,Mapping!$A$2:$A$465,0))</f>
        <v>NANI VIRANI_W</v>
      </c>
      <c r="H4201" s="2" t="n">
        <v>0.13</v>
      </c>
      <c r="I4201" s="3" t="n">
        <v>0.003</v>
      </c>
    </row>
    <row r="4202" customFormat="false" ht="15" hidden="false" customHeight="false" outlineLevel="0" collapsed="false">
      <c r="A4202" s="0" t="s">
        <v>52</v>
      </c>
      <c r="B4202" s="0" t="n">
        <f aca="false">VALUE(LEFT(A4202,4))</f>
        <v>2024</v>
      </c>
      <c r="C4202" s="0" t="str">
        <f aca="false">"FY"&amp;IF(VALUE(MID(A4202,6,2))&gt;=4,VALUE(LEFT(A4202,4)),VALUE(LEFT(A4202,4))-1)&amp;"-"&amp;TEXT(MOD(IF(VALUE(MID(A4202,6,2))&gt;=4,VALUE(LEFT(A4202,4)),VALUE(LEFT(A4202,4))-1)+1,100),"00")</f>
        <v>FY2024-25</v>
      </c>
      <c r="D4202" s="0" t="s">
        <v>591</v>
      </c>
      <c r="E4202" s="0" t="s">
        <v>591</v>
      </c>
      <c r="F4202" s="0" t="str">
        <f aca="false">INDEX(Mapping!$B$2:$B$465,MATCH(E4202,Mapping!$A$2:$A$465,0))</f>
        <v>ADANI GREEN_26A (INFIRM)</v>
      </c>
      <c r="G4202" s="0" t="str">
        <f aca="false">INDEX(Mapping!$C$2:$C$465,MATCH(E4202,Mapping!$A$2:$A$465,0))</f>
        <v>ADANI GREEN ENERGY (ALL SPVs)</v>
      </c>
      <c r="H4202" s="2" t="n">
        <v>0.11</v>
      </c>
      <c r="I4202" s="3" t="n">
        <v>0.002</v>
      </c>
    </row>
    <row r="4203" customFormat="false" ht="15" hidden="false" customHeight="false" outlineLevel="0" collapsed="false">
      <c r="A4203" s="0" t="s">
        <v>52</v>
      </c>
      <c r="B4203" s="0" t="n">
        <f aca="false">VALUE(LEFT(A4203,4))</f>
        <v>2024</v>
      </c>
      <c r="C4203" s="0" t="str">
        <f aca="false">"FY"&amp;IF(VALUE(MID(A4203,6,2))&gt;=4,VALUE(LEFT(A4203,4)),VALUE(LEFT(A4203,4))-1)&amp;"-"&amp;TEXT(MOD(IF(VALUE(MID(A4203,6,2))&gt;=4,VALUE(LEFT(A4203,4)),VALUE(LEFT(A4203,4))-1)+1,100),"00")</f>
        <v>FY2024-25</v>
      </c>
      <c r="D4203" s="0" t="s">
        <v>195</v>
      </c>
      <c r="E4203" s="0" t="s">
        <v>195</v>
      </c>
      <c r="F4203" s="0" t="str">
        <f aca="false">INDEX(Mapping!$B$2:$B$465,MATCH(E4203,Mapping!$A$2:$A$465,0))</f>
        <v>COASTAL ENERGEN</v>
      </c>
      <c r="G4203" s="0" t="str">
        <f aca="false">INDEX(Mapping!$C$2:$C$465,MATCH(E4203,Mapping!$A$2:$A$465,0))</f>
        <v>COASTAL ENERGEN</v>
      </c>
      <c r="H4203" s="2" t="n">
        <v>0.11</v>
      </c>
      <c r="I4203" s="3" t="n">
        <v>0.002</v>
      </c>
    </row>
    <row r="4204" customFormat="false" ht="15" hidden="false" customHeight="false" outlineLevel="0" collapsed="false">
      <c r="A4204" s="0" t="s">
        <v>52</v>
      </c>
      <c r="B4204" s="0" t="n">
        <f aca="false">VALUE(LEFT(A4204,4))</f>
        <v>2024</v>
      </c>
      <c r="C4204" s="0" t="str">
        <f aca="false">"FY"&amp;IF(VALUE(MID(A4204,6,2))&gt;=4,VALUE(LEFT(A4204,4)),VALUE(LEFT(A4204,4))-1)&amp;"-"&amp;TEXT(MOD(IF(VALUE(MID(A4204,6,2))&gt;=4,VALUE(LEFT(A4204,4)),VALUE(LEFT(A4204,4))-1)+1,100),"00")</f>
        <v>FY2024-25</v>
      </c>
      <c r="D4204" s="0" t="s">
        <v>545</v>
      </c>
      <c r="E4204" s="0" t="s">
        <v>545</v>
      </c>
      <c r="F4204" s="0" t="str">
        <f aca="false">INDEX(Mapping!$B$2:$B$465,MATCH(E4204,Mapping!$A$2:$A$465,0))</f>
        <v>MTPS</v>
      </c>
      <c r="G4204" s="0" t="str">
        <f aca="false">INDEX(Mapping!$C$2:$C$465,MATCH(E4204,Mapping!$A$2:$A$465,0))</f>
        <v>MTPS</v>
      </c>
      <c r="H4204" s="2" t="n">
        <v>0.11</v>
      </c>
      <c r="I4204" s="3" t="n">
        <v>0.002</v>
      </c>
    </row>
    <row r="4205" customFormat="false" ht="15" hidden="false" customHeight="false" outlineLevel="0" collapsed="false">
      <c r="A4205" s="0" t="s">
        <v>52</v>
      </c>
      <c r="B4205" s="0" t="n">
        <f aca="false">VALUE(LEFT(A4205,4))</f>
        <v>2024</v>
      </c>
      <c r="C4205" s="0" t="str">
        <f aca="false">"FY"&amp;IF(VALUE(MID(A4205,6,2))&gt;=4,VALUE(LEFT(A4205,4)),VALUE(LEFT(A4205,4))-1)&amp;"-"&amp;TEXT(MOD(IF(VALUE(MID(A4205,6,2))&gt;=4,VALUE(LEFT(A4205,4)),VALUE(LEFT(A4205,4))-1)+1,100),"00")</f>
        <v>FY2024-25</v>
      </c>
      <c r="D4205" s="0" t="s">
        <v>94</v>
      </c>
      <c r="E4205" s="0" t="s">
        <v>94</v>
      </c>
      <c r="F4205" s="0" t="str">
        <f aca="false">INDEX(Mapping!$B$2:$B$465,MATCH(E4205,Mapping!$A$2:$A$465,0))</f>
        <v>JHARKHAND</v>
      </c>
      <c r="G4205" s="0" t="str">
        <f aca="false">INDEX(Mapping!$C$2:$C$465,MATCH(E4205,Mapping!$A$2:$A$465,0))</f>
        <v>JHARKHAND</v>
      </c>
      <c r="H4205" s="2" t="n">
        <v>0.04</v>
      </c>
      <c r="I4205" s="3" t="n">
        <v>0.001</v>
      </c>
    </row>
    <row r="4206" customFormat="false" ht="15" hidden="false" customHeight="false" outlineLevel="0" collapsed="false">
      <c r="A4206" s="0" t="s">
        <v>52</v>
      </c>
      <c r="B4206" s="0" t="n">
        <f aca="false">VALUE(LEFT(A4206,4))</f>
        <v>2024</v>
      </c>
      <c r="C4206" s="0" t="str">
        <f aca="false">"FY"&amp;IF(VALUE(MID(A4206,6,2))&gt;=4,VALUE(LEFT(A4206,4)),VALUE(LEFT(A4206,4))-1)&amp;"-"&amp;TEXT(MOD(IF(VALUE(MID(A4206,6,2))&gt;=4,VALUE(LEFT(A4206,4)),VALUE(LEFT(A4206,4))-1)+1,100),"00")</f>
        <v>FY2024-25</v>
      </c>
      <c r="D4206" s="0" t="s">
        <v>140</v>
      </c>
      <c r="E4206" s="0" t="s">
        <v>140</v>
      </c>
      <c r="F4206" s="0" t="str">
        <f aca="false">INDEX(Mapping!$B$2:$B$465,MATCH(E4206,Mapping!$A$2:$A$465,0))</f>
        <v>NEEPCO STATIONS</v>
      </c>
      <c r="G4206" s="0" t="str">
        <f aca="false">INDEX(Mapping!$C$2:$C$465,MATCH(E4206,Mapping!$A$2:$A$465,0))</f>
        <v>NEEPCO STATIONS</v>
      </c>
      <c r="H4206" s="2" t="n">
        <v>0.02</v>
      </c>
      <c r="I4206" s="3" t="n">
        <v>0.0003</v>
      </c>
    </row>
    <row r="4207" customFormat="false" ht="15" hidden="false" customHeight="false" outlineLevel="0" collapsed="false">
      <c r="A4207" s="0" t="s">
        <v>78</v>
      </c>
      <c r="B4207" s="0" t="n">
        <f aca="false">VALUE(LEFT(A4207,4))</f>
        <v>2024</v>
      </c>
      <c r="C4207" s="0" t="str">
        <f aca="false">"FY"&amp;IF(VALUE(MID(A4207,6,2))&gt;=4,VALUE(LEFT(A4207,4)),VALUE(LEFT(A4207,4))-1)&amp;"-"&amp;TEXT(MOD(IF(VALUE(MID(A4207,6,2))&gt;=4,VALUE(LEFT(A4207,4)),VALUE(LEFT(A4207,4))-1)+1,100),"00")</f>
        <v>FY2024-25</v>
      </c>
      <c r="D4207" s="0" t="s">
        <v>652</v>
      </c>
      <c r="E4207" s="0" t="s">
        <v>47</v>
      </c>
      <c r="F4207" s="0" t="str">
        <f aca="false">INDEX(Mapping!$B$2:$B$465,MATCH(E4207,Mapping!$A$2:$A$465,0))</f>
        <v>KARNATAKA</v>
      </c>
      <c r="G4207" s="0" t="str">
        <f aca="false">INDEX(Mapping!$C$2:$C$465,MATCH(E4207,Mapping!$A$2:$A$465,0))</f>
        <v>KARNATAKA</v>
      </c>
      <c r="H4207" s="2" t="n">
        <v>366.16</v>
      </c>
      <c r="I4207" s="3" t="n">
        <v>7.77</v>
      </c>
    </row>
    <row r="4208" customFormat="false" ht="15" hidden="false" customHeight="false" outlineLevel="0" collapsed="false">
      <c r="A4208" s="0" t="s">
        <v>78</v>
      </c>
      <c r="B4208" s="0" t="n">
        <f aca="false">VALUE(LEFT(A4208,4))</f>
        <v>2024</v>
      </c>
      <c r="C4208" s="0" t="str">
        <f aca="false">"FY"&amp;IF(VALUE(MID(A4208,6,2))&gt;=4,VALUE(LEFT(A4208,4)),VALUE(LEFT(A4208,4))-1)&amp;"-"&amp;TEXT(MOD(IF(VALUE(MID(A4208,6,2))&gt;=4,VALUE(LEFT(A4208,4)),VALUE(LEFT(A4208,4))-1)+1,100),"00")</f>
        <v>FY2024-25</v>
      </c>
      <c r="D4208" s="0" t="s">
        <v>120</v>
      </c>
      <c r="E4208" s="0" t="s">
        <v>120</v>
      </c>
      <c r="F4208" s="0" t="str">
        <f aca="false">INDEX(Mapping!$B$2:$B$465,MATCH(E4208,Mapping!$A$2:$A$465,0))</f>
        <v>NEPAL (NEA / NVVN)</v>
      </c>
      <c r="G4208" s="0" t="str">
        <f aca="false">INDEX(Mapping!$C$2:$C$465,MATCH(E4208,Mapping!$A$2:$A$465,0))</f>
        <v>NEPAL (NEA / NVVN)</v>
      </c>
      <c r="H4208" s="2" t="n">
        <v>356.49</v>
      </c>
      <c r="I4208" s="3" t="n">
        <v>7.57</v>
      </c>
    </row>
    <row r="4209" customFormat="false" ht="15" hidden="false" customHeight="false" outlineLevel="0" collapsed="false">
      <c r="A4209" s="0" t="s">
        <v>78</v>
      </c>
      <c r="B4209" s="0" t="n">
        <f aca="false">VALUE(LEFT(A4209,4))</f>
        <v>2024</v>
      </c>
      <c r="C4209" s="0" t="str">
        <f aca="false">"FY"&amp;IF(VALUE(MID(A4209,6,2))&gt;=4,VALUE(LEFT(A4209,4)),VALUE(LEFT(A4209,4))-1)&amp;"-"&amp;TEXT(MOD(IF(VALUE(MID(A4209,6,2))&gt;=4,VALUE(LEFT(A4209,4)),VALUE(LEFT(A4209,4))-1)+1,100),"00")</f>
        <v>FY2024-25</v>
      </c>
      <c r="D4209" s="0" t="s">
        <v>653</v>
      </c>
      <c r="E4209" s="0" t="s">
        <v>183</v>
      </c>
      <c r="F4209" s="0" t="str">
        <f aca="false">INDEX(Mapping!$B$2:$B$465,MATCH(E4209,Mapping!$A$2:$A$465,0))</f>
        <v>JINDAL INDIA THERMAL POWER (JITPL)</v>
      </c>
      <c r="G4209" s="0" t="str">
        <f aca="false">INDEX(Mapping!$C$2:$C$465,MATCH(E4209,Mapping!$A$2:$A$465,0))</f>
        <v>JINDAL INDIA THERMAL POWER (JITPL)</v>
      </c>
      <c r="H4209" s="2" t="n">
        <v>202.45</v>
      </c>
      <c r="I4209" s="3" t="n">
        <v>4.3</v>
      </c>
    </row>
    <row r="4210" customFormat="false" ht="15" hidden="false" customHeight="false" outlineLevel="0" collapsed="false">
      <c r="A4210" s="0" t="s">
        <v>78</v>
      </c>
      <c r="B4210" s="0" t="n">
        <f aca="false">VALUE(LEFT(A4210,4))</f>
        <v>2024</v>
      </c>
      <c r="C4210" s="0" t="str">
        <f aca="false">"FY"&amp;IF(VALUE(MID(A4210,6,2))&gt;=4,VALUE(LEFT(A4210,4)),VALUE(LEFT(A4210,4))-1)&amp;"-"&amp;TEXT(MOD(IF(VALUE(MID(A4210,6,2))&gt;=4,VALUE(LEFT(A4210,4)),VALUE(LEFT(A4210,4))-1)+1,100),"00")</f>
        <v>FY2024-25</v>
      </c>
      <c r="D4210" s="0" t="s">
        <v>654</v>
      </c>
      <c r="E4210" s="0" t="s">
        <v>43</v>
      </c>
      <c r="F4210" s="0" t="str">
        <f aca="false">INDEX(Mapping!$B$2:$B$465,MATCH(E4210,Mapping!$A$2:$A$465,0))</f>
        <v>ODISHA</v>
      </c>
      <c r="G4210" s="0" t="str">
        <f aca="false">INDEX(Mapping!$C$2:$C$465,MATCH(E4210,Mapping!$A$2:$A$465,0))</f>
        <v>ODISHA</v>
      </c>
      <c r="H4210" s="2" t="n">
        <v>184.45</v>
      </c>
      <c r="I4210" s="3" t="n">
        <v>3.91</v>
      </c>
    </row>
    <row r="4211" customFormat="false" ht="15" hidden="false" customHeight="false" outlineLevel="0" collapsed="false">
      <c r="A4211" s="0" t="s">
        <v>78</v>
      </c>
      <c r="B4211" s="0" t="n">
        <f aca="false">VALUE(LEFT(A4211,4))</f>
        <v>2024</v>
      </c>
      <c r="C4211" s="0" t="str">
        <f aca="false">"FY"&amp;IF(VALUE(MID(A4211,6,2))&gt;=4,VALUE(LEFT(A4211,4)),VALUE(LEFT(A4211,4))-1)&amp;"-"&amp;TEXT(MOD(IF(VALUE(MID(A4211,6,2))&gt;=4,VALUE(LEFT(A4211,4)),VALUE(LEFT(A4211,4))-1)+1,100),"00")</f>
        <v>FY2024-25</v>
      </c>
      <c r="D4211" s="0" t="s">
        <v>655</v>
      </c>
      <c r="E4211" s="0" t="s">
        <v>77</v>
      </c>
      <c r="F4211" s="0" t="str">
        <f aca="false">INDEX(Mapping!$B$2:$B$465,MATCH(E4211,Mapping!$A$2:$A$465,0))</f>
        <v>JINDAL POWER LTD - STAGE 2</v>
      </c>
      <c r="G4211" s="0" t="str">
        <f aca="false">INDEX(Mapping!$C$2:$C$465,MATCH(E4211,Mapping!$A$2:$A$465,0))</f>
        <v>JINDAL POWER LTD (BOTH STAGES)</v>
      </c>
      <c r="H4211" s="2" t="n">
        <v>174.09</v>
      </c>
      <c r="I4211" s="3" t="n">
        <v>3.69</v>
      </c>
    </row>
    <row r="4212" customFormat="false" ht="15" hidden="false" customHeight="false" outlineLevel="0" collapsed="false">
      <c r="A4212" s="0" t="s">
        <v>78</v>
      </c>
      <c r="B4212" s="0" t="n">
        <f aca="false">VALUE(LEFT(A4212,4))</f>
        <v>2024</v>
      </c>
      <c r="C4212" s="0" t="str">
        <f aca="false">"FY"&amp;IF(VALUE(MID(A4212,6,2))&gt;=4,VALUE(LEFT(A4212,4)),VALUE(LEFT(A4212,4))-1)&amp;"-"&amp;TEXT(MOD(IF(VALUE(MID(A4212,6,2))&gt;=4,VALUE(LEFT(A4212,4)),VALUE(LEFT(A4212,4))-1)+1,100),"00")</f>
        <v>FY2024-25</v>
      </c>
      <c r="D4212" s="0" t="s">
        <v>656</v>
      </c>
      <c r="E4212" s="0" t="s">
        <v>36</v>
      </c>
      <c r="F4212" s="0" t="str">
        <f aca="false">INDEX(Mapping!$B$2:$B$465,MATCH(E4212,Mapping!$A$2:$A$465,0))</f>
        <v>UTTAR PRADESH</v>
      </c>
      <c r="G4212" s="0" t="str">
        <f aca="false">INDEX(Mapping!$C$2:$C$465,MATCH(E4212,Mapping!$A$2:$A$465,0))</f>
        <v>UTTAR PRADESH</v>
      </c>
      <c r="H4212" s="2" t="n">
        <v>159.33</v>
      </c>
      <c r="I4212" s="3" t="n">
        <v>3.38</v>
      </c>
    </row>
    <row r="4213" customFormat="false" ht="15" hidden="false" customHeight="false" outlineLevel="0" collapsed="false">
      <c r="A4213" s="0" t="s">
        <v>78</v>
      </c>
      <c r="B4213" s="0" t="n">
        <f aca="false">VALUE(LEFT(A4213,4))</f>
        <v>2024</v>
      </c>
      <c r="C4213" s="0" t="str">
        <f aca="false">"FY"&amp;IF(VALUE(MID(A4213,6,2))&gt;=4,VALUE(LEFT(A4213,4)),VALUE(LEFT(A4213,4))-1)&amp;"-"&amp;TEXT(MOD(IF(VALUE(MID(A4213,6,2))&gt;=4,VALUE(LEFT(A4213,4)),VALUE(LEFT(A4213,4))-1)+1,100),"00")</f>
        <v>FY2024-25</v>
      </c>
      <c r="D4213" s="0" t="s">
        <v>657</v>
      </c>
      <c r="E4213" s="0" t="s">
        <v>46</v>
      </c>
      <c r="F4213" s="0" t="str">
        <f aca="false">INDEX(Mapping!$B$2:$B$465,MATCH(E4213,Mapping!$A$2:$A$465,0))</f>
        <v>CHHATTISGARH</v>
      </c>
      <c r="G4213" s="0" t="str">
        <f aca="false">INDEX(Mapping!$C$2:$C$465,MATCH(E4213,Mapping!$A$2:$A$465,0))</f>
        <v>CHHATTISGARH</v>
      </c>
      <c r="H4213" s="2" t="n">
        <v>148.09</v>
      </c>
      <c r="I4213" s="3" t="n">
        <v>3.14</v>
      </c>
    </row>
    <row r="4214" customFormat="false" ht="15" hidden="false" customHeight="false" outlineLevel="0" collapsed="false">
      <c r="A4214" s="0" t="s">
        <v>78</v>
      </c>
      <c r="B4214" s="0" t="n">
        <f aca="false">VALUE(LEFT(A4214,4))</f>
        <v>2024</v>
      </c>
      <c r="C4214" s="0" t="str">
        <f aca="false">"FY"&amp;IF(VALUE(MID(A4214,6,2))&gt;=4,VALUE(LEFT(A4214,4)),VALUE(LEFT(A4214,4))-1)&amp;"-"&amp;TEXT(MOD(IF(VALUE(MID(A4214,6,2))&gt;=4,VALUE(LEFT(A4214,4)),VALUE(LEFT(A4214,4))-1)+1,100),"00")</f>
        <v>FY2024-25</v>
      </c>
      <c r="D4214" s="0" t="s">
        <v>162</v>
      </c>
      <c r="E4214" s="0" t="s">
        <v>162</v>
      </c>
      <c r="F4214" s="0" t="str">
        <f aca="false">INDEX(Mapping!$B$2:$B$465,MATCH(E4214,Mapping!$A$2:$A$465,0))</f>
        <v>MAHAN ENERGEN (EX-ESSAR POWER MP)</v>
      </c>
      <c r="G4214" s="0" t="str">
        <f aca="false">INDEX(Mapping!$C$2:$C$465,MATCH(E4214,Mapping!$A$2:$A$465,0))</f>
        <v>ADANI POWER (ALL PLANTS)</v>
      </c>
      <c r="H4214" s="2" t="n">
        <v>145.46</v>
      </c>
      <c r="I4214" s="3" t="n">
        <v>3.09</v>
      </c>
    </row>
    <row r="4215" customFormat="false" ht="15" hidden="false" customHeight="false" outlineLevel="0" collapsed="false">
      <c r="A4215" s="0" t="s">
        <v>78</v>
      </c>
      <c r="B4215" s="0" t="n">
        <f aca="false">VALUE(LEFT(A4215,4))</f>
        <v>2024</v>
      </c>
      <c r="C4215" s="0" t="str">
        <f aca="false">"FY"&amp;IF(VALUE(MID(A4215,6,2))&gt;=4,VALUE(LEFT(A4215,4)),VALUE(LEFT(A4215,4))-1)&amp;"-"&amp;TEXT(MOD(IF(VALUE(MID(A4215,6,2))&gt;=4,VALUE(LEFT(A4215,4)),VALUE(LEFT(A4215,4))-1)+1,100),"00")</f>
        <v>FY2024-25</v>
      </c>
      <c r="D4215" s="0" t="s">
        <v>658</v>
      </c>
      <c r="E4215" s="0" t="s">
        <v>48</v>
      </c>
      <c r="F4215" s="0" t="str">
        <f aca="false">INDEX(Mapping!$B$2:$B$465,MATCH(E4215,Mapping!$A$2:$A$465,0))</f>
        <v>DELHI</v>
      </c>
      <c r="G4215" s="0" t="str">
        <f aca="false">INDEX(Mapping!$C$2:$C$465,MATCH(E4215,Mapping!$A$2:$A$465,0))</f>
        <v>DELHI</v>
      </c>
      <c r="H4215" s="2" t="n">
        <v>145.08</v>
      </c>
      <c r="I4215" s="3" t="n">
        <v>3.08</v>
      </c>
    </row>
    <row r="4216" customFormat="false" ht="15" hidden="false" customHeight="false" outlineLevel="0" collapsed="false">
      <c r="A4216" s="0" t="s">
        <v>78</v>
      </c>
      <c r="B4216" s="0" t="n">
        <f aca="false">VALUE(LEFT(A4216,4))</f>
        <v>2024</v>
      </c>
      <c r="C4216" s="0" t="str">
        <f aca="false">"FY"&amp;IF(VALUE(MID(A4216,6,2))&gt;=4,VALUE(LEFT(A4216,4)),VALUE(LEFT(A4216,4))-1)&amp;"-"&amp;TEXT(MOD(IF(VALUE(MID(A4216,6,2))&gt;=4,VALUE(LEFT(A4216,4)),VALUE(LEFT(A4216,4))-1)+1,100),"00")</f>
        <v>FY2024-25</v>
      </c>
      <c r="D4216" s="0" t="s">
        <v>659</v>
      </c>
      <c r="E4216" s="0" t="s">
        <v>93</v>
      </c>
      <c r="F4216" s="0" t="str">
        <f aca="false">INDEX(Mapping!$B$2:$B$465,MATCH(E4216,Mapping!$A$2:$A$465,0))</f>
        <v>ADANI POWER - RAIPUR TPP (EX-GMR CHHATTISGARH)</v>
      </c>
      <c r="G4216" s="0" t="str">
        <f aca="false">INDEX(Mapping!$C$2:$C$465,MATCH(E4216,Mapping!$A$2:$A$465,0))</f>
        <v>ADANI POWER (ALL PLANTS)</v>
      </c>
      <c r="H4216" s="2" t="n">
        <v>138.45</v>
      </c>
      <c r="I4216" s="3" t="n">
        <v>2.94</v>
      </c>
    </row>
    <row r="4217" customFormat="false" ht="15" hidden="false" customHeight="false" outlineLevel="0" collapsed="false">
      <c r="A4217" s="0" t="s">
        <v>78</v>
      </c>
      <c r="B4217" s="0" t="n">
        <f aca="false">VALUE(LEFT(A4217,4))</f>
        <v>2024</v>
      </c>
      <c r="C4217" s="0" t="str">
        <f aca="false">"FY"&amp;IF(VALUE(MID(A4217,6,2))&gt;=4,VALUE(LEFT(A4217,4)),VALUE(LEFT(A4217,4))-1)&amp;"-"&amp;TEXT(MOD(IF(VALUE(MID(A4217,6,2))&gt;=4,VALUE(LEFT(A4217,4)),VALUE(LEFT(A4217,4))-1)+1,100),"00")</f>
        <v>FY2024-25</v>
      </c>
      <c r="D4217" s="0" t="s">
        <v>660</v>
      </c>
      <c r="E4217" s="0" t="s">
        <v>50</v>
      </c>
      <c r="F4217" s="0" t="str">
        <f aca="false">INDEX(Mapping!$B$2:$B$465,MATCH(E4217,Mapping!$A$2:$A$465,0))</f>
        <v>MADHYA PRADESH</v>
      </c>
      <c r="G4217" s="0" t="str">
        <f aca="false">INDEX(Mapping!$C$2:$C$465,MATCH(E4217,Mapping!$A$2:$A$465,0))</f>
        <v>MADHYA PRADESH</v>
      </c>
      <c r="H4217" s="2" t="n">
        <v>135.33</v>
      </c>
      <c r="I4217" s="3" t="n">
        <v>2.87</v>
      </c>
    </row>
    <row r="4218" customFormat="false" ht="15" hidden="false" customHeight="false" outlineLevel="0" collapsed="false">
      <c r="A4218" s="0" t="s">
        <v>78</v>
      </c>
      <c r="B4218" s="0" t="n">
        <f aca="false">VALUE(LEFT(A4218,4))</f>
        <v>2024</v>
      </c>
      <c r="C4218" s="0" t="str">
        <f aca="false">"FY"&amp;IF(VALUE(MID(A4218,6,2))&gt;=4,VALUE(LEFT(A4218,4)),VALUE(LEFT(A4218,4))-1)&amp;"-"&amp;TEXT(MOD(IF(VALUE(MID(A4218,6,2))&gt;=4,VALUE(LEFT(A4218,4)),VALUE(LEFT(A4218,4))-1)+1,100),"00")</f>
        <v>FY2024-25</v>
      </c>
      <c r="D4218" s="0" t="s">
        <v>661</v>
      </c>
      <c r="E4218" s="0" t="s">
        <v>166</v>
      </c>
      <c r="F4218" s="0" t="str">
        <f aca="false">INDEX(Mapping!$B$2:$B$465,MATCH(E4218,Mapping!$A$2:$A$465,0))</f>
        <v>DB POWER</v>
      </c>
      <c r="G4218" s="0" t="str">
        <f aca="false">INDEX(Mapping!$C$2:$C$465,MATCH(E4218,Mapping!$A$2:$A$465,0))</f>
        <v>DB POWER</v>
      </c>
      <c r="H4218" s="2" t="n">
        <v>129.78</v>
      </c>
      <c r="I4218" s="3" t="n">
        <v>2.75</v>
      </c>
    </row>
    <row r="4219" customFormat="false" ht="15" hidden="false" customHeight="false" outlineLevel="0" collapsed="false">
      <c r="A4219" s="0" t="s">
        <v>78</v>
      </c>
      <c r="B4219" s="0" t="n">
        <f aca="false">VALUE(LEFT(A4219,4))</f>
        <v>2024</v>
      </c>
      <c r="C4219" s="0" t="str">
        <f aca="false">"FY"&amp;IF(VALUE(MID(A4219,6,2))&gt;=4,VALUE(LEFT(A4219,4)),VALUE(LEFT(A4219,4))-1)&amp;"-"&amp;TEXT(MOD(IF(VALUE(MID(A4219,6,2))&gt;=4,VALUE(LEFT(A4219,4)),VALUE(LEFT(A4219,4))-1)+1,100),"00")</f>
        <v>FY2024-25</v>
      </c>
      <c r="D4219" s="0" t="s">
        <v>218</v>
      </c>
      <c r="E4219" s="0" t="s">
        <v>218</v>
      </c>
      <c r="F4219" s="0" t="str">
        <f aca="false">INDEX(Mapping!$B$2:$B$465,MATCH(E4219,Mapping!$A$2:$A$465,0))</f>
        <v>KARCHAM WANGTOO HEP</v>
      </c>
      <c r="G4219" s="0" t="str">
        <f aca="false">INDEX(Mapping!$C$2:$C$465,MATCH(E4219,Mapping!$A$2:$A$465,0))</f>
        <v>KARCHAM WANGTOO HEP</v>
      </c>
      <c r="H4219" s="2" t="n">
        <v>120</v>
      </c>
      <c r="I4219" s="3" t="n">
        <v>2.55</v>
      </c>
    </row>
    <row r="4220" customFormat="false" ht="15" hidden="false" customHeight="false" outlineLevel="0" collapsed="false">
      <c r="A4220" s="0" t="s">
        <v>78</v>
      </c>
      <c r="B4220" s="0" t="n">
        <f aca="false">VALUE(LEFT(A4220,4))</f>
        <v>2024</v>
      </c>
      <c r="C4220" s="0" t="str">
        <f aca="false">"FY"&amp;IF(VALUE(MID(A4220,6,2))&gt;=4,VALUE(LEFT(A4220,4)),VALUE(LEFT(A4220,4))-1)&amp;"-"&amp;TEXT(MOD(IF(VALUE(MID(A4220,6,2))&gt;=4,VALUE(LEFT(A4220,4)),VALUE(LEFT(A4220,4))-1)+1,100),"00")</f>
        <v>FY2024-25</v>
      </c>
      <c r="D4220" s="0" t="s">
        <v>662</v>
      </c>
      <c r="E4220" s="0" t="s">
        <v>99</v>
      </c>
      <c r="F4220" s="0" t="str">
        <f aca="false">INDEX(Mapping!$B$2:$B$465,MATCH(E4220,Mapping!$A$2:$A$465,0))</f>
        <v>JINDAL POWER LTD - STAGE 1</v>
      </c>
      <c r="G4220" s="0" t="str">
        <f aca="false">INDEX(Mapping!$C$2:$C$465,MATCH(E4220,Mapping!$A$2:$A$465,0))</f>
        <v>JINDAL POWER LTD (BOTH STAGES)</v>
      </c>
      <c r="H4220" s="2" t="n">
        <v>98.38</v>
      </c>
      <c r="I4220" s="3" t="n">
        <v>2.09</v>
      </c>
    </row>
    <row r="4221" customFormat="false" ht="15" hidden="false" customHeight="false" outlineLevel="0" collapsed="false">
      <c r="A4221" s="0" t="s">
        <v>78</v>
      </c>
      <c r="B4221" s="0" t="n">
        <f aca="false">VALUE(LEFT(A4221,4))</f>
        <v>2024</v>
      </c>
      <c r="C4221" s="0" t="str">
        <f aca="false">"FY"&amp;IF(VALUE(MID(A4221,6,2))&gt;=4,VALUE(LEFT(A4221,4)),VALUE(LEFT(A4221,4))-1)&amp;"-"&amp;TEXT(MOD(IF(VALUE(MID(A4221,6,2))&gt;=4,VALUE(LEFT(A4221,4)),VALUE(LEFT(A4221,4))-1)+1,100),"00")</f>
        <v>FY2024-25</v>
      </c>
      <c r="D4221" s="0" t="s">
        <v>663</v>
      </c>
      <c r="E4221" s="0" t="s">
        <v>41</v>
      </c>
      <c r="F4221" s="0" t="str">
        <f aca="false">INDEX(Mapping!$B$2:$B$465,MATCH(E4221,Mapping!$A$2:$A$465,0))</f>
        <v>RAJASTHAN</v>
      </c>
      <c r="G4221" s="0" t="str">
        <f aca="false">INDEX(Mapping!$C$2:$C$465,MATCH(E4221,Mapping!$A$2:$A$465,0))</f>
        <v>RAJASTHAN</v>
      </c>
      <c r="H4221" s="2" t="n">
        <v>87.84</v>
      </c>
      <c r="I4221" s="3" t="n">
        <v>1.86</v>
      </c>
    </row>
    <row r="4222" customFormat="false" ht="15" hidden="false" customHeight="false" outlineLevel="0" collapsed="false">
      <c r="A4222" s="0" t="s">
        <v>78</v>
      </c>
      <c r="B4222" s="0" t="n">
        <f aca="false">VALUE(LEFT(A4222,4))</f>
        <v>2024</v>
      </c>
      <c r="C4222" s="0" t="str">
        <f aca="false">"FY"&amp;IF(VALUE(MID(A4222,6,2))&gt;=4,VALUE(LEFT(A4222,4)),VALUE(LEFT(A4222,4))-1)&amp;"-"&amp;TEXT(MOD(IF(VALUE(MID(A4222,6,2))&gt;=4,VALUE(LEFT(A4222,4)),VALUE(LEFT(A4222,4))-1)+1,100),"00")</f>
        <v>FY2024-25</v>
      </c>
      <c r="D4222" s="0" t="s">
        <v>182</v>
      </c>
      <c r="E4222" s="0" t="s">
        <v>182</v>
      </c>
      <c r="F4222" s="0" t="str">
        <f aca="false">INDEX(Mapping!$B$2:$B$465,MATCH(E4222,Mapping!$A$2:$A$465,0))</f>
        <v>AD HYDRO POWER</v>
      </c>
      <c r="G4222" s="0" t="str">
        <f aca="false">INDEX(Mapping!$C$2:$C$465,MATCH(E4222,Mapping!$A$2:$A$465,0))</f>
        <v>AD HYDRO POWER</v>
      </c>
      <c r="H4222" s="2" t="n">
        <v>81.27</v>
      </c>
      <c r="I4222" s="3" t="n">
        <v>1.72</v>
      </c>
    </row>
    <row r="4223" customFormat="false" ht="15" hidden="false" customHeight="false" outlineLevel="0" collapsed="false">
      <c r="A4223" s="0" t="s">
        <v>78</v>
      </c>
      <c r="B4223" s="0" t="n">
        <f aca="false">VALUE(LEFT(A4223,4))</f>
        <v>2024</v>
      </c>
      <c r="C4223" s="0" t="str">
        <f aca="false">"FY"&amp;IF(VALUE(MID(A4223,6,2))&gt;=4,VALUE(LEFT(A4223,4)),VALUE(LEFT(A4223,4))-1)&amp;"-"&amp;TEXT(MOD(IF(VALUE(MID(A4223,6,2))&gt;=4,VALUE(LEFT(A4223,4)),VALUE(LEFT(A4223,4))-1)+1,100),"00")</f>
        <v>FY2024-25</v>
      </c>
      <c r="D4223" s="0" t="s">
        <v>664</v>
      </c>
      <c r="E4223" s="0" t="s">
        <v>108</v>
      </c>
      <c r="F4223" s="0" t="str">
        <f aca="false">INDEX(Mapping!$B$2:$B$465,MATCH(E4223,Mapping!$A$2:$A$465,0))</f>
        <v>JAYPEE NIGRIE STPP</v>
      </c>
      <c r="G4223" s="0" t="str">
        <f aca="false">INDEX(Mapping!$C$2:$C$465,MATCH(E4223,Mapping!$A$2:$A$465,0))</f>
        <v>JAYPEE NIGRIE STPP</v>
      </c>
      <c r="H4223" s="2" t="n">
        <v>74.2</v>
      </c>
      <c r="I4223" s="3" t="n">
        <v>1.57</v>
      </c>
    </row>
    <row r="4224" customFormat="false" ht="15" hidden="false" customHeight="false" outlineLevel="0" collapsed="false">
      <c r="A4224" s="0" t="s">
        <v>78</v>
      </c>
      <c r="B4224" s="0" t="n">
        <f aca="false">VALUE(LEFT(A4224,4))</f>
        <v>2024</v>
      </c>
      <c r="C4224" s="0" t="str">
        <f aca="false">"FY"&amp;IF(VALUE(MID(A4224,6,2))&gt;=4,VALUE(LEFT(A4224,4)),VALUE(LEFT(A4224,4))-1)&amp;"-"&amp;TEXT(MOD(IF(VALUE(MID(A4224,6,2))&gt;=4,VALUE(LEFT(A4224,4)),VALUE(LEFT(A4224,4))-1)+1,100),"00")</f>
        <v>FY2024-25</v>
      </c>
      <c r="D4224" s="0" t="s">
        <v>665</v>
      </c>
      <c r="E4224" s="0" t="s">
        <v>61</v>
      </c>
      <c r="F4224" s="0" t="str">
        <f aca="false">INDEX(Mapping!$B$2:$B$465,MATCH(E4224,Mapping!$A$2:$A$465,0))</f>
        <v>ASSAM</v>
      </c>
      <c r="G4224" s="0" t="str">
        <f aca="false">INDEX(Mapping!$C$2:$C$465,MATCH(E4224,Mapping!$A$2:$A$465,0))</f>
        <v>ASSAM</v>
      </c>
      <c r="H4224" s="2" t="n">
        <v>72.96</v>
      </c>
      <c r="I4224" s="3" t="n">
        <v>1.55</v>
      </c>
    </row>
    <row r="4225" customFormat="false" ht="15" hidden="false" customHeight="false" outlineLevel="0" collapsed="false">
      <c r="A4225" s="0" t="s">
        <v>78</v>
      </c>
      <c r="B4225" s="0" t="n">
        <f aca="false">VALUE(LEFT(A4225,4))</f>
        <v>2024</v>
      </c>
      <c r="C4225" s="0" t="str">
        <f aca="false">"FY"&amp;IF(VALUE(MID(A4225,6,2))&gt;=4,VALUE(LEFT(A4225,4)),VALUE(LEFT(A4225,4))-1)&amp;"-"&amp;TEXT(MOD(IF(VALUE(MID(A4225,6,2))&gt;=4,VALUE(LEFT(A4225,4)),VALUE(LEFT(A4225,4))-1)+1,100),"00")</f>
        <v>FY2024-25</v>
      </c>
      <c r="D4225" s="0" t="s">
        <v>666</v>
      </c>
      <c r="E4225" s="0" t="s">
        <v>53</v>
      </c>
      <c r="F4225" s="0" t="str">
        <f aca="false">INDEX(Mapping!$B$2:$B$465,MATCH(E4225,Mapping!$A$2:$A$465,0))</f>
        <v>HIMACHAL PRADESH</v>
      </c>
      <c r="G4225" s="0" t="str">
        <f aca="false">INDEX(Mapping!$C$2:$C$465,MATCH(E4225,Mapping!$A$2:$A$465,0))</f>
        <v>HIMACHAL PRADESH</v>
      </c>
      <c r="H4225" s="2" t="n">
        <v>70.34</v>
      </c>
      <c r="I4225" s="3" t="n">
        <v>1.49</v>
      </c>
    </row>
    <row r="4226" customFormat="false" ht="15" hidden="false" customHeight="false" outlineLevel="0" collapsed="false">
      <c r="A4226" s="0" t="s">
        <v>78</v>
      </c>
      <c r="B4226" s="0" t="n">
        <f aca="false">VALUE(LEFT(A4226,4))</f>
        <v>2024</v>
      </c>
      <c r="C4226" s="0" t="str">
        <f aca="false">"FY"&amp;IF(VALUE(MID(A4226,6,2))&gt;=4,VALUE(LEFT(A4226,4)),VALUE(LEFT(A4226,4))-1)&amp;"-"&amp;TEXT(MOD(IF(VALUE(MID(A4226,6,2))&gt;=4,VALUE(LEFT(A4226,4)),VALUE(LEFT(A4226,4))-1)+1,100),"00")</f>
        <v>FY2024-25</v>
      </c>
      <c r="D4226" s="0" t="s">
        <v>667</v>
      </c>
      <c r="E4226" s="0" t="s">
        <v>109</v>
      </c>
      <c r="F4226" s="0" t="str">
        <f aca="false">INDEX(Mapping!$B$2:$B$465,MATCH(E4226,Mapping!$A$2:$A$465,0))</f>
        <v>ADANI POWER - RAIGARH TPP (EX-REGL)</v>
      </c>
      <c r="G4226" s="0" t="str">
        <f aca="false">INDEX(Mapping!$C$2:$C$465,MATCH(E4226,Mapping!$A$2:$A$465,0))</f>
        <v>ADANI POWER (ALL PLANTS)</v>
      </c>
      <c r="H4226" s="2" t="n">
        <v>65.78</v>
      </c>
      <c r="I4226" s="3" t="n">
        <v>1.4</v>
      </c>
    </row>
    <row r="4227" customFormat="false" ht="15" hidden="false" customHeight="false" outlineLevel="0" collapsed="false">
      <c r="A4227" s="0" t="s">
        <v>78</v>
      </c>
      <c r="B4227" s="0" t="n">
        <f aca="false">VALUE(LEFT(A4227,4))</f>
        <v>2024</v>
      </c>
      <c r="C4227" s="0" t="str">
        <f aca="false">"FY"&amp;IF(VALUE(MID(A4227,6,2))&gt;=4,VALUE(LEFT(A4227,4)),VALUE(LEFT(A4227,4))-1)&amp;"-"&amp;TEXT(MOD(IF(VALUE(MID(A4227,6,2))&gt;=4,VALUE(LEFT(A4227,4)),VALUE(LEFT(A4227,4))-1)+1,100),"00")</f>
        <v>FY2024-25</v>
      </c>
      <c r="D4227" s="0" t="s">
        <v>668</v>
      </c>
      <c r="E4227" s="0" t="s">
        <v>40</v>
      </c>
      <c r="F4227" s="0" t="str">
        <f aca="false">INDEX(Mapping!$B$2:$B$465,MATCH(E4227,Mapping!$A$2:$A$465,0))</f>
        <v>TAMIL NADU</v>
      </c>
      <c r="G4227" s="0" t="str">
        <f aca="false">INDEX(Mapping!$C$2:$C$465,MATCH(E4227,Mapping!$A$2:$A$465,0))</f>
        <v>TAMIL NADU</v>
      </c>
      <c r="H4227" s="2" t="n">
        <v>65.11</v>
      </c>
      <c r="I4227" s="3" t="n">
        <v>1.38</v>
      </c>
    </row>
    <row r="4228" customFormat="false" ht="15" hidden="false" customHeight="false" outlineLevel="0" collapsed="false">
      <c r="A4228" s="0" t="s">
        <v>78</v>
      </c>
      <c r="B4228" s="0" t="n">
        <f aca="false">VALUE(LEFT(A4228,4))</f>
        <v>2024</v>
      </c>
      <c r="C4228" s="0" t="str">
        <f aca="false">"FY"&amp;IF(VALUE(MID(A4228,6,2))&gt;=4,VALUE(LEFT(A4228,4)),VALUE(LEFT(A4228,4))-1)&amp;"-"&amp;TEXT(MOD(IF(VALUE(MID(A4228,6,2))&gt;=4,VALUE(LEFT(A4228,4)),VALUE(LEFT(A4228,4))-1)+1,100),"00")</f>
        <v>FY2024-25</v>
      </c>
      <c r="D4228" s="0" t="s">
        <v>669</v>
      </c>
      <c r="E4228" s="0" t="s">
        <v>44</v>
      </c>
      <c r="F4228" s="0" t="str">
        <f aca="false">INDEX(Mapping!$B$2:$B$465,MATCH(E4228,Mapping!$A$2:$A$465,0))</f>
        <v>HARYANA</v>
      </c>
      <c r="G4228" s="0" t="str">
        <f aca="false">INDEX(Mapping!$C$2:$C$465,MATCH(E4228,Mapping!$A$2:$A$465,0))</f>
        <v>HARYANA</v>
      </c>
      <c r="H4228" s="2" t="n">
        <v>64.61</v>
      </c>
      <c r="I4228" s="3" t="n">
        <v>1.37</v>
      </c>
    </row>
    <row r="4229" customFormat="false" ht="15" hidden="false" customHeight="false" outlineLevel="0" collapsed="false">
      <c r="A4229" s="0" t="s">
        <v>78</v>
      </c>
      <c r="B4229" s="0" t="n">
        <f aca="false">VALUE(LEFT(A4229,4))</f>
        <v>2024</v>
      </c>
      <c r="C4229" s="0" t="str">
        <f aca="false">"FY"&amp;IF(VALUE(MID(A4229,6,2))&gt;=4,VALUE(LEFT(A4229,4)),VALUE(LEFT(A4229,4))-1)&amp;"-"&amp;TEXT(MOD(IF(VALUE(MID(A4229,6,2))&gt;=4,VALUE(LEFT(A4229,4)),VALUE(LEFT(A4229,4))-1)+1,100),"00")</f>
        <v>FY2024-25</v>
      </c>
      <c r="D4229" s="0" t="s">
        <v>670</v>
      </c>
      <c r="E4229" s="0" t="s">
        <v>242</v>
      </c>
      <c r="F4229" s="0" t="str">
        <f aca="false">INDEX(Mapping!$B$2:$B$465,MATCH(E4229,Mapping!$A$2:$A$465,0))</f>
        <v>SKS POWER</v>
      </c>
      <c r="G4229" s="0" t="str">
        <f aca="false">INDEX(Mapping!$C$2:$C$465,MATCH(E4229,Mapping!$A$2:$A$465,0))</f>
        <v>SKS POWER</v>
      </c>
      <c r="H4229" s="2" t="n">
        <v>56.03</v>
      </c>
      <c r="I4229" s="3" t="n">
        <v>1.19</v>
      </c>
    </row>
    <row r="4230" customFormat="false" ht="15" hidden="false" customHeight="false" outlineLevel="0" collapsed="false">
      <c r="A4230" s="0" t="s">
        <v>78</v>
      </c>
      <c r="B4230" s="0" t="n">
        <f aca="false">VALUE(LEFT(A4230,4))</f>
        <v>2024</v>
      </c>
      <c r="C4230" s="0" t="str">
        <f aca="false">"FY"&amp;IF(VALUE(MID(A4230,6,2))&gt;=4,VALUE(LEFT(A4230,4)),VALUE(LEFT(A4230,4))-1)&amp;"-"&amp;TEXT(MOD(IF(VALUE(MID(A4230,6,2))&gt;=4,VALUE(LEFT(A4230,4)),VALUE(LEFT(A4230,4))-1)+1,100),"00")</f>
        <v>FY2024-25</v>
      </c>
      <c r="D4230" s="0" t="s">
        <v>671</v>
      </c>
      <c r="E4230" s="0" t="s">
        <v>31</v>
      </c>
      <c r="F4230" s="0" t="str">
        <f aca="false">INDEX(Mapping!$B$2:$B$465,MATCH(E4230,Mapping!$A$2:$A$465,0))</f>
        <v>GUJARAT</v>
      </c>
      <c r="G4230" s="0" t="str">
        <f aca="false">INDEX(Mapping!$C$2:$C$465,MATCH(E4230,Mapping!$A$2:$A$465,0))</f>
        <v>GUJARAT</v>
      </c>
      <c r="H4230" s="2" t="n">
        <v>52.17</v>
      </c>
      <c r="I4230" s="3" t="n">
        <v>1.11</v>
      </c>
    </row>
    <row r="4231" customFormat="false" ht="15" hidden="false" customHeight="false" outlineLevel="0" collapsed="false">
      <c r="A4231" s="0" t="s">
        <v>78</v>
      </c>
      <c r="B4231" s="0" t="n">
        <f aca="false">VALUE(LEFT(A4231,4))</f>
        <v>2024</v>
      </c>
      <c r="C4231" s="0" t="str">
        <f aca="false">"FY"&amp;IF(VALUE(MID(A4231,6,2))&gt;=4,VALUE(LEFT(A4231,4)),VALUE(LEFT(A4231,4))-1)&amp;"-"&amp;TEXT(MOD(IF(VALUE(MID(A4231,6,2))&gt;=4,VALUE(LEFT(A4231,4)),VALUE(LEFT(A4231,4))-1)+1,100),"00")</f>
        <v>FY2024-25</v>
      </c>
      <c r="D4231" s="0" t="s">
        <v>174</v>
      </c>
      <c r="E4231" s="0" t="s">
        <v>174</v>
      </c>
      <c r="F4231" s="0" t="str">
        <f aca="false">INDEX(Mapping!$B$2:$B$465,MATCH(E4231,Mapping!$A$2:$A$465,0))</f>
        <v>SEIL ENERGY INDIA (EX-SEMBCORP)</v>
      </c>
      <c r="G4231" s="0" t="str">
        <f aca="false">INDEX(Mapping!$C$2:$C$465,MATCH(E4231,Mapping!$A$2:$A$465,0))</f>
        <v>SEIL ENERGY INDIA</v>
      </c>
      <c r="H4231" s="2" t="n">
        <v>46.41</v>
      </c>
      <c r="I4231" s="3" t="n">
        <v>0.98</v>
      </c>
    </row>
    <row r="4232" customFormat="false" ht="15" hidden="false" customHeight="false" outlineLevel="0" collapsed="false">
      <c r="A4232" s="0" t="s">
        <v>78</v>
      </c>
      <c r="B4232" s="0" t="n">
        <f aca="false">VALUE(LEFT(A4232,4))</f>
        <v>2024</v>
      </c>
      <c r="C4232" s="0" t="str">
        <f aca="false">"FY"&amp;IF(VALUE(MID(A4232,6,2))&gt;=4,VALUE(LEFT(A4232,4)),VALUE(LEFT(A4232,4))-1)&amp;"-"&amp;TEXT(MOD(IF(VALUE(MID(A4232,6,2))&gt;=4,VALUE(LEFT(A4232,4)),VALUE(LEFT(A4232,4))-1)+1,100),"00")</f>
        <v>FY2024-25</v>
      </c>
      <c r="D4232" s="0" t="s">
        <v>672</v>
      </c>
      <c r="E4232" s="0" t="s">
        <v>38</v>
      </c>
      <c r="F4232" s="0" t="str">
        <f aca="false">INDEX(Mapping!$B$2:$B$465,MATCH(E4232,Mapping!$A$2:$A$465,0))</f>
        <v>ANDHRA PRADESH</v>
      </c>
      <c r="G4232" s="0" t="str">
        <f aca="false">INDEX(Mapping!$C$2:$C$465,MATCH(E4232,Mapping!$A$2:$A$465,0))</f>
        <v>ANDHRA PRADESH</v>
      </c>
      <c r="H4232" s="2" t="n">
        <v>45.73</v>
      </c>
      <c r="I4232" s="3" t="n">
        <v>0.97</v>
      </c>
    </row>
    <row r="4233" customFormat="false" ht="15" hidden="false" customHeight="false" outlineLevel="0" collapsed="false">
      <c r="A4233" s="0" t="s">
        <v>78</v>
      </c>
      <c r="B4233" s="0" t="n">
        <f aca="false">VALUE(LEFT(A4233,4))</f>
        <v>2024</v>
      </c>
      <c r="C4233" s="0" t="str">
        <f aca="false">"FY"&amp;IF(VALUE(MID(A4233,6,2))&gt;=4,VALUE(LEFT(A4233,4)),VALUE(LEFT(A4233,4))-1)&amp;"-"&amp;TEXT(MOD(IF(VALUE(MID(A4233,6,2))&gt;=4,VALUE(LEFT(A4233,4)),VALUE(LEFT(A4233,4))-1)+1,100),"00")</f>
        <v>FY2024-25</v>
      </c>
      <c r="D4233" s="0" t="s">
        <v>673</v>
      </c>
      <c r="E4233" s="0" t="s">
        <v>142</v>
      </c>
      <c r="F4233" s="0" t="str">
        <f aca="false">INDEX(Mapping!$B$2:$B$465,MATCH(E4233,Mapping!$A$2:$A$465,0))</f>
        <v>SAINJ HEP</v>
      </c>
      <c r="G4233" s="0" t="str">
        <f aca="false">INDEX(Mapping!$C$2:$C$465,MATCH(E4233,Mapping!$A$2:$A$465,0))</f>
        <v>SAINJ HEP</v>
      </c>
      <c r="H4233" s="2" t="n">
        <v>44.18</v>
      </c>
      <c r="I4233" s="3" t="n">
        <v>0.94</v>
      </c>
    </row>
    <row r="4234" customFormat="false" ht="15" hidden="false" customHeight="false" outlineLevel="0" collapsed="false">
      <c r="A4234" s="0" t="s">
        <v>78</v>
      </c>
      <c r="B4234" s="0" t="n">
        <f aca="false">VALUE(LEFT(A4234,4))</f>
        <v>2024</v>
      </c>
      <c r="C4234" s="0" t="str">
        <f aca="false">"FY"&amp;IF(VALUE(MID(A4234,6,2))&gt;=4,VALUE(LEFT(A4234,4)),VALUE(LEFT(A4234,4))-1)&amp;"-"&amp;TEXT(MOD(IF(VALUE(MID(A4234,6,2))&gt;=4,VALUE(LEFT(A4234,4)),VALUE(LEFT(A4234,4))-1)+1,100),"00")</f>
        <v>FY2024-25</v>
      </c>
      <c r="D4234" s="0" t="s">
        <v>674</v>
      </c>
      <c r="E4234" s="0" t="s">
        <v>212</v>
      </c>
      <c r="F4234" s="0" t="str">
        <f aca="false">INDEX(Mapping!$B$2:$B$465,MATCH(E4234,Mapping!$A$2:$A$465,0))</f>
        <v>ADANI WIND ENERGY KUTCHH FOUR LTD. NAKHATRANA</v>
      </c>
      <c r="G4234" s="0" t="str">
        <f aca="false">INDEX(Mapping!$C$2:$C$465,MATCH(E4234,Mapping!$A$2:$A$465,0))</f>
        <v>ADANI GREEN ENERGY (ALL SPVs)</v>
      </c>
      <c r="H4234" s="2" t="n">
        <v>43.8</v>
      </c>
      <c r="I4234" s="3" t="n">
        <v>0.93</v>
      </c>
    </row>
    <row r="4235" customFormat="false" ht="15" hidden="false" customHeight="false" outlineLevel="0" collapsed="false">
      <c r="A4235" s="0" t="s">
        <v>78</v>
      </c>
      <c r="B4235" s="0" t="n">
        <f aca="false">VALUE(LEFT(A4235,4))</f>
        <v>2024</v>
      </c>
      <c r="C4235" s="0" t="str">
        <f aca="false">"FY"&amp;IF(VALUE(MID(A4235,6,2))&gt;=4,VALUE(LEFT(A4235,4)),VALUE(LEFT(A4235,4))-1)&amp;"-"&amp;TEXT(MOD(IF(VALUE(MID(A4235,6,2))&gt;=4,VALUE(LEFT(A4235,4)),VALUE(LEFT(A4235,4))-1)+1,100),"00")</f>
        <v>FY2024-25</v>
      </c>
      <c r="D4235" s="0" t="s">
        <v>227</v>
      </c>
      <c r="E4235" s="0" t="s">
        <v>227</v>
      </c>
      <c r="F4235" s="0" t="str">
        <f aca="false">INDEX(Mapping!$B$2:$B$465,MATCH(E4235,Mapping!$A$2:$A$465,0))</f>
        <v>SHREE CEMENT</v>
      </c>
      <c r="G4235" s="0" t="str">
        <f aca="false">INDEX(Mapping!$C$2:$C$465,MATCH(E4235,Mapping!$A$2:$A$465,0))</f>
        <v>SHREE CEMENT</v>
      </c>
      <c r="H4235" s="2" t="n">
        <v>42.83</v>
      </c>
      <c r="I4235" s="3" t="n">
        <v>0.91</v>
      </c>
    </row>
    <row r="4236" customFormat="false" ht="15" hidden="false" customHeight="false" outlineLevel="0" collapsed="false">
      <c r="A4236" s="0" t="s">
        <v>78</v>
      </c>
      <c r="B4236" s="0" t="n">
        <f aca="false">VALUE(LEFT(A4236,4))</f>
        <v>2024</v>
      </c>
      <c r="C4236" s="0" t="str">
        <f aca="false">"FY"&amp;IF(VALUE(MID(A4236,6,2))&gt;=4,VALUE(LEFT(A4236,4)),VALUE(LEFT(A4236,4))-1)&amp;"-"&amp;TEXT(MOD(IF(VALUE(MID(A4236,6,2))&gt;=4,VALUE(LEFT(A4236,4)),VALUE(LEFT(A4236,4))-1)+1,100),"00")</f>
        <v>FY2024-25</v>
      </c>
      <c r="D4236" s="0" t="s">
        <v>299</v>
      </c>
      <c r="E4236" s="0" t="s">
        <v>299</v>
      </c>
      <c r="F4236" s="0" t="str">
        <f aca="false">INDEX(Mapping!$B$2:$B$465,MATCH(E4236,Mapping!$A$2:$A$465,0))</f>
        <v>NEPAL (NEA / NVVN)</v>
      </c>
      <c r="G4236" s="0" t="str">
        <f aca="false">INDEX(Mapping!$C$2:$C$465,MATCH(E4236,Mapping!$A$2:$A$465,0))</f>
        <v>NEPAL (NEA / NVVN)</v>
      </c>
      <c r="H4236" s="2" t="n">
        <v>42.72</v>
      </c>
      <c r="I4236" s="3" t="n">
        <v>0.91</v>
      </c>
    </row>
    <row r="4237" customFormat="false" ht="15" hidden="false" customHeight="false" outlineLevel="0" collapsed="false">
      <c r="A4237" s="0" t="s">
        <v>78</v>
      </c>
      <c r="B4237" s="0" t="n">
        <f aca="false">VALUE(LEFT(A4237,4))</f>
        <v>2024</v>
      </c>
      <c r="C4237" s="0" t="str">
        <f aca="false">"FY"&amp;IF(VALUE(MID(A4237,6,2))&gt;=4,VALUE(LEFT(A4237,4)),VALUE(LEFT(A4237,4))-1)&amp;"-"&amp;TEXT(MOD(IF(VALUE(MID(A4237,6,2))&gt;=4,VALUE(LEFT(A4237,4)),VALUE(LEFT(A4237,4))-1)+1,100),"00")</f>
        <v>FY2024-25</v>
      </c>
      <c r="D4237" s="0" t="s">
        <v>210</v>
      </c>
      <c r="E4237" s="0" t="s">
        <v>210</v>
      </c>
      <c r="F4237" s="0" t="str">
        <f aca="false">INDEX(Mapping!$B$2:$B$465,MATCH(E4237,Mapping!$A$2:$A$465,0))</f>
        <v>ACB (INDIA)</v>
      </c>
      <c r="G4237" s="0" t="str">
        <f aca="false">INDEX(Mapping!$C$2:$C$465,MATCH(E4237,Mapping!$A$2:$A$465,0))</f>
        <v>ACB (INDIA)</v>
      </c>
      <c r="H4237" s="2" t="n">
        <v>42.31</v>
      </c>
      <c r="I4237" s="3" t="n">
        <v>0.9</v>
      </c>
    </row>
    <row r="4238" customFormat="false" ht="15" hidden="false" customHeight="false" outlineLevel="0" collapsed="false">
      <c r="A4238" s="0" t="s">
        <v>78</v>
      </c>
      <c r="B4238" s="0" t="n">
        <f aca="false">VALUE(LEFT(A4238,4))</f>
        <v>2024</v>
      </c>
      <c r="C4238" s="0" t="str">
        <f aca="false">"FY"&amp;IF(VALUE(MID(A4238,6,2))&gt;=4,VALUE(LEFT(A4238,4)),VALUE(LEFT(A4238,4))-1)&amp;"-"&amp;TEXT(MOD(IF(VALUE(MID(A4238,6,2))&gt;=4,VALUE(LEFT(A4238,4)),VALUE(LEFT(A4238,4))-1)+1,100),"00")</f>
        <v>FY2024-25</v>
      </c>
      <c r="D4238" s="0" t="s">
        <v>675</v>
      </c>
      <c r="E4238" s="0" t="s">
        <v>137</v>
      </c>
      <c r="F4238" s="0" t="str">
        <f aca="false">INDEX(Mapping!$B$2:$B$465,MATCH(E4238,Mapping!$A$2:$A$465,0))</f>
        <v>JSPL - DCPP</v>
      </c>
      <c r="G4238" s="0" t="str">
        <f aca="false">INDEX(Mapping!$C$2:$C$465,MATCH(E4238,Mapping!$A$2:$A$465,0))</f>
        <v>JSPL</v>
      </c>
      <c r="H4238" s="2" t="n">
        <v>41.75</v>
      </c>
      <c r="I4238" s="3" t="n">
        <v>0.89</v>
      </c>
    </row>
    <row r="4239" customFormat="false" ht="15" hidden="false" customHeight="false" outlineLevel="0" collapsed="false">
      <c r="A4239" s="0" t="s">
        <v>78</v>
      </c>
      <c r="B4239" s="0" t="n">
        <f aca="false">VALUE(LEFT(A4239,4))</f>
        <v>2024</v>
      </c>
      <c r="C4239" s="0" t="str">
        <f aca="false">"FY"&amp;IF(VALUE(MID(A4239,6,2))&gt;=4,VALUE(LEFT(A4239,4)),VALUE(LEFT(A4239,4))-1)&amp;"-"&amp;TEXT(MOD(IF(VALUE(MID(A4239,6,2))&gt;=4,VALUE(LEFT(A4239,4)),VALUE(LEFT(A4239,4))-1)+1,100),"00")</f>
        <v>FY2024-25</v>
      </c>
      <c r="D4239" s="0" t="s">
        <v>261</v>
      </c>
      <c r="E4239" s="0" t="s">
        <v>261</v>
      </c>
      <c r="F4239" s="0" t="str">
        <f aca="false">INDEX(Mapping!$B$2:$B$465,MATCH(E4239,Mapping!$A$2:$A$465,0))</f>
        <v>NPGC NABINAGAR</v>
      </c>
      <c r="G4239" s="0" t="str">
        <f aca="false">INDEX(Mapping!$C$2:$C$465,MATCH(E4239,Mapping!$A$2:$A$465,0))</f>
        <v>NTPC GROUP</v>
      </c>
      <c r="H4239" s="2" t="n">
        <v>38.86</v>
      </c>
      <c r="I4239" s="3" t="n">
        <v>0.82</v>
      </c>
    </row>
    <row r="4240" customFormat="false" ht="15" hidden="false" customHeight="false" outlineLevel="0" collapsed="false">
      <c r="A4240" s="0" t="s">
        <v>78</v>
      </c>
      <c r="B4240" s="0" t="n">
        <f aca="false">VALUE(LEFT(A4240,4))</f>
        <v>2024</v>
      </c>
      <c r="C4240" s="0" t="str">
        <f aca="false">"FY"&amp;IF(VALUE(MID(A4240,6,2))&gt;=4,VALUE(LEFT(A4240,4)),VALUE(LEFT(A4240,4))-1)&amp;"-"&amp;TEXT(MOD(IF(VALUE(MID(A4240,6,2))&gt;=4,VALUE(LEFT(A4240,4)),VALUE(LEFT(A4240,4))-1)+1,100),"00")</f>
        <v>FY2024-25</v>
      </c>
      <c r="D4240" s="0" t="s">
        <v>676</v>
      </c>
      <c r="E4240" s="0" t="s">
        <v>37</v>
      </c>
      <c r="F4240" s="0" t="str">
        <f aca="false">INDEX(Mapping!$B$2:$B$465,MATCH(E4240,Mapping!$A$2:$A$465,0))</f>
        <v>MAHARASHTRA</v>
      </c>
      <c r="G4240" s="0" t="str">
        <f aca="false">INDEX(Mapping!$C$2:$C$465,MATCH(E4240,Mapping!$A$2:$A$465,0))</f>
        <v>MAHARASHTRA</v>
      </c>
      <c r="H4240" s="2" t="n">
        <v>38.43</v>
      </c>
      <c r="I4240" s="3" t="n">
        <v>0.82</v>
      </c>
    </row>
    <row r="4241" customFormat="false" ht="15" hidden="false" customHeight="false" outlineLevel="0" collapsed="false">
      <c r="A4241" s="0" t="s">
        <v>78</v>
      </c>
      <c r="B4241" s="0" t="n">
        <f aca="false">VALUE(LEFT(A4241,4))</f>
        <v>2024</v>
      </c>
      <c r="C4241" s="0" t="str">
        <f aca="false">"FY"&amp;IF(VALUE(MID(A4241,6,2))&gt;=4,VALUE(LEFT(A4241,4)),VALUE(LEFT(A4241,4))-1)&amp;"-"&amp;TEXT(MOD(IF(VALUE(MID(A4241,6,2))&gt;=4,VALUE(LEFT(A4241,4)),VALUE(LEFT(A4241,4))-1)+1,100),"00")</f>
        <v>FY2024-25</v>
      </c>
      <c r="D4241" s="0" t="s">
        <v>326</v>
      </c>
      <c r="E4241" s="0" t="s">
        <v>326</v>
      </c>
      <c r="F4241" s="0" t="str">
        <f aca="false">INDEX(Mapping!$B$2:$B$465,MATCH(E4241,Mapping!$A$2:$A$465,0))</f>
        <v>ITPCL (IL&amp;FS TAMIL NADU)</v>
      </c>
      <c r="G4241" s="0" t="str">
        <f aca="false">INDEX(Mapping!$C$2:$C$465,MATCH(E4241,Mapping!$A$2:$A$465,0))</f>
        <v>ITPCL (IL&amp;FS TAMIL NADU)</v>
      </c>
      <c r="H4241" s="2" t="n">
        <v>38.42</v>
      </c>
      <c r="I4241" s="3" t="n">
        <v>0.82</v>
      </c>
    </row>
    <row r="4242" customFormat="false" ht="15" hidden="false" customHeight="false" outlineLevel="0" collapsed="false">
      <c r="A4242" s="0" t="s">
        <v>78</v>
      </c>
      <c r="B4242" s="0" t="n">
        <f aca="false">VALUE(LEFT(A4242,4))</f>
        <v>2024</v>
      </c>
      <c r="C4242" s="0" t="str">
        <f aca="false">"FY"&amp;IF(VALUE(MID(A4242,6,2))&gt;=4,VALUE(LEFT(A4242,4)),VALUE(LEFT(A4242,4))-1)&amp;"-"&amp;TEXT(MOD(IF(VALUE(MID(A4242,6,2))&gt;=4,VALUE(LEFT(A4242,4)),VALUE(LEFT(A4242,4))-1)+1,100),"00")</f>
        <v>FY2024-25</v>
      </c>
      <c r="D4242" s="0" t="s">
        <v>677</v>
      </c>
      <c r="E4242" s="0" t="s">
        <v>39</v>
      </c>
      <c r="F4242" s="0" t="str">
        <f aca="false">INDEX(Mapping!$B$2:$B$465,MATCH(E4242,Mapping!$A$2:$A$465,0))</f>
        <v>WEST BENGAL</v>
      </c>
      <c r="G4242" s="0" t="str">
        <f aca="false">INDEX(Mapping!$C$2:$C$465,MATCH(E4242,Mapping!$A$2:$A$465,0))</f>
        <v>WEST BENGAL</v>
      </c>
      <c r="H4242" s="2" t="n">
        <v>37.58</v>
      </c>
      <c r="I4242" s="3" t="n">
        <v>0.8</v>
      </c>
    </row>
    <row r="4243" customFormat="false" ht="15" hidden="false" customHeight="false" outlineLevel="0" collapsed="false">
      <c r="A4243" s="0" t="s">
        <v>78</v>
      </c>
      <c r="B4243" s="0" t="n">
        <f aca="false">VALUE(LEFT(A4243,4))</f>
        <v>2024</v>
      </c>
      <c r="C4243" s="0" t="str">
        <f aca="false">"FY"&amp;IF(VALUE(MID(A4243,6,2))&gt;=4,VALUE(LEFT(A4243,4)),VALUE(LEFT(A4243,4))-1)&amp;"-"&amp;TEXT(MOD(IF(VALUE(MID(A4243,6,2))&gt;=4,VALUE(LEFT(A4243,4)),VALUE(LEFT(A4243,4))-1)+1,100),"00")</f>
        <v>FY2024-25</v>
      </c>
      <c r="D4243" s="0" t="s">
        <v>678</v>
      </c>
      <c r="E4243" s="0" t="s">
        <v>294</v>
      </c>
      <c r="F4243" s="0" t="str">
        <f aca="false">INDEX(Mapping!$B$2:$B$465,MATCH(E4243,Mapping!$A$2:$A$465,0))</f>
        <v>DRUK GREEN POWER (BHUTAN)</v>
      </c>
      <c r="G4243" s="0" t="str">
        <f aca="false">INDEX(Mapping!$C$2:$C$465,MATCH(E4243,Mapping!$A$2:$A$465,0))</f>
        <v>DRUK GREEN POWER (BHUTAN)</v>
      </c>
      <c r="H4243" s="2" t="n">
        <v>34.51</v>
      </c>
      <c r="I4243" s="3" t="n">
        <v>0.73</v>
      </c>
    </row>
    <row r="4244" customFormat="false" ht="15" hidden="false" customHeight="false" outlineLevel="0" collapsed="false">
      <c r="A4244" s="0" t="s">
        <v>78</v>
      </c>
      <c r="B4244" s="0" t="n">
        <f aca="false">VALUE(LEFT(A4244,4))</f>
        <v>2024</v>
      </c>
      <c r="C4244" s="0" t="str">
        <f aca="false">"FY"&amp;IF(VALUE(MID(A4244,6,2))&gt;=4,VALUE(LEFT(A4244,4)),VALUE(LEFT(A4244,4))-1)&amp;"-"&amp;TEXT(MOD(IF(VALUE(MID(A4244,6,2))&gt;=4,VALUE(LEFT(A4244,4)),VALUE(LEFT(A4244,4))-1)+1,100),"00")</f>
        <v>FY2024-25</v>
      </c>
      <c r="D4244" s="0" t="s">
        <v>219</v>
      </c>
      <c r="E4244" s="0" t="s">
        <v>219</v>
      </c>
      <c r="F4244" s="0" t="str">
        <f aca="false">INDEX(Mapping!$B$2:$B$465,MATCH(E4244,Mapping!$A$2:$A$465,0))</f>
        <v>RENEW SURYA PRATAP</v>
      </c>
      <c r="G4244" s="0" t="str">
        <f aca="false">INDEX(Mapping!$C$2:$C$465,MATCH(E4244,Mapping!$A$2:$A$465,0))</f>
        <v>RENEW POWER (ALL SPVs)</v>
      </c>
      <c r="H4244" s="2" t="n">
        <v>32.29</v>
      </c>
      <c r="I4244" s="3" t="n">
        <v>0.69</v>
      </c>
    </row>
    <row r="4245" customFormat="false" ht="15" hidden="false" customHeight="false" outlineLevel="0" collapsed="false">
      <c r="A4245" s="0" t="s">
        <v>78</v>
      </c>
      <c r="B4245" s="0" t="n">
        <f aca="false">VALUE(LEFT(A4245,4))</f>
        <v>2024</v>
      </c>
      <c r="C4245" s="0" t="str">
        <f aca="false">"FY"&amp;IF(VALUE(MID(A4245,6,2))&gt;=4,VALUE(LEFT(A4245,4)),VALUE(LEFT(A4245,4))-1)&amp;"-"&amp;TEXT(MOD(IF(VALUE(MID(A4245,6,2))&gt;=4,VALUE(LEFT(A4245,4)),VALUE(LEFT(A4245,4))-1)+1,100),"00")</f>
        <v>FY2024-25</v>
      </c>
      <c r="D4245" s="0" t="s">
        <v>679</v>
      </c>
      <c r="E4245" s="0" t="s">
        <v>241</v>
      </c>
      <c r="F4245" s="0" t="str">
        <f aca="false">INDEX(Mapping!$B$2:$B$465,MATCH(E4245,Mapping!$A$2:$A$465,0))</f>
        <v>HIMACHAL PRADESH</v>
      </c>
      <c r="G4245" s="0" t="str">
        <f aca="false">INDEX(Mapping!$C$2:$C$465,MATCH(E4245,Mapping!$A$2:$A$465,0))</f>
        <v>HIMACHAL PRADESH</v>
      </c>
      <c r="H4245" s="2" t="n">
        <v>30.65</v>
      </c>
      <c r="I4245" s="3" t="n">
        <v>0.65</v>
      </c>
    </row>
    <row r="4246" customFormat="false" ht="15" hidden="false" customHeight="false" outlineLevel="0" collapsed="false">
      <c r="A4246" s="0" t="s">
        <v>78</v>
      </c>
      <c r="B4246" s="0" t="n">
        <f aca="false">VALUE(LEFT(A4246,4))</f>
        <v>2024</v>
      </c>
      <c r="C4246" s="0" t="str">
        <f aca="false">"FY"&amp;IF(VALUE(MID(A4246,6,2))&gt;=4,VALUE(LEFT(A4246,4)),VALUE(LEFT(A4246,4))-1)&amp;"-"&amp;TEXT(MOD(IF(VALUE(MID(A4246,6,2))&gt;=4,VALUE(LEFT(A4246,4)),VALUE(LEFT(A4246,4))-1)+1,100),"00")</f>
        <v>FY2024-25</v>
      </c>
      <c r="D4246" s="0" t="s">
        <v>680</v>
      </c>
      <c r="E4246" s="0" t="s">
        <v>311</v>
      </c>
      <c r="F4246" s="0" t="str">
        <f aca="false">INDEX(Mapping!$B$2:$B$465,MATCH(E4246,Mapping!$A$2:$A$465,0))</f>
        <v>HIMACHAL PRADESH</v>
      </c>
      <c r="G4246" s="0" t="str">
        <f aca="false">INDEX(Mapping!$C$2:$C$465,MATCH(E4246,Mapping!$A$2:$A$465,0))</f>
        <v>HIMACHAL PRADESH</v>
      </c>
      <c r="H4246" s="2" t="n">
        <v>30.54</v>
      </c>
      <c r="I4246" s="3" t="n">
        <v>0.65</v>
      </c>
    </row>
    <row r="4247" customFormat="false" ht="15" hidden="false" customHeight="false" outlineLevel="0" collapsed="false">
      <c r="A4247" s="0" t="s">
        <v>78</v>
      </c>
      <c r="B4247" s="0" t="n">
        <f aca="false">VALUE(LEFT(A4247,4))</f>
        <v>2024</v>
      </c>
      <c r="C4247" s="0" t="str">
        <f aca="false">"FY"&amp;IF(VALUE(MID(A4247,6,2))&gt;=4,VALUE(LEFT(A4247,4)),VALUE(LEFT(A4247,4))-1)&amp;"-"&amp;TEXT(MOD(IF(VALUE(MID(A4247,6,2))&gt;=4,VALUE(LEFT(A4247,4)),VALUE(LEFT(A4247,4))-1)+1,100),"00")</f>
        <v>FY2024-25</v>
      </c>
      <c r="D4247" s="0" t="s">
        <v>200</v>
      </c>
      <c r="E4247" s="0" t="s">
        <v>200</v>
      </c>
      <c r="F4247" s="0" t="str">
        <f aca="false">INDEX(Mapping!$B$2:$B$465,MATCH(E4247,Mapping!$A$2:$A$465,0))</f>
        <v>JSW ENERGY UTKAL (EX-IND BARATH)</v>
      </c>
      <c r="G4247" s="0" t="str">
        <f aca="false">INDEX(Mapping!$C$2:$C$465,MATCH(E4247,Mapping!$A$2:$A$465,0))</f>
        <v>JSW ENERGY (INCL. KSK MAHANADI)</v>
      </c>
      <c r="H4247" s="2" t="n">
        <v>30.04</v>
      </c>
      <c r="I4247" s="3" t="n">
        <v>0.64</v>
      </c>
    </row>
    <row r="4248" customFormat="false" ht="15" hidden="false" customHeight="false" outlineLevel="0" collapsed="false">
      <c r="A4248" s="0" t="s">
        <v>78</v>
      </c>
      <c r="B4248" s="0" t="n">
        <f aca="false">VALUE(LEFT(A4248,4))</f>
        <v>2024</v>
      </c>
      <c r="C4248" s="0" t="str">
        <f aca="false">"FY"&amp;IF(VALUE(MID(A4248,6,2))&gt;=4,VALUE(LEFT(A4248,4)),VALUE(LEFT(A4248,4))-1)&amp;"-"&amp;TEXT(MOD(IF(VALUE(MID(A4248,6,2))&gt;=4,VALUE(LEFT(A4248,4)),VALUE(LEFT(A4248,4))-1)+1,100),"00")</f>
        <v>FY2024-25</v>
      </c>
      <c r="D4248" s="0" t="s">
        <v>681</v>
      </c>
      <c r="E4248" s="0" t="s">
        <v>320</v>
      </c>
      <c r="F4248" s="0" t="str">
        <f aca="false">INDEX(Mapping!$B$2:$B$465,MATCH(E4248,Mapping!$A$2:$A$465,0))</f>
        <v>HIMACHAL PRADESH</v>
      </c>
      <c r="G4248" s="0" t="str">
        <f aca="false">INDEX(Mapping!$C$2:$C$465,MATCH(E4248,Mapping!$A$2:$A$465,0))</f>
        <v>HIMACHAL PRADESH</v>
      </c>
      <c r="H4248" s="2" t="n">
        <v>28.47</v>
      </c>
      <c r="I4248" s="3" t="n">
        <v>0.6</v>
      </c>
    </row>
    <row r="4249" customFormat="false" ht="15" hidden="false" customHeight="false" outlineLevel="0" collapsed="false">
      <c r="A4249" s="0" t="s">
        <v>78</v>
      </c>
      <c r="B4249" s="0" t="n">
        <f aca="false">VALUE(LEFT(A4249,4))</f>
        <v>2024</v>
      </c>
      <c r="C4249" s="0" t="str">
        <f aca="false">"FY"&amp;IF(VALUE(MID(A4249,6,2))&gt;=4,VALUE(LEFT(A4249,4)),VALUE(LEFT(A4249,4))-1)&amp;"-"&amp;TEXT(MOD(IF(VALUE(MID(A4249,6,2))&gt;=4,VALUE(LEFT(A4249,4)),VALUE(LEFT(A4249,4))-1)+1,100),"00")</f>
        <v>FY2024-25</v>
      </c>
      <c r="D4249" s="0" t="s">
        <v>682</v>
      </c>
      <c r="E4249" s="0" t="s">
        <v>399</v>
      </c>
      <c r="F4249" s="0" t="str">
        <f aca="false">INDEX(Mapping!$B$2:$B$465,MATCH(E4249,Mapping!$A$2:$A$465,0))</f>
        <v>RENEW SURYA OJAS PRIVATE LIMITED-WIND</v>
      </c>
      <c r="G4249" s="0" t="str">
        <f aca="false">INDEX(Mapping!$C$2:$C$465,MATCH(E4249,Mapping!$A$2:$A$465,0))</f>
        <v>RENEW POWER (ALL SPVs)</v>
      </c>
      <c r="H4249" s="2" t="n">
        <v>28.31</v>
      </c>
      <c r="I4249" s="3" t="n">
        <v>0.6</v>
      </c>
    </row>
    <row r="4250" customFormat="false" ht="15" hidden="false" customHeight="false" outlineLevel="0" collapsed="false">
      <c r="A4250" s="0" t="s">
        <v>78</v>
      </c>
      <c r="B4250" s="0" t="n">
        <f aca="false">VALUE(LEFT(A4250,4))</f>
        <v>2024</v>
      </c>
      <c r="C4250" s="0" t="str">
        <f aca="false">"FY"&amp;IF(VALUE(MID(A4250,6,2))&gt;=4,VALUE(LEFT(A4250,4)),VALUE(LEFT(A4250,4))-1)&amp;"-"&amp;TEXT(MOD(IF(VALUE(MID(A4250,6,2))&gt;=4,VALUE(LEFT(A4250,4)),VALUE(LEFT(A4250,4))-1)+1,100),"00")</f>
        <v>FY2024-25</v>
      </c>
      <c r="D4250" s="0" t="s">
        <v>307</v>
      </c>
      <c r="E4250" s="0" t="s">
        <v>307</v>
      </c>
      <c r="F4250" s="0" t="str">
        <f aca="false">INDEX(Mapping!$B$2:$B$465,MATCH(E4250,Mapping!$A$2:$A$465,0))</f>
        <v>ADANI RENEWABLE ENERGY HOLDING FOUR</v>
      </c>
      <c r="G4250" s="0" t="str">
        <f aca="false">INDEX(Mapping!$C$2:$C$465,MATCH(E4250,Mapping!$A$2:$A$465,0))</f>
        <v>ADANI GREEN ENERGY (ALL SPVs)</v>
      </c>
      <c r="H4250" s="2" t="n">
        <v>27.43</v>
      </c>
      <c r="I4250" s="3" t="n">
        <v>0.58</v>
      </c>
    </row>
    <row r="4251" customFormat="false" ht="15" hidden="false" customHeight="false" outlineLevel="0" collapsed="false">
      <c r="A4251" s="0" t="s">
        <v>78</v>
      </c>
      <c r="B4251" s="0" t="n">
        <f aca="false">VALUE(LEFT(A4251,4))</f>
        <v>2024</v>
      </c>
      <c r="C4251" s="0" t="str">
        <f aca="false">"FY"&amp;IF(VALUE(MID(A4251,6,2))&gt;=4,VALUE(LEFT(A4251,4)),VALUE(LEFT(A4251,4))-1)&amp;"-"&amp;TEXT(MOD(IF(VALUE(MID(A4251,6,2))&gt;=4,VALUE(LEFT(A4251,4)),VALUE(LEFT(A4251,4))-1)+1,100),"00")</f>
        <v>FY2024-25</v>
      </c>
      <c r="D4251" s="0" t="s">
        <v>683</v>
      </c>
      <c r="E4251" s="0" t="s">
        <v>153</v>
      </c>
      <c r="F4251" s="0" t="str">
        <f aca="false">INDEX(Mapping!$B$2:$B$465,MATCH(E4251,Mapping!$A$2:$A$465,0))</f>
        <v>DVC</v>
      </c>
      <c r="G4251" s="0" t="str">
        <f aca="false">INDEX(Mapping!$C$2:$C$465,MATCH(E4251,Mapping!$A$2:$A$465,0))</f>
        <v>DVC</v>
      </c>
      <c r="H4251" s="2" t="n">
        <v>25.78</v>
      </c>
      <c r="I4251" s="3" t="n">
        <v>0.55</v>
      </c>
    </row>
    <row r="4252" customFormat="false" ht="15" hidden="false" customHeight="false" outlineLevel="0" collapsed="false">
      <c r="A4252" s="0" t="s">
        <v>78</v>
      </c>
      <c r="B4252" s="0" t="n">
        <f aca="false">VALUE(LEFT(A4252,4))</f>
        <v>2024</v>
      </c>
      <c r="C4252" s="0" t="str">
        <f aca="false">"FY"&amp;IF(VALUE(MID(A4252,6,2))&gt;=4,VALUE(LEFT(A4252,4)),VALUE(LEFT(A4252,4))-1)&amp;"-"&amp;TEXT(MOD(IF(VALUE(MID(A4252,6,2))&gt;=4,VALUE(LEFT(A4252,4)),VALUE(LEFT(A4252,4))-1)+1,100),"00")</f>
        <v>FY2024-25</v>
      </c>
      <c r="D4252" s="0" t="s">
        <v>684</v>
      </c>
      <c r="E4252" s="0" t="s">
        <v>334</v>
      </c>
      <c r="F4252" s="0" t="str">
        <f aca="false">INDEX(Mapping!$B$2:$B$465,MATCH(E4252,Mapping!$A$2:$A$465,0))</f>
        <v>NTPC STATIONS</v>
      </c>
      <c r="G4252" s="0" t="str">
        <f aca="false">INDEX(Mapping!$C$2:$C$465,MATCH(E4252,Mapping!$A$2:$A$465,0))</f>
        <v>NTPC GROUP</v>
      </c>
      <c r="H4252" s="2" t="n">
        <v>24.62</v>
      </c>
      <c r="I4252" s="3" t="n">
        <v>0.52</v>
      </c>
    </row>
    <row r="4253" customFormat="false" ht="15" hidden="false" customHeight="false" outlineLevel="0" collapsed="false">
      <c r="A4253" s="0" t="s">
        <v>78</v>
      </c>
      <c r="B4253" s="0" t="n">
        <f aca="false">VALUE(LEFT(A4253,4))</f>
        <v>2024</v>
      </c>
      <c r="C4253" s="0" t="str">
        <f aca="false">"FY"&amp;IF(VALUE(MID(A4253,6,2))&gt;=4,VALUE(LEFT(A4253,4)),VALUE(LEFT(A4253,4))-1)&amp;"-"&amp;TEXT(MOD(IF(VALUE(MID(A4253,6,2))&gt;=4,VALUE(LEFT(A4253,4)),VALUE(LEFT(A4253,4))-1)+1,100),"00")</f>
        <v>FY2024-25</v>
      </c>
      <c r="D4253" s="0" t="s">
        <v>685</v>
      </c>
      <c r="E4253" s="0" t="s">
        <v>278</v>
      </c>
      <c r="F4253" s="0" t="str">
        <f aca="false">INDEX(Mapping!$B$2:$B$465,MATCH(E4253,Mapping!$A$2:$A$465,0))</f>
        <v>RENEW SURYA RAVI</v>
      </c>
      <c r="G4253" s="0" t="str">
        <f aca="false">INDEX(Mapping!$C$2:$C$465,MATCH(E4253,Mapping!$A$2:$A$465,0))</f>
        <v>RENEW POWER (ALL SPVs)</v>
      </c>
      <c r="H4253" s="2" t="n">
        <v>24.54</v>
      </c>
      <c r="I4253" s="3" t="n">
        <v>0.52</v>
      </c>
    </row>
    <row r="4254" customFormat="false" ht="15" hidden="false" customHeight="false" outlineLevel="0" collapsed="false">
      <c r="A4254" s="0" t="s">
        <v>78</v>
      </c>
      <c r="B4254" s="0" t="n">
        <f aca="false">VALUE(LEFT(A4254,4))</f>
        <v>2024</v>
      </c>
      <c r="C4254" s="0" t="str">
        <f aca="false">"FY"&amp;IF(VALUE(MID(A4254,6,2))&gt;=4,VALUE(LEFT(A4254,4)),VALUE(LEFT(A4254,4))-1)&amp;"-"&amp;TEXT(MOD(IF(VALUE(MID(A4254,6,2))&gt;=4,VALUE(LEFT(A4254,4)),VALUE(LEFT(A4254,4))-1)+1,100),"00")</f>
        <v>FY2024-25</v>
      </c>
      <c r="D4254" s="0" t="s">
        <v>686</v>
      </c>
      <c r="E4254" s="0" t="s">
        <v>266</v>
      </c>
      <c r="F4254" s="0" t="str">
        <f aca="false">INDEX(Mapping!$B$2:$B$465,MATCH(E4254,Mapping!$A$2:$A$465,0))</f>
        <v>ADEPT RENEWABLE TECHNOLOGIES</v>
      </c>
      <c r="G4254" s="0" t="str">
        <f aca="false">INDEX(Mapping!$C$2:$C$465,MATCH(E4254,Mapping!$A$2:$A$465,0))</f>
        <v>ADEPT RENEWABLE TECHNOLOGIES</v>
      </c>
      <c r="H4254" s="2" t="n">
        <v>23.77</v>
      </c>
      <c r="I4254" s="3" t="n">
        <v>0.5</v>
      </c>
    </row>
    <row r="4255" customFormat="false" ht="15" hidden="false" customHeight="false" outlineLevel="0" collapsed="false">
      <c r="A4255" s="0" t="s">
        <v>78</v>
      </c>
      <c r="B4255" s="0" t="n">
        <f aca="false">VALUE(LEFT(A4255,4))</f>
        <v>2024</v>
      </c>
      <c r="C4255" s="0" t="str">
        <f aca="false">"FY"&amp;IF(VALUE(MID(A4255,6,2))&gt;=4,VALUE(LEFT(A4255,4)),VALUE(LEFT(A4255,4))-1)&amp;"-"&amp;TEXT(MOD(IF(VALUE(MID(A4255,6,2))&gt;=4,VALUE(LEFT(A4255,4)),VALUE(LEFT(A4255,4))-1)+1,100),"00")</f>
        <v>FY2024-25</v>
      </c>
      <c r="D4255" s="0" t="s">
        <v>687</v>
      </c>
      <c r="E4255" s="0" t="s">
        <v>45</v>
      </c>
      <c r="F4255" s="0" t="str">
        <f aca="false">INDEX(Mapping!$B$2:$B$465,MATCH(E4255,Mapping!$A$2:$A$465,0))</f>
        <v>BIHAR</v>
      </c>
      <c r="G4255" s="0" t="str">
        <f aca="false">INDEX(Mapping!$C$2:$C$465,MATCH(E4255,Mapping!$A$2:$A$465,0))</f>
        <v>BIHAR</v>
      </c>
      <c r="H4255" s="2" t="n">
        <v>23.61</v>
      </c>
      <c r="I4255" s="3" t="n">
        <v>0.5</v>
      </c>
    </row>
    <row r="4256" customFormat="false" ht="15" hidden="false" customHeight="false" outlineLevel="0" collapsed="false">
      <c r="A4256" s="0" t="s">
        <v>78</v>
      </c>
      <c r="B4256" s="0" t="n">
        <f aca="false">VALUE(LEFT(A4256,4))</f>
        <v>2024</v>
      </c>
      <c r="C4256" s="0" t="str">
        <f aca="false">"FY"&amp;IF(VALUE(MID(A4256,6,2))&gt;=4,VALUE(LEFT(A4256,4)),VALUE(LEFT(A4256,4))-1)&amp;"-"&amp;TEXT(MOD(IF(VALUE(MID(A4256,6,2))&gt;=4,VALUE(LEFT(A4256,4)),VALUE(LEFT(A4256,4))-1)+1,100),"00")</f>
        <v>FY2024-25</v>
      </c>
      <c r="D4256" s="0" t="s">
        <v>688</v>
      </c>
      <c r="E4256" s="0" t="s">
        <v>193</v>
      </c>
      <c r="F4256" s="0" t="str">
        <f aca="false">INDEX(Mapping!$B$2:$B$465,MATCH(E4256,Mapping!$A$2:$A$465,0))</f>
        <v>MIZORAM</v>
      </c>
      <c r="G4256" s="0" t="str">
        <f aca="false">INDEX(Mapping!$C$2:$C$465,MATCH(E4256,Mapping!$A$2:$A$465,0))</f>
        <v>MIZORAM</v>
      </c>
      <c r="H4256" s="2" t="n">
        <v>23.45</v>
      </c>
      <c r="I4256" s="3" t="n">
        <v>0.5</v>
      </c>
    </row>
    <row r="4257" customFormat="false" ht="15" hidden="false" customHeight="false" outlineLevel="0" collapsed="false">
      <c r="A4257" s="0" t="s">
        <v>78</v>
      </c>
      <c r="B4257" s="0" t="n">
        <f aca="false">VALUE(LEFT(A4257,4))</f>
        <v>2024</v>
      </c>
      <c r="C4257" s="0" t="str">
        <f aca="false">"FY"&amp;IF(VALUE(MID(A4257,6,2))&gt;=4,VALUE(LEFT(A4257,4)),VALUE(LEFT(A4257,4))-1)&amp;"-"&amp;TEXT(MOD(IF(VALUE(MID(A4257,6,2))&gt;=4,VALUE(LEFT(A4257,4)),VALUE(LEFT(A4257,4))-1)+1,100),"00")</f>
        <v>FY2024-25</v>
      </c>
      <c r="D4257" s="0" t="s">
        <v>689</v>
      </c>
      <c r="E4257" s="0" t="s">
        <v>237</v>
      </c>
      <c r="F4257" s="0" t="str">
        <f aca="false">INDEX(Mapping!$B$2:$B$465,MATCH(E4257,Mapping!$A$2:$A$465,0))</f>
        <v>NTPC STATIONS</v>
      </c>
      <c r="G4257" s="0" t="str">
        <f aca="false">INDEX(Mapping!$C$2:$C$465,MATCH(E4257,Mapping!$A$2:$A$465,0))</f>
        <v>NTPC GROUP</v>
      </c>
      <c r="H4257" s="2" t="n">
        <v>22.11</v>
      </c>
      <c r="I4257" s="3" t="n">
        <v>0.47</v>
      </c>
    </row>
    <row r="4258" customFormat="false" ht="15" hidden="false" customHeight="false" outlineLevel="0" collapsed="false">
      <c r="A4258" s="0" t="s">
        <v>78</v>
      </c>
      <c r="B4258" s="0" t="n">
        <f aca="false">VALUE(LEFT(A4258,4))</f>
        <v>2024</v>
      </c>
      <c r="C4258" s="0" t="str">
        <f aca="false">"FY"&amp;IF(VALUE(MID(A4258,6,2))&gt;=4,VALUE(LEFT(A4258,4)),VALUE(LEFT(A4258,4))-1)&amp;"-"&amp;TEXT(MOD(IF(VALUE(MID(A4258,6,2))&gt;=4,VALUE(LEFT(A4258,4)),VALUE(LEFT(A4258,4))-1)+1,100),"00")</f>
        <v>FY2024-25</v>
      </c>
      <c r="D4258" s="0" t="s">
        <v>690</v>
      </c>
      <c r="E4258" s="0" t="s">
        <v>198</v>
      </c>
      <c r="F4258" s="0" t="str">
        <f aca="false">INDEX(Mapping!$B$2:$B$465,MATCH(E4258,Mapping!$A$2:$A$465,0))</f>
        <v>CHANDIGARH</v>
      </c>
      <c r="G4258" s="0" t="str">
        <f aca="false">INDEX(Mapping!$C$2:$C$465,MATCH(E4258,Mapping!$A$2:$A$465,0))</f>
        <v>CHANDIGARH</v>
      </c>
      <c r="H4258" s="2" t="n">
        <v>21.25</v>
      </c>
      <c r="I4258" s="3" t="n">
        <v>0.45</v>
      </c>
    </row>
    <row r="4259" customFormat="false" ht="15" hidden="false" customHeight="false" outlineLevel="0" collapsed="false">
      <c r="A4259" s="0" t="s">
        <v>78</v>
      </c>
      <c r="B4259" s="0" t="n">
        <f aca="false">VALUE(LEFT(A4259,4))</f>
        <v>2024</v>
      </c>
      <c r="C4259" s="0" t="str">
        <f aca="false">"FY"&amp;IF(VALUE(MID(A4259,6,2))&gt;=4,VALUE(LEFT(A4259,4)),VALUE(LEFT(A4259,4))-1)&amp;"-"&amp;TEXT(MOD(IF(VALUE(MID(A4259,6,2))&gt;=4,VALUE(LEFT(A4259,4)),VALUE(LEFT(A4259,4))-1)+1,100),"00")</f>
        <v>FY2024-25</v>
      </c>
      <c r="D4259" s="0" t="s">
        <v>691</v>
      </c>
      <c r="E4259" s="0" t="s">
        <v>346</v>
      </c>
      <c r="F4259" s="0" t="str">
        <f aca="false">INDEX(Mapping!$B$2:$B$465,MATCH(E4259,Mapping!$A$2:$A$465,0))</f>
        <v>ADANI GREEN ENERGY TWENTY FIVE B LIMITED_INFIRM</v>
      </c>
      <c r="G4259" s="0" t="str">
        <f aca="false">INDEX(Mapping!$C$2:$C$465,MATCH(E4259,Mapping!$A$2:$A$465,0))</f>
        <v>ADANI GREEN ENERGY (ALL SPVs)</v>
      </c>
      <c r="H4259" s="2" t="n">
        <v>20.65</v>
      </c>
      <c r="I4259" s="3" t="n">
        <v>0.44</v>
      </c>
    </row>
    <row r="4260" customFormat="false" ht="15" hidden="false" customHeight="false" outlineLevel="0" collapsed="false">
      <c r="A4260" s="0" t="s">
        <v>78</v>
      </c>
      <c r="B4260" s="0" t="n">
        <f aca="false">VALUE(LEFT(A4260,4))</f>
        <v>2024</v>
      </c>
      <c r="C4260" s="0" t="str">
        <f aca="false">"FY"&amp;IF(VALUE(MID(A4260,6,2))&gt;=4,VALUE(LEFT(A4260,4)),VALUE(LEFT(A4260,4))-1)&amp;"-"&amp;TEXT(MOD(IF(VALUE(MID(A4260,6,2))&gt;=4,VALUE(LEFT(A4260,4)),VALUE(LEFT(A4260,4))-1)+1,100),"00")</f>
        <v>FY2024-25</v>
      </c>
      <c r="D4260" s="0" t="s">
        <v>692</v>
      </c>
      <c r="E4260" s="0" t="s">
        <v>331</v>
      </c>
      <c r="F4260" s="0" t="str">
        <f aca="false">INDEX(Mapping!$B$2:$B$465,MATCH(E4260,Mapping!$A$2:$A$465,0))</f>
        <v>NIKACHHU HYDROPOWER PROJECT</v>
      </c>
      <c r="G4260" s="0" t="str">
        <f aca="false">INDEX(Mapping!$C$2:$C$465,MATCH(E4260,Mapping!$A$2:$A$465,0))</f>
        <v>NIKACHHU HYDROPOWER PROJECT</v>
      </c>
      <c r="H4260" s="2" t="n">
        <v>20.52</v>
      </c>
      <c r="I4260" s="3" t="n">
        <v>0.44</v>
      </c>
    </row>
    <row r="4261" customFormat="false" ht="15" hidden="false" customHeight="false" outlineLevel="0" collapsed="false">
      <c r="A4261" s="0" t="s">
        <v>78</v>
      </c>
      <c r="B4261" s="0" t="n">
        <f aca="false">VALUE(LEFT(A4261,4))</f>
        <v>2024</v>
      </c>
      <c r="C4261" s="0" t="str">
        <f aca="false">"FY"&amp;IF(VALUE(MID(A4261,6,2))&gt;=4,VALUE(LEFT(A4261,4)),VALUE(LEFT(A4261,4))-1)&amp;"-"&amp;TEXT(MOD(IF(VALUE(MID(A4261,6,2))&gt;=4,VALUE(LEFT(A4261,4)),VALUE(LEFT(A4261,4))-1)+1,100),"00")</f>
        <v>FY2024-25</v>
      </c>
      <c r="D4261" s="0" t="s">
        <v>693</v>
      </c>
      <c r="E4261" s="0" t="s">
        <v>282</v>
      </c>
      <c r="F4261" s="0" t="str">
        <f aca="false">INDEX(Mapping!$B$2:$B$465,MATCH(E4261,Mapping!$A$2:$A$465,0))</f>
        <v>ADANI SOLAR ENERGY JAISALMER TWO</v>
      </c>
      <c r="G4261" s="0" t="str">
        <f aca="false">INDEX(Mapping!$C$2:$C$465,MATCH(E4261,Mapping!$A$2:$A$465,0))</f>
        <v>ADANI GREEN ENERGY (ALL SPVs)</v>
      </c>
      <c r="H4261" s="2" t="n">
        <v>20.2</v>
      </c>
      <c r="I4261" s="3" t="n">
        <v>0.43</v>
      </c>
    </row>
    <row r="4262" customFormat="false" ht="15" hidden="false" customHeight="false" outlineLevel="0" collapsed="false">
      <c r="A4262" s="0" t="s">
        <v>78</v>
      </c>
      <c r="B4262" s="0" t="n">
        <f aca="false">VALUE(LEFT(A4262,4))</f>
        <v>2024</v>
      </c>
      <c r="C4262" s="0" t="str">
        <f aca="false">"FY"&amp;IF(VALUE(MID(A4262,6,2))&gt;=4,VALUE(LEFT(A4262,4)),VALUE(LEFT(A4262,4))-1)&amp;"-"&amp;TEXT(MOD(IF(VALUE(MID(A4262,6,2))&gt;=4,VALUE(LEFT(A4262,4)),VALUE(LEFT(A4262,4))-1)+1,100),"00")</f>
        <v>FY2024-25</v>
      </c>
      <c r="D4262" s="0" t="s">
        <v>694</v>
      </c>
      <c r="E4262" s="0" t="s">
        <v>328</v>
      </c>
      <c r="F4262" s="0" t="str">
        <f aca="false">INDEX(Mapping!$B$2:$B$465,MATCH(E4262,Mapping!$A$2:$A$465,0))</f>
        <v>HIMACHAL PRADESH</v>
      </c>
      <c r="G4262" s="0" t="str">
        <f aca="false">INDEX(Mapping!$C$2:$C$465,MATCH(E4262,Mapping!$A$2:$A$465,0))</f>
        <v>HIMACHAL PRADESH</v>
      </c>
      <c r="H4262" s="2" t="n">
        <v>18.81</v>
      </c>
      <c r="I4262" s="3" t="n">
        <v>0.4</v>
      </c>
    </row>
    <row r="4263" customFormat="false" ht="15" hidden="false" customHeight="false" outlineLevel="0" collapsed="false">
      <c r="A4263" s="0" t="s">
        <v>78</v>
      </c>
      <c r="B4263" s="0" t="n">
        <f aca="false">VALUE(LEFT(A4263,4))</f>
        <v>2024</v>
      </c>
      <c r="C4263" s="0" t="str">
        <f aca="false">"FY"&amp;IF(VALUE(MID(A4263,6,2))&gt;=4,VALUE(LEFT(A4263,4)),VALUE(LEFT(A4263,4))-1)&amp;"-"&amp;TEXT(MOD(IF(VALUE(MID(A4263,6,2))&gt;=4,VALUE(LEFT(A4263,4)),VALUE(LEFT(A4263,4))-1)+1,100),"00")</f>
        <v>FY2024-25</v>
      </c>
      <c r="D4263" s="0" t="s">
        <v>695</v>
      </c>
      <c r="E4263" s="0" t="s">
        <v>211</v>
      </c>
      <c r="F4263" s="0" t="str">
        <f aca="false">INDEX(Mapping!$B$2:$B$465,MATCH(E4263,Mapping!$A$2:$A$465,0))</f>
        <v>SINGOLI BHATWARI HEP</v>
      </c>
      <c r="G4263" s="0" t="str">
        <f aca="false">INDEX(Mapping!$C$2:$C$465,MATCH(E4263,Mapping!$A$2:$A$465,0))</f>
        <v>SINGOLI BHATWARI HEP</v>
      </c>
      <c r="H4263" s="2" t="n">
        <v>18.34</v>
      </c>
      <c r="I4263" s="3" t="n">
        <v>0.39</v>
      </c>
    </row>
    <row r="4264" customFormat="false" ht="15" hidden="false" customHeight="false" outlineLevel="0" collapsed="false">
      <c r="A4264" s="0" t="s">
        <v>78</v>
      </c>
      <c r="B4264" s="0" t="n">
        <f aca="false">VALUE(LEFT(A4264,4))</f>
        <v>2024</v>
      </c>
      <c r="C4264" s="0" t="str">
        <f aca="false">"FY"&amp;IF(VALUE(MID(A4264,6,2))&gt;=4,VALUE(LEFT(A4264,4)),VALUE(LEFT(A4264,4))-1)&amp;"-"&amp;TEXT(MOD(IF(VALUE(MID(A4264,6,2))&gt;=4,VALUE(LEFT(A4264,4)),VALUE(LEFT(A4264,4))-1)+1,100),"00")</f>
        <v>FY2024-25</v>
      </c>
      <c r="D4264" s="0" t="s">
        <v>696</v>
      </c>
      <c r="E4264" s="0" t="s">
        <v>354</v>
      </c>
      <c r="F4264" s="0" t="str">
        <f aca="false">INDEX(Mapping!$B$2:$B$465,MATCH(E4264,Mapping!$A$2:$A$465,0))</f>
        <v>NTPC STATIONS</v>
      </c>
      <c r="G4264" s="0" t="str">
        <f aca="false">INDEX(Mapping!$C$2:$C$465,MATCH(E4264,Mapping!$A$2:$A$465,0))</f>
        <v>NTPC GROUP</v>
      </c>
      <c r="H4264" s="2" t="n">
        <v>17.36</v>
      </c>
      <c r="I4264" s="3" t="n">
        <v>0.37</v>
      </c>
    </row>
    <row r="4265" customFormat="false" ht="15" hidden="false" customHeight="false" outlineLevel="0" collapsed="false">
      <c r="A4265" s="0" t="s">
        <v>78</v>
      </c>
      <c r="B4265" s="0" t="n">
        <f aca="false">VALUE(LEFT(A4265,4))</f>
        <v>2024</v>
      </c>
      <c r="C4265" s="0" t="str">
        <f aca="false">"FY"&amp;IF(VALUE(MID(A4265,6,2))&gt;=4,VALUE(LEFT(A4265,4)),VALUE(LEFT(A4265,4))-1)&amp;"-"&amp;TEXT(MOD(IF(VALUE(MID(A4265,6,2))&gt;=4,VALUE(LEFT(A4265,4)),VALUE(LEFT(A4265,4))-1)+1,100),"00")</f>
        <v>FY2024-25</v>
      </c>
      <c r="D4265" s="0" t="s">
        <v>697</v>
      </c>
      <c r="E4265" s="0" t="s">
        <v>283</v>
      </c>
      <c r="F4265" s="0" t="str">
        <f aca="false">INDEX(Mapping!$B$2:$B$465,MATCH(E4265,Mapping!$A$2:$A$465,0))</f>
        <v>AMP ENERGY GREEN SIX PRIVATE LIMITED</v>
      </c>
      <c r="G4265" s="0" t="str">
        <f aca="false">INDEX(Mapping!$C$2:$C$465,MATCH(E4265,Mapping!$A$2:$A$465,0))</f>
        <v>AMP ENERGY</v>
      </c>
      <c r="H4265" s="2" t="n">
        <v>17.07</v>
      </c>
      <c r="I4265" s="3" t="n">
        <v>0.36</v>
      </c>
    </row>
    <row r="4266" customFormat="false" ht="15" hidden="false" customHeight="false" outlineLevel="0" collapsed="false">
      <c r="A4266" s="0" t="s">
        <v>78</v>
      </c>
      <c r="B4266" s="0" t="n">
        <f aca="false">VALUE(LEFT(A4266,4))</f>
        <v>2024</v>
      </c>
      <c r="C4266" s="0" t="str">
        <f aca="false">"FY"&amp;IF(VALUE(MID(A4266,6,2))&gt;=4,VALUE(LEFT(A4266,4)),VALUE(LEFT(A4266,4))-1)&amp;"-"&amp;TEXT(MOD(IF(VALUE(MID(A4266,6,2))&gt;=4,VALUE(LEFT(A4266,4)),VALUE(LEFT(A4266,4))-1)+1,100),"00")</f>
        <v>FY2024-25</v>
      </c>
      <c r="D4266" s="0" t="s">
        <v>698</v>
      </c>
      <c r="E4266" s="0" t="s">
        <v>298</v>
      </c>
      <c r="F4266" s="0" t="str">
        <f aca="false">INDEX(Mapping!$B$2:$B$465,MATCH(E4266,Mapping!$A$2:$A$465,0))</f>
        <v>HIMACHAL PRADESH</v>
      </c>
      <c r="G4266" s="0" t="str">
        <f aca="false">INDEX(Mapping!$C$2:$C$465,MATCH(E4266,Mapping!$A$2:$A$465,0))</f>
        <v>HIMACHAL PRADESH</v>
      </c>
      <c r="H4266" s="2" t="n">
        <v>16.83</v>
      </c>
      <c r="I4266" s="3" t="n">
        <v>0.36</v>
      </c>
    </row>
    <row r="4267" customFormat="false" ht="15" hidden="false" customHeight="false" outlineLevel="0" collapsed="false">
      <c r="A4267" s="0" t="s">
        <v>78</v>
      </c>
      <c r="B4267" s="0" t="n">
        <f aca="false">VALUE(LEFT(A4267,4))</f>
        <v>2024</v>
      </c>
      <c r="C4267" s="0" t="str">
        <f aca="false">"FY"&amp;IF(VALUE(MID(A4267,6,2))&gt;=4,VALUE(LEFT(A4267,4)),VALUE(LEFT(A4267,4))-1)&amp;"-"&amp;TEXT(MOD(IF(VALUE(MID(A4267,6,2))&gt;=4,VALUE(LEFT(A4267,4)),VALUE(LEFT(A4267,4))-1)+1,100),"00")</f>
        <v>FY2024-25</v>
      </c>
      <c r="D4267" s="0" t="s">
        <v>699</v>
      </c>
      <c r="E4267" s="0" t="s">
        <v>71</v>
      </c>
      <c r="F4267" s="0" t="str">
        <f aca="false">INDEX(Mapping!$B$2:$B$465,MATCH(E4267,Mapping!$A$2:$A$465,0))</f>
        <v>KERALA</v>
      </c>
      <c r="G4267" s="0" t="str">
        <f aca="false">INDEX(Mapping!$C$2:$C$465,MATCH(E4267,Mapping!$A$2:$A$465,0))</f>
        <v>KERALA</v>
      </c>
      <c r="H4267" s="2" t="n">
        <v>16.64</v>
      </c>
      <c r="I4267" s="3" t="n">
        <v>0.35</v>
      </c>
    </row>
    <row r="4268" customFormat="false" ht="15" hidden="false" customHeight="false" outlineLevel="0" collapsed="false">
      <c r="A4268" s="0" t="s">
        <v>78</v>
      </c>
      <c r="B4268" s="0" t="n">
        <f aca="false">VALUE(LEFT(A4268,4))</f>
        <v>2024</v>
      </c>
      <c r="C4268" s="0" t="str">
        <f aca="false">"FY"&amp;IF(VALUE(MID(A4268,6,2))&gt;=4,VALUE(LEFT(A4268,4)),VALUE(LEFT(A4268,4))-1)&amp;"-"&amp;TEXT(MOD(IF(VALUE(MID(A4268,6,2))&gt;=4,VALUE(LEFT(A4268,4)),VALUE(LEFT(A4268,4))-1)+1,100),"00")</f>
        <v>FY2024-25</v>
      </c>
      <c r="D4268" s="0" t="s">
        <v>700</v>
      </c>
      <c r="E4268" s="0" t="s">
        <v>353</v>
      </c>
      <c r="F4268" s="0" t="str">
        <f aca="false">INDEX(Mapping!$B$2:$B$465,MATCH(E4268,Mapping!$A$2:$A$465,0))</f>
        <v>HIMACHAL PRADESH</v>
      </c>
      <c r="G4268" s="0" t="str">
        <f aca="false">INDEX(Mapping!$C$2:$C$465,MATCH(E4268,Mapping!$A$2:$A$465,0))</f>
        <v>HIMACHAL PRADESH</v>
      </c>
      <c r="H4268" s="2" t="n">
        <v>15.7</v>
      </c>
      <c r="I4268" s="3" t="n">
        <v>0.33</v>
      </c>
    </row>
    <row r="4269" customFormat="false" ht="15" hidden="false" customHeight="false" outlineLevel="0" collapsed="false">
      <c r="A4269" s="0" t="s">
        <v>78</v>
      </c>
      <c r="B4269" s="0" t="n">
        <f aca="false">VALUE(LEFT(A4269,4))</f>
        <v>2024</v>
      </c>
      <c r="C4269" s="0" t="str">
        <f aca="false">"FY"&amp;IF(VALUE(MID(A4269,6,2))&gt;=4,VALUE(LEFT(A4269,4)),VALUE(LEFT(A4269,4))-1)&amp;"-"&amp;TEXT(MOD(IF(VALUE(MID(A4269,6,2))&gt;=4,VALUE(LEFT(A4269,4)),VALUE(LEFT(A4269,4))-1)+1,100),"00")</f>
        <v>FY2024-25</v>
      </c>
      <c r="D4269" s="0" t="s">
        <v>701</v>
      </c>
      <c r="E4269" s="0" t="s">
        <v>287</v>
      </c>
      <c r="F4269" s="0" t="str">
        <f aca="false">INDEX(Mapping!$B$2:$B$465,MATCH(E4269,Mapping!$A$2:$A$465,0))</f>
        <v>NTPC STATIONS</v>
      </c>
      <c r="G4269" s="0" t="str">
        <f aca="false">INDEX(Mapping!$C$2:$C$465,MATCH(E4269,Mapping!$A$2:$A$465,0))</f>
        <v>NTPC GROUP</v>
      </c>
      <c r="H4269" s="2" t="n">
        <v>14.93</v>
      </c>
      <c r="I4269" s="3" t="n">
        <v>0.32</v>
      </c>
    </row>
    <row r="4270" customFormat="false" ht="15" hidden="false" customHeight="false" outlineLevel="0" collapsed="false">
      <c r="A4270" s="0" t="s">
        <v>78</v>
      </c>
      <c r="B4270" s="0" t="n">
        <f aca="false">VALUE(LEFT(A4270,4))</f>
        <v>2024</v>
      </c>
      <c r="C4270" s="0" t="str">
        <f aca="false">"FY"&amp;IF(VALUE(MID(A4270,6,2))&gt;=4,VALUE(LEFT(A4270,4)),VALUE(LEFT(A4270,4))-1)&amp;"-"&amp;TEXT(MOD(IF(VALUE(MID(A4270,6,2))&gt;=4,VALUE(LEFT(A4270,4)),VALUE(LEFT(A4270,4))-1)+1,100),"00")</f>
        <v>FY2024-25</v>
      </c>
      <c r="D4270" s="0" t="s">
        <v>238</v>
      </c>
      <c r="E4270" s="0" t="s">
        <v>238</v>
      </c>
      <c r="F4270" s="0" t="str">
        <f aca="false">INDEX(Mapping!$B$2:$B$465,MATCH(E4270,Mapping!$A$2:$A$465,0))</f>
        <v>SIMHAPURI ENERGY</v>
      </c>
      <c r="G4270" s="0" t="str">
        <f aca="false">INDEX(Mapping!$C$2:$C$465,MATCH(E4270,Mapping!$A$2:$A$465,0))</f>
        <v>SIMHAPURI ENERGY</v>
      </c>
      <c r="H4270" s="2" t="n">
        <v>14.05</v>
      </c>
      <c r="I4270" s="3" t="n">
        <v>0.3</v>
      </c>
    </row>
    <row r="4271" customFormat="false" ht="15" hidden="false" customHeight="false" outlineLevel="0" collapsed="false">
      <c r="A4271" s="0" t="s">
        <v>78</v>
      </c>
      <c r="B4271" s="0" t="n">
        <f aca="false">VALUE(LEFT(A4271,4))</f>
        <v>2024</v>
      </c>
      <c r="C4271" s="0" t="str">
        <f aca="false">"FY"&amp;IF(VALUE(MID(A4271,6,2))&gt;=4,VALUE(LEFT(A4271,4)),VALUE(LEFT(A4271,4))-1)&amp;"-"&amp;TEXT(MOD(IF(VALUE(MID(A4271,6,2))&gt;=4,VALUE(LEFT(A4271,4)),VALUE(LEFT(A4271,4))-1)+1,100),"00")</f>
        <v>FY2024-25</v>
      </c>
      <c r="D4271" s="0" t="s">
        <v>702</v>
      </c>
      <c r="E4271" s="0" t="s">
        <v>42</v>
      </c>
      <c r="F4271" s="0" t="str">
        <f aca="false">INDEX(Mapping!$B$2:$B$465,MATCH(E4271,Mapping!$A$2:$A$465,0))</f>
        <v>PUNJAB</v>
      </c>
      <c r="G4271" s="0" t="str">
        <f aca="false">INDEX(Mapping!$C$2:$C$465,MATCH(E4271,Mapping!$A$2:$A$465,0))</f>
        <v>PUNJAB</v>
      </c>
      <c r="H4271" s="2" t="n">
        <v>14.04</v>
      </c>
      <c r="I4271" s="3" t="n">
        <v>0.3</v>
      </c>
    </row>
    <row r="4272" customFormat="false" ht="15" hidden="false" customHeight="false" outlineLevel="0" collapsed="false">
      <c r="A4272" s="0" t="s">
        <v>78</v>
      </c>
      <c r="B4272" s="0" t="n">
        <f aca="false">VALUE(LEFT(A4272,4))</f>
        <v>2024</v>
      </c>
      <c r="C4272" s="0" t="str">
        <f aca="false">"FY"&amp;IF(VALUE(MID(A4272,6,2))&gt;=4,VALUE(LEFT(A4272,4)),VALUE(LEFT(A4272,4))-1)&amp;"-"&amp;TEXT(MOD(IF(VALUE(MID(A4272,6,2))&gt;=4,VALUE(LEFT(A4272,4)),VALUE(LEFT(A4272,4))-1)+1,100),"00")</f>
        <v>FY2024-25</v>
      </c>
      <c r="D4272" s="0" t="s">
        <v>703</v>
      </c>
      <c r="E4272" s="0" t="s">
        <v>425</v>
      </c>
      <c r="F4272" s="0" t="str">
        <f aca="false">INDEX(Mapping!$B$2:$B$465,MATCH(E4272,Mapping!$A$2:$A$465,0))</f>
        <v>THE TATA POWER CO LTD (MTPS)</v>
      </c>
      <c r="G4272" s="0" t="str">
        <f aca="false">INDEX(Mapping!$C$2:$C$465,MATCH(E4272,Mapping!$A$2:$A$465,0))</f>
        <v>THE TATA POWER CO LTD (MTPS)</v>
      </c>
      <c r="H4272" s="2" t="n">
        <v>13.22</v>
      </c>
      <c r="I4272" s="3" t="n">
        <v>0.28</v>
      </c>
    </row>
    <row r="4273" customFormat="false" ht="15" hidden="false" customHeight="false" outlineLevel="0" collapsed="false">
      <c r="A4273" s="0" t="s">
        <v>78</v>
      </c>
      <c r="B4273" s="0" t="n">
        <f aca="false">VALUE(LEFT(A4273,4))</f>
        <v>2024</v>
      </c>
      <c r="C4273" s="0" t="str">
        <f aca="false">"FY"&amp;IF(VALUE(MID(A4273,6,2))&gt;=4,VALUE(LEFT(A4273,4)),VALUE(LEFT(A4273,4))-1)&amp;"-"&amp;TEXT(MOD(IF(VALUE(MID(A4273,6,2))&gt;=4,VALUE(LEFT(A4273,4)),VALUE(LEFT(A4273,4))-1)+1,100),"00")</f>
        <v>FY2024-25</v>
      </c>
      <c r="D4273" s="0" t="s">
        <v>156</v>
      </c>
      <c r="E4273" s="0" t="s">
        <v>156</v>
      </c>
      <c r="F4273" s="0" t="str">
        <f aca="false">INDEX(Mapping!$B$2:$B$465,MATCH(E4273,Mapping!$A$2:$A$465,0))</f>
        <v>MAHAN ENERGEN (EX-ESSAR POWER MP)</v>
      </c>
      <c r="G4273" s="0" t="str">
        <f aca="false">INDEX(Mapping!$C$2:$C$465,MATCH(E4273,Mapping!$A$2:$A$465,0))</f>
        <v>ADANI POWER (ALL PLANTS)</v>
      </c>
      <c r="H4273" s="2" t="n">
        <v>12.79</v>
      </c>
      <c r="I4273" s="3" t="n">
        <v>0.27</v>
      </c>
    </row>
    <row r="4274" customFormat="false" ht="15" hidden="false" customHeight="false" outlineLevel="0" collapsed="false">
      <c r="A4274" s="0" t="s">
        <v>78</v>
      </c>
      <c r="B4274" s="0" t="n">
        <f aca="false">VALUE(LEFT(A4274,4))</f>
        <v>2024</v>
      </c>
      <c r="C4274" s="0" t="str">
        <f aca="false">"FY"&amp;IF(VALUE(MID(A4274,6,2))&gt;=4,VALUE(LEFT(A4274,4)),VALUE(LEFT(A4274,4))-1)&amp;"-"&amp;TEXT(MOD(IF(VALUE(MID(A4274,6,2))&gt;=4,VALUE(LEFT(A4274,4)),VALUE(LEFT(A4274,4))-1)+1,100),"00")</f>
        <v>FY2024-25</v>
      </c>
      <c r="D4274" s="0" t="s">
        <v>704</v>
      </c>
      <c r="E4274" s="0" t="s">
        <v>318</v>
      </c>
      <c r="F4274" s="0" t="str">
        <f aca="false">INDEX(Mapping!$B$2:$B$465,MATCH(E4274,Mapping!$A$2:$A$465,0))</f>
        <v>JHABUA POWER</v>
      </c>
      <c r="G4274" s="0" t="str">
        <f aca="false">INDEX(Mapping!$C$2:$C$465,MATCH(E4274,Mapping!$A$2:$A$465,0))</f>
        <v>JHABUA POWER</v>
      </c>
      <c r="H4274" s="2" t="n">
        <v>12.03</v>
      </c>
      <c r="I4274" s="3" t="n">
        <v>0.26</v>
      </c>
    </row>
    <row r="4275" customFormat="false" ht="15" hidden="false" customHeight="false" outlineLevel="0" collapsed="false">
      <c r="A4275" s="0" t="s">
        <v>78</v>
      </c>
      <c r="B4275" s="0" t="n">
        <f aca="false">VALUE(LEFT(A4275,4))</f>
        <v>2024</v>
      </c>
      <c r="C4275" s="0" t="str">
        <f aca="false">"FY"&amp;IF(VALUE(MID(A4275,6,2))&gt;=4,VALUE(LEFT(A4275,4)),VALUE(LEFT(A4275,4))-1)&amp;"-"&amp;TEXT(MOD(IF(VALUE(MID(A4275,6,2))&gt;=4,VALUE(LEFT(A4275,4)),VALUE(LEFT(A4275,4))-1)+1,100),"00")</f>
        <v>FY2024-25</v>
      </c>
      <c r="D4275" s="0" t="s">
        <v>332</v>
      </c>
      <c r="E4275" s="0" t="s">
        <v>332</v>
      </c>
      <c r="F4275" s="0" t="str">
        <f aca="false">INDEX(Mapping!$B$2:$B$465,MATCH(E4275,Mapping!$A$2:$A$465,0))</f>
        <v>KANTI BIJLEE UTPADAN NIGAM LIMITED</v>
      </c>
      <c r="G4275" s="0" t="str">
        <f aca="false">INDEX(Mapping!$C$2:$C$465,MATCH(E4275,Mapping!$A$2:$A$465,0))</f>
        <v>NTPC GROUP</v>
      </c>
      <c r="H4275" s="2" t="n">
        <v>11.7</v>
      </c>
      <c r="I4275" s="3" t="n">
        <v>0.25</v>
      </c>
    </row>
    <row r="4276" customFormat="false" ht="15" hidden="false" customHeight="false" outlineLevel="0" collapsed="false">
      <c r="A4276" s="0" t="s">
        <v>78</v>
      </c>
      <c r="B4276" s="0" t="n">
        <f aca="false">VALUE(LEFT(A4276,4))</f>
        <v>2024</v>
      </c>
      <c r="C4276" s="0" t="str">
        <f aca="false">"FY"&amp;IF(VALUE(MID(A4276,6,2))&gt;=4,VALUE(LEFT(A4276,4)),VALUE(LEFT(A4276,4))-1)&amp;"-"&amp;TEXT(MOD(IF(VALUE(MID(A4276,6,2))&gt;=4,VALUE(LEFT(A4276,4)),VALUE(LEFT(A4276,4))-1)+1,100),"00")</f>
        <v>FY2024-25</v>
      </c>
      <c r="D4276" s="0" t="s">
        <v>705</v>
      </c>
      <c r="E4276" s="0" t="s">
        <v>35</v>
      </c>
      <c r="F4276" s="0" t="str">
        <f aca="false">INDEX(Mapping!$B$2:$B$465,MATCH(E4276,Mapping!$A$2:$A$465,0))</f>
        <v>TELANGANA</v>
      </c>
      <c r="G4276" s="0" t="str">
        <f aca="false">INDEX(Mapping!$C$2:$C$465,MATCH(E4276,Mapping!$A$2:$A$465,0))</f>
        <v>TELANGANA</v>
      </c>
      <c r="H4276" s="2" t="n">
        <v>11.58</v>
      </c>
      <c r="I4276" s="3" t="n">
        <v>0.25</v>
      </c>
    </row>
    <row r="4277" customFormat="false" ht="15" hidden="false" customHeight="false" outlineLevel="0" collapsed="false">
      <c r="A4277" s="0" t="s">
        <v>78</v>
      </c>
      <c r="B4277" s="0" t="n">
        <f aca="false">VALUE(LEFT(A4277,4))</f>
        <v>2024</v>
      </c>
      <c r="C4277" s="0" t="str">
        <f aca="false">"FY"&amp;IF(VALUE(MID(A4277,6,2))&gt;=4,VALUE(LEFT(A4277,4)),VALUE(LEFT(A4277,4))-1)&amp;"-"&amp;TEXT(MOD(IF(VALUE(MID(A4277,6,2))&gt;=4,VALUE(LEFT(A4277,4)),VALUE(LEFT(A4277,4))-1)+1,100),"00")</f>
        <v>FY2024-25</v>
      </c>
      <c r="D4277" s="0" t="s">
        <v>706</v>
      </c>
      <c r="E4277" s="0" t="s">
        <v>357</v>
      </c>
      <c r="F4277" s="0" t="str">
        <f aca="false">INDEX(Mapping!$B$2:$B$465,MATCH(E4277,Mapping!$A$2:$A$465,0))</f>
        <v>HIMACHAL PRADESH</v>
      </c>
      <c r="G4277" s="0" t="str">
        <f aca="false">INDEX(Mapping!$C$2:$C$465,MATCH(E4277,Mapping!$A$2:$A$465,0))</f>
        <v>HIMACHAL PRADESH</v>
      </c>
      <c r="H4277" s="2" t="n">
        <v>10.89</v>
      </c>
      <c r="I4277" s="3" t="n">
        <v>0.23</v>
      </c>
    </row>
    <row r="4278" customFormat="false" ht="15" hidden="false" customHeight="false" outlineLevel="0" collapsed="false">
      <c r="A4278" s="0" t="s">
        <v>78</v>
      </c>
      <c r="B4278" s="0" t="n">
        <f aca="false">VALUE(LEFT(A4278,4))</f>
        <v>2024</v>
      </c>
      <c r="C4278" s="0" t="str">
        <f aca="false">"FY"&amp;IF(VALUE(MID(A4278,6,2))&gt;=4,VALUE(LEFT(A4278,4)),VALUE(LEFT(A4278,4))-1)&amp;"-"&amp;TEXT(MOD(IF(VALUE(MID(A4278,6,2))&gt;=4,VALUE(LEFT(A4278,4)),VALUE(LEFT(A4278,4))-1)+1,100),"00")</f>
        <v>FY2024-25</v>
      </c>
      <c r="D4278" s="0" t="s">
        <v>707</v>
      </c>
      <c r="E4278" s="0" t="s">
        <v>333</v>
      </c>
      <c r="F4278" s="0" t="str">
        <f aca="false">INDEX(Mapping!$B$2:$B$465,MATCH(E4278,Mapping!$A$2:$A$465,0))</f>
        <v>NTPC STATIONS</v>
      </c>
      <c r="G4278" s="0" t="str">
        <f aca="false">INDEX(Mapping!$C$2:$C$465,MATCH(E4278,Mapping!$A$2:$A$465,0))</f>
        <v>NTPC GROUP</v>
      </c>
      <c r="H4278" s="2" t="n">
        <v>10.51</v>
      </c>
      <c r="I4278" s="3" t="n">
        <v>0.22</v>
      </c>
    </row>
    <row r="4279" customFormat="false" ht="15" hidden="false" customHeight="false" outlineLevel="0" collapsed="false">
      <c r="A4279" s="0" t="s">
        <v>78</v>
      </c>
      <c r="B4279" s="0" t="n">
        <f aca="false">VALUE(LEFT(A4279,4))</f>
        <v>2024</v>
      </c>
      <c r="C4279" s="0" t="str">
        <f aca="false">"FY"&amp;IF(VALUE(MID(A4279,6,2))&gt;=4,VALUE(LEFT(A4279,4)),VALUE(LEFT(A4279,4))-1)&amp;"-"&amp;TEXT(MOD(IF(VALUE(MID(A4279,6,2))&gt;=4,VALUE(LEFT(A4279,4)),VALUE(LEFT(A4279,4))-1)+1,100),"00")</f>
        <v>FY2024-25</v>
      </c>
      <c r="D4279" s="0" t="s">
        <v>418</v>
      </c>
      <c r="E4279" s="0" t="s">
        <v>418</v>
      </c>
      <c r="F4279" s="0" t="str">
        <f aca="false">INDEX(Mapping!$B$2:$B$465,MATCH(E4279,Mapping!$A$2:$A$465,0))</f>
        <v>OSTRO KANNADA POWER PRIVATE LIMITED</v>
      </c>
      <c r="G4279" s="0" t="str">
        <f aca="false">INDEX(Mapping!$C$2:$C$465,MATCH(E4279,Mapping!$A$2:$A$465,0))</f>
        <v>OSTRO KANNADA POWER PRIVATE LIMITED</v>
      </c>
      <c r="H4279" s="2" t="n">
        <v>10.05</v>
      </c>
      <c r="I4279" s="3" t="n">
        <v>0.21</v>
      </c>
    </row>
    <row r="4280" customFormat="false" ht="15" hidden="false" customHeight="false" outlineLevel="0" collapsed="false">
      <c r="A4280" s="0" t="s">
        <v>78</v>
      </c>
      <c r="B4280" s="0" t="n">
        <f aca="false">VALUE(LEFT(A4280,4))</f>
        <v>2024</v>
      </c>
      <c r="C4280" s="0" t="str">
        <f aca="false">"FY"&amp;IF(VALUE(MID(A4280,6,2))&gt;=4,VALUE(LEFT(A4280,4)),VALUE(LEFT(A4280,4))-1)&amp;"-"&amp;TEXT(MOD(IF(VALUE(MID(A4280,6,2))&gt;=4,VALUE(LEFT(A4280,4)),VALUE(LEFT(A4280,4))-1)+1,100),"00")</f>
        <v>FY2024-25</v>
      </c>
      <c r="D4280" s="0" t="s">
        <v>708</v>
      </c>
      <c r="E4280" s="0" t="s">
        <v>491</v>
      </c>
      <c r="F4280" s="0" t="str">
        <f aca="false">INDEX(Mapping!$B$2:$B$465,MATCH(E4280,Mapping!$A$2:$A$465,0))</f>
        <v>SORANG HEP (HIMACHAL SORANG POWER PVT. LTD.))</v>
      </c>
      <c r="G4280" s="0" t="str">
        <f aca="false">INDEX(Mapping!$C$2:$C$465,MATCH(E4280,Mapping!$A$2:$A$465,0))</f>
        <v>SORANG HEP (HIMACHAL SORANG POWER PVT. LTD.))</v>
      </c>
      <c r="H4280" s="2" t="n">
        <v>9.77</v>
      </c>
      <c r="I4280" s="3" t="n">
        <v>0.21</v>
      </c>
    </row>
    <row r="4281" customFormat="false" ht="15" hidden="false" customHeight="false" outlineLevel="0" collapsed="false">
      <c r="A4281" s="0" t="s">
        <v>78</v>
      </c>
      <c r="B4281" s="0" t="n">
        <f aca="false">VALUE(LEFT(A4281,4))</f>
        <v>2024</v>
      </c>
      <c r="C4281" s="0" t="str">
        <f aca="false">"FY"&amp;IF(VALUE(MID(A4281,6,2))&gt;=4,VALUE(LEFT(A4281,4)),VALUE(LEFT(A4281,4))-1)&amp;"-"&amp;TEXT(MOD(IF(VALUE(MID(A4281,6,2))&gt;=4,VALUE(LEFT(A4281,4)),VALUE(LEFT(A4281,4))-1)+1,100),"00")</f>
        <v>FY2024-25</v>
      </c>
      <c r="D4281" s="0" t="s">
        <v>709</v>
      </c>
      <c r="E4281" s="0" t="s">
        <v>358</v>
      </c>
      <c r="F4281" s="0" t="str">
        <f aca="false">INDEX(Mapping!$B$2:$B$465,MATCH(E4281,Mapping!$A$2:$A$465,0))</f>
        <v>NTPC STATIONS</v>
      </c>
      <c r="G4281" s="0" t="str">
        <f aca="false">INDEX(Mapping!$C$2:$C$465,MATCH(E4281,Mapping!$A$2:$A$465,0))</f>
        <v>NTPC GROUP</v>
      </c>
      <c r="H4281" s="2" t="n">
        <v>8.73</v>
      </c>
      <c r="I4281" s="3" t="n">
        <v>0.19</v>
      </c>
    </row>
    <row r="4282" customFormat="false" ht="15" hidden="false" customHeight="false" outlineLevel="0" collapsed="false">
      <c r="A4282" s="0" t="s">
        <v>78</v>
      </c>
      <c r="B4282" s="0" t="n">
        <f aca="false">VALUE(LEFT(A4282,4))</f>
        <v>2024</v>
      </c>
      <c r="C4282" s="0" t="str">
        <f aca="false">"FY"&amp;IF(VALUE(MID(A4282,6,2))&gt;=4,VALUE(LEFT(A4282,4)),VALUE(LEFT(A4282,4))-1)&amp;"-"&amp;TEXT(MOD(IF(VALUE(MID(A4282,6,2))&gt;=4,VALUE(LEFT(A4282,4)),VALUE(LEFT(A4282,4))-1)+1,100),"00")</f>
        <v>FY2024-25</v>
      </c>
      <c r="D4282" s="0" t="s">
        <v>710</v>
      </c>
      <c r="E4282" s="0" t="s">
        <v>441</v>
      </c>
      <c r="F4282" s="0" t="str">
        <f aca="false">INDEX(Mapping!$B$2:$B$465,MATCH(E4282,Mapping!$A$2:$A$465,0))</f>
        <v>ADANI RENEWABLE ENERGY FORTY ONE LIMITED_INFIRM</v>
      </c>
      <c r="G4282" s="0" t="str">
        <f aca="false">INDEX(Mapping!$C$2:$C$465,MATCH(E4282,Mapping!$A$2:$A$465,0))</f>
        <v>ADANI GREEN ENERGY (ALL SPVs)</v>
      </c>
      <c r="H4282" s="2" t="n">
        <v>8.55</v>
      </c>
      <c r="I4282" s="3" t="n">
        <v>0.18</v>
      </c>
    </row>
    <row r="4283" customFormat="false" ht="15" hidden="false" customHeight="false" outlineLevel="0" collapsed="false">
      <c r="A4283" s="0" t="s">
        <v>78</v>
      </c>
      <c r="B4283" s="0" t="n">
        <f aca="false">VALUE(LEFT(A4283,4))</f>
        <v>2024</v>
      </c>
      <c r="C4283" s="0" t="str">
        <f aca="false">"FY"&amp;IF(VALUE(MID(A4283,6,2))&gt;=4,VALUE(LEFT(A4283,4)),VALUE(LEFT(A4283,4))-1)&amp;"-"&amp;TEXT(MOD(IF(VALUE(MID(A4283,6,2))&gt;=4,VALUE(LEFT(A4283,4)),VALUE(LEFT(A4283,4))-1)+1,100),"00")</f>
        <v>FY2024-25</v>
      </c>
      <c r="D4283" s="0" t="s">
        <v>711</v>
      </c>
      <c r="E4283" s="0" t="s">
        <v>94</v>
      </c>
      <c r="F4283" s="0" t="str">
        <f aca="false">INDEX(Mapping!$B$2:$B$465,MATCH(E4283,Mapping!$A$2:$A$465,0))</f>
        <v>JHARKHAND</v>
      </c>
      <c r="G4283" s="0" t="str">
        <f aca="false">INDEX(Mapping!$C$2:$C$465,MATCH(E4283,Mapping!$A$2:$A$465,0))</f>
        <v>JHARKHAND</v>
      </c>
      <c r="H4283" s="2" t="n">
        <v>8.14</v>
      </c>
      <c r="I4283" s="3" t="n">
        <v>0.17</v>
      </c>
    </row>
    <row r="4284" customFormat="false" ht="15" hidden="false" customHeight="false" outlineLevel="0" collapsed="false">
      <c r="A4284" s="0" t="s">
        <v>78</v>
      </c>
      <c r="B4284" s="0" t="n">
        <f aca="false">VALUE(LEFT(A4284,4))</f>
        <v>2024</v>
      </c>
      <c r="C4284" s="0" t="str">
        <f aca="false">"FY"&amp;IF(VALUE(MID(A4284,6,2))&gt;=4,VALUE(LEFT(A4284,4)),VALUE(LEFT(A4284,4))-1)&amp;"-"&amp;TEXT(MOD(IF(VALUE(MID(A4284,6,2))&gt;=4,VALUE(LEFT(A4284,4)),VALUE(LEFT(A4284,4))-1)+1,100),"00")</f>
        <v>FY2024-25</v>
      </c>
      <c r="D4284" s="0" t="s">
        <v>712</v>
      </c>
      <c r="E4284" s="0" t="s">
        <v>414</v>
      </c>
      <c r="F4284" s="0" t="str">
        <f aca="false">INDEX(Mapping!$B$2:$B$465,MATCH(E4284,Mapping!$A$2:$A$465,0))</f>
        <v>BUDHIL HEP (GREENKO BUDHIL HYDRO POWER PVT. LTD.)</v>
      </c>
      <c r="G4284" s="0" t="str">
        <f aca="false">INDEX(Mapping!$C$2:$C$465,MATCH(E4284,Mapping!$A$2:$A$465,0))</f>
        <v>GREENKO GROUP</v>
      </c>
      <c r="H4284" s="2" t="n">
        <v>8.1</v>
      </c>
      <c r="I4284" s="3" t="n">
        <v>0.17</v>
      </c>
    </row>
    <row r="4285" customFormat="false" ht="15" hidden="false" customHeight="false" outlineLevel="0" collapsed="false">
      <c r="A4285" s="0" t="s">
        <v>78</v>
      </c>
      <c r="B4285" s="0" t="n">
        <f aca="false">VALUE(LEFT(A4285,4))</f>
        <v>2024</v>
      </c>
      <c r="C4285" s="0" t="str">
        <f aca="false">"FY"&amp;IF(VALUE(MID(A4285,6,2))&gt;=4,VALUE(LEFT(A4285,4)),VALUE(LEFT(A4285,4))-1)&amp;"-"&amp;TEXT(MOD(IF(VALUE(MID(A4285,6,2))&gt;=4,VALUE(LEFT(A4285,4)),VALUE(LEFT(A4285,4))-1)+1,100),"00")</f>
        <v>FY2024-25</v>
      </c>
      <c r="D4285" s="0" t="s">
        <v>713</v>
      </c>
      <c r="E4285" s="0" t="s">
        <v>268</v>
      </c>
      <c r="F4285" s="0" t="str">
        <f aca="false">INDEX(Mapping!$B$2:$B$465,MATCH(E4285,Mapping!$A$2:$A$465,0))</f>
        <v>GOA</v>
      </c>
      <c r="G4285" s="0" t="str">
        <f aca="false">INDEX(Mapping!$C$2:$C$465,MATCH(E4285,Mapping!$A$2:$A$465,0))</f>
        <v>GOA</v>
      </c>
      <c r="H4285" s="2" t="n">
        <v>7.74</v>
      </c>
      <c r="I4285" s="3" t="n">
        <v>0.16</v>
      </c>
    </row>
    <row r="4286" customFormat="false" ht="15" hidden="false" customHeight="false" outlineLevel="0" collapsed="false">
      <c r="A4286" s="0" t="s">
        <v>78</v>
      </c>
      <c r="B4286" s="0" t="n">
        <f aca="false">VALUE(LEFT(A4286,4))</f>
        <v>2024</v>
      </c>
      <c r="C4286" s="0" t="str">
        <f aca="false">"FY"&amp;IF(VALUE(MID(A4286,6,2))&gt;=4,VALUE(LEFT(A4286,4)),VALUE(LEFT(A4286,4))-1)&amp;"-"&amp;TEXT(MOD(IF(VALUE(MID(A4286,6,2))&gt;=4,VALUE(LEFT(A4286,4)),VALUE(LEFT(A4286,4))-1)+1,100),"00")</f>
        <v>FY2024-25</v>
      </c>
      <c r="D4286" s="0" t="s">
        <v>714</v>
      </c>
      <c r="E4286" s="0" t="s">
        <v>395</v>
      </c>
      <c r="F4286" s="0" t="str">
        <f aca="false">INDEX(Mapping!$B$2:$B$465,MATCH(E4286,Mapping!$A$2:$A$465,0))</f>
        <v>HIMACHAL PRADESH</v>
      </c>
      <c r="G4286" s="0" t="str">
        <f aca="false">INDEX(Mapping!$C$2:$C$465,MATCH(E4286,Mapping!$A$2:$A$465,0))</f>
        <v>HIMACHAL PRADESH</v>
      </c>
      <c r="H4286" s="2" t="n">
        <v>7.4</v>
      </c>
      <c r="I4286" s="3" t="n">
        <v>0.16</v>
      </c>
    </row>
    <row r="4287" customFormat="false" ht="15" hidden="false" customHeight="false" outlineLevel="0" collapsed="false">
      <c r="A4287" s="0" t="s">
        <v>78</v>
      </c>
      <c r="B4287" s="0" t="n">
        <f aca="false">VALUE(LEFT(A4287,4))</f>
        <v>2024</v>
      </c>
      <c r="C4287" s="0" t="str">
        <f aca="false">"FY"&amp;IF(VALUE(MID(A4287,6,2))&gt;=4,VALUE(LEFT(A4287,4)),VALUE(LEFT(A4287,4))-1)&amp;"-"&amp;TEXT(MOD(IF(VALUE(MID(A4287,6,2))&gt;=4,VALUE(LEFT(A4287,4)),VALUE(LEFT(A4287,4))-1)+1,100),"00")</f>
        <v>FY2024-25</v>
      </c>
      <c r="D4287" s="0" t="s">
        <v>339</v>
      </c>
      <c r="E4287" s="0" t="s">
        <v>339</v>
      </c>
      <c r="F4287" s="0" t="str">
        <f aca="false">INDEX(Mapping!$B$2:$B$465,MATCH(E4287,Mapping!$A$2:$A$465,0))</f>
        <v>BRBCL NABINAGAR</v>
      </c>
      <c r="G4287" s="0" t="str">
        <f aca="false">INDEX(Mapping!$C$2:$C$465,MATCH(E4287,Mapping!$A$2:$A$465,0))</f>
        <v>NTPC GROUP</v>
      </c>
      <c r="H4287" s="2" t="n">
        <v>7.36</v>
      </c>
      <c r="I4287" s="3" t="n">
        <v>0.16</v>
      </c>
    </row>
    <row r="4288" customFormat="false" ht="15" hidden="false" customHeight="false" outlineLevel="0" collapsed="false">
      <c r="A4288" s="0" t="s">
        <v>78</v>
      </c>
      <c r="B4288" s="0" t="n">
        <f aca="false">VALUE(LEFT(A4288,4))</f>
        <v>2024</v>
      </c>
      <c r="C4288" s="0" t="str">
        <f aca="false">"FY"&amp;IF(VALUE(MID(A4288,6,2))&gt;=4,VALUE(LEFT(A4288,4)),VALUE(LEFT(A4288,4))-1)&amp;"-"&amp;TEXT(MOD(IF(VALUE(MID(A4288,6,2))&gt;=4,VALUE(LEFT(A4288,4)),VALUE(LEFT(A4288,4))-1)+1,100),"00")</f>
        <v>FY2024-25</v>
      </c>
      <c r="D4288" s="0" t="s">
        <v>379</v>
      </c>
      <c r="E4288" s="0" t="s">
        <v>379</v>
      </c>
      <c r="F4288" s="0" t="str">
        <f aca="false">INDEX(Mapping!$B$2:$B$465,MATCH(E4288,Mapping!$A$2:$A$465,0))</f>
        <v>ADANI SOLAR ENERGY RJ TWO PRIVATE LIMITED</v>
      </c>
      <c r="G4288" s="0" t="str">
        <f aca="false">INDEX(Mapping!$C$2:$C$465,MATCH(E4288,Mapping!$A$2:$A$465,0))</f>
        <v>ADANI GREEN ENERGY (ALL SPVs)</v>
      </c>
      <c r="H4288" s="2" t="n">
        <v>7.29</v>
      </c>
      <c r="I4288" s="3" t="n">
        <v>0.15</v>
      </c>
    </row>
    <row r="4289" customFormat="false" ht="15" hidden="false" customHeight="false" outlineLevel="0" collapsed="false">
      <c r="A4289" s="0" t="s">
        <v>78</v>
      </c>
      <c r="B4289" s="0" t="n">
        <f aca="false">VALUE(LEFT(A4289,4))</f>
        <v>2024</v>
      </c>
      <c r="C4289" s="0" t="str">
        <f aca="false">"FY"&amp;IF(VALUE(MID(A4289,6,2))&gt;=4,VALUE(LEFT(A4289,4)),VALUE(LEFT(A4289,4))-1)&amp;"-"&amp;TEXT(MOD(IF(VALUE(MID(A4289,6,2))&gt;=4,VALUE(LEFT(A4289,4)),VALUE(LEFT(A4289,4))-1)+1,100),"00")</f>
        <v>FY2024-25</v>
      </c>
      <c r="D4289" s="0" t="s">
        <v>715</v>
      </c>
      <c r="E4289" s="0" t="s">
        <v>341</v>
      </c>
      <c r="F4289" s="0" t="str">
        <f aca="false">INDEX(Mapping!$B$2:$B$465,MATCH(E4289,Mapping!$A$2:$A$465,0))</f>
        <v>NTPC STATIONS</v>
      </c>
      <c r="G4289" s="0" t="str">
        <f aca="false">INDEX(Mapping!$C$2:$C$465,MATCH(E4289,Mapping!$A$2:$A$465,0))</f>
        <v>NTPC GROUP</v>
      </c>
      <c r="H4289" s="2" t="n">
        <v>6.97</v>
      </c>
      <c r="I4289" s="3" t="n">
        <v>0.15</v>
      </c>
    </row>
    <row r="4290" customFormat="false" ht="15" hidden="false" customHeight="false" outlineLevel="0" collapsed="false">
      <c r="A4290" s="0" t="s">
        <v>78</v>
      </c>
      <c r="B4290" s="0" t="n">
        <f aca="false">VALUE(LEFT(A4290,4))</f>
        <v>2024</v>
      </c>
      <c r="C4290" s="0" t="str">
        <f aca="false">"FY"&amp;IF(VALUE(MID(A4290,6,2))&gt;=4,VALUE(LEFT(A4290,4)),VALUE(LEFT(A4290,4))-1)&amp;"-"&amp;TEXT(MOD(IF(VALUE(MID(A4290,6,2))&gt;=4,VALUE(LEFT(A4290,4)),VALUE(LEFT(A4290,4))-1)+1,100),"00")</f>
        <v>FY2024-25</v>
      </c>
      <c r="D4290" s="0" t="s">
        <v>716</v>
      </c>
      <c r="E4290" s="0" t="s">
        <v>247</v>
      </c>
      <c r="F4290" s="0" t="str">
        <f aca="false">INDEX(Mapping!$B$2:$B$465,MATCH(E4290,Mapping!$A$2:$A$465,0))</f>
        <v>SEIL ENERGY INDIA (EX-SEMBCORP)</v>
      </c>
      <c r="G4290" s="0" t="str">
        <f aca="false">INDEX(Mapping!$C$2:$C$465,MATCH(E4290,Mapping!$A$2:$A$465,0))</f>
        <v>SEIL ENERGY INDIA</v>
      </c>
      <c r="H4290" s="2" t="n">
        <v>6.68</v>
      </c>
      <c r="I4290" s="3" t="n">
        <v>0.14</v>
      </c>
    </row>
    <row r="4291" customFormat="false" ht="15" hidden="false" customHeight="false" outlineLevel="0" collapsed="false">
      <c r="A4291" s="0" t="s">
        <v>78</v>
      </c>
      <c r="B4291" s="0" t="n">
        <f aca="false">VALUE(LEFT(A4291,4))</f>
        <v>2024</v>
      </c>
      <c r="C4291" s="0" t="str">
        <f aca="false">"FY"&amp;IF(VALUE(MID(A4291,6,2))&gt;=4,VALUE(LEFT(A4291,4)),VALUE(LEFT(A4291,4))-1)&amp;"-"&amp;TEXT(MOD(IF(VALUE(MID(A4291,6,2))&gt;=4,VALUE(LEFT(A4291,4)),VALUE(LEFT(A4291,4))-1)+1,100),"00")</f>
        <v>FY2024-25</v>
      </c>
      <c r="D4291" s="0" t="s">
        <v>717</v>
      </c>
      <c r="E4291" s="0" t="s">
        <v>381</v>
      </c>
      <c r="F4291" s="0" t="str">
        <f aca="false">INDEX(Mapping!$B$2:$B$465,MATCH(E4291,Mapping!$A$2:$A$465,0))</f>
        <v>NTPC STATIONS</v>
      </c>
      <c r="G4291" s="0" t="str">
        <f aca="false">INDEX(Mapping!$C$2:$C$465,MATCH(E4291,Mapping!$A$2:$A$465,0))</f>
        <v>NTPC GROUP</v>
      </c>
      <c r="H4291" s="2" t="n">
        <v>6.34</v>
      </c>
      <c r="I4291" s="3" t="n">
        <v>0.13</v>
      </c>
    </row>
    <row r="4292" customFormat="false" ht="15" hidden="false" customHeight="false" outlineLevel="0" collapsed="false">
      <c r="A4292" s="0" t="s">
        <v>78</v>
      </c>
      <c r="B4292" s="0" t="n">
        <f aca="false">VALUE(LEFT(A4292,4))</f>
        <v>2024</v>
      </c>
      <c r="C4292" s="0" t="str">
        <f aca="false">"FY"&amp;IF(VALUE(MID(A4292,6,2))&gt;=4,VALUE(LEFT(A4292,4)),VALUE(LEFT(A4292,4))-1)&amp;"-"&amp;TEXT(MOD(IF(VALUE(MID(A4292,6,2))&gt;=4,VALUE(LEFT(A4292,4)),VALUE(LEFT(A4292,4))-1)+1,100),"00")</f>
        <v>FY2024-25</v>
      </c>
      <c r="D4292" s="0" t="s">
        <v>325</v>
      </c>
      <c r="E4292" s="0" t="s">
        <v>325</v>
      </c>
      <c r="F4292" s="0" t="str">
        <f aca="false">INDEX(Mapping!$B$2:$B$465,MATCH(E4292,Mapping!$A$2:$A$465,0))</f>
        <v>ADANI SOLAR ENERGY JODHPUR TWO LIMITED</v>
      </c>
      <c r="G4292" s="0" t="str">
        <f aca="false">INDEX(Mapping!$C$2:$C$465,MATCH(E4292,Mapping!$A$2:$A$465,0))</f>
        <v>ADANI GREEN ENERGY (ALL SPVs)</v>
      </c>
      <c r="H4292" s="2" t="n">
        <v>6.18</v>
      </c>
      <c r="I4292" s="3" t="n">
        <v>0.13</v>
      </c>
    </row>
    <row r="4293" customFormat="false" ht="15" hidden="false" customHeight="false" outlineLevel="0" collapsed="false">
      <c r="A4293" s="0" t="s">
        <v>78</v>
      </c>
      <c r="B4293" s="0" t="n">
        <f aca="false">VALUE(LEFT(A4293,4))</f>
        <v>2024</v>
      </c>
      <c r="C4293" s="0" t="str">
        <f aca="false">"FY"&amp;IF(VALUE(MID(A4293,6,2))&gt;=4,VALUE(LEFT(A4293,4)),VALUE(LEFT(A4293,4))-1)&amp;"-"&amp;TEXT(MOD(IF(VALUE(MID(A4293,6,2))&gt;=4,VALUE(LEFT(A4293,4)),VALUE(LEFT(A4293,4))-1)+1,100),"00")</f>
        <v>FY2024-25</v>
      </c>
      <c r="D4293" s="0" t="s">
        <v>718</v>
      </c>
      <c r="E4293" s="0" t="s">
        <v>407</v>
      </c>
      <c r="F4293" s="0" t="str">
        <f aca="false">INDEX(Mapping!$B$2:$B$465,MATCH(E4293,Mapping!$A$2:$A$465,0))</f>
        <v>NTPC STATIONS</v>
      </c>
      <c r="G4293" s="0" t="str">
        <f aca="false">INDEX(Mapping!$C$2:$C$465,MATCH(E4293,Mapping!$A$2:$A$465,0))</f>
        <v>NTPC GROUP</v>
      </c>
      <c r="H4293" s="2" t="n">
        <v>6.15</v>
      </c>
      <c r="I4293" s="3" t="n">
        <v>0.13</v>
      </c>
    </row>
    <row r="4294" customFormat="false" ht="15" hidden="false" customHeight="false" outlineLevel="0" collapsed="false">
      <c r="A4294" s="0" t="s">
        <v>78</v>
      </c>
      <c r="B4294" s="0" t="n">
        <f aca="false">VALUE(LEFT(A4294,4))</f>
        <v>2024</v>
      </c>
      <c r="C4294" s="0" t="str">
        <f aca="false">"FY"&amp;IF(VALUE(MID(A4294,6,2))&gt;=4,VALUE(LEFT(A4294,4)),VALUE(LEFT(A4294,4))-1)&amp;"-"&amp;TEXT(MOD(IF(VALUE(MID(A4294,6,2))&gt;=4,VALUE(LEFT(A4294,4)),VALUE(LEFT(A4294,4))-1)+1,100),"00")</f>
        <v>FY2024-25</v>
      </c>
      <c r="D4294" s="0" t="s">
        <v>719</v>
      </c>
      <c r="E4294" s="0" t="s">
        <v>404</v>
      </c>
      <c r="F4294" s="0" t="str">
        <f aca="false">INDEX(Mapping!$B$2:$B$465,MATCH(E4294,Mapping!$A$2:$A$465,0))</f>
        <v>BONGAIGAON THERMAL POWER STATION NTPC</v>
      </c>
      <c r="G4294" s="0" t="str">
        <f aca="false">INDEX(Mapping!$C$2:$C$465,MATCH(E4294,Mapping!$A$2:$A$465,0))</f>
        <v>NTPC GROUP</v>
      </c>
      <c r="H4294" s="2" t="n">
        <v>6.12</v>
      </c>
      <c r="I4294" s="3" t="n">
        <v>0.13</v>
      </c>
    </row>
    <row r="4295" customFormat="false" ht="15" hidden="false" customHeight="false" outlineLevel="0" collapsed="false">
      <c r="A4295" s="0" t="s">
        <v>78</v>
      </c>
      <c r="B4295" s="0" t="n">
        <f aca="false">VALUE(LEFT(A4295,4))</f>
        <v>2024</v>
      </c>
      <c r="C4295" s="0" t="str">
        <f aca="false">"FY"&amp;IF(VALUE(MID(A4295,6,2))&gt;=4,VALUE(LEFT(A4295,4)),VALUE(LEFT(A4295,4))-1)&amp;"-"&amp;TEXT(MOD(IF(VALUE(MID(A4295,6,2))&gt;=4,VALUE(LEFT(A4295,4)),VALUE(LEFT(A4295,4))-1)+1,100),"00")</f>
        <v>FY2024-25</v>
      </c>
      <c r="D4295" s="0" t="s">
        <v>720</v>
      </c>
      <c r="E4295" s="0" t="s">
        <v>428</v>
      </c>
      <c r="F4295" s="0" t="str">
        <f aca="false">INDEX(Mapping!$B$2:$B$465,MATCH(E4295,Mapping!$A$2:$A$465,0))</f>
        <v>NTPC STATIONS</v>
      </c>
      <c r="G4295" s="0" t="str">
        <f aca="false">INDEX(Mapping!$C$2:$C$465,MATCH(E4295,Mapping!$A$2:$A$465,0))</f>
        <v>NTPC GROUP</v>
      </c>
      <c r="H4295" s="2" t="n">
        <v>5.89</v>
      </c>
      <c r="I4295" s="3" t="n">
        <v>0.12</v>
      </c>
    </row>
    <row r="4296" customFormat="false" ht="15" hidden="false" customHeight="false" outlineLevel="0" collapsed="false">
      <c r="A4296" s="0" t="s">
        <v>78</v>
      </c>
      <c r="B4296" s="0" t="n">
        <f aca="false">VALUE(LEFT(A4296,4))</f>
        <v>2024</v>
      </c>
      <c r="C4296" s="0" t="str">
        <f aca="false">"FY"&amp;IF(VALUE(MID(A4296,6,2))&gt;=4,VALUE(LEFT(A4296,4)),VALUE(LEFT(A4296,4))-1)&amp;"-"&amp;TEXT(MOD(IF(VALUE(MID(A4296,6,2))&gt;=4,VALUE(LEFT(A4296,4)),VALUE(LEFT(A4296,4))-1)+1,100),"00")</f>
        <v>FY2024-25</v>
      </c>
      <c r="D4296" s="0" t="s">
        <v>721</v>
      </c>
      <c r="E4296" s="0" t="s">
        <v>176</v>
      </c>
      <c r="F4296" s="0" t="str">
        <f aca="false">INDEX(Mapping!$B$2:$B$465,MATCH(E4296,Mapping!$A$2:$A$465,0))</f>
        <v>SIKKIM</v>
      </c>
      <c r="G4296" s="0" t="str">
        <f aca="false">INDEX(Mapping!$C$2:$C$465,MATCH(E4296,Mapping!$A$2:$A$465,0))</f>
        <v>SIKKIM</v>
      </c>
      <c r="H4296" s="2" t="n">
        <v>5.72</v>
      </c>
      <c r="I4296" s="3" t="n">
        <v>0.12</v>
      </c>
    </row>
    <row r="4297" customFormat="false" ht="15" hidden="false" customHeight="false" outlineLevel="0" collapsed="false">
      <c r="A4297" s="0" t="s">
        <v>78</v>
      </c>
      <c r="B4297" s="0" t="n">
        <f aca="false">VALUE(LEFT(A4297,4))</f>
        <v>2024</v>
      </c>
      <c r="C4297" s="0" t="str">
        <f aca="false">"FY"&amp;IF(VALUE(MID(A4297,6,2))&gt;=4,VALUE(LEFT(A4297,4)),VALUE(LEFT(A4297,4))-1)&amp;"-"&amp;TEXT(MOD(IF(VALUE(MID(A4297,6,2))&gt;=4,VALUE(LEFT(A4297,4)),VALUE(LEFT(A4297,4))-1)+1,100),"00")</f>
        <v>FY2024-25</v>
      </c>
      <c r="D4297" s="0" t="s">
        <v>722</v>
      </c>
      <c r="E4297" s="0" t="s">
        <v>474</v>
      </c>
      <c r="F4297" s="0" t="str">
        <f aca="false">INDEX(Mapping!$B$2:$B$465,MATCH(E4297,Mapping!$A$2:$A$465,0))</f>
        <v>ONEVOLT ENERGY PRIVATE LIMITED</v>
      </c>
      <c r="G4297" s="0" t="str">
        <f aca="false">INDEX(Mapping!$C$2:$C$465,MATCH(E4297,Mapping!$A$2:$A$465,0))</f>
        <v>ONEVOLT ENERGY PRIVATE LIMITED</v>
      </c>
      <c r="H4297" s="2" t="n">
        <v>5.62</v>
      </c>
      <c r="I4297" s="3" t="n">
        <v>0.12</v>
      </c>
    </row>
    <row r="4298" customFormat="false" ht="15" hidden="false" customHeight="false" outlineLevel="0" collapsed="false">
      <c r="A4298" s="0" t="s">
        <v>78</v>
      </c>
      <c r="B4298" s="0" t="n">
        <f aca="false">VALUE(LEFT(A4298,4))</f>
        <v>2024</v>
      </c>
      <c r="C4298" s="0" t="str">
        <f aca="false">"FY"&amp;IF(VALUE(MID(A4298,6,2))&gt;=4,VALUE(LEFT(A4298,4)),VALUE(LEFT(A4298,4))-1)&amp;"-"&amp;TEXT(MOD(IF(VALUE(MID(A4298,6,2))&gt;=4,VALUE(LEFT(A4298,4)),VALUE(LEFT(A4298,4))-1)+1,100),"00")</f>
        <v>FY2024-25</v>
      </c>
      <c r="D4298" s="0" t="s">
        <v>723</v>
      </c>
      <c r="E4298" s="0" t="s">
        <v>330</v>
      </c>
      <c r="F4298" s="0" t="str">
        <f aca="false">INDEX(Mapping!$B$2:$B$465,MATCH(E4298,Mapping!$A$2:$A$465,0))</f>
        <v>MARUTI CLEAN COAL &amp; POWER</v>
      </c>
      <c r="G4298" s="0" t="str">
        <f aca="false">INDEX(Mapping!$C$2:$C$465,MATCH(E4298,Mapping!$A$2:$A$465,0))</f>
        <v>MARUTI CLEAN COAL &amp; POWER</v>
      </c>
      <c r="H4298" s="2" t="n">
        <v>5.56</v>
      </c>
      <c r="I4298" s="3" t="n">
        <v>0.12</v>
      </c>
    </row>
    <row r="4299" customFormat="false" ht="15" hidden="false" customHeight="false" outlineLevel="0" collapsed="false">
      <c r="A4299" s="0" t="s">
        <v>78</v>
      </c>
      <c r="B4299" s="0" t="n">
        <f aca="false">VALUE(LEFT(A4299,4))</f>
        <v>2024</v>
      </c>
      <c r="C4299" s="0" t="str">
        <f aca="false">"FY"&amp;IF(VALUE(MID(A4299,6,2))&gt;=4,VALUE(LEFT(A4299,4)),VALUE(LEFT(A4299,4))-1)&amp;"-"&amp;TEXT(MOD(IF(VALUE(MID(A4299,6,2))&gt;=4,VALUE(LEFT(A4299,4)),VALUE(LEFT(A4299,4))-1)+1,100),"00")</f>
        <v>FY2024-25</v>
      </c>
      <c r="D4299" s="0" t="s">
        <v>724</v>
      </c>
      <c r="E4299" s="0" t="s">
        <v>437</v>
      </c>
      <c r="F4299" s="0" t="str">
        <f aca="false">INDEX(Mapping!$B$2:$B$465,MATCH(E4299,Mapping!$A$2:$A$465,0))</f>
        <v>NTPC STATIONS</v>
      </c>
      <c r="G4299" s="0" t="str">
        <f aca="false">INDEX(Mapping!$C$2:$C$465,MATCH(E4299,Mapping!$A$2:$A$465,0))</f>
        <v>NTPC GROUP</v>
      </c>
      <c r="H4299" s="2" t="n">
        <v>5.48</v>
      </c>
      <c r="I4299" s="3" t="n">
        <v>0.12</v>
      </c>
    </row>
    <row r="4300" customFormat="false" ht="15" hidden="false" customHeight="false" outlineLevel="0" collapsed="false">
      <c r="A4300" s="0" t="s">
        <v>78</v>
      </c>
      <c r="B4300" s="0" t="n">
        <f aca="false">VALUE(LEFT(A4300,4))</f>
        <v>2024</v>
      </c>
      <c r="C4300" s="0" t="str">
        <f aca="false">"FY"&amp;IF(VALUE(MID(A4300,6,2))&gt;=4,VALUE(LEFT(A4300,4)),VALUE(LEFT(A4300,4))-1)&amp;"-"&amp;TEXT(MOD(IF(VALUE(MID(A4300,6,2))&gt;=4,VALUE(LEFT(A4300,4)),VALUE(LEFT(A4300,4))-1)+1,100),"00")</f>
        <v>FY2024-25</v>
      </c>
      <c r="D4300" s="0" t="s">
        <v>375</v>
      </c>
      <c r="E4300" s="0" t="s">
        <v>375</v>
      </c>
      <c r="F4300" s="0" t="str">
        <f aca="false">INDEX(Mapping!$B$2:$B$465,MATCH(E4300,Mapping!$A$2:$A$465,0))</f>
        <v>WIND FIVE RENERGY LIMITED</v>
      </c>
      <c r="G4300" s="0" t="str">
        <f aca="false">INDEX(Mapping!$C$2:$C$465,MATCH(E4300,Mapping!$A$2:$A$465,0))</f>
        <v>WIND FIVE RENERGY LIMITED</v>
      </c>
      <c r="H4300" s="2" t="n">
        <v>5.31</v>
      </c>
      <c r="I4300" s="3" t="n">
        <v>0.11</v>
      </c>
    </row>
    <row r="4301" customFormat="false" ht="15" hidden="false" customHeight="false" outlineLevel="0" collapsed="false">
      <c r="A4301" s="0" t="s">
        <v>78</v>
      </c>
      <c r="B4301" s="0" t="n">
        <f aca="false">VALUE(LEFT(A4301,4))</f>
        <v>2024</v>
      </c>
      <c r="C4301" s="0" t="str">
        <f aca="false">"FY"&amp;IF(VALUE(MID(A4301,6,2))&gt;=4,VALUE(LEFT(A4301,4)),VALUE(LEFT(A4301,4))-1)&amp;"-"&amp;TEXT(MOD(IF(VALUE(MID(A4301,6,2))&gt;=4,VALUE(LEFT(A4301,4)),VALUE(LEFT(A4301,4))-1)+1,100),"00")</f>
        <v>FY2024-25</v>
      </c>
      <c r="D4301" s="0" t="s">
        <v>435</v>
      </c>
      <c r="E4301" s="0" t="s">
        <v>435</v>
      </c>
      <c r="F4301" s="0" t="str">
        <f aca="false">INDEX(Mapping!$B$2:$B$465,MATCH(E4301,Mapping!$A$2:$A$465,0))</f>
        <v>DGEN MEGA POWER PROJECT</v>
      </c>
      <c r="G4301" s="0" t="str">
        <f aca="false">INDEX(Mapping!$C$2:$C$465,MATCH(E4301,Mapping!$A$2:$A$465,0))</f>
        <v>DGEN MEGA POWER PROJECT</v>
      </c>
      <c r="H4301" s="2" t="n">
        <v>4.95</v>
      </c>
      <c r="I4301" s="3" t="n">
        <v>0.11</v>
      </c>
    </row>
    <row r="4302" customFormat="false" ht="15" hidden="false" customHeight="false" outlineLevel="0" collapsed="false">
      <c r="A4302" s="0" t="s">
        <v>78</v>
      </c>
      <c r="B4302" s="0" t="n">
        <f aca="false">VALUE(LEFT(A4302,4))</f>
        <v>2024</v>
      </c>
      <c r="C4302" s="0" t="str">
        <f aca="false">"FY"&amp;IF(VALUE(MID(A4302,6,2))&gt;=4,VALUE(LEFT(A4302,4)),VALUE(LEFT(A4302,4))-1)&amp;"-"&amp;TEXT(MOD(IF(VALUE(MID(A4302,6,2))&gt;=4,VALUE(LEFT(A4302,4)),VALUE(LEFT(A4302,4))-1)+1,100),"00")</f>
        <v>FY2024-25</v>
      </c>
      <c r="D4302" s="0" t="s">
        <v>277</v>
      </c>
      <c r="E4302" s="0" t="s">
        <v>277</v>
      </c>
      <c r="F4302" s="0" t="str">
        <f aca="false">INDEX(Mapping!$B$2:$B$465,MATCH(E4302,Mapping!$A$2:$A$465,0))</f>
        <v>RKM POWERGEN</v>
      </c>
      <c r="G4302" s="0" t="str">
        <f aca="false">INDEX(Mapping!$C$2:$C$465,MATCH(E4302,Mapping!$A$2:$A$465,0))</f>
        <v>RKM POWERGEN</v>
      </c>
      <c r="H4302" s="2" t="n">
        <v>4.91</v>
      </c>
      <c r="I4302" s="3" t="n">
        <v>0.1</v>
      </c>
    </row>
    <row r="4303" customFormat="false" ht="15" hidden="false" customHeight="false" outlineLevel="0" collapsed="false">
      <c r="A4303" s="0" t="s">
        <v>78</v>
      </c>
      <c r="B4303" s="0" t="n">
        <f aca="false">VALUE(LEFT(A4303,4))</f>
        <v>2024</v>
      </c>
      <c r="C4303" s="0" t="str">
        <f aca="false">"FY"&amp;IF(VALUE(MID(A4303,6,2))&gt;=4,VALUE(LEFT(A4303,4)),VALUE(LEFT(A4303,4))-1)&amp;"-"&amp;TEXT(MOD(IF(VALUE(MID(A4303,6,2))&gt;=4,VALUE(LEFT(A4303,4)),VALUE(LEFT(A4303,4))-1)+1,100),"00")</f>
        <v>FY2024-25</v>
      </c>
      <c r="D4303" s="0" t="s">
        <v>725</v>
      </c>
      <c r="E4303" s="0" t="s">
        <v>394</v>
      </c>
      <c r="F4303" s="0" t="str">
        <f aca="false">INDEX(Mapping!$B$2:$B$465,MATCH(E4303,Mapping!$A$2:$A$465,0))</f>
        <v>NTPC STATIONS</v>
      </c>
      <c r="G4303" s="0" t="str">
        <f aca="false">INDEX(Mapping!$C$2:$C$465,MATCH(E4303,Mapping!$A$2:$A$465,0))</f>
        <v>NTPC GROUP</v>
      </c>
      <c r="H4303" s="2" t="n">
        <v>4.82</v>
      </c>
      <c r="I4303" s="3" t="n">
        <v>0.1</v>
      </c>
    </row>
    <row r="4304" customFormat="false" ht="15" hidden="false" customHeight="false" outlineLevel="0" collapsed="false">
      <c r="A4304" s="0" t="s">
        <v>78</v>
      </c>
      <c r="B4304" s="0" t="n">
        <f aca="false">VALUE(LEFT(A4304,4))</f>
        <v>2024</v>
      </c>
      <c r="C4304" s="0" t="str">
        <f aca="false">"FY"&amp;IF(VALUE(MID(A4304,6,2))&gt;=4,VALUE(LEFT(A4304,4)),VALUE(LEFT(A4304,4))-1)&amp;"-"&amp;TEXT(MOD(IF(VALUE(MID(A4304,6,2))&gt;=4,VALUE(LEFT(A4304,4)),VALUE(LEFT(A4304,4))-1)+1,100),"00")</f>
        <v>FY2024-25</v>
      </c>
      <c r="D4304" s="0" t="s">
        <v>726</v>
      </c>
      <c r="E4304" s="0" t="s">
        <v>393</v>
      </c>
      <c r="F4304" s="0" t="str">
        <f aca="false">INDEX(Mapping!$B$2:$B$465,MATCH(E4304,Mapping!$A$2:$A$465,0))</f>
        <v>NTPC STATIONS</v>
      </c>
      <c r="G4304" s="0" t="str">
        <f aca="false">INDEX(Mapping!$C$2:$C$465,MATCH(E4304,Mapping!$A$2:$A$465,0))</f>
        <v>NTPC GROUP</v>
      </c>
      <c r="H4304" s="2" t="n">
        <v>4.68</v>
      </c>
      <c r="I4304" s="3" t="n">
        <v>0.1</v>
      </c>
    </row>
    <row r="4305" customFormat="false" ht="15" hidden="false" customHeight="false" outlineLevel="0" collapsed="false">
      <c r="A4305" s="0" t="s">
        <v>78</v>
      </c>
      <c r="B4305" s="0" t="n">
        <f aca="false">VALUE(LEFT(A4305,4))</f>
        <v>2024</v>
      </c>
      <c r="C4305" s="0" t="str">
        <f aca="false">"FY"&amp;IF(VALUE(MID(A4305,6,2))&gt;=4,VALUE(LEFT(A4305,4)),VALUE(LEFT(A4305,4))-1)&amp;"-"&amp;TEXT(MOD(IF(VALUE(MID(A4305,6,2))&gt;=4,VALUE(LEFT(A4305,4)),VALUE(LEFT(A4305,4))-1)+1,100),"00")</f>
        <v>FY2024-25</v>
      </c>
      <c r="D4305" s="0" t="s">
        <v>727</v>
      </c>
      <c r="E4305" s="0" t="s">
        <v>199</v>
      </c>
      <c r="F4305" s="0" t="str">
        <f aca="false">INDEX(Mapping!$B$2:$B$465,MATCH(E4305,Mapping!$A$2:$A$465,0))</f>
        <v>TRIPURA</v>
      </c>
      <c r="G4305" s="0" t="str">
        <f aca="false">INDEX(Mapping!$C$2:$C$465,MATCH(E4305,Mapping!$A$2:$A$465,0))</f>
        <v>TRIPURA</v>
      </c>
      <c r="H4305" s="2" t="n">
        <v>4.62</v>
      </c>
      <c r="I4305" s="3" t="n">
        <v>0.1</v>
      </c>
    </row>
    <row r="4306" customFormat="false" ht="15" hidden="false" customHeight="false" outlineLevel="0" collapsed="false">
      <c r="A4306" s="0" t="s">
        <v>78</v>
      </c>
      <c r="B4306" s="0" t="n">
        <f aca="false">VALUE(LEFT(A4306,4))</f>
        <v>2024</v>
      </c>
      <c r="C4306" s="0" t="str">
        <f aca="false">"FY"&amp;IF(VALUE(MID(A4306,6,2))&gt;=4,VALUE(LEFT(A4306,4)),VALUE(LEFT(A4306,4))-1)&amp;"-"&amp;TEXT(MOD(IF(VALUE(MID(A4306,6,2))&gt;=4,VALUE(LEFT(A4306,4)),VALUE(LEFT(A4306,4))-1)+1,100),"00")</f>
        <v>FY2024-25</v>
      </c>
      <c r="D4306" s="0" t="s">
        <v>728</v>
      </c>
      <c r="E4306" s="0" t="s">
        <v>458</v>
      </c>
      <c r="F4306" s="0" t="str">
        <f aca="false">INDEX(Mapping!$B$2:$B$465,MATCH(E4306,Mapping!$A$2:$A$465,0))</f>
        <v>ADANI GREEN ENERGY TWENTY SIX B LIMITED_INFIRM</v>
      </c>
      <c r="G4306" s="0" t="str">
        <f aca="false">INDEX(Mapping!$C$2:$C$465,MATCH(E4306,Mapping!$A$2:$A$465,0))</f>
        <v>ADANI GREEN ENERGY (ALL SPVs)</v>
      </c>
      <c r="H4306" s="2" t="n">
        <v>4.61</v>
      </c>
      <c r="I4306" s="3" t="n">
        <v>0.1</v>
      </c>
    </row>
    <row r="4307" customFormat="false" ht="15" hidden="false" customHeight="false" outlineLevel="0" collapsed="false">
      <c r="A4307" s="0" t="s">
        <v>78</v>
      </c>
      <c r="B4307" s="0" t="n">
        <f aca="false">VALUE(LEFT(A4307,4))</f>
        <v>2024</v>
      </c>
      <c r="C4307" s="0" t="str">
        <f aca="false">"FY"&amp;IF(VALUE(MID(A4307,6,2))&gt;=4,VALUE(LEFT(A4307,4)),VALUE(LEFT(A4307,4))-1)&amp;"-"&amp;TEXT(MOD(IF(VALUE(MID(A4307,6,2))&gt;=4,VALUE(LEFT(A4307,4)),VALUE(LEFT(A4307,4))-1)+1,100),"00")</f>
        <v>FY2024-25</v>
      </c>
      <c r="D4307" s="0" t="s">
        <v>729</v>
      </c>
      <c r="E4307" s="0" t="s">
        <v>253</v>
      </c>
      <c r="F4307" s="0" t="str">
        <f aca="false">INDEX(Mapping!$B$2:$B$465,MATCH(E4307,Mapping!$A$2:$A$465,0))</f>
        <v>NAGALAND</v>
      </c>
      <c r="G4307" s="0" t="str">
        <f aca="false">INDEX(Mapping!$C$2:$C$465,MATCH(E4307,Mapping!$A$2:$A$465,0))</f>
        <v>NAGALAND</v>
      </c>
      <c r="H4307" s="2" t="n">
        <v>4.39</v>
      </c>
      <c r="I4307" s="3" t="n">
        <v>0.09</v>
      </c>
    </row>
    <row r="4308" customFormat="false" ht="15" hidden="false" customHeight="false" outlineLevel="0" collapsed="false">
      <c r="A4308" s="0" t="s">
        <v>78</v>
      </c>
      <c r="B4308" s="0" t="n">
        <f aca="false">VALUE(LEFT(A4308,4))</f>
        <v>2024</v>
      </c>
      <c r="C4308" s="0" t="str">
        <f aca="false">"FY"&amp;IF(VALUE(MID(A4308,6,2))&gt;=4,VALUE(LEFT(A4308,4)),VALUE(LEFT(A4308,4))-1)&amp;"-"&amp;TEXT(MOD(IF(VALUE(MID(A4308,6,2))&gt;=4,VALUE(LEFT(A4308,4)),VALUE(LEFT(A4308,4))-1)+1,100),"00")</f>
        <v>FY2024-25</v>
      </c>
      <c r="D4308" s="0" t="s">
        <v>730</v>
      </c>
      <c r="E4308" s="0" t="s">
        <v>516</v>
      </c>
      <c r="F4308" s="0" t="str">
        <f aca="false">INDEX(Mapping!$B$2:$B$465,MATCH(E4308,Mapping!$A$2:$A$465,0))</f>
        <v>ADANI RENEWABLE ENERGY FIFTY FIVE LIMITED_INFIRM</v>
      </c>
      <c r="G4308" s="0" t="str">
        <f aca="false">INDEX(Mapping!$C$2:$C$465,MATCH(E4308,Mapping!$A$2:$A$465,0))</f>
        <v>ADANI GREEN ENERGY (ALL SPVs)</v>
      </c>
      <c r="H4308" s="2" t="n">
        <v>4.31</v>
      </c>
      <c r="I4308" s="3" t="n">
        <v>0.09</v>
      </c>
    </row>
    <row r="4309" customFormat="false" ht="15" hidden="false" customHeight="false" outlineLevel="0" collapsed="false">
      <c r="A4309" s="0" t="s">
        <v>78</v>
      </c>
      <c r="B4309" s="0" t="n">
        <f aca="false">VALUE(LEFT(A4309,4))</f>
        <v>2024</v>
      </c>
      <c r="C4309" s="0" t="str">
        <f aca="false">"FY"&amp;IF(VALUE(MID(A4309,6,2))&gt;=4,VALUE(LEFT(A4309,4)),VALUE(LEFT(A4309,4))-1)&amp;"-"&amp;TEXT(MOD(IF(VALUE(MID(A4309,6,2))&gt;=4,VALUE(LEFT(A4309,4)),VALUE(LEFT(A4309,4))-1)+1,100),"00")</f>
        <v>FY2024-25</v>
      </c>
      <c r="D4309" s="0" t="s">
        <v>280</v>
      </c>
      <c r="E4309" s="0" t="s">
        <v>280</v>
      </c>
      <c r="F4309" s="0" t="str">
        <f aca="false">INDEX(Mapping!$B$2:$B$465,MATCH(E4309,Mapping!$A$2:$A$465,0))</f>
        <v>COASTAL ENERGEN</v>
      </c>
      <c r="G4309" s="0" t="str">
        <f aca="false">INDEX(Mapping!$C$2:$C$465,MATCH(E4309,Mapping!$A$2:$A$465,0))</f>
        <v>COASTAL ENERGEN</v>
      </c>
      <c r="H4309" s="2" t="n">
        <v>4.05</v>
      </c>
      <c r="I4309" s="3" t="n">
        <v>0.09</v>
      </c>
    </row>
    <row r="4310" customFormat="false" ht="15" hidden="false" customHeight="false" outlineLevel="0" collapsed="false">
      <c r="A4310" s="0" t="s">
        <v>78</v>
      </c>
      <c r="B4310" s="0" t="n">
        <f aca="false">VALUE(LEFT(A4310,4))</f>
        <v>2024</v>
      </c>
      <c r="C4310" s="0" t="str">
        <f aca="false">"FY"&amp;IF(VALUE(MID(A4310,6,2))&gt;=4,VALUE(LEFT(A4310,4)),VALUE(LEFT(A4310,4))-1)&amp;"-"&amp;TEXT(MOD(IF(VALUE(MID(A4310,6,2))&gt;=4,VALUE(LEFT(A4310,4)),VALUE(LEFT(A4310,4))-1)+1,100),"00")</f>
        <v>FY2024-25</v>
      </c>
      <c r="D4310" s="0" t="s">
        <v>731</v>
      </c>
      <c r="E4310" s="0" t="s">
        <v>429</v>
      </c>
      <c r="F4310" s="0" t="str">
        <f aca="false">INDEX(Mapping!$B$2:$B$465,MATCH(E4310,Mapping!$A$2:$A$465,0))</f>
        <v>NTPC STATIONS</v>
      </c>
      <c r="G4310" s="0" t="str">
        <f aca="false">INDEX(Mapping!$C$2:$C$465,MATCH(E4310,Mapping!$A$2:$A$465,0))</f>
        <v>NTPC GROUP</v>
      </c>
      <c r="H4310" s="2" t="n">
        <v>4.01</v>
      </c>
      <c r="I4310" s="3" t="n">
        <v>0.09</v>
      </c>
    </row>
    <row r="4311" customFormat="false" ht="15" hidden="false" customHeight="false" outlineLevel="0" collapsed="false">
      <c r="A4311" s="0" t="s">
        <v>78</v>
      </c>
      <c r="B4311" s="0" t="n">
        <f aca="false">VALUE(LEFT(A4311,4))</f>
        <v>2024</v>
      </c>
      <c r="C4311" s="0" t="str">
        <f aca="false">"FY"&amp;IF(VALUE(MID(A4311,6,2))&gt;=4,VALUE(LEFT(A4311,4)),VALUE(LEFT(A4311,4))-1)&amp;"-"&amp;TEXT(MOD(IF(VALUE(MID(A4311,6,2))&gt;=4,VALUE(LEFT(A4311,4)),VALUE(LEFT(A4311,4))-1)+1,100),"00")</f>
        <v>FY2024-25</v>
      </c>
      <c r="D4311" s="0" t="s">
        <v>732</v>
      </c>
      <c r="E4311" s="0" t="s">
        <v>423</v>
      </c>
      <c r="F4311" s="0" t="str">
        <f aca="false">INDEX(Mapping!$B$2:$B$465,MATCH(E4311,Mapping!$A$2:$A$465,0))</f>
        <v>GMR WARORA (EX-EMCO)</v>
      </c>
      <c r="G4311" s="0" t="str">
        <f aca="false">INDEX(Mapping!$C$2:$C$465,MATCH(E4311,Mapping!$A$2:$A$465,0))</f>
        <v>GMR ENERGY</v>
      </c>
      <c r="H4311" s="2" t="n">
        <v>3.95</v>
      </c>
      <c r="I4311" s="3" t="n">
        <v>0.08</v>
      </c>
    </row>
    <row r="4312" customFormat="false" ht="15" hidden="false" customHeight="false" outlineLevel="0" collapsed="false">
      <c r="A4312" s="0" t="s">
        <v>78</v>
      </c>
      <c r="B4312" s="0" t="n">
        <f aca="false">VALUE(LEFT(A4312,4))</f>
        <v>2024</v>
      </c>
      <c r="C4312" s="0" t="str">
        <f aca="false">"FY"&amp;IF(VALUE(MID(A4312,6,2))&gt;=4,VALUE(LEFT(A4312,4)),VALUE(LEFT(A4312,4))-1)&amp;"-"&amp;TEXT(MOD(IF(VALUE(MID(A4312,6,2))&gt;=4,VALUE(LEFT(A4312,4)),VALUE(LEFT(A4312,4))-1)+1,100),"00")</f>
        <v>FY2024-25</v>
      </c>
      <c r="D4312" s="0" t="s">
        <v>733</v>
      </c>
      <c r="E4312" s="0" t="s">
        <v>413</v>
      </c>
      <c r="F4312" s="0" t="str">
        <f aca="false">INDEX(Mapping!$B$2:$B$465,MATCH(E4312,Mapping!$A$2:$A$465,0))</f>
        <v>NTPC STATIONS</v>
      </c>
      <c r="G4312" s="0" t="str">
        <f aca="false">INDEX(Mapping!$C$2:$C$465,MATCH(E4312,Mapping!$A$2:$A$465,0))</f>
        <v>NTPC GROUP</v>
      </c>
      <c r="H4312" s="2" t="n">
        <v>3.78</v>
      </c>
      <c r="I4312" s="3" t="n">
        <v>0.08</v>
      </c>
    </row>
    <row r="4313" customFormat="false" ht="15" hidden="false" customHeight="false" outlineLevel="0" collapsed="false">
      <c r="A4313" s="0" t="s">
        <v>78</v>
      </c>
      <c r="B4313" s="0" t="n">
        <f aca="false">VALUE(LEFT(A4313,4))</f>
        <v>2024</v>
      </c>
      <c r="C4313" s="0" t="str">
        <f aca="false">"FY"&amp;IF(VALUE(MID(A4313,6,2))&gt;=4,VALUE(LEFT(A4313,4)),VALUE(LEFT(A4313,4))-1)&amp;"-"&amp;TEXT(MOD(IF(VALUE(MID(A4313,6,2))&gt;=4,VALUE(LEFT(A4313,4)),VALUE(LEFT(A4313,4))-1)+1,100),"00")</f>
        <v>FY2024-25</v>
      </c>
      <c r="D4313" s="0" t="s">
        <v>734</v>
      </c>
      <c r="E4313" s="0" t="s">
        <v>452</v>
      </c>
      <c r="F4313" s="0" t="str">
        <f aca="false">INDEX(Mapping!$B$2:$B$465,MATCH(E4313,Mapping!$A$2:$A$465,0))</f>
        <v>ADANI GREEN ENERGY TWENTY FIVE A LIMITED_INFIRM</v>
      </c>
      <c r="G4313" s="0" t="str">
        <f aca="false">INDEX(Mapping!$C$2:$C$465,MATCH(E4313,Mapping!$A$2:$A$465,0))</f>
        <v>ADANI GREEN ENERGY (ALL SPVs)</v>
      </c>
      <c r="H4313" s="2" t="n">
        <v>3.65</v>
      </c>
      <c r="I4313" s="3" t="n">
        <v>0.08</v>
      </c>
    </row>
    <row r="4314" customFormat="false" ht="15" hidden="false" customHeight="false" outlineLevel="0" collapsed="false">
      <c r="A4314" s="0" t="s">
        <v>78</v>
      </c>
      <c r="B4314" s="0" t="n">
        <f aca="false">VALUE(LEFT(A4314,4))</f>
        <v>2024</v>
      </c>
      <c r="C4314" s="0" t="str">
        <f aca="false">"FY"&amp;IF(VALUE(MID(A4314,6,2))&gt;=4,VALUE(LEFT(A4314,4)),VALUE(LEFT(A4314,4))-1)&amp;"-"&amp;TEXT(MOD(IF(VALUE(MID(A4314,6,2))&gt;=4,VALUE(LEFT(A4314,4)),VALUE(LEFT(A4314,4))-1)+1,100),"00")</f>
        <v>FY2024-25</v>
      </c>
      <c r="D4314" s="0" t="s">
        <v>735</v>
      </c>
      <c r="E4314" s="0" t="s">
        <v>147</v>
      </c>
      <c r="F4314" s="0" t="str">
        <f aca="false">INDEX(Mapping!$B$2:$B$465,MATCH(E4314,Mapping!$A$2:$A$465,0))</f>
        <v>JAMMU &amp; KASHMIR</v>
      </c>
      <c r="G4314" s="0" t="str">
        <f aca="false">INDEX(Mapping!$C$2:$C$465,MATCH(E4314,Mapping!$A$2:$A$465,0))</f>
        <v>JAMMU &amp; KASHMIR</v>
      </c>
      <c r="H4314" s="2" t="n">
        <v>3.46</v>
      </c>
      <c r="I4314" s="3" t="n">
        <v>0.07</v>
      </c>
    </row>
    <row r="4315" customFormat="false" ht="15" hidden="false" customHeight="false" outlineLevel="0" collapsed="false">
      <c r="A4315" s="0" t="s">
        <v>78</v>
      </c>
      <c r="B4315" s="0" t="n">
        <f aca="false">VALUE(LEFT(A4315,4))</f>
        <v>2024</v>
      </c>
      <c r="C4315" s="0" t="str">
        <f aca="false">"FY"&amp;IF(VALUE(MID(A4315,6,2))&gt;=4,VALUE(LEFT(A4315,4)),VALUE(LEFT(A4315,4))-1)&amp;"-"&amp;TEXT(MOD(IF(VALUE(MID(A4315,6,2))&gt;=4,VALUE(LEFT(A4315,4)),VALUE(LEFT(A4315,4))-1)+1,100),"00")</f>
        <v>FY2024-25</v>
      </c>
      <c r="D4315" s="0" t="s">
        <v>736</v>
      </c>
      <c r="E4315" s="0" t="s">
        <v>303</v>
      </c>
      <c r="F4315" s="0" t="str">
        <f aca="false">INDEX(Mapping!$B$2:$B$465,MATCH(E4315,Mapping!$A$2:$A$465,0))</f>
        <v>PUDUCHERRY</v>
      </c>
      <c r="G4315" s="0" t="str">
        <f aca="false">INDEX(Mapping!$C$2:$C$465,MATCH(E4315,Mapping!$A$2:$A$465,0))</f>
        <v>PUDUCHERRY</v>
      </c>
      <c r="H4315" s="2" t="n">
        <v>3.43</v>
      </c>
      <c r="I4315" s="3" t="n">
        <v>0.07</v>
      </c>
    </row>
    <row r="4316" customFormat="false" ht="15" hidden="false" customHeight="false" outlineLevel="0" collapsed="false">
      <c r="A4316" s="0" t="s">
        <v>78</v>
      </c>
      <c r="B4316" s="0" t="n">
        <f aca="false">VALUE(LEFT(A4316,4))</f>
        <v>2024</v>
      </c>
      <c r="C4316" s="0" t="str">
        <f aca="false">"FY"&amp;IF(VALUE(MID(A4316,6,2))&gt;=4,VALUE(LEFT(A4316,4)),VALUE(LEFT(A4316,4))-1)&amp;"-"&amp;TEXT(MOD(IF(VALUE(MID(A4316,6,2))&gt;=4,VALUE(LEFT(A4316,4)),VALUE(LEFT(A4316,4))-1)+1,100),"00")</f>
        <v>FY2024-25</v>
      </c>
      <c r="D4316" s="0" t="s">
        <v>737</v>
      </c>
      <c r="E4316" s="0" t="s">
        <v>337</v>
      </c>
      <c r="F4316" s="0" t="str">
        <f aca="false">INDEX(Mapping!$B$2:$B$465,MATCH(E4316,Mapping!$A$2:$A$465,0))</f>
        <v>NTPC STATIONS</v>
      </c>
      <c r="G4316" s="0" t="str">
        <f aca="false">INDEX(Mapping!$C$2:$C$465,MATCH(E4316,Mapping!$A$2:$A$465,0))</f>
        <v>NTPC GROUP</v>
      </c>
      <c r="H4316" s="2" t="n">
        <v>3.25</v>
      </c>
      <c r="I4316" s="3" t="n">
        <v>0.07</v>
      </c>
    </row>
    <row r="4317" customFormat="false" ht="15" hidden="false" customHeight="false" outlineLevel="0" collapsed="false">
      <c r="A4317" s="0" t="s">
        <v>78</v>
      </c>
      <c r="B4317" s="0" t="n">
        <f aca="false">VALUE(LEFT(A4317,4))</f>
        <v>2024</v>
      </c>
      <c r="C4317" s="0" t="str">
        <f aca="false">"FY"&amp;IF(VALUE(MID(A4317,6,2))&gt;=4,VALUE(LEFT(A4317,4)),VALUE(LEFT(A4317,4))-1)&amp;"-"&amp;TEXT(MOD(IF(VALUE(MID(A4317,6,2))&gt;=4,VALUE(LEFT(A4317,4)),VALUE(LEFT(A4317,4))-1)+1,100),"00")</f>
        <v>FY2024-25</v>
      </c>
      <c r="D4317" s="0" t="s">
        <v>738</v>
      </c>
      <c r="E4317" s="0" t="s">
        <v>56</v>
      </c>
      <c r="F4317" s="0" t="str">
        <f aca="false">INDEX(Mapping!$B$2:$B$465,MATCH(E4317,Mapping!$A$2:$A$465,0))</f>
        <v>UTTARAKHAND</v>
      </c>
      <c r="G4317" s="0" t="str">
        <f aca="false">INDEX(Mapping!$C$2:$C$465,MATCH(E4317,Mapping!$A$2:$A$465,0))</f>
        <v>UTTARAKHAND</v>
      </c>
      <c r="H4317" s="2" t="n">
        <v>2.88</v>
      </c>
      <c r="I4317" s="3" t="n">
        <v>0.06</v>
      </c>
    </row>
    <row r="4318" customFormat="false" ht="15" hidden="false" customHeight="false" outlineLevel="0" collapsed="false">
      <c r="A4318" s="0" t="s">
        <v>78</v>
      </c>
      <c r="B4318" s="0" t="n">
        <f aca="false">VALUE(LEFT(A4318,4))</f>
        <v>2024</v>
      </c>
      <c r="C4318" s="0" t="str">
        <f aca="false">"FY"&amp;IF(VALUE(MID(A4318,6,2))&gt;=4,VALUE(LEFT(A4318,4)),VALUE(LEFT(A4318,4))-1)&amp;"-"&amp;TEXT(MOD(IF(VALUE(MID(A4318,6,2))&gt;=4,VALUE(LEFT(A4318,4)),VALUE(LEFT(A4318,4))-1)+1,100),"00")</f>
        <v>FY2024-25</v>
      </c>
      <c r="D4318" s="0" t="s">
        <v>739</v>
      </c>
      <c r="E4318" s="0" t="s">
        <v>472</v>
      </c>
      <c r="F4318" s="0" t="str">
        <f aca="false">INDEX(Mapping!$B$2:$B$465,MATCH(E4318,Mapping!$A$2:$A$465,0))</f>
        <v>TRANSITION ENERGY SERVICES PRIVATE LIMITED</v>
      </c>
      <c r="G4318" s="0" t="str">
        <f aca="false">INDEX(Mapping!$C$2:$C$465,MATCH(E4318,Mapping!$A$2:$A$465,0))</f>
        <v>TRANSITION ENERGY SERVICES PRIVATE LIMITED</v>
      </c>
      <c r="H4318" s="2" t="n">
        <v>2.49</v>
      </c>
      <c r="I4318" s="3" t="n">
        <v>0.05</v>
      </c>
    </row>
    <row r="4319" customFormat="false" ht="15" hidden="false" customHeight="false" outlineLevel="0" collapsed="false">
      <c r="A4319" s="0" t="s">
        <v>78</v>
      </c>
      <c r="B4319" s="0" t="n">
        <f aca="false">VALUE(LEFT(A4319,4))</f>
        <v>2024</v>
      </c>
      <c r="C4319" s="0" t="str">
        <f aca="false">"FY"&amp;IF(VALUE(MID(A4319,6,2))&gt;=4,VALUE(LEFT(A4319,4)),VALUE(LEFT(A4319,4))-1)&amp;"-"&amp;TEXT(MOD(IF(VALUE(MID(A4319,6,2))&gt;=4,VALUE(LEFT(A4319,4)),VALUE(LEFT(A4319,4))-1)+1,100),"00")</f>
        <v>FY2024-25</v>
      </c>
      <c r="D4319" s="0" t="s">
        <v>740</v>
      </c>
      <c r="E4319" s="0" t="s">
        <v>426</v>
      </c>
      <c r="F4319" s="0" t="str">
        <f aca="false">INDEX(Mapping!$B$2:$B$465,MATCH(E4319,Mapping!$A$2:$A$465,0))</f>
        <v>NTPC STATIONS</v>
      </c>
      <c r="G4319" s="0" t="str">
        <f aca="false">INDEX(Mapping!$C$2:$C$465,MATCH(E4319,Mapping!$A$2:$A$465,0))</f>
        <v>NTPC GROUP</v>
      </c>
      <c r="H4319" s="2" t="n">
        <v>2.38</v>
      </c>
      <c r="I4319" s="3" t="n">
        <v>0.05</v>
      </c>
    </row>
    <row r="4320" customFormat="false" ht="15" hidden="false" customHeight="false" outlineLevel="0" collapsed="false">
      <c r="A4320" s="0" t="s">
        <v>78</v>
      </c>
      <c r="B4320" s="0" t="n">
        <f aca="false">VALUE(LEFT(A4320,4))</f>
        <v>2024</v>
      </c>
      <c r="C4320" s="0" t="str">
        <f aca="false">"FY"&amp;IF(VALUE(MID(A4320,6,2))&gt;=4,VALUE(LEFT(A4320,4)),VALUE(LEFT(A4320,4))-1)&amp;"-"&amp;TEXT(MOD(IF(VALUE(MID(A4320,6,2))&gt;=4,VALUE(LEFT(A4320,4)),VALUE(LEFT(A4320,4))-1)+1,100),"00")</f>
        <v>FY2024-25</v>
      </c>
      <c r="D4320" s="0" t="s">
        <v>317</v>
      </c>
      <c r="E4320" s="0" t="s">
        <v>317</v>
      </c>
      <c r="F4320" s="0" t="str">
        <f aca="false">INDEX(Mapping!$B$2:$B$465,MATCH(E4320,Mapping!$A$2:$A$465,0))</f>
        <v>IGSTPS JHAJJAR</v>
      </c>
      <c r="G4320" s="0" t="str">
        <f aca="false">INDEX(Mapping!$C$2:$C$465,MATCH(E4320,Mapping!$A$2:$A$465,0))</f>
        <v>NTPC GROUP</v>
      </c>
      <c r="H4320" s="2" t="n">
        <v>2.32</v>
      </c>
      <c r="I4320" s="3" t="n">
        <v>0.05</v>
      </c>
    </row>
    <row r="4321" customFormat="false" ht="15" hidden="false" customHeight="false" outlineLevel="0" collapsed="false">
      <c r="A4321" s="0" t="s">
        <v>78</v>
      </c>
      <c r="B4321" s="0" t="n">
        <f aca="false">VALUE(LEFT(A4321,4))</f>
        <v>2024</v>
      </c>
      <c r="C4321" s="0" t="str">
        <f aca="false">"FY"&amp;IF(VALUE(MID(A4321,6,2))&gt;=4,VALUE(LEFT(A4321,4)),VALUE(LEFT(A4321,4))-1)&amp;"-"&amp;TEXT(MOD(IF(VALUE(MID(A4321,6,2))&gt;=4,VALUE(LEFT(A4321,4)),VALUE(LEFT(A4321,4))-1)+1,100),"00")</f>
        <v>FY2024-25</v>
      </c>
      <c r="D4321" s="0" t="s">
        <v>741</v>
      </c>
      <c r="E4321" s="0" t="s">
        <v>445</v>
      </c>
      <c r="F4321" s="0" t="str">
        <f aca="false">INDEX(Mapping!$B$2:$B$465,MATCH(E4321,Mapping!$A$2:$A$465,0))</f>
        <v>NTPC STATIONS</v>
      </c>
      <c r="G4321" s="0" t="str">
        <f aca="false">INDEX(Mapping!$C$2:$C$465,MATCH(E4321,Mapping!$A$2:$A$465,0))</f>
        <v>NTPC GROUP</v>
      </c>
      <c r="H4321" s="2" t="n">
        <v>2.19</v>
      </c>
      <c r="I4321" s="3" t="n">
        <v>0.05</v>
      </c>
    </row>
    <row r="4322" customFormat="false" ht="15" hidden="false" customHeight="false" outlineLevel="0" collapsed="false">
      <c r="A4322" s="0" t="s">
        <v>78</v>
      </c>
      <c r="B4322" s="0" t="n">
        <f aca="false">VALUE(LEFT(A4322,4))</f>
        <v>2024</v>
      </c>
      <c r="C4322" s="0" t="str">
        <f aca="false">"FY"&amp;IF(VALUE(MID(A4322,6,2))&gt;=4,VALUE(LEFT(A4322,4)),VALUE(LEFT(A4322,4))-1)&amp;"-"&amp;TEXT(MOD(IF(VALUE(MID(A4322,6,2))&gt;=4,VALUE(LEFT(A4322,4)),VALUE(LEFT(A4322,4))-1)+1,100),"00")</f>
        <v>FY2024-25</v>
      </c>
      <c r="D4322" s="0" t="s">
        <v>742</v>
      </c>
      <c r="E4322" s="0" t="s">
        <v>390</v>
      </c>
      <c r="F4322" s="0" t="str">
        <f aca="false">INDEX(Mapping!$B$2:$B$465,MATCH(E4322,Mapping!$A$2:$A$465,0))</f>
        <v>NTPC STATIONS</v>
      </c>
      <c r="G4322" s="0" t="str">
        <f aca="false">INDEX(Mapping!$C$2:$C$465,MATCH(E4322,Mapping!$A$2:$A$465,0))</f>
        <v>NTPC GROUP</v>
      </c>
      <c r="H4322" s="2" t="n">
        <v>2.17</v>
      </c>
      <c r="I4322" s="3" t="n">
        <v>0.05</v>
      </c>
    </row>
    <row r="4323" customFormat="false" ht="15" hidden="false" customHeight="false" outlineLevel="0" collapsed="false">
      <c r="A4323" s="0" t="s">
        <v>78</v>
      </c>
      <c r="B4323" s="0" t="n">
        <f aca="false">VALUE(LEFT(A4323,4))</f>
        <v>2024</v>
      </c>
      <c r="C4323" s="0" t="str">
        <f aca="false">"FY"&amp;IF(VALUE(MID(A4323,6,2))&gt;=4,VALUE(LEFT(A4323,4)),VALUE(LEFT(A4323,4))-1)&amp;"-"&amp;TEXT(MOD(IF(VALUE(MID(A4323,6,2))&gt;=4,VALUE(LEFT(A4323,4)),VALUE(LEFT(A4323,4))-1)+1,100),"00")</f>
        <v>FY2024-25</v>
      </c>
      <c r="D4323" s="0" t="s">
        <v>743</v>
      </c>
      <c r="E4323" s="0" t="s">
        <v>468</v>
      </c>
      <c r="F4323" s="0" t="str">
        <f aca="false">INDEX(Mapping!$B$2:$B$465,MATCH(E4323,Mapping!$A$2:$A$465,0))</f>
        <v>TPSL 200MW TPTCL BANDERWALA</v>
      </c>
      <c r="G4323" s="0" t="str">
        <f aca="false">INDEX(Mapping!$C$2:$C$465,MATCH(E4323,Mapping!$A$2:$A$465,0))</f>
        <v>TPSL 200MW TPTCL BANDERWALA</v>
      </c>
      <c r="H4323" s="2" t="n">
        <v>2.16</v>
      </c>
      <c r="I4323" s="3" t="n">
        <v>0.05</v>
      </c>
    </row>
    <row r="4324" customFormat="false" ht="15" hidden="false" customHeight="false" outlineLevel="0" collapsed="false">
      <c r="A4324" s="0" t="s">
        <v>78</v>
      </c>
      <c r="B4324" s="0" t="n">
        <f aca="false">VALUE(LEFT(A4324,4))</f>
        <v>2024</v>
      </c>
      <c r="C4324" s="0" t="str">
        <f aca="false">"FY"&amp;IF(VALUE(MID(A4324,6,2))&gt;=4,VALUE(LEFT(A4324,4)),VALUE(LEFT(A4324,4))-1)&amp;"-"&amp;TEXT(MOD(IF(VALUE(MID(A4324,6,2))&gt;=4,VALUE(LEFT(A4324,4)),VALUE(LEFT(A4324,4))-1)+1,100),"00")</f>
        <v>FY2024-25</v>
      </c>
      <c r="D4324" s="0" t="s">
        <v>744</v>
      </c>
      <c r="E4324" s="0" t="s">
        <v>372</v>
      </c>
      <c r="F4324" s="0" t="str">
        <f aca="false">INDEX(Mapping!$B$2:$B$465,MATCH(E4324,Mapping!$A$2:$A$465,0))</f>
        <v>NTPC STATIONS</v>
      </c>
      <c r="G4324" s="0" t="str">
        <f aca="false">INDEX(Mapping!$C$2:$C$465,MATCH(E4324,Mapping!$A$2:$A$465,0))</f>
        <v>NTPC GROUP</v>
      </c>
      <c r="H4324" s="2" t="n">
        <v>2.1</v>
      </c>
      <c r="I4324" s="3" t="n">
        <v>0.04</v>
      </c>
    </row>
    <row r="4325" customFormat="false" ht="15" hidden="false" customHeight="false" outlineLevel="0" collapsed="false">
      <c r="A4325" s="0" t="s">
        <v>78</v>
      </c>
      <c r="B4325" s="0" t="n">
        <f aca="false">VALUE(LEFT(A4325,4))</f>
        <v>2024</v>
      </c>
      <c r="C4325" s="0" t="str">
        <f aca="false">"FY"&amp;IF(VALUE(MID(A4325,6,2))&gt;=4,VALUE(LEFT(A4325,4)),VALUE(LEFT(A4325,4))-1)&amp;"-"&amp;TEXT(MOD(IF(VALUE(MID(A4325,6,2))&gt;=4,VALUE(LEFT(A4325,4)),VALUE(LEFT(A4325,4))-1)+1,100),"00")</f>
        <v>FY2024-25</v>
      </c>
      <c r="D4325" s="0" t="s">
        <v>745</v>
      </c>
      <c r="E4325" s="0" t="s">
        <v>355</v>
      </c>
      <c r="F4325" s="0" t="str">
        <f aca="false">INDEX(Mapping!$B$2:$B$465,MATCH(E4325,Mapping!$A$2:$A$465,0))</f>
        <v>OTPC PALATANA</v>
      </c>
      <c r="G4325" s="0" t="str">
        <f aca="false">INDEX(Mapping!$C$2:$C$465,MATCH(E4325,Mapping!$A$2:$A$465,0))</f>
        <v>OTPC PALATANA</v>
      </c>
      <c r="H4325" s="2" t="n">
        <v>2.07</v>
      </c>
      <c r="I4325" s="3" t="n">
        <v>0.04</v>
      </c>
    </row>
    <row r="4326" customFormat="false" ht="15" hidden="false" customHeight="false" outlineLevel="0" collapsed="false">
      <c r="A4326" s="0" t="s">
        <v>78</v>
      </c>
      <c r="B4326" s="0" t="n">
        <f aca="false">VALUE(LEFT(A4326,4))</f>
        <v>2024</v>
      </c>
      <c r="C4326" s="0" t="str">
        <f aca="false">"FY"&amp;IF(VALUE(MID(A4326,6,2))&gt;=4,VALUE(LEFT(A4326,4)),VALUE(LEFT(A4326,4))-1)&amp;"-"&amp;TEXT(MOD(IF(VALUE(MID(A4326,6,2))&gt;=4,VALUE(LEFT(A4326,4)),VALUE(LEFT(A4326,4))-1)+1,100),"00")</f>
        <v>FY2024-25</v>
      </c>
      <c r="D4326" s="0" t="s">
        <v>746</v>
      </c>
      <c r="E4326" s="0" t="s">
        <v>369</v>
      </c>
      <c r="F4326" s="0" t="str">
        <f aca="false">INDEX(Mapping!$B$2:$B$465,MATCH(E4326,Mapping!$A$2:$A$465,0))</f>
        <v>NTPC STATIONS</v>
      </c>
      <c r="G4326" s="0" t="str">
        <f aca="false">INDEX(Mapping!$C$2:$C$465,MATCH(E4326,Mapping!$A$2:$A$465,0))</f>
        <v>NTPC GROUP</v>
      </c>
      <c r="H4326" s="2" t="n">
        <v>1.92</v>
      </c>
      <c r="I4326" s="3" t="n">
        <v>0.04</v>
      </c>
    </row>
    <row r="4327" customFormat="false" ht="15" hidden="false" customHeight="false" outlineLevel="0" collapsed="false">
      <c r="A4327" s="0" t="s">
        <v>78</v>
      </c>
      <c r="B4327" s="0" t="n">
        <f aca="false">VALUE(LEFT(A4327,4))</f>
        <v>2024</v>
      </c>
      <c r="C4327" s="0" t="str">
        <f aca="false">"FY"&amp;IF(VALUE(MID(A4327,6,2))&gt;=4,VALUE(LEFT(A4327,4)),VALUE(LEFT(A4327,4))-1)&amp;"-"&amp;TEXT(MOD(IF(VALUE(MID(A4327,6,2))&gt;=4,VALUE(LEFT(A4327,4)),VALUE(LEFT(A4327,4))-1)+1,100),"00")</f>
        <v>FY2024-25</v>
      </c>
      <c r="D4327" s="0" t="s">
        <v>747</v>
      </c>
      <c r="E4327" s="0" t="s">
        <v>478</v>
      </c>
      <c r="F4327" s="0" t="str">
        <f aca="false">INDEX(Mapping!$B$2:$B$465,MATCH(E4327,Mapping!$A$2:$A$465,0))</f>
        <v>NTPC STATIONS</v>
      </c>
      <c r="G4327" s="0" t="str">
        <f aca="false">INDEX(Mapping!$C$2:$C$465,MATCH(E4327,Mapping!$A$2:$A$465,0))</f>
        <v>NTPC GROUP</v>
      </c>
      <c r="H4327" s="2" t="n">
        <v>1.92</v>
      </c>
      <c r="I4327" s="3" t="n">
        <v>0.04</v>
      </c>
    </row>
    <row r="4328" customFormat="false" ht="15" hidden="false" customHeight="false" outlineLevel="0" collapsed="false">
      <c r="A4328" s="0" t="s">
        <v>78</v>
      </c>
      <c r="B4328" s="0" t="n">
        <f aca="false">VALUE(LEFT(A4328,4))</f>
        <v>2024</v>
      </c>
      <c r="C4328" s="0" t="str">
        <f aca="false">"FY"&amp;IF(VALUE(MID(A4328,6,2))&gt;=4,VALUE(LEFT(A4328,4)),VALUE(LEFT(A4328,4))-1)&amp;"-"&amp;TEXT(MOD(IF(VALUE(MID(A4328,6,2))&gt;=4,VALUE(LEFT(A4328,4)),VALUE(LEFT(A4328,4))-1)+1,100),"00")</f>
        <v>FY2024-25</v>
      </c>
      <c r="D4328" s="0" t="s">
        <v>748</v>
      </c>
      <c r="E4328" s="0" t="s">
        <v>427</v>
      </c>
      <c r="F4328" s="0" t="str">
        <f aca="false">INDEX(Mapping!$B$2:$B$465,MATCH(E4328,Mapping!$A$2:$A$465,0))</f>
        <v>NTPC STATIONS</v>
      </c>
      <c r="G4328" s="0" t="str">
        <f aca="false">INDEX(Mapping!$C$2:$C$465,MATCH(E4328,Mapping!$A$2:$A$465,0))</f>
        <v>NTPC GROUP</v>
      </c>
      <c r="H4328" s="2" t="n">
        <v>1.68</v>
      </c>
      <c r="I4328" s="3" t="n">
        <v>0.04</v>
      </c>
    </row>
    <row r="4329" customFormat="false" ht="15" hidden="false" customHeight="false" outlineLevel="0" collapsed="false">
      <c r="A4329" s="0" t="s">
        <v>78</v>
      </c>
      <c r="B4329" s="0" t="n">
        <f aca="false">VALUE(LEFT(A4329,4))</f>
        <v>2024</v>
      </c>
      <c r="C4329" s="0" t="str">
        <f aca="false">"FY"&amp;IF(VALUE(MID(A4329,6,2))&gt;=4,VALUE(LEFT(A4329,4)),VALUE(LEFT(A4329,4))-1)&amp;"-"&amp;TEXT(MOD(IF(VALUE(MID(A4329,6,2))&gt;=4,VALUE(LEFT(A4329,4)),VALUE(LEFT(A4329,4))-1)+1,100),"00")</f>
        <v>FY2024-25</v>
      </c>
      <c r="D4329" s="0" t="s">
        <v>749</v>
      </c>
      <c r="E4329" s="0" t="s">
        <v>411</v>
      </c>
      <c r="F4329" s="0" t="str">
        <f aca="false">INDEX(Mapping!$B$2:$B$465,MATCH(E4329,Mapping!$A$2:$A$465,0))</f>
        <v>NTPC STATIONS</v>
      </c>
      <c r="G4329" s="0" t="str">
        <f aca="false">INDEX(Mapping!$C$2:$C$465,MATCH(E4329,Mapping!$A$2:$A$465,0))</f>
        <v>NTPC GROUP</v>
      </c>
      <c r="H4329" s="2" t="n">
        <v>1.67</v>
      </c>
      <c r="I4329" s="3" t="n">
        <v>0.04</v>
      </c>
    </row>
    <row r="4330" customFormat="false" ht="15" hidden="false" customHeight="false" outlineLevel="0" collapsed="false">
      <c r="A4330" s="0" t="s">
        <v>78</v>
      </c>
      <c r="B4330" s="0" t="n">
        <f aca="false">VALUE(LEFT(A4330,4))</f>
        <v>2024</v>
      </c>
      <c r="C4330" s="0" t="str">
        <f aca="false">"FY"&amp;IF(VALUE(MID(A4330,6,2))&gt;=4,VALUE(LEFT(A4330,4)),VALUE(LEFT(A4330,4))-1)&amp;"-"&amp;TEXT(MOD(IF(VALUE(MID(A4330,6,2))&gt;=4,VALUE(LEFT(A4330,4)),VALUE(LEFT(A4330,4))-1)+1,100),"00")</f>
        <v>FY2024-25</v>
      </c>
      <c r="D4330" s="0" t="s">
        <v>750</v>
      </c>
      <c r="E4330" s="0" t="s">
        <v>508</v>
      </c>
      <c r="F4330" s="0" t="str">
        <f aca="false">INDEX(Mapping!$B$2:$B$465,MATCH(E4330,Mapping!$A$2:$A$465,0))</f>
        <v>NTPC STATIONS</v>
      </c>
      <c r="G4330" s="0" t="str">
        <f aca="false">INDEX(Mapping!$C$2:$C$465,MATCH(E4330,Mapping!$A$2:$A$465,0))</f>
        <v>NTPC GROUP</v>
      </c>
      <c r="H4330" s="2" t="n">
        <v>1.65</v>
      </c>
      <c r="I4330" s="3" t="n">
        <v>0.04</v>
      </c>
    </row>
    <row r="4331" customFormat="false" ht="15" hidden="false" customHeight="false" outlineLevel="0" collapsed="false">
      <c r="A4331" s="0" t="s">
        <v>78</v>
      </c>
      <c r="B4331" s="0" t="n">
        <f aca="false">VALUE(LEFT(A4331,4))</f>
        <v>2024</v>
      </c>
      <c r="C4331" s="0" t="str">
        <f aca="false">"FY"&amp;IF(VALUE(MID(A4331,6,2))&gt;=4,VALUE(LEFT(A4331,4)),VALUE(LEFT(A4331,4))-1)&amp;"-"&amp;TEXT(MOD(IF(VALUE(MID(A4331,6,2))&gt;=4,VALUE(LEFT(A4331,4)),VALUE(LEFT(A4331,4))-1)+1,100),"00")</f>
        <v>FY2024-25</v>
      </c>
      <c r="D4331" s="0" t="s">
        <v>751</v>
      </c>
      <c r="E4331" s="0" t="s">
        <v>479</v>
      </c>
      <c r="F4331" s="0" t="str">
        <f aca="false">INDEX(Mapping!$B$2:$B$465,MATCH(E4331,Mapping!$A$2:$A$465,0))</f>
        <v>NTPC STATIONS</v>
      </c>
      <c r="G4331" s="0" t="str">
        <f aca="false">INDEX(Mapping!$C$2:$C$465,MATCH(E4331,Mapping!$A$2:$A$465,0))</f>
        <v>NTPC GROUP</v>
      </c>
      <c r="H4331" s="2" t="n">
        <v>1.59</v>
      </c>
      <c r="I4331" s="3" t="n">
        <v>0.03</v>
      </c>
    </row>
    <row r="4332" customFormat="false" ht="15" hidden="false" customHeight="false" outlineLevel="0" collapsed="false">
      <c r="A4332" s="0" t="s">
        <v>78</v>
      </c>
      <c r="B4332" s="0" t="n">
        <f aca="false">VALUE(LEFT(A4332,4))</f>
        <v>2024</v>
      </c>
      <c r="C4332" s="0" t="str">
        <f aca="false">"FY"&amp;IF(VALUE(MID(A4332,6,2))&gt;=4,VALUE(LEFT(A4332,4)),VALUE(LEFT(A4332,4))-1)&amp;"-"&amp;TEXT(MOD(IF(VALUE(MID(A4332,6,2))&gt;=4,VALUE(LEFT(A4332,4)),VALUE(LEFT(A4332,4))-1)+1,100),"00")</f>
        <v>FY2024-25</v>
      </c>
      <c r="D4332" s="0" t="s">
        <v>752</v>
      </c>
      <c r="E4332" s="0" t="s">
        <v>440</v>
      </c>
      <c r="F4332" s="0" t="str">
        <f aca="false">INDEX(Mapping!$B$2:$B$465,MATCH(E4332,Mapping!$A$2:$A$465,0))</f>
        <v>NTPC STATIONS</v>
      </c>
      <c r="G4332" s="0" t="str">
        <f aca="false">INDEX(Mapping!$C$2:$C$465,MATCH(E4332,Mapping!$A$2:$A$465,0))</f>
        <v>NTPC GROUP</v>
      </c>
      <c r="H4332" s="2" t="n">
        <v>1.53</v>
      </c>
      <c r="I4332" s="3" t="n">
        <v>0.03</v>
      </c>
    </row>
    <row r="4333" customFormat="false" ht="15" hidden="false" customHeight="false" outlineLevel="0" collapsed="false">
      <c r="A4333" s="0" t="s">
        <v>78</v>
      </c>
      <c r="B4333" s="0" t="n">
        <f aca="false">VALUE(LEFT(A4333,4))</f>
        <v>2024</v>
      </c>
      <c r="C4333" s="0" t="str">
        <f aca="false">"FY"&amp;IF(VALUE(MID(A4333,6,2))&gt;=4,VALUE(LEFT(A4333,4)),VALUE(LEFT(A4333,4))-1)&amp;"-"&amp;TEXT(MOD(IF(VALUE(MID(A4333,6,2))&gt;=4,VALUE(LEFT(A4333,4)),VALUE(LEFT(A4333,4))-1)+1,100),"00")</f>
        <v>FY2024-25</v>
      </c>
      <c r="D4333" s="0" t="s">
        <v>560</v>
      </c>
      <c r="E4333" s="0" t="s">
        <v>560</v>
      </c>
      <c r="F4333" s="0" t="str">
        <f aca="false">INDEX(Mapping!$B$2:$B$465,MATCH(E4333,Mapping!$A$2:$A$465,0))</f>
        <v>RENEW SURYA OJAS PRIVATE LIMITED_INFIRM</v>
      </c>
      <c r="G4333" s="0" t="str">
        <f aca="false">INDEX(Mapping!$C$2:$C$465,MATCH(E4333,Mapping!$A$2:$A$465,0))</f>
        <v>RENEW POWER (ALL SPVs)</v>
      </c>
      <c r="H4333" s="2" t="n">
        <v>1.49</v>
      </c>
      <c r="I4333" s="3" t="n">
        <v>0.03</v>
      </c>
    </row>
    <row r="4334" customFormat="false" ht="15" hidden="false" customHeight="false" outlineLevel="0" collapsed="false">
      <c r="A4334" s="0" t="s">
        <v>78</v>
      </c>
      <c r="B4334" s="0" t="n">
        <f aca="false">VALUE(LEFT(A4334,4))</f>
        <v>2024</v>
      </c>
      <c r="C4334" s="0" t="str">
        <f aca="false">"FY"&amp;IF(VALUE(MID(A4334,6,2))&gt;=4,VALUE(LEFT(A4334,4)),VALUE(LEFT(A4334,4))-1)&amp;"-"&amp;TEXT(MOD(IF(VALUE(MID(A4334,6,2))&gt;=4,VALUE(LEFT(A4334,4)),VALUE(LEFT(A4334,4))-1)+1,100),"00")</f>
        <v>FY2024-25</v>
      </c>
      <c r="D4334" s="0" t="s">
        <v>753</v>
      </c>
      <c r="E4334" s="0" t="s">
        <v>540</v>
      </c>
      <c r="F4334" s="0" t="str">
        <f aca="false">INDEX(Mapping!$B$2:$B$465,MATCH(E4334,Mapping!$A$2:$A$465,0))</f>
        <v>ADANI WIND ENERGY KUTCHH FOUR LTD. NAKHATRANA (INFIRM)</v>
      </c>
      <c r="G4334" s="0" t="str">
        <f aca="false">INDEX(Mapping!$C$2:$C$465,MATCH(E4334,Mapping!$A$2:$A$465,0))</f>
        <v>ADANI GREEN ENERGY (ALL SPVs)</v>
      </c>
      <c r="H4334" s="2" t="n">
        <v>1.45</v>
      </c>
      <c r="I4334" s="3" t="n">
        <v>0.03</v>
      </c>
    </row>
    <row r="4335" customFormat="false" ht="15" hidden="false" customHeight="false" outlineLevel="0" collapsed="false">
      <c r="A4335" s="0" t="s">
        <v>78</v>
      </c>
      <c r="B4335" s="0" t="n">
        <f aca="false">VALUE(LEFT(A4335,4))</f>
        <v>2024</v>
      </c>
      <c r="C4335" s="0" t="str">
        <f aca="false">"FY"&amp;IF(VALUE(MID(A4335,6,2))&gt;=4,VALUE(LEFT(A4335,4)),VALUE(LEFT(A4335,4))-1)&amp;"-"&amp;TEXT(MOD(IF(VALUE(MID(A4335,6,2))&gt;=4,VALUE(LEFT(A4335,4)),VALUE(LEFT(A4335,4))-1)+1,100),"00")</f>
        <v>FY2024-25</v>
      </c>
      <c r="D4335" s="0" t="s">
        <v>754</v>
      </c>
      <c r="E4335" s="0" t="s">
        <v>512</v>
      </c>
      <c r="F4335" s="0" t="str">
        <f aca="false">INDEX(Mapping!$B$2:$B$465,MATCH(E4335,Mapping!$A$2:$A$465,0))</f>
        <v>NTPC STATIONS</v>
      </c>
      <c r="G4335" s="0" t="str">
        <f aca="false">INDEX(Mapping!$C$2:$C$465,MATCH(E4335,Mapping!$A$2:$A$465,0))</f>
        <v>NTPC GROUP</v>
      </c>
      <c r="H4335" s="2" t="n">
        <v>1.45</v>
      </c>
      <c r="I4335" s="3" t="n">
        <v>0.03</v>
      </c>
    </row>
    <row r="4336" customFormat="false" ht="15" hidden="false" customHeight="false" outlineLevel="0" collapsed="false">
      <c r="A4336" s="0" t="s">
        <v>78</v>
      </c>
      <c r="B4336" s="0" t="n">
        <f aca="false">VALUE(LEFT(A4336,4))</f>
        <v>2024</v>
      </c>
      <c r="C4336" s="0" t="str">
        <f aca="false">"FY"&amp;IF(VALUE(MID(A4336,6,2))&gt;=4,VALUE(LEFT(A4336,4)),VALUE(LEFT(A4336,4))-1)&amp;"-"&amp;TEXT(MOD(IF(VALUE(MID(A4336,6,2))&gt;=4,VALUE(LEFT(A4336,4)),VALUE(LEFT(A4336,4))-1)+1,100),"00")</f>
        <v>FY2024-25</v>
      </c>
      <c r="D4336" s="0" t="s">
        <v>755</v>
      </c>
      <c r="E4336" s="0" t="s">
        <v>181</v>
      </c>
      <c r="F4336" s="0" t="str">
        <f aca="false">INDEX(Mapping!$B$2:$B$465,MATCH(E4336,Mapping!$A$2:$A$465,0))</f>
        <v>ARUNACHAL PRADESH</v>
      </c>
      <c r="G4336" s="0" t="str">
        <f aca="false">INDEX(Mapping!$C$2:$C$465,MATCH(E4336,Mapping!$A$2:$A$465,0))</f>
        <v>ARUNACHAL PRADESH</v>
      </c>
      <c r="H4336" s="2" t="n">
        <v>1.45</v>
      </c>
      <c r="I4336" s="3" t="n">
        <v>0.03</v>
      </c>
    </row>
    <row r="4337" customFormat="false" ht="15" hidden="false" customHeight="false" outlineLevel="0" collapsed="false">
      <c r="A4337" s="0" t="s">
        <v>78</v>
      </c>
      <c r="B4337" s="0" t="n">
        <f aca="false">VALUE(LEFT(A4337,4))</f>
        <v>2024</v>
      </c>
      <c r="C4337" s="0" t="str">
        <f aca="false">"FY"&amp;IF(VALUE(MID(A4337,6,2))&gt;=4,VALUE(LEFT(A4337,4)),VALUE(LEFT(A4337,4))-1)&amp;"-"&amp;TEXT(MOD(IF(VALUE(MID(A4337,6,2))&gt;=4,VALUE(LEFT(A4337,4)),VALUE(LEFT(A4337,4))-1)+1,100),"00")</f>
        <v>FY2024-25</v>
      </c>
      <c r="D4337" s="0" t="s">
        <v>756</v>
      </c>
      <c r="E4337" s="0" t="s">
        <v>496</v>
      </c>
      <c r="F4337" s="0" t="str">
        <f aca="false">INDEX(Mapping!$B$2:$B$465,MATCH(E4337,Mapping!$A$2:$A$465,0))</f>
        <v>NTPC STATIONS</v>
      </c>
      <c r="G4337" s="0" t="str">
        <f aca="false">INDEX(Mapping!$C$2:$C$465,MATCH(E4337,Mapping!$A$2:$A$465,0))</f>
        <v>NTPC GROUP</v>
      </c>
      <c r="H4337" s="2" t="n">
        <v>1.3</v>
      </c>
      <c r="I4337" s="3" t="n">
        <v>0.03</v>
      </c>
    </row>
    <row r="4338" customFormat="false" ht="15" hidden="false" customHeight="false" outlineLevel="0" collapsed="false">
      <c r="A4338" s="0" t="s">
        <v>78</v>
      </c>
      <c r="B4338" s="0" t="n">
        <f aca="false">VALUE(LEFT(A4338,4))</f>
        <v>2024</v>
      </c>
      <c r="C4338" s="0" t="str">
        <f aca="false">"FY"&amp;IF(VALUE(MID(A4338,6,2))&gt;=4,VALUE(LEFT(A4338,4)),VALUE(LEFT(A4338,4))-1)&amp;"-"&amp;TEXT(MOD(IF(VALUE(MID(A4338,6,2))&gt;=4,VALUE(LEFT(A4338,4)),VALUE(LEFT(A4338,4))-1)+1,100),"00")</f>
        <v>FY2024-25</v>
      </c>
      <c r="D4338" s="0" t="s">
        <v>757</v>
      </c>
      <c r="E4338" s="0" t="s">
        <v>121</v>
      </c>
      <c r="F4338" s="0" t="str">
        <f aca="false">INDEX(Mapping!$B$2:$B$465,MATCH(E4338,Mapping!$A$2:$A$465,0))</f>
        <v>MEGHALAYA</v>
      </c>
      <c r="G4338" s="0" t="str">
        <f aca="false">INDEX(Mapping!$C$2:$C$465,MATCH(E4338,Mapping!$A$2:$A$465,0))</f>
        <v>MEGHALAYA</v>
      </c>
      <c r="H4338" s="2" t="n">
        <v>1.15</v>
      </c>
      <c r="I4338" s="3" t="n">
        <v>0.02</v>
      </c>
    </row>
    <row r="4339" customFormat="false" ht="15" hidden="false" customHeight="false" outlineLevel="0" collapsed="false">
      <c r="A4339" s="0" t="s">
        <v>78</v>
      </c>
      <c r="B4339" s="0" t="n">
        <f aca="false">VALUE(LEFT(A4339,4))</f>
        <v>2024</v>
      </c>
      <c r="C4339" s="0" t="str">
        <f aca="false">"FY"&amp;IF(VALUE(MID(A4339,6,2))&gt;=4,VALUE(LEFT(A4339,4)),VALUE(LEFT(A4339,4))-1)&amp;"-"&amp;TEXT(MOD(IF(VALUE(MID(A4339,6,2))&gt;=4,VALUE(LEFT(A4339,4)),VALUE(LEFT(A4339,4))-1)+1,100),"00")</f>
        <v>FY2024-25</v>
      </c>
      <c r="D4339" s="0" t="s">
        <v>758</v>
      </c>
      <c r="E4339" s="0" t="s">
        <v>400</v>
      </c>
      <c r="F4339" s="0" t="str">
        <f aca="false">INDEX(Mapping!$B$2:$B$465,MATCH(E4339,Mapping!$A$2:$A$465,0))</f>
        <v>NTPC STATIONS</v>
      </c>
      <c r="G4339" s="0" t="str">
        <f aca="false">INDEX(Mapping!$C$2:$C$465,MATCH(E4339,Mapping!$A$2:$A$465,0))</f>
        <v>NTPC GROUP</v>
      </c>
      <c r="H4339" s="2" t="n">
        <v>1.12</v>
      </c>
      <c r="I4339" s="3" t="n">
        <v>0.02</v>
      </c>
    </row>
    <row r="4340" customFormat="false" ht="15" hidden="false" customHeight="false" outlineLevel="0" collapsed="false">
      <c r="A4340" s="0" t="s">
        <v>78</v>
      </c>
      <c r="B4340" s="0" t="n">
        <f aca="false">VALUE(LEFT(A4340,4))</f>
        <v>2024</v>
      </c>
      <c r="C4340" s="0" t="str">
        <f aca="false">"FY"&amp;IF(VALUE(MID(A4340,6,2))&gt;=4,VALUE(LEFT(A4340,4)),VALUE(LEFT(A4340,4))-1)&amp;"-"&amp;TEXT(MOD(IF(VALUE(MID(A4340,6,2))&gt;=4,VALUE(LEFT(A4340,4)),VALUE(LEFT(A4340,4))-1)+1,100),"00")</f>
        <v>FY2024-25</v>
      </c>
      <c r="D4340" s="0" t="s">
        <v>759</v>
      </c>
      <c r="E4340" s="0" t="s">
        <v>517</v>
      </c>
      <c r="F4340" s="0" t="str">
        <f aca="false">INDEX(Mapping!$B$2:$B$465,MATCH(E4340,Mapping!$A$2:$A$465,0))</f>
        <v>NTPC STATIONS</v>
      </c>
      <c r="G4340" s="0" t="str">
        <f aca="false">INDEX(Mapping!$C$2:$C$465,MATCH(E4340,Mapping!$A$2:$A$465,0))</f>
        <v>NTPC GROUP</v>
      </c>
      <c r="H4340" s="2" t="n">
        <v>0.97</v>
      </c>
      <c r="I4340" s="3" t="n">
        <v>0.02</v>
      </c>
    </row>
    <row r="4341" customFormat="false" ht="15" hidden="false" customHeight="false" outlineLevel="0" collapsed="false">
      <c r="A4341" s="0" t="s">
        <v>78</v>
      </c>
      <c r="B4341" s="0" t="n">
        <f aca="false">VALUE(LEFT(A4341,4))</f>
        <v>2024</v>
      </c>
      <c r="C4341" s="0" t="str">
        <f aca="false">"FY"&amp;IF(VALUE(MID(A4341,6,2))&gt;=4,VALUE(LEFT(A4341,4)),VALUE(LEFT(A4341,4))-1)&amp;"-"&amp;TEXT(MOD(IF(VALUE(MID(A4341,6,2))&gt;=4,VALUE(LEFT(A4341,4)),VALUE(LEFT(A4341,4))-1)+1,100),"00")</f>
        <v>FY2024-25</v>
      </c>
      <c r="D4341" s="0" t="s">
        <v>760</v>
      </c>
      <c r="E4341" s="0" t="s">
        <v>488</v>
      </c>
      <c r="F4341" s="0" t="str">
        <f aca="false">INDEX(Mapping!$B$2:$B$465,MATCH(E4341,Mapping!$A$2:$A$465,0))</f>
        <v>NTPC STATIONS</v>
      </c>
      <c r="G4341" s="0" t="str">
        <f aca="false">INDEX(Mapping!$C$2:$C$465,MATCH(E4341,Mapping!$A$2:$A$465,0))</f>
        <v>NTPC GROUP</v>
      </c>
      <c r="H4341" s="2" t="n">
        <v>0.91</v>
      </c>
      <c r="I4341" s="3" t="n">
        <v>0.02</v>
      </c>
    </row>
    <row r="4342" customFormat="false" ht="15" hidden="false" customHeight="false" outlineLevel="0" collapsed="false">
      <c r="A4342" s="0" t="s">
        <v>78</v>
      </c>
      <c r="B4342" s="0" t="n">
        <f aca="false">VALUE(LEFT(A4342,4))</f>
        <v>2024</v>
      </c>
      <c r="C4342" s="0" t="str">
        <f aca="false">"FY"&amp;IF(VALUE(MID(A4342,6,2))&gt;=4,VALUE(LEFT(A4342,4)),VALUE(LEFT(A4342,4))-1)&amp;"-"&amp;TEXT(MOD(IF(VALUE(MID(A4342,6,2))&gt;=4,VALUE(LEFT(A4342,4)),VALUE(LEFT(A4342,4))-1)+1,100),"00")</f>
        <v>FY2024-25</v>
      </c>
      <c r="D4342" s="0" t="s">
        <v>761</v>
      </c>
      <c r="E4342" s="0" t="s">
        <v>335</v>
      </c>
      <c r="F4342" s="0" t="str">
        <f aca="false">INDEX(Mapping!$B$2:$B$465,MATCH(E4342,Mapping!$A$2:$A$465,0))</f>
        <v>NTPC STATIONS</v>
      </c>
      <c r="G4342" s="0" t="str">
        <f aca="false">INDEX(Mapping!$C$2:$C$465,MATCH(E4342,Mapping!$A$2:$A$465,0))</f>
        <v>NTPC GROUP</v>
      </c>
      <c r="H4342" s="2" t="n">
        <v>0.88</v>
      </c>
      <c r="I4342" s="3" t="n">
        <v>0.02</v>
      </c>
    </row>
    <row r="4343" customFormat="false" ht="15" hidden="false" customHeight="false" outlineLevel="0" collapsed="false">
      <c r="A4343" s="0" t="s">
        <v>78</v>
      </c>
      <c r="B4343" s="0" t="n">
        <f aca="false">VALUE(LEFT(A4343,4))</f>
        <v>2024</v>
      </c>
      <c r="C4343" s="0" t="str">
        <f aca="false">"FY"&amp;IF(VALUE(MID(A4343,6,2))&gt;=4,VALUE(LEFT(A4343,4)),VALUE(LEFT(A4343,4))-1)&amp;"-"&amp;TEXT(MOD(IF(VALUE(MID(A4343,6,2))&gt;=4,VALUE(LEFT(A4343,4)),VALUE(LEFT(A4343,4))-1)+1,100),"00")</f>
        <v>FY2024-25</v>
      </c>
      <c r="D4343" s="0" t="s">
        <v>762</v>
      </c>
      <c r="E4343" s="0" t="s">
        <v>447</v>
      </c>
      <c r="F4343" s="0" t="str">
        <f aca="false">INDEX(Mapping!$B$2:$B$465,MATCH(E4343,Mapping!$A$2:$A$465,0))</f>
        <v>NTPC STATIONS</v>
      </c>
      <c r="G4343" s="0" t="str">
        <f aca="false">INDEX(Mapping!$C$2:$C$465,MATCH(E4343,Mapping!$A$2:$A$465,0))</f>
        <v>NTPC GROUP</v>
      </c>
      <c r="H4343" s="2" t="n">
        <v>0.84</v>
      </c>
      <c r="I4343" s="3" t="n">
        <v>0.02</v>
      </c>
    </row>
    <row r="4344" customFormat="false" ht="15" hidden="false" customHeight="false" outlineLevel="0" collapsed="false">
      <c r="A4344" s="0" t="s">
        <v>78</v>
      </c>
      <c r="B4344" s="0" t="n">
        <f aca="false">VALUE(LEFT(A4344,4))</f>
        <v>2024</v>
      </c>
      <c r="C4344" s="0" t="str">
        <f aca="false">"FY"&amp;IF(VALUE(MID(A4344,6,2))&gt;=4,VALUE(LEFT(A4344,4)),VALUE(LEFT(A4344,4))-1)&amp;"-"&amp;TEXT(MOD(IF(VALUE(MID(A4344,6,2))&gt;=4,VALUE(LEFT(A4344,4)),VALUE(LEFT(A4344,4))-1)+1,100),"00")</f>
        <v>FY2024-25</v>
      </c>
      <c r="D4344" s="0" t="s">
        <v>763</v>
      </c>
      <c r="E4344" s="0" t="s">
        <v>526</v>
      </c>
      <c r="F4344" s="0" t="str">
        <f aca="false">INDEX(Mapping!$B$2:$B$465,MATCH(E4344,Mapping!$A$2:$A$465,0))</f>
        <v>NTPC STATIONS</v>
      </c>
      <c r="G4344" s="0" t="str">
        <f aca="false">INDEX(Mapping!$C$2:$C$465,MATCH(E4344,Mapping!$A$2:$A$465,0))</f>
        <v>NTPC GROUP</v>
      </c>
      <c r="H4344" s="2" t="n">
        <v>0.8</v>
      </c>
      <c r="I4344" s="3" t="n">
        <v>0.02</v>
      </c>
    </row>
    <row r="4345" customFormat="false" ht="15" hidden="false" customHeight="false" outlineLevel="0" collapsed="false">
      <c r="A4345" s="0" t="s">
        <v>78</v>
      </c>
      <c r="B4345" s="0" t="n">
        <f aca="false">VALUE(LEFT(A4345,4))</f>
        <v>2024</v>
      </c>
      <c r="C4345" s="0" t="str">
        <f aca="false">"FY"&amp;IF(VALUE(MID(A4345,6,2))&gt;=4,VALUE(LEFT(A4345,4)),VALUE(LEFT(A4345,4))-1)&amp;"-"&amp;TEXT(MOD(IF(VALUE(MID(A4345,6,2))&gt;=4,VALUE(LEFT(A4345,4)),VALUE(LEFT(A4345,4))-1)+1,100),"00")</f>
        <v>FY2024-25</v>
      </c>
      <c r="D4345" s="0" t="s">
        <v>764</v>
      </c>
      <c r="E4345" s="0" t="s">
        <v>505</v>
      </c>
      <c r="F4345" s="0" t="str">
        <f aca="false">INDEX(Mapping!$B$2:$B$465,MATCH(E4345,Mapping!$A$2:$A$465,0))</f>
        <v>NTPC STATIONS</v>
      </c>
      <c r="G4345" s="0" t="str">
        <f aca="false">INDEX(Mapping!$C$2:$C$465,MATCH(E4345,Mapping!$A$2:$A$465,0))</f>
        <v>NTPC GROUP</v>
      </c>
      <c r="H4345" s="2" t="n">
        <v>0.75</v>
      </c>
      <c r="I4345" s="3" t="n">
        <v>0.02</v>
      </c>
    </row>
    <row r="4346" customFormat="false" ht="15" hidden="false" customHeight="false" outlineLevel="0" collapsed="false">
      <c r="A4346" s="0" t="s">
        <v>78</v>
      </c>
      <c r="B4346" s="0" t="n">
        <f aca="false">VALUE(LEFT(A4346,4))</f>
        <v>2024</v>
      </c>
      <c r="C4346" s="0" t="str">
        <f aca="false">"FY"&amp;IF(VALUE(MID(A4346,6,2))&gt;=4,VALUE(LEFT(A4346,4)),VALUE(LEFT(A4346,4))-1)&amp;"-"&amp;TEXT(MOD(IF(VALUE(MID(A4346,6,2))&gt;=4,VALUE(LEFT(A4346,4)),VALUE(LEFT(A4346,4))-1)+1,100),"00")</f>
        <v>FY2024-25</v>
      </c>
      <c r="D4346" s="0" t="s">
        <v>765</v>
      </c>
      <c r="E4346" s="0" t="s">
        <v>563</v>
      </c>
      <c r="F4346" s="0" t="str">
        <f aca="false">INDEX(Mapping!$B$2:$B$465,MATCH(E4346,Mapping!$A$2:$A$465,0))</f>
        <v>ADANI SOLAR ENERGY RJ TWO PRIVATE LIMITED (INFIRM)</v>
      </c>
      <c r="G4346" s="0" t="str">
        <f aca="false">INDEX(Mapping!$C$2:$C$465,MATCH(E4346,Mapping!$A$2:$A$465,0))</f>
        <v>ADANI GREEN ENERGY (ALL SPVs)</v>
      </c>
      <c r="H4346" s="2" t="n">
        <v>0.68</v>
      </c>
      <c r="I4346" s="3" t="n">
        <v>0.01</v>
      </c>
    </row>
    <row r="4347" customFormat="false" ht="15" hidden="false" customHeight="false" outlineLevel="0" collapsed="false">
      <c r="A4347" s="0" t="s">
        <v>78</v>
      </c>
      <c r="B4347" s="0" t="n">
        <f aca="false">VALUE(LEFT(A4347,4))</f>
        <v>2024</v>
      </c>
      <c r="C4347" s="0" t="str">
        <f aca="false">"FY"&amp;IF(VALUE(MID(A4347,6,2))&gt;=4,VALUE(LEFT(A4347,4)),VALUE(LEFT(A4347,4))-1)&amp;"-"&amp;TEXT(MOD(IF(VALUE(MID(A4347,6,2))&gt;=4,VALUE(LEFT(A4347,4)),VALUE(LEFT(A4347,4))-1)+1,100),"00")</f>
        <v>FY2024-25</v>
      </c>
      <c r="D4347" s="0" t="s">
        <v>453</v>
      </c>
      <c r="E4347" s="0" t="s">
        <v>453</v>
      </c>
      <c r="F4347" s="0" t="str">
        <f aca="false">INDEX(Mapping!$B$2:$B$465,MATCH(E4347,Mapping!$A$2:$A$465,0))</f>
        <v>GMR KAMALANGA</v>
      </c>
      <c r="G4347" s="0" t="str">
        <f aca="false">INDEX(Mapping!$C$2:$C$465,MATCH(E4347,Mapping!$A$2:$A$465,0))</f>
        <v>GMR ENERGY</v>
      </c>
      <c r="H4347" s="2" t="n">
        <v>0.67</v>
      </c>
      <c r="I4347" s="3" t="n">
        <v>0.01</v>
      </c>
    </row>
    <row r="4348" customFormat="false" ht="15" hidden="false" customHeight="false" outlineLevel="0" collapsed="false">
      <c r="A4348" s="0" t="s">
        <v>78</v>
      </c>
      <c r="B4348" s="0" t="n">
        <f aca="false">VALUE(LEFT(A4348,4))</f>
        <v>2024</v>
      </c>
      <c r="C4348" s="0" t="str">
        <f aca="false">"FY"&amp;IF(VALUE(MID(A4348,6,2))&gt;=4,VALUE(LEFT(A4348,4)),VALUE(LEFT(A4348,4))-1)&amp;"-"&amp;TEXT(MOD(IF(VALUE(MID(A4348,6,2))&gt;=4,VALUE(LEFT(A4348,4)),VALUE(LEFT(A4348,4))-1)+1,100),"00")</f>
        <v>FY2024-25</v>
      </c>
      <c r="D4348" s="0" t="s">
        <v>462</v>
      </c>
      <c r="E4348" s="0" t="s">
        <v>462</v>
      </c>
      <c r="F4348" s="0" t="str">
        <f aca="false">INDEX(Mapping!$B$2:$B$465,MATCH(E4348,Mapping!$A$2:$A$465,0))</f>
        <v>DHARIWAL INFRASTRUCTURE</v>
      </c>
      <c r="G4348" s="0" t="str">
        <f aca="false">INDEX(Mapping!$C$2:$C$465,MATCH(E4348,Mapping!$A$2:$A$465,0))</f>
        <v>DHARIWAL INFRASTRUCTURE</v>
      </c>
      <c r="H4348" s="2" t="n">
        <v>0.66</v>
      </c>
      <c r="I4348" s="3" t="n">
        <v>0.01</v>
      </c>
    </row>
    <row r="4349" customFormat="false" ht="15" hidden="false" customHeight="false" outlineLevel="0" collapsed="false">
      <c r="A4349" s="0" t="s">
        <v>78</v>
      </c>
      <c r="B4349" s="0" t="n">
        <f aca="false">VALUE(LEFT(A4349,4))</f>
        <v>2024</v>
      </c>
      <c r="C4349" s="0" t="str">
        <f aca="false">"FY"&amp;IF(VALUE(MID(A4349,6,2))&gt;=4,VALUE(LEFT(A4349,4)),VALUE(LEFT(A4349,4))-1)&amp;"-"&amp;TEXT(MOD(IF(VALUE(MID(A4349,6,2))&gt;=4,VALUE(LEFT(A4349,4)),VALUE(LEFT(A4349,4))-1)+1,100),"00")</f>
        <v>FY2024-25</v>
      </c>
      <c r="D4349" s="0" t="s">
        <v>766</v>
      </c>
      <c r="E4349" s="0" t="s">
        <v>455</v>
      </c>
      <c r="F4349" s="0" t="str">
        <f aca="false">INDEX(Mapping!$B$2:$B$465,MATCH(E4349,Mapping!$A$2:$A$465,0))</f>
        <v>NTPC STATIONS</v>
      </c>
      <c r="G4349" s="0" t="str">
        <f aca="false">INDEX(Mapping!$C$2:$C$465,MATCH(E4349,Mapping!$A$2:$A$465,0))</f>
        <v>NTPC GROUP</v>
      </c>
      <c r="H4349" s="2" t="n">
        <v>0.6</v>
      </c>
      <c r="I4349" s="3" t="n">
        <v>0.01</v>
      </c>
    </row>
    <row r="4350" customFormat="false" ht="15" hidden="false" customHeight="false" outlineLevel="0" collapsed="false">
      <c r="A4350" s="0" t="s">
        <v>78</v>
      </c>
      <c r="B4350" s="0" t="n">
        <f aca="false">VALUE(LEFT(A4350,4))</f>
        <v>2024</v>
      </c>
      <c r="C4350" s="0" t="str">
        <f aca="false">"FY"&amp;IF(VALUE(MID(A4350,6,2))&gt;=4,VALUE(LEFT(A4350,4)),VALUE(LEFT(A4350,4))-1)&amp;"-"&amp;TEXT(MOD(IF(VALUE(MID(A4350,6,2))&gt;=4,VALUE(LEFT(A4350,4)),VALUE(LEFT(A4350,4))-1)+1,100),"00")</f>
        <v>FY2024-25</v>
      </c>
      <c r="D4350" s="0" t="s">
        <v>767</v>
      </c>
      <c r="E4350" s="0" t="s">
        <v>348</v>
      </c>
      <c r="F4350" s="0" t="str">
        <f aca="false">INDEX(Mapping!$B$2:$B$465,MATCH(E4350,Mapping!$A$2:$A$465,0))</f>
        <v>DHARIWAL INFRASTRUCTURE</v>
      </c>
      <c r="G4350" s="0" t="str">
        <f aca="false">INDEX(Mapping!$C$2:$C$465,MATCH(E4350,Mapping!$A$2:$A$465,0))</f>
        <v>DHARIWAL INFRASTRUCTURE</v>
      </c>
      <c r="H4350" s="2" t="n">
        <v>0.52</v>
      </c>
      <c r="I4350" s="3" t="n">
        <v>0.01</v>
      </c>
    </row>
    <row r="4351" customFormat="false" ht="15" hidden="false" customHeight="false" outlineLevel="0" collapsed="false">
      <c r="A4351" s="0" t="s">
        <v>78</v>
      </c>
      <c r="B4351" s="0" t="n">
        <f aca="false">VALUE(LEFT(A4351,4))</f>
        <v>2024</v>
      </c>
      <c r="C4351" s="0" t="str">
        <f aca="false">"FY"&amp;IF(VALUE(MID(A4351,6,2))&gt;=4,VALUE(LEFT(A4351,4)),VALUE(LEFT(A4351,4))-1)&amp;"-"&amp;TEXT(MOD(IF(VALUE(MID(A4351,6,2))&gt;=4,VALUE(LEFT(A4351,4)),VALUE(LEFT(A4351,4))-1)+1,100),"00")</f>
        <v>FY2024-25</v>
      </c>
      <c r="D4351" s="0" t="s">
        <v>768</v>
      </c>
      <c r="E4351" s="0" t="s">
        <v>460</v>
      </c>
      <c r="F4351" s="0" t="str">
        <f aca="false">INDEX(Mapping!$B$2:$B$465,MATCH(E4351,Mapping!$A$2:$A$465,0))</f>
        <v>NTPC STATIONS</v>
      </c>
      <c r="G4351" s="0" t="str">
        <f aca="false">INDEX(Mapping!$C$2:$C$465,MATCH(E4351,Mapping!$A$2:$A$465,0))</f>
        <v>NTPC GROUP</v>
      </c>
      <c r="H4351" s="2" t="n">
        <v>0.5</v>
      </c>
      <c r="I4351" s="3" t="n">
        <v>0.01</v>
      </c>
    </row>
    <row r="4352" customFormat="false" ht="15" hidden="false" customHeight="false" outlineLevel="0" collapsed="false">
      <c r="A4352" s="0" t="s">
        <v>78</v>
      </c>
      <c r="B4352" s="0" t="n">
        <f aca="false">VALUE(LEFT(A4352,4))</f>
        <v>2024</v>
      </c>
      <c r="C4352" s="0" t="str">
        <f aca="false">"FY"&amp;IF(VALUE(MID(A4352,6,2))&gt;=4,VALUE(LEFT(A4352,4)),VALUE(LEFT(A4352,4))-1)&amp;"-"&amp;TEXT(MOD(IF(VALUE(MID(A4352,6,2))&gt;=4,VALUE(LEFT(A4352,4)),VALUE(LEFT(A4352,4))-1)+1,100),"00")</f>
        <v>FY2024-25</v>
      </c>
      <c r="D4352" s="0" t="s">
        <v>192</v>
      </c>
      <c r="E4352" s="0" t="s">
        <v>192</v>
      </c>
      <c r="F4352" s="0" t="str">
        <f aca="false">INDEX(Mapping!$B$2:$B$465,MATCH(E4352,Mapping!$A$2:$A$465,0))</f>
        <v>MB POWER (MP)</v>
      </c>
      <c r="G4352" s="0" t="str">
        <f aca="false">INDEX(Mapping!$C$2:$C$465,MATCH(E4352,Mapping!$A$2:$A$465,0))</f>
        <v>MB POWER (MP)</v>
      </c>
      <c r="H4352" s="2" t="n">
        <v>0.48</v>
      </c>
      <c r="I4352" s="3" t="n">
        <v>0.01</v>
      </c>
    </row>
    <row r="4353" customFormat="false" ht="15" hidden="false" customHeight="false" outlineLevel="0" collapsed="false">
      <c r="A4353" s="0" t="s">
        <v>78</v>
      </c>
      <c r="B4353" s="0" t="n">
        <f aca="false">VALUE(LEFT(A4353,4))</f>
        <v>2024</v>
      </c>
      <c r="C4353" s="0" t="str">
        <f aca="false">"FY"&amp;IF(VALUE(MID(A4353,6,2))&gt;=4,VALUE(LEFT(A4353,4)),VALUE(LEFT(A4353,4))-1)&amp;"-"&amp;TEXT(MOD(IF(VALUE(MID(A4353,6,2))&gt;=4,VALUE(LEFT(A4353,4)),VALUE(LEFT(A4353,4))-1)+1,100),"00")</f>
        <v>FY2024-25</v>
      </c>
      <c r="D4353" s="0" t="s">
        <v>769</v>
      </c>
      <c r="E4353" s="0" t="s">
        <v>498</v>
      </c>
      <c r="F4353" s="0" t="str">
        <f aca="false">INDEX(Mapping!$B$2:$B$465,MATCH(E4353,Mapping!$A$2:$A$465,0))</f>
        <v>NTPC STATIONS</v>
      </c>
      <c r="G4353" s="0" t="str">
        <f aca="false">INDEX(Mapping!$C$2:$C$465,MATCH(E4353,Mapping!$A$2:$A$465,0))</f>
        <v>NTPC GROUP</v>
      </c>
      <c r="H4353" s="2" t="n">
        <v>0.42</v>
      </c>
      <c r="I4353" s="3" t="n">
        <v>0.01</v>
      </c>
    </row>
    <row r="4354" customFormat="false" ht="15" hidden="false" customHeight="false" outlineLevel="0" collapsed="false">
      <c r="A4354" s="0" t="s">
        <v>78</v>
      </c>
      <c r="B4354" s="0" t="n">
        <f aca="false">VALUE(LEFT(A4354,4))</f>
        <v>2024</v>
      </c>
      <c r="C4354" s="0" t="str">
        <f aca="false">"FY"&amp;IF(VALUE(MID(A4354,6,2))&gt;=4,VALUE(LEFT(A4354,4)),VALUE(LEFT(A4354,4))-1)&amp;"-"&amp;TEXT(MOD(IF(VALUE(MID(A4354,6,2))&gt;=4,VALUE(LEFT(A4354,4)),VALUE(LEFT(A4354,4))-1)+1,100),"00")</f>
        <v>FY2024-25</v>
      </c>
      <c r="D4354" s="0" t="s">
        <v>770</v>
      </c>
      <c r="E4354" s="0" t="s">
        <v>554</v>
      </c>
      <c r="F4354" s="0" t="str">
        <f aca="false">INDEX(Mapping!$B$2:$B$465,MATCH(E4354,Mapping!$A$2:$A$465,0))</f>
        <v>TPSL BANDERWALA SECI 100_INF</v>
      </c>
      <c r="G4354" s="0" t="str">
        <f aca="false">INDEX(Mapping!$C$2:$C$465,MATCH(E4354,Mapping!$A$2:$A$465,0))</f>
        <v>TPSL BANDERWALA SECI 100_INF</v>
      </c>
      <c r="H4354" s="2" t="n">
        <v>0.36</v>
      </c>
      <c r="I4354" s="3" t="n">
        <v>0.01</v>
      </c>
    </row>
    <row r="4355" customFormat="false" ht="15" hidden="false" customHeight="false" outlineLevel="0" collapsed="false">
      <c r="A4355" s="0" t="s">
        <v>78</v>
      </c>
      <c r="B4355" s="0" t="n">
        <f aca="false">VALUE(LEFT(A4355,4))</f>
        <v>2024</v>
      </c>
      <c r="C4355" s="0" t="str">
        <f aca="false">"FY"&amp;IF(VALUE(MID(A4355,6,2))&gt;=4,VALUE(LEFT(A4355,4)),VALUE(LEFT(A4355,4))-1)&amp;"-"&amp;TEXT(MOD(IF(VALUE(MID(A4355,6,2))&gt;=4,VALUE(LEFT(A4355,4)),VALUE(LEFT(A4355,4))-1)+1,100),"00")</f>
        <v>FY2024-25</v>
      </c>
      <c r="D4355" s="0" t="s">
        <v>771</v>
      </c>
      <c r="E4355" s="0" t="s">
        <v>457</v>
      </c>
      <c r="F4355" s="0" t="str">
        <f aca="false">INDEX(Mapping!$B$2:$B$465,MATCH(E4355,Mapping!$A$2:$A$465,0))</f>
        <v>NTPC STATIONS</v>
      </c>
      <c r="G4355" s="0" t="str">
        <f aca="false">INDEX(Mapping!$C$2:$C$465,MATCH(E4355,Mapping!$A$2:$A$465,0))</f>
        <v>NTPC GROUP</v>
      </c>
      <c r="H4355" s="2" t="n">
        <v>0.3</v>
      </c>
      <c r="I4355" s="3" t="n">
        <v>0.01</v>
      </c>
    </row>
    <row r="4356" customFormat="false" ht="15" hidden="false" customHeight="false" outlineLevel="0" collapsed="false">
      <c r="A4356" s="0" t="s">
        <v>78</v>
      </c>
      <c r="B4356" s="0" t="n">
        <f aca="false">VALUE(LEFT(A4356,4))</f>
        <v>2024</v>
      </c>
      <c r="C4356" s="0" t="str">
        <f aca="false">"FY"&amp;IF(VALUE(MID(A4356,6,2))&gt;=4,VALUE(LEFT(A4356,4)),VALUE(LEFT(A4356,4))-1)&amp;"-"&amp;TEXT(MOD(IF(VALUE(MID(A4356,6,2))&gt;=4,VALUE(LEFT(A4356,4)),VALUE(LEFT(A4356,4))-1)+1,100),"00")</f>
        <v>FY2024-25</v>
      </c>
      <c r="D4356" s="0" t="s">
        <v>557</v>
      </c>
      <c r="E4356" s="0" t="s">
        <v>557</v>
      </c>
      <c r="F4356" s="0" t="str">
        <f aca="false">INDEX(Mapping!$B$2:$B$465,MATCH(E4356,Mapping!$A$2:$A$465,0))</f>
        <v>NLC INDIA</v>
      </c>
      <c r="G4356" s="0" t="str">
        <f aca="false">INDEX(Mapping!$C$2:$C$465,MATCH(E4356,Mapping!$A$2:$A$465,0))</f>
        <v>NLC INDIA GROUP</v>
      </c>
      <c r="H4356" s="2" t="n">
        <v>0.21</v>
      </c>
      <c r="I4356" s="3" t="n">
        <v>0.005</v>
      </c>
    </row>
    <row r="4357" customFormat="false" ht="15" hidden="false" customHeight="false" outlineLevel="0" collapsed="false">
      <c r="A4357" s="0" t="s">
        <v>78</v>
      </c>
      <c r="B4357" s="0" t="n">
        <f aca="false">VALUE(LEFT(A4357,4))</f>
        <v>2024</v>
      </c>
      <c r="C4357" s="0" t="str">
        <f aca="false">"FY"&amp;IF(VALUE(MID(A4357,6,2))&gt;=4,VALUE(LEFT(A4357,4)),VALUE(LEFT(A4357,4))-1)&amp;"-"&amp;TEXT(MOD(IF(VALUE(MID(A4357,6,2))&gt;=4,VALUE(LEFT(A4357,4)),VALUE(LEFT(A4357,4))-1)+1,100),"00")</f>
        <v>FY2024-25</v>
      </c>
      <c r="D4357" s="0" t="s">
        <v>772</v>
      </c>
      <c r="E4357" s="0" t="s">
        <v>471</v>
      </c>
      <c r="F4357" s="0" t="str">
        <f aca="false">INDEX(Mapping!$B$2:$B$465,MATCH(E4357,Mapping!$A$2:$A$465,0))</f>
        <v>NTPC STATIONS</v>
      </c>
      <c r="G4357" s="0" t="str">
        <f aca="false">INDEX(Mapping!$C$2:$C$465,MATCH(E4357,Mapping!$A$2:$A$465,0))</f>
        <v>NTPC GROUP</v>
      </c>
      <c r="H4357" s="2" t="n">
        <v>0.21</v>
      </c>
      <c r="I4357" s="3" t="n">
        <v>0.004</v>
      </c>
    </row>
    <row r="4358" customFormat="false" ht="15" hidden="false" customHeight="false" outlineLevel="0" collapsed="false">
      <c r="A4358" s="0" t="s">
        <v>78</v>
      </c>
      <c r="B4358" s="0" t="n">
        <f aca="false">VALUE(LEFT(A4358,4))</f>
        <v>2024</v>
      </c>
      <c r="C4358" s="0" t="str">
        <f aca="false">"FY"&amp;IF(VALUE(MID(A4358,6,2))&gt;=4,VALUE(LEFT(A4358,4)),VALUE(LEFT(A4358,4))-1)&amp;"-"&amp;TEXT(MOD(IF(VALUE(MID(A4358,6,2))&gt;=4,VALUE(LEFT(A4358,4)),VALUE(LEFT(A4358,4))-1)+1,100),"00")</f>
        <v>FY2024-25</v>
      </c>
      <c r="D4358" s="0" t="s">
        <v>422</v>
      </c>
      <c r="E4358" s="0" t="s">
        <v>422</v>
      </c>
      <c r="F4358" s="0" t="str">
        <f aca="false">INDEX(Mapping!$B$2:$B$465,MATCH(E4358,Mapping!$A$2:$A$465,0))</f>
        <v>NTPC STATIONS</v>
      </c>
      <c r="G4358" s="0" t="str">
        <f aca="false">INDEX(Mapping!$C$2:$C$465,MATCH(E4358,Mapping!$A$2:$A$465,0))</f>
        <v>NTPC GROUP</v>
      </c>
      <c r="H4358" s="2" t="n">
        <v>0.21</v>
      </c>
      <c r="I4358" s="3" t="n">
        <v>0.004</v>
      </c>
    </row>
    <row r="4359" customFormat="false" ht="15" hidden="false" customHeight="false" outlineLevel="0" collapsed="false">
      <c r="A4359" s="0" t="s">
        <v>78</v>
      </c>
      <c r="B4359" s="0" t="n">
        <f aca="false">VALUE(LEFT(A4359,4))</f>
        <v>2024</v>
      </c>
      <c r="C4359" s="0" t="str">
        <f aca="false">"FY"&amp;IF(VALUE(MID(A4359,6,2))&gt;=4,VALUE(LEFT(A4359,4)),VALUE(LEFT(A4359,4))-1)&amp;"-"&amp;TEXT(MOD(IF(VALUE(MID(A4359,6,2))&gt;=4,VALUE(LEFT(A4359,4)),VALUE(LEFT(A4359,4))-1)+1,100),"00")</f>
        <v>FY2024-25</v>
      </c>
      <c r="D4359" s="0" t="s">
        <v>773</v>
      </c>
      <c r="E4359" s="0" t="s">
        <v>595</v>
      </c>
      <c r="F4359" s="0" t="str">
        <f aca="false">INDEX(Mapping!$B$2:$B$465,MATCH(E4359,Mapping!$A$2:$A$465,0))</f>
        <v>NANI VIRANI WIND ENERGY PRIVATE LIMITED</v>
      </c>
      <c r="G4359" s="0" t="str">
        <f aca="false">INDEX(Mapping!$C$2:$C$465,MATCH(E4359,Mapping!$A$2:$A$465,0))</f>
        <v>NANI VIRANI WIND ENERGY PRIVATE LIMITED</v>
      </c>
      <c r="H4359" s="2" t="n">
        <v>0.2</v>
      </c>
      <c r="I4359" s="3" t="n">
        <v>0.004</v>
      </c>
    </row>
    <row r="4360" customFormat="false" ht="15" hidden="false" customHeight="false" outlineLevel="0" collapsed="false">
      <c r="A4360" s="0" t="s">
        <v>78</v>
      </c>
      <c r="B4360" s="0" t="n">
        <f aca="false">VALUE(LEFT(A4360,4))</f>
        <v>2024</v>
      </c>
      <c r="C4360" s="0" t="str">
        <f aca="false">"FY"&amp;IF(VALUE(MID(A4360,6,2))&gt;=4,VALUE(LEFT(A4360,4)),VALUE(LEFT(A4360,4))-1)&amp;"-"&amp;TEXT(MOD(IF(VALUE(MID(A4360,6,2))&gt;=4,VALUE(LEFT(A4360,4)),VALUE(LEFT(A4360,4))-1)+1,100),"00")</f>
        <v>FY2024-25</v>
      </c>
      <c r="D4360" s="0" t="s">
        <v>774</v>
      </c>
      <c r="E4360" s="0" t="s">
        <v>582</v>
      </c>
      <c r="F4360" s="0" t="str">
        <f aca="false">INDEX(Mapping!$B$2:$B$465,MATCH(E4360,Mapping!$A$2:$A$465,0))</f>
        <v>ADANI GREEN ENERGY TWENTY SIX A LIMITED_INFIRM</v>
      </c>
      <c r="G4360" s="0" t="str">
        <f aca="false">INDEX(Mapping!$C$2:$C$465,MATCH(E4360,Mapping!$A$2:$A$465,0))</f>
        <v>ADANI GREEN ENERGY (ALL SPVs)</v>
      </c>
      <c r="H4360" s="2" t="n">
        <v>0.13</v>
      </c>
      <c r="I4360" s="3" t="n">
        <v>0.003</v>
      </c>
    </row>
    <row r="4361" customFormat="false" ht="15" hidden="false" customHeight="false" outlineLevel="0" collapsed="false">
      <c r="A4361" s="0" t="s">
        <v>78</v>
      </c>
      <c r="B4361" s="0" t="n">
        <f aca="false">VALUE(LEFT(A4361,4))</f>
        <v>2024</v>
      </c>
      <c r="C4361" s="0" t="str">
        <f aca="false">"FY"&amp;IF(VALUE(MID(A4361,6,2))&gt;=4,VALUE(LEFT(A4361,4)),VALUE(LEFT(A4361,4))-1)&amp;"-"&amp;TEXT(MOD(IF(VALUE(MID(A4361,6,2))&gt;=4,VALUE(LEFT(A4361,4)),VALUE(LEFT(A4361,4))-1)+1,100),"00")</f>
        <v>FY2024-25</v>
      </c>
      <c r="D4361" s="0" t="s">
        <v>775</v>
      </c>
      <c r="E4361" s="0" t="s">
        <v>614</v>
      </c>
      <c r="F4361" s="0" t="str">
        <f aca="false">INDEX(Mapping!$B$2:$B$465,MATCH(E4361,Mapping!$A$2:$A$465,0))</f>
        <v>SERENTICA RENEWABLES INDIA 1 PRIVATE LIMITED- KOPPAL (INFIRM)</v>
      </c>
      <c r="G4361" s="0" t="str">
        <f aca="false">INDEX(Mapping!$C$2:$C$465,MATCH(E4361,Mapping!$A$2:$A$465,0))</f>
        <v>SERENTICA RENEWABLES</v>
      </c>
      <c r="H4361" s="2" t="n">
        <v>0.09</v>
      </c>
      <c r="I4361" s="3" t="n">
        <v>0.002</v>
      </c>
    </row>
    <row r="4362" customFormat="false" ht="15" hidden="false" customHeight="false" outlineLevel="0" collapsed="false">
      <c r="A4362" s="0" t="s">
        <v>78</v>
      </c>
      <c r="B4362" s="0" t="n">
        <f aca="false">VALUE(LEFT(A4362,4))</f>
        <v>2024</v>
      </c>
      <c r="C4362" s="0" t="str">
        <f aca="false">"FY"&amp;IF(VALUE(MID(A4362,6,2))&gt;=4,VALUE(LEFT(A4362,4)),VALUE(LEFT(A4362,4))-1)&amp;"-"&amp;TEXT(MOD(IF(VALUE(MID(A4362,6,2))&gt;=4,VALUE(LEFT(A4362,4)),VALUE(LEFT(A4362,4))-1)+1,100),"00")</f>
        <v>FY2024-25</v>
      </c>
      <c r="D4362" s="0" t="s">
        <v>572</v>
      </c>
      <c r="E4362" s="0" t="s">
        <v>572</v>
      </c>
      <c r="F4362" s="0" t="str">
        <f aca="false">INDEX(Mapping!$B$2:$B$465,MATCH(E4362,Mapping!$A$2:$A$465,0))</f>
        <v>NLC INDIA</v>
      </c>
      <c r="G4362" s="0" t="str">
        <f aca="false">INDEX(Mapping!$C$2:$C$465,MATCH(E4362,Mapping!$A$2:$A$465,0))</f>
        <v>NLC INDIA GROUP</v>
      </c>
      <c r="H4362" s="2" t="n">
        <v>0.08</v>
      </c>
      <c r="I4362" s="3" t="n">
        <v>0.002</v>
      </c>
    </row>
    <row r="4363" customFormat="false" ht="15" hidden="false" customHeight="false" outlineLevel="0" collapsed="false">
      <c r="A4363" s="0" t="s">
        <v>78</v>
      </c>
      <c r="B4363" s="0" t="n">
        <f aca="false">VALUE(LEFT(A4363,4))</f>
        <v>2024</v>
      </c>
      <c r="C4363" s="0" t="str">
        <f aca="false">"FY"&amp;IF(VALUE(MID(A4363,6,2))&gt;=4,VALUE(LEFT(A4363,4)),VALUE(LEFT(A4363,4))-1)&amp;"-"&amp;TEXT(MOD(IF(VALUE(MID(A4363,6,2))&gt;=4,VALUE(LEFT(A4363,4)),VALUE(LEFT(A4363,4))-1)+1,100),"00")</f>
        <v>FY2024-25</v>
      </c>
      <c r="D4363" s="0" t="s">
        <v>562</v>
      </c>
      <c r="E4363" s="0" t="s">
        <v>562</v>
      </c>
      <c r="F4363" s="0" t="str">
        <f aca="false">INDEX(Mapping!$B$2:$B$465,MATCH(E4363,Mapping!$A$2:$A$465,0))</f>
        <v>NLC INDIA</v>
      </c>
      <c r="G4363" s="0" t="str">
        <f aca="false">INDEX(Mapping!$C$2:$C$465,MATCH(E4363,Mapping!$A$2:$A$465,0))</f>
        <v>NLC INDIA GROUP</v>
      </c>
      <c r="H4363" s="2" t="n">
        <v>0.07</v>
      </c>
      <c r="I4363" s="3" t="n">
        <v>0.002</v>
      </c>
    </row>
    <row r="4364" customFormat="false" ht="15" hidden="false" customHeight="false" outlineLevel="0" collapsed="false">
      <c r="A4364" s="0" t="s">
        <v>78</v>
      </c>
      <c r="B4364" s="0" t="n">
        <f aca="false">VALUE(LEFT(A4364,4))</f>
        <v>2024</v>
      </c>
      <c r="C4364" s="0" t="str">
        <f aca="false">"FY"&amp;IF(VALUE(MID(A4364,6,2))&gt;=4,VALUE(LEFT(A4364,4)),VALUE(LEFT(A4364,4))-1)&amp;"-"&amp;TEXT(MOD(IF(VALUE(MID(A4364,6,2))&gt;=4,VALUE(LEFT(A4364,4)),VALUE(LEFT(A4364,4))-1)+1,100),"00")</f>
        <v>FY2024-25</v>
      </c>
      <c r="D4364" s="0" t="s">
        <v>585</v>
      </c>
      <c r="E4364" s="0" t="s">
        <v>585</v>
      </c>
      <c r="F4364" s="0" t="str">
        <f aca="false">INDEX(Mapping!$B$2:$B$465,MATCH(E4364,Mapping!$A$2:$A$465,0))</f>
        <v>NLC INDIA</v>
      </c>
      <c r="G4364" s="0" t="str">
        <f aca="false">INDEX(Mapping!$C$2:$C$465,MATCH(E4364,Mapping!$A$2:$A$465,0))</f>
        <v>NLC INDIA GROUP</v>
      </c>
      <c r="H4364" s="2" t="n">
        <v>0.06</v>
      </c>
      <c r="I4364" s="3" t="n">
        <v>0.001</v>
      </c>
    </row>
    <row r="4365" customFormat="false" ht="15" hidden="false" customHeight="false" outlineLevel="0" collapsed="false">
      <c r="A4365" s="0" t="s">
        <v>78</v>
      </c>
      <c r="B4365" s="0" t="n">
        <f aca="false">VALUE(LEFT(A4365,4))</f>
        <v>2024</v>
      </c>
      <c r="C4365" s="0" t="str">
        <f aca="false">"FY"&amp;IF(VALUE(MID(A4365,6,2))&gt;=4,VALUE(LEFT(A4365,4)),VALUE(LEFT(A4365,4))-1)&amp;"-"&amp;TEXT(MOD(IF(VALUE(MID(A4365,6,2))&gt;=4,VALUE(LEFT(A4365,4)),VALUE(LEFT(A4365,4))-1)+1,100),"00")</f>
        <v>FY2024-25</v>
      </c>
      <c r="D4365" s="0" t="s">
        <v>776</v>
      </c>
      <c r="E4365" s="0" t="s">
        <v>489</v>
      </c>
      <c r="F4365" s="0" t="str">
        <f aca="false">INDEX(Mapping!$B$2:$B$465,MATCH(E4365,Mapping!$A$2:$A$465,0))</f>
        <v>NTPL (NLC TAMIL NADU POWER)</v>
      </c>
      <c r="G4365" s="0" t="str">
        <f aca="false">INDEX(Mapping!$C$2:$C$465,MATCH(E4365,Mapping!$A$2:$A$465,0))</f>
        <v>NLC INDIA GROUP</v>
      </c>
      <c r="H4365" s="2" t="n">
        <v>0.05</v>
      </c>
      <c r="I4365" s="3" t="n">
        <v>0.001</v>
      </c>
    </row>
    <row r="4366" customFormat="false" ht="15" hidden="false" customHeight="false" outlineLevel="0" collapsed="false">
      <c r="A4366" s="0" t="s">
        <v>78</v>
      </c>
      <c r="B4366" s="0" t="n">
        <f aca="false">VALUE(LEFT(A4366,4))</f>
        <v>2024</v>
      </c>
      <c r="C4366" s="0" t="str">
        <f aca="false">"FY"&amp;IF(VALUE(MID(A4366,6,2))&gt;=4,VALUE(LEFT(A4366,4)),VALUE(LEFT(A4366,4))-1)&amp;"-"&amp;TEXT(MOD(IF(VALUE(MID(A4366,6,2))&gt;=4,VALUE(LEFT(A4366,4)),VALUE(LEFT(A4366,4))-1)+1,100),"00")</f>
        <v>FY2024-25</v>
      </c>
      <c r="D4366" s="0" t="s">
        <v>596</v>
      </c>
      <c r="E4366" s="0" t="s">
        <v>596</v>
      </c>
      <c r="F4366" s="0" t="str">
        <f aca="false">INDEX(Mapping!$B$2:$B$465,MATCH(E4366,Mapping!$A$2:$A$465,0))</f>
        <v>NLC INDIA</v>
      </c>
      <c r="G4366" s="0" t="str">
        <f aca="false">INDEX(Mapping!$C$2:$C$465,MATCH(E4366,Mapping!$A$2:$A$465,0))</f>
        <v>NLC INDIA GROUP</v>
      </c>
      <c r="H4366" s="2" t="n">
        <v>0.02</v>
      </c>
      <c r="I4366" s="3" t="n">
        <v>0.001</v>
      </c>
    </row>
    <row r="4367" customFormat="false" ht="15" hidden="false" customHeight="false" outlineLevel="0" collapsed="false">
      <c r="A4367" s="0" t="s">
        <v>78</v>
      </c>
      <c r="B4367" s="0" t="n">
        <f aca="false">VALUE(LEFT(A4367,4))</f>
        <v>2024</v>
      </c>
      <c r="C4367" s="0" t="str">
        <f aca="false">"FY"&amp;IF(VALUE(MID(A4367,6,2))&gt;=4,VALUE(LEFT(A4367,4)),VALUE(LEFT(A4367,4))-1)&amp;"-"&amp;TEXT(MOD(IF(VALUE(MID(A4367,6,2))&gt;=4,VALUE(LEFT(A4367,4)),VALUE(LEFT(A4367,4))-1)+1,100),"00")</f>
        <v>FY2024-25</v>
      </c>
      <c r="D4367" s="0" t="s">
        <v>777</v>
      </c>
      <c r="E4367" s="0" t="s">
        <v>559</v>
      </c>
      <c r="F4367" s="0" t="str">
        <f aca="false">INDEX(Mapping!$B$2:$B$465,MATCH(E4367,Mapping!$A$2:$A$465,0))</f>
        <v>NTPC STATIONS</v>
      </c>
      <c r="G4367" s="0" t="str">
        <f aca="false">INDEX(Mapping!$C$2:$C$465,MATCH(E4367,Mapping!$A$2:$A$465,0))</f>
        <v>NTPC GROUP</v>
      </c>
      <c r="H4367" s="2" t="n">
        <v>0.02</v>
      </c>
      <c r="I4367" s="3" t="n">
        <v>0.0005</v>
      </c>
    </row>
    <row r="4368" customFormat="false" ht="15" hidden="false" customHeight="false" outlineLevel="0" collapsed="false">
      <c r="A4368" s="0" t="s">
        <v>301</v>
      </c>
      <c r="B4368" s="0" t="n">
        <f aca="false">VALUE(LEFT(A4368,4))</f>
        <v>2024</v>
      </c>
      <c r="C4368" s="0" t="str">
        <f aca="false">"FY"&amp;IF(VALUE(MID(A4368,6,2))&gt;=4,VALUE(LEFT(A4368,4)),VALUE(LEFT(A4368,4))-1)&amp;"-"&amp;TEXT(MOD(IF(VALUE(MID(A4368,6,2))&gt;=4,VALUE(LEFT(A4368,4)),VALUE(LEFT(A4368,4))-1)+1,100),"00")</f>
        <v>FY2024-25</v>
      </c>
      <c r="D4368" s="0" t="s">
        <v>656</v>
      </c>
      <c r="E4368" s="0" t="s">
        <v>36</v>
      </c>
      <c r="F4368" s="0" t="str">
        <f aca="false">INDEX(Mapping!$B$2:$B$465,MATCH(E4368,Mapping!$A$2:$A$465,0))</f>
        <v>UTTAR PRADESH</v>
      </c>
      <c r="G4368" s="0" t="str">
        <f aca="false">INDEX(Mapping!$C$2:$C$465,MATCH(E4368,Mapping!$A$2:$A$465,0))</f>
        <v>UTTAR PRADESH</v>
      </c>
      <c r="H4368" s="2" t="n">
        <v>409.81</v>
      </c>
      <c r="I4368" s="3" t="n">
        <v>8.98</v>
      </c>
    </row>
    <row r="4369" customFormat="false" ht="15" hidden="false" customHeight="false" outlineLevel="0" collapsed="false">
      <c r="A4369" s="0" t="s">
        <v>301</v>
      </c>
      <c r="B4369" s="0" t="n">
        <f aca="false">VALUE(LEFT(A4369,4))</f>
        <v>2024</v>
      </c>
      <c r="C4369" s="0" t="str">
        <f aca="false">"FY"&amp;IF(VALUE(MID(A4369,6,2))&gt;=4,VALUE(LEFT(A4369,4)),VALUE(LEFT(A4369,4))-1)&amp;"-"&amp;TEXT(MOD(IF(VALUE(MID(A4369,6,2))&gt;=4,VALUE(LEFT(A4369,4)),VALUE(LEFT(A4369,4))-1)+1,100),"00")</f>
        <v>FY2024-25</v>
      </c>
      <c r="D4369" s="0" t="s">
        <v>120</v>
      </c>
      <c r="E4369" s="0" t="s">
        <v>120</v>
      </c>
      <c r="F4369" s="0" t="str">
        <f aca="false">INDEX(Mapping!$B$2:$B$465,MATCH(E4369,Mapping!$A$2:$A$465,0))</f>
        <v>NEPAL (NEA / NVVN)</v>
      </c>
      <c r="G4369" s="0" t="str">
        <f aca="false">INDEX(Mapping!$C$2:$C$465,MATCH(E4369,Mapping!$A$2:$A$465,0))</f>
        <v>NEPAL (NEA / NVVN)</v>
      </c>
      <c r="H4369" s="2" t="n">
        <v>264.8</v>
      </c>
      <c r="I4369" s="3" t="n">
        <v>5.8</v>
      </c>
    </row>
    <row r="4370" customFormat="false" ht="15" hidden="false" customHeight="false" outlineLevel="0" collapsed="false">
      <c r="A4370" s="0" t="s">
        <v>301</v>
      </c>
      <c r="B4370" s="0" t="n">
        <f aca="false">VALUE(LEFT(A4370,4))</f>
        <v>2024</v>
      </c>
      <c r="C4370" s="0" t="str">
        <f aca="false">"FY"&amp;IF(VALUE(MID(A4370,6,2))&gt;=4,VALUE(LEFT(A4370,4)),VALUE(LEFT(A4370,4))-1)&amp;"-"&amp;TEXT(MOD(IF(VALUE(MID(A4370,6,2))&gt;=4,VALUE(LEFT(A4370,4)),VALUE(LEFT(A4370,4))-1)+1,100),"00")</f>
        <v>FY2024-25</v>
      </c>
      <c r="D4370" s="0" t="s">
        <v>654</v>
      </c>
      <c r="E4370" s="0" t="s">
        <v>43</v>
      </c>
      <c r="F4370" s="0" t="str">
        <f aca="false">INDEX(Mapping!$B$2:$B$465,MATCH(E4370,Mapping!$A$2:$A$465,0))</f>
        <v>ODISHA</v>
      </c>
      <c r="G4370" s="0" t="str">
        <f aca="false">INDEX(Mapping!$C$2:$C$465,MATCH(E4370,Mapping!$A$2:$A$465,0))</f>
        <v>ODISHA</v>
      </c>
      <c r="H4370" s="2" t="n">
        <v>241.25</v>
      </c>
      <c r="I4370" s="3" t="n">
        <v>5.29</v>
      </c>
    </row>
    <row r="4371" customFormat="false" ht="15" hidden="false" customHeight="false" outlineLevel="0" collapsed="false">
      <c r="A4371" s="0" t="s">
        <v>301</v>
      </c>
      <c r="B4371" s="0" t="n">
        <f aca="false">VALUE(LEFT(A4371,4))</f>
        <v>2024</v>
      </c>
      <c r="C4371" s="0" t="str">
        <f aca="false">"FY"&amp;IF(VALUE(MID(A4371,6,2))&gt;=4,VALUE(LEFT(A4371,4)),VALUE(LEFT(A4371,4))-1)&amp;"-"&amp;TEXT(MOD(IF(VALUE(MID(A4371,6,2))&gt;=4,VALUE(LEFT(A4371,4)),VALUE(LEFT(A4371,4))-1)+1,100),"00")</f>
        <v>FY2024-25</v>
      </c>
      <c r="D4371" s="0" t="s">
        <v>669</v>
      </c>
      <c r="E4371" s="0" t="s">
        <v>44</v>
      </c>
      <c r="F4371" s="0" t="str">
        <f aca="false">INDEX(Mapping!$B$2:$B$465,MATCH(E4371,Mapping!$A$2:$A$465,0))</f>
        <v>HARYANA</v>
      </c>
      <c r="G4371" s="0" t="str">
        <f aca="false">INDEX(Mapping!$C$2:$C$465,MATCH(E4371,Mapping!$A$2:$A$465,0))</f>
        <v>HARYANA</v>
      </c>
      <c r="H4371" s="2" t="n">
        <v>212.08</v>
      </c>
      <c r="I4371" s="3" t="n">
        <v>4.65</v>
      </c>
    </row>
    <row r="4372" customFormat="false" ht="15" hidden="false" customHeight="false" outlineLevel="0" collapsed="false">
      <c r="A4372" s="0" t="s">
        <v>301</v>
      </c>
      <c r="B4372" s="0" t="n">
        <f aca="false">VALUE(LEFT(A4372,4))</f>
        <v>2024</v>
      </c>
      <c r="C4372" s="0" t="str">
        <f aca="false">"FY"&amp;IF(VALUE(MID(A4372,6,2))&gt;=4,VALUE(LEFT(A4372,4)),VALUE(LEFT(A4372,4))-1)&amp;"-"&amp;TEXT(MOD(IF(VALUE(MID(A4372,6,2))&gt;=4,VALUE(LEFT(A4372,4)),VALUE(LEFT(A4372,4))-1)+1,100),"00")</f>
        <v>FY2024-25</v>
      </c>
      <c r="D4372" s="0" t="s">
        <v>653</v>
      </c>
      <c r="E4372" s="0" t="s">
        <v>183</v>
      </c>
      <c r="F4372" s="0" t="str">
        <f aca="false">INDEX(Mapping!$B$2:$B$465,MATCH(E4372,Mapping!$A$2:$A$465,0))</f>
        <v>JINDAL INDIA THERMAL POWER (JITPL)</v>
      </c>
      <c r="G4372" s="0" t="str">
        <f aca="false">INDEX(Mapping!$C$2:$C$465,MATCH(E4372,Mapping!$A$2:$A$465,0))</f>
        <v>JINDAL INDIA THERMAL POWER (JITPL)</v>
      </c>
      <c r="H4372" s="2" t="n">
        <v>201.94</v>
      </c>
      <c r="I4372" s="3" t="n">
        <v>4.43</v>
      </c>
    </row>
    <row r="4373" customFormat="false" ht="15" hidden="false" customHeight="false" outlineLevel="0" collapsed="false">
      <c r="A4373" s="0" t="s">
        <v>301</v>
      </c>
      <c r="B4373" s="0" t="n">
        <f aca="false">VALUE(LEFT(A4373,4))</f>
        <v>2024</v>
      </c>
      <c r="C4373" s="0" t="str">
        <f aca="false">"FY"&amp;IF(VALUE(MID(A4373,6,2))&gt;=4,VALUE(LEFT(A4373,4)),VALUE(LEFT(A4373,4))-1)&amp;"-"&amp;TEXT(MOD(IF(VALUE(MID(A4373,6,2))&gt;=4,VALUE(LEFT(A4373,4)),VALUE(LEFT(A4373,4))-1)+1,100),"00")</f>
        <v>FY2024-25</v>
      </c>
      <c r="D4373" s="0" t="s">
        <v>655</v>
      </c>
      <c r="E4373" s="0" t="s">
        <v>77</v>
      </c>
      <c r="F4373" s="0" t="str">
        <f aca="false">INDEX(Mapping!$B$2:$B$465,MATCH(E4373,Mapping!$A$2:$A$465,0))</f>
        <v>JINDAL POWER LTD - STAGE 2</v>
      </c>
      <c r="G4373" s="0" t="str">
        <f aca="false">INDEX(Mapping!$C$2:$C$465,MATCH(E4373,Mapping!$A$2:$A$465,0))</f>
        <v>JINDAL POWER LTD (BOTH STAGES)</v>
      </c>
      <c r="H4373" s="2" t="n">
        <v>195.69</v>
      </c>
      <c r="I4373" s="3" t="n">
        <v>4.29</v>
      </c>
    </row>
    <row r="4374" customFormat="false" ht="15" hidden="false" customHeight="false" outlineLevel="0" collapsed="false">
      <c r="A4374" s="0" t="s">
        <v>301</v>
      </c>
      <c r="B4374" s="0" t="n">
        <f aca="false">VALUE(LEFT(A4374,4))</f>
        <v>2024</v>
      </c>
      <c r="C4374" s="0" t="str">
        <f aca="false">"FY"&amp;IF(VALUE(MID(A4374,6,2))&gt;=4,VALUE(LEFT(A4374,4)),VALUE(LEFT(A4374,4))-1)&amp;"-"&amp;TEXT(MOD(IF(VALUE(MID(A4374,6,2))&gt;=4,VALUE(LEFT(A4374,4)),VALUE(LEFT(A4374,4))-1)+1,100),"00")</f>
        <v>FY2024-25</v>
      </c>
      <c r="D4374" s="0" t="s">
        <v>660</v>
      </c>
      <c r="E4374" s="0" t="s">
        <v>50</v>
      </c>
      <c r="F4374" s="0" t="str">
        <f aca="false">INDEX(Mapping!$B$2:$B$465,MATCH(E4374,Mapping!$A$2:$A$465,0))</f>
        <v>MADHYA PRADESH</v>
      </c>
      <c r="G4374" s="0" t="str">
        <f aca="false">INDEX(Mapping!$C$2:$C$465,MATCH(E4374,Mapping!$A$2:$A$465,0))</f>
        <v>MADHYA PRADESH</v>
      </c>
      <c r="H4374" s="2" t="n">
        <v>193.57</v>
      </c>
      <c r="I4374" s="3" t="n">
        <v>4.24</v>
      </c>
    </row>
    <row r="4375" customFormat="false" ht="15" hidden="false" customHeight="false" outlineLevel="0" collapsed="false">
      <c r="A4375" s="0" t="s">
        <v>301</v>
      </c>
      <c r="B4375" s="0" t="n">
        <f aca="false">VALUE(LEFT(A4375,4))</f>
        <v>2024</v>
      </c>
      <c r="C4375" s="0" t="str">
        <f aca="false">"FY"&amp;IF(VALUE(MID(A4375,6,2))&gt;=4,VALUE(LEFT(A4375,4)),VALUE(LEFT(A4375,4))-1)&amp;"-"&amp;TEXT(MOD(IF(VALUE(MID(A4375,6,2))&gt;=4,VALUE(LEFT(A4375,4)),VALUE(LEFT(A4375,4))-1)+1,100),"00")</f>
        <v>FY2024-25</v>
      </c>
      <c r="D4375" s="0" t="s">
        <v>677</v>
      </c>
      <c r="E4375" s="0" t="s">
        <v>39</v>
      </c>
      <c r="F4375" s="0" t="str">
        <f aca="false">INDEX(Mapping!$B$2:$B$465,MATCH(E4375,Mapping!$A$2:$A$465,0))</f>
        <v>WEST BENGAL</v>
      </c>
      <c r="G4375" s="0" t="str">
        <f aca="false">INDEX(Mapping!$C$2:$C$465,MATCH(E4375,Mapping!$A$2:$A$465,0))</f>
        <v>WEST BENGAL</v>
      </c>
      <c r="H4375" s="2" t="n">
        <v>130.21</v>
      </c>
      <c r="I4375" s="3" t="n">
        <v>2.85</v>
      </c>
    </row>
    <row r="4376" customFormat="false" ht="15" hidden="false" customHeight="false" outlineLevel="0" collapsed="false">
      <c r="A4376" s="0" t="s">
        <v>301</v>
      </c>
      <c r="B4376" s="0" t="n">
        <f aca="false">VALUE(LEFT(A4376,4))</f>
        <v>2024</v>
      </c>
      <c r="C4376" s="0" t="str">
        <f aca="false">"FY"&amp;IF(VALUE(MID(A4376,6,2))&gt;=4,VALUE(LEFT(A4376,4)),VALUE(LEFT(A4376,4))-1)&amp;"-"&amp;TEXT(MOD(IF(VALUE(MID(A4376,6,2))&gt;=4,VALUE(LEFT(A4376,4)),VALUE(LEFT(A4376,4))-1)+1,100),"00")</f>
        <v>FY2024-25</v>
      </c>
      <c r="D4376" s="0" t="s">
        <v>659</v>
      </c>
      <c r="E4376" s="0" t="s">
        <v>93</v>
      </c>
      <c r="F4376" s="0" t="str">
        <f aca="false">INDEX(Mapping!$B$2:$B$465,MATCH(E4376,Mapping!$A$2:$A$465,0))</f>
        <v>ADANI POWER - RAIPUR TPP (EX-GMR CHHATTISGARH)</v>
      </c>
      <c r="G4376" s="0" t="str">
        <f aca="false">INDEX(Mapping!$C$2:$C$465,MATCH(E4376,Mapping!$A$2:$A$465,0))</f>
        <v>ADANI POWER (ALL PLANTS)</v>
      </c>
      <c r="H4376" s="2" t="n">
        <v>126.76</v>
      </c>
      <c r="I4376" s="3" t="n">
        <v>2.78</v>
      </c>
    </row>
    <row r="4377" customFormat="false" ht="15" hidden="false" customHeight="false" outlineLevel="0" collapsed="false">
      <c r="A4377" s="0" t="s">
        <v>301</v>
      </c>
      <c r="B4377" s="0" t="n">
        <f aca="false">VALUE(LEFT(A4377,4))</f>
        <v>2024</v>
      </c>
      <c r="C4377" s="0" t="str">
        <f aca="false">"FY"&amp;IF(VALUE(MID(A4377,6,2))&gt;=4,VALUE(LEFT(A4377,4)),VALUE(LEFT(A4377,4))-1)&amp;"-"&amp;TEXT(MOD(IF(VALUE(MID(A4377,6,2))&gt;=4,VALUE(LEFT(A4377,4)),VALUE(LEFT(A4377,4))-1)+1,100),"00")</f>
        <v>FY2024-25</v>
      </c>
      <c r="D4377" s="0" t="s">
        <v>658</v>
      </c>
      <c r="E4377" s="0" t="s">
        <v>48</v>
      </c>
      <c r="F4377" s="0" t="str">
        <f aca="false">INDEX(Mapping!$B$2:$B$465,MATCH(E4377,Mapping!$A$2:$A$465,0))</f>
        <v>DELHI</v>
      </c>
      <c r="G4377" s="0" t="str">
        <f aca="false">INDEX(Mapping!$C$2:$C$465,MATCH(E4377,Mapping!$A$2:$A$465,0))</f>
        <v>DELHI</v>
      </c>
      <c r="H4377" s="2" t="n">
        <v>122.24</v>
      </c>
      <c r="I4377" s="3" t="n">
        <v>2.68</v>
      </c>
    </row>
    <row r="4378" customFormat="false" ht="15" hidden="false" customHeight="false" outlineLevel="0" collapsed="false">
      <c r="A4378" s="0" t="s">
        <v>301</v>
      </c>
      <c r="B4378" s="0" t="n">
        <f aca="false">VALUE(LEFT(A4378,4))</f>
        <v>2024</v>
      </c>
      <c r="C4378" s="0" t="str">
        <f aca="false">"FY"&amp;IF(VALUE(MID(A4378,6,2))&gt;=4,VALUE(LEFT(A4378,4)),VALUE(LEFT(A4378,4))-1)&amp;"-"&amp;TEXT(MOD(IF(VALUE(MID(A4378,6,2))&gt;=4,VALUE(LEFT(A4378,4)),VALUE(LEFT(A4378,4))-1)+1,100),"00")</f>
        <v>FY2024-25</v>
      </c>
      <c r="D4378" s="0" t="s">
        <v>667</v>
      </c>
      <c r="E4378" s="0" t="s">
        <v>109</v>
      </c>
      <c r="F4378" s="0" t="str">
        <f aca="false">INDEX(Mapping!$B$2:$B$465,MATCH(E4378,Mapping!$A$2:$A$465,0))</f>
        <v>ADANI POWER - RAIGARH TPP (EX-REGL)</v>
      </c>
      <c r="G4378" s="0" t="str">
        <f aca="false">INDEX(Mapping!$C$2:$C$465,MATCH(E4378,Mapping!$A$2:$A$465,0))</f>
        <v>ADANI POWER (ALL PLANTS)</v>
      </c>
      <c r="H4378" s="2" t="n">
        <v>105.59</v>
      </c>
      <c r="I4378" s="3" t="n">
        <v>2.31</v>
      </c>
    </row>
    <row r="4379" customFormat="false" ht="15" hidden="false" customHeight="false" outlineLevel="0" collapsed="false">
      <c r="A4379" s="0" t="s">
        <v>301</v>
      </c>
      <c r="B4379" s="0" t="n">
        <f aca="false">VALUE(LEFT(A4379,4))</f>
        <v>2024</v>
      </c>
      <c r="C4379" s="0" t="str">
        <f aca="false">"FY"&amp;IF(VALUE(MID(A4379,6,2))&gt;=4,VALUE(LEFT(A4379,4)),VALUE(LEFT(A4379,4))-1)&amp;"-"&amp;TEXT(MOD(IF(VALUE(MID(A4379,6,2))&gt;=4,VALUE(LEFT(A4379,4)),VALUE(LEFT(A4379,4))-1)+1,100),"00")</f>
        <v>FY2024-25</v>
      </c>
      <c r="D4379" s="0" t="s">
        <v>162</v>
      </c>
      <c r="E4379" s="0" t="s">
        <v>162</v>
      </c>
      <c r="F4379" s="0" t="str">
        <f aca="false">INDEX(Mapping!$B$2:$B$465,MATCH(E4379,Mapping!$A$2:$A$465,0))</f>
        <v>MAHAN ENERGEN (EX-ESSAR POWER MP)</v>
      </c>
      <c r="G4379" s="0" t="str">
        <f aca="false">INDEX(Mapping!$C$2:$C$465,MATCH(E4379,Mapping!$A$2:$A$465,0))</f>
        <v>ADANI POWER (ALL PLANTS)</v>
      </c>
      <c r="H4379" s="2" t="n">
        <v>104.09</v>
      </c>
      <c r="I4379" s="3" t="n">
        <v>2.28</v>
      </c>
    </row>
    <row r="4380" customFormat="false" ht="15" hidden="false" customHeight="false" outlineLevel="0" collapsed="false">
      <c r="A4380" s="0" t="s">
        <v>301</v>
      </c>
      <c r="B4380" s="0" t="n">
        <f aca="false">VALUE(LEFT(A4380,4))</f>
        <v>2024</v>
      </c>
      <c r="C4380" s="0" t="str">
        <f aca="false">"FY"&amp;IF(VALUE(MID(A4380,6,2))&gt;=4,VALUE(LEFT(A4380,4)),VALUE(LEFT(A4380,4))-1)&amp;"-"&amp;TEXT(MOD(IF(VALUE(MID(A4380,6,2))&gt;=4,VALUE(LEFT(A4380,4)),VALUE(LEFT(A4380,4))-1)+1,100),"00")</f>
        <v>FY2024-25</v>
      </c>
      <c r="D4380" s="0" t="s">
        <v>675</v>
      </c>
      <c r="E4380" s="0" t="s">
        <v>137</v>
      </c>
      <c r="F4380" s="0" t="str">
        <f aca="false">INDEX(Mapping!$B$2:$B$465,MATCH(E4380,Mapping!$A$2:$A$465,0))</f>
        <v>JSPL - DCPP</v>
      </c>
      <c r="G4380" s="0" t="str">
        <f aca="false">INDEX(Mapping!$C$2:$C$465,MATCH(E4380,Mapping!$A$2:$A$465,0))</f>
        <v>JSPL</v>
      </c>
      <c r="H4380" s="2" t="n">
        <v>96.36</v>
      </c>
      <c r="I4380" s="3" t="n">
        <v>2.11</v>
      </c>
    </row>
    <row r="4381" customFormat="false" ht="15" hidden="false" customHeight="false" outlineLevel="0" collapsed="false">
      <c r="A4381" s="0" t="s">
        <v>301</v>
      </c>
      <c r="B4381" s="0" t="n">
        <f aca="false">VALUE(LEFT(A4381,4))</f>
        <v>2024</v>
      </c>
      <c r="C4381" s="0" t="str">
        <f aca="false">"FY"&amp;IF(VALUE(MID(A4381,6,2))&gt;=4,VALUE(LEFT(A4381,4)),VALUE(LEFT(A4381,4))-1)&amp;"-"&amp;TEXT(MOD(IF(VALUE(MID(A4381,6,2))&gt;=4,VALUE(LEFT(A4381,4)),VALUE(LEFT(A4381,4))-1)+1,100),"00")</f>
        <v>FY2024-25</v>
      </c>
      <c r="D4381" s="0" t="s">
        <v>652</v>
      </c>
      <c r="E4381" s="0" t="s">
        <v>47</v>
      </c>
      <c r="F4381" s="0" t="str">
        <f aca="false">INDEX(Mapping!$B$2:$B$465,MATCH(E4381,Mapping!$A$2:$A$465,0))</f>
        <v>KARNATAKA</v>
      </c>
      <c r="G4381" s="0" t="str">
        <f aca="false">INDEX(Mapping!$C$2:$C$465,MATCH(E4381,Mapping!$A$2:$A$465,0))</f>
        <v>KARNATAKA</v>
      </c>
      <c r="H4381" s="2" t="n">
        <v>95.07</v>
      </c>
      <c r="I4381" s="3" t="n">
        <v>2.08</v>
      </c>
    </row>
    <row r="4382" customFormat="false" ht="15" hidden="false" customHeight="false" outlineLevel="0" collapsed="false">
      <c r="A4382" s="0" t="s">
        <v>301</v>
      </c>
      <c r="B4382" s="0" t="n">
        <f aca="false">VALUE(LEFT(A4382,4))</f>
        <v>2024</v>
      </c>
      <c r="C4382" s="0" t="str">
        <f aca="false">"FY"&amp;IF(VALUE(MID(A4382,6,2))&gt;=4,VALUE(LEFT(A4382,4)),VALUE(LEFT(A4382,4))-1)&amp;"-"&amp;TEXT(MOD(IF(VALUE(MID(A4382,6,2))&gt;=4,VALUE(LEFT(A4382,4)),VALUE(LEFT(A4382,4))-1)+1,100),"00")</f>
        <v>FY2024-25</v>
      </c>
      <c r="D4382" s="0" t="s">
        <v>662</v>
      </c>
      <c r="E4382" s="0" t="s">
        <v>99</v>
      </c>
      <c r="F4382" s="0" t="str">
        <f aca="false">INDEX(Mapping!$B$2:$B$465,MATCH(E4382,Mapping!$A$2:$A$465,0))</f>
        <v>JINDAL POWER LTD - STAGE 1</v>
      </c>
      <c r="G4382" s="0" t="str">
        <f aca="false">INDEX(Mapping!$C$2:$C$465,MATCH(E4382,Mapping!$A$2:$A$465,0))</f>
        <v>JINDAL POWER LTD (BOTH STAGES)</v>
      </c>
      <c r="H4382" s="2" t="n">
        <v>94.73</v>
      </c>
      <c r="I4382" s="3" t="n">
        <v>2.08</v>
      </c>
    </row>
    <row r="4383" customFormat="false" ht="15" hidden="false" customHeight="false" outlineLevel="0" collapsed="false">
      <c r="A4383" s="0" t="s">
        <v>301</v>
      </c>
      <c r="B4383" s="0" t="n">
        <f aca="false">VALUE(LEFT(A4383,4))</f>
        <v>2024</v>
      </c>
      <c r="C4383" s="0" t="str">
        <f aca="false">"FY"&amp;IF(VALUE(MID(A4383,6,2))&gt;=4,VALUE(LEFT(A4383,4)),VALUE(LEFT(A4383,4))-1)&amp;"-"&amp;TEXT(MOD(IF(VALUE(MID(A4383,6,2))&gt;=4,VALUE(LEFT(A4383,4)),VALUE(LEFT(A4383,4))-1)+1,100),"00")</f>
        <v>FY2024-25</v>
      </c>
      <c r="D4383" s="0" t="s">
        <v>661</v>
      </c>
      <c r="E4383" s="0" t="s">
        <v>166</v>
      </c>
      <c r="F4383" s="0" t="str">
        <f aca="false">INDEX(Mapping!$B$2:$B$465,MATCH(E4383,Mapping!$A$2:$A$465,0))</f>
        <v>DB POWER</v>
      </c>
      <c r="G4383" s="0" t="str">
        <f aca="false">INDEX(Mapping!$C$2:$C$465,MATCH(E4383,Mapping!$A$2:$A$465,0))</f>
        <v>DB POWER</v>
      </c>
      <c r="H4383" s="2" t="n">
        <v>87.46</v>
      </c>
      <c r="I4383" s="3" t="n">
        <v>1.92</v>
      </c>
    </row>
    <row r="4384" customFormat="false" ht="15" hidden="false" customHeight="false" outlineLevel="0" collapsed="false">
      <c r="A4384" s="0" t="s">
        <v>301</v>
      </c>
      <c r="B4384" s="0" t="n">
        <f aca="false">VALUE(LEFT(A4384,4))</f>
        <v>2024</v>
      </c>
      <c r="C4384" s="0" t="str">
        <f aca="false">"FY"&amp;IF(VALUE(MID(A4384,6,2))&gt;=4,VALUE(LEFT(A4384,4)),VALUE(LEFT(A4384,4))-1)&amp;"-"&amp;TEXT(MOD(IF(VALUE(MID(A4384,6,2))&gt;=4,VALUE(LEFT(A4384,4)),VALUE(LEFT(A4384,4))-1)+1,100),"00")</f>
        <v>FY2024-25</v>
      </c>
      <c r="D4384" s="0" t="s">
        <v>371</v>
      </c>
      <c r="E4384" s="0" t="s">
        <v>371</v>
      </c>
      <c r="F4384" s="0" t="str">
        <f aca="false">INDEX(Mapping!$B$2:$B$465,MATCH(E4384,Mapping!$A$2:$A$465,0))</f>
        <v>KARCHAM WANGTOO HEP</v>
      </c>
      <c r="G4384" s="0" t="str">
        <f aca="false">INDEX(Mapping!$C$2:$C$465,MATCH(E4384,Mapping!$A$2:$A$465,0))</f>
        <v>KARCHAM WANGTOO HEP</v>
      </c>
      <c r="H4384" s="2" t="n">
        <v>81.04</v>
      </c>
      <c r="I4384" s="3" t="n">
        <v>1.78</v>
      </c>
    </row>
    <row r="4385" customFormat="false" ht="15" hidden="false" customHeight="false" outlineLevel="0" collapsed="false">
      <c r="A4385" s="0" t="s">
        <v>301</v>
      </c>
      <c r="B4385" s="0" t="n">
        <f aca="false">VALUE(LEFT(A4385,4))</f>
        <v>2024</v>
      </c>
      <c r="C4385" s="0" t="str">
        <f aca="false">"FY"&amp;IF(VALUE(MID(A4385,6,2))&gt;=4,VALUE(LEFT(A4385,4)),VALUE(LEFT(A4385,4))-1)&amp;"-"&amp;TEXT(MOD(IF(VALUE(MID(A4385,6,2))&gt;=4,VALUE(LEFT(A4385,4)),VALUE(LEFT(A4385,4))-1)+1,100),"00")</f>
        <v>FY2024-25</v>
      </c>
      <c r="D4385" s="0" t="s">
        <v>665</v>
      </c>
      <c r="E4385" s="0" t="s">
        <v>61</v>
      </c>
      <c r="F4385" s="0" t="str">
        <f aca="false">INDEX(Mapping!$B$2:$B$465,MATCH(E4385,Mapping!$A$2:$A$465,0))</f>
        <v>ASSAM</v>
      </c>
      <c r="G4385" s="0" t="str">
        <f aca="false">INDEX(Mapping!$C$2:$C$465,MATCH(E4385,Mapping!$A$2:$A$465,0))</f>
        <v>ASSAM</v>
      </c>
      <c r="H4385" s="2" t="n">
        <v>67.99</v>
      </c>
      <c r="I4385" s="3" t="n">
        <v>1.49</v>
      </c>
    </row>
    <row r="4386" customFormat="false" ht="15" hidden="false" customHeight="false" outlineLevel="0" collapsed="false">
      <c r="A4386" s="0" t="s">
        <v>301</v>
      </c>
      <c r="B4386" s="0" t="n">
        <f aca="false">VALUE(LEFT(A4386,4))</f>
        <v>2024</v>
      </c>
      <c r="C4386" s="0" t="str">
        <f aca="false">"FY"&amp;IF(VALUE(MID(A4386,6,2))&gt;=4,VALUE(LEFT(A4386,4)),VALUE(LEFT(A4386,4))-1)&amp;"-"&amp;TEXT(MOD(IF(VALUE(MID(A4386,6,2))&gt;=4,VALUE(LEFT(A4386,4)),VALUE(LEFT(A4386,4))-1)+1,100),"00")</f>
        <v>FY2024-25</v>
      </c>
      <c r="D4386" s="0" t="s">
        <v>307</v>
      </c>
      <c r="E4386" s="0" t="s">
        <v>307</v>
      </c>
      <c r="F4386" s="0" t="str">
        <f aca="false">INDEX(Mapping!$B$2:$B$465,MATCH(E4386,Mapping!$A$2:$A$465,0))</f>
        <v>ADANI RENEWABLE ENERGY HOLDING FOUR</v>
      </c>
      <c r="G4386" s="0" t="str">
        <f aca="false">INDEX(Mapping!$C$2:$C$465,MATCH(E4386,Mapping!$A$2:$A$465,0))</f>
        <v>ADANI GREEN ENERGY (ALL SPVs)</v>
      </c>
      <c r="H4386" s="2" t="n">
        <v>61.76</v>
      </c>
      <c r="I4386" s="3" t="n">
        <v>1.35</v>
      </c>
    </row>
    <row r="4387" customFormat="false" ht="15" hidden="false" customHeight="false" outlineLevel="0" collapsed="false">
      <c r="A4387" s="0" t="s">
        <v>301</v>
      </c>
      <c r="B4387" s="0" t="n">
        <f aca="false">VALUE(LEFT(A4387,4))</f>
        <v>2024</v>
      </c>
      <c r="C4387" s="0" t="str">
        <f aca="false">"FY"&amp;IF(VALUE(MID(A4387,6,2))&gt;=4,VALUE(LEFT(A4387,4)),VALUE(LEFT(A4387,4))-1)&amp;"-"&amp;TEXT(MOD(IF(VALUE(MID(A4387,6,2))&gt;=4,VALUE(LEFT(A4387,4)),VALUE(LEFT(A4387,4))-1)+1,100),"00")</f>
        <v>FY2024-25</v>
      </c>
      <c r="D4387" s="0" t="s">
        <v>156</v>
      </c>
      <c r="E4387" s="0" t="s">
        <v>156</v>
      </c>
      <c r="F4387" s="0" t="str">
        <f aca="false">INDEX(Mapping!$B$2:$B$465,MATCH(E4387,Mapping!$A$2:$A$465,0))</f>
        <v>MAHAN ENERGEN (EX-ESSAR POWER MP)</v>
      </c>
      <c r="G4387" s="0" t="str">
        <f aca="false">INDEX(Mapping!$C$2:$C$465,MATCH(E4387,Mapping!$A$2:$A$465,0))</f>
        <v>ADANI POWER (ALL PLANTS)</v>
      </c>
      <c r="H4387" s="2" t="n">
        <v>57.71</v>
      </c>
      <c r="I4387" s="3" t="n">
        <v>1.26</v>
      </c>
    </row>
    <row r="4388" customFormat="false" ht="15" hidden="false" customHeight="false" outlineLevel="0" collapsed="false">
      <c r="A4388" s="0" t="s">
        <v>301</v>
      </c>
      <c r="B4388" s="0" t="n">
        <f aca="false">VALUE(LEFT(A4388,4))</f>
        <v>2024</v>
      </c>
      <c r="C4388" s="0" t="str">
        <f aca="false">"FY"&amp;IF(VALUE(MID(A4388,6,2))&gt;=4,VALUE(LEFT(A4388,4)),VALUE(LEFT(A4388,4))-1)&amp;"-"&amp;TEXT(MOD(IF(VALUE(MID(A4388,6,2))&gt;=4,VALUE(LEFT(A4388,4)),VALUE(LEFT(A4388,4))-1)+1,100),"00")</f>
        <v>FY2024-25</v>
      </c>
      <c r="D4388" s="0" t="s">
        <v>182</v>
      </c>
      <c r="E4388" s="0" t="s">
        <v>182</v>
      </c>
      <c r="F4388" s="0" t="str">
        <f aca="false">INDEX(Mapping!$B$2:$B$465,MATCH(E4388,Mapping!$A$2:$A$465,0))</f>
        <v>AD HYDRO POWER</v>
      </c>
      <c r="G4388" s="0" t="str">
        <f aca="false">INDEX(Mapping!$C$2:$C$465,MATCH(E4388,Mapping!$A$2:$A$465,0))</f>
        <v>AD HYDRO POWER</v>
      </c>
      <c r="H4388" s="2" t="n">
        <v>56.87</v>
      </c>
      <c r="I4388" s="3" t="n">
        <v>1.25</v>
      </c>
    </row>
    <row r="4389" customFormat="false" ht="15" hidden="false" customHeight="false" outlineLevel="0" collapsed="false">
      <c r="A4389" s="0" t="s">
        <v>301</v>
      </c>
      <c r="B4389" s="0" t="n">
        <f aca="false">VALUE(LEFT(A4389,4))</f>
        <v>2024</v>
      </c>
      <c r="C4389" s="0" t="str">
        <f aca="false">"FY"&amp;IF(VALUE(MID(A4389,6,2))&gt;=4,VALUE(LEFT(A4389,4)),VALUE(LEFT(A4389,4))-1)&amp;"-"&amp;TEXT(MOD(IF(VALUE(MID(A4389,6,2))&gt;=4,VALUE(LEFT(A4389,4)),VALUE(LEFT(A4389,4))-1)+1,100),"00")</f>
        <v>FY2024-25</v>
      </c>
      <c r="D4389" s="0" t="s">
        <v>705</v>
      </c>
      <c r="E4389" s="0" t="s">
        <v>35</v>
      </c>
      <c r="F4389" s="0" t="str">
        <f aca="false">INDEX(Mapping!$B$2:$B$465,MATCH(E4389,Mapping!$A$2:$A$465,0))</f>
        <v>TELANGANA</v>
      </c>
      <c r="G4389" s="0" t="str">
        <f aca="false">INDEX(Mapping!$C$2:$C$465,MATCH(E4389,Mapping!$A$2:$A$465,0))</f>
        <v>TELANGANA</v>
      </c>
      <c r="H4389" s="2" t="n">
        <v>53.88</v>
      </c>
      <c r="I4389" s="3" t="n">
        <v>1.18</v>
      </c>
    </row>
    <row r="4390" customFormat="false" ht="15" hidden="false" customHeight="false" outlineLevel="0" collapsed="false">
      <c r="A4390" s="0" t="s">
        <v>301</v>
      </c>
      <c r="B4390" s="0" t="n">
        <f aca="false">VALUE(LEFT(A4390,4))</f>
        <v>2024</v>
      </c>
      <c r="C4390" s="0" t="str">
        <f aca="false">"FY"&amp;IF(VALUE(MID(A4390,6,2))&gt;=4,VALUE(LEFT(A4390,4)),VALUE(LEFT(A4390,4))-1)&amp;"-"&amp;TEXT(MOD(IF(VALUE(MID(A4390,6,2))&gt;=4,VALUE(LEFT(A4390,4)),VALUE(LEFT(A4390,4))-1)+1,100),"00")</f>
        <v>FY2024-25</v>
      </c>
      <c r="D4390" s="0" t="s">
        <v>672</v>
      </c>
      <c r="E4390" s="0" t="s">
        <v>38</v>
      </c>
      <c r="F4390" s="0" t="str">
        <f aca="false">INDEX(Mapping!$B$2:$B$465,MATCH(E4390,Mapping!$A$2:$A$465,0))</f>
        <v>ANDHRA PRADESH</v>
      </c>
      <c r="G4390" s="0" t="str">
        <f aca="false">INDEX(Mapping!$C$2:$C$465,MATCH(E4390,Mapping!$A$2:$A$465,0))</f>
        <v>ANDHRA PRADESH</v>
      </c>
      <c r="H4390" s="2" t="n">
        <v>48.5</v>
      </c>
      <c r="I4390" s="3" t="n">
        <v>1.06</v>
      </c>
    </row>
    <row r="4391" customFormat="false" ht="15" hidden="false" customHeight="false" outlineLevel="0" collapsed="false">
      <c r="A4391" s="0" t="s">
        <v>301</v>
      </c>
      <c r="B4391" s="0" t="n">
        <f aca="false">VALUE(LEFT(A4391,4))</f>
        <v>2024</v>
      </c>
      <c r="C4391" s="0" t="str">
        <f aca="false">"FY"&amp;IF(VALUE(MID(A4391,6,2))&gt;=4,VALUE(LEFT(A4391,4)),VALUE(LEFT(A4391,4))-1)&amp;"-"&amp;TEXT(MOD(IF(VALUE(MID(A4391,6,2))&gt;=4,VALUE(LEFT(A4391,4)),VALUE(LEFT(A4391,4))-1)+1,100),"00")</f>
        <v>FY2024-25</v>
      </c>
      <c r="D4391" s="0" t="s">
        <v>227</v>
      </c>
      <c r="E4391" s="0" t="s">
        <v>227</v>
      </c>
      <c r="F4391" s="0" t="str">
        <f aca="false">INDEX(Mapping!$B$2:$B$465,MATCH(E4391,Mapping!$A$2:$A$465,0))</f>
        <v>SHREE CEMENT</v>
      </c>
      <c r="G4391" s="0" t="str">
        <f aca="false">INDEX(Mapping!$C$2:$C$465,MATCH(E4391,Mapping!$A$2:$A$465,0))</f>
        <v>SHREE CEMENT</v>
      </c>
      <c r="H4391" s="2" t="n">
        <v>47.95</v>
      </c>
      <c r="I4391" s="3" t="n">
        <v>1.05</v>
      </c>
    </row>
    <row r="4392" customFormat="false" ht="15" hidden="false" customHeight="false" outlineLevel="0" collapsed="false">
      <c r="A4392" s="0" t="s">
        <v>301</v>
      </c>
      <c r="B4392" s="0" t="n">
        <f aca="false">VALUE(LEFT(A4392,4))</f>
        <v>2024</v>
      </c>
      <c r="C4392" s="0" t="str">
        <f aca="false">"FY"&amp;IF(VALUE(MID(A4392,6,2))&gt;=4,VALUE(LEFT(A4392,4)),VALUE(LEFT(A4392,4))-1)&amp;"-"&amp;TEXT(MOD(IF(VALUE(MID(A4392,6,2))&gt;=4,VALUE(LEFT(A4392,4)),VALUE(LEFT(A4392,4))-1)+1,100),"00")</f>
        <v>FY2024-25</v>
      </c>
      <c r="D4392" s="0" t="s">
        <v>174</v>
      </c>
      <c r="E4392" s="0" t="s">
        <v>174</v>
      </c>
      <c r="F4392" s="0" t="str">
        <f aca="false">INDEX(Mapping!$B$2:$B$465,MATCH(E4392,Mapping!$A$2:$A$465,0))</f>
        <v>SEIL ENERGY INDIA (EX-SEMBCORP)</v>
      </c>
      <c r="G4392" s="0" t="str">
        <f aca="false">INDEX(Mapping!$C$2:$C$465,MATCH(E4392,Mapping!$A$2:$A$465,0))</f>
        <v>SEIL ENERGY INDIA</v>
      </c>
      <c r="H4392" s="2" t="n">
        <v>44.82</v>
      </c>
      <c r="I4392" s="3" t="n">
        <v>0.98</v>
      </c>
    </row>
    <row r="4393" customFormat="false" ht="15" hidden="false" customHeight="false" outlineLevel="0" collapsed="false">
      <c r="A4393" s="0" t="s">
        <v>301</v>
      </c>
      <c r="B4393" s="0" t="n">
        <f aca="false">VALUE(LEFT(A4393,4))</f>
        <v>2024</v>
      </c>
      <c r="C4393" s="0" t="str">
        <f aca="false">"FY"&amp;IF(VALUE(MID(A4393,6,2))&gt;=4,VALUE(LEFT(A4393,4)),VALUE(LEFT(A4393,4))-1)&amp;"-"&amp;TEXT(MOD(IF(VALUE(MID(A4393,6,2))&gt;=4,VALUE(LEFT(A4393,4)),VALUE(LEFT(A4393,4))-1)+1,100),"00")</f>
        <v>FY2024-25</v>
      </c>
      <c r="D4393" s="0" t="s">
        <v>691</v>
      </c>
      <c r="E4393" s="0" t="s">
        <v>346</v>
      </c>
      <c r="F4393" s="0" t="str">
        <f aca="false">INDEX(Mapping!$B$2:$B$465,MATCH(E4393,Mapping!$A$2:$A$465,0))</f>
        <v>ADANI GREEN ENERGY TWENTY FIVE B LIMITED_INFIRM</v>
      </c>
      <c r="G4393" s="0" t="str">
        <f aca="false">INDEX(Mapping!$C$2:$C$465,MATCH(E4393,Mapping!$A$2:$A$465,0))</f>
        <v>ADANI GREEN ENERGY (ALL SPVs)</v>
      </c>
      <c r="H4393" s="2" t="n">
        <v>44.25</v>
      </c>
      <c r="I4393" s="3" t="n">
        <v>0.97</v>
      </c>
    </row>
    <row r="4394" customFormat="false" ht="15" hidden="false" customHeight="false" outlineLevel="0" collapsed="false">
      <c r="A4394" s="0" t="s">
        <v>301</v>
      </c>
      <c r="B4394" s="0" t="n">
        <f aca="false">VALUE(LEFT(A4394,4))</f>
        <v>2024</v>
      </c>
      <c r="C4394" s="0" t="str">
        <f aca="false">"FY"&amp;IF(VALUE(MID(A4394,6,2))&gt;=4,VALUE(LEFT(A4394,4)),VALUE(LEFT(A4394,4))-1)&amp;"-"&amp;TEXT(MOD(IF(VALUE(MID(A4394,6,2))&gt;=4,VALUE(LEFT(A4394,4)),VALUE(LEFT(A4394,4))-1)+1,100),"00")</f>
        <v>FY2024-25</v>
      </c>
      <c r="D4394" s="0" t="s">
        <v>210</v>
      </c>
      <c r="E4394" s="0" t="s">
        <v>210</v>
      </c>
      <c r="F4394" s="0" t="str">
        <f aca="false">INDEX(Mapping!$B$2:$B$465,MATCH(E4394,Mapping!$A$2:$A$465,0))</f>
        <v>ACB (INDIA)</v>
      </c>
      <c r="G4394" s="0" t="str">
        <f aca="false">INDEX(Mapping!$C$2:$C$465,MATCH(E4394,Mapping!$A$2:$A$465,0))</f>
        <v>ACB (INDIA)</v>
      </c>
      <c r="H4394" s="2" t="n">
        <v>43.7</v>
      </c>
      <c r="I4394" s="3" t="n">
        <v>0.96</v>
      </c>
    </row>
    <row r="4395" customFormat="false" ht="15" hidden="false" customHeight="false" outlineLevel="0" collapsed="false">
      <c r="A4395" s="0" t="s">
        <v>301</v>
      </c>
      <c r="B4395" s="0" t="n">
        <f aca="false">VALUE(LEFT(A4395,4))</f>
        <v>2024</v>
      </c>
      <c r="C4395" s="0" t="str">
        <f aca="false">"FY"&amp;IF(VALUE(MID(A4395,6,2))&gt;=4,VALUE(LEFT(A4395,4)),VALUE(LEFT(A4395,4))-1)&amp;"-"&amp;TEXT(MOD(IF(VALUE(MID(A4395,6,2))&gt;=4,VALUE(LEFT(A4395,4)),VALUE(LEFT(A4395,4))-1)+1,100),"00")</f>
        <v>FY2024-25</v>
      </c>
      <c r="D4395" s="0" t="s">
        <v>219</v>
      </c>
      <c r="E4395" s="0" t="s">
        <v>219</v>
      </c>
      <c r="F4395" s="0" t="str">
        <f aca="false">INDEX(Mapping!$B$2:$B$465,MATCH(E4395,Mapping!$A$2:$A$465,0))</f>
        <v>RENEW SURYA PRATAP</v>
      </c>
      <c r="G4395" s="0" t="str">
        <f aca="false">INDEX(Mapping!$C$2:$C$465,MATCH(E4395,Mapping!$A$2:$A$465,0))</f>
        <v>RENEW POWER (ALL SPVs)</v>
      </c>
      <c r="H4395" s="2" t="n">
        <v>40.69</v>
      </c>
      <c r="I4395" s="3" t="n">
        <v>0.89</v>
      </c>
    </row>
    <row r="4396" customFormat="false" ht="15" hidden="false" customHeight="false" outlineLevel="0" collapsed="false">
      <c r="A4396" s="0" t="s">
        <v>301</v>
      </c>
      <c r="B4396" s="0" t="n">
        <f aca="false">VALUE(LEFT(A4396,4))</f>
        <v>2024</v>
      </c>
      <c r="C4396" s="0" t="str">
        <f aca="false">"FY"&amp;IF(VALUE(MID(A4396,6,2))&gt;=4,VALUE(LEFT(A4396,4)),VALUE(LEFT(A4396,4))-1)&amp;"-"&amp;TEXT(MOD(IF(VALUE(MID(A4396,6,2))&gt;=4,VALUE(LEFT(A4396,4)),VALUE(LEFT(A4396,4))-1)+1,100),"00")</f>
        <v>FY2024-25</v>
      </c>
      <c r="D4396" s="0" t="s">
        <v>664</v>
      </c>
      <c r="E4396" s="0" t="s">
        <v>108</v>
      </c>
      <c r="F4396" s="0" t="str">
        <f aca="false">INDEX(Mapping!$B$2:$B$465,MATCH(E4396,Mapping!$A$2:$A$465,0))</f>
        <v>JAYPEE NIGRIE STPP</v>
      </c>
      <c r="G4396" s="0" t="str">
        <f aca="false">INDEX(Mapping!$C$2:$C$465,MATCH(E4396,Mapping!$A$2:$A$465,0))</f>
        <v>JAYPEE NIGRIE STPP</v>
      </c>
      <c r="H4396" s="2" t="n">
        <v>37.87</v>
      </c>
      <c r="I4396" s="3" t="n">
        <v>0.83</v>
      </c>
    </row>
    <row r="4397" customFormat="false" ht="15" hidden="false" customHeight="false" outlineLevel="0" collapsed="false">
      <c r="A4397" s="0" t="s">
        <v>301</v>
      </c>
      <c r="B4397" s="0" t="n">
        <f aca="false">VALUE(LEFT(A4397,4))</f>
        <v>2024</v>
      </c>
      <c r="C4397" s="0" t="str">
        <f aca="false">"FY"&amp;IF(VALUE(MID(A4397,6,2))&gt;=4,VALUE(LEFT(A4397,4)),VALUE(LEFT(A4397,4))-1)&amp;"-"&amp;TEXT(MOD(IF(VALUE(MID(A4397,6,2))&gt;=4,VALUE(LEFT(A4397,4)),VALUE(LEFT(A4397,4))-1)+1,100),"00")</f>
        <v>FY2024-25</v>
      </c>
      <c r="D4397" s="0" t="s">
        <v>687</v>
      </c>
      <c r="E4397" s="0" t="s">
        <v>45</v>
      </c>
      <c r="F4397" s="0" t="str">
        <f aca="false">INDEX(Mapping!$B$2:$B$465,MATCH(E4397,Mapping!$A$2:$A$465,0))</f>
        <v>BIHAR</v>
      </c>
      <c r="G4397" s="0" t="str">
        <f aca="false">INDEX(Mapping!$C$2:$C$465,MATCH(E4397,Mapping!$A$2:$A$465,0))</f>
        <v>BIHAR</v>
      </c>
      <c r="H4397" s="2" t="n">
        <v>35.82</v>
      </c>
      <c r="I4397" s="3" t="n">
        <v>0.79</v>
      </c>
    </row>
    <row r="4398" customFormat="false" ht="15" hidden="false" customHeight="false" outlineLevel="0" collapsed="false">
      <c r="A4398" s="0" t="s">
        <v>301</v>
      </c>
      <c r="B4398" s="0" t="n">
        <f aca="false">VALUE(LEFT(A4398,4))</f>
        <v>2024</v>
      </c>
      <c r="C4398" s="0" t="str">
        <f aca="false">"FY"&amp;IF(VALUE(MID(A4398,6,2))&gt;=4,VALUE(LEFT(A4398,4)),VALUE(LEFT(A4398,4))-1)&amp;"-"&amp;TEXT(MOD(IF(VALUE(MID(A4398,6,2))&gt;=4,VALUE(LEFT(A4398,4)),VALUE(LEFT(A4398,4))-1)+1,100),"00")</f>
        <v>FY2024-25</v>
      </c>
      <c r="D4398" s="0" t="s">
        <v>299</v>
      </c>
      <c r="E4398" s="0" t="s">
        <v>299</v>
      </c>
      <c r="F4398" s="0" t="str">
        <f aca="false">INDEX(Mapping!$B$2:$B$465,MATCH(E4398,Mapping!$A$2:$A$465,0))</f>
        <v>NEPAL (NEA / NVVN)</v>
      </c>
      <c r="G4398" s="0" t="str">
        <f aca="false">INDEX(Mapping!$C$2:$C$465,MATCH(E4398,Mapping!$A$2:$A$465,0))</f>
        <v>NEPAL (NEA / NVVN)</v>
      </c>
      <c r="H4398" s="2" t="n">
        <v>33.65</v>
      </c>
      <c r="I4398" s="3" t="n">
        <v>0.74</v>
      </c>
    </row>
    <row r="4399" customFormat="false" ht="15" hidden="false" customHeight="false" outlineLevel="0" collapsed="false">
      <c r="A4399" s="0" t="s">
        <v>301</v>
      </c>
      <c r="B4399" s="0" t="n">
        <f aca="false">VALUE(LEFT(A4399,4))</f>
        <v>2024</v>
      </c>
      <c r="C4399" s="0" t="str">
        <f aca="false">"FY"&amp;IF(VALUE(MID(A4399,6,2))&gt;=4,VALUE(LEFT(A4399,4)),VALUE(LEFT(A4399,4))-1)&amp;"-"&amp;TEXT(MOD(IF(VALUE(MID(A4399,6,2))&gt;=4,VALUE(LEFT(A4399,4)),VALUE(LEFT(A4399,4))-1)+1,100),"00")</f>
        <v>FY2024-25</v>
      </c>
      <c r="D4399" s="0" t="s">
        <v>671</v>
      </c>
      <c r="E4399" s="0" t="s">
        <v>31</v>
      </c>
      <c r="F4399" s="0" t="str">
        <f aca="false">INDEX(Mapping!$B$2:$B$465,MATCH(E4399,Mapping!$A$2:$A$465,0))</f>
        <v>GUJARAT</v>
      </c>
      <c r="G4399" s="0" t="str">
        <f aca="false">INDEX(Mapping!$C$2:$C$465,MATCH(E4399,Mapping!$A$2:$A$465,0))</f>
        <v>GUJARAT</v>
      </c>
      <c r="H4399" s="2" t="n">
        <v>33.01</v>
      </c>
      <c r="I4399" s="3" t="n">
        <v>0.72</v>
      </c>
    </row>
    <row r="4400" customFormat="false" ht="15" hidden="false" customHeight="false" outlineLevel="0" collapsed="false">
      <c r="A4400" s="0" t="s">
        <v>301</v>
      </c>
      <c r="B4400" s="0" t="n">
        <f aca="false">VALUE(LEFT(A4400,4))</f>
        <v>2024</v>
      </c>
      <c r="C4400" s="0" t="str">
        <f aca="false">"FY"&amp;IF(VALUE(MID(A4400,6,2))&gt;=4,VALUE(LEFT(A4400,4)),VALUE(LEFT(A4400,4))-1)&amp;"-"&amp;TEXT(MOD(IF(VALUE(MID(A4400,6,2))&gt;=4,VALUE(LEFT(A4400,4)),VALUE(LEFT(A4400,4))-1)+1,100),"00")</f>
        <v>FY2024-25</v>
      </c>
      <c r="D4400" s="0" t="s">
        <v>657</v>
      </c>
      <c r="E4400" s="0" t="s">
        <v>46</v>
      </c>
      <c r="F4400" s="0" t="str">
        <f aca="false">INDEX(Mapping!$B$2:$B$465,MATCH(E4400,Mapping!$A$2:$A$465,0))</f>
        <v>CHHATTISGARH</v>
      </c>
      <c r="G4400" s="0" t="str">
        <f aca="false">INDEX(Mapping!$C$2:$C$465,MATCH(E4400,Mapping!$A$2:$A$465,0))</f>
        <v>CHHATTISGARH</v>
      </c>
      <c r="H4400" s="2" t="n">
        <v>31.68</v>
      </c>
      <c r="I4400" s="3" t="n">
        <v>0.69</v>
      </c>
    </row>
    <row r="4401" customFormat="false" ht="15" hidden="false" customHeight="false" outlineLevel="0" collapsed="false">
      <c r="A4401" s="0" t="s">
        <v>301</v>
      </c>
      <c r="B4401" s="0" t="n">
        <f aca="false">VALUE(LEFT(A4401,4))</f>
        <v>2024</v>
      </c>
      <c r="C4401" s="0" t="str">
        <f aca="false">"FY"&amp;IF(VALUE(MID(A4401,6,2))&gt;=4,VALUE(LEFT(A4401,4)),VALUE(LEFT(A4401,4))-1)&amp;"-"&amp;TEXT(MOD(IF(VALUE(MID(A4401,6,2))&gt;=4,VALUE(LEFT(A4401,4)),VALUE(LEFT(A4401,4))-1)+1,100),"00")</f>
        <v>FY2024-25</v>
      </c>
      <c r="D4401" s="0" t="s">
        <v>685</v>
      </c>
      <c r="E4401" s="0" t="s">
        <v>278</v>
      </c>
      <c r="F4401" s="0" t="str">
        <f aca="false">INDEX(Mapping!$B$2:$B$465,MATCH(E4401,Mapping!$A$2:$A$465,0))</f>
        <v>RENEW SURYA RAVI</v>
      </c>
      <c r="G4401" s="0" t="str">
        <f aca="false">INDEX(Mapping!$C$2:$C$465,MATCH(E4401,Mapping!$A$2:$A$465,0))</f>
        <v>RENEW POWER (ALL SPVs)</v>
      </c>
      <c r="H4401" s="2" t="n">
        <v>31.54</v>
      </c>
      <c r="I4401" s="3" t="n">
        <v>0.69</v>
      </c>
    </row>
    <row r="4402" customFormat="false" ht="15" hidden="false" customHeight="false" outlineLevel="0" collapsed="false">
      <c r="A4402" s="0" t="s">
        <v>301</v>
      </c>
      <c r="B4402" s="0" t="n">
        <f aca="false">VALUE(LEFT(A4402,4))</f>
        <v>2024</v>
      </c>
      <c r="C4402" s="0" t="str">
        <f aca="false">"FY"&amp;IF(VALUE(MID(A4402,6,2))&gt;=4,VALUE(LEFT(A4402,4)),VALUE(LEFT(A4402,4))-1)&amp;"-"&amp;TEXT(MOD(IF(VALUE(MID(A4402,6,2))&gt;=4,VALUE(LEFT(A4402,4)),VALUE(LEFT(A4402,4))-1)+1,100),"00")</f>
        <v>FY2024-25</v>
      </c>
      <c r="D4402" s="0" t="s">
        <v>678</v>
      </c>
      <c r="E4402" s="0" t="s">
        <v>294</v>
      </c>
      <c r="F4402" s="0" t="str">
        <f aca="false">INDEX(Mapping!$B$2:$B$465,MATCH(E4402,Mapping!$A$2:$A$465,0))</f>
        <v>DRUK GREEN POWER (BHUTAN)</v>
      </c>
      <c r="G4402" s="0" t="str">
        <f aca="false">INDEX(Mapping!$C$2:$C$465,MATCH(E4402,Mapping!$A$2:$A$465,0))</f>
        <v>DRUK GREEN POWER (BHUTAN)</v>
      </c>
      <c r="H4402" s="2" t="n">
        <v>31.25</v>
      </c>
      <c r="I4402" s="3" t="n">
        <v>0.68</v>
      </c>
    </row>
    <row r="4403" customFormat="false" ht="15" hidden="false" customHeight="false" outlineLevel="0" collapsed="false">
      <c r="A4403" s="0" t="s">
        <v>301</v>
      </c>
      <c r="B4403" s="0" t="n">
        <f aca="false">VALUE(LEFT(A4403,4))</f>
        <v>2024</v>
      </c>
      <c r="C4403" s="0" t="str">
        <f aca="false">"FY"&amp;IF(VALUE(MID(A4403,6,2))&gt;=4,VALUE(LEFT(A4403,4)),VALUE(LEFT(A4403,4))-1)&amp;"-"&amp;TEXT(MOD(IF(VALUE(MID(A4403,6,2))&gt;=4,VALUE(LEFT(A4403,4)),VALUE(LEFT(A4403,4))-1)+1,100),"00")</f>
        <v>FY2024-25</v>
      </c>
      <c r="D4403" s="0" t="s">
        <v>261</v>
      </c>
      <c r="E4403" s="0" t="s">
        <v>261</v>
      </c>
      <c r="F4403" s="0" t="str">
        <f aca="false">INDEX(Mapping!$B$2:$B$465,MATCH(E4403,Mapping!$A$2:$A$465,0))</f>
        <v>NPGC NABINAGAR</v>
      </c>
      <c r="G4403" s="0" t="str">
        <f aca="false">INDEX(Mapping!$C$2:$C$465,MATCH(E4403,Mapping!$A$2:$A$465,0))</f>
        <v>NTPC GROUP</v>
      </c>
      <c r="H4403" s="2" t="n">
        <v>31.12</v>
      </c>
      <c r="I4403" s="3" t="n">
        <v>0.68</v>
      </c>
    </row>
    <row r="4404" customFormat="false" ht="15" hidden="false" customHeight="false" outlineLevel="0" collapsed="false">
      <c r="A4404" s="0" t="s">
        <v>301</v>
      </c>
      <c r="B4404" s="0" t="n">
        <f aca="false">VALUE(LEFT(A4404,4))</f>
        <v>2024</v>
      </c>
      <c r="C4404" s="0" t="str">
        <f aca="false">"FY"&amp;IF(VALUE(MID(A4404,6,2))&gt;=4,VALUE(LEFT(A4404,4)),VALUE(LEFT(A4404,4))-1)&amp;"-"&amp;TEXT(MOD(IF(VALUE(MID(A4404,6,2))&gt;=4,VALUE(LEFT(A4404,4)),VALUE(LEFT(A4404,4))-1)+1,100),"00")</f>
        <v>FY2024-25</v>
      </c>
      <c r="D4404" s="0" t="s">
        <v>673</v>
      </c>
      <c r="E4404" s="0" t="s">
        <v>142</v>
      </c>
      <c r="F4404" s="0" t="str">
        <f aca="false">INDEX(Mapping!$B$2:$B$465,MATCH(E4404,Mapping!$A$2:$A$465,0))</f>
        <v>SAINJ HEP</v>
      </c>
      <c r="G4404" s="0" t="str">
        <f aca="false">INDEX(Mapping!$C$2:$C$465,MATCH(E4404,Mapping!$A$2:$A$465,0))</f>
        <v>SAINJ HEP</v>
      </c>
      <c r="H4404" s="2" t="n">
        <v>30.3</v>
      </c>
      <c r="I4404" s="3" t="n">
        <v>0.66</v>
      </c>
    </row>
    <row r="4405" customFormat="false" ht="15" hidden="false" customHeight="false" outlineLevel="0" collapsed="false">
      <c r="A4405" s="0" t="s">
        <v>301</v>
      </c>
      <c r="B4405" s="0" t="n">
        <f aca="false">VALUE(LEFT(A4405,4))</f>
        <v>2024</v>
      </c>
      <c r="C4405" s="0" t="str">
        <f aca="false">"FY"&amp;IF(VALUE(MID(A4405,6,2))&gt;=4,VALUE(LEFT(A4405,4)),VALUE(LEFT(A4405,4))-1)&amp;"-"&amp;TEXT(MOD(IF(VALUE(MID(A4405,6,2))&gt;=4,VALUE(LEFT(A4405,4)),VALUE(LEFT(A4405,4))-1)+1,100),"00")</f>
        <v>FY2024-25</v>
      </c>
      <c r="D4405" s="0" t="s">
        <v>666</v>
      </c>
      <c r="E4405" s="0" t="s">
        <v>53</v>
      </c>
      <c r="F4405" s="0" t="str">
        <f aca="false">INDEX(Mapping!$B$2:$B$465,MATCH(E4405,Mapping!$A$2:$A$465,0))</f>
        <v>HIMACHAL PRADESH</v>
      </c>
      <c r="G4405" s="0" t="str">
        <f aca="false">INDEX(Mapping!$C$2:$C$465,MATCH(E4405,Mapping!$A$2:$A$465,0))</f>
        <v>HIMACHAL PRADESH</v>
      </c>
      <c r="H4405" s="2" t="n">
        <v>28.74</v>
      </c>
      <c r="I4405" s="3" t="n">
        <v>0.63</v>
      </c>
    </row>
    <row r="4406" customFormat="false" ht="15" hidden="false" customHeight="false" outlineLevel="0" collapsed="false">
      <c r="A4406" s="0" t="s">
        <v>301</v>
      </c>
      <c r="B4406" s="0" t="n">
        <f aca="false">VALUE(LEFT(A4406,4))</f>
        <v>2024</v>
      </c>
      <c r="C4406" s="0" t="str">
        <f aca="false">"FY"&amp;IF(VALUE(MID(A4406,6,2))&gt;=4,VALUE(LEFT(A4406,4)),VALUE(LEFT(A4406,4))-1)&amp;"-"&amp;TEXT(MOD(IF(VALUE(MID(A4406,6,2))&gt;=4,VALUE(LEFT(A4406,4)),VALUE(LEFT(A4406,4))-1)+1,100),"00")</f>
        <v>FY2024-25</v>
      </c>
      <c r="D4406" s="0" t="s">
        <v>690</v>
      </c>
      <c r="E4406" s="0" t="s">
        <v>198</v>
      </c>
      <c r="F4406" s="0" t="str">
        <f aca="false">INDEX(Mapping!$B$2:$B$465,MATCH(E4406,Mapping!$A$2:$A$465,0))</f>
        <v>CHANDIGARH</v>
      </c>
      <c r="G4406" s="0" t="str">
        <f aca="false">INDEX(Mapping!$C$2:$C$465,MATCH(E4406,Mapping!$A$2:$A$465,0))</f>
        <v>CHANDIGARH</v>
      </c>
      <c r="H4406" s="2" t="n">
        <v>27.57</v>
      </c>
      <c r="I4406" s="3" t="n">
        <v>0.6</v>
      </c>
    </row>
    <row r="4407" customFormat="false" ht="15" hidden="false" customHeight="false" outlineLevel="0" collapsed="false">
      <c r="A4407" s="0" t="s">
        <v>301</v>
      </c>
      <c r="B4407" s="0" t="n">
        <f aca="false">VALUE(LEFT(A4407,4))</f>
        <v>2024</v>
      </c>
      <c r="C4407" s="0" t="str">
        <f aca="false">"FY"&amp;IF(VALUE(MID(A4407,6,2))&gt;=4,VALUE(LEFT(A4407,4)),VALUE(LEFT(A4407,4))-1)&amp;"-"&amp;TEXT(MOD(IF(VALUE(MID(A4407,6,2))&gt;=4,VALUE(LEFT(A4407,4)),VALUE(LEFT(A4407,4))-1)+1,100),"00")</f>
        <v>FY2024-25</v>
      </c>
      <c r="D4407" s="0" t="s">
        <v>676</v>
      </c>
      <c r="E4407" s="0" t="s">
        <v>37</v>
      </c>
      <c r="F4407" s="0" t="str">
        <f aca="false">INDEX(Mapping!$B$2:$B$465,MATCH(E4407,Mapping!$A$2:$A$465,0))</f>
        <v>MAHARASHTRA</v>
      </c>
      <c r="G4407" s="0" t="str">
        <f aca="false">INDEX(Mapping!$C$2:$C$465,MATCH(E4407,Mapping!$A$2:$A$465,0))</f>
        <v>MAHARASHTRA</v>
      </c>
      <c r="H4407" s="2" t="n">
        <v>27.31</v>
      </c>
      <c r="I4407" s="3" t="n">
        <v>0.6</v>
      </c>
    </row>
    <row r="4408" customFormat="false" ht="15" hidden="false" customHeight="false" outlineLevel="0" collapsed="false">
      <c r="A4408" s="0" t="s">
        <v>301</v>
      </c>
      <c r="B4408" s="0" t="n">
        <f aca="false">VALUE(LEFT(A4408,4))</f>
        <v>2024</v>
      </c>
      <c r="C4408" s="0" t="str">
        <f aca="false">"FY"&amp;IF(VALUE(MID(A4408,6,2))&gt;=4,VALUE(LEFT(A4408,4)),VALUE(LEFT(A4408,4))-1)&amp;"-"&amp;TEXT(MOD(IF(VALUE(MID(A4408,6,2))&gt;=4,VALUE(LEFT(A4408,4)),VALUE(LEFT(A4408,4))-1)+1,100),"00")</f>
        <v>FY2024-25</v>
      </c>
      <c r="D4408" s="0" t="s">
        <v>686</v>
      </c>
      <c r="E4408" s="0" t="s">
        <v>266</v>
      </c>
      <c r="F4408" s="0" t="str">
        <f aca="false">INDEX(Mapping!$B$2:$B$465,MATCH(E4408,Mapping!$A$2:$A$465,0))</f>
        <v>ADEPT RENEWABLE TECHNOLOGIES</v>
      </c>
      <c r="G4408" s="0" t="str">
        <f aca="false">INDEX(Mapping!$C$2:$C$465,MATCH(E4408,Mapping!$A$2:$A$465,0))</f>
        <v>ADEPT RENEWABLE TECHNOLOGIES</v>
      </c>
      <c r="H4408" s="2" t="n">
        <v>26.82</v>
      </c>
      <c r="I4408" s="3" t="n">
        <v>0.59</v>
      </c>
    </row>
    <row r="4409" customFormat="false" ht="15" hidden="false" customHeight="false" outlineLevel="0" collapsed="false">
      <c r="A4409" s="0" t="s">
        <v>301</v>
      </c>
      <c r="B4409" s="0" t="n">
        <f aca="false">VALUE(LEFT(A4409,4))</f>
        <v>2024</v>
      </c>
      <c r="C4409" s="0" t="str">
        <f aca="false">"FY"&amp;IF(VALUE(MID(A4409,6,2))&gt;=4,VALUE(LEFT(A4409,4)),VALUE(LEFT(A4409,4))-1)&amp;"-"&amp;TEXT(MOD(IF(VALUE(MID(A4409,6,2))&gt;=4,VALUE(LEFT(A4409,4)),VALUE(LEFT(A4409,4))-1)+1,100),"00")</f>
        <v>FY2024-25</v>
      </c>
      <c r="D4409" s="0" t="s">
        <v>668</v>
      </c>
      <c r="E4409" s="0" t="s">
        <v>40</v>
      </c>
      <c r="F4409" s="0" t="str">
        <f aca="false">INDEX(Mapping!$B$2:$B$465,MATCH(E4409,Mapping!$A$2:$A$465,0))</f>
        <v>TAMIL NADU</v>
      </c>
      <c r="G4409" s="0" t="str">
        <f aca="false">INDEX(Mapping!$C$2:$C$465,MATCH(E4409,Mapping!$A$2:$A$465,0))</f>
        <v>TAMIL NADU</v>
      </c>
      <c r="H4409" s="2" t="n">
        <v>25.75</v>
      </c>
      <c r="I4409" s="3" t="n">
        <v>0.56</v>
      </c>
    </row>
    <row r="4410" customFormat="false" ht="15" hidden="false" customHeight="false" outlineLevel="0" collapsed="false">
      <c r="A4410" s="0" t="s">
        <v>301</v>
      </c>
      <c r="B4410" s="0" t="n">
        <f aca="false">VALUE(LEFT(A4410,4))</f>
        <v>2024</v>
      </c>
      <c r="C4410" s="0" t="str">
        <f aca="false">"FY"&amp;IF(VALUE(MID(A4410,6,2))&gt;=4,VALUE(LEFT(A4410,4)),VALUE(LEFT(A4410,4))-1)&amp;"-"&amp;TEXT(MOD(IF(VALUE(MID(A4410,6,2))&gt;=4,VALUE(LEFT(A4410,4)),VALUE(LEFT(A4410,4))-1)+1,100),"00")</f>
        <v>FY2024-25</v>
      </c>
      <c r="D4410" s="0" t="s">
        <v>702</v>
      </c>
      <c r="E4410" s="0" t="s">
        <v>42</v>
      </c>
      <c r="F4410" s="0" t="str">
        <f aca="false">INDEX(Mapping!$B$2:$B$465,MATCH(E4410,Mapping!$A$2:$A$465,0))</f>
        <v>PUNJAB</v>
      </c>
      <c r="G4410" s="0" t="str">
        <f aca="false">INDEX(Mapping!$C$2:$C$465,MATCH(E4410,Mapping!$A$2:$A$465,0))</f>
        <v>PUNJAB</v>
      </c>
      <c r="H4410" s="2" t="n">
        <v>24.78</v>
      </c>
      <c r="I4410" s="3" t="n">
        <v>0.54</v>
      </c>
    </row>
    <row r="4411" customFormat="false" ht="15" hidden="false" customHeight="false" outlineLevel="0" collapsed="false">
      <c r="A4411" s="0" t="s">
        <v>301</v>
      </c>
      <c r="B4411" s="0" t="n">
        <f aca="false">VALUE(LEFT(A4411,4))</f>
        <v>2024</v>
      </c>
      <c r="C4411" s="0" t="str">
        <f aca="false">"FY"&amp;IF(VALUE(MID(A4411,6,2))&gt;=4,VALUE(LEFT(A4411,4)),VALUE(LEFT(A4411,4))-1)&amp;"-"&amp;TEXT(MOD(IF(VALUE(MID(A4411,6,2))&gt;=4,VALUE(LEFT(A4411,4)),VALUE(LEFT(A4411,4))-1)+1,100),"00")</f>
        <v>FY2024-25</v>
      </c>
      <c r="D4411" s="0" t="s">
        <v>238</v>
      </c>
      <c r="E4411" s="0" t="s">
        <v>238</v>
      </c>
      <c r="F4411" s="0" t="str">
        <f aca="false">INDEX(Mapping!$B$2:$B$465,MATCH(E4411,Mapping!$A$2:$A$465,0))</f>
        <v>SIMHAPURI ENERGY</v>
      </c>
      <c r="G4411" s="0" t="str">
        <f aca="false">INDEX(Mapping!$C$2:$C$465,MATCH(E4411,Mapping!$A$2:$A$465,0))</f>
        <v>SIMHAPURI ENERGY</v>
      </c>
      <c r="H4411" s="2" t="n">
        <v>23.98</v>
      </c>
      <c r="I4411" s="3" t="n">
        <v>0.53</v>
      </c>
    </row>
    <row r="4412" customFormat="false" ht="15" hidden="false" customHeight="false" outlineLevel="0" collapsed="false">
      <c r="A4412" s="0" t="s">
        <v>301</v>
      </c>
      <c r="B4412" s="0" t="n">
        <f aca="false">VALUE(LEFT(A4412,4))</f>
        <v>2024</v>
      </c>
      <c r="C4412" s="0" t="str">
        <f aca="false">"FY"&amp;IF(VALUE(MID(A4412,6,2))&gt;=4,VALUE(LEFT(A4412,4)),VALUE(LEFT(A4412,4))-1)&amp;"-"&amp;TEXT(MOD(IF(VALUE(MID(A4412,6,2))&gt;=4,VALUE(LEFT(A4412,4)),VALUE(LEFT(A4412,4))-1)+1,100),"00")</f>
        <v>FY2024-25</v>
      </c>
      <c r="D4412" s="0" t="s">
        <v>697</v>
      </c>
      <c r="E4412" s="0" t="s">
        <v>283</v>
      </c>
      <c r="F4412" s="0" t="str">
        <f aca="false">INDEX(Mapping!$B$2:$B$465,MATCH(E4412,Mapping!$A$2:$A$465,0))</f>
        <v>AMP ENERGY GREEN SIX PRIVATE LIMITED</v>
      </c>
      <c r="G4412" s="0" t="str">
        <f aca="false">INDEX(Mapping!$C$2:$C$465,MATCH(E4412,Mapping!$A$2:$A$465,0))</f>
        <v>AMP ENERGY</v>
      </c>
      <c r="H4412" s="2" t="n">
        <v>23.35</v>
      </c>
      <c r="I4412" s="3" t="n">
        <v>0.51</v>
      </c>
    </row>
    <row r="4413" customFormat="false" ht="15" hidden="false" customHeight="false" outlineLevel="0" collapsed="false">
      <c r="A4413" s="0" t="s">
        <v>301</v>
      </c>
      <c r="B4413" s="0" t="n">
        <f aca="false">VALUE(LEFT(A4413,4))</f>
        <v>2024</v>
      </c>
      <c r="C4413" s="0" t="str">
        <f aca="false">"FY"&amp;IF(VALUE(MID(A4413,6,2))&gt;=4,VALUE(LEFT(A4413,4)),VALUE(LEFT(A4413,4))-1)&amp;"-"&amp;TEXT(MOD(IF(VALUE(MID(A4413,6,2))&gt;=4,VALUE(LEFT(A4413,4)),VALUE(LEFT(A4413,4))-1)+1,100),"00")</f>
        <v>FY2024-25</v>
      </c>
      <c r="D4413" s="0" t="s">
        <v>689</v>
      </c>
      <c r="E4413" s="0" t="s">
        <v>237</v>
      </c>
      <c r="F4413" s="0" t="str">
        <f aca="false">INDEX(Mapping!$B$2:$B$465,MATCH(E4413,Mapping!$A$2:$A$465,0))</f>
        <v>NTPC STATIONS</v>
      </c>
      <c r="G4413" s="0" t="str">
        <f aca="false">INDEX(Mapping!$C$2:$C$465,MATCH(E4413,Mapping!$A$2:$A$465,0))</f>
        <v>NTPC GROUP</v>
      </c>
      <c r="H4413" s="2" t="n">
        <v>22.67</v>
      </c>
      <c r="I4413" s="3" t="n">
        <v>0.5</v>
      </c>
    </row>
    <row r="4414" customFormat="false" ht="15" hidden="false" customHeight="false" outlineLevel="0" collapsed="false">
      <c r="A4414" s="0" t="s">
        <v>301</v>
      </c>
      <c r="B4414" s="0" t="n">
        <f aca="false">VALUE(LEFT(A4414,4))</f>
        <v>2024</v>
      </c>
      <c r="C4414" s="0" t="str">
        <f aca="false">"FY"&amp;IF(VALUE(MID(A4414,6,2))&gt;=4,VALUE(LEFT(A4414,4)),VALUE(LEFT(A4414,4))-1)&amp;"-"&amp;TEXT(MOD(IF(VALUE(MID(A4414,6,2))&gt;=4,VALUE(LEFT(A4414,4)),VALUE(LEFT(A4414,4))-1)+1,100),"00")</f>
        <v>FY2024-25</v>
      </c>
      <c r="D4414" s="0" t="s">
        <v>684</v>
      </c>
      <c r="E4414" s="0" t="s">
        <v>334</v>
      </c>
      <c r="F4414" s="0" t="str">
        <f aca="false">INDEX(Mapping!$B$2:$B$465,MATCH(E4414,Mapping!$A$2:$A$465,0))</f>
        <v>NTPC STATIONS</v>
      </c>
      <c r="G4414" s="0" t="str">
        <f aca="false">INDEX(Mapping!$C$2:$C$465,MATCH(E4414,Mapping!$A$2:$A$465,0))</f>
        <v>NTPC GROUP</v>
      </c>
      <c r="H4414" s="2" t="n">
        <v>22.41</v>
      </c>
      <c r="I4414" s="3" t="n">
        <v>0.49</v>
      </c>
    </row>
    <row r="4415" customFormat="false" ht="15" hidden="false" customHeight="false" outlineLevel="0" collapsed="false">
      <c r="A4415" s="0" t="s">
        <v>301</v>
      </c>
      <c r="B4415" s="0" t="n">
        <f aca="false">VALUE(LEFT(A4415,4))</f>
        <v>2024</v>
      </c>
      <c r="C4415" s="0" t="str">
        <f aca="false">"FY"&amp;IF(VALUE(MID(A4415,6,2))&gt;=4,VALUE(LEFT(A4415,4)),VALUE(LEFT(A4415,4))-1)&amp;"-"&amp;TEXT(MOD(IF(VALUE(MID(A4415,6,2))&gt;=4,VALUE(LEFT(A4415,4)),VALUE(LEFT(A4415,4))-1)+1,100),"00")</f>
        <v>FY2024-25</v>
      </c>
      <c r="D4415" s="0" t="s">
        <v>679</v>
      </c>
      <c r="E4415" s="0" t="s">
        <v>241</v>
      </c>
      <c r="F4415" s="0" t="str">
        <f aca="false">INDEX(Mapping!$B$2:$B$465,MATCH(E4415,Mapping!$A$2:$A$465,0))</f>
        <v>HIMACHAL PRADESH</v>
      </c>
      <c r="G4415" s="0" t="str">
        <f aca="false">INDEX(Mapping!$C$2:$C$465,MATCH(E4415,Mapping!$A$2:$A$465,0))</f>
        <v>HIMACHAL PRADESH</v>
      </c>
      <c r="H4415" s="2" t="n">
        <v>22.22</v>
      </c>
      <c r="I4415" s="3" t="n">
        <v>0.49</v>
      </c>
    </row>
    <row r="4416" customFormat="false" ht="15" hidden="false" customHeight="false" outlineLevel="0" collapsed="false">
      <c r="A4416" s="0" t="s">
        <v>301</v>
      </c>
      <c r="B4416" s="0" t="n">
        <f aca="false">VALUE(LEFT(A4416,4))</f>
        <v>2024</v>
      </c>
      <c r="C4416" s="0" t="str">
        <f aca="false">"FY"&amp;IF(VALUE(MID(A4416,6,2))&gt;=4,VALUE(LEFT(A4416,4)),VALUE(LEFT(A4416,4))-1)&amp;"-"&amp;TEXT(MOD(IF(VALUE(MID(A4416,6,2))&gt;=4,VALUE(LEFT(A4416,4)),VALUE(LEFT(A4416,4))-1)+1,100),"00")</f>
        <v>FY2024-25</v>
      </c>
      <c r="D4416" s="0" t="s">
        <v>680</v>
      </c>
      <c r="E4416" s="0" t="s">
        <v>311</v>
      </c>
      <c r="F4416" s="0" t="str">
        <f aca="false">INDEX(Mapping!$B$2:$B$465,MATCH(E4416,Mapping!$A$2:$A$465,0))</f>
        <v>HIMACHAL PRADESH</v>
      </c>
      <c r="G4416" s="0" t="str">
        <f aca="false">INDEX(Mapping!$C$2:$C$465,MATCH(E4416,Mapping!$A$2:$A$465,0))</f>
        <v>HIMACHAL PRADESH</v>
      </c>
      <c r="H4416" s="2" t="n">
        <v>21.57</v>
      </c>
      <c r="I4416" s="3" t="n">
        <v>0.47</v>
      </c>
    </row>
    <row r="4417" customFormat="false" ht="15" hidden="false" customHeight="false" outlineLevel="0" collapsed="false">
      <c r="A4417" s="0" t="s">
        <v>301</v>
      </c>
      <c r="B4417" s="0" t="n">
        <f aca="false">VALUE(LEFT(A4417,4))</f>
        <v>2024</v>
      </c>
      <c r="C4417" s="0" t="str">
        <f aca="false">"FY"&amp;IF(VALUE(MID(A4417,6,2))&gt;=4,VALUE(LEFT(A4417,4)),VALUE(LEFT(A4417,4))-1)&amp;"-"&amp;TEXT(MOD(IF(VALUE(MID(A4417,6,2))&gt;=4,VALUE(LEFT(A4417,4)),VALUE(LEFT(A4417,4))-1)+1,100),"00")</f>
        <v>FY2024-25</v>
      </c>
      <c r="D4417" s="0" t="s">
        <v>332</v>
      </c>
      <c r="E4417" s="0" t="s">
        <v>332</v>
      </c>
      <c r="F4417" s="0" t="str">
        <f aca="false">INDEX(Mapping!$B$2:$B$465,MATCH(E4417,Mapping!$A$2:$A$465,0))</f>
        <v>KANTI BIJLEE UTPADAN NIGAM LIMITED</v>
      </c>
      <c r="G4417" s="0" t="str">
        <f aca="false">INDEX(Mapping!$C$2:$C$465,MATCH(E4417,Mapping!$A$2:$A$465,0))</f>
        <v>NTPC GROUP</v>
      </c>
      <c r="H4417" s="2" t="n">
        <v>21.55</v>
      </c>
      <c r="I4417" s="3" t="n">
        <v>0.47</v>
      </c>
    </row>
    <row r="4418" customFormat="false" ht="15" hidden="false" customHeight="false" outlineLevel="0" collapsed="false">
      <c r="A4418" s="0" t="s">
        <v>301</v>
      </c>
      <c r="B4418" s="0" t="n">
        <f aca="false">VALUE(LEFT(A4418,4))</f>
        <v>2024</v>
      </c>
      <c r="C4418" s="0" t="str">
        <f aca="false">"FY"&amp;IF(VALUE(MID(A4418,6,2))&gt;=4,VALUE(LEFT(A4418,4)),VALUE(LEFT(A4418,4))-1)&amp;"-"&amp;TEXT(MOD(IF(VALUE(MID(A4418,6,2))&gt;=4,VALUE(LEFT(A4418,4)),VALUE(LEFT(A4418,4))-1)+1,100),"00")</f>
        <v>FY2024-25</v>
      </c>
      <c r="D4418" s="0" t="s">
        <v>683</v>
      </c>
      <c r="E4418" s="0" t="s">
        <v>153</v>
      </c>
      <c r="F4418" s="0" t="str">
        <f aca="false">INDEX(Mapping!$B$2:$B$465,MATCH(E4418,Mapping!$A$2:$A$465,0))</f>
        <v>DVC</v>
      </c>
      <c r="G4418" s="0" t="str">
        <f aca="false">INDEX(Mapping!$C$2:$C$465,MATCH(E4418,Mapping!$A$2:$A$465,0))</f>
        <v>DVC</v>
      </c>
      <c r="H4418" s="2" t="n">
        <v>21</v>
      </c>
      <c r="I4418" s="3" t="n">
        <v>0.46</v>
      </c>
    </row>
    <row r="4419" customFormat="false" ht="15" hidden="false" customHeight="false" outlineLevel="0" collapsed="false">
      <c r="A4419" s="0" t="s">
        <v>301</v>
      </c>
      <c r="B4419" s="0" t="n">
        <f aca="false">VALUE(LEFT(A4419,4))</f>
        <v>2024</v>
      </c>
      <c r="C4419" s="0" t="str">
        <f aca="false">"FY"&amp;IF(VALUE(MID(A4419,6,2))&gt;=4,VALUE(LEFT(A4419,4)),VALUE(LEFT(A4419,4))-1)&amp;"-"&amp;TEXT(MOD(IF(VALUE(MID(A4419,6,2))&gt;=4,VALUE(LEFT(A4419,4)),VALUE(LEFT(A4419,4))-1)+1,100),"00")</f>
        <v>FY2024-25</v>
      </c>
      <c r="D4419" s="0" t="s">
        <v>688</v>
      </c>
      <c r="E4419" s="0" t="s">
        <v>193</v>
      </c>
      <c r="F4419" s="0" t="str">
        <f aca="false">INDEX(Mapping!$B$2:$B$465,MATCH(E4419,Mapping!$A$2:$A$465,0))</f>
        <v>MIZORAM</v>
      </c>
      <c r="G4419" s="0" t="str">
        <f aca="false">INDEX(Mapping!$C$2:$C$465,MATCH(E4419,Mapping!$A$2:$A$465,0))</f>
        <v>MIZORAM</v>
      </c>
      <c r="H4419" s="2" t="n">
        <v>20.8</v>
      </c>
      <c r="I4419" s="3" t="n">
        <v>0.46</v>
      </c>
    </row>
    <row r="4420" customFormat="false" ht="15" hidden="false" customHeight="false" outlineLevel="0" collapsed="false">
      <c r="A4420" s="0" t="s">
        <v>301</v>
      </c>
      <c r="B4420" s="0" t="n">
        <f aca="false">VALUE(LEFT(A4420,4))</f>
        <v>2024</v>
      </c>
      <c r="C4420" s="0" t="str">
        <f aca="false">"FY"&amp;IF(VALUE(MID(A4420,6,2))&gt;=4,VALUE(LEFT(A4420,4)),VALUE(LEFT(A4420,4))-1)&amp;"-"&amp;TEXT(MOD(IF(VALUE(MID(A4420,6,2))&gt;=4,VALUE(LEFT(A4420,4)),VALUE(LEFT(A4420,4))-1)+1,100),"00")</f>
        <v>FY2024-25</v>
      </c>
      <c r="D4420" s="0" t="s">
        <v>682</v>
      </c>
      <c r="E4420" s="0" t="s">
        <v>399</v>
      </c>
      <c r="F4420" s="0" t="str">
        <f aca="false">INDEX(Mapping!$B$2:$B$465,MATCH(E4420,Mapping!$A$2:$A$465,0))</f>
        <v>RENEW SURYA OJAS PRIVATE LIMITED-WIND</v>
      </c>
      <c r="G4420" s="0" t="str">
        <f aca="false">INDEX(Mapping!$C$2:$C$465,MATCH(E4420,Mapping!$A$2:$A$465,0))</f>
        <v>RENEW POWER (ALL SPVs)</v>
      </c>
      <c r="H4420" s="2" t="n">
        <v>20.79</v>
      </c>
      <c r="I4420" s="3" t="n">
        <v>0.46</v>
      </c>
    </row>
    <row r="4421" customFormat="false" ht="15" hidden="false" customHeight="false" outlineLevel="0" collapsed="false">
      <c r="A4421" s="0" t="s">
        <v>301</v>
      </c>
      <c r="B4421" s="0" t="n">
        <f aca="false">VALUE(LEFT(A4421,4))</f>
        <v>2024</v>
      </c>
      <c r="C4421" s="0" t="str">
        <f aca="false">"FY"&amp;IF(VALUE(MID(A4421,6,2))&gt;=4,VALUE(LEFT(A4421,4)),VALUE(LEFT(A4421,4))-1)&amp;"-"&amp;TEXT(MOD(IF(VALUE(MID(A4421,6,2))&gt;=4,VALUE(LEFT(A4421,4)),VALUE(LEFT(A4421,4))-1)+1,100),"00")</f>
        <v>FY2024-25</v>
      </c>
      <c r="D4421" s="0" t="s">
        <v>200</v>
      </c>
      <c r="E4421" s="0" t="s">
        <v>200</v>
      </c>
      <c r="F4421" s="0" t="str">
        <f aca="false">INDEX(Mapping!$B$2:$B$465,MATCH(E4421,Mapping!$A$2:$A$465,0))</f>
        <v>JSW ENERGY UTKAL (EX-IND BARATH)</v>
      </c>
      <c r="G4421" s="0" t="str">
        <f aca="false">INDEX(Mapping!$C$2:$C$465,MATCH(E4421,Mapping!$A$2:$A$465,0))</f>
        <v>JSW ENERGY (INCL. KSK MAHANADI)</v>
      </c>
      <c r="H4421" s="2" t="n">
        <v>20.23</v>
      </c>
      <c r="I4421" s="3" t="n">
        <v>0.44</v>
      </c>
    </row>
    <row r="4422" customFormat="false" ht="15" hidden="false" customHeight="false" outlineLevel="0" collapsed="false">
      <c r="A4422" s="0" t="s">
        <v>301</v>
      </c>
      <c r="B4422" s="0" t="n">
        <f aca="false">VALUE(LEFT(A4422,4))</f>
        <v>2024</v>
      </c>
      <c r="C4422" s="0" t="str">
        <f aca="false">"FY"&amp;IF(VALUE(MID(A4422,6,2))&gt;=4,VALUE(LEFT(A4422,4)),VALUE(LEFT(A4422,4))-1)&amp;"-"&amp;TEXT(MOD(IF(VALUE(MID(A4422,6,2))&gt;=4,VALUE(LEFT(A4422,4)),VALUE(LEFT(A4422,4))-1)+1,100),"00")</f>
        <v>FY2024-25</v>
      </c>
      <c r="D4422" s="0" t="s">
        <v>681</v>
      </c>
      <c r="E4422" s="0" t="s">
        <v>320</v>
      </c>
      <c r="F4422" s="0" t="str">
        <f aca="false">INDEX(Mapping!$B$2:$B$465,MATCH(E4422,Mapping!$A$2:$A$465,0))</f>
        <v>HIMACHAL PRADESH</v>
      </c>
      <c r="G4422" s="0" t="str">
        <f aca="false">INDEX(Mapping!$C$2:$C$465,MATCH(E4422,Mapping!$A$2:$A$465,0))</f>
        <v>HIMACHAL PRADESH</v>
      </c>
      <c r="H4422" s="2" t="n">
        <v>18.41</v>
      </c>
      <c r="I4422" s="3" t="n">
        <v>0.4</v>
      </c>
    </row>
    <row r="4423" customFormat="false" ht="15" hidden="false" customHeight="false" outlineLevel="0" collapsed="false">
      <c r="A4423" s="0" t="s">
        <v>301</v>
      </c>
      <c r="B4423" s="0" t="n">
        <f aca="false">VALUE(LEFT(A4423,4))</f>
        <v>2024</v>
      </c>
      <c r="C4423" s="0" t="str">
        <f aca="false">"FY"&amp;IF(VALUE(MID(A4423,6,2))&gt;=4,VALUE(LEFT(A4423,4)),VALUE(LEFT(A4423,4))-1)&amp;"-"&amp;TEXT(MOD(IF(VALUE(MID(A4423,6,2))&gt;=4,VALUE(LEFT(A4423,4)),VALUE(LEFT(A4423,4))-1)+1,100),"00")</f>
        <v>FY2024-25</v>
      </c>
      <c r="D4423" s="0" t="s">
        <v>778</v>
      </c>
      <c r="E4423" s="0" t="s">
        <v>481</v>
      </c>
      <c r="F4423" s="0" t="str">
        <f aca="false">INDEX(Mapping!$B$2:$B$465,MATCH(E4423,Mapping!$A$2:$A$465,0))</f>
        <v>ADANI SOLAR ENERGY JAISALMER TWO</v>
      </c>
      <c r="G4423" s="0" t="str">
        <f aca="false">INDEX(Mapping!$C$2:$C$465,MATCH(E4423,Mapping!$A$2:$A$465,0))</f>
        <v>ADANI GREEN ENERGY (ALL SPVs)</v>
      </c>
      <c r="H4423" s="2" t="n">
        <v>17.95</v>
      </c>
      <c r="I4423" s="3" t="n">
        <v>0.39</v>
      </c>
    </row>
    <row r="4424" customFormat="false" ht="15" hidden="false" customHeight="false" outlineLevel="0" collapsed="false">
      <c r="A4424" s="0" t="s">
        <v>301</v>
      </c>
      <c r="B4424" s="0" t="n">
        <f aca="false">VALUE(LEFT(A4424,4))</f>
        <v>2024</v>
      </c>
      <c r="C4424" s="0" t="str">
        <f aca="false">"FY"&amp;IF(VALUE(MID(A4424,6,2))&gt;=4,VALUE(LEFT(A4424,4)),VALUE(LEFT(A4424,4))-1)&amp;"-"&amp;TEXT(MOD(IF(VALUE(MID(A4424,6,2))&gt;=4,VALUE(LEFT(A4424,4)),VALUE(LEFT(A4424,4))-1)+1,100),"00")</f>
        <v>FY2024-25</v>
      </c>
      <c r="D4424" s="0" t="s">
        <v>379</v>
      </c>
      <c r="E4424" s="0" t="s">
        <v>379</v>
      </c>
      <c r="F4424" s="0" t="str">
        <f aca="false">INDEX(Mapping!$B$2:$B$465,MATCH(E4424,Mapping!$A$2:$A$465,0))</f>
        <v>ADANI SOLAR ENERGY RJ TWO PRIVATE LIMITED</v>
      </c>
      <c r="G4424" s="0" t="str">
        <f aca="false">INDEX(Mapping!$C$2:$C$465,MATCH(E4424,Mapping!$A$2:$A$465,0))</f>
        <v>ADANI GREEN ENERGY (ALL SPVs)</v>
      </c>
      <c r="H4424" s="2" t="n">
        <v>17.78</v>
      </c>
      <c r="I4424" s="3" t="n">
        <v>0.39</v>
      </c>
    </row>
    <row r="4425" customFormat="false" ht="15" hidden="false" customHeight="false" outlineLevel="0" collapsed="false">
      <c r="A4425" s="0" t="s">
        <v>301</v>
      </c>
      <c r="B4425" s="0" t="n">
        <f aca="false">VALUE(LEFT(A4425,4))</f>
        <v>2024</v>
      </c>
      <c r="C4425" s="0" t="str">
        <f aca="false">"FY"&amp;IF(VALUE(MID(A4425,6,2))&gt;=4,VALUE(LEFT(A4425,4)),VALUE(LEFT(A4425,4))-1)&amp;"-"&amp;TEXT(MOD(IF(VALUE(MID(A4425,6,2))&gt;=4,VALUE(LEFT(A4425,4)),VALUE(LEFT(A4425,4))-1)+1,100),"00")</f>
        <v>FY2024-25</v>
      </c>
      <c r="D4425" s="0" t="s">
        <v>692</v>
      </c>
      <c r="E4425" s="0" t="s">
        <v>331</v>
      </c>
      <c r="F4425" s="0" t="str">
        <f aca="false">INDEX(Mapping!$B$2:$B$465,MATCH(E4425,Mapping!$A$2:$A$465,0))</f>
        <v>NIKACHHU HYDROPOWER PROJECT</v>
      </c>
      <c r="G4425" s="0" t="str">
        <f aca="false">INDEX(Mapping!$C$2:$C$465,MATCH(E4425,Mapping!$A$2:$A$465,0))</f>
        <v>NIKACHHU HYDROPOWER PROJECT</v>
      </c>
      <c r="H4425" s="2" t="n">
        <v>17.45</v>
      </c>
      <c r="I4425" s="3" t="n">
        <v>0.38</v>
      </c>
    </row>
    <row r="4426" customFormat="false" ht="15" hidden="false" customHeight="false" outlineLevel="0" collapsed="false">
      <c r="A4426" s="0" t="s">
        <v>301</v>
      </c>
      <c r="B4426" s="0" t="n">
        <f aca="false">VALUE(LEFT(A4426,4))</f>
        <v>2024</v>
      </c>
      <c r="C4426" s="0" t="str">
        <f aca="false">"FY"&amp;IF(VALUE(MID(A4426,6,2))&gt;=4,VALUE(LEFT(A4426,4)),VALUE(LEFT(A4426,4))-1)&amp;"-"&amp;TEXT(MOD(IF(VALUE(MID(A4426,6,2))&gt;=4,VALUE(LEFT(A4426,4)),VALUE(LEFT(A4426,4))-1)+1,100),"00")</f>
        <v>FY2024-25</v>
      </c>
      <c r="D4426" s="0" t="s">
        <v>744</v>
      </c>
      <c r="E4426" s="0" t="s">
        <v>372</v>
      </c>
      <c r="F4426" s="0" t="str">
        <f aca="false">INDEX(Mapping!$B$2:$B$465,MATCH(E4426,Mapping!$A$2:$A$465,0))</f>
        <v>NTPC STATIONS</v>
      </c>
      <c r="G4426" s="0" t="str">
        <f aca="false">INDEX(Mapping!$C$2:$C$465,MATCH(E4426,Mapping!$A$2:$A$465,0))</f>
        <v>NTPC GROUP</v>
      </c>
      <c r="H4426" s="2" t="n">
        <v>17.2</v>
      </c>
      <c r="I4426" s="3" t="n">
        <v>0.38</v>
      </c>
    </row>
    <row r="4427" customFormat="false" ht="15" hidden="false" customHeight="false" outlineLevel="0" collapsed="false">
      <c r="A4427" s="0" t="s">
        <v>301</v>
      </c>
      <c r="B4427" s="0" t="n">
        <f aca="false">VALUE(LEFT(A4427,4))</f>
        <v>2024</v>
      </c>
      <c r="C4427" s="0" t="str">
        <f aca="false">"FY"&amp;IF(VALUE(MID(A4427,6,2))&gt;=4,VALUE(LEFT(A4427,4)),VALUE(LEFT(A4427,4))-1)&amp;"-"&amp;TEXT(MOD(IF(VALUE(MID(A4427,6,2))&gt;=4,VALUE(LEFT(A4427,4)),VALUE(LEFT(A4427,4))-1)+1,100),"00")</f>
        <v>FY2024-25</v>
      </c>
      <c r="D4427" s="0" t="s">
        <v>435</v>
      </c>
      <c r="E4427" s="0" t="s">
        <v>435</v>
      </c>
      <c r="F4427" s="0" t="str">
        <f aca="false">INDEX(Mapping!$B$2:$B$465,MATCH(E4427,Mapping!$A$2:$A$465,0))</f>
        <v>DGEN MEGA POWER PROJECT</v>
      </c>
      <c r="G4427" s="0" t="str">
        <f aca="false">INDEX(Mapping!$C$2:$C$465,MATCH(E4427,Mapping!$A$2:$A$465,0))</f>
        <v>DGEN MEGA POWER PROJECT</v>
      </c>
      <c r="H4427" s="2" t="n">
        <v>16.48</v>
      </c>
      <c r="I4427" s="3" t="n">
        <v>0.36</v>
      </c>
    </row>
    <row r="4428" customFormat="false" ht="15" hidden="false" customHeight="false" outlineLevel="0" collapsed="false">
      <c r="A4428" s="0" t="s">
        <v>301</v>
      </c>
      <c r="B4428" s="0" t="n">
        <f aca="false">VALUE(LEFT(A4428,4))</f>
        <v>2024</v>
      </c>
      <c r="C4428" s="0" t="str">
        <f aca="false">"FY"&amp;IF(VALUE(MID(A4428,6,2))&gt;=4,VALUE(LEFT(A4428,4)),VALUE(LEFT(A4428,4))-1)&amp;"-"&amp;TEXT(MOD(IF(VALUE(MID(A4428,6,2))&gt;=4,VALUE(LEFT(A4428,4)),VALUE(LEFT(A4428,4))-1)+1,100),"00")</f>
        <v>FY2024-25</v>
      </c>
      <c r="D4428" s="0" t="s">
        <v>674</v>
      </c>
      <c r="E4428" s="0" t="s">
        <v>212</v>
      </c>
      <c r="F4428" s="0" t="str">
        <f aca="false">INDEX(Mapping!$B$2:$B$465,MATCH(E4428,Mapping!$A$2:$A$465,0))</f>
        <v>ADANI WIND ENERGY KUTCHH FOUR LTD. NAKHATRANA</v>
      </c>
      <c r="G4428" s="0" t="str">
        <f aca="false">INDEX(Mapping!$C$2:$C$465,MATCH(E4428,Mapping!$A$2:$A$465,0))</f>
        <v>ADANI GREEN ENERGY (ALL SPVs)</v>
      </c>
      <c r="H4428" s="2" t="n">
        <v>16.17</v>
      </c>
      <c r="I4428" s="3" t="n">
        <v>0.35</v>
      </c>
    </row>
    <row r="4429" customFormat="false" ht="15" hidden="false" customHeight="false" outlineLevel="0" collapsed="false">
      <c r="A4429" s="0" t="s">
        <v>301</v>
      </c>
      <c r="B4429" s="0" t="n">
        <f aca="false">VALUE(LEFT(A4429,4))</f>
        <v>2024</v>
      </c>
      <c r="C4429" s="0" t="str">
        <f aca="false">"FY"&amp;IF(VALUE(MID(A4429,6,2))&gt;=4,VALUE(LEFT(A4429,4)),VALUE(LEFT(A4429,4))-1)&amp;"-"&amp;TEXT(MOD(IF(VALUE(MID(A4429,6,2))&gt;=4,VALUE(LEFT(A4429,4)),VALUE(LEFT(A4429,4))-1)+1,100),"00")</f>
        <v>FY2024-25</v>
      </c>
      <c r="D4429" s="0" t="s">
        <v>738</v>
      </c>
      <c r="E4429" s="0" t="s">
        <v>56</v>
      </c>
      <c r="F4429" s="0" t="str">
        <f aca="false">INDEX(Mapping!$B$2:$B$465,MATCH(E4429,Mapping!$A$2:$A$465,0))</f>
        <v>UTTARAKHAND</v>
      </c>
      <c r="G4429" s="0" t="str">
        <f aca="false">INDEX(Mapping!$C$2:$C$465,MATCH(E4429,Mapping!$A$2:$A$465,0))</f>
        <v>UTTARAKHAND</v>
      </c>
      <c r="H4429" s="2" t="n">
        <v>16.01</v>
      </c>
      <c r="I4429" s="3" t="n">
        <v>0.35</v>
      </c>
    </row>
    <row r="4430" customFormat="false" ht="15" hidden="false" customHeight="false" outlineLevel="0" collapsed="false">
      <c r="A4430" s="0" t="s">
        <v>301</v>
      </c>
      <c r="B4430" s="0" t="n">
        <f aca="false">VALUE(LEFT(A4430,4))</f>
        <v>2024</v>
      </c>
      <c r="C4430" s="0" t="str">
        <f aca="false">"FY"&amp;IF(VALUE(MID(A4430,6,2))&gt;=4,VALUE(LEFT(A4430,4)),VALUE(LEFT(A4430,4))-1)&amp;"-"&amp;TEXT(MOD(IF(VALUE(MID(A4430,6,2))&gt;=4,VALUE(LEFT(A4430,4)),VALUE(LEFT(A4430,4))-1)+1,100),"00")</f>
        <v>FY2024-25</v>
      </c>
      <c r="D4430" s="0" t="s">
        <v>695</v>
      </c>
      <c r="E4430" s="0" t="s">
        <v>211</v>
      </c>
      <c r="F4430" s="0" t="str">
        <f aca="false">INDEX(Mapping!$B$2:$B$465,MATCH(E4430,Mapping!$A$2:$A$465,0))</f>
        <v>SINGOLI BHATWARI HEP</v>
      </c>
      <c r="G4430" s="0" t="str">
        <f aca="false">INDEX(Mapping!$C$2:$C$465,MATCH(E4430,Mapping!$A$2:$A$465,0))</f>
        <v>SINGOLI BHATWARI HEP</v>
      </c>
      <c r="H4430" s="2" t="n">
        <v>15.76</v>
      </c>
      <c r="I4430" s="3" t="n">
        <v>0.35</v>
      </c>
    </row>
    <row r="4431" customFormat="false" ht="15" hidden="false" customHeight="false" outlineLevel="0" collapsed="false">
      <c r="A4431" s="0" t="s">
        <v>301</v>
      </c>
      <c r="B4431" s="0" t="n">
        <f aca="false">VALUE(LEFT(A4431,4))</f>
        <v>2024</v>
      </c>
      <c r="C4431" s="0" t="str">
        <f aca="false">"FY"&amp;IF(VALUE(MID(A4431,6,2))&gt;=4,VALUE(LEFT(A4431,4)),VALUE(LEFT(A4431,4))-1)&amp;"-"&amp;TEXT(MOD(IF(VALUE(MID(A4431,6,2))&gt;=4,VALUE(LEFT(A4431,4)),VALUE(LEFT(A4431,4))-1)+1,100),"00")</f>
        <v>FY2024-25</v>
      </c>
      <c r="D4431" s="0" t="s">
        <v>710</v>
      </c>
      <c r="E4431" s="0" t="s">
        <v>441</v>
      </c>
      <c r="F4431" s="0" t="str">
        <f aca="false">INDEX(Mapping!$B$2:$B$465,MATCH(E4431,Mapping!$A$2:$A$465,0))</f>
        <v>ADANI RENEWABLE ENERGY FORTY ONE LIMITED_INFIRM</v>
      </c>
      <c r="G4431" s="0" t="str">
        <f aca="false">INDEX(Mapping!$C$2:$C$465,MATCH(E4431,Mapping!$A$2:$A$465,0))</f>
        <v>ADANI GREEN ENERGY (ALL SPVs)</v>
      </c>
      <c r="H4431" s="2" t="n">
        <v>15.19</v>
      </c>
      <c r="I4431" s="3" t="n">
        <v>0.33</v>
      </c>
    </row>
    <row r="4432" customFormat="false" ht="15" hidden="false" customHeight="false" outlineLevel="0" collapsed="false">
      <c r="A4432" s="0" t="s">
        <v>301</v>
      </c>
      <c r="B4432" s="0" t="n">
        <f aca="false">VALUE(LEFT(A4432,4))</f>
        <v>2024</v>
      </c>
      <c r="C4432" s="0" t="str">
        <f aca="false">"FY"&amp;IF(VALUE(MID(A4432,6,2))&gt;=4,VALUE(LEFT(A4432,4)),VALUE(LEFT(A4432,4))-1)&amp;"-"&amp;TEXT(MOD(IF(VALUE(MID(A4432,6,2))&gt;=4,VALUE(LEFT(A4432,4)),VALUE(LEFT(A4432,4))-1)+1,100),"00")</f>
        <v>FY2024-25</v>
      </c>
      <c r="D4432" s="0" t="s">
        <v>694</v>
      </c>
      <c r="E4432" s="0" t="s">
        <v>328</v>
      </c>
      <c r="F4432" s="0" t="str">
        <f aca="false">INDEX(Mapping!$B$2:$B$465,MATCH(E4432,Mapping!$A$2:$A$465,0))</f>
        <v>HIMACHAL PRADESH</v>
      </c>
      <c r="G4432" s="0" t="str">
        <f aca="false">INDEX(Mapping!$C$2:$C$465,MATCH(E4432,Mapping!$A$2:$A$465,0))</f>
        <v>HIMACHAL PRADESH</v>
      </c>
      <c r="H4432" s="2" t="n">
        <v>14.61</v>
      </c>
      <c r="I4432" s="3" t="n">
        <v>0.32</v>
      </c>
    </row>
    <row r="4433" customFormat="false" ht="15" hidden="false" customHeight="false" outlineLevel="0" collapsed="false">
      <c r="A4433" s="0" t="s">
        <v>301</v>
      </c>
      <c r="B4433" s="0" t="n">
        <f aca="false">VALUE(LEFT(A4433,4))</f>
        <v>2024</v>
      </c>
      <c r="C4433" s="0" t="str">
        <f aca="false">"FY"&amp;IF(VALUE(MID(A4433,6,2))&gt;=4,VALUE(LEFT(A4433,4)),VALUE(LEFT(A4433,4))-1)&amp;"-"&amp;TEXT(MOD(IF(VALUE(MID(A4433,6,2))&gt;=4,VALUE(LEFT(A4433,4)),VALUE(LEFT(A4433,4))-1)+1,100),"00")</f>
        <v>FY2024-25</v>
      </c>
      <c r="D4433" s="0" t="s">
        <v>745</v>
      </c>
      <c r="E4433" s="0" t="s">
        <v>355</v>
      </c>
      <c r="F4433" s="0" t="str">
        <f aca="false">INDEX(Mapping!$B$2:$B$465,MATCH(E4433,Mapping!$A$2:$A$465,0))</f>
        <v>OTPC PALATANA</v>
      </c>
      <c r="G4433" s="0" t="str">
        <f aca="false">INDEX(Mapping!$C$2:$C$465,MATCH(E4433,Mapping!$A$2:$A$465,0))</f>
        <v>OTPC PALATANA</v>
      </c>
      <c r="H4433" s="2" t="n">
        <v>14.48</v>
      </c>
      <c r="I4433" s="3" t="n">
        <v>0.32</v>
      </c>
    </row>
    <row r="4434" customFormat="false" ht="15" hidden="false" customHeight="false" outlineLevel="0" collapsed="false">
      <c r="A4434" s="0" t="s">
        <v>301</v>
      </c>
      <c r="B4434" s="0" t="n">
        <f aca="false">VALUE(LEFT(A4434,4))</f>
        <v>2024</v>
      </c>
      <c r="C4434" s="0" t="str">
        <f aca="false">"FY"&amp;IF(VALUE(MID(A4434,6,2))&gt;=4,VALUE(LEFT(A4434,4)),VALUE(LEFT(A4434,4))-1)&amp;"-"&amp;TEXT(MOD(IF(VALUE(MID(A4434,6,2))&gt;=4,VALUE(LEFT(A4434,4)),VALUE(LEFT(A4434,4))-1)+1,100),"00")</f>
        <v>FY2024-25</v>
      </c>
      <c r="D4434" s="0" t="s">
        <v>663</v>
      </c>
      <c r="E4434" s="0" t="s">
        <v>41</v>
      </c>
      <c r="F4434" s="0" t="str">
        <f aca="false">INDEX(Mapping!$B$2:$B$465,MATCH(E4434,Mapping!$A$2:$A$465,0))</f>
        <v>RAJASTHAN</v>
      </c>
      <c r="G4434" s="0" t="str">
        <f aca="false">INDEX(Mapping!$C$2:$C$465,MATCH(E4434,Mapping!$A$2:$A$465,0))</f>
        <v>RAJASTHAN</v>
      </c>
      <c r="H4434" s="2" t="n">
        <v>14.18</v>
      </c>
      <c r="I4434" s="3" t="n">
        <v>0.31</v>
      </c>
    </row>
    <row r="4435" customFormat="false" ht="15" hidden="false" customHeight="false" outlineLevel="0" collapsed="false">
      <c r="A4435" s="0" t="s">
        <v>301</v>
      </c>
      <c r="B4435" s="0" t="n">
        <f aca="false">VALUE(LEFT(A4435,4))</f>
        <v>2024</v>
      </c>
      <c r="C4435" s="0" t="str">
        <f aca="false">"FY"&amp;IF(VALUE(MID(A4435,6,2))&gt;=4,VALUE(LEFT(A4435,4)),VALUE(LEFT(A4435,4))-1)&amp;"-"&amp;TEXT(MOD(IF(VALUE(MID(A4435,6,2))&gt;=4,VALUE(LEFT(A4435,4)),VALUE(LEFT(A4435,4))-1)+1,100),"00")</f>
        <v>FY2024-25</v>
      </c>
      <c r="D4435" s="0" t="s">
        <v>698</v>
      </c>
      <c r="E4435" s="0" t="s">
        <v>298</v>
      </c>
      <c r="F4435" s="0" t="str">
        <f aca="false">INDEX(Mapping!$B$2:$B$465,MATCH(E4435,Mapping!$A$2:$A$465,0))</f>
        <v>HIMACHAL PRADESH</v>
      </c>
      <c r="G4435" s="0" t="str">
        <f aca="false">INDEX(Mapping!$C$2:$C$465,MATCH(E4435,Mapping!$A$2:$A$465,0))</f>
        <v>HIMACHAL PRADESH</v>
      </c>
      <c r="H4435" s="2" t="n">
        <v>13.45</v>
      </c>
      <c r="I4435" s="3" t="n">
        <v>0.29</v>
      </c>
    </row>
    <row r="4436" customFormat="false" ht="15" hidden="false" customHeight="false" outlineLevel="0" collapsed="false">
      <c r="A4436" s="0" t="s">
        <v>301</v>
      </c>
      <c r="B4436" s="0" t="n">
        <f aca="false">VALUE(LEFT(A4436,4))</f>
        <v>2024</v>
      </c>
      <c r="C4436" s="0" t="str">
        <f aca="false">"FY"&amp;IF(VALUE(MID(A4436,6,2))&gt;=4,VALUE(LEFT(A4436,4)),VALUE(LEFT(A4436,4))-1)&amp;"-"&amp;TEXT(MOD(IF(VALUE(MID(A4436,6,2))&gt;=4,VALUE(LEFT(A4436,4)),VALUE(LEFT(A4436,4))-1)+1,100),"00")</f>
        <v>FY2024-25</v>
      </c>
      <c r="D4436" s="0" t="s">
        <v>723</v>
      </c>
      <c r="E4436" s="0" t="s">
        <v>330</v>
      </c>
      <c r="F4436" s="0" t="str">
        <f aca="false">INDEX(Mapping!$B$2:$B$465,MATCH(E4436,Mapping!$A$2:$A$465,0))</f>
        <v>MARUTI CLEAN COAL &amp; POWER</v>
      </c>
      <c r="G4436" s="0" t="str">
        <f aca="false">INDEX(Mapping!$C$2:$C$465,MATCH(E4436,Mapping!$A$2:$A$465,0))</f>
        <v>MARUTI CLEAN COAL &amp; POWER</v>
      </c>
      <c r="H4436" s="2" t="n">
        <v>13.44</v>
      </c>
      <c r="I4436" s="3" t="n">
        <v>0.29</v>
      </c>
    </row>
    <row r="4437" customFormat="false" ht="15" hidden="false" customHeight="false" outlineLevel="0" collapsed="false">
      <c r="A4437" s="0" t="s">
        <v>301</v>
      </c>
      <c r="B4437" s="0" t="n">
        <f aca="false">VALUE(LEFT(A4437,4))</f>
        <v>2024</v>
      </c>
      <c r="C4437" s="0" t="str">
        <f aca="false">"FY"&amp;IF(VALUE(MID(A4437,6,2))&gt;=4,VALUE(LEFT(A4437,4)),VALUE(LEFT(A4437,4))-1)&amp;"-"&amp;TEXT(MOD(IF(VALUE(MID(A4437,6,2))&gt;=4,VALUE(LEFT(A4437,4)),VALUE(LEFT(A4437,4))-1)+1,100),"00")</f>
        <v>FY2024-25</v>
      </c>
      <c r="D4437" s="0" t="s">
        <v>700</v>
      </c>
      <c r="E4437" s="0" t="s">
        <v>353</v>
      </c>
      <c r="F4437" s="0" t="str">
        <f aca="false">INDEX(Mapping!$B$2:$B$465,MATCH(E4437,Mapping!$A$2:$A$465,0))</f>
        <v>HIMACHAL PRADESH</v>
      </c>
      <c r="G4437" s="0" t="str">
        <f aca="false">INDEX(Mapping!$C$2:$C$465,MATCH(E4437,Mapping!$A$2:$A$465,0))</f>
        <v>HIMACHAL PRADESH</v>
      </c>
      <c r="H4437" s="2" t="n">
        <v>12.28</v>
      </c>
      <c r="I4437" s="3" t="n">
        <v>0.27</v>
      </c>
    </row>
    <row r="4438" customFormat="false" ht="15" hidden="false" customHeight="false" outlineLevel="0" collapsed="false">
      <c r="A4438" s="0" t="s">
        <v>301</v>
      </c>
      <c r="B4438" s="0" t="n">
        <f aca="false">VALUE(LEFT(A4438,4))</f>
        <v>2024</v>
      </c>
      <c r="C4438" s="0" t="str">
        <f aca="false">"FY"&amp;IF(VALUE(MID(A4438,6,2))&gt;=4,VALUE(LEFT(A4438,4)),VALUE(LEFT(A4438,4))-1)&amp;"-"&amp;TEXT(MOD(IF(VALUE(MID(A4438,6,2))&gt;=4,VALUE(LEFT(A4438,4)),VALUE(LEFT(A4438,4))-1)+1,100),"00")</f>
        <v>FY2024-25</v>
      </c>
      <c r="D4438" s="0" t="s">
        <v>779</v>
      </c>
      <c r="E4438" s="0" t="s">
        <v>434</v>
      </c>
      <c r="F4438" s="0" t="str">
        <f aca="false">INDEX(Mapping!$B$2:$B$465,MATCH(E4438,Mapping!$A$2:$A$465,0))</f>
        <v>ADANI GREEN ENERGY TWENTY FIVE LIMITED_INFIRM</v>
      </c>
      <c r="G4438" s="0" t="str">
        <f aca="false">INDEX(Mapping!$C$2:$C$465,MATCH(E4438,Mapping!$A$2:$A$465,0))</f>
        <v>ADANI GREEN ENERGY (ALL SPVs)</v>
      </c>
      <c r="H4438" s="2" t="n">
        <v>12</v>
      </c>
      <c r="I4438" s="3" t="n">
        <v>0.26</v>
      </c>
    </row>
    <row r="4439" customFormat="false" ht="15" hidden="false" customHeight="false" outlineLevel="0" collapsed="false">
      <c r="A4439" s="0" t="s">
        <v>301</v>
      </c>
      <c r="B4439" s="0" t="n">
        <f aca="false">VALUE(LEFT(A4439,4))</f>
        <v>2024</v>
      </c>
      <c r="C4439" s="0" t="str">
        <f aca="false">"FY"&amp;IF(VALUE(MID(A4439,6,2))&gt;=4,VALUE(LEFT(A4439,4)),VALUE(LEFT(A4439,4))-1)&amp;"-"&amp;TEXT(MOD(IF(VALUE(MID(A4439,6,2))&gt;=4,VALUE(LEFT(A4439,4)),VALUE(LEFT(A4439,4))-1)+1,100),"00")</f>
        <v>FY2024-25</v>
      </c>
      <c r="D4439" s="0" t="s">
        <v>780</v>
      </c>
      <c r="E4439" s="0" t="s">
        <v>475</v>
      </c>
      <c r="F4439" s="0" t="str">
        <f aca="false">INDEX(Mapping!$B$2:$B$465,MATCH(E4439,Mapping!$A$2:$A$465,0))</f>
        <v>ADANI RENEWABLE ENERGY FIFTY FIVE LIMITED_PSS3_INFIRM (162.5 MW HYBRID SOLAR OF 187.5MW HPD)</v>
      </c>
      <c r="G4439" s="0" t="str">
        <f aca="false">INDEX(Mapping!$C$2:$C$465,MATCH(E4439,Mapping!$A$2:$A$465,0))</f>
        <v>ADANI GREEN ENERGY (ALL SPVs)</v>
      </c>
      <c r="H4439" s="2" t="n">
        <v>10.33</v>
      </c>
      <c r="I4439" s="3" t="n">
        <v>0.23</v>
      </c>
    </row>
    <row r="4440" customFormat="false" ht="15" hidden="false" customHeight="false" outlineLevel="0" collapsed="false">
      <c r="A4440" s="0" t="s">
        <v>301</v>
      </c>
      <c r="B4440" s="0" t="n">
        <f aca="false">VALUE(LEFT(A4440,4))</f>
        <v>2024</v>
      </c>
      <c r="C4440" s="0" t="str">
        <f aca="false">"FY"&amp;IF(VALUE(MID(A4440,6,2))&gt;=4,VALUE(LEFT(A4440,4)),VALUE(LEFT(A4440,4))-1)&amp;"-"&amp;TEXT(MOD(IF(VALUE(MID(A4440,6,2))&gt;=4,VALUE(LEFT(A4440,4)),VALUE(LEFT(A4440,4))-1)+1,100),"00")</f>
        <v>FY2024-25</v>
      </c>
      <c r="D4440" s="0" t="s">
        <v>701</v>
      </c>
      <c r="E4440" s="0" t="s">
        <v>287</v>
      </c>
      <c r="F4440" s="0" t="str">
        <f aca="false">INDEX(Mapping!$B$2:$B$465,MATCH(E4440,Mapping!$A$2:$A$465,0))</f>
        <v>NTPC STATIONS</v>
      </c>
      <c r="G4440" s="0" t="str">
        <f aca="false">INDEX(Mapping!$C$2:$C$465,MATCH(E4440,Mapping!$A$2:$A$465,0))</f>
        <v>NTPC GROUP</v>
      </c>
      <c r="H4440" s="2" t="n">
        <v>10.31</v>
      </c>
      <c r="I4440" s="3" t="n">
        <v>0.23</v>
      </c>
    </row>
    <row r="4441" customFormat="false" ht="15" hidden="false" customHeight="false" outlineLevel="0" collapsed="false">
      <c r="A4441" s="0" t="s">
        <v>301</v>
      </c>
      <c r="B4441" s="0" t="n">
        <f aca="false">VALUE(LEFT(A4441,4))</f>
        <v>2024</v>
      </c>
      <c r="C4441" s="0" t="str">
        <f aca="false">"FY"&amp;IF(VALUE(MID(A4441,6,2))&gt;=4,VALUE(LEFT(A4441,4)),VALUE(LEFT(A4441,4))-1)&amp;"-"&amp;TEXT(MOD(IF(VALUE(MID(A4441,6,2))&gt;=4,VALUE(LEFT(A4441,4)),VALUE(LEFT(A4441,4))-1)+1,100),"00")</f>
        <v>FY2024-25</v>
      </c>
      <c r="D4441" s="0" t="s">
        <v>317</v>
      </c>
      <c r="E4441" s="0" t="s">
        <v>317</v>
      </c>
      <c r="F4441" s="0" t="str">
        <f aca="false">INDEX(Mapping!$B$2:$B$465,MATCH(E4441,Mapping!$A$2:$A$465,0))</f>
        <v>IGSTPS JHAJJAR</v>
      </c>
      <c r="G4441" s="0" t="str">
        <f aca="false">INDEX(Mapping!$C$2:$C$465,MATCH(E4441,Mapping!$A$2:$A$465,0))</f>
        <v>NTPC GROUP</v>
      </c>
      <c r="H4441" s="2" t="n">
        <v>10.2</v>
      </c>
      <c r="I4441" s="3" t="n">
        <v>0.22</v>
      </c>
    </row>
    <row r="4442" customFormat="false" ht="15" hidden="false" customHeight="false" outlineLevel="0" collapsed="false">
      <c r="A4442" s="0" t="s">
        <v>301</v>
      </c>
      <c r="B4442" s="0" t="n">
        <f aca="false">VALUE(LEFT(A4442,4))</f>
        <v>2024</v>
      </c>
      <c r="C4442" s="0" t="str">
        <f aca="false">"FY"&amp;IF(VALUE(MID(A4442,6,2))&gt;=4,VALUE(LEFT(A4442,4)),VALUE(LEFT(A4442,4))-1)&amp;"-"&amp;TEXT(MOD(IF(VALUE(MID(A4442,6,2))&gt;=4,VALUE(LEFT(A4442,4)),VALUE(LEFT(A4442,4))-1)+1,100),"00")</f>
        <v>FY2024-25</v>
      </c>
      <c r="D4442" s="0" t="s">
        <v>728</v>
      </c>
      <c r="E4442" s="0" t="s">
        <v>458</v>
      </c>
      <c r="F4442" s="0" t="str">
        <f aca="false">INDEX(Mapping!$B$2:$B$465,MATCH(E4442,Mapping!$A$2:$A$465,0))</f>
        <v>ADANI GREEN ENERGY TWENTY SIX B LIMITED_INFIRM</v>
      </c>
      <c r="G4442" s="0" t="str">
        <f aca="false">INDEX(Mapping!$C$2:$C$465,MATCH(E4442,Mapping!$A$2:$A$465,0))</f>
        <v>ADANI GREEN ENERGY (ALL SPVs)</v>
      </c>
      <c r="H4442" s="2" t="n">
        <v>10.16</v>
      </c>
      <c r="I4442" s="3" t="n">
        <v>0.22</v>
      </c>
    </row>
    <row r="4443" customFormat="false" ht="15" hidden="false" customHeight="false" outlineLevel="0" collapsed="false">
      <c r="A4443" s="0" t="s">
        <v>301</v>
      </c>
      <c r="B4443" s="0" t="n">
        <f aca="false">VALUE(LEFT(A4443,4))</f>
        <v>2024</v>
      </c>
      <c r="C4443" s="0" t="str">
        <f aca="false">"FY"&amp;IF(VALUE(MID(A4443,6,2))&gt;=4,VALUE(LEFT(A4443,4)),VALUE(LEFT(A4443,4))-1)&amp;"-"&amp;TEXT(MOD(IF(VALUE(MID(A4443,6,2))&gt;=4,VALUE(LEFT(A4443,4)),VALUE(LEFT(A4443,4))-1)+1,100),"00")</f>
        <v>FY2024-25</v>
      </c>
      <c r="D4443" s="0" t="s">
        <v>706</v>
      </c>
      <c r="E4443" s="0" t="s">
        <v>357</v>
      </c>
      <c r="F4443" s="0" t="str">
        <f aca="false">INDEX(Mapping!$B$2:$B$465,MATCH(E4443,Mapping!$A$2:$A$465,0))</f>
        <v>HIMACHAL PRADESH</v>
      </c>
      <c r="G4443" s="0" t="str">
        <f aca="false">INDEX(Mapping!$C$2:$C$465,MATCH(E4443,Mapping!$A$2:$A$465,0))</f>
        <v>HIMACHAL PRADESH</v>
      </c>
      <c r="H4443" s="2" t="n">
        <v>10.01</v>
      </c>
      <c r="I4443" s="3" t="n">
        <v>0.22</v>
      </c>
    </row>
    <row r="4444" customFormat="false" ht="15" hidden="false" customHeight="false" outlineLevel="0" collapsed="false">
      <c r="A4444" s="0" t="s">
        <v>301</v>
      </c>
      <c r="B4444" s="0" t="n">
        <f aca="false">VALUE(LEFT(A4444,4))</f>
        <v>2024</v>
      </c>
      <c r="C4444" s="0" t="str">
        <f aca="false">"FY"&amp;IF(VALUE(MID(A4444,6,2))&gt;=4,VALUE(LEFT(A4444,4)),VALUE(LEFT(A4444,4))-1)&amp;"-"&amp;TEXT(MOD(IF(VALUE(MID(A4444,6,2))&gt;=4,VALUE(LEFT(A4444,4)),VALUE(LEFT(A4444,4))-1)+1,100),"00")</f>
        <v>FY2024-25</v>
      </c>
      <c r="D4444" s="0" t="s">
        <v>670</v>
      </c>
      <c r="E4444" s="0" t="s">
        <v>242</v>
      </c>
      <c r="F4444" s="0" t="str">
        <f aca="false">INDEX(Mapping!$B$2:$B$465,MATCH(E4444,Mapping!$A$2:$A$465,0))</f>
        <v>SKS POWER</v>
      </c>
      <c r="G4444" s="0" t="str">
        <f aca="false">INDEX(Mapping!$C$2:$C$465,MATCH(E4444,Mapping!$A$2:$A$465,0))</f>
        <v>SKS POWER</v>
      </c>
      <c r="H4444" s="2" t="n">
        <v>9.89</v>
      </c>
      <c r="I4444" s="3" t="n">
        <v>0.22</v>
      </c>
    </row>
    <row r="4445" customFormat="false" ht="15" hidden="false" customHeight="false" outlineLevel="0" collapsed="false">
      <c r="A4445" s="0" t="s">
        <v>301</v>
      </c>
      <c r="B4445" s="0" t="n">
        <f aca="false">VALUE(LEFT(A4445,4))</f>
        <v>2024</v>
      </c>
      <c r="C4445" s="0" t="str">
        <f aca="false">"FY"&amp;IF(VALUE(MID(A4445,6,2))&gt;=4,VALUE(LEFT(A4445,4)),VALUE(LEFT(A4445,4))-1)&amp;"-"&amp;TEXT(MOD(IF(VALUE(MID(A4445,6,2))&gt;=4,VALUE(LEFT(A4445,4)),VALUE(LEFT(A4445,4))-1)+1,100),"00")</f>
        <v>FY2024-25</v>
      </c>
      <c r="D4445" s="0" t="s">
        <v>721</v>
      </c>
      <c r="E4445" s="0" t="s">
        <v>176</v>
      </c>
      <c r="F4445" s="0" t="str">
        <f aca="false">INDEX(Mapping!$B$2:$B$465,MATCH(E4445,Mapping!$A$2:$A$465,0))</f>
        <v>SIKKIM</v>
      </c>
      <c r="G4445" s="0" t="str">
        <f aca="false">INDEX(Mapping!$C$2:$C$465,MATCH(E4445,Mapping!$A$2:$A$465,0))</f>
        <v>SIKKIM</v>
      </c>
      <c r="H4445" s="2" t="n">
        <v>8.68</v>
      </c>
      <c r="I4445" s="3" t="n">
        <v>0.19</v>
      </c>
    </row>
    <row r="4446" customFormat="false" ht="15" hidden="false" customHeight="false" outlineLevel="0" collapsed="false">
      <c r="A4446" s="0" t="s">
        <v>301</v>
      </c>
      <c r="B4446" s="0" t="n">
        <f aca="false">VALUE(LEFT(A4446,4))</f>
        <v>2024</v>
      </c>
      <c r="C4446" s="0" t="str">
        <f aca="false">"FY"&amp;IF(VALUE(MID(A4446,6,2))&gt;=4,VALUE(LEFT(A4446,4)),VALUE(LEFT(A4446,4))-1)&amp;"-"&amp;TEXT(MOD(IF(VALUE(MID(A4446,6,2))&gt;=4,VALUE(LEFT(A4446,4)),VALUE(LEFT(A4446,4))-1)+1,100),"00")</f>
        <v>FY2024-25</v>
      </c>
      <c r="D4446" s="0" t="s">
        <v>704</v>
      </c>
      <c r="E4446" s="0" t="s">
        <v>318</v>
      </c>
      <c r="F4446" s="0" t="str">
        <f aca="false">INDEX(Mapping!$B$2:$B$465,MATCH(E4446,Mapping!$A$2:$A$465,0))</f>
        <v>JHABUA POWER</v>
      </c>
      <c r="G4446" s="0" t="str">
        <f aca="false">INDEX(Mapping!$C$2:$C$465,MATCH(E4446,Mapping!$A$2:$A$465,0))</f>
        <v>JHABUA POWER</v>
      </c>
      <c r="H4446" s="2" t="n">
        <v>8.35</v>
      </c>
      <c r="I4446" s="3" t="n">
        <v>0.18</v>
      </c>
    </row>
    <row r="4447" customFormat="false" ht="15" hidden="false" customHeight="false" outlineLevel="0" collapsed="false">
      <c r="A4447" s="0" t="s">
        <v>301</v>
      </c>
      <c r="B4447" s="0" t="n">
        <f aca="false">VALUE(LEFT(A4447,4))</f>
        <v>2024</v>
      </c>
      <c r="C4447" s="0" t="str">
        <f aca="false">"FY"&amp;IF(VALUE(MID(A4447,6,2))&gt;=4,VALUE(LEFT(A4447,4)),VALUE(LEFT(A4447,4))-1)&amp;"-"&amp;TEXT(MOD(IF(VALUE(MID(A4447,6,2))&gt;=4,VALUE(LEFT(A4447,4)),VALUE(LEFT(A4447,4))-1)+1,100),"00")</f>
        <v>FY2024-25</v>
      </c>
      <c r="D4447" s="0" t="s">
        <v>716</v>
      </c>
      <c r="E4447" s="0" t="s">
        <v>247</v>
      </c>
      <c r="F4447" s="0" t="str">
        <f aca="false">INDEX(Mapping!$B$2:$B$465,MATCH(E4447,Mapping!$A$2:$A$465,0))</f>
        <v>SEIL ENERGY INDIA (EX-SEMBCORP)</v>
      </c>
      <c r="G4447" s="0" t="str">
        <f aca="false">INDEX(Mapping!$C$2:$C$465,MATCH(E4447,Mapping!$A$2:$A$465,0))</f>
        <v>SEIL ENERGY INDIA</v>
      </c>
      <c r="H4447" s="2" t="n">
        <v>7.99</v>
      </c>
      <c r="I4447" s="3" t="n">
        <v>0.18</v>
      </c>
    </row>
    <row r="4448" customFormat="false" ht="15" hidden="false" customHeight="false" outlineLevel="0" collapsed="false">
      <c r="A4448" s="0" t="s">
        <v>301</v>
      </c>
      <c r="B4448" s="0" t="n">
        <f aca="false">VALUE(LEFT(A4448,4))</f>
        <v>2024</v>
      </c>
      <c r="C4448" s="0" t="str">
        <f aca="false">"FY"&amp;IF(VALUE(MID(A4448,6,2))&gt;=4,VALUE(LEFT(A4448,4)),VALUE(LEFT(A4448,4))-1)&amp;"-"&amp;TEXT(MOD(IF(VALUE(MID(A4448,6,2))&gt;=4,VALUE(LEFT(A4448,4)),VALUE(LEFT(A4448,4))-1)+1,100),"00")</f>
        <v>FY2024-25</v>
      </c>
      <c r="D4448" s="0" t="s">
        <v>734</v>
      </c>
      <c r="E4448" s="0" t="s">
        <v>452</v>
      </c>
      <c r="F4448" s="0" t="str">
        <f aca="false">INDEX(Mapping!$B$2:$B$465,MATCH(E4448,Mapping!$A$2:$A$465,0))</f>
        <v>ADANI GREEN ENERGY TWENTY FIVE A LIMITED_INFIRM</v>
      </c>
      <c r="G4448" s="0" t="str">
        <f aca="false">INDEX(Mapping!$C$2:$C$465,MATCH(E4448,Mapping!$A$2:$A$465,0))</f>
        <v>ADANI GREEN ENERGY (ALL SPVs)</v>
      </c>
      <c r="H4448" s="2" t="n">
        <v>7.94</v>
      </c>
      <c r="I4448" s="3" t="n">
        <v>0.17</v>
      </c>
    </row>
    <row r="4449" customFormat="false" ht="15" hidden="false" customHeight="false" outlineLevel="0" collapsed="false">
      <c r="A4449" s="0" t="s">
        <v>301</v>
      </c>
      <c r="B4449" s="0" t="n">
        <f aca="false">VALUE(LEFT(A4449,4))</f>
        <v>2024</v>
      </c>
      <c r="C4449" s="0" t="str">
        <f aca="false">"FY"&amp;IF(VALUE(MID(A4449,6,2))&gt;=4,VALUE(LEFT(A4449,4)),VALUE(LEFT(A4449,4))-1)&amp;"-"&amp;TEXT(MOD(IF(VALUE(MID(A4449,6,2))&gt;=4,VALUE(LEFT(A4449,4)),VALUE(LEFT(A4449,4))-1)+1,100),"00")</f>
        <v>FY2024-25</v>
      </c>
      <c r="D4449" s="0" t="s">
        <v>732</v>
      </c>
      <c r="E4449" s="0" t="s">
        <v>423</v>
      </c>
      <c r="F4449" s="0" t="str">
        <f aca="false">INDEX(Mapping!$B$2:$B$465,MATCH(E4449,Mapping!$A$2:$A$465,0))</f>
        <v>GMR WARORA (EX-EMCO)</v>
      </c>
      <c r="G4449" s="0" t="str">
        <f aca="false">INDEX(Mapping!$C$2:$C$465,MATCH(E4449,Mapping!$A$2:$A$465,0))</f>
        <v>GMR ENERGY</v>
      </c>
      <c r="H4449" s="2" t="n">
        <v>7.55</v>
      </c>
      <c r="I4449" s="3" t="n">
        <v>0.17</v>
      </c>
    </row>
    <row r="4450" customFormat="false" ht="15" hidden="false" customHeight="false" outlineLevel="0" collapsed="false">
      <c r="A4450" s="0" t="s">
        <v>301</v>
      </c>
      <c r="B4450" s="0" t="n">
        <f aca="false">VALUE(LEFT(A4450,4))</f>
        <v>2024</v>
      </c>
      <c r="C4450" s="0" t="str">
        <f aca="false">"FY"&amp;IF(VALUE(MID(A4450,6,2))&gt;=4,VALUE(LEFT(A4450,4)),VALUE(LEFT(A4450,4))-1)&amp;"-"&amp;TEXT(MOD(IF(VALUE(MID(A4450,6,2))&gt;=4,VALUE(LEFT(A4450,4)),VALUE(LEFT(A4450,4))-1)+1,100),"00")</f>
        <v>FY2024-25</v>
      </c>
      <c r="D4450" s="0" t="s">
        <v>696</v>
      </c>
      <c r="E4450" s="0" t="s">
        <v>354</v>
      </c>
      <c r="F4450" s="0" t="str">
        <f aca="false">INDEX(Mapping!$B$2:$B$465,MATCH(E4450,Mapping!$A$2:$A$465,0))</f>
        <v>NTPC STATIONS</v>
      </c>
      <c r="G4450" s="0" t="str">
        <f aca="false">INDEX(Mapping!$C$2:$C$465,MATCH(E4450,Mapping!$A$2:$A$465,0))</f>
        <v>NTPC GROUP</v>
      </c>
      <c r="H4450" s="2" t="n">
        <v>6.65</v>
      </c>
      <c r="I4450" s="3" t="n">
        <v>0.15</v>
      </c>
    </row>
    <row r="4451" customFormat="false" ht="15" hidden="false" customHeight="false" outlineLevel="0" collapsed="false">
      <c r="A4451" s="0" t="s">
        <v>301</v>
      </c>
      <c r="B4451" s="0" t="n">
        <f aca="false">VALUE(LEFT(A4451,4))</f>
        <v>2024</v>
      </c>
      <c r="C4451" s="0" t="str">
        <f aca="false">"FY"&amp;IF(VALUE(MID(A4451,6,2))&gt;=4,VALUE(LEFT(A4451,4)),VALUE(LEFT(A4451,4))-1)&amp;"-"&amp;TEXT(MOD(IF(VALUE(MID(A4451,6,2))&gt;=4,VALUE(LEFT(A4451,4)),VALUE(LEFT(A4451,4))-1)+1,100),"00")</f>
        <v>FY2024-25</v>
      </c>
      <c r="D4451" s="0" t="s">
        <v>325</v>
      </c>
      <c r="E4451" s="0" t="s">
        <v>325</v>
      </c>
      <c r="F4451" s="0" t="str">
        <f aca="false">INDEX(Mapping!$B$2:$B$465,MATCH(E4451,Mapping!$A$2:$A$465,0))</f>
        <v>ADANI SOLAR ENERGY JODHPUR TWO LIMITED</v>
      </c>
      <c r="G4451" s="0" t="str">
        <f aca="false">INDEX(Mapping!$C$2:$C$465,MATCH(E4451,Mapping!$A$2:$A$465,0))</f>
        <v>ADANI GREEN ENERGY (ALL SPVs)</v>
      </c>
      <c r="H4451" s="2" t="n">
        <v>6.29</v>
      </c>
      <c r="I4451" s="3" t="n">
        <v>0.14</v>
      </c>
    </row>
    <row r="4452" customFormat="false" ht="15" hidden="false" customHeight="false" outlineLevel="0" collapsed="false">
      <c r="A4452" s="0" t="s">
        <v>301</v>
      </c>
      <c r="B4452" s="0" t="n">
        <f aca="false">VALUE(LEFT(A4452,4))</f>
        <v>2024</v>
      </c>
      <c r="C4452" s="0" t="str">
        <f aca="false">"FY"&amp;IF(VALUE(MID(A4452,6,2))&gt;=4,VALUE(LEFT(A4452,4)),VALUE(LEFT(A4452,4))-1)&amp;"-"&amp;TEXT(MOD(IF(VALUE(MID(A4452,6,2))&gt;=4,VALUE(LEFT(A4452,4)),VALUE(LEFT(A4452,4))-1)+1,100),"00")</f>
        <v>FY2024-25</v>
      </c>
      <c r="D4452" s="0" t="s">
        <v>740</v>
      </c>
      <c r="E4452" s="0" t="s">
        <v>426</v>
      </c>
      <c r="F4452" s="0" t="str">
        <f aca="false">INDEX(Mapping!$B$2:$B$465,MATCH(E4452,Mapping!$A$2:$A$465,0))</f>
        <v>NTPC STATIONS</v>
      </c>
      <c r="G4452" s="0" t="str">
        <f aca="false">INDEX(Mapping!$C$2:$C$465,MATCH(E4452,Mapping!$A$2:$A$465,0))</f>
        <v>NTPC GROUP</v>
      </c>
      <c r="H4452" s="2" t="n">
        <v>6.23</v>
      </c>
      <c r="I4452" s="3" t="n">
        <v>0.14</v>
      </c>
    </row>
    <row r="4453" customFormat="false" ht="15" hidden="false" customHeight="false" outlineLevel="0" collapsed="false">
      <c r="A4453" s="0" t="s">
        <v>301</v>
      </c>
      <c r="B4453" s="0" t="n">
        <f aca="false">VALUE(LEFT(A4453,4))</f>
        <v>2024</v>
      </c>
      <c r="C4453" s="0" t="str">
        <f aca="false">"FY"&amp;IF(VALUE(MID(A4453,6,2))&gt;=4,VALUE(LEFT(A4453,4)),VALUE(LEFT(A4453,4))-1)&amp;"-"&amp;TEXT(MOD(IF(VALUE(MID(A4453,6,2))&gt;=4,VALUE(LEFT(A4453,4)),VALUE(LEFT(A4453,4))-1)+1,100),"00")</f>
        <v>FY2024-25</v>
      </c>
      <c r="D4453" s="0" t="s">
        <v>735</v>
      </c>
      <c r="E4453" s="0" t="s">
        <v>147</v>
      </c>
      <c r="F4453" s="0" t="str">
        <f aca="false">INDEX(Mapping!$B$2:$B$465,MATCH(E4453,Mapping!$A$2:$A$465,0))</f>
        <v>JAMMU &amp; KASHMIR</v>
      </c>
      <c r="G4453" s="0" t="str">
        <f aca="false">INDEX(Mapping!$C$2:$C$465,MATCH(E4453,Mapping!$A$2:$A$465,0))</f>
        <v>JAMMU &amp; KASHMIR</v>
      </c>
      <c r="H4453" s="2" t="n">
        <v>6.11</v>
      </c>
      <c r="I4453" s="3" t="n">
        <v>0.13</v>
      </c>
    </row>
    <row r="4454" customFormat="false" ht="15" hidden="false" customHeight="false" outlineLevel="0" collapsed="false">
      <c r="A4454" s="0" t="s">
        <v>301</v>
      </c>
      <c r="B4454" s="0" t="n">
        <f aca="false">VALUE(LEFT(A4454,4))</f>
        <v>2024</v>
      </c>
      <c r="C4454" s="0" t="str">
        <f aca="false">"FY"&amp;IF(VALUE(MID(A4454,6,2))&gt;=4,VALUE(LEFT(A4454,4)),VALUE(LEFT(A4454,4))-1)&amp;"-"&amp;TEXT(MOD(IF(VALUE(MID(A4454,6,2))&gt;=4,VALUE(LEFT(A4454,4)),VALUE(LEFT(A4454,4))-1)+1,100),"00")</f>
        <v>FY2024-25</v>
      </c>
      <c r="D4454" s="0" t="s">
        <v>722</v>
      </c>
      <c r="E4454" s="0" t="s">
        <v>474</v>
      </c>
      <c r="F4454" s="0" t="str">
        <f aca="false">INDEX(Mapping!$B$2:$B$465,MATCH(E4454,Mapping!$A$2:$A$465,0))</f>
        <v>ONEVOLT ENERGY PRIVATE LIMITED</v>
      </c>
      <c r="G4454" s="0" t="str">
        <f aca="false">INDEX(Mapping!$C$2:$C$465,MATCH(E4454,Mapping!$A$2:$A$465,0))</f>
        <v>ONEVOLT ENERGY PRIVATE LIMITED</v>
      </c>
      <c r="H4454" s="2" t="n">
        <v>5.87</v>
      </c>
      <c r="I4454" s="3" t="n">
        <v>0.13</v>
      </c>
    </row>
    <row r="4455" customFormat="false" ht="15" hidden="false" customHeight="false" outlineLevel="0" collapsed="false">
      <c r="A4455" s="0" t="s">
        <v>301</v>
      </c>
      <c r="B4455" s="0" t="n">
        <f aca="false">VALUE(LEFT(A4455,4))</f>
        <v>2024</v>
      </c>
      <c r="C4455" s="0" t="str">
        <f aca="false">"FY"&amp;IF(VALUE(MID(A4455,6,2))&gt;=4,VALUE(LEFT(A4455,4)),VALUE(LEFT(A4455,4))-1)&amp;"-"&amp;TEXT(MOD(IF(VALUE(MID(A4455,6,2))&gt;=4,VALUE(LEFT(A4455,4)),VALUE(LEFT(A4455,4))-1)+1,100),"00")</f>
        <v>FY2024-25</v>
      </c>
      <c r="D4455" s="0" t="s">
        <v>781</v>
      </c>
      <c r="E4455" s="0" t="s">
        <v>528</v>
      </c>
      <c r="F4455" s="0" t="str">
        <f aca="false">INDEX(Mapping!$B$2:$B$465,MATCH(E4455,Mapping!$A$2:$A$465,0))</f>
        <v>HIMACHAL PRADESH</v>
      </c>
      <c r="G4455" s="0" t="str">
        <f aca="false">INDEX(Mapping!$C$2:$C$465,MATCH(E4455,Mapping!$A$2:$A$465,0))</f>
        <v>HIMACHAL PRADESH</v>
      </c>
      <c r="H4455" s="2" t="n">
        <v>5.72</v>
      </c>
      <c r="I4455" s="3" t="n">
        <v>0.13</v>
      </c>
    </row>
    <row r="4456" customFormat="false" ht="15" hidden="false" customHeight="false" outlineLevel="0" collapsed="false">
      <c r="A4456" s="0" t="s">
        <v>301</v>
      </c>
      <c r="B4456" s="0" t="n">
        <f aca="false">VALUE(LEFT(A4456,4))</f>
        <v>2024</v>
      </c>
      <c r="C4456" s="0" t="str">
        <f aca="false">"FY"&amp;IF(VALUE(MID(A4456,6,2))&gt;=4,VALUE(LEFT(A4456,4)),VALUE(LEFT(A4456,4))-1)&amp;"-"&amp;TEXT(MOD(IF(VALUE(MID(A4456,6,2))&gt;=4,VALUE(LEFT(A4456,4)),VALUE(LEFT(A4456,4))-1)+1,100),"00")</f>
        <v>FY2024-25</v>
      </c>
      <c r="D4456" s="0" t="s">
        <v>719</v>
      </c>
      <c r="E4456" s="0" t="s">
        <v>404</v>
      </c>
      <c r="F4456" s="0" t="str">
        <f aca="false">INDEX(Mapping!$B$2:$B$465,MATCH(E4456,Mapping!$A$2:$A$465,0))</f>
        <v>BONGAIGAON THERMAL POWER STATION NTPC</v>
      </c>
      <c r="G4456" s="0" t="str">
        <f aca="false">INDEX(Mapping!$C$2:$C$465,MATCH(E4456,Mapping!$A$2:$A$465,0))</f>
        <v>NTPC GROUP</v>
      </c>
      <c r="H4456" s="2" t="n">
        <v>5.67</v>
      </c>
      <c r="I4456" s="3" t="n">
        <v>0.12</v>
      </c>
    </row>
    <row r="4457" customFormat="false" ht="15" hidden="false" customHeight="false" outlineLevel="0" collapsed="false">
      <c r="A4457" s="0" t="s">
        <v>301</v>
      </c>
      <c r="B4457" s="0" t="n">
        <f aca="false">VALUE(LEFT(A4457,4))</f>
        <v>2024</v>
      </c>
      <c r="C4457" s="0" t="str">
        <f aca="false">"FY"&amp;IF(VALUE(MID(A4457,6,2))&gt;=4,VALUE(LEFT(A4457,4)),VALUE(LEFT(A4457,4))-1)&amp;"-"&amp;TEXT(MOD(IF(VALUE(MID(A4457,6,2))&gt;=4,VALUE(LEFT(A4457,4)),VALUE(LEFT(A4457,4))-1)+1,100),"00")</f>
        <v>FY2024-25</v>
      </c>
      <c r="D4457" s="0" t="s">
        <v>746</v>
      </c>
      <c r="E4457" s="0" t="s">
        <v>369</v>
      </c>
      <c r="F4457" s="0" t="str">
        <f aca="false">INDEX(Mapping!$B$2:$B$465,MATCH(E4457,Mapping!$A$2:$A$465,0))</f>
        <v>NTPC STATIONS</v>
      </c>
      <c r="G4457" s="0" t="str">
        <f aca="false">INDEX(Mapping!$C$2:$C$465,MATCH(E4457,Mapping!$A$2:$A$465,0))</f>
        <v>NTPC GROUP</v>
      </c>
      <c r="H4457" s="2" t="n">
        <v>5.51</v>
      </c>
      <c r="I4457" s="3" t="n">
        <v>0.12</v>
      </c>
    </row>
    <row r="4458" customFormat="false" ht="15" hidden="false" customHeight="false" outlineLevel="0" collapsed="false">
      <c r="A4458" s="0" t="s">
        <v>301</v>
      </c>
      <c r="B4458" s="0" t="n">
        <f aca="false">VALUE(LEFT(A4458,4))</f>
        <v>2024</v>
      </c>
      <c r="C4458" s="0" t="str">
        <f aca="false">"FY"&amp;IF(VALUE(MID(A4458,6,2))&gt;=4,VALUE(LEFT(A4458,4)),VALUE(LEFT(A4458,4))-1)&amp;"-"&amp;TEXT(MOD(IF(VALUE(MID(A4458,6,2))&gt;=4,VALUE(LEFT(A4458,4)),VALUE(LEFT(A4458,4))-1)+1,100),"00")</f>
        <v>FY2024-25</v>
      </c>
      <c r="D4458" s="0" t="s">
        <v>418</v>
      </c>
      <c r="E4458" s="0" t="s">
        <v>418</v>
      </c>
      <c r="F4458" s="0" t="str">
        <f aca="false">INDEX(Mapping!$B$2:$B$465,MATCH(E4458,Mapping!$A$2:$A$465,0))</f>
        <v>OSTRO KANNADA POWER PRIVATE LIMITED</v>
      </c>
      <c r="G4458" s="0" t="str">
        <f aca="false">INDEX(Mapping!$C$2:$C$465,MATCH(E4458,Mapping!$A$2:$A$465,0))</f>
        <v>OSTRO KANNADA POWER PRIVATE LIMITED</v>
      </c>
      <c r="H4458" s="2" t="n">
        <v>5.03</v>
      </c>
      <c r="I4458" s="3" t="n">
        <v>0.11</v>
      </c>
    </row>
    <row r="4459" customFormat="false" ht="15" hidden="false" customHeight="false" outlineLevel="0" collapsed="false">
      <c r="A4459" s="0" t="s">
        <v>301</v>
      </c>
      <c r="B4459" s="0" t="n">
        <f aca="false">VALUE(LEFT(A4459,4))</f>
        <v>2024</v>
      </c>
      <c r="C4459" s="0" t="str">
        <f aca="false">"FY"&amp;IF(VALUE(MID(A4459,6,2))&gt;=4,VALUE(LEFT(A4459,4)),VALUE(LEFT(A4459,4))-1)&amp;"-"&amp;TEXT(MOD(IF(VALUE(MID(A4459,6,2))&gt;=4,VALUE(LEFT(A4459,4)),VALUE(LEFT(A4459,4))-1)+1,100),"00")</f>
        <v>FY2024-25</v>
      </c>
      <c r="D4459" s="0" t="s">
        <v>339</v>
      </c>
      <c r="E4459" s="0" t="s">
        <v>339</v>
      </c>
      <c r="F4459" s="0" t="str">
        <f aca="false">INDEX(Mapping!$B$2:$B$465,MATCH(E4459,Mapping!$A$2:$A$465,0))</f>
        <v>BRBCL NABINAGAR</v>
      </c>
      <c r="G4459" s="0" t="str">
        <f aca="false">INDEX(Mapping!$C$2:$C$465,MATCH(E4459,Mapping!$A$2:$A$465,0))</f>
        <v>NTPC GROUP</v>
      </c>
      <c r="H4459" s="2" t="n">
        <v>4.97</v>
      </c>
      <c r="I4459" s="3" t="n">
        <v>0.11</v>
      </c>
    </row>
    <row r="4460" customFormat="false" ht="15" hidden="false" customHeight="false" outlineLevel="0" collapsed="false">
      <c r="A4460" s="0" t="s">
        <v>301</v>
      </c>
      <c r="B4460" s="0" t="n">
        <f aca="false">VALUE(LEFT(A4460,4))</f>
        <v>2024</v>
      </c>
      <c r="C4460" s="0" t="str">
        <f aca="false">"FY"&amp;IF(VALUE(MID(A4460,6,2))&gt;=4,VALUE(LEFT(A4460,4)),VALUE(LEFT(A4460,4))-1)&amp;"-"&amp;TEXT(MOD(IF(VALUE(MID(A4460,6,2))&gt;=4,VALUE(LEFT(A4460,4)),VALUE(LEFT(A4460,4))-1)+1,100),"00")</f>
        <v>FY2024-25</v>
      </c>
      <c r="D4460" s="0" t="s">
        <v>715</v>
      </c>
      <c r="E4460" s="0" t="s">
        <v>341</v>
      </c>
      <c r="F4460" s="0" t="str">
        <f aca="false">INDEX(Mapping!$B$2:$B$465,MATCH(E4460,Mapping!$A$2:$A$465,0))</f>
        <v>NTPC STATIONS</v>
      </c>
      <c r="G4460" s="0" t="str">
        <f aca="false">INDEX(Mapping!$C$2:$C$465,MATCH(E4460,Mapping!$A$2:$A$465,0))</f>
        <v>NTPC GROUP</v>
      </c>
      <c r="H4460" s="2" t="n">
        <v>4.76</v>
      </c>
      <c r="I4460" s="3" t="n">
        <v>0.1</v>
      </c>
    </row>
    <row r="4461" customFormat="false" ht="15" hidden="false" customHeight="false" outlineLevel="0" collapsed="false">
      <c r="A4461" s="0" t="s">
        <v>301</v>
      </c>
      <c r="B4461" s="0" t="n">
        <f aca="false">VALUE(LEFT(A4461,4))</f>
        <v>2024</v>
      </c>
      <c r="C4461" s="0" t="str">
        <f aca="false">"FY"&amp;IF(VALUE(MID(A4461,6,2))&gt;=4,VALUE(LEFT(A4461,4)),VALUE(LEFT(A4461,4))-1)&amp;"-"&amp;TEXT(MOD(IF(VALUE(MID(A4461,6,2))&gt;=4,VALUE(LEFT(A4461,4)),VALUE(LEFT(A4461,4))-1)+1,100),"00")</f>
        <v>FY2024-25</v>
      </c>
      <c r="D4461" s="0" t="s">
        <v>760</v>
      </c>
      <c r="E4461" s="0" t="s">
        <v>488</v>
      </c>
      <c r="F4461" s="0" t="str">
        <f aca="false">INDEX(Mapping!$B$2:$B$465,MATCH(E4461,Mapping!$A$2:$A$465,0))</f>
        <v>NTPC STATIONS</v>
      </c>
      <c r="G4461" s="0" t="str">
        <f aca="false">INDEX(Mapping!$C$2:$C$465,MATCH(E4461,Mapping!$A$2:$A$465,0))</f>
        <v>NTPC GROUP</v>
      </c>
      <c r="H4461" s="2" t="n">
        <v>4.71</v>
      </c>
      <c r="I4461" s="3" t="n">
        <v>0.1</v>
      </c>
    </row>
    <row r="4462" customFormat="false" ht="15" hidden="false" customHeight="false" outlineLevel="0" collapsed="false">
      <c r="A4462" s="0" t="s">
        <v>301</v>
      </c>
      <c r="B4462" s="0" t="n">
        <f aca="false">VALUE(LEFT(A4462,4))</f>
        <v>2024</v>
      </c>
      <c r="C4462" s="0" t="str">
        <f aca="false">"FY"&amp;IF(VALUE(MID(A4462,6,2))&gt;=4,VALUE(LEFT(A4462,4)),VALUE(LEFT(A4462,4))-1)&amp;"-"&amp;TEXT(MOD(IF(VALUE(MID(A4462,6,2))&gt;=4,VALUE(LEFT(A4462,4)),VALUE(LEFT(A4462,4))-1)+1,100),"00")</f>
        <v>FY2024-25</v>
      </c>
      <c r="D4462" s="0" t="s">
        <v>712</v>
      </c>
      <c r="E4462" s="0" t="s">
        <v>414</v>
      </c>
      <c r="F4462" s="0" t="str">
        <f aca="false">INDEX(Mapping!$B$2:$B$465,MATCH(E4462,Mapping!$A$2:$A$465,0))</f>
        <v>BUDHIL HEP (GREENKO BUDHIL HYDRO POWER PVT. LTD.)</v>
      </c>
      <c r="G4462" s="0" t="str">
        <f aca="false">INDEX(Mapping!$C$2:$C$465,MATCH(E4462,Mapping!$A$2:$A$465,0))</f>
        <v>GREENKO GROUP</v>
      </c>
      <c r="H4462" s="2" t="n">
        <v>4.42</v>
      </c>
      <c r="I4462" s="3" t="n">
        <v>0.1</v>
      </c>
    </row>
    <row r="4463" customFormat="false" ht="15" hidden="false" customHeight="false" outlineLevel="0" collapsed="false">
      <c r="A4463" s="0" t="s">
        <v>301</v>
      </c>
      <c r="B4463" s="0" t="n">
        <f aca="false">VALUE(LEFT(A4463,4))</f>
        <v>2024</v>
      </c>
      <c r="C4463" s="0" t="str">
        <f aca="false">"FY"&amp;IF(VALUE(MID(A4463,6,2))&gt;=4,VALUE(LEFT(A4463,4)),VALUE(LEFT(A4463,4))-1)&amp;"-"&amp;TEXT(MOD(IF(VALUE(MID(A4463,6,2))&gt;=4,VALUE(LEFT(A4463,4)),VALUE(LEFT(A4463,4))-1)+1,100),"00")</f>
        <v>FY2024-25</v>
      </c>
      <c r="D4463" s="0" t="s">
        <v>326</v>
      </c>
      <c r="E4463" s="0" t="s">
        <v>326</v>
      </c>
      <c r="F4463" s="0" t="str">
        <f aca="false">INDEX(Mapping!$B$2:$B$465,MATCH(E4463,Mapping!$A$2:$A$465,0))</f>
        <v>ITPCL (IL&amp;FS TAMIL NADU)</v>
      </c>
      <c r="G4463" s="0" t="str">
        <f aca="false">INDEX(Mapping!$C$2:$C$465,MATCH(E4463,Mapping!$A$2:$A$465,0))</f>
        <v>ITPCL (IL&amp;FS TAMIL NADU)</v>
      </c>
      <c r="H4463" s="2" t="n">
        <v>4.23</v>
      </c>
      <c r="I4463" s="3" t="n">
        <v>0.09</v>
      </c>
    </row>
    <row r="4464" customFormat="false" ht="15" hidden="false" customHeight="false" outlineLevel="0" collapsed="false">
      <c r="A4464" s="0" t="s">
        <v>301</v>
      </c>
      <c r="B4464" s="0" t="n">
        <f aca="false">VALUE(LEFT(A4464,4))</f>
        <v>2024</v>
      </c>
      <c r="C4464" s="0" t="str">
        <f aca="false">"FY"&amp;IF(VALUE(MID(A4464,6,2))&gt;=4,VALUE(LEFT(A4464,4)),VALUE(LEFT(A4464,4))-1)&amp;"-"&amp;TEXT(MOD(IF(VALUE(MID(A4464,6,2))&gt;=4,VALUE(LEFT(A4464,4)),VALUE(LEFT(A4464,4))-1)+1,100),"00")</f>
        <v>FY2024-25</v>
      </c>
      <c r="D4464" s="0" t="s">
        <v>761</v>
      </c>
      <c r="E4464" s="0" t="s">
        <v>335</v>
      </c>
      <c r="F4464" s="0" t="str">
        <f aca="false">INDEX(Mapping!$B$2:$B$465,MATCH(E4464,Mapping!$A$2:$A$465,0))</f>
        <v>NTPC STATIONS</v>
      </c>
      <c r="G4464" s="0" t="str">
        <f aca="false">INDEX(Mapping!$C$2:$C$465,MATCH(E4464,Mapping!$A$2:$A$465,0))</f>
        <v>NTPC GROUP</v>
      </c>
      <c r="H4464" s="2" t="n">
        <v>4.18</v>
      </c>
      <c r="I4464" s="3" t="n">
        <v>0.09</v>
      </c>
    </row>
    <row r="4465" customFormat="false" ht="15" hidden="false" customHeight="false" outlineLevel="0" collapsed="false">
      <c r="A4465" s="0" t="s">
        <v>301</v>
      </c>
      <c r="B4465" s="0" t="n">
        <f aca="false">VALUE(LEFT(A4465,4))</f>
        <v>2024</v>
      </c>
      <c r="C4465" s="0" t="str">
        <f aca="false">"FY"&amp;IF(VALUE(MID(A4465,6,2))&gt;=4,VALUE(LEFT(A4465,4)),VALUE(LEFT(A4465,4))-1)&amp;"-"&amp;TEXT(MOD(IF(VALUE(MID(A4465,6,2))&gt;=4,VALUE(LEFT(A4465,4)),VALUE(LEFT(A4465,4))-1)+1,100),"00")</f>
        <v>FY2024-25</v>
      </c>
      <c r="D4465" s="0" t="s">
        <v>749</v>
      </c>
      <c r="E4465" s="0" t="s">
        <v>411</v>
      </c>
      <c r="F4465" s="0" t="str">
        <f aca="false">INDEX(Mapping!$B$2:$B$465,MATCH(E4465,Mapping!$A$2:$A$465,0))</f>
        <v>NTPC STATIONS</v>
      </c>
      <c r="G4465" s="0" t="str">
        <f aca="false">INDEX(Mapping!$C$2:$C$465,MATCH(E4465,Mapping!$A$2:$A$465,0))</f>
        <v>NTPC GROUP</v>
      </c>
      <c r="H4465" s="2" t="n">
        <v>4.08</v>
      </c>
      <c r="I4465" s="3" t="n">
        <v>0.09</v>
      </c>
    </row>
    <row r="4466" customFormat="false" ht="15" hidden="false" customHeight="false" outlineLevel="0" collapsed="false">
      <c r="A4466" s="0" t="s">
        <v>301</v>
      </c>
      <c r="B4466" s="0" t="n">
        <f aca="false">VALUE(LEFT(A4466,4))</f>
        <v>2024</v>
      </c>
      <c r="C4466" s="0" t="str">
        <f aca="false">"FY"&amp;IF(VALUE(MID(A4466,6,2))&gt;=4,VALUE(LEFT(A4466,4)),VALUE(LEFT(A4466,4))-1)&amp;"-"&amp;TEXT(MOD(IF(VALUE(MID(A4466,6,2))&gt;=4,VALUE(LEFT(A4466,4)),VALUE(LEFT(A4466,4))-1)+1,100),"00")</f>
        <v>FY2024-25</v>
      </c>
      <c r="D4466" s="0" t="s">
        <v>766</v>
      </c>
      <c r="E4466" s="0" t="s">
        <v>455</v>
      </c>
      <c r="F4466" s="0" t="str">
        <f aca="false">INDEX(Mapping!$B$2:$B$465,MATCH(E4466,Mapping!$A$2:$A$465,0))</f>
        <v>NTPC STATIONS</v>
      </c>
      <c r="G4466" s="0" t="str">
        <f aca="false">INDEX(Mapping!$C$2:$C$465,MATCH(E4466,Mapping!$A$2:$A$465,0))</f>
        <v>NTPC GROUP</v>
      </c>
      <c r="H4466" s="2" t="n">
        <v>3.8</v>
      </c>
      <c r="I4466" s="3" t="n">
        <v>0.08</v>
      </c>
    </row>
    <row r="4467" customFormat="false" ht="15" hidden="false" customHeight="false" outlineLevel="0" collapsed="false">
      <c r="A4467" s="0" t="s">
        <v>301</v>
      </c>
      <c r="B4467" s="0" t="n">
        <f aca="false">VALUE(LEFT(A4467,4))</f>
        <v>2024</v>
      </c>
      <c r="C4467" s="0" t="str">
        <f aca="false">"FY"&amp;IF(VALUE(MID(A4467,6,2))&gt;=4,VALUE(LEFT(A4467,4)),VALUE(LEFT(A4467,4))-1)&amp;"-"&amp;TEXT(MOD(IF(VALUE(MID(A4467,6,2))&gt;=4,VALUE(LEFT(A4467,4)),VALUE(LEFT(A4467,4))-1)+1,100),"00")</f>
        <v>FY2024-25</v>
      </c>
      <c r="D4467" s="0" t="s">
        <v>782</v>
      </c>
      <c r="E4467" s="0" t="s">
        <v>329</v>
      </c>
      <c r="F4467" s="0" t="str">
        <f aca="false">INDEX(Mapping!$B$2:$B$465,MATCH(E4467,Mapping!$A$2:$A$465,0))</f>
        <v>NTPC STATIONS</v>
      </c>
      <c r="G4467" s="0" t="str">
        <f aca="false">INDEX(Mapping!$C$2:$C$465,MATCH(E4467,Mapping!$A$2:$A$465,0))</f>
        <v>NTPC GROUP</v>
      </c>
      <c r="H4467" s="2" t="n">
        <v>3.58</v>
      </c>
      <c r="I4467" s="3" t="n">
        <v>0.08</v>
      </c>
    </row>
    <row r="4468" customFormat="false" ht="15" hidden="false" customHeight="false" outlineLevel="0" collapsed="false">
      <c r="A4468" s="0" t="s">
        <v>301</v>
      </c>
      <c r="B4468" s="0" t="n">
        <f aca="false">VALUE(LEFT(A4468,4))</f>
        <v>2024</v>
      </c>
      <c r="C4468" s="0" t="str">
        <f aca="false">"FY"&amp;IF(VALUE(MID(A4468,6,2))&gt;=4,VALUE(LEFT(A4468,4)),VALUE(LEFT(A4468,4))-1)&amp;"-"&amp;TEXT(MOD(IF(VALUE(MID(A4468,6,2))&gt;=4,VALUE(LEFT(A4468,4)),VALUE(LEFT(A4468,4))-1)+1,100),"00")</f>
        <v>FY2024-25</v>
      </c>
      <c r="D4468" s="0" t="s">
        <v>529</v>
      </c>
      <c r="E4468" s="0" t="s">
        <v>529</v>
      </c>
      <c r="F4468" s="0" t="str">
        <f aca="false">INDEX(Mapping!$B$2:$B$465,MATCH(E4468,Mapping!$A$2:$A$465,0))</f>
        <v>JUNIPER GREEN COSMIC PRIVATE LIMITED_INFIRM</v>
      </c>
      <c r="G4468" s="0" t="str">
        <f aca="false">INDEX(Mapping!$C$2:$C$465,MATCH(E4468,Mapping!$A$2:$A$465,0))</f>
        <v>JUNIPER GREEN ENERGY</v>
      </c>
      <c r="H4468" s="2" t="n">
        <v>3.5</v>
      </c>
      <c r="I4468" s="3" t="n">
        <v>0.08</v>
      </c>
    </row>
    <row r="4469" customFormat="false" ht="15" hidden="false" customHeight="false" outlineLevel="0" collapsed="false">
      <c r="A4469" s="0" t="s">
        <v>301</v>
      </c>
      <c r="B4469" s="0" t="n">
        <f aca="false">VALUE(LEFT(A4469,4))</f>
        <v>2024</v>
      </c>
      <c r="C4469" s="0" t="str">
        <f aca="false">"FY"&amp;IF(VALUE(MID(A4469,6,2))&gt;=4,VALUE(LEFT(A4469,4)),VALUE(LEFT(A4469,4))-1)&amp;"-"&amp;TEXT(MOD(IF(VALUE(MID(A4469,6,2))&gt;=4,VALUE(LEFT(A4469,4)),VALUE(LEFT(A4469,4))-1)+1,100),"00")</f>
        <v>FY2024-25</v>
      </c>
      <c r="D4469" s="0" t="s">
        <v>713</v>
      </c>
      <c r="E4469" s="0" t="s">
        <v>268</v>
      </c>
      <c r="F4469" s="0" t="str">
        <f aca="false">INDEX(Mapping!$B$2:$B$465,MATCH(E4469,Mapping!$A$2:$A$465,0))</f>
        <v>GOA</v>
      </c>
      <c r="G4469" s="0" t="str">
        <f aca="false">INDEX(Mapping!$C$2:$C$465,MATCH(E4469,Mapping!$A$2:$A$465,0))</f>
        <v>GOA</v>
      </c>
      <c r="H4469" s="2" t="n">
        <v>3.4</v>
      </c>
      <c r="I4469" s="3" t="n">
        <v>0.07</v>
      </c>
    </row>
    <row r="4470" customFormat="false" ht="15" hidden="false" customHeight="false" outlineLevel="0" collapsed="false">
      <c r="A4470" s="0" t="s">
        <v>301</v>
      </c>
      <c r="B4470" s="0" t="n">
        <f aca="false">VALUE(LEFT(A4470,4))</f>
        <v>2024</v>
      </c>
      <c r="C4470" s="0" t="str">
        <f aca="false">"FY"&amp;IF(VALUE(MID(A4470,6,2))&gt;=4,VALUE(LEFT(A4470,4)),VALUE(LEFT(A4470,4))-1)&amp;"-"&amp;TEXT(MOD(IF(VALUE(MID(A4470,6,2))&gt;=4,VALUE(LEFT(A4470,4)),VALUE(LEFT(A4470,4))-1)+1,100),"00")</f>
        <v>FY2024-25</v>
      </c>
      <c r="D4470" s="0" t="s">
        <v>277</v>
      </c>
      <c r="E4470" s="0" t="s">
        <v>277</v>
      </c>
      <c r="F4470" s="0" t="str">
        <f aca="false">INDEX(Mapping!$B$2:$B$465,MATCH(E4470,Mapping!$A$2:$A$465,0))</f>
        <v>RKM POWERGEN</v>
      </c>
      <c r="G4470" s="0" t="str">
        <f aca="false">INDEX(Mapping!$C$2:$C$465,MATCH(E4470,Mapping!$A$2:$A$465,0))</f>
        <v>RKM POWERGEN</v>
      </c>
      <c r="H4470" s="2" t="n">
        <v>3.34</v>
      </c>
      <c r="I4470" s="3" t="n">
        <v>0.07</v>
      </c>
    </row>
    <row r="4471" customFormat="false" ht="15" hidden="false" customHeight="false" outlineLevel="0" collapsed="false">
      <c r="A4471" s="0" t="s">
        <v>301</v>
      </c>
      <c r="B4471" s="0" t="n">
        <f aca="false">VALUE(LEFT(A4471,4))</f>
        <v>2024</v>
      </c>
      <c r="C4471" s="0" t="str">
        <f aca="false">"FY"&amp;IF(VALUE(MID(A4471,6,2))&gt;=4,VALUE(LEFT(A4471,4)),VALUE(LEFT(A4471,4))-1)&amp;"-"&amp;TEXT(MOD(IF(VALUE(MID(A4471,6,2))&gt;=4,VALUE(LEFT(A4471,4)),VALUE(LEFT(A4471,4))-1)+1,100),"00")</f>
        <v>FY2024-25</v>
      </c>
      <c r="D4471" s="0" t="s">
        <v>375</v>
      </c>
      <c r="E4471" s="0" t="s">
        <v>375</v>
      </c>
      <c r="F4471" s="0" t="str">
        <f aca="false">INDEX(Mapping!$B$2:$B$465,MATCH(E4471,Mapping!$A$2:$A$465,0))</f>
        <v>WIND FIVE RENERGY LIMITED</v>
      </c>
      <c r="G4471" s="0" t="str">
        <f aca="false">INDEX(Mapping!$C$2:$C$465,MATCH(E4471,Mapping!$A$2:$A$465,0))</f>
        <v>WIND FIVE RENERGY LIMITED</v>
      </c>
      <c r="H4471" s="2" t="n">
        <v>3.33</v>
      </c>
      <c r="I4471" s="3" t="n">
        <v>0.07</v>
      </c>
    </row>
    <row r="4472" customFormat="false" ht="15" hidden="false" customHeight="false" outlineLevel="0" collapsed="false">
      <c r="A4472" s="0" t="s">
        <v>301</v>
      </c>
      <c r="B4472" s="0" t="n">
        <f aca="false">VALUE(LEFT(A4472,4))</f>
        <v>2024</v>
      </c>
      <c r="C4472" s="0" t="str">
        <f aca="false">"FY"&amp;IF(VALUE(MID(A4472,6,2))&gt;=4,VALUE(LEFT(A4472,4)),VALUE(LEFT(A4472,4))-1)&amp;"-"&amp;TEXT(MOD(IF(VALUE(MID(A4472,6,2))&gt;=4,VALUE(LEFT(A4472,4)),VALUE(LEFT(A4472,4))-1)+1,100),"00")</f>
        <v>FY2024-25</v>
      </c>
      <c r="D4472" s="0" t="s">
        <v>727</v>
      </c>
      <c r="E4472" s="0" t="s">
        <v>199</v>
      </c>
      <c r="F4472" s="0" t="str">
        <f aca="false">INDEX(Mapping!$B$2:$B$465,MATCH(E4472,Mapping!$A$2:$A$465,0))</f>
        <v>TRIPURA</v>
      </c>
      <c r="G4472" s="0" t="str">
        <f aca="false">INDEX(Mapping!$C$2:$C$465,MATCH(E4472,Mapping!$A$2:$A$465,0))</f>
        <v>TRIPURA</v>
      </c>
      <c r="H4472" s="2" t="n">
        <v>3.32</v>
      </c>
      <c r="I4472" s="3" t="n">
        <v>0.07</v>
      </c>
    </row>
    <row r="4473" customFormat="false" ht="15" hidden="false" customHeight="false" outlineLevel="0" collapsed="false">
      <c r="A4473" s="0" t="s">
        <v>301</v>
      </c>
      <c r="B4473" s="0" t="n">
        <f aca="false">VALUE(LEFT(A4473,4))</f>
        <v>2024</v>
      </c>
      <c r="C4473" s="0" t="str">
        <f aca="false">"FY"&amp;IF(VALUE(MID(A4473,6,2))&gt;=4,VALUE(LEFT(A4473,4)),VALUE(LEFT(A4473,4))-1)&amp;"-"&amp;TEXT(MOD(IF(VALUE(MID(A4473,6,2))&gt;=4,VALUE(LEFT(A4473,4)),VALUE(LEFT(A4473,4))-1)+1,100),"00")</f>
        <v>FY2024-25</v>
      </c>
      <c r="D4473" s="0" t="s">
        <v>717</v>
      </c>
      <c r="E4473" s="0" t="s">
        <v>381</v>
      </c>
      <c r="F4473" s="0" t="str">
        <f aca="false">INDEX(Mapping!$B$2:$B$465,MATCH(E4473,Mapping!$A$2:$A$465,0))</f>
        <v>NTPC STATIONS</v>
      </c>
      <c r="G4473" s="0" t="str">
        <f aca="false">INDEX(Mapping!$C$2:$C$465,MATCH(E4473,Mapping!$A$2:$A$465,0))</f>
        <v>NTPC GROUP</v>
      </c>
      <c r="H4473" s="2" t="n">
        <v>3.29</v>
      </c>
      <c r="I4473" s="3" t="n">
        <v>0.07</v>
      </c>
    </row>
    <row r="4474" customFormat="false" ht="15" hidden="false" customHeight="false" outlineLevel="0" collapsed="false">
      <c r="A4474" s="0" t="s">
        <v>301</v>
      </c>
      <c r="B4474" s="0" t="n">
        <f aca="false">VALUE(LEFT(A4474,4))</f>
        <v>2024</v>
      </c>
      <c r="C4474" s="0" t="str">
        <f aca="false">"FY"&amp;IF(VALUE(MID(A4474,6,2))&gt;=4,VALUE(LEFT(A4474,4)),VALUE(LEFT(A4474,4))-1)&amp;"-"&amp;TEXT(MOD(IF(VALUE(MID(A4474,6,2))&gt;=4,VALUE(LEFT(A4474,4)),VALUE(LEFT(A4474,4))-1)+1,100),"00")</f>
        <v>FY2024-25</v>
      </c>
      <c r="D4474" s="0" t="s">
        <v>555</v>
      </c>
      <c r="E4474" s="0" t="s">
        <v>555</v>
      </c>
      <c r="F4474" s="0" t="str">
        <f aca="false">INDEX(Mapping!$B$2:$B$465,MATCH(E4474,Mapping!$A$2:$A$465,0))</f>
        <v>VENA ENERGY VIDYUTH PRIVATE LIMITED_INFIRM</v>
      </c>
      <c r="G4474" s="0" t="str">
        <f aca="false">INDEX(Mapping!$C$2:$C$465,MATCH(E4474,Mapping!$A$2:$A$465,0))</f>
        <v>VENA ENERGY VIDYUTH PRIVATE LIMITED_INFIRM</v>
      </c>
      <c r="H4474" s="2" t="n">
        <v>3.18</v>
      </c>
      <c r="I4474" s="3" t="n">
        <v>0.07</v>
      </c>
    </row>
    <row r="4475" customFormat="false" ht="15" hidden="false" customHeight="false" outlineLevel="0" collapsed="false">
      <c r="A4475" s="0" t="s">
        <v>301</v>
      </c>
      <c r="B4475" s="0" t="n">
        <f aca="false">VALUE(LEFT(A4475,4))</f>
        <v>2024</v>
      </c>
      <c r="C4475" s="0" t="str">
        <f aca="false">"FY"&amp;IF(VALUE(MID(A4475,6,2))&gt;=4,VALUE(LEFT(A4475,4)),VALUE(LEFT(A4475,4))-1)&amp;"-"&amp;TEXT(MOD(IF(VALUE(MID(A4475,6,2))&gt;=4,VALUE(LEFT(A4475,4)),VALUE(LEFT(A4475,4))-1)+1,100),"00")</f>
        <v>FY2024-25</v>
      </c>
      <c r="D4475" s="0" t="s">
        <v>725</v>
      </c>
      <c r="E4475" s="0" t="s">
        <v>394</v>
      </c>
      <c r="F4475" s="0" t="str">
        <f aca="false">INDEX(Mapping!$B$2:$B$465,MATCH(E4475,Mapping!$A$2:$A$465,0))</f>
        <v>NTPC STATIONS</v>
      </c>
      <c r="G4475" s="0" t="str">
        <f aca="false">INDEX(Mapping!$C$2:$C$465,MATCH(E4475,Mapping!$A$2:$A$465,0))</f>
        <v>NTPC GROUP</v>
      </c>
      <c r="H4475" s="2" t="n">
        <v>2.84</v>
      </c>
      <c r="I4475" s="3" t="n">
        <v>0.06</v>
      </c>
    </row>
    <row r="4476" customFormat="false" ht="15" hidden="false" customHeight="false" outlineLevel="0" collapsed="false">
      <c r="A4476" s="0" t="s">
        <v>301</v>
      </c>
      <c r="B4476" s="0" t="n">
        <f aca="false">VALUE(LEFT(A4476,4))</f>
        <v>2024</v>
      </c>
      <c r="C4476" s="0" t="str">
        <f aca="false">"FY"&amp;IF(VALUE(MID(A4476,6,2))&gt;=4,VALUE(LEFT(A4476,4)),VALUE(LEFT(A4476,4))-1)&amp;"-"&amp;TEXT(MOD(IF(VALUE(MID(A4476,6,2))&gt;=4,VALUE(LEFT(A4476,4)),VALUE(LEFT(A4476,4))-1)+1,100),"00")</f>
        <v>FY2024-25</v>
      </c>
      <c r="D4476" s="0" t="s">
        <v>699</v>
      </c>
      <c r="E4476" s="0" t="s">
        <v>71</v>
      </c>
      <c r="F4476" s="0" t="str">
        <f aca="false">INDEX(Mapping!$B$2:$B$465,MATCH(E4476,Mapping!$A$2:$A$465,0))</f>
        <v>KERALA</v>
      </c>
      <c r="G4476" s="0" t="str">
        <f aca="false">INDEX(Mapping!$C$2:$C$465,MATCH(E4476,Mapping!$A$2:$A$465,0))</f>
        <v>KERALA</v>
      </c>
      <c r="H4476" s="2" t="n">
        <v>2.55</v>
      </c>
      <c r="I4476" s="3" t="n">
        <v>0.06</v>
      </c>
    </row>
    <row r="4477" customFormat="false" ht="15" hidden="false" customHeight="false" outlineLevel="0" collapsed="false">
      <c r="A4477" s="0" t="s">
        <v>301</v>
      </c>
      <c r="B4477" s="0" t="n">
        <f aca="false">VALUE(LEFT(A4477,4))</f>
        <v>2024</v>
      </c>
      <c r="C4477" s="0" t="str">
        <f aca="false">"FY"&amp;IF(VALUE(MID(A4477,6,2))&gt;=4,VALUE(LEFT(A4477,4)),VALUE(LEFT(A4477,4))-1)&amp;"-"&amp;TEXT(MOD(IF(VALUE(MID(A4477,6,2))&gt;=4,VALUE(LEFT(A4477,4)),VALUE(LEFT(A4477,4))-1)+1,100),"00")</f>
        <v>FY2024-25</v>
      </c>
      <c r="D4477" s="0" t="s">
        <v>707</v>
      </c>
      <c r="E4477" s="0" t="s">
        <v>333</v>
      </c>
      <c r="F4477" s="0" t="str">
        <f aca="false">INDEX(Mapping!$B$2:$B$465,MATCH(E4477,Mapping!$A$2:$A$465,0))</f>
        <v>NTPC STATIONS</v>
      </c>
      <c r="G4477" s="0" t="str">
        <f aca="false">INDEX(Mapping!$C$2:$C$465,MATCH(E4477,Mapping!$A$2:$A$465,0))</f>
        <v>NTPC GROUP</v>
      </c>
      <c r="H4477" s="2" t="n">
        <v>2.54</v>
      </c>
      <c r="I4477" s="3" t="n">
        <v>0.06</v>
      </c>
    </row>
    <row r="4478" customFormat="false" ht="15" hidden="false" customHeight="false" outlineLevel="0" collapsed="false">
      <c r="A4478" s="0" t="s">
        <v>301</v>
      </c>
      <c r="B4478" s="0" t="n">
        <f aca="false">VALUE(LEFT(A4478,4))</f>
        <v>2024</v>
      </c>
      <c r="C4478" s="0" t="str">
        <f aca="false">"FY"&amp;IF(VALUE(MID(A4478,6,2))&gt;=4,VALUE(LEFT(A4478,4)),VALUE(LEFT(A4478,4))-1)&amp;"-"&amp;TEXT(MOD(IF(VALUE(MID(A4478,6,2))&gt;=4,VALUE(LEFT(A4478,4)),VALUE(LEFT(A4478,4))-1)+1,100),"00")</f>
        <v>FY2024-25</v>
      </c>
      <c r="D4478" s="0" t="s">
        <v>729</v>
      </c>
      <c r="E4478" s="0" t="s">
        <v>253</v>
      </c>
      <c r="F4478" s="0" t="str">
        <f aca="false">INDEX(Mapping!$B$2:$B$465,MATCH(E4478,Mapping!$A$2:$A$465,0))</f>
        <v>NAGALAND</v>
      </c>
      <c r="G4478" s="0" t="str">
        <f aca="false">INDEX(Mapping!$C$2:$C$465,MATCH(E4478,Mapping!$A$2:$A$465,0))</f>
        <v>NAGALAND</v>
      </c>
      <c r="H4478" s="2" t="n">
        <v>2.49</v>
      </c>
      <c r="I4478" s="3" t="n">
        <v>0.05</v>
      </c>
    </row>
    <row r="4479" customFormat="false" ht="15" hidden="false" customHeight="false" outlineLevel="0" collapsed="false">
      <c r="A4479" s="0" t="s">
        <v>301</v>
      </c>
      <c r="B4479" s="0" t="n">
        <f aca="false">VALUE(LEFT(A4479,4))</f>
        <v>2024</v>
      </c>
      <c r="C4479" s="0" t="str">
        <f aca="false">"FY"&amp;IF(VALUE(MID(A4479,6,2))&gt;=4,VALUE(LEFT(A4479,4)),VALUE(LEFT(A4479,4))-1)&amp;"-"&amp;TEXT(MOD(IF(VALUE(MID(A4479,6,2))&gt;=4,VALUE(LEFT(A4479,4)),VALUE(LEFT(A4479,4))-1)+1,100),"00")</f>
        <v>FY2024-25</v>
      </c>
      <c r="D4479" s="0" t="s">
        <v>739</v>
      </c>
      <c r="E4479" s="0" t="s">
        <v>472</v>
      </c>
      <c r="F4479" s="0" t="str">
        <f aca="false">INDEX(Mapping!$B$2:$B$465,MATCH(E4479,Mapping!$A$2:$A$465,0))</f>
        <v>TRANSITION ENERGY SERVICES PRIVATE LIMITED</v>
      </c>
      <c r="G4479" s="0" t="str">
        <f aca="false">INDEX(Mapping!$C$2:$C$465,MATCH(E4479,Mapping!$A$2:$A$465,0))</f>
        <v>TRANSITION ENERGY SERVICES PRIVATE LIMITED</v>
      </c>
      <c r="H4479" s="2" t="n">
        <v>2.41</v>
      </c>
      <c r="I4479" s="3" t="n">
        <v>0.05</v>
      </c>
    </row>
    <row r="4480" customFormat="false" ht="15" hidden="false" customHeight="false" outlineLevel="0" collapsed="false">
      <c r="A4480" s="0" t="s">
        <v>301</v>
      </c>
      <c r="B4480" s="0" t="n">
        <f aca="false">VALUE(LEFT(A4480,4))</f>
        <v>2024</v>
      </c>
      <c r="C4480" s="0" t="str">
        <f aca="false">"FY"&amp;IF(VALUE(MID(A4480,6,2))&gt;=4,VALUE(LEFT(A4480,4)),VALUE(LEFT(A4480,4))-1)&amp;"-"&amp;TEXT(MOD(IF(VALUE(MID(A4480,6,2))&gt;=4,VALUE(LEFT(A4480,4)),VALUE(LEFT(A4480,4))-1)+1,100),"00")</f>
        <v>FY2024-25</v>
      </c>
      <c r="D4480" s="0" t="s">
        <v>192</v>
      </c>
      <c r="E4480" s="0" t="s">
        <v>192</v>
      </c>
      <c r="F4480" s="0" t="str">
        <f aca="false">INDEX(Mapping!$B$2:$B$465,MATCH(E4480,Mapping!$A$2:$A$465,0))</f>
        <v>MB POWER (MP)</v>
      </c>
      <c r="G4480" s="0" t="str">
        <f aca="false">INDEX(Mapping!$C$2:$C$465,MATCH(E4480,Mapping!$A$2:$A$465,0))</f>
        <v>MB POWER (MP)</v>
      </c>
      <c r="H4480" s="2" t="n">
        <v>2.37</v>
      </c>
      <c r="I4480" s="3" t="n">
        <v>0.05</v>
      </c>
    </row>
    <row r="4481" customFormat="false" ht="15" hidden="false" customHeight="false" outlineLevel="0" collapsed="false">
      <c r="A4481" s="0" t="s">
        <v>301</v>
      </c>
      <c r="B4481" s="0" t="n">
        <f aca="false">VALUE(LEFT(A4481,4))</f>
        <v>2024</v>
      </c>
      <c r="C4481" s="0" t="str">
        <f aca="false">"FY"&amp;IF(VALUE(MID(A4481,6,2))&gt;=4,VALUE(LEFT(A4481,4)),VALUE(LEFT(A4481,4))-1)&amp;"-"&amp;TEXT(MOD(IF(VALUE(MID(A4481,6,2))&gt;=4,VALUE(LEFT(A4481,4)),VALUE(LEFT(A4481,4))-1)+1,100),"00")</f>
        <v>FY2024-25</v>
      </c>
      <c r="D4481" s="0" t="s">
        <v>709</v>
      </c>
      <c r="E4481" s="0" t="s">
        <v>358</v>
      </c>
      <c r="F4481" s="0" t="str">
        <f aca="false">INDEX(Mapping!$B$2:$B$465,MATCH(E4481,Mapping!$A$2:$A$465,0))</f>
        <v>NTPC STATIONS</v>
      </c>
      <c r="G4481" s="0" t="str">
        <f aca="false">INDEX(Mapping!$C$2:$C$465,MATCH(E4481,Mapping!$A$2:$A$465,0))</f>
        <v>NTPC GROUP</v>
      </c>
      <c r="H4481" s="2" t="n">
        <v>2.35</v>
      </c>
      <c r="I4481" s="3" t="n">
        <v>0.05</v>
      </c>
    </row>
    <row r="4482" customFormat="false" ht="15" hidden="false" customHeight="false" outlineLevel="0" collapsed="false">
      <c r="A4482" s="0" t="s">
        <v>301</v>
      </c>
      <c r="B4482" s="0" t="n">
        <f aca="false">VALUE(LEFT(A4482,4))</f>
        <v>2024</v>
      </c>
      <c r="C4482" s="0" t="str">
        <f aca="false">"FY"&amp;IF(VALUE(MID(A4482,6,2))&gt;=4,VALUE(LEFT(A4482,4)),VALUE(LEFT(A4482,4))-1)&amp;"-"&amp;TEXT(MOD(IF(VALUE(MID(A4482,6,2))&gt;=4,VALUE(LEFT(A4482,4)),VALUE(LEFT(A4482,4))-1)+1,100),"00")</f>
        <v>FY2024-25</v>
      </c>
      <c r="D4482" s="0" t="s">
        <v>750</v>
      </c>
      <c r="E4482" s="0" t="s">
        <v>508</v>
      </c>
      <c r="F4482" s="0" t="str">
        <f aca="false">INDEX(Mapping!$B$2:$B$465,MATCH(E4482,Mapping!$A$2:$A$465,0))</f>
        <v>NTPC STATIONS</v>
      </c>
      <c r="G4482" s="0" t="str">
        <f aca="false">INDEX(Mapping!$C$2:$C$465,MATCH(E4482,Mapping!$A$2:$A$465,0))</f>
        <v>NTPC GROUP</v>
      </c>
      <c r="H4482" s="2" t="n">
        <v>2.15</v>
      </c>
      <c r="I4482" s="3" t="n">
        <v>0.05</v>
      </c>
    </row>
    <row r="4483" customFormat="false" ht="15" hidden="false" customHeight="false" outlineLevel="0" collapsed="false">
      <c r="A4483" s="0" t="s">
        <v>301</v>
      </c>
      <c r="B4483" s="0" t="n">
        <f aca="false">VALUE(LEFT(A4483,4))</f>
        <v>2024</v>
      </c>
      <c r="C4483" s="0" t="str">
        <f aca="false">"FY"&amp;IF(VALUE(MID(A4483,6,2))&gt;=4,VALUE(LEFT(A4483,4)),VALUE(LEFT(A4483,4))-1)&amp;"-"&amp;TEXT(MOD(IF(VALUE(MID(A4483,6,2))&gt;=4,VALUE(LEFT(A4483,4)),VALUE(LEFT(A4483,4))-1)+1,100),"00")</f>
        <v>FY2024-25</v>
      </c>
      <c r="D4483" s="0" t="s">
        <v>743</v>
      </c>
      <c r="E4483" s="0" t="s">
        <v>468</v>
      </c>
      <c r="F4483" s="0" t="str">
        <f aca="false">INDEX(Mapping!$B$2:$B$465,MATCH(E4483,Mapping!$A$2:$A$465,0))</f>
        <v>TPSL 200MW TPTCL BANDERWALA</v>
      </c>
      <c r="G4483" s="0" t="str">
        <f aca="false">INDEX(Mapping!$C$2:$C$465,MATCH(E4483,Mapping!$A$2:$A$465,0))</f>
        <v>TPSL 200MW TPTCL BANDERWALA</v>
      </c>
      <c r="H4483" s="2" t="n">
        <v>2.1</v>
      </c>
      <c r="I4483" s="3" t="n">
        <v>0.05</v>
      </c>
    </row>
    <row r="4484" customFormat="false" ht="15" hidden="false" customHeight="false" outlineLevel="0" collapsed="false">
      <c r="A4484" s="0" t="s">
        <v>301</v>
      </c>
      <c r="B4484" s="0" t="n">
        <f aca="false">VALUE(LEFT(A4484,4))</f>
        <v>2024</v>
      </c>
      <c r="C4484" s="0" t="str">
        <f aca="false">"FY"&amp;IF(VALUE(MID(A4484,6,2))&gt;=4,VALUE(LEFT(A4484,4)),VALUE(LEFT(A4484,4))-1)&amp;"-"&amp;TEXT(MOD(IF(VALUE(MID(A4484,6,2))&gt;=4,VALUE(LEFT(A4484,4)),VALUE(LEFT(A4484,4))-1)+1,100),"00")</f>
        <v>FY2024-25</v>
      </c>
      <c r="D4484" s="0" t="s">
        <v>752</v>
      </c>
      <c r="E4484" s="0" t="s">
        <v>440</v>
      </c>
      <c r="F4484" s="0" t="str">
        <f aca="false">INDEX(Mapping!$B$2:$B$465,MATCH(E4484,Mapping!$A$2:$A$465,0))</f>
        <v>NTPC STATIONS</v>
      </c>
      <c r="G4484" s="0" t="str">
        <f aca="false">INDEX(Mapping!$C$2:$C$465,MATCH(E4484,Mapping!$A$2:$A$465,0))</f>
        <v>NTPC GROUP</v>
      </c>
      <c r="H4484" s="2" t="n">
        <v>2.02</v>
      </c>
      <c r="I4484" s="3" t="n">
        <v>0.04</v>
      </c>
    </row>
    <row r="4485" customFormat="false" ht="15" hidden="false" customHeight="false" outlineLevel="0" collapsed="false">
      <c r="A4485" s="0" t="s">
        <v>301</v>
      </c>
      <c r="B4485" s="0" t="n">
        <f aca="false">VALUE(LEFT(A4485,4))</f>
        <v>2024</v>
      </c>
      <c r="C4485" s="0" t="str">
        <f aca="false">"FY"&amp;IF(VALUE(MID(A4485,6,2))&gt;=4,VALUE(LEFT(A4485,4)),VALUE(LEFT(A4485,4))-1)&amp;"-"&amp;TEXT(MOD(IF(VALUE(MID(A4485,6,2))&gt;=4,VALUE(LEFT(A4485,4)),VALUE(LEFT(A4485,4))-1)+1,100),"00")</f>
        <v>FY2024-25</v>
      </c>
      <c r="D4485" s="0" t="s">
        <v>758</v>
      </c>
      <c r="E4485" s="0" t="s">
        <v>400</v>
      </c>
      <c r="F4485" s="0" t="str">
        <f aca="false">INDEX(Mapping!$B$2:$B$465,MATCH(E4485,Mapping!$A$2:$A$465,0))</f>
        <v>NTPC STATIONS</v>
      </c>
      <c r="G4485" s="0" t="str">
        <f aca="false">INDEX(Mapping!$C$2:$C$465,MATCH(E4485,Mapping!$A$2:$A$465,0))</f>
        <v>NTPC GROUP</v>
      </c>
      <c r="H4485" s="2" t="n">
        <v>1.97</v>
      </c>
      <c r="I4485" s="3" t="n">
        <v>0.04</v>
      </c>
    </row>
    <row r="4486" customFormat="false" ht="15" hidden="false" customHeight="false" outlineLevel="0" collapsed="false">
      <c r="A4486" s="0" t="s">
        <v>301</v>
      </c>
      <c r="B4486" s="0" t="n">
        <f aca="false">VALUE(LEFT(A4486,4))</f>
        <v>2024</v>
      </c>
      <c r="C4486" s="0" t="str">
        <f aca="false">"FY"&amp;IF(VALUE(MID(A4486,6,2))&gt;=4,VALUE(LEFT(A4486,4)),VALUE(LEFT(A4486,4))-1)&amp;"-"&amp;TEXT(MOD(IF(VALUE(MID(A4486,6,2))&gt;=4,VALUE(LEFT(A4486,4)),VALUE(LEFT(A4486,4))-1)+1,100),"00")</f>
        <v>FY2024-25</v>
      </c>
      <c r="D4486" s="0" t="s">
        <v>726</v>
      </c>
      <c r="E4486" s="0" t="s">
        <v>393</v>
      </c>
      <c r="F4486" s="0" t="str">
        <f aca="false">INDEX(Mapping!$B$2:$B$465,MATCH(E4486,Mapping!$A$2:$A$465,0))</f>
        <v>NTPC STATIONS</v>
      </c>
      <c r="G4486" s="0" t="str">
        <f aca="false">INDEX(Mapping!$C$2:$C$465,MATCH(E4486,Mapping!$A$2:$A$465,0))</f>
        <v>NTPC GROUP</v>
      </c>
      <c r="H4486" s="2" t="n">
        <v>1.91</v>
      </c>
      <c r="I4486" s="3" t="n">
        <v>0.04</v>
      </c>
    </row>
    <row r="4487" customFormat="false" ht="15" hidden="false" customHeight="false" outlineLevel="0" collapsed="false">
      <c r="A4487" s="0" t="s">
        <v>301</v>
      </c>
      <c r="B4487" s="0" t="n">
        <f aca="false">VALUE(LEFT(A4487,4))</f>
        <v>2024</v>
      </c>
      <c r="C4487" s="0" t="str">
        <f aca="false">"FY"&amp;IF(VALUE(MID(A4487,6,2))&gt;=4,VALUE(LEFT(A4487,4)),VALUE(LEFT(A4487,4))-1)&amp;"-"&amp;TEXT(MOD(IF(VALUE(MID(A4487,6,2))&gt;=4,VALUE(LEFT(A4487,4)),VALUE(LEFT(A4487,4))-1)+1,100),"00")</f>
        <v>FY2024-25</v>
      </c>
      <c r="D4487" s="0" t="s">
        <v>747</v>
      </c>
      <c r="E4487" s="0" t="s">
        <v>478</v>
      </c>
      <c r="F4487" s="0" t="str">
        <f aca="false">INDEX(Mapping!$B$2:$B$465,MATCH(E4487,Mapping!$A$2:$A$465,0))</f>
        <v>NTPC STATIONS</v>
      </c>
      <c r="G4487" s="0" t="str">
        <f aca="false">INDEX(Mapping!$C$2:$C$465,MATCH(E4487,Mapping!$A$2:$A$465,0))</f>
        <v>NTPC GROUP</v>
      </c>
      <c r="H4487" s="2" t="n">
        <v>1.84</v>
      </c>
      <c r="I4487" s="3" t="n">
        <v>0.04</v>
      </c>
    </row>
    <row r="4488" customFormat="false" ht="15" hidden="false" customHeight="false" outlineLevel="0" collapsed="false">
      <c r="A4488" s="0" t="s">
        <v>301</v>
      </c>
      <c r="B4488" s="0" t="n">
        <f aca="false">VALUE(LEFT(A4488,4))</f>
        <v>2024</v>
      </c>
      <c r="C4488" s="0" t="str">
        <f aca="false">"FY"&amp;IF(VALUE(MID(A4488,6,2))&gt;=4,VALUE(LEFT(A4488,4)),VALUE(LEFT(A4488,4))-1)&amp;"-"&amp;TEXT(MOD(IF(VALUE(MID(A4488,6,2))&gt;=4,VALUE(LEFT(A4488,4)),VALUE(LEFT(A4488,4))-1)+1,100),"00")</f>
        <v>FY2024-25</v>
      </c>
      <c r="D4488" s="0" t="s">
        <v>753</v>
      </c>
      <c r="E4488" s="0" t="s">
        <v>540</v>
      </c>
      <c r="F4488" s="0" t="str">
        <f aca="false">INDEX(Mapping!$B$2:$B$465,MATCH(E4488,Mapping!$A$2:$A$465,0))</f>
        <v>ADANI WIND ENERGY KUTCHH FOUR LTD. NAKHATRANA (INFIRM)</v>
      </c>
      <c r="G4488" s="0" t="str">
        <f aca="false">INDEX(Mapping!$C$2:$C$465,MATCH(E4488,Mapping!$A$2:$A$465,0))</f>
        <v>ADANI GREEN ENERGY (ALL SPVs)</v>
      </c>
      <c r="H4488" s="2" t="n">
        <v>1.83</v>
      </c>
      <c r="I4488" s="3" t="n">
        <v>0.04</v>
      </c>
    </row>
    <row r="4489" customFormat="false" ht="15" hidden="false" customHeight="false" outlineLevel="0" collapsed="false">
      <c r="A4489" s="0" t="s">
        <v>301</v>
      </c>
      <c r="B4489" s="0" t="n">
        <f aca="false">VALUE(LEFT(A4489,4))</f>
        <v>2024</v>
      </c>
      <c r="C4489" s="0" t="str">
        <f aca="false">"FY"&amp;IF(VALUE(MID(A4489,6,2))&gt;=4,VALUE(LEFT(A4489,4)),VALUE(LEFT(A4489,4))-1)&amp;"-"&amp;TEXT(MOD(IF(VALUE(MID(A4489,6,2))&gt;=4,VALUE(LEFT(A4489,4)),VALUE(LEFT(A4489,4))-1)+1,100),"00")</f>
        <v>FY2024-25</v>
      </c>
      <c r="D4489" s="0" t="s">
        <v>453</v>
      </c>
      <c r="E4489" s="0" t="s">
        <v>453</v>
      </c>
      <c r="F4489" s="0" t="str">
        <f aca="false">INDEX(Mapping!$B$2:$B$465,MATCH(E4489,Mapping!$A$2:$A$465,0))</f>
        <v>GMR KAMALANGA</v>
      </c>
      <c r="G4489" s="0" t="str">
        <f aca="false">INDEX(Mapping!$C$2:$C$465,MATCH(E4489,Mapping!$A$2:$A$465,0))</f>
        <v>GMR ENERGY</v>
      </c>
      <c r="H4489" s="2" t="n">
        <v>1.71</v>
      </c>
      <c r="I4489" s="3" t="n">
        <v>0.04</v>
      </c>
    </row>
    <row r="4490" customFormat="false" ht="15" hidden="false" customHeight="false" outlineLevel="0" collapsed="false">
      <c r="A4490" s="0" t="s">
        <v>301</v>
      </c>
      <c r="B4490" s="0" t="n">
        <f aca="false">VALUE(LEFT(A4490,4))</f>
        <v>2024</v>
      </c>
      <c r="C4490" s="0" t="str">
        <f aca="false">"FY"&amp;IF(VALUE(MID(A4490,6,2))&gt;=4,VALUE(LEFT(A4490,4)),VALUE(LEFT(A4490,4))-1)&amp;"-"&amp;TEXT(MOD(IF(VALUE(MID(A4490,6,2))&gt;=4,VALUE(LEFT(A4490,4)),VALUE(LEFT(A4490,4))-1)+1,100),"00")</f>
        <v>FY2024-25</v>
      </c>
      <c r="D4490" s="0" t="s">
        <v>771</v>
      </c>
      <c r="E4490" s="0" t="s">
        <v>457</v>
      </c>
      <c r="F4490" s="0" t="str">
        <f aca="false">INDEX(Mapping!$B$2:$B$465,MATCH(E4490,Mapping!$A$2:$A$465,0))</f>
        <v>NTPC STATIONS</v>
      </c>
      <c r="G4490" s="0" t="str">
        <f aca="false">INDEX(Mapping!$C$2:$C$465,MATCH(E4490,Mapping!$A$2:$A$465,0))</f>
        <v>NTPC GROUP</v>
      </c>
      <c r="H4490" s="2" t="n">
        <v>1.58</v>
      </c>
      <c r="I4490" s="3" t="n">
        <v>0.03</v>
      </c>
    </row>
    <row r="4491" customFormat="false" ht="15" hidden="false" customHeight="false" outlineLevel="0" collapsed="false">
      <c r="A4491" s="0" t="s">
        <v>301</v>
      </c>
      <c r="B4491" s="0" t="n">
        <f aca="false">VALUE(LEFT(A4491,4))</f>
        <v>2024</v>
      </c>
      <c r="C4491" s="0" t="str">
        <f aca="false">"FY"&amp;IF(VALUE(MID(A4491,6,2))&gt;=4,VALUE(LEFT(A4491,4)),VALUE(LEFT(A4491,4))-1)&amp;"-"&amp;TEXT(MOD(IF(VALUE(MID(A4491,6,2))&gt;=4,VALUE(LEFT(A4491,4)),VALUE(LEFT(A4491,4))-1)+1,100),"00")</f>
        <v>FY2024-25</v>
      </c>
      <c r="D4491" s="0" t="s">
        <v>765</v>
      </c>
      <c r="E4491" s="0" t="s">
        <v>563</v>
      </c>
      <c r="F4491" s="0" t="str">
        <f aca="false">INDEX(Mapping!$B$2:$B$465,MATCH(E4491,Mapping!$A$2:$A$465,0))</f>
        <v>ADANI SOLAR ENERGY RJ TWO PRIVATE LIMITED (INFIRM)</v>
      </c>
      <c r="G4491" s="0" t="str">
        <f aca="false">INDEX(Mapping!$C$2:$C$465,MATCH(E4491,Mapping!$A$2:$A$465,0))</f>
        <v>ADANI GREEN ENERGY (ALL SPVs)</v>
      </c>
      <c r="H4491" s="2" t="n">
        <v>1.45</v>
      </c>
      <c r="I4491" s="3" t="n">
        <v>0.03</v>
      </c>
    </row>
    <row r="4492" customFormat="false" ht="15" hidden="false" customHeight="false" outlineLevel="0" collapsed="false">
      <c r="A4492" s="0" t="s">
        <v>301</v>
      </c>
      <c r="B4492" s="0" t="n">
        <f aca="false">VALUE(LEFT(A4492,4))</f>
        <v>2024</v>
      </c>
      <c r="C4492" s="0" t="str">
        <f aca="false">"FY"&amp;IF(VALUE(MID(A4492,6,2))&gt;=4,VALUE(LEFT(A4492,4)),VALUE(LEFT(A4492,4))-1)&amp;"-"&amp;TEXT(MOD(IF(VALUE(MID(A4492,6,2))&gt;=4,VALUE(LEFT(A4492,4)),VALUE(LEFT(A4492,4))-1)+1,100),"00")</f>
        <v>FY2024-25</v>
      </c>
      <c r="D4492" s="0" t="s">
        <v>742</v>
      </c>
      <c r="E4492" s="0" t="s">
        <v>390</v>
      </c>
      <c r="F4492" s="0" t="str">
        <f aca="false">INDEX(Mapping!$B$2:$B$465,MATCH(E4492,Mapping!$A$2:$A$465,0))</f>
        <v>NTPC STATIONS</v>
      </c>
      <c r="G4492" s="0" t="str">
        <f aca="false">INDEX(Mapping!$C$2:$C$465,MATCH(E4492,Mapping!$A$2:$A$465,0))</f>
        <v>NTPC GROUP</v>
      </c>
      <c r="H4492" s="2" t="n">
        <v>1.44</v>
      </c>
      <c r="I4492" s="3" t="n">
        <v>0.03</v>
      </c>
    </row>
    <row r="4493" customFormat="false" ht="15" hidden="false" customHeight="false" outlineLevel="0" collapsed="false">
      <c r="A4493" s="0" t="s">
        <v>301</v>
      </c>
      <c r="B4493" s="0" t="n">
        <f aca="false">VALUE(LEFT(A4493,4))</f>
        <v>2024</v>
      </c>
      <c r="C4493" s="0" t="str">
        <f aca="false">"FY"&amp;IF(VALUE(MID(A4493,6,2))&gt;=4,VALUE(LEFT(A4493,4)),VALUE(LEFT(A4493,4))-1)&amp;"-"&amp;TEXT(MOD(IF(VALUE(MID(A4493,6,2))&gt;=4,VALUE(LEFT(A4493,4)),VALUE(LEFT(A4493,4))-1)+1,100),"00")</f>
        <v>FY2024-25</v>
      </c>
      <c r="D4493" s="0" t="s">
        <v>757</v>
      </c>
      <c r="E4493" s="0" t="s">
        <v>121</v>
      </c>
      <c r="F4493" s="0" t="str">
        <f aca="false">INDEX(Mapping!$B$2:$B$465,MATCH(E4493,Mapping!$A$2:$A$465,0))</f>
        <v>MEGHALAYA</v>
      </c>
      <c r="G4493" s="0" t="str">
        <f aca="false">INDEX(Mapping!$C$2:$C$465,MATCH(E4493,Mapping!$A$2:$A$465,0))</f>
        <v>MEGHALAYA</v>
      </c>
      <c r="H4493" s="2" t="n">
        <v>1.3</v>
      </c>
      <c r="I4493" s="3" t="n">
        <v>0.03</v>
      </c>
    </row>
    <row r="4494" customFormat="false" ht="15" hidden="false" customHeight="false" outlineLevel="0" collapsed="false">
      <c r="A4494" s="0" t="s">
        <v>301</v>
      </c>
      <c r="B4494" s="0" t="n">
        <f aca="false">VALUE(LEFT(A4494,4))</f>
        <v>2024</v>
      </c>
      <c r="C4494" s="0" t="str">
        <f aca="false">"FY"&amp;IF(VALUE(MID(A4494,6,2))&gt;=4,VALUE(LEFT(A4494,4)),VALUE(LEFT(A4494,4))-1)&amp;"-"&amp;TEXT(MOD(IF(VALUE(MID(A4494,6,2))&gt;=4,VALUE(LEFT(A4494,4)),VALUE(LEFT(A4494,4))-1)+1,100),"00")</f>
        <v>FY2024-25</v>
      </c>
      <c r="D4494" s="0" t="s">
        <v>422</v>
      </c>
      <c r="E4494" s="0" t="s">
        <v>422</v>
      </c>
      <c r="F4494" s="0" t="str">
        <f aca="false">INDEX(Mapping!$B$2:$B$465,MATCH(E4494,Mapping!$A$2:$A$465,0))</f>
        <v>NTPC STATIONS</v>
      </c>
      <c r="G4494" s="0" t="str">
        <f aca="false">INDEX(Mapping!$C$2:$C$465,MATCH(E4494,Mapping!$A$2:$A$465,0))</f>
        <v>NTPC GROUP</v>
      </c>
      <c r="H4494" s="2" t="n">
        <v>1.29</v>
      </c>
      <c r="I4494" s="3" t="n">
        <v>0.03</v>
      </c>
    </row>
    <row r="4495" customFormat="false" ht="15" hidden="false" customHeight="false" outlineLevel="0" collapsed="false">
      <c r="A4495" s="0" t="s">
        <v>301</v>
      </c>
      <c r="B4495" s="0" t="n">
        <f aca="false">VALUE(LEFT(A4495,4))</f>
        <v>2024</v>
      </c>
      <c r="C4495" s="0" t="str">
        <f aca="false">"FY"&amp;IF(VALUE(MID(A4495,6,2))&gt;=4,VALUE(LEFT(A4495,4)),VALUE(LEFT(A4495,4))-1)&amp;"-"&amp;TEXT(MOD(IF(VALUE(MID(A4495,6,2))&gt;=4,VALUE(LEFT(A4495,4)),VALUE(LEFT(A4495,4))-1)+1,100),"00")</f>
        <v>FY2024-25</v>
      </c>
      <c r="D4495" s="0" t="s">
        <v>737</v>
      </c>
      <c r="E4495" s="0" t="s">
        <v>337</v>
      </c>
      <c r="F4495" s="0" t="str">
        <f aca="false">INDEX(Mapping!$B$2:$B$465,MATCH(E4495,Mapping!$A$2:$A$465,0))</f>
        <v>NTPC STATIONS</v>
      </c>
      <c r="G4495" s="0" t="str">
        <f aca="false">INDEX(Mapping!$C$2:$C$465,MATCH(E4495,Mapping!$A$2:$A$465,0))</f>
        <v>NTPC GROUP</v>
      </c>
      <c r="H4495" s="2" t="n">
        <v>1.2</v>
      </c>
      <c r="I4495" s="3" t="n">
        <v>0.03</v>
      </c>
    </row>
    <row r="4496" customFormat="false" ht="15" hidden="false" customHeight="false" outlineLevel="0" collapsed="false">
      <c r="A4496" s="0" t="s">
        <v>301</v>
      </c>
      <c r="B4496" s="0" t="n">
        <f aca="false">VALUE(LEFT(A4496,4))</f>
        <v>2024</v>
      </c>
      <c r="C4496" s="0" t="str">
        <f aca="false">"FY"&amp;IF(VALUE(MID(A4496,6,2))&gt;=4,VALUE(LEFT(A4496,4)),VALUE(LEFT(A4496,4))-1)&amp;"-"&amp;TEXT(MOD(IF(VALUE(MID(A4496,6,2))&gt;=4,VALUE(LEFT(A4496,4)),VALUE(LEFT(A4496,4))-1)+1,100),"00")</f>
        <v>FY2024-25</v>
      </c>
      <c r="D4496" s="0" t="s">
        <v>462</v>
      </c>
      <c r="E4496" s="0" t="s">
        <v>462</v>
      </c>
      <c r="F4496" s="0" t="str">
        <f aca="false">INDEX(Mapping!$B$2:$B$465,MATCH(E4496,Mapping!$A$2:$A$465,0))</f>
        <v>DHARIWAL INFRASTRUCTURE</v>
      </c>
      <c r="G4496" s="0" t="str">
        <f aca="false">INDEX(Mapping!$C$2:$C$465,MATCH(E4496,Mapping!$A$2:$A$465,0))</f>
        <v>DHARIWAL INFRASTRUCTURE</v>
      </c>
      <c r="H4496" s="2" t="n">
        <v>1.11</v>
      </c>
      <c r="I4496" s="3" t="n">
        <v>0.02</v>
      </c>
    </row>
    <row r="4497" customFormat="false" ht="15" hidden="false" customHeight="false" outlineLevel="0" collapsed="false">
      <c r="A4497" s="0" t="s">
        <v>301</v>
      </c>
      <c r="B4497" s="0" t="n">
        <f aca="false">VALUE(LEFT(A4497,4))</f>
        <v>2024</v>
      </c>
      <c r="C4497" s="0" t="str">
        <f aca="false">"FY"&amp;IF(VALUE(MID(A4497,6,2))&gt;=4,VALUE(LEFT(A4497,4)),VALUE(LEFT(A4497,4))-1)&amp;"-"&amp;TEXT(MOD(IF(VALUE(MID(A4497,6,2))&gt;=4,VALUE(LEFT(A4497,4)),VALUE(LEFT(A4497,4))-1)+1,100),"00")</f>
        <v>FY2024-25</v>
      </c>
      <c r="D4497" s="0" t="s">
        <v>560</v>
      </c>
      <c r="E4497" s="0" t="s">
        <v>560</v>
      </c>
      <c r="F4497" s="0" t="str">
        <f aca="false">INDEX(Mapping!$B$2:$B$465,MATCH(E4497,Mapping!$A$2:$A$465,0))</f>
        <v>RENEW SURYA OJAS PRIVATE LIMITED_INFIRM</v>
      </c>
      <c r="G4497" s="0" t="str">
        <f aca="false">INDEX(Mapping!$C$2:$C$465,MATCH(E4497,Mapping!$A$2:$A$465,0))</f>
        <v>RENEW POWER (ALL SPVs)</v>
      </c>
      <c r="H4497" s="2" t="n">
        <v>1.07</v>
      </c>
      <c r="I4497" s="3" t="n">
        <v>0.02</v>
      </c>
    </row>
    <row r="4498" customFormat="false" ht="15" hidden="false" customHeight="false" outlineLevel="0" collapsed="false">
      <c r="A4498" s="0" t="s">
        <v>301</v>
      </c>
      <c r="B4498" s="0" t="n">
        <f aca="false">VALUE(LEFT(A4498,4))</f>
        <v>2024</v>
      </c>
      <c r="C4498" s="0" t="str">
        <f aca="false">"FY"&amp;IF(VALUE(MID(A4498,6,2))&gt;=4,VALUE(LEFT(A4498,4)),VALUE(LEFT(A4498,4))-1)&amp;"-"&amp;TEXT(MOD(IF(VALUE(MID(A4498,6,2))&gt;=4,VALUE(LEFT(A4498,4)),VALUE(LEFT(A4498,4))-1)+1,100),"00")</f>
        <v>FY2024-25</v>
      </c>
      <c r="D4498" s="0" t="s">
        <v>718</v>
      </c>
      <c r="E4498" s="0" t="s">
        <v>407</v>
      </c>
      <c r="F4498" s="0" t="str">
        <f aca="false">INDEX(Mapping!$B$2:$B$465,MATCH(E4498,Mapping!$A$2:$A$465,0))</f>
        <v>NTPC STATIONS</v>
      </c>
      <c r="G4498" s="0" t="str">
        <f aca="false">INDEX(Mapping!$C$2:$C$465,MATCH(E4498,Mapping!$A$2:$A$465,0))</f>
        <v>NTPC GROUP</v>
      </c>
      <c r="H4498" s="2" t="n">
        <v>1.04</v>
      </c>
      <c r="I4498" s="3" t="n">
        <v>0.02</v>
      </c>
    </row>
    <row r="4499" customFormat="false" ht="15" hidden="false" customHeight="false" outlineLevel="0" collapsed="false">
      <c r="A4499" s="0" t="s">
        <v>301</v>
      </c>
      <c r="B4499" s="0" t="n">
        <f aca="false">VALUE(LEFT(A4499,4))</f>
        <v>2024</v>
      </c>
      <c r="C4499" s="0" t="str">
        <f aca="false">"FY"&amp;IF(VALUE(MID(A4499,6,2))&gt;=4,VALUE(LEFT(A4499,4)),VALUE(LEFT(A4499,4))-1)&amp;"-"&amp;TEXT(MOD(IF(VALUE(MID(A4499,6,2))&gt;=4,VALUE(LEFT(A4499,4)),VALUE(LEFT(A4499,4))-1)+1,100),"00")</f>
        <v>FY2024-25</v>
      </c>
      <c r="D4499" s="0" t="s">
        <v>736</v>
      </c>
      <c r="E4499" s="0" t="s">
        <v>303</v>
      </c>
      <c r="F4499" s="0" t="str">
        <f aca="false">INDEX(Mapping!$B$2:$B$465,MATCH(E4499,Mapping!$A$2:$A$465,0))</f>
        <v>PUDUCHERRY</v>
      </c>
      <c r="G4499" s="0" t="str">
        <f aca="false">INDEX(Mapping!$C$2:$C$465,MATCH(E4499,Mapping!$A$2:$A$465,0))</f>
        <v>PUDUCHERRY</v>
      </c>
      <c r="H4499" s="2" t="n">
        <v>0.8</v>
      </c>
      <c r="I4499" s="3" t="n">
        <v>0.02</v>
      </c>
    </row>
    <row r="4500" customFormat="false" ht="15" hidden="false" customHeight="false" outlineLevel="0" collapsed="false">
      <c r="A4500" s="0" t="s">
        <v>301</v>
      </c>
      <c r="B4500" s="0" t="n">
        <f aca="false">VALUE(LEFT(A4500,4))</f>
        <v>2024</v>
      </c>
      <c r="C4500" s="0" t="str">
        <f aca="false">"FY"&amp;IF(VALUE(MID(A4500,6,2))&gt;=4,VALUE(LEFT(A4500,4)),VALUE(LEFT(A4500,4))-1)&amp;"-"&amp;TEXT(MOD(IF(VALUE(MID(A4500,6,2))&gt;=4,VALUE(LEFT(A4500,4)),VALUE(LEFT(A4500,4))-1)+1,100),"00")</f>
        <v>FY2024-25</v>
      </c>
      <c r="D4500" s="0" t="s">
        <v>764</v>
      </c>
      <c r="E4500" s="0" t="s">
        <v>505</v>
      </c>
      <c r="F4500" s="0" t="str">
        <f aca="false">INDEX(Mapping!$B$2:$B$465,MATCH(E4500,Mapping!$A$2:$A$465,0))</f>
        <v>NTPC STATIONS</v>
      </c>
      <c r="G4500" s="0" t="str">
        <f aca="false">INDEX(Mapping!$C$2:$C$465,MATCH(E4500,Mapping!$A$2:$A$465,0))</f>
        <v>NTPC GROUP</v>
      </c>
      <c r="H4500" s="2" t="n">
        <v>0.74</v>
      </c>
      <c r="I4500" s="3" t="n">
        <v>0.02</v>
      </c>
    </row>
    <row r="4501" customFormat="false" ht="15" hidden="false" customHeight="false" outlineLevel="0" collapsed="false">
      <c r="A4501" s="0" t="s">
        <v>301</v>
      </c>
      <c r="B4501" s="0" t="n">
        <f aca="false">VALUE(LEFT(A4501,4))</f>
        <v>2024</v>
      </c>
      <c r="C4501" s="0" t="str">
        <f aca="false">"FY"&amp;IF(VALUE(MID(A4501,6,2))&gt;=4,VALUE(LEFT(A4501,4)),VALUE(LEFT(A4501,4))-1)&amp;"-"&amp;TEXT(MOD(IF(VALUE(MID(A4501,6,2))&gt;=4,VALUE(LEFT(A4501,4)),VALUE(LEFT(A4501,4))-1)+1,100),"00")</f>
        <v>FY2024-25</v>
      </c>
      <c r="D4501" s="0" t="s">
        <v>300</v>
      </c>
      <c r="E4501" s="0" t="s">
        <v>300</v>
      </c>
      <c r="F4501" s="0" t="str">
        <f aca="false">INDEX(Mapping!$B$2:$B$465,MATCH(E4501,Mapping!$A$2:$A$465,0))</f>
        <v>BALCO</v>
      </c>
      <c r="G4501" s="0" t="str">
        <f aca="false">INDEX(Mapping!$C$2:$C$465,MATCH(E4501,Mapping!$A$2:$A$465,0))</f>
        <v>BALCO</v>
      </c>
      <c r="H4501" s="2" t="n">
        <v>0.67</v>
      </c>
      <c r="I4501" s="3" t="n">
        <v>0.01</v>
      </c>
    </row>
    <row r="4502" customFormat="false" ht="15" hidden="false" customHeight="false" outlineLevel="0" collapsed="false">
      <c r="A4502" s="0" t="s">
        <v>301</v>
      </c>
      <c r="B4502" s="0" t="n">
        <f aca="false">VALUE(LEFT(A4502,4))</f>
        <v>2024</v>
      </c>
      <c r="C4502" s="0" t="str">
        <f aca="false">"FY"&amp;IF(VALUE(MID(A4502,6,2))&gt;=4,VALUE(LEFT(A4502,4)),VALUE(LEFT(A4502,4))-1)&amp;"-"&amp;TEXT(MOD(IF(VALUE(MID(A4502,6,2))&gt;=4,VALUE(LEFT(A4502,4)),VALUE(LEFT(A4502,4))-1)+1,100),"00")</f>
        <v>FY2024-25</v>
      </c>
      <c r="D4502" s="0" t="s">
        <v>767</v>
      </c>
      <c r="E4502" s="0" t="s">
        <v>348</v>
      </c>
      <c r="F4502" s="0" t="str">
        <f aca="false">INDEX(Mapping!$B$2:$B$465,MATCH(E4502,Mapping!$A$2:$A$465,0))</f>
        <v>DHARIWAL INFRASTRUCTURE</v>
      </c>
      <c r="G4502" s="0" t="str">
        <f aca="false">INDEX(Mapping!$C$2:$C$465,MATCH(E4502,Mapping!$A$2:$A$465,0))</f>
        <v>DHARIWAL INFRASTRUCTURE</v>
      </c>
      <c r="H4502" s="2" t="n">
        <v>0.66</v>
      </c>
      <c r="I4502" s="3" t="n">
        <v>0.01</v>
      </c>
    </row>
    <row r="4503" customFormat="false" ht="15" hidden="false" customHeight="false" outlineLevel="0" collapsed="false">
      <c r="A4503" s="0" t="s">
        <v>301</v>
      </c>
      <c r="B4503" s="0" t="n">
        <f aca="false">VALUE(LEFT(A4503,4))</f>
        <v>2024</v>
      </c>
      <c r="C4503" s="0" t="str">
        <f aca="false">"FY"&amp;IF(VALUE(MID(A4503,6,2))&gt;=4,VALUE(LEFT(A4503,4)),VALUE(LEFT(A4503,4))-1)&amp;"-"&amp;TEXT(MOD(IF(VALUE(MID(A4503,6,2))&gt;=4,VALUE(LEFT(A4503,4)),VALUE(LEFT(A4503,4))-1)+1,100),"00")</f>
        <v>FY2024-25</v>
      </c>
      <c r="D4503" s="0" t="s">
        <v>772</v>
      </c>
      <c r="E4503" s="0" t="s">
        <v>471</v>
      </c>
      <c r="F4503" s="0" t="str">
        <f aca="false">INDEX(Mapping!$B$2:$B$465,MATCH(E4503,Mapping!$A$2:$A$465,0))</f>
        <v>NTPC STATIONS</v>
      </c>
      <c r="G4503" s="0" t="str">
        <f aca="false">INDEX(Mapping!$C$2:$C$465,MATCH(E4503,Mapping!$A$2:$A$465,0))</f>
        <v>NTPC GROUP</v>
      </c>
      <c r="H4503" s="2" t="n">
        <v>0.59</v>
      </c>
      <c r="I4503" s="3" t="n">
        <v>0.01</v>
      </c>
    </row>
    <row r="4504" customFormat="false" ht="15" hidden="false" customHeight="false" outlineLevel="0" collapsed="false">
      <c r="A4504" s="0" t="s">
        <v>301</v>
      </c>
      <c r="B4504" s="0" t="n">
        <f aca="false">VALUE(LEFT(A4504,4))</f>
        <v>2024</v>
      </c>
      <c r="C4504" s="0" t="str">
        <f aca="false">"FY"&amp;IF(VALUE(MID(A4504,6,2))&gt;=4,VALUE(LEFT(A4504,4)),VALUE(LEFT(A4504,4))-1)&amp;"-"&amp;TEXT(MOD(IF(VALUE(MID(A4504,6,2))&gt;=4,VALUE(LEFT(A4504,4)),VALUE(LEFT(A4504,4))-1)+1,100),"00")</f>
        <v>FY2024-25</v>
      </c>
      <c r="D4504" s="0" t="s">
        <v>754</v>
      </c>
      <c r="E4504" s="0" t="s">
        <v>512</v>
      </c>
      <c r="F4504" s="0" t="str">
        <f aca="false">INDEX(Mapping!$B$2:$B$465,MATCH(E4504,Mapping!$A$2:$A$465,0))</f>
        <v>NTPC STATIONS</v>
      </c>
      <c r="G4504" s="0" t="str">
        <f aca="false">INDEX(Mapping!$C$2:$C$465,MATCH(E4504,Mapping!$A$2:$A$465,0))</f>
        <v>NTPC GROUP</v>
      </c>
      <c r="H4504" s="2" t="n">
        <v>0.56</v>
      </c>
      <c r="I4504" s="3" t="n">
        <v>0.01</v>
      </c>
    </row>
    <row r="4505" customFormat="false" ht="15" hidden="false" customHeight="false" outlineLevel="0" collapsed="false">
      <c r="A4505" s="0" t="s">
        <v>301</v>
      </c>
      <c r="B4505" s="0" t="n">
        <f aca="false">VALUE(LEFT(A4505,4))</f>
        <v>2024</v>
      </c>
      <c r="C4505" s="0" t="str">
        <f aca="false">"FY"&amp;IF(VALUE(MID(A4505,6,2))&gt;=4,VALUE(LEFT(A4505,4)),VALUE(LEFT(A4505,4))-1)&amp;"-"&amp;TEXT(MOD(IF(VALUE(MID(A4505,6,2))&gt;=4,VALUE(LEFT(A4505,4)),VALUE(LEFT(A4505,4))-1)+1,100),"00")</f>
        <v>FY2024-25</v>
      </c>
      <c r="D4505" s="0" t="s">
        <v>741</v>
      </c>
      <c r="E4505" s="0" t="s">
        <v>445</v>
      </c>
      <c r="F4505" s="0" t="str">
        <f aca="false">INDEX(Mapping!$B$2:$B$465,MATCH(E4505,Mapping!$A$2:$A$465,0))</f>
        <v>NTPC STATIONS</v>
      </c>
      <c r="G4505" s="0" t="str">
        <f aca="false">INDEX(Mapping!$C$2:$C$465,MATCH(E4505,Mapping!$A$2:$A$465,0))</f>
        <v>NTPC GROUP</v>
      </c>
      <c r="H4505" s="2" t="n">
        <v>0.55</v>
      </c>
      <c r="I4505" s="3" t="n">
        <v>0.01</v>
      </c>
    </row>
    <row r="4506" customFormat="false" ht="15" hidden="false" customHeight="false" outlineLevel="0" collapsed="false">
      <c r="A4506" s="0" t="s">
        <v>301</v>
      </c>
      <c r="B4506" s="0" t="n">
        <f aca="false">VALUE(LEFT(A4506,4))</f>
        <v>2024</v>
      </c>
      <c r="C4506" s="0" t="str">
        <f aca="false">"FY"&amp;IF(VALUE(MID(A4506,6,2))&gt;=4,VALUE(LEFT(A4506,4)),VALUE(LEFT(A4506,4))-1)&amp;"-"&amp;TEXT(MOD(IF(VALUE(MID(A4506,6,2))&gt;=4,VALUE(LEFT(A4506,4)),VALUE(LEFT(A4506,4))-1)+1,100),"00")</f>
        <v>FY2024-25</v>
      </c>
      <c r="D4506" s="0" t="s">
        <v>759</v>
      </c>
      <c r="E4506" s="0" t="s">
        <v>517</v>
      </c>
      <c r="F4506" s="0" t="str">
        <f aca="false">INDEX(Mapping!$B$2:$B$465,MATCH(E4506,Mapping!$A$2:$A$465,0))</f>
        <v>NTPC STATIONS</v>
      </c>
      <c r="G4506" s="0" t="str">
        <f aca="false">INDEX(Mapping!$C$2:$C$465,MATCH(E4506,Mapping!$A$2:$A$465,0))</f>
        <v>NTPC GROUP</v>
      </c>
      <c r="H4506" s="2" t="n">
        <v>0.51</v>
      </c>
      <c r="I4506" s="3" t="n">
        <v>0.01</v>
      </c>
    </row>
    <row r="4507" customFormat="false" ht="15" hidden="false" customHeight="false" outlineLevel="0" collapsed="false">
      <c r="A4507" s="0" t="s">
        <v>301</v>
      </c>
      <c r="B4507" s="0" t="n">
        <f aca="false">VALUE(LEFT(A4507,4))</f>
        <v>2024</v>
      </c>
      <c r="C4507" s="0" t="str">
        <f aca="false">"FY"&amp;IF(VALUE(MID(A4507,6,2))&gt;=4,VALUE(LEFT(A4507,4)),VALUE(LEFT(A4507,4))-1)&amp;"-"&amp;TEXT(MOD(IF(VALUE(MID(A4507,6,2))&gt;=4,VALUE(LEFT(A4507,4)),VALUE(LEFT(A4507,4))-1)+1,100),"00")</f>
        <v>FY2024-25</v>
      </c>
      <c r="D4507" s="0" t="s">
        <v>280</v>
      </c>
      <c r="E4507" s="0" t="s">
        <v>280</v>
      </c>
      <c r="F4507" s="0" t="str">
        <f aca="false">INDEX(Mapping!$B$2:$B$465,MATCH(E4507,Mapping!$A$2:$A$465,0))</f>
        <v>COASTAL ENERGEN</v>
      </c>
      <c r="G4507" s="0" t="str">
        <f aca="false">INDEX(Mapping!$C$2:$C$465,MATCH(E4507,Mapping!$A$2:$A$465,0))</f>
        <v>COASTAL ENERGEN</v>
      </c>
      <c r="H4507" s="2" t="n">
        <v>0.49</v>
      </c>
      <c r="I4507" s="3" t="n">
        <v>0.01</v>
      </c>
    </row>
    <row r="4508" customFormat="false" ht="15" hidden="false" customHeight="false" outlineLevel="0" collapsed="false">
      <c r="A4508" s="0" t="s">
        <v>301</v>
      </c>
      <c r="B4508" s="0" t="n">
        <f aca="false">VALUE(LEFT(A4508,4))</f>
        <v>2024</v>
      </c>
      <c r="C4508" s="0" t="str">
        <f aca="false">"FY"&amp;IF(VALUE(MID(A4508,6,2))&gt;=4,VALUE(LEFT(A4508,4)),VALUE(LEFT(A4508,4))-1)&amp;"-"&amp;TEXT(MOD(IF(VALUE(MID(A4508,6,2))&gt;=4,VALUE(LEFT(A4508,4)),VALUE(LEFT(A4508,4))-1)+1,100),"00")</f>
        <v>FY2024-25</v>
      </c>
      <c r="D4508" s="0" t="s">
        <v>777</v>
      </c>
      <c r="E4508" s="0" t="s">
        <v>559</v>
      </c>
      <c r="F4508" s="0" t="str">
        <f aca="false">INDEX(Mapping!$B$2:$B$465,MATCH(E4508,Mapping!$A$2:$A$465,0))</f>
        <v>NTPC STATIONS</v>
      </c>
      <c r="G4508" s="0" t="str">
        <f aca="false">INDEX(Mapping!$C$2:$C$465,MATCH(E4508,Mapping!$A$2:$A$465,0))</f>
        <v>NTPC GROUP</v>
      </c>
      <c r="H4508" s="2" t="n">
        <v>0.44</v>
      </c>
      <c r="I4508" s="3" t="n">
        <v>0.01</v>
      </c>
    </row>
    <row r="4509" customFormat="false" ht="15" hidden="false" customHeight="false" outlineLevel="0" collapsed="false">
      <c r="A4509" s="0" t="s">
        <v>301</v>
      </c>
      <c r="B4509" s="0" t="n">
        <f aca="false">VALUE(LEFT(A4509,4))</f>
        <v>2024</v>
      </c>
      <c r="C4509" s="0" t="str">
        <f aca="false">"FY"&amp;IF(VALUE(MID(A4509,6,2))&gt;=4,VALUE(LEFT(A4509,4)),VALUE(LEFT(A4509,4))-1)&amp;"-"&amp;TEXT(MOD(IF(VALUE(MID(A4509,6,2))&gt;=4,VALUE(LEFT(A4509,4)),VALUE(LEFT(A4509,4))-1)+1,100),"00")</f>
        <v>FY2024-25</v>
      </c>
      <c r="D4509" s="0" t="s">
        <v>776</v>
      </c>
      <c r="E4509" s="0" t="s">
        <v>489</v>
      </c>
      <c r="F4509" s="0" t="str">
        <f aca="false">INDEX(Mapping!$B$2:$B$465,MATCH(E4509,Mapping!$A$2:$A$465,0))</f>
        <v>NTPL (NLC TAMIL NADU POWER)</v>
      </c>
      <c r="G4509" s="0" t="str">
        <f aca="false">INDEX(Mapping!$C$2:$C$465,MATCH(E4509,Mapping!$A$2:$A$465,0))</f>
        <v>NLC INDIA GROUP</v>
      </c>
      <c r="H4509" s="2" t="n">
        <v>0.42</v>
      </c>
      <c r="I4509" s="3" t="n">
        <v>0.01</v>
      </c>
    </row>
    <row r="4510" customFormat="false" ht="15" hidden="false" customHeight="false" outlineLevel="0" collapsed="false">
      <c r="A4510" s="0" t="s">
        <v>301</v>
      </c>
      <c r="B4510" s="0" t="n">
        <f aca="false">VALUE(LEFT(A4510,4))</f>
        <v>2024</v>
      </c>
      <c r="C4510" s="0" t="str">
        <f aca="false">"FY"&amp;IF(VALUE(MID(A4510,6,2))&gt;=4,VALUE(LEFT(A4510,4)),VALUE(LEFT(A4510,4))-1)&amp;"-"&amp;TEXT(MOD(IF(VALUE(MID(A4510,6,2))&gt;=4,VALUE(LEFT(A4510,4)),VALUE(LEFT(A4510,4))-1)+1,100),"00")</f>
        <v>FY2024-25</v>
      </c>
      <c r="D4510" s="0" t="s">
        <v>770</v>
      </c>
      <c r="E4510" s="0" t="s">
        <v>554</v>
      </c>
      <c r="F4510" s="0" t="str">
        <f aca="false">INDEX(Mapping!$B$2:$B$465,MATCH(E4510,Mapping!$A$2:$A$465,0))</f>
        <v>TPSL BANDERWALA SECI 100_INF</v>
      </c>
      <c r="G4510" s="0" t="str">
        <f aca="false">INDEX(Mapping!$C$2:$C$465,MATCH(E4510,Mapping!$A$2:$A$465,0))</f>
        <v>TPSL BANDERWALA SECI 100_INF</v>
      </c>
      <c r="H4510" s="2" t="n">
        <v>0.38</v>
      </c>
      <c r="I4510" s="3" t="n">
        <v>0.01</v>
      </c>
    </row>
    <row r="4511" customFormat="false" ht="15" hidden="false" customHeight="false" outlineLevel="0" collapsed="false">
      <c r="A4511" s="0" t="s">
        <v>301</v>
      </c>
      <c r="B4511" s="0" t="n">
        <f aca="false">VALUE(LEFT(A4511,4))</f>
        <v>2024</v>
      </c>
      <c r="C4511" s="0" t="str">
        <f aca="false">"FY"&amp;IF(VALUE(MID(A4511,6,2))&gt;=4,VALUE(LEFT(A4511,4)),VALUE(LEFT(A4511,4))-1)&amp;"-"&amp;TEXT(MOD(IF(VALUE(MID(A4511,6,2))&gt;=4,VALUE(LEFT(A4511,4)),VALUE(LEFT(A4511,4))-1)+1,100),"00")</f>
        <v>FY2024-25</v>
      </c>
      <c r="D4511" s="0" t="s">
        <v>756</v>
      </c>
      <c r="E4511" s="0" t="s">
        <v>496</v>
      </c>
      <c r="F4511" s="0" t="str">
        <f aca="false">INDEX(Mapping!$B$2:$B$465,MATCH(E4511,Mapping!$A$2:$A$465,0))</f>
        <v>NTPC STATIONS</v>
      </c>
      <c r="G4511" s="0" t="str">
        <f aca="false">INDEX(Mapping!$C$2:$C$465,MATCH(E4511,Mapping!$A$2:$A$465,0))</f>
        <v>NTPC GROUP</v>
      </c>
      <c r="H4511" s="2" t="n">
        <v>0.35</v>
      </c>
      <c r="I4511" s="3" t="n">
        <v>0.01</v>
      </c>
    </row>
    <row r="4512" customFormat="false" ht="15" hidden="false" customHeight="false" outlineLevel="0" collapsed="false">
      <c r="A4512" s="0" t="s">
        <v>301</v>
      </c>
      <c r="B4512" s="0" t="n">
        <f aca="false">VALUE(LEFT(A4512,4))</f>
        <v>2024</v>
      </c>
      <c r="C4512" s="0" t="str">
        <f aca="false">"FY"&amp;IF(VALUE(MID(A4512,6,2))&gt;=4,VALUE(LEFT(A4512,4)),VALUE(LEFT(A4512,4))-1)&amp;"-"&amp;TEXT(MOD(IF(VALUE(MID(A4512,6,2))&gt;=4,VALUE(LEFT(A4512,4)),VALUE(LEFT(A4512,4))-1)+1,100),"00")</f>
        <v>FY2024-25</v>
      </c>
      <c r="D4512" s="0" t="s">
        <v>769</v>
      </c>
      <c r="E4512" s="0" t="s">
        <v>498</v>
      </c>
      <c r="F4512" s="0" t="str">
        <f aca="false">INDEX(Mapping!$B$2:$B$465,MATCH(E4512,Mapping!$A$2:$A$465,0))</f>
        <v>NTPC STATIONS</v>
      </c>
      <c r="G4512" s="0" t="str">
        <f aca="false">INDEX(Mapping!$C$2:$C$465,MATCH(E4512,Mapping!$A$2:$A$465,0))</f>
        <v>NTPC GROUP</v>
      </c>
      <c r="H4512" s="2" t="n">
        <v>0.32</v>
      </c>
      <c r="I4512" s="3" t="n">
        <v>0.01</v>
      </c>
    </row>
    <row r="4513" customFormat="false" ht="15" hidden="false" customHeight="false" outlineLevel="0" collapsed="false">
      <c r="A4513" s="0" t="s">
        <v>301</v>
      </c>
      <c r="B4513" s="0" t="n">
        <f aca="false">VALUE(LEFT(A4513,4))</f>
        <v>2024</v>
      </c>
      <c r="C4513" s="0" t="str">
        <f aca="false">"FY"&amp;IF(VALUE(MID(A4513,6,2))&gt;=4,VALUE(LEFT(A4513,4)),VALUE(LEFT(A4513,4))-1)&amp;"-"&amp;TEXT(MOD(IF(VALUE(MID(A4513,6,2))&gt;=4,VALUE(LEFT(A4513,4)),VALUE(LEFT(A4513,4))-1)+1,100),"00")</f>
        <v>FY2024-25</v>
      </c>
      <c r="D4513" s="0" t="s">
        <v>768</v>
      </c>
      <c r="E4513" s="0" t="s">
        <v>460</v>
      </c>
      <c r="F4513" s="0" t="str">
        <f aca="false">INDEX(Mapping!$B$2:$B$465,MATCH(E4513,Mapping!$A$2:$A$465,0))</f>
        <v>NTPC STATIONS</v>
      </c>
      <c r="G4513" s="0" t="str">
        <f aca="false">INDEX(Mapping!$C$2:$C$465,MATCH(E4513,Mapping!$A$2:$A$465,0))</f>
        <v>NTPC GROUP</v>
      </c>
      <c r="H4513" s="2" t="n">
        <v>0.27</v>
      </c>
      <c r="I4513" s="3" t="n">
        <v>0.01</v>
      </c>
    </row>
    <row r="4514" customFormat="false" ht="15" hidden="false" customHeight="false" outlineLevel="0" collapsed="false">
      <c r="A4514" s="0" t="s">
        <v>301</v>
      </c>
      <c r="B4514" s="0" t="n">
        <f aca="false">VALUE(LEFT(A4514,4))</f>
        <v>2024</v>
      </c>
      <c r="C4514" s="0" t="str">
        <f aca="false">"FY"&amp;IF(VALUE(MID(A4514,6,2))&gt;=4,VALUE(LEFT(A4514,4)),VALUE(LEFT(A4514,4))-1)&amp;"-"&amp;TEXT(MOD(IF(VALUE(MID(A4514,6,2))&gt;=4,VALUE(LEFT(A4514,4)),VALUE(LEFT(A4514,4))-1)+1,100),"00")</f>
        <v>FY2024-25</v>
      </c>
      <c r="D4514" s="0" t="s">
        <v>600</v>
      </c>
      <c r="E4514" s="0" t="s">
        <v>600</v>
      </c>
      <c r="F4514" s="0" t="str">
        <f aca="false">INDEX(Mapping!$B$2:$B$465,MATCH(E4514,Mapping!$A$2:$A$465,0))</f>
        <v>NLC INDIA</v>
      </c>
      <c r="G4514" s="0" t="str">
        <f aca="false">INDEX(Mapping!$C$2:$C$465,MATCH(E4514,Mapping!$A$2:$A$465,0))</f>
        <v>NLC INDIA GROUP</v>
      </c>
      <c r="H4514" s="2" t="n">
        <v>0.26</v>
      </c>
      <c r="I4514" s="3" t="n">
        <v>0.01</v>
      </c>
    </row>
    <row r="4515" customFormat="false" ht="15" hidden="false" customHeight="false" outlineLevel="0" collapsed="false">
      <c r="A4515" s="0" t="s">
        <v>301</v>
      </c>
      <c r="B4515" s="0" t="n">
        <f aca="false">VALUE(LEFT(A4515,4))</f>
        <v>2024</v>
      </c>
      <c r="C4515" s="0" t="str">
        <f aca="false">"FY"&amp;IF(VALUE(MID(A4515,6,2))&gt;=4,VALUE(LEFT(A4515,4)),VALUE(LEFT(A4515,4))-1)&amp;"-"&amp;TEXT(MOD(IF(VALUE(MID(A4515,6,2))&gt;=4,VALUE(LEFT(A4515,4)),VALUE(LEFT(A4515,4))-1)+1,100),"00")</f>
        <v>FY2024-25</v>
      </c>
      <c r="D4515" s="0" t="s">
        <v>763</v>
      </c>
      <c r="E4515" s="0" t="s">
        <v>526</v>
      </c>
      <c r="F4515" s="0" t="str">
        <f aca="false">INDEX(Mapping!$B$2:$B$465,MATCH(E4515,Mapping!$A$2:$A$465,0))</f>
        <v>NTPC STATIONS</v>
      </c>
      <c r="G4515" s="0" t="str">
        <f aca="false">INDEX(Mapping!$C$2:$C$465,MATCH(E4515,Mapping!$A$2:$A$465,0))</f>
        <v>NTPC GROUP</v>
      </c>
      <c r="H4515" s="2" t="n">
        <v>0.21</v>
      </c>
      <c r="I4515" s="3" t="n">
        <v>0</v>
      </c>
    </row>
    <row r="4516" customFormat="false" ht="15" hidden="false" customHeight="false" outlineLevel="0" collapsed="false">
      <c r="A4516" s="0" t="s">
        <v>301</v>
      </c>
      <c r="B4516" s="0" t="n">
        <f aca="false">VALUE(LEFT(A4516,4))</f>
        <v>2024</v>
      </c>
      <c r="C4516" s="0" t="str">
        <f aca="false">"FY"&amp;IF(VALUE(MID(A4516,6,2))&gt;=4,VALUE(LEFT(A4516,4)),VALUE(LEFT(A4516,4))-1)&amp;"-"&amp;TEXT(MOD(IF(VALUE(MID(A4516,6,2))&gt;=4,VALUE(LEFT(A4516,4)),VALUE(LEFT(A4516,4))-1)+1,100),"00")</f>
        <v>FY2024-25</v>
      </c>
      <c r="D4516" s="0" t="s">
        <v>774</v>
      </c>
      <c r="E4516" s="0" t="s">
        <v>582</v>
      </c>
      <c r="F4516" s="0" t="str">
        <f aca="false">INDEX(Mapping!$B$2:$B$465,MATCH(E4516,Mapping!$A$2:$A$465,0))</f>
        <v>ADANI GREEN ENERGY TWENTY SIX A LIMITED_INFIRM</v>
      </c>
      <c r="G4516" s="0" t="str">
        <f aca="false">INDEX(Mapping!$C$2:$C$465,MATCH(E4516,Mapping!$A$2:$A$465,0))</f>
        <v>ADANI GREEN ENERGY (ALL SPVs)</v>
      </c>
      <c r="H4516" s="2" t="n">
        <v>0.2</v>
      </c>
      <c r="I4516" s="3" t="n">
        <v>0</v>
      </c>
    </row>
    <row r="4517" customFormat="false" ht="15" hidden="false" customHeight="false" outlineLevel="0" collapsed="false">
      <c r="A4517" s="0" t="s">
        <v>301</v>
      </c>
      <c r="B4517" s="0" t="n">
        <f aca="false">VALUE(LEFT(A4517,4))</f>
        <v>2024</v>
      </c>
      <c r="C4517" s="0" t="str">
        <f aca="false">"FY"&amp;IF(VALUE(MID(A4517,6,2))&gt;=4,VALUE(LEFT(A4517,4)),VALUE(LEFT(A4517,4))-1)&amp;"-"&amp;TEXT(MOD(IF(VALUE(MID(A4517,6,2))&gt;=4,VALUE(LEFT(A4517,4)),VALUE(LEFT(A4517,4))-1)+1,100),"00")</f>
        <v>FY2024-25</v>
      </c>
      <c r="D4517" s="0" t="s">
        <v>762</v>
      </c>
      <c r="E4517" s="0" t="s">
        <v>447</v>
      </c>
      <c r="F4517" s="0" t="str">
        <f aca="false">INDEX(Mapping!$B$2:$B$465,MATCH(E4517,Mapping!$A$2:$A$465,0))</f>
        <v>NTPC STATIONS</v>
      </c>
      <c r="G4517" s="0" t="str">
        <f aca="false">INDEX(Mapping!$C$2:$C$465,MATCH(E4517,Mapping!$A$2:$A$465,0))</f>
        <v>NTPC GROUP</v>
      </c>
      <c r="H4517" s="2" t="n">
        <v>0.2</v>
      </c>
      <c r="I4517" s="3" t="n">
        <v>0.004</v>
      </c>
    </row>
    <row r="4518" customFormat="false" ht="15" hidden="false" customHeight="false" outlineLevel="0" collapsed="false">
      <c r="A4518" s="0" t="s">
        <v>301</v>
      </c>
      <c r="B4518" s="0" t="n">
        <f aca="false">VALUE(LEFT(A4518,4))</f>
        <v>2024</v>
      </c>
      <c r="C4518" s="0" t="str">
        <f aca="false">"FY"&amp;IF(VALUE(MID(A4518,6,2))&gt;=4,VALUE(LEFT(A4518,4)),VALUE(LEFT(A4518,4))-1)&amp;"-"&amp;TEXT(MOD(IF(VALUE(MID(A4518,6,2))&gt;=4,VALUE(LEFT(A4518,4)),VALUE(LEFT(A4518,4))-1)+1,100),"00")</f>
        <v>FY2024-25</v>
      </c>
      <c r="D4518" s="0" t="s">
        <v>733</v>
      </c>
      <c r="E4518" s="0" t="s">
        <v>413</v>
      </c>
      <c r="F4518" s="0" t="str">
        <f aca="false">INDEX(Mapping!$B$2:$B$465,MATCH(E4518,Mapping!$A$2:$A$465,0))</f>
        <v>NTPC STATIONS</v>
      </c>
      <c r="G4518" s="0" t="str">
        <f aca="false">INDEX(Mapping!$C$2:$C$465,MATCH(E4518,Mapping!$A$2:$A$465,0))</f>
        <v>NTPC GROUP</v>
      </c>
      <c r="H4518" s="2" t="n">
        <v>0.19</v>
      </c>
      <c r="I4518" s="3" t="n">
        <v>0.004</v>
      </c>
    </row>
    <row r="4519" customFormat="false" ht="15" hidden="false" customHeight="false" outlineLevel="0" collapsed="false">
      <c r="A4519" s="0" t="s">
        <v>301</v>
      </c>
      <c r="B4519" s="0" t="n">
        <f aca="false">VALUE(LEFT(A4519,4))</f>
        <v>2024</v>
      </c>
      <c r="C4519" s="0" t="str">
        <f aca="false">"FY"&amp;IF(VALUE(MID(A4519,6,2))&gt;=4,VALUE(LEFT(A4519,4)),VALUE(LEFT(A4519,4))-1)&amp;"-"&amp;TEXT(MOD(IF(VALUE(MID(A4519,6,2))&gt;=4,VALUE(LEFT(A4519,4)),VALUE(LEFT(A4519,4))-1)+1,100),"00")</f>
        <v>FY2024-25</v>
      </c>
      <c r="D4519" s="0" t="s">
        <v>557</v>
      </c>
      <c r="E4519" s="0" t="s">
        <v>557</v>
      </c>
      <c r="F4519" s="0" t="str">
        <f aca="false">INDEX(Mapping!$B$2:$B$465,MATCH(E4519,Mapping!$A$2:$A$465,0))</f>
        <v>NLC INDIA</v>
      </c>
      <c r="G4519" s="0" t="str">
        <f aca="false">INDEX(Mapping!$C$2:$C$465,MATCH(E4519,Mapping!$A$2:$A$465,0))</f>
        <v>NLC INDIA GROUP</v>
      </c>
      <c r="H4519" s="2" t="n">
        <v>0.18</v>
      </c>
      <c r="I4519" s="3" t="n">
        <v>0.004</v>
      </c>
    </row>
    <row r="4520" customFormat="false" ht="15" hidden="false" customHeight="false" outlineLevel="0" collapsed="false">
      <c r="A4520" s="0" t="s">
        <v>301</v>
      </c>
      <c r="B4520" s="0" t="n">
        <f aca="false">VALUE(LEFT(A4520,4))</f>
        <v>2024</v>
      </c>
      <c r="C4520" s="0" t="str">
        <f aca="false">"FY"&amp;IF(VALUE(MID(A4520,6,2))&gt;=4,VALUE(LEFT(A4520,4)),VALUE(LEFT(A4520,4))-1)&amp;"-"&amp;TEXT(MOD(IF(VALUE(MID(A4520,6,2))&gt;=4,VALUE(LEFT(A4520,4)),VALUE(LEFT(A4520,4))-1)+1,100),"00")</f>
        <v>FY2024-25</v>
      </c>
      <c r="D4520" s="0" t="s">
        <v>748</v>
      </c>
      <c r="E4520" s="0" t="s">
        <v>427</v>
      </c>
      <c r="F4520" s="0" t="str">
        <f aca="false">INDEX(Mapping!$B$2:$B$465,MATCH(E4520,Mapping!$A$2:$A$465,0))</f>
        <v>NTPC STATIONS</v>
      </c>
      <c r="G4520" s="0" t="str">
        <f aca="false">INDEX(Mapping!$C$2:$C$465,MATCH(E4520,Mapping!$A$2:$A$465,0))</f>
        <v>NTPC GROUP</v>
      </c>
      <c r="H4520" s="2" t="n">
        <v>0.17</v>
      </c>
      <c r="I4520" s="3" t="n">
        <v>0.004</v>
      </c>
    </row>
    <row r="4521" customFormat="false" ht="15" hidden="false" customHeight="false" outlineLevel="0" collapsed="false">
      <c r="A4521" s="0" t="s">
        <v>301</v>
      </c>
      <c r="B4521" s="0" t="n">
        <f aca="false">VALUE(LEFT(A4521,4))</f>
        <v>2024</v>
      </c>
      <c r="C4521" s="0" t="str">
        <f aca="false">"FY"&amp;IF(VALUE(MID(A4521,6,2))&gt;=4,VALUE(LEFT(A4521,4)),VALUE(LEFT(A4521,4))-1)&amp;"-"&amp;TEXT(MOD(IF(VALUE(MID(A4521,6,2))&gt;=4,VALUE(LEFT(A4521,4)),VALUE(LEFT(A4521,4))-1)+1,100),"00")</f>
        <v>FY2024-25</v>
      </c>
      <c r="D4521" s="0" t="s">
        <v>783</v>
      </c>
      <c r="E4521" s="0" t="s">
        <v>570</v>
      </c>
      <c r="F4521" s="0" t="str">
        <f aca="false">INDEX(Mapping!$B$2:$B$465,MATCH(E4521,Mapping!$A$2:$A$465,0))</f>
        <v>SERENTICA RENEWABLES INDIA 4 PRIVATE LIMITED</v>
      </c>
      <c r="G4521" s="0" t="str">
        <f aca="false">INDEX(Mapping!$C$2:$C$465,MATCH(E4521,Mapping!$A$2:$A$465,0))</f>
        <v>SERENTICA RENEWABLES</v>
      </c>
      <c r="H4521" s="2" t="n">
        <v>0.12</v>
      </c>
      <c r="I4521" s="3" t="n">
        <v>0.003</v>
      </c>
    </row>
    <row r="4522" customFormat="false" ht="15" hidden="false" customHeight="false" outlineLevel="0" collapsed="false">
      <c r="A4522" s="0" t="s">
        <v>301</v>
      </c>
      <c r="B4522" s="0" t="n">
        <f aca="false">VALUE(LEFT(A4522,4))</f>
        <v>2024</v>
      </c>
      <c r="C4522" s="0" t="str">
        <f aca="false">"FY"&amp;IF(VALUE(MID(A4522,6,2))&gt;=4,VALUE(LEFT(A4522,4)),VALUE(LEFT(A4522,4))-1)&amp;"-"&amp;TEXT(MOD(IF(VALUE(MID(A4522,6,2))&gt;=4,VALUE(LEFT(A4522,4)),VALUE(LEFT(A4522,4))-1)+1,100),"00")</f>
        <v>FY2024-25</v>
      </c>
      <c r="D4522" s="0" t="s">
        <v>585</v>
      </c>
      <c r="E4522" s="0" t="s">
        <v>585</v>
      </c>
      <c r="F4522" s="0" t="str">
        <f aca="false">INDEX(Mapping!$B$2:$B$465,MATCH(E4522,Mapping!$A$2:$A$465,0))</f>
        <v>NLC INDIA</v>
      </c>
      <c r="G4522" s="0" t="str">
        <f aca="false">INDEX(Mapping!$C$2:$C$465,MATCH(E4522,Mapping!$A$2:$A$465,0))</f>
        <v>NLC INDIA GROUP</v>
      </c>
      <c r="H4522" s="2" t="n">
        <v>0.06</v>
      </c>
      <c r="I4522" s="3" t="n">
        <v>0.001</v>
      </c>
    </row>
    <row r="4523" customFormat="false" ht="15" hidden="false" customHeight="false" outlineLevel="0" collapsed="false">
      <c r="A4523" s="0" t="s">
        <v>301</v>
      </c>
      <c r="B4523" s="0" t="n">
        <f aca="false">VALUE(LEFT(A4523,4))</f>
        <v>2024</v>
      </c>
      <c r="C4523" s="0" t="str">
        <f aca="false">"FY"&amp;IF(VALUE(MID(A4523,6,2))&gt;=4,VALUE(LEFT(A4523,4)),VALUE(LEFT(A4523,4))-1)&amp;"-"&amp;TEXT(MOD(IF(VALUE(MID(A4523,6,2))&gt;=4,VALUE(LEFT(A4523,4)),VALUE(LEFT(A4523,4))-1)+1,100),"00")</f>
        <v>FY2024-25</v>
      </c>
      <c r="D4523" s="0" t="s">
        <v>784</v>
      </c>
      <c r="E4523" s="0" t="s">
        <v>621</v>
      </c>
      <c r="F4523" s="0" t="str">
        <f aca="false">INDEX(Mapping!$B$2:$B$465,MATCH(E4523,Mapping!$A$2:$A$465,0))</f>
        <v>GRIAN ENERGY PRIVATE LIMITED</v>
      </c>
      <c r="G4523" s="0" t="str">
        <f aca="false">INDEX(Mapping!$C$2:$C$465,MATCH(E4523,Mapping!$A$2:$A$465,0))</f>
        <v>GRIAN ENERGY PRIVATE LIMITED</v>
      </c>
      <c r="H4523" s="2" t="n">
        <v>0.05</v>
      </c>
      <c r="I4523" s="3" t="n">
        <v>0.001</v>
      </c>
    </row>
    <row r="4524" customFormat="false" ht="15" hidden="false" customHeight="false" outlineLevel="0" collapsed="false">
      <c r="A4524" s="0" t="s">
        <v>301</v>
      </c>
      <c r="B4524" s="0" t="n">
        <f aca="false">VALUE(LEFT(A4524,4))</f>
        <v>2024</v>
      </c>
      <c r="C4524" s="0" t="str">
        <f aca="false">"FY"&amp;IF(VALUE(MID(A4524,6,2))&gt;=4,VALUE(LEFT(A4524,4)),VALUE(LEFT(A4524,4))-1)&amp;"-"&amp;TEXT(MOD(IF(VALUE(MID(A4524,6,2))&gt;=4,VALUE(LEFT(A4524,4)),VALUE(LEFT(A4524,4))-1)+1,100),"00")</f>
        <v>FY2024-25</v>
      </c>
      <c r="D4524" s="0" t="s">
        <v>773</v>
      </c>
      <c r="E4524" s="0" t="s">
        <v>595</v>
      </c>
      <c r="F4524" s="0" t="str">
        <f aca="false">INDEX(Mapping!$B$2:$B$465,MATCH(E4524,Mapping!$A$2:$A$465,0))</f>
        <v>NANI VIRANI WIND ENERGY PRIVATE LIMITED</v>
      </c>
      <c r="G4524" s="0" t="str">
        <f aca="false">INDEX(Mapping!$C$2:$C$465,MATCH(E4524,Mapping!$A$2:$A$465,0))</f>
        <v>NANI VIRANI WIND ENERGY PRIVATE LIMITED</v>
      </c>
      <c r="H4524" s="2" t="n">
        <v>0.03</v>
      </c>
      <c r="I4524" s="3" t="n">
        <v>0.001</v>
      </c>
    </row>
    <row r="4525" customFormat="false" ht="15" hidden="false" customHeight="false" outlineLevel="0" collapsed="false">
      <c r="A4525" s="0" t="s">
        <v>301</v>
      </c>
      <c r="B4525" s="0" t="n">
        <f aca="false">VALUE(LEFT(A4525,4))</f>
        <v>2024</v>
      </c>
      <c r="C4525" s="0" t="str">
        <f aca="false">"FY"&amp;IF(VALUE(MID(A4525,6,2))&gt;=4,VALUE(LEFT(A4525,4)),VALUE(LEFT(A4525,4))-1)&amp;"-"&amp;TEXT(MOD(IF(VALUE(MID(A4525,6,2))&gt;=4,VALUE(LEFT(A4525,4)),VALUE(LEFT(A4525,4))-1)+1,100),"00")</f>
        <v>FY2024-25</v>
      </c>
      <c r="D4525" s="0" t="s">
        <v>724</v>
      </c>
      <c r="E4525" s="0" t="s">
        <v>437</v>
      </c>
      <c r="F4525" s="0" t="str">
        <f aca="false">INDEX(Mapping!$B$2:$B$465,MATCH(E4525,Mapping!$A$2:$A$465,0))</f>
        <v>NTPC STATIONS</v>
      </c>
      <c r="G4525" s="0" t="str">
        <f aca="false">INDEX(Mapping!$C$2:$C$465,MATCH(E4525,Mapping!$A$2:$A$465,0))</f>
        <v>NTPC GROUP</v>
      </c>
      <c r="H4525" s="2" t="n">
        <v>0.03</v>
      </c>
      <c r="I4525" s="3" t="n">
        <v>0.001</v>
      </c>
    </row>
    <row r="4526" customFormat="false" ht="15" hidden="false" customHeight="false" outlineLevel="0" collapsed="false">
      <c r="A4526" s="0" t="s">
        <v>301</v>
      </c>
      <c r="B4526" s="0" t="n">
        <f aca="false">VALUE(LEFT(A4526,4))</f>
        <v>2024</v>
      </c>
      <c r="C4526" s="0" t="str">
        <f aca="false">"FY"&amp;IF(VALUE(MID(A4526,6,2))&gt;=4,VALUE(LEFT(A4526,4)),VALUE(LEFT(A4526,4))-1)&amp;"-"&amp;TEXT(MOD(IF(VALUE(MID(A4526,6,2))&gt;=4,VALUE(LEFT(A4526,4)),VALUE(LEFT(A4526,4))-1)+1,100),"00")</f>
        <v>FY2024-25</v>
      </c>
      <c r="D4526" s="0" t="s">
        <v>596</v>
      </c>
      <c r="E4526" s="0" t="s">
        <v>596</v>
      </c>
      <c r="F4526" s="0" t="str">
        <f aca="false">INDEX(Mapping!$B$2:$B$465,MATCH(E4526,Mapping!$A$2:$A$465,0))</f>
        <v>NLC INDIA</v>
      </c>
      <c r="G4526" s="0" t="str">
        <f aca="false">INDEX(Mapping!$C$2:$C$465,MATCH(E4526,Mapping!$A$2:$A$465,0))</f>
        <v>NLC INDIA GROUP</v>
      </c>
      <c r="H4526" s="2" t="n">
        <v>0.03</v>
      </c>
      <c r="I4526" s="3" t="n">
        <v>0.001</v>
      </c>
    </row>
    <row r="4527" customFormat="false" ht="15" hidden="false" customHeight="false" outlineLevel="0" collapsed="false">
      <c r="A4527" s="0" t="s">
        <v>301</v>
      </c>
      <c r="B4527" s="0" t="n">
        <f aca="false">VALUE(LEFT(A4527,4))</f>
        <v>2024</v>
      </c>
      <c r="C4527" s="0" t="str">
        <f aca="false">"FY"&amp;IF(VALUE(MID(A4527,6,2))&gt;=4,VALUE(LEFT(A4527,4)),VALUE(LEFT(A4527,4))-1)&amp;"-"&amp;TEXT(MOD(IF(VALUE(MID(A4527,6,2))&gt;=4,VALUE(LEFT(A4527,4)),VALUE(LEFT(A4527,4))-1)+1,100),"00")</f>
        <v>FY2024-25</v>
      </c>
      <c r="D4527" s="0" t="s">
        <v>785</v>
      </c>
      <c r="E4527" s="0" t="s">
        <v>626</v>
      </c>
      <c r="F4527" s="0" t="str">
        <f aca="false">INDEX(Mapping!$B$2:$B$465,MATCH(E4527,Mapping!$A$2:$A$465,0))</f>
        <v>AMPLUS AGES PRIVATE LIMITED</v>
      </c>
      <c r="G4527" s="0" t="str">
        <f aca="false">INDEX(Mapping!$C$2:$C$465,MATCH(E4527,Mapping!$A$2:$A$465,0))</f>
        <v>AMPLUS AGES PRIVATE LIMITED</v>
      </c>
      <c r="H4527" s="2" t="n">
        <v>0.02</v>
      </c>
      <c r="I4527" s="3" t="n">
        <v>0.001</v>
      </c>
    </row>
    <row r="4528" customFormat="false" ht="15" hidden="false" customHeight="false" outlineLevel="0" collapsed="false">
      <c r="A4528" s="0" t="s">
        <v>301</v>
      </c>
      <c r="B4528" s="0" t="n">
        <f aca="false">VALUE(LEFT(A4528,4))</f>
        <v>2024</v>
      </c>
      <c r="C4528" s="0" t="str">
        <f aca="false">"FY"&amp;IF(VALUE(MID(A4528,6,2))&gt;=4,VALUE(LEFT(A4528,4)),VALUE(LEFT(A4528,4))-1)&amp;"-"&amp;TEXT(MOD(IF(VALUE(MID(A4528,6,2))&gt;=4,VALUE(LEFT(A4528,4)),VALUE(LEFT(A4528,4))-1)+1,100),"00")</f>
        <v>FY2024-25</v>
      </c>
      <c r="D4528" s="0" t="s">
        <v>562</v>
      </c>
      <c r="E4528" s="0" t="s">
        <v>562</v>
      </c>
      <c r="F4528" s="0" t="str">
        <f aca="false">INDEX(Mapping!$B$2:$B$465,MATCH(E4528,Mapping!$A$2:$A$465,0))</f>
        <v>NLC INDIA</v>
      </c>
      <c r="G4528" s="0" t="str">
        <f aca="false">INDEX(Mapping!$C$2:$C$465,MATCH(E4528,Mapping!$A$2:$A$465,0))</f>
        <v>NLC INDIA GROUP</v>
      </c>
      <c r="H4528" s="2" t="n">
        <v>0.02</v>
      </c>
      <c r="I4528" s="3" t="n">
        <v>0.0005</v>
      </c>
    </row>
    <row r="4529" customFormat="false" ht="15" hidden="false" customHeight="false" outlineLevel="0" collapsed="false">
      <c r="A4529" s="0" t="s">
        <v>301</v>
      </c>
      <c r="B4529" s="0" t="n">
        <f aca="false">VALUE(LEFT(A4529,4))</f>
        <v>2024</v>
      </c>
      <c r="C4529" s="0" t="str">
        <f aca="false">"FY"&amp;IF(VALUE(MID(A4529,6,2))&gt;=4,VALUE(LEFT(A4529,4)),VALUE(LEFT(A4529,4))-1)&amp;"-"&amp;TEXT(MOD(IF(VALUE(MID(A4529,6,2))&gt;=4,VALUE(LEFT(A4529,4)),VALUE(LEFT(A4529,4))-1)+1,100),"00")</f>
        <v>FY2024-25</v>
      </c>
      <c r="D4529" s="0" t="s">
        <v>720</v>
      </c>
      <c r="E4529" s="0" t="s">
        <v>428</v>
      </c>
      <c r="F4529" s="0" t="str">
        <f aca="false">INDEX(Mapping!$B$2:$B$465,MATCH(E4529,Mapping!$A$2:$A$465,0))</f>
        <v>NTPC STATIONS</v>
      </c>
      <c r="G4529" s="0" t="str">
        <f aca="false">INDEX(Mapping!$C$2:$C$465,MATCH(E4529,Mapping!$A$2:$A$465,0))</f>
        <v>NTPC GROUP</v>
      </c>
      <c r="H4529" s="2" t="n">
        <v>0.02</v>
      </c>
      <c r="I4529" s="3" t="n">
        <v>0.0005</v>
      </c>
    </row>
    <row r="4530" customFormat="false" ht="15" hidden="false" customHeight="false" outlineLevel="0" collapsed="false">
      <c r="A4530" s="0" t="s">
        <v>301</v>
      </c>
      <c r="B4530" s="0" t="n">
        <f aca="false">VALUE(LEFT(A4530,4))</f>
        <v>2024</v>
      </c>
      <c r="C4530" s="0" t="str">
        <f aca="false">"FY"&amp;IF(VALUE(MID(A4530,6,2))&gt;=4,VALUE(LEFT(A4530,4)),VALUE(LEFT(A4530,4))-1)&amp;"-"&amp;TEXT(MOD(IF(VALUE(MID(A4530,6,2))&gt;=4,VALUE(LEFT(A4530,4)),VALUE(LEFT(A4530,4))-1)+1,100),"00")</f>
        <v>FY2024-25</v>
      </c>
      <c r="D4530" s="0" t="s">
        <v>751</v>
      </c>
      <c r="E4530" s="0" t="s">
        <v>479</v>
      </c>
      <c r="F4530" s="0" t="str">
        <f aca="false">INDEX(Mapping!$B$2:$B$465,MATCH(E4530,Mapping!$A$2:$A$465,0))</f>
        <v>NTPC STATIONS</v>
      </c>
      <c r="G4530" s="0" t="str">
        <f aca="false">INDEX(Mapping!$C$2:$C$465,MATCH(E4530,Mapping!$A$2:$A$465,0))</f>
        <v>NTPC GROUP</v>
      </c>
      <c r="H4530" s="2" t="n">
        <v>0.02</v>
      </c>
      <c r="I4530" s="3" t="n">
        <v>0.0003</v>
      </c>
    </row>
    <row r="4531" customFormat="false" ht="15" hidden="false" customHeight="false" outlineLevel="0" collapsed="false">
      <c r="A4531" s="0" t="s">
        <v>301</v>
      </c>
      <c r="B4531" s="0" t="n">
        <f aca="false">VALUE(LEFT(A4531,4))</f>
        <v>2024</v>
      </c>
      <c r="C4531" s="0" t="str">
        <f aca="false">"FY"&amp;IF(VALUE(MID(A4531,6,2))&gt;=4,VALUE(LEFT(A4531,4)),VALUE(LEFT(A4531,4))-1)&amp;"-"&amp;TEXT(MOD(IF(VALUE(MID(A4531,6,2))&gt;=4,VALUE(LEFT(A4531,4)),VALUE(LEFT(A4531,4))-1)+1,100),"00")</f>
        <v>FY2024-25</v>
      </c>
      <c r="D4531" s="0" t="s">
        <v>731</v>
      </c>
      <c r="E4531" s="0" t="s">
        <v>429</v>
      </c>
      <c r="F4531" s="0" t="str">
        <f aca="false">INDEX(Mapping!$B$2:$B$465,MATCH(E4531,Mapping!$A$2:$A$465,0))</f>
        <v>NTPC STATIONS</v>
      </c>
      <c r="G4531" s="0" t="str">
        <f aca="false">INDEX(Mapping!$C$2:$C$465,MATCH(E4531,Mapping!$A$2:$A$465,0))</f>
        <v>NTPC GROUP</v>
      </c>
      <c r="H4531" s="2" t="n">
        <v>0.01</v>
      </c>
      <c r="I4531" s="3" t="n">
        <v>0.0002</v>
      </c>
    </row>
    <row r="4532" customFormat="false" ht="15" hidden="false" customHeight="false" outlineLevel="0" collapsed="false">
      <c r="A4532" s="0" t="s">
        <v>286</v>
      </c>
      <c r="B4532" s="0" t="n">
        <f aca="false">VALUE(LEFT(A4532,4))</f>
        <v>2024</v>
      </c>
      <c r="C4532" s="0" t="str">
        <f aca="false">"FY"&amp;IF(VALUE(MID(A4532,6,2))&gt;=4,VALUE(LEFT(A4532,4)),VALUE(LEFT(A4532,4))-1)&amp;"-"&amp;TEXT(MOD(IF(VALUE(MID(A4532,6,2))&gt;=4,VALUE(LEFT(A4532,4)),VALUE(LEFT(A4532,4))-1)+1,100),"00")</f>
        <v>FY2024-25</v>
      </c>
      <c r="D4532" s="0" t="s">
        <v>654</v>
      </c>
      <c r="E4532" s="0" t="s">
        <v>43</v>
      </c>
      <c r="F4532" s="0" t="str">
        <f aca="false">INDEX(Mapping!$B$2:$B$465,MATCH(E4532,Mapping!$A$2:$A$465,0))</f>
        <v>ODISHA</v>
      </c>
      <c r="G4532" s="0" t="str">
        <f aca="false">INDEX(Mapping!$C$2:$C$465,MATCH(E4532,Mapping!$A$2:$A$465,0))</f>
        <v>ODISHA</v>
      </c>
      <c r="H4532" s="2" t="n">
        <v>318.12</v>
      </c>
      <c r="I4532" s="3" t="n">
        <v>7.2</v>
      </c>
    </row>
    <row r="4533" customFormat="false" ht="15" hidden="false" customHeight="false" outlineLevel="0" collapsed="false">
      <c r="A4533" s="0" t="s">
        <v>286</v>
      </c>
      <c r="B4533" s="0" t="n">
        <f aca="false">VALUE(LEFT(A4533,4))</f>
        <v>2024</v>
      </c>
      <c r="C4533" s="0" t="str">
        <f aca="false">"FY"&amp;IF(VALUE(MID(A4533,6,2))&gt;=4,VALUE(LEFT(A4533,4)),VALUE(LEFT(A4533,4))-1)&amp;"-"&amp;TEXT(MOD(IF(VALUE(MID(A4533,6,2))&gt;=4,VALUE(LEFT(A4533,4)),VALUE(LEFT(A4533,4))-1)+1,100),"00")</f>
        <v>FY2024-25</v>
      </c>
      <c r="D4533" s="0" t="s">
        <v>655</v>
      </c>
      <c r="E4533" s="0" t="s">
        <v>77</v>
      </c>
      <c r="F4533" s="0" t="str">
        <f aca="false">INDEX(Mapping!$B$2:$B$465,MATCH(E4533,Mapping!$A$2:$A$465,0))</f>
        <v>JINDAL POWER LTD - STAGE 2</v>
      </c>
      <c r="G4533" s="0" t="str">
        <f aca="false">INDEX(Mapping!$C$2:$C$465,MATCH(E4533,Mapping!$A$2:$A$465,0))</f>
        <v>JINDAL POWER LTD (BOTH STAGES)</v>
      </c>
      <c r="H4533" s="2" t="n">
        <v>267.71</v>
      </c>
      <c r="I4533" s="3" t="n">
        <v>6.06</v>
      </c>
    </row>
    <row r="4534" customFormat="false" ht="15" hidden="false" customHeight="false" outlineLevel="0" collapsed="false">
      <c r="A4534" s="0" t="s">
        <v>286</v>
      </c>
      <c r="B4534" s="0" t="n">
        <f aca="false">VALUE(LEFT(A4534,4))</f>
        <v>2024</v>
      </c>
      <c r="C4534" s="0" t="str">
        <f aca="false">"FY"&amp;IF(VALUE(MID(A4534,6,2))&gt;=4,VALUE(LEFT(A4534,4)),VALUE(LEFT(A4534,4))-1)&amp;"-"&amp;TEXT(MOD(IF(VALUE(MID(A4534,6,2))&gt;=4,VALUE(LEFT(A4534,4)),VALUE(LEFT(A4534,4))-1)+1,100),"00")</f>
        <v>FY2024-25</v>
      </c>
      <c r="D4534" s="0" t="s">
        <v>659</v>
      </c>
      <c r="E4534" s="0" t="s">
        <v>93</v>
      </c>
      <c r="F4534" s="0" t="str">
        <f aca="false">INDEX(Mapping!$B$2:$B$465,MATCH(E4534,Mapping!$A$2:$A$465,0))</f>
        <v>ADANI POWER - RAIPUR TPP (EX-GMR CHHATTISGARH)</v>
      </c>
      <c r="G4534" s="0" t="str">
        <f aca="false">INDEX(Mapping!$C$2:$C$465,MATCH(E4534,Mapping!$A$2:$A$465,0))</f>
        <v>ADANI POWER (ALL PLANTS)</v>
      </c>
      <c r="H4534" s="2" t="n">
        <v>246.33</v>
      </c>
      <c r="I4534" s="3" t="n">
        <v>5.57</v>
      </c>
    </row>
    <row r="4535" customFormat="false" ht="15" hidden="false" customHeight="false" outlineLevel="0" collapsed="false">
      <c r="A4535" s="0" t="s">
        <v>286</v>
      </c>
      <c r="B4535" s="0" t="n">
        <f aca="false">VALUE(LEFT(A4535,4))</f>
        <v>2024</v>
      </c>
      <c r="C4535" s="0" t="str">
        <f aca="false">"FY"&amp;IF(VALUE(MID(A4535,6,2))&gt;=4,VALUE(LEFT(A4535,4)),VALUE(LEFT(A4535,4))-1)&amp;"-"&amp;TEXT(MOD(IF(VALUE(MID(A4535,6,2))&gt;=4,VALUE(LEFT(A4535,4)),VALUE(LEFT(A4535,4))-1)+1,100),"00")</f>
        <v>FY2024-25</v>
      </c>
      <c r="D4535" s="0" t="s">
        <v>162</v>
      </c>
      <c r="E4535" s="0" t="s">
        <v>162</v>
      </c>
      <c r="F4535" s="0" t="str">
        <f aca="false">INDEX(Mapping!$B$2:$B$465,MATCH(E4535,Mapping!$A$2:$A$465,0))</f>
        <v>MAHAN ENERGEN (EX-ESSAR POWER MP)</v>
      </c>
      <c r="G4535" s="0" t="str">
        <f aca="false">INDEX(Mapping!$C$2:$C$465,MATCH(E4535,Mapping!$A$2:$A$465,0))</f>
        <v>ADANI POWER (ALL PLANTS)</v>
      </c>
      <c r="H4535" s="2" t="n">
        <v>239.43</v>
      </c>
      <c r="I4535" s="3" t="n">
        <v>5.42</v>
      </c>
    </row>
    <row r="4536" customFormat="false" ht="15" hidden="false" customHeight="false" outlineLevel="0" collapsed="false">
      <c r="A4536" s="0" t="s">
        <v>286</v>
      </c>
      <c r="B4536" s="0" t="n">
        <f aca="false">VALUE(LEFT(A4536,4))</f>
        <v>2024</v>
      </c>
      <c r="C4536" s="0" t="str">
        <f aca="false">"FY"&amp;IF(VALUE(MID(A4536,6,2))&gt;=4,VALUE(LEFT(A4536,4)),VALUE(LEFT(A4536,4))-1)&amp;"-"&amp;TEXT(MOD(IF(VALUE(MID(A4536,6,2))&gt;=4,VALUE(LEFT(A4536,4)),VALUE(LEFT(A4536,4))-1)+1,100),"00")</f>
        <v>FY2024-25</v>
      </c>
      <c r="D4536" s="0" t="s">
        <v>656</v>
      </c>
      <c r="E4536" s="0" t="s">
        <v>36</v>
      </c>
      <c r="F4536" s="0" t="str">
        <f aca="false">INDEX(Mapping!$B$2:$B$465,MATCH(E4536,Mapping!$A$2:$A$465,0))</f>
        <v>UTTAR PRADESH</v>
      </c>
      <c r="G4536" s="0" t="str">
        <f aca="false">INDEX(Mapping!$C$2:$C$465,MATCH(E4536,Mapping!$A$2:$A$465,0))</f>
        <v>UTTAR PRADESH</v>
      </c>
      <c r="H4536" s="2" t="n">
        <v>234.46</v>
      </c>
      <c r="I4536" s="3" t="n">
        <v>5.3</v>
      </c>
    </row>
    <row r="4537" customFormat="false" ht="15" hidden="false" customHeight="false" outlineLevel="0" collapsed="false">
      <c r="A4537" s="0" t="s">
        <v>286</v>
      </c>
      <c r="B4537" s="0" t="n">
        <f aca="false">VALUE(LEFT(A4537,4))</f>
        <v>2024</v>
      </c>
      <c r="C4537" s="0" t="str">
        <f aca="false">"FY"&amp;IF(VALUE(MID(A4537,6,2))&gt;=4,VALUE(LEFT(A4537,4)),VALUE(LEFT(A4537,4))-1)&amp;"-"&amp;TEXT(MOD(IF(VALUE(MID(A4537,6,2))&gt;=4,VALUE(LEFT(A4537,4)),VALUE(LEFT(A4537,4))-1)+1,100),"00")</f>
        <v>FY2024-25</v>
      </c>
      <c r="D4537" s="0" t="s">
        <v>665</v>
      </c>
      <c r="E4537" s="0" t="s">
        <v>61</v>
      </c>
      <c r="F4537" s="0" t="str">
        <f aca="false">INDEX(Mapping!$B$2:$B$465,MATCH(E4537,Mapping!$A$2:$A$465,0))</f>
        <v>ASSAM</v>
      </c>
      <c r="G4537" s="0" t="str">
        <f aca="false">INDEX(Mapping!$C$2:$C$465,MATCH(E4537,Mapping!$A$2:$A$465,0))</f>
        <v>ASSAM</v>
      </c>
      <c r="H4537" s="2" t="n">
        <v>233</v>
      </c>
      <c r="I4537" s="3" t="n">
        <v>5.27</v>
      </c>
    </row>
    <row r="4538" customFormat="false" ht="15" hidden="false" customHeight="false" outlineLevel="0" collapsed="false">
      <c r="A4538" s="0" t="s">
        <v>286</v>
      </c>
      <c r="B4538" s="0" t="n">
        <f aca="false">VALUE(LEFT(A4538,4))</f>
        <v>2024</v>
      </c>
      <c r="C4538" s="0" t="str">
        <f aca="false">"FY"&amp;IF(VALUE(MID(A4538,6,2))&gt;=4,VALUE(LEFT(A4538,4)),VALUE(LEFT(A4538,4))-1)&amp;"-"&amp;TEXT(MOD(IF(VALUE(MID(A4538,6,2))&gt;=4,VALUE(LEFT(A4538,4)),VALUE(LEFT(A4538,4))-1)+1,100),"00")</f>
        <v>FY2024-25</v>
      </c>
      <c r="D4538" s="0" t="s">
        <v>653</v>
      </c>
      <c r="E4538" s="0" t="s">
        <v>183</v>
      </c>
      <c r="F4538" s="0" t="str">
        <f aca="false">INDEX(Mapping!$B$2:$B$465,MATCH(E4538,Mapping!$A$2:$A$465,0))</f>
        <v>JINDAL INDIA THERMAL POWER (JITPL)</v>
      </c>
      <c r="G4538" s="0" t="str">
        <f aca="false">INDEX(Mapping!$C$2:$C$465,MATCH(E4538,Mapping!$A$2:$A$465,0))</f>
        <v>JINDAL INDIA THERMAL POWER (JITPL)</v>
      </c>
      <c r="H4538" s="2" t="n">
        <v>197.11</v>
      </c>
      <c r="I4538" s="3" t="n">
        <v>4.46</v>
      </c>
    </row>
    <row r="4539" customFormat="false" ht="15" hidden="false" customHeight="false" outlineLevel="0" collapsed="false">
      <c r="A4539" s="0" t="s">
        <v>286</v>
      </c>
      <c r="B4539" s="0" t="n">
        <f aca="false">VALUE(LEFT(A4539,4))</f>
        <v>2024</v>
      </c>
      <c r="C4539" s="0" t="str">
        <f aca="false">"FY"&amp;IF(VALUE(MID(A4539,6,2))&gt;=4,VALUE(LEFT(A4539,4)),VALUE(LEFT(A4539,4))-1)&amp;"-"&amp;TEXT(MOD(IF(VALUE(MID(A4539,6,2))&gt;=4,VALUE(LEFT(A4539,4)),VALUE(LEFT(A4539,4))-1)+1,100),"00")</f>
        <v>FY2024-25</v>
      </c>
      <c r="D4539" s="0" t="s">
        <v>660</v>
      </c>
      <c r="E4539" s="0" t="s">
        <v>50</v>
      </c>
      <c r="F4539" s="0" t="str">
        <f aca="false">INDEX(Mapping!$B$2:$B$465,MATCH(E4539,Mapping!$A$2:$A$465,0))</f>
        <v>MADHYA PRADESH</v>
      </c>
      <c r="G4539" s="0" t="str">
        <f aca="false">INDEX(Mapping!$C$2:$C$465,MATCH(E4539,Mapping!$A$2:$A$465,0))</f>
        <v>MADHYA PRADESH</v>
      </c>
      <c r="H4539" s="2" t="n">
        <v>170.92</v>
      </c>
      <c r="I4539" s="3" t="n">
        <v>3.87</v>
      </c>
    </row>
    <row r="4540" customFormat="false" ht="15" hidden="false" customHeight="false" outlineLevel="0" collapsed="false">
      <c r="A4540" s="0" t="s">
        <v>286</v>
      </c>
      <c r="B4540" s="0" t="n">
        <f aca="false">VALUE(LEFT(A4540,4))</f>
        <v>2024</v>
      </c>
      <c r="C4540" s="0" t="str">
        <f aca="false">"FY"&amp;IF(VALUE(MID(A4540,6,2))&gt;=4,VALUE(LEFT(A4540,4)),VALUE(LEFT(A4540,4))-1)&amp;"-"&amp;TEXT(MOD(IF(VALUE(MID(A4540,6,2))&gt;=4,VALUE(LEFT(A4540,4)),VALUE(LEFT(A4540,4))-1)+1,100),"00")</f>
        <v>FY2024-25</v>
      </c>
      <c r="D4540" s="0" t="s">
        <v>156</v>
      </c>
      <c r="E4540" s="0" t="s">
        <v>156</v>
      </c>
      <c r="F4540" s="0" t="str">
        <f aca="false">INDEX(Mapping!$B$2:$B$465,MATCH(E4540,Mapping!$A$2:$A$465,0))</f>
        <v>MAHAN ENERGEN (EX-ESSAR POWER MP)</v>
      </c>
      <c r="G4540" s="0" t="str">
        <f aca="false">INDEX(Mapping!$C$2:$C$465,MATCH(E4540,Mapping!$A$2:$A$465,0))</f>
        <v>ADANI POWER (ALL PLANTS)</v>
      </c>
      <c r="H4540" s="2" t="n">
        <v>156.76</v>
      </c>
      <c r="I4540" s="3" t="n">
        <v>3.55</v>
      </c>
    </row>
    <row r="4541" customFormat="false" ht="15" hidden="false" customHeight="false" outlineLevel="0" collapsed="false">
      <c r="A4541" s="0" t="s">
        <v>286</v>
      </c>
      <c r="B4541" s="0" t="n">
        <f aca="false">VALUE(LEFT(A4541,4))</f>
        <v>2024</v>
      </c>
      <c r="C4541" s="0" t="str">
        <f aca="false">"FY"&amp;IF(VALUE(MID(A4541,6,2))&gt;=4,VALUE(LEFT(A4541,4)),VALUE(LEFT(A4541,4))-1)&amp;"-"&amp;TEXT(MOD(IF(VALUE(MID(A4541,6,2))&gt;=4,VALUE(LEFT(A4541,4)),VALUE(LEFT(A4541,4))-1)+1,100),"00")</f>
        <v>FY2024-25</v>
      </c>
      <c r="D4541" s="0" t="s">
        <v>667</v>
      </c>
      <c r="E4541" s="0" t="s">
        <v>109</v>
      </c>
      <c r="F4541" s="0" t="str">
        <f aca="false">INDEX(Mapping!$B$2:$B$465,MATCH(E4541,Mapping!$A$2:$A$465,0))</f>
        <v>ADANI POWER - RAIGARH TPP (EX-REGL)</v>
      </c>
      <c r="G4541" s="0" t="str">
        <f aca="false">INDEX(Mapping!$C$2:$C$465,MATCH(E4541,Mapping!$A$2:$A$465,0))</f>
        <v>ADANI POWER (ALL PLANTS)</v>
      </c>
      <c r="H4541" s="2" t="n">
        <v>140.36</v>
      </c>
      <c r="I4541" s="3" t="n">
        <v>3.18</v>
      </c>
    </row>
    <row r="4542" customFormat="false" ht="15" hidden="false" customHeight="false" outlineLevel="0" collapsed="false">
      <c r="A4542" s="0" t="s">
        <v>286</v>
      </c>
      <c r="B4542" s="0" t="n">
        <f aca="false">VALUE(LEFT(A4542,4))</f>
        <v>2024</v>
      </c>
      <c r="C4542" s="0" t="str">
        <f aca="false">"FY"&amp;IF(VALUE(MID(A4542,6,2))&gt;=4,VALUE(LEFT(A4542,4)),VALUE(LEFT(A4542,4))-1)&amp;"-"&amp;TEXT(MOD(IF(VALUE(MID(A4542,6,2))&gt;=4,VALUE(LEFT(A4542,4)),VALUE(LEFT(A4542,4))-1)+1,100),"00")</f>
        <v>FY2024-25</v>
      </c>
      <c r="D4542" s="0" t="s">
        <v>652</v>
      </c>
      <c r="E4542" s="0" t="s">
        <v>47</v>
      </c>
      <c r="F4542" s="0" t="str">
        <f aca="false">INDEX(Mapping!$B$2:$B$465,MATCH(E4542,Mapping!$A$2:$A$465,0))</f>
        <v>KARNATAKA</v>
      </c>
      <c r="G4542" s="0" t="str">
        <f aca="false">INDEX(Mapping!$C$2:$C$465,MATCH(E4542,Mapping!$A$2:$A$465,0))</f>
        <v>KARNATAKA</v>
      </c>
      <c r="H4542" s="2" t="n">
        <v>118.58</v>
      </c>
      <c r="I4542" s="3" t="n">
        <v>2.68</v>
      </c>
    </row>
    <row r="4543" customFormat="false" ht="15" hidden="false" customHeight="false" outlineLevel="0" collapsed="false">
      <c r="A4543" s="0" t="s">
        <v>286</v>
      </c>
      <c r="B4543" s="0" t="n">
        <f aca="false">VALUE(LEFT(A4543,4))</f>
        <v>2024</v>
      </c>
      <c r="C4543" s="0" t="str">
        <f aca="false">"FY"&amp;IF(VALUE(MID(A4543,6,2))&gt;=4,VALUE(LEFT(A4543,4)),VALUE(LEFT(A4543,4))-1)&amp;"-"&amp;TEXT(MOD(IF(VALUE(MID(A4543,6,2))&gt;=4,VALUE(LEFT(A4543,4)),VALUE(LEFT(A4543,4))-1)+1,100),"00")</f>
        <v>FY2024-25</v>
      </c>
      <c r="D4543" s="0" t="s">
        <v>705</v>
      </c>
      <c r="E4543" s="0" t="s">
        <v>35</v>
      </c>
      <c r="F4543" s="0" t="str">
        <f aca="false">INDEX(Mapping!$B$2:$B$465,MATCH(E4543,Mapping!$A$2:$A$465,0))</f>
        <v>TELANGANA</v>
      </c>
      <c r="G4543" s="0" t="str">
        <f aca="false">INDEX(Mapping!$C$2:$C$465,MATCH(E4543,Mapping!$A$2:$A$465,0))</f>
        <v>TELANGANA</v>
      </c>
      <c r="H4543" s="2" t="n">
        <v>115.96</v>
      </c>
      <c r="I4543" s="3" t="n">
        <v>2.62</v>
      </c>
    </row>
    <row r="4544" customFormat="false" ht="15" hidden="false" customHeight="false" outlineLevel="0" collapsed="false">
      <c r="A4544" s="0" t="s">
        <v>286</v>
      </c>
      <c r="B4544" s="0" t="n">
        <f aca="false">VALUE(LEFT(A4544,4))</f>
        <v>2024</v>
      </c>
      <c r="C4544" s="0" t="str">
        <f aca="false">"FY"&amp;IF(VALUE(MID(A4544,6,2))&gt;=4,VALUE(LEFT(A4544,4)),VALUE(LEFT(A4544,4))-1)&amp;"-"&amp;TEXT(MOD(IF(VALUE(MID(A4544,6,2))&gt;=4,VALUE(LEFT(A4544,4)),VALUE(LEFT(A4544,4))-1)+1,100),"00")</f>
        <v>FY2024-25</v>
      </c>
      <c r="D4544" s="0" t="s">
        <v>662</v>
      </c>
      <c r="E4544" s="0" t="s">
        <v>99</v>
      </c>
      <c r="F4544" s="0" t="str">
        <f aca="false">INDEX(Mapping!$B$2:$B$465,MATCH(E4544,Mapping!$A$2:$A$465,0))</f>
        <v>JINDAL POWER LTD - STAGE 1</v>
      </c>
      <c r="G4544" s="0" t="str">
        <f aca="false">INDEX(Mapping!$C$2:$C$465,MATCH(E4544,Mapping!$A$2:$A$465,0))</f>
        <v>JINDAL POWER LTD (BOTH STAGES)</v>
      </c>
      <c r="H4544" s="2" t="n">
        <v>114.27</v>
      </c>
      <c r="I4544" s="3" t="n">
        <v>2.59</v>
      </c>
    </row>
    <row r="4545" customFormat="false" ht="15" hidden="false" customHeight="false" outlineLevel="0" collapsed="false">
      <c r="A4545" s="0" t="s">
        <v>286</v>
      </c>
      <c r="B4545" s="0" t="n">
        <f aca="false">VALUE(LEFT(A4545,4))</f>
        <v>2024</v>
      </c>
      <c r="C4545" s="0" t="str">
        <f aca="false">"FY"&amp;IF(VALUE(MID(A4545,6,2))&gt;=4,VALUE(LEFT(A4545,4)),VALUE(LEFT(A4545,4))-1)&amp;"-"&amp;TEXT(MOD(IF(VALUE(MID(A4545,6,2))&gt;=4,VALUE(LEFT(A4545,4)),VALUE(LEFT(A4545,4))-1)+1,100),"00")</f>
        <v>FY2024-25</v>
      </c>
      <c r="D4545" s="0" t="s">
        <v>664</v>
      </c>
      <c r="E4545" s="0" t="s">
        <v>108</v>
      </c>
      <c r="F4545" s="0" t="str">
        <f aca="false">INDEX(Mapping!$B$2:$B$465,MATCH(E4545,Mapping!$A$2:$A$465,0))</f>
        <v>JAYPEE NIGRIE STPP</v>
      </c>
      <c r="G4545" s="0" t="str">
        <f aca="false">INDEX(Mapping!$C$2:$C$465,MATCH(E4545,Mapping!$A$2:$A$465,0))</f>
        <v>JAYPEE NIGRIE STPP</v>
      </c>
      <c r="H4545" s="2" t="n">
        <v>103.34</v>
      </c>
      <c r="I4545" s="3" t="n">
        <v>2.34</v>
      </c>
    </row>
    <row r="4546" customFormat="false" ht="15" hidden="false" customHeight="false" outlineLevel="0" collapsed="false">
      <c r="A4546" s="0" t="s">
        <v>286</v>
      </c>
      <c r="B4546" s="0" t="n">
        <f aca="false">VALUE(LEFT(A4546,4))</f>
        <v>2024</v>
      </c>
      <c r="C4546" s="0" t="str">
        <f aca="false">"FY"&amp;IF(VALUE(MID(A4546,6,2))&gt;=4,VALUE(LEFT(A4546,4)),VALUE(LEFT(A4546,4))-1)&amp;"-"&amp;TEXT(MOD(IF(VALUE(MID(A4546,6,2))&gt;=4,VALUE(LEFT(A4546,4)),VALUE(LEFT(A4546,4))-1)+1,100),"00")</f>
        <v>FY2024-25</v>
      </c>
      <c r="D4546" s="0" t="s">
        <v>305</v>
      </c>
      <c r="E4546" s="0" t="s">
        <v>305</v>
      </c>
      <c r="F4546" s="0" t="str">
        <f aca="false">INDEX(Mapping!$B$2:$B$465,MATCH(E4546,Mapping!$A$2:$A$465,0))</f>
        <v>NEEPCO STATIONS</v>
      </c>
      <c r="G4546" s="0" t="str">
        <f aca="false">INDEX(Mapping!$C$2:$C$465,MATCH(E4546,Mapping!$A$2:$A$465,0))</f>
        <v>NEEPCO STATIONS</v>
      </c>
      <c r="H4546" s="2" t="n">
        <v>81.92</v>
      </c>
      <c r="I4546" s="3" t="n">
        <v>1.85</v>
      </c>
    </row>
    <row r="4547" customFormat="false" ht="15" hidden="false" customHeight="false" outlineLevel="0" collapsed="false">
      <c r="A4547" s="0" t="s">
        <v>286</v>
      </c>
      <c r="B4547" s="0" t="n">
        <f aca="false">VALUE(LEFT(A4547,4))</f>
        <v>2024</v>
      </c>
      <c r="C4547" s="0" t="str">
        <f aca="false">"FY"&amp;IF(VALUE(MID(A4547,6,2))&gt;=4,VALUE(LEFT(A4547,4)),VALUE(LEFT(A4547,4))-1)&amp;"-"&amp;TEXT(MOD(IF(VALUE(MID(A4547,6,2))&gt;=4,VALUE(LEFT(A4547,4)),VALUE(LEFT(A4547,4))-1)+1,100),"00")</f>
        <v>FY2024-25</v>
      </c>
      <c r="D4547" s="0" t="s">
        <v>675</v>
      </c>
      <c r="E4547" s="0" t="s">
        <v>137</v>
      </c>
      <c r="F4547" s="0" t="str">
        <f aca="false">INDEX(Mapping!$B$2:$B$465,MATCH(E4547,Mapping!$A$2:$A$465,0))</f>
        <v>JSPL - DCPP</v>
      </c>
      <c r="G4547" s="0" t="str">
        <f aca="false">INDEX(Mapping!$C$2:$C$465,MATCH(E4547,Mapping!$A$2:$A$465,0))</f>
        <v>JSPL</v>
      </c>
      <c r="H4547" s="2" t="n">
        <v>78.08</v>
      </c>
      <c r="I4547" s="3" t="n">
        <v>1.77</v>
      </c>
    </row>
    <row r="4548" customFormat="false" ht="15" hidden="false" customHeight="false" outlineLevel="0" collapsed="false">
      <c r="A4548" s="0" t="s">
        <v>286</v>
      </c>
      <c r="B4548" s="0" t="n">
        <f aca="false">VALUE(LEFT(A4548,4))</f>
        <v>2024</v>
      </c>
      <c r="C4548" s="0" t="str">
        <f aca="false">"FY"&amp;IF(VALUE(MID(A4548,6,2))&gt;=4,VALUE(LEFT(A4548,4)),VALUE(LEFT(A4548,4))-1)&amp;"-"&amp;TEXT(MOD(IF(VALUE(MID(A4548,6,2))&gt;=4,VALUE(LEFT(A4548,4)),VALUE(LEFT(A4548,4))-1)+1,100),"00")</f>
        <v>FY2024-25</v>
      </c>
      <c r="D4548" s="0" t="s">
        <v>174</v>
      </c>
      <c r="E4548" s="0" t="s">
        <v>174</v>
      </c>
      <c r="F4548" s="0" t="str">
        <f aca="false">INDEX(Mapping!$B$2:$B$465,MATCH(E4548,Mapping!$A$2:$A$465,0))</f>
        <v>SEIL ENERGY INDIA (EX-SEMBCORP)</v>
      </c>
      <c r="G4548" s="0" t="str">
        <f aca="false">INDEX(Mapping!$C$2:$C$465,MATCH(E4548,Mapping!$A$2:$A$465,0))</f>
        <v>SEIL ENERGY INDIA</v>
      </c>
      <c r="H4548" s="2" t="n">
        <v>74.11</v>
      </c>
      <c r="I4548" s="3" t="n">
        <v>1.68</v>
      </c>
    </row>
    <row r="4549" customFormat="false" ht="15" hidden="false" customHeight="false" outlineLevel="0" collapsed="false">
      <c r="A4549" s="0" t="s">
        <v>286</v>
      </c>
      <c r="B4549" s="0" t="n">
        <f aca="false">VALUE(LEFT(A4549,4))</f>
        <v>2024</v>
      </c>
      <c r="C4549" s="0" t="str">
        <f aca="false">"FY"&amp;IF(VALUE(MID(A4549,6,2))&gt;=4,VALUE(LEFT(A4549,4)),VALUE(LEFT(A4549,4))-1)&amp;"-"&amp;TEXT(MOD(IF(VALUE(MID(A4549,6,2))&gt;=4,VALUE(LEFT(A4549,4)),VALUE(LEFT(A4549,4))-1)+1,100),"00")</f>
        <v>FY2024-25</v>
      </c>
      <c r="D4549" s="0" t="s">
        <v>657</v>
      </c>
      <c r="E4549" s="0" t="s">
        <v>46</v>
      </c>
      <c r="F4549" s="0" t="str">
        <f aca="false">INDEX(Mapping!$B$2:$B$465,MATCH(E4549,Mapping!$A$2:$A$465,0))</f>
        <v>CHHATTISGARH</v>
      </c>
      <c r="G4549" s="0" t="str">
        <f aca="false">INDEX(Mapping!$C$2:$C$465,MATCH(E4549,Mapping!$A$2:$A$465,0))</f>
        <v>CHHATTISGARH</v>
      </c>
      <c r="H4549" s="2" t="n">
        <v>63.09</v>
      </c>
      <c r="I4549" s="3" t="n">
        <v>1.43</v>
      </c>
    </row>
    <row r="4550" customFormat="false" ht="15" hidden="false" customHeight="false" outlineLevel="0" collapsed="false">
      <c r="A4550" s="0" t="s">
        <v>286</v>
      </c>
      <c r="B4550" s="0" t="n">
        <f aca="false">VALUE(LEFT(A4550,4))</f>
        <v>2024</v>
      </c>
      <c r="C4550" s="0" t="str">
        <f aca="false">"FY"&amp;IF(VALUE(MID(A4550,6,2))&gt;=4,VALUE(LEFT(A4550,4)),VALUE(LEFT(A4550,4))-1)&amp;"-"&amp;TEXT(MOD(IF(VALUE(MID(A4550,6,2))&gt;=4,VALUE(LEFT(A4550,4)),VALUE(LEFT(A4550,4))-1)+1,100),"00")</f>
        <v>FY2024-25</v>
      </c>
      <c r="D4550" s="0" t="s">
        <v>679</v>
      </c>
      <c r="E4550" s="0" t="s">
        <v>241</v>
      </c>
      <c r="F4550" s="0" t="str">
        <f aca="false">INDEX(Mapping!$B$2:$B$465,MATCH(E4550,Mapping!$A$2:$A$465,0))</f>
        <v>HIMACHAL PRADESH</v>
      </c>
      <c r="G4550" s="0" t="str">
        <f aca="false">INDEX(Mapping!$C$2:$C$465,MATCH(E4550,Mapping!$A$2:$A$465,0))</f>
        <v>HIMACHAL PRADESH</v>
      </c>
      <c r="H4550" s="2" t="n">
        <v>54.51</v>
      </c>
      <c r="I4550" s="3" t="n">
        <v>1.23</v>
      </c>
    </row>
    <row r="4551" customFormat="false" ht="15" hidden="false" customHeight="false" outlineLevel="0" collapsed="false">
      <c r="A4551" s="0" t="s">
        <v>286</v>
      </c>
      <c r="B4551" s="0" t="n">
        <f aca="false">VALUE(LEFT(A4551,4))</f>
        <v>2024</v>
      </c>
      <c r="C4551" s="0" t="str">
        <f aca="false">"FY"&amp;IF(VALUE(MID(A4551,6,2))&gt;=4,VALUE(LEFT(A4551,4)),VALUE(LEFT(A4551,4))-1)&amp;"-"&amp;TEXT(MOD(IF(VALUE(MID(A4551,6,2))&gt;=4,VALUE(LEFT(A4551,4)),VALUE(LEFT(A4551,4))-1)+1,100),"00")</f>
        <v>FY2024-25</v>
      </c>
      <c r="D4551" s="0" t="s">
        <v>669</v>
      </c>
      <c r="E4551" s="0" t="s">
        <v>44</v>
      </c>
      <c r="F4551" s="0" t="str">
        <f aca="false">INDEX(Mapping!$B$2:$B$465,MATCH(E4551,Mapping!$A$2:$A$465,0))</f>
        <v>HARYANA</v>
      </c>
      <c r="G4551" s="0" t="str">
        <f aca="false">INDEX(Mapping!$C$2:$C$465,MATCH(E4551,Mapping!$A$2:$A$465,0))</f>
        <v>HARYANA</v>
      </c>
      <c r="H4551" s="2" t="n">
        <v>49.09</v>
      </c>
      <c r="I4551" s="3" t="n">
        <v>1.11</v>
      </c>
    </row>
    <row r="4552" customFormat="false" ht="15" hidden="false" customHeight="false" outlineLevel="0" collapsed="false">
      <c r="A4552" s="0" t="s">
        <v>286</v>
      </c>
      <c r="B4552" s="0" t="n">
        <f aca="false">VALUE(LEFT(A4552,4))</f>
        <v>2024</v>
      </c>
      <c r="C4552" s="0" t="str">
        <f aca="false">"FY"&amp;IF(VALUE(MID(A4552,6,2))&gt;=4,VALUE(LEFT(A4552,4)),VALUE(LEFT(A4552,4))-1)&amp;"-"&amp;TEXT(MOD(IF(VALUE(MID(A4552,6,2))&gt;=4,VALUE(LEFT(A4552,4)),VALUE(LEFT(A4552,4))-1)+1,100),"00")</f>
        <v>FY2024-25</v>
      </c>
      <c r="D4552" s="0" t="s">
        <v>200</v>
      </c>
      <c r="E4552" s="0" t="s">
        <v>200</v>
      </c>
      <c r="F4552" s="0" t="str">
        <f aca="false">INDEX(Mapping!$B$2:$B$465,MATCH(E4552,Mapping!$A$2:$A$465,0))</f>
        <v>JSW ENERGY UTKAL (EX-IND BARATH)</v>
      </c>
      <c r="G4552" s="0" t="str">
        <f aca="false">INDEX(Mapping!$C$2:$C$465,MATCH(E4552,Mapping!$A$2:$A$465,0))</f>
        <v>JSW ENERGY (INCL. KSK MAHANADI)</v>
      </c>
      <c r="H4552" s="2" t="n">
        <v>44.72</v>
      </c>
      <c r="I4552" s="3" t="n">
        <v>1.01</v>
      </c>
    </row>
    <row r="4553" customFormat="false" ht="15" hidden="false" customHeight="false" outlineLevel="0" collapsed="false">
      <c r="A4553" s="0" t="s">
        <v>286</v>
      </c>
      <c r="B4553" s="0" t="n">
        <f aca="false">VALUE(LEFT(A4553,4))</f>
        <v>2024</v>
      </c>
      <c r="C4553" s="0" t="str">
        <f aca="false">"FY"&amp;IF(VALUE(MID(A4553,6,2))&gt;=4,VALUE(LEFT(A4553,4)),VALUE(LEFT(A4553,4))-1)&amp;"-"&amp;TEXT(MOD(IF(VALUE(MID(A4553,6,2))&gt;=4,VALUE(LEFT(A4553,4)),VALUE(LEFT(A4553,4))-1)+1,100),"00")</f>
        <v>FY2024-25</v>
      </c>
      <c r="D4553" s="0" t="s">
        <v>661</v>
      </c>
      <c r="E4553" s="0" t="s">
        <v>166</v>
      </c>
      <c r="F4553" s="0" t="str">
        <f aca="false">INDEX(Mapping!$B$2:$B$465,MATCH(E4553,Mapping!$A$2:$A$465,0))</f>
        <v>DB POWER</v>
      </c>
      <c r="G4553" s="0" t="str">
        <f aca="false">INDEX(Mapping!$C$2:$C$465,MATCH(E4553,Mapping!$A$2:$A$465,0))</f>
        <v>DB POWER</v>
      </c>
      <c r="H4553" s="2" t="n">
        <v>44.12</v>
      </c>
      <c r="I4553" s="3" t="n">
        <v>1</v>
      </c>
    </row>
    <row r="4554" customFormat="false" ht="15" hidden="false" customHeight="false" outlineLevel="0" collapsed="false">
      <c r="A4554" s="0" t="s">
        <v>286</v>
      </c>
      <c r="B4554" s="0" t="n">
        <f aca="false">VALUE(LEFT(A4554,4))</f>
        <v>2024</v>
      </c>
      <c r="C4554" s="0" t="str">
        <f aca="false">"FY"&amp;IF(VALUE(MID(A4554,6,2))&gt;=4,VALUE(LEFT(A4554,4)),VALUE(LEFT(A4554,4))-1)&amp;"-"&amp;TEXT(MOD(IF(VALUE(MID(A4554,6,2))&gt;=4,VALUE(LEFT(A4554,4)),VALUE(LEFT(A4554,4))-1)+1,100),"00")</f>
        <v>FY2024-25</v>
      </c>
      <c r="D4554" s="0" t="s">
        <v>210</v>
      </c>
      <c r="E4554" s="0" t="s">
        <v>210</v>
      </c>
      <c r="F4554" s="0" t="str">
        <f aca="false">INDEX(Mapping!$B$2:$B$465,MATCH(E4554,Mapping!$A$2:$A$465,0))</f>
        <v>ACB (INDIA)</v>
      </c>
      <c r="G4554" s="0" t="str">
        <f aca="false">INDEX(Mapping!$C$2:$C$465,MATCH(E4554,Mapping!$A$2:$A$465,0))</f>
        <v>ACB (INDIA)</v>
      </c>
      <c r="H4554" s="2" t="n">
        <v>43.4</v>
      </c>
      <c r="I4554" s="3" t="n">
        <v>0.98</v>
      </c>
    </row>
    <row r="4555" customFormat="false" ht="15" hidden="false" customHeight="false" outlineLevel="0" collapsed="false">
      <c r="A4555" s="0" t="s">
        <v>286</v>
      </c>
      <c r="B4555" s="0" t="n">
        <f aca="false">VALUE(LEFT(A4555,4))</f>
        <v>2024</v>
      </c>
      <c r="C4555" s="0" t="str">
        <f aca="false">"FY"&amp;IF(VALUE(MID(A4555,6,2))&gt;=4,VALUE(LEFT(A4555,4)),VALUE(LEFT(A4555,4))-1)&amp;"-"&amp;TEXT(MOD(IF(VALUE(MID(A4555,6,2))&gt;=4,VALUE(LEFT(A4555,4)),VALUE(LEFT(A4555,4))-1)+1,100),"00")</f>
        <v>FY2024-25</v>
      </c>
      <c r="D4555" s="0" t="s">
        <v>671</v>
      </c>
      <c r="E4555" s="0" t="s">
        <v>31</v>
      </c>
      <c r="F4555" s="0" t="str">
        <f aca="false">INDEX(Mapping!$B$2:$B$465,MATCH(E4555,Mapping!$A$2:$A$465,0))</f>
        <v>GUJARAT</v>
      </c>
      <c r="G4555" s="0" t="str">
        <f aca="false">INDEX(Mapping!$C$2:$C$465,MATCH(E4555,Mapping!$A$2:$A$465,0))</f>
        <v>GUJARAT</v>
      </c>
      <c r="H4555" s="2" t="n">
        <v>43.03</v>
      </c>
      <c r="I4555" s="3" t="n">
        <v>0.97</v>
      </c>
    </row>
    <row r="4556" customFormat="false" ht="15" hidden="false" customHeight="false" outlineLevel="0" collapsed="false">
      <c r="A4556" s="0" t="s">
        <v>286</v>
      </c>
      <c r="B4556" s="0" t="n">
        <f aca="false">VALUE(LEFT(A4556,4))</f>
        <v>2024</v>
      </c>
      <c r="C4556" s="0" t="str">
        <f aca="false">"FY"&amp;IF(VALUE(MID(A4556,6,2))&gt;=4,VALUE(LEFT(A4556,4)),VALUE(LEFT(A4556,4))-1)&amp;"-"&amp;TEXT(MOD(IF(VALUE(MID(A4556,6,2))&gt;=4,VALUE(LEFT(A4556,4)),VALUE(LEFT(A4556,4))-1)+1,100),"00")</f>
        <v>FY2024-25</v>
      </c>
      <c r="D4556" s="0" t="s">
        <v>218</v>
      </c>
      <c r="E4556" s="0" t="s">
        <v>218</v>
      </c>
      <c r="F4556" s="0" t="str">
        <f aca="false">INDEX(Mapping!$B$2:$B$465,MATCH(E4556,Mapping!$A$2:$A$465,0))</f>
        <v>KARCHAM WANGTOO HEP</v>
      </c>
      <c r="G4556" s="0" t="str">
        <f aca="false">INDEX(Mapping!$C$2:$C$465,MATCH(E4556,Mapping!$A$2:$A$465,0))</f>
        <v>KARCHAM WANGTOO HEP</v>
      </c>
      <c r="H4556" s="2" t="n">
        <v>42.15</v>
      </c>
      <c r="I4556" s="3" t="n">
        <v>0.95</v>
      </c>
    </row>
    <row r="4557" customFormat="false" ht="15" hidden="false" customHeight="false" outlineLevel="0" collapsed="false">
      <c r="A4557" s="0" t="s">
        <v>286</v>
      </c>
      <c r="B4557" s="0" t="n">
        <f aca="false">VALUE(LEFT(A4557,4))</f>
        <v>2024</v>
      </c>
      <c r="C4557" s="0" t="str">
        <f aca="false">"FY"&amp;IF(VALUE(MID(A4557,6,2))&gt;=4,VALUE(LEFT(A4557,4)),VALUE(LEFT(A4557,4))-1)&amp;"-"&amp;TEXT(MOD(IF(VALUE(MID(A4557,6,2))&gt;=4,VALUE(LEFT(A4557,4)),VALUE(LEFT(A4557,4))-1)+1,100),"00")</f>
        <v>FY2024-25</v>
      </c>
      <c r="D4557" s="0" t="s">
        <v>677</v>
      </c>
      <c r="E4557" s="0" t="s">
        <v>39</v>
      </c>
      <c r="F4557" s="0" t="str">
        <f aca="false">INDEX(Mapping!$B$2:$B$465,MATCH(E4557,Mapping!$A$2:$A$465,0))</f>
        <v>WEST BENGAL</v>
      </c>
      <c r="G4557" s="0" t="str">
        <f aca="false">INDEX(Mapping!$C$2:$C$465,MATCH(E4557,Mapping!$A$2:$A$465,0))</f>
        <v>WEST BENGAL</v>
      </c>
      <c r="H4557" s="2" t="n">
        <v>40.31</v>
      </c>
      <c r="I4557" s="3" t="n">
        <v>0.91</v>
      </c>
    </row>
    <row r="4558" customFormat="false" ht="15" hidden="false" customHeight="false" outlineLevel="0" collapsed="false">
      <c r="A4558" s="0" t="s">
        <v>286</v>
      </c>
      <c r="B4558" s="0" t="n">
        <f aca="false">VALUE(LEFT(A4558,4))</f>
        <v>2024</v>
      </c>
      <c r="C4558" s="0" t="str">
        <f aca="false">"FY"&amp;IF(VALUE(MID(A4558,6,2))&gt;=4,VALUE(LEFT(A4558,4)),VALUE(LEFT(A4558,4))-1)&amp;"-"&amp;TEXT(MOD(IF(VALUE(MID(A4558,6,2))&gt;=4,VALUE(LEFT(A4558,4)),VALUE(LEFT(A4558,4))-1)+1,100),"00")</f>
        <v>FY2024-25</v>
      </c>
      <c r="D4558" s="0" t="s">
        <v>668</v>
      </c>
      <c r="E4558" s="0" t="s">
        <v>40</v>
      </c>
      <c r="F4558" s="0" t="str">
        <f aca="false">INDEX(Mapping!$B$2:$B$465,MATCH(E4558,Mapping!$A$2:$A$465,0))</f>
        <v>TAMIL NADU</v>
      </c>
      <c r="G4558" s="0" t="str">
        <f aca="false">INDEX(Mapping!$C$2:$C$465,MATCH(E4558,Mapping!$A$2:$A$465,0))</f>
        <v>TAMIL NADU</v>
      </c>
      <c r="H4558" s="2" t="n">
        <v>37.96</v>
      </c>
      <c r="I4558" s="3" t="n">
        <v>0.86</v>
      </c>
    </row>
    <row r="4559" customFormat="false" ht="15" hidden="false" customHeight="false" outlineLevel="0" collapsed="false">
      <c r="A4559" s="0" t="s">
        <v>286</v>
      </c>
      <c r="B4559" s="0" t="n">
        <f aca="false">VALUE(LEFT(A4559,4))</f>
        <v>2024</v>
      </c>
      <c r="C4559" s="0" t="str">
        <f aca="false">"FY"&amp;IF(VALUE(MID(A4559,6,2))&gt;=4,VALUE(LEFT(A4559,4)),VALUE(LEFT(A4559,4))-1)&amp;"-"&amp;TEXT(MOD(IF(VALUE(MID(A4559,6,2))&gt;=4,VALUE(LEFT(A4559,4)),VALUE(LEFT(A4559,4))-1)+1,100),"00")</f>
        <v>FY2024-25</v>
      </c>
      <c r="D4559" s="0" t="s">
        <v>678</v>
      </c>
      <c r="E4559" s="0" t="s">
        <v>294</v>
      </c>
      <c r="F4559" s="0" t="str">
        <f aca="false">INDEX(Mapping!$B$2:$B$465,MATCH(E4559,Mapping!$A$2:$A$465,0))</f>
        <v>DRUK GREEN POWER (BHUTAN)</v>
      </c>
      <c r="G4559" s="0" t="str">
        <f aca="false">INDEX(Mapping!$C$2:$C$465,MATCH(E4559,Mapping!$A$2:$A$465,0))</f>
        <v>DRUK GREEN POWER (BHUTAN)</v>
      </c>
      <c r="H4559" s="2" t="n">
        <v>35.83</v>
      </c>
      <c r="I4559" s="3" t="n">
        <v>0.81</v>
      </c>
    </row>
    <row r="4560" customFormat="false" ht="15" hidden="false" customHeight="false" outlineLevel="0" collapsed="false">
      <c r="A4560" s="0" t="s">
        <v>286</v>
      </c>
      <c r="B4560" s="0" t="n">
        <f aca="false">VALUE(LEFT(A4560,4))</f>
        <v>2024</v>
      </c>
      <c r="C4560" s="0" t="str">
        <f aca="false">"FY"&amp;IF(VALUE(MID(A4560,6,2))&gt;=4,VALUE(LEFT(A4560,4)),VALUE(LEFT(A4560,4))-1)&amp;"-"&amp;TEXT(MOD(IF(VALUE(MID(A4560,6,2))&gt;=4,VALUE(LEFT(A4560,4)),VALUE(LEFT(A4560,4))-1)+1,100),"00")</f>
        <v>FY2024-25</v>
      </c>
      <c r="D4560" s="0" t="s">
        <v>307</v>
      </c>
      <c r="E4560" s="0" t="s">
        <v>307</v>
      </c>
      <c r="F4560" s="0" t="str">
        <f aca="false">INDEX(Mapping!$B$2:$B$465,MATCH(E4560,Mapping!$A$2:$A$465,0))</f>
        <v>ADANI RENEWABLE ENERGY HOLDING FOUR</v>
      </c>
      <c r="G4560" s="0" t="str">
        <f aca="false">INDEX(Mapping!$C$2:$C$465,MATCH(E4560,Mapping!$A$2:$A$465,0))</f>
        <v>ADANI GREEN ENERGY (ALL SPVs)</v>
      </c>
      <c r="H4560" s="2" t="n">
        <v>35.58</v>
      </c>
      <c r="I4560" s="3" t="n">
        <v>0.8</v>
      </c>
    </row>
    <row r="4561" customFormat="false" ht="15" hidden="false" customHeight="false" outlineLevel="0" collapsed="false">
      <c r="A4561" s="0" t="s">
        <v>286</v>
      </c>
      <c r="B4561" s="0" t="n">
        <f aca="false">VALUE(LEFT(A4561,4))</f>
        <v>2024</v>
      </c>
      <c r="C4561" s="0" t="str">
        <f aca="false">"FY"&amp;IF(VALUE(MID(A4561,6,2))&gt;=4,VALUE(LEFT(A4561,4)),VALUE(LEFT(A4561,4))-1)&amp;"-"&amp;TEXT(MOD(IF(VALUE(MID(A4561,6,2))&gt;=4,VALUE(LEFT(A4561,4)),VALUE(LEFT(A4561,4))-1)+1,100),"00")</f>
        <v>FY2024-25</v>
      </c>
      <c r="D4561" s="0" t="s">
        <v>670</v>
      </c>
      <c r="E4561" s="0" t="s">
        <v>242</v>
      </c>
      <c r="F4561" s="0" t="str">
        <f aca="false">INDEX(Mapping!$B$2:$B$465,MATCH(E4561,Mapping!$A$2:$A$465,0))</f>
        <v>SKS POWER</v>
      </c>
      <c r="G4561" s="0" t="str">
        <f aca="false">INDEX(Mapping!$C$2:$C$465,MATCH(E4561,Mapping!$A$2:$A$465,0))</f>
        <v>SKS POWER</v>
      </c>
      <c r="H4561" s="2" t="n">
        <v>33.42</v>
      </c>
      <c r="I4561" s="3" t="n">
        <v>0.76</v>
      </c>
    </row>
    <row r="4562" customFormat="false" ht="15" hidden="false" customHeight="false" outlineLevel="0" collapsed="false">
      <c r="A4562" s="0" t="s">
        <v>286</v>
      </c>
      <c r="B4562" s="0" t="n">
        <f aca="false">VALUE(LEFT(A4562,4))</f>
        <v>2024</v>
      </c>
      <c r="C4562" s="0" t="str">
        <f aca="false">"FY"&amp;IF(VALUE(MID(A4562,6,2))&gt;=4,VALUE(LEFT(A4562,4)),VALUE(LEFT(A4562,4))-1)&amp;"-"&amp;TEXT(MOD(IF(VALUE(MID(A4562,6,2))&gt;=4,VALUE(LEFT(A4562,4)),VALUE(LEFT(A4562,4))-1)+1,100),"00")</f>
        <v>FY2024-25</v>
      </c>
      <c r="D4562" s="0" t="s">
        <v>687</v>
      </c>
      <c r="E4562" s="0" t="s">
        <v>45</v>
      </c>
      <c r="F4562" s="0" t="str">
        <f aca="false">INDEX(Mapping!$B$2:$B$465,MATCH(E4562,Mapping!$A$2:$A$465,0))</f>
        <v>BIHAR</v>
      </c>
      <c r="G4562" s="0" t="str">
        <f aca="false">INDEX(Mapping!$C$2:$C$465,MATCH(E4562,Mapping!$A$2:$A$465,0))</f>
        <v>BIHAR</v>
      </c>
      <c r="H4562" s="2" t="n">
        <v>30.25</v>
      </c>
      <c r="I4562" s="3" t="n">
        <v>0.68</v>
      </c>
    </row>
    <row r="4563" customFormat="false" ht="15" hidden="false" customHeight="false" outlineLevel="0" collapsed="false">
      <c r="A4563" s="0" t="s">
        <v>286</v>
      </c>
      <c r="B4563" s="0" t="n">
        <f aca="false">VALUE(LEFT(A4563,4))</f>
        <v>2024</v>
      </c>
      <c r="C4563" s="0" t="str">
        <f aca="false">"FY"&amp;IF(VALUE(MID(A4563,6,2))&gt;=4,VALUE(LEFT(A4563,4)),VALUE(LEFT(A4563,4))-1)&amp;"-"&amp;TEXT(MOD(IF(VALUE(MID(A4563,6,2))&gt;=4,VALUE(LEFT(A4563,4)),VALUE(LEFT(A4563,4))-1)+1,100),"00")</f>
        <v>FY2024-25</v>
      </c>
      <c r="D4563" s="0" t="s">
        <v>219</v>
      </c>
      <c r="E4563" s="0" t="s">
        <v>219</v>
      </c>
      <c r="F4563" s="0" t="str">
        <f aca="false">INDEX(Mapping!$B$2:$B$465,MATCH(E4563,Mapping!$A$2:$A$465,0))</f>
        <v>RENEW SURYA PRATAP</v>
      </c>
      <c r="G4563" s="0" t="str">
        <f aca="false">INDEX(Mapping!$C$2:$C$465,MATCH(E4563,Mapping!$A$2:$A$465,0))</f>
        <v>RENEW POWER (ALL SPVs)</v>
      </c>
      <c r="H4563" s="2" t="n">
        <v>28.58</v>
      </c>
      <c r="I4563" s="3" t="n">
        <v>0.65</v>
      </c>
    </row>
    <row r="4564" customFormat="false" ht="15" hidden="false" customHeight="false" outlineLevel="0" collapsed="false">
      <c r="A4564" s="0" t="s">
        <v>286</v>
      </c>
      <c r="B4564" s="0" t="n">
        <f aca="false">VALUE(LEFT(A4564,4))</f>
        <v>2024</v>
      </c>
      <c r="C4564" s="0" t="str">
        <f aca="false">"FY"&amp;IF(VALUE(MID(A4564,6,2))&gt;=4,VALUE(LEFT(A4564,4)),VALUE(LEFT(A4564,4))-1)&amp;"-"&amp;TEXT(MOD(IF(VALUE(MID(A4564,6,2))&gt;=4,VALUE(LEFT(A4564,4)),VALUE(LEFT(A4564,4))-1)+1,100),"00")</f>
        <v>FY2024-25</v>
      </c>
      <c r="D4564" s="0" t="s">
        <v>685</v>
      </c>
      <c r="E4564" s="0" t="s">
        <v>278</v>
      </c>
      <c r="F4564" s="0" t="str">
        <f aca="false">INDEX(Mapping!$B$2:$B$465,MATCH(E4564,Mapping!$A$2:$A$465,0))</f>
        <v>RENEW SURYA RAVI</v>
      </c>
      <c r="G4564" s="0" t="str">
        <f aca="false">INDEX(Mapping!$C$2:$C$465,MATCH(E4564,Mapping!$A$2:$A$465,0))</f>
        <v>RENEW POWER (ALL SPVs)</v>
      </c>
      <c r="H4564" s="2" t="n">
        <v>28.35</v>
      </c>
      <c r="I4564" s="3" t="n">
        <v>0.64</v>
      </c>
    </row>
    <row r="4565" customFormat="false" ht="15" hidden="false" customHeight="false" outlineLevel="0" collapsed="false">
      <c r="A4565" s="0" t="s">
        <v>286</v>
      </c>
      <c r="B4565" s="0" t="n">
        <f aca="false">VALUE(LEFT(A4565,4))</f>
        <v>2024</v>
      </c>
      <c r="C4565" s="0" t="str">
        <f aca="false">"FY"&amp;IF(VALUE(MID(A4565,6,2))&gt;=4,VALUE(LEFT(A4565,4)),VALUE(LEFT(A4565,4))-1)&amp;"-"&amp;TEXT(MOD(IF(VALUE(MID(A4565,6,2))&gt;=4,VALUE(LEFT(A4565,4)),VALUE(LEFT(A4565,4))-1)+1,100),"00")</f>
        <v>FY2024-25</v>
      </c>
      <c r="D4565" s="0" t="s">
        <v>227</v>
      </c>
      <c r="E4565" s="0" t="s">
        <v>227</v>
      </c>
      <c r="F4565" s="0" t="str">
        <f aca="false">INDEX(Mapping!$B$2:$B$465,MATCH(E4565,Mapping!$A$2:$A$465,0))</f>
        <v>SHREE CEMENT</v>
      </c>
      <c r="G4565" s="0" t="str">
        <f aca="false">INDEX(Mapping!$C$2:$C$465,MATCH(E4565,Mapping!$A$2:$A$465,0))</f>
        <v>SHREE CEMENT</v>
      </c>
      <c r="H4565" s="2" t="n">
        <v>28.22</v>
      </c>
      <c r="I4565" s="3" t="n">
        <v>0.64</v>
      </c>
    </row>
    <row r="4566" customFormat="false" ht="15" hidden="false" customHeight="false" outlineLevel="0" collapsed="false">
      <c r="A4566" s="0" t="s">
        <v>286</v>
      </c>
      <c r="B4566" s="0" t="n">
        <f aca="false">VALUE(LEFT(A4566,4))</f>
        <v>2024</v>
      </c>
      <c r="C4566" s="0" t="str">
        <f aca="false">"FY"&amp;IF(VALUE(MID(A4566,6,2))&gt;=4,VALUE(LEFT(A4566,4)),VALUE(LEFT(A4566,4))-1)&amp;"-"&amp;TEXT(MOD(IF(VALUE(MID(A4566,6,2))&gt;=4,VALUE(LEFT(A4566,4)),VALUE(LEFT(A4566,4))-1)+1,100),"00")</f>
        <v>FY2024-25</v>
      </c>
      <c r="D4566" s="0" t="s">
        <v>663</v>
      </c>
      <c r="E4566" s="0" t="s">
        <v>41</v>
      </c>
      <c r="F4566" s="0" t="str">
        <f aca="false">INDEX(Mapping!$B$2:$B$465,MATCH(E4566,Mapping!$A$2:$A$465,0))</f>
        <v>RAJASTHAN</v>
      </c>
      <c r="G4566" s="0" t="str">
        <f aca="false">INDEX(Mapping!$C$2:$C$465,MATCH(E4566,Mapping!$A$2:$A$465,0))</f>
        <v>RAJASTHAN</v>
      </c>
      <c r="H4566" s="2" t="n">
        <v>27.58</v>
      </c>
      <c r="I4566" s="3" t="n">
        <v>0.62</v>
      </c>
    </row>
    <row r="4567" customFormat="false" ht="15" hidden="false" customHeight="false" outlineLevel="0" collapsed="false">
      <c r="A4567" s="0" t="s">
        <v>286</v>
      </c>
      <c r="B4567" s="0" t="n">
        <f aca="false">VALUE(LEFT(A4567,4))</f>
        <v>2024</v>
      </c>
      <c r="C4567" s="0" t="str">
        <f aca="false">"FY"&amp;IF(VALUE(MID(A4567,6,2))&gt;=4,VALUE(LEFT(A4567,4)),VALUE(LEFT(A4567,4))-1)&amp;"-"&amp;TEXT(MOD(IF(VALUE(MID(A4567,6,2))&gt;=4,VALUE(LEFT(A4567,4)),VALUE(LEFT(A4567,4))-1)+1,100),"00")</f>
        <v>FY2024-25</v>
      </c>
      <c r="D4567" s="0" t="s">
        <v>238</v>
      </c>
      <c r="E4567" s="0" t="s">
        <v>238</v>
      </c>
      <c r="F4567" s="0" t="str">
        <f aca="false">INDEX(Mapping!$B$2:$B$465,MATCH(E4567,Mapping!$A$2:$A$465,0))</f>
        <v>SIMHAPURI ENERGY</v>
      </c>
      <c r="G4567" s="0" t="str">
        <f aca="false">INDEX(Mapping!$C$2:$C$465,MATCH(E4567,Mapping!$A$2:$A$465,0))</f>
        <v>SIMHAPURI ENERGY</v>
      </c>
      <c r="H4567" s="2" t="n">
        <v>26.84</v>
      </c>
      <c r="I4567" s="3" t="n">
        <v>0.61</v>
      </c>
    </row>
    <row r="4568" customFormat="false" ht="15" hidden="false" customHeight="false" outlineLevel="0" collapsed="false">
      <c r="A4568" s="0" t="s">
        <v>286</v>
      </c>
      <c r="B4568" s="0" t="n">
        <f aca="false">VALUE(LEFT(A4568,4))</f>
        <v>2024</v>
      </c>
      <c r="C4568" s="0" t="str">
        <f aca="false">"FY"&amp;IF(VALUE(MID(A4568,6,2))&gt;=4,VALUE(LEFT(A4568,4)),VALUE(LEFT(A4568,4))-1)&amp;"-"&amp;TEXT(MOD(IF(VALUE(MID(A4568,6,2))&gt;=4,VALUE(LEFT(A4568,4)),VALUE(LEFT(A4568,4))-1)+1,100),"00")</f>
        <v>FY2024-25</v>
      </c>
      <c r="D4568" s="0" t="s">
        <v>689</v>
      </c>
      <c r="E4568" s="0" t="s">
        <v>237</v>
      </c>
      <c r="F4568" s="0" t="str">
        <f aca="false">INDEX(Mapping!$B$2:$B$465,MATCH(E4568,Mapping!$A$2:$A$465,0))</f>
        <v>NTPC STATIONS</v>
      </c>
      <c r="G4568" s="0" t="str">
        <f aca="false">INDEX(Mapping!$C$2:$C$465,MATCH(E4568,Mapping!$A$2:$A$465,0))</f>
        <v>NTPC GROUP</v>
      </c>
      <c r="H4568" s="2" t="n">
        <v>26.53</v>
      </c>
      <c r="I4568" s="3" t="n">
        <v>0.6</v>
      </c>
    </row>
    <row r="4569" customFormat="false" ht="15" hidden="false" customHeight="false" outlineLevel="0" collapsed="false">
      <c r="A4569" s="0" t="s">
        <v>286</v>
      </c>
      <c r="B4569" s="0" t="n">
        <f aca="false">VALUE(LEFT(A4569,4))</f>
        <v>2024</v>
      </c>
      <c r="C4569" s="0" t="str">
        <f aca="false">"FY"&amp;IF(VALUE(MID(A4569,6,2))&gt;=4,VALUE(LEFT(A4569,4)),VALUE(LEFT(A4569,4))-1)&amp;"-"&amp;TEXT(MOD(IF(VALUE(MID(A4569,6,2))&gt;=4,VALUE(LEFT(A4569,4)),VALUE(LEFT(A4569,4))-1)+1,100),"00")</f>
        <v>FY2024-25</v>
      </c>
      <c r="D4569" s="0" t="s">
        <v>696</v>
      </c>
      <c r="E4569" s="0" t="s">
        <v>354</v>
      </c>
      <c r="F4569" s="0" t="str">
        <f aca="false">INDEX(Mapping!$B$2:$B$465,MATCH(E4569,Mapping!$A$2:$A$465,0))</f>
        <v>NTPC STATIONS</v>
      </c>
      <c r="G4569" s="0" t="str">
        <f aca="false">INDEX(Mapping!$C$2:$C$465,MATCH(E4569,Mapping!$A$2:$A$465,0))</f>
        <v>NTPC GROUP</v>
      </c>
      <c r="H4569" s="2" t="n">
        <v>26.31</v>
      </c>
      <c r="I4569" s="3" t="n">
        <v>0.6</v>
      </c>
    </row>
    <row r="4570" customFormat="false" ht="15" hidden="false" customHeight="false" outlineLevel="0" collapsed="false">
      <c r="A4570" s="0" t="s">
        <v>286</v>
      </c>
      <c r="B4570" s="0" t="n">
        <f aca="false">VALUE(LEFT(A4570,4))</f>
        <v>2024</v>
      </c>
      <c r="C4570" s="0" t="str">
        <f aca="false">"FY"&amp;IF(VALUE(MID(A4570,6,2))&gt;=4,VALUE(LEFT(A4570,4)),VALUE(LEFT(A4570,4))-1)&amp;"-"&amp;TEXT(MOD(IF(VALUE(MID(A4570,6,2))&gt;=4,VALUE(LEFT(A4570,4)),VALUE(LEFT(A4570,4))-1)+1,100),"00")</f>
        <v>FY2024-25</v>
      </c>
      <c r="D4570" s="0" t="s">
        <v>672</v>
      </c>
      <c r="E4570" s="0" t="s">
        <v>38</v>
      </c>
      <c r="F4570" s="0" t="str">
        <f aca="false">INDEX(Mapping!$B$2:$B$465,MATCH(E4570,Mapping!$A$2:$A$465,0))</f>
        <v>ANDHRA PRADESH</v>
      </c>
      <c r="G4570" s="0" t="str">
        <f aca="false">INDEX(Mapping!$C$2:$C$465,MATCH(E4570,Mapping!$A$2:$A$465,0))</f>
        <v>ANDHRA PRADESH</v>
      </c>
      <c r="H4570" s="2" t="n">
        <v>24.76</v>
      </c>
      <c r="I4570" s="3" t="n">
        <v>0.56</v>
      </c>
    </row>
    <row r="4571" customFormat="false" ht="15" hidden="false" customHeight="false" outlineLevel="0" collapsed="false">
      <c r="A4571" s="0" t="s">
        <v>286</v>
      </c>
      <c r="B4571" s="0" t="n">
        <f aca="false">VALUE(LEFT(A4571,4))</f>
        <v>2024</v>
      </c>
      <c r="C4571" s="0" t="str">
        <f aca="false">"FY"&amp;IF(VALUE(MID(A4571,6,2))&gt;=4,VALUE(LEFT(A4571,4)),VALUE(LEFT(A4571,4))-1)&amp;"-"&amp;TEXT(MOD(IF(VALUE(MID(A4571,6,2))&gt;=4,VALUE(LEFT(A4571,4)),VALUE(LEFT(A4571,4))-1)+1,100),"00")</f>
        <v>FY2024-25</v>
      </c>
      <c r="D4571" s="0" t="s">
        <v>691</v>
      </c>
      <c r="E4571" s="0" t="s">
        <v>346</v>
      </c>
      <c r="F4571" s="0" t="str">
        <f aca="false">INDEX(Mapping!$B$2:$B$465,MATCH(E4571,Mapping!$A$2:$A$465,0))</f>
        <v>ADANI GREEN ENERGY TWENTY FIVE B LIMITED_INFIRM</v>
      </c>
      <c r="G4571" s="0" t="str">
        <f aca="false">INDEX(Mapping!$C$2:$C$465,MATCH(E4571,Mapping!$A$2:$A$465,0))</f>
        <v>ADANI GREEN ENERGY (ALL SPVs)</v>
      </c>
      <c r="H4571" s="2" t="n">
        <v>24.49</v>
      </c>
      <c r="I4571" s="3" t="n">
        <v>0.55</v>
      </c>
    </row>
    <row r="4572" customFormat="false" ht="15" hidden="false" customHeight="false" outlineLevel="0" collapsed="false">
      <c r="A4572" s="0" t="s">
        <v>286</v>
      </c>
      <c r="B4572" s="0" t="n">
        <f aca="false">VALUE(LEFT(A4572,4))</f>
        <v>2024</v>
      </c>
      <c r="C4572" s="0" t="str">
        <f aca="false">"FY"&amp;IF(VALUE(MID(A4572,6,2))&gt;=4,VALUE(LEFT(A4572,4)),VALUE(LEFT(A4572,4))-1)&amp;"-"&amp;TEXT(MOD(IF(VALUE(MID(A4572,6,2))&gt;=4,VALUE(LEFT(A4572,4)),VALUE(LEFT(A4572,4))-1)+1,100),"00")</f>
        <v>FY2024-25</v>
      </c>
      <c r="D4572" s="0" t="s">
        <v>666</v>
      </c>
      <c r="E4572" s="0" t="s">
        <v>53</v>
      </c>
      <c r="F4572" s="0" t="str">
        <f aca="false">INDEX(Mapping!$B$2:$B$465,MATCH(E4572,Mapping!$A$2:$A$465,0))</f>
        <v>HIMACHAL PRADESH</v>
      </c>
      <c r="G4572" s="0" t="str">
        <f aca="false">INDEX(Mapping!$C$2:$C$465,MATCH(E4572,Mapping!$A$2:$A$465,0))</f>
        <v>HIMACHAL PRADESH</v>
      </c>
      <c r="H4572" s="2" t="n">
        <v>24.24</v>
      </c>
      <c r="I4572" s="3" t="n">
        <v>0.55</v>
      </c>
    </row>
    <row r="4573" customFormat="false" ht="15" hidden="false" customHeight="false" outlineLevel="0" collapsed="false">
      <c r="A4573" s="0" t="s">
        <v>286</v>
      </c>
      <c r="B4573" s="0" t="n">
        <f aca="false">VALUE(LEFT(A4573,4))</f>
        <v>2024</v>
      </c>
      <c r="C4573" s="0" t="str">
        <f aca="false">"FY"&amp;IF(VALUE(MID(A4573,6,2))&gt;=4,VALUE(LEFT(A4573,4)),VALUE(LEFT(A4573,4))-1)&amp;"-"&amp;TEXT(MOD(IF(VALUE(MID(A4573,6,2))&gt;=4,VALUE(LEFT(A4573,4)),VALUE(LEFT(A4573,4))-1)+1,100),"00")</f>
        <v>FY2024-25</v>
      </c>
      <c r="D4573" s="0" t="s">
        <v>332</v>
      </c>
      <c r="E4573" s="0" t="s">
        <v>332</v>
      </c>
      <c r="F4573" s="0" t="str">
        <f aca="false">INDEX(Mapping!$B$2:$B$465,MATCH(E4573,Mapping!$A$2:$A$465,0))</f>
        <v>KANTI BIJLEE UTPADAN NIGAM LIMITED</v>
      </c>
      <c r="G4573" s="0" t="str">
        <f aca="false">INDEX(Mapping!$C$2:$C$465,MATCH(E4573,Mapping!$A$2:$A$465,0))</f>
        <v>NTPC GROUP</v>
      </c>
      <c r="H4573" s="2" t="n">
        <v>24.2</v>
      </c>
      <c r="I4573" s="3" t="n">
        <v>0.55</v>
      </c>
    </row>
    <row r="4574" customFormat="false" ht="15" hidden="false" customHeight="false" outlineLevel="0" collapsed="false">
      <c r="A4574" s="0" t="s">
        <v>286</v>
      </c>
      <c r="B4574" s="0" t="n">
        <f aca="false">VALUE(LEFT(A4574,4))</f>
        <v>2024</v>
      </c>
      <c r="C4574" s="0" t="str">
        <f aca="false">"FY"&amp;IF(VALUE(MID(A4574,6,2))&gt;=4,VALUE(LEFT(A4574,4)),VALUE(LEFT(A4574,4))-1)&amp;"-"&amp;TEXT(MOD(IF(VALUE(MID(A4574,6,2))&gt;=4,VALUE(LEFT(A4574,4)),VALUE(LEFT(A4574,4))-1)+1,100),"00")</f>
        <v>FY2024-25</v>
      </c>
      <c r="D4574" s="0" t="s">
        <v>300</v>
      </c>
      <c r="E4574" s="0" t="s">
        <v>300</v>
      </c>
      <c r="F4574" s="0" t="str">
        <f aca="false">INDEX(Mapping!$B$2:$B$465,MATCH(E4574,Mapping!$A$2:$A$465,0))</f>
        <v>BALCO</v>
      </c>
      <c r="G4574" s="0" t="str">
        <f aca="false">INDEX(Mapping!$C$2:$C$465,MATCH(E4574,Mapping!$A$2:$A$465,0))</f>
        <v>BALCO</v>
      </c>
      <c r="H4574" s="2" t="n">
        <v>22.3</v>
      </c>
      <c r="I4574" s="3" t="n">
        <v>0.5</v>
      </c>
    </row>
    <row r="4575" customFormat="false" ht="15" hidden="false" customHeight="false" outlineLevel="0" collapsed="false">
      <c r="A4575" s="0" t="s">
        <v>286</v>
      </c>
      <c r="B4575" s="0" t="n">
        <f aca="false">VALUE(LEFT(A4575,4))</f>
        <v>2024</v>
      </c>
      <c r="C4575" s="0" t="str">
        <f aca="false">"FY"&amp;IF(VALUE(MID(A4575,6,2))&gt;=4,VALUE(LEFT(A4575,4)),VALUE(LEFT(A4575,4))-1)&amp;"-"&amp;TEXT(MOD(IF(VALUE(MID(A4575,6,2))&gt;=4,VALUE(LEFT(A4575,4)),VALUE(LEFT(A4575,4))-1)+1,100),"00")</f>
        <v>FY2024-25</v>
      </c>
      <c r="D4575" s="0" t="s">
        <v>698</v>
      </c>
      <c r="E4575" s="0" t="s">
        <v>298</v>
      </c>
      <c r="F4575" s="0" t="str">
        <f aca="false">INDEX(Mapping!$B$2:$B$465,MATCH(E4575,Mapping!$A$2:$A$465,0))</f>
        <v>HIMACHAL PRADESH</v>
      </c>
      <c r="G4575" s="0" t="str">
        <f aca="false">INDEX(Mapping!$C$2:$C$465,MATCH(E4575,Mapping!$A$2:$A$465,0))</f>
        <v>HIMACHAL PRADESH</v>
      </c>
      <c r="H4575" s="2" t="n">
        <v>22.24</v>
      </c>
      <c r="I4575" s="3" t="n">
        <v>0.5</v>
      </c>
    </row>
    <row r="4576" customFormat="false" ht="15" hidden="false" customHeight="false" outlineLevel="0" collapsed="false">
      <c r="A4576" s="0" t="s">
        <v>286</v>
      </c>
      <c r="B4576" s="0" t="n">
        <f aca="false">VALUE(LEFT(A4576,4))</f>
        <v>2024</v>
      </c>
      <c r="C4576" s="0" t="str">
        <f aca="false">"FY"&amp;IF(VALUE(MID(A4576,6,2))&gt;=4,VALUE(LEFT(A4576,4)),VALUE(LEFT(A4576,4))-1)&amp;"-"&amp;TEXT(MOD(IF(VALUE(MID(A4576,6,2))&gt;=4,VALUE(LEFT(A4576,4)),VALUE(LEFT(A4576,4))-1)+1,100),"00")</f>
        <v>FY2024-25</v>
      </c>
      <c r="D4576" s="0" t="s">
        <v>690</v>
      </c>
      <c r="E4576" s="0" t="s">
        <v>198</v>
      </c>
      <c r="F4576" s="0" t="str">
        <f aca="false">INDEX(Mapping!$B$2:$B$465,MATCH(E4576,Mapping!$A$2:$A$465,0))</f>
        <v>CHANDIGARH</v>
      </c>
      <c r="G4576" s="0" t="str">
        <f aca="false">INDEX(Mapping!$C$2:$C$465,MATCH(E4576,Mapping!$A$2:$A$465,0))</f>
        <v>CHANDIGARH</v>
      </c>
      <c r="H4576" s="2" t="n">
        <v>21.06</v>
      </c>
      <c r="I4576" s="3" t="n">
        <v>0.48</v>
      </c>
    </row>
    <row r="4577" customFormat="false" ht="15" hidden="false" customHeight="false" outlineLevel="0" collapsed="false">
      <c r="A4577" s="0" t="s">
        <v>286</v>
      </c>
      <c r="B4577" s="0" t="n">
        <f aca="false">VALUE(LEFT(A4577,4))</f>
        <v>2024</v>
      </c>
      <c r="C4577" s="0" t="str">
        <f aca="false">"FY"&amp;IF(VALUE(MID(A4577,6,2))&gt;=4,VALUE(LEFT(A4577,4)),VALUE(LEFT(A4577,4))-1)&amp;"-"&amp;TEXT(MOD(IF(VALUE(MID(A4577,6,2))&gt;=4,VALUE(LEFT(A4577,4)),VALUE(LEFT(A4577,4))-1)+1,100),"00")</f>
        <v>FY2024-25</v>
      </c>
      <c r="D4577" s="0" t="s">
        <v>182</v>
      </c>
      <c r="E4577" s="0" t="s">
        <v>182</v>
      </c>
      <c r="F4577" s="0" t="str">
        <f aca="false">INDEX(Mapping!$B$2:$B$465,MATCH(E4577,Mapping!$A$2:$A$465,0))</f>
        <v>AD HYDRO POWER</v>
      </c>
      <c r="G4577" s="0" t="str">
        <f aca="false">INDEX(Mapping!$C$2:$C$465,MATCH(E4577,Mapping!$A$2:$A$465,0))</f>
        <v>AD HYDRO POWER</v>
      </c>
      <c r="H4577" s="2" t="n">
        <v>20.51</v>
      </c>
      <c r="I4577" s="3" t="n">
        <v>0.46</v>
      </c>
    </row>
    <row r="4578" customFormat="false" ht="15" hidden="false" customHeight="false" outlineLevel="0" collapsed="false">
      <c r="A4578" s="0" t="s">
        <v>286</v>
      </c>
      <c r="B4578" s="0" t="n">
        <f aca="false">VALUE(LEFT(A4578,4))</f>
        <v>2024</v>
      </c>
      <c r="C4578" s="0" t="str">
        <f aca="false">"FY"&amp;IF(VALUE(MID(A4578,6,2))&gt;=4,VALUE(LEFT(A4578,4)),VALUE(LEFT(A4578,4))-1)&amp;"-"&amp;TEXT(MOD(IF(VALUE(MID(A4578,6,2))&gt;=4,VALUE(LEFT(A4578,4)),VALUE(LEFT(A4578,4))-1)+1,100),"00")</f>
        <v>FY2024-25</v>
      </c>
      <c r="D4578" s="0" t="s">
        <v>676</v>
      </c>
      <c r="E4578" s="0" t="s">
        <v>37</v>
      </c>
      <c r="F4578" s="0" t="str">
        <f aca="false">INDEX(Mapping!$B$2:$B$465,MATCH(E4578,Mapping!$A$2:$A$465,0))</f>
        <v>MAHARASHTRA</v>
      </c>
      <c r="G4578" s="0" t="str">
        <f aca="false">INDEX(Mapping!$C$2:$C$465,MATCH(E4578,Mapping!$A$2:$A$465,0))</f>
        <v>MAHARASHTRA</v>
      </c>
      <c r="H4578" s="2" t="n">
        <v>19.93</v>
      </c>
      <c r="I4578" s="3" t="n">
        <v>0.45</v>
      </c>
    </row>
    <row r="4579" customFormat="false" ht="15" hidden="false" customHeight="false" outlineLevel="0" collapsed="false">
      <c r="A4579" s="0" t="s">
        <v>286</v>
      </c>
      <c r="B4579" s="0" t="n">
        <f aca="false">VALUE(LEFT(A4579,4))</f>
        <v>2024</v>
      </c>
      <c r="C4579" s="0" t="str">
        <f aca="false">"FY"&amp;IF(VALUE(MID(A4579,6,2))&gt;=4,VALUE(LEFT(A4579,4)),VALUE(LEFT(A4579,4))-1)&amp;"-"&amp;TEXT(MOD(IF(VALUE(MID(A4579,6,2))&gt;=4,VALUE(LEFT(A4579,4)),VALUE(LEFT(A4579,4))-1)+1,100),"00")</f>
        <v>FY2024-25</v>
      </c>
      <c r="D4579" s="0" t="s">
        <v>688</v>
      </c>
      <c r="E4579" s="0" t="s">
        <v>193</v>
      </c>
      <c r="F4579" s="0" t="str">
        <f aca="false">INDEX(Mapping!$B$2:$B$465,MATCH(E4579,Mapping!$A$2:$A$465,0))</f>
        <v>MIZORAM</v>
      </c>
      <c r="G4579" s="0" t="str">
        <f aca="false">INDEX(Mapping!$C$2:$C$465,MATCH(E4579,Mapping!$A$2:$A$465,0))</f>
        <v>MIZORAM</v>
      </c>
      <c r="H4579" s="2" t="n">
        <v>19.9</v>
      </c>
      <c r="I4579" s="3" t="n">
        <v>0.45</v>
      </c>
    </row>
    <row r="4580" customFormat="false" ht="15" hidden="false" customHeight="false" outlineLevel="0" collapsed="false">
      <c r="A4580" s="0" t="s">
        <v>286</v>
      </c>
      <c r="B4580" s="0" t="n">
        <f aca="false">VALUE(LEFT(A4580,4))</f>
        <v>2024</v>
      </c>
      <c r="C4580" s="0" t="str">
        <f aca="false">"FY"&amp;IF(VALUE(MID(A4580,6,2))&gt;=4,VALUE(LEFT(A4580,4)),VALUE(LEFT(A4580,4))-1)&amp;"-"&amp;TEXT(MOD(IF(VALUE(MID(A4580,6,2))&gt;=4,VALUE(LEFT(A4580,4)),VALUE(LEFT(A4580,4))-1)+1,100),"00")</f>
        <v>FY2024-25</v>
      </c>
      <c r="D4580" s="0" t="s">
        <v>261</v>
      </c>
      <c r="E4580" s="0" t="s">
        <v>261</v>
      </c>
      <c r="F4580" s="0" t="str">
        <f aca="false">INDEX(Mapping!$B$2:$B$465,MATCH(E4580,Mapping!$A$2:$A$465,0))</f>
        <v>NPGC NABINAGAR</v>
      </c>
      <c r="G4580" s="0" t="str">
        <f aca="false">INDEX(Mapping!$C$2:$C$465,MATCH(E4580,Mapping!$A$2:$A$465,0))</f>
        <v>NTPC GROUP</v>
      </c>
      <c r="H4580" s="2" t="n">
        <v>19.7</v>
      </c>
      <c r="I4580" s="3" t="n">
        <v>0.45</v>
      </c>
    </row>
    <row r="4581" customFormat="false" ht="15" hidden="false" customHeight="false" outlineLevel="0" collapsed="false">
      <c r="A4581" s="0" t="s">
        <v>286</v>
      </c>
      <c r="B4581" s="0" t="n">
        <f aca="false">VALUE(LEFT(A4581,4))</f>
        <v>2024</v>
      </c>
      <c r="C4581" s="0" t="str">
        <f aca="false">"FY"&amp;IF(VALUE(MID(A4581,6,2))&gt;=4,VALUE(LEFT(A4581,4)),VALUE(LEFT(A4581,4))-1)&amp;"-"&amp;TEXT(MOD(IF(VALUE(MID(A4581,6,2))&gt;=4,VALUE(LEFT(A4581,4)),VALUE(LEFT(A4581,4))-1)+1,100),"00")</f>
        <v>FY2024-25</v>
      </c>
      <c r="D4581" s="0" t="s">
        <v>744</v>
      </c>
      <c r="E4581" s="0" t="s">
        <v>372</v>
      </c>
      <c r="F4581" s="0" t="str">
        <f aca="false">INDEX(Mapping!$B$2:$B$465,MATCH(E4581,Mapping!$A$2:$A$465,0))</f>
        <v>NTPC STATIONS</v>
      </c>
      <c r="G4581" s="0" t="str">
        <f aca="false">INDEX(Mapping!$C$2:$C$465,MATCH(E4581,Mapping!$A$2:$A$465,0))</f>
        <v>NTPC GROUP</v>
      </c>
      <c r="H4581" s="2" t="n">
        <v>18.69</v>
      </c>
      <c r="I4581" s="3" t="n">
        <v>0.42</v>
      </c>
    </row>
    <row r="4582" customFormat="false" ht="15" hidden="false" customHeight="false" outlineLevel="0" collapsed="false">
      <c r="A4582" s="0" t="s">
        <v>286</v>
      </c>
      <c r="B4582" s="0" t="n">
        <f aca="false">VALUE(LEFT(A4582,4))</f>
        <v>2024</v>
      </c>
      <c r="C4582" s="0" t="str">
        <f aca="false">"FY"&amp;IF(VALUE(MID(A4582,6,2))&gt;=4,VALUE(LEFT(A4582,4)),VALUE(LEFT(A4582,4))-1)&amp;"-"&amp;TEXT(MOD(IF(VALUE(MID(A4582,6,2))&gt;=4,VALUE(LEFT(A4582,4)),VALUE(LEFT(A4582,4))-1)+1,100),"00")</f>
        <v>FY2024-25</v>
      </c>
      <c r="D4582" s="0" t="s">
        <v>716</v>
      </c>
      <c r="E4582" s="0" t="s">
        <v>247</v>
      </c>
      <c r="F4582" s="0" t="str">
        <f aca="false">INDEX(Mapping!$B$2:$B$465,MATCH(E4582,Mapping!$A$2:$A$465,0))</f>
        <v>SEIL ENERGY INDIA (EX-SEMBCORP)</v>
      </c>
      <c r="G4582" s="0" t="str">
        <f aca="false">INDEX(Mapping!$C$2:$C$465,MATCH(E4582,Mapping!$A$2:$A$465,0))</f>
        <v>SEIL ENERGY INDIA</v>
      </c>
      <c r="H4582" s="2" t="n">
        <v>18.05</v>
      </c>
      <c r="I4582" s="3" t="n">
        <v>0.41</v>
      </c>
    </row>
    <row r="4583" customFormat="false" ht="15" hidden="false" customHeight="false" outlineLevel="0" collapsed="false">
      <c r="A4583" s="0" t="s">
        <v>286</v>
      </c>
      <c r="B4583" s="0" t="n">
        <f aca="false">VALUE(LEFT(A4583,4))</f>
        <v>2024</v>
      </c>
      <c r="C4583" s="0" t="str">
        <f aca="false">"FY"&amp;IF(VALUE(MID(A4583,6,2))&gt;=4,VALUE(LEFT(A4583,4)),VALUE(LEFT(A4583,4))-1)&amp;"-"&amp;TEXT(MOD(IF(VALUE(MID(A4583,6,2))&gt;=4,VALUE(LEFT(A4583,4)),VALUE(LEFT(A4583,4))-1)+1,100),"00")</f>
        <v>FY2024-25</v>
      </c>
      <c r="D4583" s="0" t="s">
        <v>686</v>
      </c>
      <c r="E4583" s="0" t="s">
        <v>266</v>
      </c>
      <c r="F4583" s="0" t="str">
        <f aca="false">INDEX(Mapping!$B$2:$B$465,MATCH(E4583,Mapping!$A$2:$A$465,0))</f>
        <v>ADEPT RENEWABLE TECHNOLOGIES</v>
      </c>
      <c r="G4583" s="0" t="str">
        <f aca="false">INDEX(Mapping!$C$2:$C$465,MATCH(E4583,Mapping!$A$2:$A$465,0))</f>
        <v>ADEPT RENEWABLE TECHNOLOGIES</v>
      </c>
      <c r="H4583" s="2" t="n">
        <v>17.3</v>
      </c>
      <c r="I4583" s="3" t="n">
        <v>0.39</v>
      </c>
    </row>
    <row r="4584" customFormat="false" ht="15" hidden="false" customHeight="false" outlineLevel="0" collapsed="false">
      <c r="A4584" s="0" t="s">
        <v>286</v>
      </c>
      <c r="B4584" s="0" t="n">
        <f aca="false">VALUE(LEFT(A4584,4))</f>
        <v>2024</v>
      </c>
      <c r="C4584" s="0" t="str">
        <f aca="false">"FY"&amp;IF(VALUE(MID(A4584,6,2))&gt;=4,VALUE(LEFT(A4584,4)),VALUE(LEFT(A4584,4))-1)&amp;"-"&amp;TEXT(MOD(IF(VALUE(MID(A4584,6,2))&gt;=4,VALUE(LEFT(A4584,4)),VALUE(LEFT(A4584,4))-1)+1,100),"00")</f>
        <v>FY2024-25</v>
      </c>
      <c r="D4584" s="0" t="s">
        <v>658</v>
      </c>
      <c r="E4584" s="0" t="s">
        <v>48</v>
      </c>
      <c r="F4584" s="0" t="str">
        <f aca="false">INDEX(Mapping!$B$2:$B$465,MATCH(E4584,Mapping!$A$2:$A$465,0))</f>
        <v>DELHI</v>
      </c>
      <c r="G4584" s="0" t="str">
        <f aca="false">INDEX(Mapping!$C$2:$C$465,MATCH(E4584,Mapping!$A$2:$A$465,0))</f>
        <v>DELHI</v>
      </c>
      <c r="H4584" s="2" t="n">
        <v>17.23</v>
      </c>
      <c r="I4584" s="3" t="n">
        <v>0.39</v>
      </c>
    </row>
    <row r="4585" customFormat="false" ht="15" hidden="false" customHeight="false" outlineLevel="0" collapsed="false">
      <c r="A4585" s="0" t="s">
        <v>286</v>
      </c>
      <c r="B4585" s="0" t="n">
        <f aca="false">VALUE(LEFT(A4585,4))</f>
        <v>2024</v>
      </c>
      <c r="C4585" s="0" t="str">
        <f aca="false">"FY"&amp;IF(VALUE(MID(A4585,6,2))&gt;=4,VALUE(LEFT(A4585,4)),VALUE(LEFT(A4585,4))-1)&amp;"-"&amp;TEXT(MOD(IF(VALUE(MID(A4585,6,2))&gt;=4,VALUE(LEFT(A4585,4)),VALUE(LEFT(A4585,4))-1)+1,100),"00")</f>
        <v>FY2024-25</v>
      </c>
      <c r="D4585" s="0" t="s">
        <v>680</v>
      </c>
      <c r="E4585" s="0" t="s">
        <v>311</v>
      </c>
      <c r="F4585" s="0" t="str">
        <f aca="false">INDEX(Mapping!$B$2:$B$465,MATCH(E4585,Mapping!$A$2:$A$465,0))</f>
        <v>HIMACHAL PRADESH</v>
      </c>
      <c r="G4585" s="0" t="str">
        <f aca="false">INDEX(Mapping!$C$2:$C$465,MATCH(E4585,Mapping!$A$2:$A$465,0))</f>
        <v>HIMACHAL PRADESH</v>
      </c>
      <c r="H4585" s="2" t="n">
        <v>16.23</v>
      </c>
      <c r="I4585" s="3" t="n">
        <v>0.37</v>
      </c>
    </row>
    <row r="4586" customFormat="false" ht="15" hidden="false" customHeight="false" outlineLevel="0" collapsed="false">
      <c r="A4586" s="0" t="s">
        <v>286</v>
      </c>
      <c r="B4586" s="0" t="n">
        <f aca="false">VALUE(LEFT(A4586,4))</f>
        <v>2024</v>
      </c>
      <c r="C4586" s="0" t="str">
        <f aca="false">"FY"&amp;IF(VALUE(MID(A4586,6,2))&gt;=4,VALUE(LEFT(A4586,4)),VALUE(LEFT(A4586,4))-1)&amp;"-"&amp;TEXT(MOD(IF(VALUE(MID(A4586,6,2))&gt;=4,VALUE(LEFT(A4586,4)),VALUE(LEFT(A4586,4))-1)+1,100),"00")</f>
        <v>FY2024-25</v>
      </c>
      <c r="D4586" s="0" t="s">
        <v>697</v>
      </c>
      <c r="E4586" s="0" t="s">
        <v>283</v>
      </c>
      <c r="F4586" s="0" t="str">
        <f aca="false">INDEX(Mapping!$B$2:$B$465,MATCH(E4586,Mapping!$A$2:$A$465,0))</f>
        <v>AMP ENERGY GREEN SIX PRIVATE LIMITED</v>
      </c>
      <c r="G4586" s="0" t="str">
        <f aca="false">INDEX(Mapping!$C$2:$C$465,MATCH(E4586,Mapping!$A$2:$A$465,0))</f>
        <v>AMP ENERGY</v>
      </c>
      <c r="H4586" s="2" t="n">
        <v>16.1</v>
      </c>
      <c r="I4586" s="3" t="n">
        <v>0.36</v>
      </c>
    </row>
    <row r="4587" customFormat="false" ht="15" hidden="false" customHeight="false" outlineLevel="0" collapsed="false">
      <c r="A4587" s="0" t="s">
        <v>286</v>
      </c>
      <c r="B4587" s="0" t="n">
        <f aca="false">VALUE(LEFT(A4587,4))</f>
        <v>2024</v>
      </c>
      <c r="C4587" s="0" t="str">
        <f aca="false">"FY"&amp;IF(VALUE(MID(A4587,6,2))&gt;=4,VALUE(LEFT(A4587,4)),VALUE(LEFT(A4587,4))-1)&amp;"-"&amp;TEXT(MOD(IF(VALUE(MID(A4587,6,2))&gt;=4,VALUE(LEFT(A4587,4)),VALUE(LEFT(A4587,4))-1)+1,100),"00")</f>
        <v>FY2024-25</v>
      </c>
      <c r="D4587" s="0" t="s">
        <v>684</v>
      </c>
      <c r="E4587" s="0" t="s">
        <v>334</v>
      </c>
      <c r="F4587" s="0" t="str">
        <f aca="false">INDEX(Mapping!$B$2:$B$465,MATCH(E4587,Mapping!$A$2:$A$465,0))</f>
        <v>NTPC STATIONS</v>
      </c>
      <c r="G4587" s="0" t="str">
        <f aca="false">INDEX(Mapping!$C$2:$C$465,MATCH(E4587,Mapping!$A$2:$A$465,0))</f>
        <v>NTPC GROUP</v>
      </c>
      <c r="H4587" s="2" t="n">
        <v>15.08</v>
      </c>
      <c r="I4587" s="3" t="n">
        <v>0.34</v>
      </c>
    </row>
    <row r="4588" customFormat="false" ht="15" hidden="false" customHeight="false" outlineLevel="0" collapsed="false">
      <c r="A4588" s="0" t="s">
        <v>286</v>
      </c>
      <c r="B4588" s="0" t="n">
        <f aca="false">VALUE(LEFT(A4588,4))</f>
        <v>2024</v>
      </c>
      <c r="C4588" s="0" t="str">
        <f aca="false">"FY"&amp;IF(VALUE(MID(A4588,6,2))&gt;=4,VALUE(LEFT(A4588,4)),VALUE(LEFT(A4588,4))-1)&amp;"-"&amp;TEXT(MOD(IF(VALUE(MID(A4588,6,2))&gt;=4,VALUE(LEFT(A4588,4)),VALUE(LEFT(A4588,4))-1)+1,100),"00")</f>
        <v>FY2024-25</v>
      </c>
      <c r="D4588" s="0" t="s">
        <v>692</v>
      </c>
      <c r="E4588" s="0" t="s">
        <v>331</v>
      </c>
      <c r="F4588" s="0" t="str">
        <f aca="false">INDEX(Mapping!$B$2:$B$465,MATCH(E4588,Mapping!$A$2:$A$465,0))</f>
        <v>NIKACHHU HYDROPOWER PROJECT</v>
      </c>
      <c r="G4588" s="0" t="str">
        <f aca="false">INDEX(Mapping!$C$2:$C$465,MATCH(E4588,Mapping!$A$2:$A$465,0))</f>
        <v>NIKACHHU HYDROPOWER PROJECT</v>
      </c>
      <c r="H4588" s="2" t="n">
        <v>14.55</v>
      </c>
      <c r="I4588" s="3" t="n">
        <v>0.33</v>
      </c>
    </row>
    <row r="4589" customFormat="false" ht="15" hidden="false" customHeight="false" outlineLevel="0" collapsed="false">
      <c r="A4589" s="0" t="s">
        <v>286</v>
      </c>
      <c r="B4589" s="0" t="n">
        <f aca="false">VALUE(LEFT(A4589,4))</f>
        <v>2024</v>
      </c>
      <c r="C4589" s="0" t="str">
        <f aca="false">"FY"&amp;IF(VALUE(MID(A4589,6,2))&gt;=4,VALUE(LEFT(A4589,4)),VALUE(LEFT(A4589,4))-1)&amp;"-"&amp;TEXT(MOD(IF(VALUE(MID(A4589,6,2))&gt;=4,VALUE(LEFT(A4589,4)),VALUE(LEFT(A4589,4))-1)+1,100),"00")</f>
        <v>FY2024-25</v>
      </c>
      <c r="D4589" s="0" t="s">
        <v>693</v>
      </c>
      <c r="E4589" s="0" t="s">
        <v>282</v>
      </c>
      <c r="F4589" s="0" t="str">
        <f aca="false">INDEX(Mapping!$B$2:$B$465,MATCH(E4589,Mapping!$A$2:$A$465,0))</f>
        <v>ADANI SOLAR ENERGY JAISALMER TWO</v>
      </c>
      <c r="G4589" s="0" t="str">
        <f aca="false">INDEX(Mapping!$C$2:$C$465,MATCH(E4589,Mapping!$A$2:$A$465,0))</f>
        <v>ADANI GREEN ENERGY (ALL SPVs)</v>
      </c>
      <c r="H4589" s="2" t="n">
        <v>14.08</v>
      </c>
      <c r="I4589" s="3" t="n">
        <v>0.32</v>
      </c>
    </row>
    <row r="4590" customFormat="false" ht="15" hidden="false" customHeight="false" outlineLevel="0" collapsed="false">
      <c r="A4590" s="0" t="s">
        <v>286</v>
      </c>
      <c r="B4590" s="0" t="n">
        <f aca="false">VALUE(LEFT(A4590,4))</f>
        <v>2024</v>
      </c>
      <c r="C4590" s="0" t="str">
        <f aca="false">"FY"&amp;IF(VALUE(MID(A4590,6,2))&gt;=4,VALUE(LEFT(A4590,4)),VALUE(LEFT(A4590,4))-1)&amp;"-"&amp;TEXT(MOD(IF(VALUE(MID(A4590,6,2))&gt;=4,VALUE(LEFT(A4590,4)),VALUE(LEFT(A4590,4))-1)+1,100),"00")</f>
        <v>FY2024-25</v>
      </c>
      <c r="D4590" s="0" t="s">
        <v>745</v>
      </c>
      <c r="E4590" s="0" t="s">
        <v>355</v>
      </c>
      <c r="F4590" s="0" t="str">
        <f aca="false">INDEX(Mapping!$B$2:$B$465,MATCH(E4590,Mapping!$A$2:$A$465,0))</f>
        <v>OTPC PALATANA</v>
      </c>
      <c r="G4590" s="0" t="str">
        <f aca="false">INDEX(Mapping!$C$2:$C$465,MATCH(E4590,Mapping!$A$2:$A$465,0))</f>
        <v>OTPC PALATANA</v>
      </c>
      <c r="H4590" s="2" t="n">
        <v>13.08</v>
      </c>
      <c r="I4590" s="3" t="n">
        <v>0.3</v>
      </c>
    </row>
    <row r="4591" customFormat="false" ht="15" hidden="false" customHeight="false" outlineLevel="0" collapsed="false">
      <c r="A4591" s="0" t="s">
        <v>286</v>
      </c>
      <c r="B4591" s="0" t="n">
        <f aca="false">VALUE(LEFT(A4591,4))</f>
        <v>2024</v>
      </c>
      <c r="C4591" s="0" t="str">
        <f aca="false">"FY"&amp;IF(VALUE(MID(A4591,6,2))&gt;=4,VALUE(LEFT(A4591,4)),VALUE(LEFT(A4591,4))-1)&amp;"-"&amp;TEXT(MOD(IF(VALUE(MID(A4591,6,2))&gt;=4,VALUE(LEFT(A4591,4)),VALUE(LEFT(A4591,4))-1)+1,100),"00")</f>
        <v>FY2024-25</v>
      </c>
      <c r="D4591" s="0" t="s">
        <v>673</v>
      </c>
      <c r="E4591" s="0" t="s">
        <v>142</v>
      </c>
      <c r="F4591" s="0" t="str">
        <f aca="false">INDEX(Mapping!$B$2:$B$465,MATCH(E4591,Mapping!$A$2:$A$465,0))</f>
        <v>SAINJ HEP</v>
      </c>
      <c r="G4591" s="0" t="str">
        <f aca="false">INDEX(Mapping!$C$2:$C$465,MATCH(E4591,Mapping!$A$2:$A$465,0))</f>
        <v>SAINJ HEP</v>
      </c>
      <c r="H4591" s="2" t="n">
        <v>12.13</v>
      </c>
      <c r="I4591" s="3" t="n">
        <v>0.27</v>
      </c>
    </row>
    <row r="4592" customFormat="false" ht="15" hidden="false" customHeight="false" outlineLevel="0" collapsed="false">
      <c r="A4592" s="0" t="s">
        <v>286</v>
      </c>
      <c r="B4592" s="0" t="n">
        <f aca="false">VALUE(LEFT(A4592,4))</f>
        <v>2024</v>
      </c>
      <c r="C4592" s="0" t="str">
        <f aca="false">"FY"&amp;IF(VALUE(MID(A4592,6,2))&gt;=4,VALUE(LEFT(A4592,4)),VALUE(LEFT(A4592,4))-1)&amp;"-"&amp;TEXT(MOD(IF(VALUE(MID(A4592,6,2))&gt;=4,VALUE(LEFT(A4592,4)),VALUE(LEFT(A4592,4))-1)+1,100),"00")</f>
        <v>FY2024-25</v>
      </c>
      <c r="D4592" s="0" t="s">
        <v>721</v>
      </c>
      <c r="E4592" s="0" t="s">
        <v>176</v>
      </c>
      <c r="F4592" s="0" t="str">
        <f aca="false">INDEX(Mapping!$B$2:$B$465,MATCH(E4592,Mapping!$A$2:$A$465,0))</f>
        <v>SIKKIM</v>
      </c>
      <c r="G4592" s="0" t="str">
        <f aca="false">INDEX(Mapping!$C$2:$C$465,MATCH(E4592,Mapping!$A$2:$A$465,0))</f>
        <v>SIKKIM</v>
      </c>
      <c r="H4592" s="2" t="n">
        <v>11.79</v>
      </c>
      <c r="I4592" s="3" t="n">
        <v>0.27</v>
      </c>
    </row>
    <row r="4593" customFormat="false" ht="15" hidden="false" customHeight="false" outlineLevel="0" collapsed="false">
      <c r="A4593" s="0" t="s">
        <v>286</v>
      </c>
      <c r="B4593" s="0" t="n">
        <f aca="false">VALUE(LEFT(A4593,4))</f>
        <v>2024</v>
      </c>
      <c r="C4593" s="0" t="str">
        <f aca="false">"FY"&amp;IF(VALUE(MID(A4593,6,2))&gt;=4,VALUE(LEFT(A4593,4)),VALUE(LEFT(A4593,4))-1)&amp;"-"&amp;TEXT(MOD(IF(VALUE(MID(A4593,6,2))&gt;=4,VALUE(LEFT(A4593,4)),VALUE(LEFT(A4593,4))-1)+1,100),"00")</f>
        <v>FY2024-25</v>
      </c>
      <c r="D4593" s="0" t="s">
        <v>435</v>
      </c>
      <c r="E4593" s="0" t="s">
        <v>435</v>
      </c>
      <c r="F4593" s="0" t="str">
        <f aca="false">INDEX(Mapping!$B$2:$B$465,MATCH(E4593,Mapping!$A$2:$A$465,0))</f>
        <v>DGEN MEGA POWER PROJECT</v>
      </c>
      <c r="G4593" s="0" t="str">
        <f aca="false">INDEX(Mapping!$C$2:$C$465,MATCH(E4593,Mapping!$A$2:$A$465,0))</f>
        <v>DGEN MEGA POWER PROJECT</v>
      </c>
      <c r="H4593" s="2" t="n">
        <v>11.68</v>
      </c>
      <c r="I4593" s="3" t="n">
        <v>0.26</v>
      </c>
    </row>
    <row r="4594" customFormat="false" ht="15" hidden="false" customHeight="false" outlineLevel="0" collapsed="false">
      <c r="A4594" s="0" t="s">
        <v>286</v>
      </c>
      <c r="B4594" s="0" t="n">
        <f aca="false">VALUE(LEFT(A4594,4))</f>
        <v>2024</v>
      </c>
      <c r="C4594" s="0" t="str">
        <f aca="false">"FY"&amp;IF(VALUE(MID(A4594,6,2))&gt;=4,VALUE(LEFT(A4594,4)),VALUE(LEFT(A4594,4))-1)&amp;"-"&amp;TEXT(MOD(IF(VALUE(MID(A4594,6,2))&gt;=4,VALUE(LEFT(A4594,4)),VALUE(LEFT(A4594,4))-1)+1,100),"00")</f>
        <v>FY2024-25</v>
      </c>
      <c r="D4594" s="0" t="s">
        <v>711</v>
      </c>
      <c r="E4594" s="0" t="s">
        <v>94</v>
      </c>
      <c r="F4594" s="0" t="str">
        <f aca="false">INDEX(Mapping!$B$2:$B$465,MATCH(E4594,Mapping!$A$2:$A$465,0))</f>
        <v>JHARKHAND</v>
      </c>
      <c r="G4594" s="0" t="str">
        <f aca="false">INDEX(Mapping!$C$2:$C$465,MATCH(E4594,Mapping!$A$2:$A$465,0))</f>
        <v>JHARKHAND</v>
      </c>
      <c r="H4594" s="2" t="n">
        <v>11.5</v>
      </c>
      <c r="I4594" s="3" t="n">
        <v>0.26</v>
      </c>
    </row>
    <row r="4595" customFormat="false" ht="15" hidden="false" customHeight="false" outlineLevel="0" collapsed="false">
      <c r="A4595" s="0" t="s">
        <v>286</v>
      </c>
      <c r="B4595" s="0" t="n">
        <f aca="false">VALUE(LEFT(A4595,4))</f>
        <v>2024</v>
      </c>
      <c r="C4595" s="0" t="str">
        <f aca="false">"FY"&amp;IF(VALUE(MID(A4595,6,2))&gt;=4,VALUE(LEFT(A4595,4)),VALUE(LEFT(A4595,4))-1)&amp;"-"&amp;TEXT(MOD(IF(VALUE(MID(A4595,6,2))&gt;=4,VALUE(LEFT(A4595,4)),VALUE(LEFT(A4595,4))-1)+1,100),"00")</f>
        <v>FY2024-25</v>
      </c>
      <c r="D4595" s="0" t="s">
        <v>779</v>
      </c>
      <c r="E4595" s="0" t="s">
        <v>434</v>
      </c>
      <c r="F4595" s="0" t="str">
        <f aca="false">INDEX(Mapping!$B$2:$B$465,MATCH(E4595,Mapping!$A$2:$A$465,0))</f>
        <v>ADANI GREEN ENERGY TWENTY FIVE LIMITED_INFIRM</v>
      </c>
      <c r="G4595" s="0" t="str">
        <f aca="false">INDEX(Mapping!$C$2:$C$465,MATCH(E4595,Mapping!$A$2:$A$465,0))</f>
        <v>ADANI GREEN ENERGY (ALL SPVs)</v>
      </c>
      <c r="H4595" s="2" t="n">
        <v>11.08</v>
      </c>
      <c r="I4595" s="3" t="n">
        <v>0.25</v>
      </c>
    </row>
    <row r="4596" customFormat="false" ht="15" hidden="false" customHeight="false" outlineLevel="0" collapsed="false">
      <c r="A4596" s="0" t="s">
        <v>286</v>
      </c>
      <c r="B4596" s="0" t="n">
        <f aca="false">VALUE(LEFT(A4596,4))</f>
        <v>2024</v>
      </c>
      <c r="C4596" s="0" t="str">
        <f aca="false">"FY"&amp;IF(VALUE(MID(A4596,6,2))&gt;=4,VALUE(LEFT(A4596,4)),VALUE(LEFT(A4596,4))-1)&amp;"-"&amp;TEXT(MOD(IF(VALUE(MID(A4596,6,2))&gt;=4,VALUE(LEFT(A4596,4)),VALUE(LEFT(A4596,4))-1)+1,100),"00")</f>
        <v>FY2024-25</v>
      </c>
      <c r="D4596" s="0" t="s">
        <v>683</v>
      </c>
      <c r="E4596" s="0" t="s">
        <v>153</v>
      </c>
      <c r="F4596" s="0" t="str">
        <f aca="false">INDEX(Mapping!$B$2:$B$465,MATCH(E4596,Mapping!$A$2:$A$465,0))</f>
        <v>DVC</v>
      </c>
      <c r="G4596" s="0" t="str">
        <f aca="false">INDEX(Mapping!$C$2:$C$465,MATCH(E4596,Mapping!$A$2:$A$465,0))</f>
        <v>DVC</v>
      </c>
      <c r="H4596" s="2" t="n">
        <v>10.9</v>
      </c>
      <c r="I4596" s="3" t="n">
        <v>0.25</v>
      </c>
    </row>
    <row r="4597" customFormat="false" ht="15" hidden="false" customHeight="false" outlineLevel="0" collapsed="false">
      <c r="A4597" s="0" t="s">
        <v>286</v>
      </c>
      <c r="B4597" s="0" t="n">
        <f aca="false">VALUE(LEFT(A4597,4))</f>
        <v>2024</v>
      </c>
      <c r="C4597" s="0" t="str">
        <f aca="false">"FY"&amp;IF(VALUE(MID(A4597,6,2))&gt;=4,VALUE(LEFT(A4597,4)),VALUE(LEFT(A4597,4))-1)&amp;"-"&amp;TEXT(MOD(IF(VALUE(MID(A4597,6,2))&gt;=4,VALUE(LEFT(A4597,4)),VALUE(LEFT(A4597,4))-1)+1,100),"00")</f>
        <v>FY2024-25</v>
      </c>
      <c r="D4597" s="0" t="s">
        <v>674</v>
      </c>
      <c r="E4597" s="0" t="s">
        <v>212</v>
      </c>
      <c r="F4597" s="0" t="str">
        <f aca="false">INDEX(Mapping!$B$2:$B$465,MATCH(E4597,Mapping!$A$2:$A$465,0))</f>
        <v>ADANI WIND ENERGY KUTCHH FOUR LTD. NAKHATRANA</v>
      </c>
      <c r="G4597" s="0" t="str">
        <f aca="false">INDEX(Mapping!$C$2:$C$465,MATCH(E4597,Mapping!$A$2:$A$465,0))</f>
        <v>ADANI GREEN ENERGY (ALL SPVs)</v>
      </c>
      <c r="H4597" s="2" t="n">
        <v>10.1</v>
      </c>
      <c r="I4597" s="3" t="n">
        <v>0.23</v>
      </c>
    </row>
    <row r="4598" customFormat="false" ht="15" hidden="false" customHeight="false" outlineLevel="0" collapsed="false">
      <c r="A4598" s="0" t="s">
        <v>286</v>
      </c>
      <c r="B4598" s="0" t="n">
        <f aca="false">VALUE(LEFT(A4598,4))</f>
        <v>2024</v>
      </c>
      <c r="C4598" s="0" t="str">
        <f aca="false">"FY"&amp;IF(VALUE(MID(A4598,6,2))&gt;=4,VALUE(LEFT(A4598,4)),VALUE(LEFT(A4598,4))-1)&amp;"-"&amp;TEXT(MOD(IF(VALUE(MID(A4598,6,2))&gt;=4,VALUE(LEFT(A4598,4)),VALUE(LEFT(A4598,4))-1)+1,100),"00")</f>
        <v>FY2024-25</v>
      </c>
      <c r="D4598" s="0" t="s">
        <v>701</v>
      </c>
      <c r="E4598" s="0" t="s">
        <v>287</v>
      </c>
      <c r="F4598" s="0" t="str">
        <f aca="false">INDEX(Mapping!$B$2:$B$465,MATCH(E4598,Mapping!$A$2:$A$465,0))</f>
        <v>NTPC STATIONS</v>
      </c>
      <c r="G4598" s="0" t="str">
        <f aca="false">INDEX(Mapping!$C$2:$C$465,MATCH(E4598,Mapping!$A$2:$A$465,0))</f>
        <v>NTPC GROUP</v>
      </c>
      <c r="H4598" s="2" t="n">
        <v>9.37</v>
      </c>
      <c r="I4598" s="3" t="n">
        <v>0.21</v>
      </c>
    </row>
    <row r="4599" customFormat="false" ht="15" hidden="false" customHeight="false" outlineLevel="0" collapsed="false">
      <c r="A4599" s="0" t="s">
        <v>286</v>
      </c>
      <c r="B4599" s="0" t="n">
        <f aca="false">VALUE(LEFT(A4599,4))</f>
        <v>2024</v>
      </c>
      <c r="C4599" s="0" t="str">
        <f aca="false">"FY"&amp;IF(VALUE(MID(A4599,6,2))&gt;=4,VALUE(LEFT(A4599,4)),VALUE(LEFT(A4599,4))-1)&amp;"-"&amp;TEXT(MOD(IF(VALUE(MID(A4599,6,2))&gt;=4,VALUE(LEFT(A4599,4)),VALUE(LEFT(A4599,4))-1)+1,100),"00")</f>
        <v>FY2024-25</v>
      </c>
      <c r="D4599" s="0" t="s">
        <v>694</v>
      </c>
      <c r="E4599" s="0" t="s">
        <v>328</v>
      </c>
      <c r="F4599" s="0" t="str">
        <f aca="false">INDEX(Mapping!$B$2:$B$465,MATCH(E4599,Mapping!$A$2:$A$465,0))</f>
        <v>HIMACHAL PRADESH</v>
      </c>
      <c r="G4599" s="0" t="str">
        <f aca="false">INDEX(Mapping!$C$2:$C$465,MATCH(E4599,Mapping!$A$2:$A$465,0))</f>
        <v>HIMACHAL PRADESH</v>
      </c>
      <c r="H4599" s="2" t="n">
        <v>8.81</v>
      </c>
      <c r="I4599" s="3" t="n">
        <v>0.2</v>
      </c>
    </row>
    <row r="4600" customFormat="false" ht="15" hidden="false" customHeight="false" outlineLevel="0" collapsed="false">
      <c r="A4600" s="0" t="s">
        <v>286</v>
      </c>
      <c r="B4600" s="0" t="n">
        <f aca="false">VALUE(LEFT(A4600,4))</f>
        <v>2024</v>
      </c>
      <c r="C4600" s="0" t="str">
        <f aca="false">"FY"&amp;IF(VALUE(MID(A4600,6,2))&gt;=4,VALUE(LEFT(A4600,4)),VALUE(LEFT(A4600,4))-1)&amp;"-"&amp;TEXT(MOD(IF(VALUE(MID(A4600,6,2))&gt;=4,VALUE(LEFT(A4600,4)),VALUE(LEFT(A4600,4))-1)+1,100),"00")</f>
        <v>FY2024-25</v>
      </c>
      <c r="D4600" s="0" t="s">
        <v>729</v>
      </c>
      <c r="E4600" s="0" t="s">
        <v>253</v>
      </c>
      <c r="F4600" s="0" t="str">
        <f aca="false">INDEX(Mapping!$B$2:$B$465,MATCH(E4600,Mapping!$A$2:$A$465,0))</f>
        <v>NAGALAND</v>
      </c>
      <c r="G4600" s="0" t="str">
        <f aca="false">INDEX(Mapping!$C$2:$C$465,MATCH(E4600,Mapping!$A$2:$A$465,0))</f>
        <v>NAGALAND</v>
      </c>
      <c r="H4600" s="2" t="n">
        <v>8.8</v>
      </c>
      <c r="I4600" s="3" t="n">
        <v>0.2</v>
      </c>
    </row>
    <row r="4601" customFormat="false" ht="15" hidden="false" customHeight="false" outlineLevel="0" collapsed="false">
      <c r="A4601" s="0" t="s">
        <v>286</v>
      </c>
      <c r="B4601" s="0" t="n">
        <f aca="false">VALUE(LEFT(A4601,4))</f>
        <v>2024</v>
      </c>
      <c r="C4601" s="0" t="str">
        <f aca="false">"FY"&amp;IF(VALUE(MID(A4601,6,2))&gt;=4,VALUE(LEFT(A4601,4)),VALUE(LEFT(A4601,4))-1)&amp;"-"&amp;TEXT(MOD(IF(VALUE(MID(A4601,6,2))&gt;=4,VALUE(LEFT(A4601,4)),VALUE(LEFT(A4601,4))-1)+1,100),"00")</f>
        <v>FY2024-25</v>
      </c>
      <c r="D4601" s="0" t="s">
        <v>379</v>
      </c>
      <c r="E4601" s="0" t="s">
        <v>379</v>
      </c>
      <c r="F4601" s="0" t="str">
        <f aca="false">INDEX(Mapping!$B$2:$B$465,MATCH(E4601,Mapping!$A$2:$A$465,0))</f>
        <v>ADANI SOLAR ENERGY RJ TWO PRIVATE LIMITED</v>
      </c>
      <c r="G4601" s="0" t="str">
        <f aca="false">INDEX(Mapping!$C$2:$C$465,MATCH(E4601,Mapping!$A$2:$A$465,0))</f>
        <v>ADANI GREEN ENERGY (ALL SPVs)</v>
      </c>
      <c r="H4601" s="2" t="n">
        <v>8.42</v>
      </c>
      <c r="I4601" s="3" t="n">
        <v>0.19</v>
      </c>
    </row>
    <row r="4602" customFormat="false" ht="15" hidden="false" customHeight="false" outlineLevel="0" collapsed="false">
      <c r="A4602" s="0" t="s">
        <v>286</v>
      </c>
      <c r="B4602" s="0" t="n">
        <f aca="false">VALUE(LEFT(A4602,4))</f>
        <v>2024</v>
      </c>
      <c r="C4602" s="0" t="str">
        <f aca="false">"FY"&amp;IF(VALUE(MID(A4602,6,2))&gt;=4,VALUE(LEFT(A4602,4)),VALUE(LEFT(A4602,4))-1)&amp;"-"&amp;TEXT(MOD(IF(VALUE(MID(A4602,6,2))&gt;=4,VALUE(LEFT(A4602,4)),VALUE(LEFT(A4602,4))-1)+1,100),"00")</f>
        <v>FY2024-25</v>
      </c>
      <c r="D4602" s="0" t="s">
        <v>192</v>
      </c>
      <c r="E4602" s="0" t="s">
        <v>192</v>
      </c>
      <c r="F4602" s="0" t="str">
        <f aca="false">INDEX(Mapping!$B$2:$B$465,MATCH(E4602,Mapping!$A$2:$A$465,0))</f>
        <v>MB POWER (MP)</v>
      </c>
      <c r="G4602" s="0" t="str">
        <f aca="false">INDEX(Mapping!$C$2:$C$465,MATCH(E4602,Mapping!$A$2:$A$465,0))</f>
        <v>MB POWER (MP)</v>
      </c>
      <c r="H4602" s="2" t="n">
        <v>8.05</v>
      </c>
      <c r="I4602" s="3" t="n">
        <v>0.18</v>
      </c>
    </row>
    <row r="4603" customFormat="false" ht="15" hidden="false" customHeight="false" outlineLevel="0" collapsed="false">
      <c r="A4603" s="0" t="s">
        <v>286</v>
      </c>
      <c r="B4603" s="0" t="n">
        <f aca="false">VALUE(LEFT(A4603,4))</f>
        <v>2024</v>
      </c>
      <c r="C4603" s="0" t="str">
        <f aca="false">"FY"&amp;IF(VALUE(MID(A4603,6,2))&gt;=4,VALUE(LEFT(A4603,4)),VALUE(LEFT(A4603,4))-1)&amp;"-"&amp;TEXT(MOD(IF(VALUE(MID(A4603,6,2))&gt;=4,VALUE(LEFT(A4603,4)),VALUE(LEFT(A4603,4))-1)+1,100),"00")</f>
        <v>FY2024-25</v>
      </c>
      <c r="D4603" s="0" t="s">
        <v>681</v>
      </c>
      <c r="E4603" s="0" t="s">
        <v>320</v>
      </c>
      <c r="F4603" s="0" t="str">
        <f aca="false">INDEX(Mapping!$B$2:$B$465,MATCH(E4603,Mapping!$A$2:$A$465,0))</f>
        <v>HIMACHAL PRADESH</v>
      </c>
      <c r="G4603" s="0" t="str">
        <f aca="false">INDEX(Mapping!$C$2:$C$465,MATCH(E4603,Mapping!$A$2:$A$465,0))</f>
        <v>HIMACHAL PRADESH</v>
      </c>
      <c r="H4603" s="2" t="n">
        <v>7.15</v>
      </c>
      <c r="I4603" s="3" t="n">
        <v>0.16</v>
      </c>
    </row>
    <row r="4604" customFormat="false" ht="15" hidden="false" customHeight="false" outlineLevel="0" collapsed="false">
      <c r="A4604" s="0" t="s">
        <v>286</v>
      </c>
      <c r="B4604" s="0" t="n">
        <f aca="false">VALUE(LEFT(A4604,4))</f>
        <v>2024</v>
      </c>
      <c r="C4604" s="0" t="str">
        <f aca="false">"FY"&amp;IF(VALUE(MID(A4604,6,2))&gt;=4,VALUE(LEFT(A4604,4)),VALUE(LEFT(A4604,4))-1)&amp;"-"&amp;TEXT(MOD(IF(VALUE(MID(A4604,6,2))&gt;=4,VALUE(LEFT(A4604,4)),VALUE(LEFT(A4604,4))-1)+1,100),"00")</f>
        <v>FY2024-25</v>
      </c>
      <c r="D4604" s="0" t="s">
        <v>431</v>
      </c>
      <c r="E4604" s="0" t="s">
        <v>431</v>
      </c>
      <c r="F4604" s="0" t="str">
        <f aca="false">INDEX(Mapping!$B$2:$B$465,MATCH(E4604,Mapping!$A$2:$A$465,0))</f>
        <v>JUNIPER GREEN COSMIC PRIVATE LIMITED</v>
      </c>
      <c r="G4604" s="0" t="str">
        <f aca="false">INDEX(Mapping!$C$2:$C$465,MATCH(E4604,Mapping!$A$2:$A$465,0))</f>
        <v>JUNIPER GREEN ENERGY</v>
      </c>
      <c r="H4604" s="2" t="n">
        <v>6.95</v>
      </c>
      <c r="I4604" s="3" t="n">
        <v>0.16</v>
      </c>
    </row>
    <row r="4605" customFormat="false" ht="15" hidden="false" customHeight="false" outlineLevel="0" collapsed="false">
      <c r="A4605" s="0" t="s">
        <v>286</v>
      </c>
      <c r="B4605" s="0" t="n">
        <f aca="false">VALUE(LEFT(A4605,4))</f>
        <v>2024</v>
      </c>
      <c r="C4605" s="0" t="str">
        <f aca="false">"FY"&amp;IF(VALUE(MID(A4605,6,2))&gt;=4,VALUE(LEFT(A4605,4)),VALUE(LEFT(A4605,4))-1)&amp;"-"&amp;TEXT(MOD(IF(VALUE(MID(A4605,6,2))&gt;=4,VALUE(LEFT(A4605,4)),VALUE(LEFT(A4605,4))-1)+1,100),"00")</f>
        <v>FY2024-25</v>
      </c>
      <c r="D4605" s="0" t="s">
        <v>735</v>
      </c>
      <c r="E4605" s="0" t="s">
        <v>147</v>
      </c>
      <c r="F4605" s="0" t="str">
        <f aca="false">INDEX(Mapping!$B$2:$B$465,MATCH(E4605,Mapping!$A$2:$A$465,0))</f>
        <v>JAMMU &amp; KASHMIR</v>
      </c>
      <c r="G4605" s="0" t="str">
        <f aca="false">INDEX(Mapping!$C$2:$C$465,MATCH(E4605,Mapping!$A$2:$A$465,0))</f>
        <v>JAMMU &amp; KASHMIR</v>
      </c>
      <c r="H4605" s="2" t="n">
        <v>6.84</v>
      </c>
      <c r="I4605" s="3" t="n">
        <v>0.15</v>
      </c>
    </row>
    <row r="4606" customFormat="false" ht="15" hidden="false" customHeight="false" outlineLevel="0" collapsed="false">
      <c r="A4606" s="0" t="s">
        <v>286</v>
      </c>
      <c r="B4606" s="0" t="n">
        <f aca="false">VALUE(LEFT(A4606,4))</f>
        <v>2024</v>
      </c>
      <c r="C4606" s="0" t="str">
        <f aca="false">"FY"&amp;IF(VALUE(MID(A4606,6,2))&gt;=4,VALUE(LEFT(A4606,4)),VALUE(LEFT(A4606,4))-1)&amp;"-"&amp;TEXT(MOD(IF(VALUE(MID(A4606,6,2))&gt;=4,VALUE(LEFT(A4606,4)),VALUE(LEFT(A4606,4))-1)+1,100),"00")</f>
        <v>FY2024-25</v>
      </c>
      <c r="D4606" s="0" t="s">
        <v>695</v>
      </c>
      <c r="E4606" s="0" t="s">
        <v>211</v>
      </c>
      <c r="F4606" s="0" t="str">
        <f aca="false">INDEX(Mapping!$B$2:$B$465,MATCH(E4606,Mapping!$A$2:$A$465,0))</f>
        <v>SINGOLI BHATWARI HEP</v>
      </c>
      <c r="G4606" s="0" t="str">
        <f aca="false">INDEX(Mapping!$C$2:$C$465,MATCH(E4606,Mapping!$A$2:$A$465,0))</f>
        <v>SINGOLI BHATWARI HEP</v>
      </c>
      <c r="H4606" s="2" t="n">
        <v>6.6</v>
      </c>
      <c r="I4606" s="3" t="n">
        <v>0.15</v>
      </c>
    </row>
    <row r="4607" customFormat="false" ht="15" hidden="false" customHeight="false" outlineLevel="0" collapsed="false">
      <c r="A4607" s="0" t="s">
        <v>286</v>
      </c>
      <c r="B4607" s="0" t="n">
        <f aca="false">VALUE(LEFT(A4607,4))</f>
        <v>2024</v>
      </c>
      <c r="C4607" s="0" t="str">
        <f aca="false">"FY"&amp;IF(VALUE(MID(A4607,6,2))&gt;=4,VALUE(LEFT(A4607,4)),VALUE(LEFT(A4607,4))-1)&amp;"-"&amp;TEXT(MOD(IF(VALUE(MID(A4607,6,2))&gt;=4,VALUE(LEFT(A4607,4)),VALUE(LEFT(A4607,4))-1)+1,100),"00")</f>
        <v>FY2024-25</v>
      </c>
      <c r="D4607" s="0" t="s">
        <v>700</v>
      </c>
      <c r="E4607" s="0" t="s">
        <v>353</v>
      </c>
      <c r="F4607" s="0" t="str">
        <f aca="false">INDEX(Mapping!$B$2:$B$465,MATCH(E4607,Mapping!$A$2:$A$465,0))</f>
        <v>HIMACHAL PRADESH</v>
      </c>
      <c r="G4607" s="0" t="str">
        <f aca="false">INDEX(Mapping!$C$2:$C$465,MATCH(E4607,Mapping!$A$2:$A$465,0))</f>
        <v>HIMACHAL PRADESH</v>
      </c>
      <c r="H4607" s="2" t="n">
        <v>6.37</v>
      </c>
      <c r="I4607" s="3" t="n">
        <v>0.14</v>
      </c>
    </row>
    <row r="4608" customFormat="false" ht="15" hidden="false" customHeight="false" outlineLevel="0" collapsed="false">
      <c r="A4608" s="0" t="s">
        <v>286</v>
      </c>
      <c r="B4608" s="0" t="n">
        <f aca="false">VALUE(LEFT(A4608,4))</f>
        <v>2024</v>
      </c>
      <c r="C4608" s="0" t="str">
        <f aca="false">"FY"&amp;IF(VALUE(MID(A4608,6,2))&gt;=4,VALUE(LEFT(A4608,4)),VALUE(LEFT(A4608,4))-1)&amp;"-"&amp;TEXT(MOD(IF(VALUE(MID(A4608,6,2))&gt;=4,VALUE(LEFT(A4608,4)),VALUE(LEFT(A4608,4))-1)+1,100),"00")</f>
        <v>FY2024-25</v>
      </c>
      <c r="D4608" s="0" t="s">
        <v>730</v>
      </c>
      <c r="E4608" s="0" t="s">
        <v>516</v>
      </c>
      <c r="F4608" s="0" t="str">
        <f aca="false">INDEX(Mapping!$B$2:$B$465,MATCH(E4608,Mapping!$A$2:$A$465,0))</f>
        <v>ADANI RENEWABLE ENERGY FIFTY FIVE LIMITED_INFIRM</v>
      </c>
      <c r="G4608" s="0" t="str">
        <f aca="false">INDEX(Mapping!$C$2:$C$465,MATCH(E4608,Mapping!$A$2:$A$465,0))</f>
        <v>ADANI GREEN ENERGY (ALL SPVs)</v>
      </c>
      <c r="H4608" s="2" t="n">
        <v>6.13</v>
      </c>
      <c r="I4608" s="3" t="n">
        <v>0.14</v>
      </c>
    </row>
    <row r="4609" customFormat="false" ht="15" hidden="false" customHeight="false" outlineLevel="0" collapsed="false">
      <c r="A4609" s="0" t="s">
        <v>286</v>
      </c>
      <c r="B4609" s="0" t="n">
        <f aca="false">VALUE(LEFT(A4609,4))</f>
        <v>2024</v>
      </c>
      <c r="C4609" s="0" t="str">
        <f aca="false">"FY"&amp;IF(VALUE(MID(A4609,6,2))&gt;=4,VALUE(LEFT(A4609,4)),VALUE(LEFT(A4609,4))-1)&amp;"-"&amp;TEXT(MOD(IF(VALUE(MID(A4609,6,2))&gt;=4,VALUE(LEFT(A4609,4)),VALUE(LEFT(A4609,4))-1)+1,100),"00")</f>
        <v>FY2024-25</v>
      </c>
      <c r="D4609" s="0" t="s">
        <v>707</v>
      </c>
      <c r="E4609" s="0" t="s">
        <v>333</v>
      </c>
      <c r="F4609" s="0" t="str">
        <f aca="false">INDEX(Mapping!$B$2:$B$465,MATCH(E4609,Mapping!$A$2:$A$465,0))</f>
        <v>NTPC STATIONS</v>
      </c>
      <c r="G4609" s="0" t="str">
        <f aca="false">INDEX(Mapping!$C$2:$C$465,MATCH(E4609,Mapping!$A$2:$A$465,0))</f>
        <v>NTPC GROUP</v>
      </c>
      <c r="H4609" s="2" t="n">
        <v>6.08</v>
      </c>
      <c r="I4609" s="3" t="n">
        <v>0.14</v>
      </c>
    </row>
    <row r="4610" customFormat="false" ht="15" hidden="false" customHeight="false" outlineLevel="0" collapsed="false">
      <c r="A4610" s="0" t="s">
        <v>286</v>
      </c>
      <c r="B4610" s="0" t="n">
        <f aca="false">VALUE(LEFT(A4610,4))</f>
        <v>2024</v>
      </c>
      <c r="C4610" s="0" t="str">
        <f aca="false">"FY"&amp;IF(VALUE(MID(A4610,6,2))&gt;=4,VALUE(LEFT(A4610,4)),VALUE(LEFT(A4610,4))-1)&amp;"-"&amp;TEXT(MOD(IF(VALUE(MID(A4610,6,2))&gt;=4,VALUE(LEFT(A4610,4)),VALUE(LEFT(A4610,4))-1)+1,100),"00")</f>
        <v>FY2024-25</v>
      </c>
      <c r="D4610" s="0" t="s">
        <v>326</v>
      </c>
      <c r="E4610" s="0" t="s">
        <v>326</v>
      </c>
      <c r="F4610" s="0" t="str">
        <f aca="false">INDEX(Mapping!$B$2:$B$465,MATCH(E4610,Mapping!$A$2:$A$465,0))</f>
        <v>ITPCL (IL&amp;FS TAMIL NADU)</v>
      </c>
      <c r="G4610" s="0" t="str">
        <f aca="false">INDEX(Mapping!$C$2:$C$465,MATCH(E4610,Mapping!$A$2:$A$465,0))</f>
        <v>ITPCL (IL&amp;FS TAMIL NADU)</v>
      </c>
      <c r="H4610" s="2" t="n">
        <v>5.74</v>
      </c>
      <c r="I4610" s="3" t="n">
        <v>0.13</v>
      </c>
    </row>
    <row r="4611" customFormat="false" ht="15" hidden="false" customHeight="false" outlineLevel="0" collapsed="false">
      <c r="A4611" s="0" t="s">
        <v>286</v>
      </c>
      <c r="B4611" s="0" t="n">
        <f aca="false">VALUE(LEFT(A4611,4))</f>
        <v>2024</v>
      </c>
      <c r="C4611" s="0" t="str">
        <f aca="false">"FY"&amp;IF(VALUE(MID(A4611,6,2))&gt;=4,VALUE(LEFT(A4611,4)),VALUE(LEFT(A4611,4))-1)&amp;"-"&amp;TEXT(MOD(IF(VALUE(MID(A4611,6,2))&gt;=4,VALUE(LEFT(A4611,4)),VALUE(LEFT(A4611,4))-1)+1,100),"00")</f>
        <v>FY2024-25</v>
      </c>
      <c r="D4611" s="0" t="s">
        <v>325</v>
      </c>
      <c r="E4611" s="0" t="s">
        <v>325</v>
      </c>
      <c r="F4611" s="0" t="str">
        <f aca="false">INDEX(Mapping!$B$2:$B$465,MATCH(E4611,Mapping!$A$2:$A$465,0))</f>
        <v>ADANI SOLAR ENERGY JODHPUR TWO LIMITED</v>
      </c>
      <c r="G4611" s="0" t="str">
        <f aca="false">INDEX(Mapping!$C$2:$C$465,MATCH(E4611,Mapping!$A$2:$A$465,0))</f>
        <v>ADANI GREEN ENERGY (ALL SPVs)</v>
      </c>
      <c r="H4611" s="2" t="n">
        <v>5.61</v>
      </c>
      <c r="I4611" s="3" t="n">
        <v>0.13</v>
      </c>
    </row>
    <row r="4612" customFormat="false" ht="15" hidden="false" customHeight="false" outlineLevel="0" collapsed="false">
      <c r="A4612" s="0" t="s">
        <v>286</v>
      </c>
      <c r="B4612" s="0" t="n">
        <f aca="false">VALUE(LEFT(A4612,4))</f>
        <v>2024</v>
      </c>
      <c r="C4612" s="0" t="str">
        <f aca="false">"FY"&amp;IF(VALUE(MID(A4612,6,2))&gt;=4,VALUE(LEFT(A4612,4)),VALUE(LEFT(A4612,4))-1)&amp;"-"&amp;TEXT(MOD(IF(VALUE(MID(A4612,6,2))&gt;=4,VALUE(LEFT(A4612,4)),VALUE(LEFT(A4612,4))-1)+1,100),"00")</f>
        <v>FY2024-25</v>
      </c>
      <c r="D4612" s="0" t="s">
        <v>738</v>
      </c>
      <c r="E4612" s="0" t="s">
        <v>56</v>
      </c>
      <c r="F4612" s="0" t="str">
        <f aca="false">INDEX(Mapping!$B$2:$B$465,MATCH(E4612,Mapping!$A$2:$A$465,0))</f>
        <v>UTTARAKHAND</v>
      </c>
      <c r="G4612" s="0" t="str">
        <f aca="false">INDEX(Mapping!$C$2:$C$465,MATCH(E4612,Mapping!$A$2:$A$465,0))</f>
        <v>UTTARAKHAND</v>
      </c>
      <c r="H4612" s="2" t="n">
        <v>5.55</v>
      </c>
      <c r="I4612" s="3" t="n">
        <v>0.13</v>
      </c>
    </row>
    <row r="4613" customFormat="false" ht="15" hidden="false" customHeight="false" outlineLevel="0" collapsed="false">
      <c r="A4613" s="0" t="s">
        <v>286</v>
      </c>
      <c r="B4613" s="0" t="n">
        <f aca="false">VALUE(LEFT(A4613,4))</f>
        <v>2024</v>
      </c>
      <c r="C4613" s="0" t="str">
        <f aca="false">"FY"&amp;IF(VALUE(MID(A4613,6,2))&gt;=4,VALUE(LEFT(A4613,4)),VALUE(LEFT(A4613,4))-1)&amp;"-"&amp;TEXT(MOD(IF(VALUE(MID(A4613,6,2))&gt;=4,VALUE(LEFT(A4613,4)),VALUE(LEFT(A4613,4))-1)+1,100),"00")</f>
        <v>FY2024-25</v>
      </c>
      <c r="D4613" s="0" t="s">
        <v>719</v>
      </c>
      <c r="E4613" s="0" t="s">
        <v>404</v>
      </c>
      <c r="F4613" s="0" t="str">
        <f aca="false">INDEX(Mapping!$B$2:$B$465,MATCH(E4613,Mapping!$A$2:$A$465,0))</f>
        <v>BONGAIGAON THERMAL POWER STATION NTPC</v>
      </c>
      <c r="G4613" s="0" t="str">
        <f aca="false">INDEX(Mapping!$C$2:$C$465,MATCH(E4613,Mapping!$A$2:$A$465,0))</f>
        <v>NTPC GROUP</v>
      </c>
      <c r="H4613" s="2" t="n">
        <v>5.16</v>
      </c>
      <c r="I4613" s="3" t="n">
        <v>0.12</v>
      </c>
    </row>
    <row r="4614" customFormat="false" ht="15" hidden="false" customHeight="false" outlineLevel="0" collapsed="false">
      <c r="A4614" s="0" t="s">
        <v>286</v>
      </c>
      <c r="B4614" s="0" t="n">
        <f aca="false">VALUE(LEFT(A4614,4))</f>
        <v>2024</v>
      </c>
      <c r="C4614" s="0" t="str">
        <f aca="false">"FY"&amp;IF(VALUE(MID(A4614,6,2))&gt;=4,VALUE(LEFT(A4614,4)),VALUE(LEFT(A4614,4))-1)&amp;"-"&amp;TEXT(MOD(IF(VALUE(MID(A4614,6,2))&gt;=4,VALUE(LEFT(A4614,4)),VALUE(LEFT(A4614,4))-1)+1,100),"00")</f>
        <v>FY2024-25</v>
      </c>
      <c r="D4614" s="0" t="s">
        <v>702</v>
      </c>
      <c r="E4614" s="0" t="s">
        <v>42</v>
      </c>
      <c r="F4614" s="0" t="str">
        <f aca="false">INDEX(Mapping!$B$2:$B$465,MATCH(E4614,Mapping!$A$2:$A$465,0))</f>
        <v>PUNJAB</v>
      </c>
      <c r="G4614" s="0" t="str">
        <f aca="false">INDEX(Mapping!$C$2:$C$465,MATCH(E4614,Mapping!$A$2:$A$465,0))</f>
        <v>PUNJAB</v>
      </c>
      <c r="H4614" s="2" t="n">
        <v>5.05</v>
      </c>
      <c r="I4614" s="3" t="n">
        <v>0.11</v>
      </c>
    </row>
    <row r="4615" customFormat="false" ht="15" hidden="false" customHeight="false" outlineLevel="0" collapsed="false">
      <c r="A4615" s="0" t="s">
        <v>286</v>
      </c>
      <c r="B4615" s="0" t="n">
        <f aca="false">VALUE(LEFT(A4615,4))</f>
        <v>2024</v>
      </c>
      <c r="C4615" s="0" t="str">
        <f aca="false">"FY"&amp;IF(VALUE(MID(A4615,6,2))&gt;=4,VALUE(LEFT(A4615,4)),VALUE(LEFT(A4615,4))-1)&amp;"-"&amp;TEXT(MOD(IF(VALUE(MID(A4615,6,2))&gt;=4,VALUE(LEFT(A4615,4)),VALUE(LEFT(A4615,4))-1)+1,100),"00")</f>
        <v>FY2024-25</v>
      </c>
      <c r="D4615" s="0" t="s">
        <v>715</v>
      </c>
      <c r="E4615" s="0" t="s">
        <v>341</v>
      </c>
      <c r="F4615" s="0" t="str">
        <f aca="false">INDEX(Mapping!$B$2:$B$465,MATCH(E4615,Mapping!$A$2:$A$465,0))</f>
        <v>NTPC STATIONS</v>
      </c>
      <c r="G4615" s="0" t="str">
        <f aca="false">INDEX(Mapping!$C$2:$C$465,MATCH(E4615,Mapping!$A$2:$A$465,0))</f>
        <v>NTPC GROUP</v>
      </c>
      <c r="H4615" s="2" t="n">
        <v>4.78</v>
      </c>
      <c r="I4615" s="3" t="n">
        <v>0.11</v>
      </c>
    </row>
    <row r="4616" customFormat="false" ht="15" hidden="false" customHeight="false" outlineLevel="0" collapsed="false">
      <c r="A4616" s="0" t="s">
        <v>286</v>
      </c>
      <c r="B4616" s="0" t="n">
        <f aca="false">VALUE(LEFT(A4616,4))</f>
        <v>2024</v>
      </c>
      <c r="C4616" s="0" t="str">
        <f aca="false">"FY"&amp;IF(VALUE(MID(A4616,6,2))&gt;=4,VALUE(LEFT(A4616,4)),VALUE(LEFT(A4616,4))-1)&amp;"-"&amp;TEXT(MOD(IF(VALUE(MID(A4616,6,2))&gt;=4,VALUE(LEFT(A4616,4)),VALUE(LEFT(A4616,4))-1)+1,100),"00")</f>
        <v>FY2024-25</v>
      </c>
      <c r="D4616" s="0" t="s">
        <v>728</v>
      </c>
      <c r="E4616" s="0" t="s">
        <v>458</v>
      </c>
      <c r="F4616" s="0" t="str">
        <f aca="false">INDEX(Mapping!$B$2:$B$465,MATCH(E4616,Mapping!$A$2:$A$465,0))</f>
        <v>ADANI GREEN ENERGY TWENTY SIX B LIMITED_INFIRM</v>
      </c>
      <c r="G4616" s="0" t="str">
        <f aca="false">INDEX(Mapping!$C$2:$C$465,MATCH(E4616,Mapping!$A$2:$A$465,0))</f>
        <v>ADANI GREEN ENERGY (ALL SPVs)</v>
      </c>
      <c r="H4616" s="2" t="n">
        <v>4.77</v>
      </c>
      <c r="I4616" s="3" t="n">
        <v>0.11</v>
      </c>
    </row>
    <row r="4617" customFormat="false" ht="15" hidden="false" customHeight="false" outlineLevel="0" collapsed="false">
      <c r="A4617" s="0" t="s">
        <v>286</v>
      </c>
      <c r="B4617" s="0" t="n">
        <f aca="false">VALUE(LEFT(A4617,4))</f>
        <v>2024</v>
      </c>
      <c r="C4617" s="0" t="str">
        <f aca="false">"FY"&amp;IF(VALUE(MID(A4617,6,2))&gt;=4,VALUE(LEFT(A4617,4)),VALUE(LEFT(A4617,4))-1)&amp;"-"&amp;TEXT(MOD(IF(VALUE(MID(A4617,6,2))&gt;=4,VALUE(LEFT(A4617,4)),VALUE(LEFT(A4617,4))-1)+1,100),"00")</f>
        <v>FY2024-25</v>
      </c>
      <c r="D4617" s="0" t="s">
        <v>733</v>
      </c>
      <c r="E4617" s="0" t="s">
        <v>413</v>
      </c>
      <c r="F4617" s="0" t="str">
        <f aca="false">INDEX(Mapping!$B$2:$B$465,MATCH(E4617,Mapping!$A$2:$A$465,0))</f>
        <v>NTPC STATIONS</v>
      </c>
      <c r="G4617" s="0" t="str">
        <f aca="false">INDEX(Mapping!$C$2:$C$465,MATCH(E4617,Mapping!$A$2:$A$465,0))</f>
        <v>NTPC GROUP</v>
      </c>
      <c r="H4617" s="2" t="n">
        <v>4.52</v>
      </c>
      <c r="I4617" s="3" t="n">
        <v>0.1</v>
      </c>
    </row>
    <row r="4618" customFormat="false" ht="15" hidden="false" customHeight="false" outlineLevel="0" collapsed="false">
      <c r="A4618" s="0" t="s">
        <v>286</v>
      </c>
      <c r="B4618" s="0" t="n">
        <f aca="false">VALUE(LEFT(A4618,4))</f>
        <v>2024</v>
      </c>
      <c r="C4618" s="0" t="str">
        <f aca="false">"FY"&amp;IF(VALUE(MID(A4618,6,2))&gt;=4,VALUE(LEFT(A4618,4)),VALUE(LEFT(A4618,4))-1)&amp;"-"&amp;TEXT(MOD(IF(VALUE(MID(A4618,6,2))&gt;=4,VALUE(LEFT(A4618,4)),VALUE(LEFT(A4618,4))-1)+1,100),"00")</f>
        <v>FY2024-25</v>
      </c>
      <c r="D4618" s="0" t="s">
        <v>766</v>
      </c>
      <c r="E4618" s="0" t="s">
        <v>455</v>
      </c>
      <c r="F4618" s="0" t="str">
        <f aca="false">INDEX(Mapping!$B$2:$B$465,MATCH(E4618,Mapping!$A$2:$A$465,0))</f>
        <v>NTPC STATIONS</v>
      </c>
      <c r="G4618" s="0" t="str">
        <f aca="false">INDEX(Mapping!$C$2:$C$465,MATCH(E4618,Mapping!$A$2:$A$465,0))</f>
        <v>NTPC GROUP</v>
      </c>
      <c r="H4618" s="2" t="n">
        <v>4.46</v>
      </c>
      <c r="I4618" s="3" t="n">
        <v>0.1</v>
      </c>
    </row>
    <row r="4619" customFormat="false" ht="15" hidden="false" customHeight="false" outlineLevel="0" collapsed="false">
      <c r="A4619" s="0" t="s">
        <v>286</v>
      </c>
      <c r="B4619" s="0" t="n">
        <f aca="false">VALUE(LEFT(A4619,4))</f>
        <v>2024</v>
      </c>
      <c r="C4619" s="0" t="str">
        <f aca="false">"FY"&amp;IF(VALUE(MID(A4619,6,2))&gt;=4,VALUE(LEFT(A4619,4)),VALUE(LEFT(A4619,4))-1)&amp;"-"&amp;TEXT(MOD(IF(VALUE(MID(A4619,6,2))&gt;=4,VALUE(LEFT(A4619,4)),VALUE(LEFT(A4619,4))-1)+1,100),"00")</f>
        <v>FY2024-25</v>
      </c>
      <c r="D4619" s="0" t="s">
        <v>746</v>
      </c>
      <c r="E4619" s="0" t="s">
        <v>369</v>
      </c>
      <c r="F4619" s="0" t="str">
        <f aca="false">INDEX(Mapping!$B$2:$B$465,MATCH(E4619,Mapping!$A$2:$A$465,0))</f>
        <v>NTPC STATIONS</v>
      </c>
      <c r="G4619" s="0" t="str">
        <f aca="false">INDEX(Mapping!$C$2:$C$465,MATCH(E4619,Mapping!$A$2:$A$465,0))</f>
        <v>NTPC GROUP</v>
      </c>
      <c r="H4619" s="2" t="n">
        <v>4.38</v>
      </c>
      <c r="I4619" s="3" t="n">
        <v>0.1</v>
      </c>
    </row>
    <row r="4620" customFormat="false" ht="15" hidden="false" customHeight="false" outlineLevel="0" collapsed="false">
      <c r="A4620" s="0" t="s">
        <v>286</v>
      </c>
      <c r="B4620" s="0" t="n">
        <f aca="false">VALUE(LEFT(A4620,4))</f>
        <v>2024</v>
      </c>
      <c r="C4620" s="0" t="str">
        <f aca="false">"FY"&amp;IF(VALUE(MID(A4620,6,2))&gt;=4,VALUE(LEFT(A4620,4)),VALUE(LEFT(A4620,4))-1)&amp;"-"&amp;TEXT(MOD(IF(VALUE(MID(A4620,6,2))&gt;=4,VALUE(LEFT(A4620,4)),VALUE(LEFT(A4620,4))-1)+1,100),"00")</f>
        <v>FY2024-25</v>
      </c>
      <c r="D4620" s="0" t="s">
        <v>709</v>
      </c>
      <c r="E4620" s="0" t="s">
        <v>358</v>
      </c>
      <c r="F4620" s="0" t="str">
        <f aca="false">INDEX(Mapping!$B$2:$B$465,MATCH(E4620,Mapping!$A$2:$A$465,0))</f>
        <v>NTPC STATIONS</v>
      </c>
      <c r="G4620" s="0" t="str">
        <f aca="false">INDEX(Mapping!$C$2:$C$465,MATCH(E4620,Mapping!$A$2:$A$465,0))</f>
        <v>NTPC GROUP</v>
      </c>
      <c r="H4620" s="2" t="n">
        <v>4.35</v>
      </c>
      <c r="I4620" s="3" t="n">
        <v>0.1</v>
      </c>
    </row>
    <row r="4621" customFormat="false" ht="15" hidden="false" customHeight="false" outlineLevel="0" collapsed="false">
      <c r="A4621" s="0" t="s">
        <v>286</v>
      </c>
      <c r="B4621" s="0" t="n">
        <f aca="false">VALUE(LEFT(A4621,4))</f>
        <v>2024</v>
      </c>
      <c r="C4621" s="0" t="str">
        <f aca="false">"FY"&amp;IF(VALUE(MID(A4621,6,2))&gt;=4,VALUE(LEFT(A4621,4)),VALUE(LEFT(A4621,4))-1)&amp;"-"&amp;TEXT(MOD(IF(VALUE(MID(A4621,6,2))&gt;=4,VALUE(LEFT(A4621,4)),VALUE(LEFT(A4621,4))-1)+1,100),"00")</f>
        <v>FY2024-25</v>
      </c>
      <c r="D4621" s="0" t="s">
        <v>682</v>
      </c>
      <c r="E4621" s="0" t="s">
        <v>399</v>
      </c>
      <c r="F4621" s="0" t="str">
        <f aca="false">INDEX(Mapping!$B$2:$B$465,MATCH(E4621,Mapping!$A$2:$A$465,0))</f>
        <v>RENEW SURYA OJAS PRIVATE LIMITED-WIND</v>
      </c>
      <c r="G4621" s="0" t="str">
        <f aca="false">INDEX(Mapping!$C$2:$C$465,MATCH(E4621,Mapping!$A$2:$A$465,0))</f>
        <v>RENEW POWER (ALL SPVs)</v>
      </c>
      <c r="H4621" s="2" t="n">
        <v>4.2</v>
      </c>
      <c r="I4621" s="3" t="n">
        <v>0.09</v>
      </c>
    </row>
    <row r="4622" customFormat="false" ht="15" hidden="false" customHeight="false" outlineLevel="0" collapsed="false">
      <c r="A4622" s="0" t="s">
        <v>286</v>
      </c>
      <c r="B4622" s="0" t="n">
        <f aca="false">VALUE(LEFT(A4622,4))</f>
        <v>2024</v>
      </c>
      <c r="C4622" s="0" t="str">
        <f aca="false">"FY"&amp;IF(VALUE(MID(A4622,6,2))&gt;=4,VALUE(LEFT(A4622,4)),VALUE(LEFT(A4622,4))-1)&amp;"-"&amp;TEXT(MOD(IF(VALUE(MID(A4622,6,2))&gt;=4,VALUE(LEFT(A4622,4)),VALUE(LEFT(A4622,4))-1)+1,100),"00")</f>
        <v>FY2024-25</v>
      </c>
      <c r="D4622" s="0" t="s">
        <v>706</v>
      </c>
      <c r="E4622" s="0" t="s">
        <v>357</v>
      </c>
      <c r="F4622" s="0" t="str">
        <f aca="false">INDEX(Mapping!$B$2:$B$465,MATCH(E4622,Mapping!$A$2:$A$465,0))</f>
        <v>HIMACHAL PRADESH</v>
      </c>
      <c r="G4622" s="0" t="str">
        <f aca="false">INDEX(Mapping!$C$2:$C$465,MATCH(E4622,Mapping!$A$2:$A$465,0))</f>
        <v>HIMACHAL PRADESH</v>
      </c>
      <c r="H4622" s="2" t="n">
        <v>4.15</v>
      </c>
      <c r="I4622" s="3" t="n">
        <v>0.09</v>
      </c>
    </row>
    <row r="4623" customFormat="false" ht="15" hidden="false" customHeight="false" outlineLevel="0" collapsed="false">
      <c r="A4623" s="0" t="s">
        <v>286</v>
      </c>
      <c r="B4623" s="0" t="n">
        <f aca="false">VALUE(LEFT(A4623,4))</f>
        <v>2024</v>
      </c>
      <c r="C4623" s="0" t="str">
        <f aca="false">"FY"&amp;IF(VALUE(MID(A4623,6,2))&gt;=4,VALUE(LEFT(A4623,4)),VALUE(LEFT(A4623,4))-1)&amp;"-"&amp;TEXT(MOD(IF(VALUE(MID(A4623,6,2))&gt;=4,VALUE(LEFT(A4623,4)),VALUE(LEFT(A4623,4))-1)+1,100),"00")</f>
        <v>FY2024-25</v>
      </c>
      <c r="D4623" s="0" t="s">
        <v>339</v>
      </c>
      <c r="E4623" s="0" t="s">
        <v>339</v>
      </c>
      <c r="F4623" s="0" t="str">
        <f aca="false">INDEX(Mapping!$B$2:$B$465,MATCH(E4623,Mapping!$A$2:$A$465,0))</f>
        <v>BRBCL NABINAGAR</v>
      </c>
      <c r="G4623" s="0" t="str">
        <f aca="false">INDEX(Mapping!$C$2:$C$465,MATCH(E4623,Mapping!$A$2:$A$465,0))</f>
        <v>NTPC GROUP</v>
      </c>
      <c r="H4623" s="2" t="n">
        <v>4.05</v>
      </c>
      <c r="I4623" s="3" t="n">
        <v>0.09</v>
      </c>
    </row>
    <row r="4624" customFormat="false" ht="15" hidden="false" customHeight="false" outlineLevel="0" collapsed="false">
      <c r="A4624" s="0" t="s">
        <v>286</v>
      </c>
      <c r="B4624" s="0" t="n">
        <f aca="false">VALUE(LEFT(A4624,4))</f>
        <v>2024</v>
      </c>
      <c r="C4624" s="0" t="str">
        <f aca="false">"FY"&amp;IF(VALUE(MID(A4624,6,2))&gt;=4,VALUE(LEFT(A4624,4)),VALUE(LEFT(A4624,4))-1)&amp;"-"&amp;TEXT(MOD(IF(VALUE(MID(A4624,6,2))&gt;=4,VALUE(LEFT(A4624,4)),VALUE(LEFT(A4624,4))-1)+1,100),"00")</f>
        <v>FY2024-25</v>
      </c>
      <c r="D4624" s="0" t="s">
        <v>277</v>
      </c>
      <c r="E4624" s="0" t="s">
        <v>277</v>
      </c>
      <c r="F4624" s="0" t="str">
        <f aca="false">INDEX(Mapping!$B$2:$B$465,MATCH(E4624,Mapping!$A$2:$A$465,0))</f>
        <v>RKM POWERGEN</v>
      </c>
      <c r="G4624" s="0" t="str">
        <f aca="false">INDEX(Mapping!$C$2:$C$465,MATCH(E4624,Mapping!$A$2:$A$465,0))</f>
        <v>RKM POWERGEN</v>
      </c>
      <c r="H4624" s="2" t="n">
        <v>3.99</v>
      </c>
      <c r="I4624" s="3" t="n">
        <v>0.09</v>
      </c>
    </row>
    <row r="4625" customFormat="false" ht="15" hidden="false" customHeight="false" outlineLevel="0" collapsed="false">
      <c r="A4625" s="0" t="s">
        <v>286</v>
      </c>
      <c r="B4625" s="0" t="n">
        <f aca="false">VALUE(LEFT(A4625,4))</f>
        <v>2024</v>
      </c>
      <c r="C4625" s="0" t="str">
        <f aca="false">"FY"&amp;IF(VALUE(MID(A4625,6,2))&gt;=4,VALUE(LEFT(A4625,4)),VALUE(LEFT(A4625,4))-1)&amp;"-"&amp;TEXT(MOD(IF(VALUE(MID(A4625,6,2))&gt;=4,VALUE(LEFT(A4625,4)),VALUE(LEFT(A4625,4))-1)+1,100),"00")</f>
        <v>FY2024-25</v>
      </c>
      <c r="D4625" s="0" t="s">
        <v>710</v>
      </c>
      <c r="E4625" s="0" t="s">
        <v>441</v>
      </c>
      <c r="F4625" s="0" t="str">
        <f aca="false">INDEX(Mapping!$B$2:$B$465,MATCH(E4625,Mapping!$A$2:$A$465,0))</f>
        <v>ADANI RENEWABLE ENERGY FORTY ONE LIMITED_INFIRM</v>
      </c>
      <c r="G4625" s="0" t="str">
        <f aca="false">INDEX(Mapping!$C$2:$C$465,MATCH(E4625,Mapping!$A$2:$A$465,0))</f>
        <v>ADANI GREEN ENERGY (ALL SPVs)</v>
      </c>
      <c r="H4625" s="2" t="n">
        <v>3.91</v>
      </c>
      <c r="I4625" s="3" t="n">
        <v>0.09</v>
      </c>
    </row>
    <row r="4626" customFormat="false" ht="15" hidden="false" customHeight="false" outlineLevel="0" collapsed="false">
      <c r="A4626" s="0" t="s">
        <v>286</v>
      </c>
      <c r="B4626" s="0" t="n">
        <f aca="false">VALUE(LEFT(A4626,4))</f>
        <v>2024</v>
      </c>
      <c r="C4626" s="0" t="str">
        <f aca="false">"FY"&amp;IF(VALUE(MID(A4626,6,2))&gt;=4,VALUE(LEFT(A4626,4)),VALUE(LEFT(A4626,4))-1)&amp;"-"&amp;TEXT(MOD(IF(VALUE(MID(A4626,6,2))&gt;=4,VALUE(LEFT(A4626,4)),VALUE(LEFT(A4626,4))-1)+1,100),"00")</f>
        <v>FY2024-25</v>
      </c>
      <c r="D4626" s="0" t="s">
        <v>699</v>
      </c>
      <c r="E4626" s="0" t="s">
        <v>71</v>
      </c>
      <c r="F4626" s="0" t="str">
        <f aca="false">INDEX(Mapping!$B$2:$B$465,MATCH(E4626,Mapping!$A$2:$A$465,0))</f>
        <v>KERALA</v>
      </c>
      <c r="G4626" s="0" t="str">
        <f aca="false">INDEX(Mapping!$C$2:$C$465,MATCH(E4626,Mapping!$A$2:$A$465,0))</f>
        <v>KERALA</v>
      </c>
      <c r="H4626" s="2" t="n">
        <v>3.71</v>
      </c>
      <c r="I4626" s="3" t="n">
        <v>0.08</v>
      </c>
    </row>
    <row r="4627" customFormat="false" ht="15" hidden="false" customHeight="false" outlineLevel="0" collapsed="false">
      <c r="A4627" s="0" t="s">
        <v>286</v>
      </c>
      <c r="B4627" s="0" t="n">
        <f aca="false">VALUE(LEFT(A4627,4))</f>
        <v>2024</v>
      </c>
      <c r="C4627" s="0" t="str">
        <f aca="false">"FY"&amp;IF(VALUE(MID(A4627,6,2))&gt;=4,VALUE(LEFT(A4627,4)),VALUE(LEFT(A4627,4))-1)&amp;"-"&amp;TEXT(MOD(IF(VALUE(MID(A4627,6,2))&gt;=4,VALUE(LEFT(A4627,4)),VALUE(LEFT(A4627,4))-1)+1,100),"00")</f>
        <v>FY2024-25</v>
      </c>
      <c r="D4627" s="0" t="s">
        <v>370</v>
      </c>
      <c r="E4627" s="0" t="s">
        <v>370</v>
      </c>
      <c r="F4627" s="0" t="str">
        <f aca="false">INDEX(Mapping!$B$2:$B$465,MATCH(E4627,Mapping!$A$2:$A$465,0))</f>
        <v>TRN ENERGY PRIVATE LIMITED</v>
      </c>
      <c r="G4627" s="0" t="str">
        <f aca="false">INDEX(Mapping!$C$2:$C$465,MATCH(E4627,Mapping!$A$2:$A$465,0))</f>
        <v>TRN ENERGY PRIVATE LIMITED</v>
      </c>
      <c r="H4627" s="2" t="n">
        <v>3.68</v>
      </c>
      <c r="I4627" s="3" t="n">
        <v>0.08</v>
      </c>
    </row>
    <row r="4628" customFormat="false" ht="15" hidden="false" customHeight="false" outlineLevel="0" collapsed="false">
      <c r="A4628" s="0" t="s">
        <v>286</v>
      </c>
      <c r="B4628" s="0" t="n">
        <f aca="false">VALUE(LEFT(A4628,4))</f>
        <v>2024</v>
      </c>
      <c r="C4628" s="0" t="str">
        <f aca="false">"FY"&amp;IF(VALUE(MID(A4628,6,2))&gt;=4,VALUE(LEFT(A4628,4)),VALUE(LEFT(A4628,4))-1)&amp;"-"&amp;TEXT(MOD(IF(VALUE(MID(A4628,6,2))&gt;=4,VALUE(LEFT(A4628,4)),VALUE(LEFT(A4628,4))-1)+1,100),"00")</f>
        <v>FY2024-25</v>
      </c>
      <c r="D4628" s="0" t="s">
        <v>734</v>
      </c>
      <c r="E4628" s="0" t="s">
        <v>452</v>
      </c>
      <c r="F4628" s="0" t="str">
        <f aca="false">INDEX(Mapping!$B$2:$B$465,MATCH(E4628,Mapping!$A$2:$A$465,0))</f>
        <v>ADANI GREEN ENERGY TWENTY FIVE A LIMITED_INFIRM</v>
      </c>
      <c r="G4628" s="0" t="str">
        <f aca="false">INDEX(Mapping!$C$2:$C$465,MATCH(E4628,Mapping!$A$2:$A$465,0))</f>
        <v>ADANI GREEN ENERGY (ALL SPVs)</v>
      </c>
      <c r="H4628" s="2" t="n">
        <v>3.59</v>
      </c>
      <c r="I4628" s="3" t="n">
        <v>0.08</v>
      </c>
    </row>
    <row r="4629" customFormat="false" ht="15" hidden="false" customHeight="false" outlineLevel="0" collapsed="false">
      <c r="A4629" s="0" t="s">
        <v>286</v>
      </c>
      <c r="B4629" s="0" t="n">
        <f aca="false">VALUE(LEFT(A4629,4))</f>
        <v>2024</v>
      </c>
      <c r="C4629" s="0" t="str">
        <f aca="false">"FY"&amp;IF(VALUE(MID(A4629,6,2))&gt;=4,VALUE(LEFT(A4629,4)),VALUE(LEFT(A4629,4))-1)&amp;"-"&amp;TEXT(MOD(IF(VALUE(MID(A4629,6,2))&gt;=4,VALUE(LEFT(A4629,4)),VALUE(LEFT(A4629,4))-1)+1,100),"00")</f>
        <v>FY2024-25</v>
      </c>
      <c r="D4629" s="0" t="s">
        <v>722</v>
      </c>
      <c r="E4629" s="0" t="s">
        <v>474</v>
      </c>
      <c r="F4629" s="0" t="str">
        <f aca="false">INDEX(Mapping!$B$2:$B$465,MATCH(E4629,Mapping!$A$2:$A$465,0))</f>
        <v>ONEVOLT ENERGY PRIVATE LIMITED</v>
      </c>
      <c r="G4629" s="0" t="str">
        <f aca="false">INDEX(Mapping!$C$2:$C$465,MATCH(E4629,Mapping!$A$2:$A$465,0))</f>
        <v>ONEVOLT ENERGY PRIVATE LIMITED</v>
      </c>
      <c r="H4629" s="2" t="n">
        <v>3.48</v>
      </c>
      <c r="I4629" s="3" t="n">
        <v>0.08</v>
      </c>
    </row>
    <row r="4630" customFormat="false" ht="15" hidden="false" customHeight="false" outlineLevel="0" collapsed="false">
      <c r="A4630" s="0" t="s">
        <v>286</v>
      </c>
      <c r="B4630" s="0" t="n">
        <f aca="false">VALUE(LEFT(A4630,4))</f>
        <v>2024</v>
      </c>
      <c r="C4630" s="0" t="str">
        <f aca="false">"FY"&amp;IF(VALUE(MID(A4630,6,2))&gt;=4,VALUE(LEFT(A4630,4)),VALUE(LEFT(A4630,4))-1)&amp;"-"&amp;TEXT(MOD(IF(VALUE(MID(A4630,6,2))&gt;=4,VALUE(LEFT(A4630,4)),VALUE(LEFT(A4630,4))-1)+1,100),"00")</f>
        <v>FY2024-25</v>
      </c>
      <c r="D4630" s="0" t="s">
        <v>529</v>
      </c>
      <c r="E4630" s="0" t="s">
        <v>529</v>
      </c>
      <c r="F4630" s="0" t="str">
        <f aca="false">INDEX(Mapping!$B$2:$B$465,MATCH(E4630,Mapping!$A$2:$A$465,0))</f>
        <v>JUNIPER GREEN COSMIC PRIVATE LIMITED_INFIRM</v>
      </c>
      <c r="G4630" s="0" t="str">
        <f aca="false">INDEX(Mapping!$C$2:$C$465,MATCH(E4630,Mapping!$A$2:$A$465,0))</f>
        <v>JUNIPER GREEN ENERGY</v>
      </c>
      <c r="H4630" s="2" t="n">
        <v>3.4</v>
      </c>
      <c r="I4630" s="3" t="n">
        <v>0.08</v>
      </c>
    </row>
    <row r="4631" customFormat="false" ht="15" hidden="false" customHeight="false" outlineLevel="0" collapsed="false">
      <c r="A4631" s="0" t="s">
        <v>286</v>
      </c>
      <c r="B4631" s="0" t="n">
        <f aca="false">VALUE(LEFT(A4631,4))</f>
        <v>2024</v>
      </c>
      <c r="C4631" s="0" t="str">
        <f aca="false">"FY"&amp;IF(VALUE(MID(A4631,6,2))&gt;=4,VALUE(LEFT(A4631,4)),VALUE(LEFT(A4631,4))-1)&amp;"-"&amp;TEXT(MOD(IF(VALUE(MID(A4631,6,2))&gt;=4,VALUE(LEFT(A4631,4)),VALUE(LEFT(A4631,4))-1)+1,100),"00")</f>
        <v>FY2024-25</v>
      </c>
      <c r="D4631" s="0" t="s">
        <v>742</v>
      </c>
      <c r="E4631" s="0" t="s">
        <v>390</v>
      </c>
      <c r="F4631" s="0" t="str">
        <f aca="false">INDEX(Mapping!$B$2:$B$465,MATCH(E4631,Mapping!$A$2:$A$465,0))</f>
        <v>NTPC STATIONS</v>
      </c>
      <c r="G4631" s="0" t="str">
        <f aca="false">INDEX(Mapping!$C$2:$C$465,MATCH(E4631,Mapping!$A$2:$A$465,0))</f>
        <v>NTPC GROUP</v>
      </c>
      <c r="H4631" s="2" t="n">
        <v>3.34</v>
      </c>
      <c r="I4631" s="3" t="n">
        <v>0.08</v>
      </c>
    </row>
    <row r="4632" customFormat="false" ht="15" hidden="false" customHeight="false" outlineLevel="0" collapsed="false">
      <c r="A4632" s="0" t="s">
        <v>286</v>
      </c>
      <c r="B4632" s="0" t="n">
        <f aca="false">VALUE(LEFT(A4632,4))</f>
        <v>2024</v>
      </c>
      <c r="C4632" s="0" t="str">
        <f aca="false">"FY"&amp;IF(VALUE(MID(A4632,6,2))&gt;=4,VALUE(LEFT(A4632,4)),VALUE(LEFT(A4632,4))-1)&amp;"-"&amp;TEXT(MOD(IF(VALUE(MID(A4632,6,2))&gt;=4,VALUE(LEFT(A4632,4)),VALUE(LEFT(A4632,4))-1)+1,100),"00")</f>
        <v>FY2024-25</v>
      </c>
      <c r="D4632" s="0" t="s">
        <v>317</v>
      </c>
      <c r="E4632" s="0" t="s">
        <v>317</v>
      </c>
      <c r="F4632" s="0" t="str">
        <f aca="false">INDEX(Mapping!$B$2:$B$465,MATCH(E4632,Mapping!$A$2:$A$465,0))</f>
        <v>IGSTPS JHAJJAR</v>
      </c>
      <c r="G4632" s="0" t="str">
        <f aca="false">INDEX(Mapping!$C$2:$C$465,MATCH(E4632,Mapping!$A$2:$A$465,0))</f>
        <v>NTPC GROUP</v>
      </c>
      <c r="H4632" s="2" t="n">
        <v>3.09</v>
      </c>
      <c r="I4632" s="3" t="n">
        <v>0.07</v>
      </c>
    </row>
    <row r="4633" customFormat="false" ht="15" hidden="false" customHeight="false" outlineLevel="0" collapsed="false">
      <c r="A4633" s="0" t="s">
        <v>286</v>
      </c>
      <c r="B4633" s="0" t="n">
        <f aca="false">VALUE(LEFT(A4633,4))</f>
        <v>2024</v>
      </c>
      <c r="C4633" s="0" t="str">
        <f aca="false">"FY"&amp;IF(VALUE(MID(A4633,6,2))&gt;=4,VALUE(LEFT(A4633,4)),VALUE(LEFT(A4633,4))-1)&amp;"-"&amp;TEXT(MOD(IF(VALUE(MID(A4633,6,2))&gt;=4,VALUE(LEFT(A4633,4)),VALUE(LEFT(A4633,4))-1)+1,100),"00")</f>
        <v>FY2024-25</v>
      </c>
      <c r="D4633" s="0" t="s">
        <v>714</v>
      </c>
      <c r="E4633" s="0" t="s">
        <v>395</v>
      </c>
      <c r="F4633" s="0" t="str">
        <f aca="false">INDEX(Mapping!$B$2:$B$465,MATCH(E4633,Mapping!$A$2:$A$465,0))</f>
        <v>HIMACHAL PRADESH</v>
      </c>
      <c r="G4633" s="0" t="str">
        <f aca="false">INDEX(Mapping!$C$2:$C$465,MATCH(E4633,Mapping!$A$2:$A$465,0))</f>
        <v>HIMACHAL PRADESH</v>
      </c>
      <c r="H4633" s="2" t="n">
        <v>2.99</v>
      </c>
      <c r="I4633" s="3" t="n">
        <v>0.07</v>
      </c>
    </row>
    <row r="4634" customFormat="false" ht="15" hidden="false" customHeight="false" outlineLevel="0" collapsed="false">
      <c r="A4634" s="0" t="s">
        <v>286</v>
      </c>
      <c r="B4634" s="0" t="n">
        <f aca="false">VALUE(LEFT(A4634,4))</f>
        <v>2024</v>
      </c>
      <c r="C4634" s="0" t="str">
        <f aca="false">"FY"&amp;IF(VALUE(MID(A4634,6,2))&gt;=4,VALUE(LEFT(A4634,4)),VALUE(LEFT(A4634,4))-1)&amp;"-"&amp;TEXT(MOD(IF(VALUE(MID(A4634,6,2))&gt;=4,VALUE(LEFT(A4634,4)),VALUE(LEFT(A4634,4))-1)+1,100),"00")</f>
        <v>FY2024-25</v>
      </c>
      <c r="D4634" s="0" t="s">
        <v>725</v>
      </c>
      <c r="E4634" s="0" t="s">
        <v>394</v>
      </c>
      <c r="F4634" s="0" t="str">
        <f aca="false">INDEX(Mapping!$B$2:$B$465,MATCH(E4634,Mapping!$A$2:$A$465,0))</f>
        <v>NTPC STATIONS</v>
      </c>
      <c r="G4634" s="0" t="str">
        <f aca="false">INDEX(Mapping!$C$2:$C$465,MATCH(E4634,Mapping!$A$2:$A$465,0))</f>
        <v>NTPC GROUP</v>
      </c>
      <c r="H4634" s="2" t="n">
        <v>2.88</v>
      </c>
      <c r="I4634" s="3" t="n">
        <v>0.07</v>
      </c>
    </row>
    <row r="4635" customFormat="false" ht="15" hidden="false" customHeight="false" outlineLevel="0" collapsed="false">
      <c r="A4635" s="0" t="s">
        <v>286</v>
      </c>
      <c r="B4635" s="0" t="n">
        <f aca="false">VALUE(LEFT(A4635,4))</f>
        <v>2024</v>
      </c>
      <c r="C4635" s="0" t="str">
        <f aca="false">"FY"&amp;IF(VALUE(MID(A4635,6,2))&gt;=4,VALUE(LEFT(A4635,4)),VALUE(LEFT(A4635,4))-1)&amp;"-"&amp;TEXT(MOD(IF(VALUE(MID(A4635,6,2))&gt;=4,VALUE(LEFT(A4635,4)),VALUE(LEFT(A4635,4))-1)+1,100),"00")</f>
        <v>FY2024-25</v>
      </c>
      <c r="D4635" s="0" t="s">
        <v>747</v>
      </c>
      <c r="E4635" s="0" t="s">
        <v>478</v>
      </c>
      <c r="F4635" s="0" t="str">
        <f aca="false">INDEX(Mapping!$B$2:$B$465,MATCH(E4635,Mapping!$A$2:$A$465,0))</f>
        <v>NTPC STATIONS</v>
      </c>
      <c r="G4635" s="0" t="str">
        <f aca="false">INDEX(Mapping!$C$2:$C$465,MATCH(E4635,Mapping!$A$2:$A$465,0))</f>
        <v>NTPC GROUP</v>
      </c>
      <c r="H4635" s="2" t="n">
        <v>2.81</v>
      </c>
      <c r="I4635" s="3" t="n">
        <v>0.06</v>
      </c>
    </row>
    <row r="4636" customFormat="false" ht="15" hidden="false" customHeight="false" outlineLevel="0" collapsed="false">
      <c r="A4636" s="0" t="s">
        <v>286</v>
      </c>
      <c r="B4636" s="0" t="n">
        <f aca="false">VALUE(LEFT(A4636,4))</f>
        <v>2024</v>
      </c>
      <c r="C4636" s="0" t="str">
        <f aca="false">"FY"&amp;IF(VALUE(MID(A4636,6,2))&gt;=4,VALUE(LEFT(A4636,4)),VALUE(LEFT(A4636,4))-1)&amp;"-"&amp;TEXT(MOD(IF(VALUE(MID(A4636,6,2))&gt;=4,VALUE(LEFT(A4636,4)),VALUE(LEFT(A4636,4))-1)+1,100),"00")</f>
        <v>FY2024-25</v>
      </c>
      <c r="D4636" s="0" t="s">
        <v>703</v>
      </c>
      <c r="E4636" s="0" t="s">
        <v>425</v>
      </c>
      <c r="F4636" s="0" t="str">
        <f aca="false">INDEX(Mapping!$B$2:$B$465,MATCH(E4636,Mapping!$A$2:$A$465,0))</f>
        <v>THE TATA POWER CO LTD (MTPS)</v>
      </c>
      <c r="G4636" s="0" t="str">
        <f aca="false">INDEX(Mapping!$C$2:$C$465,MATCH(E4636,Mapping!$A$2:$A$465,0))</f>
        <v>THE TATA POWER CO LTD (MTPS)</v>
      </c>
      <c r="H4636" s="2" t="n">
        <v>2.76</v>
      </c>
      <c r="I4636" s="3" t="n">
        <v>0.06</v>
      </c>
    </row>
    <row r="4637" customFormat="false" ht="15" hidden="false" customHeight="false" outlineLevel="0" collapsed="false">
      <c r="A4637" s="0" t="s">
        <v>286</v>
      </c>
      <c r="B4637" s="0" t="n">
        <f aca="false">VALUE(LEFT(A4637,4))</f>
        <v>2024</v>
      </c>
      <c r="C4637" s="0" t="str">
        <f aca="false">"FY"&amp;IF(VALUE(MID(A4637,6,2))&gt;=4,VALUE(LEFT(A4637,4)),VALUE(LEFT(A4637,4))-1)&amp;"-"&amp;TEXT(MOD(IF(VALUE(MID(A4637,6,2))&gt;=4,VALUE(LEFT(A4637,4)),VALUE(LEFT(A4637,4))-1)+1,100),"00")</f>
        <v>FY2024-25</v>
      </c>
      <c r="D4637" s="0" t="s">
        <v>739</v>
      </c>
      <c r="E4637" s="0" t="s">
        <v>472</v>
      </c>
      <c r="F4637" s="0" t="str">
        <f aca="false">INDEX(Mapping!$B$2:$B$465,MATCH(E4637,Mapping!$A$2:$A$465,0))</f>
        <v>TRANSITION ENERGY SERVICES PRIVATE LIMITED</v>
      </c>
      <c r="G4637" s="0" t="str">
        <f aca="false">INDEX(Mapping!$C$2:$C$465,MATCH(E4637,Mapping!$A$2:$A$465,0))</f>
        <v>TRANSITION ENERGY SERVICES PRIVATE LIMITED</v>
      </c>
      <c r="H4637" s="2" t="n">
        <v>2.46</v>
      </c>
      <c r="I4637" s="3" t="n">
        <v>0.06</v>
      </c>
    </row>
    <row r="4638" customFormat="false" ht="15" hidden="false" customHeight="false" outlineLevel="0" collapsed="false">
      <c r="A4638" s="0" t="s">
        <v>286</v>
      </c>
      <c r="B4638" s="0" t="n">
        <f aca="false">VALUE(LEFT(A4638,4))</f>
        <v>2024</v>
      </c>
      <c r="C4638" s="0" t="str">
        <f aca="false">"FY"&amp;IF(VALUE(MID(A4638,6,2))&gt;=4,VALUE(LEFT(A4638,4)),VALUE(LEFT(A4638,4))-1)&amp;"-"&amp;TEXT(MOD(IF(VALUE(MID(A4638,6,2))&gt;=4,VALUE(LEFT(A4638,4)),VALUE(LEFT(A4638,4))-1)+1,100),"00")</f>
        <v>FY2024-25</v>
      </c>
      <c r="D4638" s="0" t="s">
        <v>462</v>
      </c>
      <c r="E4638" s="0" t="s">
        <v>462</v>
      </c>
      <c r="F4638" s="0" t="str">
        <f aca="false">INDEX(Mapping!$B$2:$B$465,MATCH(E4638,Mapping!$A$2:$A$465,0))</f>
        <v>DHARIWAL INFRASTRUCTURE</v>
      </c>
      <c r="G4638" s="0" t="str">
        <f aca="false">INDEX(Mapping!$C$2:$C$465,MATCH(E4638,Mapping!$A$2:$A$465,0))</f>
        <v>DHARIWAL INFRASTRUCTURE</v>
      </c>
      <c r="H4638" s="2" t="n">
        <v>2.3</v>
      </c>
      <c r="I4638" s="3" t="n">
        <v>0.05</v>
      </c>
    </row>
    <row r="4639" customFormat="false" ht="15" hidden="false" customHeight="false" outlineLevel="0" collapsed="false">
      <c r="A4639" s="0" t="s">
        <v>286</v>
      </c>
      <c r="B4639" s="0" t="n">
        <f aca="false">VALUE(LEFT(A4639,4))</f>
        <v>2024</v>
      </c>
      <c r="C4639" s="0" t="str">
        <f aca="false">"FY"&amp;IF(VALUE(MID(A4639,6,2))&gt;=4,VALUE(LEFT(A4639,4)),VALUE(LEFT(A4639,4))-1)&amp;"-"&amp;TEXT(MOD(IF(VALUE(MID(A4639,6,2))&gt;=4,VALUE(LEFT(A4639,4)),VALUE(LEFT(A4639,4))-1)+1,100),"00")</f>
        <v>FY2024-25</v>
      </c>
      <c r="D4639" s="0" t="s">
        <v>718</v>
      </c>
      <c r="E4639" s="0" t="s">
        <v>407</v>
      </c>
      <c r="F4639" s="0" t="str">
        <f aca="false">INDEX(Mapping!$B$2:$B$465,MATCH(E4639,Mapping!$A$2:$A$465,0))</f>
        <v>NTPC STATIONS</v>
      </c>
      <c r="G4639" s="0" t="str">
        <f aca="false">INDEX(Mapping!$C$2:$C$465,MATCH(E4639,Mapping!$A$2:$A$465,0))</f>
        <v>NTPC GROUP</v>
      </c>
      <c r="H4639" s="2" t="n">
        <v>2.3</v>
      </c>
      <c r="I4639" s="3" t="n">
        <v>0.05</v>
      </c>
    </row>
    <row r="4640" customFormat="false" ht="15" hidden="false" customHeight="false" outlineLevel="0" collapsed="false">
      <c r="A4640" s="0" t="s">
        <v>286</v>
      </c>
      <c r="B4640" s="0" t="n">
        <f aca="false">VALUE(LEFT(A4640,4))</f>
        <v>2024</v>
      </c>
      <c r="C4640" s="0" t="str">
        <f aca="false">"FY"&amp;IF(VALUE(MID(A4640,6,2))&gt;=4,VALUE(LEFT(A4640,4)),VALUE(LEFT(A4640,4))-1)&amp;"-"&amp;TEXT(MOD(IF(VALUE(MID(A4640,6,2))&gt;=4,VALUE(LEFT(A4640,4)),VALUE(LEFT(A4640,4))-1)+1,100),"00")</f>
        <v>FY2024-25</v>
      </c>
      <c r="D4640" s="0" t="s">
        <v>786</v>
      </c>
      <c r="E4640" s="0" t="s">
        <v>510</v>
      </c>
      <c r="F4640" s="0" t="str">
        <f aca="false">INDEX(Mapping!$B$2:$B$465,MATCH(E4640,Mapping!$A$2:$A$465,0))</f>
        <v>SERENTICA RENEWABLES INDIA 5 PRIVATE LIMITED</v>
      </c>
      <c r="G4640" s="0" t="str">
        <f aca="false">INDEX(Mapping!$C$2:$C$465,MATCH(E4640,Mapping!$A$2:$A$465,0))</f>
        <v>SERENTICA RENEWABLES</v>
      </c>
      <c r="H4640" s="2" t="n">
        <v>2.3</v>
      </c>
      <c r="I4640" s="3" t="n">
        <v>0.05</v>
      </c>
    </row>
    <row r="4641" customFormat="false" ht="15" hidden="false" customHeight="false" outlineLevel="0" collapsed="false">
      <c r="A4641" s="0" t="s">
        <v>286</v>
      </c>
      <c r="B4641" s="0" t="n">
        <f aca="false">VALUE(LEFT(A4641,4))</f>
        <v>2024</v>
      </c>
      <c r="C4641" s="0" t="str">
        <f aca="false">"FY"&amp;IF(VALUE(MID(A4641,6,2))&gt;=4,VALUE(LEFT(A4641,4)),VALUE(LEFT(A4641,4))-1)&amp;"-"&amp;TEXT(MOD(IF(VALUE(MID(A4641,6,2))&gt;=4,VALUE(LEFT(A4641,4)),VALUE(LEFT(A4641,4))-1)+1,100),"00")</f>
        <v>FY2024-25</v>
      </c>
      <c r="D4641" s="0" t="s">
        <v>724</v>
      </c>
      <c r="E4641" s="0" t="s">
        <v>437</v>
      </c>
      <c r="F4641" s="0" t="str">
        <f aca="false">INDEX(Mapping!$B$2:$B$465,MATCH(E4641,Mapping!$A$2:$A$465,0))</f>
        <v>NTPC STATIONS</v>
      </c>
      <c r="G4641" s="0" t="str">
        <f aca="false">INDEX(Mapping!$C$2:$C$465,MATCH(E4641,Mapping!$A$2:$A$465,0))</f>
        <v>NTPC GROUP</v>
      </c>
      <c r="H4641" s="2" t="n">
        <v>2.26</v>
      </c>
      <c r="I4641" s="3" t="n">
        <v>0.05</v>
      </c>
    </row>
    <row r="4642" customFormat="false" ht="15" hidden="false" customHeight="false" outlineLevel="0" collapsed="false">
      <c r="A4642" s="0" t="s">
        <v>286</v>
      </c>
      <c r="B4642" s="0" t="n">
        <f aca="false">VALUE(LEFT(A4642,4))</f>
        <v>2024</v>
      </c>
      <c r="C4642" s="0" t="str">
        <f aca="false">"FY"&amp;IF(VALUE(MID(A4642,6,2))&gt;=4,VALUE(LEFT(A4642,4)),VALUE(LEFT(A4642,4))-1)&amp;"-"&amp;TEXT(MOD(IF(VALUE(MID(A4642,6,2))&gt;=4,VALUE(LEFT(A4642,4)),VALUE(LEFT(A4642,4))-1)+1,100),"00")</f>
        <v>FY2024-25</v>
      </c>
      <c r="D4642" s="0" t="s">
        <v>731</v>
      </c>
      <c r="E4642" s="0" t="s">
        <v>429</v>
      </c>
      <c r="F4642" s="0" t="str">
        <f aca="false">INDEX(Mapping!$B$2:$B$465,MATCH(E4642,Mapping!$A$2:$A$465,0))</f>
        <v>NTPC STATIONS</v>
      </c>
      <c r="G4642" s="0" t="str">
        <f aca="false">INDEX(Mapping!$C$2:$C$465,MATCH(E4642,Mapping!$A$2:$A$465,0))</f>
        <v>NTPC GROUP</v>
      </c>
      <c r="H4642" s="2" t="n">
        <v>2.26</v>
      </c>
      <c r="I4642" s="3" t="n">
        <v>0.05</v>
      </c>
    </row>
    <row r="4643" customFormat="false" ht="15" hidden="false" customHeight="false" outlineLevel="0" collapsed="false">
      <c r="A4643" s="0" t="s">
        <v>286</v>
      </c>
      <c r="B4643" s="0" t="n">
        <f aca="false">VALUE(LEFT(A4643,4))</f>
        <v>2024</v>
      </c>
      <c r="C4643" s="0" t="str">
        <f aca="false">"FY"&amp;IF(VALUE(MID(A4643,6,2))&gt;=4,VALUE(LEFT(A4643,4)),VALUE(LEFT(A4643,4))-1)&amp;"-"&amp;TEXT(MOD(IF(VALUE(MID(A4643,6,2))&gt;=4,VALUE(LEFT(A4643,4)),VALUE(LEFT(A4643,4))-1)+1,100),"00")</f>
        <v>FY2024-25</v>
      </c>
      <c r="D4643" s="0" t="s">
        <v>787</v>
      </c>
      <c r="E4643" s="0" t="s">
        <v>533</v>
      </c>
      <c r="F4643" s="0" t="str">
        <f aca="false">INDEX(Mapping!$B$2:$B$465,MATCH(E4643,Mapping!$A$2:$A$465,0))</f>
        <v>AMBUJA CEMENTS LIMITED(KHAVDA PSS-3)_INFIRM</v>
      </c>
      <c r="G4643" s="0" t="str">
        <f aca="false">INDEX(Mapping!$C$2:$C$465,MATCH(E4643,Mapping!$A$2:$A$465,0))</f>
        <v>AMBUJA CEMENTS</v>
      </c>
      <c r="H4643" s="2" t="n">
        <v>2.24</v>
      </c>
      <c r="I4643" s="3" t="n">
        <v>0.05</v>
      </c>
    </row>
    <row r="4644" customFormat="false" ht="15" hidden="false" customHeight="false" outlineLevel="0" collapsed="false">
      <c r="A4644" s="0" t="s">
        <v>286</v>
      </c>
      <c r="B4644" s="0" t="n">
        <f aca="false">VALUE(LEFT(A4644,4))</f>
        <v>2024</v>
      </c>
      <c r="C4644" s="0" t="str">
        <f aca="false">"FY"&amp;IF(VALUE(MID(A4644,6,2))&gt;=4,VALUE(LEFT(A4644,4)),VALUE(LEFT(A4644,4))-1)&amp;"-"&amp;TEXT(MOD(IF(VALUE(MID(A4644,6,2))&gt;=4,VALUE(LEFT(A4644,4)),VALUE(LEFT(A4644,4))-1)+1,100),"00")</f>
        <v>FY2024-25</v>
      </c>
      <c r="D4644" s="0" t="s">
        <v>767</v>
      </c>
      <c r="E4644" s="0" t="s">
        <v>348</v>
      </c>
      <c r="F4644" s="0" t="str">
        <f aca="false">INDEX(Mapping!$B$2:$B$465,MATCH(E4644,Mapping!$A$2:$A$465,0))</f>
        <v>DHARIWAL INFRASTRUCTURE</v>
      </c>
      <c r="G4644" s="0" t="str">
        <f aca="false">INDEX(Mapping!$C$2:$C$465,MATCH(E4644,Mapping!$A$2:$A$465,0))</f>
        <v>DHARIWAL INFRASTRUCTURE</v>
      </c>
      <c r="H4644" s="2" t="n">
        <v>2.21</v>
      </c>
      <c r="I4644" s="3" t="n">
        <v>0.05</v>
      </c>
    </row>
    <row r="4645" customFormat="false" ht="15" hidden="false" customHeight="false" outlineLevel="0" collapsed="false">
      <c r="A4645" s="0" t="s">
        <v>286</v>
      </c>
      <c r="B4645" s="0" t="n">
        <f aca="false">VALUE(LEFT(A4645,4))</f>
        <v>2024</v>
      </c>
      <c r="C4645" s="0" t="str">
        <f aca="false">"FY"&amp;IF(VALUE(MID(A4645,6,2))&gt;=4,VALUE(LEFT(A4645,4)),VALUE(LEFT(A4645,4))-1)&amp;"-"&amp;TEXT(MOD(IF(VALUE(MID(A4645,6,2))&gt;=4,VALUE(LEFT(A4645,4)),VALUE(LEFT(A4645,4))-1)+1,100),"00")</f>
        <v>FY2024-25</v>
      </c>
      <c r="D4645" s="0" t="s">
        <v>712</v>
      </c>
      <c r="E4645" s="0" t="s">
        <v>414</v>
      </c>
      <c r="F4645" s="0" t="str">
        <f aca="false">INDEX(Mapping!$B$2:$B$465,MATCH(E4645,Mapping!$A$2:$A$465,0))</f>
        <v>BUDHIL HEP (GREENKO BUDHIL HYDRO POWER PVT. LTD.)</v>
      </c>
      <c r="G4645" s="0" t="str">
        <f aca="false">INDEX(Mapping!$C$2:$C$465,MATCH(E4645,Mapping!$A$2:$A$465,0))</f>
        <v>GREENKO GROUP</v>
      </c>
      <c r="H4645" s="2" t="n">
        <v>2.18</v>
      </c>
      <c r="I4645" s="3" t="n">
        <v>0.05</v>
      </c>
    </row>
    <row r="4646" customFormat="false" ht="15" hidden="false" customHeight="false" outlineLevel="0" collapsed="false">
      <c r="A4646" s="0" t="s">
        <v>286</v>
      </c>
      <c r="B4646" s="0" t="n">
        <f aca="false">VALUE(LEFT(A4646,4))</f>
        <v>2024</v>
      </c>
      <c r="C4646" s="0" t="str">
        <f aca="false">"FY"&amp;IF(VALUE(MID(A4646,6,2))&gt;=4,VALUE(LEFT(A4646,4)),VALUE(LEFT(A4646,4))-1)&amp;"-"&amp;TEXT(MOD(IF(VALUE(MID(A4646,6,2))&gt;=4,VALUE(LEFT(A4646,4)),VALUE(LEFT(A4646,4))-1)+1,100),"00")</f>
        <v>FY2024-25</v>
      </c>
      <c r="D4646" s="0" t="s">
        <v>771</v>
      </c>
      <c r="E4646" s="0" t="s">
        <v>457</v>
      </c>
      <c r="F4646" s="0" t="str">
        <f aca="false">INDEX(Mapping!$B$2:$B$465,MATCH(E4646,Mapping!$A$2:$A$465,0))</f>
        <v>NTPC STATIONS</v>
      </c>
      <c r="G4646" s="0" t="str">
        <f aca="false">INDEX(Mapping!$C$2:$C$465,MATCH(E4646,Mapping!$A$2:$A$465,0))</f>
        <v>NTPC GROUP</v>
      </c>
      <c r="H4646" s="2" t="n">
        <v>2.09</v>
      </c>
      <c r="I4646" s="3" t="n">
        <v>0.05</v>
      </c>
    </row>
    <row r="4647" customFormat="false" ht="15" hidden="false" customHeight="false" outlineLevel="0" collapsed="false">
      <c r="A4647" s="0" t="s">
        <v>286</v>
      </c>
      <c r="B4647" s="0" t="n">
        <f aca="false">VALUE(LEFT(A4647,4))</f>
        <v>2024</v>
      </c>
      <c r="C4647" s="0" t="str">
        <f aca="false">"FY"&amp;IF(VALUE(MID(A4647,6,2))&gt;=4,VALUE(LEFT(A4647,4)),VALUE(LEFT(A4647,4))-1)&amp;"-"&amp;TEXT(MOD(IF(VALUE(MID(A4647,6,2))&gt;=4,VALUE(LEFT(A4647,4)),VALUE(LEFT(A4647,4))-1)+1,100),"00")</f>
        <v>FY2024-25</v>
      </c>
      <c r="D4647" s="0" t="s">
        <v>375</v>
      </c>
      <c r="E4647" s="0" t="s">
        <v>375</v>
      </c>
      <c r="F4647" s="0" t="str">
        <f aca="false">INDEX(Mapping!$B$2:$B$465,MATCH(E4647,Mapping!$A$2:$A$465,0))</f>
        <v>WIND FIVE RENERGY LIMITED</v>
      </c>
      <c r="G4647" s="0" t="str">
        <f aca="false">INDEX(Mapping!$C$2:$C$465,MATCH(E4647,Mapping!$A$2:$A$465,0))</f>
        <v>WIND FIVE RENERGY LIMITED</v>
      </c>
      <c r="H4647" s="2" t="n">
        <v>1.98</v>
      </c>
      <c r="I4647" s="3" t="n">
        <v>0.04</v>
      </c>
    </row>
    <row r="4648" customFormat="false" ht="15" hidden="false" customHeight="false" outlineLevel="0" collapsed="false">
      <c r="A4648" s="0" t="s">
        <v>286</v>
      </c>
      <c r="B4648" s="0" t="n">
        <f aca="false">VALUE(LEFT(A4648,4))</f>
        <v>2024</v>
      </c>
      <c r="C4648" s="0" t="str">
        <f aca="false">"FY"&amp;IF(VALUE(MID(A4648,6,2))&gt;=4,VALUE(LEFT(A4648,4)),VALUE(LEFT(A4648,4))-1)&amp;"-"&amp;TEXT(MOD(IF(VALUE(MID(A4648,6,2))&gt;=4,VALUE(LEFT(A4648,4)),VALUE(LEFT(A4648,4))-1)+1,100),"00")</f>
        <v>FY2024-25</v>
      </c>
      <c r="D4648" s="0" t="s">
        <v>743</v>
      </c>
      <c r="E4648" s="0" t="s">
        <v>468</v>
      </c>
      <c r="F4648" s="0" t="str">
        <f aca="false">INDEX(Mapping!$B$2:$B$465,MATCH(E4648,Mapping!$A$2:$A$465,0))</f>
        <v>TPSL 200MW TPTCL BANDERWALA</v>
      </c>
      <c r="G4648" s="0" t="str">
        <f aca="false">INDEX(Mapping!$C$2:$C$465,MATCH(E4648,Mapping!$A$2:$A$465,0))</f>
        <v>TPSL 200MW TPTCL BANDERWALA</v>
      </c>
      <c r="H4648" s="2" t="n">
        <v>1.96</v>
      </c>
      <c r="I4648" s="3" t="n">
        <v>0.04</v>
      </c>
    </row>
    <row r="4649" customFormat="false" ht="15" hidden="false" customHeight="false" outlineLevel="0" collapsed="false">
      <c r="A4649" s="0" t="s">
        <v>286</v>
      </c>
      <c r="B4649" s="0" t="n">
        <f aca="false">VALUE(LEFT(A4649,4))</f>
        <v>2024</v>
      </c>
      <c r="C4649" s="0" t="str">
        <f aca="false">"FY"&amp;IF(VALUE(MID(A4649,6,2))&gt;=4,VALUE(LEFT(A4649,4)),VALUE(LEFT(A4649,4))-1)&amp;"-"&amp;TEXT(MOD(IF(VALUE(MID(A4649,6,2))&gt;=4,VALUE(LEFT(A4649,4)),VALUE(LEFT(A4649,4))-1)+1,100),"00")</f>
        <v>FY2024-25</v>
      </c>
      <c r="D4649" s="0" t="s">
        <v>782</v>
      </c>
      <c r="E4649" s="0" t="s">
        <v>329</v>
      </c>
      <c r="F4649" s="0" t="str">
        <f aca="false">INDEX(Mapping!$B$2:$B$465,MATCH(E4649,Mapping!$A$2:$A$465,0))</f>
        <v>NTPC STATIONS</v>
      </c>
      <c r="G4649" s="0" t="str">
        <f aca="false">INDEX(Mapping!$C$2:$C$465,MATCH(E4649,Mapping!$A$2:$A$465,0))</f>
        <v>NTPC GROUP</v>
      </c>
      <c r="H4649" s="2" t="n">
        <v>1.8</v>
      </c>
      <c r="I4649" s="3" t="n">
        <v>0.04</v>
      </c>
    </row>
    <row r="4650" customFormat="false" ht="15" hidden="false" customHeight="false" outlineLevel="0" collapsed="false">
      <c r="A4650" s="0" t="s">
        <v>286</v>
      </c>
      <c r="B4650" s="0" t="n">
        <f aca="false">VALUE(LEFT(A4650,4))</f>
        <v>2024</v>
      </c>
      <c r="C4650" s="0" t="str">
        <f aca="false">"FY"&amp;IF(VALUE(MID(A4650,6,2))&gt;=4,VALUE(LEFT(A4650,4)),VALUE(LEFT(A4650,4))-1)&amp;"-"&amp;TEXT(MOD(IF(VALUE(MID(A4650,6,2))&gt;=4,VALUE(LEFT(A4650,4)),VALUE(LEFT(A4650,4))-1)+1,100),"00")</f>
        <v>FY2024-25</v>
      </c>
      <c r="D4650" s="0" t="s">
        <v>726</v>
      </c>
      <c r="E4650" s="0" t="s">
        <v>393</v>
      </c>
      <c r="F4650" s="0" t="str">
        <f aca="false">INDEX(Mapping!$B$2:$B$465,MATCH(E4650,Mapping!$A$2:$A$465,0))</f>
        <v>NTPC STATIONS</v>
      </c>
      <c r="G4650" s="0" t="str">
        <f aca="false">INDEX(Mapping!$C$2:$C$465,MATCH(E4650,Mapping!$A$2:$A$465,0))</f>
        <v>NTPC GROUP</v>
      </c>
      <c r="H4650" s="2" t="n">
        <v>1.76</v>
      </c>
      <c r="I4650" s="3" t="n">
        <v>0.04</v>
      </c>
    </row>
    <row r="4651" customFormat="false" ht="15" hidden="false" customHeight="false" outlineLevel="0" collapsed="false">
      <c r="A4651" s="0" t="s">
        <v>286</v>
      </c>
      <c r="B4651" s="0" t="n">
        <f aca="false">VALUE(LEFT(A4651,4))</f>
        <v>2024</v>
      </c>
      <c r="C4651" s="0" t="str">
        <f aca="false">"FY"&amp;IF(VALUE(MID(A4651,6,2))&gt;=4,VALUE(LEFT(A4651,4)),VALUE(LEFT(A4651,4))-1)&amp;"-"&amp;TEXT(MOD(IF(VALUE(MID(A4651,6,2))&gt;=4,VALUE(LEFT(A4651,4)),VALUE(LEFT(A4651,4))-1)+1,100),"00")</f>
        <v>FY2024-25</v>
      </c>
      <c r="D4651" s="0" t="s">
        <v>723</v>
      </c>
      <c r="E4651" s="0" t="s">
        <v>330</v>
      </c>
      <c r="F4651" s="0" t="str">
        <f aca="false">INDEX(Mapping!$B$2:$B$465,MATCH(E4651,Mapping!$A$2:$A$465,0))</f>
        <v>MARUTI CLEAN COAL &amp; POWER</v>
      </c>
      <c r="G4651" s="0" t="str">
        <f aca="false">INDEX(Mapping!$C$2:$C$465,MATCH(E4651,Mapping!$A$2:$A$465,0))</f>
        <v>MARUTI CLEAN COAL &amp; POWER</v>
      </c>
      <c r="H4651" s="2" t="n">
        <v>1.69</v>
      </c>
      <c r="I4651" s="3" t="n">
        <v>0.04</v>
      </c>
    </row>
    <row r="4652" customFormat="false" ht="15" hidden="false" customHeight="false" outlineLevel="0" collapsed="false">
      <c r="A4652" s="0" t="s">
        <v>286</v>
      </c>
      <c r="B4652" s="0" t="n">
        <f aca="false">VALUE(LEFT(A4652,4))</f>
        <v>2024</v>
      </c>
      <c r="C4652" s="0" t="str">
        <f aca="false">"FY"&amp;IF(VALUE(MID(A4652,6,2))&gt;=4,VALUE(LEFT(A4652,4)),VALUE(LEFT(A4652,4))-1)&amp;"-"&amp;TEXT(MOD(IF(VALUE(MID(A4652,6,2))&gt;=4,VALUE(LEFT(A4652,4)),VALUE(LEFT(A4652,4))-1)+1,100),"00")</f>
        <v>FY2024-25</v>
      </c>
      <c r="D4652" s="0" t="s">
        <v>737</v>
      </c>
      <c r="E4652" s="0" t="s">
        <v>337</v>
      </c>
      <c r="F4652" s="0" t="str">
        <f aca="false">INDEX(Mapping!$B$2:$B$465,MATCH(E4652,Mapping!$A$2:$A$465,0))</f>
        <v>NTPC STATIONS</v>
      </c>
      <c r="G4652" s="0" t="str">
        <f aca="false">INDEX(Mapping!$C$2:$C$465,MATCH(E4652,Mapping!$A$2:$A$465,0))</f>
        <v>NTPC GROUP</v>
      </c>
      <c r="H4652" s="2" t="n">
        <v>1.62</v>
      </c>
      <c r="I4652" s="3" t="n">
        <v>0.04</v>
      </c>
    </row>
    <row r="4653" customFormat="false" ht="15" hidden="false" customHeight="false" outlineLevel="0" collapsed="false">
      <c r="A4653" s="0" t="s">
        <v>286</v>
      </c>
      <c r="B4653" s="0" t="n">
        <f aca="false">VALUE(LEFT(A4653,4))</f>
        <v>2024</v>
      </c>
      <c r="C4653" s="0" t="str">
        <f aca="false">"FY"&amp;IF(VALUE(MID(A4653,6,2))&gt;=4,VALUE(LEFT(A4653,4)),VALUE(LEFT(A4653,4))-1)&amp;"-"&amp;TEXT(MOD(IF(VALUE(MID(A4653,6,2))&gt;=4,VALUE(LEFT(A4653,4)),VALUE(LEFT(A4653,4))-1)+1,100),"00")</f>
        <v>FY2024-25</v>
      </c>
      <c r="D4653" s="0" t="s">
        <v>757</v>
      </c>
      <c r="E4653" s="0" t="s">
        <v>121</v>
      </c>
      <c r="F4653" s="0" t="str">
        <f aca="false">INDEX(Mapping!$B$2:$B$465,MATCH(E4653,Mapping!$A$2:$A$465,0))</f>
        <v>MEGHALAYA</v>
      </c>
      <c r="G4653" s="0" t="str">
        <f aca="false">INDEX(Mapping!$C$2:$C$465,MATCH(E4653,Mapping!$A$2:$A$465,0))</f>
        <v>MEGHALAYA</v>
      </c>
      <c r="H4653" s="2" t="n">
        <v>1.58</v>
      </c>
      <c r="I4653" s="3" t="n">
        <v>0.04</v>
      </c>
    </row>
    <row r="4654" customFormat="false" ht="15" hidden="false" customHeight="false" outlineLevel="0" collapsed="false">
      <c r="A4654" s="0" t="s">
        <v>286</v>
      </c>
      <c r="B4654" s="0" t="n">
        <f aca="false">VALUE(LEFT(A4654,4))</f>
        <v>2024</v>
      </c>
      <c r="C4654" s="0" t="str">
        <f aca="false">"FY"&amp;IF(VALUE(MID(A4654,6,2))&gt;=4,VALUE(LEFT(A4654,4)),VALUE(LEFT(A4654,4))-1)&amp;"-"&amp;TEXT(MOD(IF(VALUE(MID(A4654,6,2))&gt;=4,VALUE(LEFT(A4654,4)),VALUE(LEFT(A4654,4))-1)+1,100),"00")</f>
        <v>FY2024-25</v>
      </c>
      <c r="D4654" s="0" t="s">
        <v>736</v>
      </c>
      <c r="E4654" s="0" t="s">
        <v>303</v>
      </c>
      <c r="F4654" s="0" t="str">
        <f aca="false">INDEX(Mapping!$B$2:$B$465,MATCH(E4654,Mapping!$A$2:$A$465,0))</f>
        <v>PUDUCHERRY</v>
      </c>
      <c r="G4654" s="0" t="str">
        <f aca="false">INDEX(Mapping!$C$2:$C$465,MATCH(E4654,Mapping!$A$2:$A$465,0))</f>
        <v>PUDUCHERRY</v>
      </c>
      <c r="H4654" s="2" t="n">
        <v>1.5</v>
      </c>
      <c r="I4654" s="3" t="n">
        <v>0.03</v>
      </c>
    </row>
    <row r="4655" customFormat="false" ht="15" hidden="false" customHeight="false" outlineLevel="0" collapsed="false">
      <c r="A4655" s="0" t="s">
        <v>286</v>
      </c>
      <c r="B4655" s="0" t="n">
        <f aca="false">VALUE(LEFT(A4655,4))</f>
        <v>2024</v>
      </c>
      <c r="C4655" s="0" t="str">
        <f aca="false">"FY"&amp;IF(VALUE(MID(A4655,6,2))&gt;=4,VALUE(LEFT(A4655,4)),VALUE(LEFT(A4655,4))-1)&amp;"-"&amp;TEXT(MOD(IF(VALUE(MID(A4655,6,2))&gt;=4,VALUE(LEFT(A4655,4)),VALUE(LEFT(A4655,4))-1)+1,100),"00")</f>
        <v>FY2024-25</v>
      </c>
      <c r="D4655" s="0" t="s">
        <v>713</v>
      </c>
      <c r="E4655" s="0" t="s">
        <v>268</v>
      </c>
      <c r="F4655" s="0" t="str">
        <f aca="false">INDEX(Mapping!$B$2:$B$465,MATCH(E4655,Mapping!$A$2:$A$465,0))</f>
        <v>GOA</v>
      </c>
      <c r="G4655" s="0" t="str">
        <f aca="false">INDEX(Mapping!$C$2:$C$465,MATCH(E4655,Mapping!$A$2:$A$465,0))</f>
        <v>GOA</v>
      </c>
      <c r="H4655" s="2" t="n">
        <v>1.5</v>
      </c>
      <c r="I4655" s="3" t="n">
        <v>0.03</v>
      </c>
    </row>
    <row r="4656" customFormat="false" ht="15" hidden="false" customHeight="false" outlineLevel="0" collapsed="false">
      <c r="A4656" s="0" t="s">
        <v>286</v>
      </c>
      <c r="B4656" s="0" t="n">
        <f aca="false">VALUE(LEFT(A4656,4))</f>
        <v>2024</v>
      </c>
      <c r="C4656" s="0" t="str">
        <f aca="false">"FY"&amp;IF(VALUE(MID(A4656,6,2))&gt;=4,VALUE(LEFT(A4656,4)),VALUE(LEFT(A4656,4))-1)&amp;"-"&amp;TEXT(MOD(IF(VALUE(MID(A4656,6,2))&gt;=4,VALUE(LEFT(A4656,4)),VALUE(LEFT(A4656,4))-1)+1,100),"00")</f>
        <v>FY2024-25</v>
      </c>
      <c r="D4656" s="0" t="s">
        <v>717</v>
      </c>
      <c r="E4656" s="0" t="s">
        <v>381</v>
      </c>
      <c r="F4656" s="0" t="str">
        <f aca="false">INDEX(Mapping!$B$2:$B$465,MATCH(E4656,Mapping!$A$2:$A$465,0))</f>
        <v>NTPC STATIONS</v>
      </c>
      <c r="G4656" s="0" t="str">
        <f aca="false">INDEX(Mapping!$C$2:$C$465,MATCH(E4656,Mapping!$A$2:$A$465,0))</f>
        <v>NTPC GROUP</v>
      </c>
      <c r="H4656" s="2" t="n">
        <v>1.43</v>
      </c>
      <c r="I4656" s="3" t="n">
        <v>0.03</v>
      </c>
    </row>
    <row r="4657" customFormat="false" ht="15" hidden="false" customHeight="false" outlineLevel="0" collapsed="false">
      <c r="A4657" s="0" t="s">
        <v>286</v>
      </c>
      <c r="B4657" s="0" t="n">
        <f aca="false">VALUE(LEFT(A4657,4))</f>
        <v>2024</v>
      </c>
      <c r="C4657" s="0" t="str">
        <f aca="false">"FY"&amp;IF(VALUE(MID(A4657,6,2))&gt;=4,VALUE(LEFT(A4657,4)),VALUE(LEFT(A4657,4))-1)&amp;"-"&amp;TEXT(MOD(IF(VALUE(MID(A4657,6,2))&gt;=4,VALUE(LEFT(A4657,4)),VALUE(LEFT(A4657,4))-1)+1,100),"00")</f>
        <v>FY2024-25</v>
      </c>
      <c r="D4657" s="0" t="s">
        <v>418</v>
      </c>
      <c r="E4657" s="0" t="s">
        <v>418</v>
      </c>
      <c r="F4657" s="0" t="str">
        <f aca="false">INDEX(Mapping!$B$2:$B$465,MATCH(E4657,Mapping!$A$2:$A$465,0))</f>
        <v>OSTRO KANNADA POWER PRIVATE LIMITED</v>
      </c>
      <c r="G4657" s="0" t="str">
        <f aca="false">INDEX(Mapping!$C$2:$C$465,MATCH(E4657,Mapping!$A$2:$A$465,0))</f>
        <v>OSTRO KANNADA POWER PRIVATE LIMITED</v>
      </c>
      <c r="H4657" s="2" t="n">
        <v>1.4</v>
      </c>
      <c r="I4657" s="3" t="n">
        <v>0.03</v>
      </c>
    </row>
    <row r="4658" customFormat="false" ht="15" hidden="false" customHeight="false" outlineLevel="0" collapsed="false">
      <c r="A4658" s="0" t="s">
        <v>286</v>
      </c>
      <c r="B4658" s="0" t="n">
        <f aca="false">VALUE(LEFT(A4658,4))</f>
        <v>2024</v>
      </c>
      <c r="C4658" s="0" t="str">
        <f aca="false">"FY"&amp;IF(VALUE(MID(A4658,6,2))&gt;=4,VALUE(LEFT(A4658,4)),VALUE(LEFT(A4658,4))-1)&amp;"-"&amp;TEXT(MOD(IF(VALUE(MID(A4658,6,2))&gt;=4,VALUE(LEFT(A4658,4)),VALUE(LEFT(A4658,4))-1)+1,100),"00")</f>
        <v>FY2024-25</v>
      </c>
      <c r="D4658" s="0" t="s">
        <v>453</v>
      </c>
      <c r="E4658" s="0" t="s">
        <v>453</v>
      </c>
      <c r="F4658" s="0" t="str">
        <f aca="false">INDEX(Mapping!$B$2:$B$465,MATCH(E4658,Mapping!$A$2:$A$465,0))</f>
        <v>GMR KAMALANGA</v>
      </c>
      <c r="G4658" s="0" t="str">
        <f aca="false">INDEX(Mapping!$C$2:$C$465,MATCH(E4658,Mapping!$A$2:$A$465,0))</f>
        <v>GMR ENERGY</v>
      </c>
      <c r="H4658" s="2" t="n">
        <v>1.25</v>
      </c>
      <c r="I4658" s="3" t="n">
        <v>0.03</v>
      </c>
    </row>
    <row r="4659" customFormat="false" ht="15" hidden="false" customHeight="false" outlineLevel="0" collapsed="false">
      <c r="A4659" s="0" t="s">
        <v>286</v>
      </c>
      <c r="B4659" s="0" t="n">
        <f aca="false">VALUE(LEFT(A4659,4))</f>
        <v>2024</v>
      </c>
      <c r="C4659" s="0" t="str">
        <f aca="false">"FY"&amp;IF(VALUE(MID(A4659,6,2))&gt;=4,VALUE(LEFT(A4659,4)),VALUE(LEFT(A4659,4))-1)&amp;"-"&amp;TEXT(MOD(IF(VALUE(MID(A4659,6,2))&gt;=4,VALUE(LEFT(A4659,4)),VALUE(LEFT(A4659,4))-1)+1,100),"00")</f>
        <v>FY2024-25</v>
      </c>
      <c r="D4659" s="0" t="s">
        <v>720</v>
      </c>
      <c r="E4659" s="0" t="s">
        <v>428</v>
      </c>
      <c r="F4659" s="0" t="str">
        <f aca="false">INDEX(Mapping!$B$2:$B$465,MATCH(E4659,Mapping!$A$2:$A$465,0))</f>
        <v>NTPC STATIONS</v>
      </c>
      <c r="G4659" s="0" t="str">
        <f aca="false">INDEX(Mapping!$C$2:$C$465,MATCH(E4659,Mapping!$A$2:$A$465,0))</f>
        <v>NTPC GROUP</v>
      </c>
      <c r="H4659" s="2" t="n">
        <v>1.23</v>
      </c>
      <c r="I4659" s="3" t="n">
        <v>0.03</v>
      </c>
    </row>
    <row r="4660" customFormat="false" ht="15" hidden="false" customHeight="false" outlineLevel="0" collapsed="false">
      <c r="A4660" s="0" t="s">
        <v>286</v>
      </c>
      <c r="B4660" s="0" t="n">
        <f aca="false">VALUE(LEFT(A4660,4))</f>
        <v>2024</v>
      </c>
      <c r="C4660" s="0" t="str">
        <f aca="false">"FY"&amp;IF(VALUE(MID(A4660,6,2))&gt;=4,VALUE(LEFT(A4660,4)),VALUE(LEFT(A4660,4))-1)&amp;"-"&amp;TEXT(MOD(IF(VALUE(MID(A4660,6,2))&gt;=4,VALUE(LEFT(A4660,4)),VALUE(LEFT(A4660,4))-1)+1,100),"00")</f>
        <v>FY2024-25</v>
      </c>
      <c r="D4660" s="0" t="s">
        <v>788</v>
      </c>
      <c r="E4660" s="0" t="s">
        <v>586</v>
      </c>
      <c r="F4660" s="0" t="str">
        <f aca="false">INDEX(Mapping!$B$2:$B$465,MATCH(E4660,Mapping!$A$2:$A$465,0))</f>
        <v>SERENTICA RENEWABLES INDIA 5 PRIVATE LIMITED- INFIRM</v>
      </c>
      <c r="G4660" s="0" t="str">
        <f aca="false">INDEX(Mapping!$C$2:$C$465,MATCH(E4660,Mapping!$A$2:$A$465,0))</f>
        <v>SERENTICA RENEWABLES</v>
      </c>
      <c r="H4660" s="2" t="n">
        <v>1.01</v>
      </c>
      <c r="I4660" s="3" t="n">
        <v>0.02</v>
      </c>
    </row>
    <row r="4661" customFormat="false" ht="15" hidden="false" customHeight="false" outlineLevel="0" collapsed="false">
      <c r="A4661" s="0" t="s">
        <v>286</v>
      </c>
      <c r="B4661" s="0" t="n">
        <f aca="false">VALUE(LEFT(A4661,4))</f>
        <v>2024</v>
      </c>
      <c r="C4661" s="0" t="str">
        <f aca="false">"FY"&amp;IF(VALUE(MID(A4661,6,2))&gt;=4,VALUE(LEFT(A4661,4)),VALUE(LEFT(A4661,4))-1)&amp;"-"&amp;TEXT(MOD(IF(VALUE(MID(A4661,6,2))&gt;=4,VALUE(LEFT(A4661,4)),VALUE(LEFT(A4661,4))-1)+1,100),"00")</f>
        <v>FY2024-25</v>
      </c>
      <c r="D4661" s="0" t="s">
        <v>756</v>
      </c>
      <c r="E4661" s="0" t="s">
        <v>496</v>
      </c>
      <c r="F4661" s="0" t="str">
        <f aca="false">INDEX(Mapping!$B$2:$B$465,MATCH(E4661,Mapping!$A$2:$A$465,0))</f>
        <v>NTPC STATIONS</v>
      </c>
      <c r="G4661" s="0" t="str">
        <f aca="false">INDEX(Mapping!$C$2:$C$465,MATCH(E4661,Mapping!$A$2:$A$465,0))</f>
        <v>NTPC GROUP</v>
      </c>
      <c r="H4661" s="2" t="n">
        <v>0.99</v>
      </c>
      <c r="I4661" s="3" t="n">
        <v>0.02</v>
      </c>
    </row>
    <row r="4662" customFormat="false" ht="15" hidden="false" customHeight="false" outlineLevel="0" collapsed="false">
      <c r="A4662" s="0" t="s">
        <v>286</v>
      </c>
      <c r="B4662" s="0" t="n">
        <f aca="false">VALUE(LEFT(A4662,4))</f>
        <v>2024</v>
      </c>
      <c r="C4662" s="0" t="str">
        <f aca="false">"FY"&amp;IF(VALUE(MID(A4662,6,2))&gt;=4,VALUE(LEFT(A4662,4)),VALUE(LEFT(A4662,4))-1)&amp;"-"&amp;TEXT(MOD(IF(VALUE(MID(A4662,6,2))&gt;=4,VALUE(LEFT(A4662,4)),VALUE(LEFT(A4662,4))-1)+1,100),"00")</f>
        <v>FY2024-25</v>
      </c>
      <c r="D4662" s="0" t="s">
        <v>732</v>
      </c>
      <c r="E4662" s="0" t="s">
        <v>423</v>
      </c>
      <c r="F4662" s="0" t="str">
        <f aca="false">INDEX(Mapping!$B$2:$B$465,MATCH(E4662,Mapping!$A$2:$A$465,0))</f>
        <v>GMR WARORA (EX-EMCO)</v>
      </c>
      <c r="G4662" s="0" t="str">
        <f aca="false">INDEX(Mapping!$C$2:$C$465,MATCH(E4662,Mapping!$A$2:$A$465,0))</f>
        <v>GMR ENERGY</v>
      </c>
      <c r="H4662" s="2" t="n">
        <v>0.89</v>
      </c>
      <c r="I4662" s="3" t="n">
        <v>0.02</v>
      </c>
    </row>
    <row r="4663" customFormat="false" ht="15" hidden="false" customHeight="false" outlineLevel="0" collapsed="false">
      <c r="A4663" s="0" t="s">
        <v>286</v>
      </c>
      <c r="B4663" s="0" t="n">
        <f aca="false">VALUE(LEFT(A4663,4))</f>
        <v>2024</v>
      </c>
      <c r="C4663" s="0" t="str">
        <f aca="false">"FY"&amp;IF(VALUE(MID(A4663,6,2))&gt;=4,VALUE(LEFT(A4663,4)),VALUE(LEFT(A4663,4))-1)&amp;"-"&amp;TEXT(MOD(IF(VALUE(MID(A4663,6,2))&gt;=4,VALUE(LEFT(A4663,4)),VALUE(LEFT(A4663,4))-1)+1,100),"00")</f>
        <v>FY2024-25</v>
      </c>
      <c r="D4663" s="0" t="s">
        <v>422</v>
      </c>
      <c r="E4663" s="0" t="s">
        <v>422</v>
      </c>
      <c r="F4663" s="0" t="str">
        <f aca="false">INDEX(Mapping!$B$2:$B$465,MATCH(E4663,Mapping!$A$2:$A$465,0))</f>
        <v>NTPC STATIONS</v>
      </c>
      <c r="G4663" s="0" t="str">
        <f aca="false">INDEX(Mapping!$C$2:$C$465,MATCH(E4663,Mapping!$A$2:$A$465,0))</f>
        <v>NTPC GROUP</v>
      </c>
      <c r="H4663" s="2" t="n">
        <v>0.85</v>
      </c>
      <c r="I4663" s="3" t="n">
        <v>0.02</v>
      </c>
    </row>
    <row r="4664" customFormat="false" ht="15" hidden="false" customHeight="false" outlineLevel="0" collapsed="false">
      <c r="A4664" s="0" t="s">
        <v>286</v>
      </c>
      <c r="B4664" s="0" t="n">
        <f aca="false">VALUE(LEFT(A4664,4))</f>
        <v>2024</v>
      </c>
      <c r="C4664" s="0" t="str">
        <f aca="false">"FY"&amp;IF(VALUE(MID(A4664,6,2))&gt;=4,VALUE(LEFT(A4664,4)),VALUE(LEFT(A4664,4))-1)&amp;"-"&amp;TEXT(MOD(IF(VALUE(MID(A4664,6,2))&gt;=4,VALUE(LEFT(A4664,4)),VALUE(LEFT(A4664,4))-1)+1,100),"00")</f>
        <v>FY2024-25</v>
      </c>
      <c r="D4664" s="0" t="s">
        <v>759</v>
      </c>
      <c r="E4664" s="0" t="s">
        <v>517</v>
      </c>
      <c r="F4664" s="0" t="str">
        <f aca="false">INDEX(Mapping!$B$2:$B$465,MATCH(E4664,Mapping!$A$2:$A$465,0))</f>
        <v>NTPC STATIONS</v>
      </c>
      <c r="G4664" s="0" t="str">
        <f aca="false">INDEX(Mapping!$C$2:$C$465,MATCH(E4664,Mapping!$A$2:$A$465,0))</f>
        <v>NTPC GROUP</v>
      </c>
      <c r="H4664" s="2" t="n">
        <v>0.82</v>
      </c>
      <c r="I4664" s="3" t="n">
        <v>0.02</v>
      </c>
    </row>
    <row r="4665" customFormat="false" ht="15" hidden="false" customHeight="false" outlineLevel="0" collapsed="false">
      <c r="A4665" s="0" t="s">
        <v>286</v>
      </c>
      <c r="B4665" s="0" t="n">
        <f aca="false">VALUE(LEFT(A4665,4))</f>
        <v>2024</v>
      </c>
      <c r="C4665" s="0" t="str">
        <f aca="false">"FY"&amp;IF(VALUE(MID(A4665,6,2))&gt;=4,VALUE(LEFT(A4665,4)),VALUE(LEFT(A4665,4))-1)&amp;"-"&amp;TEXT(MOD(IF(VALUE(MID(A4665,6,2))&gt;=4,VALUE(LEFT(A4665,4)),VALUE(LEFT(A4665,4))-1)+1,100),"00")</f>
        <v>FY2024-25</v>
      </c>
      <c r="D4665" s="0" t="s">
        <v>764</v>
      </c>
      <c r="E4665" s="0" t="s">
        <v>505</v>
      </c>
      <c r="F4665" s="0" t="str">
        <f aca="false">INDEX(Mapping!$B$2:$B$465,MATCH(E4665,Mapping!$A$2:$A$465,0))</f>
        <v>NTPC STATIONS</v>
      </c>
      <c r="G4665" s="0" t="str">
        <f aca="false">INDEX(Mapping!$C$2:$C$465,MATCH(E4665,Mapping!$A$2:$A$465,0))</f>
        <v>NTPC GROUP</v>
      </c>
      <c r="H4665" s="2" t="n">
        <v>0.81</v>
      </c>
      <c r="I4665" s="3" t="n">
        <v>0.02</v>
      </c>
    </row>
    <row r="4666" customFormat="false" ht="15" hidden="false" customHeight="false" outlineLevel="0" collapsed="false">
      <c r="A4666" s="0" t="s">
        <v>286</v>
      </c>
      <c r="B4666" s="0" t="n">
        <f aca="false">VALUE(LEFT(A4666,4))</f>
        <v>2024</v>
      </c>
      <c r="C4666" s="0" t="str">
        <f aca="false">"FY"&amp;IF(VALUE(MID(A4666,6,2))&gt;=4,VALUE(LEFT(A4666,4)),VALUE(LEFT(A4666,4))-1)&amp;"-"&amp;TEXT(MOD(IF(VALUE(MID(A4666,6,2))&gt;=4,VALUE(LEFT(A4666,4)),VALUE(LEFT(A4666,4))-1)+1,100),"00")</f>
        <v>FY2024-25</v>
      </c>
      <c r="D4666" s="0" t="s">
        <v>752</v>
      </c>
      <c r="E4666" s="0" t="s">
        <v>440</v>
      </c>
      <c r="F4666" s="0" t="str">
        <f aca="false">INDEX(Mapping!$B$2:$B$465,MATCH(E4666,Mapping!$A$2:$A$465,0))</f>
        <v>NTPC STATIONS</v>
      </c>
      <c r="G4666" s="0" t="str">
        <f aca="false">INDEX(Mapping!$C$2:$C$465,MATCH(E4666,Mapping!$A$2:$A$465,0))</f>
        <v>NTPC GROUP</v>
      </c>
      <c r="H4666" s="2" t="n">
        <v>0.73</v>
      </c>
      <c r="I4666" s="3" t="n">
        <v>0.02</v>
      </c>
    </row>
    <row r="4667" customFormat="false" ht="15" hidden="false" customHeight="false" outlineLevel="0" collapsed="false">
      <c r="A4667" s="0" t="s">
        <v>286</v>
      </c>
      <c r="B4667" s="0" t="n">
        <f aca="false">VALUE(LEFT(A4667,4))</f>
        <v>2024</v>
      </c>
      <c r="C4667" s="0" t="str">
        <f aca="false">"FY"&amp;IF(VALUE(MID(A4667,6,2))&gt;=4,VALUE(LEFT(A4667,4)),VALUE(LEFT(A4667,4))-1)&amp;"-"&amp;TEXT(MOD(IF(VALUE(MID(A4667,6,2))&gt;=4,VALUE(LEFT(A4667,4)),VALUE(LEFT(A4667,4))-1)+1,100),"00")</f>
        <v>FY2024-25</v>
      </c>
      <c r="D4667" s="0" t="s">
        <v>751</v>
      </c>
      <c r="E4667" s="0" t="s">
        <v>479</v>
      </c>
      <c r="F4667" s="0" t="str">
        <f aca="false">INDEX(Mapping!$B$2:$B$465,MATCH(E4667,Mapping!$A$2:$A$465,0))</f>
        <v>NTPC STATIONS</v>
      </c>
      <c r="G4667" s="0" t="str">
        <f aca="false">INDEX(Mapping!$C$2:$C$465,MATCH(E4667,Mapping!$A$2:$A$465,0))</f>
        <v>NTPC GROUP</v>
      </c>
      <c r="H4667" s="2" t="n">
        <v>0.66</v>
      </c>
      <c r="I4667" s="3" t="n">
        <v>0.01</v>
      </c>
    </row>
    <row r="4668" customFormat="false" ht="15" hidden="false" customHeight="false" outlineLevel="0" collapsed="false">
      <c r="A4668" s="0" t="s">
        <v>286</v>
      </c>
      <c r="B4668" s="0" t="n">
        <f aca="false">VALUE(LEFT(A4668,4))</f>
        <v>2024</v>
      </c>
      <c r="C4668" s="0" t="str">
        <f aca="false">"FY"&amp;IF(VALUE(MID(A4668,6,2))&gt;=4,VALUE(LEFT(A4668,4)),VALUE(LEFT(A4668,4))-1)&amp;"-"&amp;TEXT(MOD(IF(VALUE(MID(A4668,6,2))&gt;=4,VALUE(LEFT(A4668,4)),VALUE(LEFT(A4668,4))-1)+1,100),"00")</f>
        <v>FY2024-25</v>
      </c>
      <c r="D4668" s="0" t="s">
        <v>740</v>
      </c>
      <c r="E4668" s="0" t="s">
        <v>426</v>
      </c>
      <c r="F4668" s="0" t="str">
        <f aca="false">INDEX(Mapping!$B$2:$B$465,MATCH(E4668,Mapping!$A$2:$A$465,0))</f>
        <v>NTPC STATIONS</v>
      </c>
      <c r="G4668" s="0" t="str">
        <f aca="false">INDEX(Mapping!$C$2:$C$465,MATCH(E4668,Mapping!$A$2:$A$465,0))</f>
        <v>NTPC GROUP</v>
      </c>
      <c r="H4668" s="2" t="n">
        <v>0.62</v>
      </c>
      <c r="I4668" s="3" t="n">
        <v>0.01</v>
      </c>
    </row>
    <row r="4669" customFormat="false" ht="15" hidden="false" customHeight="false" outlineLevel="0" collapsed="false">
      <c r="A4669" s="0" t="s">
        <v>286</v>
      </c>
      <c r="B4669" s="0" t="n">
        <f aca="false">VALUE(LEFT(A4669,4))</f>
        <v>2024</v>
      </c>
      <c r="C4669" s="0" t="str">
        <f aca="false">"FY"&amp;IF(VALUE(MID(A4669,6,2))&gt;=4,VALUE(LEFT(A4669,4)),VALUE(LEFT(A4669,4))-1)&amp;"-"&amp;TEXT(MOD(IF(VALUE(MID(A4669,6,2))&gt;=4,VALUE(LEFT(A4669,4)),VALUE(LEFT(A4669,4))-1)+1,100),"00")</f>
        <v>FY2024-25</v>
      </c>
      <c r="D4669" s="0" t="s">
        <v>763</v>
      </c>
      <c r="E4669" s="0" t="s">
        <v>526</v>
      </c>
      <c r="F4669" s="0" t="str">
        <f aca="false">INDEX(Mapping!$B$2:$B$465,MATCH(E4669,Mapping!$A$2:$A$465,0))</f>
        <v>NTPC STATIONS</v>
      </c>
      <c r="G4669" s="0" t="str">
        <f aca="false">INDEX(Mapping!$C$2:$C$465,MATCH(E4669,Mapping!$A$2:$A$465,0))</f>
        <v>NTPC GROUP</v>
      </c>
      <c r="H4669" s="2" t="n">
        <v>0.61</v>
      </c>
      <c r="I4669" s="3" t="n">
        <v>0.01</v>
      </c>
    </row>
    <row r="4670" customFormat="false" ht="15" hidden="false" customHeight="false" outlineLevel="0" collapsed="false">
      <c r="A4670" s="0" t="s">
        <v>286</v>
      </c>
      <c r="B4670" s="0" t="n">
        <f aca="false">VALUE(LEFT(A4670,4))</f>
        <v>2024</v>
      </c>
      <c r="C4670" s="0" t="str">
        <f aca="false">"FY"&amp;IF(VALUE(MID(A4670,6,2))&gt;=4,VALUE(LEFT(A4670,4)),VALUE(LEFT(A4670,4))-1)&amp;"-"&amp;TEXT(MOD(IF(VALUE(MID(A4670,6,2))&gt;=4,VALUE(LEFT(A4670,4)),VALUE(LEFT(A4670,4))-1)+1,100),"00")</f>
        <v>FY2024-25</v>
      </c>
      <c r="D4670" s="0" t="s">
        <v>741</v>
      </c>
      <c r="E4670" s="0" t="s">
        <v>445</v>
      </c>
      <c r="F4670" s="0" t="str">
        <f aca="false">INDEX(Mapping!$B$2:$B$465,MATCH(E4670,Mapping!$A$2:$A$465,0))</f>
        <v>NTPC STATIONS</v>
      </c>
      <c r="G4670" s="0" t="str">
        <f aca="false">INDEX(Mapping!$C$2:$C$465,MATCH(E4670,Mapping!$A$2:$A$465,0))</f>
        <v>NTPC GROUP</v>
      </c>
      <c r="H4670" s="2" t="n">
        <v>0.61</v>
      </c>
      <c r="I4670" s="3" t="n">
        <v>0.01</v>
      </c>
    </row>
    <row r="4671" customFormat="false" ht="15" hidden="false" customHeight="false" outlineLevel="0" collapsed="false">
      <c r="A4671" s="0" t="s">
        <v>286</v>
      </c>
      <c r="B4671" s="0" t="n">
        <f aca="false">VALUE(LEFT(A4671,4))</f>
        <v>2024</v>
      </c>
      <c r="C4671" s="0" t="str">
        <f aca="false">"FY"&amp;IF(VALUE(MID(A4671,6,2))&gt;=4,VALUE(LEFT(A4671,4)),VALUE(LEFT(A4671,4))-1)&amp;"-"&amp;TEXT(MOD(IF(VALUE(MID(A4671,6,2))&gt;=4,VALUE(LEFT(A4671,4)),VALUE(LEFT(A4671,4))-1)+1,100),"00")</f>
        <v>FY2024-25</v>
      </c>
      <c r="D4671" s="0" t="s">
        <v>280</v>
      </c>
      <c r="E4671" s="0" t="s">
        <v>280</v>
      </c>
      <c r="F4671" s="0" t="str">
        <f aca="false">INDEX(Mapping!$B$2:$B$465,MATCH(E4671,Mapping!$A$2:$A$465,0))</f>
        <v>COASTAL ENERGEN</v>
      </c>
      <c r="G4671" s="0" t="str">
        <f aca="false">INDEX(Mapping!$C$2:$C$465,MATCH(E4671,Mapping!$A$2:$A$465,0))</f>
        <v>COASTAL ENERGEN</v>
      </c>
      <c r="H4671" s="2" t="n">
        <v>0.55</v>
      </c>
      <c r="I4671" s="3" t="n">
        <v>0.01</v>
      </c>
    </row>
    <row r="4672" customFormat="false" ht="15" hidden="false" customHeight="false" outlineLevel="0" collapsed="false">
      <c r="A4672" s="0" t="s">
        <v>286</v>
      </c>
      <c r="B4672" s="0" t="n">
        <f aca="false">VALUE(LEFT(A4672,4))</f>
        <v>2024</v>
      </c>
      <c r="C4672" s="0" t="str">
        <f aca="false">"FY"&amp;IF(VALUE(MID(A4672,6,2))&gt;=4,VALUE(LEFT(A4672,4)),VALUE(LEFT(A4672,4))-1)&amp;"-"&amp;TEXT(MOD(IF(VALUE(MID(A4672,6,2))&gt;=4,VALUE(LEFT(A4672,4)),VALUE(LEFT(A4672,4))-1)+1,100),"00")</f>
        <v>FY2024-25</v>
      </c>
      <c r="D4672" s="0" t="s">
        <v>753</v>
      </c>
      <c r="E4672" s="0" t="s">
        <v>540</v>
      </c>
      <c r="F4672" s="0" t="str">
        <f aca="false">INDEX(Mapping!$B$2:$B$465,MATCH(E4672,Mapping!$A$2:$A$465,0))</f>
        <v>ADANI WIND ENERGY KUTCHH FOUR LTD. NAKHATRANA (INFIRM)</v>
      </c>
      <c r="G4672" s="0" t="str">
        <f aca="false">INDEX(Mapping!$C$2:$C$465,MATCH(E4672,Mapping!$A$2:$A$465,0))</f>
        <v>ADANI GREEN ENERGY (ALL SPVs)</v>
      </c>
      <c r="H4672" s="2" t="n">
        <v>0.5</v>
      </c>
      <c r="I4672" s="3" t="n">
        <v>0.01</v>
      </c>
    </row>
    <row r="4673" customFormat="false" ht="15" hidden="false" customHeight="false" outlineLevel="0" collapsed="false">
      <c r="A4673" s="0" t="s">
        <v>286</v>
      </c>
      <c r="B4673" s="0" t="n">
        <f aca="false">VALUE(LEFT(A4673,4))</f>
        <v>2024</v>
      </c>
      <c r="C4673" s="0" t="str">
        <f aca="false">"FY"&amp;IF(VALUE(MID(A4673,6,2))&gt;=4,VALUE(LEFT(A4673,4)),VALUE(LEFT(A4673,4))-1)&amp;"-"&amp;TEXT(MOD(IF(VALUE(MID(A4673,6,2))&gt;=4,VALUE(LEFT(A4673,4)),VALUE(LEFT(A4673,4))-1)+1,100),"00")</f>
        <v>FY2024-25</v>
      </c>
      <c r="D4673" s="0" t="s">
        <v>750</v>
      </c>
      <c r="E4673" s="0" t="s">
        <v>508</v>
      </c>
      <c r="F4673" s="0" t="str">
        <f aca="false">INDEX(Mapping!$B$2:$B$465,MATCH(E4673,Mapping!$A$2:$A$465,0))</f>
        <v>NTPC STATIONS</v>
      </c>
      <c r="G4673" s="0" t="str">
        <f aca="false">INDEX(Mapping!$C$2:$C$465,MATCH(E4673,Mapping!$A$2:$A$465,0))</f>
        <v>NTPC GROUP</v>
      </c>
      <c r="H4673" s="2" t="n">
        <v>0.48</v>
      </c>
      <c r="I4673" s="3" t="n">
        <v>0.01</v>
      </c>
    </row>
    <row r="4674" customFormat="false" ht="15" hidden="false" customHeight="false" outlineLevel="0" collapsed="false">
      <c r="A4674" s="0" t="s">
        <v>286</v>
      </c>
      <c r="B4674" s="0" t="n">
        <f aca="false">VALUE(LEFT(A4674,4))</f>
        <v>2024</v>
      </c>
      <c r="C4674" s="0" t="str">
        <f aca="false">"FY"&amp;IF(VALUE(MID(A4674,6,2))&gt;=4,VALUE(LEFT(A4674,4)),VALUE(LEFT(A4674,4))-1)&amp;"-"&amp;TEXT(MOD(IF(VALUE(MID(A4674,6,2))&gt;=4,VALUE(LEFT(A4674,4)),VALUE(LEFT(A4674,4))-1)+1,100),"00")</f>
        <v>FY2024-25</v>
      </c>
      <c r="D4674" s="0" t="s">
        <v>769</v>
      </c>
      <c r="E4674" s="0" t="s">
        <v>498</v>
      </c>
      <c r="F4674" s="0" t="str">
        <f aca="false">INDEX(Mapping!$B$2:$B$465,MATCH(E4674,Mapping!$A$2:$A$465,0))</f>
        <v>NTPC STATIONS</v>
      </c>
      <c r="G4674" s="0" t="str">
        <f aca="false">INDEX(Mapping!$C$2:$C$465,MATCH(E4674,Mapping!$A$2:$A$465,0))</f>
        <v>NTPC GROUP</v>
      </c>
      <c r="H4674" s="2" t="n">
        <v>0.3</v>
      </c>
      <c r="I4674" s="3" t="n">
        <v>0.01</v>
      </c>
    </row>
    <row r="4675" customFormat="false" ht="15" hidden="false" customHeight="false" outlineLevel="0" collapsed="false">
      <c r="A4675" s="0" t="s">
        <v>286</v>
      </c>
      <c r="B4675" s="0" t="n">
        <f aca="false">VALUE(LEFT(A4675,4))</f>
        <v>2024</v>
      </c>
      <c r="C4675" s="0" t="str">
        <f aca="false">"FY"&amp;IF(VALUE(MID(A4675,6,2))&gt;=4,VALUE(LEFT(A4675,4)),VALUE(LEFT(A4675,4))-1)&amp;"-"&amp;TEXT(MOD(IF(VALUE(MID(A4675,6,2))&gt;=4,VALUE(LEFT(A4675,4)),VALUE(LEFT(A4675,4))-1)+1,100),"00")</f>
        <v>FY2024-25</v>
      </c>
      <c r="D4675" s="0" t="s">
        <v>285</v>
      </c>
      <c r="E4675" s="0" t="s">
        <v>285</v>
      </c>
      <c r="F4675" s="0" t="str">
        <f aca="false">INDEX(Mapping!$B$2:$B$465,MATCH(E4675,Mapping!$A$2:$A$465,0))</f>
        <v>MEENAKSHI ENERGY</v>
      </c>
      <c r="G4675" s="0" t="str">
        <f aca="false">INDEX(Mapping!$C$2:$C$465,MATCH(E4675,Mapping!$A$2:$A$465,0))</f>
        <v>MEENAKSHI ENERGY</v>
      </c>
      <c r="H4675" s="2" t="n">
        <v>0.3</v>
      </c>
      <c r="I4675" s="3" t="n">
        <v>0.01</v>
      </c>
    </row>
    <row r="4676" customFormat="false" ht="15" hidden="false" customHeight="false" outlineLevel="0" collapsed="false">
      <c r="A4676" s="0" t="s">
        <v>286</v>
      </c>
      <c r="B4676" s="0" t="n">
        <f aca="false">VALUE(LEFT(A4676,4))</f>
        <v>2024</v>
      </c>
      <c r="C4676" s="0" t="str">
        <f aca="false">"FY"&amp;IF(VALUE(MID(A4676,6,2))&gt;=4,VALUE(LEFT(A4676,4)),VALUE(LEFT(A4676,4))-1)&amp;"-"&amp;TEXT(MOD(IF(VALUE(MID(A4676,6,2))&gt;=4,VALUE(LEFT(A4676,4)),VALUE(LEFT(A4676,4))-1)+1,100),"00")</f>
        <v>FY2024-25</v>
      </c>
      <c r="D4676" s="0" t="s">
        <v>758</v>
      </c>
      <c r="E4676" s="0" t="s">
        <v>400</v>
      </c>
      <c r="F4676" s="0" t="str">
        <f aca="false">INDEX(Mapping!$B$2:$B$465,MATCH(E4676,Mapping!$A$2:$A$465,0))</f>
        <v>NTPC STATIONS</v>
      </c>
      <c r="G4676" s="0" t="str">
        <f aca="false">INDEX(Mapping!$C$2:$C$465,MATCH(E4676,Mapping!$A$2:$A$465,0))</f>
        <v>NTPC GROUP</v>
      </c>
      <c r="H4676" s="2" t="n">
        <v>0.27</v>
      </c>
      <c r="I4676" s="3" t="n">
        <v>0.01</v>
      </c>
    </row>
    <row r="4677" customFormat="false" ht="15" hidden="false" customHeight="false" outlineLevel="0" collapsed="false">
      <c r="A4677" s="0" t="s">
        <v>286</v>
      </c>
      <c r="B4677" s="0" t="n">
        <f aca="false">VALUE(LEFT(A4677,4))</f>
        <v>2024</v>
      </c>
      <c r="C4677" s="0" t="str">
        <f aca="false">"FY"&amp;IF(VALUE(MID(A4677,6,2))&gt;=4,VALUE(LEFT(A4677,4)),VALUE(LEFT(A4677,4))-1)&amp;"-"&amp;TEXT(MOD(IF(VALUE(MID(A4677,6,2))&gt;=4,VALUE(LEFT(A4677,4)),VALUE(LEFT(A4677,4))-1)+1,100),"00")</f>
        <v>FY2024-25</v>
      </c>
      <c r="D4677" s="0" t="s">
        <v>704</v>
      </c>
      <c r="E4677" s="0" t="s">
        <v>318</v>
      </c>
      <c r="F4677" s="0" t="str">
        <f aca="false">INDEX(Mapping!$B$2:$B$465,MATCH(E4677,Mapping!$A$2:$A$465,0))</f>
        <v>JHABUA POWER</v>
      </c>
      <c r="G4677" s="0" t="str">
        <f aca="false">INDEX(Mapping!$C$2:$C$465,MATCH(E4677,Mapping!$A$2:$A$465,0))</f>
        <v>JHABUA POWER</v>
      </c>
      <c r="H4677" s="2" t="n">
        <v>0.26</v>
      </c>
      <c r="I4677" s="3" t="n">
        <v>0.01</v>
      </c>
    </row>
    <row r="4678" customFormat="false" ht="15" hidden="false" customHeight="false" outlineLevel="0" collapsed="false">
      <c r="A4678" s="0" t="s">
        <v>286</v>
      </c>
      <c r="B4678" s="0" t="n">
        <f aca="false">VALUE(LEFT(A4678,4))</f>
        <v>2024</v>
      </c>
      <c r="C4678" s="0" t="str">
        <f aca="false">"FY"&amp;IF(VALUE(MID(A4678,6,2))&gt;=4,VALUE(LEFT(A4678,4)),VALUE(LEFT(A4678,4))-1)&amp;"-"&amp;TEXT(MOD(IF(VALUE(MID(A4678,6,2))&gt;=4,VALUE(LEFT(A4678,4)),VALUE(LEFT(A4678,4))-1)+1,100),"00")</f>
        <v>FY2024-25</v>
      </c>
      <c r="D4678" s="0" t="s">
        <v>760</v>
      </c>
      <c r="E4678" s="0" t="s">
        <v>488</v>
      </c>
      <c r="F4678" s="0" t="str">
        <f aca="false">INDEX(Mapping!$B$2:$B$465,MATCH(E4678,Mapping!$A$2:$A$465,0))</f>
        <v>NTPC STATIONS</v>
      </c>
      <c r="G4678" s="0" t="str">
        <f aca="false">INDEX(Mapping!$C$2:$C$465,MATCH(E4678,Mapping!$A$2:$A$465,0))</f>
        <v>NTPC GROUP</v>
      </c>
      <c r="H4678" s="2" t="n">
        <v>0.24</v>
      </c>
      <c r="I4678" s="3" t="n">
        <v>0.01</v>
      </c>
    </row>
    <row r="4679" customFormat="false" ht="15" hidden="false" customHeight="false" outlineLevel="0" collapsed="false">
      <c r="A4679" s="0" t="s">
        <v>286</v>
      </c>
      <c r="B4679" s="0" t="n">
        <f aca="false">VALUE(LEFT(A4679,4))</f>
        <v>2024</v>
      </c>
      <c r="C4679" s="0" t="str">
        <f aca="false">"FY"&amp;IF(VALUE(MID(A4679,6,2))&gt;=4,VALUE(LEFT(A4679,4)),VALUE(LEFT(A4679,4))-1)&amp;"-"&amp;TEXT(MOD(IF(VALUE(MID(A4679,6,2))&gt;=4,VALUE(LEFT(A4679,4)),VALUE(LEFT(A4679,4))-1)+1,100),"00")</f>
        <v>FY2024-25</v>
      </c>
      <c r="D4679" s="0" t="s">
        <v>727</v>
      </c>
      <c r="E4679" s="0" t="s">
        <v>199</v>
      </c>
      <c r="F4679" s="0" t="str">
        <f aca="false">INDEX(Mapping!$B$2:$B$465,MATCH(E4679,Mapping!$A$2:$A$465,0))</f>
        <v>TRIPURA</v>
      </c>
      <c r="G4679" s="0" t="str">
        <f aca="false">INDEX(Mapping!$C$2:$C$465,MATCH(E4679,Mapping!$A$2:$A$465,0))</f>
        <v>TRIPURA</v>
      </c>
      <c r="H4679" s="2" t="n">
        <v>0.23</v>
      </c>
      <c r="I4679" s="3" t="n">
        <v>0.01</v>
      </c>
    </row>
    <row r="4680" customFormat="false" ht="15" hidden="false" customHeight="false" outlineLevel="0" collapsed="false">
      <c r="A4680" s="0" t="s">
        <v>286</v>
      </c>
      <c r="B4680" s="0" t="n">
        <f aca="false">VALUE(LEFT(A4680,4))</f>
        <v>2024</v>
      </c>
      <c r="C4680" s="0" t="str">
        <f aca="false">"FY"&amp;IF(VALUE(MID(A4680,6,2))&gt;=4,VALUE(LEFT(A4680,4)),VALUE(LEFT(A4680,4))-1)&amp;"-"&amp;TEXT(MOD(IF(VALUE(MID(A4680,6,2))&gt;=4,VALUE(LEFT(A4680,4)),VALUE(LEFT(A4680,4))-1)+1,100),"00")</f>
        <v>FY2024-25</v>
      </c>
      <c r="D4680" s="0" t="s">
        <v>776</v>
      </c>
      <c r="E4680" s="0" t="s">
        <v>489</v>
      </c>
      <c r="F4680" s="0" t="str">
        <f aca="false">INDEX(Mapping!$B$2:$B$465,MATCH(E4680,Mapping!$A$2:$A$465,0))</f>
        <v>NTPL (NLC TAMIL NADU POWER)</v>
      </c>
      <c r="G4680" s="0" t="str">
        <f aca="false">INDEX(Mapping!$C$2:$C$465,MATCH(E4680,Mapping!$A$2:$A$465,0))</f>
        <v>NLC INDIA GROUP</v>
      </c>
      <c r="H4680" s="2" t="n">
        <v>0.21</v>
      </c>
      <c r="I4680" s="3" t="n">
        <v>0</v>
      </c>
    </row>
    <row r="4681" customFormat="false" ht="15" hidden="false" customHeight="false" outlineLevel="0" collapsed="false">
      <c r="A4681" s="0" t="s">
        <v>286</v>
      </c>
      <c r="B4681" s="0" t="n">
        <f aca="false">VALUE(LEFT(A4681,4))</f>
        <v>2024</v>
      </c>
      <c r="C4681" s="0" t="str">
        <f aca="false">"FY"&amp;IF(VALUE(MID(A4681,6,2))&gt;=4,VALUE(LEFT(A4681,4)),VALUE(LEFT(A4681,4))-1)&amp;"-"&amp;TEXT(MOD(IF(VALUE(MID(A4681,6,2))&gt;=4,VALUE(LEFT(A4681,4)),VALUE(LEFT(A4681,4))-1)+1,100),"00")</f>
        <v>FY2024-25</v>
      </c>
      <c r="D4681" s="0" t="s">
        <v>765</v>
      </c>
      <c r="E4681" s="0" t="s">
        <v>563</v>
      </c>
      <c r="F4681" s="0" t="str">
        <f aca="false">INDEX(Mapping!$B$2:$B$465,MATCH(E4681,Mapping!$A$2:$A$465,0))</f>
        <v>ADANI SOLAR ENERGY RJ TWO PRIVATE LIMITED (INFIRM)</v>
      </c>
      <c r="G4681" s="0" t="str">
        <f aca="false">INDEX(Mapping!$C$2:$C$465,MATCH(E4681,Mapping!$A$2:$A$465,0))</f>
        <v>ADANI GREEN ENERGY (ALL SPVs)</v>
      </c>
      <c r="H4681" s="2" t="n">
        <v>0.2</v>
      </c>
      <c r="I4681" s="3" t="n">
        <v>0.005</v>
      </c>
    </row>
    <row r="4682" customFormat="false" ht="15" hidden="false" customHeight="false" outlineLevel="0" collapsed="false">
      <c r="A4682" s="0" t="s">
        <v>286</v>
      </c>
      <c r="B4682" s="0" t="n">
        <f aca="false">VALUE(LEFT(A4682,4))</f>
        <v>2024</v>
      </c>
      <c r="C4682" s="0" t="str">
        <f aca="false">"FY"&amp;IF(VALUE(MID(A4682,6,2))&gt;=4,VALUE(LEFT(A4682,4)),VALUE(LEFT(A4682,4))-1)&amp;"-"&amp;TEXT(MOD(IF(VALUE(MID(A4682,6,2))&gt;=4,VALUE(LEFT(A4682,4)),VALUE(LEFT(A4682,4))-1)+1,100),"00")</f>
        <v>FY2024-25</v>
      </c>
      <c r="D4682" s="0" t="s">
        <v>777</v>
      </c>
      <c r="E4682" s="0" t="s">
        <v>559</v>
      </c>
      <c r="F4682" s="0" t="str">
        <f aca="false">INDEX(Mapping!$B$2:$B$465,MATCH(E4682,Mapping!$A$2:$A$465,0))</f>
        <v>NTPC STATIONS</v>
      </c>
      <c r="G4682" s="0" t="str">
        <f aca="false">INDEX(Mapping!$C$2:$C$465,MATCH(E4682,Mapping!$A$2:$A$465,0))</f>
        <v>NTPC GROUP</v>
      </c>
      <c r="H4682" s="2" t="n">
        <v>0.2</v>
      </c>
      <c r="I4682" s="3" t="n">
        <v>0.004</v>
      </c>
    </row>
    <row r="4683" customFormat="false" ht="15" hidden="false" customHeight="false" outlineLevel="0" collapsed="false">
      <c r="A4683" s="0" t="s">
        <v>286</v>
      </c>
      <c r="B4683" s="0" t="n">
        <f aca="false">VALUE(LEFT(A4683,4))</f>
        <v>2024</v>
      </c>
      <c r="C4683" s="0" t="str">
        <f aca="false">"FY"&amp;IF(VALUE(MID(A4683,6,2))&gt;=4,VALUE(LEFT(A4683,4)),VALUE(LEFT(A4683,4))-1)&amp;"-"&amp;TEXT(MOD(IF(VALUE(MID(A4683,6,2))&gt;=4,VALUE(LEFT(A4683,4)),VALUE(LEFT(A4683,4))-1)+1,100),"00")</f>
        <v>FY2024-25</v>
      </c>
      <c r="D4683" s="0" t="s">
        <v>770</v>
      </c>
      <c r="E4683" s="0" t="s">
        <v>554</v>
      </c>
      <c r="F4683" s="0" t="str">
        <f aca="false">INDEX(Mapping!$B$2:$B$465,MATCH(E4683,Mapping!$A$2:$A$465,0))</f>
        <v>TPSL BANDERWALA SECI 100_INF</v>
      </c>
      <c r="G4683" s="0" t="str">
        <f aca="false">INDEX(Mapping!$C$2:$C$465,MATCH(E4683,Mapping!$A$2:$A$465,0))</f>
        <v>TPSL BANDERWALA SECI 100_INF</v>
      </c>
      <c r="H4683" s="2" t="n">
        <v>0.18</v>
      </c>
      <c r="I4683" s="3" t="n">
        <v>0.004</v>
      </c>
    </row>
    <row r="4684" customFormat="false" ht="15" hidden="false" customHeight="false" outlineLevel="0" collapsed="false">
      <c r="A4684" s="0" t="s">
        <v>286</v>
      </c>
      <c r="B4684" s="0" t="n">
        <f aca="false">VALUE(LEFT(A4684,4))</f>
        <v>2024</v>
      </c>
      <c r="C4684" s="0" t="str">
        <f aca="false">"FY"&amp;IF(VALUE(MID(A4684,6,2))&gt;=4,VALUE(LEFT(A4684,4)),VALUE(LEFT(A4684,4))-1)&amp;"-"&amp;TEXT(MOD(IF(VALUE(MID(A4684,6,2))&gt;=4,VALUE(LEFT(A4684,4)),VALUE(LEFT(A4684,4))-1)+1,100),"00")</f>
        <v>FY2024-25</v>
      </c>
      <c r="D4684" s="0" t="s">
        <v>754</v>
      </c>
      <c r="E4684" s="0" t="s">
        <v>512</v>
      </c>
      <c r="F4684" s="0" t="str">
        <f aca="false">INDEX(Mapping!$B$2:$B$465,MATCH(E4684,Mapping!$A$2:$A$465,0))</f>
        <v>NTPC STATIONS</v>
      </c>
      <c r="G4684" s="0" t="str">
        <f aca="false">INDEX(Mapping!$C$2:$C$465,MATCH(E4684,Mapping!$A$2:$A$465,0))</f>
        <v>NTPC GROUP</v>
      </c>
      <c r="H4684" s="2" t="n">
        <v>0.16</v>
      </c>
      <c r="I4684" s="3" t="n">
        <v>0.004</v>
      </c>
    </row>
    <row r="4685" customFormat="false" ht="15" hidden="false" customHeight="false" outlineLevel="0" collapsed="false">
      <c r="A4685" s="0" t="s">
        <v>286</v>
      </c>
      <c r="B4685" s="0" t="n">
        <f aca="false">VALUE(LEFT(A4685,4))</f>
        <v>2024</v>
      </c>
      <c r="C4685" s="0" t="str">
        <f aca="false">"FY"&amp;IF(VALUE(MID(A4685,6,2))&gt;=4,VALUE(LEFT(A4685,4)),VALUE(LEFT(A4685,4))-1)&amp;"-"&amp;TEXT(MOD(IF(VALUE(MID(A4685,6,2))&gt;=4,VALUE(LEFT(A4685,4)),VALUE(LEFT(A4685,4))-1)+1,100),"00")</f>
        <v>FY2024-25</v>
      </c>
      <c r="D4685" s="0" t="s">
        <v>749</v>
      </c>
      <c r="E4685" s="0" t="s">
        <v>411</v>
      </c>
      <c r="F4685" s="0" t="str">
        <f aca="false">INDEX(Mapping!$B$2:$B$465,MATCH(E4685,Mapping!$A$2:$A$465,0))</f>
        <v>NTPC STATIONS</v>
      </c>
      <c r="G4685" s="0" t="str">
        <f aca="false">INDEX(Mapping!$C$2:$C$465,MATCH(E4685,Mapping!$A$2:$A$465,0))</f>
        <v>NTPC GROUP</v>
      </c>
      <c r="H4685" s="2" t="n">
        <v>0.16</v>
      </c>
      <c r="I4685" s="3" t="n">
        <v>0.004</v>
      </c>
    </row>
    <row r="4686" customFormat="false" ht="15" hidden="false" customHeight="false" outlineLevel="0" collapsed="false">
      <c r="A4686" s="0" t="s">
        <v>286</v>
      </c>
      <c r="B4686" s="0" t="n">
        <f aca="false">VALUE(LEFT(A4686,4))</f>
        <v>2024</v>
      </c>
      <c r="C4686" s="0" t="str">
        <f aca="false">"FY"&amp;IF(VALUE(MID(A4686,6,2))&gt;=4,VALUE(LEFT(A4686,4)),VALUE(LEFT(A4686,4))-1)&amp;"-"&amp;TEXT(MOD(IF(VALUE(MID(A4686,6,2))&gt;=4,VALUE(LEFT(A4686,4)),VALUE(LEFT(A4686,4))-1)+1,100),"00")</f>
        <v>FY2024-25</v>
      </c>
      <c r="D4686" s="0" t="s">
        <v>774</v>
      </c>
      <c r="E4686" s="0" t="s">
        <v>582</v>
      </c>
      <c r="F4686" s="0" t="str">
        <f aca="false">INDEX(Mapping!$B$2:$B$465,MATCH(E4686,Mapping!$A$2:$A$465,0))</f>
        <v>ADANI GREEN ENERGY TWENTY SIX A LIMITED_INFIRM</v>
      </c>
      <c r="G4686" s="0" t="str">
        <f aca="false">INDEX(Mapping!$C$2:$C$465,MATCH(E4686,Mapping!$A$2:$A$465,0))</f>
        <v>ADANI GREEN ENERGY (ALL SPVs)</v>
      </c>
      <c r="H4686" s="2" t="n">
        <v>0.14</v>
      </c>
      <c r="I4686" s="3" t="n">
        <v>0.003</v>
      </c>
    </row>
    <row r="4687" customFormat="false" ht="15" hidden="false" customHeight="false" outlineLevel="0" collapsed="false">
      <c r="A4687" s="0" t="s">
        <v>286</v>
      </c>
      <c r="B4687" s="0" t="n">
        <f aca="false">VALUE(LEFT(A4687,4))</f>
        <v>2024</v>
      </c>
      <c r="C4687" s="0" t="str">
        <f aca="false">"FY"&amp;IF(VALUE(MID(A4687,6,2))&gt;=4,VALUE(LEFT(A4687,4)),VALUE(LEFT(A4687,4))-1)&amp;"-"&amp;TEXT(MOD(IF(VALUE(MID(A4687,6,2))&gt;=4,VALUE(LEFT(A4687,4)),VALUE(LEFT(A4687,4))-1)+1,100),"00")</f>
        <v>FY2024-25</v>
      </c>
      <c r="D4687" s="0" t="s">
        <v>557</v>
      </c>
      <c r="E4687" s="0" t="s">
        <v>557</v>
      </c>
      <c r="F4687" s="0" t="str">
        <f aca="false">INDEX(Mapping!$B$2:$B$465,MATCH(E4687,Mapping!$A$2:$A$465,0))</f>
        <v>NLC INDIA</v>
      </c>
      <c r="G4687" s="0" t="str">
        <f aca="false">INDEX(Mapping!$C$2:$C$465,MATCH(E4687,Mapping!$A$2:$A$465,0))</f>
        <v>NLC INDIA GROUP</v>
      </c>
      <c r="H4687" s="2" t="n">
        <v>0.11</v>
      </c>
      <c r="I4687" s="3" t="n">
        <v>0.002</v>
      </c>
    </row>
    <row r="4688" customFormat="false" ht="15" hidden="false" customHeight="false" outlineLevel="0" collapsed="false">
      <c r="A4688" s="0" t="s">
        <v>286</v>
      </c>
      <c r="B4688" s="0" t="n">
        <f aca="false">VALUE(LEFT(A4688,4))</f>
        <v>2024</v>
      </c>
      <c r="C4688" s="0" t="str">
        <f aca="false">"FY"&amp;IF(VALUE(MID(A4688,6,2))&gt;=4,VALUE(LEFT(A4688,4)),VALUE(LEFT(A4688,4))-1)&amp;"-"&amp;TEXT(MOD(IF(VALUE(MID(A4688,6,2))&gt;=4,VALUE(LEFT(A4688,4)),VALUE(LEFT(A4688,4))-1)+1,100),"00")</f>
        <v>FY2024-25</v>
      </c>
      <c r="D4688" s="0" t="s">
        <v>761</v>
      </c>
      <c r="E4688" s="0" t="s">
        <v>335</v>
      </c>
      <c r="F4688" s="0" t="str">
        <f aca="false">INDEX(Mapping!$B$2:$B$465,MATCH(E4688,Mapping!$A$2:$A$465,0))</f>
        <v>NTPC STATIONS</v>
      </c>
      <c r="G4688" s="0" t="str">
        <f aca="false">INDEX(Mapping!$C$2:$C$465,MATCH(E4688,Mapping!$A$2:$A$465,0))</f>
        <v>NTPC GROUP</v>
      </c>
      <c r="H4688" s="2" t="n">
        <v>0.07</v>
      </c>
      <c r="I4688" s="3" t="n">
        <v>0.001</v>
      </c>
    </row>
    <row r="4689" customFormat="false" ht="15" hidden="false" customHeight="false" outlineLevel="0" collapsed="false">
      <c r="A4689" s="0" t="s">
        <v>286</v>
      </c>
      <c r="B4689" s="0" t="n">
        <f aca="false">VALUE(LEFT(A4689,4))</f>
        <v>2024</v>
      </c>
      <c r="C4689" s="0" t="str">
        <f aca="false">"FY"&amp;IF(VALUE(MID(A4689,6,2))&gt;=4,VALUE(LEFT(A4689,4)),VALUE(LEFT(A4689,4))-1)&amp;"-"&amp;TEXT(MOD(IF(VALUE(MID(A4689,6,2))&gt;=4,VALUE(LEFT(A4689,4)),VALUE(LEFT(A4689,4))-1)+1,100),"00")</f>
        <v>FY2024-25</v>
      </c>
      <c r="D4689" s="0" t="s">
        <v>772</v>
      </c>
      <c r="E4689" s="0" t="s">
        <v>471</v>
      </c>
      <c r="F4689" s="0" t="str">
        <f aca="false">INDEX(Mapping!$B$2:$B$465,MATCH(E4689,Mapping!$A$2:$A$465,0))</f>
        <v>NTPC STATIONS</v>
      </c>
      <c r="G4689" s="0" t="str">
        <f aca="false">INDEX(Mapping!$C$2:$C$465,MATCH(E4689,Mapping!$A$2:$A$465,0))</f>
        <v>NTPC GROUP</v>
      </c>
      <c r="H4689" s="2" t="n">
        <v>0.07</v>
      </c>
      <c r="I4689" s="3" t="n">
        <v>0.001</v>
      </c>
    </row>
    <row r="4690" customFormat="false" ht="15" hidden="false" customHeight="false" outlineLevel="0" collapsed="false">
      <c r="A4690" s="0" t="s">
        <v>286</v>
      </c>
      <c r="B4690" s="0" t="n">
        <f aca="false">VALUE(LEFT(A4690,4))</f>
        <v>2024</v>
      </c>
      <c r="C4690" s="0" t="str">
        <f aca="false">"FY"&amp;IF(VALUE(MID(A4690,6,2))&gt;=4,VALUE(LEFT(A4690,4)),VALUE(LEFT(A4690,4))-1)&amp;"-"&amp;TEXT(MOD(IF(VALUE(MID(A4690,6,2))&gt;=4,VALUE(LEFT(A4690,4)),VALUE(LEFT(A4690,4))-1)+1,100),"00")</f>
        <v>FY2024-25</v>
      </c>
      <c r="D4690" s="0" t="s">
        <v>768</v>
      </c>
      <c r="E4690" s="0" t="s">
        <v>460</v>
      </c>
      <c r="F4690" s="0" t="str">
        <f aca="false">INDEX(Mapping!$B$2:$B$465,MATCH(E4690,Mapping!$A$2:$A$465,0))</f>
        <v>NTPC STATIONS</v>
      </c>
      <c r="G4690" s="0" t="str">
        <f aca="false">INDEX(Mapping!$C$2:$C$465,MATCH(E4690,Mapping!$A$2:$A$465,0))</f>
        <v>NTPC GROUP</v>
      </c>
      <c r="H4690" s="2" t="n">
        <v>0.06</v>
      </c>
      <c r="I4690" s="3" t="n">
        <v>0.001</v>
      </c>
    </row>
    <row r="4691" customFormat="false" ht="15" hidden="false" customHeight="false" outlineLevel="0" collapsed="false">
      <c r="A4691" s="0" t="s">
        <v>286</v>
      </c>
      <c r="B4691" s="0" t="n">
        <f aca="false">VALUE(LEFT(A4691,4))</f>
        <v>2024</v>
      </c>
      <c r="C4691" s="0" t="str">
        <f aca="false">"FY"&amp;IF(VALUE(MID(A4691,6,2))&gt;=4,VALUE(LEFT(A4691,4)),VALUE(LEFT(A4691,4))-1)&amp;"-"&amp;TEXT(MOD(IF(VALUE(MID(A4691,6,2))&gt;=4,VALUE(LEFT(A4691,4)),VALUE(LEFT(A4691,4))-1)+1,100),"00")</f>
        <v>FY2024-25</v>
      </c>
      <c r="D4691" s="0" t="s">
        <v>762</v>
      </c>
      <c r="E4691" s="0" t="s">
        <v>447</v>
      </c>
      <c r="F4691" s="0" t="str">
        <f aca="false">INDEX(Mapping!$B$2:$B$465,MATCH(E4691,Mapping!$A$2:$A$465,0))</f>
        <v>NTPC STATIONS</v>
      </c>
      <c r="G4691" s="0" t="str">
        <f aca="false">INDEX(Mapping!$C$2:$C$465,MATCH(E4691,Mapping!$A$2:$A$465,0))</f>
        <v>NTPC GROUP</v>
      </c>
      <c r="H4691" s="2" t="n">
        <v>0.03</v>
      </c>
      <c r="I4691" s="3" t="n">
        <v>0.001</v>
      </c>
    </row>
    <row r="4692" customFormat="false" ht="15" hidden="false" customHeight="false" outlineLevel="0" collapsed="false">
      <c r="A4692" s="0" t="s">
        <v>286</v>
      </c>
      <c r="B4692" s="0" t="n">
        <f aca="false">VALUE(LEFT(A4692,4))</f>
        <v>2024</v>
      </c>
      <c r="C4692" s="0" t="str">
        <f aca="false">"FY"&amp;IF(VALUE(MID(A4692,6,2))&gt;=4,VALUE(LEFT(A4692,4)),VALUE(LEFT(A4692,4))-1)&amp;"-"&amp;TEXT(MOD(IF(VALUE(MID(A4692,6,2))&gt;=4,VALUE(LEFT(A4692,4)),VALUE(LEFT(A4692,4))-1)+1,100),"00")</f>
        <v>FY2024-25</v>
      </c>
      <c r="D4692" s="0" t="s">
        <v>748</v>
      </c>
      <c r="E4692" s="0" t="s">
        <v>427</v>
      </c>
      <c r="F4692" s="0" t="str">
        <f aca="false">INDEX(Mapping!$B$2:$B$465,MATCH(E4692,Mapping!$A$2:$A$465,0))</f>
        <v>NTPC STATIONS</v>
      </c>
      <c r="G4692" s="0" t="str">
        <f aca="false">INDEX(Mapping!$C$2:$C$465,MATCH(E4692,Mapping!$A$2:$A$465,0))</f>
        <v>NTPC GROUP</v>
      </c>
      <c r="H4692" s="2" t="n">
        <v>0.03</v>
      </c>
      <c r="I4692" s="3" t="n">
        <v>0.001</v>
      </c>
    </row>
    <row r="4693" customFormat="false" ht="15" hidden="false" customHeight="false" outlineLevel="0" collapsed="false">
      <c r="A4693" s="0" t="s">
        <v>286</v>
      </c>
      <c r="B4693" s="0" t="n">
        <f aca="false">VALUE(LEFT(A4693,4))</f>
        <v>2024</v>
      </c>
      <c r="C4693" s="0" t="str">
        <f aca="false">"FY"&amp;IF(VALUE(MID(A4693,6,2))&gt;=4,VALUE(LEFT(A4693,4)),VALUE(LEFT(A4693,4))-1)&amp;"-"&amp;TEXT(MOD(IF(VALUE(MID(A4693,6,2))&gt;=4,VALUE(LEFT(A4693,4)),VALUE(LEFT(A4693,4))-1)+1,100),"00")</f>
        <v>FY2024-25</v>
      </c>
      <c r="D4693" s="0" t="s">
        <v>773</v>
      </c>
      <c r="E4693" s="0" t="s">
        <v>595</v>
      </c>
      <c r="F4693" s="0" t="str">
        <f aca="false">INDEX(Mapping!$B$2:$B$465,MATCH(E4693,Mapping!$A$2:$A$465,0))</f>
        <v>NANI VIRANI WIND ENERGY PRIVATE LIMITED</v>
      </c>
      <c r="G4693" s="0" t="str">
        <f aca="false">INDEX(Mapping!$C$2:$C$465,MATCH(E4693,Mapping!$A$2:$A$465,0))</f>
        <v>NANI VIRANI WIND ENERGY PRIVATE LIMITED</v>
      </c>
      <c r="H4693" s="2" t="n">
        <v>0.02</v>
      </c>
      <c r="I4693" s="3" t="n">
        <v>0.001</v>
      </c>
    </row>
    <row r="4694" customFormat="false" ht="15" hidden="false" customHeight="false" outlineLevel="0" collapsed="false">
      <c r="A4694" s="0" t="s">
        <v>286</v>
      </c>
      <c r="B4694" s="0" t="n">
        <f aca="false">VALUE(LEFT(A4694,4))</f>
        <v>2024</v>
      </c>
      <c r="C4694" s="0" t="str">
        <f aca="false">"FY"&amp;IF(VALUE(MID(A4694,6,2))&gt;=4,VALUE(LEFT(A4694,4)),VALUE(LEFT(A4694,4))-1)&amp;"-"&amp;TEXT(MOD(IF(VALUE(MID(A4694,6,2))&gt;=4,VALUE(LEFT(A4694,4)),VALUE(LEFT(A4694,4))-1)+1,100),"00")</f>
        <v>FY2024-25</v>
      </c>
      <c r="D4694" s="0" t="s">
        <v>560</v>
      </c>
      <c r="E4694" s="0" t="s">
        <v>560</v>
      </c>
      <c r="F4694" s="0" t="str">
        <f aca="false">INDEX(Mapping!$B$2:$B$465,MATCH(E4694,Mapping!$A$2:$A$465,0))</f>
        <v>RENEW SURYA OJAS PRIVATE LIMITED_INFIRM</v>
      </c>
      <c r="G4694" s="0" t="str">
        <f aca="false">INDEX(Mapping!$C$2:$C$465,MATCH(E4694,Mapping!$A$2:$A$465,0))</f>
        <v>RENEW POWER (ALL SPVs)</v>
      </c>
      <c r="H4694" s="2" t="n">
        <v>0.02</v>
      </c>
      <c r="I4694" s="3" t="n">
        <v>0.0005</v>
      </c>
    </row>
    <row r="4695" customFormat="false" ht="15" hidden="false" customHeight="false" outlineLevel="0" collapsed="false">
      <c r="A4695" s="0" t="s">
        <v>286</v>
      </c>
      <c r="B4695" s="0" t="n">
        <f aca="false">VALUE(LEFT(A4695,4))</f>
        <v>2024</v>
      </c>
      <c r="C4695" s="0" t="str">
        <f aca="false">"FY"&amp;IF(VALUE(MID(A4695,6,2))&gt;=4,VALUE(LEFT(A4695,4)),VALUE(LEFT(A4695,4))-1)&amp;"-"&amp;TEXT(MOD(IF(VALUE(MID(A4695,6,2))&gt;=4,VALUE(LEFT(A4695,4)),VALUE(LEFT(A4695,4))-1)+1,100),"00")</f>
        <v>FY2024-25</v>
      </c>
      <c r="D4695" s="0" t="s">
        <v>572</v>
      </c>
      <c r="E4695" s="0" t="s">
        <v>572</v>
      </c>
      <c r="F4695" s="0" t="str">
        <f aca="false">INDEX(Mapping!$B$2:$B$465,MATCH(E4695,Mapping!$A$2:$A$465,0))</f>
        <v>NLC INDIA</v>
      </c>
      <c r="G4695" s="0" t="str">
        <f aca="false">INDEX(Mapping!$C$2:$C$465,MATCH(E4695,Mapping!$A$2:$A$465,0))</f>
        <v>NLC INDIA GROUP</v>
      </c>
      <c r="H4695" s="2" t="n">
        <v>0.02</v>
      </c>
      <c r="I4695" s="3" t="n">
        <v>0.0003</v>
      </c>
    </row>
    <row r="4696" customFormat="false" ht="15" hidden="false" customHeight="false" outlineLevel="0" collapsed="false">
      <c r="A4696" s="0" t="s">
        <v>286</v>
      </c>
      <c r="B4696" s="0" t="n">
        <f aca="false">VALUE(LEFT(A4696,4))</f>
        <v>2024</v>
      </c>
      <c r="C4696" s="0" t="str">
        <f aca="false">"FY"&amp;IF(VALUE(MID(A4696,6,2))&gt;=4,VALUE(LEFT(A4696,4)),VALUE(LEFT(A4696,4))-1)&amp;"-"&amp;TEXT(MOD(IF(VALUE(MID(A4696,6,2))&gt;=4,VALUE(LEFT(A4696,4)),VALUE(LEFT(A4696,4))-1)+1,100),"00")</f>
        <v>FY2024-25</v>
      </c>
      <c r="D4696" s="0" t="s">
        <v>562</v>
      </c>
      <c r="E4696" s="0" t="s">
        <v>562</v>
      </c>
      <c r="F4696" s="0" t="str">
        <f aca="false">INDEX(Mapping!$B$2:$B$465,MATCH(E4696,Mapping!$A$2:$A$465,0))</f>
        <v>NLC INDIA</v>
      </c>
      <c r="G4696" s="0" t="str">
        <f aca="false">INDEX(Mapping!$C$2:$C$465,MATCH(E4696,Mapping!$A$2:$A$465,0))</f>
        <v>NLC INDIA GROUP</v>
      </c>
      <c r="H4696" s="2" t="n">
        <v>0.002</v>
      </c>
      <c r="I4696" s="3" t="n">
        <v>0.0001</v>
      </c>
    </row>
    <row r="4697" customFormat="false" ht="15" hidden="false" customHeight="false" outlineLevel="0" collapsed="false">
      <c r="A4697" s="0" t="s">
        <v>286</v>
      </c>
      <c r="B4697" s="0" t="n">
        <f aca="false">VALUE(LEFT(A4697,4))</f>
        <v>2024</v>
      </c>
      <c r="C4697" s="0" t="str">
        <f aca="false">"FY"&amp;IF(VALUE(MID(A4697,6,2))&gt;=4,VALUE(LEFT(A4697,4)),VALUE(LEFT(A4697,4))-1)&amp;"-"&amp;TEXT(MOD(IF(VALUE(MID(A4697,6,2))&gt;=4,VALUE(LEFT(A4697,4)),VALUE(LEFT(A4697,4))-1)+1,100),"00")</f>
        <v>FY2024-25</v>
      </c>
      <c r="D4697" s="0" t="s">
        <v>596</v>
      </c>
      <c r="E4697" s="0" t="s">
        <v>596</v>
      </c>
      <c r="F4697" s="0" t="str">
        <f aca="false">INDEX(Mapping!$B$2:$B$465,MATCH(E4697,Mapping!$A$2:$A$465,0))</f>
        <v>NLC INDIA</v>
      </c>
      <c r="G4697" s="0" t="str">
        <f aca="false">INDEX(Mapping!$C$2:$C$465,MATCH(E4697,Mapping!$A$2:$A$465,0))</f>
        <v>NLC INDIA GROUP</v>
      </c>
      <c r="H4697" s="2" t="n">
        <v>0.002</v>
      </c>
      <c r="I4697" s="3" t="n">
        <v>4E-005</v>
      </c>
    </row>
    <row r="4698" customFormat="false" ht="15" hidden="false" customHeight="false" outlineLevel="0" collapsed="false">
      <c r="A4698" s="0" t="s">
        <v>286</v>
      </c>
      <c r="B4698" s="0" t="n">
        <f aca="false">VALUE(LEFT(A4698,4))</f>
        <v>2024</v>
      </c>
      <c r="C4698" s="0" t="str">
        <f aca="false">"FY"&amp;IF(VALUE(MID(A4698,6,2))&gt;=4,VALUE(LEFT(A4698,4)),VALUE(LEFT(A4698,4))-1)&amp;"-"&amp;TEXT(MOD(IF(VALUE(MID(A4698,6,2))&gt;=4,VALUE(LEFT(A4698,4)),VALUE(LEFT(A4698,4))-1)+1,100),"00")</f>
        <v>FY2024-25</v>
      </c>
      <c r="D4698" s="0" t="s">
        <v>585</v>
      </c>
      <c r="E4698" s="0" t="s">
        <v>585</v>
      </c>
      <c r="F4698" s="0" t="str">
        <f aca="false">INDEX(Mapping!$B$2:$B$465,MATCH(E4698,Mapping!$A$2:$A$465,0))</f>
        <v>NLC INDIA</v>
      </c>
      <c r="G4698" s="0" t="str">
        <f aca="false">INDEX(Mapping!$C$2:$C$465,MATCH(E4698,Mapping!$A$2:$A$465,0))</f>
        <v>NLC INDIA GROUP</v>
      </c>
      <c r="H4698" s="2" t="n">
        <v>0.002</v>
      </c>
      <c r="I4698" s="3" t="n">
        <v>4E-005</v>
      </c>
    </row>
    <row r="4699" customFormat="false" ht="15" hidden="false" customHeight="false" outlineLevel="0" collapsed="false">
      <c r="A4699" s="0" t="s">
        <v>286</v>
      </c>
      <c r="B4699" s="0" t="n">
        <f aca="false">VALUE(LEFT(A4699,4))</f>
        <v>2024</v>
      </c>
      <c r="C4699" s="0" t="str">
        <f aca="false">"FY"&amp;IF(VALUE(MID(A4699,6,2))&gt;=4,VALUE(LEFT(A4699,4)),VALUE(LEFT(A4699,4))-1)&amp;"-"&amp;TEXT(MOD(IF(VALUE(MID(A4699,6,2))&gt;=4,VALUE(LEFT(A4699,4)),VALUE(LEFT(A4699,4))-1)+1,100),"00")</f>
        <v>FY2024-25</v>
      </c>
      <c r="D4699" s="0" t="s">
        <v>544</v>
      </c>
      <c r="E4699" s="0" t="s">
        <v>544</v>
      </c>
      <c r="F4699" s="0" t="str">
        <f aca="false">INDEX(Mapping!$B$2:$B$465,MATCH(E4699,Mapping!$A$2:$A$465,0))</f>
        <v>NTECL VALLUR</v>
      </c>
      <c r="G4699" s="0" t="str">
        <f aca="false">INDEX(Mapping!$C$2:$C$465,MATCH(E4699,Mapping!$A$2:$A$465,0))</f>
        <v>NTPC GROUP</v>
      </c>
      <c r="H4699" s="2" t="n">
        <v>0.001</v>
      </c>
      <c r="I4699" s="3" t="n">
        <v>3E-005</v>
      </c>
    </row>
    <row r="4700" customFormat="false" ht="15" hidden="false" customHeight="false" outlineLevel="0" collapsed="false">
      <c r="A4700" s="0" t="s">
        <v>98</v>
      </c>
      <c r="B4700" s="0" t="n">
        <f aca="false">VALUE(LEFT(A4700,4))</f>
        <v>2024</v>
      </c>
      <c r="C4700" s="0" t="str">
        <f aca="false">"FY"&amp;IF(VALUE(MID(A4700,6,2))&gt;=4,VALUE(LEFT(A4700,4)),VALUE(LEFT(A4700,4))-1)&amp;"-"&amp;TEXT(MOD(IF(VALUE(MID(A4700,6,2))&gt;=4,VALUE(LEFT(A4700,4)),VALUE(LEFT(A4700,4))-1)+1,100),"00")</f>
        <v>FY2024-25</v>
      </c>
      <c r="D4700" s="0" t="s">
        <v>657</v>
      </c>
      <c r="E4700" s="0" t="s">
        <v>46</v>
      </c>
      <c r="F4700" s="0" t="str">
        <f aca="false">INDEX(Mapping!$B$2:$B$465,MATCH(E4700,Mapping!$A$2:$A$465,0))</f>
        <v>CHHATTISGARH</v>
      </c>
      <c r="G4700" s="0" t="str">
        <f aca="false">INDEX(Mapping!$C$2:$C$465,MATCH(E4700,Mapping!$A$2:$A$465,0))</f>
        <v>CHHATTISGARH</v>
      </c>
      <c r="H4700" s="2" t="n">
        <v>633.79</v>
      </c>
      <c r="I4700" s="3" t="n">
        <v>11.28</v>
      </c>
    </row>
    <row r="4701" customFormat="false" ht="15" hidden="false" customHeight="false" outlineLevel="0" collapsed="false">
      <c r="A4701" s="0" t="s">
        <v>98</v>
      </c>
      <c r="B4701" s="0" t="n">
        <f aca="false">VALUE(LEFT(A4701,4))</f>
        <v>2024</v>
      </c>
      <c r="C4701" s="0" t="str">
        <f aca="false">"FY"&amp;IF(VALUE(MID(A4701,6,2))&gt;=4,VALUE(LEFT(A4701,4)),VALUE(LEFT(A4701,4))-1)&amp;"-"&amp;TEXT(MOD(IF(VALUE(MID(A4701,6,2))&gt;=4,VALUE(LEFT(A4701,4)),VALUE(LEFT(A4701,4))-1)+1,100),"00")</f>
        <v>FY2024-25</v>
      </c>
      <c r="D4701" s="0" t="s">
        <v>654</v>
      </c>
      <c r="E4701" s="0" t="s">
        <v>43</v>
      </c>
      <c r="F4701" s="0" t="str">
        <f aca="false">INDEX(Mapping!$B$2:$B$465,MATCH(E4701,Mapping!$A$2:$A$465,0))</f>
        <v>ODISHA</v>
      </c>
      <c r="G4701" s="0" t="str">
        <f aca="false">INDEX(Mapping!$C$2:$C$465,MATCH(E4701,Mapping!$A$2:$A$465,0))</f>
        <v>ODISHA</v>
      </c>
      <c r="H4701" s="2" t="n">
        <v>529.41</v>
      </c>
      <c r="I4701" s="3" t="n">
        <v>9.43</v>
      </c>
    </row>
    <row r="4702" customFormat="false" ht="15" hidden="false" customHeight="false" outlineLevel="0" collapsed="false">
      <c r="A4702" s="0" t="s">
        <v>98</v>
      </c>
      <c r="B4702" s="0" t="n">
        <f aca="false">VALUE(LEFT(A4702,4))</f>
        <v>2024</v>
      </c>
      <c r="C4702" s="0" t="str">
        <f aca="false">"FY"&amp;IF(VALUE(MID(A4702,6,2))&gt;=4,VALUE(LEFT(A4702,4)),VALUE(LEFT(A4702,4))-1)&amp;"-"&amp;TEXT(MOD(IF(VALUE(MID(A4702,6,2))&gt;=4,VALUE(LEFT(A4702,4)),VALUE(LEFT(A4702,4))-1)+1,100),"00")</f>
        <v>FY2024-25</v>
      </c>
      <c r="D4702" s="0" t="s">
        <v>655</v>
      </c>
      <c r="E4702" s="0" t="s">
        <v>77</v>
      </c>
      <c r="F4702" s="0" t="str">
        <f aca="false">INDEX(Mapping!$B$2:$B$465,MATCH(E4702,Mapping!$A$2:$A$465,0))</f>
        <v>JINDAL POWER LTD - STAGE 2</v>
      </c>
      <c r="G4702" s="0" t="str">
        <f aca="false">INDEX(Mapping!$C$2:$C$465,MATCH(E4702,Mapping!$A$2:$A$465,0))</f>
        <v>JINDAL POWER LTD (BOTH STAGES)</v>
      </c>
      <c r="H4702" s="2" t="n">
        <v>493.5</v>
      </c>
      <c r="I4702" s="3" t="n">
        <v>8.79</v>
      </c>
    </row>
    <row r="4703" customFormat="false" ht="15" hidden="false" customHeight="false" outlineLevel="0" collapsed="false">
      <c r="A4703" s="0" t="s">
        <v>98</v>
      </c>
      <c r="B4703" s="0" t="n">
        <f aca="false">VALUE(LEFT(A4703,4))</f>
        <v>2024</v>
      </c>
      <c r="C4703" s="0" t="str">
        <f aca="false">"FY"&amp;IF(VALUE(MID(A4703,6,2))&gt;=4,VALUE(LEFT(A4703,4)),VALUE(LEFT(A4703,4))-1)&amp;"-"&amp;TEXT(MOD(IF(VALUE(MID(A4703,6,2))&gt;=4,VALUE(LEFT(A4703,4)),VALUE(LEFT(A4703,4))-1)+1,100),"00")</f>
        <v>FY2024-25</v>
      </c>
      <c r="D4703" s="0" t="s">
        <v>687</v>
      </c>
      <c r="E4703" s="0" t="s">
        <v>45</v>
      </c>
      <c r="F4703" s="0" t="str">
        <f aca="false">INDEX(Mapping!$B$2:$B$465,MATCH(E4703,Mapping!$A$2:$A$465,0))</f>
        <v>BIHAR</v>
      </c>
      <c r="G4703" s="0" t="str">
        <f aca="false">INDEX(Mapping!$C$2:$C$465,MATCH(E4703,Mapping!$A$2:$A$465,0))</f>
        <v>BIHAR</v>
      </c>
      <c r="H4703" s="2" t="n">
        <v>349.31</v>
      </c>
      <c r="I4703" s="3" t="n">
        <v>6.22</v>
      </c>
    </row>
    <row r="4704" customFormat="false" ht="15" hidden="false" customHeight="false" outlineLevel="0" collapsed="false">
      <c r="A4704" s="0" t="s">
        <v>98</v>
      </c>
      <c r="B4704" s="0" t="n">
        <f aca="false">VALUE(LEFT(A4704,4))</f>
        <v>2024</v>
      </c>
      <c r="C4704" s="0" t="str">
        <f aca="false">"FY"&amp;IF(VALUE(MID(A4704,6,2))&gt;=4,VALUE(LEFT(A4704,4)),VALUE(LEFT(A4704,4))-1)&amp;"-"&amp;TEXT(MOD(IF(VALUE(MID(A4704,6,2))&gt;=4,VALUE(LEFT(A4704,4)),VALUE(LEFT(A4704,4))-1)+1,100),"00")</f>
        <v>FY2024-25</v>
      </c>
      <c r="D4704" s="0" t="s">
        <v>659</v>
      </c>
      <c r="E4704" s="0" t="s">
        <v>93</v>
      </c>
      <c r="F4704" s="0" t="str">
        <f aca="false">INDEX(Mapping!$B$2:$B$465,MATCH(E4704,Mapping!$A$2:$A$465,0))</f>
        <v>ADANI POWER - RAIPUR TPP (EX-GMR CHHATTISGARH)</v>
      </c>
      <c r="G4704" s="0" t="str">
        <f aca="false">INDEX(Mapping!$C$2:$C$465,MATCH(E4704,Mapping!$A$2:$A$465,0))</f>
        <v>ADANI POWER (ALL PLANTS)</v>
      </c>
      <c r="H4704" s="2" t="n">
        <v>341.81</v>
      </c>
      <c r="I4704" s="3" t="n">
        <v>6.09</v>
      </c>
    </row>
    <row r="4705" customFormat="false" ht="15" hidden="false" customHeight="false" outlineLevel="0" collapsed="false">
      <c r="A4705" s="0" t="s">
        <v>98</v>
      </c>
      <c r="B4705" s="0" t="n">
        <f aca="false">VALUE(LEFT(A4705,4))</f>
        <v>2024</v>
      </c>
      <c r="C4705" s="0" t="str">
        <f aca="false">"FY"&amp;IF(VALUE(MID(A4705,6,2))&gt;=4,VALUE(LEFT(A4705,4)),VALUE(LEFT(A4705,4))-1)&amp;"-"&amp;TEXT(MOD(IF(VALUE(MID(A4705,6,2))&gt;=4,VALUE(LEFT(A4705,4)),VALUE(LEFT(A4705,4))-1)+1,100),"00")</f>
        <v>FY2024-25</v>
      </c>
      <c r="D4705" s="0" t="s">
        <v>656</v>
      </c>
      <c r="E4705" s="0" t="s">
        <v>36</v>
      </c>
      <c r="F4705" s="0" t="str">
        <f aca="false">INDEX(Mapping!$B$2:$B$465,MATCH(E4705,Mapping!$A$2:$A$465,0))</f>
        <v>UTTAR PRADESH</v>
      </c>
      <c r="G4705" s="0" t="str">
        <f aca="false">INDEX(Mapping!$C$2:$C$465,MATCH(E4705,Mapping!$A$2:$A$465,0))</f>
        <v>UTTAR PRADESH</v>
      </c>
      <c r="H4705" s="2" t="n">
        <v>269.94</v>
      </c>
      <c r="I4705" s="3" t="n">
        <v>4.81</v>
      </c>
    </row>
    <row r="4706" customFormat="false" ht="15" hidden="false" customHeight="false" outlineLevel="0" collapsed="false">
      <c r="A4706" s="0" t="s">
        <v>98</v>
      </c>
      <c r="B4706" s="0" t="n">
        <f aca="false">VALUE(LEFT(A4706,4))</f>
        <v>2024</v>
      </c>
      <c r="C4706" s="0" t="str">
        <f aca="false">"FY"&amp;IF(VALUE(MID(A4706,6,2))&gt;=4,VALUE(LEFT(A4706,4)),VALUE(LEFT(A4706,4))-1)&amp;"-"&amp;TEXT(MOD(IF(VALUE(MID(A4706,6,2))&gt;=4,VALUE(LEFT(A4706,4)),VALUE(LEFT(A4706,4))-1)+1,100),"00")</f>
        <v>FY2024-25</v>
      </c>
      <c r="D4706" s="0" t="s">
        <v>664</v>
      </c>
      <c r="E4706" s="0" t="s">
        <v>108</v>
      </c>
      <c r="F4706" s="0" t="str">
        <f aca="false">INDEX(Mapping!$B$2:$B$465,MATCH(E4706,Mapping!$A$2:$A$465,0))</f>
        <v>JAYPEE NIGRIE STPP</v>
      </c>
      <c r="G4706" s="0" t="str">
        <f aca="false">INDEX(Mapping!$C$2:$C$465,MATCH(E4706,Mapping!$A$2:$A$465,0))</f>
        <v>JAYPEE NIGRIE STPP</v>
      </c>
      <c r="H4706" s="2" t="n">
        <v>236.19</v>
      </c>
      <c r="I4706" s="3" t="n">
        <v>4.21</v>
      </c>
    </row>
    <row r="4707" customFormat="false" ht="15" hidden="false" customHeight="false" outlineLevel="0" collapsed="false">
      <c r="A4707" s="0" t="s">
        <v>98</v>
      </c>
      <c r="B4707" s="0" t="n">
        <f aca="false">VALUE(LEFT(A4707,4))</f>
        <v>2024</v>
      </c>
      <c r="C4707" s="0" t="str">
        <f aca="false">"FY"&amp;IF(VALUE(MID(A4707,6,2))&gt;=4,VALUE(LEFT(A4707,4)),VALUE(LEFT(A4707,4))-1)&amp;"-"&amp;TEXT(MOD(IF(VALUE(MID(A4707,6,2))&gt;=4,VALUE(LEFT(A4707,4)),VALUE(LEFT(A4707,4))-1)+1,100),"00")</f>
        <v>FY2024-25</v>
      </c>
      <c r="D4707" s="0" t="s">
        <v>156</v>
      </c>
      <c r="E4707" s="0" t="s">
        <v>156</v>
      </c>
      <c r="F4707" s="0" t="str">
        <f aca="false">INDEX(Mapping!$B$2:$B$465,MATCH(E4707,Mapping!$A$2:$A$465,0))</f>
        <v>MAHAN ENERGEN (EX-ESSAR POWER MP)</v>
      </c>
      <c r="G4707" s="0" t="str">
        <f aca="false">INDEX(Mapping!$C$2:$C$465,MATCH(E4707,Mapping!$A$2:$A$465,0))</f>
        <v>ADANI POWER (ALL PLANTS)</v>
      </c>
      <c r="H4707" s="2" t="n">
        <v>233.79</v>
      </c>
      <c r="I4707" s="3" t="n">
        <v>4.16</v>
      </c>
    </row>
    <row r="4708" customFormat="false" ht="15" hidden="false" customHeight="false" outlineLevel="0" collapsed="false">
      <c r="A4708" s="0" t="s">
        <v>98</v>
      </c>
      <c r="B4708" s="0" t="n">
        <f aca="false">VALUE(LEFT(A4708,4))</f>
        <v>2024</v>
      </c>
      <c r="C4708" s="0" t="str">
        <f aca="false">"FY"&amp;IF(VALUE(MID(A4708,6,2))&gt;=4,VALUE(LEFT(A4708,4)),VALUE(LEFT(A4708,4))-1)&amp;"-"&amp;TEXT(MOD(IF(VALUE(MID(A4708,6,2))&gt;=4,VALUE(LEFT(A4708,4)),VALUE(LEFT(A4708,4))-1)+1,100),"00")</f>
        <v>FY2024-25</v>
      </c>
      <c r="D4708" s="0" t="s">
        <v>669</v>
      </c>
      <c r="E4708" s="0" t="s">
        <v>44</v>
      </c>
      <c r="F4708" s="0" t="str">
        <f aca="false">INDEX(Mapping!$B$2:$B$465,MATCH(E4708,Mapping!$A$2:$A$465,0))</f>
        <v>HARYANA</v>
      </c>
      <c r="G4708" s="0" t="str">
        <f aca="false">INDEX(Mapping!$C$2:$C$465,MATCH(E4708,Mapping!$A$2:$A$465,0))</f>
        <v>HARYANA</v>
      </c>
      <c r="H4708" s="2" t="n">
        <v>227.86</v>
      </c>
      <c r="I4708" s="3" t="n">
        <v>4.06</v>
      </c>
    </row>
    <row r="4709" customFormat="false" ht="15" hidden="false" customHeight="false" outlineLevel="0" collapsed="false">
      <c r="A4709" s="0" t="s">
        <v>98</v>
      </c>
      <c r="B4709" s="0" t="n">
        <f aca="false">VALUE(LEFT(A4709,4))</f>
        <v>2024</v>
      </c>
      <c r="C4709" s="0" t="str">
        <f aca="false">"FY"&amp;IF(VALUE(MID(A4709,6,2))&gt;=4,VALUE(LEFT(A4709,4)),VALUE(LEFT(A4709,4))-1)&amp;"-"&amp;TEXT(MOD(IF(VALUE(MID(A4709,6,2))&gt;=4,VALUE(LEFT(A4709,4)),VALUE(LEFT(A4709,4))-1)+1,100),"00")</f>
        <v>FY2024-25</v>
      </c>
      <c r="D4709" s="0" t="s">
        <v>162</v>
      </c>
      <c r="E4709" s="0" t="s">
        <v>162</v>
      </c>
      <c r="F4709" s="0" t="str">
        <f aca="false">INDEX(Mapping!$B$2:$B$465,MATCH(E4709,Mapping!$A$2:$A$465,0))</f>
        <v>MAHAN ENERGEN (EX-ESSAR POWER MP)</v>
      </c>
      <c r="G4709" s="0" t="str">
        <f aca="false">INDEX(Mapping!$C$2:$C$465,MATCH(E4709,Mapping!$A$2:$A$465,0))</f>
        <v>ADANI POWER (ALL PLANTS)</v>
      </c>
      <c r="H4709" s="2" t="n">
        <v>160.9</v>
      </c>
      <c r="I4709" s="3" t="n">
        <v>2.86</v>
      </c>
    </row>
    <row r="4710" customFormat="false" ht="15" hidden="false" customHeight="false" outlineLevel="0" collapsed="false">
      <c r="A4710" s="0" t="s">
        <v>98</v>
      </c>
      <c r="B4710" s="0" t="n">
        <f aca="false">VALUE(LEFT(A4710,4))</f>
        <v>2024</v>
      </c>
      <c r="C4710" s="0" t="str">
        <f aca="false">"FY"&amp;IF(VALUE(MID(A4710,6,2))&gt;=4,VALUE(LEFT(A4710,4)),VALUE(LEFT(A4710,4))-1)&amp;"-"&amp;TEXT(MOD(IF(VALUE(MID(A4710,6,2))&gt;=4,VALUE(LEFT(A4710,4)),VALUE(LEFT(A4710,4))-1)+1,100),"00")</f>
        <v>FY2024-25</v>
      </c>
      <c r="D4710" s="0" t="s">
        <v>662</v>
      </c>
      <c r="E4710" s="0" t="s">
        <v>99</v>
      </c>
      <c r="F4710" s="0" t="str">
        <f aca="false">INDEX(Mapping!$B$2:$B$465,MATCH(E4710,Mapping!$A$2:$A$465,0))</f>
        <v>JINDAL POWER LTD - STAGE 1</v>
      </c>
      <c r="G4710" s="0" t="str">
        <f aca="false">INDEX(Mapping!$C$2:$C$465,MATCH(E4710,Mapping!$A$2:$A$465,0))</f>
        <v>JINDAL POWER LTD (BOTH STAGES)</v>
      </c>
      <c r="H4710" s="2" t="n">
        <v>145.54</v>
      </c>
      <c r="I4710" s="3" t="n">
        <v>2.59</v>
      </c>
    </row>
    <row r="4711" customFormat="false" ht="15" hidden="false" customHeight="false" outlineLevel="0" collapsed="false">
      <c r="A4711" s="0" t="s">
        <v>98</v>
      </c>
      <c r="B4711" s="0" t="n">
        <f aca="false">VALUE(LEFT(A4711,4))</f>
        <v>2024</v>
      </c>
      <c r="C4711" s="0" t="str">
        <f aca="false">"FY"&amp;IF(VALUE(MID(A4711,6,2))&gt;=4,VALUE(LEFT(A4711,4)),VALUE(LEFT(A4711,4))-1)&amp;"-"&amp;TEXT(MOD(IF(VALUE(MID(A4711,6,2))&gt;=4,VALUE(LEFT(A4711,4)),VALUE(LEFT(A4711,4))-1)+1,100),"00")</f>
        <v>FY2024-25</v>
      </c>
      <c r="D4711" s="0" t="s">
        <v>665</v>
      </c>
      <c r="E4711" s="0" t="s">
        <v>61</v>
      </c>
      <c r="F4711" s="0" t="str">
        <f aca="false">INDEX(Mapping!$B$2:$B$465,MATCH(E4711,Mapping!$A$2:$A$465,0))</f>
        <v>ASSAM</v>
      </c>
      <c r="G4711" s="0" t="str">
        <f aca="false">INDEX(Mapping!$C$2:$C$465,MATCH(E4711,Mapping!$A$2:$A$465,0))</f>
        <v>ASSAM</v>
      </c>
      <c r="H4711" s="2" t="n">
        <v>142.22</v>
      </c>
      <c r="I4711" s="3" t="n">
        <v>2.53</v>
      </c>
    </row>
    <row r="4712" customFormat="false" ht="15" hidden="false" customHeight="false" outlineLevel="0" collapsed="false">
      <c r="A4712" s="0" t="s">
        <v>98</v>
      </c>
      <c r="B4712" s="0" t="n">
        <f aca="false">VALUE(LEFT(A4712,4))</f>
        <v>2024</v>
      </c>
      <c r="C4712" s="0" t="str">
        <f aca="false">"FY"&amp;IF(VALUE(MID(A4712,6,2))&gt;=4,VALUE(LEFT(A4712,4)),VALUE(LEFT(A4712,4))-1)&amp;"-"&amp;TEXT(MOD(IF(VALUE(MID(A4712,6,2))&gt;=4,VALUE(LEFT(A4712,4)),VALUE(LEFT(A4712,4))-1)+1,100),"00")</f>
        <v>FY2024-25</v>
      </c>
      <c r="D4712" s="0" t="s">
        <v>789</v>
      </c>
      <c r="E4712" s="0" t="s">
        <v>177</v>
      </c>
      <c r="F4712" s="0" t="str">
        <f aca="false">INDEX(Mapping!$B$2:$B$465,MATCH(E4712,Mapping!$A$2:$A$465,0))</f>
        <v>JINDAL INDIA THERMAL POWER (JITPL)</v>
      </c>
      <c r="G4712" s="0" t="str">
        <f aca="false">INDEX(Mapping!$C$2:$C$465,MATCH(E4712,Mapping!$A$2:$A$465,0))</f>
        <v>JINDAL INDIA THERMAL POWER (JITPL)</v>
      </c>
      <c r="H4712" s="2" t="n">
        <v>132.18</v>
      </c>
      <c r="I4712" s="3" t="n">
        <v>2.35</v>
      </c>
    </row>
    <row r="4713" customFormat="false" ht="15" hidden="false" customHeight="false" outlineLevel="0" collapsed="false">
      <c r="A4713" s="0" t="s">
        <v>98</v>
      </c>
      <c r="B4713" s="0" t="n">
        <f aca="false">VALUE(LEFT(A4713,4))</f>
        <v>2024</v>
      </c>
      <c r="C4713" s="0" t="str">
        <f aca="false">"FY"&amp;IF(VALUE(MID(A4713,6,2))&gt;=4,VALUE(LEFT(A4713,4)),VALUE(LEFT(A4713,4))-1)&amp;"-"&amp;TEXT(MOD(IF(VALUE(MID(A4713,6,2))&gt;=4,VALUE(LEFT(A4713,4)),VALUE(LEFT(A4713,4))-1)+1,100),"00")</f>
        <v>FY2024-25</v>
      </c>
      <c r="D4713" s="0" t="s">
        <v>677</v>
      </c>
      <c r="E4713" s="0" t="s">
        <v>39</v>
      </c>
      <c r="F4713" s="0" t="str">
        <f aca="false">INDEX(Mapping!$B$2:$B$465,MATCH(E4713,Mapping!$A$2:$A$465,0))</f>
        <v>WEST BENGAL</v>
      </c>
      <c r="G4713" s="0" t="str">
        <f aca="false">INDEX(Mapping!$C$2:$C$465,MATCH(E4713,Mapping!$A$2:$A$465,0))</f>
        <v>WEST BENGAL</v>
      </c>
      <c r="H4713" s="2" t="n">
        <v>124.71</v>
      </c>
      <c r="I4713" s="3" t="n">
        <v>2.22</v>
      </c>
    </row>
    <row r="4714" customFormat="false" ht="15" hidden="false" customHeight="false" outlineLevel="0" collapsed="false">
      <c r="A4714" s="0" t="s">
        <v>98</v>
      </c>
      <c r="B4714" s="0" t="n">
        <f aca="false">VALUE(LEFT(A4714,4))</f>
        <v>2024</v>
      </c>
      <c r="C4714" s="0" t="str">
        <f aca="false">"FY"&amp;IF(VALUE(MID(A4714,6,2))&gt;=4,VALUE(LEFT(A4714,4)),VALUE(LEFT(A4714,4))-1)&amp;"-"&amp;TEXT(MOD(IF(VALUE(MID(A4714,6,2))&gt;=4,VALUE(LEFT(A4714,4)),VALUE(LEFT(A4714,4))-1)+1,100),"00")</f>
        <v>FY2024-25</v>
      </c>
      <c r="D4714" s="0" t="s">
        <v>667</v>
      </c>
      <c r="E4714" s="0" t="s">
        <v>109</v>
      </c>
      <c r="F4714" s="0" t="str">
        <f aca="false">INDEX(Mapping!$B$2:$B$465,MATCH(E4714,Mapping!$A$2:$A$465,0))</f>
        <v>ADANI POWER - RAIGARH TPP (EX-REGL)</v>
      </c>
      <c r="G4714" s="0" t="str">
        <f aca="false">INDEX(Mapping!$C$2:$C$465,MATCH(E4714,Mapping!$A$2:$A$465,0))</f>
        <v>ADANI POWER (ALL PLANTS)</v>
      </c>
      <c r="H4714" s="2" t="n">
        <v>119.27</v>
      </c>
      <c r="I4714" s="3" t="n">
        <v>2.12</v>
      </c>
    </row>
    <row r="4715" customFormat="false" ht="15" hidden="false" customHeight="false" outlineLevel="0" collapsed="false">
      <c r="A4715" s="0" t="s">
        <v>98</v>
      </c>
      <c r="B4715" s="0" t="n">
        <f aca="false">VALUE(LEFT(A4715,4))</f>
        <v>2024</v>
      </c>
      <c r="C4715" s="0" t="str">
        <f aca="false">"FY"&amp;IF(VALUE(MID(A4715,6,2))&gt;=4,VALUE(LEFT(A4715,4)),VALUE(LEFT(A4715,4))-1)&amp;"-"&amp;TEXT(MOD(IF(VALUE(MID(A4715,6,2))&gt;=4,VALUE(LEFT(A4715,4)),VALUE(LEFT(A4715,4))-1)+1,100),"00")</f>
        <v>FY2024-25</v>
      </c>
      <c r="D4715" s="0" t="s">
        <v>200</v>
      </c>
      <c r="E4715" s="0" t="s">
        <v>200</v>
      </c>
      <c r="F4715" s="0" t="str">
        <f aca="false">INDEX(Mapping!$B$2:$B$465,MATCH(E4715,Mapping!$A$2:$A$465,0))</f>
        <v>JSW ENERGY UTKAL (EX-IND BARATH)</v>
      </c>
      <c r="G4715" s="0" t="str">
        <f aca="false">INDEX(Mapping!$C$2:$C$465,MATCH(E4715,Mapping!$A$2:$A$465,0))</f>
        <v>JSW ENERGY (INCL. KSK MAHANADI)</v>
      </c>
      <c r="H4715" s="2" t="n">
        <v>105.89</v>
      </c>
      <c r="I4715" s="3" t="n">
        <v>1.89</v>
      </c>
    </row>
    <row r="4716" customFormat="false" ht="15" hidden="false" customHeight="false" outlineLevel="0" collapsed="false">
      <c r="A4716" s="0" t="s">
        <v>98</v>
      </c>
      <c r="B4716" s="0" t="n">
        <f aca="false">VALUE(LEFT(A4716,4))</f>
        <v>2024</v>
      </c>
      <c r="C4716" s="0" t="str">
        <f aca="false">"FY"&amp;IF(VALUE(MID(A4716,6,2))&gt;=4,VALUE(LEFT(A4716,4)),VALUE(LEFT(A4716,4))-1)&amp;"-"&amp;TEXT(MOD(IF(VALUE(MID(A4716,6,2))&gt;=4,VALUE(LEFT(A4716,4)),VALUE(LEFT(A4716,4))-1)+1,100),"00")</f>
        <v>FY2024-25</v>
      </c>
      <c r="D4716" s="0" t="s">
        <v>675</v>
      </c>
      <c r="E4716" s="0" t="s">
        <v>137</v>
      </c>
      <c r="F4716" s="0" t="str">
        <f aca="false">INDEX(Mapping!$B$2:$B$465,MATCH(E4716,Mapping!$A$2:$A$465,0))</f>
        <v>JSPL - DCPP</v>
      </c>
      <c r="G4716" s="0" t="str">
        <f aca="false">INDEX(Mapping!$C$2:$C$465,MATCH(E4716,Mapping!$A$2:$A$465,0))</f>
        <v>JSPL</v>
      </c>
      <c r="H4716" s="2" t="n">
        <v>94.06</v>
      </c>
      <c r="I4716" s="3" t="n">
        <v>1.67</v>
      </c>
    </row>
    <row r="4717" customFormat="false" ht="15" hidden="false" customHeight="false" outlineLevel="0" collapsed="false">
      <c r="A4717" s="0" t="s">
        <v>98</v>
      </c>
      <c r="B4717" s="0" t="n">
        <f aca="false">VALUE(LEFT(A4717,4))</f>
        <v>2024</v>
      </c>
      <c r="C4717" s="0" t="str">
        <f aca="false">"FY"&amp;IF(VALUE(MID(A4717,6,2))&gt;=4,VALUE(LEFT(A4717,4)),VALUE(LEFT(A4717,4))-1)&amp;"-"&amp;TEXT(MOD(IF(VALUE(MID(A4717,6,2))&gt;=4,VALUE(LEFT(A4717,4)),VALUE(LEFT(A4717,4))-1)+1,100),"00")</f>
        <v>FY2024-25</v>
      </c>
      <c r="D4717" s="0" t="s">
        <v>660</v>
      </c>
      <c r="E4717" s="0" t="s">
        <v>50</v>
      </c>
      <c r="F4717" s="0" t="str">
        <f aca="false">INDEX(Mapping!$B$2:$B$465,MATCH(E4717,Mapping!$A$2:$A$465,0))</f>
        <v>MADHYA PRADESH</v>
      </c>
      <c r="G4717" s="0" t="str">
        <f aca="false">INDEX(Mapping!$C$2:$C$465,MATCH(E4717,Mapping!$A$2:$A$465,0))</f>
        <v>MADHYA PRADESH</v>
      </c>
      <c r="H4717" s="2" t="n">
        <v>88.99</v>
      </c>
      <c r="I4717" s="3" t="n">
        <v>1.58</v>
      </c>
    </row>
    <row r="4718" customFormat="false" ht="15" hidden="false" customHeight="false" outlineLevel="0" collapsed="false">
      <c r="A4718" s="0" t="s">
        <v>98</v>
      </c>
      <c r="B4718" s="0" t="n">
        <f aca="false">VALUE(LEFT(A4718,4))</f>
        <v>2024</v>
      </c>
      <c r="C4718" s="0" t="str">
        <f aca="false">"FY"&amp;IF(VALUE(MID(A4718,6,2))&gt;=4,VALUE(LEFT(A4718,4)),VALUE(LEFT(A4718,4))-1)&amp;"-"&amp;TEXT(MOD(IF(VALUE(MID(A4718,6,2))&gt;=4,VALUE(LEFT(A4718,4)),VALUE(LEFT(A4718,4))-1)+1,100),"00")</f>
        <v>FY2024-25</v>
      </c>
      <c r="D4718" s="0" t="s">
        <v>663</v>
      </c>
      <c r="E4718" s="0" t="s">
        <v>41</v>
      </c>
      <c r="F4718" s="0" t="str">
        <f aca="false">INDEX(Mapping!$B$2:$B$465,MATCH(E4718,Mapping!$A$2:$A$465,0))</f>
        <v>RAJASTHAN</v>
      </c>
      <c r="G4718" s="0" t="str">
        <f aca="false">INDEX(Mapping!$C$2:$C$465,MATCH(E4718,Mapping!$A$2:$A$465,0))</f>
        <v>RAJASTHAN</v>
      </c>
      <c r="H4718" s="2" t="n">
        <v>79.34</v>
      </c>
      <c r="I4718" s="3" t="n">
        <v>1.41</v>
      </c>
    </row>
    <row r="4719" customFormat="false" ht="15" hidden="false" customHeight="false" outlineLevel="0" collapsed="false">
      <c r="A4719" s="0" t="s">
        <v>98</v>
      </c>
      <c r="B4719" s="0" t="n">
        <f aca="false">VALUE(LEFT(A4719,4))</f>
        <v>2024</v>
      </c>
      <c r="C4719" s="0" t="str">
        <f aca="false">"FY"&amp;IF(VALUE(MID(A4719,6,2))&gt;=4,VALUE(LEFT(A4719,4)),VALUE(LEFT(A4719,4))-1)&amp;"-"&amp;TEXT(MOD(IF(VALUE(MID(A4719,6,2))&gt;=4,VALUE(LEFT(A4719,4)),VALUE(LEFT(A4719,4))-1)+1,100),"00")</f>
        <v>FY2024-25</v>
      </c>
      <c r="D4719" s="0" t="s">
        <v>658</v>
      </c>
      <c r="E4719" s="0" t="s">
        <v>48</v>
      </c>
      <c r="F4719" s="0" t="str">
        <f aca="false">INDEX(Mapping!$B$2:$B$465,MATCH(E4719,Mapping!$A$2:$A$465,0))</f>
        <v>DELHI</v>
      </c>
      <c r="G4719" s="0" t="str">
        <f aca="false">INDEX(Mapping!$C$2:$C$465,MATCH(E4719,Mapping!$A$2:$A$465,0))</f>
        <v>DELHI</v>
      </c>
      <c r="H4719" s="2" t="n">
        <v>65.3</v>
      </c>
      <c r="I4719" s="3" t="n">
        <v>1.16</v>
      </c>
    </row>
    <row r="4720" customFormat="false" ht="15" hidden="false" customHeight="false" outlineLevel="0" collapsed="false">
      <c r="A4720" s="0" t="s">
        <v>98</v>
      </c>
      <c r="B4720" s="0" t="n">
        <f aca="false">VALUE(LEFT(A4720,4))</f>
        <v>2024</v>
      </c>
      <c r="C4720" s="0" t="str">
        <f aca="false">"FY"&amp;IF(VALUE(MID(A4720,6,2))&gt;=4,VALUE(LEFT(A4720,4)),VALUE(LEFT(A4720,4))-1)&amp;"-"&amp;TEXT(MOD(IF(VALUE(MID(A4720,6,2))&gt;=4,VALUE(LEFT(A4720,4)),VALUE(LEFT(A4720,4))-1)+1,100),"00")</f>
        <v>FY2024-25</v>
      </c>
      <c r="D4720" s="0" t="s">
        <v>661</v>
      </c>
      <c r="E4720" s="0" t="s">
        <v>166</v>
      </c>
      <c r="F4720" s="0" t="str">
        <f aca="false">INDEX(Mapping!$B$2:$B$465,MATCH(E4720,Mapping!$A$2:$A$465,0))</f>
        <v>DB POWER</v>
      </c>
      <c r="G4720" s="0" t="str">
        <f aca="false">INDEX(Mapping!$C$2:$C$465,MATCH(E4720,Mapping!$A$2:$A$465,0))</f>
        <v>DB POWER</v>
      </c>
      <c r="H4720" s="2" t="n">
        <v>46.44</v>
      </c>
      <c r="I4720" s="3" t="n">
        <v>0.83</v>
      </c>
    </row>
    <row r="4721" customFormat="false" ht="15" hidden="false" customHeight="false" outlineLevel="0" collapsed="false">
      <c r="A4721" s="0" t="s">
        <v>98</v>
      </c>
      <c r="B4721" s="0" t="n">
        <f aca="false">VALUE(LEFT(A4721,4))</f>
        <v>2024</v>
      </c>
      <c r="C4721" s="0" t="str">
        <f aca="false">"FY"&amp;IF(VALUE(MID(A4721,6,2))&gt;=4,VALUE(LEFT(A4721,4)),VALUE(LEFT(A4721,4))-1)&amp;"-"&amp;TEXT(MOD(IF(VALUE(MID(A4721,6,2))&gt;=4,VALUE(LEFT(A4721,4)),VALUE(LEFT(A4721,4))-1)+1,100),"00")</f>
        <v>FY2024-25</v>
      </c>
      <c r="D4721" s="0" t="s">
        <v>652</v>
      </c>
      <c r="E4721" s="0" t="s">
        <v>47</v>
      </c>
      <c r="F4721" s="0" t="str">
        <f aca="false">INDEX(Mapping!$B$2:$B$465,MATCH(E4721,Mapping!$A$2:$A$465,0))</f>
        <v>KARNATAKA</v>
      </c>
      <c r="G4721" s="0" t="str">
        <f aca="false">INDEX(Mapping!$C$2:$C$465,MATCH(E4721,Mapping!$A$2:$A$465,0))</f>
        <v>KARNATAKA</v>
      </c>
      <c r="H4721" s="2" t="n">
        <v>43.97</v>
      </c>
      <c r="I4721" s="3" t="n">
        <v>0.78</v>
      </c>
    </row>
    <row r="4722" customFormat="false" ht="15" hidden="false" customHeight="false" outlineLevel="0" collapsed="false">
      <c r="A4722" s="0" t="s">
        <v>98</v>
      </c>
      <c r="B4722" s="0" t="n">
        <f aca="false">VALUE(LEFT(A4722,4))</f>
        <v>2024</v>
      </c>
      <c r="C4722" s="0" t="str">
        <f aca="false">"FY"&amp;IF(VALUE(MID(A4722,6,2))&gt;=4,VALUE(LEFT(A4722,4)),VALUE(LEFT(A4722,4))-1)&amp;"-"&amp;TEXT(MOD(IF(VALUE(MID(A4722,6,2))&gt;=4,VALUE(LEFT(A4722,4)),VALUE(LEFT(A4722,4))-1)+1,100),"00")</f>
        <v>FY2024-25</v>
      </c>
      <c r="D4722" s="0" t="s">
        <v>174</v>
      </c>
      <c r="E4722" s="0" t="s">
        <v>174</v>
      </c>
      <c r="F4722" s="0" t="str">
        <f aca="false">INDEX(Mapping!$B$2:$B$465,MATCH(E4722,Mapping!$A$2:$A$465,0))</f>
        <v>SEIL ENERGY INDIA (EX-SEMBCORP)</v>
      </c>
      <c r="G4722" s="0" t="str">
        <f aca="false">INDEX(Mapping!$C$2:$C$465,MATCH(E4722,Mapping!$A$2:$A$465,0))</f>
        <v>SEIL ENERGY INDIA</v>
      </c>
      <c r="H4722" s="2" t="n">
        <v>41.31</v>
      </c>
      <c r="I4722" s="3" t="n">
        <v>0.74</v>
      </c>
    </row>
    <row r="4723" customFormat="false" ht="15" hidden="false" customHeight="false" outlineLevel="0" collapsed="false">
      <c r="A4723" s="0" t="s">
        <v>98</v>
      </c>
      <c r="B4723" s="0" t="n">
        <f aca="false">VALUE(LEFT(A4723,4))</f>
        <v>2024</v>
      </c>
      <c r="C4723" s="0" t="str">
        <f aca="false">"FY"&amp;IF(VALUE(MID(A4723,6,2))&gt;=4,VALUE(LEFT(A4723,4)),VALUE(LEFT(A4723,4))-1)&amp;"-"&amp;TEXT(MOD(IF(VALUE(MID(A4723,6,2))&gt;=4,VALUE(LEFT(A4723,4)),VALUE(LEFT(A4723,4))-1)+1,100),"00")</f>
        <v>FY2024-25</v>
      </c>
      <c r="D4723" s="0" t="s">
        <v>666</v>
      </c>
      <c r="E4723" s="0" t="s">
        <v>53</v>
      </c>
      <c r="F4723" s="0" t="str">
        <f aca="false">INDEX(Mapping!$B$2:$B$465,MATCH(E4723,Mapping!$A$2:$A$465,0))</f>
        <v>HIMACHAL PRADESH</v>
      </c>
      <c r="G4723" s="0" t="str">
        <f aca="false">INDEX(Mapping!$C$2:$C$465,MATCH(E4723,Mapping!$A$2:$A$465,0))</f>
        <v>HIMACHAL PRADESH</v>
      </c>
      <c r="H4723" s="2" t="n">
        <v>40.22</v>
      </c>
      <c r="I4723" s="3" t="n">
        <v>0.72</v>
      </c>
    </row>
    <row r="4724" customFormat="false" ht="15" hidden="false" customHeight="false" outlineLevel="0" collapsed="false">
      <c r="A4724" s="0" t="s">
        <v>98</v>
      </c>
      <c r="B4724" s="0" t="n">
        <f aca="false">VALUE(LEFT(A4724,4))</f>
        <v>2024</v>
      </c>
      <c r="C4724" s="0" t="str">
        <f aca="false">"FY"&amp;IF(VALUE(MID(A4724,6,2))&gt;=4,VALUE(LEFT(A4724,4)),VALUE(LEFT(A4724,4))-1)&amp;"-"&amp;TEXT(MOD(IF(VALUE(MID(A4724,6,2))&gt;=4,VALUE(LEFT(A4724,4)),VALUE(LEFT(A4724,4))-1)+1,100),"00")</f>
        <v>FY2024-25</v>
      </c>
      <c r="D4724" s="0" t="s">
        <v>210</v>
      </c>
      <c r="E4724" s="0" t="s">
        <v>210</v>
      </c>
      <c r="F4724" s="0" t="str">
        <f aca="false">INDEX(Mapping!$B$2:$B$465,MATCH(E4724,Mapping!$A$2:$A$465,0))</f>
        <v>ACB (INDIA)</v>
      </c>
      <c r="G4724" s="0" t="str">
        <f aca="false">INDEX(Mapping!$C$2:$C$465,MATCH(E4724,Mapping!$A$2:$A$465,0))</f>
        <v>ACB (INDIA)</v>
      </c>
      <c r="H4724" s="2" t="n">
        <v>38.78</v>
      </c>
      <c r="I4724" s="3" t="n">
        <v>0.69</v>
      </c>
    </row>
    <row r="4725" customFormat="false" ht="15" hidden="false" customHeight="false" outlineLevel="0" collapsed="false">
      <c r="A4725" s="0" t="s">
        <v>98</v>
      </c>
      <c r="B4725" s="0" t="n">
        <f aca="false">VALUE(LEFT(A4725,4))</f>
        <v>2024</v>
      </c>
      <c r="C4725" s="0" t="str">
        <f aca="false">"FY"&amp;IF(VALUE(MID(A4725,6,2))&gt;=4,VALUE(LEFT(A4725,4)),VALUE(LEFT(A4725,4))-1)&amp;"-"&amp;TEXT(MOD(IF(VALUE(MID(A4725,6,2))&gt;=4,VALUE(LEFT(A4725,4)),VALUE(LEFT(A4725,4))-1)+1,100),"00")</f>
        <v>FY2024-25</v>
      </c>
      <c r="D4725" s="0" t="s">
        <v>679</v>
      </c>
      <c r="E4725" s="0" t="s">
        <v>241</v>
      </c>
      <c r="F4725" s="0" t="str">
        <f aca="false">INDEX(Mapping!$B$2:$B$465,MATCH(E4725,Mapping!$A$2:$A$465,0))</f>
        <v>HIMACHAL PRADESH</v>
      </c>
      <c r="G4725" s="0" t="str">
        <f aca="false">INDEX(Mapping!$C$2:$C$465,MATCH(E4725,Mapping!$A$2:$A$465,0))</f>
        <v>HIMACHAL PRADESH</v>
      </c>
      <c r="H4725" s="2" t="n">
        <v>31.74</v>
      </c>
      <c r="I4725" s="3" t="n">
        <v>0.57</v>
      </c>
    </row>
    <row r="4726" customFormat="false" ht="15" hidden="false" customHeight="false" outlineLevel="0" collapsed="false">
      <c r="A4726" s="0" t="s">
        <v>98</v>
      </c>
      <c r="B4726" s="0" t="n">
        <f aca="false">VALUE(LEFT(A4726,4))</f>
        <v>2024</v>
      </c>
      <c r="C4726" s="0" t="str">
        <f aca="false">"FY"&amp;IF(VALUE(MID(A4726,6,2))&gt;=4,VALUE(LEFT(A4726,4)),VALUE(LEFT(A4726,4))-1)&amp;"-"&amp;TEXT(MOD(IF(VALUE(MID(A4726,6,2))&gt;=4,VALUE(LEFT(A4726,4)),VALUE(LEFT(A4726,4))-1)+1,100),"00")</f>
        <v>FY2024-25</v>
      </c>
      <c r="D4726" s="0" t="s">
        <v>705</v>
      </c>
      <c r="E4726" s="0" t="s">
        <v>35</v>
      </c>
      <c r="F4726" s="0" t="str">
        <f aca="false">INDEX(Mapping!$B$2:$B$465,MATCH(E4726,Mapping!$A$2:$A$465,0))</f>
        <v>TELANGANA</v>
      </c>
      <c r="G4726" s="0" t="str">
        <f aca="false">INDEX(Mapping!$C$2:$C$465,MATCH(E4726,Mapping!$A$2:$A$465,0))</f>
        <v>TELANGANA</v>
      </c>
      <c r="H4726" s="2" t="n">
        <v>30.92</v>
      </c>
      <c r="I4726" s="3" t="n">
        <v>0.55</v>
      </c>
    </row>
    <row r="4727" customFormat="false" ht="15" hidden="false" customHeight="false" outlineLevel="0" collapsed="false">
      <c r="A4727" s="0" t="s">
        <v>98</v>
      </c>
      <c r="B4727" s="0" t="n">
        <f aca="false">VALUE(LEFT(A4727,4))</f>
        <v>2024</v>
      </c>
      <c r="C4727" s="0" t="str">
        <f aca="false">"FY"&amp;IF(VALUE(MID(A4727,6,2))&gt;=4,VALUE(LEFT(A4727,4)),VALUE(LEFT(A4727,4))-1)&amp;"-"&amp;TEXT(MOD(IF(VALUE(MID(A4727,6,2))&gt;=4,VALUE(LEFT(A4727,4)),VALUE(LEFT(A4727,4))-1)+1,100),"00")</f>
        <v>FY2024-25</v>
      </c>
      <c r="D4727" s="0" t="s">
        <v>307</v>
      </c>
      <c r="E4727" s="0" t="s">
        <v>307</v>
      </c>
      <c r="F4727" s="0" t="str">
        <f aca="false">INDEX(Mapping!$B$2:$B$465,MATCH(E4727,Mapping!$A$2:$A$465,0))</f>
        <v>ADANI RENEWABLE ENERGY HOLDING FOUR</v>
      </c>
      <c r="G4727" s="0" t="str">
        <f aca="false">INDEX(Mapping!$C$2:$C$465,MATCH(E4727,Mapping!$A$2:$A$465,0))</f>
        <v>ADANI GREEN ENERGY (ALL SPVs)</v>
      </c>
      <c r="H4727" s="2" t="n">
        <v>29.91</v>
      </c>
      <c r="I4727" s="3" t="n">
        <v>0.53</v>
      </c>
    </row>
    <row r="4728" customFormat="false" ht="15" hidden="false" customHeight="false" outlineLevel="0" collapsed="false">
      <c r="A4728" s="0" t="s">
        <v>98</v>
      </c>
      <c r="B4728" s="0" t="n">
        <f aca="false">VALUE(LEFT(A4728,4))</f>
        <v>2024</v>
      </c>
      <c r="C4728" s="0" t="str">
        <f aca="false">"FY"&amp;IF(VALUE(MID(A4728,6,2))&gt;=4,VALUE(LEFT(A4728,4)),VALUE(LEFT(A4728,4))-1)&amp;"-"&amp;TEXT(MOD(IF(VALUE(MID(A4728,6,2))&gt;=4,VALUE(LEFT(A4728,4)),VALUE(LEFT(A4728,4))-1)+1,100),"00")</f>
        <v>FY2024-25</v>
      </c>
      <c r="D4728" s="0" t="s">
        <v>668</v>
      </c>
      <c r="E4728" s="0" t="s">
        <v>40</v>
      </c>
      <c r="F4728" s="0" t="str">
        <f aca="false">INDEX(Mapping!$B$2:$B$465,MATCH(E4728,Mapping!$A$2:$A$465,0))</f>
        <v>TAMIL NADU</v>
      </c>
      <c r="G4728" s="0" t="str">
        <f aca="false">INDEX(Mapping!$C$2:$C$465,MATCH(E4728,Mapping!$A$2:$A$465,0))</f>
        <v>TAMIL NADU</v>
      </c>
      <c r="H4728" s="2" t="n">
        <v>28.51</v>
      </c>
      <c r="I4728" s="3" t="n">
        <v>0.51</v>
      </c>
    </row>
    <row r="4729" customFormat="false" ht="15" hidden="false" customHeight="false" outlineLevel="0" collapsed="false">
      <c r="A4729" s="0" t="s">
        <v>98</v>
      </c>
      <c r="B4729" s="0" t="n">
        <f aca="false">VALUE(LEFT(A4729,4))</f>
        <v>2024</v>
      </c>
      <c r="C4729" s="0" t="str">
        <f aca="false">"FY"&amp;IF(VALUE(MID(A4729,6,2))&gt;=4,VALUE(LEFT(A4729,4)),VALUE(LEFT(A4729,4))-1)&amp;"-"&amp;TEXT(MOD(IF(VALUE(MID(A4729,6,2))&gt;=4,VALUE(LEFT(A4729,4)),VALUE(LEFT(A4729,4))-1)+1,100),"00")</f>
        <v>FY2024-25</v>
      </c>
      <c r="D4729" s="0" t="s">
        <v>690</v>
      </c>
      <c r="E4729" s="0" t="s">
        <v>198</v>
      </c>
      <c r="F4729" s="0" t="str">
        <f aca="false">INDEX(Mapping!$B$2:$B$465,MATCH(E4729,Mapping!$A$2:$A$465,0))</f>
        <v>CHANDIGARH</v>
      </c>
      <c r="G4729" s="0" t="str">
        <f aca="false">INDEX(Mapping!$C$2:$C$465,MATCH(E4729,Mapping!$A$2:$A$465,0))</f>
        <v>CHANDIGARH</v>
      </c>
      <c r="H4729" s="2" t="n">
        <v>27.76</v>
      </c>
      <c r="I4729" s="3" t="n">
        <v>0.49</v>
      </c>
    </row>
    <row r="4730" customFormat="false" ht="15" hidden="false" customHeight="false" outlineLevel="0" collapsed="false">
      <c r="A4730" s="0" t="s">
        <v>98</v>
      </c>
      <c r="B4730" s="0" t="n">
        <f aca="false">VALUE(LEFT(A4730,4))</f>
        <v>2024</v>
      </c>
      <c r="C4730" s="0" t="str">
        <f aca="false">"FY"&amp;IF(VALUE(MID(A4730,6,2))&gt;=4,VALUE(LEFT(A4730,4)),VALUE(LEFT(A4730,4))-1)&amp;"-"&amp;TEXT(MOD(IF(VALUE(MID(A4730,6,2))&gt;=4,VALUE(LEFT(A4730,4)),VALUE(LEFT(A4730,4))-1)+1,100),"00")</f>
        <v>FY2024-25</v>
      </c>
      <c r="D4730" s="0" t="s">
        <v>671</v>
      </c>
      <c r="E4730" s="0" t="s">
        <v>31</v>
      </c>
      <c r="F4730" s="0" t="str">
        <f aca="false">INDEX(Mapping!$B$2:$B$465,MATCH(E4730,Mapping!$A$2:$A$465,0))</f>
        <v>GUJARAT</v>
      </c>
      <c r="G4730" s="0" t="str">
        <f aca="false">INDEX(Mapping!$C$2:$C$465,MATCH(E4730,Mapping!$A$2:$A$465,0))</f>
        <v>GUJARAT</v>
      </c>
      <c r="H4730" s="2" t="n">
        <v>26.24</v>
      </c>
      <c r="I4730" s="3" t="n">
        <v>0.47</v>
      </c>
    </row>
    <row r="4731" customFormat="false" ht="15" hidden="false" customHeight="false" outlineLevel="0" collapsed="false">
      <c r="A4731" s="0" t="s">
        <v>98</v>
      </c>
      <c r="B4731" s="0" t="n">
        <f aca="false">VALUE(LEFT(A4731,4))</f>
        <v>2024</v>
      </c>
      <c r="C4731" s="0" t="str">
        <f aca="false">"FY"&amp;IF(VALUE(MID(A4731,6,2))&gt;=4,VALUE(LEFT(A4731,4)),VALUE(LEFT(A4731,4))-1)&amp;"-"&amp;TEXT(MOD(IF(VALUE(MID(A4731,6,2))&gt;=4,VALUE(LEFT(A4731,4)),VALUE(LEFT(A4731,4))-1)+1,100),"00")</f>
        <v>FY2024-25</v>
      </c>
      <c r="D4731" s="0" t="s">
        <v>218</v>
      </c>
      <c r="E4731" s="0" t="s">
        <v>218</v>
      </c>
      <c r="F4731" s="0" t="str">
        <f aca="false">INDEX(Mapping!$B$2:$B$465,MATCH(E4731,Mapping!$A$2:$A$465,0))</f>
        <v>KARCHAM WANGTOO HEP</v>
      </c>
      <c r="G4731" s="0" t="str">
        <f aca="false">INDEX(Mapping!$C$2:$C$465,MATCH(E4731,Mapping!$A$2:$A$465,0))</f>
        <v>KARCHAM WANGTOO HEP</v>
      </c>
      <c r="H4731" s="2" t="n">
        <v>25.98</v>
      </c>
      <c r="I4731" s="3" t="n">
        <v>0.46</v>
      </c>
    </row>
    <row r="4732" customFormat="false" ht="15" hidden="false" customHeight="false" outlineLevel="0" collapsed="false">
      <c r="A4732" s="0" t="s">
        <v>98</v>
      </c>
      <c r="B4732" s="0" t="n">
        <f aca="false">VALUE(LEFT(A4732,4))</f>
        <v>2024</v>
      </c>
      <c r="C4732" s="0" t="str">
        <f aca="false">"FY"&amp;IF(VALUE(MID(A4732,6,2))&gt;=4,VALUE(LEFT(A4732,4)),VALUE(LEFT(A4732,4))-1)&amp;"-"&amp;TEXT(MOD(IF(VALUE(MID(A4732,6,2))&gt;=4,VALUE(LEFT(A4732,4)),VALUE(LEFT(A4732,4))-1)+1,100),"00")</f>
        <v>FY2024-25</v>
      </c>
      <c r="D4732" s="0" t="s">
        <v>219</v>
      </c>
      <c r="E4732" s="0" t="s">
        <v>219</v>
      </c>
      <c r="F4732" s="0" t="str">
        <f aca="false">INDEX(Mapping!$B$2:$B$465,MATCH(E4732,Mapping!$A$2:$A$465,0))</f>
        <v>RENEW SURYA PRATAP</v>
      </c>
      <c r="G4732" s="0" t="str">
        <f aca="false">INDEX(Mapping!$C$2:$C$465,MATCH(E4732,Mapping!$A$2:$A$465,0))</f>
        <v>RENEW POWER (ALL SPVs)</v>
      </c>
      <c r="H4732" s="2" t="n">
        <v>24.63</v>
      </c>
      <c r="I4732" s="3" t="n">
        <v>0.44</v>
      </c>
    </row>
    <row r="4733" customFormat="false" ht="15" hidden="false" customHeight="false" outlineLevel="0" collapsed="false">
      <c r="A4733" s="0" t="s">
        <v>98</v>
      </c>
      <c r="B4733" s="0" t="n">
        <f aca="false">VALUE(LEFT(A4733,4))</f>
        <v>2024</v>
      </c>
      <c r="C4733" s="0" t="str">
        <f aca="false">"FY"&amp;IF(VALUE(MID(A4733,6,2))&gt;=4,VALUE(LEFT(A4733,4)),VALUE(LEFT(A4733,4))-1)&amp;"-"&amp;TEXT(MOD(IF(VALUE(MID(A4733,6,2))&gt;=4,VALUE(LEFT(A4733,4)),VALUE(LEFT(A4733,4))-1)+1,100),"00")</f>
        <v>FY2024-25</v>
      </c>
      <c r="D4733" s="0" t="s">
        <v>672</v>
      </c>
      <c r="E4733" s="0" t="s">
        <v>38</v>
      </c>
      <c r="F4733" s="0" t="str">
        <f aca="false">INDEX(Mapping!$B$2:$B$465,MATCH(E4733,Mapping!$A$2:$A$465,0))</f>
        <v>ANDHRA PRADESH</v>
      </c>
      <c r="G4733" s="0" t="str">
        <f aca="false">INDEX(Mapping!$C$2:$C$465,MATCH(E4733,Mapping!$A$2:$A$465,0))</f>
        <v>ANDHRA PRADESH</v>
      </c>
      <c r="H4733" s="2" t="n">
        <v>22.62</v>
      </c>
      <c r="I4733" s="3" t="n">
        <v>0.4</v>
      </c>
    </row>
    <row r="4734" customFormat="false" ht="15" hidden="false" customHeight="false" outlineLevel="0" collapsed="false">
      <c r="A4734" s="0" t="s">
        <v>98</v>
      </c>
      <c r="B4734" s="0" t="n">
        <f aca="false">VALUE(LEFT(A4734,4))</f>
        <v>2024</v>
      </c>
      <c r="C4734" s="0" t="str">
        <f aca="false">"FY"&amp;IF(VALUE(MID(A4734,6,2))&gt;=4,VALUE(LEFT(A4734,4)),VALUE(LEFT(A4734,4))-1)&amp;"-"&amp;TEXT(MOD(IF(VALUE(MID(A4734,6,2))&gt;=4,VALUE(LEFT(A4734,4)),VALUE(LEFT(A4734,4))-1)+1,100),"00")</f>
        <v>FY2024-25</v>
      </c>
      <c r="D4734" s="0" t="s">
        <v>790</v>
      </c>
      <c r="E4734" s="0" t="s">
        <v>470</v>
      </c>
      <c r="F4734" s="0" t="str">
        <f aca="false">INDEX(Mapping!$B$2:$B$465,MATCH(E4734,Mapping!$A$2:$A$465,0))</f>
        <v>ADANI SOLAR ENERGY JAISALMER TWO</v>
      </c>
      <c r="G4734" s="0" t="str">
        <f aca="false">INDEX(Mapping!$C$2:$C$465,MATCH(E4734,Mapping!$A$2:$A$465,0))</f>
        <v>ADANI GREEN ENERGY (ALL SPVs)</v>
      </c>
      <c r="H4734" s="2" t="n">
        <v>21.5</v>
      </c>
      <c r="I4734" s="3" t="n">
        <v>0.38</v>
      </c>
    </row>
    <row r="4735" customFormat="false" ht="15" hidden="false" customHeight="false" outlineLevel="0" collapsed="false">
      <c r="A4735" s="0" t="s">
        <v>98</v>
      </c>
      <c r="B4735" s="0" t="n">
        <f aca="false">VALUE(LEFT(A4735,4))</f>
        <v>2024</v>
      </c>
      <c r="C4735" s="0" t="str">
        <f aca="false">"FY"&amp;IF(VALUE(MID(A4735,6,2))&gt;=4,VALUE(LEFT(A4735,4)),VALUE(LEFT(A4735,4))-1)&amp;"-"&amp;TEXT(MOD(IF(VALUE(MID(A4735,6,2))&gt;=4,VALUE(LEFT(A4735,4)),VALUE(LEFT(A4735,4))-1)+1,100),"00")</f>
        <v>FY2024-25</v>
      </c>
      <c r="D4735" s="0" t="s">
        <v>711</v>
      </c>
      <c r="E4735" s="0" t="s">
        <v>94</v>
      </c>
      <c r="F4735" s="0" t="str">
        <f aca="false">INDEX(Mapping!$B$2:$B$465,MATCH(E4735,Mapping!$A$2:$A$465,0))</f>
        <v>JHARKHAND</v>
      </c>
      <c r="G4735" s="0" t="str">
        <f aca="false">INDEX(Mapping!$C$2:$C$465,MATCH(E4735,Mapping!$A$2:$A$465,0))</f>
        <v>JHARKHAND</v>
      </c>
      <c r="H4735" s="2" t="n">
        <v>20.67</v>
      </c>
      <c r="I4735" s="3" t="n">
        <v>0.37</v>
      </c>
    </row>
    <row r="4736" customFormat="false" ht="15" hidden="false" customHeight="false" outlineLevel="0" collapsed="false">
      <c r="A4736" s="0" t="s">
        <v>98</v>
      </c>
      <c r="B4736" s="0" t="n">
        <f aca="false">VALUE(LEFT(A4736,4))</f>
        <v>2024</v>
      </c>
      <c r="C4736" s="0" t="str">
        <f aca="false">"FY"&amp;IF(VALUE(MID(A4736,6,2))&gt;=4,VALUE(LEFT(A4736,4)),VALUE(LEFT(A4736,4))-1)&amp;"-"&amp;TEXT(MOD(IF(VALUE(MID(A4736,6,2))&gt;=4,VALUE(LEFT(A4736,4)),VALUE(LEFT(A4736,4))-1)+1,100),"00")</f>
        <v>FY2024-25</v>
      </c>
      <c r="D4736" s="0" t="s">
        <v>182</v>
      </c>
      <c r="E4736" s="0" t="s">
        <v>182</v>
      </c>
      <c r="F4736" s="0" t="str">
        <f aca="false">INDEX(Mapping!$B$2:$B$465,MATCH(E4736,Mapping!$A$2:$A$465,0))</f>
        <v>AD HYDRO POWER</v>
      </c>
      <c r="G4736" s="0" t="str">
        <f aca="false">INDEX(Mapping!$C$2:$C$465,MATCH(E4736,Mapping!$A$2:$A$465,0))</f>
        <v>AD HYDRO POWER</v>
      </c>
      <c r="H4736" s="2" t="n">
        <v>20.44</v>
      </c>
      <c r="I4736" s="3" t="n">
        <v>0.36</v>
      </c>
    </row>
    <row r="4737" customFormat="false" ht="15" hidden="false" customHeight="false" outlineLevel="0" collapsed="false">
      <c r="A4737" s="0" t="s">
        <v>98</v>
      </c>
      <c r="B4737" s="0" t="n">
        <f aca="false">VALUE(LEFT(A4737,4))</f>
        <v>2024</v>
      </c>
      <c r="C4737" s="0" t="str">
        <f aca="false">"FY"&amp;IF(VALUE(MID(A4737,6,2))&gt;=4,VALUE(LEFT(A4737,4)),VALUE(LEFT(A4737,4))-1)&amp;"-"&amp;TEXT(MOD(IF(VALUE(MID(A4737,6,2))&gt;=4,VALUE(LEFT(A4737,4)),VALUE(LEFT(A4737,4))-1)+1,100),"00")</f>
        <v>FY2024-25</v>
      </c>
      <c r="D4737" s="0" t="s">
        <v>676</v>
      </c>
      <c r="E4737" s="0" t="s">
        <v>37</v>
      </c>
      <c r="F4737" s="0" t="str">
        <f aca="false">INDEX(Mapping!$B$2:$B$465,MATCH(E4737,Mapping!$A$2:$A$465,0))</f>
        <v>MAHARASHTRA</v>
      </c>
      <c r="G4737" s="0" t="str">
        <f aca="false">INDEX(Mapping!$C$2:$C$465,MATCH(E4737,Mapping!$A$2:$A$465,0))</f>
        <v>MAHARASHTRA</v>
      </c>
      <c r="H4737" s="2" t="n">
        <v>19.64</v>
      </c>
      <c r="I4737" s="3" t="n">
        <v>0.35</v>
      </c>
    </row>
    <row r="4738" customFormat="false" ht="15" hidden="false" customHeight="false" outlineLevel="0" collapsed="false">
      <c r="A4738" s="0" t="s">
        <v>98</v>
      </c>
      <c r="B4738" s="0" t="n">
        <f aca="false">VALUE(LEFT(A4738,4))</f>
        <v>2024</v>
      </c>
      <c r="C4738" s="0" t="str">
        <f aca="false">"FY"&amp;IF(VALUE(MID(A4738,6,2))&gt;=4,VALUE(LEFT(A4738,4)),VALUE(LEFT(A4738,4))-1)&amp;"-"&amp;TEXT(MOD(IF(VALUE(MID(A4738,6,2))&gt;=4,VALUE(LEFT(A4738,4)),VALUE(LEFT(A4738,4))-1)+1,100),"00")</f>
        <v>FY2024-25</v>
      </c>
      <c r="D4738" s="0" t="s">
        <v>238</v>
      </c>
      <c r="E4738" s="0" t="s">
        <v>238</v>
      </c>
      <c r="F4738" s="0" t="str">
        <f aca="false">INDEX(Mapping!$B$2:$B$465,MATCH(E4738,Mapping!$A$2:$A$465,0))</f>
        <v>SIMHAPURI ENERGY</v>
      </c>
      <c r="G4738" s="0" t="str">
        <f aca="false">INDEX(Mapping!$C$2:$C$465,MATCH(E4738,Mapping!$A$2:$A$465,0))</f>
        <v>SIMHAPURI ENERGY</v>
      </c>
      <c r="H4738" s="2" t="n">
        <v>18.86</v>
      </c>
      <c r="I4738" s="3" t="n">
        <v>0.34</v>
      </c>
    </row>
    <row r="4739" customFormat="false" ht="15" hidden="false" customHeight="false" outlineLevel="0" collapsed="false">
      <c r="A4739" s="0" t="s">
        <v>98</v>
      </c>
      <c r="B4739" s="0" t="n">
        <f aca="false">VALUE(LEFT(A4739,4))</f>
        <v>2024</v>
      </c>
      <c r="C4739" s="0" t="str">
        <f aca="false">"FY"&amp;IF(VALUE(MID(A4739,6,2))&gt;=4,VALUE(LEFT(A4739,4)),VALUE(LEFT(A4739,4))-1)&amp;"-"&amp;TEXT(MOD(IF(VALUE(MID(A4739,6,2))&gt;=4,VALUE(LEFT(A4739,4)),VALUE(LEFT(A4739,4))-1)+1,100),"00")</f>
        <v>FY2024-25</v>
      </c>
      <c r="D4739" s="0" t="s">
        <v>704</v>
      </c>
      <c r="E4739" s="0" t="s">
        <v>318</v>
      </c>
      <c r="F4739" s="0" t="str">
        <f aca="false">INDEX(Mapping!$B$2:$B$465,MATCH(E4739,Mapping!$A$2:$A$465,0))</f>
        <v>JHABUA POWER</v>
      </c>
      <c r="G4739" s="0" t="str">
        <f aca="false">INDEX(Mapping!$C$2:$C$465,MATCH(E4739,Mapping!$A$2:$A$465,0))</f>
        <v>JHABUA POWER</v>
      </c>
      <c r="H4739" s="2" t="n">
        <v>18.71</v>
      </c>
      <c r="I4739" s="3" t="n">
        <v>0.33</v>
      </c>
    </row>
    <row r="4740" customFormat="false" ht="15" hidden="false" customHeight="false" outlineLevel="0" collapsed="false">
      <c r="A4740" s="0" t="s">
        <v>98</v>
      </c>
      <c r="B4740" s="0" t="n">
        <f aca="false">VALUE(LEFT(A4740,4))</f>
        <v>2024</v>
      </c>
      <c r="C4740" s="0" t="str">
        <f aca="false">"FY"&amp;IF(VALUE(MID(A4740,6,2))&gt;=4,VALUE(LEFT(A4740,4)),VALUE(LEFT(A4740,4))-1)&amp;"-"&amp;TEXT(MOD(IF(VALUE(MID(A4740,6,2))&gt;=4,VALUE(LEFT(A4740,4)),VALUE(LEFT(A4740,4))-1)+1,100),"00")</f>
        <v>FY2024-25</v>
      </c>
      <c r="D4740" s="0" t="s">
        <v>716</v>
      </c>
      <c r="E4740" s="0" t="s">
        <v>247</v>
      </c>
      <c r="F4740" s="0" t="str">
        <f aca="false">INDEX(Mapping!$B$2:$B$465,MATCH(E4740,Mapping!$A$2:$A$465,0))</f>
        <v>SEIL ENERGY INDIA (EX-SEMBCORP)</v>
      </c>
      <c r="G4740" s="0" t="str">
        <f aca="false">INDEX(Mapping!$C$2:$C$465,MATCH(E4740,Mapping!$A$2:$A$465,0))</f>
        <v>SEIL ENERGY INDIA</v>
      </c>
      <c r="H4740" s="2" t="n">
        <v>18.5</v>
      </c>
      <c r="I4740" s="3" t="n">
        <v>0.33</v>
      </c>
    </row>
    <row r="4741" customFormat="false" ht="15" hidden="false" customHeight="false" outlineLevel="0" collapsed="false">
      <c r="A4741" s="0" t="s">
        <v>98</v>
      </c>
      <c r="B4741" s="0" t="n">
        <f aca="false">VALUE(LEFT(A4741,4))</f>
        <v>2024</v>
      </c>
      <c r="C4741" s="0" t="str">
        <f aca="false">"FY"&amp;IF(VALUE(MID(A4741,6,2))&gt;=4,VALUE(LEFT(A4741,4)),VALUE(LEFT(A4741,4))-1)&amp;"-"&amp;TEXT(MOD(IF(VALUE(MID(A4741,6,2))&gt;=4,VALUE(LEFT(A4741,4)),VALUE(LEFT(A4741,4))-1)+1,100),"00")</f>
        <v>FY2024-25</v>
      </c>
      <c r="D4741" s="0" t="s">
        <v>685</v>
      </c>
      <c r="E4741" s="0" t="s">
        <v>278</v>
      </c>
      <c r="F4741" s="0" t="str">
        <f aca="false">INDEX(Mapping!$B$2:$B$465,MATCH(E4741,Mapping!$A$2:$A$465,0))</f>
        <v>RENEW SURYA RAVI</v>
      </c>
      <c r="G4741" s="0" t="str">
        <f aca="false">INDEX(Mapping!$C$2:$C$465,MATCH(E4741,Mapping!$A$2:$A$465,0))</f>
        <v>RENEW POWER (ALL SPVs)</v>
      </c>
      <c r="H4741" s="2" t="n">
        <v>17.91</v>
      </c>
      <c r="I4741" s="3" t="n">
        <v>0.32</v>
      </c>
    </row>
    <row r="4742" customFormat="false" ht="15" hidden="false" customHeight="false" outlineLevel="0" collapsed="false">
      <c r="A4742" s="0" t="s">
        <v>98</v>
      </c>
      <c r="B4742" s="0" t="n">
        <f aca="false">VALUE(LEFT(A4742,4))</f>
        <v>2024</v>
      </c>
      <c r="C4742" s="0" t="str">
        <f aca="false">"FY"&amp;IF(VALUE(MID(A4742,6,2))&gt;=4,VALUE(LEFT(A4742,4)),VALUE(LEFT(A4742,4))-1)&amp;"-"&amp;TEXT(MOD(IF(VALUE(MID(A4742,6,2))&gt;=4,VALUE(LEFT(A4742,4)),VALUE(LEFT(A4742,4))-1)+1,100),"00")</f>
        <v>FY2024-25</v>
      </c>
      <c r="D4742" s="0" t="s">
        <v>683</v>
      </c>
      <c r="E4742" s="0" t="s">
        <v>153</v>
      </c>
      <c r="F4742" s="0" t="str">
        <f aca="false">INDEX(Mapping!$B$2:$B$465,MATCH(E4742,Mapping!$A$2:$A$465,0))</f>
        <v>DVC</v>
      </c>
      <c r="G4742" s="0" t="str">
        <f aca="false">INDEX(Mapping!$C$2:$C$465,MATCH(E4742,Mapping!$A$2:$A$465,0))</f>
        <v>DVC</v>
      </c>
      <c r="H4742" s="2" t="n">
        <v>17.82</v>
      </c>
      <c r="I4742" s="3" t="n">
        <v>0.32</v>
      </c>
    </row>
    <row r="4743" customFormat="false" ht="15" hidden="false" customHeight="false" outlineLevel="0" collapsed="false">
      <c r="A4743" s="0" t="s">
        <v>98</v>
      </c>
      <c r="B4743" s="0" t="n">
        <f aca="false">VALUE(LEFT(A4743,4))</f>
        <v>2024</v>
      </c>
      <c r="C4743" s="0" t="str">
        <f aca="false">"FY"&amp;IF(VALUE(MID(A4743,6,2))&gt;=4,VALUE(LEFT(A4743,4)),VALUE(LEFT(A4743,4))-1)&amp;"-"&amp;TEXT(MOD(IF(VALUE(MID(A4743,6,2))&gt;=4,VALUE(LEFT(A4743,4)),VALUE(LEFT(A4743,4))-1)+1,100),"00")</f>
        <v>FY2024-25</v>
      </c>
      <c r="D4743" s="0" t="s">
        <v>670</v>
      </c>
      <c r="E4743" s="0" t="s">
        <v>242</v>
      </c>
      <c r="F4743" s="0" t="str">
        <f aca="false">INDEX(Mapping!$B$2:$B$465,MATCH(E4743,Mapping!$A$2:$A$465,0))</f>
        <v>SKS POWER</v>
      </c>
      <c r="G4743" s="0" t="str">
        <f aca="false">INDEX(Mapping!$C$2:$C$465,MATCH(E4743,Mapping!$A$2:$A$465,0))</f>
        <v>SKS POWER</v>
      </c>
      <c r="H4743" s="2" t="n">
        <v>16.74</v>
      </c>
      <c r="I4743" s="3" t="n">
        <v>0.3</v>
      </c>
    </row>
    <row r="4744" customFormat="false" ht="15" hidden="false" customHeight="false" outlineLevel="0" collapsed="false">
      <c r="A4744" s="0" t="s">
        <v>98</v>
      </c>
      <c r="B4744" s="0" t="n">
        <f aca="false">VALUE(LEFT(A4744,4))</f>
        <v>2024</v>
      </c>
      <c r="C4744" s="0" t="str">
        <f aca="false">"FY"&amp;IF(VALUE(MID(A4744,6,2))&gt;=4,VALUE(LEFT(A4744,4)),VALUE(LEFT(A4744,4))-1)&amp;"-"&amp;TEXT(MOD(IF(VALUE(MID(A4744,6,2))&gt;=4,VALUE(LEFT(A4744,4)),VALUE(LEFT(A4744,4))-1)+1,100),"00")</f>
        <v>FY2024-25</v>
      </c>
      <c r="D4744" s="0" t="s">
        <v>689</v>
      </c>
      <c r="E4744" s="0" t="s">
        <v>237</v>
      </c>
      <c r="F4744" s="0" t="str">
        <f aca="false">INDEX(Mapping!$B$2:$B$465,MATCH(E4744,Mapping!$A$2:$A$465,0))</f>
        <v>NTPC STATIONS</v>
      </c>
      <c r="G4744" s="0" t="str">
        <f aca="false">INDEX(Mapping!$C$2:$C$465,MATCH(E4744,Mapping!$A$2:$A$465,0))</f>
        <v>NTPC GROUP</v>
      </c>
      <c r="H4744" s="2" t="n">
        <v>16.07</v>
      </c>
      <c r="I4744" s="3" t="n">
        <v>0.29</v>
      </c>
    </row>
    <row r="4745" customFormat="false" ht="15" hidden="false" customHeight="false" outlineLevel="0" collapsed="false">
      <c r="A4745" s="0" t="s">
        <v>98</v>
      </c>
      <c r="B4745" s="0" t="n">
        <f aca="false">VALUE(LEFT(A4745,4))</f>
        <v>2024</v>
      </c>
      <c r="C4745" s="0" t="str">
        <f aca="false">"FY"&amp;IF(VALUE(MID(A4745,6,2))&gt;=4,VALUE(LEFT(A4745,4)),VALUE(LEFT(A4745,4))-1)&amp;"-"&amp;TEXT(MOD(IF(VALUE(MID(A4745,6,2))&gt;=4,VALUE(LEFT(A4745,4)),VALUE(LEFT(A4745,4))-1)+1,100),"00")</f>
        <v>FY2024-25</v>
      </c>
      <c r="D4745" s="0" t="s">
        <v>701</v>
      </c>
      <c r="E4745" s="0" t="s">
        <v>287</v>
      </c>
      <c r="F4745" s="0" t="str">
        <f aca="false">INDEX(Mapping!$B$2:$B$465,MATCH(E4745,Mapping!$A$2:$A$465,0))</f>
        <v>NTPC STATIONS</v>
      </c>
      <c r="G4745" s="0" t="str">
        <f aca="false">INDEX(Mapping!$C$2:$C$465,MATCH(E4745,Mapping!$A$2:$A$465,0))</f>
        <v>NTPC GROUP</v>
      </c>
      <c r="H4745" s="2" t="n">
        <v>15.86</v>
      </c>
      <c r="I4745" s="3" t="n">
        <v>0.28</v>
      </c>
    </row>
    <row r="4746" customFormat="false" ht="15" hidden="false" customHeight="false" outlineLevel="0" collapsed="false">
      <c r="A4746" s="0" t="s">
        <v>98</v>
      </c>
      <c r="B4746" s="0" t="n">
        <f aca="false">VALUE(LEFT(A4746,4))</f>
        <v>2024</v>
      </c>
      <c r="C4746" s="0" t="str">
        <f aca="false">"FY"&amp;IF(VALUE(MID(A4746,6,2))&gt;=4,VALUE(LEFT(A4746,4)),VALUE(LEFT(A4746,4))-1)&amp;"-"&amp;TEXT(MOD(IF(VALUE(MID(A4746,6,2))&gt;=4,VALUE(LEFT(A4746,4)),VALUE(LEFT(A4746,4))-1)+1,100),"00")</f>
        <v>FY2024-25</v>
      </c>
      <c r="D4746" s="0" t="s">
        <v>691</v>
      </c>
      <c r="E4746" s="0" t="s">
        <v>346</v>
      </c>
      <c r="F4746" s="0" t="str">
        <f aca="false">INDEX(Mapping!$B$2:$B$465,MATCH(E4746,Mapping!$A$2:$A$465,0))</f>
        <v>ADANI GREEN ENERGY TWENTY FIVE B LIMITED_INFIRM</v>
      </c>
      <c r="G4746" s="0" t="str">
        <f aca="false">INDEX(Mapping!$C$2:$C$465,MATCH(E4746,Mapping!$A$2:$A$465,0))</f>
        <v>ADANI GREEN ENERGY (ALL SPVs)</v>
      </c>
      <c r="H4746" s="2" t="n">
        <v>15.28</v>
      </c>
      <c r="I4746" s="3" t="n">
        <v>0.27</v>
      </c>
    </row>
    <row r="4747" customFormat="false" ht="15" hidden="false" customHeight="false" outlineLevel="0" collapsed="false">
      <c r="A4747" s="0" t="s">
        <v>98</v>
      </c>
      <c r="B4747" s="0" t="n">
        <f aca="false">VALUE(LEFT(A4747,4))</f>
        <v>2024</v>
      </c>
      <c r="C4747" s="0" t="str">
        <f aca="false">"FY"&amp;IF(VALUE(MID(A4747,6,2))&gt;=4,VALUE(LEFT(A4747,4)),VALUE(LEFT(A4747,4))-1)&amp;"-"&amp;TEXT(MOD(IF(VALUE(MID(A4747,6,2))&gt;=4,VALUE(LEFT(A4747,4)),VALUE(LEFT(A4747,4))-1)+1,100),"00")</f>
        <v>FY2024-25</v>
      </c>
      <c r="D4747" s="0" t="s">
        <v>696</v>
      </c>
      <c r="E4747" s="0" t="s">
        <v>354</v>
      </c>
      <c r="F4747" s="0" t="str">
        <f aca="false">INDEX(Mapping!$B$2:$B$465,MATCH(E4747,Mapping!$A$2:$A$465,0))</f>
        <v>NTPC STATIONS</v>
      </c>
      <c r="G4747" s="0" t="str">
        <f aca="false">INDEX(Mapping!$C$2:$C$465,MATCH(E4747,Mapping!$A$2:$A$465,0))</f>
        <v>NTPC GROUP</v>
      </c>
      <c r="H4747" s="2" t="n">
        <v>15.25</v>
      </c>
      <c r="I4747" s="3" t="n">
        <v>0.27</v>
      </c>
    </row>
    <row r="4748" customFormat="false" ht="15" hidden="false" customHeight="false" outlineLevel="0" collapsed="false">
      <c r="A4748" s="0" t="s">
        <v>98</v>
      </c>
      <c r="B4748" s="0" t="n">
        <f aca="false">VALUE(LEFT(A4748,4))</f>
        <v>2024</v>
      </c>
      <c r="C4748" s="0" t="str">
        <f aca="false">"FY"&amp;IF(VALUE(MID(A4748,6,2))&gt;=4,VALUE(LEFT(A4748,4)),VALUE(LEFT(A4748,4))-1)&amp;"-"&amp;TEXT(MOD(IF(VALUE(MID(A4748,6,2))&gt;=4,VALUE(LEFT(A4748,4)),VALUE(LEFT(A4748,4))-1)+1,100),"00")</f>
        <v>FY2024-25</v>
      </c>
      <c r="D4748" s="0" t="s">
        <v>746</v>
      </c>
      <c r="E4748" s="0" t="s">
        <v>369</v>
      </c>
      <c r="F4748" s="0" t="str">
        <f aca="false">INDEX(Mapping!$B$2:$B$465,MATCH(E4748,Mapping!$A$2:$A$465,0))</f>
        <v>NTPC STATIONS</v>
      </c>
      <c r="G4748" s="0" t="str">
        <f aca="false">INDEX(Mapping!$C$2:$C$465,MATCH(E4748,Mapping!$A$2:$A$465,0))</f>
        <v>NTPC GROUP</v>
      </c>
      <c r="H4748" s="2" t="n">
        <v>13.49</v>
      </c>
      <c r="I4748" s="3" t="n">
        <v>0.24</v>
      </c>
    </row>
    <row r="4749" customFormat="false" ht="15" hidden="false" customHeight="false" outlineLevel="0" collapsed="false">
      <c r="A4749" s="0" t="s">
        <v>98</v>
      </c>
      <c r="B4749" s="0" t="n">
        <f aca="false">VALUE(LEFT(A4749,4))</f>
        <v>2024</v>
      </c>
      <c r="C4749" s="0" t="str">
        <f aca="false">"FY"&amp;IF(VALUE(MID(A4749,6,2))&gt;=4,VALUE(LEFT(A4749,4)),VALUE(LEFT(A4749,4))-1)&amp;"-"&amp;TEXT(MOD(IF(VALUE(MID(A4749,6,2))&gt;=4,VALUE(LEFT(A4749,4)),VALUE(LEFT(A4749,4))-1)+1,100),"00")</f>
        <v>FY2024-25</v>
      </c>
      <c r="D4749" s="0" t="s">
        <v>684</v>
      </c>
      <c r="E4749" s="0" t="s">
        <v>334</v>
      </c>
      <c r="F4749" s="0" t="str">
        <f aca="false">INDEX(Mapping!$B$2:$B$465,MATCH(E4749,Mapping!$A$2:$A$465,0))</f>
        <v>NTPC STATIONS</v>
      </c>
      <c r="G4749" s="0" t="str">
        <f aca="false">INDEX(Mapping!$C$2:$C$465,MATCH(E4749,Mapping!$A$2:$A$465,0))</f>
        <v>NTPC GROUP</v>
      </c>
      <c r="H4749" s="2" t="n">
        <v>13.09</v>
      </c>
      <c r="I4749" s="3" t="n">
        <v>0.23</v>
      </c>
    </row>
    <row r="4750" customFormat="false" ht="15" hidden="false" customHeight="false" outlineLevel="0" collapsed="false">
      <c r="A4750" s="0" t="s">
        <v>98</v>
      </c>
      <c r="B4750" s="0" t="n">
        <f aca="false">VALUE(LEFT(A4750,4))</f>
        <v>2024</v>
      </c>
      <c r="C4750" s="0" t="str">
        <f aca="false">"FY"&amp;IF(VALUE(MID(A4750,6,2))&gt;=4,VALUE(LEFT(A4750,4)),VALUE(LEFT(A4750,4))-1)&amp;"-"&amp;TEXT(MOD(IF(VALUE(MID(A4750,6,2))&gt;=4,VALUE(LEFT(A4750,4)),VALUE(LEFT(A4750,4))-1)+1,100),"00")</f>
        <v>FY2024-25</v>
      </c>
      <c r="D4750" s="0" t="s">
        <v>698</v>
      </c>
      <c r="E4750" s="0" t="s">
        <v>298</v>
      </c>
      <c r="F4750" s="0" t="str">
        <f aca="false">INDEX(Mapping!$B$2:$B$465,MATCH(E4750,Mapping!$A$2:$A$465,0))</f>
        <v>HIMACHAL PRADESH</v>
      </c>
      <c r="G4750" s="0" t="str">
        <f aca="false">INDEX(Mapping!$C$2:$C$465,MATCH(E4750,Mapping!$A$2:$A$465,0))</f>
        <v>HIMACHAL PRADESH</v>
      </c>
      <c r="H4750" s="2" t="n">
        <v>12.93</v>
      </c>
      <c r="I4750" s="3" t="n">
        <v>0.23</v>
      </c>
    </row>
    <row r="4751" customFormat="false" ht="15" hidden="false" customHeight="false" outlineLevel="0" collapsed="false">
      <c r="A4751" s="0" t="s">
        <v>98</v>
      </c>
      <c r="B4751" s="0" t="n">
        <f aca="false">VALUE(LEFT(A4751,4))</f>
        <v>2024</v>
      </c>
      <c r="C4751" s="0" t="str">
        <f aca="false">"FY"&amp;IF(VALUE(MID(A4751,6,2))&gt;=4,VALUE(LEFT(A4751,4)),VALUE(LEFT(A4751,4))-1)&amp;"-"&amp;TEXT(MOD(IF(VALUE(MID(A4751,6,2))&gt;=4,VALUE(LEFT(A4751,4)),VALUE(LEFT(A4751,4))-1)+1,100),"00")</f>
        <v>FY2024-25</v>
      </c>
      <c r="D4751" s="0" t="s">
        <v>686</v>
      </c>
      <c r="E4751" s="0" t="s">
        <v>266</v>
      </c>
      <c r="F4751" s="0" t="str">
        <f aca="false">INDEX(Mapping!$B$2:$B$465,MATCH(E4751,Mapping!$A$2:$A$465,0))</f>
        <v>ADEPT RENEWABLE TECHNOLOGIES</v>
      </c>
      <c r="G4751" s="0" t="str">
        <f aca="false">INDEX(Mapping!$C$2:$C$465,MATCH(E4751,Mapping!$A$2:$A$465,0))</f>
        <v>ADEPT RENEWABLE TECHNOLOGIES</v>
      </c>
      <c r="H4751" s="2" t="n">
        <v>11.97</v>
      </c>
      <c r="I4751" s="3" t="n">
        <v>0.21</v>
      </c>
    </row>
    <row r="4752" customFormat="false" ht="15" hidden="false" customHeight="false" outlineLevel="0" collapsed="false">
      <c r="A4752" s="0" t="s">
        <v>98</v>
      </c>
      <c r="B4752" s="0" t="n">
        <f aca="false">VALUE(LEFT(A4752,4))</f>
        <v>2024</v>
      </c>
      <c r="C4752" s="0" t="str">
        <f aca="false">"FY"&amp;IF(VALUE(MID(A4752,6,2))&gt;=4,VALUE(LEFT(A4752,4)),VALUE(LEFT(A4752,4))-1)&amp;"-"&amp;TEXT(MOD(IF(VALUE(MID(A4752,6,2))&gt;=4,VALUE(LEFT(A4752,4)),VALUE(LEFT(A4752,4))-1)+1,100),"00")</f>
        <v>FY2024-25</v>
      </c>
      <c r="D4752" s="0" t="s">
        <v>745</v>
      </c>
      <c r="E4752" s="0" t="s">
        <v>355</v>
      </c>
      <c r="F4752" s="0" t="str">
        <f aca="false">INDEX(Mapping!$B$2:$B$465,MATCH(E4752,Mapping!$A$2:$A$465,0))</f>
        <v>OTPC PALATANA</v>
      </c>
      <c r="G4752" s="0" t="str">
        <f aca="false">INDEX(Mapping!$C$2:$C$465,MATCH(E4752,Mapping!$A$2:$A$465,0))</f>
        <v>OTPC PALATANA</v>
      </c>
      <c r="H4752" s="2" t="n">
        <v>11.74</v>
      </c>
      <c r="I4752" s="3" t="n">
        <v>0.21</v>
      </c>
    </row>
    <row r="4753" customFormat="false" ht="15" hidden="false" customHeight="false" outlineLevel="0" collapsed="false">
      <c r="A4753" s="0" t="s">
        <v>98</v>
      </c>
      <c r="B4753" s="0" t="n">
        <f aca="false">VALUE(LEFT(A4753,4))</f>
        <v>2024</v>
      </c>
      <c r="C4753" s="0" t="str">
        <f aca="false">"FY"&amp;IF(VALUE(MID(A4753,6,2))&gt;=4,VALUE(LEFT(A4753,4)),VALUE(LEFT(A4753,4))-1)&amp;"-"&amp;TEXT(MOD(IF(VALUE(MID(A4753,6,2))&gt;=4,VALUE(LEFT(A4753,4)),VALUE(LEFT(A4753,4))-1)+1,100),"00")</f>
        <v>FY2024-25</v>
      </c>
      <c r="D4753" s="0" t="s">
        <v>697</v>
      </c>
      <c r="E4753" s="0" t="s">
        <v>283</v>
      </c>
      <c r="F4753" s="0" t="str">
        <f aca="false">INDEX(Mapping!$B$2:$B$465,MATCH(E4753,Mapping!$A$2:$A$465,0))</f>
        <v>AMP ENERGY GREEN SIX PRIVATE LIMITED</v>
      </c>
      <c r="G4753" s="0" t="str">
        <f aca="false">INDEX(Mapping!$C$2:$C$465,MATCH(E4753,Mapping!$A$2:$A$465,0))</f>
        <v>AMP ENERGY</v>
      </c>
      <c r="H4753" s="2" t="n">
        <v>11.25</v>
      </c>
      <c r="I4753" s="3" t="n">
        <v>0.2</v>
      </c>
    </row>
    <row r="4754" customFormat="false" ht="15" hidden="false" customHeight="false" outlineLevel="0" collapsed="false">
      <c r="A4754" s="0" t="s">
        <v>98</v>
      </c>
      <c r="B4754" s="0" t="n">
        <f aca="false">VALUE(LEFT(A4754,4))</f>
        <v>2024</v>
      </c>
      <c r="C4754" s="0" t="str">
        <f aca="false">"FY"&amp;IF(VALUE(MID(A4754,6,2))&gt;=4,VALUE(LEFT(A4754,4)),VALUE(LEFT(A4754,4))-1)&amp;"-"&amp;TEXT(MOD(IF(VALUE(MID(A4754,6,2))&gt;=4,VALUE(LEFT(A4754,4)),VALUE(LEFT(A4754,4))-1)+1,100),"00")</f>
        <v>FY2024-25</v>
      </c>
      <c r="D4754" s="0" t="s">
        <v>192</v>
      </c>
      <c r="E4754" s="0" t="s">
        <v>192</v>
      </c>
      <c r="F4754" s="0" t="str">
        <f aca="false">INDEX(Mapping!$B$2:$B$465,MATCH(E4754,Mapping!$A$2:$A$465,0))</f>
        <v>MB POWER (MP)</v>
      </c>
      <c r="G4754" s="0" t="str">
        <f aca="false">INDEX(Mapping!$C$2:$C$465,MATCH(E4754,Mapping!$A$2:$A$465,0))</f>
        <v>MB POWER (MP)</v>
      </c>
      <c r="H4754" s="2" t="n">
        <v>9.8</v>
      </c>
      <c r="I4754" s="3" t="n">
        <v>0.17</v>
      </c>
    </row>
    <row r="4755" customFormat="false" ht="15" hidden="false" customHeight="false" outlineLevel="0" collapsed="false">
      <c r="A4755" s="0" t="s">
        <v>98</v>
      </c>
      <c r="B4755" s="0" t="n">
        <f aca="false">VALUE(LEFT(A4755,4))</f>
        <v>2024</v>
      </c>
      <c r="C4755" s="0" t="str">
        <f aca="false">"FY"&amp;IF(VALUE(MID(A4755,6,2))&gt;=4,VALUE(LEFT(A4755,4)),VALUE(LEFT(A4755,4))-1)&amp;"-"&amp;TEXT(MOD(IF(VALUE(MID(A4755,6,2))&gt;=4,VALUE(LEFT(A4755,4)),VALUE(LEFT(A4755,4))-1)+1,100),"00")</f>
        <v>FY2024-25</v>
      </c>
      <c r="D4755" s="0" t="s">
        <v>779</v>
      </c>
      <c r="E4755" s="0" t="s">
        <v>434</v>
      </c>
      <c r="F4755" s="0" t="str">
        <f aca="false">INDEX(Mapping!$B$2:$B$465,MATCH(E4755,Mapping!$A$2:$A$465,0))</f>
        <v>ADANI GREEN ENERGY TWENTY FIVE LIMITED_INFIRM</v>
      </c>
      <c r="G4755" s="0" t="str">
        <f aca="false">INDEX(Mapping!$C$2:$C$465,MATCH(E4755,Mapping!$A$2:$A$465,0))</f>
        <v>ADANI GREEN ENERGY (ALL SPVs)</v>
      </c>
      <c r="H4755" s="2" t="n">
        <v>9.54</v>
      </c>
      <c r="I4755" s="3" t="n">
        <v>0.17</v>
      </c>
    </row>
    <row r="4756" customFormat="false" ht="15" hidden="false" customHeight="false" outlineLevel="0" collapsed="false">
      <c r="A4756" s="0" t="s">
        <v>98</v>
      </c>
      <c r="B4756" s="0" t="n">
        <f aca="false">VALUE(LEFT(A4756,4))</f>
        <v>2024</v>
      </c>
      <c r="C4756" s="0" t="str">
        <f aca="false">"FY"&amp;IF(VALUE(MID(A4756,6,2))&gt;=4,VALUE(LEFT(A4756,4)),VALUE(LEFT(A4756,4))-1)&amp;"-"&amp;TEXT(MOD(IF(VALUE(MID(A4756,6,2))&gt;=4,VALUE(LEFT(A4756,4)),VALUE(LEFT(A4756,4))-1)+1,100),"00")</f>
        <v>FY2024-25</v>
      </c>
      <c r="D4756" s="0" t="s">
        <v>680</v>
      </c>
      <c r="E4756" s="0" t="s">
        <v>311</v>
      </c>
      <c r="F4756" s="0" t="str">
        <f aca="false">INDEX(Mapping!$B$2:$B$465,MATCH(E4756,Mapping!$A$2:$A$465,0))</f>
        <v>HIMACHAL PRADESH</v>
      </c>
      <c r="G4756" s="0" t="str">
        <f aca="false">INDEX(Mapping!$C$2:$C$465,MATCH(E4756,Mapping!$A$2:$A$465,0))</f>
        <v>HIMACHAL PRADESH</v>
      </c>
      <c r="H4756" s="2" t="n">
        <v>9.45</v>
      </c>
      <c r="I4756" s="3" t="n">
        <v>0.17</v>
      </c>
    </row>
    <row r="4757" customFormat="false" ht="15" hidden="false" customHeight="false" outlineLevel="0" collapsed="false">
      <c r="A4757" s="0" t="s">
        <v>98</v>
      </c>
      <c r="B4757" s="0" t="n">
        <f aca="false">VALUE(LEFT(A4757,4))</f>
        <v>2024</v>
      </c>
      <c r="C4757" s="0" t="str">
        <f aca="false">"FY"&amp;IF(VALUE(MID(A4757,6,2))&gt;=4,VALUE(LEFT(A4757,4)),VALUE(LEFT(A4757,4))-1)&amp;"-"&amp;TEXT(MOD(IF(VALUE(MID(A4757,6,2))&gt;=4,VALUE(LEFT(A4757,4)),VALUE(LEFT(A4757,4))-1)+1,100),"00")</f>
        <v>FY2024-25</v>
      </c>
      <c r="D4757" s="0" t="s">
        <v>738</v>
      </c>
      <c r="E4757" s="0" t="s">
        <v>56</v>
      </c>
      <c r="F4757" s="0" t="str">
        <f aca="false">INDEX(Mapping!$B$2:$B$465,MATCH(E4757,Mapping!$A$2:$A$465,0))</f>
        <v>UTTARAKHAND</v>
      </c>
      <c r="G4757" s="0" t="str">
        <f aca="false">INDEX(Mapping!$C$2:$C$465,MATCH(E4757,Mapping!$A$2:$A$465,0))</f>
        <v>UTTARAKHAND</v>
      </c>
      <c r="H4757" s="2" t="n">
        <v>9.08</v>
      </c>
      <c r="I4757" s="3" t="n">
        <v>0.16</v>
      </c>
    </row>
    <row r="4758" customFormat="false" ht="15" hidden="false" customHeight="false" outlineLevel="0" collapsed="false">
      <c r="A4758" s="0" t="s">
        <v>98</v>
      </c>
      <c r="B4758" s="0" t="n">
        <f aca="false">VALUE(LEFT(A4758,4))</f>
        <v>2024</v>
      </c>
      <c r="C4758" s="0" t="str">
        <f aca="false">"FY"&amp;IF(VALUE(MID(A4758,6,2))&gt;=4,VALUE(LEFT(A4758,4)),VALUE(LEFT(A4758,4))-1)&amp;"-"&amp;TEXT(MOD(IF(VALUE(MID(A4758,6,2))&gt;=4,VALUE(LEFT(A4758,4)),VALUE(LEFT(A4758,4))-1)+1,100),"00")</f>
        <v>FY2024-25</v>
      </c>
      <c r="D4758" s="0" t="s">
        <v>305</v>
      </c>
      <c r="E4758" s="0" t="s">
        <v>305</v>
      </c>
      <c r="F4758" s="0" t="str">
        <f aca="false">INDEX(Mapping!$B$2:$B$465,MATCH(E4758,Mapping!$A$2:$A$465,0))</f>
        <v>NEEPCO STATIONS</v>
      </c>
      <c r="G4758" s="0" t="str">
        <f aca="false">INDEX(Mapping!$C$2:$C$465,MATCH(E4758,Mapping!$A$2:$A$465,0))</f>
        <v>NEEPCO STATIONS</v>
      </c>
      <c r="H4758" s="2" t="n">
        <v>8.19</v>
      </c>
      <c r="I4758" s="3" t="n">
        <v>0.15</v>
      </c>
    </row>
    <row r="4759" customFormat="false" ht="15" hidden="false" customHeight="false" outlineLevel="0" collapsed="false">
      <c r="A4759" s="0" t="s">
        <v>98</v>
      </c>
      <c r="B4759" s="0" t="n">
        <f aca="false">VALUE(LEFT(A4759,4))</f>
        <v>2024</v>
      </c>
      <c r="C4759" s="0" t="str">
        <f aca="false">"FY"&amp;IF(VALUE(MID(A4759,6,2))&gt;=4,VALUE(LEFT(A4759,4)),VALUE(LEFT(A4759,4))-1)&amp;"-"&amp;TEXT(MOD(IF(VALUE(MID(A4759,6,2))&gt;=4,VALUE(LEFT(A4759,4)),VALUE(LEFT(A4759,4))-1)+1,100),"00")</f>
        <v>FY2024-25</v>
      </c>
      <c r="D4759" s="0" t="s">
        <v>713</v>
      </c>
      <c r="E4759" s="0" t="s">
        <v>268</v>
      </c>
      <c r="F4759" s="0" t="str">
        <f aca="false">INDEX(Mapping!$B$2:$B$465,MATCH(E4759,Mapping!$A$2:$A$465,0))</f>
        <v>GOA</v>
      </c>
      <c r="G4759" s="0" t="str">
        <f aca="false">INDEX(Mapping!$C$2:$C$465,MATCH(E4759,Mapping!$A$2:$A$465,0))</f>
        <v>GOA</v>
      </c>
      <c r="H4759" s="2" t="n">
        <v>8.09</v>
      </c>
      <c r="I4759" s="3" t="n">
        <v>0.14</v>
      </c>
    </row>
    <row r="4760" customFormat="false" ht="15" hidden="false" customHeight="false" outlineLevel="0" collapsed="false">
      <c r="A4760" s="0" t="s">
        <v>98</v>
      </c>
      <c r="B4760" s="0" t="n">
        <f aca="false">VALUE(LEFT(A4760,4))</f>
        <v>2024</v>
      </c>
      <c r="C4760" s="0" t="str">
        <f aca="false">"FY"&amp;IF(VALUE(MID(A4760,6,2))&gt;=4,VALUE(LEFT(A4760,4)),VALUE(LEFT(A4760,4))-1)&amp;"-"&amp;TEXT(MOD(IF(VALUE(MID(A4760,6,2))&gt;=4,VALUE(LEFT(A4760,4)),VALUE(LEFT(A4760,4))-1)+1,100),"00")</f>
        <v>FY2024-25</v>
      </c>
      <c r="D4760" s="0" t="s">
        <v>332</v>
      </c>
      <c r="E4760" s="0" t="s">
        <v>332</v>
      </c>
      <c r="F4760" s="0" t="str">
        <f aca="false">INDEX(Mapping!$B$2:$B$465,MATCH(E4760,Mapping!$A$2:$A$465,0))</f>
        <v>KANTI BIJLEE UTPADAN NIGAM LIMITED</v>
      </c>
      <c r="G4760" s="0" t="str">
        <f aca="false">INDEX(Mapping!$C$2:$C$465,MATCH(E4760,Mapping!$A$2:$A$465,0))</f>
        <v>NTPC GROUP</v>
      </c>
      <c r="H4760" s="2" t="n">
        <v>8.06</v>
      </c>
      <c r="I4760" s="3" t="n">
        <v>0.14</v>
      </c>
    </row>
    <row r="4761" customFormat="false" ht="15" hidden="false" customHeight="false" outlineLevel="0" collapsed="false">
      <c r="A4761" s="0" t="s">
        <v>98</v>
      </c>
      <c r="B4761" s="0" t="n">
        <f aca="false">VALUE(LEFT(A4761,4))</f>
        <v>2024</v>
      </c>
      <c r="C4761" s="0" t="str">
        <f aca="false">"FY"&amp;IF(VALUE(MID(A4761,6,2))&gt;=4,VALUE(LEFT(A4761,4)),VALUE(LEFT(A4761,4))-1)&amp;"-"&amp;TEXT(MOD(IF(VALUE(MID(A4761,6,2))&gt;=4,VALUE(LEFT(A4761,4)),VALUE(LEFT(A4761,4))-1)+1,100),"00")</f>
        <v>FY2024-25</v>
      </c>
      <c r="D4761" s="0" t="s">
        <v>729</v>
      </c>
      <c r="E4761" s="0" t="s">
        <v>253</v>
      </c>
      <c r="F4761" s="0" t="str">
        <f aca="false">INDEX(Mapping!$B$2:$B$465,MATCH(E4761,Mapping!$A$2:$A$465,0))</f>
        <v>NAGALAND</v>
      </c>
      <c r="G4761" s="0" t="str">
        <f aca="false">INDEX(Mapping!$C$2:$C$465,MATCH(E4761,Mapping!$A$2:$A$465,0))</f>
        <v>NAGALAND</v>
      </c>
      <c r="H4761" s="2" t="n">
        <v>7.66</v>
      </c>
      <c r="I4761" s="3" t="n">
        <v>0.14</v>
      </c>
    </row>
    <row r="4762" customFormat="false" ht="15" hidden="false" customHeight="false" outlineLevel="0" collapsed="false">
      <c r="A4762" s="0" t="s">
        <v>98</v>
      </c>
      <c r="B4762" s="0" t="n">
        <f aca="false">VALUE(LEFT(A4762,4))</f>
        <v>2024</v>
      </c>
      <c r="C4762" s="0" t="str">
        <f aca="false">"FY"&amp;IF(VALUE(MID(A4762,6,2))&gt;=4,VALUE(LEFT(A4762,4)),VALUE(LEFT(A4762,4))-1)&amp;"-"&amp;TEXT(MOD(IF(VALUE(MID(A4762,6,2))&gt;=4,VALUE(LEFT(A4762,4)),VALUE(LEFT(A4762,4))-1)+1,100),"00")</f>
        <v>FY2024-25</v>
      </c>
      <c r="D4762" s="0" t="s">
        <v>734</v>
      </c>
      <c r="E4762" s="0" t="s">
        <v>452</v>
      </c>
      <c r="F4762" s="0" t="str">
        <f aca="false">INDEX(Mapping!$B$2:$B$465,MATCH(E4762,Mapping!$A$2:$A$465,0))</f>
        <v>ADANI GREEN ENERGY TWENTY FIVE A LIMITED_INFIRM</v>
      </c>
      <c r="G4762" s="0" t="str">
        <f aca="false">INDEX(Mapping!$C$2:$C$465,MATCH(E4762,Mapping!$A$2:$A$465,0))</f>
        <v>ADANI GREEN ENERGY (ALL SPVs)</v>
      </c>
      <c r="H4762" s="2" t="n">
        <v>7.6</v>
      </c>
      <c r="I4762" s="3" t="n">
        <v>0.14</v>
      </c>
    </row>
    <row r="4763" customFormat="false" ht="15" hidden="false" customHeight="false" outlineLevel="0" collapsed="false">
      <c r="A4763" s="0" t="s">
        <v>98</v>
      </c>
      <c r="B4763" s="0" t="n">
        <f aca="false">VALUE(LEFT(A4763,4))</f>
        <v>2024</v>
      </c>
      <c r="C4763" s="0" t="str">
        <f aca="false">"FY"&amp;IF(VALUE(MID(A4763,6,2))&gt;=4,VALUE(LEFT(A4763,4)),VALUE(LEFT(A4763,4))-1)&amp;"-"&amp;TEXT(MOD(IF(VALUE(MID(A4763,6,2))&gt;=4,VALUE(LEFT(A4763,4)),VALUE(LEFT(A4763,4))-1)+1,100),"00")</f>
        <v>FY2024-25</v>
      </c>
      <c r="D4763" s="0" t="s">
        <v>379</v>
      </c>
      <c r="E4763" s="0" t="s">
        <v>379</v>
      </c>
      <c r="F4763" s="0" t="str">
        <f aca="false">INDEX(Mapping!$B$2:$B$465,MATCH(E4763,Mapping!$A$2:$A$465,0))</f>
        <v>ADANI SOLAR ENERGY RJ TWO PRIVATE LIMITED</v>
      </c>
      <c r="G4763" s="0" t="str">
        <f aca="false">INDEX(Mapping!$C$2:$C$465,MATCH(E4763,Mapping!$A$2:$A$465,0))</f>
        <v>ADANI GREEN ENERGY (ALL SPVs)</v>
      </c>
      <c r="H4763" s="2" t="n">
        <v>7.49</v>
      </c>
      <c r="I4763" s="3" t="n">
        <v>0.13</v>
      </c>
    </row>
    <row r="4764" customFormat="false" ht="15" hidden="false" customHeight="false" outlineLevel="0" collapsed="false">
      <c r="A4764" s="0" t="s">
        <v>98</v>
      </c>
      <c r="B4764" s="0" t="n">
        <f aca="false">VALUE(LEFT(A4764,4))</f>
        <v>2024</v>
      </c>
      <c r="C4764" s="0" t="str">
        <f aca="false">"FY"&amp;IF(VALUE(MID(A4764,6,2))&gt;=4,VALUE(LEFT(A4764,4)),VALUE(LEFT(A4764,4))-1)&amp;"-"&amp;TEXT(MOD(IF(VALUE(MID(A4764,6,2))&gt;=4,VALUE(LEFT(A4764,4)),VALUE(LEFT(A4764,4))-1)+1,100),"00")</f>
        <v>FY2024-25</v>
      </c>
      <c r="D4764" s="0" t="s">
        <v>317</v>
      </c>
      <c r="E4764" s="0" t="s">
        <v>317</v>
      </c>
      <c r="F4764" s="0" t="str">
        <f aca="false">INDEX(Mapping!$B$2:$B$465,MATCH(E4764,Mapping!$A$2:$A$465,0))</f>
        <v>IGSTPS JHAJJAR</v>
      </c>
      <c r="G4764" s="0" t="str">
        <f aca="false">INDEX(Mapping!$C$2:$C$465,MATCH(E4764,Mapping!$A$2:$A$465,0))</f>
        <v>NTPC GROUP</v>
      </c>
      <c r="H4764" s="2" t="n">
        <v>7.25</v>
      </c>
      <c r="I4764" s="3" t="n">
        <v>0.13</v>
      </c>
    </row>
    <row r="4765" customFormat="false" ht="15" hidden="false" customHeight="false" outlineLevel="0" collapsed="false">
      <c r="A4765" s="0" t="s">
        <v>98</v>
      </c>
      <c r="B4765" s="0" t="n">
        <f aca="false">VALUE(LEFT(A4765,4))</f>
        <v>2024</v>
      </c>
      <c r="C4765" s="0" t="str">
        <f aca="false">"FY"&amp;IF(VALUE(MID(A4765,6,2))&gt;=4,VALUE(LEFT(A4765,4)),VALUE(LEFT(A4765,4))-1)&amp;"-"&amp;TEXT(MOD(IF(VALUE(MID(A4765,6,2))&gt;=4,VALUE(LEFT(A4765,4)),VALUE(LEFT(A4765,4))-1)+1,100),"00")</f>
        <v>FY2024-25</v>
      </c>
      <c r="D4765" s="0" t="s">
        <v>277</v>
      </c>
      <c r="E4765" s="0" t="s">
        <v>277</v>
      </c>
      <c r="F4765" s="0" t="str">
        <f aca="false">INDEX(Mapping!$B$2:$B$465,MATCH(E4765,Mapping!$A$2:$A$465,0))</f>
        <v>RKM POWERGEN</v>
      </c>
      <c r="G4765" s="0" t="str">
        <f aca="false">INDEX(Mapping!$C$2:$C$465,MATCH(E4765,Mapping!$A$2:$A$465,0))</f>
        <v>RKM POWERGEN</v>
      </c>
      <c r="H4765" s="2" t="n">
        <v>7.23</v>
      </c>
      <c r="I4765" s="3" t="n">
        <v>0.13</v>
      </c>
    </row>
    <row r="4766" customFormat="false" ht="15" hidden="false" customHeight="false" outlineLevel="0" collapsed="false">
      <c r="A4766" s="0" t="s">
        <v>98</v>
      </c>
      <c r="B4766" s="0" t="n">
        <f aca="false">VALUE(LEFT(A4766,4))</f>
        <v>2024</v>
      </c>
      <c r="C4766" s="0" t="str">
        <f aca="false">"FY"&amp;IF(VALUE(MID(A4766,6,2))&gt;=4,VALUE(LEFT(A4766,4)),VALUE(LEFT(A4766,4))-1)&amp;"-"&amp;TEXT(MOD(IF(VALUE(MID(A4766,6,2))&gt;=4,VALUE(LEFT(A4766,4)),VALUE(LEFT(A4766,4))-1)+1,100),"00")</f>
        <v>FY2024-25</v>
      </c>
      <c r="D4766" s="0" t="s">
        <v>767</v>
      </c>
      <c r="E4766" s="0" t="s">
        <v>348</v>
      </c>
      <c r="F4766" s="0" t="str">
        <f aca="false">INDEX(Mapping!$B$2:$B$465,MATCH(E4766,Mapping!$A$2:$A$465,0))</f>
        <v>DHARIWAL INFRASTRUCTURE</v>
      </c>
      <c r="G4766" s="0" t="str">
        <f aca="false">INDEX(Mapping!$C$2:$C$465,MATCH(E4766,Mapping!$A$2:$A$465,0))</f>
        <v>DHARIWAL INFRASTRUCTURE</v>
      </c>
      <c r="H4766" s="2" t="n">
        <v>6.87</v>
      </c>
      <c r="I4766" s="3" t="n">
        <v>0.12</v>
      </c>
    </row>
    <row r="4767" customFormat="false" ht="15" hidden="false" customHeight="false" outlineLevel="0" collapsed="false">
      <c r="A4767" s="0" t="s">
        <v>98</v>
      </c>
      <c r="B4767" s="0" t="n">
        <f aca="false">VALUE(LEFT(A4767,4))</f>
        <v>2024</v>
      </c>
      <c r="C4767" s="0" t="str">
        <f aca="false">"FY"&amp;IF(VALUE(MID(A4767,6,2))&gt;=4,VALUE(LEFT(A4767,4)),VALUE(LEFT(A4767,4))-1)&amp;"-"&amp;TEXT(MOD(IF(VALUE(MID(A4767,6,2))&gt;=4,VALUE(LEFT(A4767,4)),VALUE(LEFT(A4767,4))-1)+1,100),"00")</f>
        <v>FY2024-25</v>
      </c>
      <c r="D4767" s="0" t="s">
        <v>673</v>
      </c>
      <c r="E4767" s="0" t="s">
        <v>142</v>
      </c>
      <c r="F4767" s="0" t="str">
        <f aca="false">INDEX(Mapping!$B$2:$B$465,MATCH(E4767,Mapping!$A$2:$A$465,0))</f>
        <v>SAINJ HEP</v>
      </c>
      <c r="G4767" s="0" t="str">
        <f aca="false">INDEX(Mapping!$C$2:$C$465,MATCH(E4767,Mapping!$A$2:$A$465,0))</f>
        <v>SAINJ HEP</v>
      </c>
      <c r="H4767" s="2" t="n">
        <v>6.83</v>
      </c>
      <c r="I4767" s="3" t="n">
        <v>0.12</v>
      </c>
    </row>
    <row r="4768" customFormat="false" ht="15" hidden="false" customHeight="false" outlineLevel="0" collapsed="false">
      <c r="A4768" s="0" t="s">
        <v>98</v>
      </c>
      <c r="B4768" s="0" t="n">
        <f aca="false">VALUE(LEFT(A4768,4))</f>
        <v>2024</v>
      </c>
      <c r="C4768" s="0" t="str">
        <f aca="false">"FY"&amp;IF(VALUE(MID(A4768,6,2))&gt;=4,VALUE(LEFT(A4768,4)),VALUE(LEFT(A4768,4))-1)&amp;"-"&amp;TEXT(MOD(IF(VALUE(MID(A4768,6,2))&gt;=4,VALUE(LEFT(A4768,4)),VALUE(LEFT(A4768,4))-1)+1,100),"00")</f>
        <v>FY2024-25</v>
      </c>
      <c r="D4768" s="0" t="s">
        <v>721</v>
      </c>
      <c r="E4768" s="0" t="s">
        <v>176</v>
      </c>
      <c r="F4768" s="0" t="str">
        <f aca="false">INDEX(Mapping!$B$2:$B$465,MATCH(E4768,Mapping!$A$2:$A$465,0))</f>
        <v>SIKKIM</v>
      </c>
      <c r="G4768" s="0" t="str">
        <f aca="false">INDEX(Mapping!$C$2:$C$465,MATCH(E4768,Mapping!$A$2:$A$465,0))</f>
        <v>SIKKIM</v>
      </c>
      <c r="H4768" s="2" t="n">
        <v>6.51</v>
      </c>
      <c r="I4768" s="3" t="n">
        <v>0.12</v>
      </c>
    </row>
    <row r="4769" customFormat="false" ht="15" hidden="false" customHeight="false" outlineLevel="0" collapsed="false">
      <c r="A4769" s="0" t="s">
        <v>98</v>
      </c>
      <c r="B4769" s="0" t="n">
        <f aca="false">VALUE(LEFT(A4769,4))</f>
        <v>2024</v>
      </c>
      <c r="C4769" s="0" t="str">
        <f aca="false">"FY"&amp;IF(VALUE(MID(A4769,6,2))&gt;=4,VALUE(LEFT(A4769,4)),VALUE(LEFT(A4769,4))-1)&amp;"-"&amp;TEXT(MOD(IF(VALUE(MID(A4769,6,2))&gt;=4,VALUE(LEFT(A4769,4)),VALUE(LEFT(A4769,4))-1)+1,100),"00")</f>
        <v>FY2024-25</v>
      </c>
      <c r="D4769" s="0" t="s">
        <v>780</v>
      </c>
      <c r="E4769" s="0" t="s">
        <v>475</v>
      </c>
      <c r="F4769" s="0" t="str">
        <f aca="false">INDEX(Mapping!$B$2:$B$465,MATCH(E4769,Mapping!$A$2:$A$465,0))</f>
        <v>ADANI RENEWABLE ENERGY FIFTY FIVE LIMITED_PSS3_INFIRM (162.5 MW HYBRID SOLAR OF 187.5MW HPD)</v>
      </c>
      <c r="G4769" s="0" t="str">
        <f aca="false">INDEX(Mapping!$C$2:$C$465,MATCH(E4769,Mapping!$A$2:$A$465,0))</f>
        <v>ADANI GREEN ENERGY (ALL SPVs)</v>
      </c>
      <c r="H4769" s="2" t="n">
        <v>5.84</v>
      </c>
      <c r="I4769" s="3" t="n">
        <v>0.1</v>
      </c>
    </row>
    <row r="4770" customFormat="false" ht="15" hidden="false" customHeight="false" outlineLevel="0" collapsed="false">
      <c r="A4770" s="0" t="s">
        <v>98</v>
      </c>
      <c r="B4770" s="0" t="n">
        <f aca="false">VALUE(LEFT(A4770,4))</f>
        <v>2024</v>
      </c>
      <c r="C4770" s="0" t="str">
        <f aca="false">"FY"&amp;IF(VALUE(MID(A4770,6,2))&gt;=4,VALUE(LEFT(A4770,4)),VALUE(LEFT(A4770,4))-1)&amp;"-"&amp;TEXT(MOD(IF(VALUE(MID(A4770,6,2))&gt;=4,VALUE(LEFT(A4770,4)),VALUE(LEFT(A4770,4))-1)+1,100),"00")</f>
        <v>FY2024-25</v>
      </c>
      <c r="D4770" s="0" t="s">
        <v>325</v>
      </c>
      <c r="E4770" s="0" t="s">
        <v>325</v>
      </c>
      <c r="F4770" s="0" t="str">
        <f aca="false">INDEX(Mapping!$B$2:$B$465,MATCH(E4770,Mapping!$A$2:$A$465,0))</f>
        <v>ADANI SOLAR ENERGY JODHPUR TWO LIMITED</v>
      </c>
      <c r="G4770" s="0" t="str">
        <f aca="false">INDEX(Mapping!$C$2:$C$465,MATCH(E4770,Mapping!$A$2:$A$465,0))</f>
        <v>ADANI GREEN ENERGY (ALL SPVs)</v>
      </c>
      <c r="H4770" s="2" t="n">
        <v>5.27</v>
      </c>
      <c r="I4770" s="3" t="n">
        <v>0.09</v>
      </c>
    </row>
    <row r="4771" customFormat="false" ht="15" hidden="false" customHeight="false" outlineLevel="0" collapsed="false">
      <c r="A4771" s="0" t="s">
        <v>98</v>
      </c>
      <c r="B4771" s="0" t="n">
        <f aca="false">VALUE(LEFT(A4771,4))</f>
        <v>2024</v>
      </c>
      <c r="C4771" s="0" t="str">
        <f aca="false">"FY"&amp;IF(VALUE(MID(A4771,6,2))&gt;=4,VALUE(LEFT(A4771,4)),VALUE(LEFT(A4771,4))-1)&amp;"-"&amp;TEXT(MOD(IF(VALUE(MID(A4771,6,2))&gt;=4,VALUE(LEFT(A4771,4)),VALUE(LEFT(A4771,4))-1)+1,100),"00")</f>
        <v>FY2024-25</v>
      </c>
      <c r="D4771" s="0" t="s">
        <v>681</v>
      </c>
      <c r="E4771" s="0" t="s">
        <v>320</v>
      </c>
      <c r="F4771" s="0" t="str">
        <f aca="false">INDEX(Mapping!$B$2:$B$465,MATCH(E4771,Mapping!$A$2:$A$465,0))</f>
        <v>HIMACHAL PRADESH</v>
      </c>
      <c r="G4771" s="0" t="str">
        <f aca="false">INDEX(Mapping!$C$2:$C$465,MATCH(E4771,Mapping!$A$2:$A$465,0))</f>
        <v>HIMACHAL PRADESH</v>
      </c>
      <c r="H4771" s="2" t="n">
        <v>5.01</v>
      </c>
      <c r="I4771" s="3" t="n">
        <v>0.09</v>
      </c>
    </row>
    <row r="4772" customFormat="false" ht="15" hidden="false" customHeight="false" outlineLevel="0" collapsed="false">
      <c r="A4772" s="0" t="s">
        <v>98</v>
      </c>
      <c r="B4772" s="0" t="n">
        <f aca="false">VALUE(LEFT(A4772,4))</f>
        <v>2024</v>
      </c>
      <c r="C4772" s="0" t="str">
        <f aca="false">"FY"&amp;IF(VALUE(MID(A4772,6,2))&gt;=4,VALUE(LEFT(A4772,4)),VALUE(LEFT(A4772,4))-1)&amp;"-"&amp;TEXT(MOD(IF(VALUE(MID(A4772,6,2))&gt;=4,VALUE(LEFT(A4772,4)),VALUE(LEFT(A4772,4))-1)+1,100),"00")</f>
        <v>FY2024-25</v>
      </c>
      <c r="D4772" s="0" t="s">
        <v>300</v>
      </c>
      <c r="E4772" s="0" t="s">
        <v>300</v>
      </c>
      <c r="F4772" s="0" t="str">
        <f aca="false">INDEX(Mapping!$B$2:$B$465,MATCH(E4772,Mapping!$A$2:$A$465,0))</f>
        <v>BALCO</v>
      </c>
      <c r="G4772" s="0" t="str">
        <f aca="false">INDEX(Mapping!$C$2:$C$465,MATCH(E4772,Mapping!$A$2:$A$465,0))</f>
        <v>BALCO</v>
      </c>
      <c r="H4772" s="2" t="n">
        <v>4.75</v>
      </c>
      <c r="I4772" s="3" t="n">
        <v>0.08</v>
      </c>
    </row>
    <row r="4773" customFormat="false" ht="15" hidden="false" customHeight="false" outlineLevel="0" collapsed="false">
      <c r="A4773" s="0" t="s">
        <v>98</v>
      </c>
      <c r="B4773" s="0" t="n">
        <f aca="false">VALUE(LEFT(A4773,4))</f>
        <v>2024</v>
      </c>
      <c r="C4773" s="0" t="str">
        <f aca="false">"FY"&amp;IF(VALUE(MID(A4773,6,2))&gt;=4,VALUE(LEFT(A4773,4)),VALUE(LEFT(A4773,4))-1)&amp;"-"&amp;TEXT(MOD(IF(VALUE(MID(A4773,6,2))&gt;=4,VALUE(LEFT(A4773,4)),VALUE(LEFT(A4773,4))-1)+1,100),"00")</f>
        <v>FY2024-25</v>
      </c>
      <c r="D4773" s="0" t="s">
        <v>735</v>
      </c>
      <c r="E4773" s="0" t="s">
        <v>147</v>
      </c>
      <c r="F4773" s="0" t="str">
        <f aca="false">INDEX(Mapping!$B$2:$B$465,MATCH(E4773,Mapping!$A$2:$A$465,0))</f>
        <v>JAMMU &amp; KASHMIR</v>
      </c>
      <c r="G4773" s="0" t="str">
        <f aca="false">INDEX(Mapping!$C$2:$C$465,MATCH(E4773,Mapping!$A$2:$A$465,0))</f>
        <v>JAMMU &amp; KASHMIR</v>
      </c>
      <c r="H4773" s="2" t="n">
        <v>4.69</v>
      </c>
      <c r="I4773" s="3" t="n">
        <v>0.08</v>
      </c>
    </row>
    <row r="4774" customFormat="false" ht="15" hidden="false" customHeight="false" outlineLevel="0" collapsed="false">
      <c r="A4774" s="0" t="s">
        <v>98</v>
      </c>
      <c r="B4774" s="0" t="n">
        <f aca="false">VALUE(LEFT(A4774,4))</f>
        <v>2024</v>
      </c>
      <c r="C4774" s="0" t="str">
        <f aca="false">"FY"&amp;IF(VALUE(MID(A4774,6,2))&gt;=4,VALUE(LEFT(A4774,4)),VALUE(LEFT(A4774,4))-1)&amp;"-"&amp;TEXT(MOD(IF(VALUE(MID(A4774,6,2))&gt;=4,VALUE(LEFT(A4774,4)),VALUE(LEFT(A4774,4))-1)+1,100),"00")</f>
        <v>FY2024-25</v>
      </c>
      <c r="D4774" s="0" t="s">
        <v>261</v>
      </c>
      <c r="E4774" s="0" t="s">
        <v>261</v>
      </c>
      <c r="F4774" s="0" t="str">
        <f aca="false">INDEX(Mapping!$B$2:$B$465,MATCH(E4774,Mapping!$A$2:$A$465,0))</f>
        <v>NPGC NABINAGAR</v>
      </c>
      <c r="G4774" s="0" t="str">
        <f aca="false">INDEX(Mapping!$C$2:$C$465,MATCH(E4774,Mapping!$A$2:$A$465,0))</f>
        <v>NTPC GROUP</v>
      </c>
      <c r="H4774" s="2" t="n">
        <v>4.67</v>
      </c>
      <c r="I4774" s="3" t="n">
        <v>0.08</v>
      </c>
    </row>
    <row r="4775" customFormat="false" ht="15" hidden="false" customHeight="false" outlineLevel="0" collapsed="false">
      <c r="A4775" s="0" t="s">
        <v>98</v>
      </c>
      <c r="B4775" s="0" t="n">
        <f aca="false">VALUE(LEFT(A4775,4))</f>
        <v>2024</v>
      </c>
      <c r="C4775" s="0" t="str">
        <f aca="false">"FY"&amp;IF(VALUE(MID(A4775,6,2))&gt;=4,VALUE(LEFT(A4775,4)),VALUE(LEFT(A4775,4))-1)&amp;"-"&amp;TEXT(MOD(IF(VALUE(MID(A4775,6,2))&gt;=4,VALUE(LEFT(A4775,4)),VALUE(LEFT(A4775,4))-1)+1,100),"00")</f>
        <v>FY2024-25</v>
      </c>
      <c r="D4775" s="0" t="s">
        <v>674</v>
      </c>
      <c r="E4775" s="0" t="s">
        <v>212</v>
      </c>
      <c r="F4775" s="0" t="str">
        <f aca="false">INDEX(Mapping!$B$2:$B$465,MATCH(E4775,Mapping!$A$2:$A$465,0))</f>
        <v>ADANI WIND ENERGY KUTCHH FOUR LTD. NAKHATRANA</v>
      </c>
      <c r="G4775" s="0" t="str">
        <f aca="false">INDEX(Mapping!$C$2:$C$465,MATCH(E4775,Mapping!$A$2:$A$465,0))</f>
        <v>ADANI GREEN ENERGY (ALL SPVs)</v>
      </c>
      <c r="H4775" s="2" t="n">
        <v>4.47</v>
      </c>
      <c r="I4775" s="3" t="n">
        <v>0.08</v>
      </c>
    </row>
    <row r="4776" customFormat="false" ht="15" hidden="false" customHeight="false" outlineLevel="0" collapsed="false">
      <c r="A4776" s="0" t="s">
        <v>98</v>
      </c>
      <c r="B4776" s="0" t="n">
        <f aca="false">VALUE(LEFT(A4776,4))</f>
        <v>2024</v>
      </c>
      <c r="C4776" s="0" t="str">
        <f aca="false">"FY"&amp;IF(VALUE(MID(A4776,6,2))&gt;=4,VALUE(LEFT(A4776,4)),VALUE(LEFT(A4776,4))-1)&amp;"-"&amp;TEXT(MOD(IF(VALUE(MID(A4776,6,2))&gt;=4,VALUE(LEFT(A4776,4)),VALUE(LEFT(A4776,4))-1)+1,100),"00")</f>
        <v>FY2024-25</v>
      </c>
      <c r="D4776" s="0" t="s">
        <v>431</v>
      </c>
      <c r="E4776" s="0" t="s">
        <v>431</v>
      </c>
      <c r="F4776" s="0" t="str">
        <f aca="false">INDEX(Mapping!$B$2:$B$465,MATCH(E4776,Mapping!$A$2:$A$465,0))</f>
        <v>JUNIPER GREEN COSMIC PRIVATE LIMITED</v>
      </c>
      <c r="G4776" s="0" t="str">
        <f aca="false">INDEX(Mapping!$C$2:$C$465,MATCH(E4776,Mapping!$A$2:$A$465,0))</f>
        <v>JUNIPER GREEN ENERGY</v>
      </c>
      <c r="H4776" s="2" t="n">
        <v>4.3</v>
      </c>
      <c r="I4776" s="3" t="n">
        <v>0.08</v>
      </c>
    </row>
    <row r="4777" customFormat="false" ht="15" hidden="false" customHeight="false" outlineLevel="0" collapsed="false">
      <c r="A4777" s="0" t="s">
        <v>98</v>
      </c>
      <c r="B4777" s="0" t="n">
        <f aca="false">VALUE(LEFT(A4777,4))</f>
        <v>2024</v>
      </c>
      <c r="C4777" s="0" t="str">
        <f aca="false">"FY"&amp;IF(VALUE(MID(A4777,6,2))&gt;=4,VALUE(LEFT(A4777,4)),VALUE(LEFT(A4777,4))-1)&amp;"-"&amp;TEXT(MOD(IF(VALUE(MID(A4777,6,2))&gt;=4,VALUE(LEFT(A4777,4)),VALUE(LEFT(A4777,4))-1)+1,100),"00")</f>
        <v>FY2024-25</v>
      </c>
      <c r="D4777" s="0" t="s">
        <v>761</v>
      </c>
      <c r="E4777" s="0" t="s">
        <v>335</v>
      </c>
      <c r="F4777" s="0" t="str">
        <f aca="false">INDEX(Mapping!$B$2:$B$465,MATCH(E4777,Mapping!$A$2:$A$465,0))</f>
        <v>NTPC STATIONS</v>
      </c>
      <c r="G4777" s="0" t="str">
        <f aca="false">INDEX(Mapping!$C$2:$C$465,MATCH(E4777,Mapping!$A$2:$A$465,0))</f>
        <v>NTPC GROUP</v>
      </c>
      <c r="H4777" s="2" t="n">
        <v>4.1</v>
      </c>
      <c r="I4777" s="3" t="n">
        <v>0.07</v>
      </c>
    </row>
    <row r="4778" customFormat="false" ht="15" hidden="false" customHeight="false" outlineLevel="0" collapsed="false">
      <c r="A4778" s="0" t="s">
        <v>98</v>
      </c>
      <c r="B4778" s="0" t="n">
        <f aca="false">VALUE(LEFT(A4778,4))</f>
        <v>2024</v>
      </c>
      <c r="C4778" s="0" t="str">
        <f aca="false">"FY"&amp;IF(VALUE(MID(A4778,6,2))&gt;=4,VALUE(LEFT(A4778,4)),VALUE(LEFT(A4778,4))-1)&amp;"-"&amp;TEXT(MOD(IF(VALUE(MID(A4778,6,2))&gt;=4,VALUE(LEFT(A4778,4)),VALUE(LEFT(A4778,4))-1)+1,100),"00")</f>
        <v>FY2024-25</v>
      </c>
      <c r="D4778" s="0" t="s">
        <v>694</v>
      </c>
      <c r="E4778" s="0" t="s">
        <v>328</v>
      </c>
      <c r="F4778" s="0" t="str">
        <f aca="false">INDEX(Mapping!$B$2:$B$465,MATCH(E4778,Mapping!$A$2:$A$465,0))</f>
        <v>HIMACHAL PRADESH</v>
      </c>
      <c r="G4778" s="0" t="str">
        <f aca="false">INDEX(Mapping!$C$2:$C$465,MATCH(E4778,Mapping!$A$2:$A$465,0))</f>
        <v>HIMACHAL PRADESH</v>
      </c>
      <c r="H4778" s="2" t="n">
        <v>3.97</v>
      </c>
      <c r="I4778" s="3" t="n">
        <v>0.07</v>
      </c>
    </row>
    <row r="4779" customFormat="false" ht="15" hidden="false" customHeight="false" outlineLevel="0" collapsed="false">
      <c r="A4779" s="0" t="s">
        <v>98</v>
      </c>
      <c r="B4779" s="0" t="n">
        <f aca="false">VALUE(LEFT(A4779,4))</f>
        <v>2024</v>
      </c>
      <c r="C4779" s="0" t="str">
        <f aca="false">"FY"&amp;IF(VALUE(MID(A4779,6,2))&gt;=4,VALUE(LEFT(A4779,4)),VALUE(LEFT(A4779,4))-1)&amp;"-"&amp;TEXT(MOD(IF(VALUE(MID(A4779,6,2))&gt;=4,VALUE(LEFT(A4779,4)),VALUE(LEFT(A4779,4))-1)+1,100),"00")</f>
        <v>FY2024-25</v>
      </c>
      <c r="D4779" s="0" t="s">
        <v>702</v>
      </c>
      <c r="E4779" s="0" t="s">
        <v>42</v>
      </c>
      <c r="F4779" s="0" t="str">
        <f aca="false">INDEX(Mapping!$B$2:$B$465,MATCH(E4779,Mapping!$A$2:$A$465,0))</f>
        <v>PUNJAB</v>
      </c>
      <c r="G4779" s="0" t="str">
        <f aca="false">INDEX(Mapping!$C$2:$C$465,MATCH(E4779,Mapping!$A$2:$A$465,0))</f>
        <v>PUNJAB</v>
      </c>
      <c r="H4779" s="2" t="n">
        <v>3.92</v>
      </c>
      <c r="I4779" s="3" t="n">
        <v>0.07</v>
      </c>
    </row>
    <row r="4780" customFormat="false" ht="15" hidden="false" customHeight="false" outlineLevel="0" collapsed="false">
      <c r="A4780" s="0" t="s">
        <v>98</v>
      </c>
      <c r="B4780" s="0" t="n">
        <f aca="false">VALUE(LEFT(A4780,4))</f>
        <v>2024</v>
      </c>
      <c r="C4780" s="0" t="str">
        <f aca="false">"FY"&amp;IF(VALUE(MID(A4780,6,2))&gt;=4,VALUE(LEFT(A4780,4)),VALUE(LEFT(A4780,4))-1)&amp;"-"&amp;TEXT(MOD(IF(VALUE(MID(A4780,6,2))&gt;=4,VALUE(LEFT(A4780,4)),VALUE(LEFT(A4780,4))-1)+1,100),"00")</f>
        <v>FY2024-25</v>
      </c>
      <c r="D4780" s="0" t="s">
        <v>682</v>
      </c>
      <c r="E4780" s="0" t="s">
        <v>399</v>
      </c>
      <c r="F4780" s="0" t="str">
        <f aca="false">INDEX(Mapping!$B$2:$B$465,MATCH(E4780,Mapping!$A$2:$A$465,0))</f>
        <v>RENEW SURYA OJAS PRIVATE LIMITED-WIND</v>
      </c>
      <c r="G4780" s="0" t="str">
        <f aca="false">INDEX(Mapping!$C$2:$C$465,MATCH(E4780,Mapping!$A$2:$A$465,0))</f>
        <v>RENEW POWER (ALL SPVs)</v>
      </c>
      <c r="H4780" s="2" t="n">
        <v>3.7</v>
      </c>
      <c r="I4780" s="3" t="n">
        <v>0.07</v>
      </c>
    </row>
    <row r="4781" customFormat="false" ht="15" hidden="false" customHeight="false" outlineLevel="0" collapsed="false">
      <c r="A4781" s="0" t="s">
        <v>98</v>
      </c>
      <c r="B4781" s="0" t="n">
        <f aca="false">VALUE(LEFT(A4781,4))</f>
        <v>2024</v>
      </c>
      <c r="C4781" s="0" t="str">
        <f aca="false">"FY"&amp;IF(VALUE(MID(A4781,6,2))&gt;=4,VALUE(LEFT(A4781,4)),VALUE(LEFT(A4781,4))-1)&amp;"-"&amp;TEXT(MOD(IF(VALUE(MID(A4781,6,2))&gt;=4,VALUE(LEFT(A4781,4)),VALUE(LEFT(A4781,4))-1)+1,100),"00")</f>
        <v>FY2024-25</v>
      </c>
      <c r="D4781" s="0" t="s">
        <v>699</v>
      </c>
      <c r="E4781" s="0" t="s">
        <v>71</v>
      </c>
      <c r="F4781" s="0" t="str">
        <f aca="false">INDEX(Mapping!$B$2:$B$465,MATCH(E4781,Mapping!$A$2:$A$465,0))</f>
        <v>KERALA</v>
      </c>
      <c r="G4781" s="0" t="str">
        <f aca="false">INDEX(Mapping!$C$2:$C$465,MATCH(E4781,Mapping!$A$2:$A$465,0))</f>
        <v>KERALA</v>
      </c>
      <c r="H4781" s="2" t="n">
        <v>3.56</v>
      </c>
      <c r="I4781" s="3" t="n">
        <v>0.06</v>
      </c>
    </row>
    <row r="4782" customFormat="false" ht="15" hidden="false" customHeight="false" outlineLevel="0" collapsed="false">
      <c r="A4782" s="0" t="s">
        <v>98</v>
      </c>
      <c r="B4782" s="0" t="n">
        <f aca="false">VALUE(LEFT(A4782,4))</f>
        <v>2024</v>
      </c>
      <c r="C4782" s="0" t="str">
        <f aca="false">"FY"&amp;IF(VALUE(MID(A4782,6,2))&gt;=4,VALUE(LEFT(A4782,4)),VALUE(LEFT(A4782,4))-1)&amp;"-"&amp;TEXT(MOD(IF(VALUE(MID(A4782,6,2))&gt;=4,VALUE(LEFT(A4782,4)),VALUE(LEFT(A4782,4))-1)+1,100),"00")</f>
        <v>FY2024-25</v>
      </c>
      <c r="D4782" s="0" t="s">
        <v>700</v>
      </c>
      <c r="E4782" s="0" t="s">
        <v>353</v>
      </c>
      <c r="F4782" s="0" t="str">
        <f aca="false">INDEX(Mapping!$B$2:$B$465,MATCH(E4782,Mapping!$A$2:$A$465,0))</f>
        <v>HIMACHAL PRADESH</v>
      </c>
      <c r="G4782" s="0" t="str">
        <f aca="false">INDEX(Mapping!$C$2:$C$465,MATCH(E4782,Mapping!$A$2:$A$465,0))</f>
        <v>HIMACHAL PRADESH</v>
      </c>
      <c r="H4782" s="2" t="n">
        <v>3.5</v>
      </c>
      <c r="I4782" s="3" t="n">
        <v>0.06</v>
      </c>
    </row>
    <row r="4783" customFormat="false" ht="15" hidden="false" customHeight="false" outlineLevel="0" collapsed="false">
      <c r="A4783" s="0" t="s">
        <v>98</v>
      </c>
      <c r="B4783" s="0" t="n">
        <f aca="false">VALUE(LEFT(A4783,4))</f>
        <v>2024</v>
      </c>
      <c r="C4783" s="0" t="str">
        <f aca="false">"FY"&amp;IF(VALUE(MID(A4783,6,2))&gt;=4,VALUE(LEFT(A4783,4)),VALUE(LEFT(A4783,4))-1)&amp;"-"&amp;TEXT(MOD(IF(VALUE(MID(A4783,6,2))&gt;=4,VALUE(LEFT(A4783,4)),VALUE(LEFT(A4783,4))-1)+1,100),"00")</f>
        <v>FY2024-25</v>
      </c>
      <c r="D4783" s="0" t="s">
        <v>695</v>
      </c>
      <c r="E4783" s="0" t="s">
        <v>211</v>
      </c>
      <c r="F4783" s="0" t="str">
        <f aca="false">INDEX(Mapping!$B$2:$B$465,MATCH(E4783,Mapping!$A$2:$A$465,0))</f>
        <v>SINGOLI BHATWARI HEP</v>
      </c>
      <c r="G4783" s="0" t="str">
        <f aca="false">INDEX(Mapping!$C$2:$C$465,MATCH(E4783,Mapping!$A$2:$A$465,0))</f>
        <v>SINGOLI BHATWARI HEP</v>
      </c>
      <c r="H4783" s="2" t="n">
        <v>3.37</v>
      </c>
      <c r="I4783" s="3" t="n">
        <v>0.06</v>
      </c>
    </row>
    <row r="4784" customFormat="false" ht="15" hidden="false" customHeight="false" outlineLevel="0" collapsed="false">
      <c r="A4784" s="0" t="s">
        <v>98</v>
      </c>
      <c r="B4784" s="0" t="n">
        <f aca="false">VALUE(LEFT(A4784,4))</f>
        <v>2024</v>
      </c>
      <c r="C4784" s="0" t="str">
        <f aca="false">"FY"&amp;IF(VALUE(MID(A4784,6,2))&gt;=4,VALUE(LEFT(A4784,4)),VALUE(LEFT(A4784,4))-1)&amp;"-"&amp;TEXT(MOD(IF(VALUE(MID(A4784,6,2))&gt;=4,VALUE(LEFT(A4784,4)),VALUE(LEFT(A4784,4))-1)+1,100),"00")</f>
        <v>FY2024-25</v>
      </c>
      <c r="D4784" s="0" t="s">
        <v>715</v>
      </c>
      <c r="E4784" s="0" t="s">
        <v>341</v>
      </c>
      <c r="F4784" s="0" t="str">
        <f aca="false">INDEX(Mapping!$B$2:$B$465,MATCH(E4784,Mapping!$A$2:$A$465,0))</f>
        <v>NTPC STATIONS</v>
      </c>
      <c r="G4784" s="0" t="str">
        <f aca="false">INDEX(Mapping!$C$2:$C$465,MATCH(E4784,Mapping!$A$2:$A$465,0))</f>
        <v>NTPC GROUP</v>
      </c>
      <c r="H4784" s="2" t="n">
        <v>3.09</v>
      </c>
      <c r="I4784" s="3" t="n">
        <v>0.05</v>
      </c>
    </row>
    <row r="4785" customFormat="false" ht="15" hidden="false" customHeight="false" outlineLevel="0" collapsed="false">
      <c r="A4785" s="0" t="s">
        <v>98</v>
      </c>
      <c r="B4785" s="0" t="n">
        <f aca="false">VALUE(LEFT(A4785,4))</f>
        <v>2024</v>
      </c>
      <c r="C4785" s="0" t="str">
        <f aca="false">"FY"&amp;IF(VALUE(MID(A4785,6,2))&gt;=4,VALUE(LEFT(A4785,4)),VALUE(LEFT(A4785,4))-1)&amp;"-"&amp;TEXT(MOD(IF(VALUE(MID(A4785,6,2))&gt;=4,VALUE(LEFT(A4785,4)),VALUE(LEFT(A4785,4))-1)+1,100),"00")</f>
        <v>FY2024-25</v>
      </c>
      <c r="D4785" s="0" t="s">
        <v>728</v>
      </c>
      <c r="E4785" s="0" t="s">
        <v>458</v>
      </c>
      <c r="F4785" s="0" t="str">
        <f aca="false">INDEX(Mapping!$B$2:$B$465,MATCH(E4785,Mapping!$A$2:$A$465,0))</f>
        <v>ADANI GREEN ENERGY TWENTY SIX B LIMITED_INFIRM</v>
      </c>
      <c r="G4785" s="0" t="str">
        <f aca="false">INDEX(Mapping!$C$2:$C$465,MATCH(E4785,Mapping!$A$2:$A$465,0))</f>
        <v>ADANI GREEN ENERGY (ALL SPVs)</v>
      </c>
      <c r="H4785" s="2" t="n">
        <v>3.05</v>
      </c>
      <c r="I4785" s="3" t="n">
        <v>0.05</v>
      </c>
    </row>
    <row r="4786" customFormat="false" ht="15" hidden="false" customHeight="false" outlineLevel="0" collapsed="false">
      <c r="A4786" s="0" t="s">
        <v>98</v>
      </c>
      <c r="B4786" s="0" t="n">
        <f aca="false">VALUE(LEFT(A4786,4))</f>
        <v>2024</v>
      </c>
      <c r="C4786" s="0" t="str">
        <f aca="false">"FY"&amp;IF(VALUE(MID(A4786,6,2))&gt;=4,VALUE(LEFT(A4786,4)),VALUE(LEFT(A4786,4))-1)&amp;"-"&amp;TEXT(MOD(IF(VALUE(MID(A4786,6,2))&gt;=4,VALUE(LEFT(A4786,4)),VALUE(LEFT(A4786,4))-1)+1,100),"00")</f>
        <v>FY2024-25</v>
      </c>
      <c r="D4786" s="0" t="s">
        <v>688</v>
      </c>
      <c r="E4786" s="0" t="s">
        <v>193</v>
      </c>
      <c r="F4786" s="0" t="str">
        <f aca="false">INDEX(Mapping!$B$2:$B$465,MATCH(E4786,Mapping!$A$2:$A$465,0))</f>
        <v>MIZORAM</v>
      </c>
      <c r="G4786" s="0" t="str">
        <f aca="false">INDEX(Mapping!$C$2:$C$465,MATCH(E4786,Mapping!$A$2:$A$465,0))</f>
        <v>MIZORAM</v>
      </c>
      <c r="H4786" s="2" t="n">
        <v>3.05</v>
      </c>
      <c r="I4786" s="3" t="n">
        <v>0.05</v>
      </c>
    </row>
    <row r="4787" customFormat="false" ht="15" hidden="false" customHeight="false" outlineLevel="0" collapsed="false">
      <c r="A4787" s="0" t="s">
        <v>98</v>
      </c>
      <c r="B4787" s="0" t="n">
        <f aca="false">VALUE(LEFT(A4787,4))</f>
        <v>2024</v>
      </c>
      <c r="C4787" s="0" t="str">
        <f aca="false">"FY"&amp;IF(VALUE(MID(A4787,6,2))&gt;=4,VALUE(LEFT(A4787,4)),VALUE(LEFT(A4787,4))-1)&amp;"-"&amp;TEXT(MOD(IF(VALUE(MID(A4787,6,2))&gt;=4,VALUE(LEFT(A4787,4)),VALUE(LEFT(A4787,4))-1)+1,100),"00")</f>
        <v>FY2024-25</v>
      </c>
      <c r="D4787" s="0" t="s">
        <v>703</v>
      </c>
      <c r="E4787" s="0" t="s">
        <v>425</v>
      </c>
      <c r="F4787" s="0" t="str">
        <f aca="false">INDEX(Mapping!$B$2:$B$465,MATCH(E4787,Mapping!$A$2:$A$465,0))</f>
        <v>THE TATA POWER CO LTD (MTPS)</v>
      </c>
      <c r="G4787" s="0" t="str">
        <f aca="false">INDEX(Mapping!$C$2:$C$465,MATCH(E4787,Mapping!$A$2:$A$465,0))</f>
        <v>THE TATA POWER CO LTD (MTPS)</v>
      </c>
      <c r="H4787" s="2" t="n">
        <v>2.8</v>
      </c>
      <c r="I4787" s="3" t="n">
        <v>0.05</v>
      </c>
    </row>
    <row r="4788" customFormat="false" ht="15" hidden="false" customHeight="false" outlineLevel="0" collapsed="false">
      <c r="A4788" s="0" t="s">
        <v>98</v>
      </c>
      <c r="B4788" s="0" t="n">
        <f aca="false">VALUE(LEFT(A4788,4))</f>
        <v>2024</v>
      </c>
      <c r="C4788" s="0" t="str">
        <f aca="false">"FY"&amp;IF(VALUE(MID(A4788,6,2))&gt;=4,VALUE(LEFT(A4788,4)),VALUE(LEFT(A4788,4))-1)&amp;"-"&amp;TEXT(MOD(IF(VALUE(MID(A4788,6,2))&gt;=4,VALUE(LEFT(A4788,4)),VALUE(LEFT(A4788,4))-1)+1,100),"00")</f>
        <v>FY2024-25</v>
      </c>
      <c r="D4788" s="0" t="s">
        <v>723</v>
      </c>
      <c r="E4788" s="0" t="s">
        <v>330</v>
      </c>
      <c r="F4788" s="0" t="str">
        <f aca="false">INDEX(Mapping!$B$2:$B$465,MATCH(E4788,Mapping!$A$2:$A$465,0))</f>
        <v>MARUTI CLEAN COAL &amp; POWER</v>
      </c>
      <c r="G4788" s="0" t="str">
        <f aca="false">INDEX(Mapping!$C$2:$C$465,MATCH(E4788,Mapping!$A$2:$A$465,0))</f>
        <v>MARUTI CLEAN COAL &amp; POWER</v>
      </c>
      <c r="H4788" s="2" t="n">
        <v>2.78</v>
      </c>
      <c r="I4788" s="3" t="n">
        <v>0.05</v>
      </c>
    </row>
    <row r="4789" customFormat="false" ht="15" hidden="false" customHeight="false" outlineLevel="0" collapsed="false">
      <c r="A4789" s="0" t="s">
        <v>98</v>
      </c>
      <c r="B4789" s="0" t="n">
        <f aca="false">VALUE(LEFT(A4789,4))</f>
        <v>2024</v>
      </c>
      <c r="C4789" s="0" t="str">
        <f aca="false">"FY"&amp;IF(VALUE(MID(A4789,6,2))&gt;=4,VALUE(LEFT(A4789,4)),VALUE(LEFT(A4789,4))-1)&amp;"-"&amp;TEXT(MOD(IF(VALUE(MID(A4789,6,2))&gt;=4,VALUE(LEFT(A4789,4)),VALUE(LEFT(A4789,4))-1)+1,100),"00")</f>
        <v>FY2024-25</v>
      </c>
      <c r="D4789" s="0" t="s">
        <v>782</v>
      </c>
      <c r="E4789" s="0" t="s">
        <v>329</v>
      </c>
      <c r="F4789" s="0" t="str">
        <f aca="false">INDEX(Mapping!$B$2:$B$465,MATCH(E4789,Mapping!$A$2:$A$465,0))</f>
        <v>NTPC STATIONS</v>
      </c>
      <c r="G4789" s="0" t="str">
        <f aca="false">INDEX(Mapping!$C$2:$C$465,MATCH(E4789,Mapping!$A$2:$A$465,0))</f>
        <v>NTPC GROUP</v>
      </c>
      <c r="H4789" s="2" t="n">
        <v>2.65</v>
      </c>
      <c r="I4789" s="3" t="n">
        <v>0.05</v>
      </c>
    </row>
    <row r="4790" customFormat="false" ht="15" hidden="false" customHeight="false" outlineLevel="0" collapsed="false">
      <c r="A4790" s="0" t="s">
        <v>98</v>
      </c>
      <c r="B4790" s="0" t="n">
        <f aca="false">VALUE(LEFT(A4790,4))</f>
        <v>2024</v>
      </c>
      <c r="C4790" s="0" t="str">
        <f aca="false">"FY"&amp;IF(VALUE(MID(A4790,6,2))&gt;=4,VALUE(LEFT(A4790,4)),VALUE(LEFT(A4790,4))-1)&amp;"-"&amp;TEXT(MOD(IF(VALUE(MID(A4790,6,2))&gt;=4,VALUE(LEFT(A4790,4)),VALUE(LEFT(A4790,4))-1)+1,100),"00")</f>
        <v>FY2024-25</v>
      </c>
      <c r="D4790" s="0" t="s">
        <v>791</v>
      </c>
      <c r="E4790" s="0" t="s">
        <v>292</v>
      </c>
      <c r="F4790" s="0" t="str">
        <f aca="false">INDEX(Mapping!$B$2:$B$465,MATCH(E4790,Mapping!$A$2:$A$465,0))</f>
        <v>DIKCHU HEP</v>
      </c>
      <c r="G4790" s="0" t="str">
        <f aca="false">INDEX(Mapping!$C$2:$C$465,MATCH(E4790,Mapping!$A$2:$A$465,0))</f>
        <v>DIKCHU HEP</v>
      </c>
      <c r="H4790" s="2" t="n">
        <v>2.59</v>
      </c>
      <c r="I4790" s="3" t="n">
        <v>0.05</v>
      </c>
    </row>
    <row r="4791" customFormat="false" ht="15" hidden="false" customHeight="false" outlineLevel="0" collapsed="false">
      <c r="A4791" s="0" t="s">
        <v>98</v>
      </c>
      <c r="B4791" s="0" t="n">
        <f aca="false">VALUE(LEFT(A4791,4))</f>
        <v>2024</v>
      </c>
      <c r="C4791" s="0" t="str">
        <f aca="false">"FY"&amp;IF(VALUE(MID(A4791,6,2))&gt;=4,VALUE(LEFT(A4791,4)),VALUE(LEFT(A4791,4))-1)&amp;"-"&amp;TEXT(MOD(IF(VALUE(MID(A4791,6,2))&gt;=4,VALUE(LEFT(A4791,4)),VALUE(LEFT(A4791,4))-1)+1,100),"00")</f>
        <v>FY2024-25</v>
      </c>
      <c r="D4791" s="0" t="s">
        <v>370</v>
      </c>
      <c r="E4791" s="0" t="s">
        <v>370</v>
      </c>
      <c r="F4791" s="0" t="str">
        <f aca="false">INDEX(Mapping!$B$2:$B$465,MATCH(E4791,Mapping!$A$2:$A$465,0))</f>
        <v>TRN ENERGY PRIVATE LIMITED</v>
      </c>
      <c r="G4791" s="0" t="str">
        <f aca="false">INDEX(Mapping!$C$2:$C$465,MATCH(E4791,Mapping!$A$2:$A$465,0))</f>
        <v>TRN ENERGY PRIVATE LIMITED</v>
      </c>
      <c r="H4791" s="2" t="n">
        <v>2.58</v>
      </c>
      <c r="I4791" s="3" t="n">
        <v>0.05</v>
      </c>
    </row>
    <row r="4792" customFormat="false" ht="15" hidden="false" customHeight="false" outlineLevel="0" collapsed="false">
      <c r="A4792" s="0" t="s">
        <v>98</v>
      </c>
      <c r="B4792" s="0" t="n">
        <f aca="false">VALUE(LEFT(A4792,4))</f>
        <v>2024</v>
      </c>
      <c r="C4792" s="0" t="str">
        <f aca="false">"FY"&amp;IF(VALUE(MID(A4792,6,2))&gt;=4,VALUE(LEFT(A4792,4)),VALUE(LEFT(A4792,4))-1)&amp;"-"&amp;TEXT(MOD(IF(VALUE(MID(A4792,6,2))&gt;=4,VALUE(LEFT(A4792,4)),VALUE(LEFT(A4792,4))-1)+1,100),"00")</f>
        <v>FY2024-25</v>
      </c>
      <c r="D4792" s="0" t="s">
        <v>706</v>
      </c>
      <c r="E4792" s="0" t="s">
        <v>357</v>
      </c>
      <c r="F4792" s="0" t="str">
        <f aca="false">INDEX(Mapping!$B$2:$B$465,MATCH(E4792,Mapping!$A$2:$A$465,0))</f>
        <v>HIMACHAL PRADESH</v>
      </c>
      <c r="G4792" s="0" t="str">
        <f aca="false">INDEX(Mapping!$C$2:$C$465,MATCH(E4792,Mapping!$A$2:$A$465,0))</f>
        <v>HIMACHAL PRADESH</v>
      </c>
      <c r="H4792" s="2" t="n">
        <v>2.53</v>
      </c>
      <c r="I4792" s="3" t="n">
        <v>0.05</v>
      </c>
    </row>
    <row r="4793" customFormat="false" ht="15" hidden="false" customHeight="false" outlineLevel="0" collapsed="false">
      <c r="A4793" s="0" t="s">
        <v>98</v>
      </c>
      <c r="B4793" s="0" t="n">
        <f aca="false">VALUE(LEFT(A4793,4))</f>
        <v>2024</v>
      </c>
      <c r="C4793" s="0" t="str">
        <f aca="false">"FY"&amp;IF(VALUE(MID(A4793,6,2))&gt;=4,VALUE(LEFT(A4793,4)),VALUE(LEFT(A4793,4))-1)&amp;"-"&amp;TEXT(MOD(IF(VALUE(MID(A4793,6,2))&gt;=4,VALUE(LEFT(A4793,4)),VALUE(LEFT(A4793,4))-1)+1,100),"00")</f>
        <v>FY2024-25</v>
      </c>
      <c r="D4793" s="0" t="s">
        <v>757</v>
      </c>
      <c r="E4793" s="0" t="s">
        <v>121</v>
      </c>
      <c r="F4793" s="0" t="str">
        <f aca="false">INDEX(Mapping!$B$2:$B$465,MATCH(E4793,Mapping!$A$2:$A$465,0))</f>
        <v>MEGHALAYA</v>
      </c>
      <c r="G4793" s="0" t="str">
        <f aca="false">INDEX(Mapping!$C$2:$C$465,MATCH(E4793,Mapping!$A$2:$A$465,0))</f>
        <v>MEGHALAYA</v>
      </c>
      <c r="H4793" s="2" t="n">
        <v>2.49</v>
      </c>
      <c r="I4793" s="3" t="n">
        <v>0.04</v>
      </c>
    </row>
    <row r="4794" customFormat="false" ht="15" hidden="false" customHeight="false" outlineLevel="0" collapsed="false">
      <c r="A4794" s="0" t="s">
        <v>98</v>
      </c>
      <c r="B4794" s="0" t="n">
        <f aca="false">VALUE(LEFT(A4794,4))</f>
        <v>2024</v>
      </c>
      <c r="C4794" s="0" t="str">
        <f aca="false">"FY"&amp;IF(VALUE(MID(A4794,6,2))&gt;=4,VALUE(LEFT(A4794,4)),VALUE(LEFT(A4794,4))-1)&amp;"-"&amp;TEXT(MOD(IF(VALUE(MID(A4794,6,2))&gt;=4,VALUE(LEFT(A4794,4)),VALUE(LEFT(A4794,4))-1)+1,100),"00")</f>
        <v>FY2024-25</v>
      </c>
      <c r="D4794" s="0" t="s">
        <v>339</v>
      </c>
      <c r="E4794" s="0" t="s">
        <v>339</v>
      </c>
      <c r="F4794" s="0" t="str">
        <f aca="false">INDEX(Mapping!$B$2:$B$465,MATCH(E4794,Mapping!$A$2:$A$465,0))</f>
        <v>BRBCL NABINAGAR</v>
      </c>
      <c r="G4794" s="0" t="str">
        <f aca="false">INDEX(Mapping!$C$2:$C$465,MATCH(E4794,Mapping!$A$2:$A$465,0))</f>
        <v>NTPC GROUP</v>
      </c>
      <c r="H4794" s="2" t="n">
        <v>2.27</v>
      </c>
      <c r="I4794" s="3" t="n">
        <v>0.04</v>
      </c>
    </row>
    <row r="4795" customFormat="false" ht="15" hidden="false" customHeight="false" outlineLevel="0" collapsed="false">
      <c r="A4795" s="0" t="s">
        <v>98</v>
      </c>
      <c r="B4795" s="0" t="n">
        <f aca="false">VALUE(LEFT(A4795,4))</f>
        <v>2024</v>
      </c>
      <c r="C4795" s="0" t="str">
        <f aca="false">"FY"&amp;IF(VALUE(MID(A4795,6,2))&gt;=4,VALUE(LEFT(A4795,4)),VALUE(LEFT(A4795,4))-1)&amp;"-"&amp;TEXT(MOD(IF(VALUE(MID(A4795,6,2))&gt;=4,VALUE(LEFT(A4795,4)),VALUE(LEFT(A4795,4))-1)+1,100),"00")</f>
        <v>FY2024-25</v>
      </c>
      <c r="D4795" s="0" t="s">
        <v>710</v>
      </c>
      <c r="E4795" s="0" t="s">
        <v>441</v>
      </c>
      <c r="F4795" s="0" t="str">
        <f aca="false">INDEX(Mapping!$B$2:$B$465,MATCH(E4795,Mapping!$A$2:$A$465,0))</f>
        <v>ADANI RENEWABLE ENERGY FORTY ONE LIMITED_INFIRM</v>
      </c>
      <c r="G4795" s="0" t="str">
        <f aca="false">INDEX(Mapping!$C$2:$C$465,MATCH(E4795,Mapping!$A$2:$A$465,0))</f>
        <v>ADANI GREEN ENERGY (ALL SPVs)</v>
      </c>
      <c r="H4795" s="2" t="n">
        <v>2.25</v>
      </c>
      <c r="I4795" s="3" t="n">
        <v>0.04</v>
      </c>
    </row>
    <row r="4796" customFormat="false" ht="15" hidden="false" customHeight="false" outlineLevel="0" collapsed="false">
      <c r="A4796" s="0" t="s">
        <v>98</v>
      </c>
      <c r="B4796" s="0" t="n">
        <f aca="false">VALUE(LEFT(A4796,4))</f>
        <v>2024</v>
      </c>
      <c r="C4796" s="0" t="str">
        <f aca="false">"FY"&amp;IF(VALUE(MID(A4796,6,2))&gt;=4,VALUE(LEFT(A4796,4)),VALUE(LEFT(A4796,4))-1)&amp;"-"&amp;TEXT(MOD(IF(VALUE(MID(A4796,6,2))&gt;=4,VALUE(LEFT(A4796,4)),VALUE(LEFT(A4796,4))-1)+1,100),"00")</f>
        <v>FY2024-25</v>
      </c>
      <c r="D4796" s="0" t="s">
        <v>709</v>
      </c>
      <c r="E4796" s="0" t="s">
        <v>358</v>
      </c>
      <c r="F4796" s="0" t="str">
        <f aca="false">INDEX(Mapping!$B$2:$B$465,MATCH(E4796,Mapping!$A$2:$A$465,0))</f>
        <v>NTPC STATIONS</v>
      </c>
      <c r="G4796" s="0" t="str">
        <f aca="false">INDEX(Mapping!$C$2:$C$465,MATCH(E4796,Mapping!$A$2:$A$465,0))</f>
        <v>NTPC GROUP</v>
      </c>
      <c r="H4796" s="2" t="n">
        <v>2.14</v>
      </c>
      <c r="I4796" s="3" t="n">
        <v>0.04</v>
      </c>
    </row>
    <row r="4797" customFormat="false" ht="15" hidden="false" customHeight="false" outlineLevel="0" collapsed="false">
      <c r="A4797" s="0" t="s">
        <v>98</v>
      </c>
      <c r="B4797" s="0" t="n">
        <f aca="false">VALUE(LEFT(A4797,4))</f>
        <v>2024</v>
      </c>
      <c r="C4797" s="0" t="str">
        <f aca="false">"FY"&amp;IF(VALUE(MID(A4797,6,2))&gt;=4,VALUE(LEFT(A4797,4)),VALUE(LEFT(A4797,4))-1)&amp;"-"&amp;TEXT(MOD(IF(VALUE(MID(A4797,6,2))&gt;=4,VALUE(LEFT(A4797,4)),VALUE(LEFT(A4797,4))-1)+1,100),"00")</f>
        <v>FY2024-25</v>
      </c>
      <c r="D4797" s="0" t="s">
        <v>707</v>
      </c>
      <c r="E4797" s="0" t="s">
        <v>333</v>
      </c>
      <c r="F4797" s="0" t="str">
        <f aca="false">INDEX(Mapping!$B$2:$B$465,MATCH(E4797,Mapping!$A$2:$A$465,0))</f>
        <v>NTPC STATIONS</v>
      </c>
      <c r="G4797" s="0" t="str">
        <f aca="false">INDEX(Mapping!$C$2:$C$465,MATCH(E4797,Mapping!$A$2:$A$465,0))</f>
        <v>NTPC GROUP</v>
      </c>
      <c r="H4797" s="2" t="n">
        <v>1.94</v>
      </c>
      <c r="I4797" s="3" t="n">
        <v>0.03</v>
      </c>
    </row>
    <row r="4798" customFormat="false" ht="15" hidden="false" customHeight="false" outlineLevel="0" collapsed="false">
      <c r="A4798" s="0" t="s">
        <v>98</v>
      </c>
      <c r="B4798" s="0" t="n">
        <f aca="false">VALUE(LEFT(A4798,4))</f>
        <v>2024</v>
      </c>
      <c r="C4798" s="0" t="str">
        <f aca="false">"FY"&amp;IF(VALUE(MID(A4798,6,2))&gt;=4,VALUE(LEFT(A4798,4)),VALUE(LEFT(A4798,4))-1)&amp;"-"&amp;TEXT(MOD(IF(VALUE(MID(A4798,6,2))&gt;=4,VALUE(LEFT(A4798,4)),VALUE(LEFT(A4798,4))-1)+1,100),"00")</f>
        <v>FY2024-25</v>
      </c>
      <c r="D4798" s="0" t="s">
        <v>739</v>
      </c>
      <c r="E4798" s="0" t="s">
        <v>472</v>
      </c>
      <c r="F4798" s="0" t="str">
        <f aca="false">INDEX(Mapping!$B$2:$B$465,MATCH(E4798,Mapping!$A$2:$A$465,0))</f>
        <v>TRANSITION ENERGY SERVICES PRIVATE LIMITED</v>
      </c>
      <c r="G4798" s="0" t="str">
        <f aca="false">INDEX(Mapping!$C$2:$C$465,MATCH(E4798,Mapping!$A$2:$A$465,0))</f>
        <v>TRANSITION ENERGY SERVICES PRIVATE LIMITED</v>
      </c>
      <c r="H4798" s="2" t="n">
        <v>1.91</v>
      </c>
      <c r="I4798" s="3" t="n">
        <v>0.03</v>
      </c>
    </row>
    <row r="4799" customFormat="false" ht="15" hidden="false" customHeight="false" outlineLevel="0" collapsed="false">
      <c r="A4799" s="0" t="s">
        <v>98</v>
      </c>
      <c r="B4799" s="0" t="n">
        <f aca="false">VALUE(LEFT(A4799,4))</f>
        <v>2024</v>
      </c>
      <c r="C4799" s="0" t="str">
        <f aca="false">"FY"&amp;IF(VALUE(MID(A4799,6,2))&gt;=4,VALUE(LEFT(A4799,4)),VALUE(LEFT(A4799,4))-1)&amp;"-"&amp;TEXT(MOD(IF(VALUE(MID(A4799,6,2))&gt;=4,VALUE(LEFT(A4799,4)),VALUE(LEFT(A4799,4))-1)+1,100),"00")</f>
        <v>FY2024-25</v>
      </c>
      <c r="D4799" s="0" t="s">
        <v>743</v>
      </c>
      <c r="E4799" s="0" t="s">
        <v>468</v>
      </c>
      <c r="F4799" s="0" t="str">
        <f aca="false">INDEX(Mapping!$B$2:$B$465,MATCH(E4799,Mapping!$A$2:$A$465,0))</f>
        <v>TPSL 200MW TPTCL BANDERWALA</v>
      </c>
      <c r="G4799" s="0" t="str">
        <f aca="false">INDEX(Mapping!$C$2:$C$465,MATCH(E4799,Mapping!$A$2:$A$465,0))</f>
        <v>TPSL 200MW TPTCL BANDERWALA</v>
      </c>
      <c r="H4799" s="2" t="n">
        <v>1.89</v>
      </c>
      <c r="I4799" s="3" t="n">
        <v>0.03</v>
      </c>
    </row>
    <row r="4800" customFormat="false" ht="15" hidden="false" customHeight="false" outlineLevel="0" collapsed="false">
      <c r="A4800" s="0" t="s">
        <v>98</v>
      </c>
      <c r="B4800" s="0" t="n">
        <f aca="false">VALUE(LEFT(A4800,4))</f>
        <v>2024</v>
      </c>
      <c r="C4800" s="0" t="str">
        <f aca="false">"FY"&amp;IF(VALUE(MID(A4800,6,2))&gt;=4,VALUE(LEFT(A4800,4)),VALUE(LEFT(A4800,4))-1)&amp;"-"&amp;TEXT(MOD(IF(VALUE(MID(A4800,6,2))&gt;=4,VALUE(LEFT(A4800,4)),VALUE(LEFT(A4800,4))-1)+1,100),"00")</f>
        <v>FY2024-25</v>
      </c>
      <c r="D4800" s="0" t="s">
        <v>726</v>
      </c>
      <c r="E4800" s="0" t="s">
        <v>393</v>
      </c>
      <c r="F4800" s="0" t="str">
        <f aca="false">INDEX(Mapping!$B$2:$B$465,MATCH(E4800,Mapping!$A$2:$A$465,0))</f>
        <v>NTPC STATIONS</v>
      </c>
      <c r="G4800" s="0" t="str">
        <f aca="false">INDEX(Mapping!$C$2:$C$465,MATCH(E4800,Mapping!$A$2:$A$465,0))</f>
        <v>NTPC GROUP</v>
      </c>
      <c r="H4800" s="2" t="n">
        <v>1.88</v>
      </c>
      <c r="I4800" s="3" t="n">
        <v>0.03</v>
      </c>
    </row>
    <row r="4801" customFormat="false" ht="15" hidden="false" customHeight="false" outlineLevel="0" collapsed="false">
      <c r="A4801" s="0" t="s">
        <v>98</v>
      </c>
      <c r="B4801" s="0" t="n">
        <f aca="false">VALUE(LEFT(A4801,4))</f>
        <v>2024</v>
      </c>
      <c r="C4801" s="0" t="str">
        <f aca="false">"FY"&amp;IF(VALUE(MID(A4801,6,2))&gt;=4,VALUE(LEFT(A4801,4)),VALUE(LEFT(A4801,4))-1)&amp;"-"&amp;TEXT(MOD(IF(VALUE(MID(A4801,6,2))&gt;=4,VALUE(LEFT(A4801,4)),VALUE(LEFT(A4801,4))-1)+1,100),"00")</f>
        <v>FY2024-25</v>
      </c>
      <c r="D4801" s="0" t="s">
        <v>714</v>
      </c>
      <c r="E4801" s="0" t="s">
        <v>395</v>
      </c>
      <c r="F4801" s="0" t="str">
        <f aca="false">INDEX(Mapping!$B$2:$B$465,MATCH(E4801,Mapping!$A$2:$A$465,0))</f>
        <v>HIMACHAL PRADESH</v>
      </c>
      <c r="G4801" s="0" t="str">
        <f aca="false">INDEX(Mapping!$C$2:$C$465,MATCH(E4801,Mapping!$A$2:$A$465,0))</f>
        <v>HIMACHAL PRADESH</v>
      </c>
      <c r="H4801" s="2" t="n">
        <v>1.69</v>
      </c>
      <c r="I4801" s="3" t="n">
        <v>0.03</v>
      </c>
    </row>
    <row r="4802" customFormat="false" ht="15" hidden="false" customHeight="false" outlineLevel="0" collapsed="false">
      <c r="A4802" s="0" t="s">
        <v>98</v>
      </c>
      <c r="B4802" s="0" t="n">
        <f aca="false">VALUE(LEFT(A4802,4))</f>
        <v>2024</v>
      </c>
      <c r="C4802" s="0" t="str">
        <f aca="false">"FY"&amp;IF(VALUE(MID(A4802,6,2))&gt;=4,VALUE(LEFT(A4802,4)),VALUE(LEFT(A4802,4))-1)&amp;"-"&amp;TEXT(MOD(IF(VALUE(MID(A4802,6,2))&gt;=4,VALUE(LEFT(A4802,4)),VALUE(LEFT(A4802,4))-1)+1,100),"00")</f>
        <v>FY2024-25</v>
      </c>
      <c r="D4802" s="0" t="s">
        <v>732</v>
      </c>
      <c r="E4802" s="0" t="s">
        <v>423</v>
      </c>
      <c r="F4802" s="0" t="str">
        <f aca="false">INDEX(Mapping!$B$2:$B$465,MATCH(E4802,Mapping!$A$2:$A$465,0))</f>
        <v>GMR WARORA (EX-EMCO)</v>
      </c>
      <c r="G4802" s="0" t="str">
        <f aca="false">INDEX(Mapping!$C$2:$C$465,MATCH(E4802,Mapping!$A$2:$A$465,0))</f>
        <v>GMR ENERGY</v>
      </c>
      <c r="H4802" s="2" t="n">
        <v>1.66</v>
      </c>
      <c r="I4802" s="3" t="n">
        <v>0.03</v>
      </c>
    </row>
    <row r="4803" customFormat="false" ht="15" hidden="false" customHeight="false" outlineLevel="0" collapsed="false">
      <c r="A4803" s="0" t="s">
        <v>98</v>
      </c>
      <c r="B4803" s="0" t="n">
        <f aca="false">VALUE(LEFT(A4803,4))</f>
        <v>2024</v>
      </c>
      <c r="C4803" s="0" t="str">
        <f aca="false">"FY"&amp;IF(VALUE(MID(A4803,6,2))&gt;=4,VALUE(LEFT(A4803,4)),VALUE(LEFT(A4803,4))-1)&amp;"-"&amp;TEXT(MOD(IF(VALUE(MID(A4803,6,2))&gt;=4,VALUE(LEFT(A4803,4)),VALUE(LEFT(A4803,4))-1)+1,100),"00")</f>
        <v>FY2024-25</v>
      </c>
      <c r="D4803" s="0" t="s">
        <v>742</v>
      </c>
      <c r="E4803" s="0" t="s">
        <v>390</v>
      </c>
      <c r="F4803" s="0" t="str">
        <f aca="false">INDEX(Mapping!$B$2:$B$465,MATCH(E4803,Mapping!$A$2:$A$465,0))</f>
        <v>NTPC STATIONS</v>
      </c>
      <c r="G4803" s="0" t="str">
        <f aca="false">INDEX(Mapping!$C$2:$C$465,MATCH(E4803,Mapping!$A$2:$A$465,0))</f>
        <v>NTPC GROUP</v>
      </c>
      <c r="H4803" s="2" t="n">
        <v>1.54</v>
      </c>
      <c r="I4803" s="3" t="n">
        <v>0.03</v>
      </c>
    </row>
    <row r="4804" customFormat="false" ht="15" hidden="false" customHeight="false" outlineLevel="0" collapsed="false">
      <c r="A4804" s="0" t="s">
        <v>98</v>
      </c>
      <c r="B4804" s="0" t="n">
        <f aca="false">VALUE(LEFT(A4804,4))</f>
        <v>2024</v>
      </c>
      <c r="C4804" s="0" t="str">
        <f aca="false">"FY"&amp;IF(VALUE(MID(A4804,6,2))&gt;=4,VALUE(LEFT(A4804,4)),VALUE(LEFT(A4804,4))-1)&amp;"-"&amp;TEXT(MOD(IF(VALUE(MID(A4804,6,2))&gt;=4,VALUE(LEFT(A4804,4)),VALUE(LEFT(A4804,4))-1)+1,100),"00")</f>
        <v>FY2024-25</v>
      </c>
      <c r="D4804" s="0" t="s">
        <v>787</v>
      </c>
      <c r="E4804" s="0" t="s">
        <v>533</v>
      </c>
      <c r="F4804" s="0" t="str">
        <f aca="false">INDEX(Mapping!$B$2:$B$465,MATCH(E4804,Mapping!$A$2:$A$465,0))</f>
        <v>AMBUJA CEMENTS LIMITED(KHAVDA PSS-3)_INFIRM</v>
      </c>
      <c r="G4804" s="0" t="str">
        <f aca="false">INDEX(Mapping!$C$2:$C$465,MATCH(E4804,Mapping!$A$2:$A$465,0))</f>
        <v>AMBUJA CEMENTS</v>
      </c>
      <c r="H4804" s="2" t="n">
        <v>1.52</v>
      </c>
      <c r="I4804" s="3" t="n">
        <v>0.03</v>
      </c>
    </row>
    <row r="4805" customFormat="false" ht="15" hidden="false" customHeight="false" outlineLevel="0" collapsed="false">
      <c r="A4805" s="0" t="s">
        <v>98</v>
      </c>
      <c r="B4805" s="0" t="n">
        <f aca="false">VALUE(LEFT(A4805,4))</f>
        <v>2024</v>
      </c>
      <c r="C4805" s="0" t="str">
        <f aca="false">"FY"&amp;IF(VALUE(MID(A4805,6,2))&gt;=4,VALUE(LEFT(A4805,4)),VALUE(LEFT(A4805,4))-1)&amp;"-"&amp;TEXT(MOD(IF(VALUE(MID(A4805,6,2))&gt;=4,VALUE(LEFT(A4805,4)),VALUE(LEFT(A4805,4))-1)+1,100),"00")</f>
        <v>FY2024-25</v>
      </c>
      <c r="D4805" s="0" t="s">
        <v>462</v>
      </c>
      <c r="E4805" s="0" t="s">
        <v>462</v>
      </c>
      <c r="F4805" s="0" t="str">
        <f aca="false">INDEX(Mapping!$B$2:$B$465,MATCH(E4805,Mapping!$A$2:$A$465,0))</f>
        <v>DHARIWAL INFRASTRUCTURE</v>
      </c>
      <c r="G4805" s="0" t="str">
        <f aca="false">INDEX(Mapping!$C$2:$C$465,MATCH(E4805,Mapping!$A$2:$A$465,0))</f>
        <v>DHARIWAL INFRASTRUCTURE</v>
      </c>
      <c r="H4805" s="2" t="n">
        <v>1.41</v>
      </c>
      <c r="I4805" s="3" t="n">
        <v>0.03</v>
      </c>
    </row>
    <row r="4806" customFormat="false" ht="15" hidden="false" customHeight="false" outlineLevel="0" collapsed="false">
      <c r="A4806" s="0" t="s">
        <v>98</v>
      </c>
      <c r="B4806" s="0" t="n">
        <f aca="false">VALUE(LEFT(A4806,4))</f>
        <v>2024</v>
      </c>
      <c r="C4806" s="0" t="str">
        <f aca="false">"FY"&amp;IF(VALUE(MID(A4806,6,2))&gt;=4,VALUE(LEFT(A4806,4)),VALUE(LEFT(A4806,4))-1)&amp;"-"&amp;TEXT(MOD(IF(VALUE(MID(A4806,6,2))&gt;=4,VALUE(LEFT(A4806,4)),VALUE(LEFT(A4806,4))-1)+1,100),"00")</f>
        <v>FY2024-25</v>
      </c>
      <c r="D4806" s="0" t="s">
        <v>712</v>
      </c>
      <c r="E4806" s="0" t="s">
        <v>414</v>
      </c>
      <c r="F4806" s="0" t="str">
        <f aca="false">INDEX(Mapping!$B$2:$B$465,MATCH(E4806,Mapping!$A$2:$A$465,0))</f>
        <v>BUDHIL HEP (GREENKO BUDHIL HYDRO POWER PVT. LTD.)</v>
      </c>
      <c r="G4806" s="0" t="str">
        <f aca="false">INDEX(Mapping!$C$2:$C$465,MATCH(E4806,Mapping!$A$2:$A$465,0))</f>
        <v>GREENKO GROUP</v>
      </c>
      <c r="H4806" s="2" t="n">
        <v>1.28</v>
      </c>
      <c r="I4806" s="3" t="n">
        <v>0.02</v>
      </c>
    </row>
    <row r="4807" customFormat="false" ht="15" hidden="false" customHeight="false" outlineLevel="0" collapsed="false">
      <c r="A4807" s="0" t="s">
        <v>98</v>
      </c>
      <c r="B4807" s="0" t="n">
        <f aca="false">VALUE(LEFT(A4807,4))</f>
        <v>2024</v>
      </c>
      <c r="C4807" s="0" t="str">
        <f aca="false">"FY"&amp;IF(VALUE(MID(A4807,6,2))&gt;=4,VALUE(LEFT(A4807,4)),VALUE(LEFT(A4807,4))-1)&amp;"-"&amp;TEXT(MOD(IF(VALUE(MID(A4807,6,2))&gt;=4,VALUE(LEFT(A4807,4)),VALUE(LEFT(A4807,4))-1)+1,100),"00")</f>
        <v>FY2024-25</v>
      </c>
      <c r="D4807" s="0" t="s">
        <v>418</v>
      </c>
      <c r="E4807" s="0" t="s">
        <v>418</v>
      </c>
      <c r="F4807" s="0" t="str">
        <f aca="false">INDEX(Mapping!$B$2:$B$465,MATCH(E4807,Mapping!$A$2:$A$465,0))</f>
        <v>OSTRO KANNADA POWER PRIVATE LIMITED</v>
      </c>
      <c r="G4807" s="0" t="str">
        <f aca="false">INDEX(Mapping!$C$2:$C$465,MATCH(E4807,Mapping!$A$2:$A$465,0))</f>
        <v>OSTRO KANNADA POWER PRIVATE LIMITED</v>
      </c>
      <c r="H4807" s="2" t="n">
        <v>1.25</v>
      </c>
      <c r="I4807" s="3" t="n">
        <v>0.02</v>
      </c>
    </row>
    <row r="4808" customFormat="false" ht="15" hidden="false" customHeight="false" outlineLevel="0" collapsed="false">
      <c r="A4808" s="0" t="s">
        <v>98</v>
      </c>
      <c r="B4808" s="0" t="n">
        <f aca="false">VALUE(LEFT(A4808,4))</f>
        <v>2024</v>
      </c>
      <c r="C4808" s="0" t="str">
        <f aca="false">"FY"&amp;IF(VALUE(MID(A4808,6,2))&gt;=4,VALUE(LEFT(A4808,4)),VALUE(LEFT(A4808,4))-1)&amp;"-"&amp;TEXT(MOD(IF(VALUE(MID(A4808,6,2))&gt;=4,VALUE(LEFT(A4808,4)),VALUE(LEFT(A4808,4))-1)+1,100),"00")</f>
        <v>FY2024-25</v>
      </c>
      <c r="D4808" s="0" t="s">
        <v>535</v>
      </c>
      <c r="E4808" s="0" t="s">
        <v>535</v>
      </c>
      <c r="F4808" s="0" t="str">
        <f aca="false">INDEX(Mapping!$B$2:$B$465,MATCH(E4808,Mapping!$A$2:$A$465,0))</f>
        <v>NEEPCO STATIONS</v>
      </c>
      <c r="G4808" s="0" t="str">
        <f aca="false">INDEX(Mapping!$C$2:$C$465,MATCH(E4808,Mapping!$A$2:$A$465,0))</f>
        <v>NEEPCO STATIONS</v>
      </c>
      <c r="H4808" s="2" t="n">
        <v>1.15</v>
      </c>
      <c r="I4808" s="3" t="n">
        <v>0.02</v>
      </c>
    </row>
    <row r="4809" customFormat="false" ht="15" hidden="false" customHeight="false" outlineLevel="0" collapsed="false">
      <c r="A4809" s="0" t="s">
        <v>98</v>
      </c>
      <c r="B4809" s="0" t="n">
        <f aca="false">VALUE(LEFT(A4809,4))</f>
        <v>2024</v>
      </c>
      <c r="C4809" s="0" t="str">
        <f aca="false">"FY"&amp;IF(VALUE(MID(A4809,6,2))&gt;=4,VALUE(LEFT(A4809,4)),VALUE(LEFT(A4809,4))-1)&amp;"-"&amp;TEXT(MOD(IF(VALUE(MID(A4809,6,2))&gt;=4,VALUE(LEFT(A4809,4)),VALUE(LEFT(A4809,4))-1)+1,100),"00")</f>
        <v>FY2024-25</v>
      </c>
      <c r="D4809" s="0" t="s">
        <v>725</v>
      </c>
      <c r="E4809" s="0" t="s">
        <v>394</v>
      </c>
      <c r="F4809" s="0" t="str">
        <f aca="false">INDEX(Mapping!$B$2:$B$465,MATCH(E4809,Mapping!$A$2:$A$465,0))</f>
        <v>NTPC STATIONS</v>
      </c>
      <c r="G4809" s="0" t="str">
        <f aca="false">INDEX(Mapping!$C$2:$C$465,MATCH(E4809,Mapping!$A$2:$A$465,0))</f>
        <v>NTPC GROUP</v>
      </c>
      <c r="H4809" s="2" t="n">
        <v>1.03</v>
      </c>
      <c r="I4809" s="3" t="n">
        <v>0.02</v>
      </c>
    </row>
    <row r="4810" customFormat="false" ht="15" hidden="false" customHeight="false" outlineLevel="0" collapsed="false">
      <c r="A4810" s="0" t="s">
        <v>98</v>
      </c>
      <c r="B4810" s="0" t="n">
        <f aca="false">VALUE(LEFT(A4810,4))</f>
        <v>2024</v>
      </c>
      <c r="C4810" s="0" t="str">
        <f aca="false">"FY"&amp;IF(VALUE(MID(A4810,6,2))&gt;=4,VALUE(LEFT(A4810,4)),VALUE(LEFT(A4810,4))-1)&amp;"-"&amp;TEXT(MOD(IF(VALUE(MID(A4810,6,2))&gt;=4,VALUE(LEFT(A4810,4)),VALUE(LEFT(A4810,4))-1)+1,100),"00")</f>
        <v>FY2024-25</v>
      </c>
      <c r="D4810" s="0" t="s">
        <v>758</v>
      </c>
      <c r="E4810" s="0" t="s">
        <v>400</v>
      </c>
      <c r="F4810" s="0" t="str">
        <f aca="false">INDEX(Mapping!$B$2:$B$465,MATCH(E4810,Mapping!$A$2:$A$465,0))</f>
        <v>NTPC STATIONS</v>
      </c>
      <c r="G4810" s="0" t="str">
        <f aca="false">INDEX(Mapping!$C$2:$C$465,MATCH(E4810,Mapping!$A$2:$A$465,0))</f>
        <v>NTPC GROUP</v>
      </c>
      <c r="H4810" s="2" t="n">
        <v>1</v>
      </c>
      <c r="I4810" s="3" t="n">
        <v>0.02</v>
      </c>
    </row>
    <row r="4811" customFormat="false" ht="15" hidden="false" customHeight="false" outlineLevel="0" collapsed="false">
      <c r="A4811" s="0" t="s">
        <v>98</v>
      </c>
      <c r="B4811" s="0" t="n">
        <f aca="false">VALUE(LEFT(A4811,4))</f>
        <v>2024</v>
      </c>
      <c r="C4811" s="0" t="str">
        <f aca="false">"FY"&amp;IF(VALUE(MID(A4811,6,2))&gt;=4,VALUE(LEFT(A4811,4)),VALUE(LEFT(A4811,4))-1)&amp;"-"&amp;TEXT(MOD(IF(VALUE(MID(A4811,6,2))&gt;=4,VALUE(LEFT(A4811,4)),VALUE(LEFT(A4811,4))-1)+1,100),"00")</f>
        <v>FY2024-25</v>
      </c>
      <c r="D4811" s="0" t="s">
        <v>719</v>
      </c>
      <c r="E4811" s="0" t="s">
        <v>404</v>
      </c>
      <c r="F4811" s="0" t="str">
        <f aca="false">INDEX(Mapping!$B$2:$B$465,MATCH(E4811,Mapping!$A$2:$A$465,0))</f>
        <v>BONGAIGAON THERMAL POWER STATION NTPC</v>
      </c>
      <c r="G4811" s="0" t="str">
        <f aca="false">INDEX(Mapping!$C$2:$C$465,MATCH(E4811,Mapping!$A$2:$A$465,0))</f>
        <v>NTPC GROUP</v>
      </c>
      <c r="H4811" s="2" t="n">
        <v>0.99</v>
      </c>
      <c r="I4811" s="3" t="n">
        <v>0.02</v>
      </c>
    </row>
    <row r="4812" customFormat="false" ht="15" hidden="false" customHeight="false" outlineLevel="0" collapsed="false">
      <c r="A4812" s="0" t="s">
        <v>98</v>
      </c>
      <c r="B4812" s="0" t="n">
        <f aca="false">VALUE(LEFT(A4812,4))</f>
        <v>2024</v>
      </c>
      <c r="C4812" s="0" t="str">
        <f aca="false">"FY"&amp;IF(VALUE(MID(A4812,6,2))&gt;=4,VALUE(LEFT(A4812,4)),VALUE(LEFT(A4812,4))-1)&amp;"-"&amp;TEXT(MOD(IF(VALUE(MID(A4812,6,2))&gt;=4,VALUE(LEFT(A4812,4)),VALUE(LEFT(A4812,4))-1)+1,100),"00")</f>
        <v>FY2024-25</v>
      </c>
      <c r="D4812" s="0" t="s">
        <v>120</v>
      </c>
      <c r="E4812" s="0" t="s">
        <v>120</v>
      </c>
      <c r="F4812" s="0" t="str">
        <f aca="false">INDEX(Mapping!$B$2:$B$465,MATCH(E4812,Mapping!$A$2:$A$465,0))</f>
        <v>NEPAL (NEA / NVVN)</v>
      </c>
      <c r="G4812" s="0" t="str">
        <f aca="false">INDEX(Mapping!$C$2:$C$465,MATCH(E4812,Mapping!$A$2:$A$465,0))</f>
        <v>NEPAL (NEA / NVVN)</v>
      </c>
      <c r="H4812" s="2" t="n">
        <v>0.93</v>
      </c>
      <c r="I4812" s="3" t="n">
        <v>0.02</v>
      </c>
    </row>
    <row r="4813" customFormat="false" ht="15" hidden="false" customHeight="false" outlineLevel="0" collapsed="false">
      <c r="A4813" s="0" t="s">
        <v>98</v>
      </c>
      <c r="B4813" s="0" t="n">
        <f aca="false">VALUE(LEFT(A4813,4))</f>
        <v>2024</v>
      </c>
      <c r="C4813" s="0" t="str">
        <f aca="false">"FY"&amp;IF(VALUE(MID(A4813,6,2))&gt;=4,VALUE(LEFT(A4813,4)),VALUE(LEFT(A4813,4))-1)&amp;"-"&amp;TEXT(MOD(IF(VALUE(MID(A4813,6,2))&gt;=4,VALUE(LEFT(A4813,4)),VALUE(LEFT(A4813,4))-1)+1,100),"00")</f>
        <v>FY2024-25</v>
      </c>
      <c r="D4813" s="0" t="s">
        <v>718</v>
      </c>
      <c r="E4813" s="0" t="s">
        <v>407</v>
      </c>
      <c r="F4813" s="0" t="str">
        <f aca="false">INDEX(Mapping!$B$2:$B$465,MATCH(E4813,Mapping!$A$2:$A$465,0))</f>
        <v>NTPC STATIONS</v>
      </c>
      <c r="G4813" s="0" t="str">
        <f aca="false">INDEX(Mapping!$C$2:$C$465,MATCH(E4813,Mapping!$A$2:$A$465,0))</f>
        <v>NTPC GROUP</v>
      </c>
      <c r="H4813" s="2" t="n">
        <v>0.86</v>
      </c>
      <c r="I4813" s="3" t="n">
        <v>0.02</v>
      </c>
    </row>
    <row r="4814" customFormat="false" ht="15" hidden="false" customHeight="false" outlineLevel="0" collapsed="false">
      <c r="A4814" s="0" t="s">
        <v>98</v>
      </c>
      <c r="B4814" s="0" t="n">
        <f aca="false">VALUE(LEFT(A4814,4))</f>
        <v>2024</v>
      </c>
      <c r="C4814" s="0" t="str">
        <f aca="false">"FY"&amp;IF(VALUE(MID(A4814,6,2))&gt;=4,VALUE(LEFT(A4814,4)),VALUE(LEFT(A4814,4))-1)&amp;"-"&amp;TEXT(MOD(IF(VALUE(MID(A4814,6,2))&gt;=4,VALUE(LEFT(A4814,4)),VALUE(LEFT(A4814,4))-1)+1,100),"00")</f>
        <v>FY2024-25</v>
      </c>
      <c r="D4814" s="0" t="s">
        <v>747</v>
      </c>
      <c r="E4814" s="0" t="s">
        <v>478</v>
      </c>
      <c r="F4814" s="0" t="str">
        <f aca="false">INDEX(Mapping!$B$2:$B$465,MATCH(E4814,Mapping!$A$2:$A$465,0))</f>
        <v>NTPC STATIONS</v>
      </c>
      <c r="G4814" s="0" t="str">
        <f aca="false">INDEX(Mapping!$C$2:$C$465,MATCH(E4814,Mapping!$A$2:$A$465,0))</f>
        <v>NTPC GROUP</v>
      </c>
      <c r="H4814" s="2" t="n">
        <v>0.82</v>
      </c>
      <c r="I4814" s="3" t="n">
        <v>0.01</v>
      </c>
    </row>
    <row r="4815" customFormat="false" ht="15" hidden="false" customHeight="false" outlineLevel="0" collapsed="false">
      <c r="A4815" s="0" t="s">
        <v>98</v>
      </c>
      <c r="B4815" s="0" t="n">
        <f aca="false">VALUE(LEFT(A4815,4))</f>
        <v>2024</v>
      </c>
      <c r="C4815" s="0" t="str">
        <f aca="false">"FY"&amp;IF(VALUE(MID(A4815,6,2))&gt;=4,VALUE(LEFT(A4815,4)),VALUE(LEFT(A4815,4))-1)&amp;"-"&amp;TEXT(MOD(IF(VALUE(MID(A4815,6,2))&gt;=4,VALUE(LEFT(A4815,4)),VALUE(LEFT(A4815,4))-1)+1,100),"00")</f>
        <v>FY2024-25</v>
      </c>
      <c r="D4815" s="0" t="s">
        <v>756</v>
      </c>
      <c r="E4815" s="0" t="s">
        <v>496</v>
      </c>
      <c r="F4815" s="0" t="str">
        <f aca="false">INDEX(Mapping!$B$2:$B$465,MATCH(E4815,Mapping!$A$2:$A$465,0))</f>
        <v>NTPC STATIONS</v>
      </c>
      <c r="G4815" s="0" t="str">
        <f aca="false">INDEX(Mapping!$C$2:$C$465,MATCH(E4815,Mapping!$A$2:$A$465,0))</f>
        <v>NTPC GROUP</v>
      </c>
      <c r="H4815" s="2" t="n">
        <v>0.78</v>
      </c>
      <c r="I4815" s="3" t="n">
        <v>0.01</v>
      </c>
    </row>
    <row r="4816" customFormat="false" ht="15" hidden="false" customHeight="false" outlineLevel="0" collapsed="false">
      <c r="A4816" s="0" t="s">
        <v>98</v>
      </c>
      <c r="B4816" s="0" t="n">
        <f aca="false">VALUE(LEFT(A4816,4))</f>
        <v>2024</v>
      </c>
      <c r="C4816" s="0" t="str">
        <f aca="false">"FY"&amp;IF(VALUE(MID(A4816,6,2))&gt;=4,VALUE(LEFT(A4816,4)),VALUE(LEFT(A4816,4))-1)&amp;"-"&amp;TEXT(MOD(IF(VALUE(MID(A4816,6,2))&gt;=4,VALUE(LEFT(A4816,4)),VALUE(LEFT(A4816,4))-1)+1,100),"00")</f>
        <v>FY2024-25</v>
      </c>
      <c r="D4816" s="0" t="s">
        <v>733</v>
      </c>
      <c r="E4816" s="0" t="s">
        <v>413</v>
      </c>
      <c r="F4816" s="0" t="str">
        <f aca="false">INDEX(Mapping!$B$2:$B$465,MATCH(E4816,Mapping!$A$2:$A$465,0))</f>
        <v>NTPC STATIONS</v>
      </c>
      <c r="G4816" s="0" t="str">
        <f aca="false">INDEX(Mapping!$C$2:$C$465,MATCH(E4816,Mapping!$A$2:$A$465,0))</f>
        <v>NTPC GROUP</v>
      </c>
      <c r="H4816" s="2" t="n">
        <v>0.75</v>
      </c>
      <c r="I4816" s="3" t="n">
        <v>0.01</v>
      </c>
    </row>
    <row r="4817" customFormat="false" ht="15" hidden="false" customHeight="false" outlineLevel="0" collapsed="false">
      <c r="A4817" s="0" t="s">
        <v>98</v>
      </c>
      <c r="B4817" s="0" t="n">
        <f aca="false">VALUE(LEFT(A4817,4))</f>
        <v>2024</v>
      </c>
      <c r="C4817" s="0" t="str">
        <f aca="false">"FY"&amp;IF(VALUE(MID(A4817,6,2))&gt;=4,VALUE(LEFT(A4817,4)),VALUE(LEFT(A4817,4))-1)&amp;"-"&amp;TEXT(MOD(IF(VALUE(MID(A4817,6,2))&gt;=4,VALUE(LEFT(A4817,4)),VALUE(LEFT(A4817,4))-1)+1,100),"00")</f>
        <v>FY2024-25</v>
      </c>
      <c r="D4817" s="0" t="s">
        <v>717</v>
      </c>
      <c r="E4817" s="0" t="s">
        <v>381</v>
      </c>
      <c r="F4817" s="0" t="str">
        <f aca="false">INDEX(Mapping!$B$2:$B$465,MATCH(E4817,Mapping!$A$2:$A$465,0))</f>
        <v>NTPC STATIONS</v>
      </c>
      <c r="G4817" s="0" t="str">
        <f aca="false">INDEX(Mapping!$C$2:$C$465,MATCH(E4817,Mapping!$A$2:$A$465,0))</f>
        <v>NTPC GROUP</v>
      </c>
      <c r="H4817" s="2" t="n">
        <v>0.74</v>
      </c>
      <c r="I4817" s="3" t="n">
        <v>0.01</v>
      </c>
    </row>
    <row r="4818" customFormat="false" ht="15" hidden="false" customHeight="false" outlineLevel="0" collapsed="false">
      <c r="A4818" s="0" t="s">
        <v>98</v>
      </c>
      <c r="B4818" s="0" t="n">
        <f aca="false">VALUE(LEFT(A4818,4))</f>
        <v>2024</v>
      </c>
      <c r="C4818" s="0" t="str">
        <f aca="false">"FY"&amp;IF(VALUE(MID(A4818,6,2))&gt;=4,VALUE(LEFT(A4818,4)),VALUE(LEFT(A4818,4))-1)&amp;"-"&amp;TEXT(MOD(IF(VALUE(MID(A4818,6,2))&gt;=4,VALUE(LEFT(A4818,4)),VALUE(LEFT(A4818,4))-1)+1,100),"00")</f>
        <v>FY2024-25</v>
      </c>
      <c r="D4818" s="0" t="s">
        <v>227</v>
      </c>
      <c r="E4818" s="0" t="s">
        <v>227</v>
      </c>
      <c r="F4818" s="0" t="str">
        <f aca="false">INDEX(Mapping!$B$2:$B$465,MATCH(E4818,Mapping!$A$2:$A$465,0))</f>
        <v>SHREE CEMENT</v>
      </c>
      <c r="G4818" s="0" t="str">
        <f aca="false">INDEX(Mapping!$C$2:$C$465,MATCH(E4818,Mapping!$A$2:$A$465,0))</f>
        <v>SHREE CEMENT</v>
      </c>
      <c r="H4818" s="2" t="n">
        <v>0.73</v>
      </c>
      <c r="I4818" s="3" t="n">
        <v>0.01</v>
      </c>
    </row>
    <row r="4819" customFormat="false" ht="15" hidden="false" customHeight="false" outlineLevel="0" collapsed="false">
      <c r="A4819" s="0" t="s">
        <v>98</v>
      </c>
      <c r="B4819" s="0" t="n">
        <f aca="false">VALUE(LEFT(A4819,4))</f>
        <v>2024</v>
      </c>
      <c r="C4819" s="0" t="str">
        <f aca="false">"FY"&amp;IF(VALUE(MID(A4819,6,2))&gt;=4,VALUE(LEFT(A4819,4)),VALUE(LEFT(A4819,4))-1)&amp;"-"&amp;TEXT(MOD(IF(VALUE(MID(A4819,6,2))&gt;=4,VALUE(LEFT(A4819,4)),VALUE(LEFT(A4819,4))-1)+1,100),"00")</f>
        <v>FY2024-25</v>
      </c>
      <c r="D4819" s="0" t="s">
        <v>326</v>
      </c>
      <c r="E4819" s="0" t="s">
        <v>326</v>
      </c>
      <c r="F4819" s="0" t="str">
        <f aca="false">INDEX(Mapping!$B$2:$B$465,MATCH(E4819,Mapping!$A$2:$A$465,0))</f>
        <v>ITPCL (IL&amp;FS TAMIL NADU)</v>
      </c>
      <c r="G4819" s="0" t="str">
        <f aca="false">INDEX(Mapping!$C$2:$C$465,MATCH(E4819,Mapping!$A$2:$A$465,0))</f>
        <v>ITPCL (IL&amp;FS TAMIL NADU)</v>
      </c>
      <c r="H4819" s="2" t="n">
        <v>0.69</v>
      </c>
      <c r="I4819" s="3" t="n">
        <v>0.01</v>
      </c>
    </row>
    <row r="4820" customFormat="false" ht="15" hidden="false" customHeight="false" outlineLevel="0" collapsed="false">
      <c r="A4820" s="0" t="s">
        <v>98</v>
      </c>
      <c r="B4820" s="0" t="n">
        <f aca="false">VALUE(LEFT(A4820,4))</f>
        <v>2024</v>
      </c>
      <c r="C4820" s="0" t="str">
        <f aca="false">"FY"&amp;IF(VALUE(MID(A4820,6,2))&gt;=4,VALUE(LEFT(A4820,4)),VALUE(LEFT(A4820,4))-1)&amp;"-"&amp;TEXT(MOD(IF(VALUE(MID(A4820,6,2))&gt;=4,VALUE(LEFT(A4820,4)),VALUE(LEFT(A4820,4))-1)+1,100),"00")</f>
        <v>FY2024-25</v>
      </c>
      <c r="D4820" s="0" t="s">
        <v>737</v>
      </c>
      <c r="E4820" s="0" t="s">
        <v>337</v>
      </c>
      <c r="F4820" s="0" t="str">
        <f aca="false">INDEX(Mapping!$B$2:$B$465,MATCH(E4820,Mapping!$A$2:$A$465,0))</f>
        <v>NTPC STATIONS</v>
      </c>
      <c r="G4820" s="0" t="str">
        <f aca="false">INDEX(Mapping!$C$2:$C$465,MATCH(E4820,Mapping!$A$2:$A$465,0))</f>
        <v>NTPC GROUP</v>
      </c>
      <c r="H4820" s="2" t="n">
        <v>0.69</v>
      </c>
      <c r="I4820" s="3" t="n">
        <v>0.01</v>
      </c>
    </row>
    <row r="4821" customFormat="false" ht="15" hidden="false" customHeight="false" outlineLevel="0" collapsed="false">
      <c r="A4821" s="0" t="s">
        <v>98</v>
      </c>
      <c r="B4821" s="0" t="n">
        <f aca="false">VALUE(LEFT(A4821,4))</f>
        <v>2024</v>
      </c>
      <c r="C4821" s="0" t="str">
        <f aca="false">"FY"&amp;IF(VALUE(MID(A4821,6,2))&gt;=4,VALUE(LEFT(A4821,4)),VALUE(LEFT(A4821,4))-1)&amp;"-"&amp;TEXT(MOD(IF(VALUE(MID(A4821,6,2))&gt;=4,VALUE(LEFT(A4821,4)),VALUE(LEFT(A4821,4))-1)+1,100),"00")</f>
        <v>FY2024-25</v>
      </c>
      <c r="D4821" s="0" t="s">
        <v>786</v>
      </c>
      <c r="E4821" s="0" t="s">
        <v>510</v>
      </c>
      <c r="F4821" s="0" t="str">
        <f aca="false">INDEX(Mapping!$B$2:$B$465,MATCH(E4821,Mapping!$A$2:$A$465,0))</f>
        <v>SERENTICA RENEWABLES INDIA 5 PRIVATE LIMITED</v>
      </c>
      <c r="G4821" s="0" t="str">
        <f aca="false">INDEX(Mapping!$C$2:$C$465,MATCH(E4821,Mapping!$A$2:$A$465,0))</f>
        <v>SERENTICA RENEWABLES</v>
      </c>
      <c r="H4821" s="2" t="n">
        <v>0.63</v>
      </c>
      <c r="I4821" s="3" t="n">
        <v>0.01</v>
      </c>
    </row>
    <row r="4822" customFormat="false" ht="15" hidden="false" customHeight="false" outlineLevel="0" collapsed="false">
      <c r="A4822" s="0" t="s">
        <v>98</v>
      </c>
      <c r="B4822" s="0" t="n">
        <f aca="false">VALUE(LEFT(A4822,4))</f>
        <v>2024</v>
      </c>
      <c r="C4822" s="0" t="str">
        <f aca="false">"FY"&amp;IF(VALUE(MID(A4822,6,2))&gt;=4,VALUE(LEFT(A4822,4)),VALUE(LEFT(A4822,4))-1)&amp;"-"&amp;TEXT(MOD(IF(VALUE(MID(A4822,6,2))&gt;=4,VALUE(LEFT(A4822,4)),VALUE(LEFT(A4822,4))-1)+1,100),"00")</f>
        <v>FY2024-25</v>
      </c>
      <c r="D4822" s="0" t="s">
        <v>763</v>
      </c>
      <c r="E4822" s="0" t="s">
        <v>526</v>
      </c>
      <c r="F4822" s="0" t="str">
        <f aca="false">INDEX(Mapping!$B$2:$B$465,MATCH(E4822,Mapping!$A$2:$A$465,0))</f>
        <v>NTPC STATIONS</v>
      </c>
      <c r="G4822" s="0" t="str">
        <f aca="false">INDEX(Mapping!$C$2:$C$465,MATCH(E4822,Mapping!$A$2:$A$465,0))</f>
        <v>NTPC GROUP</v>
      </c>
      <c r="H4822" s="2" t="n">
        <v>0.63</v>
      </c>
      <c r="I4822" s="3" t="n">
        <v>0.01</v>
      </c>
    </row>
    <row r="4823" customFormat="false" ht="15" hidden="false" customHeight="false" outlineLevel="0" collapsed="false">
      <c r="A4823" s="0" t="s">
        <v>98</v>
      </c>
      <c r="B4823" s="0" t="n">
        <f aca="false">VALUE(LEFT(A4823,4))</f>
        <v>2024</v>
      </c>
      <c r="C4823" s="0" t="str">
        <f aca="false">"FY"&amp;IF(VALUE(MID(A4823,6,2))&gt;=4,VALUE(LEFT(A4823,4)),VALUE(LEFT(A4823,4))-1)&amp;"-"&amp;TEXT(MOD(IF(VALUE(MID(A4823,6,2))&gt;=4,VALUE(LEFT(A4823,4)),VALUE(LEFT(A4823,4))-1)+1,100),"00")</f>
        <v>FY2024-25</v>
      </c>
      <c r="D4823" s="0" t="s">
        <v>422</v>
      </c>
      <c r="E4823" s="0" t="s">
        <v>422</v>
      </c>
      <c r="F4823" s="0" t="str">
        <f aca="false">INDEX(Mapping!$B$2:$B$465,MATCH(E4823,Mapping!$A$2:$A$465,0))</f>
        <v>NTPC STATIONS</v>
      </c>
      <c r="G4823" s="0" t="str">
        <f aca="false">INDEX(Mapping!$C$2:$C$465,MATCH(E4823,Mapping!$A$2:$A$465,0))</f>
        <v>NTPC GROUP</v>
      </c>
      <c r="H4823" s="2" t="n">
        <v>0.59</v>
      </c>
      <c r="I4823" s="3" t="n">
        <v>0.01</v>
      </c>
    </row>
    <row r="4824" customFormat="false" ht="15" hidden="false" customHeight="false" outlineLevel="0" collapsed="false">
      <c r="A4824" s="0" t="s">
        <v>98</v>
      </c>
      <c r="B4824" s="0" t="n">
        <f aca="false">VALUE(LEFT(A4824,4))</f>
        <v>2024</v>
      </c>
      <c r="C4824" s="0" t="str">
        <f aca="false">"FY"&amp;IF(VALUE(MID(A4824,6,2))&gt;=4,VALUE(LEFT(A4824,4)),VALUE(LEFT(A4824,4))-1)&amp;"-"&amp;TEXT(MOD(IF(VALUE(MID(A4824,6,2))&gt;=4,VALUE(LEFT(A4824,4)),VALUE(LEFT(A4824,4))-1)+1,100),"00")</f>
        <v>FY2024-25</v>
      </c>
      <c r="D4824" s="0" t="s">
        <v>453</v>
      </c>
      <c r="E4824" s="0" t="s">
        <v>453</v>
      </c>
      <c r="F4824" s="0" t="str">
        <f aca="false">INDEX(Mapping!$B$2:$B$465,MATCH(E4824,Mapping!$A$2:$A$465,0))</f>
        <v>GMR KAMALANGA</v>
      </c>
      <c r="G4824" s="0" t="str">
        <f aca="false">INDEX(Mapping!$C$2:$C$465,MATCH(E4824,Mapping!$A$2:$A$465,0))</f>
        <v>GMR ENERGY</v>
      </c>
      <c r="H4824" s="2" t="n">
        <v>0.58</v>
      </c>
      <c r="I4824" s="3" t="n">
        <v>0.01</v>
      </c>
    </row>
    <row r="4825" customFormat="false" ht="15" hidden="false" customHeight="false" outlineLevel="0" collapsed="false">
      <c r="A4825" s="0" t="s">
        <v>98</v>
      </c>
      <c r="B4825" s="0" t="n">
        <f aca="false">VALUE(LEFT(A4825,4))</f>
        <v>2024</v>
      </c>
      <c r="C4825" s="0" t="str">
        <f aca="false">"FY"&amp;IF(VALUE(MID(A4825,6,2))&gt;=4,VALUE(LEFT(A4825,4)),VALUE(LEFT(A4825,4))-1)&amp;"-"&amp;TEXT(MOD(IF(VALUE(MID(A4825,6,2))&gt;=4,VALUE(LEFT(A4825,4)),VALUE(LEFT(A4825,4))-1)+1,100),"00")</f>
        <v>FY2024-25</v>
      </c>
      <c r="D4825" s="0" t="s">
        <v>760</v>
      </c>
      <c r="E4825" s="0" t="s">
        <v>488</v>
      </c>
      <c r="F4825" s="0" t="str">
        <f aca="false">INDEX(Mapping!$B$2:$B$465,MATCH(E4825,Mapping!$A$2:$A$465,0))</f>
        <v>NTPC STATIONS</v>
      </c>
      <c r="G4825" s="0" t="str">
        <f aca="false">INDEX(Mapping!$C$2:$C$465,MATCH(E4825,Mapping!$A$2:$A$465,0))</f>
        <v>NTPC GROUP</v>
      </c>
      <c r="H4825" s="2" t="n">
        <v>0.55</v>
      </c>
      <c r="I4825" s="3" t="n">
        <v>0.01</v>
      </c>
    </row>
    <row r="4826" customFormat="false" ht="15" hidden="false" customHeight="false" outlineLevel="0" collapsed="false">
      <c r="A4826" s="0" t="s">
        <v>98</v>
      </c>
      <c r="B4826" s="0" t="n">
        <f aca="false">VALUE(LEFT(A4826,4))</f>
        <v>2024</v>
      </c>
      <c r="C4826" s="0" t="str">
        <f aca="false">"FY"&amp;IF(VALUE(MID(A4826,6,2))&gt;=4,VALUE(LEFT(A4826,4)),VALUE(LEFT(A4826,4))-1)&amp;"-"&amp;TEXT(MOD(IF(VALUE(MID(A4826,6,2))&gt;=4,VALUE(LEFT(A4826,4)),VALUE(LEFT(A4826,4))-1)+1,100),"00")</f>
        <v>FY2024-25</v>
      </c>
      <c r="D4826" s="0" t="s">
        <v>375</v>
      </c>
      <c r="E4826" s="0" t="s">
        <v>375</v>
      </c>
      <c r="F4826" s="0" t="str">
        <f aca="false">INDEX(Mapping!$B$2:$B$465,MATCH(E4826,Mapping!$A$2:$A$465,0))</f>
        <v>WIND FIVE RENERGY LIMITED</v>
      </c>
      <c r="G4826" s="0" t="str">
        <f aca="false">INDEX(Mapping!$C$2:$C$465,MATCH(E4826,Mapping!$A$2:$A$465,0))</f>
        <v>WIND FIVE RENERGY LIMITED</v>
      </c>
      <c r="H4826" s="2" t="n">
        <v>0.54</v>
      </c>
      <c r="I4826" s="3" t="n">
        <v>0.01</v>
      </c>
    </row>
    <row r="4827" customFormat="false" ht="15" hidden="false" customHeight="false" outlineLevel="0" collapsed="false">
      <c r="A4827" s="0" t="s">
        <v>98</v>
      </c>
      <c r="B4827" s="0" t="n">
        <f aca="false">VALUE(LEFT(A4827,4))</f>
        <v>2024</v>
      </c>
      <c r="C4827" s="0" t="str">
        <f aca="false">"FY"&amp;IF(VALUE(MID(A4827,6,2))&gt;=4,VALUE(LEFT(A4827,4)),VALUE(LEFT(A4827,4))-1)&amp;"-"&amp;TEXT(MOD(IF(VALUE(MID(A4827,6,2))&gt;=4,VALUE(LEFT(A4827,4)),VALUE(LEFT(A4827,4))-1)+1,100),"00")</f>
        <v>FY2024-25</v>
      </c>
      <c r="D4827" s="0" t="s">
        <v>740</v>
      </c>
      <c r="E4827" s="0" t="s">
        <v>426</v>
      </c>
      <c r="F4827" s="0" t="str">
        <f aca="false">INDEX(Mapping!$B$2:$B$465,MATCH(E4827,Mapping!$A$2:$A$465,0))</f>
        <v>NTPC STATIONS</v>
      </c>
      <c r="G4827" s="0" t="str">
        <f aca="false">INDEX(Mapping!$C$2:$C$465,MATCH(E4827,Mapping!$A$2:$A$465,0))</f>
        <v>NTPC GROUP</v>
      </c>
      <c r="H4827" s="2" t="n">
        <v>0.5</v>
      </c>
      <c r="I4827" s="3" t="n">
        <v>0.01</v>
      </c>
    </row>
    <row r="4828" customFormat="false" ht="15" hidden="false" customHeight="false" outlineLevel="0" collapsed="false">
      <c r="A4828" s="0" t="s">
        <v>98</v>
      </c>
      <c r="B4828" s="0" t="n">
        <f aca="false">VALUE(LEFT(A4828,4))</f>
        <v>2024</v>
      </c>
      <c r="C4828" s="0" t="str">
        <f aca="false">"FY"&amp;IF(VALUE(MID(A4828,6,2))&gt;=4,VALUE(LEFT(A4828,4)),VALUE(LEFT(A4828,4))-1)&amp;"-"&amp;TEXT(MOD(IF(VALUE(MID(A4828,6,2))&gt;=4,VALUE(LEFT(A4828,4)),VALUE(LEFT(A4828,4))-1)+1,100),"00")</f>
        <v>FY2024-25</v>
      </c>
      <c r="D4828" s="0" t="s">
        <v>753</v>
      </c>
      <c r="E4828" s="0" t="s">
        <v>540</v>
      </c>
      <c r="F4828" s="0" t="str">
        <f aca="false">INDEX(Mapping!$B$2:$B$465,MATCH(E4828,Mapping!$A$2:$A$465,0))</f>
        <v>ADANI WIND ENERGY KUTCHH FOUR LTD. NAKHATRANA (INFIRM)</v>
      </c>
      <c r="G4828" s="0" t="str">
        <f aca="false">INDEX(Mapping!$C$2:$C$465,MATCH(E4828,Mapping!$A$2:$A$465,0))</f>
        <v>ADANI GREEN ENERGY (ALL SPVs)</v>
      </c>
      <c r="H4828" s="2" t="n">
        <v>0.44</v>
      </c>
      <c r="I4828" s="3" t="n">
        <v>0.01</v>
      </c>
    </row>
    <row r="4829" customFormat="false" ht="15" hidden="false" customHeight="false" outlineLevel="0" collapsed="false">
      <c r="A4829" s="0" t="s">
        <v>98</v>
      </c>
      <c r="B4829" s="0" t="n">
        <f aca="false">VALUE(LEFT(A4829,4))</f>
        <v>2024</v>
      </c>
      <c r="C4829" s="0" t="str">
        <f aca="false">"FY"&amp;IF(VALUE(MID(A4829,6,2))&gt;=4,VALUE(LEFT(A4829,4)),VALUE(LEFT(A4829,4))-1)&amp;"-"&amp;TEXT(MOD(IF(VALUE(MID(A4829,6,2))&gt;=4,VALUE(LEFT(A4829,4)),VALUE(LEFT(A4829,4))-1)+1,100),"00")</f>
        <v>FY2024-25</v>
      </c>
      <c r="D4829" s="0" t="s">
        <v>731</v>
      </c>
      <c r="E4829" s="0" t="s">
        <v>429</v>
      </c>
      <c r="F4829" s="0" t="str">
        <f aca="false">INDEX(Mapping!$B$2:$B$465,MATCH(E4829,Mapping!$A$2:$A$465,0))</f>
        <v>NTPC STATIONS</v>
      </c>
      <c r="G4829" s="0" t="str">
        <f aca="false">INDEX(Mapping!$C$2:$C$465,MATCH(E4829,Mapping!$A$2:$A$465,0))</f>
        <v>NTPC GROUP</v>
      </c>
      <c r="H4829" s="2" t="n">
        <v>0.38</v>
      </c>
      <c r="I4829" s="3" t="n">
        <v>0.01</v>
      </c>
    </row>
    <row r="4830" customFormat="false" ht="15" hidden="false" customHeight="false" outlineLevel="0" collapsed="false">
      <c r="A4830" s="0" t="s">
        <v>98</v>
      </c>
      <c r="B4830" s="0" t="n">
        <f aca="false">VALUE(LEFT(A4830,4))</f>
        <v>2024</v>
      </c>
      <c r="C4830" s="0" t="str">
        <f aca="false">"FY"&amp;IF(VALUE(MID(A4830,6,2))&gt;=4,VALUE(LEFT(A4830,4)),VALUE(LEFT(A4830,4))-1)&amp;"-"&amp;TEXT(MOD(IF(VALUE(MID(A4830,6,2))&gt;=4,VALUE(LEFT(A4830,4)),VALUE(LEFT(A4830,4))-1)+1,100),"00")</f>
        <v>FY2024-25</v>
      </c>
      <c r="D4830" s="0" t="s">
        <v>741</v>
      </c>
      <c r="E4830" s="0" t="s">
        <v>445</v>
      </c>
      <c r="F4830" s="0" t="str">
        <f aca="false">INDEX(Mapping!$B$2:$B$465,MATCH(E4830,Mapping!$A$2:$A$465,0))</f>
        <v>NTPC STATIONS</v>
      </c>
      <c r="G4830" s="0" t="str">
        <f aca="false">INDEX(Mapping!$C$2:$C$465,MATCH(E4830,Mapping!$A$2:$A$465,0))</f>
        <v>NTPC GROUP</v>
      </c>
      <c r="H4830" s="2" t="n">
        <v>0.37</v>
      </c>
      <c r="I4830" s="3" t="n">
        <v>0.01</v>
      </c>
    </row>
    <row r="4831" customFormat="false" ht="15" hidden="false" customHeight="false" outlineLevel="0" collapsed="false">
      <c r="A4831" s="0" t="s">
        <v>98</v>
      </c>
      <c r="B4831" s="0" t="n">
        <f aca="false">VALUE(LEFT(A4831,4))</f>
        <v>2024</v>
      </c>
      <c r="C4831" s="0" t="str">
        <f aca="false">"FY"&amp;IF(VALUE(MID(A4831,6,2))&gt;=4,VALUE(LEFT(A4831,4)),VALUE(LEFT(A4831,4))-1)&amp;"-"&amp;TEXT(MOD(IF(VALUE(MID(A4831,6,2))&gt;=4,VALUE(LEFT(A4831,4)),VALUE(LEFT(A4831,4))-1)+1,100),"00")</f>
        <v>FY2024-25</v>
      </c>
      <c r="D4831" s="0" t="s">
        <v>724</v>
      </c>
      <c r="E4831" s="0" t="s">
        <v>437</v>
      </c>
      <c r="F4831" s="0" t="str">
        <f aca="false">INDEX(Mapping!$B$2:$B$465,MATCH(E4831,Mapping!$A$2:$A$465,0))</f>
        <v>NTPC STATIONS</v>
      </c>
      <c r="G4831" s="0" t="str">
        <f aca="false">INDEX(Mapping!$C$2:$C$465,MATCH(E4831,Mapping!$A$2:$A$465,0))</f>
        <v>NTPC GROUP</v>
      </c>
      <c r="H4831" s="2" t="n">
        <v>0.35</v>
      </c>
      <c r="I4831" s="3" t="n">
        <v>0.01</v>
      </c>
    </row>
    <row r="4832" customFormat="false" ht="15" hidden="false" customHeight="false" outlineLevel="0" collapsed="false">
      <c r="A4832" s="0" t="s">
        <v>98</v>
      </c>
      <c r="B4832" s="0" t="n">
        <f aca="false">VALUE(LEFT(A4832,4))</f>
        <v>2024</v>
      </c>
      <c r="C4832" s="0" t="str">
        <f aca="false">"FY"&amp;IF(VALUE(MID(A4832,6,2))&gt;=4,VALUE(LEFT(A4832,4)),VALUE(LEFT(A4832,4))-1)&amp;"-"&amp;TEXT(MOD(IF(VALUE(MID(A4832,6,2))&gt;=4,VALUE(LEFT(A4832,4)),VALUE(LEFT(A4832,4))-1)+1,100),"00")</f>
        <v>FY2024-25</v>
      </c>
      <c r="D4832" s="0" t="s">
        <v>768</v>
      </c>
      <c r="E4832" s="0" t="s">
        <v>460</v>
      </c>
      <c r="F4832" s="0" t="str">
        <f aca="false">INDEX(Mapping!$B$2:$B$465,MATCH(E4832,Mapping!$A$2:$A$465,0))</f>
        <v>NTPC STATIONS</v>
      </c>
      <c r="G4832" s="0" t="str">
        <f aca="false">INDEX(Mapping!$C$2:$C$465,MATCH(E4832,Mapping!$A$2:$A$465,0))</f>
        <v>NTPC GROUP</v>
      </c>
      <c r="H4832" s="2" t="n">
        <v>0.32</v>
      </c>
      <c r="I4832" s="3" t="n">
        <v>0.01</v>
      </c>
    </row>
    <row r="4833" customFormat="false" ht="15" hidden="false" customHeight="false" outlineLevel="0" collapsed="false">
      <c r="A4833" s="0" t="s">
        <v>98</v>
      </c>
      <c r="B4833" s="0" t="n">
        <f aca="false">VALUE(LEFT(A4833,4))</f>
        <v>2024</v>
      </c>
      <c r="C4833" s="0" t="str">
        <f aca="false">"FY"&amp;IF(VALUE(MID(A4833,6,2))&gt;=4,VALUE(LEFT(A4833,4)),VALUE(LEFT(A4833,4))-1)&amp;"-"&amp;TEXT(MOD(IF(VALUE(MID(A4833,6,2))&gt;=4,VALUE(LEFT(A4833,4)),VALUE(LEFT(A4833,4))-1)+1,100),"00")</f>
        <v>FY2024-25</v>
      </c>
      <c r="D4833" s="0" t="s">
        <v>736</v>
      </c>
      <c r="E4833" s="0" t="s">
        <v>303</v>
      </c>
      <c r="F4833" s="0" t="str">
        <f aca="false">INDEX(Mapping!$B$2:$B$465,MATCH(E4833,Mapping!$A$2:$A$465,0))</f>
        <v>PUDUCHERRY</v>
      </c>
      <c r="G4833" s="0" t="str">
        <f aca="false">INDEX(Mapping!$C$2:$C$465,MATCH(E4833,Mapping!$A$2:$A$465,0))</f>
        <v>PUDUCHERRY</v>
      </c>
      <c r="H4833" s="2" t="n">
        <v>0.29</v>
      </c>
      <c r="I4833" s="3" t="n">
        <v>0.01</v>
      </c>
    </row>
    <row r="4834" customFormat="false" ht="15" hidden="false" customHeight="false" outlineLevel="0" collapsed="false">
      <c r="A4834" s="0" t="s">
        <v>98</v>
      </c>
      <c r="B4834" s="0" t="n">
        <f aca="false">VALUE(LEFT(A4834,4))</f>
        <v>2024</v>
      </c>
      <c r="C4834" s="0" t="str">
        <f aca="false">"FY"&amp;IF(VALUE(MID(A4834,6,2))&gt;=4,VALUE(LEFT(A4834,4)),VALUE(LEFT(A4834,4))-1)&amp;"-"&amp;TEXT(MOD(IF(VALUE(MID(A4834,6,2))&gt;=4,VALUE(LEFT(A4834,4)),VALUE(LEFT(A4834,4))-1)+1,100),"00")</f>
        <v>FY2024-25</v>
      </c>
      <c r="D4834" s="0" t="s">
        <v>720</v>
      </c>
      <c r="E4834" s="0" t="s">
        <v>428</v>
      </c>
      <c r="F4834" s="0" t="str">
        <f aca="false">INDEX(Mapping!$B$2:$B$465,MATCH(E4834,Mapping!$A$2:$A$465,0))</f>
        <v>NTPC STATIONS</v>
      </c>
      <c r="G4834" s="0" t="str">
        <f aca="false">INDEX(Mapping!$C$2:$C$465,MATCH(E4834,Mapping!$A$2:$A$465,0))</f>
        <v>NTPC GROUP</v>
      </c>
      <c r="H4834" s="2" t="n">
        <v>0.28</v>
      </c>
      <c r="I4834" s="3" t="n">
        <v>0.01</v>
      </c>
    </row>
    <row r="4835" customFormat="false" ht="15" hidden="false" customHeight="false" outlineLevel="0" collapsed="false">
      <c r="A4835" s="0" t="s">
        <v>98</v>
      </c>
      <c r="B4835" s="0" t="n">
        <f aca="false">VALUE(LEFT(A4835,4))</f>
        <v>2024</v>
      </c>
      <c r="C4835" s="0" t="str">
        <f aca="false">"FY"&amp;IF(VALUE(MID(A4835,6,2))&gt;=4,VALUE(LEFT(A4835,4)),VALUE(LEFT(A4835,4))-1)&amp;"-"&amp;TEXT(MOD(IF(VALUE(MID(A4835,6,2))&gt;=4,VALUE(LEFT(A4835,4)),VALUE(LEFT(A4835,4))-1)+1,100),"00")</f>
        <v>FY2024-25</v>
      </c>
      <c r="D4835" s="0" t="s">
        <v>774</v>
      </c>
      <c r="E4835" s="0" t="s">
        <v>582</v>
      </c>
      <c r="F4835" s="0" t="str">
        <f aca="false">INDEX(Mapping!$B$2:$B$465,MATCH(E4835,Mapping!$A$2:$A$465,0))</f>
        <v>ADANI GREEN ENERGY TWENTY SIX A LIMITED_INFIRM</v>
      </c>
      <c r="G4835" s="0" t="str">
        <f aca="false">INDEX(Mapping!$C$2:$C$465,MATCH(E4835,Mapping!$A$2:$A$465,0))</f>
        <v>ADANI GREEN ENERGY (ALL SPVs)</v>
      </c>
      <c r="H4835" s="2" t="n">
        <v>0.25</v>
      </c>
      <c r="I4835" s="3" t="n">
        <v>0.004</v>
      </c>
    </row>
    <row r="4836" customFormat="false" ht="15" hidden="false" customHeight="false" outlineLevel="0" collapsed="false">
      <c r="A4836" s="0" t="s">
        <v>98</v>
      </c>
      <c r="B4836" s="0" t="n">
        <f aca="false">VALUE(LEFT(A4836,4))</f>
        <v>2024</v>
      </c>
      <c r="C4836" s="0" t="str">
        <f aca="false">"FY"&amp;IF(VALUE(MID(A4836,6,2))&gt;=4,VALUE(LEFT(A4836,4)),VALUE(LEFT(A4836,4))-1)&amp;"-"&amp;TEXT(MOD(IF(VALUE(MID(A4836,6,2))&gt;=4,VALUE(LEFT(A4836,4)),VALUE(LEFT(A4836,4))-1)+1,100),"00")</f>
        <v>FY2024-25</v>
      </c>
      <c r="D4836" s="0" t="s">
        <v>769</v>
      </c>
      <c r="E4836" s="0" t="s">
        <v>498</v>
      </c>
      <c r="F4836" s="0" t="str">
        <f aca="false">INDEX(Mapping!$B$2:$B$465,MATCH(E4836,Mapping!$A$2:$A$465,0))</f>
        <v>NTPC STATIONS</v>
      </c>
      <c r="G4836" s="0" t="str">
        <f aca="false">INDEX(Mapping!$C$2:$C$465,MATCH(E4836,Mapping!$A$2:$A$465,0))</f>
        <v>NTPC GROUP</v>
      </c>
      <c r="H4836" s="2" t="n">
        <v>0.21</v>
      </c>
      <c r="I4836" s="3" t="n">
        <v>0.004</v>
      </c>
    </row>
    <row r="4837" customFormat="false" ht="15" hidden="false" customHeight="false" outlineLevel="0" collapsed="false">
      <c r="A4837" s="0" t="s">
        <v>98</v>
      </c>
      <c r="B4837" s="0" t="n">
        <f aca="false">VALUE(LEFT(A4837,4))</f>
        <v>2024</v>
      </c>
      <c r="C4837" s="0" t="str">
        <f aca="false">"FY"&amp;IF(VALUE(MID(A4837,6,2))&gt;=4,VALUE(LEFT(A4837,4)),VALUE(LEFT(A4837,4))-1)&amp;"-"&amp;TEXT(MOD(IF(VALUE(MID(A4837,6,2))&gt;=4,VALUE(LEFT(A4837,4)),VALUE(LEFT(A4837,4))-1)+1,100),"00")</f>
        <v>FY2024-25</v>
      </c>
      <c r="D4837" s="0" t="s">
        <v>299</v>
      </c>
      <c r="E4837" s="0" t="s">
        <v>299</v>
      </c>
      <c r="F4837" s="0" t="str">
        <f aca="false">INDEX(Mapping!$B$2:$B$465,MATCH(E4837,Mapping!$A$2:$A$465,0))</f>
        <v>NEPAL (NEA / NVVN)</v>
      </c>
      <c r="G4837" s="0" t="str">
        <f aca="false">INDEX(Mapping!$C$2:$C$465,MATCH(E4837,Mapping!$A$2:$A$465,0))</f>
        <v>NEPAL (NEA / NVVN)</v>
      </c>
      <c r="H4837" s="2" t="n">
        <v>0.17</v>
      </c>
      <c r="I4837" s="3" t="n">
        <v>0.003</v>
      </c>
    </row>
    <row r="4838" customFormat="false" ht="15" hidden="false" customHeight="false" outlineLevel="0" collapsed="false">
      <c r="A4838" s="0" t="s">
        <v>98</v>
      </c>
      <c r="B4838" s="0" t="n">
        <f aca="false">VALUE(LEFT(A4838,4))</f>
        <v>2024</v>
      </c>
      <c r="C4838" s="0" t="str">
        <f aca="false">"FY"&amp;IF(VALUE(MID(A4838,6,2))&gt;=4,VALUE(LEFT(A4838,4)),VALUE(LEFT(A4838,4))-1)&amp;"-"&amp;TEXT(MOD(IF(VALUE(MID(A4838,6,2))&gt;=4,VALUE(LEFT(A4838,4)),VALUE(LEFT(A4838,4))-1)+1,100),"00")</f>
        <v>FY2024-25</v>
      </c>
      <c r="D4838" s="0" t="s">
        <v>766</v>
      </c>
      <c r="E4838" s="0" t="s">
        <v>455</v>
      </c>
      <c r="F4838" s="0" t="str">
        <f aca="false">INDEX(Mapping!$B$2:$B$465,MATCH(E4838,Mapping!$A$2:$A$465,0))</f>
        <v>NTPC STATIONS</v>
      </c>
      <c r="G4838" s="0" t="str">
        <f aca="false">INDEX(Mapping!$C$2:$C$465,MATCH(E4838,Mapping!$A$2:$A$465,0))</f>
        <v>NTPC GROUP</v>
      </c>
      <c r="H4838" s="2" t="n">
        <v>0.15</v>
      </c>
      <c r="I4838" s="3" t="n">
        <v>0.003</v>
      </c>
    </row>
    <row r="4839" customFormat="false" ht="15" hidden="false" customHeight="false" outlineLevel="0" collapsed="false">
      <c r="A4839" s="0" t="s">
        <v>98</v>
      </c>
      <c r="B4839" s="0" t="n">
        <f aca="false">VALUE(LEFT(A4839,4))</f>
        <v>2024</v>
      </c>
      <c r="C4839" s="0" t="str">
        <f aca="false">"FY"&amp;IF(VALUE(MID(A4839,6,2))&gt;=4,VALUE(LEFT(A4839,4)),VALUE(LEFT(A4839,4))-1)&amp;"-"&amp;TEXT(MOD(IF(VALUE(MID(A4839,6,2))&gt;=4,VALUE(LEFT(A4839,4)),VALUE(LEFT(A4839,4))-1)+1,100),"00")</f>
        <v>FY2024-25</v>
      </c>
      <c r="D4839" s="0" t="s">
        <v>751</v>
      </c>
      <c r="E4839" s="0" t="s">
        <v>479</v>
      </c>
      <c r="F4839" s="0" t="str">
        <f aca="false">INDEX(Mapping!$B$2:$B$465,MATCH(E4839,Mapping!$A$2:$A$465,0))</f>
        <v>NTPC STATIONS</v>
      </c>
      <c r="G4839" s="0" t="str">
        <f aca="false">INDEX(Mapping!$C$2:$C$465,MATCH(E4839,Mapping!$A$2:$A$465,0))</f>
        <v>NTPC GROUP</v>
      </c>
      <c r="H4839" s="2" t="n">
        <v>0.09</v>
      </c>
      <c r="I4839" s="3" t="n">
        <v>0.002</v>
      </c>
    </row>
    <row r="4840" customFormat="false" ht="15" hidden="false" customHeight="false" outlineLevel="0" collapsed="false">
      <c r="A4840" s="0" t="s">
        <v>98</v>
      </c>
      <c r="B4840" s="0" t="n">
        <f aca="false">VALUE(LEFT(A4840,4))</f>
        <v>2024</v>
      </c>
      <c r="C4840" s="0" t="str">
        <f aca="false">"FY"&amp;IF(VALUE(MID(A4840,6,2))&gt;=4,VALUE(LEFT(A4840,4)),VALUE(LEFT(A4840,4))-1)&amp;"-"&amp;TEXT(MOD(IF(VALUE(MID(A4840,6,2))&gt;=4,VALUE(LEFT(A4840,4)),VALUE(LEFT(A4840,4))-1)+1,100),"00")</f>
        <v>FY2024-25</v>
      </c>
      <c r="D4840" s="0" t="s">
        <v>792</v>
      </c>
      <c r="E4840" s="0" t="s">
        <v>518</v>
      </c>
      <c r="F4840" s="0" t="str">
        <f aca="false">INDEX(Mapping!$B$2:$B$465,MATCH(E4840,Mapping!$A$2:$A$465,0))</f>
        <v>NTPC STATIONS</v>
      </c>
      <c r="G4840" s="0" t="str">
        <f aca="false">INDEX(Mapping!$C$2:$C$465,MATCH(E4840,Mapping!$A$2:$A$465,0))</f>
        <v>NTPC GROUP</v>
      </c>
      <c r="H4840" s="2" t="n">
        <v>0.08</v>
      </c>
      <c r="I4840" s="3" t="n">
        <v>0.001</v>
      </c>
    </row>
    <row r="4841" customFormat="false" ht="15" hidden="false" customHeight="false" outlineLevel="0" collapsed="false">
      <c r="A4841" s="0" t="s">
        <v>98</v>
      </c>
      <c r="B4841" s="0" t="n">
        <f aca="false">VALUE(LEFT(A4841,4))</f>
        <v>2024</v>
      </c>
      <c r="C4841" s="0" t="str">
        <f aca="false">"FY"&amp;IF(VALUE(MID(A4841,6,2))&gt;=4,VALUE(LEFT(A4841,4)),VALUE(LEFT(A4841,4))-1)&amp;"-"&amp;TEXT(MOD(IF(VALUE(MID(A4841,6,2))&gt;=4,VALUE(LEFT(A4841,4)),VALUE(LEFT(A4841,4))-1)+1,100),"00")</f>
        <v>FY2024-25</v>
      </c>
      <c r="D4841" s="0" t="s">
        <v>770</v>
      </c>
      <c r="E4841" s="0" t="s">
        <v>554</v>
      </c>
      <c r="F4841" s="0" t="str">
        <f aca="false">INDEX(Mapping!$B$2:$B$465,MATCH(E4841,Mapping!$A$2:$A$465,0))</f>
        <v>TPSL BANDERWALA SECI 100_INF</v>
      </c>
      <c r="G4841" s="0" t="str">
        <f aca="false">INDEX(Mapping!$C$2:$C$465,MATCH(E4841,Mapping!$A$2:$A$465,0))</f>
        <v>TPSL BANDERWALA SECI 100_INF</v>
      </c>
      <c r="H4841" s="2" t="n">
        <v>0.08</v>
      </c>
      <c r="I4841" s="3" t="n">
        <v>0.001</v>
      </c>
    </row>
    <row r="4842" customFormat="false" ht="15" hidden="false" customHeight="false" outlineLevel="0" collapsed="false">
      <c r="A4842" s="0" t="s">
        <v>98</v>
      </c>
      <c r="B4842" s="0" t="n">
        <f aca="false">VALUE(LEFT(A4842,4))</f>
        <v>2024</v>
      </c>
      <c r="C4842" s="0" t="str">
        <f aca="false">"FY"&amp;IF(VALUE(MID(A4842,6,2))&gt;=4,VALUE(LEFT(A4842,4)),VALUE(LEFT(A4842,4))-1)&amp;"-"&amp;TEXT(MOD(IF(VALUE(MID(A4842,6,2))&gt;=4,VALUE(LEFT(A4842,4)),VALUE(LEFT(A4842,4))-1)+1,100),"00")</f>
        <v>FY2024-25</v>
      </c>
      <c r="D4842" s="0" t="s">
        <v>748</v>
      </c>
      <c r="E4842" s="0" t="s">
        <v>427</v>
      </c>
      <c r="F4842" s="0" t="str">
        <f aca="false">INDEX(Mapping!$B$2:$B$465,MATCH(E4842,Mapping!$A$2:$A$465,0))</f>
        <v>NTPC STATIONS</v>
      </c>
      <c r="G4842" s="0" t="str">
        <f aca="false">INDEX(Mapping!$C$2:$C$465,MATCH(E4842,Mapping!$A$2:$A$465,0))</f>
        <v>NTPC GROUP</v>
      </c>
      <c r="H4842" s="2" t="n">
        <v>0.06</v>
      </c>
      <c r="I4842" s="3" t="n">
        <v>0.001</v>
      </c>
    </row>
    <row r="4843" customFormat="false" ht="15" hidden="false" customHeight="false" outlineLevel="0" collapsed="false">
      <c r="A4843" s="0" t="s">
        <v>98</v>
      </c>
      <c r="B4843" s="0" t="n">
        <f aca="false">VALUE(LEFT(A4843,4))</f>
        <v>2024</v>
      </c>
      <c r="C4843" s="0" t="str">
        <f aca="false">"FY"&amp;IF(VALUE(MID(A4843,6,2))&gt;=4,VALUE(LEFT(A4843,4)),VALUE(LEFT(A4843,4))-1)&amp;"-"&amp;TEXT(MOD(IF(VALUE(MID(A4843,6,2))&gt;=4,VALUE(LEFT(A4843,4)),VALUE(LEFT(A4843,4))-1)+1,100),"00")</f>
        <v>FY2024-25</v>
      </c>
      <c r="D4843" s="0" t="s">
        <v>762</v>
      </c>
      <c r="E4843" s="0" t="s">
        <v>447</v>
      </c>
      <c r="F4843" s="0" t="str">
        <f aca="false">INDEX(Mapping!$B$2:$B$465,MATCH(E4843,Mapping!$A$2:$A$465,0))</f>
        <v>NTPC STATIONS</v>
      </c>
      <c r="G4843" s="0" t="str">
        <f aca="false">INDEX(Mapping!$C$2:$C$465,MATCH(E4843,Mapping!$A$2:$A$465,0))</f>
        <v>NTPC GROUP</v>
      </c>
      <c r="H4843" s="2" t="n">
        <v>0.05</v>
      </c>
      <c r="I4843" s="3" t="n">
        <v>0.001</v>
      </c>
    </row>
    <row r="4844" customFormat="false" ht="15" hidden="false" customHeight="false" outlineLevel="0" collapsed="false">
      <c r="A4844" s="0" t="s">
        <v>98</v>
      </c>
      <c r="B4844" s="0" t="n">
        <f aca="false">VALUE(LEFT(A4844,4))</f>
        <v>2024</v>
      </c>
      <c r="C4844" s="0" t="str">
        <f aca="false">"FY"&amp;IF(VALUE(MID(A4844,6,2))&gt;=4,VALUE(LEFT(A4844,4)),VALUE(LEFT(A4844,4))-1)&amp;"-"&amp;TEXT(MOD(IF(VALUE(MID(A4844,6,2))&gt;=4,VALUE(LEFT(A4844,4)),VALUE(LEFT(A4844,4))-1)+1,100),"00")</f>
        <v>FY2024-25</v>
      </c>
      <c r="D4844" s="0" t="s">
        <v>749</v>
      </c>
      <c r="E4844" s="0" t="s">
        <v>411</v>
      </c>
      <c r="F4844" s="0" t="str">
        <f aca="false">INDEX(Mapping!$B$2:$B$465,MATCH(E4844,Mapping!$A$2:$A$465,0))</f>
        <v>NTPC STATIONS</v>
      </c>
      <c r="G4844" s="0" t="str">
        <f aca="false">INDEX(Mapping!$C$2:$C$465,MATCH(E4844,Mapping!$A$2:$A$465,0))</f>
        <v>NTPC GROUP</v>
      </c>
      <c r="H4844" s="2" t="n">
        <v>0.04</v>
      </c>
      <c r="I4844" s="3" t="n">
        <v>0.001</v>
      </c>
    </row>
    <row r="4845" customFormat="false" ht="15" hidden="false" customHeight="false" outlineLevel="0" collapsed="false">
      <c r="A4845" s="0" t="s">
        <v>98</v>
      </c>
      <c r="B4845" s="0" t="n">
        <f aca="false">VALUE(LEFT(A4845,4))</f>
        <v>2024</v>
      </c>
      <c r="C4845" s="0" t="str">
        <f aca="false">"FY"&amp;IF(VALUE(MID(A4845,6,2))&gt;=4,VALUE(LEFT(A4845,4)),VALUE(LEFT(A4845,4))-1)&amp;"-"&amp;TEXT(MOD(IF(VALUE(MID(A4845,6,2))&gt;=4,VALUE(LEFT(A4845,4)),VALUE(LEFT(A4845,4))-1)+1,100),"00")</f>
        <v>FY2024-25</v>
      </c>
      <c r="D4845" s="0" t="s">
        <v>600</v>
      </c>
      <c r="E4845" s="0" t="s">
        <v>600</v>
      </c>
      <c r="F4845" s="0" t="str">
        <f aca="false">INDEX(Mapping!$B$2:$B$465,MATCH(E4845,Mapping!$A$2:$A$465,0))</f>
        <v>NLC INDIA</v>
      </c>
      <c r="G4845" s="0" t="str">
        <f aca="false">INDEX(Mapping!$C$2:$C$465,MATCH(E4845,Mapping!$A$2:$A$465,0))</f>
        <v>NLC INDIA GROUP</v>
      </c>
      <c r="H4845" s="2" t="n">
        <v>0.02</v>
      </c>
      <c r="I4845" s="3" t="n">
        <v>0.0003</v>
      </c>
    </row>
    <row r="4846" customFormat="false" ht="15" hidden="false" customHeight="false" outlineLevel="0" collapsed="false">
      <c r="A4846" s="0" t="s">
        <v>98</v>
      </c>
      <c r="B4846" s="0" t="n">
        <f aca="false">VALUE(LEFT(A4846,4))</f>
        <v>2024</v>
      </c>
      <c r="C4846" s="0" t="str">
        <f aca="false">"FY"&amp;IF(VALUE(MID(A4846,6,2))&gt;=4,VALUE(LEFT(A4846,4)),VALUE(LEFT(A4846,4))-1)&amp;"-"&amp;TEXT(MOD(IF(VALUE(MID(A4846,6,2))&gt;=4,VALUE(LEFT(A4846,4)),VALUE(LEFT(A4846,4))-1)+1,100),"00")</f>
        <v>FY2024-25</v>
      </c>
      <c r="D4846" s="0" t="s">
        <v>752</v>
      </c>
      <c r="E4846" s="0" t="s">
        <v>440</v>
      </c>
      <c r="F4846" s="0" t="str">
        <f aca="false">INDEX(Mapping!$B$2:$B$465,MATCH(E4846,Mapping!$A$2:$A$465,0))</f>
        <v>NTPC STATIONS</v>
      </c>
      <c r="G4846" s="0" t="str">
        <f aca="false">INDEX(Mapping!$C$2:$C$465,MATCH(E4846,Mapping!$A$2:$A$465,0))</f>
        <v>NTPC GROUP</v>
      </c>
      <c r="H4846" s="2" t="n">
        <v>0.01</v>
      </c>
      <c r="I4846" s="3" t="n">
        <v>0.0001</v>
      </c>
    </row>
    <row r="4847" customFormat="false" ht="15" hidden="false" customHeight="false" outlineLevel="0" collapsed="false">
      <c r="A4847" s="0" t="s">
        <v>98</v>
      </c>
      <c r="B4847" s="0" t="n">
        <f aca="false">VALUE(LEFT(A4847,4))</f>
        <v>2024</v>
      </c>
      <c r="C4847" s="0" t="str">
        <f aca="false">"FY"&amp;IF(VALUE(MID(A4847,6,2))&gt;=4,VALUE(LEFT(A4847,4)),VALUE(LEFT(A4847,4))-1)&amp;"-"&amp;TEXT(MOD(IF(VALUE(MID(A4847,6,2))&gt;=4,VALUE(LEFT(A4847,4)),VALUE(LEFT(A4847,4))-1)+1,100),"00")</f>
        <v>FY2024-25</v>
      </c>
      <c r="D4847" s="0" t="s">
        <v>773</v>
      </c>
      <c r="E4847" s="0" t="s">
        <v>595</v>
      </c>
      <c r="F4847" s="0" t="str">
        <f aca="false">INDEX(Mapping!$B$2:$B$465,MATCH(E4847,Mapping!$A$2:$A$465,0))</f>
        <v>NANI VIRANI WIND ENERGY PRIVATE LIMITED</v>
      </c>
      <c r="G4847" s="0" t="str">
        <f aca="false">INDEX(Mapping!$C$2:$C$465,MATCH(E4847,Mapping!$A$2:$A$465,0))</f>
        <v>NANI VIRANI WIND ENERGY PRIVATE LIMITED</v>
      </c>
      <c r="H4847" s="2" t="n">
        <v>0.01</v>
      </c>
      <c r="I4847" s="3" t="n">
        <v>0.0001</v>
      </c>
    </row>
    <row r="4848" customFormat="false" ht="15" hidden="false" customHeight="false" outlineLevel="0" collapsed="false">
      <c r="A4848" s="0" t="s">
        <v>127</v>
      </c>
      <c r="B4848" s="0" t="n">
        <f aca="false">VALUE(LEFT(A4848,4))</f>
        <v>2024</v>
      </c>
      <c r="C4848" s="0" t="str">
        <f aca="false">"FY"&amp;IF(VALUE(MID(A4848,6,2))&gt;=4,VALUE(LEFT(A4848,4)),VALUE(LEFT(A4848,4))-1)&amp;"-"&amp;TEXT(MOD(IF(VALUE(MID(A4848,6,2))&gt;=4,VALUE(LEFT(A4848,4)),VALUE(LEFT(A4848,4))-1)+1,100),"00")</f>
        <v>FY2024-25</v>
      </c>
      <c r="D4848" s="0" t="s">
        <v>656</v>
      </c>
      <c r="E4848" s="0" t="s">
        <v>36</v>
      </c>
      <c r="F4848" s="0" t="str">
        <f aca="false">INDEX(Mapping!$B$2:$B$465,MATCH(E4848,Mapping!$A$2:$A$465,0))</f>
        <v>UTTAR PRADESH</v>
      </c>
      <c r="G4848" s="0" t="str">
        <f aca="false">INDEX(Mapping!$C$2:$C$465,MATCH(E4848,Mapping!$A$2:$A$465,0))</f>
        <v>UTTAR PRADESH</v>
      </c>
      <c r="H4848" s="2" t="n">
        <v>653.95</v>
      </c>
      <c r="I4848" s="3" t="n">
        <v>9.84</v>
      </c>
    </row>
    <row r="4849" customFormat="false" ht="15" hidden="false" customHeight="false" outlineLevel="0" collapsed="false">
      <c r="A4849" s="0" t="s">
        <v>127</v>
      </c>
      <c r="B4849" s="0" t="n">
        <f aca="false">VALUE(LEFT(A4849,4))</f>
        <v>2024</v>
      </c>
      <c r="C4849" s="0" t="str">
        <f aca="false">"FY"&amp;IF(VALUE(MID(A4849,6,2))&gt;=4,VALUE(LEFT(A4849,4)),VALUE(LEFT(A4849,4))-1)&amp;"-"&amp;TEXT(MOD(IF(VALUE(MID(A4849,6,2))&gt;=4,VALUE(LEFT(A4849,4)),VALUE(LEFT(A4849,4))-1)+1,100),"00")</f>
        <v>FY2024-25</v>
      </c>
      <c r="D4849" s="0" t="s">
        <v>657</v>
      </c>
      <c r="E4849" s="0" t="s">
        <v>46</v>
      </c>
      <c r="F4849" s="0" t="str">
        <f aca="false">INDEX(Mapping!$B$2:$B$465,MATCH(E4849,Mapping!$A$2:$A$465,0))</f>
        <v>CHHATTISGARH</v>
      </c>
      <c r="G4849" s="0" t="str">
        <f aca="false">INDEX(Mapping!$C$2:$C$465,MATCH(E4849,Mapping!$A$2:$A$465,0))</f>
        <v>CHHATTISGARH</v>
      </c>
      <c r="H4849" s="2" t="n">
        <v>614.26</v>
      </c>
      <c r="I4849" s="3" t="n">
        <v>9.24</v>
      </c>
    </row>
    <row r="4850" customFormat="false" ht="15" hidden="false" customHeight="false" outlineLevel="0" collapsed="false">
      <c r="A4850" s="0" t="s">
        <v>127</v>
      </c>
      <c r="B4850" s="0" t="n">
        <f aca="false">VALUE(LEFT(A4850,4))</f>
        <v>2024</v>
      </c>
      <c r="C4850" s="0" t="str">
        <f aca="false">"FY"&amp;IF(VALUE(MID(A4850,6,2))&gt;=4,VALUE(LEFT(A4850,4)),VALUE(LEFT(A4850,4))-1)&amp;"-"&amp;TEXT(MOD(IF(VALUE(MID(A4850,6,2))&gt;=4,VALUE(LEFT(A4850,4)),VALUE(LEFT(A4850,4))-1)+1,100),"00")</f>
        <v>FY2024-25</v>
      </c>
      <c r="D4850" s="0" t="s">
        <v>654</v>
      </c>
      <c r="E4850" s="0" t="s">
        <v>43</v>
      </c>
      <c r="F4850" s="0" t="str">
        <f aca="false">INDEX(Mapping!$B$2:$B$465,MATCH(E4850,Mapping!$A$2:$A$465,0))</f>
        <v>ODISHA</v>
      </c>
      <c r="G4850" s="0" t="str">
        <f aca="false">INDEX(Mapping!$C$2:$C$465,MATCH(E4850,Mapping!$A$2:$A$465,0))</f>
        <v>ODISHA</v>
      </c>
      <c r="H4850" s="2" t="n">
        <v>555.83</v>
      </c>
      <c r="I4850" s="3" t="n">
        <v>8.36</v>
      </c>
    </row>
    <row r="4851" customFormat="false" ht="15" hidden="false" customHeight="false" outlineLevel="0" collapsed="false">
      <c r="A4851" s="0" t="s">
        <v>127</v>
      </c>
      <c r="B4851" s="0" t="n">
        <f aca="false">VALUE(LEFT(A4851,4))</f>
        <v>2024</v>
      </c>
      <c r="C4851" s="0" t="str">
        <f aca="false">"FY"&amp;IF(VALUE(MID(A4851,6,2))&gt;=4,VALUE(LEFT(A4851,4)),VALUE(LEFT(A4851,4))-1)&amp;"-"&amp;TEXT(MOD(IF(VALUE(MID(A4851,6,2))&gt;=4,VALUE(LEFT(A4851,4)),VALUE(LEFT(A4851,4))-1)+1,100),"00")</f>
        <v>FY2024-25</v>
      </c>
      <c r="D4851" s="0" t="s">
        <v>655</v>
      </c>
      <c r="E4851" s="0" t="s">
        <v>77</v>
      </c>
      <c r="F4851" s="0" t="str">
        <f aca="false">INDEX(Mapping!$B$2:$B$465,MATCH(E4851,Mapping!$A$2:$A$465,0))</f>
        <v>JINDAL POWER LTD - STAGE 2</v>
      </c>
      <c r="G4851" s="0" t="str">
        <f aca="false">INDEX(Mapping!$C$2:$C$465,MATCH(E4851,Mapping!$A$2:$A$465,0))</f>
        <v>JINDAL POWER LTD (BOTH STAGES)</v>
      </c>
      <c r="H4851" s="2" t="n">
        <v>554.83</v>
      </c>
      <c r="I4851" s="3" t="n">
        <v>8.35</v>
      </c>
    </row>
    <row r="4852" customFormat="false" ht="15" hidden="false" customHeight="false" outlineLevel="0" collapsed="false">
      <c r="A4852" s="0" t="s">
        <v>127</v>
      </c>
      <c r="B4852" s="0" t="n">
        <f aca="false">VALUE(LEFT(A4852,4))</f>
        <v>2024</v>
      </c>
      <c r="C4852" s="0" t="str">
        <f aca="false">"FY"&amp;IF(VALUE(MID(A4852,6,2))&gt;=4,VALUE(LEFT(A4852,4)),VALUE(LEFT(A4852,4))-1)&amp;"-"&amp;TEXT(MOD(IF(VALUE(MID(A4852,6,2))&gt;=4,VALUE(LEFT(A4852,4)),VALUE(LEFT(A4852,4))-1)+1,100),"00")</f>
        <v>FY2024-25</v>
      </c>
      <c r="D4852" s="0" t="s">
        <v>687</v>
      </c>
      <c r="E4852" s="0" t="s">
        <v>45</v>
      </c>
      <c r="F4852" s="0" t="str">
        <f aca="false">INDEX(Mapping!$B$2:$B$465,MATCH(E4852,Mapping!$A$2:$A$465,0))</f>
        <v>BIHAR</v>
      </c>
      <c r="G4852" s="0" t="str">
        <f aca="false">INDEX(Mapping!$C$2:$C$465,MATCH(E4852,Mapping!$A$2:$A$465,0))</f>
        <v>BIHAR</v>
      </c>
      <c r="H4852" s="2" t="n">
        <v>469.64</v>
      </c>
      <c r="I4852" s="3" t="n">
        <v>7.07</v>
      </c>
    </row>
    <row r="4853" customFormat="false" ht="15" hidden="false" customHeight="false" outlineLevel="0" collapsed="false">
      <c r="A4853" s="0" t="s">
        <v>127</v>
      </c>
      <c r="B4853" s="0" t="n">
        <f aca="false">VALUE(LEFT(A4853,4))</f>
        <v>2024</v>
      </c>
      <c r="C4853" s="0" t="str">
        <f aca="false">"FY"&amp;IF(VALUE(MID(A4853,6,2))&gt;=4,VALUE(LEFT(A4853,4)),VALUE(LEFT(A4853,4))-1)&amp;"-"&amp;TEXT(MOD(IF(VALUE(MID(A4853,6,2))&gt;=4,VALUE(LEFT(A4853,4)),VALUE(LEFT(A4853,4))-1)+1,100),"00")</f>
        <v>FY2024-25</v>
      </c>
      <c r="D4853" s="0" t="s">
        <v>659</v>
      </c>
      <c r="E4853" s="0" t="s">
        <v>93</v>
      </c>
      <c r="F4853" s="0" t="str">
        <f aca="false">INDEX(Mapping!$B$2:$B$465,MATCH(E4853,Mapping!$A$2:$A$465,0))</f>
        <v>ADANI POWER - RAIPUR TPP (EX-GMR CHHATTISGARH)</v>
      </c>
      <c r="G4853" s="0" t="str">
        <f aca="false">INDEX(Mapping!$C$2:$C$465,MATCH(E4853,Mapping!$A$2:$A$465,0))</f>
        <v>ADANI POWER (ALL PLANTS)</v>
      </c>
      <c r="H4853" s="2" t="n">
        <v>414.92</v>
      </c>
      <c r="I4853" s="3" t="n">
        <v>6.24</v>
      </c>
    </row>
    <row r="4854" customFormat="false" ht="15" hidden="false" customHeight="false" outlineLevel="0" collapsed="false">
      <c r="A4854" s="0" t="s">
        <v>127</v>
      </c>
      <c r="B4854" s="0" t="n">
        <f aca="false">VALUE(LEFT(A4854,4))</f>
        <v>2024</v>
      </c>
      <c r="C4854" s="0" t="str">
        <f aca="false">"FY"&amp;IF(VALUE(MID(A4854,6,2))&gt;=4,VALUE(LEFT(A4854,4)),VALUE(LEFT(A4854,4))-1)&amp;"-"&amp;TEXT(MOD(IF(VALUE(MID(A4854,6,2))&gt;=4,VALUE(LEFT(A4854,4)),VALUE(LEFT(A4854,4))-1)+1,100),"00")</f>
        <v>FY2024-25</v>
      </c>
      <c r="D4854" s="0" t="s">
        <v>677</v>
      </c>
      <c r="E4854" s="0" t="s">
        <v>39</v>
      </c>
      <c r="F4854" s="0" t="str">
        <f aca="false">INDEX(Mapping!$B$2:$B$465,MATCH(E4854,Mapping!$A$2:$A$465,0))</f>
        <v>WEST BENGAL</v>
      </c>
      <c r="G4854" s="0" t="str">
        <f aca="false">INDEX(Mapping!$C$2:$C$465,MATCH(E4854,Mapping!$A$2:$A$465,0))</f>
        <v>WEST BENGAL</v>
      </c>
      <c r="H4854" s="2" t="n">
        <v>393.9</v>
      </c>
      <c r="I4854" s="3" t="n">
        <v>5.93</v>
      </c>
    </row>
    <row r="4855" customFormat="false" ht="15" hidden="false" customHeight="false" outlineLevel="0" collapsed="false">
      <c r="A4855" s="0" t="s">
        <v>127</v>
      </c>
      <c r="B4855" s="0" t="n">
        <f aca="false">VALUE(LEFT(A4855,4))</f>
        <v>2024</v>
      </c>
      <c r="C4855" s="0" t="str">
        <f aca="false">"FY"&amp;IF(VALUE(MID(A4855,6,2))&gt;=4,VALUE(LEFT(A4855,4)),VALUE(LEFT(A4855,4))-1)&amp;"-"&amp;TEXT(MOD(IF(VALUE(MID(A4855,6,2))&gt;=4,VALUE(LEFT(A4855,4)),VALUE(LEFT(A4855,4))-1)+1,100),"00")</f>
        <v>FY2024-25</v>
      </c>
      <c r="D4855" s="0" t="s">
        <v>662</v>
      </c>
      <c r="E4855" s="0" t="s">
        <v>99</v>
      </c>
      <c r="F4855" s="0" t="str">
        <f aca="false">INDEX(Mapping!$B$2:$B$465,MATCH(E4855,Mapping!$A$2:$A$465,0))</f>
        <v>JINDAL POWER LTD - STAGE 1</v>
      </c>
      <c r="G4855" s="0" t="str">
        <f aca="false">INDEX(Mapping!$C$2:$C$465,MATCH(E4855,Mapping!$A$2:$A$465,0))</f>
        <v>JINDAL POWER LTD (BOTH STAGES)</v>
      </c>
      <c r="H4855" s="2" t="n">
        <v>232.8</v>
      </c>
      <c r="I4855" s="3" t="n">
        <v>3.5</v>
      </c>
    </row>
    <row r="4856" customFormat="false" ht="15" hidden="false" customHeight="false" outlineLevel="0" collapsed="false">
      <c r="A4856" s="0" t="s">
        <v>127</v>
      </c>
      <c r="B4856" s="0" t="n">
        <f aca="false">VALUE(LEFT(A4856,4))</f>
        <v>2024</v>
      </c>
      <c r="C4856" s="0" t="str">
        <f aca="false">"FY"&amp;IF(VALUE(MID(A4856,6,2))&gt;=4,VALUE(LEFT(A4856,4)),VALUE(LEFT(A4856,4))-1)&amp;"-"&amp;TEXT(MOD(IF(VALUE(MID(A4856,6,2))&gt;=4,VALUE(LEFT(A4856,4)),VALUE(LEFT(A4856,4))-1)+1,100),"00")</f>
        <v>FY2024-25</v>
      </c>
      <c r="D4856" s="0" t="s">
        <v>667</v>
      </c>
      <c r="E4856" s="0" t="s">
        <v>109</v>
      </c>
      <c r="F4856" s="0" t="str">
        <f aca="false">INDEX(Mapping!$B$2:$B$465,MATCH(E4856,Mapping!$A$2:$A$465,0))</f>
        <v>ADANI POWER - RAIGARH TPP (EX-REGL)</v>
      </c>
      <c r="G4856" s="0" t="str">
        <f aca="false">INDEX(Mapping!$C$2:$C$465,MATCH(E4856,Mapping!$A$2:$A$465,0))</f>
        <v>ADANI POWER (ALL PLANTS)</v>
      </c>
      <c r="H4856" s="2" t="n">
        <v>220.76</v>
      </c>
      <c r="I4856" s="3" t="n">
        <v>3.32</v>
      </c>
    </row>
    <row r="4857" customFormat="false" ht="15" hidden="false" customHeight="false" outlineLevel="0" collapsed="false">
      <c r="A4857" s="0" t="s">
        <v>127</v>
      </c>
      <c r="B4857" s="0" t="n">
        <f aca="false">VALUE(LEFT(A4857,4))</f>
        <v>2024</v>
      </c>
      <c r="C4857" s="0" t="str">
        <f aca="false">"FY"&amp;IF(VALUE(MID(A4857,6,2))&gt;=4,VALUE(LEFT(A4857,4)),VALUE(LEFT(A4857,4))-1)&amp;"-"&amp;TEXT(MOD(IF(VALUE(MID(A4857,6,2))&gt;=4,VALUE(LEFT(A4857,4)),VALUE(LEFT(A4857,4))-1)+1,100),"00")</f>
        <v>FY2024-25</v>
      </c>
      <c r="D4857" s="0" t="s">
        <v>669</v>
      </c>
      <c r="E4857" s="0" t="s">
        <v>44</v>
      </c>
      <c r="F4857" s="0" t="str">
        <f aca="false">INDEX(Mapping!$B$2:$B$465,MATCH(E4857,Mapping!$A$2:$A$465,0))</f>
        <v>HARYANA</v>
      </c>
      <c r="G4857" s="0" t="str">
        <f aca="false">INDEX(Mapping!$C$2:$C$465,MATCH(E4857,Mapping!$A$2:$A$465,0))</f>
        <v>HARYANA</v>
      </c>
      <c r="H4857" s="2" t="n">
        <v>201.02</v>
      </c>
      <c r="I4857" s="3" t="n">
        <v>3.02</v>
      </c>
    </row>
    <row r="4858" customFormat="false" ht="15" hidden="false" customHeight="false" outlineLevel="0" collapsed="false">
      <c r="A4858" s="0" t="s">
        <v>127</v>
      </c>
      <c r="B4858" s="0" t="n">
        <f aca="false">VALUE(LEFT(A4858,4))</f>
        <v>2024</v>
      </c>
      <c r="C4858" s="0" t="str">
        <f aca="false">"FY"&amp;IF(VALUE(MID(A4858,6,2))&gt;=4,VALUE(LEFT(A4858,4)),VALUE(LEFT(A4858,4))-1)&amp;"-"&amp;TEXT(MOD(IF(VALUE(MID(A4858,6,2))&gt;=4,VALUE(LEFT(A4858,4)),VALUE(LEFT(A4858,4))-1)+1,100),"00")</f>
        <v>FY2024-25</v>
      </c>
      <c r="D4858" s="0" t="s">
        <v>664</v>
      </c>
      <c r="E4858" s="0" t="s">
        <v>108</v>
      </c>
      <c r="F4858" s="0" t="str">
        <f aca="false">INDEX(Mapping!$B$2:$B$465,MATCH(E4858,Mapping!$A$2:$A$465,0))</f>
        <v>JAYPEE NIGRIE STPP</v>
      </c>
      <c r="G4858" s="0" t="str">
        <f aca="false">INDEX(Mapping!$C$2:$C$465,MATCH(E4858,Mapping!$A$2:$A$465,0))</f>
        <v>JAYPEE NIGRIE STPP</v>
      </c>
      <c r="H4858" s="2" t="n">
        <v>179.57</v>
      </c>
      <c r="I4858" s="3" t="n">
        <v>2.7</v>
      </c>
    </row>
    <row r="4859" customFormat="false" ht="15" hidden="false" customHeight="false" outlineLevel="0" collapsed="false">
      <c r="A4859" s="0" t="s">
        <v>127</v>
      </c>
      <c r="B4859" s="0" t="n">
        <f aca="false">VALUE(LEFT(A4859,4))</f>
        <v>2024</v>
      </c>
      <c r="C4859" s="0" t="str">
        <f aca="false">"FY"&amp;IF(VALUE(MID(A4859,6,2))&gt;=4,VALUE(LEFT(A4859,4)),VALUE(LEFT(A4859,4))-1)&amp;"-"&amp;TEXT(MOD(IF(VALUE(MID(A4859,6,2))&gt;=4,VALUE(LEFT(A4859,4)),VALUE(LEFT(A4859,4))-1)+1,100),"00")</f>
        <v>FY2024-25</v>
      </c>
      <c r="D4859" s="0" t="s">
        <v>665</v>
      </c>
      <c r="E4859" s="0" t="s">
        <v>61</v>
      </c>
      <c r="F4859" s="0" t="str">
        <f aca="false">INDEX(Mapping!$B$2:$B$465,MATCH(E4859,Mapping!$A$2:$A$465,0))</f>
        <v>ASSAM</v>
      </c>
      <c r="G4859" s="0" t="str">
        <f aca="false">INDEX(Mapping!$C$2:$C$465,MATCH(E4859,Mapping!$A$2:$A$465,0))</f>
        <v>ASSAM</v>
      </c>
      <c r="H4859" s="2" t="n">
        <v>147.08</v>
      </c>
      <c r="I4859" s="3" t="n">
        <v>2.21</v>
      </c>
    </row>
    <row r="4860" customFormat="false" ht="15" hidden="false" customHeight="false" outlineLevel="0" collapsed="false">
      <c r="A4860" s="0" t="s">
        <v>127</v>
      </c>
      <c r="B4860" s="0" t="n">
        <f aca="false">VALUE(LEFT(A4860,4))</f>
        <v>2024</v>
      </c>
      <c r="C4860" s="0" t="str">
        <f aca="false">"FY"&amp;IF(VALUE(MID(A4860,6,2))&gt;=4,VALUE(LEFT(A4860,4)),VALUE(LEFT(A4860,4))-1)&amp;"-"&amp;TEXT(MOD(IF(VALUE(MID(A4860,6,2))&gt;=4,VALUE(LEFT(A4860,4)),VALUE(LEFT(A4860,4))-1)+1,100),"00")</f>
        <v>FY2024-25</v>
      </c>
      <c r="D4860" s="0" t="s">
        <v>162</v>
      </c>
      <c r="E4860" s="0" t="s">
        <v>162</v>
      </c>
      <c r="F4860" s="0" t="str">
        <f aca="false">INDEX(Mapping!$B$2:$B$465,MATCH(E4860,Mapping!$A$2:$A$465,0))</f>
        <v>MAHAN ENERGEN (EX-ESSAR POWER MP)</v>
      </c>
      <c r="G4860" s="0" t="str">
        <f aca="false">INDEX(Mapping!$C$2:$C$465,MATCH(E4860,Mapping!$A$2:$A$465,0))</f>
        <v>ADANI POWER (ALL PLANTS)</v>
      </c>
      <c r="H4860" s="2" t="n">
        <v>122.7</v>
      </c>
      <c r="I4860" s="3" t="n">
        <v>1.85</v>
      </c>
    </row>
    <row r="4861" customFormat="false" ht="15" hidden="false" customHeight="false" outlineLevel="0" collapsed="false">
      <c r="A4861" s="0" t="s">
        <v>127</v>
      </c>
      <c r="B4861" s="0" t="n">
        <f aca="false">VALUE(LEFT(A4861,4))</f>
        <v>2024</v>
      </c>
      <c r="C4861" s="0" t="str">
        <f aca="false">"FY"&amp;IF(VALUE(MID(A4861,6,2))&gt;=4,VALUE(LEFT(A4861,4)),VALUE(LEFT(A4861,4))-1)&amp;"-"&amp;TEXT(MOD(IF(VALUE(MID(A4861,6,2))&gt;=4,VALUE(LEFT(A4861,4)),VALUE(LEFT(A4861,4))-1)+1,100),"00")</f>
        <v>FY2024-25</v>
      </c>
      <c r="D4861" s="0" t="s">
        <v>789</v>
      </c>
      <c r="E4861" s="0" t="s">
        <v>177</v>
      </c>
      <c r="F4861" s="0" t="str">
        <f aca="false">INDEX(Mapping!$B$2:$B$465,MATCH(E4861,Mapping!$A$2:$A$465,0))</f>
        <v>JINDAL INDIA THERMAL POWER (JITPL)</v>
      </c>
      <c r="G4861" s="0" t="str">
        <f aca="false">INDEX(Mapping!$C$2:$C$465,MATCH(E4861,Mapping!$A$2:$A$465,0))</f>
        <v>JINDAL INDIA THERMAL POWER (JITPL)</v>
      </c>
      <c r="H4861" s="2" t="n">
        <v>105.51</v>
      </c>
      <c r="I4861" s="3" t="n">
        <v>1.59</v>
      </c>
    </row>
    <row r="4862" customFormat="false" ht="15" hidden="false" customHeight="false" outlineLevel="0" collapsed="false">
      <c r="A4862" s="0" t="s">
        <v>127</v>
      </c>
      <c r="B4862" s="0" t="n">
        <f aca="false">VALUE(LEFT(A4862,4))</f>
        <v>2024</v>
      </c>
      <c r="C4862" s="0" t="str">
        <f aca="false">"FY"&amp;IF(VALUE(MID(A4862,6,2))&gt;=4,VALUE(LEFT(A4862,4)),VALUE(LEFT(A4862,4))-1)&amp;"-"&amp;TEXT(MOD(IF(VALUE(MID(A4862,6,2))&gt;=4,VALUE(LEFT(A4862,4)),VALUE(LEFT(A4862,4))-1)+1,100),"00")</f>
        <v>FY2024-25</v>
      </c>
      <c r="D4862" s="0" t="s">
        <v>675</v>
      </c>
      <c r="E4862" s="0" t="s">
        <v>137</v>
      </c>
      <c r="F4862" s="0" t="str">
        <f aca="false">INDEX(Mapping!$B$2:$B$465,MATCH(E4862,Mapping!$A$2:$A$465,0))</f>
        <v>JSPL - DCPP</v>
      </c>
      <c r="G4862" s="0" t="str">
        <f aca="false">INDEX(Mapping!$C$2:$C$465,MATCH(E4862,Mapping!$A$2:$A$465,0))</f>
        <v>JSPL</v>
      </c>
      <c r="H4862" s="2" t="n">
        <v>97.59</v>
      </c>
      <c r="I4862" s="3" t="n">
        <v>1.47</v>
      </c>
    </row>
    <row r="4863" customFormat="false" ht="15" hidden="false" customHeight="false" outlineLevel="0" collapsed="false">
      <c r="A4863" s="0" t="s">
        <v>127</v>
      </c>
      <c r="B4863" s="0" t="n">
        <f aca="false">VALUE(LEFT(A4863,4))</f>
        <v>2024</v>
      </c>
      <c r="C4863" s="0" t="str">
        <f aca="false">"FY"&amp;IF(VALUE(MID(A4863,6,2))&gt;=4,VALUE(LEFT(A4863,4)),VALUE(LEFT(A4863,4))-1)&amp;"-"&amp;TEXT(MOD(IF(VALUE(MID(A4863,6,2))&gt;=4,VALUE(LEFT(A4863,4)),VALUE(LEFT(A4863,4))-1)+1,100),"00")</f>
        <v>FY2024-25</v>
      </c>
      <c r="D4863" s="0" t="s">
        <v>660</v>
      </c>
      <c r="E4863" s="0" t="s">
        <v>50</v>
      </c>
      <c r="F4863" s="0" t="str">
        <f aca="false">INDEX(Mapping!$B$2:$B$465,MATCH(E4863,Mapping!$A$2:$A$465,0))</f>
        <v>MADHYA PRADESH</v>
      </c>
      <c r="G4863" s="0" t="str">
        <f aca="false">INDEX(Mapping!$C$2:$C$465,MATCH(E4863,Mapping!$A$2:$A$465,0))</f>
        <v>MADHYA PRADESH</v>
      </c>
      <c r="H4863" s="2" t="n">
        <v>91.42</v>
      </c>
      <c r="I4863" s="3" t="n">
        <v>1.38</v>
      </c>
    </row>
    <row r="4864" customFormat="false" ht="15" hidden="false" customHeight="false" outlineLevel="0" collapsed="false">
      <c r="A4864" s="0" t="s">
        <v>127</v>
      </c>
      <c r="B4864" s="0" t="n">
        <f aca="false">VALUE(LEFT(A4864,4))</f>
        <v>2024</v>
      </c>
      <c r="C4864" s="0" t="str">
        <f aca="false">"FY"&amp;IF(VALUE(MID(A4864,6,2))&gt;=4,VALUE(LEFT(A4864,4)),VALUE(LEFT(A4864,4))-1)&amp;"-"&amp;TEXT(MOD(IF(VALUE(MID(A4864,6,2))&gt;=4,VALUE(LEFT(A4864,4)),VALUE(LEFT(A4864,4))-1)+1,100),"00")</f>
        <v>FY2024-25</v>
      </c>
      <c r="D4864" s="0" t="s">
        <v>200</v>
      </c>
      <c r="E4864" s="0" t="s">
        <v>200</v>
      </c>
      <c r="F4864" s="0" t="str">
        <f aca="false">INDEX(Mapping!$B$2:$B$465,MATCH(E4864,Mapping!$A$2:$A$465,0))</f>
        <v>JSW ENERGY UTKAL (EX-IND BARATH)</v>
      </c>
      <c r="G4864" s="0" t="str">
        <f aca="false">INDEX(Mapping!$C$2:$C$465,MATCH(E4864,Mapping!$A$2:$A$465,0))</f>
        <v>JSW ENERGY (INCL. KSK MAHANADI)</v>
      </c>
      <c r="H4864" s="2" t="n">
        <v>90.64</v>
      </c>
      <c r="I4864" s="3" t="n">
        <v>1.36</v>
      </c>
    </row>
    <row r="4865" customFormat="false" ht="15" hidden="false" customHeight="false" outlineLevel="0" collapsed="false">
      <c r="A4865" s="0" t="s">
        <v>127</v>
      </c>
      <c r="B4865" s="0" t="n">
        <f aca="false">VALUE(LEFT(A4865,4))</f>
        <v>2024</v>
      </c>
      <c r="C4865" s="0" t="str">
        <f aca="false">"FY"&amp;IF(VALUE(MID(A4865,6,2))&gt;=4,VALUE(LEFT(A4865,4)),VALUE(LEFT(A4865,4))-1)&amp;"-"&amp;TEXT(MOD(IF(VALUE(MID(A4865,6,2))&gt;=4,VALUE(LEFT(A4865,4)),VALUE(LEFT(A4865,4))-1)+1,100),"00")</f>
        <v>FY2024-25</v>
      </c>
      <c r="D4865" s="0" t="s">
        <v>174</v>
      </c>
      <c r="E4865" s="0" t="s">
        <v>174</v>
      </c>
      <c r="F4865" s="0" t="str">
        <f aca="false">INDEX(Mapping!$B$2:$B$465,MATCH(E4865,Mapping!$A$2:$A$465,0))</f>
        <v>SEIL ENERGY INDIA (EX-SEMBCORP)</v>
      </c>
      <c r="G4865" s="0" t="str">
        <f aca="false">INDEX(Mapping!$C$2:$C$465,MATCH(E4865,Mapping!$A$2:$A$465,0))</f>
        <v>SEIL ENERGY INDIA</v>
      </c>
      <c r="H4865" s="2" t="n">
        <v>88.09</v>
      </c>
      <c r="I4865" s="3" t="n">
        <v>1.33</v>
      </c>
    </row>
    <row r="4866" customFormat="false" ht="15" hidden="false" customHeight="false" outlineLevel="0" collapsed="false">
      <c r="A4866" s="0" t="s">
        <v>127</v>
      </c>
      <c r="B4866" s="0" t="n">
        <f aca="false">VALUE(LEFT(A4866,4))</f>
        <v>2024</v>
      </c>
      <c r="C4866" s="0" t="str">
        <f aca="false">"FY"&amp;IF(VALUE(MID(A4866,6,2))&gt;=4,VALUE(LEFT(A4866,4)),VALUE(LEFT(A4866,4))-1)&amp;"-"&amp;TEXT(MOD(IF(VALUE(MID(A4866,6,2))&gt;=4,VALUE(LEFT(A4866,4)),VALUE(LEFT(A4866,4))-1)+1,100),"00")</f>
        <v>FY2024-25</v>
      </c>
      <c r="D4866" s="0" t="s">
        <v>652</v>
      </c>
      <c r="E4866" s="0" t="s">
        <v>47</v>
      </c>
      <c r="F4866" s="0" t="str">
        <f aca="false">INDEX(Mapping!$B$2:$B$465,MATCH(E4866,Mapping!$A$2:$A$465,0))</f>
        <v>KARNATAKA</v>
      </c>
      <c r="G4866" s="0" t="str">
        <f aca="false">INDEX(Mapping!$C$2:$C$465,MATCH(E4866,Mapping!$A$2:$A$465,0))</f>
        <v>KARNATAKA</v>
      </c>
      <c r="H4866" s="2" t="n">
        <v>55.98</v>
      </c>
      <c r="I4866" s="3" t="n">
        <v>0.84</v>
      </c>
    </row>
    <row r="4867" customFormat="false" ht="15" hidden="false" customHeight="false" outlineLevel="0" collapsed="false">
      <c r="A4867" s="0" t="s">
        <v>127</v>
      </c>
      <c r="B4867" s="0" t="n">
        <f aca="false">VALUE(LEFT(A4867,4))</f>
        <v>2024</v>
      </c>
      <c r="C4867" s="0" t="str">
        <f aca="false">"FY"&amp;IF(VALUE(MID(A4867,6,2))&gt;=4,VALUE(LEFT(A4867,4)),VALUE(LEFT(A4867,4))-1)&amp;"-"&amp;TEXT(MOD(IF(VALUE(MID(A4867,6,2))&gt;=4,VALUE(LEFT(A4867,4)),VALUE(LEFT(A4867,4))-1)+1,100),"00")</f>
        <v>FY2024-25</v>
      </c>
      <c r="D4867" s="0" t="s">
        <v>261</v>
      </c>
      <c r="E4867" s="0" t="s">
        <v>261</v>
      </c>
      <c r="F4867" s="0" t="str">
        <f aca="false">INDEX(Mapping!$B$2:$B$465,MATCH(E4867,Mapping!$A$2:$A$465,0))</f>
        <v>NPGC NABINAGAR</v>
      </c>
      <c r="G4867" s="0" t="str">
        <f aca="false">INDEX(Mapping!$C$2:$C$465,MATCH(E4867,Mapping!$A$2:$A$465,0))</f>
        <v>NTPC GROUP</v>
      </c>
      <c r="H4867" s="2" t="n">
        <v>51.95</v>
      </c>
      <c r="I4867" s="3" t="n">
        <v>0.78</v>
      </c>
    </row>
    <row r="4868" customFormat="false" ht="15" hidden="false" customHeight="false" outlineLevel="0" collapsed="false">
      <c r="A4868" s="0" t="s">
        <v>127</v>
      </c>
      <c r="B4868" s="0" t="n">
        <f aca="false">VALUE(LEFT(A4868,4))</f>
        <v>2024</v>
      </c>
      <c r="C4868" s="0" t="str">
        <f aca="false">"FY"&amp;IF(VALUE(MID(A4868,6,2))&gt;=4,VALUE(LEFT(A4868,4)),VALUE(LEFT(A4868,4))-1)&amp;"-"&amp;TEXT(MOD(IF(VALUE(MID(A4868,6,2))&gt;=4,VALUE(LEFT(A4868,4)),VALUE(LEFT(A4868,4))-1)+1,100),"00")</f>
        <v>FY2024-25</v>
      </c>
      <c r="D4868" s="0" t="s">
        <v>156</v>
      </c>
      <c r="E4868" s="0" t="s">
        <v>156</v>
      </c>
      <c r="F4868" s="0" t="str">
        <f aca="false">INDEX(Mapping!$B$2:$B$465,MATCH(E4868,Mapping!$A$2:$A$465,0))</f>
        <v>MAHAN ENERGEN (EX-ESSAR POWER MP)</v>
      </c>
      <c r="G4868" s="0" t="str">
        <f aca="false">INDEX(Mapping!$C$2:$C$465,MATCH(E4868,Mapping!$A$2:$A$465,0))</f>
        <v>ADANI POWER (ALL PLANTS)</v>
      </c>
      <c r="H4868" s="2" t="n">
        <v>51.71</v>
      </c>
      <c r="I4868" s="3" t="n">
        <v>0.78</v>
      </c>
    </row>
    <row r="4869" customFormat="false" ht="15" hidden="false" customHeight="false" outlineLevel="0" collapsed="false">
      <c r="A4869" s="0" t="s">
        <v>127</v>
      </c>
      <c r="B4869" s="0" t="n">
        <f aca="false">VALUE(LEFT(A4869,4))</f>
        <v>2024</v>
      </c>
      <c r="C4869" s="0" t="str">
        <f aca="false">"FY"&amp;IF(VALUE(MID(A4869,6,2))&gt;=4,VALUE(LEFT(A4869,4)),VALUE(LEFT(A4869,4))-1)&amp;"-"&amp;TEXT(MOD(IF(VALUE(MID(A4869,6,2))&gt;=4,VALUE(LEFT(A4869,4)),VALUE(LEFT(A4869,4))-1)+1,100),"00")</f>
        <v>FY2024-25</v>
      </c>
      <c r="D4869" s="0" t="s">
        <v>124</v>
      </c>
      <c r="E4869" s="0" t="s">
        <v>124</v>
      </c>
      <c r="F4869" s="0" t="str">
        <f aca="false">INDEX(Mapping!$B$2:$B$465,MATCH(E4869,Mapping!$A$2:$A$465,0))</f>
        <v>ADANI RENEWABLE ENERGY HOLDING FOUR</v>
      </c>
      <c r="G4869" s="0" t="str">
        <f aca="false">INDEX(Mapping!$C$2:$C$465,MATCH(E4869,Mapping!$A$2:$A$465,0))</f>
        <v>ADANI GREEN ENERGY (ALL SPVs)</v>
      </c>
      <c r="H4869" s="2" t="n">
        <v>48.73</v>
      </c>
      <c r="I4869" s="3" t="n">
        <v>0.73</v>
      </c>
    </row>
    <row r="4870" customFormat="false" ht="15" hidden="false" customHeight="false" outlineLevel="0" collapsed="false">
      <c r="A4870" s="0" t="s">
        <v>127</v>
      </c>
      <c r="B4870" s="0" t="n">
        <f aca="false">VALUE(LEFT(A4870,4))</f>
        <v>2024</v>
      </c>
      <c r="C4870" s="0" t="str">
        <f aca="false">"FY"&amp;IF(VALUE(MID(A4870,6,2))&gt;=4,VALUE(LEFT(A4870,4)),VALUE(LEFT(A4870,4))-1)&amp;"-"&amp;TEXT(MOD(IF(VALUE(MID(A4870,6,2))&gt;=4,VALUE(LEFT(A4870,4)),VALUE(LEFT(A4870,4))-1)+1,100),"00")</f>
        <v>FY2024-25</v>
      </c>
      <c r="D4870" s="0" t="s">
        <v>658</v>
      </c>
      <c r="E4870" s="0" t="s">
        <v>48</v>
      </c>
      <c r="F4870" s="0" t="str">
        <f aca="false">INDEX(Mapping!$B$2:$B$465,MATCH(E4870,Mapping!$A$2:$A$465,0))</f>
        <v>DELHI</v>
      </c>
      <c r="G4870" s="0" t="str">
        <f aca="false">INDEX(Mapping!$C$2:$C$465,MATCH(E4870,Mapping!$A$2:$A$465,0))</f>
        <v>DELHI</v>
      </c>
      <c r="H4870" s="2" t="n">
        <v>42.59</v>
      </c>
      <c r="I4870" s="3" t="n">
        <v>0.64</v>
      </c>
    </row>
    <row r="4871" customFormat="false" ht="15" hidden="false" customHeight="false" outlineLevel="0" collapsed="false">
      <c r="A4871" s="0" t="s">
        <v>127</v>
      </c>
      <c r="B4871" s="0" t="n">
        <f aca="false">VALUE(LEFT(A4871,4))</f>
        <v>2024</v>
      </c>
      <c r="C4871" s="0" t="str">
        <f aca="false">"FY"&amp;IF(VALUE(MID(A4871,6,2))&gt;=4,VALUE(LEFT(A4871,4)),VALUE(LEFT(A4871,4))-1)&amp;"-"&amp;TEXT(MOD(IF(VALUE(MID(A4871,6,2))&gt;=4,VALUE(LEFT(A4871,4)),VALUE(LEFT(A4871,4))-1)+1,100),"00")</f>
        <v>FY2024-25</v>
      </c>
      <c r="D4871" s="0" t="s">
        <v>210</v>
      </c>
      <c r="E4871" s="0" t="s">
        <v>210</v>
      </c>
      <c r="F4871" s="0" t="str">
        <f aca="false">INDEX(Mapping!$B$2:$B$465,MATCH(E4871,Mapping!$A$2:$A$465,0))</f>
        <v>ACB (INDIA)</v>
      </c>
      <c r="G4871" s="0" t="str">
        <f aca="false">INDEX(Mapping!$C$2:$C$465,MATCH(E4871,Mapping!$A$2:$A$465,0))</f>
        <v>ACB (INDIA)</v>
      </c>
      <c r="H4871" s="2" t="n">
        <v>40.33</v>
      </c>
      <c r="I4871" s="3" t="n">
        <v>0.61</v>
      </c>
    </row>
    <row r="4872" customFormat="false" ht="15" hidden="false" customHeight="false" outlineLevel="0" collapsed="false">
      <c r="A4872" s="0" t="s">
        <v>127</v>
      </c>
      <c r="B4872" s="0" t="n">
        <f aca="false">VALUE(LEFT(A4872,4))</f>
        <v>2024</v>
      </c>
      <c r="C4872" s="0" t="str">
        <f aca="false">"FY"&amp;IF(VALUE(MID(A4872,6,2))&gt;=4,VALUE(LEFT(A4872,4)),VALUE(LEFT(A4872,4))-1)&amp;"-"&amp;TEXT(MOD(IF(VALUE(MID(A4872,6,2))&gt;=4,VALUE(LEFT(A4872,4)),VALUE(LEFT(A4872,4))-1)+1,100),"00")</f>
        <v>FY2024-25</v>
      </c>
      <c r="D4872" s="0" t="s">
        <v>668</v>
      </c>
      <c r="E4872" s="0" t="s">
        <v>40</v>
      </c>
      <c r="F4872" s="0" t="str">
        <f aca="false">INDEX(Mapping!$B$2:$B$465,MATCH(E4872,Mapping!$A$2:$A$465,0))</f>
        <v>TAMIL NADU</v>
      </c>
      <c r="G4872" s="0" t="str">
        <f aca="false">INDEX(Mapping!$C$2:$C$465,MATCH(E4872,Mapping!$A$2:$A$465,0))</f>
        <v>TAMIL NADU</v>
      </c>
      <c r="H4872" s="2" t="n">
        <v>37.73</v>
      </c>
      <c r="I4872" s="3" t="n">
        <v>0.57</v>
      </c>
    </row>
    <row r="4873" customFormat="false" ht="15" hidden="false" customHeight="false" outlineLevel="0" collapsed="false">
      <c r="A4873" s="0" t="s">
        <v>127</v>
      </c>
      <c r="B4873" s="0" t="n">
        <f aca="false">VALUE(LEFT(A4873,4))</f>
        <v>2024</v>
      </c>
      <c r="C4873" s="0" t="str">
        <f aca="false">"FY"&amp;IF(VALUE(MID(A4873,6,2))&gt;=4,VALUE(LEFT(A4873,4)),VALUE(LEFT(A4873,4))-1)&amp;"-"&amp;TEXT(MOD(IF(VALUE(MID(A4873,6,2))&gt;=4,VALUE(LEFT(A4873,4)),VALUE(LEFT(A4873,4))-1)+1,100),"00")</f>
        <v>FY2024-25</v>
      </c>
      <c r="D4873" s="0" t="s">
        <v>300</v>
      </c>
      <c r="E4873" s="0" t="s">
        <v>300</v>
      </c>
      <c r="F4873" s="0" t="str">
        <f aca="false">INDEX(Mapping!$B$2:$B$465,MATCH(E4873,Mapping!$A$2:$A$465,0))</f>
        <v>BALCO</v>
      </c>
      <c r="G4873" s="0" t="str">
        <f aca="false">INDEX(Mapping!$C$2:$C$465,MATCH(E4873,Mapping!$A$2:$A$465,0))</f>
        <v>BALCO</v>
      </c>
      <c r="H4873" s="2" t="n">
        <v>36.27</v>
      </c>
      <c r="I4873" s="3" t="n">
        <v>0.55</v>
      </c>
    </row>
    <row r="4874" customFormat="false" ht="15" hidden="false" customHeight="false" outlineLevel="0" collapsed="false">
      <c r="A4874" s="0" t="s">
        <v>127</v>
      </c>
      <c r="B4874" s="0" t="n">
        <f aca="false">VALUE(LEFT(A4874,4))</f>
        <v>2024</v>
      </c>
      <c r="C4874" s="0" t="str">
        <f aca="false">"FY"&amp;IF(VALUE(MID(A4874,6,2))&gt;=4,VALUE(LEFT(A4874,4)),VALUE(LEFT(A4874,4))-1)&amp;"-"&amp;TEXT(MOD(IF(VALUE(MID(A4874,6,2))&gt;=4,VALUE(LEFT(A4874,4)),VALUE(LEFT(A4874,4))-1)+1,100),"00")</f>
        <v>FY2024-25</v>
      </c>
      <c r="D4874" s="0" t="s">
        <v>704</v>
      </c>
      <c r="E4874" s="0" t="s">
        <v>318</v>
      </c>
      <c r="F4874" s="0" t="str">
        <f aca="false">INDEX(Mapping!$B$2:$B$465,MATCH(E4874,Mapping!$A$2:$A$465,0))</f>
        <v>JHABUA POWER</v>
      </c>
      <c r="G4874" s="0" t="str">
        <f aca="false">INDEX(Mapping!$C$2:$C$465,MATCH(E4874,Mapping!$A$2:$A$465,0))</f>
        <v>JHABUA POWER</v>
      </c>
      <c r="H4874" s="2" t="n">
        <v>35.5</v>
      </c>
      <c r="I4874" s="3" t="n">
        <v>0.53</v>
      </c>
    </row>
    <row r="4875" customFormat="false" ht="15" hidden="false" customHeight="false" outlineLevel="0" collapsed="false">
      <c r="A4875" s="0" t="s">
        <v>127</v>
      </c>
      <c r="B4875" s="0" t="n">
        <f aca="false">VALUE(LEFT(A4875,4))</f>
        <v>2024</v>
      </c>
      <c r="C4875" s="0" t="str">
        <f aca="false">"FY"&amp;IF(VALUE(MID(A4875,6,2))&gt;=4,VALUE(LEFT(A4875,4)),VALUE(LEFT(A4875,4))-1)&amp;"-"&amp;TEXT(MOD(IF(VALUE(MID(A4875,6,2))&gt;=4,VALUE(LEFT(A4875,4)),VALUE(LEFT(A4875,4))-1)+1,100),"00")</f>
        <v>FY2024-25</v>
      </c>
      <c r="D4875" s="0" t="s">
        <v>674</v>
      </c>
      <c r="E4875" s="0" t="s">
        <v>212</v>
      </c>
      <c r="F4875" s="0" t="str">
        <f aca="false">INDEX(Mapping!$B$2:$B$465,MATCH(E4875,Mapping!$A$2:$A$465,0))</f>
        <v>ADANI WIND ENERGY KUTCHH FOUR LTD. NAKHATRANA</v>
      </c>
      <c r="G4875" s="0" t="str">
        <f aca="false">INDEX(Mapping!$C$2:$C$465,MATCH(E4875,Mapping!$A$2:$A$465,0))</f>
        <v>ADANI GREEN ENERGY (ALL SPVs)</v>
      </c>
      <c r="H4875" s="2" t="n">
        <v>35.34</v>
      </c>
      <c r="I4875" s="3" t="n">
        <v>0.53</v>
      </c>
    </row>
    <row r="4876" customFormat="false" ht="15" hidden="false" customHeight="false" outlineLevel="0" collapsed="false">
      <c r="A4876" s="0" t="s">
        <v>127</v>
      </c>
      <c r="B4876" s="0" t="n">
        <f aca="false">VALUE(LEFT(A4876,4))</f>
        <v>2024</v>
      </c>
      <c r="C4876" s="0" t="str">
        <f aca="false">"FY"&amp;IF(VALUE(MID(A4876,6,2))&gt;=4,VALUE(LEFT(A4876,4)),VALUE(LEFT(A4876,4))-1)&amp;"-"&amp;TEXT(MOD(IF(VALUE(MID(A4876,6,2))&gt;=4,VALUE(LEFT(A4876,4)),VALUE(LEFT(A4876,4))-1)+1,100),"00")</f>
        <v>FY2024-25</v>
      </c>
      <c r="D4876" s="0" t="s">
        <v>676</v>
      </c>
      <c r="E4876" s="0" t="s">
        <v>37</v>
      </c>
      <c r="F4876" s="0" t="str">
        <f aca="false">INDEX(Mapping!$B$2:$B$465,MATCH(E4876,Mapping!$A$2:$A$465,0))</f>
        <v>MAHARASHTRA</v>
      </c>
      <c r="G4876" s="0" t="str">
        <f aca="false">INDEX(Mapping!$C$2:$C$465,MATCH(E4876,Mapping!$A$2:$A$465,0))</f>
        <v>MAHARASHTRA</v>
      </c>
      <c r="H4876" s="2" t="n">
        <v>33.2</v>
      </c>
      <c r="I4876" s="3" t="n">
        <v>0.5</v>
      </c>
    </row>
    <row r="4877" customFormat="false" ht="15" hidden="false" customHeight="false" outlineLevel="0" collapsed="false">
      <c r="A4877" s="0" t="s">
        <v>127</v>
      </c>
      <c r="B4877" s="0" t="n">
        <f aca="false">VALUE(LEFT(A4877,4))</f>
        <v>2024</v>
      </c>
      <c r="C4877" s="0" t="str">
        <f aca="false">"FY"&amp;IF(VALUE(MID(A4877,6,2))&gt;=4,VALUE(LEFT(A4877,4)),VALUE(LEFT(A4877,4))-1)&amp;"-"&amp;TEXT(MOD(IF(VALUE(MID(A4877,6,2))&gt;=4,VALUE(LEFT(A4877,4)),VALUE(LEFT(A4877,4))-1)+1,100),"00")</f>
        <v>FY2024-25</v>
      </c>
      <c r="D4877" s="0" t="s">
        <v>793</v>
      </c>
      <c r="E4877" s="0" t="s">
        <v>164</v>
      </c>
      <c r="F4877" s="0" t="str">
        <f aca="false">INDEX(Mapping!$B$2:$B$465,MATCH(E4877,Mapping!$A$2:$A$465,0))</f>
        <v>ADANI GREEN ENERGY TWENTY FIVE B LIMITED_PSS-2</v>
      </c>
      <c r="G4877" s="0" t="str">
        <f aca="false">INDEX(Mapping!$C$2:$C$465,MATCH(E4877,Mapping!$A$2:$A$465,0))</f>
        <v>ADANI GREEN ENERGY (ALL SPVs)</v>
      </c>
      <c r="H4877" s="2" t="n">
        <v>28.51</v>
      </c>
      <c r="I4877" s="3" t="n">
        <v>0.43</v>
      </c>
    </row>
    <row r="4878" customFormat="false" ht="15" hidden="false" customHeight="false" outlineLevel="0" collapsed="false">
      <c r="A4878" s="0" t="s">
        <v>127</v>
      </c>
      <c r="B4878" s="0" t="n">
        <f aca="false">VALUE(LEFT(A4878,4))</f>
        <v>2024</v>
      </c>
      <c r="C4878" s="0" t="str">
        <f aca="false">"FY"&amp;IF(VALUE(MID(A4878,6,2))&gt;=4,VALUE(LEFT(A4878,4)),VALUE(LEFT(A4878,4))-1)&amp;"-"&amp;TEXT(MOD(IF(VALUE(MID(A4878,6,2))&gt;=4,VALUE(LEFT(A4878,4)),VALUE(LEFT(A4878,4))-1)+1,100),"00")</f>
        <v>FY2024-25</v>
      </c>
      <c r="D4878" s="0" t="s">
        <v>701</v>
      </c>
      <c r="E4878" s="0" t="s">
        <v>287</v>
      </c>
      <c r="F4878" s="0" t="str">
        <f aca="false">INDEX(Mapping!$B$2:$B$465,MATCH(E4878,Mapping!$A$2:$A$465,0))</f>
        <v>NTPC STATIONS</v>
      </c>
      <c r="G4878" s="0" t="str">
        <f aca="false">INDEX(Mapping!$C$2:$C$465,MATCH(E4878,Mapping!$A$2:$A$465,0))</f>
        <v>NTPC GROUP</v>
      </c>
      <c r="H4878" s="2" t="n">
        <v>27.59</v>
      </c>
      <c r="I4878" s="3" t="n">
        <v>0.42</v>
      </c>
    </row>
    <row r="4879" customFormat="false" ht="15" hidden="false" customHeight="false" outlineLevel="0" collapsed="false">
      <c r="A4879" s="0" t="s">
        <v>127</v>
      </c>
      <c r="B4879" s="0" t="n">
        <f aca="false">VALUE(LEFT(A4879,4))</f>
        <v>2024</v>
      </c>
      <c r="C4879" s="0" t="str">
        <f aca="false">"FY"&amp;IF(VALUE(MID(A4879,6,2))&gt;=4,VALUE(LEFT(A4879,4)),VALUE(LEFT(A4879,4))-1)&amp;"-"&amp;TEXT(MOD(IF(VALUE(MID(A4879,6,2))&gt;=4,VALUE(LEFT(A4879,4)),VALUE(LEFT(A4879,4))-1)+1,100),"00")</f>
        <v>FY2024-25</v>
      </c>
      <c r="D4879" s="0" t="s">
        <v>663</v>
      </c>
      <c r="E4879" s="0" t="s">
        <v>41</v>
      </c>
      <c r="F4879" s="0" t="str">
        <f aca="false">INDEX(Mapping!$B$2:$B$465,MATCH(E4879,Mapping!$A$2:$A$465,0))</f>
        <v>RAJASTHAN</v>
      </c>
      <c r="G4879" s="0" t="str">
        <f aca="false">INDEX(Mapping!$C$2:$C$465,MATCH(E4879,Mapping!$A$2:$A$465,0))</f>
        <v>RAJASTHAN</v>
      </c>
      <c r="H4879" s="2" t="n">
        <v>26.67</v>
      </c>
      <c r="I4879" s="3" t="n">
        <v>0.4</v>
      </c>
    </row>
    <row r="4880" customFormat="false" ht="15" hidden="false" customHeight="false" outlineLevel="0" collapsed="false">
      <c r="A4880" s="0" t="s">
        <v>127</v>
      </c>
      <c r="B4880" s="0" t="n">
        <f aca="false">VALUE(LEFT(A4880,4))</f>
        <v>2024</v>
      </c>
      <c r="C4880" s="0" t="str">
        <f aca="false">"FY"&amp;IF(VALUE(MID(A4880,6,2))&gt;=4,VALUE(LEFT(A4880,4)),VALUE(LEFT(A4880,4))-1)&amp;"-"&amp;TEXT(MOD(IF(VALUE(MID(A4880,6,2))&gt;=4,VALUE(LEFT(A4880,4)),VALUE(LEFT(A4880,4))-1)+1,100),"00")</f>
        <v>FY2024-25</v>
      </c>
      <c r="D4880" s="0" t="s">
        <v>689</v>
      </c>
      <c r="E4880" s="0" t="s">
        <v>237</v>
      </c>
      <c r="F4880" s="0" t="str">
        <f aca="false">INDEX(Mapping!$B$2:$B$465,MATCH(E4880,Mapping!$A$2:$A$465,0))</f>
        <v>NTPC STATIONS</v>
      </c>
      <c r="G4880" s="0" t="str">
        <f aca="false">INDEX(Mapping!$C$2:$C$465,MATCH(E4880,Mapping!$A$2:$A$465,0))</f>
        <v>NTPC GROUP</v>
      </c>
      <c r="H4880" s="2" t="n">
        <v>26.35</v>
      </c>
      <c r="I4880" s="3" t="n">
        <v>0.4</v>
      </c>
    </row>
    <row r="4881" customFormat="false" ht="15" hidden="false" customHeight="false" outlineLevel="0" collapsed="false">
      <c r="A4881" s="0" t="s">
        <v>127</v>
      </c>
      <c r="B4881" s="0" t="n">
        <f aca="false">VALUE(LEFT(A4881,4))</f>
        <v>2024</v>
      </c>
      <c r="C4881" s="0" t="str">
        <f aca="false">"FY"&amp;IF(VALUE(MID(A4881,6,2))&gt;=4,VALUE(LEFT(A4881,4)),VALUE(LEFT(A4881,4))-1)&amp;"-"&amp;TEXT(MOD(IF(VALUE(MID(A4881,6,2))&gt;=4,VALUE(LEFT(A4881,4)),VALUE(LEFT(A4881,4))-1)+1,100),"00")</f>
        <v>FY2024-25</v>
      </c>
      <c r="D4881" s="0" t="s">
        <v>672</v>
      </c>
      <c r="E4881" s="0" t="s">
        <v>38</v>
      </c>
      <c r="F4881" s="0" t="str">
        <f aca="false">INDEX(Mapping!$B$2:$B$465,MATCH(E4881,Mapping!$A$2:$A$465,0))</f>
        <v>ANDHRA PRADESH</v>
      </c>
      <c r="G4881" s="0" t="str">
        <f aca="false">INDEX(Mapping!$C$2:$C$465,MATCH(E4881,Mapping!$A$2:$A$465,0))</f>
        <v>ANDHRA PRADESH</v>
      </c>
      <c r="H4881" s="2" t="n">
        <v>25.43</v>
      </c>
      <c r="I4881" s="3" t="n">
        <v>0.38</v>
      </c>
    </row>
    <row r="4882" customFormat="false" ht="15" hidden="false" customHeight="false" outlineLevel="0" collapsed="false">
      <c r="A4882" s="0" t="s">
        <v>127</v>
      </c>
      <c r="B4882" s="0" t="n">
        <f aca="false">VALUE(LEFT(A4882,4))</f>
        <v>2024</v>
      </c>
      <c r="C4882" s="0" t="str">
        <f aca="false">"FY"&amp;IF(VALUE(MID(A4882,6,2))&gt;=4,VALUE(LEFT(A4882,4)),VALUE(LEFT(A4882,4))-1)&amp;"-"&amp;TEXT(MOD(IF(VALUE(MID(A4882,6,2))&gt;=4,VALUE(LEFT(A4882,4)),VALUE(LEFT(A4882,4))-1)+1,100),"00")</f>
        <v>FY2024-25</v>
      </c>
      <c r="D4882" s="0" t="s">
        <v>307</v>
      </c>
      <c r="E4882" s="0" t="s">
        <v>307</v>
      </c>
      <c r="F4882" s="0" t="str">
        <f aca="false">INDEX(Mapping!$B$2:$B$465,MATCH(E4882,Mapping!$A$2:$A$465,0))</f>
        <v>ADANI RENEWABLE ENERGY HOLDING FOUR</v>
      </c>
      <c r="G4882" s="0" t="str">
        <f aca="false">INDEX(Mapping!$C$2:$C$465,MATCH(E4882,Mapping!$A$2:$A$465,0))</f>
        <v>ADANI GREEN ENERGY (ALL SPVs)</v>
      </c>
      <c r="H4882" s="2" t="n">
        <v>24.85</v>
      </c>
      <c r="I4882" s="3" t="n">
        <v>0.37</v>
      </c>
    </row>
    <row r="4883" customFormat="false" ht="15" hidden="false" customHeight="false" outlineLevel="0" collapsed="false">
      <c r="A4883" s="0" t="s">
        <v>127</v>
      </c>
      <c r="B4883" s="0" t="n">
        <f aca="false">VALUE(LEFT(A4883,4))</f>
        <v>2024</v>
      </c>
      <c r="C4883" s="0" t="str">
        <f aca="false">"FY"&amp;IF(VALUE(MID(A4883,6,2))&gt;=4,VALUE(LEFT(A4883,4)),VALUE(LEFT(A4883,4))-1)&amp;"-"&amp;TEXT(MOD(IF(VALUE(MID(A4883,6,2))&gt;=4,VALUE(LEFT(A4883,4)),VALUE(LEFT(A4883,4))-1)+1,100),"00")</f>
        <v>FY2024-25</v>
      </c>
      <c r="D4883" s="0" t="s">
        <v>690</v>
      </c>
      <c r="E4883" s="0" t="s">
        <v>198</v>
      </c>
      <c r="F4883" s="0" t="str">
        <f aca="false">INDEX(Mapping!$B$2:$B$465,MATCH(E4883,Mapping!$A$2:$A$465,0))</f>
        <v>CHANDIGARH</v>
      </c>
      <c r="G4883" s="0" t="str">
        <f aca="false">INDEX(Mapping!$C$2:$C$465,MATCH(E4883,Mapping!$A$2:$A$465,0))</f>
        <v>CHANDIGARH</v>
      </c>
      <c r="H4883" s="2" t="n">
        <v>24.71</v>
      </c>
      <c r="I4883" s="3" t="n">
        <v>0.37</v>
      </c>
    </row>
    <row r="4884" customFormat="false" ht="15" hidden="false" customHeight="false" outlineLevel="0" collapsed="false">
      <c r="A4884" s="0" t="s">
        <v>127</v>
      </c>
      <c r="B4884" s="0" t="n">
        <f aca="false">VALUE(LEFT(A4884,4))</f>
        <v>2024</v>
      </c>
      <c r="C4884" s="0" t="str">
        <f aca="false">"FY"&amp;IF(VALUE(MID(A4884,6,2))&gt;=4,VALUE(LEFT(A4884,4)),VALUE(LEFT(A4884,4))-1)&amp;"-"&amp;TEXT(MOD(IF(VALUE(MID(A4884,6,2))&gt;=4,VALUE(LEFT(A4884,4)),VALUE(LEFT(A4884,4))-1)+1,100),"00")</f>
        <v>FY2024-25</v>
      </c>
      <c r="D4884" s="0" t="s">
        <v>713</v>
      </c>
      <c r="E4884" s="0" t="s">
        <v>268</v>
      </c>
      <c r="F4884" s="0" t="str">
        <f aca="false">INDEX(Mapping!$B$2:$B$465,MATCH(E4884,Mapping!$A$2:$A$465,0))</f>
        <v>GOA</v>
      </c>
      <c r="G4884" s="0" t="str">
        <f aca="false">INDEX(Mapping!$C$2:$C$465,MATCH(E4884,Mapping!$A$2:$A$465,0))</f>
        <v>GOA</v>
      </c>
      <c r="H4884" s="2" t="n">
        <v>23.73</v>
      </c>
      <c r="I4884" s="3" t="n">
        <v>0.36</v>
      </c>
    </row>
    <row r="4885" customFormat="false" ht="15" hidden="false" customHeight="false" outlineLevel="0" collapsed="false">
      <c r="A4885" s="0" t="s">
        <v>127</v>
      </c>
      <c r="B4885" s="0" t="n">
        <f aca="false">VALUE(LEFT(A4885,4))</f>
        <v>2024</v>
      </c>
      <c r="C4885" s="0" t="str">
        <f aca="false">"FY"&amp;IF(VALUE(MID(A4885,6,2))&gt;=4,VALUE(LEFT(A4885,4)),VALUE(LEFT(A4885,4))-1)&amp;"-"&amp;TEXT(MOD(IF(VALUE(MID(A4885,6,2))&gt;=4,VALUE(LEFT(A4885,4)),VALUE(LEFT(A4885,4))-1)+1,100),"00")</f>
        <v>FY2024-25</v>
      </c>
      <c r="D4885" s="0" t="s">
        <v>683</v>
      </c>
      <c r="E4885" s="0" t="s">
        <v>153</v>
      </c>
      <c r="F4885" s="0" t="str">
        <f aca="false">INDEX(Mapping!$B$2:$B$465,MATCH(E4885,Mapping!$A$2:$A$465,0))</f>
        <v>DVC</v>
      </c>
      <c r="G4885" s="0" t="str">
        <f aca="false">INDEX(Mapping!$C$2:$C$465,MATCH(E4885,Mapping!$A$2:$A$465,0))</f>
        <v>DVC</v>
      </c>
      <c r="H4885" s="2" t="n">
        <v>23.42</v>
      </c>
      <c r="I4885" s="3" t="n">
        <v>0.35</v>
      </c>
    </row>
    <row r="4886" customFormat="false" ht="15" hidden="false" customHeight="false" outlineLevel="0" collapsed="false">
      <c r="A4886" s="0" t="s">
        <v>127</v>
      </c>
      <c r="B4886" s="0" t="n">
        <f aca="false">VALUE(LEFT(A4886,4))</f>
        <v>2024</v>
      </c>
      <c r="C4886" s="0" t="str">
        <f aca="false">"FY"&amp;IF(VALUE(MID(A4886,6,2))&gt;=4,VALUE(LEFT(A4886,4)),VALUE(LEFT(A4886,4))-1)&amp;"-"&amp;TEXT(MOD(IF(VALUE(MID(A4886,6,2))&gt;=4,VALUE(LEFT(A4886,4)),VALUE(LEFT(A4886,4))-1)+1,100),"00")</f>
        <v>FY2024-25</v>
      </c>
      <c r="D4886" s="0" t="s">
        <v>671</v>
      </c>
      <c r="E4886" s="0" t="s">
        <v>31</v>
      </c>
      <c r="F4886" s="0" t="str">
        <f aca="false">INDEX(Mapping!$B$2:$B$465,MATCH(E4886,Mapping!$A$2:$A$465,0))</f>
        <v>GUJARAT</v>
      </c>
      <c r="G4886" s="0" t="str">
        <f aca="false">INDEX(Mapping!$C$2:$C$465,MATCH(E4886,Mapping!$A$2:$A$465,0))</f>
        <v>GUJARAT</v>
      </c>
      <c r="H4886" s="2" t="n">
        <v>22.56</v>
      </c>
      <c r="I4886" s="3" t="n">
        <v>0.34</v>
      </c>
    </row>
    <row r="4887" customFormat="false" ht="15" hidden="false" customHeight="false" outlineLevel="0" collapsed="false">
      <c r="A4887" s="0" t="s">
        <v>127</v>
      </c>
      <c r="B4887" s="0" t="n">
        <f aca="false">VALUE(LEFT(A4887,4))</f>
        <v>2024</v>
      </c>
      <c r="C4887" s="0" t="str">
        <f aca="false">"FY"&amp;IF(VALUE(MID(A4887,6,2))&gt;=4,VALUE(LEFT(A4887,4)),VALUE(LEFT(A4887,4))-1)&amp;"-"&amp;TEXT(MOD(IF(VALUE(MID(A4887,6,2))&gt;=4,VALUE(LEFT(A4887,4)),VALUE(LEFT(A4887,4))-1)+1,100),"00")</f>
        <v>FY2024-25</v>
      </c>
      <c r="D4887" s="0" t="s">
        <v>679</v>
      </c>
      <c r="E4887" s="0" t="s">
        <v>241</v>
      </c>
      <c r="F4887" s="0" t="str">
        <f aca="false">INDEX(Mapping!$B$2:$B$465,MATCH(E4887,Mapping!$A$2:$A$465,0))</f>
        <v>HIMACHAL PRADESH</v>
      </c>
      <c r="G4887" s="0" t="str">
        <f aca="false">INDEX(Mapping!$C$2:$C$465,MATCH(E4887,Mapping!$A$2:$A$465,0))</f>
        <v>HIMACHAL PRADESH</v>
      </c>
      <c r="H4887" s="2" t="n">
        <v>22.22</v>
      </c>
      <c r="I4887" s="3" t="n">
        <v>0.33</v>
      </c>
    </row>
    <row r="4888" customFormat="false" ht="15" hidden="false" customHeight="false" outlineLevel="0" collapsed="false">
      <c r="A4888" s="0" t="s">
        <v>127</v>
      </c>
      <c r="B4888" s="0" t="n">
        <f aca="false">VALUE(LEFT(A4888,4))</f>
        <v>2024</v>
      </c>
      <c r="C4888" s="0" t="str">
        <f aca="false">"FY"&amp;IF(VALUE(MID(A4888,6,2))&gt;=4,VALUE(LEFT(A4888,4)),VALUE(LEFT(A4888,4))-1)&amp;"-"&amp;TEXT(MOD(IF(VALUE(MID(A4888,6,2))&gt;=4,VALUE(LEFT(A4888,4)),VALUE(LEFT(A4888,4))-1)+1,100),"00")</f>
        <v>FY2024-25</v>
      </c>
      <c r="D4888" s="0" t="s">
        <v>219</v>
      </c>
      <c r="E4888" s="0" t="s">
        <v>219</v>
      </c>
      <c r="F4888" s="0" t="str">
        <f aca="false">INDEX(Mapping!$B$2:$B$465,MATCH(E4888,Mapping!$A$2:$A$465,0))</f>
        <v>RENEW SURYA PRATAP</v>
      </c>
      <c r="G4888" s="0" t="str">
        <f aca="false">INDEX(Mapping!$C$2:$C$465,MATCH(E4888,Mapping!$A$2:$A$465,0))</f>
        <v>RENEW POWER (ALL SPVs)</v>
      </c>
      <c r="H4888" s="2" t="n">
        <v>21.91</v>
      </c>
      <c r="I4888" s="3" t="n">
        <v>0.33</v>
      </c>
    </row>
    <row r="4889" customFormat="false" ht="15" hidden="false" customHeight="false" outlineLevel="0" collapsed="false">
      <c r="A4889" s="0" t="s">
        <v>127</v>
      </c>
      <c r="B4889" s="0" t="n">
        <f aca="false">VALUE(LEFT(A4889,4))</f>
        <v>2024</v>
      </c>
      <c r="C4889" s="0" t="str">
        <f aca="false">"FY"&amp;IF(VALUE(MID(A4889,6,2))&gt;=4,VALUE(LEFT(A4889,4)),VALUE(LEFT(A4889,4))-1)&amp;"-"&amp;TEXT(MOD(IF(VALUE(MID(A4889,6,2))&gt;=4,VALUE(LEFT(A4889,4)),VALUE(LEFT(A4889,4))-1)+1,100),"00")</f>
        <v>FY2024-25</v>
      </c>
      <c r="D4889" s="0" t="s">
        <v>661</v>
      </c>
      <c r="E4889" s="0" t="s">
        <v>166</v>
      </c>
      <c r="F4889" s="0" t="str">
        <f aca="false">INDEX(Mapping!$B$2:$B$465,MATCH(E4889,Mapping!$A$2:$A$465,0))</f>
        <v>DB POWER</v>
      </c>
      <c r="G4889" s="0" t="str">
        <f aca="false">INDEX(Mapping!$C$2:$C$465,MATCH(E4889,Mapping!$A$2:$A$465,0))</f>
        <v>DB POWER</v>
      </c>
      <c r="H4889" s="2" t="n">
        <v>21.6</v>
      </c>
      <c r="I4889" s="3" t="n">
        <v>0.33</v>
      </c>
    </row>
    <row r="4890" customFormat="false" ht="15" hidden="false" customHeight="false" outlineLevel="0" collapsed="false">
      <c r="A4890" s="0" t="s">
        <v>127</v>
      </c>
      <c r="B4890" s="0" t="n">
        <f aca="false">VALUE(LEFT(A4890,4))</f>
        <v>2024</v>
      </c>
      <c r="C4890" s="0" t="str">
        <f aca="false">"FY"&amp;IF(VALUE(MID(A4890,6,2))&gt;=4,VALUE(LEFT(A4890,4)),VALUE(LEFT(A4890,4))-1)&amp;"-"&amp;TEXT(MOD(IF(VALUE(MID(A4890,6,2))&gt;=4,VALUE(LEFT(A4890,4)),VALUE(LEFT(A4890,4))-1)+1,100),"00")</f>
        <v>FY2024-25</v>
      </c>
      <c r="D4890" s="0" t="s">
        <v>666</v>
      </c>
      <c r="E4890" s="0" t="s">
        <v>53</v>
      </c>
      <c r="F4890" s="0" t="str">
        <f aca="false">INDEX(Mapping!$B$2:$B$465,MATCH(E4890,Mapping!$A$2:$A$465,0))</f>
        <v>HIMACHAL PRADESH</v>
      </c>
      <c r="G4890" s="0" t="str">
        <f aca="false">INDEX(Mapping!$C$2:$C$465,MATCH(E4890,Mapping!$A$2:$A$465,0))</f>
        <v>HIMACHAL PRADESH</v>
      </c>
      <c r="H4890" s="2" t="n">
        <v>19.55</v>
      </c>
      <c r="I4890" s="3" t="n">
        <v>0.29</v>
      </c>
    </row>
    <row r="4891" customFormat="false" ht="15" hidden="false" customHeight="false" outlineLevel="0" collapsed="false">
      <c r="A4891" s="0" t="s">
        <v>127</v>
      </c>
      <c r="B4891" s="0" t="n">
        <f aca="false">VALUE(LEFT(A4891,4))</f>
        <v>2024</v>
      </c>
      <c r="C4891" s="0" t="str">
        <f aca="false">"FY"&amp;IF(VALUE(MID(A4891,6,2))&gt;=4,VALUE(LEFT(A4891,4)),VALUE(LEFT(A4891,4))-1)&amp;"-"&amp;TEXT(MOD(IF(VALUE(MID(A4891,6,2))&gt;=4,VALUE(LEFT(A4891,4)),VALUE(LEFT(A4891,4))-1)+1,100),"00")</f>
        <v>FY2024-25</v>
      </c>
      <c r="D4891" s="0" t="s">
        <v>693</v>
      </c>
      <c r="E4891" s="0" t="s">
        <v>282</v>
      </c>
      <c r="F4891" s="0" t="str">
        <f aca="false">INDEX(Mapping!$B$2:$B$465,MATCH(E4891,Mapping!$A$2:$A$465,0))</f>
        <v>ADANI SOLAR ENERGY JAISALMER TWO</v>
      </c>
      <c r="G4891" s="0" t="str">
        <f aca="false">INDEX(Mapping!$C$2:$C$465,MATCH(E4891,Mapping!$A$2:$A$465,0))</f>
        <v>ADANI GREEN ENERGY (ALL SPVs)</v>
      </c>
      <c r="H4891" s="2" t="n">
        <v>18.78</v>
      </c>
      <c r="I4891" s="3" t="n">
        <v>0.28</v>
      </c>
    </row>
    <row r="4892" customFormat="false" ht="15" hidden="false" customHeight="false" outlineLevel="0" collapsed="false">
      <c r="A4892" s="0" t="s">
        <v>127</v>
      </c>
      <c r="B4892" s="0" t="n">
        <f aca="false">VALUE(LEFT(A4892,4))</f>
        <v>2024</v>
      </c>
      <c r="C4892" s="0" t="str">
        <f aca="false">"FY"&amp;IF(VALUE(MID(A4892,6,2))&gt;=4,VALUE(LEFT(A4892,4)),VALUE(LEFT(A4892,4))-1)&amp;"-"&amp;TEXT(MOD(IF(VALUE(MID(A4892,6,2))&gt;=4,VALUE(LEFT(A4892,4)),VALUE(LEFT(A4892,4))-1)+1,100),"00")</f>
        <v>FY2024-25</v>
      </c>
      <c r="D4892" s="0" t="s">
        <v>716</v>
      </c>
      <c r="E4892" s="0" t="s">
        <v>247</v>
      </c>
      <c r="F4892" s="0" t="str">
        <f aca="false">INDEX(Mapping!$B$2:$B$465,MATCH(E4892,Mapping!$A$2:$A$465,0))</f>
        <v>SEIL ENERGY INDIA (EX-SEMBCORP)</v>
      </c>
      <c r="G4892" s="0" t="str">
        <f aca="false">INDEX(Mapping!$C$2:$C$465,MATCH(E4892,Mapping!$A$2:$A$465,0))</f>
        <v>SEIL ENERGY INDIA</v>
      </c>
      <c r="H4892" s="2" t="n">
        <v>18.15</v>
      </c>
      <c r="I4892" s="3" t="n">
        <v>0.27</v>
      </c>
    </row>
    <row r="4893" customFormat="false" ht="15" hidden="false" customHeight="false" outlineLevel="0" collapsed="false">
      <c r="A4893" s="0" t="s">
        <v>127</v>
      </c>
      <c r="B4893" s="0" t="n">
        <f aca="false">VALUE(LEFT(A4893,4))</f>
        <v>2024</v>
      </c>
      <c r="C4893" s="0" t="str">
        <f aca="false">"FY"&amp;IF(VALUE(MID(A4893,6,2))&gt;=4,VALUE(LEFT(A4893,4)),VALUE(LEFT(A4893,4))-1)&amp;"-"&amp;TEXT(MOD(IF(VALUE(MID(A4893,6,2))&gt;=4,VALUE(LEFT(A4893,4)),VALUE(LEFT(A4893,4))-1)+1,100),"00")</f>
        <v>FY2024-25</v>
      </c>
      <c r="D4893" s="0" t="s">
        <v>746</v>
      </c>
      <c r="E4893" s="0" t="s">
        <v>369</v>
      </c>
      <c r="F4893" s="0" t="str">
        <f aca="false">INDEX(Mapping!$B$2:$B$465,MATCH(E4893,Mapping!$A$2:$A$465,0))</f>
        <v>NTPC STATIONS</v>
      </c>
      <c r="G4893" s="0" t="str">
        <f aca="false">INDEX(Mapping!$C$2:$C$465,MATCH(E4893,Mapping!$A$2:$A$465,0))</f>
        <v>NTPC GROUP</v>
      </c>
      <c r="H4893" s="2" t="n">
        <v>17.42</v>
      </c>
      <c r="I4893" s="3" t="n">
        <v>0.26</v>
      </c>
    </row>
    <row r="4894" customFormat="false" ht="15" hidden="false" customHeight="false" outlineLevel="0" collapsed="false">
      <c r="A4894" s="0" t="s">
        <v>127</v>
      </c>
      <c r="B4894" s="0" t="n">
        <f aca="false">VALUE(LEFT(A4894,4))</f>
        <v>2024</v>
      </c>
      <c r="C4894" s="0" t="str">
        <f aca="false">"FY"&amp;IF(VALUE(MID(A4894,6,2))&gt;=4,VALUE(LEFT(A4894,4)),VALUE(LEFT(A4894,4))-1)&amp;"-"&amp;TEXT(MOD(IF(VALUE(MID(A4894,6,2))&gt;=4,VALUE(LEFT(A4894,4)),VALUE(LEFT(A4894,4))-1)+1,100),"00")</f>
        <v>FY2024-25</v>
      </c>
      <c r="D4894" s="0" t="s">
        <v>218</v>
      </c>
      <c r="E4894" s="0" t="s">
        <v>218</v>
      </c>
      <c r="F4894" s="0" t="str">
        <f aca="false">INDEX(Mapping!$B$2:$B$465,MATCH(E4894,Mapping!$A$2:$A$465,0))</f>
        <v>KARCHAM WANGTOO HEP</v>
      </c>
      <c r="G4894" s="0" t="str">
        <f aca="false">INDEX(Mapping!$C$2:$C$465,MATCH(E4894,Mapping!$A$2:$A$465,0))</f>
        <v>KARCHAM WANGTOO HEP</v>
      </c>
      <c r="H4894" s="2" t="n">
        <v>16.91</v>
      </c>
      <c r="I4894" s="3" t="n">
        <v>0.25</v>
      </c>
    </row>
    <row r="4895" customFormat="false" ht="15" hidden="false" customHeight="false" outlineLevel="0" collapsed="false">
      <c r="A4895" s="0" t="s">
        <v>127</v>
      </c>
      <c r="B4895" s="0" t="n">
        <f aca="false">VALUE(LEFT(A4895,4))</f>
        <v>2024</v>
      </c>
      <c r="C4895" s="0" t="str">
        <f aca="false">"FY"&amp;IF(VALUE(MID(A4895,6,2))&gt;=4,VALUE(LEFT(A4895,4)),VALUE(LEFT(A4895,4))-1)&amp;"-"&amp;TEXT(MOD(IF(VALUE(MID(A4895,6,2))&gt;=4,VALUE(LEFT(A4895,4)),VALUE(LEFT(A4895,4))-1)+1,100),"00")</f>
        <v>FY2024-25</v>
      </c>
      <c r="D4895" s="0" t="s">
        <v>745</v>
      </c>
      <c r="E4895" s="0" t="s">
        <v>355</v>
      </c>
      <c r="F4895" s="0" t="str">
        <f aca="false">INDEX(Mapping!$B$2:$B$465,MATCH(E4895,Mapping!$A$2:$A$465,0))</f>
        <v>OTPC PALATANA</v>
      </c>
      <c r="G4895" s="0" t="str">
        <f aca="false">INDEX(Mapping!$C$2:$C$465,MATCH(E4895,Mapping!$A$2:$A$465,0))</f>
        <v>OTPC PALATANA</v>
      </c>
      <c r="H4895" s="2" t="n">
        <v>16.91</v>
      </c>
      <c r="I4895" s="3" t="n">
        <v>0.25</v>
      </c>
    </row>
    <row r="4896" customFormat="false" ht="15" hidden="false" customHeight="false" outlineLevel="0" collapsed="false">
      <c r="A4896" s="0" t="s">
        <v>127</v>
      </c>
      <c r="B4896" s="0" t="n">
        <f aca="false">VALUE(LEFT(A4896,4))</f>
        <v>2024</v>
      </c>
      <c r="C4896" s="0" t="str">
        <f aca="false">"FY"&amp;IF(VALUE(MID(A4896,6,2))&gt;=4,VALUE(LEFT(A4896,4)),VALUE(LEFT(A4896,4))-1)&amp;"-"&amp;TEXT(MOD(IF(VALUE(MID(A4896,6,2))&gt;=4,VALUE(LEFT(A4896,4)),VALUE(LEFT(A4896,4))-1)+1,100),"00")</f>
        <v>FY2024-25</v>
      </c>
      <c r="D4896" s="0" t="s">
        <v>379</v>
      </c>
      <c r="E4896" s="0" t="s">
        <v>379</v>
      </c>
      <c r="F4896" s="0" t="str">
        <f aca="false">INDEX(Mapping!$B$2:$B$465,MATCH(E4896,Mapping!$A$2:$A$465,0))</f>
        <v>ADANI SOLAR ENERGY RJ TWO PRIVATE LIMITED</v>
      </c>
      <c r="G4896" s="0" t="str">
        <f aca="false">INDEX(Mapping!$C$2:$C$465,MATCH(E4896,Mapping!$A$2:$A$465,0))</f>
        <v>ADANI GREEN ENERGY (ALL SPVs)</v>
      </c>
      <c r="H4896" s="2" t="n">
        <v>16.83</v>
      </c>
      <c r="I4896" s="3" t="n">
        <v>0.25</v>
      </c>
    </row>
    <row r="4897" customFormat="false" ht="15" hidden="false" customHeight="false" outlineLevel="0" collapsed="false">
      <c r="A4897" s="0" t="s">
        <v>127</v>
      </c>
      <c r="B4897" s="0" t="n">
        <f aca="false">VALUE(LEFT(A4897,4))</f>
        <v>2024</v>
      </c>
      <c r="C4897" s="0" t="str">
        <f aca="false">"FY"&amp;IF(VALUE(MID(A4897,6,2))&gt;=4,VALUE(LEFT(A4897,4)),VALUE(LEFT(A4897,4))-1)&amp;"-"&amp;TEXT(MOD(IF(VALUE(MID(A4897,6,2))&gt;=4,VALUE(LEFT(A4897,4)),VALUE(LEFT(A4897,4))-1)+1,100),"00")</f>
        <v>FY2024-25</v>
      </c>
      <c r="D4897" s="0" t="s">
        <v>280</v>
      </c>
      <c r="E4897" s="0" t="s">
        <v>280</v>
      </c>
      <c r="F4897" s="0" t="str">
        <f aca="false">INDEX(Mapping!$B$2:$B$465,MATCH(E4897,Mapping!$A$2:$A$465,0))</f>
        <v>COASTAL ENERGEN</v>
      </c>
      <c r="G4897" s="0" t="str">
        <f aca="false">INDEX(Mapping!$C$2:$C$465,MATCH(E4897,Mapping!$A$2:$A$465,0))</f>
        <v>COASTAL ENERGEN</v>
      </c>
      <c r="H4897" s="2" t="n">
        <v>16.1</v>
      </c>
      <c r="I4897" s="3" t="n">
        <v>0.24</v>
      </c>
    </row>
    <row r="4898" customFormat="false" ht="15" hidden="false" customHeight="false" outlineLevel="0" collapsed="false">
      <c r="A4898" s="0" t="s">
        <v>127</v>
      </c>
      <c r="B4898" s="0" t="n">
        <f aca="false">VALUE(LEFT(A4898,4))</f>
        <v>2024</v>
      </c>
      <c r="C4898" s="0" t="str">
        <f aca="false">"FY"&amp;IF(VALUE(MID(A4898,6,2))&gt;=4,VALUE(LEFT(A4898,4)),VALUE(LEFT(A4898,4))-1)&amp;"-"&amp;TEXT(MOD(IF(VALUE(MID(A4898,6,2))&gt;=4,VALUE(LEFT(A4898,4)),VALUE(LEFT(A4898,4))-1)+1,100),"00")</f>
        <v>FY2024-25</v>
      </c>
      <c r="D4898" s="0" t="s">
        <v>277</v>
      </c>
      <c r="E4898" s="0" t="s">
        <v>277</v>
      </c>
      <c r="F4898" s="0" t="str">
        <f aca="false">INDEX(Mapping!$B$2:$B$465,MATCH(E4898,Mapping!$A$2:$A$465,0))</f>
        <v>RKM POWERGEN</v>
      </c>
      <c r="G4898" s="0" t="str">
        <f aca="false">INDEX(Mapping!$C$2:$C$465,MATCH(E4898,Mapping!$A$2:$A$465,0))</f>
        <v>RKM POWERGEN</v>
      </c>
      <c r="H4898" s="2" t="n">
        <v>15.22</v>
      </c>
      <c r="I4898" s="3" t="n">
        <v>0.23</v>
      </c>
    </row>
    <row r="4899" customFormat="false" ht="15" hidden="false" customHeight="false" outlineLevel="0" collapsed="false">
      <c r="A4899" s="0" t="s">
        <v>127</v>
      </c>
      <c r="B4899" s="0" t="n">
        <f aca="false">VALUE(LEFT(A4899,4))</f>
        <v>2024</v>
      </c>
      <c r="C4899" s="0" t="str">
        <f aca="false">"FY"&amp;IF(VALUE(MID(A4899,6,2))&gt;=4,VALUE(LEFT(A4899,4)),VALUE(LEFT(A4899,4))-1)&amp;"-"&amp;TEXT(MOD(IF(VALUE(MID(A4899,6,2))&gt;=4,VALUE(LEFT(A4899,4)),VALUE(LEFT(A4899,4))-1)+1,100),"00")</f>
        <v>FY2024-25</v>
      </c>
      <c r="D4899" s="0" t="s">
        <v>185</v>
      </c>
      <c r="E4899" s="0" t="s">
        <v>185</v>
      </c>
      <c r="F4899" s="0" t="str">
        <f aca="false">INDEX(Mapping!$B$2:$B$465,MATCH(E4899,Mapping!$A$2:$A$465,0))</f>
        <v>ADANI GREEN ENERGY TWENTY FIVE LIMITED</v>
      </c>
      <c r="G4899" s="0" t="str">
        <f aca="false">INDEX(Mapping!$C$2:$C$465,MATCH(E4899,Mapping!$A$2:$A$465,0))</f>
        <v>ADANI GREEN ENERGY (ALL SPVs)</v>
      </c>
      <c r="H4899" s="2" t="n">
        <v>14.95</v>
      </c>
      <c r="I4899" s="3" t="n">
        <v>0.22</v>
      </c>
    </row>
    <row r="4900" customFormat="false" ht="15" hidden="false" customHeight="false" outlineLevel="0" collapsed="false">
      <c r="A4900" s="0" t="s">
        <v>127</v>
      </c>
      <c r="B4900" s="0" t="n">
        <f aca="false">VALUE(LEFT(A4900,4))</f>
        <v>2024</v>
      </c>
      <c r="C4900" s="0" t="str">
        <f aca="false">"FY"&amp;IF(VALUE(MID(A4900,6,2))&gt;=4,VALUE(LEFT(A4900,4)),VALUE(LEFT(A4900,4))-1)&amp;"-"&amp;TEXT(MOD(IF(VALUE(MID(A4900,6,2))&gt;=4,VALUE(LEFT(A4900,4)),VALUE(LEFT(A4900,4))-1)+1,100),"00")</f>
        <v>FY2024-25</v>
      </c>
      <c r="D4900" s="0" t="s">
        <v>182</v>
      </c>
      <c r="E4900" s="0" t="s">
        <v>182</v>
      </c>
      <c r="F4900" s="0" t="str">
        <f aca="false">INDEX(Mapping!$B$2:$B$465,MATCH(E4900,Mapping!$A$2:$A$465,0))</f>
        <v>AD HYDRO POWER</v>
      </c>
      <c r="G4900" s="0" t="str">
        <f aca="false">INDEX(Mapping!$C$2:$C$465,MATCH(E4900,Mapping!$A$2:$A$465,0))</f>
        <v>AD HYDRO POWER</v>
      </c>
      <c r="H4900" s="2" t="n">
        <v>14.7</v>
      </c>
      <c r="I4900" s="3" t="n">
        <v>0.22</v>
      </c>
    </row>
    <row r="4901" customFormat="false" ht="15" hidden="false" customHeight="false" outlineLevel="0" collapsed="false">
      <c r="A4901" s="0" t="s">
        <v>127</v>
      </c>
      <c r="B4901" s="0" t="n">
        <f aca="false">VALUE(LEFT(A4901,4))</f>
        <v>2024</v>
      </c>
      <c r="C4901" s="0" t="str">
        <f aca="false">"FY"&amp;IF(VALUE(MID(A4901,6,2))&gt;=4,VALUE(LEFT(A4901,4)),VALUE(LEFT(A4901,4))-1)&amp;"-"&amp;TEXT(MOD(IF(VALUE(MID(A4901,6,2))&gt;=4,VALUE(LEFT(A4901,4)),VALUE(LEFT(A4901,4))-1)+1,100),"00")</f>
        <v>FY2024-25</v>
      </c>
      <c r="D4901" s="0" t="s">
        <v>794</v>
      </c>
      <c r="E4901" s="0" t="s">
        <v>186</v>
      </c>
      <c r="F4901" s="0" t="str">
        <f aca="false">INDEX(Mapping!$B$2:$B$465,MATCH(E4901,Mapping!$A$2:$A$465,0))</f>
        <v>ADANI GREEN ENERGY TWENTY FIVE A LIMITED_PSS-2</v>
      </c>
      <c r="G4901" s="0" t="str">
        <f aca="false">INDEX(Mapping!$C$2:$C$465,MATCH(E4901,Mapping!$A$2:$A$465,0))</f>
        <v>ADANI GREEN ENERGY (ALL SPVs)</v>
      </c>
      <c r="H4901" s="2" t="n">
        <v>13.87</v>
      </c>
      <c r="I4901" s="3" t="n">
        <v>0.21</v>
      </c>
    </row>
    <row r="4902" customFormat="false" ht="15" hidden="false" customHeight="false" outlineLevel="0" collapsed="false">
      <c r="A4902" s="0" t="s">
        <v>127</v>
      </c>
      <c r="B4902" s="0" t="n">
        <f aca="false">VALUE(LEFT(A4902,4))</f>
        <v>2024</v>
      </c>
      <c r="C4902" s="0" t="str">
        <f aca="false">"FY"&amp;IF(VALUE(MID(A4902,6,2))&gt;=4,VALUE(LEFT(A4902,4)),VALUE(LEFT(A4902,4))-1)&amp;"-"&amp;TEXT(MOD(IF(VALUE(MID(A4902,6,2))&gt;=4,VALUE(LEFT(A4902,4)),VALUE(LEFT(A4902,4))-1)+1,100),"00")</f>
        <v>FY2024-25</v>
      </c>
      <c r="D4902" s="0" t="s">
        <v>738</v>
      </c>
      <c r="E4902" s="0" t="s">
        <v>56</v>
      </c>
      <c r="F4902" s="0" t="str">
        <f aca="false">INDEX(Mapping!$B$2:$B$465,MATCH(E4902,Mapping!$A$2:$A$465,0))</f>
        <v>UTTARAKHAND</v>
      </c>
      <c r="G4902" s="0" t="str">
        <f aca="false">INDEX(Mapping!$C$2:$C$465,MATCH(E4902,Mapping!$A$2:$A$465,0))</f>
        <v>UTTARAKHAND</v>
      </c>
      <c r="H4902" s="2" t="n">
        <v>12.98</v>
      </c>
      <c r="I4902" s="3" t="n">
        <v>0.2</v>
      </c>
    </row>
    <row r="4903" customFormat="false" ht="15" hidden="false" customHeight="false" outlineLevel="0" collapsed="false">
      <c r="A4903" s="0" t="s">
        <v>127</v>
      </c>
      <c r="B4903" s="0" t="n">
        <f aca="false">VALUE(LEFT(A4903,4))</f>
        <v>2024</v>
      </c>
      <c r="C4903" s="0" t="str">
        <f aca="false">"FY"&amp;IF(VALUE(MID(A4903,6,2))&gt;=4,VALUE(LEFT(A4903,4)),VALUE(LEFT(A4903,4))-1)&amp;"-"&amp;TEXT(MOD(IF(VALUE(MID(A4903,6,2))&gt;=4,VALUE(LEFT(A4903,4)),VALUE(LEFT(A4903,4))-1)+1,100),"00")</f>
        <v>FY2024-25</v>
      </c>
      <c r="D4903" s="0" t="s">
        <v>782</v>
      </c>
      <c r="E4903" s="0" t="s">
        <v>329</v>
      </c>
      <c r="F4903" s="0" t="str">
        <f aca="false">INDEX(Mapping!$B$2:$B$465,MATCH(E4903,Mapping!$A$2:$A$465,0))</f>
        <v>NTPC STATIONS</v>
      </c>
      <c r="G4903" s="0" t="str">
        <f aca="false">INDEX(Mapping!$C$2:$C$465,MATCH(E4903,Mapping!$A$2:$A$465,0))</f>
        <v>NTPC GROUP</v>
      </c>
      <c r="H4903" s="2" t="n">
        <v>12.72</v>
      </c>
      <c r="I4903" s="3" t="n">
        <v>0.19</v>
      </c>
    </row>
    <row r="4904" customFormat="false" ht="15" hidden="false" customHeight="false" outlineLevel="0" collapsed="false">
      <c r="A4904" s="0" t="s">
        <v>127</v>
      </c>
      <c r="B4904" s="0" t="n">
        <f aca="false">VALUE(LEFT(A4904,4))</f>
        <v>2024</v>
      </c>
      <c r="C4904" s="0" t="str">
        <f aca="false">"FY"&amp;IF(VALUE(MID(A4904,6,2))&gt;=4,VALUE(LEFT(A4904,4)),VALUE(LEFT(A4904,4))-1)&amp;"-"&amp;TEXT(MOD(IF(VALUE(MID(A4904,6,2))&gt;=4,VALUE(LEFT(A4904,4)),VALUE(LEFT(A4904,4))-1)+1,100),"00")</f>
        <v>FY2024-25</v>
      </c>
      <c r="D4904" s="0" t="s">
        <v>795</v>
      </c>
      <c r="E4904" s="0" t="s">
        <v>263</v>
      </c>
      <c r="F4904" s="0" t="str">
        <f aca="false">INDEX(Mapping!$B$2:$B$465,MATCH(E4904,Mapping!$A$2:$A$465,0))</f>
        <v>ADANI RENEWABLE ENERGY FIFTY FIVE LIMITED_PSS-3 (162.5 MW HYBRID SOLAR OF 187.5MW HPD)</v>
      </c>
      <c r="G4904" s="0" t="str">
        <f aca="false">INDEX(Mapping!$C$2:$C$465,MATCH(E4904,Mapping!$A$2:$A$465,0))</f>
        <v>ADANI GREEN ENERGY (ALL SPVs)</v>
      </c>
      <c r="H4904" s="2" t="n">
        <v>11.58</v>
      </c>
      <c r="I4904" s="3" t="n">
        <v>0.17</v>
      </c>
    </row>
    <row r="4905" customFormat="false" ht="15" hidden="false" customHeight="false" outlineLevel="0" collapsed="false">
      <c r="A4905" s="0" t="s">
        <v>127</v>
      </c>
      <c r="B4905" s="0" t="n">
        <f aca="false">VALUE(LEFT(A4905,4))</f>
        <v>2024</v>
      </c>
      <c r="C4905" s="0" t="str">
        <f aca="false">"FY"&amp;IF(VALUE(MID(A4905,6,2))&gt;=4,VALUE(LEFT(A4905,4)),VALUE(LEFT(A4905,4))-1)&amp;"-"&amp;TEXT(MOD(IF(VALUE(MID(A4905,6,2))&gt;=4,VALUE(LEFT(A4905,4)),VALUE(LEFT(A4905,4))-1)+1,100),"00")</f>
        <v>FY2024-25</v>
      </c>
      <c r="D4905" s="0" t="s">
        <v>691</v>
      </c>
      <c r="E4905" s="0" t="s">
        <v>346</v>
      </c>
      <c r="F4905" s="0" t="str">
        <f aca="false">INDEX(Mapping!$B$2:$B$465,MATCH(E4905,Mapping!$A$2:$A$465,0))</f>
        <v>ADANI GREEN ENERGY TWENTY FIVE B LIMITED_INFIRM</v>
      </c>
      <c r="G4905" s="0" t="str">
        <f aca="false">INDEX(Mapping!$C$2:$C$465,MATCH(E4905,Mapping!$A$2:$A$465,0))</f>
        <v>ADANI GREEN ENERGY (ALL SPVs)</v>
      </c>
      <c r="H4905" s="2" t="n">
        <v>11.51</v>
      </c>
      <c r="I4905" s="3" t="n">
        <v>0.17</v>
      </c>
    </row>
    <row r="4906" customFormat="false" ht="15" hidden="false" customHeight="false" outlineLevel="0" collapsed="false">
      <c r="A4906" s="0" t="s">
        <v>127</v>
      </c>
      <c r="B4906" s="0" t="n">
        <f aca="false">VALUE(LEFT(A4906,4))</f>
        <v>2024</v>
      </c>
      <c r="C4906" s="0" t="str">
        <f aca="false">"FY"&amp;IF(VALUE(MID(A4906,6,2))&gt;=4,VALUE(LEFT(A4906,4)),VALUE(LEFT(A4906,4))-1)&amp;"-"&amp;TEXT(MOD(IF(VALUE(MID(A4906,6,2))&gt;=4,VALUE(LEFT(A4906,4)),VALUE(LEFT(A4906,4))-1)+1,100),"00")</f>
        <v>FY2024-25</v>
      </c>
      <c r="D4906" s="0" t="s">
        <v>264</v>
      </c>
      <c r="E4906" s="0" t="s">
        <v>264</v>
      </c>
      <c r="F4906" s="0" t="str">
        <f aca="false">INDEX(Mapping!$B$2:$B$465,MATCH(E4906,Mapping!$A$2:$A$465,0))</f>
        <v>ADANI RENEWABLE ENERGY FORTY ONE LIMITED_PSS-3</v>
      </c>
      <c r="G4906" s="0" t="str">
        <f aca="false">INDEX(Mapping!$C$2:$C$465,MATCH(E4906,Mapping!$A$2:$A$465,0))</f>
        <v>ADANI GREEN ENERGY (ALL SPVs)</v>
      </c>
      <c r="H4906" s="2" t="n">
        <v>11.45</v>
      </c>
      <c r="I4906" s="3" t="n">
        <v>0.17</v>
      </c>
    </row>
    <row r="4907" customFormat="false" ht="15" hidden="false" customHeight="false" outlineLevel="0" collapsed="false">
      <c r="A4907" s="0" t="s">
        <v>127</v>
      </c>
      <c r="B4907" s="0" t="n">
        <f aca="false">VALUE(LEFT(A4907,4))</f>
        <v>2024</v>
      </c>
      <c r="C4907" s="0" t="str">
        <f aca="false">"FY"&amp;IF(VALUE(MID(A4907,6,2))&gt;=4,VALUE(LEFT(A4907,4)),VALUE(LEFT(A4907,4))-1)&amp;"-"&amp;TEXT(MOD(IF(VALUE(MID(A4907,6,2))&gt;=4,VALUE(LEFT(A4907,4)),VALUE(LEFT(A4907,4))-1)+1,100),"00")</f>
        <v>FY2024-25</v>
      </c>
      <c r="D4907" s="0" t="s">
        <v>238</v>
      </c>
      <c r="E4907" s="0" t="s">
        <v>238</v>
      </c>
      <c r="F4907" s="0" t="str">
        <f aca="false">INDEX(Mapping!$B$2:$B$465,MATCH(E4907,Mapping!$A$2:$A$465,0))</f>
        <v>SIMHAPURI ENERGY</v>
      </c>
      <c r="G4907" s="0" t="str">
        <f aca="false">INDEX(Mapping!$C$2:$C$465,MATCH(E4907,Mapping!$A$2:$A$465,0))</f>
        <v>SIMHAPURI ENERGY</v>
      </c>
      <c r="H4907" s="2" t="n">
        <v>11.39</v>
      </c>
      <c r="I4907" s="3" t="n">
        <v>0.17</v>
      </c>
    </row>
    <row r="4908" customFormat="false" ht="15" hidden="false" customHeight="false" outlineLevel="0" collapsed="false">
      <c r="A4908" s="0" t="s">
        <v>127</v>
      </c>
      <c r="B4908" s="0" t="n">
        <f aca="false">VALUE(LEFT(A4908,4))</f>
        <v>2024</v>
      </c>
      <c r="C4908" s="0" t="str">
        <f aca="false">"FY"&amp;IF(VALUE(MID(A4908,6,2))&gt;=4,VALUE(LEFT(A4908,4)),VALUE(LEFT(A4908,4))-1)&amp;"-"&amp;TEXT(MOD(IF(VALUE(MID(A4908,6,2))&gt;=4,VALUE(LEFT(A4908,4)),VALUE(LEFT(A4908,4))-1)+1,100),"00")</f>
        <v>FY2024-25</v>
      </c>
      <c r="D4908" s="0" t="s">
        <v>707</v>
      </c>
      <c r="E4908" s="0" t="s">
        <v>333</v>
      </c>
      <c r="F4908" s="0" t="str">
        <f aca="false">INDEX(Mapping!$B$2:$B$465,MATCH(E4908,Mapping!$A$2:$A$465,0))</f>
        <v>NTPC STATIONS</v>
      </c>
      <c r="G4908" s="0" t="str">
        <f aca="false">INDEX(Mapping!$C$2:$C$465,MATCH(E4908,Mapping!$A$2:$A$465,0))</f>
        <v>NTPC GROUP</v>
      </c>
      <c r="H4908" s="2" t="n">
        <v>11.35</v>
      </c>
      <c r="I4908" s="3" t="n">
        <v>0.17</v>
      </c>
    </row>
    <row r="4909" customFormat="false" ht="15" hidden="false" customHeight="false" outlineLevel="0" collapsed="false">
      <c r="A4909" s="0" t="s">
        <v>127</v>
      </c>
      <c r="B4909" s="0" t="n">
        <f aca="false">VALUE(LEFT(A4909,4))</f>
        <v>2024</v>
      </c>
      <c r="C4909" s="0" t="str">
        <f aca="false">"FY"&amp;IF(VALUE(MID(A4909,6,2))&gt;=4,VALUE(LEFT(A4909,4)),VALUE(LEFT(A4909,4))-1)&amp;"-"&amp;TEXT(MOD(IF(VALUE(MID(A4909,6,2))&gt;=4,VALUE(LEFT(A4909,4)),VALUE(LEFT(A4909,4))-1)+1,100),"00")</f>
        <v>FY2024-25</v>
      </c>
      <c r="D4909" s="0" t="s">
        <v>339</v>
      </c>
      <c r="E4909" s="0" t="s">
        <v>339</v>
      </c>
      <c r="F4909" s="0" t="str">
        <f aca="false">INDEX(Mapping!$B$2:$B$465,MATCH(E4909,Mapping!$A$2:$A$465,0))</f>
        <v>BRBCL NABINAGAR</v>
      </c>
      <c r="G4909" s="0" t="str">
        <f aca="false">INDEX(Mapping!$C$2:$C$465,MATCH(E4909,Mapping!$A$2:$A$465,0))</f>
        <v>NTPC GROUP</v>
      </c>
      <c r="H4909" s="2" t="n">
        <v>10.66</v>
      </c>
      <c r="I4909" s="3" t="n">
        <v>0.16</v>
      </c>
    </row>
    <row r="4910" customFormat="false" ht="15" hidden="false" customHeight="false" outlineLevel="0" collapsed="false">
      <c r="A4910" s="0" t="s">
        <v>127</v>
      </c>
      <c r="B4910" s="0" t="n">
        <f aca="false">VALUE(LEFT(A4910,4))</f>
        <v>2024</v>
      </c>
      <c r="C4910" s="0" t="str">
        <f aca="false">"FY"&amp;IF(VALUE(MID(A4910,6,2))&gt;=4,VALUE(LEFT(A4910,4)),VALUE(LEFT(A4910,4))-1)&amp;"-"&amp;TEXT(MOD(IF(VALUE(MID(A4910,6,2))&gt;=4,VALUE(LEFT(A4910,4)),VALUE(LEFT(A4910,4))-1)+1,100),"00")</f>
        <v>FY2024-25</v>
      </c>
      <c r="D4910" s="0" t="s">
        <v>317</v>
      </c>
      <c r="E4910" s="0" t="s">
        <v>317</v>
      </c>
      <c r="F4910" s="0" t="str">
        <f aca="false">INDEX(Mapping!$B$2:$B$465,MATCH(E4910,Mapping!$A$2:$A$465,0))</f>
        <v>IGSTPS JHAJJAR</v>
      </c>
      <c r="G4910" s="0" t="str">
        <f aca="false">INDEX(Mapping!$C$2:$C$465,MATCH(E4910,Mapping!$A$2:$A$465,0))</f>
        <v>NTPC GROUP</v>
      </c>
      <c r="H4910" s="2" t="n">
        <v>10.59</v>
      </c>
      <c r="I4910" s="3" t="n">
        <v>0.16</v>
      </c>
    </row>
    <row r="4911" customFormat="false" ht="15" hidden="false" customHeight="false" outlineLevel="0" collapsed="false">
      <c r="A4911" s="0" t="s">
        <v>127</v>
      </c>
      <c r="B4911" s="0" t="n">
        <f aca="false">VALUE(LEFT(A4911,4))</f>
        <v>2024</v>
      </c>
      <c r="C4911" s="0" t="str">
        <f aca="false">"FY"&amp;IF(VALUE(MID(A4911,6,2))&gt;=4,VALUE(LEFT(A4911,4)),VALUE(LEFT(A4911,4))-1)&amp;"-"&amp;TEXT(MOD(IF(VALUE(MID(A4911,6,2))&gt;=4,VALUE(LEFT(A4911,4)),VALUE(LEFT(A4911,4))-1)+1,100),"00")</f>
        <v>FY2024-25</v>
      </c>
      <c r="D4911" s="0" t="s">
        <v>686</v>
      </c>
      <c r="E4911" s="0" t="s">
        <v>266</v>
      </c>
      <c r="F4911" s="0" t="str">
        <f aca="false">INDEX(Mapping!$B$2:$B$465,MATCH(E4911,Mapping!$A$2:$A$465,0))</f>
        <v>ADEPT RENEWABLE TECHNOLOGIES</v>
      </c>
      <c r="G4911" s="0" t="str">
        <f aca="false">INDEX(Mapping!$C$2:$C$465,MATCH(E4911,Mapping!$A$2:$A$465,0))</f>
        <v>ADEPT RENEWABLE TECHNOLOGIES</v>
      </c>
      <c r="H4911" s="2" t="n">
        <v>10.25</v>
      </c>
      <c r="I4911" s="3" t="n">
        <v>0.15</v>
      </c>
    </row>
    <row r="4912" customFormat="false" ht="15" hidden="false" customHeight="false" outlineLevel="0" collapsed="false">
      <c r="A4912" s="0" t="s">
        <v>127</v>
      </c>
      <c r="B4912" s="0" t="n">
        <f aca="false">VALUE(LEFT(A4912,4))</f>
        <v>2024</v>
      </c>
      <c r="C4912" s="0" t="str">
        <f aca="false">"FY"&amp;IF(VALUE(MID(A4912,6,2))&gt;=4,VALUE(LEFT(A4912,4)),VALUE(LEFT(A4912,4))-1)&amp;"-"&amp;TEXT(MOD(IF(VALUE(MID(A4912,6,2))&gt;=4,VALUE(LEFT(A4912,4)),VALUE(LEFT(A4912,4))-1)+1,100),"00")</f>
        <v>FY2024-25</v>
      </c>
      <c r="D4912" s="0" t="s">
        <v>711</v>
      </c>
      <c r="E4912" s="0" t="s">
        <v>94</v>
      </c>
      <c r="F4912" s="0" t="str">
        <f aca="false">INDEX(Mapping!$B$2:$B$465,MATCH(E4912,Mapping!$A$2:$A$465,0))</f>
        <v>JHARKHAND</v>
      </c>
      <c r="G4912" s="0" t="str">
        <f aca="false">INDEX(Mapping!$C$2:$C$465,MATCH(E4912,Mapping!$A$2:$A$465,0))</f>
        <v>JHARKHAND</v>
      </c>
      <c r="H4912" s="2" t="n">
        <v>9.62</v>
      </c>
      <c r="I4912" s="3" t="n">
        <v>0.14</v>
      </c>
    </row>
    <row r="4913" customFormat="false" ht="15" hidden="false" customHeight="false" outlineLevel="0" collapsed="false">
      <c r="A4913" s="0" t="s">
        <v>127</v>
      </c>
      <c r="B4913" s="0" t="n">
        <f aca="false">VALUE(LEFT(A4913,4))</f>
        <v>2024</v>
      </c>
      <c r="C4913" s="0" t="str">
        <f aca="false">"FY"&amp;IF(VALUE(MID(A4913,6,2))&gt;=4,VALUE(LEFT(A4913,4)),VALUE(LEFT(A4913,4))-1)&amp;"-"&amp;TEXT(MOD(IF(VALUE(MID(A4913,6,2))&gt;=4,VALUE(LEFT(A4913,4)),VALUE(LEFT(A4913,4))-1)+1,100),"00")</f>
        <v>FY2024-25</v>
      </c>
      <c r="D4913" s="0" t="s">
        <v>761</v>
      </c>
      <c r="E4913" s="0" t="s">
        <v>335</v>
      </c>
      <c r="F4913" s="0" t="str">
        <f aca="false">INDEX(Mapping!$B$2:$B$465,MATCH(E4913,Mapping!$A$2:$A$465,0))</f>
        <v>NTPC STATIONS</v>
      </c>
      <c r="G4913" s="0" t="str">
        <f aca="false">INDEX(Mapping!$C$2:$C$465,MATCH(E4913,Mapping!$A$2:$A$465,0))</f>
        <v>NTPC GROUP</v>
      </c>
      <c r="H4913" s="2" t="n">
        <v>9.53</v>
      </c>
      <c r="I4913" s="3" t="n">
        <v>0.14</v>
      </c>
    </row>
    <row r="4914" customFormat="false" ht="15" hidden="false" customHeight="false" outlineLevel="0" collapsed="false">
      <c r="A4914" s="0" t="s">
        <v>127</v>
      </c>
      <c r="B4914" s="0" t="n">
        <f aca="false">VALUE(LEFT(A4914,4))</f>
        <v>2024</v>
      </c>
      <c r="C4914" s="0" t="str">
        <f aca="false">"FY"&amp;IF(VALUE(MID(A4914,6,2))&gt;=4,VALUE(LEFT(A4914,4)),VALUE(LEFT(A4914,4))-1)&amp;"-"&amp;TEXT(MOD(IF(VALUE(MID(A4914,6,2))&gt;=4,VALUE(LEFT(A4914,4)),VALUE(LEFT(A4914,4))-1)+1,100),"00")</f>
        <v>FY2024-25</v>
      </c>
      <c r="D4914" s="0" t="s">
        <v>791</v>
      </c>
      <c r="E4914" s="0" t="s">
        <v>292</v>
      </c>
      <c r="F4914" s="0" t="str">
        <f aca="false">INDEX(Mapping!$B$2:$B$465,MATCH(E4914,Mapping!$A$2:$A$465,0))</f>
        <v>DIKCHU HEP</v>
      </c>
      <c r="G4914" s="0" t="str">
        <f aca="false">INDEX(Mapping!$C$2:$C$465,MATCH(E4914,Mapping!$A$2:$A$465,0))</f>
        <v>DIKCHU HEP</v>
      </c>
      <c r="H4914" s="2" t="n">
        <v>9.49</v>
      </c>
      <c r="I4914" s="3" t="n">
        <v>0.14</v>
      </c>
    </row>
    <row r="4915" customFormat="false" ht="15" hidden="false" customHeight="false" outlineLevel="0" collapsed="false">
      <c r="A4915" s="0" t="s">
        <v>127</v>
      </c>
      <c r="B4915" s="0" t="n">
        <f aca="false">VALUE(LEFT(A4915,4))</f>
        <v>2024</v>
      </c>
      <c r="C4915" s="0" t="str">
        <f aca="false">"FY"&amp;IF(VALUE(MID(A4915,6,2))&gt;=4,VALUE(LEFT(A4915,4)),VALUE(LEFT(A4915,4))-1)&amp;"-"&amp;TEXT(MOD(IF(VALUE(MID(A4915,6,2))&gt;=4,VALUE(LEFT(A4915,4)),VALUE(LEFT(A4915,4))-1)+1,100),"00")</f>
        <v>FY2024-25</v>
      </c>
      <c r="D4915" s="0" t="s">
        <v>697</v>
      </c>
      <c r="E4915" s="0" t="s">
        <v>283</v>
      </c>
      <c r="F4915" s="0" t="str">
        <f aca="false">INDEX(Mapping!$B$2:$B$465,MATCH(E4915,Mapping!$A$2:$A$465,0))</f>
        <v>AMP ENERGY GREEN SIX PRIVATE LIMITED</v>
      </c>
      <c r="G4915" s="0" t="str">
        <f aca="false">INDEX(Mapping!$C$2:$C$465,MATCH(E4915,Mapping!$A$2:$A$465,0))</f>
        <v>AMP ENERGY</v>
      </c>
      <c r="H4915" s="2" t="n">
        <v>9.38</v>
      </c>
      <c r="I4915" s="3" t="n">
        <v>0.14</v>
      </c>
    </row>
    <row r="4916" customFormat="false" ht="15" hidden="false" customHeight="false" outlineLevel="0" collapsed="false">
      <c r="A4916" s="0" t="s">
        <v>127</v>
      </c>
      <c r="B4916" s="0" t="n">
        <f aca="false">VALUE(LEFT(A4916,4))</f>
        <v>2024</v>
      </c>
      <c r="C4916" s="0" t="str">
        <f aca="false">"FY"&amp;IF(VALUE(MID(A4916,6,2))&gt;=4,VALUE(LEFT(A4916,4)),VALUE(LEFT(A4916,4))-1)&amp;"-"&amp;TEXT(MOD(IF(VALUE(MID(A4916,6,2))&gt;=4,VALUE(LEFT(A4916,4)),VALUE(LEFT(A4916,4))-1)+1,100),"00")</f>
        <v>FY2024-25</v>
      </c>
      <c r="D4916" s="0" t="s">
        <v>698</v>
      </c>
      <c r="E4916" s="0" t="s">
        <v>298</v>
      </c>
      <c r="F4916" s="0" t="str">
        <f aca="false">INDEX(Mapping!$B$2:$B$465,MATCH(E4916,Mapping!$A$2:$A$465,0))</f>
        <v>HIMACHAL PRADESH</v>
      </c>
      <c r="G4916" s="0" t="str">
        <f aca="false">INDEX(Mapping!$C$2:$C$465,MATCH(E4916,Mapping!$A$2:$A$465,0))</f>
        <v>HIMACHAL PRADESH</v>
      </c>
      <c r="H4916" s="2" t="n">
        <v>9.1</v>
      </c>
      <c r="I4916" s="3" t="n">
        <v>0.14</v>
      </c>
    </row>
    <row r="4917" customFormat="false" ht="15" hidden="false" customHeight="false" outlineLevel="0" collapsed="false">
      <c r="A4917" s="0" t="s">
        <v>127</v>
      </c>
      <c r="B4917" s="0" t="n">
        <f aca="false">VALUE(LEFT(A4917,4))</f>
        <v>2024</v>
      </c>
      <c r="C4917" s="0" t="str">
        <f aca="false">"FY"&amp;IF(VALUE(MID(A4917,6,2))&gt;=4,VALUE(LEFT(A4917,4)),VALUE(LEFT(A4917,4))-1)&amp;"-"&amp;TEXT(MOD(IF(VALUE(MID(A4917,6,2))&gt;=4,VALUE(LEFT(A4917,4)),VALUE(LEFT(A4917,4))-1)+1,100),"00")</f>
        <v>FY2024-25</v>
      </c>
      <c r="D4917" s="0" t="s">
        <v>685</v>
      </c>
      <c r="E4917" s="0" t="s">
        <v>278</v>
      </c>
      <c r="F4917" s="0" t="str">
        <f aca="false">INDEX(Mapping!$B$2:$B$465,MATCH(E4917,Mapping!$A$2:$A$465,0))</f>
        <v>RENEW SURYA RAVI</v>
      </c>
      <c r="G4917" s="0" t="str">
        <f aca="false">INDEX(Mapping!$C$2:$C$465,MATCH(E4917,Mapping!$A$2:$A$465,0))</f>
        <v>RENEW POWER (ALL SPVs)</v>
      </c>
      <c r="H4917" s="2" t="n">
        <v>8.92</v>
      </c>
      <c r="I4917" s="3" t="n">
        <v>0.13</v>
      </c>
    </row>
    <row r="4918" customFormat="false" ht="15" hidden="false" customHeight="false" outlineLevel="0" collapsed="false">
      <c r="A4918" s="0" t="s">
        <v>127</v>
      </c>
      <c r="B4918" s="0" t="n">
        <f aca="false">VALUE(LEFT(A4918,4))</f>
        <v>2024</v>
      </c>
      <c r="C4918" s="0" t="str">
        <f aca="false">"FY"&amp;IF(VALUE(MID(A4918,6,2))&gt;=4,VALUE(LEFT(A4918,4)),VALUE(LEFT(A4918,4))-1)&amp;"-"&amp;TEXT(MOD(IF(VALUE(MID(A4918,6,2))&gt;=4,VALUE(LEFT(A4918,4)),VALUE(LEFT(A4918,4))-1)+1,100),"00")</f>
        <v>FY2024-25</v>
      </c>
      <c r="D4918" s="0" t="s">
        <v>709</v>
      </c>
      <c r="E4918" s="0" t="s">
        <v>358</v>
      </c>
      <c r="F4918" s="0" t="str">
        <f aca="false">INDEX(Mapping!$B$2:$B$465,MATCH(E4918,Mapping!$A$2:$A$465,0))</f>
        <v>NTPC STATIONS</v>
      </c>
      <c r="G4918" s="0" t="str">
        <f aca="false">INDEX(Mapping!$C$2:$C$465,MATCH(E4918,Mapping!$A$2:$A$465,0))</f>
        <v>NTPC GROUP</v>
      </c>
      <c r="H4918" s="2" t="n">
        <v>7.52</v>
      </c>
      <c r="I4918" s="3" t="n">
        <v>0.11</v>
      </c>
    </row>
    <row r="4919" customFormat="false" ht="15" hidden="false" customHeight="false" outlineLevel="0" collapsed="false">
      <c r="A4919" s="0" t="s">
        <v>127</v>
      </c>
      <c r="B4919" s="0" t="n">
        <f aca="false">VALUE(LEFT(A4919,4))</f>
        <v>2024</v>
      </c>
      <c r="C4919" s="0" t="str">
        <f aca="false">"FY"&amp;IF(VALUE(MID(A4919,6,2))&gt;=4,VALUE(LEFT(A4919,4)),VALUE(LEFT(A4919,4))-1)&amp;"-"&amp;TEXT(MOD(IF(VALUE(MID(A4919,6,2))&gt;=4,VALUE(LEFT(A4919,4)),VALUE(LEFT(A4919,4))-1)+1,100),"00")</f>
        <v>FY2024-25</v>
      </c>
      <c r="D4919" s="0" t="s">
        <v>370</v>
      </c>
      <c r="E4919" s="0" t="s">
        <v>370</v>
      </c>
      <c r="F4919" s="0" t="str">
        <f aca="false">INDEX(Mapping!$B$2:$B$465,MATCH(E4919,Mapping!$A$2:$A$465,0))</f>
        <v>TRN ENERGY PRIVATE LIMITED</v>
      </c>
      <c r="G4919" s="0" t="str">
        <f aca="false">INDEX(Mapping!$C$2:$C$465,MATCH(E4919,Mapping!$A$2:$A$465,0))</f>
        <v>TRN ENERGY PRIVATE LIMITED</v>
      </c>
      <c r="H4919" s="2" t="n">
        <v>7.19</v>
      </c>
      <c r="I4919" s="3" t="n">
        <v>0.11</v>
      </c>
    </row>
    <row r="4920" customFormat="false" ht="15" hidden="false" customHeight="false" outlineLevel="0" collapsed="false">
      <c r="A4920" s="0" t="s">
        <v>127</v>
      </c>
      <c r="B4920" s="0" t="n">
        <f aca="false">VALUE(LEFT(A4920,4))</f>
        <v>2024</v>
      </c>
      <c r="C4920" s="0" t="str">
        <f aca="false">"FY"&amp;IF(VALUE(MID(A4920,6,2))&gt;=4,VALUE(LEFT(A4920,4)),VALUE(LEFT(A4920,4))-1)&amp;"-"&amp;TEXT(MOD(IF(VALUE(MID(A4920,6,2))&gt;=4,VALUE(LEFT(A4920,4)),VALUE(LEFT(A4920,4))-1)+1,100),"00")</f>
        <v>FY2024-25</v>
      </c>
      <c r="D4920" s="0" t="s">
        <v>325</v>
      </c>
      <c r="E4920" s="0" t="s">
        <v>325</v>
      </c>
      <c r="F4920" s="0" t="str">
        <f aca="false">INDEX(Mapping!$B$2:$B$465,MATCH(E4920,Mapping!$A$2:$A$465,0))</f>
        <v>ADANI SOLAR ENERGY JODHPUR TWO LIMITED</v>
      </c>
      <c r="G4920" s="0" t="str">
        <f aca="false">INDEX(Mapping!$C$2:$C$465,MATCH(E4920,Mapping!$A$2:$A$465,0))</f>
        <v>ADANI GREEN ENERGY (ALL SPVs)</v>
      </c>
      <c r="H4920" s="2" t="n">
        <v>7.01</v>
      </c>
      <c r="I4920" s="3" t="n">
        <v>0.11</v>
      </c>
    </row>
    <row r="4921" customFormat="false" ht="15" hidden="false" customHeight="false" outlineLevel="0" collapsed="false">
      <c r="A4921" s="0" t="s">
        <v>127</v>
      </c>
      <c r="B4921" s="0" t="n">
        <f aca="false">VALUE(LEFT(A4921,4))</f>
        <v>2024</v>
      </c>
      <c r="C4921" s="0" t="str">
        <f aca="false">"FY"&amp;IF(VALUE(MID(A4921,6,2))&gt;=4,VALUE(LEFT(A4921,4)),VALUE(LEFT(A4921,4))-1)&amp;"-"&amp;TEXT(MOD(IF(VALUE(MID(A4921,6,2))&gt;=4,VALUE(LEFT(A4921,4)),VALUE(LEFT(A4921,4))-1)+1,100),"00")</f>
        <v>FY2024-25</v>
      </c>
      <c r="D4921" s="0" t="s">
        <v>696</v>
      </c>
      <c r="E4921" s="0" t="s">
        <v>354</v>
      </c>
      <c r="F4921" s="0" t="str">
        <f aca="false">INDEX(Mapping!$B$2:$B$465,MATCH(E4921,Mapping!$A$2:$A$465,0))</f>
        <v>NTPC STATIONS</v>
      </c>
      <c r="G4921" s="0" t="str">
        <f aca="false">INDEX(Mapping!$C$2:$C$465,MATCH(E4921,Mapping!$A$2:$A$465,0))</f>
        <v>NTPC GROUP</v>
      </c>
      <c r="H4921" s="2" t="n">
        <v>6.7</v>
      </c>
      <c r="I4921" s="3" t="n">
        <v>0.1</v>
      </c>
    </row>
    <row r="4922" customFormat="false" ht="15" hidden="false" customHeight="false" outlineLevel="0" collapsed="false">
      <c r="A4922" s="0" t="s">
        <v>127</v>
      </c>
      <c r="B4922" s="0" t="n">
        <f aca="false">VALUE(LEFT(A4922,4))</f>
        <v>2024</v>
      </c>
      <c r="C4922" s="0" t="str">
        <f aca="false">"FY"&amp;IF(VALUE(MID(A4922,6,2))&gt;=4,VALUE(LEFT(A4922,4)),VALUE(LEFT(A4922,4))-1)&amp;"-"&amp;TEXT(MOD(IF(VALUE(MID(A4922,6,2))&gt;=4,VALUE(LEFT(A4922,4)),VALUE(LEFT(A4922,4))-1)+1,100),"00")</f>
        <v>FY2024-25</v>
      </c>
      <c r="D4922" s="0" t="s">
        <v>715</v>
      </c>
      <c r="E4922" s="0" t="s">
        <v>341</v>
      </c>
      <c r="F4922" s="0" t="str">
        <f aca="false">INDEX(Mapping!$B$2:$B$465,MATCH(E4922,Mapping!$A$2:$A$465,0))</f>
        <v>NTPC STATIONS</v>
      </c>
      <c r="G4922" s="0" t="str">
        <f aca="false">INDEX(Mapping!$C$2:$C$465,MATCH(E4922,Mapping!$A$2:$A$465,0))</f>
        <v>NTPC GROUP</v>
      </c>
      <c r="H4922" s="2" t="n">
        <v>6.65</v>
      </c>
      <c r="I4922" s="3" t="n">
        <v>0.1</v>
      </c>
    </row>
    <row r="4923" customFormat="false" ht="15" hidden="false" customHeight="false" outlineLevel="0" collapsed="false">
      <c r="A4923" s="0" t="s">
        <v>127</v>
      </c>
      <c r="B4923" s="0" t="n">
        <f aca="false">VALUE(LEFT(A4923,4))</f>
        <v>2024</v>
      </c>
      <c r="C4923" s="0" t="str">
        <f aca="false">"FY"&amp;IF(VALUE(MID(A4923,6,2))&gt;=4,VALUE(LEFT(A4923,4)),VALUE(LEFT(A4923,4))-1)&amp;"-"&amp;TEXT(MOD(IF(VALUE(MID(A4923,6,2))&gt;=4,VALUE(LEFT(A4923,4)),VALUE(LEFT(A4923,4))-1)+1,100),"00")</f>
        <v>FY2024-25</v>
      </c>
      <c r="D4923" s="0" t="s">
        <v>680</v>
      </c>
      <c r="E4923" s="0" t="s">
        <v>311</v>
      </c>
      <c r="F4923" s="0" t="str">
        <f aca="false">INDEX(Mapping!$B$2:$B$465,MATCH(E4923,Mapping!$A$2:$A$465,0))</f>
        <v>HIMACHAL PRADESH</v>
      </c>
      <c r="G4923" s="0" t="str">
        <f aca="false">INDEX(Mapping!$C$2:$C$465,MATCH(E4923,Mapping!$A$2:$A$465,0))</f>
        <v>HIMACHAL PRADESH</v>
      </c>
      <c r="H4923" s="2" t="n">
        <v>6.62</v>
      </c>
      <c r="I4923" s="3" t="n">
        <v>0.1</v>
      </c>
    </row>
    <row r="4924" customFormat="false" ht="15" hidden="false" customHeight="false" outlineLevel="0" collapsed="false">
      <c r="A4924" s="0" t="s">
        <v>127</v>
      </c>
      <c r="B4924" s="0" t="n">
        <f aca="false">VALUE(LEFT(A4924,4))</f>
        <v>2024</v>
      </c>
      <c r="C4924" s="0" t="str">
        <f aca="false">"FY"&amp;IF(VALUE(MID(A4924,6,2))&gt;=4,VALUE(LEFT(A4924,4)),VALUE(LEFT(A4924,4))-1)&amp;"-"&amp;TEXT(MOD(IF(VALUE(MID(A4924,6,2))&gt;=4,VALUE(LEFT(A4924,4)),VALUE(LEFT(A4924,4))-1)+1,100),"00")</f>
        <v>FY2024-25</v>
      </c>
      <c r="D4924" s="0" t="s">
        <v>757</v>
      </c>
      <c r="E4924" s="0" t="s">
        <v>121</v>
      </c>
      <c r="F4924" s="0" t="str">
        <f aca="false">INDEX(Mapping!$B$2:$B$465,MATCH(E4924,Mapping!$A$2:$A$465,0))</f>
        <v>MEGHALAYA</v>
      </c>
      <c r="G4924" s="0" t="str">
        <f aca="false">INDEX(Mapping!$C$2:$C$465,MATCH(E4924,Mapping!$A$2:$A$465,0))</f>
        <v>MEGHALAYA</v>
      </c>
      <c r="H4924" s="2" t="n">
        <v>6.39</v>
      </c>
      <c r="I4924" s="3" t="n">
        <v>0.1</v>
      </c>
    </row>
    <row r="4925" customFormat="false" ht="15" hidden="false" customHeight="false" outlineLevel="0" collapsed="false">
      <c r="A4925" s="0" t="s">
        <v>127</v>
      </c>
      <c r="B4925" s="0" t="n">
        <f aca="false">VALUE(LEFT(A4925,4))</f>
        <v>2024</v>
      </c>
      <c r="C4925" s="0" t="str">
        <f aca="false">"FY"&amp;IF(VALUE(MID(A4925,6,2))&gt;=4,VALUE(LEFT(A4925,4)),VALUE(LEFT(A4925,4))-1)&amp;"-"&amp;TEXT(MOD(IF(VALUE(MID(A4925,6,2))&gt;=4,VALUE(LEFT(A4925,4)),VALUE(LEFT(A4925,4))-1)+1,100),"00")</f>
        <v>FY2024-25</v>
      </c>
      <c r="D4925" s="0" t="s">
        <v>779</v>
      </c>
      <c r="E4925" s="0" t="s">
        <v>434</v>
      </c>
      <c r="F4925" s="0" t="str">
        <f aca="false">INDEX(Mapping!$B$2:$B$465,MATCH(E4925,Mapping!$A$2:$A$465,0))</f>
        <v>ADANI GREEN ENERGY TWENTY FIVE LIMITED_INFIRM</v>
      </c>
      <c r="G4925" s="0" t="str">
        <f aca="false">INDEX(Mapping!$C$2:$C$465,MATCH(E4925,Mapping!$A$2:$A$465,0))</f>
        <v>ADANI GREEN ENERGY (ALL SPVs)</v>
      </c>
      <c r="H4925" s="2" t="n">
        <v>6.33</v>
      </c>
      <c r="I4925" s="3" t="n">
        <v>0.1</v>
      </c>
    </row>
    <row r="4926" customFormat="false" ht="15" hidden="false" customHeight="false" outlineLevel="0" collapsed="false">
      <c r="A4926" s="0" t="s">
        <v>127</v>
      </c>
      <c r="B4926" s="0" t="n">
        <f aca="false">VALUE(LEFT(A4926,4))</f>
        <v>2024</v>
      </c>
      <c r="C4926" s="0" t="str">
        <f aca="false">"FY"&amp;IF(VALUE(MID(A4926,6,2))&gt;=4,VALUE(LEFT(A4926,4)),VALUE(LEFT(A4926,4))-1)&amp;"-"&amp;TEXT(MOD(IF(VALUE(MID(A4926,6,2))&gt;=4,VALUE(LEFT(A4926,4)),VALUE(LEFT(A4926,4))-1)+1,100),"00")</f>
        <v>FY2024-25</v>
      </c>
      <c r="D4926" s="0" t="s">
        <v>733</v>
      </c>
      <c r="E4926" s="0" t="s">
        <v>413</v>
      </c>
      <c r="F4926" s="0" t="str">
        <f aca="false">INDEX(Mapping!$B$2:$B$465,MATCH(E4926,Mapping!$A$2:$A$465,0))</f>
        <v>NTPC STATIONS</v>
      </c>
      <c r="G4926" s="0" t="str">
        <f aca="false">INDEX(Mapping!$C$2:$C$465,MATCH(E4926,Mapping!$A$2:$A$465,0))</f>
        <v>NTPC GROUP</v>
      </c>
      <c r="H4926" s="2" t="n">
        <v>6.07</v>
      </c>
      <c r="I4926" s="3" t="n">
        <v>0.09</v>
      </c>
    </row>
    <row r="4927" customFormat="false" ht="15" hidden="false" customHeight="false" outlineLevel="0" collapsed="false">
      <c r="A4927" s="0" t="s">
        <v>127</v>
      </c>
      <c r="B4927" s="0" t="n">
        <f aca="false">VALUE(LEFT(A4927,4))</f>
        <v>2024</v>
      </c>
      <c r="C4927" s="0" t="str">
        <f aca="false">"FY"&amp;IF(VALUE(MID(A4927,6,2))&gt;=4,VALUE(LEFT(A4927,4)),VALUE(LEFT(A4927,4))-1)&amp;"-"&amp;TEXT(MOD(IF(VALUE(MID(A4927,6,2))&gt;=4,VALUE(LEFT(A4927,4)),VALUE(LEFT(A4927,4))-1)+1,100),"00")</f>
        <v>FY2024-25</v>
      </c>
      <c r="D4927" s="0" t="s">
        <v>735</v>
      </c>
      <c r="E4927" s="0" t="s">
        <v>147</v>
      </c>
      <c r="F4927" s="0" t="str">
        <f aca="false">INDEX(Mapping!$B$2:$B$465,MATCH(E4927,Mapping!$A$2:$A$465,0))</f>
        <v>JAMMU &amp; KASHMIR</v>
      </c>
      <c r="G4927" s="0" t="str">
        <f aca="false">INDEX(Mapping!$C$2:$C$465,MATCH(E4927,Mapping!$A$2:$A$465,0))</f>
        <v>JAMMU &amp; KASHMIR</v>
      </c>
      <c r="H4927" s="2" t="n">
        <v>5.93</v>
      </c>
      <c r="I4927" s="3" t="n">
        <v>0.09</v>
      </c>
    </row>
    <row r="4928" customFormat="false" ht="15" hidden="false" customHeight="false" outlineLevel="0" collapsed="false">
      <c r="A4928" s="0" t="s">
        <v>127</v>
      </c>
      <c r="B4928" s="0" t="n">
        <f aca="false">VALUE(LEFT(A4928,4))</f>
        <v>2024</v>
      </c>
      <c r="C4928" s="0" t="str">
        <f aca="false">"FY"&amp;IF(VALUE(MID(A4928,6,2))&gt;=4,VALUE(LEFT(A4928,4)),VALUE(LEFT(A4928,4))-1)&amp;"-"&amp;TEXT(MOD(IF(VALUE(MID(A4928,6,2))&gt;=4,VALUE(LEFT(A4928,4)),VALUE(LEFT(A4928,4))-1)+1,100),"00")</f>
        <v>FY2024-25</v>
      </c>
      <c r="D4928" s="0" t="s">
        <v>734</v>
      </c>
      <c r="E4928" s="0" t="s">
        <v>452</v>
      </c>
      <c r="F4928" s="0" t="str">
        <f aca="false">INDEX(Mapping!$B$2:$B$465,MATCH(E4928,Mapping!$A$2:$A$465,0))</f>
        <v>ADANI GREEN ENERGY TWENTY FIVE A LIMITED_INFIRM</v>
      </c>
      <c r="G4928" s="0" t="str">
        <f aca="false">INDEX(Mapping!$C$2:$C$465,MATCH(E4928,Mapping!$A$2:$A$465,0))</f>
        <v>ADANI GREEN ENERGY (ALL SPVs)</v>
      </c>
      <c r="H4928" s="2" t="n">
        <v>5.79</v>
      </c>
      <c r="I4928" s="3" t="n">
        <v>0.09</v>
      </c>
    </row>
    <row r="4929" customFormat="false" ht="15" hidden="false" customHeight="false" outlineLevel="0" collapsed="false">
      <c r="A4929" s="0" t="s">
        <v>127</v>
      </c>
      <c r="B4929" s="0" t="n">
        <f aca="false">VALUE(LEFT(A4929,4))</f>
        <v>2024</v>
      </c>
      <c r="C4929" s="0" t="str">
        <f aca="false">"FY"&amp;IF(VALUE(MID(A4929,6,2))&gt;=4,VALUE(LEFT(A4929,4)),VALUE(LEFT(A4929,4))-1)&amp;"-"&amp;TEXT(MOD(IF(VALUE(MID(A4929,6,2))&gt;=4,VALUE(LEFT(A4929,4)),VALUE(LEFT(A4929,4))-1)+1,100),"00")</f>
        <v>FY2024-25</v>
      </c>
      <c r="D4929" s="0" t="s">
        <v>705</v>
      </c>
      <c r="E4929" s="0" t="s">
        <v>35</v>
      </c>
      <c r="F4929" s="0" t="str">
        <f aca="false">INDEX(Mapping!$B$2:$B$465,MATCH(E4929,Mapping!$A$2:$A$465,0))</f>
        <v>TELANGANA</v>
      </c>
      <c r="G4929" s="0" t="str">
        <f aca="false">INDEX(Mapping!$C$2:$C$465,MATCH(E4929,Mapping!$A$2:$A$465,0))</f>
        <v>TELANGANA</v>
      </c>
      <c r="H4929" s="2" t="n">
        <v>5.65</v>
      </c>
      <c r="I4929" s="3" t="n">
        <v>0.09</v>
      </c>
    </row>
    <row r="4930" customFormat="false" ht="15" hidden="false" customHeight="false" outlineLevel="0" collapsed="false">
      <c r="A4930" s="0" t="s">
        <v>127</v>
      </c>
      <c r="B4930" s="0" t="n">
        <f aca="false">VALUE(LEFT(A4930,4))</f>
        <v>2024</v>
      </c>
      <c r="C4930" s="0" t="str">
        <f aca="false">"FY"&amp;IF(VALUE(MID(A4930,6,2))&gt;=4,VALUE(LEFT(A4930,4)),VALUE(LEFT(A4930,4))-1)&amp;"-"&amp;TEXT(MOD(IF(VALUE(MID(A4930,6,2))&gt;=4,VALUE(LEFT(A4930,4)),VALUE(LEFT(A4930,4))-1)+1,100),"00")</f>
        <v>FY2024-25</v>
      </c>
      <c r="D4930" s="0" t="s">
        <v>710</v>
      </c>
      <c r="E4930" s="0" t="s">
        <v>441</v>
      </c>
      <c r="F4930" s="0" t="str">
        <f aca="false">INDEX(Mapping!$B$2:$B$465,MATCH(E4930,Mapping!$A$2:$A$465,0))</f>
        <v>ADANI RENEWABLE ENERGY FORTY ONE LIMITED_INFIRM</v>
      </c>
      <c r="G4930" s="0" t="str">
        <f aca="false">INDEX(Mapping!$C$2:$C$465,MATCH(E4930,Mapping!$A$2:$A$465,0))</f>
        <v>ADANI GREEN ENERGY (ALL SPVs)</v>
      </c>
      <c r="H4930" s="2" t="n">
        <v>5.64</v>
      </c>
      <c r="I4930" s="3" t="n">
        <v>0.08</v>
      </c>
    </row>
    <row r="4931" customFormat="false" ht="15" hidden="false" customHeight="false" outlineLevel="0" collapsed="false">
      <c r="A4931" s="0" t="s">
        <v>127</v>
      </c>
      <c r="B4931" s="0" t="n">
        <f aca="false">VALUE(LEFT(A4931,4))</f>
        <v>2024</v>
      </c>
      <c r="C4931" s="0" t="str">
        <f aca="false">"FY"&amp;IF(VALUE(MID(A4931,6,2))&gt;=4,VALUE(LEFT(A4931,4)),VALUE(LEFT(A4931,4))-1)&amp;"-"&amp;TEXT(MOD(IF(VALUE(MID(A4931,6,2))&gt;=4,VALUE(LEFT(A4931,4)),VALUE(LEFT(A4931,4))-1)+1,100),"00")</f>
        <v>FY2024-25</v>
      </c>
      <c r="D4931" s="0" t="s">
        <v>796</v>
      </c>
      <c r="E4931" s="0" t="s">
        <v>279</v>
      </c>
      <c r="F4931" s="0" t="str">
        <f aca="false">INDEX(Mapping!$B$2:$B$465,MATCH(E4931,Mapping!$A$2:$A$465,0))</f>
        <v>ADANI GREEN ENERGY TWENTY SIX B LIMITED_PSS-2</v>
      </c>
      <c r="G4931" s="0" t="str">
        <f aca="false">INDEX(Mapping!$C$2:$C$465,MATCH(E4931,Mapping!$A$2:$A$465,0))</f>
        <v>ADANI GREEN ENERGY (ALL SPVs)</v>
      </c>
      <c r="H4931" s="2" t="n">
        <v>5.5</v>
      </c>
      <c r="I4931" s="3" t="n">
        <v>0.08</v>
      </c>
    </row>
    <row r="4932" customFormat="false" ht="15" hidden="false" customHeight="false" outlineLevel="0" collapsed="false">
      <c r="A4932" s="0" t="s">
        <v>127</v>
      </c>
      <c r="B4932" s="0" t="n">
        <f aca="false">VALUE(LEFT(A4932,4))</f>
        <v>2024</v>
      </c>
      <c r="C4932" s="0" t="str">
        <f aca="false">"FY"&amp;IF(VALUE(MID(A4932,6,2))&gt;=4,VALUE(LEFT(A4932,4)),VALUE(LEFT(A4932,4))-1)&amp;"-"&amp;TEXT(MOD(IF(VALUE(MID(A4932,6,2))&gt;=4,VALUE(LEFT(A4932,4)),VALUE(LEFT(A4932,4))-1)+1,100),"00")</f>
        <v>FY2024-25</v>
      </c>
      <c r="D4932" s="0" t="s">
        <v>797</v>
      </c>
      <c r="E4932" s="0" t="s">
        <v>506</v>
      </c>
      <c r="F4932" s="0" t="str">
        <f aca="false">INDEX(Mapping!$B$2:$B$465,MATCH(E4932,Mapping!$A$2:$A$465,0))</f>
        <v>ADANI GREEN ENERGY TWENTY FOUR LIMITED_INFIRM</v>
      </c>
      <c r="G4932" s="0" t="str">
        <f aca="false">INDEX(Mapping!$C$2:$C$465,MATCH(E4932,Mapping!$A$2:$A$465,0))</f>
        <v>ADANI GREEN ENERGY (ALL SPVs)</v>
      </c>
      <c r="H4932" s="2" t="n">
        <v>5.48</v>
      </c>
      <c r="I4932" s="3" t="n">
        <v>0.08</v>
      </c>
    </row>
    <row r="4933" customFormat="false" ht="15" hidden="false" customHeight="false" outlineLevel="0" collapsed="false">
      <c r="A4933" s="0" t="s">
        <v>127</v>
      </c>
      <c r="B4933" s="0" t="n">
        <f aca="false">VALUE(LEFT(A4933,4))</f>
        <v>2024</v>
      </c>
      <c r="C4933" s="0" t="str">
        <f aca="false">"FY"&amp;IF(VALUE(MID(A4933,6,2))&gt;=4,VALUE(LEFT(A4933,4)),VALUE(LEFT(A4933,4))-1)&amp;"-"&amp;TEXT(MOD(IF(VALUE(MID(A4933,6,2))&gt;=4,VALUE(LEFT(A4933,4)),VALUE(LEFT(A4933,4))-1)+1,100),"00")</f>
        <v>FY2024-25</v>
      </c>
      <c r="D4933" s="0" t="s">
        <v>227</v>
      </c>
      <c r="E4933" s="0" t="s">
        <v>227</v>
      </c>
      <c r="F4933" s="0" t="str">
        <f aca="false">INDEX(Mapping!$B$2:$B$465,MATCH(E4933,Mapping!$A$2:$A$465,0))</f>
        <v>SHREE CEMENT</v>
      </c>
      <c r="G4933" s="0" t="str">
        <f aca="false">INDEX(Mapping!$C$2:$C$465,MATCH(E4933,Mapping!$A$2:$A$465,0))</f>
        <v>SHREE CEMENT</v>
      </c>
      <c r="H4933" s="2" t="n">
        <v>5.18</v>
      </c>
      <c r="I4933" s="3" t="n">
        <v>0.08</v>
      </c>
    </row>
    <row r="4934" customFormat="false" ht="15" hidden="false" customHeight="false" outlineLevel="0" collapsed="false">
      <c r="A4934" s="0" t="s">
        <v>127</v>
      </c>
      <c r="B4934" s="0" t="n">
        <f aca="false">VALUE(LEFT(A4934,4))</f>
        <v>2024</v>
      </c>
      <c r="C4934" s="0" t="str">
        <f aca="false">"FY"&amp;IF(VALUE(MID(A4934,6,2))&gt;=4,VALUE(LEFT(A4934,4)),VALUE(LEFT(A4934,4))-1)&amp;"-"&amp;TEXT(MOD(IF(VALUE(MID(A4934,6,2))&gt;=4,VALUE(LEFT(A4934,4)),VALUE(LEFT(A4934,4))-1)+1,100),"00")</f>
        <v>FY2024-25</v>
      </c>
      <c r="D4934" s="0" t="s">
        <v>731</v>
      </c>
      <c r="E4934" s="0" t="s">
        <v>429</v>
      </c>
      <c r="F4934" s="0" t="str">
        <f aca="false">INDEX(Mapping!$B$2:$B$465,MATCH(E4934,Mapping!$A$2:$A$465,0))</f>
        <v>NTPC STATIONS</v>
      </c>
      <c r="G4934" s="0" t="str">
        <f aca="false">INDEX(Mapping!$C$2:$C$465,MATCH(E4934,Mapping!$A$2:$A$465,0))</f>
        <v>NTPC GROUP</v>
      </c>
      <c r="H4934" s="2" t="n">
        <v>5.15</v>
      </c>
      <c r="I4934" s="3" t="n">
        <v>0.08</v>
      </c>
    </row>
    <row r="4935" customFormat="false" ht="15" hidden="false" customHeight="false" outlineLevel="0" collapsed="false">
      <c r="A4935" s="0" t="s">
        <v>127</v>
      </c>
      <c r="B4935" s="0" t="n">
        <f aca="false">VALUE(LEFT(A4935,4))</f>
        <v>2024</v>
      </c>
      <c r="C4935" s="0" t="str">
        <f aca="false">"FY"&amp;IF(VALUE(MID(A4935,6,2))&gt;=4,VALUE(LEFT(A4935,4)),VALUE(LEFT(A4935,4))-1)&amp;"-"&amp;TEXT(MOD(IF(VALUE(MID(A4935,6,2))&gt;=4,VALUE(LEFT(A4935,4)),VALUE(LEFT(A4935,4))-1)+1,100),"00")</f>
        <v>FY2024-25</v>
      </c>
      <c r="D4935" s="0" t="s">
        <v>724</v>
      </c>
      <c r="E4935" s="0" t="s">
        <v>437</v>
      </c>
      <c r="F4935" s="0" t="str">
        <f aca="false">INDEX(Mapping!$B$2:$B$465,MATCH(E4935,Mapping!$A$2:$A$465,0))</f>
        <v>NTPC STATIONS</v>
      </c>
      <c r="G4935" s="0" t="str">
        <f aca="false">INDEX(Mapping!$C$2:$C$465,MATCH(E4935,Mapping!$A$2:$A$465,0))</f>
        <v>NTPC GROUP</v>
      </c>
      <c r="H4935" s="2" t="n">
        <v>5.05</v>
      </c>
      <c r="I4935" s="3" t="n">
        <v>0.08</v>
      </c>
    </row>
    <row r="4936" customFormat="false" ht="15" hidden="false" customHeight="false" outlineLevel="0" collapsed="false">
      <c r="A4936" s="0" t="s">
        <v>127</v>
      </c>
      <c r="B4936" s="0" t="n">
        <f aca="false">VALUE(LEFT(A4936,4))</f>
        <v>2024</v>
      </c>
      <c r="C4936" s="0" t="str">
        <f aca="false">"FY"&amp;IF(VALUE(MID(A4936,6,2))&gt;=4,VALUE(LEFT(A4936,4)),VALUE(LEFT(A4936,4))-1)&amp;"-"&amp;TEXT(MOD(IF(VALUE(MID(A4936,6,2))&gt;=4,VALUE(LEFT(A4936,4)),VALUE(LEFT(A4936,4))-1)+1,100),"00")</f>
        <v>FY2024-25</v>
      </c>
      <c r="D4936" s="0" t="s">
        <v>670</v>
      </c>
      <c r="E4936" s="0" t="s">
        <v>242</v>
      </c>
      <c r="F4936" s="0" t="str">
        <f aca="false">INDEX(Mapping!$B$2:$B$465,MATCH(E4936,Mapping!$A$2:$A$465,0))</f>
        <v>SKS POWER</v>
      </c>
      <c r="G4936" s="0" t="str">
        <f aca="false">INDEX(Mapping!$C$2:$C$465,MATCH(E4936,Mapping!$A$2:$A$465,0))</f>
        <v>SKS POWER</v>
      </c>
      <c r="H4936" s="2" t="n">
        <v>4.75</v>
      </c>
      <c r="I4936" s="3" t="n">
        <v>0.07</v>
      </c>
    </row>
    <row r="4937" customFormat="false" ht="15" hidden="false" customHeight="false" outlineLevel="0" collapsed="false">
      <c r="A4937" s="0" t="s">
        <v>127</v>
      </c>
      <c r="B4937" s="0" t="n">
        <f aca="false">VALUE(LEFT(A4937,4))</f>
        <v>2024</v>
      </c>
      <c r="C4937" s="0" t="str">
        <f aca="false">"FY"&amp;IF(VALUE(MID(A4937,6,2))&gt;=4,VALUE(LEFT(A4937,4)),VALUE(LEFT(A4937,4))-1)&amp;"-"&amp;TEXT(MOD(IF(VALUE(MID(A4937,6,2))&gt;=4,VALUE(LEFT(A4937,4)),VALUE(LEFT(A4937,4))-1)+1,100),"00")</f>
        <v>FY2024-25</v>
      </c>
      <c r="D4937" s="0" t="s">
        <v>718</v>
      </c>
      <c r="E4937" s="0" t="s">
        <v>407</v>
      </c>
      <c r="F4937" s="0" t="str">
        <f aca="false">INDEX(Mapping!$B$2:$B$465,MATCH(E4937,Mapping!$A$2:$A$465,0))</f>
        <v>NTPC STATIONS</v>
      </c>
      <c r="G4937" s="0" t="str">
        <f aca="false">INDEX(Mapping!$C$2:$C$465,MATCH(E4937,Mapping!$A$2:$A$465,0))</f>
        <v>NTPC GROUP</v>
      </c>
      <c r="H4937" s="2" t="n">
        <v>4.67</v>
      </c>
      <c r="I4937" s="3" t="n">
        <v>0.07</v>
      </c>
    </row>
    <row r="4938" customFormat="false" ht="15" hidden="false" customHeight="false" outlineLevel="0" collapsed="false">
      <c r="A4938" s="0" t="s">
        <v>127</v>
      </c>
      <c r="B4938" s="0" t="n">
        <f aca="false">VALUE(LEFT(A4938,4))</f>
        <v>2024</v>
      </c>
      <c r="C4938" s="0" t="str">
        <f aca="false">"FY"&amp;IF(VALUE(MID(A4938,6,2))&gt;=4,VALUE(LEFT(A4938,4)),VALUE(LEFT(A4938,4))-1)&amp;"-"&amp;TEXT(MOD(IF(VALUE(MID(A4938,6,2))&gt;=4,VALUE(LEFT(A4938,4)),VALUE(LEFT(A4938,4))-1)+1,100),"00")</f>
        <v>FY2024-25</v>
      </c>
      <c r="D4938" s="0" t="s">
        <v>699</v>
      </c>
      <c r="E4938" s="0" t="s">
        <v>71</v>
      </c>
      <c r="F4938" s="0" t="str">
        <f aca="false">INDEX(Mapping!$B$2:$B$465,MATCH(E4938,Mapping!$A$2:$A$465,0))</f>
        <v>KERALA</v>
      </c>
      <c r="G4938" s="0" t="str">
        <f aca="false">INDEX(Mapping!$C$2:$C$465,MATCH(E4938,Mapping!$A$2:$A$465,0))</f>
        <v>KERALA</v>
      </c>
      <c r="H4938" s="2" t="n">
        <v>4.45</v>
      </c>
      <c r="I4938" s="3" t="n">
        <v>0.07</v>
      </c>
    </row>
    <row r="4939" customFormat="false" ht="15" hidden="false" customHeight="false" outlineLevel="0" collapsed="false">
      <c r="A4939" s="0" t="s">
        <v>127</v>
      </c>
      <c r="B4939" s="0" t="n">
        <f aca="false">VALUE(LEFT(A4939,4))</f>
        <v>2024</v>
      </c>
      <c r="C4939" s="0" t="str">
        <f aca="false">"FY"&amp;IF(VALUE(MID(A4939,6,2))&gt;=4,VALUE(LEFT(A4939,4)),VALUE(LEFT(A4939,4))-1)&amp;"-"&amp;TEXT(MOD(IF(VALUE(MID(A4939,6,2))&gt;=4,VALUE(LEFT(A4939,4)),VALUE(LEFT(A4939,4))-1)+1,100),"00")</f>
        <v>FY2024-25</v>
      </c>
      <c r="D4939" s="0" t="s">
        <v>332</v>
      </c>
      <c r="E4939" s="0" t="s">
        <v>332</v>
      </c>
      <c r="F4939" s="0" t="str">
        <f aca="false">INDEX(Mapping!$B$2:$B$465,MATCH(E4939,Mapping!$A$2:$A$465,0))</f>
        <v>KANTI BIJLEE UTPADAN NIGAM LIMITED</v>
      </c>
      <c r="G4939" s="0" t="str">
        <f aca="false">INDEX(Mapping!$C$2:$C$465,MATCH(E4939,Mapping!$A$2:$A$465,0))</f>
        <v>NTPC GROUP</v>
      </c>
      <c r="H4939" s="2" t="n">
        <v>4.43</v>
      </c>
      <c r="I4939" s="3" t="n">
        <v>0.07</v>
      </c>
    </row>
    <row r="4940" customFormat="false" ht="15" hidden="false" customHeight="false" outlineLevel="0" collapsed="false">
      <c r="A4940" s="0" t="s">
        <v>127</v>
      </c>
      <c r="B4940" s="0" t="n">
        <f aca="false">VALUE(LEFT(A4940,4))</f>
        <v>2024</v>
      </c>
      <c r="C4940" s="0" t="str">
        <f aca="false">"FY"&amp;IF(VALUE(MID(A4940,6,2))&gt;=4,VALUE(LEFT(A4940,4)),VALUE(LEFT(A4940,4))-1)&amp;"-"&amp;TEXT(MOD(IF(VALUE(MID(A4940,6,2))&gt;=4,VALUE(LEFT(A4940,4)),VALUE(LEFT(A4940,4))-1)+1,100),"00")</f>
        <v>FY2024-25</v>
      </c>
      <c r="D4940" s="0" t="s">
        <v>681</v>
      </c>
      <c r="E4940" s="0" t="s">
        <v>320</v>
      </c>
      <c r="F4940" s="0" t="str">
        <f aca="false">INDEX(Mapping!$B$2:$B$465,MATCH(E4940,Mapping!$A$2:$A$465,0))</f>
        <v>HIMACHAL PRADESH</v>
      </c>
      <c r="G4940" s="0" t="str">
        <f aca="false">INDEX(Mapping!$C$2:$C$465,MATCH(E4940,Mapping!$A$2:$A$465,0))</f>
        <v>HIMACHAL PRADESH</v>
      </c>
      <c r="H4940" s="2" t="n">
        <v>4.26</v>
      </c>
      <c r="I4940" s="3" t="n">
        <v>0.06</v>
      </c>
    </row>
    <row r="4941" customFormat="false" ht="15" hidden="false" customHeight="false" outlineLevel="0" collapsed="false">
      <c r="A4941" s="0" t="s">
        <v>127</v>
      </c>
      <c r="B4941" s="0" t="n">
        <f aca="false">VALUE(LEFT(A4941,4))</f>
        <v>2024</v>
      </c>
      <c r="C4941" s="0" t="str">
        <f aca="false">"FY"&amp;IF(VALUE(MID(A4941,6,2))&gt;=4,VALUE(LEFT(A4941,4)),VALUE(LEFT(A4941,4))-1)&amp;"-"&amp;TEXT(MOD(IF(VALUE(MID(A4941,6,2))&gt;=4,VALUE(LEFT(A4941,4)),VALUE(LEFT(A4941,4))-1)+1,100),"00")</f>
        <v>FY2024-25</v>
      </c>
      <c r="D4941" s="0" t="s">
        <v>741</v>
      </c>
      <c r="E4941" s="0" t="s">
        <v>445</v>
      </c>
      <c r="F4941" s="0" t="str">
        <f aca="false">INDEX(Mapping!$B$2:$B$465,MATCH(E4941,Mapping!$A$2:$A$465,0))</f>
        <v>NTPC STATIONS</v>
      </c>
      <c r="G4941" s="0" t="str">
        <f aca="false">INDEX(Mapping!$C$2:$C$465,MATCH(E4941,Mapping!$A$2:$A$465,0))</f>
        <v>NTPC GROUP</v>
      </c>
      <c r="H4941" s="2" t="n">
        <v>4.26</v>
      </c>
      <c r="I4941" s="3" t="n">
        <v>0.06</v>
      </c>
    </row>
    <row r="4942" customFormat="false" ht="15" hidden="false" customHeight="false" outlineLevel="0" collapsed="false">
      <c r="A4942" s="0" t="s">
        <v>127</v>
      </c>
      <c r="B4942" s="0" t="n">
        <f aca="false">VALUE(LEFT(A4942,4))</f>
        <v>2024</v>
      </c>
      <c r="C4942" s="0" t="str">
        <f aca="false">"FY"&amp;IF(VALUE(MID(A4942,6,2))&gt;=4,VALUE(LEFT(A4942,4)),VALUE(LEFT(A4942,4))-1)&amp;"-"&amp;TEXT(MOD(IF(VALUE(MID(A4942,6,2))&gt;=4,VALUE(LEFT(A4942,4)),VALUE(LEFT(A4942,4))-1)+1,100),"00")</f>
        <v>FY2024-25</v>
      </c>
      <c r="D4942" s="0" t="s">
        <v>431</v>
      </c>
      <c r="E4942" s="0" t="s">
        <v>431</v>
      </c>
      <c r="F4942" s="0" t="str">
        <f aca="false">INDEX(Mapping!$B$2:$B$465,MATCH(E4942,Mapping!$A$2:$A$465,0))</f>
        <v>JUNIPER GREEN COSMIC PRIVATE LIMITED</v>
      </c>
      <c r="G4942" s="0" t="str">
        <f aca="false">INDEX(Mapping!$C$2:$C$465,MATCH(E4942,Mapping!$A$2:$A$465,0))</f>
        <v>JUNIPER GREEN ENERGY</v>
      </c>
      <c r="H4942" s="2" t="n">
        <v>4.12</v>
      </c>
      <c r="I4942" s="3" t="n">
        <v>0.06</v>
      </c>
    </row>
    <row r="4943" customFormat="false" ht="15" hidden="false" customHeight="false" outlineLevel="0" collapsed="false">
      <c r="A4943" s="0" t="s">
        <v>127</v>
      </c>
      <c r="B4943" s="0" t="n">
        <f aca="false">VALUE(LEFT(A4943,4))</f>
        <v>2024</v>
      </c>
      <c r="C4943" s="0" t="str">
        <f aca="false">"FY"&amp;IF(VALUE(MID(A4943,6,2))&gt;=4,VALUE(LEFT(A4943,4)),VALUE(LEFT(A4943,4))-1)&amp;"-"&amp;TEXT(MOD(IF(VALUE(MID(A4943,6,2))&gt;=4,VALUE(LEFT(A4943,4)),VALUE(LEFT(A4943,4))-1)+1,100),"00")</f>
        <v>FY2024-25</v>
      </c>
      <c r="D4943" s="0" t="s">
        <v>798</v>
      </c>
      <c r="E4943" s="0" t="s">
        <v>550</v>
      </c>
      <c r="F4943" s="0" t="str">
        <f aca="false">INDEX(Mapping!$B$2:$B$465,MATCH(E4943,Mapping!$A$2:$A$465,0))</f>
        <v>ADANI GREEN ENERGY TWENTY FOUR A LIMITED_INFIRM</v>
      </c>
      <c r="G4943" s="0" t="str">
        <f aca="false">INDEX(Mapping!$C$2:$C$465,MATCH(E4943,Mapping!$A$2:$A$465,0))</f>
        <v>ADANI GREEN ENERGY (ALL SPVs)</v>
      </c>
      <c r="H4943" s="2" t="n">
        <v>4.08</v>
      </c>
      <c r="I4943" s="3" t="n">
        <v>0.06</v>
      </c>
    </row>
    <row r="4944" customFormat="false" ht="15" hidden="false" customHeight="false" outlineLevel="0" collapsed="false">
      <c r="A4944" s="0" t="s">
        <v>127</v>
      </c>
      <c r="B4944" s="0" t="n">
        <f aca="false">VALUE(LEFT(A4944,4))</f>
        <v>2024</v>
      </c>
      <c r="C4944" s="0" t="str">
        <f aca="false">"FY"&amp;IF(VALUE(MID(A4944,6,2))&gt;=4,VALUE(LEFT(A4944,4)),VALUE(LEFT(A4944,4))-1)&amp;"-"&amp;TEXT(MOD(IF(VALUE(MID(A4944,6,2))&gt;=4,VALUE(LEFT(A4944,4)),VALUE(LEFT(A4944,4))-1)+1,100),"00")</f>
        <v>FY2024-25</v>
      </c>
      <c r="D4944" s="0" t="s">
        <v>695</v>
      </c>
      <c r="E4944" s="0" t="s">
        <v>211</v>
      </c>
      <c r="F4944" s="0" t="str">
        <f aca="false">INDEX(Mapping!$B$2:$B$465,MATCH(E4944,Mapping!$A$2:$A$465,0))</f>
        <v>SINGOLI BHATWARI HEP</v>
      </c>
      <c r="G4944" s="0" t="str">
        <f aca="false">INDEX(Mapping!$C$2:$C$465,MATCH(E4944,Mapping!$A$2:$A$465,0))</f>
        <v>SINGOLI BHATWARI HEP</v>
      </c>
      <c r="H4944" s="2" t="n">
        <v>4.05</v>
      </c>
      <c r="I4944" s="3" t="n">
        <v>0.06</v>
      </c>
    </row>
    <row r="4945" customFormat="false" ht="15" hidden="false" customHeight="false" outlineLevel="0" collapsed="false">
      <c r="A4945" s="0" t="s">
        <v>127</v>
      </c>
      <c r="B4945" s="0" t="n">
        <f aca="false">VALUE(LEFT(A4945,4))</f>
        <v>2024</v>
      </c>
      <c r="C4945" s="0" t="str">
        <f aca="false">"FY"&amp;IF(VALUE(MID(A4945,6,2))&gt;=4,VALUE(LEFT(A4945,4)),VALUE(LEFT(A4945,4))-1)&amp;"-"&amp;TEXT(MOD(IF(VALUE(MID(A4945,6,2))&gt;=4,VALUE(LEFT(A4945,4)),VALUE(LEFT(A4945,4))-1)+1,100),"00")</f>
        <v>FY2024-25</v>
      </c>
      <c r="D4945" s="0" t="s">
        <v>703</v>
      </c>
      <c r="E4945" s="0" t="s">
        <v>425</v>
      </c>
      <c r="F4945" s="0" t="str">
        <f aca="false">INDEX(Mapping!$B$2:$B$465,MATCH(E4945,Mapping!$A$2:$A$465,0))</f>
        <v>THE TATA POWER CO LTD (MTPS)</v>
      </c>
      <c r="G4945" s="0" t="str">
        <f aca="false">INDEX(Mapping!$C$2:$C$465,MATCH(E4945,Mapping!$A$2:$A$465,0))</f>
        <v>THE TATA POWER CO LTD (MTPS)</v>
      </c>
      <c r="H4945" s="2" t="n">
        <v>4</v>
      </c>
      <c r="I4945" s="3" t="n">
        <v>0.06</v>
      </c>
    </row>
    <row r="4946" customFormat="false" ht="15" hidden="false" customHeight="false" outlineLevel="0" collapsed="false">
      <c r="A4946" s="0" t="s">
        <v>127</v>
      </c>
      <c r="B4946" s="0" t="n">
        <f aca="false">VALUE(LEFT(A4946,4))</f>
        <v>2024</v>
      </c>
      <c r="C4946" s="0" t="str">
        <f aca="false">"FY"&amp;IF(VALUE(MID(A4946,6,2))&gt;=4,VALUE(LEFT(A4946,4)),VALUE(LEFT(A4946,4))-1)&amp;"-"&amp;TEXT(MOD(IF(VALUE(MID(A4946,6,2))&gt;=4,VALUE(LEFT(A4946,4)),VALUE(LEFT(A4946,4))-1)+1,100),"00")</f>
        <v>FY2024-25</v>
      </c>
      <c r="D4946" s="0" t="s">
        <v>758</v>
      </c>
      <c r="E4946" s="0" t="s">
        <v>400</v>
      </c>
      <c r="F4946" s="0" t="str">
        <f aca="false">INDEX(Mapping!$B$2:$B$465,MATCH(E4946,Mapping!$A$2:$A$465,0))</f>
        <v>NTPC STATIONS</v>
      </c>
      <c r="G4946" s="0" t="str">
        <f aca="false">INDEX(Mapping!$C$2:$C$465,MATCH(E4946,Mapping!$A$2:$A$465,0))</f>
        <v>NTPC GROUP</v>
      </c>
      <c r="H4946" s="2" t="n">
        <v>3.97</v>
      </c>
      <c r="I4946" s="3" t="n">
        <v>0.06</v>
      </c>
    </row>
    <row r="4947" customFormat="false" ht="15" hidden="false" customHeight="false" outlineLevel="0" collapsed="false">
      <c r="A4947" s="0" t="s">
        <v>127</v>
      </c>
      <c r="B4947" s="0" t="n">
        <f aca="false">VALUE(LEFT(A4947,4))</f>
        <v>2024</v>
      </c>
      <c r="C4947" s="0" t="str">
        <f aca="false">"FY"&amp;IF(VALUE(MID(A4947,6,2))&gt;=4,VALUE(LEFT(A4947,4)),VALUE(LEFT(A4947,4))-1)&amp;"-"&amp;TEXT(MOD(IF(VALUE(MID(A4947,6,2))&gt;=4,VALUE(LEFT(A4947,4)),VALUE(LEFT(A4947,4))-1)+1,100),"00")</f>
        <v>FY2024-25</v>
      </c>
      <c r="D4947" s="0" t="s">
        <v>673</v>
      </c>
      <c r="E4947" s="0" t="s">
        <v>142</v>
      </c>
      <c r="F4947" s="0" t="str">
        <f aca="false">INDEX(Mapping!$B$2:$B$465,MATCH(E4947,Mapping!$A$2:$A$465,0))</f>
        <v>SAINJ HEP</v>
      </c>
      <c r="G4947" s="0" t="str">
        <f aca="false">INDEX(Mapping!$C$2:$C$465,MATCH(E4947,Mapping!$A$2:$A$465,0))</f>
        <v>SAINJ HEP</v>
      </c>
      <c r="H4947" s="2" t="n">
        <v>3.88</v>
      </c>
      <c r="I4947" s="3" t="n">
        <v>0.06</v>
      </c>
    </row>
    <row r="4948" customFormat="false" ht="15" hidden="false" customHeight="false" outlineLevel="0" collapsed="false">
      <c r="A4948" s="0" t="s">
        <v>127</v>
      </c>
      <c r="B4948" s="0" t="n">
        <f aca="false">VALUE(LEFT(A4948,4))</f>
        <v>2024</v>
      </c>
      <c r="C4948" s="0" t="str">
        <f aca="false">"FY"&amp;IF(VALUE(MID(A4948,6,2))&gt;=4,VALUE(LEFT(A4948,4)),VALUE(LEFT(A4948,4))-1)&amp;"-"&amp;TEXT(MOD(IF(VALUE(MID(A4948,6,2))&gt;=4,VALUE(LEFT(A4948,4)),VALUE(LEFT(A4948,4))-1)+1,100),"00")</f>
        <v>FY2024-25</v>
      </c>
      <c r="D4948" s="0" t="s">
        <v>732</v>
      </c>
      <c r="E4948" s="0" t="s">
        <v>423</v>
      </c>
      <c r="F4948" s="0" t="str">
        <f aca="false">INDEX(Mapping!$B$2:$B$465,MATCH(E4948,Mapping!$A$2:$A$465,0))</f>
        <v>GMR WARORA (EX-EMCO)</v>
      </c>
      <c r="G4948" s="0" t="str">
        <f aca="false">INDEX(Mapping!$C$2:$C$465,MATCH(E4948,Mapping!$A$2:$A$465,0))</f>
        <v>GMR ENERGY</v>
      </c>
      <c r="H4948" s="2" t="n">
        <v>3.86</v>
      </c>
      <c r="I4948" s="3" t="n">
        <v>0.06</v>
      </c>
    </row>
    <row r="4949" customFormat="false" ht="15" hidden="false" customHeight="false" outlineLevel="0" collapsed="false">
      <c r="A4949" s="0" t="s">
        <v>127</v>
      </c>
      <c r="B4949" s="0" t="n">
        <f aca="false">VALUE(LEFT(A4949,4))</f>
        <v>2024</v>
      </c>
      <c r="C4949" s="0" t="str">
        <f aca="false">"FY"&amp;IF(VALUE(MID(A4949,6,2))&gt;=4,VALUE(LEFT(A4949,4)),VALUE(LEFT(A4949,4))-1)&amp;"-"&amp;TEXT(MOD(IF(VALUE(MID(A4949,6,2))&gt;=4,VALUE(LEFT(A4949,4)),VALUE(LEFT(A4949,4))-1)+1,100),"00")</f>
        <v>FY2024-25</v>
      </c>
      <c r="D4949" s="0" t="s">
        <v>717</v>
      </c>
      <c r="E4949" s="0" t="s">
        <v>381</v>
      </c>
      <c r="F4949" s="0" t="str">
        <f aca="false">INDEX(Mapping!$B$2:$B$465,MATCH(E4949,Mapping!$A$2:$A$465,0))</f>
        <v>NTPC STATIONS</v>
      </c>
      <c r="G4949" s="0" t="str">
        <f aca="false">INDEX(Mapping!$C$2:$C$465,MATCH(E4949,Mapping!$A$2:$A$465,0))</f>
        <v>NTPC GROUP</v>
      </c>
      <c r="H4949" s="2" t="n">
        <v>3.8</v>
      </c>
      <c r="I4949" s="3" t="n">
        <v>0.06</v>
      </c>
    </row>
    <row r="4950" customFormat="false" ht="15" hidden="false" customHeight="false" outlineLevel="0" collapsed="false">
      <c r="A4950" s="0" t="s">
        <v>127</v>
      </c>
      <c r="B4950" s="0" t="n">
        <f aca="false">VALUE(LEFT(A4950,4))</f>
        <v>2024</v>
      </c>
      <c r="C4950" s="0" t="str">
        <f aca="false">"FY"&amp;IF(VALUE(MID(A4950,6,2))&gt;=4,VALUE(LEFT(A4950,4)),VALUE(LEFT(A4950,4))-1)&amp;"-"&amp;TEXT(MOD(IF(VALUE(MID(A4950,6,2))&gt;=4,VALUE(LEFT(A4950,4)),VALUE(LEFT(A4950,4))-1)+1,100),"00")</f>
        <v>FY2024-25</v>
      </c>
      <c r="D4950" s="0" t="s">
        <v>723</v>
      </c>
      <c r="E4950" s="0" t="s">
        <v>330</v>
      </c>
      <c r="F4950" s="0" t="str">
        <f aca="false">INDEX(Mapping!$B$2:$B$465,MATCH(E4950,Mapping!$A$2:$A$465,0))</f>
        <v>MARUTI CLEAN COAL &amp; POWER</v>
      </c>
      <c r="G4950" s="0" t="str">
        <f aca="false">INDEX(Mapping!$C$2:$C$465,MATCH(E4950,Mapping!$A$2:$A$465,0))</f>
        <v>MARUTI CLEAN COAL &amp; POWER</v>
      </c>
      <c r="H4950" s="2" t="n">
        <v>3.79</v>
      </c>
      <c r="I4950" s="3" t="n">
        <v>0.06</v>
      </c>
    </row>
    <row r="4951" customFormat="false" ht="15" hidden="false" customHeight="false" outlineLevel="0" collapsed="false">
      <c r="A4951" s="0" t="s">
        <v>127</v>
      </c>
      <c r="B4951" s="0" t="n">
        <f aca="false">VALUE(LEFT(A4951,4))</f>
        <v>2024</v>
      </c>
      <c r="C4951" s="0" t="str">
        <f aca="false">"FY"&amp;IF(VALUE(MID(A4951,6,2))&gt;=4,VALUE(LEFT(A4951,4)),VALUE(LEFT(A4951,4))-1)&amp;"-"&amp;TEXT(MOD(IF(VALUE(MID(A4951,6,2))&gt;=4,VALUE(LEFT(A4951,4)),VALUE(LEFT(A4951,4))-1)+1,100),"00")</f>
        <v>FY2024-25</v>
      </c>
      <c r="D4951" s="0" t="s">
        <v>192</v>
      </c>
      <c r="E4951" s="0" t="s">
        <v>192</v>
      </c>
      <c r="F4951" s="0" t="str">
        <f aca="false">INDEX(Mapping!$B$2:$B$465,MATCH(E4951,Mapping!$A$2:$A$465,0))</f>
        <v>MB POWER (MP)</v>
      </c>
      <c r="G4951" s="0" t="str">
        <f aca="false">INDEX(Mapping!$C$2:$C$465,MATCH(E4951,Mapping!$A$2:$A$465,0))</f>
        <v>MB POWER (MP)</v>
      </c>
      <c r="H4951" s="2" t="n">
        <v>3.5</v>
      </c>
      <c r="I4951" s="3" t="n">
        <v>0.05</v>
      </c>
    </row>
    <row r="4952" customFormat="false" ht="15" hidden="false" customHeight="false" outlineLevel="0" collapsed="false">
      <c r="A4952" s="0" t="s">
        <v>127</v>
      </c>
      <c r="B4952" s="0" t="n">
        <f aca="false">VALUE(LEFT(A4952,4))</f>
        <v>2024</v>
      </c>
      <c r="C4952" s="0" t="str">
        <f aca="false">"FY"&amp;IF(VALUE(MID(A4952,6,2))&gt;=4,VALUE(LEFT(A4952,4)),VALUE(LEFT(A4952,4))-1)&amp;"-"&amp;TEXT(MOD(IF(VALUE(MID(A4952,6,2))&gt;=4,VALUE(LEFT(A4952,4)),VALUE(LEFT(A4952,4))-1)+1,100),"00")</f>
        <v>FY2024-25</v>
      </c>
      <c r="D4952" s="0" t="s">
        <v>375</v>
      </c>
      <c r="E4952" s="0" t="s">
        <v>375</v>
      </c>
      <c r="F4952" s="0" t="str">
        <f aca="false">INDEX(Mapping!$B$2:$B$465,MATCH(E4952,Mapping!$A$2:$A$465,0))</f>
        <v>WIND FIVE RENERGY LIMITED</v>
      </c>
      <c r="G4952" s="0" t="str">
        <f aca="false">INDEX(Mapping!$C$2:$C$465,MATCH(E4952,Mapping!$A$2:$A$465,0))</f>
        <v>WIND FIVE RENERGY LIMITED</v>
      </c>
      <c r="H4952" s="2" t="n">
        <v>3.25</v>
      </c>
      <c r="I4952" s="3" t="n">
        <v>0.05</v>
      </c>
    </row>
    <row r="4953" customFormat="false" ht="15" hidden="false" customHeight="false" outlineLevel="0" collapsed="false">
      <c r="A4953" s="0" t="s">
        <v>127</v>
      </c>
      <c r="B4953" s="0" t="n">
        <f aca="false">VALUE(LEFT(A4953,4))</f>
        <v>2024</v>
      </c>
      <c r="C4953" s="0" t="str">
        <f aca="false">"FY"&amp;IF(VALUE(MID(A4953,6,2))&gt;=4,VALUE(LEFT(A4953,4)),VALUE(LEFT(A4953,4))-1)&amp;"-"&amp;TEXT(MOD(IF(VALUE(MID(A4953,6,2))&gt;=4,VALUE(LEFT(A4953,4)),VALUE(LEFT(A4953,4))-1)+1,100),"00")</f>
        <v>FY2024-25</v>
      </c>
      <c r="D4953" s="0" t="s">
        <v>780</v>
      </c>
      <c r="E4953" s="0" t="s">
        <v>475</v>
      </c>
      <c r="F4953" s="0" t="str">
        <f aca="false">INDEX(Mapping!$B$2:$B$465,MATCH(E4953,Mapping!$A$2:$A$465,0))</f>
        <v>ADANI RENEWABLE ENERGY FIFTY FIVE LIMITED_PSS3_INFIRM (162.5 MW HYBRID SOLAR OF 187.5MW HPD)</v>
      </c>
      <c r="G4953" s="0" t="str">
        <f aca="false">INDEX(Mapping!$C$2:$C$465,MATCH(E4953,Mapping!$A$2:$A$465,0))</f>
        <v>ADANI GREEN ENERGY (ALL SPVs)</v>
      </c>
      <c r="H4953" s="2" t="n">
        <v>3.24</v>
      </c>
      <c r="I4953" s="3" t="n">
        <v>0.05</v>
      </c>
    </row>
    <row r="4954" customFormat="false" ht="15" hidden="false" customHeight="false" outlineLevel="0" collapsed="false">
      <c r="A4954" s="0" t="s">
        <v>127</v>
      </c>
      <c r="B4954" s="0" t="n">
        <f aca="false">VALUE(LEFT(A4954,4))</f>
        <v>2024</v>
      </c>
      <c r="C4954" s="0" t="str">
        <f aca="false">"FY"&amp;IF(VALUE(MID(A4954,6,2))&gt;=4,VALUE(LEFT(A4954,4)),VALUE(LEFT(A4954,4))-1)&amp;"-"&amp;TEXT(MOD(IF(VALUE(MID(A4954,6,2))&gt;=4,VALUE(LEFT(A4954,4)),VALUE(LEFT(A4954,4))-1)+1,100),"00")</f>
        <v>FY2024-25</v>
      </c>
      <c r="D4954" s="0" t="s">
        <v>305</v>
      </c>
      <c r="E4954" s="0" t="s">
        <v>305</v>
      </c>
      <c r="F4954" s="0" t="str">
        <f aca="false">INDEX(Mapping!$B$2:$B$465,MATCH(E4954,Mapping!$A$2:$A$465,0))</f>
        <v>NEEPCO STATIONS</v>
      </c>
      <c r="G4954" s="0" t="str">
        <f aca="false">INDEX(Mapping!$C$2:$C$465,MATCH(E4954,Mapping!$A$2:$A$465,0))</f>
        <v>NEEPCO STATIONS</v>
      </c>
      <c r="H4954" s="2" t="n">
        <v>3.15</v>
      </c>
      <c r="I4954" s="3" t="n">
        <v>0.05</v>
      </c>
    </row>
    <row r="4955" customFormat="false" ht="15" hidden="false" customHeight="false" outlineLevel="0" collapsed="false">
      <c r="A4955" s="0" t="s">
        <v>127</v>
      </c>
      <c r="B4955" s="0" t="n">
        <f aca="false">VALUE(LEFT(A4955,4))</f>
        <v>2024</v>
      </c>
      <c r="C4955" s="0" t="str">
        <f aca="false">"FY"&amp;IF(VALUE(MID(A4955,6,2))&gt;=4,VALUE(LEFT(A4955,4)),VALUE(LEFT(A4955,4))-1)&amp;"-"&amp;TEXT(MOD(IF(VALUE(MID(A4955,6,2))&gt;=4,VALUE(LEFT(A4955,4)),VALUE(LEFT(A4955,4))-1)+1,100),"00")</f>
        <v>FY2024-25</v>
      </c>
      <c r="D4955" s="0" t="s">
        <v>694</v>
      </c>
      <c r="E4955" s="0" t="s">
        <v>328</v>
      </c>
      <c r="F4955" s="0" t="str">
        <f aca="false">INDEX(Mapping!$B$2:$B$465,MATCH(E4955,Mapping!$A$2:$A$465,0))</f>
        <v>HIMACHAL PRADESH</v>
      </c>
      <c r="G4955" s="0" t="str">
        <f aca="false">INDEX(Mapping!$C$2:$C$465,MATCH(E4955,Mapping!$A$2:$A$465,0))</f>
        <v>HIMACHAL PRADESH</v>
      </c>
      <c r="H4955" s="2" t="n">
        <v>3.14</v>
      </c>
      <c r="I4955" s="3" t="n">
        <v>0.05</v>
      </c>
    </row>
    <row r="4956" customFormat="false" ht="15" hidden="false" customHeight="false" outlineLevel="0" collapsed="false">
      <c r="A4956" s="0" t="s">
        <v>127</v>
      </c>
      <c r="B4956" s="0" t="n">
        <f aca="false">VALUE(LEFT(A4956,4))</f>
        <v>2024</v>
      </c>
      <c r="C4956" s="0" t="str">
        <f aca="false">"FY"&amp;IF(VALUE(MID(A4956,6,2))&gt;=4,VALUE(LEFT(A4956,4)),VALUE(LEFT(A4956,4))-1)&amp;"-"&amp;TEXT(MOD(IF(VALUE(MID(A4956,6,2))&gt;=4,VALUE(LEFT(A4956,4)),VALUE(LEFT(A4956,4))-1)+1,100),"00")</f>
        <v>FY2024-25</v>
      </c>
      <c r="D4956" s="0" t="s">
        <v>120</v>
      </c>
      <c r="E4956" s="0" t="s">
        <v>120</v>
      </c>
      <c r="F4956" s="0" t="str">
        <f aca="false">INDEX(Mapping!$B$2:$B$465,MATCH(E4956,Mapping!$A$2:$A$465,0))</f>
        <v>NEPAL (NEA / NVVN)</v>
      </c>
      <c r="G4956" s="0" t="str">
        <f aca="false">INDEX(Mapping!$C$2:$C$465,MATCH(E4956,Mapping!$A$2:$A$465,0))</f>
        <v>NEPAL (NEA / NVVN)</v>
      </c>
      <c r="H4956" s="2" t="n">
        <v>3</v>
      </c>
      <c r="I4956" s="3" t="n">
        <v>0.05</v>
      </c>
    </row>
    <row r="4957" customFormat="false" ht="15" hidden="false" customHeight="false" outlineLevel="0" collapsed="false">
      <c r="A4957" s="0" t="s">
        <v>127</v>
      </c>
      <c r="B4957" s="0" t="n">
        <f aca="false">VALUE(LEFT(A4957,4))</f>
        <v>2024</v>
      </c>
      <c r="C4957" s="0" t="str">
        <f aca="false">"FY"&amp;IF(VALUE(MID(A4957,6,2))&gt;=4,VALUE(LEFT(A4957,4)),VALUE(LEFT(A4957,4))-1)&amp;"-"&amp;TEXT(MOD(IF(VALUE(MID(A4957,6,2))&gt;=4,VALUE(LEFT(A4957,4)),VALUE(LEFT(A4957,4))-1)+1,100),"00")</f>
        <v>FY2024-25</v>
      </c>
      <c r="D4957" s="0" t="s">
        <v>729</v>
      </c>
      <c r="E4957" s="0" t="s">
        <v>253</v>
      </c>
      <c r="F4957" s="0" t="str">
        <f aca="false">INDEX(Mapping!$B$2:$B$465,MATCH(E4957,Mapping!$A$2:$A$465,0))</f>
        <v>NAGALAND</v>
      </c>
      <c r="G4957" s="0" t="str">
        <f aca="false">INDEX(Mapping!$C$2:$C$465,MATCH(E4957,Mapping!$A$2:$A$465,0))</f>
        <v>NAGALAND</v>
      </c>
      <c r="H4957" s="2" t="n">
        <v>2.85</v>
      </c>
      <c r="I4957" s="3" t="n">
        <v>0.04</v>
      </c>
    </row>
    <row r="4958" customFormat="false" ht="15" hidden="false" customHeight="false" outlineLevel="0" collapsed="false">
      <c r="A4958" s="0" t="s">
        <v>127</v>
      </c>
      <c r="B4958" s="0" t="n">
        <f aca="false">VALUE(LEFT(A4958,4))</f>
        <v>2024</v>
      </c>
      <c r="C4958" s="0" t="str">
        <f aca="false">"FY"&amp;IF(VALUE(MID(A4958,6,2))&gt;=4,VALUE(LEFT(A4958,4)),VALUE(LEFT(A4958,4))-1)&amp;"-"&amp;TEXT(MOD(IF(VALUE(MID(A4958,6,2))&gt;=4,VALUE(LEFT(A4958,4)),VALUE(LEFT(A4958,4))-1)+1,100),"00")</f>
        <v>FY2024-25</v>
      </c>
      <c r="D4958" s="0" t="s">
        <v>743</v>
      </c>
      <c r="E4958" s="0" t="s">
        <v>468</v>
      </c>
      <c r="F4958" s="0" t="str">
        <f aca="false">INDEX(Mapping!$B$2:$B$465,MATCH(E4958,Mapping!$A$2:$A$465,0))</f>
        <v>TPSL 200MW TPTCL BANDERWALA</v>
      </c>
      <c r="G4958" s="0" t="str">
        <f aca="false">INDEX(Mapping!$C$2:$C$465,MATCH(E4958,Mapping!$A$2:$A$465,0))</f>
        <v>TPSL 200MW TPTCL BANDERWALA</v>
      </c>
      <c r="H4958" s="2" t="n">
        <v>2.72</v>
      </c>
      <c r="I4958" s="3" t="n">
        <v>0.04</v>
      </c>
    </row>
    <row r="4959" customFormat="false" ht="15" hidden="false" customHeight="false" outlineLevel="0" collapsed="false">
      <c r="A4959" s="0" t="s">
        <v>127</v>
      </c>
      <c r="B4959" s="0" t="n">
        <f aca="false">VALUE(LEFT(A4959,4))</f>
        <v>2024</v>
      </c>
      <c r="C4959" s="0" t="str">
        <f aca="false">"FY"&amp;IF(VALUE(MID(A4959,6,2))&gt;=4,VALUE(LEFT(A4959,4)),VALUE(LEFT(A4959,4))-1)&amp;"-"&amp;TEXT(MOD(IF(VALUE(MID(A4959,6,2))&gt;=4,VALUE(LEFT(A4959,4)),VALUE(LEFT(A4959,4))-1)+1,100),"00")</f>
        <v>FY2024-25</v>
      </c>
      <c r="D4959" s="0" t="s">
        <v>720</v>
      </c>
      <c r="E4959" s="0" t="s">
        <v>428</v>
      </c>
      <c r="F4959" s="0" t="str">
        <f aca="false">INDEX(Mapping!$B$2:$B$465,MATCH(E4959,Mapping!$A$2:$A$465,0))</f>
        <v>NTPC STATIONS</v>
      </c>
      <c r="G4959" s="0" t="str">
        <f aca="false">INDEX(Mapping!$C$2:$C$465,MATCH(E4959,Mapping!$A$2:$A$465,0))</f>
        <v>NTPC GROUP</v>
      </c>
      <c r="H4959" s="2" t="n">
        <v>2.65</v>
      </c>
      <c r="I4959" s="3" t="n">
        <v>0.04</v>
      </c>
    </row>
    <row r="4960" customFormat="false" ht="15" hidden="false" customHeight="false" outlineLevel="0" collapsed="false">
      <c r="A4960" s="0" t="s">
        <v>127</v>
      </c>
      <c r="B4960" s="0" t="n">
        <f aca="false">VALUE(LEFT(A4960,4))</f>
        <v>2024</v>
      </c>
      <c r="C4960" s="0" t="str">
        <f aca="false">"FY"&amp;IF(VALUE(MID(A4960,6,2))&gt;=4,VALUE(LEFT(A4960,4)),VALUE(LEFT(A4960,4))-1)&amp;"-"&amp;TEXT(MOD(IF(VALUE(MID(A4960,6,2))&gt;=4,VALUE(LEFT(A4960,4)),VALUE(LEFT(A4960,4))-1)+1,100),"00")</f>
        <v>FY2024-25</v>
      </c>
      <c r="D4960" s="0" t="s">
        <v>737</v>
      </c>
      <c r="E4960" s="0" t="s">
        <v>337</v>
      </c>
      <c r="F4960" s="0" t="str">
        <f aca="false">INDEX(Mapping!$B$2:$B$465,MATCH(E4960,Mapping!$A$2:$A$465,0))</f>
        <v>NTPC STATIONS</v>
      </c>
      <c r="G4960" s="0" t="str">
        <f aca="false">INDEX(Mapping!$C$2:$C$465,MATCH(E4960,Mapping!$A$2:$A$465,0))</f>
        <v>NTPC GROUP</v>
      </c>
      <c r="H4960" s="2" t="n">
        <v>2.61</v>
      </c>
      <c r="I4960" s="3" t="n">
        <v>0.04</v>
      </c>
    </row>
    <row r="4961" customFormat="false" ht="15" hidden="false" customHeight="false" outlineLevel="0" collapsed="false">
      <c r="A4961" s="0" t="s">
        <v>127</v>
      </c>
      <c r="B4961" s="0" t="n">
        <f aca="false">VALUE(LEFT(A4961,4))</f>
        <v>2024</v>
      </c>
      <c r="C4961" s="0" t="str">
        <f aca="false">"FY"&amp;IF(VALUE(MID(A4961,6,2))&gt;=4,VALUE(LEFT(A4961,4)),VALUE(LEFT(A4961,4))-1)&amp;"-"&amp;TEXT(MOD(IF(VALUE(MID(A4961,6,2))&gt;=4,VALUE(LEFT(A4961,4)),VALUE(LEFT(A4961,4))-1)+1,100),"00")</f>
        <v>FY2024-25</v>
      </c>
      <c r="D4961" s="0" t="s">
        <v>700</v>
      </c>
      <c r="E4961" s="0" t="s">
        <v>353</v>
      </c>
      <c r="F4961" s="0" t="str">
        <f aca="false">INDEX(Mapping!$B$2:$B$465,MATCH(E4961,Mapping!$A$2:$A$465,0))</f>
        <v>HIMACHAL PRADESH</v>
      </c>
      <c r="G4961" s="0" t="str">
        <f aca="false">INDEX(Mapping!$C$2:$C$465,MATCH(E4961,Mapping!$A$2:$A$465,0))</f>
        <v>HIMACHAL PRADESH</v>
      </c>
      <c r="H4961" s="2" t="n">
        <v>2.55</v>
      </c>
      <c r="I4961" s="3" t="n">
        <v>0.04</v>
      </c>
    </row>
    <row r="4962" customFormat="false" ht="15" hidden="false" customHeight="false" outlineLevel="0" collapsed="false">
      <c r="A4962" s="0" t="s">
        <v>127</v>
      </c>
      <c r="B4962" s="0" t="n">
        <f aca="false">VALUE(LEFT(A4962,4))</f>
        <v>2024</v>
      </c>
      <c r="C4962" s="0" t="str">
        <f aca="false">"FY"&amp;IF(VALUE(MID(A4962,6,2))&gt;=4,VALUE(LEFT(A4962,4)),VALUE(LEFT(A4962,4))-1)&amp;"-"&amp;TEXT(MOD(IF(VALUE(MID(A4962,6,2))&gt;=4,VALUE(LEFT(A4962,4)),VALUE(LEFT(A4962,4))-1)+1,100),"00")</f>
        <v>FY2024-25</v>
      </c>
      <c r="D4962" s="0" t="s">
        <v>728</v>
      </c>
      <c r="E4962" s="0" t="s">
        <v>458</v>
      </c>
      <c r="F4962" s="0" t="str">
        <f aca="false">INDEX(Mapping!$B$2:$B$465,MATCH(E4962,Mapping!$A$2:$A$465,0))</f>
        <v>ADANI GREEN ENERGY TWENTY SIX B LIMITED_INFIRM</v>
      </c>
      <c r="G4962" s="0" t="str">
        <f aca="false">INDEX(Mapping!$C$2:$C$465,MATCH(E4962,Mapping!$A$2:$A$465,0))</f>
        <v>ADANI GREEN ENERGY (ALL SPVs)</v>
      </c>
      <c r="H4962" s="2" t="n">
        <v>2.32</v>
      </c>
      <c r="I4962" s="3" t="n">
        <v>0.03</v>
      </c>
    </row>
    <row r="4963" customFormat="false" ht="15" hidden="false" customHeight="false" outlineLevel="0" collapsed="false">
      <c r="A4963" s="0" t="s">
        <v>127</v>
      </c>
      <c r="B4963" s="0" t="n">
        <f aca="false">VALUE(LEFT(A4963,4))</f>
        <v>2024</v>
      </c>
      <c r="C4963" s="0" t="str">
        <f aca="false">"FY"&amp;IF(VALUE(MID(A4963,6,2))&gt;=4,VALUE(LEFT(A4963,4)),VALUE(LEFT(A4963,4))-1)&amp;"-"&amp;TEXT(MOD(IF(VALUE(MID(A4963,6,2))&gt;=4,VALUE(LEFT(A4963,4)),VALUE(LEFT(A4963,4))-1)+1,100),"00")</f>
        <v>FY2024-25</v>
      </c>
      <c r="D4963" s="0" t="s">
        <v>787</v>
      </c>
      <c r="E4963" s="0" t="s">
        <v>533</v>
      </c>
      <c r="F4963" s="0" t="str">
        <f aca="false">INDEX(Mapping!$B$2:$B$465,MATCH(E4963,Mapping!$A$2:$A$465,0))</f>
        <v>AMBUJA CEMENTS LIMITED(KHAVDA PSS-3)_INFIRM</v>
      </c>
      <c r="G4963" s="0" t="str">
        <f aca="false">INDEX(Mapping!$C$2:$C$465,MATCH(E4963,Mapping!$A$2:$A$465,0))</f>
        <v>AMBUJA CEMENTS</v>
      </c>
      <c r="H4963" s="2" t="n">
        <v>2.17</v>
      </c>
      <c r="I4963" s="3" t="n">
        <v>0.03</v>
      </c>
    </row>
    <row r="4964" customFormat="false" ht="15" hidden="false" customHeight="false" outlineLevel="0" collapsed="false">
      <c r="A4964" s="0" t="s">
        <v>127</v>
      </c>
      <c r="B4964" s="0" t="n">
        <f aca="false">VALUE(LEFT(A4964,4))</f>
        <v>2024</v>
      </c>
      <c r="C4964" s="0" t="str">
        <f aca="false">"FY"&amp;IF(VALUE(MID(A4964,6,2))&gt;=4,VALUE(LEFT(A4964,4)),VALUE(LEFT(A4964,4))-1)&amp;"-"&amp;TEXT(MOD(IF(VALUE(MID(A4964,6,2))&gt;=4,VALUE(LEFT(A4964,4)),VALUE(LEFT(A4964,4))-1)+1,100),"00")</f>
        <v>FY2024-25</v>
      </c>
      <c r="D4964" s="0" t="s">
        <v>702</v>
      </c>
      <c r="E4964" s="0" t="s">
        <v>42</v>
      </c>
      <c r="F4964" s="0" t="str">
        <f aca="false">INDEX(Mapping!$B$2:$B$465,MATCH(E4964,Mapping!$A$2:$A$465,0))</f>
        <v>PUNJAB</v>
      </c>
      <c r="G4964" s="0" t="str">
        <f aca="false">INDEX(Mapping!$C$2:$C$465,MATCH(E4964,Mapping!$A$2:$A$465,0))</f>
        <v>PUNJAB</v>
      </c>
      <c r="H4964" s="2" t="n">
        <v>2.09</v>
      </c>
      <c r="I4964" s="3" t="n">
        <v>0.03</v>
      </c>
    </row>
    <row r="4965" customFormat="false" ht="15" hidden="false" customHeight="false" outlineLevel="0" collapsed="false">
      <c r="A4965" s="0" t="s">
        <v>127</v>
      </c>
      <c r="B4965" s="0" t="n">
        <f aca="false">VALUE(LEFT(A4965,4))</f>
        <v>2024</v>
      </c>
      <c r="C4965" s="0" t="str">
        <f aca="false">"FY"&amp;IF(VALUE(MID(A4965,6,2))&gt;=4,VALUE(LEFT(A4965,4)),VALUE(LEFT(A4965,4))-1)&amp;"-"&amp;TEXT(MOD(IF(VALUE(MID(A4965,6,2))&gt;=4,VALUE(LEFT(A4965,4)),VALUE(LEFT(A4965,4))-1)+1,100),"00")</f>
        <v>FY2024-25</v>
      </c>
      <c r="D4965" s="0" t="s">
        <v>682</v>
      </c>
      <c r="E4965" s="0" t="s">
        <v>399</v>
      </c>
      <c r="F4965" s="0" t="str">
        <f aca="false">INDEX(Mapping!$B$2:$B$465,MATCH(E4965,Mapping!$A$2:$A$465,0))</f>
        <v>RENEW SURYA OJAS PRIVATE LIMITED-WIND</v>
      </c>
      <c r="G4965" s="0" t="str">
        <f aca="false">INDEX(Mapping!$C$2:$C$465,MATCH(E4965,Mapping!$A$2:$A$465,0))</f>
        <v>RENEW POWER (ALL SPVs)</v>
      </c>
      <c r="H4965" s="2" t="n">
        <v>2.04</v>
      </c>
      <c r="I4965" s="3" t="n">
        <v>0.03</v>
      </c>
    </row>
    <row r="4966" customFormat="false" ht="15" hidden="false" customHeight="false" outlineLevel="0" collapsed="false">
      <c r="A4966" s="0" t="s">
        <v>127</v>
      </c>
      <c r="B4966" s="0" t="n">
        <f aca="false">VALUE(LEFT(A4966,4))</f>
        <v>2024</v>
      </c>
      <c r="C4966" s="0" t="str">
        <f aca="false">"FY"&amp;IF(VALUE(MID(A4966,6,2))&gt;=4,VALUE(LEFT(A4966,4)),VALUE(LEFT(A4966,4))-1)&amp;"-"&amp;TEXT(MOD(IF(VALUE(MID(A4966,6,2))&gt;=4,VALUE(LEFT(A4966,4)),VALUE(LEFT(A4966,4))-1)+1,100),"00")</f>
        <v>FY2024-25</v>
      </c>
      <c r="D4966" s="0" t="s">
        <v>725</v>
      </c>
      <c r="E4966" s="0" t="s">
        <v>394</v>
      </c>
      <c r="F4966" s="0" t="str">
        <f aca="false">INDEX(Mapping!$B$2:$B$465,MATCH(E4966,Mapping!$A$2:$A$465,0))</f>
        <v>NTPC STATIONS</v>
      </c>
      <c r="G4966" s="0" t="str">
        <f aca="false">INDEX(Mapping!$C$2:$C$465,MATCH(E4966,Mapping!$A$2:$A$465,0))</f>
        <v>NTPC GROUP</v>
      </c>
      <c r="H4966" s="2" t="n">
        <v>1.97</v>
      </c>
      <c r="I4966" s="3" t="n">
        <v>0.03</v>
      </c>
    </row>
    <row r="4967" customFormat="false" ht="15" hidden="false" customHeight="false" outlineLevel="0" collapsed="false">
      <c r="A4967" s="0" t="s">
        <v>127</v>
      </c>
      <c r="B4967" s="0" t="n">
        <f aca="false">VALUE(LEFT(A4967,4))</f>
        <v>2024</v>
      </c>
      <c r="C4967" s="0" t="str">
        <f aca="false">"FY"&amp;IF(VALUE(MID(A4967,6,2))&gt;=4,VALUE(LEFT(A4967,4)),VALUE(LEFT(A4967,4))-1)&amp;"-"&amp;TEXT(MOD(IF(VALUE(MID(A4967,6,2))&gt;=4,VALUE(LEFT(A4967,4)),VALUE(LEFT(A4967,4))-1)+1,100),"00")</f>
        <v>FY2024-25</v>
      </c>
      <c r="D4967" s="0" t="s">
        <v>706</v>
      </c>
      <c r="E4967" s="0" t="s">
        <v>357</v>
      </c>
      <c r="F4967" s="0" t="str">
        <f aca="false">INDEX(Mapping!$B$2:$B$465,MATCH(E4967,Mapping!$A$2:$A$465,0))</f>
        <v>HIMACHAL PRADESH</v>
      </c>
      <c r="G4967" s="0" t="str">
        <f aca="false">INDEX(Mapping!$C$2:$C$465,MATCH(E4967,Mapping!$A$2:$A$465,0))</f>
        <v>HIMACHAL PRADESH</v>
      </c>
      <c r="H4967" s="2" t="n">
        <v>1.94</v>
      </c>
      <c r="I4967" s="3" t="n">
        <v>0.03</v>
      </c>
    </row>
    <row r="4968" customFormat="false" ht="15" hidden="false" customHeight="false" outlineLevel="0" collapsed="false">
      <c r="A4968" s="0" t="s">
        <v>127</v>
      </c>
      <c r="B4968" s="0" t="n">
        <f aca="false">VALUE(LEFT(A4968,4))</f>
        <v>2024</v>
      </c>
      <c r="C4968" s="0" t="str">
        <f aca="false">"FY"&amp;IF(VALUE(MID(A4968,6,2))&gt;=4,VALUE(LEFT(A4968,4)),VALUE(LEFT(A4968,4))-1)&amp;"-"&amp;TEXT(MOD(IF(VALUE(MID(A4968,6,2))&gt;=4,VALUE(LEFT(A4968,4)),VALUE(LEFT(A4968,4))-1)+1,100),"00")</f>
        <v>FY2024-25</v>
      </c>
      <c r="D4968" s="0" t="s">
        <v>799</v>
      </c>
      <c r="E4968" s="0" t="s">
        <v>569</v>
      </c>
      <c r="F4968" s="0" t="str">
        <f aca="false">INDEX(Mapping!$B$2:$B$465,MATCH(E4968,Mapping!$A$2:$A$465,0))</f>
        <v>ADANI RENEWABLE ENERGY FORTY EIGHT LIMITED(WIND)_INFIRM</v>
      </c>
      <c r="G4968" s="0" t="str">
        <f aca="false">INDEX(Mapping!$C$2:$C$465,MATCH(E4968,Mapping!$A$2:$A$465,0))</f>
        <v>ADANI GREEN ENERGY (ALL SPVs)</v>
      </c>
      <c r="H4968" s="2" t="n">
        <v>1.86</v>
      </c>
      <c r="I4968" s="3" t="n">
        <v>0.03</v>
      </c>
    </row>
    <row r="4969" customFormat="false" ht="15" hidden="false" customHeight="false" outlineLevel="0" collapsed="false">
      <c r="A4969" s="0" t="s">
        <v>127</v>
      </c>
      <c r="B4969" s="0" t="n">
        <f aca="false">VALUE(LEFT(A4969,4))</f>
        <v>2024</v>
      </c>
      <c r="C4969" s="0" t="str">
        <f aca="false">"FY"&amp;IF(VALUE(MID(A4969,6,2))&gt;=4,VALUE(LEFT(A4969,4)),VALUE(LEFT(A4969,4))-1)&amp;"-"&amp;TEXT(MOD(IF(VALUE(MID(A4969,6,2))&gt;=4,VALUE(LEFT(A4969,4)),VALUE(LEFT(A4969,4))-1)+1,100),"00")</f>
        <v>FY2024-25</v>
      </c>
      <c r="D4969" s="0" t="s">
        <v>688</v>
      </c>
      <c r="E4969" s="0" t="s">
        <v>193</v>
      </c>
      <c r="F4969" s="0" t="str">
        <f aca="false">INDEX(Mapping!$B$2:$B$465,MATCH(E4969,Mapping!$A$2:$A$465,0))</f>
        <v>MIZORAM</v>
      </c>
      <c r="G4969" s="0" t="str">
        <f aca="false">INDEX(Mapping!$C$2:$C$465,MATCH(E4969,Mapping!$A$2:$A$465,0))</f>
        <v>MIZORAM</v>
      </c>
      <c r="H4969" s="2" t="n">
        <v>1.84</v>
      </c>
      <c r="I4969" s="3" t="n">
        <v>0.03</v>
      </c>
    </row>
    <row r="4970" customFormat="false" ht="15" hidden="false" customHeight="false" outlineLevel="0" collapsed="false">
      <c r="A4970" s="0" t="s">
        <v>127</v>
      </c>
      <c r="B4970" s="0" t="n">
        <f aca="false">VALUE(LEFT(A4970,4))</f>
        <v>2024</v>
      </c>
      <c r="C4970" s="0" t="str">
        <f aca="false">"FY"&amp;IF(VALUE(MID(A4970,6,2))&gt;=4,VALUE(LEFT(A4970,4)),VALUE(LEFT(A4970,4))-1)&amp;"-"&amp;TEXT(MOD(IF(VALUE(MID(A4970,6,2))&gt;=4,VALUE(LEFT(A4970,4)),VALUE(LEFT(A4970,4))-1)+1,100),"00")</f>
        <v>FY2024-25</v>
      </c>
      <c r="D4970" s="0" t="s">
        <v>326</v>
      </c>
      <c r="E4970" s="0" t="s">
        <v>326</v>
      </c>
      <c r="F4970" s="0" t="str">
        <f aca="false">INDEX(Mapping!$B$2:$B$465,MATCH(E4970,Mapping!$A$2:$A$465,0))</f>
        <v>ITPCL (IL&amp;FS TAMIL NADU)</v>
      </c>
      <c r="G4970" s="0" t="str">
        <f aca="false">INDEX(Mapping!$C$2:$C$465,MATCH(E4970,Mapping!$A$2:$A$465,0))</f>
        <v>ITPCL (IL&amp;FS TAMIL NADU)</v>
      </c>
      <c r="H4970" s="2" t="n">
        <v>1.63</v>
      </c>
      <c r="I4970" s="3" t="n">
        <v>0.02</v>
      </c>
    </row>
    <row r="4971" customFormat="false" ht="15" hidden="false" customHeight="false" outlineLevel="0" collapsed="false">
      <c r="A4971" s="0" t="s">
        <v>127</v>
      </c>
      <c r="B4971" s="0" t="n">
        <f aca="false">VALUE(LEFT(A4971,4))</f>
        <v>2024</v>
      </c>
      <c r="C4971" s="0" t="str">
        <f aca="false">"FY"&amp;IF(VALUE(MID(A4971,6,2))&gt;=4,VALUE(LEFT(A4971,4)),VALUE(LEFT(A4971,4))-1)&amp;"-"&amp;TEXT(MOD(IF(VALUE(MID(A4971,6,2))&gt;=4,VALUE(LEFT(A4971,4)),VALUE(LEFT(A4971,4))-1)+1,100),"00")</f>
        <v>FY2024-25</v>
      </c>
      <c r="D4971" s="0" t="s">
        <v>752</v>
      </c>
      <c r="E4971" s="0" t="s">
        <v>440</v>
      </c>
      <c r="F4971" s="0" t="str">
        <f aca="false">INDEX(Mapping!$B$2:$B$465,MATCH(E4971,Mapping!$A$2:$A$465,0))</f>
        <v>NTPC STATIONS</v>
      </c>
      <c r="G4971" s="0" t="str">
        <f aca="false">INDEX(Mapping!$C$2:$C$465,MATCH(E4971,Mapping!$A$2:$A$465,0))</f>
        <v>NTPC GROUP</v>
      </c>
      <c r="H4971" s="2" t="n">
        <v>1.53</v>
      </c>
      <c r="I4971" s="3" t="n">
        <v>0.02</v>
      </c>
    </row>
    <row r="4972" customFormat="false" ht="15" hidden="false" customHeight="false" outlineLevel="0" collapsed="false">
      <c r="A4972" s="0" t="s">
        <v>127</v>
      </c>
      <c r="B4972" s="0" t="n">
        <f aca="false">VALUE(LEFT(A4972,4))</f>
        <v>2024</v>
      </c>
      <c r="C4972" s="0" t="str">
        <f aca="false">"FY"&amp;IF(VALUE(MID(A4972,6,2))&gt;=4,VALUE(LEFT(A4972,4)),VALUE(LEFT(A4972,4))-1)&amp;"-"&amp;TEXT(MOD(IF(VALUE(MID(A4972,6,2))&gt;=4,VALUE(LEFT(A4972,4)),VALUE(LEFT(A4972,4))-1)+1,100),"00")</f>
        <v>FY2024-25</v>
      </c>
      <c r="D4972" s="0" t="s">
        <v>726</v>
      </c>
      <c r="E4972" s="0" t="s">
        <v>393</v>
      </c>
      <c r="F4972" s="0" t="str">
        <f aca="false">INDEX(Mapping!$B$2:$B$465,MATCH(E4972,Mapping!$A$2:$A$465,0))</f>
        <v>NTPC STATIONS</v>
      </c>
      <c r="G4972" s="0" t="str">
        <f aca="false">INDEX(Mapping!$C$2:$C$465,MATCH(E4972,Mapping!$A$2:$A$465,0))</f>
        <v>NTPC GROUP</v>
      </c>
      <c r="H4972" s="2" t="n">
        <v>1.47</v>
      </c>
      <c r="I4972" s="3" t="n">
        <v>0.02</v>
      </c>
    </row>
    <row r="4973" customFormat="false" ht="15" hidden="false" customHeight="false" outlineLevel="0" collapsed="false">
      <c r="A4973" s="0" t="s">
        <v>127</v>
      </c>
      <c r="B4973" s="0" t="n">
        <f aca="false">VALUE(LEFT(A4973,4))</f>
        <v>2024</v>
      </c>
      <c r="C4973" s="0" t="str">
        <f aca="false">"FY"&amp;IF(VALUE(MID(A4973,6,2))&gt;=4,VALUE(LEFT(A4973,4)),VALUE(LEFT(A4973,4))-1)&amp;"-"&amp;TEXT(MOD(IF(VALUE(MID(A4973,6,2))&gt;=4,VALUE(LEFT(A4973,4)),VALUE(LEFT(A4973,4))-1)+1,100),"00")</f>
        <v>FY2024-25</v>
      </c>
      <c r="D4973" s="0" t="s">
        <v>751</v>
      </c>
      <c r="E4973" s="0" t="s">
        <v>479</v>
      </c>
      <c r="F4973" s="0" t="str">
        <f aca="false">INDEX(Mapping!$B$2:$B$465,MATCH(E4973,Mapping!$A$2:$A$465,0))</f>
        <v>NTPC STATIONS</v>
      </c>
      <c r="G4973" s="0" t="str">
        <f aca="false">INDEX(Mapping!$C$2:$C$465,MATCH(E4973,Mapping!$A$2:$A$465,0))</f>
        <v>NTPC GROUP</v>
      </c>
      <c r="H4973" s="2" t="n">
        <v>1.46</v>
      </c>
      <c r="I4973" s="3" t="n">
        <v>0.02</v>
      </c>
    </row>
    <row r="4974" customFormat="false" ht="15" hidden="false" customHeight="false" outlineLevel="0" collapsed="false">
      <c r="A4974" s="0" t="s">
        <v>127</v>
      </c>
      <c r="B4974" s="0" t="n">
        <f aca="false">VALUE(LEFT(A4974,4))</f>
        <v>2024</v>
      </c>
      <c r="C4974" s="0" t="str">
        <f aca="false">"FY"&amp;IF(VALUE(MID(A4974,6,2))&gt;=4,VALUE(LEFT(A4974,4)),VALUE(LEFT(A4974,4))-1)&amp;"-"&amp;TEXT(MOD(IF(VALUE(MID(A4974,6,2))&gt;=4,VALUE(LEFT(A4974,4)),VALUE(LEFT(A4974,4))-1)+1,100),"00")</f>
        <v>FY2024-25</v>
      </c>
      <c r="D4974" s="0" t="s">
        <v>501</v>
      </c>
      <c r="E4974" s="0" t="s">
        <v>501</v>
      </c>
      <c r="F4974" s="0" t="str">
        <f aca="false">INDEX(Mapping!$B$2:$B$465,MATCH(E4974,Mapping!$A$2:$A$465,0))</f>
        <v>AMBUJA CEMENTS LIMITED_PSS3</v>
      </c>
      <c r="G4974" s="0" t="str">
        <f aca="false">INDEX(Mapping!$C$2:$C$465,MATCH(E4974,Mapping!$A$2:$A$465,0))</f>
        <v>AMBUJA CEMENTS</v>
      </c>
      <c r="H4974" s="2" t="n">
        <v>1.42</v>
      </c>
      <c r="I4974" s="3" t="n">
        <v>0.02</v>
      </c>
    </row>
    <row r="4975" customFormat="false" ht="15" hidden="false" customHeight="false" outlineLevel="0" collapsed="false">
      <c r="A4975" s="0" t="s">
        <v>127</v>
      </c>
      <c r="B4975" s="0" t="n">
        <f aca="false">VALUE(LEFT(A4975,4))</f>
        <v>2024</v>
      </c>
      <c r="C4975" s="0" t="str">
        <f aca="false">"FY"&amp;IF(VALUE(MID(A4975,6,2))&gt;=4,VALUE(LEFT(A4975,4)),VALUE(LEFT(A4975,4))-1)&amp;"-"&amp;TEXT(MOD(IF(VALUE(MID(A4975,6,2))&gt;=4,VALUE(LEFT(A4975,4)),VALUE(LEFT(A4975,4))-1)+1,100),"00")</f>
        <v>FY2024-25</v>
      </c>
      <c r="D4975" s="0" t="s">
        <v>708</v>
      </c>
      <c r="E4975" s="0" t="s">
        <v>491</v>
      </c>
      <c r="F4975" s="0" t="str">
        <f aca="false">INDEX(Mapping!$B$2:$B$465,MATCH(E4975,Mapping!$A$2:$A$465,0))</f>
        <v>SORANG HEP (HIMACHAL SORANG POWER PVT. LTD.))</v>
      </c>
      <c r="G4975" s="0" t="str">
        <f aca="false">INDEX(Mapping!$C$2:$C$465,MATCH(E4975,Mapping!$A$2:$A$465,0))</f>
        <v>SORANG HEP (HIMACHAL SORANG POWER PVT. LTD.))</v>
      </c>
      <c r="H4975" s="2" t="n">
        <v>1.42</v>
      </c>
      <c r="I4975" s="3" t="n">
        <v>0.02</v>
      </c>
    </row>
    <row r="4976" customFormat="false" ht="15" hidden="false" customHeight="false" outlineLevel="0" collapsed="false">
      <c r="A4976" s="0" t="s">
        <v>127</v>
      </c>
      <c r="B4976" s="0" t="n">
        <f aca="false">VALUE(LEFT(A4976,4))</f>
        <v>2024</v>
      </c>
      <c r="C4976" s="0" t="str">
        <f aca="false">"FY"&amp;IF(VALUE(MID(A4976,6,2))&gt;=4,VALUE(LEFT(A4976,4)),VALUE(LEFT(A4976,4))-1)&amp;"-"&amp;TEXT(MOD(IF(VALUE(MID(A4976,6,2))&gt;=4,VALUE(LEFT(A4976,4)),VALUE(LEFT(A4976,4))-1)+1,100),"00")</f>
        <v>FY2024-25</v>
      </c>
      <c r="D4976" s="0" t="s">
        <v>727</v>
      </c>
      <c r="E4976" s="0" t="s">
        <v>199</v>
      </c>
      <c r="F4976" s="0" t="str">
        <f aca="false">INDEX(Mapping!$B$2:$B$465,MATCH(E4976,Mapping!$A$2:$A$465,0))</f>
        <v>TRIPURA</v>
      </c>
      <c r="G4976" s="0" t="str">
        <f aca="false">INDEX(Mapping!$C$2:$C$465,MATCH(E4976,Mapping!$A$2:$A$465,0))</f>
        <v>TRIPURA</v>
      </c>
      <c r="H4976" s="2" t="n">
        <v>1.38</v>
      </c>
      <c r="I4976" s="3" t="n">
        <v>0.02</v>
      </c>
    </row>
    <row r="4977" customFormat="false" ht="15" hidden="false" customHeight="false" outlineLevel="0" collapsed="false">
      <c r="A4977" s="0" t="s">
        <v>127</v>
      </c>
      <c r="B4977" s="0" t="n">
        <f aca="false">VALUE(LEFT(A4977,4))</f>
        <v>2024</v>
      </c>
      <c r="C4977" s="0" t="str">
        <f aca="false">"FY"&amp;IF(VALUE(MID(A4977,6,2))&gt;=4,VALUE(LEFT(A4977,4)),VALUE(LEFT(A4977,4))-1)&amp;"-"&amp;TEXT(MOD(IF(VALUE(MID(A4977,6,2))&gt;=4,VALUE(LEFT(A4977,4)),VALUE(LEFT(A4977,4))-1)+1,100),"00")</f>
        <v>FY2024-25</v>
      </c>
      <c r="D4977" s="0" t="s">
        <v>453</v>
      </c>
      <c r="E4977" s="0" t="s">
        <v>453</v>
      </c>
      <c r="F4977" s="0" t="str">
        <f aca="false">INDEX(Mapping!$B$2:$B$465,MATCH(E4977,Mapping!$A$2:$A$465,0))</f>
        <v>GMR KAMALANGA</v>
      </c>
      <c r="G4977" s="0" t="str">
        <f aca="false">INDEX(Mapping!$C$2:$C$465,MATCH(E4977,Mapping!$A$2:$A$465,0))</f>
        <v>GMR ENERGY</v>
      </c>
      <c r="H4977" s="2" t="n">
        <v>1.37</v>
      </c>
      <c r="I4977" s="3" t="n">
        <v>0.02</v>
      </c>
    </row>
    <row r="4978" customFormat="false" ht="15" hidden="false" customHeight="false" outlineLevel="0" collapsed="false">
      <c r="A4978" s="0" t="s">
        <v>127</v>
      </c>
      <c r="B4978" s="0" t="n">
        <f aca="false">VALUE(LEFT(A4978,4))</f>
        <v>2024</v>
      </c>
      <c r="C4978" s="0" t="str">
        <f aca="false">"FY"&amp;IF(VALUE(MID(A4978,6,2))&gt;=4,VALUE(LEFT(A4978,4)),VALUE(LEFT(A4978,4))-1)&amp;"-"&amp;TEXT(MOD(IF(VALUE(MID(A4978,6,2))&gt;=4,VALUE(LEFT(A4978,4)),VALUE(LEFT(A4978,4))-1)+1,100),"00")</f>
        <v>FY2024-25</v>
      </c>
      <c r="D4978" s="0" t="s">
        <v>739</v>
      </c>
      <c r="E4978" s="0" t="s">
        <v>472</v>
      </c>
      <c r="F4978" s="0" t="str">
        <f aca="false">INDEX(Mapping!$B$2:$B$465,MATCH(E4978,Mapping!$A$2:$A$465,0))</f>
        <v>TRANSITION ENERGY SERVICES PRIVATE LIMITED</v>
      </c>
      <c r="G4978" s="0" t="str">
        <f aca="false">INDEX(Mapping!$C$2:$C$465,MATCH(E4978,Mapping!$A$2:$A$465,0))</f>
        <v>TRANSITION ENERGY SERVICES PRIVATE LIMITED</v>
      </c>
      <c r="H4978" s="2" t="n">
        <v>1.29</v>
      </c>
      <c r="I4978" s="3" t="n">
        <v>0.02</v>
      </c>
    </row>
    <row r="4979" customFormat="false" ht="15" hidden="false" customHeight="false" outlineLevel="0" collapsed="false">
      <c r="A4979" s="0" t="s">
        <v>127</v>
      </c>
      <c r="B4979" s="0" t="n">
        <f aca="false">VALUE(LEFT(A4979,4))</f>
        <v>2024</v>
      </c>
      <c r="C4979" s="0" t="str">
        <f aca="false">"FY"&amp;IF(VALUE(MID(A4979,6,2))&gt;=4,VALUE(LEFT(A4979,4)),VALUE(LEFT(A4979,4))-1)&amp;"-"&amp;TEXT(MOD(IF(VALUE(MID(A4979,6,2))&gt;=4,VALUE(LEFT(A4979,4)),VALUE(LEFT(A4979,4))-1)+1,100),"00")</f>
        <v>FY2024-25</v>
      </c>
      <c r="D4979" s="0" t="s">
        <v>800</v>
      </c>
      <c r="E4979" s="0" t="s">
        <v>223</v>
      </c>
      <c r="F4979" s="0" t="str">
        <f aca="false">INDEX(Mapping!$B$2:$B$465,MATCH(E4979,Mapping!$A$2:$A$465,0))</f>
        <v>ADANI GREEN ENERGY TWENTY FOUR A LIMITED_PSS-3</v>
      </c>
      <c r="G4979" s="0" t="str">
        <f aca="false">INDEX(Mapping!$C$2:$C$465,MATCH(E4979,Mapping!$A$2:$A$465,0))</f>
        <v>ADANI GREEN ENERGY (ALL SPVs)</v>
      </c>
      <c r="H4979" s="2" t="n">
        <v>1.16</v>
      </c>
      <c r="I4979" s="3" t="n">
        <v>0.02</v>
      </c>
    </row>
    <row r="4980" customFormat="false" ht="15" hidden="false" customHeight="false" outlineLevel="0" collapsed="false">
      <c r="A4980" s="0" t="s">
        <v>127</v>
      </c>
      <c r="B4980" s="0" t="n">
        <f aca="false">VALUE(LEFT(A4980,4))</f>
        <v>2024</v>
      </c>
      <c r="C4980" s="0" t="str">
        <f aca="false">"FY"&amp;IF(VALUE(MID(A4980,6,2))&gt;=4,VALUE(LEFT(A4980,4)),VALUE(LEFT(A4980,4))-1)&amp;"-"&amp;TEXT(MOD(IF(VALUE(MID(A4980,6,2))&gt;=4,VALUE(LEFT(A4980,4)),VALUE(LEFT(A4980,4))-1)+1,100),"00")</f>
        <v>FY2024-25</v>
      </c>
      <c r="D4980" s="0" t="s">
        <v>760</v>
      </c>
      <c r="E4980" s="0" t="s">
        <v>488</v>
      </c>
      <c r="F4980" s="0" t="str">
        <f aca="false">INDEX(Mapping!$B$2:$B$465,MATCH(E4980,Mapping!$A$2:$A$465,0))</f>
        <v>NTPC STATIONS</v>
      </c>
      <c r="G4980" s="0" t="str">
        <f aca="false">INDEX(Mapping!$C$2:$C$465,MATCH(E4980,Mapping!$A$2:$A$465,0))</f>
        <v>NTPC GROUP</v>
      </c>
      <c r="H4980" s="2" t="n">
        <v>1.07</v>
      </c>
      <c r="I4980" s="3" t="n">
        <v>0.02</v>
      </c>
    </row>
    <row r="4981" customFormat="false" ht="15" hidden="false" customHeight="false" outlineLevel="0" collapsed="false">
      <c r="A4981" s="0" t="s">
        <v>127</v>
      </c>
      <c r="B4981" s="0" t="n">
        <f aca="false">VALUE(LEFT(A4981,4))</f>
        <v>2024</v>
      </c>
      <c r="C4981" s="0" t="str">
        <f aca="false">"FY"&amp;IF(VALUE(MID(A4981,6,2))&gt;=4,VALUE(LEFT(A4981,4)),VALUE(LEFT(A4981,4))-1)&amp;"-"&amp;TEXT(MOD(IF(VALUE(MID(A4981,6,2))&gt;=4,VALUE(LEFT(A4981,4)),VALUE(LEFT(A4981,4))-1)+1,100),"00")</f>
        <v>FY2024-25</v>
      </c>
      <c r="D4981" s="0" t="s">
        <v>736</v>
      </c>
      <c r="E4981" s="0" t="s">
        <v>303</v>
      </c>
      <c r="F4981" s="0" t="str">
        <f aca="false">INDEX(Mapping!$B$2:$B$465,MATCH(E4981,Mapping!$A$2:$A$465,0))</f>
        <v>PUDUCHERRY</v>
      </c>
      <c r="G4981" s="0" t="str">
        <f aca="false">INDEX(Mapping!$C$2:$C$465,MATCH(E4981,Mapping!$A$2:$A$465,0))</f>
        <v>PUDUCHERRY</v>
      </c>
      <c r="H4981" s="2" t="n">
        <v>1.04</v>
      </c>
      <c r="I4981" s="3" t="n">
        <v>0.02</v>
      </c>
    </row>
    <row r="4982" customFormat="false" ht="15" hidden="false" customHeight="false" outlineLevel="0" collapsed="false">
      <c r="A4982" s="0" t="s">
        <v>127</v>
      </c>
      <c r="B4982" s="0" t="n">
        <f aca="false">VALUE(LEFT(A4982,4))</f>
        <v>2024</v>
      </c>
      <c r="C4982" s="0" t="str">
        <f aca="false">"FY"&amp;IF(VALUE(MID(A4982,6,2))&gt;=4,VALUE(LEFT(A4982,4)),VALUE(LEFT(A4982,4))-1)&amp;"-"&amp;TEXT(MOD(IF(VALUE(MID(A4982,6,2))&gt;=4,VALUE(LEFT(A4982,4)),VALUE(LEFT(A4982,4))-1)+1,100),"00")</f>
        <v>FY2024-25</v>
      </c>
      <c r="D4982" s="0" t="s">
        <v>714</v>
      </c>
      <c r="E4982" s="0" t="s">
        <v>395</v>
      </c>
      <c r="F4982" s="0" t="str">
        <f aca="false">INDEX(Mapping!$B$2:$B$465,MATCH(E4982,Mapping!$A$2:$A$465,0))</f>
        <v>HIMACHAL PRADESH</v>
      </c>
      <c r="G4982" s="0" t="str">
        <f aca="false">INDEX(Mapping!$C$2:$C$465,MATCH(E4982,Mapping!$A$2:$A$465,0))</f>
        <v>HIMACHAL PRADESH</v>
      </c>
      <c r="H4982" s="2" t="n">
        <v>1.04</v>
      </c>
      <c r="I4982" s="3" t="n">
        <v>0.02</v>
      </c>
    </row>
    <row r="4983" customFormat="false" ht="15" hidden="false" customHeight="false" outlineLevel="0" collapsed="false">
      <c r="A4983" s="0" t="s">
        <v>127</v>
      </c>
      <c r="B4983" s="0" t="n">
        <f aca="false">VALUE(LEFT(A4983,4))</f>
        <v>2024</v>
      </c>
      <c r="C4983" s="0" t="str">
        <f aca="false">"FY"&amp;IF(VALUE(MID(A4983,6,2))&gt;=4,VALUE(LEFT(A4983,4)),VALUE(LEFT(A4983,4))-1)&amp;"-"&amp;TEXT(MOD(IF(VALUE(MID(A4983,6,2))&gt;=4,VALUE(LEFT(A4983,4)),VALUE(LEFT(A4983,4))-1)+1,100),"00")</f>
        <v>FY2024-25</v>
      </c>
      <c r="D4983" s="0" t="s">
        <v>684</v>
      </c>
      <c r="E4983" s="0" t="s">
        <v>334</v>
      </c>
      <c r="F4983" s="0" t="str">
        <f aca="false">INDEX(Mapping!$B$2:$B$465,MATCH(E4983,Mapping!$A$2:$A$465,0))</f>
        <v>NTPC STATIONS</v>
      </c>
      <c r="G4983" s="0" t="str">
        <f aca="false">INDEX(Mapping!$C$2:$C$465,MATCH(E4983,Mapping!$A$2:$A$465,0))</f>
        <v>NTPC GROUP</v>
      </c>
      <c r="H4983" s="2" t="n">
        <v>1</v>
      </c>
      <c r="I4983" s="3" t="n">
        <v>0.02</v>
      </c>
    </row>
    <row r="4984" customFormat="false" ht="15" hidden="false" customHeight="false" outlineLevel="0" collapsed="false">
      <c r="A4984" s="0" t="s">
        <v>127</v>
      </c>
      <c r="B4984" s="0" t="n">
        <f aca="false">VALUE(LEFT(A4984,4))</f>
        <v>2024</v>
      </c>
      <c r="C4984" s="0" t="str">
        <f aca="false">"FY"&amp;IF(VALUE(MID(A4984,6,2))&gt;=4,VALUE(LEFT(A4984,4)),VALUE(LEFT(A4984,4))-1)&amp;"-"&amp;TEXT(MOD(IF(VALUE(MID(A4984,6,2))&gt;=4,VALUE(LEFT(A4984,4)),VALUE(LEFT(A4984,4))-1)+1,100),"00")</f>
        <v>FY2024-25</v>
      </c>
      <c r="D4984" s="0" t="s">
        <v>740</v>
      </c>
      <c r="E4984" s="0" t="s">
        <v>426</v>
      </c>
      <c r="F4984" s="0" t="str">
        <f aca="false">INDEX(Mapping!$B$2:$B$465,MATCH(E4984,Mapping!$A$2:$A$465,0))</f>
        <v>NTPC STATIONS</v>
      </c>
      <c r="G4984" s="0" t="str">
        <f aca="false">INDEX(Mapping!$C$2:$C$465,MATCH(E4984,Mapping!$A$2:$A$465,0))</f>
        <v>NTPC GROUP</v>
      </c>
      <c r="H4984" s="2" t="n">
        <v>0.96</v>
      </c>
      <c r="I4984" s="3" t="n">
        <v>0.01</v>
      </c>
    </row>
    <row r="4985" customFormat="false" ht="15" hidden="false" customHeight="false" outlineLevel="0" collapsed="false">
      <c r="A4985" s="0" t="s">
        <v>127</v>
      </c>
      <c r="B4985" s="0" t="n">
        <f aca="false">VALUE(LEFT(A4985,4))</f>
        <v>2024</v>
      </c>
      <c r="C4985" s="0" t="str">
        <f aca="false">"FY"&amp;IF(VALUE(MID(A4985,6,2))&gt;=4,VALUE(LEFT(A4985,4)),VALUE(LEFT(A4985,4))-1)&amp;"-"&amp;TEXT(MOD(IF(VALUE(MID(A4985,6,2))&gt;=4,VALUE(LEFT(A4985,4)),VALUE(LEFT(A4985,4))-1)+1,100),"00")</f>
        <v>FY2024-25</v>
      </c>
      <c r="D4985" s="0" t="s">
        <v>753</v>
      </c>
      <c r="E4985" s="0" t="s">
        <v>540</v>
      </c>
      <c r="F4985" s="0" t="str">
        <f aca="false">INDEX(Mapping!$B$2:$B$465,MATCH(E4985,Mapping!$A$2:$A$465,0))</f>
        <v>ADANI WIND ENERGY KUTCHH FOUR LTD. NAKHATRANA (INFIRM)</v>
      </c>
      <c r="G4985" s="0" t="str">
        <f aca="false">INDEX(Mapping!$C$2:$C$465,MATCH(E4985,Mapping!$A$2:$A$465,0))</f>
        <v>ADANI GREEN ENERGY (ALL SPVs)</v>
      </c>
      <c r="H4985" s="2" t="n">
        <v>0.92</v>
      </c>
      <c r="I4985" s="3" t="n">
        <v>0.01</v>
      </c>
    </row>
    <row r="4986" customFormat="false" ht="15" hidden="false" customHeight="false" outlineLevel="0" collapsed="false">
      <c r="A4986" s="0" t="s">
        <v>127</v>
      </c>
      <c r="B4986" s="0" t="n">
        <f aca="false">VALUE(LEFT(A4986,4))</f>
        <v>2024</v>
      </c>
      <c r="C4986" s="0" t="str">
        <f aca="false">"FY"&amp;IF(VALUE(MID(A4986,6,2))&gt;=4,VALUE(LEFT(A4986,4)),VALUE(LEFT(A4986,4))-1)&amp;"-"&amp;TEXT(MOD(IF(VALUE(MID(A4986,6,2))&gt;=4,VALUE(LEFT(A4986,4)),VALUE(LEFT(A4986,4))-1)+1,100),"00")</f>
        <v>FY2024-25</v>
      </c>
      <c r="D4986" s="0" t="s">
        <v>712</v>
      </c>
      <c r="E4986" s="0" t="s">
        <v>414</v>
      </c>
      <c r="F4986" s="0" t="str">
        <f aca="false">INDEX(Mapping!$B$2:$B$465,MATCH(E4986,Mapping!$A$2:$A$465,0))</f>
        <v>BUDHIL HEP (GREENKO BUDHIL HYDRO POWER PVT. LTD.)</v>
      </c>
      <c r="G4986" s="0" t="str">
        <f aca="false">INDEX(Mapping!$C$2:$C$465,MATCH(E4986,Mapping!$A$2:$A$465,0))</f>
        <v>GREENKO GROUP</v>
      </c>
      <c r="H4986" s="2" t="n">
        <v>0.92</v>
      </c>
      <c r="I4986" s="3" t="n">
        <v>0.01</v>
      </c>
    </row>
    <row r="4987" customFormat="false" ht="15" hidden="false" customHeight="false" outlineLevel="0" collapsed="false">
      <c r="A4987" s="0" t="s">
        <v>127</v>
      </c>
      <c r="B4987" s="0" t="n">
        <f aca="false">VALUE(LEFT(A4987,4))</f>
        <v>2024</v>
      </c>
      <c r="C4987" s="0" t="str">
        <f aca="false">"FY"&amp;IF(VALUE(MID(A4987,6,2))&gt;=4,VALUE(LEFT(A4987,4)),VALUE(LEFT(A4987,4))-1)&amp;"-"&amp;TEXT(MOD(IF(VALUE(MID(A4987,6,2))&gt;=4,VALUE(LEFT(A4987,4)),VALUE(LEFT(A4987,4))-1)+1,100),"00")</f>
        <v>FY2024-25</v>
      </c>
      <c r="D4987" s="0" t="s">
        <v>422</v>
      </c>
      <c r="E4987" s="0" t="s">
        <v>422</v>
      </c>
      <c r="F4987" s="0" t="str">
        <f aca="false">INDEX(Mapping!$B$2:$B$465,MATCH(E4987,Mapping!$A$2:$A$465,0))</f>
        <v>NTPC STATIONS</v>
      </c>
      <c r="G4987" s="0" t="str">
        <f aca="false">INDEX(Mapping!$C$2:$C$465,MATCH(E4987,Mapping!$A$2:$A$465,0))</f>
        <v>NTPC GROUP</v>
      </c>
      <c r="H4987" s="2" t="n">
        <v>0.83</v>
      </c>
      <c r="I4987" s="3" t="n">
        <v>0.01</v>
      </c>
    </row>
    <row r="4988" customFormat="false" ht="15" hidden="false" customHeight="false" outlineLevel="0" collapsed="false">
      <c r="A4988" s="0" t="s">
        <v>127</v>
      </c>
      <c r="B4988" s="0" t="n">
        <f aca="false">VALUE(LEFT(A4988,4))</f>
        <v>2024</v>
      </c>
      <c r="C4988" s="0" t="str">
        <f aca="false">"FY"&amp;IF(VALUE(MID(A4988,6,2))&gt;=4,VALUE(LEFT(A4988,4)),VALUE(LEFT(A4988,4))-1)&amp;"-"&amp;TEXT(MOD(IF(VALUE(MID(A4988,6,2))&gt;=4,VALUE(LEFT(A4988,4)),VALUE(LEFT(A4988,4))-1)+1,100),"00")</f>
        <v>FY2024-25</v>
      </c>
      <c r="D4988" s="0" t="s">
        <v>771</v>
      </c>
      <c r="E4988" s="0" t="s">
        <v>457</v>
      </c>
      <c r="F4988" s="0" t="str">
        <f aca="false">INDEX(Mapping!$B$2:$B$465,MATCH(E4988,Mapping!$A$2:$A$465,0))</f>
        <v>NTPC STATIONS</v>
      </c>
      <c r="G4988" s="0" t="str">
        <f aca="false">INDEX(Mapping!$C$2:$C$465,MATCH(E4988,Mapping!$A$2:$A$465,0))</f>
        <v>NTPC GROUP</v>
      </c>
      <c r="H4988" s="2" t="n">
        <v>0.69</v>
      </c>
      <c r="I4988" s="3" t="n">
        <v>0.01</v>
      </c>
    </row>
    <row r="4989" customFormat="false" ht="15" hidden="false" customHeight="false" outlineLevel="0" collapsed="false">
      <c r="A4989" s="0" t="s">
        <v>127</v>
      </c>
      <c r="B4989" s="0" t="n">
        <f aca="false">VALUE(LEFT(A4989,4))</f>
        <v>2024</v>
      </c>
      <c r="C4989" s="0" t="str">
        <f aca="false">"FY"&amp;IF(VALUE(MID(A4989,6,2))&gt;=4,VALUE(LEFT(A4989,4)),VALUE(LEFT(A4989,4))-1)&amp;"-"&amp;TEXT(MOD(IF(VALUE(MID(A4989,6,2))&gt;=4,VALUE(LEFT(A4989,4)),VALUE(LEFT(A4989,4))-1)+1,100),"00")</f>
        <v>FY2024-25</v>
      </c>
      <c r="D4989" s="0" t="s">
        <v>767</v>
      </c>
      <c r="E4989" s="0" t="s">
        <v>348</v>
      </c>
      <c r="F4989" s="0" t="str">
        <f aca="false">INDEX(Mapping!$B$2:$B$465,MATCH(E4989,Mapping!$A$2:$A$465,0))</f>
        <v>DHARIWAL INFRASTRUCTURE</v>
      </c>
      <c r="G4989" s="0" t="str">
        <f aca="false">INDEX(Mapping!$C$2:$C$465,MATCH(E4989,Mapping!$A$2:$A$465,0))</f>
        <v>DHARIWAL INFRASTRUCTURE</v>
      </c>
      <c r="H4989" s="2" t="n">
        <v>0.68</v>
      </c>
      <c r="I4989" s="3" t="n">
        <v>0.01</v>
      </c>
    </row>
    <row r="4990" customFormat="false" ht="15" hidden="false" customHeight="false" outlineLevel="0" collapsed="false">
      <c r="A4990" s="0" t="s">
        <v>127</v>
      </c>
      <c r="B4990" s="0" t="n">
        <f aca="false">VALUE(LEFT(A4990,4))</f>
        <v>2024</v>
      </c>
      <c r="C4990" s="0" t="str">
        <f aca="false">"FY"&amp;IF(VALUE(MID(A4990,6,2))&gt;=4,VALUE(LEFT(A4990,4)),VALUE(LEFT(A4990,4))-1)&amp;"-"&amp;TEXT(MOD(IF(VALUE(MID(A4990,6,2))&gt;=4,VALUE(LEFT(A4990,4)),VALUE(LEFT(A4990,4))-1)+1,100),"00")</f>
        <v>FY2024-25</v>
      </c>
      <c r="D4990" s="0" t="s">
        <v>719</v>
      </c>
      <c r="E4990" s="0" t="s">
        <v>404</v>
      </c>
      <c r="F4990" s="0" t="str">
        <f aca="false">INDEX(Mapping!$B$2:$B$465,MATCH(E4990,Mapping!$A$2:$A$465,0))</f>
        <v>BONGAIGAON THERMAL POWER STATION NTPC</v>
      </c>
      <c r="G4990" s="0" t="str">
        <f aca="false">INDEX(Mapping!$C$2:$C$465,MATCH(E4990,Mapping!$A$2:$A$465,0))</f>
        <v>NTPC GROUP</v>
      </c>
      <c r="H4990" s="2" t="n">
        <v>0.62</v>
      </c>
      <c r="I4990" s="3" t="n">
        <v>0.01</v>
      </c>
    </row>
    <row r="4991" customFormat="false" ht="15" hidden="false" customHeight="false" outlineLevel="0" collapsed="false">
      <c r="A4991" s="0" t="s">
        <v>127</v>
      </c>
      <c r="B4991" s="0" t="n">
        <f aca="false">VALUE(LEFT(A4991,4))</f>
        <v>2024</v>
      </c>
      <c r="C4991" s="0" t="str">
        <f aca="false">"FY"&amp;IF(VALUE(MID(A4991,6,2))&gt;=4,VALUE(LEFT(A4991,4)),VALUE(LEFT(A4991,4))-1)&amp;"-"&amp;TEXT(MOD(IF(VALUE(MID(A4991,6,2))&gt;=4,VALUE(LEFT(A4991,4)),VALUE(LEFT(A4991,4))-1)+1,100),"00")</f>
        <v>FY2024-25</v>
      </c>
      <c r="D4991" s="0" t="s">
        <v>418</v>
      </c>
      <c r="E4991" s="0" t="s">
        <v>418</v>
      </c>
      <c r="F4991" s="0" t="str">
        <f aca="false">INDEX(Mapping!$B$2:$B$465,MATCH(E4991,Mapping!$A$2:$A$465,0))</f>
        <v>OSTRO KANNADA POWER PRIVATE LIMITED</v>
      </c>
      <c r="G4991" s="0" t="str">
        <f aca="false">INDEX(Mapping!$C$2:$C$465,MATCH(E4991,Mapping!$A$2:$A$465,0))</f>
        <v>OSTRO KANNADA POWER PRIVATE LIMITED</v>
      </c>
      <c r="H4991" s="2" t="n">
        <v>0.62</v>
      </c>
      <c r="I4991" s="3" t="n">
        <v>0.01</v>
      </c>
    </row>
    <row r="4992" customFormat="false" ht="15" hidden="false" customHeight="false" outlineLevel="0" collapsed="false">
      <c r="A4992" s="0" t="s">
        <v>127</v>
      </c>
      <c r="B4992" s="0" t="n">
        <f aca="false">VALUE(LEFT(A4992,4))</f>
        <v>2024</v>
      </c>
      <c r="C4992" s="0" t="str">
        <f aca="false">"FY"&amp;IF(VALUE(MID(A4992,6,2))&gt;=4,VALUE(LEFT(A4992,4)),VALUE(LEFT(A4992,4))-1)&amp;"-"&amp;TEXT(MOD(IF(VALUE(MID(A4992,6,2))&gt;=4,VALUE(LEFT(A4992,4)),VALUE(LEFT(A4992,4))-1)+1,100),"00")</f>
        <v>FY2024-25</v>
      </c>
      <c r="D4992" s="0" t="s">
        <v>770</v>
      </c>
      <c r="E4992" s="0" t="s">
        <v>554</v>
      </c>
      <c r="F4992" s="0" t="str">
        <f aca="false">INDEX(Mapping!$B$2:$B$465,MATCH(E4992,Mapping!$A$2:$A$465,0))</f>
        <v>TPSL BANDERWALA SECI 100_INF</v>
      </c>
      <c r="G4992" s="0" t="str">
        <f aca="false">INDEX(Mapping!$C$2:$C$465,MATCH(E4992,Mapping!$A$2:$A$465,0))</f>
        <v>TPSL BANDERWALA SECI 100_INF</v>
      </c>
      <c r="H4992" s="2" t="n">
        <v>0.55</v>
      </c>
      <c r="I4992" s="3" t="n">
        <v>0.01</v>
      </c>
    </row>
    <row r="4993" customFormat="false" ht="15" hidden="false" customHeight="false" outlineLevel="0" collapsed="false">
      <c r="A4993" s="0" t="s">
        <v>127</v>
      </c>
      <c r="B4993" s="0" t="n">
        <f aca="false">VALUE(LEFT(A4993,4))</f>
        <v>2024</v>
      </c>
      <c r="C4993" s="0" t="str">
        <f aca="false">"FY"&amp;IF(VALUE(MID(A4993,6,2))&gt;=4,VALUE(LEFT(A4993,4)),VALUE(LEFT(A4993,4))-1)&amp;"-"&amp;TEXT(MOD(IF(VALUE(MID(A4993,6,2))&gt;=4,VALUE(LEFT(A4993,4)),VALUE(LEFT(A4993,4))-1)+1,100),"00")</f>
        <v>FY2024-25</v>
      </c>
      <c r="D4993" s="0" t="s">
        <v>747</v>
      </c>
      <c r="E4993" s="0" t="s">
        <v>478</v>
      </c>
      <c r="F4993" s="0" t="str">
        <f aca="false">INDEX(Mapping!$B$2:$B$465,MATCH(E4993,Mapping!$A$2:$A$465,0))</f>
        <v>NTPC STATIONS</v>
      </c>
      <c r="G4993" s="0" t="str">
        <f aca="false">INDEX(Mapping!$C$2:$C$465,MATCH(E4993,Mapping!$A$2:$A$465,0))</f>
        <v>NTPC GROUP</v>
      </c>
      <c r="H4993" s="2" t="n">
        <v>0.52</v>
      </c>
      <c r="I4993" s="3" t="n">
        <v>0.01</v>
      </c>
    </row>
    <row r="4994" customFormat="false" ht="15" hidden="false" customHeight="false" outlineLevel="0" collapsed="false">
      <c r="A4994" s="0" t="s">
        <v>127</v>
      </c>
      <c r="B4994" s="0" t="n">
        <f aca="false">VALUE(LEFT(A4994,4))</f>
        <v>2024</v>
      </c>
      <c r="C4994" s="0" t="str">
        <f aca="false">"FY"&amp;IF(VALUE(MID(A4994,6,2))&gt;=4,VALUE(LEFT(A4994,4)),VALUE(LEFT(A4994,4))-1)&amp;"-"&amp;TEXT(MOD(IF(VALUE(MID(A4994,6,2))&gt;=4,VALUE(LEFT(A4994,4)),VALUE(LEFT(A4994,4))-1)+1,100),"00")</f>
        <v>FY2024-25</v>
      </c>
      <c r="D4994" s="0" t="s">
        <v>768</v>
      </c>
      <c r="E4994" s="0" t="s">
        <v>460</v>
      </c>
      <c r="F4994" s="0" t="str">
        <f aca="false">INDEX(Mapping!$B$2:$B$465,MATCH(E4994,Mapping!$A$2:$A$465,0))</f>
        <v>NTPC STATIONS</v>
      </c>
      <c r="G4994" s="0" t="str">
        <f aca="false">INDEX(Mapping!$C$2:$C$465,MATCH(E4994,Mapping!$A$2:$A$465,0))</f>
        <v>NTPC GROUP</v>
      </c>
      <c r="H4994" s="2" t="n">
        <v>0.48</v>
      </c>
      <c r="I4994" s="3" t="n">
        <v>0.01</v>
      </c>
    </row>
    <row r="4995" customFormat="false" ht="15" hidden="false" customHeight="false" outlineLevel="0" collapsed="false">
      <c r="A4995" s="0" t="s">
        <v>127</v>
      </c>
      <c r="B4995" s="0" t="n">
        <f aca="false">VALUE(LEFT(A4995,4))</f>
        <v>2024</v>
      </c>
      <c r="C4995" s="0" t="str">
        <f aca="false">"FY"&amp;IF(VALUE(MID(A4995,6,2))&gt;=4,VALUE(LEFT(A4995,4)),VALUE(LEFT(A4995,4))-1)&amp;"-"&amp;TEXT(MOD(IF(VALUE(MID(A4995,6,2))&gt;=4,VALUE(LEFT(A4995,4)),VALUE(LEFT(A4995,4))-1)+1,100),"00")</f>
        <v>FY2024-25</v>
      </c>
      <c r="D4995" s="0" t="s">
        <v>769</v>
      </c>
      <c r="E4995" s="0" t="s">
        <v>498</v>
      </c>
      <c r="F4995" s="0" t="str">
        <f aca="false">INDEX(Mapping!$B$2:$B$465,MATCH(E4995,Mapping!$A$2:$A$465,0))</f>
        <v>NTPC STATIONS</v>
      </c>
      <c r="G4995" s="0" t="str">
        <f aca="false">INDEX(Mapping!$C$2:$C$465,MATCH(E4995,Mapping!$A$2:$A$465,0))</f>
        <v>NTPC GROUP</v>
      </c>
      <c r="H4995" s="2" t="n">
        <v>0.43</v>
      </c>
      <c r="I4995" s="3" t="n">
        <v>0.01</v>
      </c>
    </row>
    <row r="4996" customFormat="false" ht="15" hidden="false" customHeight="false" outlineLevel="0" collapsed="false">
      <c r="A4996" s="0" t="s">
        <v>127</v>
      </c>
      <c r="B4996" s="0" t="n">
        <f aca="false">VALUE(LEFT(A4996,4))</f>
        <v>2024</v>
      </c>
      <c r="C4996" s="0" t="str">
        <f aca="false">"FY"&amp;IF(VALUE(MID(A4996,6,2))&gt;=4,VALUE(LEFT(A4996,4)),VALUE(LEFT(A4996,4))-1)&amp;"-"&amp;TEXT(MOD(IF(VALUE(MID(A4996,6,2))&gt;=4,VALUE(LEFT(A4996,4)),VALUE(LEFT(A4996,4))-1)+1,100),"00")</f>
        <v>FY2024-25</v>
      </c>
      <c r="D4996" s="0" t="s">
        <v>748</v>
      </c>
      <c r="E4996" s="0" t="s">
        <v>427</v>
      </c>
      <c r="F4996" s="0" t="str">
        <f aca="false">INDEX(Mapping!$B$2:$B$465,MATCH(E4996,Mapping!$A$2:$A$465,0))</f>
        <v>NTPC STATIONS</v>
      </c>
      <c r="G4996" s="0" t="str">
        <f aca="false">INDEX(Mapping!$C$2:$C$465,MATCH(E4996,Mapping!$A$2:$A$465,0))</f>
        <v>NTPC GROUP</v>
      </c>
      <c r="H4996" s="2" t="n">
        <v>0.41</v>
      </c>
      <c r="I4996" s="3" t="n">
        <v>0.01</v>
      </c>
    </row>
    <row r="4997" customFormat="false" ht="15" hidden="false" customHeight="false" outlineLevel="0" collapsed="false">
      <c r="A4997" s="0" t="s">
        <v>127</v>
      </c>
      <c r="B4997" s="0" t="n">
        <f aca="false">VALUE(LEFT(A4997,4))</f>
        <v>2024</v>
      </c>
      <c r="C4997" s="0" t="str">
        <f aca="false">"FY"&amp;IF(VALUE(MID(A4997,6,2))&gt;=4,VALUE(LEFT(A4997,4)),VALUE(LEFT(A4997,4))-1)&amp;"-"&amp;TEXT(MOD(IF(VALUE(MID(A4997,6,2))&gt;=4,VALUE(LEFT(A4997,4)),VALUE(LEFT(A4997,4))-1)+1,100),"00")</f>
        <v>FY2024-25</v>
      </c>
      <c r="D4997" s="0" t="s">
        <v>801</v>
      </c>
      <c r="E4997" s="0" t="s">
        <v>598</v>
      </c>
      <c r="F4997" s="0" t="str">
        <f aca="false">INDEX(Mapping!$B$2:$B$465,MATCH(E4997,Mapping!$A$2:$A$465,0))</f>
        <v>AMP ENERGY GREEN FOUR PRIVATE LIMITED_INFIRM</v>
      </c>
      <c r="G4997" s="0" t="str">
        <f aca="false">INDEX(Mapping!$C$2:$C$465,MATCH(E4997,Mapping!$A$2:$A$465,0))</f>
        <v>AMP ENERGY</v>
      </c>
      <c r="H4997" s="2" t="n">
        <v>0.35</v>
      </c>
      <c r="I4997" s="3" t="n">
        <v>0.01</v>
      </c>
    </row>
    <row r="4998" customFormat="false" ht="15" hidden="false" customHeight="false" outlineLevel="0" collapsed="false">
      <c r="A4998" s="0" t="s">
        <v>127</v>
      </c>
      <c r="B4998" s="0" t="n">
        <f aca="false">VALUE(LEFT(A4998,4))</f>
        <v>2024</v>
      </c>
      <c r="C4998" s="0" t="str">
        <f aca="false">"FY"&amp;IF(VALUE(MID(A4998,6,2))&gt;=4,VALUE(LEFT(A4998,4)),VALUE(LEFT(A4998,4))-1)&amp;"-"&amp;TEXT(MOD(IF(VALUE(MID(A4998,6,2))&gt;=4,VALUE(LEFT(A4998,4)),VALUE(LEFT(A4998,4))-1)+1,100),"00")</f>
        <v>FY2024-25</v>
      </c>
      <c r="D4998" s="0" t="s">
        <v>802</v>
      </c>
      <c r="E4998" s="0" t="s">
        <v>448</v>
      </c>
      <c r="F4998" s="0" t="str">
        <f aca="false">INDEX(Mapping!$B$2:$B$465,MATCH(E4998,Mapping!$A$2:$A$465,0))</f>
        <v>ADANI RENEWABLE ENERGY FORTY EIGHT LIMITED (WIND)_PSS-9</v>
      </c>
      <c r="G4998" s="0" t="str">
        <f aca="false">INDEX(Mapping!$C$2:$C$465,MATCH(E4998,Mapping!$A$2:$A$465,0))</f>
        <v>ADANI GREEN ENERGY (ALL SPVs)</v>
      </c>
      <c r="H4998" s="2" t="n">
        <v>0.35</v>
      </c>
      <c r="I4998" s="3" t="n">
        <v>0.01</v>
      </c>
    </row>
    <row r="4999" customFormat="false" ht="15" hidden="false" customHeight="false" outlineLevel="0" collapsed="false">
      <c r="A4999" s="0" t="s">
        <v>127</v>
      </c>
      <c r="B4999" s="0" t="n">
        <f aca="false">VALUE(LEFT(A4999,4))</f>
        <v>2024</v>
      </c>
      <c r="C4999" s="0" t="str">
        <f aca="false">"FY"&amp;IF(VALUE(MID(A4999,6,2))&gt;=4,VALUE(LEFT(A4999,4)),VALUE(LEFT(A4999,4))-1)&amp;"-"&amp;TEXT(MOD(IF(VALUE(MID(A4999,6,2))&gt;=4,VALUE(LEFT(A4999,4)),VALUE(LEFT(A4999,4))-1)+1,100),"00")</f>
        <v>FY2024-25</v>
      </c>
      <c r="D4999" s="0" t="s">
        <v>749</v>
      </c>
      <c r="E4999" s="0" t="s">
        <v>411</v>
      </c>
      <c r="F4999" s="0" t="str">
        <f aca="false">INDEX(Mapping!$B$2:$B$465,MATCH(E4999,Mapping!$A$2:$A$465,0))</f>
        <v>NTPC STATIONS</v>
      </c>
      <c r="G4999" s="0" t="str">
        <f aca="false">INDEX(Mapping!$C$2:$C$465,MATCH(E4999,Mapping!$A$2:$A$465,0))</f>
        <v>NTPC GROUP</v>
      </c>
      <c r="H4999" s="2" t="n">
        <v>0.32</v>
      </c>
      <c r="I4999" s="3" t="n">
        <v>0.005</v>
      </c>
    </row>
    <row r="5000" customFormat="false" ht="15" hidden="false" customHeight="false" outlineLevel="0" collapsed="false">
      <c r="A5000" s="0" t="s">
        <v>127</v>
      </c>
      <c r="B5000" s="0" t="n">
        <f aca="false">VALUE(LEFT(A5000,4))</f>
        <v>2024</v>
      </c>
      <c r="C5000" s="0" t="str">
        <f aca="false">"FY"&amp;IF(VALUE(MID(A5000,6,2))&gt;=4,VALUE(LEFT(A5000,4)),VALUE(LEFT(A5000,4))-1)&amp;"-"&amp;TEXT(MOD(IF(VALUE(MID(A5000,6,2))&gt;=4,VALUE(LEFT(A5000,4)),VALUE(LEFT(A5000,4))-1)+1,100),"00")</f>
        <v>FY2024-25</v>
      </c>
      <c r="D5000" s="0" t="s">
        <v>774</v>
      </c>
      <c r="E5000" s="0" t="s">
        <v>582</v>
      </c>
      <c r="F5000" s="0" t="str">
        <f aca="false">INDEX(Mapping!$B$2:$B$465,MATCH(E5000,Mapping!$A$2:$A$465,0))</f>
        <v>ADANI GREEN ENERGY TWENTY SIX A LIMITED_INFIRM</v>
      </c>
      <c r="G5000" s="0" t="str">
        <f aca="false">INDEX(Mapping!$C$2:$C$465,MATCH(E5000,Mapping!$A$2:$A$465,0))</f>
        <v>ADANI GREEN ENERGY (ALL SPVs)</v>
      </c>
      <c r="H5000" s="2" t="n">
        <v>0.31</v>
      </c>
      <c r="I5000" s="3" t="n">
        <v>0.005</v>
      </c>
    </row>
    <row r="5001" customFormat="false" ht="15" hidden="false" customHeight="false" outlineLevel="0" collapsed="false">
      <c r="A5001" s="0" t="s">
        <v>127</v>
      </c>
      <c r="B5001" s="0" t="n">
        <f aca="false">VALUE(LEFT(A5001,4))</f>
        <v>2024</v>
      </c>
      <c r="C5001" s="0" t="str">
        <f aca="false">"FY"&amp;IF(VALUE(MID(A5001,6,2))&gt;=4,VALUE(LEFT(A5001,4)),VALUE(LEFT(A5001,4))-1)&amp;"-"&amp;TEXT(MOD(IF(VALUE(MID(A5001,6,2))&gt;=4,VALUE(LEFT(A5001,4)),VALUE(LEFT(A5001,4))-1)+1,100),"00")</f>
        <v>FY2024-25</v>
      </c>
      <c r="D5001" s="0" t="s">
        <v>742</v>
      </c>
      <c r="E5001" s="0" t="s">
        <v>390</v>
      </c>
      <c r="F5001" s="0" t="str">
        <f aca="false">INDEX(Mapping!$B$2:$B$465,MATCH(E5001,Mapping!$A$2:$A$465,0))</f>
        <v>NTPC STATIONS</v>
      </c>
      <c r="G5001" s="0" t="str">
        <f aca="false">INDEX(Mapping!$C$2:$C$465,MATCH(E5001,Mapping!$A$2:$A$465,0))</f>
        <v>NTPC GROUP</v>
      </c>
      <c r="H5001" s="2" t="n">
        <v>0.31</v>
      </c>
      <c r="I5001" s="3" t="n">
        <v>0.005</v>
      </c>
    </row>
    <row r="5002" customFormat="false" ht="15" hidden="false" customHeight="false" outlineLevel="0" collapsed="false">
      <c r="A5002" s="0" t="s">
        <v>127</v>
      </c>
      <c r="B5002" s="0" t="n">
        <f aca="false">VALUE(LEFT(A5002,4))</f>
        <v>2024</v>
      </c>
      <c r="C5002" s="0" t="str">
        <f aca="false">"FY"&amp;IF(VALUE(MID(A5002,6,2))&gt;=4,VALUE(LEFT(A5002,4)),VALUE(LEFT(A5002,4))-1)&amp;"-"&amp;TEXT(MOD(IF(VALUE(MID(A5002,6,2))&gt;=4,VALUE(LEFT(A5002,4)),VALUE(LEFT(A5002,4))-1)+1,100),"00")</f>
        <v>FY2024-25</v>
      </c>
      <c r="D5002" s="0" t="s">
        <v>803</v>
      </c>
      <c r="E5002" s="0" t="s">
        <v>601</v>
      </c>
      <c r="F5002" s="0" t="str">
        <f aca="false">INDEX(Mapping!$B$2:$B$465,MATCH(E5002,Mapping!$A$2:$A$465,0))</f>
        <v>ADANI RENEWABLE ENERGY FIFTY FIVE LIMITED_PSS3_INFIRM (25 MW HYBRID SOLAR OF 25 MW OF 187.5MW HPD)</v>
      </c>
      <c r="G5002" s="0" t="str">
        <f aca="false">INDEX(Mapping!$C$2:$C$465,MATCH(E5002,Mapping!$A$2:$A$465,0))</f>
        <v>ADANI GREEN ENERGY (ALL SPVs)</v>
      </c>
      <c r="H5002" s="2" t="n">
        <v>0.29</v>
      </c>
      <c r="I5002" s="3" t="n">
        <v>0.004</v>
      </c>
    </row>
    <row r="5003" customFormat="false" ht="15" hidden="false" customHeight="false" outlineLevel="0" collapsed="false">
      <c r="A5003" s="0" t="s">
        <v>127</v>
      </c>
      <c r="B5003" s="0" t="n">
        <f aca="false">VALUE(LEFT(A5003,4))</f>
        <v>2024</v>
      </c>
      <c r="C5003" s="0" t="str">
        <f aca="false">"FY"&amp;IF(VALUE(MID(A5003,6,2))&gt;=4,VALUE(LEFT(A5003,4)),VALUE(LEFT(A5003,4))-1)&amp;"-"&amp;TEXT(MOD(IF(VALUE(MID(A5003,6,2))&gt;=4,VALUE(LEFT(A5003,4)),VALUE(LEFT(A5003,4))-1)+1,100),"00")</f>
        <v>FY2024-25</v>
      </c>
      <c r="D5003" s="0" t="s">
        <v>762</v>
      </c>
      <c r="E5003" s="0" t="s">
        <v>447</v>
      </c>
      <c r="F5003" s="0" t="str">
        <f aca="false">INDEX(Mapping!$B$2:$B$465,MATCH(E5003,Mapping!$A$2:$A$465,0))</f>
        <v>NTPC STATIONS</v>
      </c>
      <c r="G5003" s="0" t="str">
        <f aca="false">INDEX(Mapping!$C$2:$C$465,MATCH(E5003,Mapping!$A$2:$A$465,0))</f>
        <v>NTPC GROUP</v>
      </c>
      <c r="H5003" s="2" t="n">
        <v>0.28</v>
      </c>
      <c r="I5003" s="3" t="n">
        <v>0.004</v>
      </c>
    </row>
    <row r="5004" customFormat="false" ht="15" hidden="false" customHeight="false" outlineLevel="0" collapsed="false">
      <c r="A5004" s="0" t="s">
        <v>127</v>
      </c>
      <c r="B5004" s="0" t="n">
        <f aca="false">VALUE(LEFT(A5004,4))</f>
        <v>2024</v>
      </c>
      <c r="C5004" s="0" t="str">
        <f aca="false">"FY"&amp;IF(VALUE(MID(A5004,6,2))&gt;=4,VALUE(LEFT(A5004,4)),VALUE(LEFT(A5004,4))-1)&amp;"-"&amp;TEXT(MOD(IF(VALUE(MID(A5004,6,2))&gt;=4,VALUE(LEFT(A5004,4)),VALUE(LEFT(A5004,4))-1)+1,100),"00")</f>
        <v>FY2024-25</v>
      </c>
      <c r="D5004" s="0" t="s">
        <v>756</v>
      </c>
      <c r="E5004" s="0" t="s">
        <v>496</v>
      </c>
      <c r="F5004" s="0" t="str">
        <f aca="false">INDEX(Mapping!$B$2:$B$465,MATCH(E5004,Mapping!$A$2:$A$465,0))</f>
        <v>NTPC STATIONS</v>
      </c>
      <c r="G5004" s="0" t="str">
        <f aca="false">INDEX(Mapping!$C$2:$C$465,MATCH(E5004,Mapping!$A$2:$A$465,0))</f>
        <v>NTPC GROUP</v>
      </c>
      <c r="H5004" s="2" t="n">
        <v>0.2</v>
      </c>
      <c r="I5004" s="3" t="n">
        <v>0.003</v>
      </c>
    </row>
    <row r="5005" customFormat="false" ht="15" hidden="false" customHeight="false" outlineLevel="0" collapsed="false">
      <c r="A5005" s="0" t="s">
        <v>127</v>
      </c>
      <c r="B5005" s="0" t="n">
        <f aca="false">VALUE(LEFT(A5005,4))</f>
        <v>2024</v>
      </c>
      <c r="C5005" s="0" t="str">
        <f aca="false">"FY"&amp;IF(VALUE(MID(A5005,6,2))&gt;=4,VALUE(LEFT(A5005,4)),VALUE(LEFT(A5005,4))-1)&amp;"-"&amp;TEXT(MOD(IF(VALUE(MID(A5005,6,2))&gt;=4,VALUE(LEFT(A5005,4)),VALUE(LEFT(A5005,4))-1)+1,100),"00")</f>
        <v>FY2024-25</v>
      </c>
      <c r="D5005" s="0" t="s">
        <v>766</v>
      </c>
      <c r="E5005" s="0" t="s">
        <v>455</v>
      </c>
      <c r="F5005" s="0" t="str">
        <f aca="false">INDEX(Mapping!$B$2:$B$465,MATCH(E5005,Mapping!$A$2:$A$465,0))</f>
        <v>NTPC STATIONS</v>
      </c>
      <c r="G5005" s="0" t="str">
        <f aca="false">INDEX(Mapping!$C$2:$C$465,MATCH(E5005,Mapping!$A$2:$A$465,0))</f>
        <v>NTPC GROUP</v>
      </c>
      <c r="H5005" s="2" t="n">
        <v>0.2</v>
      </c>
      <c r="I5005" s="3" t="n">
        <v>0.003</v>
      </c>
    </row>
    <row r="5006" customFormat="false" ht="15" hidden="false" customHeight="false" outlineLevel="0" collapsed="false">
      <c r="A5006" s="0" t="s">
        <v>127</v>
      </c>
      <c r="B5006" s="0" t="n">
        <f aca="false">VALUE(LEFT(A5006,4))</f>
        <v>2024</v>
      </c>
      <c r="C5006" s="0" t="str">
        <f aca="false">"FY"&amp;IF(VALUE(MID(A5006,6,2))&gt;=4,VALUE(LEFT(A5006,4)),VALUE(LEFT(A5006,4))-1)&amp;"-"&amp;TEXT(MOD(IF(VALUE(MID(A5006,6,2))&gt;=4,VALUE(LEFT(A5006,4)),VALUE(LEFT(A5006,4))-1)+1,100),"00")</f>
        <v>FY2024-25</v>
      </c>
      <c r="D5006" s="0" t="s">
        <v>792</v>
      </c>
      <c r="E5006" s="0" t="s">
        <v>518</v>
      </c>
      <c r="F5006" s="0" t="str">
        <f aca="false">INDEX(Mapping!$B$2:$B$465,MATCH(E5006,Mapping!$A$2:$A$465,0))</f>
        <v>NTPC STATIONS</v>
      </c>
      <c r="G5006" s="0" t="str">
        <f aca="false">INDEX(Mapping!$C$2:$C$465,MATCH(E5006,Mapping!$A$2:$A$465,0))</f>
        <v>NTPC GROUP</v>
      </c>
      <c r="H5006" s="2" t="n">
        <v>0.17</v>
      </c>
      <c r="I5006" s="3" t="n">
        <v>0.003</v>
      </c>
    </row>
    <row r="5007" customFormat="false" ht="15" hidden="false" customHeight="false" outlineLevel="0" collapsed="false">
      <c r="A5007" s="0" t="s">
        <v>127</v>
      </c>
      <c r="B5007" s="0" t="n">
        <f aca="false">VALUE(LEFT(A5007,4))</f>
        <v>2024</v>
      </c>
      <c r="C5007" s="0" t="str">
        <f aca="false">"FY"&amp;IF(VALUE(MID(A5007,6,2))&gt;=4,VALUE(LEFT(A5007,4)),VALUE(LEFT(A5007,4))-1)&amp;"-"&amp;TEXT(MOD(IF(VALUE(MID(A5007,6,2))&gt;=4,VALUE(LEFT(A5007,4)),VALUE(LEFT(A5007,4))-1)+1,100),"00")</f>
        <v>FY2024-25</v>
      </c>
      <c r="D5007" s="0" t="s">
        <v>721</v>
      </c>
      <c r="E5007" s="0" t="s">
        <v>176</v>
      </c>
      <c r="F5007" s="0" t="str">
        <f aca="false">INDEX(Mapping!$B$2:$B$465,MATCH(E5007,Mapping!$A$2:$A$465,0))</f>
        <v>SIKKIM</v>
      </c>
      <c r="G5007" s="0" t="str">
        <f aca="false">INDEX(Mapping!$C$2:$C$465,MATCH(E5007,Mapping!$A$2:$A$465,0))</f>
        <v>SIKKIM</v>
      </c>
      <c r="H5007" s="2" t="n">
        <v>0.17</v>
      </c>
      <c r="I5007" s="3" t="n">
        <v>0.003</v>
      </c>
    </row>
    <row r="5008" customFormat="false" ht="15" hidden="false" customHeight="false" outlineLevel="0" collapsed="false">
      <c r="A5008" s="0" t="s">
        <v>127</v>
      </c>
      <c r="B5008" s="0" t="n">
        <f aca="false">VALUE(LEFT(A5008,4))</f>
        <v>2024</v>
      </c>
      <c r="C5008" s="0" t="str">
        <f aca="false">"FY"&amp;IF(VALUE(MID(A5008,6,2))&gt;=4,VALUE(LEFT(A5008,4)),VALUE(LEFT(A5008,4))-1)&amp;"-"&amp;TEXT(MOD(IF(VALUE(MID(A5008,6,2))&gt;=4,VALUE(LEFT(A5008,4)),VALUE(LEFT(A5008,4))-1)+1,100),"00")</f>
        <v>FY2024-25</v>
      </c>
      <c r="D5008" s="0" t="s">
        <v>462</v>
      </c>
      <c r="E5008" s="0" t="s">
        <v>462</v>
      </c>
      <c r="F5008" s="0" t="str">
        <f aca="false">INDEX(Mapping!$B$2:$B$465,MATCH(E5008,Mapping!$A$2:$A$465,0))</f>
        <v>DHARIWAL INFRASTRUCTURE</v>
      </c>
      <c r="G5008" s="0" t="str">
        <f aca="false">INDEX(Mapping!$C$2:$C$465,MATCH(E5008,Mapping!$A$2:$A$465,0))</f>
        <v>DHARIWAL INFRASTRUCTURE</v>
      </c>
      <c r="H5008" s="2" t="n">
        <v>0.15</v>
      </c>
      <c r="I5008" s="3" t="n">
        <v>0.002</v>
      </c>
    </row>
    <row r="5009" customFormat="false" ht="15" hidden="false" customHeight="false" outlineLevel="0" collapsed="false">
      <c r="A5009" s="0" t="s">
        <v>127</v>
      </c>
      <c r="B5009" s="0" t="n">
        <f aca="false">VALUE(LEFT(A5009,4))</f>
        <v>2024</v>
      </c>
      <c r="C5009" s="0" t="str">
        <f aca="false">"FY"&amp;IF(VALUE(MID(A5009,6,2))&gt;=4,VALUE(LEFT(A5009,4)),VALUE(LEFT(A5009,4))-1)&amp;"-"&amp;TEXT(MOD(IF(VALUE(MID(A5009,6,2))&gt;=4,VALUE(LEFT(A5009,4)),VALUE(LEFT(A5009,4))-1)+1,100),"00")</f>
        <v>FY2024-25</v>
      </c>
      <c r="D5009" s="0" t="s">
        <v>477</v>
      </c>
      <c r="E5009" s="0" t="s">
        <v>477</v>
      </c>
      <c r="F5009" s="0" t="str">
        <f aca="false">INDEX(Mapping!$B$2:$B$465,MATCH(E5009,Mapping!$A$2:$A$465,0))</f>
        <v>ADANI GREEN ENERGY TWENTY SIX A LIMITED_PSS-3</v>
      </c>
      <c r="G5009" s="0" t="str">
        <f aca="false">INDEX(Mapping!$C$2:$C$465,MATCH(E5009,Mapping!$A$2:$A$465,0))</f>
        <v>ADANI GREEN ENERGY (ALL SPVs)</v>
      </c>
      <c r="H5009" s="2" t="n">
        <v>0.14</v>
      </c>
      <c r="I5009" s="3" t="n">
        <v>0.002</v>
      </c>
    </row>
    <row r="5010" customFormat="false" ht="15" hidden="false" customHeight="false" outlineLevel="0" collapsed="false">
      <c r="A5010" s="0" t="s">
        <v>127</v>
      </c>
      <c r="B5010" s="0" t="n">
        <f aca="false">VALUE(LEFT(A5010,4))</f>
        <v>2024</v>
      </c>
      <c r="C5010" s="0" t="str">
        <f aca="false">"FY"&amp;IF(VALUE(MID(A5010,6,2))&gt;=4,VALUE(LEFT(A5010,4)),VALUE(LEFT(A5010,4))-1)&amp;"-"&amp;TEXT(MOD(IF(VALUE(MID(A5010,6,2))&gt;=4,VALUE(LEFT(A5010,4)),VALUE(LEFT(A5010,4))-1)+1,100),"00")</f>
        <v>FY2024-25</v>
      </c>
      <c r="D5010" s="0" t="s">
        <v>804</v>
      </c>
      <c r="E5010" s="0" t="s">
        <v>576</v>
      </c>
      <c r="F5010" s="0" t="str">
        <f aca="false">INDEX(Mapping!$B$2:$B$465,MATCH(E5010,Mapping!$A$2:$A$465,0))</f>
        <v>ADANI RENEWABLE ENERGY FIFTY FIVE LIMITED_PSS3 (25 MW HYBRID SOLAR OF 25 MW OF 187.5MW HPD)</v>
      </c>
      <c r="G5010" s="0" t="str">
        <f aca="false">INDEX(Mapping!$C$2:$C$465,MATCH(E5010,Mapping!$A$2:$A$465,0))</f>
        <v>ADANI GREEN ENERGY (ALL SPVs)</v>
      </c>
      <c r="H5010" s="2" t="n">
        <v>0.13</v>
      </c>
      <c r="I5010" s="3" t="n">
        <v>0.002</v>
      </c>
    </row>
    <row r="5011" customFormat="false" ht="15" hidden="false" customHeight="false" outlineLevel="0" collapsed="false">
      <c r="A5011" s="0" t="s">
        <v>127</v>
      </c>
      <c r="B5011" s="0" t="n">
        <f aca="false">VALUE(LEFT(A5011,4))</f>
        <v>2024</v>
      </c>
      <c r="C5011" s="0" t="str">
        <f aca="false">"FY"&amp;IF(VALUE(MID(A5011,6,2))&gt;=4,VALUE(LEFT(A5011,4)),VALUE(LEFT(A5011,4))-1)&amp;"-"&amp;TEXT(MOD(IF(VALUE(MID(A5011,6,2))&gt;=4,VALUE(LEFT(A5011,4)),VALUE(LEFT(A5011,4))-1)+1,100),"00")</f>
        <v>FY2024-25</v>
      </c>
      <c r="D5011" s="0" t="s">
        <v>763</v>
      </c>
      <c r="E5011" s="0" t="s">
        <v>526</v>
      </c>
      <c r="F5011" s="0" t="str">
        <f aca="false">INDEX(Mapping!$B$2:$B$465,MATCH(E5011,Mapping!$A$2:$A$465,0))</f>
        <v>NTPC STATIONS</v>
      </c>
      <c r="G5011" s="0" t="str">
        <f aca="false">INDEX(Mapping!$C$2:$C$465,MATCH(E5011,Mapping!$A$2:$A$465,0))</f>
        <v>NTPC GROUP</v>
      </c>
      <c r="H5011" s="2" t="n">
        <v>0.13</v>
      </c>
      <c r="I5011" s="3" t="n">
        <v>0.002</v>
      </c>
    </row>
    <row r="5012" customFormat="false" ht="15" hidden="false" customHeight="false" outlineLevel="0" collapsed="false">
      <c r="A5012" s="0" t="s">
        <v>127</v>
      </c>
      <c r="B5012" s="0" t="n">
        <f aca="false">VALUE(LEFT(A5012,4))</f>
        <v>2024</v>
      </c>
      <c r="C5012" s="0" t="str">
        <f aca="false">"FY"&amp;IF(VALUE(MID(A5012,6,2))&gt;=4,VALUE(LEFT(A5012,4)),VALUE(LEFT(A5012,4))-1)&amp;"-"&amp;TEXT(MOD(IF(VALUE(MID(A5012,6,2))&gt;=4,VALUE(LEFT(A5012,4)),VALUE(LEFT(A5012,4))-1)+1,100),"00")</f>
        <v>FY2024-25</v>
      </c>
      <c r="D5012" s="0" t="s">
        <v>572</v>
      </c>
      <c r="E5012" s="0" t="s">
        <v>572</v>
      </c>
      <c r="F5012" s="0" t="str">
        <f aca="false">INDEX(Mapping!$B$2:$B$465,MATCH(E5012,Mapping!$A$2:$A$465,0))</f>
        <v>NLC INDIA</v>
      </c>
      <c r="G5012" s="0" t="str">
        <f aca="false">INDEX(Mapping!$C$2:$C$465,MATCH(E5012,Mapping!$A$2:$A$465,0))</f>
        <v>NLC INDIA GROUP</v>
      </c>
      <c r="H5012" s="2" t="n">
        <v>0.11</v>
      </c>
      <c r="I5012" s="3" t="n">
        <v>0.002</v>
      </c>
    </row>
    <row r="5013" customFormat="false" ht="15" hidden="false" customHeight="false" outlineLevel="0" collapsed="false">
      <c r="A5013" s="0" t="s">
        <v>127</v>
      </c>
      <c r="B5013" s="0" t="n">
        <f aca="false">VALUE(LEFT(A5013,4))</f>
        <v>2024</v>
      </c>
      <c r="C5013" s="0" t="str">
        <f aca="false">"FY"&amp;IF(VALUE(MID(A5013,6,2))&gt;=4,VALUE(LEFT(A5013,4)),VALUE(LEFT(A5013,4))-1)&amp;"-"&amp;TEXT(MOD(IF(VALUE(MID(A5013,6,2))&gt;=4,VALUE(LEFT(A5013,4)),VALUE(LEFT(A5013,4))-1)+1,100),"00")</f>
        <v>FY2024-25</v>
      </c>
      <c r="D5013" s="0" t="s">
        <v>805</v>
      </c>
      <c r="E5013" s="0" t="s">
        <v>616</v>
      </c>
      <c r="F5013" s="0" t="str">
        <f aca="false">INDEX(Mapping!$B$2:$B$465,MATCH(E5013,Mapping!$A$2:$A$465,0))</f>
        <v>ADANI RENEWABLE ENERGY FIFTY FIVE LIMITED_PSS3_INFIRM (20.8 MW HYBRID WIND OF 25 MW OF 187.5MW HPD)</v>
      </c>
      <c r="G5013" s="0" t="str">
        <f aca="false">INDEX(Mapping!$C$2:$C$465,MATCH(E5013,Mapping!$A$2:$A$465,0))</f>
        <v>ADANI GREEN ENERGY (ALL SPVs)</v>
      </c>
      <c r="H5013" s="2" t="n">
        <v>0.08</v>
      </c>
      <c r="I5013" s="3" t="n">
        <v>0.001</v>
      </c>
    </row>
    <row r="5014" customFormat="false" ht="15" hidden="false" customHeight="false" outlineLevel="0" collapsed="false">
      <c r="A5014" s="0" t="s">
        <v>127</v>
      </c>
      <c r="B5014" s="0" t="n">
        <f aca="false">VALUE(LEFT(A5014,4))</f>
        <v>2024</v>
      </c>
      <c r="C5014" s="0" t="str">
        <f aca="false">"FY"&amp;IF(VALUE(MID(A5014,6,2))&gt;=4,VALUE(LEFT(A5014,4)),VALUE(LEFT(A5014,4))-1)&amp;"-"&amp;TEXT(MOD(IF(VALUE(MID(A5014,6,2))&gt;=4,VALUE(LEFT(A5014,4)),VALUE(LEFT(A5014,4))-1)+1,100),"00")</f>
        <v>FY2024-25</v>
      </c>
      <c r="D5014" s="0" t="s">
        <v>786</v>
      </c>
      <c r="E5014" s="0" t="s">
        <v>510</v>
      </c>
      <c r="F5014" s="0" t="str">
        <f aca="false">INDEX(Mapping!$B$2:$B$465,MATCH(E5014,Mapping!$A$2:$A$465,0))</f>
        <v>SERENTICA RENEWABLES INDIA 5 PRIVATE LIMITED</v>
      </c>
      <c r="G5014" s="0" t="str">
        <f aca="false">INDEX(Mapping!$C$2:$C$465,MATCH(E5014,Mapping!$A$2:$A$465,0))</f>
        <v>SERENTICA RENEWABLES</v>
      </c>
      <c r="H5014" s="2" t="n">
        <v>0.06</v>
      </c>
      <c r="I5014" s="3" t="n">
        <v>0.001</v>
      </c>
    </row>
    <row r="5015" customFormat="false" ht="15" hidden="false" customHeight="false" outlineLevel="0" collapsed="false">
      <c r="A5015" s="0" t="s">
        <v>127</v>
      </c>
      <c r="B5015" s="0" t="n">
        <f aca="false">VALUE(LEFT(A5015,4))</f>
        <v>2024</v>
      </c>
      <c r="C5015" s="0" t="str">
        <f aca="false">"FY"&amp;IF(VALUE(MID(A5015,6,2))&gt;=4,VALUE(LEFT(A5015,4)),VALUE(LEFT(A5015,4))-1)&amp;"-"&amp;TEXT(MOD(IF(VALUE(MID(A5015,6,2))&gt;=4,VALUE(LEFT(A5015,4)),VALUE(LEFT(A5015,4))-1)+1,100),"00")</f>
        <v>FY2024-25</v>
      </c>
      <c r="D5015" s="0" t="s">
        <v>806</v>
      </c>
      <c r="E5015" s="0" t="s">
        <v>568</v>
      </c>
      <c r="F5015" s="0" t="str">
        <f aca="false">INDEX(Mapping!$B$2:$B$465,MATCH(E5015,Mapping!$A$2:$A$465,0))</f>
        <v>ADANI RENEWABLE ENERGY FIFTY FIVE LIMITED_PSS3 (20.8 MW HYBRID WIND OF 25 MW OF 187.5MW HPD)</v>
      </c>
      <c r="G5015" s="0" t="str">
        <f aca="false">INDEX(Mapping!$C$2:$C$465,MATCH(E5015,Mapping!$A$2:$A$465,0))</f>
        <v>ADANI GREEN ENERGY (ALL SPVs)</v>
      </c>
      <c r="H5015" s="2" t="n">
        <v>0.04</v>
      </c>
      <c r="I5015" s="3" t="n">
        <v>0.001</v>
      </c>
    </row>
    <row r="5016" customFormat="false" ht="15" hidden="false" customHeight="false" outlineLevel="0" collapsed="false">
      <c r="A5016" s="0" t="s">
        <v>127</v>
      </c>
      <c r="B5016" s="0" t="n">
        <f aca="false">VALUE(LEFT(A5016,4))</f>
        <v>2024</v>
      </c>
      <c r="C5016" s="0" t="str">
        <f aca="false">"FY"&amp;IF(VALUE(MID(A5016,6,2))&gt;=4,VALUE(LEFT(A5016,4)),VALUE(LEFT(A5016,4))-1)&amp;"-"&amp;TEXT(MOD(IF(VALUE(MID(A5016,6,2))&gt;=4,VALUE(LEFT(A5016,4)),VALUE(LEFT(A5016,4))-1)+1,100),"00")</f>
        <v>FY2024-25</v>
      </c>
      <c r="D5016" s="0" t="s">
        <v>764</v>
      </c>
      <c r="E5016" s="0" t="s">
        <v>505</v>
      </c>
      <c r="F5016" s="0" t="str">
        <f aca="false">INDEX(Mapping!$B$2:$B$465,MATCH(E5016,Mapping!$A$2:$A$465,0))</f>
        <v>NTPC STATIONS</v>
      </c>
      <c r="G5016" s="0" t="str">
        <f aca="false">INDEX(Mapping!$C$2:$C$465,MATCH(E5016,Mapping!$A$2:$A$465,0))</f>
        <v>NTPC GROUP</v>
      </c>
      <c r="H5016" s="2" t="n">
        <v>0.02</v>
      </c>
      <c r="I5016" s="3" t="n">
        <v>0.0003</v>
      </c>
    </row>
    <row r="5017" customFormat="false" ht="15" hidden="false" customHeight="false" outlineLevel="0" collapsed="false">
      <c r="A5017" s="0" t="s">
        <v>127</v>
      </c>
      <c r="B5017" s="0" t="n">
        <f aca="false">VALUE(LEFT(A5017,4))</f>
        <v>2024</v>
      </c>
      <c r="C5017" s="0" t="str">
        <f aca="false">"FY"&amp;IF(VALUE(MID(A5017,6,2))&gt;=4,VALUE(LEFT(A5017,4)),VALUE(LEFT(A5017,4))-1)&amp;"-"&amp;TEXT(MOD(IF(VALUE(MID(A5017,6,2))&gt;=4,VALUE(LEFT(A5017,4)),VALUE(LEFT(A5017,4))-1)+1,100),"00")</f>
        <v>FY2024-25</v>
      </c>
      <c r="D5017" s="0" t="s">
        <v>759</v>
      </c>
      <c r="E5017" s="0" t="s">
        <v>517</v>
      </c>
      <c r="F5017" s="0" t="str">
        <f aca="false">INDEX(Mapping!$B$2:$B$465,MATCH(E5017,Mapping!$A$2:$A$465,0))</f>
        <v>NTPC STATIONS</v>
      </c>
      <c r="G5017" s="0" t="str">
        <f aca="false">INDEX(Mapping!$C$2:$C$465,MATCH(E5017,Mapping!$A$2:$A$465,0))</f>
        <v>NTPC GROUP</v>
      </c>
      <c r="H5017" s="2" t="n">
        <v>0.02</v>
      </c>
      <c r="I5017" s="3" t="n">
        <v>0.0003</v>
      </c>
    </row>
    <row r="5018" customFormat="false" ht="15" hidden="false" customHeight="false" outlineLevel="0" collapsed="false">
      <c r="A5018" s="0" t="s">
        <v>127</v>
      </c>
      <c r="B5018" s="0" t="n">
        <f aca="false">VALUE(LEFT(A5018,4))</f>
        <v>2024</v>
      </c>
      <c r="C5018" s="0" t="str">
        <f aca="false">"FY"&amp;IF(VALUE(MID(A5018,6,2))&gt;=4,VALUE(LEFT(A5018,4)),VALUE(LEFT(A5018,4))-1)&amp;"-"&amp;TEXT(MOD(IF(VALUE(MID(A5018,6,2))&gt;=4,VALUE(LEFT(A5018,4)),VALUE(LEFT(A5018,4))-1)+1,100),"00")</f>
        <v>FY2024-25</v>
      </c>
      <c r="D5018" s="0" t="s">
        <v>754</v>
      </c>
      <c r="E5018" s="0" t="s">
        <v>512</v>
      </c>
      <c r="F5018" s="0" t="str">
        <f aca="false">INDEX(Mapping!$B$2:$B$465,MATCH(E5018,Mapping!$A$2:$A$465,0))</f>
        <v>NTPC STATIONS</v>
      </c>
      <c r="G5018" s="0" t="str">
        <f aca="false">INDEX(Mapping!$C$2:$C$465,MATCH(E5018,Mapping!$A$2:$A$465,0))</f>
        <v>NTPC GROUP</v>
      </c>
      <c r="H5018" s="2" t="n">
        <v>0.02</v>
      </c>
      <c r="I5018" s="3" t="n">
        <v>0.0002</v>
      </c>
    </row>
    <row r="5019" customFormat="false" ht="15" hidden="false" customHeight="false" outlineLevel="0" collapsed="false">
      <c r="A5019" s="0" t="s">
        <v>127</v>
      </c>
      <c r="B5019" s="0" t="n">
        <f aca="false">VALUE(LEFT(A5019,4))</f>
        <v>2024</v>
      </c>
      <c r="C5019" s="0" t="str">
        <f aca="false">"FY"&amp;IF(VALUE(MID(A5019,6,2))&gt;=4,VALUE(LEFT(A5019,4)),VALUE(LEFT(A5019,4))-1)&amp;"-"&amp;TEXT(MOD(IF(VALUE(MID(A5019,6,2))&gt;=4,VALUE(LEFT(A5019,4)),VALUE(LEFT(A5019,4))-1)+1,100),"00")</f>
        <v>FY2024-25</v>
      </c>
      <c r="D5019" s="0" t="s">
        <v>776</v>
      </c>
      <c r="E5019" s="0" t="s">
        <v>489</v>
      </c>
      <c r="F5019" s="0" t="str">
        <f aca="false">INDEX(Mapping!$B$2:$B$465,MATCH(E5019,Mapping!$A$2:$A$465,0))</f>
        <v>NTPL (NLC TAMIL NADU POWER)</v>
      </c>
      <c r="G5019" s="0" t="str">
        <f aca="false">INDEX(Mapping!$C$2:$C$465,MATCH(E5019,Mapping!$A$2:$A$465,0))</f>
        <v>NLC INDIA GROUP</v>
      </c>
      <c r="H5019" s="2" t="n">
        <v>0.02</v>
      </c>
      <c r="I5019" s="3" t="n">
        <v>0.0002</v>
      </c>
    </row>
    <row r="5020" customFormat="false" ht="15" hidden="false" customHeight="false" outlineLevel="0" collapsed="false">
      <c r="A5020" s="0" t="s">
        <v>127</v>
      </c>
      <c r="B5020" s="0" t="n">
        <f aca="false">VALUE(LEFT(A5020,4))</f>
        <v>2024</v>
      </c>
      <c r="C5020" s="0" t="str">
        <f aca="false">"FY"&amp;IF(VALUE(MID(A5020,6,2))&gt;=4,VALUE(LEFT(A5020,4)),VALUE(LEFT(A5020,4))-1)&amp;"-"&amp;TEXT(MOD(IF(VALUE(MID(A5020,6,2))&gt;=4,VALUE(LEFT(A5020,4)),VALUE(LEFT(A5020,4))-1)+1,100),"00")</f>
        <v>FY2024-25</v>
      </c>
      <c r="D5020" s="0" t="s">
        <v>772</v>
      </c>
      <c r="E5020" s="0" t="s">
        <v>471</v>
      </c>
      <c r="F5020" s="0" t="str">
        <f aca="false">INDEX(Mapping!$B$2:$B$465,MATCH(E5020,Mapping!$A$2:$A$465,0))</f>
        <v>NTPC STATIONS</v>
      </c>
      <c r="G5020" s="0" t="str">
        <f aca="false">INDEX(Mapping!$C$2:$C$465,MATCH(E5020,Mapping!$A$2:$A$465,0))</f>
        <v>NTPC GROUP</v>
      </c>
      <c r="H5020" s="2" t="n">
        <v>0.01</v>
      </c>
      <c r="I5020" s="3" t="n">
        <v>0.0002</v>
      </c>
    </row>
    <row r="5021" customFormat="false" ht="15" hidden="false" customHeight="false" outlineLevel="0" collapsed="false">
      <c r="A5021" s="0" t="s">
        <v>127</v>
      </c>
      <c r="B5021" s="0" t="n">
        <f aca="false">VALUE(LEFT(A5021,4))</f>
        <v>2024</v>
      </c>
      <c r="C5021" s="0" t="str">
        <f aca="false">"FY"&amp;IF(VALUE(MID(A5021,6,2))&gt;=4,VALUE(LEFT(A5021,4)),VALUE(LEFT(A5021,4))-1)&amp;"-"&amp;TEXT(MOD(IF(VALUE(MID(A5021,6,2))&gt;=4,VALUE(LEFT(A5021,4)),VALUE(LEFT(A5021,4))-1)+1,100),"00")</f>
        <v>FY2024-25</v>
      </c>
      <c r="D5021" s="0" t="s">
        <v>557</v>
      </c>
      <c r="E5021" s="0" t="s">
        <v>557</v>
      </c>
      <c r="F5021" s="0" t="str">
        <f aca="false">INDEX(Mapping!$B$2:$B$465,MATCH(E5021,Mapping!$A$2:$A$465,0))</f>
        <v>NLC INDIA</v>
      </c>
      <c r="G5021" s="0" t="str">
        <f aca="false">INDEX(Mapping!$C$2:$C$465,MATCH(E5021,Mapping!$A$2:$A$465,0))</f>
        <v>NLC INDIA GROUP</v>
      </c>
      <c r="H5021" s="2" t="n">
        <v>0.003</v>
      </c>
      <c r="I5021" s="3" t="n">
        <v>0.0001</v>
      </c>
    </row>
    <row r="5022" customFormat="false" ht="15" hidden="false" customHeight="false" outlineLevel="0" collapsed="false">
      <c r="A5022" s="0" t="s">
        <v>127</v>
      </c>
      <c r="B5022" s="0" t="n">
        <f aca="false">VALUE(LEFT(A5022,4))</f>
        <v>2024</v>
      </c>
      <c r="C5022" s="0" t="str">
        <f aca="false">"FY"&amp;IF(VALUE(MID(A5022,6,2))&gt;=4,VALUE(LEFT(A5022,4)),VALUE(LEFT(A5022,4))-1)&amp;"-"&amp;TEXT(MOD(IF(VALUE(MID(A5022,6,2))&gt;=4,VALUE(LEFT(A5022,4)),VALUE(LEFT(A5022,4))-1)+1,100),"00")</f>
        <v>FY2024-25</v>
      </c>
      <c r="D5022" s="0" t="s">
        <v>585</v>
      </c>
      <c r="E5022" s="0" t="s">
        <v>585</v>
      </c>
      <c r="F5022" s="0" t="str">
        <f aca="false">INDEX(Mapping!$B$2:$B$465,MATCH(E5022,Mapping!$A$2:$A$465,0))</f>
        <v>NLC INDIA</v>
      </c>
      <c r="G5022" s="0" t="str">
        <f aca="false">INDEX(Mapping!$C$2:$C$465,MATCH(E5022,Mapping!$A$2:$A$465,0))</f>
        <v>NLC INDIA GROUP</v>
      </c>
      <c r="H5022" s="2" t="n">
        <v>0.001</v>
      </c>
      <c r="I5022" s="3" t="n">
        <v>1E-005</v>
      </c>
    </row>
    <row r="5023" customFormat="false" ht="15" hidden="false" customHeight="false" outlineLevel="0" collapsed="false">
      <c r="A5023" s="0" t="s">
        <v>127</v>
      </c>
      <c r="B5023" s="0" t="n">
        <f aca="false">VALUE(LEFT(A5023,4))</f>
        <v>2024</v>
      </c>
      <c r="C5023" s="0" t="str">
        <f aca="false">"FY"&amp;IF(VALUE(MID(A5023,6,2))&gt;=4,VALUE(LEFT(A5023,4)),VALUE(LEFT(A5023,4))-1)&amp;"-"&amp;TEXT(MOD(IF(VALUE(MID(A5023,6,2))&gt;=4,VALUE(LEFT(A5023,4)),VALUE(LEFT(A5023,4))-1)+1,100),"00")</f>
        <v>FY2024-25</v>
      </c>
      <c r="D5023" s="0" t="s">
        <v>544</v>
      </c>
      <c r="E5023" s="0" t="s">
        <v>544</v>
      </c>
      <c r="F5023" s="0" t="str">
        <f aca="false">INDEX(Mapping!$B$2:$B$465,MATCH(E5023,Mapping!$A$2:$A$465,0))</f>
        <v>NTECL VALLUR</v>
      </c>
      <c r="G5023" s="0" t="str">
        <f aca="false">INDEX(Mapping!$C$2:$C$465,MATCH(E5023,Mapping!$A$2:$A$465,0))</f>
        <v>NTPC GROUP</v>
      </c>
      <c r="H5023" s="2" t="n">
        <v>0.001</v>
      </c>
      <c r="I5023" s="3" t="n">
        <v>1E-005</v>
      </c>
    </row>
    <row r="5024" customFormat="false" ht="15" hidden="false" customHeight="false" outlineLevel="0" collapsed="false">
      <c r="A5024" s="0" t="s">
        <v>127</v>
      </c>
      <c r="B5024" s="0" t="n">
        <f aca="false">VALUE(LEFT(A5024,4))</f>
        <v>2024</v>
      </c>
      <c r="C5024" s="0" t="str">
        <f aca="false">"FY"&amp;IF(VALUE(MID(A5024,6,2))&gt;=4,VALUE(LEFT(A5024,4)),VALUE(LEFT(A5024,4))-1)&amp;"-"&amp;TEXT(MOD(IF(VALUE(MID(A5024,6,2))&gt;=4,VALUE(LEFT(A5024,4)),VALUE(LEFT(A5024,4))-1)+1,100),"00")</f>
        <v>FY2024-25</v>
      </c>
      <c r="D5024" s="0" t="s">
        <v>744</v>
      </c>
      <c r="E5024" s="0" t="s">
        <v>372</v>
      </c>
      <c r="F5024" s="0" t="str">
        <f aca="false">INDEX(Mapping!$B$2:$B$465,MATCH(E5024,Mapping!$A$2:$A$465,0))</f>
        <v>NTPC STATIONS</v>
      </c>
      <c r="G5024" s="0" t="str">
        <f aca="false">INDEX(Mapping!$C$2:$C$465,MATCH(E5024,Mapping!$A$2:$A$465,0))</f>
        <v>NTPC GROUP</v>
      </c>
      <c r="H5024" s="2" t="n">
        <v>0.0005</v>
      </c>
      <c r="I5024" s="3" t="n">
        <v>1E-005</v>
      </c>
    </row>
    <row r="5025" customFormat="false" ht="15" hidden="false" customHeight="false" outlineLevel="0" collapsed="false">
      <c r="A5025" s="0" t="s">
        <v>127</v>
      </c>
      <c r="B5025" s="0" t="n">
        <f aca="false">VALUE(LEFT(A5025,4))</f>
        <v>2024</v>
      </c>
      <c r="C5025" s="0" t="str">
        <f aca="false">"FY"&amp;IF(VALUE(MID(A5025,6,2))&gt;=4,VALUE(LEFT(A5025,4)),VALUE(LEFT(A5025,4))-1)&amp;"-"&amp;TEXT(MOD(IF(VALUE(MID(A5025,6,2))&gt;=4,VALUE(LEFT(A5025,4)),VALUE(LEFT(A5025,4))-1)+1,100),"00")</f>
        <v>FY2024-25</v>
      </c>
      <c r="D5025" s="0" t="s">
        <v>562</v>
      </c>
      <c r="E5025" s="0" t="s">
        <v>562</v>
      </c>
      <c r="F5025" s="0" t="str">
        <f aca="false">INDEX(Mapping!$B$2:$B$465,MATCH(E5025,Mapping!$A$2:$A$465,0))</f>
        <v>NLC INDIA</v>
      </c>
      <c r="G5025" s="0" t="str">
        <f aca="false">INDEX(Mapping!$C$2:$C$465,MATCH(E5025,Mapping!$A$2:$A$465,0))</f>
        <v>NLC INDIA GROUP</v>
      </c>
      <c r="H5025" s="2" t="n">
        <v>0.0002</v>
      </c>
      <c r="I5025" s="3" t="n">
        <v>3E-006</v>
      </c>
    </row>
    <row r="5026" customFormat="false" ht="15" hidden="false" customHeight="false" outlineLevel="0" collapsed="false">
      <c r="A5026" s="0" t="s">
        <v>127</v>
      </c>
      <c r="B5026" s="0" t="n">
        <f aca="false">VALUE(LEFT(A5026,4))</f>
        <v>2024</v>
      </c>
      <c r="C5026" s="0" t="str">
        <f aca="false">"FY"&amp;IF(VALUE(MID(A5026,6,2))&gt;=4,VALUE(LEFT(A5026,4)),VALUE(LEFT(A5026,4))-1)&amp;"-"&amp;TEXT(MOD(IF(VALUE(MID(A5026,6,2))&gt;=4,VALUE(LEFT(A5026,4)),VALUE(LEFT(A5026,4))-1)+1,100),"00")</f>
        <v>FY2024-25</v>
      </c>
      <c r="D5026" s="0" t="s">
        <v>750</v>
      </c>
      <c r="E5026" s="0" t="s">
        <v>508</v>
      </c>
      <c r="F5026" s="0" t="str">
        <f aca="false">INDEX(Mapping!$B$2:$B$465,MATCH(E5026,Mapping!$A$2:$A$465,0))</f>
        <v>NTPC STATIONS</v>
      </c>
      <c r="G5026" s="0" t="str">
        <f aca="false">INDEX(Mapping!$C$2:$C$465,MATCH(E5026,Mapping!$A$2:$A$465,0))</f>
        <v>NTPC GROUP</v>
      </c>
      <c r="H5026" s="2" t="n">
        <v>0.0002</v>
      </c>
      <c r="I5026" s="3" t="n">
        <v>2E-006</v>
      </c>
    </row>
    <row r="5027" customFormat="false" ht="15" hidden="false" customHeight="false" outlineLevel="0" collapsed="false">
      <c r="A5027" s="0" t="s">
        <v>127</v>
      </c>
      <c r="B5027" s="0" t="n">
        <f aca="false">VALUE(LEFT(A5027,4))</f>
        <v>2024</v>
      </c>
      <c r="C5027" s="0" t="str">
        <f aca="false">"FY"&amp;IF(VALUE(MID(A5027,6,2))&gt;=4,VALUE(LEFT(A5027,4)),VALUE(LEFT(A5027,4))-1)&amp;"-"&amp;TEXT(MOD(IF(VALUE(MID(A5027,6,2))&gt;=4,VALUE(LEFT(A5027,4)),VALUE(LEFT(A5027,4))-1)+1,100),"00")</f>
        <v>FY2024-25</v>
      </c>
      <c r="D5027" s="0" t="s">
        <v>777</v>
      </c>
      <c r="E5027" s="0" t="s">
        <v>559</v>
      </c>
      <c r="F5027" s="0" t="str">
        <f aca="false">INDEX(Mapping!$B$2:$B$465,MATCH(E5027,Mapping!$A$2:$A$465,0))</f>
        <v>NTPC STATIONS</v>
      </c>
      <c r="G5027" s="0" t="str">
        <f aca="false">INDEX(Mapping!$C$2:$C$465,MATCH(E5027,Mapping!$A$2:$A$465,0))</f>
        <v>NTPC GROUP</v>
      </c>
      <c r="H5027" s="2" t="n">
        <v>0.0001</v>
      </c>
      <c r="I5027" s="3" t="n">
        <v>2E-006</v>
      </c>
    </row>
    <row r="5028" customFormat="false" ht="15" hidden="false" customHeight="false" outlineLevel="0" collapsed="false">
      <c r="A5028" s="0" t="s">
        <v>133</v>
      </c>
      <c r="B5028" s="0" t="n">
        <f aca="false">VALUE(LEFT(A5028,4))</f>
        <v>2025</v>
      </c>
      <c r="C5028" s="0" t="str">
        <f aca="false">"FY"&amp;IF(VALUE(MID(A5028,6,2))&gt;=4,VALUE(LEFT(A5028,4)),VALUE(LEFT(A5028,4))-1)&amp;"-"&amp;TEXT(MOD(IF(VALUE(MID(A5028,6,2))&gt;=4,VALUE(LEFT(A5028,4)),VALUE(LEFT(A5028,4))-1)+1,100),"00")</f>
        <v>FY2024-25</v>
      </c>
      <c r="D5028" s="0" t="s">
        <v>655</v>
      </c>
      <c r="E5028" s="0" t="s">
        <v>77</v>
      </c>
      <c r="F5028" s="0" t="str">
        <f aca="false">INDEX(Mapping!$B$2:$B$465,MATCH(E5028,Mapping!$A$2:$A$465,0))</f>
        <v>JINDAL POWER LTD - STAGE 2</v>
      </c>
      <c r="G5028" s="0" t="str">
        <f aca="false">INDEX(Mapping!$C$2:$C$465,MATCH(E5028,Mapping!$A$2:$A$465,0))</f>
        <v>JINDAL POWER LTD (BOTH STAGES)</v>
      </c>
      <c r="H5028" s="2" t="n">
        <v>615.21</v>
      </c>
      <c r="I5028" s="3" t="n">
        <v>10.22</v>
      </c>
    </row>
    <row r="5029" customFormat="false" ht="15" hidden="false" customHeight="false" outlineLevel="0" collapsed="false">
      <c r="A5029" s="0" t="s">
        <v>133</v>
      </c>
      <c r="B5029" s="0" t="n">
        <f aca="false">VALUE(LEFT(A5029,4))</f>
        <v>2025</v>
      </c>
      <c r="C5029" s="0" t="str">
        <f aca="false">"FY"&amp;IF(VALUE(MID(A5029,6,2))&gt;=4,VALUE(LEFT(A5029,4)),VALUE(LEFT(A5029,4))-1)&amp;"-"&amp;TEXT(MOD(IF(VALUE(MID(A5029,6,2))&gt;=4,VALUE(LEFT(A5029,4)),VALUE(LEFT(A5029,4))-1)+1,100),"00")</f>
        <v>FY2024-25</v>
      </c>
      <c r="D5029" s="0" t="s">
        <v>656</v>
      </c>
      <c r="E5029" s="0" t="s">
        <v>36</v>
      </c>
      <c r="F5029" s="0" t="str">
        <f aca="false">INDEX(Mapping!$B$2:$B$465,MATCH(E5029,Mapping!$A$2:$A$465,0))</f>
        <v>UTTAR PRADESH</v>
      </c>
      <c r="G5029" s="0" t="str">
        <f aca="false">INDEX(Mapping!$C$2:$C$465,MATCH(E5029,Mapping!$A$2:$A$465,0))</f>
        <v>UTTAR PRADESH</v>
      </c>
      <c r="H5029" s="2" t="n">
        <v>498.55</v>
      </c>
      <c r="I5029" s="3" t="n">
        <v>8.28</v>
      </c>
    </row>
    <row r="5030" customFormat="false" ht="15" hidden="false" customHeight="false" outlineLevel="0" collapsed="false">
      <c r="A5030" s="0" t="s">
        <v>133</v>
      </c>
      <c r="B5030" s="0" t="n">
        <f aca="false">VALUE(LEFT(A5030,4))</f>
        <v>2025</v>
      </c>
      <c r="C5030" s="0" t="str">
        <f aca="false">"FY"&amp;IF(VALUE(MID(A5030,6,2))&gt;=4,VALUE(LEFT(A5030,4)),VALUE(LEFT(A5030,4))-1)&amp;"-"&amp;TEXT(MOD(IF(VALUE(MID(A5030,6,2))&gt;=4,VALUE(LEFT(A5030,4)),VALUE(LEFT(A5030,4))-1)+1,100),"00")</f>
        <v>FY2024-25</v>
      </c>
      <c r="D5030" s="0" t="s">
        <v>659</v>
      </c>
      <c r="E5030" s="0" t="s">
        <v>93</v>
      </c>
      <c r="F5030" s="0" t="str">
        <f aca="false">INDEX(Mapping!$B$2:$B$465,MATCH(E5030,Mapping!$A$2:$A$465,0))</f>
        <v>ADANI POWER - RAIPUR TPP (EX-GMR CHHATTISGARH)</v>
      </c>
      <c r="G5030" s="0" t="str">
        <f aca="false">INDEX(Mapping!$C$2:$C$465,MATCH(E5030,Mapping!$A$2:$A$465,0))</f>
        <v>ADANI POWER (ALL PLANTS)</v>
      </c>
      <c r="H5030" s="2" t="n">
        <v>424.61</v>
      </c>
      <c r="I5030" s="3" t="n">
        <v>7.05</v>
      </c>
    </row>
    <row r="5031" customFormat="false" ht="15" hidden="false" customHeight="false" outlineLevel="0" collapsed="false">
      <c r="A5031" s="0" t="s">
        <v>133</v>
      </c>
      <c r="B5031" s="0" t="n">
        <f aca="false">VALUE(LEFT(A5031,4))</f>
        <v>2025</v>
      </c>
      <c r="C5031" s="0" t="str">
        <f aca="false">"FY"&amp;IF(VALUE(MID(A5031,6,2))&gt;=4,VALUE(LEFT(A5031,4)),VALUE(LEFT(A5031,4))-1)&amp;"-"&amp;TEXT(MOD(IF(VALUE(MID(A5031,6,2))&gt;=4,VALUE(LEFT(A5031,4)),VALUE(LEFT(A5031,4))-1)+1,100),"00")</f>
        <v>FY2024-25</v>
      </c>
      <c r="D5031" s="0" t="s">
        <v>667</v>
      </c>
      <c r="E5031" s="0" t="s">
        <v>109</v>
      </c>
      <c r="F5031" s="0" t="str">
        <f aca="false">INDEX(Mapping!$B$2:$B$465,MATCH(E5031,Mapping!$A$2:$A$465,0))</f>
        <v>ADANI POWER - RAIGARH TPP (EX-REGL)</v>
      </c>
      <c r="G5031" s="0" t="str">
        <f aca="false">INDEX(Mapping!$C$2:$C$465,MATCH(E5031,Mapping!$A$2:$A$465,0))</f>
        <v>ADANI POWER (ALL PLANTS)</v>
      </c>
      <c r="H5031" s="2" t="n">
        <v>281.56</v>
      </c>
      <c r="I5031" s="3" t="n">
        <v>4.68</v>
      </c>
    </row>
    <row r="5032" customFormat="false" ht="15" hidden="false" customHeight="false" outlineLevel="0" collapsed="false">
      <c r="A5032" s="0" t="s">
        <v>133</v>
      </c>
      <c r="B5032" s="0" t="n">
        <f aca="false">VALUE(LEFT(A5032,4))</f>
        <v>2025</v>
      </c>
      <c r="C5032" s="0" t="str">
        <f aca="false">"FY"&amp;IF(VALUE(MID(A5032,6,2))&gt;=4,VALUE(LEFT(A5032,4)),VALUE(LEFT(A5032,4))-1)&amp;"-"&amp;TEXT(MOD(IF(VALUE(MID(A5032,6,2))&gt;=4,VALUE(LEFT(A5032,4)),VALUE(LEFT(A5032,4))-1)+1,100),"00")</f>
        <v>FY2024-25</v>
      </c>
      <c r="D5032" s="0" t="s">
        <v>156</v>
      </c>
      <c r="E5032" s="0" t="s">
        <v>156</v>
      </c>
      <c r="F5032" s="0" t="str">
        <f aca="false">INDEX(Mapping!$B$2:$B$465,MATCH(E5032,Mapping!$A$2:$A$465,0))</f>
        <v>MAHAN ENERGEN (EX-ESSAR POWER MP)</v>
      </c>
      <c r="G5032" s="0" t="str">
        <f aca="false">INDEX(Mapping!$C$2:$C$465,MATCH(E5032,Mapping!$A$2:$A$465,0))</f>
        <v>ADANI POWER (ALL PLANTS)</v>
      </c>
      <c r="H5032" s="2" t="n">
        <v>250.96</v>
      </c>
      <c r="I5032" s="3" t="n">
        <v>4.17</v>
      </c>
    </row>
    <row r="5033" customFormat="false" ht="15" hidden="false" customHeight="false" outlineLevel="0" collapsed="false">
      <c r="A5033" s="0" t="s">
        <v>133</v>
      </c>
      <c r="B5033" s="0" t="n">
        <f aca="false">VALUE(LEFT(A5033,4))</f>
        <v>2025</v>
      </c>
      <c r="C5033" s="0" t="str">
        <f aca="false">"FY"&amp;IF(VALUE(MID(A5033,6,2))&gt;=4,VALUE(LEFT(A5033,4)),VALUE(LEFT(A5033,4))-1)&amp;"-"&amp;TEXT(MOD(IF(VALUE(MID(A5033,6,2))&gt;=4,VALUE(LEFT(A5033,4)),VALUE(LEFT(A5033,4))-1)+1,100),"00")</f>
        <v>FY2024-25</v>
      </c>
      <c r="D5033" s="0" t="s">
        <v>677</v>
      </c>
      <c r="E5033" s="0" t="s">
        <v>39</v>
      </c>
      <c r="F5033" s="0" t="str">
        <f aca="false">INDEX(Mapping!$B$2:$B$465,MATCH(E5033,Mapping!$A$2:$A$465,0))</f>
        <v>WEST BENGAL</v>
      </c>
      <c r="G5033" s="0" t="str">
        <f aca="false">INDEX(Mapping!$C$2:$C$465,MATCH(E5033,Mapping!$A$2:$A$465,0))</f>
        <v>WEST BENGAL</v>
      </c>
      <c r="H5033" s="2" t="n">
        <v>249.13</v>
      </c>
      <c r="I5033" s="3" t="n">
        <v>4.14</v>
      </c>
    </row>
    <row r="5034" customFormat="false" ht="15" hidden="false" customHeight="false" outlineLevel="0" collapsed="false">
      <c r="A5034" s="0" t="s">
        <v>133</v>
      </c>
      <c r="B5034" s="0" t="n">
        <f aca="false">VALUE(LEFT(A5034,4))</f>
        <v>2025</v>
      </c>
      <c r="C5034" s="0" t="str">
        <f aca="false">"FY"&amp;IF(VALUE(MID(A5034,6,2))&gt;=4,VALUE(LEFT(A5034,4)),VALUE(LEFT(A5034,4))-1)&amp;"-"&amp;TEXT(MOD(IF(VALUE(MID(A5034,6,2))&gt;=4,VALUE(LEFT(A5034,4)),VALUE(LEFT(A5034,4))-1)+1,100),"00")</f>
        <v>FY2024-25</v>
      </c>
      <c r="D5034" s="0" t="s">
        <v>654</v>
      </c>
      <c r="E5034" s="0" t="s">
        <v>43</v>
      </c>
      <c r="F5034" s="0" t="str">
        <f aca="false">INDEX(Mapping!$B$2:$B$465,MATCH(E5034,Mapping!$A$2:$A$465,0))</f>
        <v>ODISHA</v>
      </c>
      <c r="G5034" s="0" t="str">
        <f aca="false">INDEX(Mapping!$C$2:$C$465,MATCH(E5034,Mapping!$A$2:$A$465,0))</f>
        <v>ODISHA</v>
      </c>
      <c r="H5034" s="2" t="n">
        <v>241.16</v>
      </c>
      <c r="I5034" s="3" t="n">
        <v>4.01</v>
      </c>
    </row>
    <row r="5035" customFormat="false" ht="15" hidden="false" customHeight="false" outlineLevel="0" collapsed="false">
      <c r="A5035" s="0" t="s">
        <v>133</v>
      </c>
      <c r="B5035" s="0" t="n">
        <f aca="false">VALUE(LEFT(A5035,4))</f>
        <v>2025</v>
      </c>
      <c r="C5035" s="0" t="str">
        <f aca="false">"FY"&amp;IF(VALUE(MID(A5035,6,2))&gt;=4,VALUE(LEFT(A5035,4)),VALUE(LEFT(A5035,4))-1)&amp;"-"&amp;TEXT(MOD(IF(VALUE(MID(A5035,6,2))&gt;=4,VALUE(LEFT(A5035,4)),VALUE(LEFT(A5035,4))-1)+1,100),"00")</f>
        <v>FY2024-25</v>
      </c>
      <c r="D5035" s="0" t="s">
        <v>669</v>
      </c>
      <c r="E5035" s="0" t="s">
        <v>44</v>
      </c>
      <c r="F5035" s="0" t="str">
        <f aca="false">INDEX(Mapping!$B$2:$B$465,MATCH(E5035,Mapping!$A$2:$A$465,0))</f>
        <v>HARYANA</v>
      </c>
      <c r="G5035" s="0" t="str">
        <f aca="false">INDEX(Mapping!$C$2:$C$465,MATCH(E5035,Mapping!$A$2:$A$465,0))</f>
        <v>HARYANA</v>
      </c>
      <c r="H5035" s="2" t="n">
        <v>230</v>
      </c>
      <c r="I5035" s="3" t="n">
        <v>3.82</v>
      </c>
    </row>
    <row r="5036" customFormat="false" ht="15" hidden="false" customHeight="false" outlineLevel="0" collapsed="false">
      <c r="A5036" s="0" t="s">
        <v>133</v>
      </c>
      <c r="B5036" s="0" t="n">
        <f aca="false">VALUE(LEFT(A5036,4))</f>
        <v>2025</v>
      </c>
      <c r="C5036" s="0" t="str">
        <f aca="false">"FY"&amp;IF(VALUE(MID(A5036,6,2))&gt;=4,VALUE(LEFT(A5036,4)),VALUE(LEFT(A5036,4))-1)&amp;"-"&amp;TEXT(MOD(IF(VALUE(MID(A5036,6,2))&gt;=4,VALUE(LEFT(A5036,4)),VALUE(LEFT(A5036,4))-1)+1,100),"00")</f>
        <v>FY2024-25</v>
      </c>
      <c r="D5036" s="0" t="s">
        <v>662</v>
      </c>
      <c r="E5036" s="0" t="s">
        <v>99</v>
      </c>
      <c r="F5036" s="0" t="str">
        <f aca="false">INDEX(Mapping!$B$2:$B$465,MATCH(E5036,Mapping!$A$2:$A$465,0))</f>
        <v>JINDAL POWER LTD - STAGE 1</v>
      </c>
      <c r="G5036" s="0" t="str">
        <f aca="false">INDEX(Mapping!$C$2:$C$465,MATCH(E5036,Mapping!$A$2:$A$465,0))</f>
        <v>JINDAL POWER LTD (BOTH STAGES)</v>
      </c>
      <c r="H5036" s="2" t="n">
        <v>214.42</v>
      </c>
      <c r="I5036" s="3" t="n">
        <v>3.56</v>
      </c>
    </row>
    <row r="5037" customFormat="false" ht="15" hidden="false" customHeight="false" outlineLevel="0" collapsed="false">
      <c r="A5037" s="0" t="s">
        <v>133</v>
      </c>
      <c r="B5037" s="0" t="n">
        <f aca="false">VALUE(LEFT(A5037,4))</f>
        <v>2025</v>
      </c>
      <c r="C5037" s="0" t="str">
        <f aca="false">"FY"&amp;IF(VALUE(MID(A5037,6,2))&gt;=4,VALUE(LEFT(A5037,4)),VALUE(LEFT(A5037,4))-1)&amp;"-"&amp;TEXT(MOD(IF(VALUE(MID(A5037,6,2))&gt;=4,VALUE(LEFT(A5037,4)),VALUE(LEFT(A5037,4))-1)+1,100),"00")</f>
        <v>FY2024-25</v>
      </c>
      <c r="D5037" s="0" t="s">
        <v>664</v>
      </c>
      <c r="E5037" s="0" t="s">
        <v>108</v>
      </c>
      <c r="F5037" s="0" t="str">
        <f aca="false">INDEX(Mapping!$B$2:$B$465,MATCH(E5037,Mapping!$A$2:$A$465,0))</f>
        <v>JAYPEE NIGRIE STPP</v>
      </c>
      <c r="G5037" s="0" t="str">
        <f aca="false">INDEX(Mapping!$C$2:$C$465,MATCH(E5037,Mapping!$A$2:$A$465,0))</f>
        <v>JAYPEE NIGRIE STPP</v>
      </c>
      <c r="H5037" s="2" t="n">
        <v>199.14</v>
      </c>
      <c r="I5037" s="3" t="n">
        <v>3.31</v>
      </c>
    </row>
    <row r="5038" customFormat="false" ht="15" hidden="false" customHeight="false" outlineLevel="0" collapsed="false">
      <c r="A5038" s="0" t="s">
        <v>133</v>
      </c>
      <c r="B5038" s="0" t="n">
        <f aca="false">VALUE(LEFT(A5038,4))</f>
        <v>2025</v>
      </c>
      <c r="C5038" s="0" t="str">
        <f aca="false">"FY"&amp;IF(VALUE(MID(A5038,6,2))&gt;=4,VALUE(LEFT(A5038,4)),VALUE(LEFT(A5038,4))-1)&amp;"-"&amp;TEXT(MOD(IF(VALUE(MID(A5038,6,2))&gt;=4,VALUE(LEFT(A5038,4)),VALUE(LEFT(A5038,4))-1)+1,100),"00")</f>
        <v>FY2024-25</v>
      </c>
      <c r="D5038" s="0" t="s">
        <v>687</v>
      </c>
      <c r="E5038" s="0" t="s">
        <v>45</v>
      </c>
      <c r="F5038" s="0" t="str">
        <f aca="false">INDEX(Mapping!$B$2:$B$465,MATCH(E5038,Mapping!$A$2:$A$465,0))</f>
        <v>BIHAR</v>
      </c>
      <c r="G5038" s="0" t="str">
        <f aca="false">INDEX(Mapping!$C$2:$C$465,MATCH(E5038,Mapping!$A$2:$A$465,0))</f>
        <v>BIHAR</v>
      </c>
      <c r="H5038" s="2" t="n">
        <v>178.17</v>
      </c>
      <c r="I5038" s="3" t="n">
        <v>2.96</v>
      </c>
    </row>
    <row r="5039" customFormat="false" ht="15" hidden="false" customHeight="false" outlineLevel="0" collapsed="false">
      <c r="A5039" s="0" t="s">
        <v>133</v>
      </c>
      <c r="B5039" s="0" t="n">
        <f aca="false">VALUE(LEFT(A5039,4))</f>
        <v>2025</v>
      </c>
      <c r="C5039" s="0" t="str">
        <f aca="false">"FY"&amp;IF(VALUE(MID(A5039,6,2))&gt;=4,VALUE(LEFT(A5039,4)),VALUE(LEFT(A5039,4))-1)&amp;"-"&amp;TEXT(MOD(IF(VALUE(MID(A5039,6,2))&gt;=4,VALUE(LEFT(A5039,4)),VALUE(LEFT(A5039,4))-1)+1,100),"00")</f>
        <v>FY2024-25</v>
      </c>
      <c r="D5039" s="0" t="s">
        <v>658</v>
      </c>
      <c r="E5039" s="0" t="s">
        <v>48</v>
      </c>
      <c r="F5039" s="0" t="str">
        <f aca="false">INDEX(Mapping!$B$2:$B$465,MATCH(E5039,Mapping!$A$2:$A$465,0))</f>
        <v>DELHI</v>
      </c>
      <c r="G5039" s="0" t="str">
        <f aca="false">INDEX(Mapping!$C$2:$C$465,MATCH(E5039,Mapping!$A$2:$A$465,0))</f>
        <v>DELHI</v>
      </c>
      <c r="H5039" s="2" t="n">
        <v>153.31</v>
      </c>
      <c r="I5039" s="3" t="n">
        <v>2.55</v>
      </c>
    </row>
    <row r="5040" customFormat="false" ht="15" hidden="false" customHeight="false" outlineLevel="0" collapsed="false">
      <c r="A5040" s="0" t="s">
        <v>133</v>
      </c>
      <c r="B5040" s="0" t="n">
        <f aca="false">VALUE(LEFT(A5040,4))</f>
        <v>2025</v>
      </c>
      <c r="C5040" s="0" t="str">
        <f aca="false">"FY"&amp;IF(VALUE(MID(A5040,6,2))&gt;=4,VALUE(LEFT(A5040,4)),VALUE(LEFT(A5040,4))-1)&amp;"-"&amp;TEXT(MOD(IF(VALUE(MID(A5040,6,2))&gt;=4,VALUE(LEFT(A5040,4)),VALUE(LEFT(A5040,4))-1)+1,100),"00")</f>
        <v>FY2024-25</v>
      </c>
      <c r="D5040" s="0" t="s">
        <v>653</v>
      </c>
      <c r="E5040" s="0" t="s">
        <v>183</v>
      </c>
      <c r="F5040" s="0" t="str">
        <f aca="false">INDEX(Mapping!$B$2:$B$465,MATCH(E5040,Mapping!$A$2:$A$465,0))</f>
        <v>JINDAL INDIA THERMAL POWER (JITPL)</v>
      </c>
      <c r="G5040" s="0" t="str">
        <f aca="false">INDEX(Mapping!$C$2:$C$465,MATCH(E5040,Mapping!$A$2:$A$465,0))</f>
        <v>JINDAL INDIA THERMAL POWER (JITPL)</v>
      </c>
      <c r="H5040" s="2" t="n">
        <v>138.87</v>
      </c>
      <c r="I5040" s="3" t="n">
        <v>2.31</v>
      </c>
    </row>
    <row r="5041" customFormat="false" ht="15" hidden="false" customHeight="false" outlineLevel="0" collapsed="false">
      <c r="A5041" s="0" t="s">
        <v>133</v>
      </c>
      <c r="B5041" s="0" t="n">
        <f aca="false">VALUE(LEFT(A5041,4))</f>
        <v>2025</v>
      </c>
      <c r="C5041" s="0" t="str">
        <f aca="false">"FY"&amp;IF(VALUE(MID(A5041,6,2))&gt;=4,VALUE(LEFT(A5041,4)),VALUE(LEFT(A5041,4))-1)&amp;"-"&amp;TEXT(MOD(IF(VALUE(MID(A5041,6,2))&gt;=4,VALUE(LEFT(A5041,4)),VALUE(LEFT(A5041,4))-1)+1,100),"00")</f>
        <v>FY2024-25</v>
      </c>
      <c r="D5041" s="0" t="s">
        <v>665</v>
      </c>
      <c r="E5041" s="0" t="s">
        <v>61</v>
      </c>
      <c r="F5041" s="0" t="str">
        <f aca="false">INDEX(Mapping!$B$2:$B$465,MATCH(E5041,Mapping!$A$2:$A$465,0))</f>
        <v>ASSAM</v>
      </c>
      <c r="G5041" s="0" t="str">
        <f aca="false">INDEX(Mapping!$C$2:$C$465,MATCH(E5041,Mapping!$A$2:$A$465,0))</f>
        <v>ASSAM</v>
      </c>
      <c r="H5041" s="2" t="n">
        <v>129.93</v>
      </c>
      <c r="I5041" s="3" t="n">
        <v>2.16</v>
      </c>
    </row>
    <row r="5042" customFormat="false" ht="15" hidden="false" customHeight="false" outlineLevel="0" collapsed="false">
      <c r="A5042" s="0" t="s">
        <v>133</v>
      </c>
      <c r="B5042" s="0" t="n">
        <f aca="false">VALUE(LEFT(A5042,4))</f>
        <v>2025</v>
      </c>
      <c r="C5042" s="0" t="str">
        <f aca="false">"FY"&amp;IF(VALUE(MID(A5042,6,2))&gt;=4,VALUE(LEFT(A5042,4)),VALUE(LEFT(A5042,4))-1)&amp;"-"&amp;TEXT(MOD(IF(VALUE(MID(A5042,6,2))&gt;=4,VALUE(LEFT(A5042,4)),VALUE(LEFT(A5042,4))-1)+1,100),"00")</f>
        <v>FY2024-25</v>
      </c>
      <c r="D5042" s="0" t="s">
        <v>657</v>
      </c>
      <c r="E5042" s="0" t="s">
        <v>46</v>
      </c>
      <c r="F5042" s="0" t="str">
        <f aca="false">INDEX(Mapping!$B$2:$B$465,MATCH(E5042,Mapping!$A$2:$A$465,0))</f>
        <v>CHHATTISGARH</v>
      </c>
      <c r="G5042" s="0" t="str">
        <f aca="false">INDEX(Mapping!$C$2:$C$465,MATCH(E5042,Mapping!$A$2:$A$465,0))</f>
        <v>CHHATTISGARH</v>
      </c>
      <c r="H5042" s="2" t="n">
        <v>120.34</v>
      </c>
      <c r="I5042" s="3" t="n">
        <v>2</v>
      </c>
    </row>
    <row r="5043" customFormat="false" ht="15" hidden="false" customHeight="false" outlineLevel="0" collapsed="false">
      <c r="A5043" s="0" t="s">
        <v>133</v>
      </c>
      <c r="B5043" s="0" t="n">
        <f aca="false">VALUE(LEFT(A5043,4))</f>
        <v>2025</v>
      </c>
      <c r="C5043" s="0" t="str">
        <f aca="false">"FY"&amp;IF(VALUE(MID(A5043,6,2))&gt;=4,VALUE(LEFT(A5043,4)),VALUE(LEFT(A5043,4))-1)&amp;"-"&amp;TEXT(MOD(IF(VALUE(MID(A5043,6,2))&gt;=4,VALUE(LEFT(A5043,4)),VALUE(LEFT(A5043,4))-1)+1,100),"00")</f>
        <v>FY2024-25</v>
      </c>
      <c r="D5043" s="0" t="s">
        <v>174</v>
      </c>
      <c r="E5043" s="0" t="s">
        <v>174</v>
      </c>
      <c r="F5043" s="0" t="str">
        <f aca="false">INDEX(Mapping!$B$2:$B$465,MATCH(E5043,Mapping!$A$2:$A$465,0))</f>
        <v>SEIL ENERGY INDIA (EX-SEMBCORP)</v>
      </c>
      <c r="G5043" s="0" t="str">
        <f aca="false">INDEX(Mapping!$C$2:$C$465,MATCH(E5043,Mapping!$A$2:$A$465,0))</f>
        <v>SEIL ENERGY INDIA</v>
      </c>
      <c r="H5043" s="2" t="n">
        <v>109.95</v>
      </c>
      <c r="I5043" s="3" t="n">
        <v>1.83</v>
      </c>
    </row>
    <row r="5044" customFormat="false" ht="15" hidden="false" customHeight="false" outlineLevel="0" collapsed="false">
      <c r="A5044" s="0" t="s">
        <v>133</v>
      </c>
      <c r="B5044" s="0" t="n">
        <f aca="false">VALUE(LEFT(A5044,4))</f>
        <v>2025</v>
      </c>
      <c r="C5044" s="0" t="str">
        <f aca="false">"FY"&amp;IF(VALUE(MID(A5044,6,2))&gt;=4,VALUE(LEFT(A5044,4)),VALUE(LEFT(A5044,4))-1)&amp;"-"&amp;TEXT(MOD(IF(VALUE(MID(A5044,6,2))&gt;=4,VALUE(LEFT(A5044,4)),VALUE(LEFT(A5044,4))-1)+1,100),"00")</f>
        <v>FY2024-25</v>
      </c>
      <c r="D5044" s="0" t="s">
        <v>807</v>
      </c>
      <c r="E5044" s="0" t="s">
        <v>124</v>
      </c>
      <c r="F5044" s="0" t="str">
        <f aca="false">INDEX(Mapping!$B$2:$B$465,MATCH(E5044,Mapping!$A$2:$A$465,0))</f>
        <v>ADANI RENEWABLE ENERGY HOLDING FOUR</v>
      </c>
      <c r="G5044" s="0" t="str">
        <f aca="false">INDEX(Mapping!$C$2:$C$465,MATCH(E5044,Mapping!$A$2:$A$465,0))</f>
        <v>ADANI GREEN ENERGY (ALL SPVs)</v>
      </c>
      <c r="H5044" s="2" t="n">
        <v>79.6</v>
      </c>
      <c r="I5044" s="3" t="n">
        <v>1.32</v>
      </c>
    </row>
    <row r="5045" customFormat="false" ht="15" hidden="false" customHeight="false" outlineLevel="0" collapsed="false">
      <c r="A5045" s="0" t="s">
        <v>133</v>
      </c>
      <c r="B5045" s="0" t="n">
        <f aca="false">VALUE(LEFT(A5045,4))</f>
        <v>2025</v>
      </c>
      <c r="C5045" s="0" t="str">
        <f aca="false">"FY"&amp;IF(VALUE(MID(A5045,6,2))&gt;=4,VALUE(LEFT(A5045,4)),VALUE(LEFT(A5045,4))-1)&amp;"-"&amp;TEXT(MOD(IF(VALUE(MID(A5045,6,2))&gt;=4,VALUE(LEFT(A5045,4)),VALUE(LEFT(A5045,4))-1)+1,100),"00")</f>
        <v>FY2024-25</v>
      </c>
      <c r="D5045" s="0" t="s">
        <v>162</v>
      </c>
      <c r="E5045" s="0" t="s">
        <v>162</v>
      </c>
      <c r="F5045" s="0" t="str">
        <f aca="false">INDEX(Mapping!$B$2:$B$465,MATCH(E5045,Mapping!$A$2:$A$465,0))</f>
        <v>MAHAN ENERGEN (EX-ESSAR POWER MP)</v>
      </c>
      <c r="G5045" s="0" t="str">
        <f aca="false">INDEX(Mapping!$C$2:$C$465,MATCH(E5045,Mapping!$A$2:$A$465,0))</f>
        <v>ADANI POWER (ALL PLANTS)</v>
      </c>
      <c r="H5045" s="2" t="n">
        <v>75.96</v>
      </c>
      <c r="I5045" s="3" t="n">
        <v>1.26</v>
      </c>
    </row>
    <row r="5046" customFormat="false" ht="15" hidden="false" customHeight="false" outlineLevel="0" collapsed="false">
      <c r="A5046" s="0" t="s">
        <v>133</v>
      </c>
      <c r="B5046" s="0" t="n">
        <f aca="false">VALUE(LEFT(A5046,4))</f>
        <v>2025</v>
      </c>
      <c r="C5046" s="0" t="str">
        <f aca="false">"FY"&amp;IF(VALUE(MID(A5046,6,2))&gt;=4,VALUE(LEFT(A5046,4)),VALUE(LEFT(A5046,4))-1)&amp;"-"&amp;TEXT(MOD(IF(VALUE(MID(A5046,6,2))&gt;=4,VALUE(LEFT(A5046,4)),VALUE(LEFT(A5046,4))-1)+1,100),"00")</f>
        <v>FY2024-25</v>
      </c>
      <c r="D5046" s="0" t="s">
        <v>200</v>
      </c>
      <c r="E5046" s="0" t="s">
        <v>200</v>
      </c>
      <c r="F5046" s="0" t="str">
        <f aca="false">INDEX(Mapping!$B$2:$B$465,MATCH(E5046,Mapping!$A$2:$A$465,0))</f>
        <v>JSW ENERGY UTKAL (EX-IND BARATH)</v>
      </c>
      <c r="G5046" s="0" t="str">
        <f aca="false">INDEX(Mapping!$C$2:$C$465,MATCH(E5046,Mapping!$A$2:$A$465,0))</f>
        <v>JSW ENERGY (INCL. KSK MAHANADI)</v>
      </c>
      <c r="H5046" s="2" t="n">
        <v>73.35</v>
      </c>
      <c r="I5046" s="3" t="n">
        <v>1.22</v>
      </c>
    </row>
    <row r="5047" customFormat="false" ht="15" hidden="false" customHeight="false" outlineLevel="0" collapsed="false">
      <c r="A5047" s="0" t="s">
        <v>133</v>
      </c>
      <c r="B5047" s="0" t="n">
        <f aca="false">VALUE(LEFT(A5047,4))</f>
        <v>2025</v>
      </c>
      <c r="C5047" s="0" t="str">
        <f aca="false">"FY"&amp;IF(VALUE(MID(A5047,6,2))&gt;=4,VALUE(LEFT(A5047,4)),VALUE(LEFT(A5047,4))-1)&amp;"-"&amp;TEXT(MOD(IF(VALUE(MID(A5047,6,2))&gt;=4,VALUE(LEFT(A5047,4)),VALUE(LEFT(A5047,4))-1)+1,100),"00")</f>
        <v>FY2024-25</v>
      </c>
      <c r="D5047" s="0" t="s">
        <v>675</v>
      </c>
      <c r="E5047" s="0" t="s">
        <v>137</v>
      </c>
      <c r="F5047" s="0" t="str">
        <f aca="false">INDEX(Mapping!$B$2:$B$465,MATCH(E5047,Mapping!$A$2:$A$465,0))</f>
        <v>JSPL - DCPP</v>
      </c>
      <c r="G5047" s="0" t="str">
        <f aca="false">INDEX(Mapping!$C$2:$C$465,MATCH(E5047,Mapping!$A$2:$A$465,0))</f>
        <v>JSPL</v>
      </c>
      <c r="H5047" s="2" t="n">
        <v>72.26</v>
      </c>
      <c r="I5047" s="3" t="n">
        <v>1.2</v>
      </c>
    </row>
    <row r="5048" customFormat="false" ht="15" hidden="false" customHeight="false" outlineLevel="0" collapsed="false">
      <c r="A5048" s="0" t="s">
        <v>133</v>
      </c>
      <c r="B5048" s="0" t="n">
        <f aca="false">VALUE(LEFT(A5048,4))</f>
        <v>2025</v>
      </c>
      <c r="C5048" s="0" t="str">
        <f aca="false">"FY"&amp;IF(VALUE(MID(A5048,6,2))&gt;=4,VALUE(LEFT(A5048,4)),VALUE(LEFT(A5048,4))-1)&amp;"-"&amp;TEXT(MOD(IF(VALUE(MID(A5048,6,2))&gt;=4,VALUE(LEFT(A5048,4)),VALUE(LEFT(A5048,4))-1)+1,100),"00")</f>
        <v>FY2024-25</v>
      </c>
      <c r="D5048" s="0" t="s">
        <v>660</v>
      </c>
      <c r="E5048" s="0" t="s">
        <v>50</v>
      </c>
      <c r="F5048" s="0" t="str">
        <f aca="false">INDEX(Mapping!$B$2:$B$465,MATCH(E5048,Mapping!$A$2:$A$465,0))</f>
        <v>MADHYA PRADESH</v>
      </c>
      <c r="G5048" s="0" t="str">
        <f aca="false">INDEX(Mapping!$C$2:$C$465,MATCH(E5048,Mapping!$A$2:$A$465,0))</f>
        <v>MADHYA PRADESH</v>
      </c>
      <c r="H5048" s="2" t="n">
        <v>71.11</v>
      </c>
      <c r="I5048" s="3" t="n">
        <v>1.18</v>
      </c>
    </row>
    <row r="5049" customFormat="false" ht="15" hidden="false" customHeight="false" outlineLevel="0" collapsed="false">
      <c r="A5049" s="0" t="s">
        <v>133</v>
      </c>
      <c r="B5049" s="0" t="n">
        <f aca="false">VALUE(LEFT(A5049,4))</f>
        <v>2025</v>
      </c>
      <c r="C5049" s="0" t="str">
        <f aca="false">"FY"&amp;IF(VALUE(MID(A5049,6,2))&gt;=4,VALUE(LEFT(A5049,4)),VALUE(LEFT(A5049,4))-1)&amp;"-"&amp;TEXT(MOD(IF(VALUE(MID(A5049,6,2))&gt;=4,VALUE(LEFT(A5049,4)),VALUE(LEFT(A5049,4))-1)+1,100),"00")</f>
        <v>FY2024-25</v>
      </c>
      <c r="D5049" s="0" t="s">
        <v>652</v>
      </c>
      <c r="E5049" s="0" t="s">
        <v>47</v>
      </c>
      <c r="F5049" s="0" t="str">
        <f aca="false">INDEX(Mapping!$B$2:$B$465,MATCH(E5049,Mapping!$A$2:$A$465,0))</f>
        <v>KARNATAKA</v>
      </c>
      <c r="G5049" s="0" t="str">
        <f aca="false">INDEX(Mapping!$C$2:$C$465,MATCH(E5049,Mapping!$A$2:$A$465,0))</f>
        <v>KARNATAKA</v>
      </c>
      <c r="H5049" s="2" t="n">
        <v>67.82</v>
      </c>
      <c r="I5049" s="3" t="n">
        <v>1.13</v>
      </c>
    </row>
    <row r="5050" customFormat="false" ht="15" hidden="false" customHeight="false" outlineLevel="0" collapsed="false">
      <c r="A5050" s="0" t="s">
        <v>133</v>
      </c>
      <c r="B5050" s="0" t="n">
        <f aca="false">VALUE(LEFT(A5050,4))</f>
        <v>2025</v>
      </c>
      <c r="C5050" s="0" t="str">
        <f aca="false">"FY"&amp;IF(VALUE(MID(A5050,6,2))&gt;=4,VALUE(LEFT(A5050,4)),VALUE(LEFT(A5050,4))-1)&amp;"-"&amp;TEXT(MOD(IF(VALUE(MID(A5050,6,2))&gt;=4,VALUE(LEFT(A5050,4)),VALUE(LEFT(A5050,4))-1)+1,100),"00")</f>
        <v>FY2024-25</v>
      </c>
      <c r="D5050" s="0" t="s">
        <v>668</v>
      </c>
      <c r="E5050" s="0" t="s">
        <v>40</v>
      </c>
      <c r="F5050" s="0" t="str">
        <f aca="false">INDEX(Mapping!$B$2:$B$465,MATCH(E5050,Mapping!$A$2:$A$465,0))</f>
        <v>TAMIL NADU</v>
      </c>
      <c r="G5050" s="0" t="str">
        <f aca="false">INDEX(Mapping!$C$2:$C$465,MATCH(E5050,Mapping!$A$2:$A$465,0))</f>
        <v>TAMIL NADU</v>
      </c>
      <c r="H5050" s="2" t="n">
        <v>66.65</v>
      </c>
      <c r="I5050" s="3" t="n">
        <v>1.11</v>
      </c>
    </row>
    <row r="5051" customFormat="false" ht="15" hidden="false" customHeight="false" outlineLevel="0" collapsed="false">
      <c r="A5051" s="0" t="s">
        <v>133</v>
      </c>
      <c r="B5051" s="0" t="n">
        <f aca="false">VALUE(LEFT(A5051,4))</f>
        <v>2025</v>
      </c>
      <c r="C5051" s="0" t="str">
        <f aca="false">"FY"&amp;IF(VALUE(MID(A5051,6,2))&gt;=4,VALUE(LEFT(A5051,4)),VALUE(LEFT(A5051,4))-1)&amp;"-"&amp;TEXT(MOD(IF(VALUE(MID(A5051,6,2))&gt;=4,VALUE(LEFT(A5051,4)),VALUE(LEFT(A5051,4))-1)+1,100),"00")</f>
        <v>FY2024-25</v>
      </c>
      <c r="D5051" s="0" t="s">
        <v>661</v>
      </c>
      <c r="E5051" s="0" t="s">
        <v>166</v>
      </c>
      <c r="F5051" s="0" t="str">
        <f aca="false">INDEX(Mapping!$B$2:$B$465,MATCH(E5051,Mapping!$A$2:$A$465,0))</f>
        <v>DB POWER</v>
      </c>
      <c r="G5051" s="0" t="str">
        <f aca="false">INDEX(Mapping!$C$2:$C$465,MATCH(E5051,Mapping!$A$2:$A$465,0))</f>
        <v>DB POWER</v>
      </c>
      <c r="H5051" s="2" t="n">
        <v>63.46</v>
      </c>
      <c r="I5051" s="3" t="n">
        <v>1.05</v>
      </c>
    </row>
    <row r="5052" customFormat="false" ht="15" hidden="false" customHeight="false" outlineLevel="0" collapsed="false">
      <c r="A5052" s="0" t="s">
        <v>133</v>
      </c>
      <c r="B5052" s="0" t="n">
        <f aca="false">VALUE(LEFT(A5052,4))</f>
        <v>2025</v>
      </c>
      <c r="C5052" s="0" t="str">
        <f aca="false">"FY"&amp;IF(VALUE(MID(A5052,6,2))&gt;=4,VALUE(LEFT(A5052,4)),VALUE(LEFT(A5052,4))-1)&amp;"-"&amp;TEXT(MOD(IF(VALUE(MID(A5052,6,2))&gt;=4,VALUE(LEFT(A5052,4)),VALUE(LEFT(A5052,4))-1)+1,100),"00")</f>
        <v>FY2024-25</v>
      </c>
      <c r="D5052" s="0" t="s">
        <v>672</v>
      </c>
      <c r="E5052" s="0" t="s">
        <v>38</v>
      </c>
      <c r="F5052" s="0" t="str">
        <f aca="false">INDEX(Mapping!$B$2:$B$465,MATCH(E5052,Mapping!$A$2:$A$465,0))</f>
        <v>ANDHRA PRADESH</v>
      </c>
      <c r="G5052" s="0" t="str">
        <f aca="false">INDEX(Mapping!$C$2:$C$465,MATCH(E5052,Mapping!$A$2:$A$465,0))</f>
        <v>ANDHRA PRADESH</v>
      </c>
      <c r="H5052" s="2" t="n">
        <v>59.53</v>
      </c>
      <c r="I5052" s="3" t="n">
        <v>0.99</v>
      </c>
    </row>
    <row r="5053" customFormat="false" ht="15" hidden="false" customHeight="false" outlineLevel="0" collapsed="false">
      <c r="A5053" s="0" t="s">
        <v>133</v>
      </c>
      <c r="B5053" s="0" t="n">
        <f aca="false">VALUE(LEFT(A5053,4))</f>
        <v>2025</v>
      </c>
      <c r="C5053" s="0" t="str">
        <f aca="false">"FY"&amp;IF(VALUE(MID(A5053,6,2))&gt;=4,VALUE(LEFT(A5053,4)),VALUE(LEFT(A5053,4))-1)&amp;"-"&amp;TEXT(MOD(IF(VALUE(MID(A5053,6,2))&gt;=4,VALUE(LEFT(A5053,4)),VALUE(LEFT(A5053,4))-1)+1,100),"00")</f>
        <v>FY2024-25</v>
      </c>
      <c r="D5053" s="0" t="s">
        <v>738</v>
      </c>
      <c r="E5053" s="0" t="s">
        <v>56</v>
      </c>
      <c r="F5053" s="0" t="str">
        <f aca="false">INDEX(Mapping!$B$2:$B$465,MATCH(E5053,Mapping!$A$2:$A$465,0))</f>
        <v>UTTARAKHAND</v>
      </c>
      <c r="G5053" s="0" t="str">
        <f aca="false">INDEX(Mapping!$C$2:$C$465,MATCH(E5053,Mapping!$A$2:$A$465,0))</f>
        <v>UTTARAKHAND</v>
      </c>
      <c r="H5053" s="2" t="n">
        <v>58.69</v>
      </c>
      <c r="I5053" s="3" t="n">
        <v>0.98</v>
      </c>
    </row>
    <row r="5054" customFormat="false" ht="15" hidden="false" customHeight="false" outlineLevel="0" collapsed="false">
      <c r="A5054" s="0" t="s">
        <v>133</v>
      </c>
      <c r="B5054" s="0" t="n">
        <f aca="false">VALUE(LEFT(A5054,4))</f>
        <v>2025</v>
      </c>
      <c r="C5054" s="0" t="str">
        <f aca="false">"FY"&amp;IF(VALUE(MID(A5054,6,2))&gt;=4,VALUE(LEFT(A5054,4)),VALUE(LEFT(A5054,4))-1)&amp;"-"&amp;TEXT(MOD(IF(VALUE(MID(A5054,6,2))&gt;=4,VALUE(LEFT(A5054,4)),VALUE(LEFT(A5054,4))-1)+1,100),"00")</f>
        <v>FY2024-25</v>
      </c>
      <c r="D5054" s="0" t="s">
        <v>793</v>
      </c>
      <c r="E5054" s="0" t="s">
        <v>164</v>
      </c>
      <c r="F5054" s="0" t="str">
        <f aca="false">INDEX(Mapping!$B$2:$B$465,MATCH(E5054,Mapping!$A$2:$A$465,0))</f>
        <v>ADANI GREEN ENERGY TWENTY FIVE B LIMITED_PSS-2</v>
      </c>
      <c r="G5054" s="0" t="str">
        <f aca="false">INDEX(Mapping!$C$2:$C$465,MATCH(E5054,Mapping!$A$2:$A$465,0))</f>
        <v>ADANI GREEN ENERGY (ALL SPVs)</v>
      </c>
      <c r="H5054" s="2" t="n">
        <v>52.88</v>
      </c>
      <c r="I5054" s="3" t="n">
        <v>0.88</v>
      </c>
    </row>
    <row r="5055" customFormat="false" ht="15" hidden="false" customHeight="false" outlineLevel="0" collapsed="false">
      <c r="A5055" s="0" t="s">
        <v>133</v>
      </c>
      <c r="B5055" s="0" t="n">
        <f aca="false">VALUE(LEFT(A5055,4))</f>
        <v>2025</v>
      </c>
      <c r="C5055" s="0" t="str">
        <f aca="false">"FY"&amp;IF(VALUE(MID(A5055,6,2))&gt;=4,VALUE(LEFT(A5055,4)),VALUE(LEFT(A5055,4))-1)&amp;"-"&amp;TEXT(MOD(IF(VALUE(MID(A5055,6,2))&gt;=4,VALUE(LEFT(A5055,4)),VALUE(LEFT(A5055,4))-1)+1,100),"00")</f>
        <v>FY2024-25</v>
      </c>
      <c r="D5055" s="0" t="s">
        <v>663</v>
      </c>
      <c r="E5055" s="0" t="s">
        <v>41</v>
      </c>
      <c r="F5055" s="0" t="str">
        <f aca="false">INDEX(Mapping!$B$2:$B$465,MATCH(E5055,Mapping!$A$2:$A$465,0))</f>
        <v>RAJASTHAN</v>
      </c>
      <c r="G5055" s="0" t="str">
        <f aca="false">INDEX(Mapping!$C$2:$C$465,MATCH(E5055,Mapping!$A$2:$A$465,0))</f>
        <v>RAJASTHAN</v>
      </c>
      <c r="H5055" s="2" t="n">
        <v>52.4</v>
      </c>
      <c r="I5055" s="3" t="n">
        <v>0.87</v>
      </c>
    </row>
    <row r="5056" customFormat="false" ht="15" hidden="false" customHeight="false" outlineLevel="0" collapsed="false">
      <c r="A5056" s="0" t="s">
        <v>133</v>
      </c>
      <c r="B5056" s="0" t="n">
        <f aca="false">VALUE(LEFT(A5056,4))</f>
        <v>2025</v>
      </c>
      <c r="C5056" s="0" t="str">
        <f aca="false">"FY"&amp;IF(VALUE(MID(A5056,6,2))&gt;=4,VALUE(LEFT(A5056,4)),VALUE(LEFT(A5056,4))-1)&amp;"-"&amp;TEXT(MOD(IF(VALUE(MID(A5056,6,2))&gt;=4,VALUE(LEFT(A5056,4)),VALUE(LEFT(A5056,4))-1)+1,100),"00")</f>
        <v>FY2024-25</v>
      </c>
      <c r="D5056" s="0" t="s">
        <v>261</v>
      </c>
      <c r="E5056" s="0" t="s">
        <v>261</v>
      </c>
      <c r="F5056" s="0" t="str">
        <f aca="false">INDEX(Mapping!$B$2:$B$465,MATCH(E5056,Mapping!$A$2:$A$465,0))</f>
        <v>NPGC NABINAGAR</v>
      </c>
      <c r="G5056" s="0" t="str">
        <f aca="false">INDEX(Mapping!$C$2:$C$465,MATCH(E5056,Mapping!$A$2:$A$465,0))</f>
        <v>NTPC GROUP</v>
      </c>
      <c r="H5056" s="2" t="n">
        <v>48.98</v>
      </c>
      <c r="I5056" s="3" t="n">
        <v>0.81</v>
      </c>
    </row>
    <row r="5057" customFormat="false" ht="15" hidden="false" customHeight="false" outlineLevel="0" collapsed="false">
      <c r="A5057" s="0" t="s">
        <v>133</v>
      </c>
      <c r="B5057" s="0" t="n">
        <f aca="false">VALUE(LEFT(A5057,4))</f>
        <v>2025</v>
      </c>
      <c r="C5057" s="0" t="str">
        <f aca="false">"FY"&amp;IF(VALUE(MID(A5057,6,2))&gt;=4,VALUE(LEFT(A5057,4)),VALUE(LEFT(A5057,4))-1)&amp;"-"&amp;TEXT(MOD(IF(VALUE(MID(A5057,6,2))&gt;=4,VALUE(LEFT(A5057,4)),VALUE(LEFT(A5057,4))-1)+1,100),"00")</f>
        <v>FY2024-25</v>
      </c>
      <c r="D5057" s="0" t="s">
        <v>701</v>
      </c>
      <c r="E5057" s="0" t="s">
        <v>287</v>
      </c>
      <c r="F5057" s="0" t="str">
        <f aca="false">INDEX(Mapping!$B$2:$B$465,MATCH(E5057,Mapping!$A$2:$A$465,0))</f>
        <v>NTPC STATIONS</v>
      </c>
      <c r="G5057" s="0" t="str">
        <f aca="false">INDEX(Mapping!$C$2:$C$465,MATCH(E5057,Mapping!$A$2:$A$465,0))</f>
        <v>NTPC GROUP</v>
      </c>
      <c r="H5057" s="2" t="n">
        <v>43.07</v>
      </c>
      <c r="I5057" s="3" t="n">
        <v>0.72</v>
      </c>
    </row>
    <row r="5058" customFormat="false" ht="15" hidden="false" customHeight="false" outlineLevel="0" collapsed="false">
      <c r="A5058" s="0" t="s">
        <v>133</v>
      </c>
      <c r="B5058" s="0" t="n">
        <f aca="false">VALUE(LEFT(A5058,4))</f>
        <v>2025</v>
      </c>
      <c r="C5058" s="0" t="str">
        <f aca="false">"FY"&amp;IF(VALUE(MID(A5058,6,2))&gt;=4,VALUE(LEFT(A5058,4)),VALUE(LEFT(A5058,4))-1)&amp;"-"&amp;TEXT(MOD(IF(VALUE(MID(A5058,6,2))&gt;=4,VALUE(LEFT(A5058,4)),VALUE(LEFT(A5058,4))-1)+1,100),"00")</f>
        <v>FY2024-25</v>
      </c>
      <c r="D5058" s="0" t="s">
        <v>705</v>
      </c>
      <c r="E5058" s="0" t="s">
        <v>35</v>
      </c>
      <c r="F5058" s="0" t="str">
        <f aca="false">INDEX(Mapping!$B$2:$B$465,MATCH(E5058,Mapping!$A$2:$A$465,0))</f>
        <v>TELANGANA</v>
      </c>
      <c r="G5058" s="0" t="str">
        <f aca="false">INDEX(Mapping!$C$2:$C$465,MATCH(E5058,Mapping!$A$2:$A$465,0))</f>
        <v>TELANGANA</v>
      </c>
      <c r="H5058" s="2" t="n">
        <v>41.15</v>
      </c>
      <c r="I5058" s="3" t="n">
        <v>0.68</v>
      </c>
    </row>
    <row r="5059" customFormat="false" ht="15" hidden="false" customHeight="false" outlineLevel="0" collapsed="false">
      <c r="A5059" s="0" t="s">
        <v>133</v>
      </c>
      <c r="B5059" s="0" t="n">
        <f aca="false">VALUE(LEFT(A5059,4))</f>
        <v>2025</v>
      </c>
      <c r="C5059" s="0" t="str">
        <f aca="false">"FY"&amp;IF(VALUE(MID(A5059,6,2))&gt;=4,VALUE(LEFT(A5059,4)),VALUE(LEFT(A5059,4))-1)&amp;"-"&amp;TEXT(MOD(IF(VALUE(MID(A5059,6,2))&gt;=4,VALUE(LEFT(A5059,4)),VALUE(LEFT(A5059,4))-1)+1,100),"00")</f>
        <v>FY2024-25</v>
      </c>
      <c r="D5059" s="0" t="s">
        <v>238</v>
      </c>
      <c r="E5059" s="0" t="s">
        <v>238</v>
      </c>
      <c r="F5059" s="0" t="str">
        <f aca="false">INDEX(Mapping!$B$2:$B$465,MATCH(E5059,Mapping!$A$2:$A$465,0))</f>
        <v>SIMHAPURI ENERGY</v>
      </c>
      <c r="G5059" s="0" t="str">
        <f aca="false">INDEX(Mapping!$C$2:$C$465,MATCH(E5059,Mapping!$A$2:$A$465,0))</f>
        <v>SIMHAPURI ENERGY</v>
      </c>
      <c r="H5059" s="2" t="n">
        <v>39.66</v>
      </c>
      <c r="I5059" s="3" t="n">
        <v>0.66</v>
      </c>
    </row>
    <row r="5060" customFormat="false" ht="15" hidden="false" customHeight="false" outlineLevel="0" collapsed="false">
      <c r="A5060" s="0" t="s">
        <v>133</v>
      </c>
      <c r="B5060" s="0" t="n">
        <f aca="false">VALUE(LEFT(A5060,4))</f>
        <v>2025</v>
      </c>
      <c r="C5060" s="0" t="str">
        <f aca="false">"FY"&amp;IF(VALUE(MID(A5060,6,2))&gt;=4,VALUE(LEFT(A5060,4)),VALUE(LEFT(A5060,4))-1)&amp;"-"&amp;TEXT(MOD(IF(VALUE(MID(A5060,6,2))&gt;=4,VALUE(LEFT(A5060,4)),VALUE(LEFT(A5060,4))-1)+1,100),"00")</f>
        <v>FY2024-25</v>
      </c>
      <c r="D5060" s="0" t="s">
        <v>210</v>
      </c>
      <c r="E5060" s="0" t="s">
        <v>210</v>
      </c>
      <c r="F5060" s="0" t="str">
        <f aca="false">INDEX(Mapping!$B$2:$B$465,MATCH(E5060,Mapping!$A$2:$A$465,0))</f>
        <v>ACB (INDIA)</v>
      </c>
      <c r="G5060" s="0" t="str">
        <f aca="false">INDEX(Mapping!$C$2:$C$465,MATCH(E5060,Mapping!$A$2:$A$465,0))</f>
        <v>ACB (INDIA)</v>
      </c>
      <c r="H5060" s="2" t="n">
        <v>38.85</v>
      </c>
      <c r="I5060" s="3" t="n">
        <v>0.65</v>
      </c>
    </row>
    <row r="5061" customFormat="false" ht="15" hidden="false" customHeight="false" outlineLevel="0" collapsed="false">
      <c r="A5061" s="0" t="s">
        <v>133</v>
      </c>
      <c r="B5061" s="0" t="n">
        <f aca="false">VALUE(LEFT(A5061,4))</f>
        <v>2025</v>
      </c>
      <c r="C5061" s="0" t="str">
        <f aca="false">"FY"&amp;IF(VALUE(MID(A5061,6,2))&gt;=4,VALUE(LEFT(A5061,4)),VALUE(LEFT(A5061,4))-1)&amp;"-"&amp;TEXT(MOD(IF(VALUE(MID(A5061,6,2))&gt;=4,VALUE(LEFT(A5061,4)),VALUE(LEFT(A5061,4))-1)+1,100),"00")</f>
        <v>FY2024-25</v>
      </c>
      <c r="D5061" s="0" t="s">
        <v>689</v>
      </c>
      <c r="E5061" s="0" t="s">
        <v>237</v>
      </c>
      <c r="F5061" s="0" t="str">
        <f aca="false">INDEX(Mapping!$B$2:$B$465,MATCH(E5061,Mapping!$A$2:$A$465,0))</f>
        <v>NTPC STATIONS</v>
      </c>
      <c r="G5061" s="0" t="str">
        <f aca="false">INDEX(Mapping!$C$2:$C$465,MATCH(E5061,Mapping!$A$2:$A$465,0))</f>
        <v>NTPC GROUP</v>
      </c>
      <c r="H5061" s="2" t="n">
        <v>38.47</v>
      </c>
      <c r="I5061" s="3" t="n">
        <v>0.64</v>
      </c>
    </row>
    <row r="5062" customFormat="false" ht="15" hidden="false" customHeight="false" outlineLevel="0" collapsed="false">
      <c r="A5062" s="0" t="s">
        <v>133</v>
      </c>
      <c r="B5062" s="0" t="n">
        <f aca="false">VALUE(LEFT(A5062,4))</f>
        <v>2025</v>
      </c>
      <c r="C5062" s="0" t="str">
        <f aca="false">"FY"&amp;IF(VALUE(MID(A5062,6,2))&gt;=4,VALUE(LEFT(A5062,4)),VALUE(LEFT(A5062,4))-1)&amp;"-"&amp;TEXT(MOD(IF(VALUE(MID(A5062,6,2))&gt;=4,VALUE(LEFT(A5062,4)),VALUE(LEFT(A5062,4))-1)+1,100),"00")</f>
        <v>FY2024-25</v>
      </c>
      <c r="D5062" s="0" t="s">
        <v>676</v>
      </c>
      <c r="E5062" s="0" t="s">
        <v>37</v>
      </c>
      <c r="F5062" s="0" t="str">
        <f aca="false">INDEX(Mapping!$B$2:$B$465,MATCH(E5062,Mapping!$A$2:$A$465,0))</f>
        <v>MAHARASHTRA</v>
      </c>
      <c r="G5062" s="0" t="str">
        <f aca="false">INDEX(Mapping!$C$2:$C$465,MATCH(E5062,Mapping!$A$2:$A$465,0))</f>
        <v>MAHARASHTRA</v>
      </c>
      <c r="H5062" s="2" t="n">
        <v>34.95</v>
      </c>
      <c r="I5062" s="3" t="n">
        <v>0.58</v>
      </c>
    </row>
    <row r="5063" customFormat="false" ht="15" hidden="false" customHeight="false" outlineLevel="0" collapsed="false">
      <c r="A5063" s="0" t="s">
        <v>133</v>
      </c>
      <c r="B5063" s="0" t="n">
        <f aca="false">VALUE(LEFT(A5063,4))</f>
        <v>2025</v>
      </c>
      <c r="C5063" s="0" t="str">
        <f aca="false">"FY"&amp;IF(VALUE(MID(A5063,6,2))&gt;=4,VALUE(LEFT(A5063,4)),VALUE(LEFT(A5063,4))-1)&amp;"-"&amp;TEXT(MOD(IF(VALUE(MID(A5063,6,2))&gt;=4,VALUE(LEFT(A5063,4)),VALUE(LEFT(A5063,4))-1)+1,100),"00")</f>
        <v>FY2024-25</v>
      </c>
      <c r="D5063" s="0" t="s">
        <v>227</v>
      </c>
      <c r="E5063" s="0" t="s">
        <v>227</v>
      </c>
      <c r="F5063" s="0" t="str">
        <f aca="false">INDEX(Mapping!$B$2:$B$465,MATCH(E5063,Mapping!$A$2:$A$465,0))</f>
        <v>SHREE CEMENT</v>
      </c>
      <c r="G5063" s="0" t="str">
        <f aca="false">INDEX(Mapping!$C$2:$C$465,MATCH(E5063,Mapping!$A$2:$A$465,0))</f>
        <v>SHREE CEMENT</v>
      </c>
      <c r="H5063" s="2" t="n">
        <v>33.65</v>
      </c>
      <c r="I5063" s="3" t="n">
        <v>0.56</v>
      </c>
    </row>
    <row r="5064" customFormat="false" ht="15" hidden="false" customHeight="false" outlineLevel="0" collapsed="false">
      <c r="A5064" s="0" t="s">
        <v>133</v>
      </c>
      <c r="B5064" s="0" t="n">
        <f aca="false">VALUE(LEFT(A5064,4))</f>
        <v>2025</v>
      </c>
      <c r="C5064" s="0" t="str">
        <f aca="false">"FY"&amp;IF(VALUE(MID(A5064,6,2))&gt;=4,VALUE(LEFT(A5064,4)),VALUE(LEFT(A5064,4))-1)&amp;"-"&amp;TEXT(MOD(IF(VALUE(MID(A5064,6,2))&gt;=4,VALUE(LEFT(A5064,4)),VALUE(LEFT(A5064,4))-1)+1,100),"00")</f>
        <v>FY2024-25</v>
      </c>
      <c r="D5064" s="0" t="s">
        <v>794</v>
      </c>
      <c r="E5064" s="0" t="s">
        <v>186</v>
      </c>
      <c r="F5064" s="0" t="str">
        <f aca="false">INDEX(Mapping!$B$2:$B$465,MATCH(E5064,Mapping!$A$2:$A$465,0))</f>
        <v>ADANI GREEN ENERGY TWENTY FIVE A LIMITED_PSS-2</v>
      </c>
      <c r="G5064" s="0" t="str">
        <f aca="false">INDEX(Mapping!$C$2:$C$465,MATCH(E5064,Mapping!$A$2:$A$465,0))</f>
        <v>ADANI GREEN ENERGY (ALL SPVs)</v>
      </c>
      <c r="H5064" s="2" t="n">
        <v>33.05</v>
      </c>
      <c r="I5064" s="3" t="n">
        <v>0.55</v>
      </c>
    </row>
    <row r="5065" customFormat="false" ht="15" hidden="false" customHeight="false" outlineLevel="0" collapsed="false">
      <c r="A5065" s="0" t="s">
        <v>133</v>
      </c>
      <c r="B5065" s="0" t="n">
        <f aca="false">VALUE(LEFT(A5065,4))</f>
        <v>2025</v>
      </c>
      <c r="C5065" s="0" t="str">
        <f aca="false">"FY"&amp;IF(VALUE(MID(A5065,6,2))&gt;=4,VALUE(LEFT(A5065,4)),VALUE(LEFT(A5065,4))-1)&amp;"-"&amp;TEXT(MOD(IF(VALUE(MID(A5065,6,2))&gt;=4,VALUE(LEFT(A5065,4)),VALUE(LEFT(A5065,4))-1)+1,100),"00")</f>
        <v>FY2024-25</v>
      </c>
      <c r="D5065" s="0" t="s">
        <v>671</v>
      </c>
      <c r="E5065" s="0" t="s">
        <v>31</v>
      </c>
      <c r="F5065" s="0" t="str">
        <f aca="false">INDEX(Mapping!$B$2:$B$465,MATCH(E5065,Mapping!$A$2:$A$465,0))</f>
        <v>GUJARAT</v>
      </c>
      <c r="G5065" s="0" t="str">
        <f aca="false">INDEX(Mapping!$C$2:$C$465,MATCH(E5065,Mapping!$A$2:$A$465,0))</f>
        <v>GUJARAT</v>
      </c>
      <c r="H5065" s="2" t="n">
        <v>31.91</v>
      </c>
      <c r="I5065" s="3" t="n">
        <v>0.53</v>
      </c>
    </row>
    <row r="5066" customFormat="false" ht="15" hidden="false" customHeight="false" outlineLevel="0" collapsed="false">
      <c r="A5066" s="0" t="s">
        <v>133</v>
      </c>
      <c r="B5066" s="0" t="n">
        <f aca="false">VALUE(LEFT(A5066,4))</f>
        <v>2025</v>
      </c>
      <c r="C5066" s="0" t="str">
        <f aca="false">"FY"&amp;IF(VALUE(MID(A5066,6,2))&gt;=4,VALUE(LEFT(A5066,4)),VALUE(LEFT(A5066,4))-1)&amp;"-"&amp;TEXT(MOD(IF(VALUE(MID(A5066,6,2))&gt;=4,VALUE(LEFT(A5066,4)),VALUE(LEFT(A5066,4))-1)+1,100),"00")</f>
        <v>FY2024-25</v>
      </c>
      <c r="D5066" s="0" t="s">
        <v>713</v>
      </c>
      <c r="E5066" s="0" t="s">
        <v>268</v>
      </c>
      <c r="F5066" s="0" t="str">
        <f aca="false">INDEX(Mapping!$B$2:$B$465,MATCH(E5066,Mapping!$A$2:$A$465,0))</f>
        <v>GOA</v>
      </c>
      <c r="G5066" s="0" t="str">
        <f aca="false">INDEX(Mapping!$C$2:$C$465,MATCH(E5066,Mapping!$A$2:$A$465,0))</f>
        <v>GOA</v>
      </c>
      <c r="H5066" s="2" t="n">
        <v>31.21</v>
      </c>
      <c r="I5066" s="3" t="n">
        <v>0.52</v>
      </c>
    </row>
    <row r="5067" customFormat="false" ht="15" hidden="false" customHeight="false" outlineLevel="0" collapsed="false">
      <c r="A5067" s="0" t="s">
        <v>133</v>
      </c>
      <c r="B5067" s="0" t="n">
        <f aca="false">VALUE(LEFT(A5067,4))</f>
        <v>2025</v>
      </c>
      <c r="C5067" s="0" t="str">
        <f aca="false">"FY"&amp;IF(VALUE(MID(A5067,6,2))&gt;=4,VALUE(LEFT(A5067,4)),VALUE(LEFT(A5067,4))-1)&amp;"-"&amp;TEXT(MOD(IF(VALUE(MID(A5067,6,2))&gt;=4,VALUE(LEFT(A5067,4)),VALUE(LEFT(A5067,4))-1)+1,100),"00")</f>
        <v>FY2024-25</v>
      </c>
      <c r="D5067" s="0" t="s">
        <v>219</v>
      </c>
      <c r="E5067" s="0" t="s">
        <v>219</v>
      </c>
      <c r="F5067" s="0" t="str">
        <f aca="false">INDEX(Mapping!$B$2:$B$465,MATCH(E5067,Mapping!$A$2:$A$465,0))</f>
        <v>RENEW SURYA PRATAP</v>
      </c>
      <c r="G5067" s="0" t="str">
        <f aca="false">INDEX(Mapping!$C$2:$C$465,MATCH(E5067,Mapping!$A$2:$A$465,0))</f>
        <v>RENEW POWER (ALL SPVs)</v>
      </c>
      <c r="H5067" s="2" t="n">
        <v>30.05</v>
      </c>
      <c r="I5067" s="3" t="n">
        <v>0.5</v>
      </c>
    </row>
    <row r="5068" customFormat="false" ht="15" hidden="false" customHeight="false" outlineLevel="0" collapsed="false">
      <c r="A5068" s="0" t="s">
        <v>133</v>
      </c>
      <c r="B5068" s="0" t="n">
        <f aca="false">VALUE(LEFT(A5068,4))</f>
        <v>2025</v>
      </c>
      <c r="C5068" s="0" t="str">
        <f aca="false">"FY"&amp;IF(VALUE(MID(A5068,6,2))&gt;=4,VALUE(LEFT(A5068,4)),VALUE(LEFT(A5068,4))-1)&amp;"-"&amp;TEXT(MOD(IF(VALUE(MID(A5068,6,2))&gt;=4,VALUE(LEFT(A5068,4)),VALUE(LEFT(A5068,4))-1)+1,100),"00")</f>
        <v>FY2024-25</v>
      </c>
      <c r="D5068" s="0" t="s">
        <v>674</v>
      </c>
      <c r="E5068" s="0" t="s">
        <v>212</v>
      </c>
      <c r="F5068" s="0" t="str">
        <f aca="false">INDEX(Mapping!$B$2:$B$465,MATCH(E5068,Mapping!$A$2:$A$465,0))</f>
        <v>ADANI WIND ENERGY KUTCHH FOUR LTD. NAKHATRANA</v>
      </c>
      <c r="G5068" s="0" t="str">
        <f aca="false">INDEX(Mapping!$C$2:$C$465,MATCH(E5068,Mapping!$A$2:$A$465,0))</f>
        <v>ADANI GREEN ENERGY (ALL SPVs)</v>
      </c>
      <c r="H5068" s="2" t="n">
        <v>28.65</v>
      </c>
      <c r="I5068" s="3" t="n">
        <v>0.48</v>
      </c>
    </row>
    <row r="5069" customFormat="false" ht="15" hidden="false" customHeight="false" outlineLevel="0" collapsed="false">
      <c r="A5069" s="0" t="s">
        <v>133</v>
      </c>
      <c r="B5069" s="0" t="n">
        <f aca="false">VALUE(LEFT(A5069,4))</f>
        <v>2025</v>
      </c>
      <c r="C5069" s="0" t="str">
        <f aca="false">"FY"&amp;IF(VALUE(MID(A5069,6,2))&gt;=4,VALUE(LEFT(A5069,4)),VALUE(LEFT(A5069,4))-1)&amp;"-"&amp;TEXT(MOD(IF(VALUE(MID(A5069,6,2))&gt;=4,VALUE(LEFT(A5069,4)),VALUE(LEFT(A5069,4))-1)+1,100),"00")</f>
        <v>FY2024-25</v>
      </c>
      <c r="D5069" s="0" t="s">
        <v>185</v>
      </c>
      <c r="E5069" s="0" t="s">
        <v>185</v>
      </c>
      <c r="F5069" s="0" t="str">
        <f aca="false">INDEX(Mapping!$B$2:$B$465,MATCH(E5069,Mapping!$A$2:$A$465,0))</f>
        <v>ADANI GREEN ENERGY TWENTY FIVE LIMITED</v>
      </c>
      <c r="G5069" s="0" t="str">
        <f aca="false">INDEX(Mapping!$C$2:$C$465,MATCH(E5069,Mapping!$A$2:$A$465,0))</f>
        <v>ADANI GREEN ENERGY (ALL SPVs)</v>
      </c>
      <c r="H5069" s="2" t="n">
        <v>26.56</v>
      </c>
      <c r="I5069" s="3" t="n">
        <v>0.44</v>
      </c>
    </row>
    <row r="5070" customFormat="false" ht="15" hidden="false" customHeight="false" outlineLevel="0" collapsed="false">
      <c r="A5070" s="0" t="s">
        <v>133</v>
      </c>
      <c r="B5070" s="0" t="n">
        <f aca="false">VALUE(LEFT(A5070,4))</f>
        <v>2025</v>
      </c>
      <c r="C5070" s="0" t="str">
        <f aca="false">"FY"&amp;IF(VALUE(MID(A5070,6,2))&gt;=4,VALUE(LEFT(A5070,4)),VALUE(LEFT(A5070,4))-1)&amp;"-"&amp;TEXT(MOD(IF(VALUE(MID(A5070,6,2))&gt;=4,VALUE(LEFT(A5070,4)),VALUE(LEFT(A5070,4))-1)+1,100),"00")</f>
        <v>FY2024-25</v>
      </c>
      <c r="D5070" s="0" t="s">
        <v>716</v>
      </c>
      <c r="E5070" s="0" t="s">
        <v>247</v>
      </c>
      <c r="F5070" s="0" t="str">
        <f aca="false">INDEX(Mapping!$B$2:$B$465,MATCH(E5070,Mapping!$A$2:$A$465,0))</f>
        <v>SEIL ENERGY INDIA (EX-SEMBCORP)</v>
      </c>
      <c r="G5070" s="0" t="str">
        <f aca="false">INDEX(Mapping!$C$2:$C$465,MATCH(E5070,Mapping!$A$2:$A$465,0))</f>
        <v>SEIL ENERGY INDIA</v>
      </c>
      <c r="H5070" s="2" t="n">
        <v>26.41</v>
      </c>
      <c r="I5070" s="3" t="n">
        <v>0.44</v>
      </c>
    </row>
    <row r="5071" customFormat="false" ht="15" hidden="false" customHeight="false" outlineLevel="0" collapsed="false">
      <c r="A5071" s="0" t="s">
        <v>133</v>
      </c>
      <c r="B5071" s="0" t="n">
        <f aca="false">VALUE(LEFT(A5071,4))</f>
        <v>2025</v>
      </c>
      <c r="C5071" s="0" t="str">
        <f aca="false">"FY"&amp;IF(VALUE(MID(A5071,6,2))&gt;=4,VALUE(LEFT(A5071,4)),VALUE(LEFT(A5071,4))-1)&amp;"-"&amp;TEXT(MOD(IF(VALUE(MID(A5071,6,2))&gt;=4,VALUE(LEFT(A5071,4)),VALUE(LEFT(A5071,4))-1)+1,100),"00")</f>
        <v>FY2024-25</v>
      </c>
      <c r="D5071" s="0" t="s">
        <v>280</v>
      </c>
      <c r="E5071" s="0" t="s">
        <v>280</v>
      </c>
      <c r="F5071" s="0" t="str">
        <f aca="false">INDEX(Mapping!$B$2:$B$465,MATCH(E5071,Mapping!$A$2:$A$465,0))</f>
        <v>COASTAL ENERGEN</v>
      </c>
      <c r="G5071" s="0" t="str">
        <f aca="false">INDEX(Mapping!$C$2:$C$465,MATCH(E5071,Mapping!$A$2:$A$465,0))</f>
        <v>COASTAL ENERGEN</v>
      </c>
      <c r="H5071" s="2" t="n">
        <v>24.05</v>
      </c>
      <c r="I5071" s="3" t="n">
        <v>0.4</v>
      </c>
    </row>
    <row r="5072" customFormat="false" ht="15" hidden="false" customHeight="false" outlineLevel="0" collapsed="false">
      <c r="A5072" s="0" t="s">
        <v>133</v>
      </c>
      <c r="B5072" s="0" t="n">
        <f aca="false">VALUE(LEFT(A5072,4))</f>
        <v>2025</v>
      </c>
      <c r="C5072" s="0" t="str">
        <f aca="false">"FY"&amp;IF(VALUE(MID(A5072,6,2))&gt;=4,VALUE(LEFT(A5072,4)),VALUE(LEFT(A5072,4))-1)&amp;"-"&amp;TEXT(MOD(IF(VALUE(MID(A5072,6,2))&gt;=4,VALUE(LEFT(A5072,4)),VALUE(LEFT(A5072,4))-1)+1,100),"00")</f>
        <v>FY2024-25</v>
      </c>
      <c r="D5072" s="0" t="s">
        <v>300</v>
      </c>
      <c r="E5072" s="0" t="s">
        <v>300</v>
      </c>
      <c r="F5072" s="0" t="str">
        <f aca="false">INDEX(Mapping!$B$2:$B$465,MATCH(E5072,Mapping!$A$2:$A$465,0))</f>
        <v>BALCO</v>
      </c>
      <c r="G5072" s="0" t="str">
        <f aca="false">INDEX(Mapping!$C$2:$C$465,MATCH(E5072,Mapping!$A$2:$A$465,0))</f>
        <v>BALCO</v>
      </c>
      <c r="H5072" s="2" t="n">
        <v>22.92</v>
      </c>
      <c r="I5072" s="3" t="n">
        <v>0.38</v>
      </c>
    </row>
    <row r="5073" customFormat="false" ht="15" hidden="false" customHeight="false" outlineLevel="0" collapsed="false">
      <c r="A5073" s="0" t="s">
        <v>133</v>
      </c>
      <c r="B5073" s="0" t="n">
        <f aca="false">VALUE(LEFT(A5073,4))</f>
        <v>2025</v>
      </c>
      <c r="C5073" s="0" t="str">
        <f aca="false">"FY"&amp;IF(VALUE(MID(A5073,6,2))&gt;=4,VALUE(LEFT(A5073,4)),VALUE(LEFT(A5073,4))-1)&amp;"-"&amp;TEXT(MOD(IF(VALUE(MID(A5073,6,2))&gt;=4,VALUE(LEFT(A5073,4)),VALUE(LEFT(A5073,4))-1)+1,100),"00")</f>
        <v>FY2024-25</v>
      </c>
      <c r="D5073" s="0" t="s">
        <v>683</v>
      </c>
      <c r="E5073" s="0" t="s">
        <v>153</v>
      </c>
      <c r="F5073" s="0" t="str">
        <f aca="false">INDEX(Mapping!$B$2:$B$465,MATCH(E5073,Mapping!$A$2:$A$465,0))</f>
        <v>DVC</v>
      </c>
      <c r="G5073" s="0" t="str">
        <f aca="false">INDEX(Mapping!$C$2:$C$465,MATCH(E5073,Mapping!$A$2:$A$465,0))</f>
        <v>DVC</v>
      </c>
      <c r="H5073" s="2" t="n">
        <v>21.67</v>
      </c>
      <c r="I5073" s="3" t="n">
        <v>0.36</v>
      </c>
    </row>
    <row r="5074" customFormat="false" ht="15" hidden="false" customHeight="false" outlineLevel="0" collapsed="false">
      <c r="A5074" s="0" t="s">
        <v>133</v>
      </c>
      <c r="B5074" s="0" t="n">
        <f aca="false">VALUE(LEFT(A5074,4))</f>
        <v>2025</v>
      </c>
      <c r="C5074" s="0" t="str">
        <f aca="false">"FY"&amp;IF(VALUE(MID(A5074,6,2))&gt;=4,VALUE(LEFT(A5074,4)),VALUE(LEFT(A5074,4))-1)&amp;"-"&amp;TEXT(MOD(IF(VALUE(MID(A5074,6,2))&gt;=4,VALUE(LEFT(A5074,4)),VALUE(LEFT(A5074,4))-1)+1,100),"00")</f>
        <v>FY2024-25</v>
      </c>
      <c r="D5074" s="0" t="s">
        <v>173</v>
      </c>
      <c r="E5074" s="0" t="s">
        <v>173</v>
      </c>
      <c r="F5074" s="0" t="str">
        <f aca="false">INDEX(Mapping!$B$2:$B$465,MATCH(E5074,Mapping!$A$2:$A$465,0))</f>
        <v>ADANI GREEN ENERGY TWENTY FOUR LIMITED</v>
      </c>
      <c r="G5074" s="0" t="str">
        <f aca="false">INDEX(Mapping!$C$2:$C$465,MATCH(E5074,Mapping!$A$2:$A$465,0))</f>
        <v>ADANI GREEN ENERGY (ALL SPVs)</v>
      </c>
      <c r="H5074" s="2" t="n">
        <v>21.38</v>
      </c>
      <c r="I5074" s="3" t="n">
        <v>0.36</v>
      </c>
    </row>
    <row r="5075" customFormat="false" ht="15" hidden="false" customHeight="false" outlineLevel="0" collapsed="false">
      <c r="A5075" s="0" t="s">
        <v>133</v>
      </c>
      <c r="B5075" s="0" t="n">
        <f aca="false">VALUE(LEFT(A5075,4))</f>
        <v>2025</v>
      </c>
      <c r="C5075" s="0" t="str">
        <f aca="false">"FY"&amp;IF(VALUE(MID(A5075,6,2))&gt;=4,VALUE(LEFT(A5075,4)),VALUE(LEFT(A5075,4))-1)&amp;"-"&amp;TEXT(MOD(IF(VALUE(MID(A5075,6,2))&gt;=4,VALUE(LEFT(A5075,4)),VALUE(LEFT(A5075,4))-1)+1,100),"00")</f>
        <v>FY2024-25</v>
      </c>
      <c r="D5075" s="0" t="s">
        <v>795</v>
      </c>
      <c r="E5075" s="0" t="s">
        <v>263</v>
      </c>
      <c r="F5075" s="0" t="str">
        <f aca="false">INDEX(Mapping!$B$2:$B$465,MATCH(E5075,Mapping!$A$2:$A$465,0))</f>
        <v>ADANI RENEWABLE ENERGY FIFTY FIVE LIMITED_PSS-3 (162.5 MW HYBRID SOLAR OF 187.5MW HPD)</v>
      </c>
      <c r="G5075" s="0" t="str">
        <f aca="false">INDEX(Mapping!$C$2:$C$465,MATCH(E5075,Mapping!$A$2:$A$465,0))</f>
        <v>ADANI GREEN ENERGY (ALL SPVs)</v>
      </c>
      <c r="H5075" s="2" t="n">
        <v>20.55</v>
      </c>
      <c r="I5075" s="3" t="n">
        <v>0.34</v>
      </c>
    </row>
    <row r="5076" customFormat="false" ht="15" hidden="false" customHeight="false" outlineLevel="0" collapsed="false">
      <c r="A5076" s="0" t="s">
        <v>133</v>
      </c>
      <c r="B5076" s="0" t="n">
        <f aca="false">VALUE(LEFT(A5076,4))</f>
        <v>2025</v>
      </c>
      <c r="C5076" s="0" t="str">
        <f aca="false">"FY"&amp;IF(VALUE(MID(A5076,6,2))&gt;=4,VALUE(LEFT(A5076,4)),VALUE(LEFT(A5076,4))-1)&amp;"-"&amp;TEXT(MOD(IF(VALUE(MID(A5076,6,2))&gt;=4,VALUE(LEFT(A5076,4)),VALUE(LEFT(A5076,4))-1)+1,100),"00")</f>
        <v>FY2024-25</v>
      </c>
      <c r="D5076" s="0" t="s">
        <v>699</v>
      </c>
      <c r="E5076" s="0" t="s">
        <v>71</v>
      </c>
      <c r="F5076" s="0" t="str">
        <f aca="false">INDEX(Mapping!$B$2:$B$465,MATCH(E5076,Mapping!$A$2:$A$465,0))</f>
        <v>KERALA</v>
      </c>
      <c r="G5076" s="0" t="str">
        <f aca="false">INDEX(Mapping!$C$2:$C$465,MATCH(E5076,Mapping!$A$2:$A$465,0))</f>
        <v>KERALA</v>
      </c>
      <c r="H5076" s="2" t="n">
        <v>20.55</v>
      </c>
      <c r="I5076" s="3" t="n">
        <v>0.34</v>
      </c>
    </row>
    <row r="5077" customFormat="false" ht="15" hidden="false" customHeight="false" outlineLevel="0" collapsed="false">
      <c r="A5077" s="0" t="s">
        <v>133</v>
      </c>
      <c r="B5077" s="0" t="n">
        <f aca="false">VALUE(LEFT(A5077,4))</f>
        <v>2025</v>
      </c>
      <c r="C5077" s="0" t="str">
        <f aca="false">"FY"&amp;IF(VALUE(MID(A5077,6,2))&gt;=4,VALUE(LEFT(A5077,4)),VALUE(LEFT(A5077,4))-1)&amp;"-"&amp;TEXT(MOD(IF(VALUE(MID(A5077,6,2))&gt;=4,VALUE(LEFT(A5077,4)),VALUE(LEFT(A5077,4))-1)+1,100),"00")</f>
        <v>FY2024-25</v>
      </c>
      <c r="D5077" s="0" t="s">
        <v>685</v>
      </c>
      <c r="E5077" s="0" t="s">
        <v>278</v>
      </c>
      <c r="F5077" s="0" t="str">
        <f aca="false">INDEX(Mapping!$B$2:$B$465,MATCH(E5077,Mapping!$A$2:$A$465,0))</f>
        <v>RENEW SURYA RAVI</v>
      </c>
      <c r="G5077" s="0" t="str">
        <f aca="false">INDEX(Mapping!$C$2:$C$465,MATCH(E5077,Mapping!$A$2:$A$465,0))</f>
        <v>RENEW POWER (ALL SPVs)</v>
      </c>
      <c r="H5077" s="2" t="n">
        <v>19.86</v>
      </c>
      <c r="I5077" s="3" t="n">
        <v>0.33</v>
      </c>
    </row>
    <row r="5078" customFormat="false" ht="15" hidden="false" customHeight="false" outlineLevel="0" collapsed="false">
      <c r="A5078" s="0" t="s">
        <v>133</v>
      </c>
      <c r="B5078" s="0" t="n">
        <f aca="false">VALUE(LEFT(A5078,4))</f>
        <v>2025</v>
      </c>
      <c r="C5078" s="0" t="str">
        <f aca="false">"FY"&amp;IF(VALUE(MID(A5078,6,2))&gt;=4,VALUE(LEFT(A5078,4)),VALUE(LEFT(A5078,4))-1)&amp;"-"&amp;TEXT(MOD(IF(VALUE(MID(A5078,6,2))&gt;=4,VALUE(LEFT(A5078,4)),VALUE(LEFT(A5078,4))-1)+1,100),"00")</f>
        <v>FY2024-25</v>
      </c>
      <c r="D5078" s="0" t="s">
        <v>679</v>
      </c>
      <c r="E5078" s="0" t="s">
        <v>241</v>
      </c>
      <c r="F5078" s="0" t="str">
        <f aca="false">INDEX(Mapping!$B$2:$B$465,MATCH(E5078,Mapping!$A$2:$A$465,0))</f>
        <v>HIMACHAL PRADESH</v>
      </c>
      <c r="G5078" s="0" t="str">
        <f aca="false">INDEX(Mapping!$C$2:$C$465,MATCH(E5078,Mapping!$A$2:$A$465,0))</f>
        <v>HIMACHAL PRADESH</v>
      </c>
      <c r="H5078" s="2" t="n">
        <v>19.63</v>
      </c>
      <c r="I5078" s="3" t="n">
        <v>0.33</v>
      </c>
    </row>
    <row r="5079" customFormat="false" ht="15" hidden="false" customHeight="false" outlineLevel="0" collapsed="false">
      <c r="A5079" s="0" t="s">
        <v>133</v>
      </c>
      <c r="B5079" s="0" t="n">
        <f aca="false">VALUE(LEFT(A5079,4))</f>
        <v>2025</v>
      </c>
      <c r="C5079" s="0" t="str">
        <f aca="false">"FY"&amp;IF(VALUE(MID(A5079,6,2))&gt;=4,VALUE(LEFT(A5079,4)),VALUE(LEFT(A5079,4))-1)&amp;"-"&amp;TEXT(MOD(IF(VALUE(MID(A5079,6,2))&gt;=4,VALUE(LEFT(A5079,4)),VALUE(LEFT(A5079,4))-1)+1,100),"00")</f>
        <v>FY2024-25</v>
      </c>
      <c r="D5079" s="0" t="s">
        <v>808</v>
      </c>
      <c r="E5079" s="0" t="s">
        <v>476</v>
      </c>
      <c r="F5079" s="0" t="str">
        <f aca="false">INDEX(Mapping!$B$2:$B$465,MATCH(E5079,Mapping!$A$2:$A$465,0))</f>
        <v>ADANI SOLAR ENERGY JAISALMER TWO</v>
      </c>
      <c r="G5079" s="0" t="str">
        <f aca="false">INDEX(Mapping!$C$2:$C$465,MATCH(E5079,Mapping!$A$2:$A$465,0))</f>
        <v>ADANI GREEN ENERGY (ALL SPVs)</v>
      </c>
      <c r="H5079" s="2" t="n">
        <v>19.34</v>
      </c>
      <c r="I5079" s="3" t="n">
        <v>0.32</v>
      </c>
    </row>
    <row r="5080" customFormat="false" ht="15" hidden="false" customHeight="false" outlineLevel="0" collapsed="false">
      <c r="A5080" s="0" t="s">
        <v>133</v>
      </c>
      <c r="B5080" s="0" t="n">
        <f aca="false">VALUE(LEFT(A5080,4))</f>
        <v>2025</v>
      </c>
      <c r="C5080" s="0" t="str">
        <f aca="false">"FY"&amp;IF(VALUE(MID(A5080,6,2))&gt;=4,VALUE(LEFT(A5080,4)),VALUE(LEFT(A5080,4))-1)&amp;"-"&amp;TEXT(MOD(IF(VALUE(MID(A5080,6,2))&gt;=4,VALUE(LEFT(A5080,4)),VALUE(LEFT(A5080,4))-1)+1,100),"00")</f>
        <v>FY2024-25</v>
      </c>
      <c r="D5080" s="0" t="s">
        <v>370</v>
      </c>
      <c r="E5080" s="0" t="s">
        <v>370</v>
      </c>
      <c r="F5080" s="0" t="str">
        <f aca="false">INDEX(Mapping!$B$2:$B$465,MATCH(E5080,Mapping!$A$2:$A$465,0))</f>
        <v>TRN ENERGY PRIVATE LIMITED</v>
      </c>
      <c r="G5080" s="0" t="str">
        <f aca="false">INDEX(Mapping!$C$2:$C$465,MATCH(E5080,Mapping!$A$2:$A$465,0))</f>
        <v>TRN ENERGY PRIVATE LIMITED</v>
      </c>
      <c r="H5080" s="2" t="n">
        <v>18.65</v>
      </c>
      <c r="I5080" s="3" t="n">
        <v>0.31</v>
      </c>
    </row>
    <row r="5081" customFormat="false" ht="15" hidden="false" customHeight="false" outlineLevel="0" collapsed="false">
      <c r="A5081" s="0" t="s">
        <v>133</v>
      </c>
      <c r="B5081" s="0" t="n">
        <f aca="false">VALUE(LEFT(A5081,4))</f>
        <v>2025</v>
      </c>
      <c r="C5081" s="0" t="str">
        <f aca="false">"FY"&amp;IF(VALUE(MID(A5081,6,2))&gt;=4,VALUE(LEFT(A5081,4)),VALUE(LEFT(A5081,4))-1)&amp;"-"&amp;TEXT(MOD(IF(VALUE(MID(A5081,6,2))&gt;=4,VALUE(LEFT(A5081,4)),VALUE(LEFT(A5081,4))-1)+1,100),"00")</f>
        <v>FY2024-25</v>
      </c>
      <c r="D5081" s="0" t="s">
        <v>670</v>
      </c>
      <c r="E5081" s="0" t="s">
        <v>242</v>
      </c>
      <c r="F5081" s="0" t="str">
        <f aca="false">INDEX(Mapping!$B$2:$B$465,MATCH(E5081,Mapping!$A$2:$A$465,0))</f>
        <v>SKS POWER</v>
      </c>
      <c r="G5081" s="0" t="str">
        <f aca="false">INDEX(Mapping!$C$2:$C$465,MATCH(E5081,Mapping!$A$2:$A$465,0))</f>
        <v>SKS POWER</v>
      </c>
      <c r="H5081" s="2" t="n">
        <v>16.82</v>
      </c>
      <c r="I5081" s="3" t="n">
        <v>0.28</v>
      </c>
    </row>
    <row r="5082" customFormat="false" ht="15" hidden="false" customHeight="false" outlineLevel="0" collapsed="false">
      <c r="A5082" s="0" t="s">
        <v>133</v>
      </c>
      <c r="B5082" s="0" t="n">
        <f aca="false">VALUE(LEFT(A5082,4))</f>
        <v>2025</v>
      </c>
      <c r="C5082" s="0" t="str">
        <f aca="false">"FY"&amp;IF(VALUE(MID(A5082,6,2))&gt;=4,VALUE(LEFT(A5082,4)),VALUE(LEFT(A5082,4))-1)&amp;"-"&amp;TEXT(MOD(IF(VALUE(MID(A5082,6,2))&gt;=4,VALUE(LEFT(A5082,4)),VALUE(LEFT(A5082,4))-1)+1,100),"00")</f>
        <v>FY2024-25</v>
      </c>
      <c r="D5082" s="0" t="s">
        <v>379</v>
      </c>
      <c r="E5082" s="0" t="s">
        <v>379</v>
      </c>
      <c r="F5082" s="0" t="str">
        <f aca="false">INDEX(Mapping!$B$2:$B$465,MATCH(E5082,Mapping!$A$2:$A$465,0))</f>
        <v>ADANI SOLAR ENERGY RJ TWO PRIVATE LIMITED</v>
      </c>
      <c r="G5082" s="0" t="str">
        <f aca="false">INDEX(Mapping!$C$2:$C$465,MATCH(E5082,Mapping!$A$2:$A$465,0))</f>
        <v>ADANI GREEN ENERGY (ALL SPVs)</v>
      </c>
      <c r="H5082" s="2" t="n">
        <v>15.73</v>
      </c>
      <c r="I5082" s="3" t="n">
        <v>0.26</v>
      </c>
    </row>
    <row r="5083" customFormat="false" ht="15" hidden="false" customHeight="false" outlineLevel="0" collapsed="false">
      <c r="A5083" s="0" t="s">
        <v>133</v>
      </c>
      <c r="B5083" s="0" t="n">
        <f aca="false">VALUE(LEFT(A5083,4))</f>
        <v>2025</v>
      </c>
      <c r="C5083" s="0" t="str">
        <f aca="false">"FY"&amp;IF(VALUE(MID(A5083,6,2))&gt;=4,VALUE(LEFT(A5083,4)),VALUE(LEFT(A5083,4))-1)&amp;"-"&amp;TEXT(MOD(IF(VALUE(MID(A5083,6,2))&gt;=4,VALUE(LEFT(A5083,4)),VALUE(LEFT(A5083,4))-1)+1,100),"00")</f>
        <v>FY2024-25</v>
      </c>
      <c r="D5083" s="0" t="s">
        <v>277</v>
      </c>
      <c r="E5083" s="0" t="s">
        <v>277</v>
      </c>
      <c r="F5083" s="0" t="str">
        <f aca="false">INDEX(Mapping!$B$2:$B$465,MATCH(E5083,Mapping!$A$2:$A$465,0))</f>
        <v>RKM POWERGEN</v>
      </c>
      <c r="G5083" s="0" t="str">
        <f aca="false">INDEX(Mapping!$C$2:$C$465,MATCH(E5083,Mapping!$A$2:$A$465,0))</f>
        <v>RKM POWERGEN</v>
      </c>
      <c r="H5083" s="2" t="n">
        <v>15.7</v>
      </c>
      <c r="I5083" s="3" t="n">
        <v>0.26</v>
      </c>
    </row>
    <row r="5084" customFormat="false" ht="15" hidden="false" customHeight="false" outlineLevel="0" collapsed="false">
      <c r="A5084" s="0" t="s">
        <v>133</v>
      </c>
      <c r="B5084" s="0" t="n">
        <f aca="false">VALUE(LEFT(A5084,4))</f>
        <v>2025</v>
      </c>
      <c r="C5084" s="0" t="str">
        <f aca="false">"FY"&amp;IF(VALUE(MID(A5084,6,2))&gt;=4,VALUE(LEFT(A5084,4)),VALUE(LEFT(A5084,4))-1)&amp;"-"&amp;TEXT(MOD(IF(VALUE(MID(A5084,6,2))&gt;=4,VALUE(LEFT(A5084,4)),VALUE(LEFT(A5084,4))-1)+1,100),"00")</f>
        <v>FY2024-25</v>
      </c>
      <c r="D5084" s="0" t="s">
        <v>745</v>
      </c>
      <c r="E5084" s="0" t="s">
        <v>355</v>
      </c>
      <c r="F5084" s="0" t="str">
        <f aca="false">INDEX(Mapping!$B$2:$B$465,MATCH(E5084,Mapping!$A$2:$A$465,0))</f>
        <v>OTPC PALATANA</v>
      </c>
      <c r="G5084" s="0" t="str">
        <f aca="false">INDEX(Mapping!$C$2:$C$465,MATCH(E5084,Mapping!$A$2:$A$465,0))</f>
        <v>OTPC PALATANA</v>
      </c>
      <c r="H5084" s="2" t="n">
        <v>15.41</v>
      </c>
      <c r="I5084" s="3" t="n">
        <v>0.26</v>
      </c>
    </row>
    <row r="5085" customFormat="false" ht="15" hidden="false" customHeight="false" outlineLevel="0" collapsed="false">
      <c r="A5085" s="0" t="s">
        <v>133</v>
      </c>
      <c r="B5085" s="0" t="n">
        <f aca="false">VALUE(LEFT(A5085,4))</f>
        <v>2025</v>
      </c>
      <c r="C5085" s="0" t="str">
        <f aca="false">"FY"&amp;IF(VALUE(MID(A5085,6,2))&gt;=4,VALUE(LEFT(A5085,4)),VALUE(LEFT(A5085,4))-1)&amp;"-"&amp;TEXT(MOD(IF(VALUE(MID(A5085,6,2))&gt;=4,VALUE(LEFT(A5085,4)),VALUE(LEFT(A5085,4))-1)+1,100),"00")</f>
        <v>FY2024-25</v>
      </c>
      <c r="D5085" s="0" t="s">
        <v>704</v>
      </c>
      <c r="E5085" s="0" t="s">
        <v>318</v>
      </c>
      <c r="F5085" s="0" t="str">
        <f aca="false">INDEX(Mapping!$B$2:$B$465,MATCH(E5085,Mapping!$A$2:$A$465,0))</f>
        <v>JHABUA POWER</v>
      </c>
      <c r="G5085" s="0" t="str">
        <f aca="false">INDEX(Mapping!$C$2:$C$465,MATCH(E5085,Mapping!$A$2:$A$465,0))</f>
        <v>JHABUA POWER</v>
      </c>
      <c r="H5085" s="2" t="n">
        <v>15.27</v>
      </c>
      <c r="I5085" s="3" t="n">
        <v>0.25</v>
      </c>
    </row>
    <row r="5086" customFormat="false" ht="15" hidden="false" customHeight="false" outlineLevel="0" collapsed="false">
      <c r="A5086" s="0" t="s">
        <v>133</v>
      </c>
      <c r="B5086" s="0" t="n">
        <f aca="false">VALUE(LEFT(A5086,4))</f>
        <v>2025</v>
      </c>
      <c r="C5086" s="0" t="str">
        <f aca="false">"FY"&amp;IF(VALUE(MID(A5086,6,2))&gt;=4,VALUE(LEFT(A5086,4)),VALUE(LEFT(A5086,4))-1)&amp;"-"&amp;TEXT(MOD(IF(VALUE(MID(A5086,6,2))&gt;=4,VALUE(LEFT(A5086,4)),VALUE(LEFT(A5086,4))-1)+1,100),"00")</f>
        <v>FY2024-25</v>
      </c>
      <c r="D5086" s="0" t="s">
        <v>218</v>
      </c>
      <c r="E5086" s="0" t="s">
        <v>218</v>
      </c>
      <c r="F5086" s="0" t="str">
        <f aca="false">INDEX(Mapping!$B$2:$B$465,MATCH(E5086,Mapping!$A$2:$A$465,0))</f>
        <v>KARCHAM WANGTOO HEP</v>
      </c>
      <c r="G5086" s="0" t="str">
        <f aca="false">INDEX(Mapping!$C$2:$C$465,MATCH(E5086,Mapping!$A$2:$A$465,0))</f>
        <v>KARCHAM WANGTOO HEP</v>
      </c>
      <c r="H5086" s="2" t="n">
        <v>14.14</v>
      </c>
      <c r="I5086" s="3" t="n">
        <v>0.23</v>
      </c>
    </row>
    <row r="5087" customFormat="false" ht="15" hidden="false" customHeight="false" outlineLevel="0" collapsed="false">
      <c r="A5087" s="0" t="s">
        <v>133</v>
      </c>
      <c r="B5087" s="0" t="n">
        <f aca="false">VALUE(LEFT(A5087,4))</f>
        <v>2025</v>
      </c>
      <c r="C5087" s="0" t="str">
        <f aca="false">"FY"&amp;IF(VALUE(MID(A5087,6,2))&gt;=4,VALUE(LEFT(A5087,4)),VALUE(LEFT(A5087,4))-1)&amp;"-"&amp;TEXT(MOD(IF(VALUE(MID(A5087,6,2))&gt;=4,VALUE(LEFT(A5087,4)),VALUE(LEFT(A5087,4))-1)+1,100),"00")</f>
        <v>FY2024-25</v>
      </c>
      <c r="D5087" s="0" t="s">
        <v>697</v>
      </c>
      <c r="E5087" s="0" t="s">
        <v>283</v>
      </c>
      <c r="F5087" s="0" t="str">
        <f aca="false">INDEX(Mapping!$B$2:$B$465,MATCH(E5087,Mapping!$A$2:$A$465,0))</f>
        <v>AMP ENERGY GREEN SIX PRIVATE LIMITED</v>
      </c>
      <c r="G5087" s="0" t="str">
        <f aca="false">INDEX(Mapping!$C$2:$C$465,MATCH(E5087,Mapping!$A$2:$A$465,0))</f>
        <v>AMP ENERGY</v>
      </c>
      <c r="H5087" s="2" t="n">
        <v>14.03</v>
      </c>
      <c r="I5087" s="3" t="n">
        <v>0.23</v>
      </c>
    </row>
    <row r="5088" customFormat="false" ht="15" hidden="false" customHeight="false" outlineLevel="0" collapsed="false">
      <c r="A5088" s="0" t="s">
        <v>133</v>
      </c>
      <c r="B5088" s="0" t="n">
        <f aca="false">VALUE(LEFT(A5088,4))</f>
        <v>2025</v>
      </c>
      <c r="C5088" s="0" t="str">
        <f aca="false">"FY"&amp;IF(VALUE(MID(A5088,6,2))&gt;=4,VALUE(LEFT(A5088,4)),VALUE(LEFT(A5088,4))-1)&amp;"-"&amp;TEXT(MOD(IF(VALUE(MID(A5088,6,2))&gt;=4,VALUE(LEFT(A5088,4)),VALUE(LEFT(A5088,4))-1)+1,100),"00")</f>
        <v>FY2024-25</v>
      </c>
      <c r="D5088" s="0" t="s">
        <v>264</v>
      </c>
      <c r="E5088" s="0" t="s">
        <v>264</v>
      </c>
      <c r="F5088" s="0" t="str">
        <f aca="false">INDEX(Mapping!$B$2:$B$465,MATCH(E5088,Mapping!$A$2:$A$465,0))</f>
        <v>ADANI RENEWABLE ENERGY FORTY ONE LIMITED_PSS-3</v>
      </c>
      <c r="G5088" s="0" t="str">
        <f aca="false">INDEX(Mapping!$C$2:$C$465,MATCH(E5088,Mapping!$A$2:$A$465,0))</f>
        <v>ADANI GREEN ENERGY (ALL SPVs)</v>
      </c>
      <c r="H5088" s="2" t="n">
        <v>12.47</v>
      </c>
      <c r="I5088" s="3" t="n">
        <v>0.21</v>
      </c>
    </row>
    <row r="5089" customFormat="false" ht="15" hidden="false" customHeight="false" outlineLevel="0" collapsed="false">
      <c r="A5089" s="0" t="s">
        <v>133</v>
      </c>
      <c r="B5089" s="0" t="n">
        <f aca="false">VALUE(LEFT(A5089,4))</f>
        <v>2025</v>
      </c>
      <c r="C5089" s="0" t="str">
        <f aca="false">"FY"&amp;IF(VALUE(MID(A5089,6,2))&gt;=4,VALUE(LEFT(A5089,4)),VALUE(LEFT(A5089,4))-1)&amp;"-"&amp;TEXT(MOD(IF(VALUE(MID(A5089,6,2))&gt;=4,VALUE(LEFT(A5089,4)),VALUE(LEFT(A5089,4))-1)+1,100),"00")</f>
        <v>FY2024-25</v>
      </c>
      <c r="D5089" s="0" t="s">
        <v>339</v>
      </c>
      <c r="E5089" s="0" t="s">
        <v>339</v>
      </c>
      <c r="F5089" s="0" t="str">
        <f aca="false">INDEX(Mapping!$B$2:$B$465,MATCH(E5089,Mapping!$A$2:$A$465,0))</f>
        <v>BRBCL NABINAGAR</v>
      </c>
      <c r="G5089" s="0" t="str">
        <f aca="false">INDEX(Mapping!$C$2:$C$465,MATCH(E5089,Mapping!$A$2:$A$465,0))</f>
        <v>NTPC GROUP</v>
      </c>
      <c r="H5089" s="2" t="n">
        <v>12.39</v>
      </c>
      <c r="I5089" s="3" t="n">
        <v>0.21</v>
      </c>
    </row>
    <row r="5090" customFormat="false" ht="15" hidden="false" customHeight="false" outlineLevel="0" collapsed="false">
      <c r="A5090" s="0" t="s">
        <v>133</v>
      </c>
      <c r="B5090" s="0" t="n">
        <f aca="false">VALUE(LEFT(A5090,4))</f>
        <v>2025</v>
      </c>
      <c r="C5090" s="0" t="str">
        <f aca="false">"FY"&amp;IF(VALUE(MID(A5090,6,2))&gt;=4,VALUE(LEFT(A5090,4)),VALUE(LEFT(A5090,4))-1)&amp;"-"&amp;TEXT(MOD(IF(VALUE(MID(A5090,6,2))&gt;=4,VALUE(LEFT(A5090,4)),VALUE(LEFT(A5090,4))-1)+1,100),"00")</f>
        <v>FY2024-25</v>
      </c>
      <c r="D5090" s="0" t="s">
        <v>666</v>
      </c>
      <c r="E5090" s="0" t="s">
        <v>53</v>
      </c>
      <c r="F5090" s="0" t="str">
        <f aca="false">INDEX(Mapping!$B$2:$B$465,MATCH(E5090,Mapping!$A$2:$A$465,0))</f>
        <v>HIMACHAL PRADESH</v>
      </c>
      <c r="G5090" s="0" t="str">
        <f aca="false">INDEX(Mapping!$C$2:$C$465,MATCH(E5090,Mapping!$A$2:$A$465,0))</f>
        <v>HIMACHAL PRADESH</v>
      </c>
      <c r="H5090" s="2" t="n">
        <v>12.34</v>
      </c>
      <c r="I5090" s="3" t="n">
        <v>0.21</v>
      </c>
    </row>
    <row r="5091" customFormat="false" ht="15" hidden="false" customHeight="false" outlineLevel="0" collapsed="false">
      <c r="A5091" s="0" t="s">
        <v>133</v>
      </c>
      <c r="B5091" s="0" t="n">
        <f aca="false">VALUE(LEFT(A5091,4))</f>
        <v>2025</v>
      </c>
      <c r="C5091" s="0" t="str">
        <f aca="false">"FY"&amp;IF(VALUE(MID(A5091,6,2))&gt;=4,VALUE(LEFT(A5091,4)),VALUE(LEFT(A5091,4))-1)&amp;"-"&amp;TEXT(MOD(IF(VALUE(MID(A5091,6,2))&gt;=4,VALUE(LEFT(A5091,4)),VALUE(LEFT(A5091,4))-1)+1,100),"00")</f>
        <v>FY2024-25</v>
      </c>
      <c r="D5091" s="0" t="s">
        <v>182</v>
      </c>
      <c r="E5091" s="0" t="s">
        <v>182</v>
      </c>
      <c r="F5091" s="0" t="str">
        <f aca="false">INDEX(Mapping!$B$2:$B$465,MATCH(E5091,Mapping!$A$2:$A$465,0))</f>
        <v>AD HYDRO POWER</v>
      </c>
      <c r="G5091" s="0" t="str">
        <f aca="false">INDEX(Mapping!$C$2:$C$465,MATCH(E5091,Mapping!$A$2:$A$465,0))</f>
        <v>AD HYDRO POWER</v>
      </c>
      <c r="H5091" s="2" t="n">
        <v>12.02</v>
      </c>
      <c r="I5091" s="3" t="n">
        <v>0.2</v>
      </c>
    </row>
    <row r="5092" customFormat="false" ht="15" hidden="false" customHeight="false" outlineLevel="0" collapsed="false">
      <c r="A5092" s="0" t="s">
        <v>133</v>
      </c>
      <c r="B5092" s="0" t="n">
        <f aca="false">VALUE(LEFT(A5092,4))</f>
        <v>2025</v>
      </c>
      <c r="C5092" s="0" t="str">
        <f aca="false">"FY"&amp;IF(VALUE(MID(A5092,6,2))&gt;=4,VALUE(LEFT(A5092,4)),VALUE(LEFT(A5092,4))-1)&amp;"-"&amp;TEXT(MOD(IF(VALUE(MID(A5092,6,2))&gt;=4,VALUE(LEFT(A5092,4)),VALUE(LEFT(A5092,4))-1)+1,100),"00")</f>
        <v>FY2024-25</v>
      </c>
      <c r="D5092" s="0" t="s">
        <v>782</v>
      </c>
      <c r="E5092" s="0" t="s">
        <v>329</v>
      </c>
      <c r="F5092" s="0" t="str">
        <f aca="false">INDEX(Mapping!$B$2:$B$465,MATCH(E5092,Mapping!$A$2:$A$465,0))</f>
        <v>NTPC STATIONS</v>
      </c>
      <c r="G5092" s="0" t="str">
        <f aca="false">INDEX(Mapping!$C$2:$C$465,MATCH(E5092,Mapping!$A$2:$A$465,0))</f>
        <v>NTPC GROUP</v>
      </c>
      <c r="H5092" s="2" t="n">
        <v>11.66</v>
      </c>
      <c r="I5092" s="3" t="n">
        <v>0.19</v>
      </c>
    </row>
    <row r="5093" customFormat="false" ht="15" hidden="false" customHeight="false" outlineLevel="0" collapsed="false">
      <c r="A5093" s="0" t="s">
        <v>133</v>
      </c>
      <c r="B5093" s="0" t="n">
        <f aca="false">VALUE(LEFT(A5093,4))</f>
        <v>2025</v>
      </c>
      <c r="C5093" s="0" t="str">
        <f aca="false">"FY"&amp;IF(VALUE(MID(A5093,6,2))&gt;=4,VALUE(LEFT(A5093,4)),VALUE(LEFT(A5093,4))-1)&amp;"-"&amp;TEXT(MOD(IF(VALUE(MID(A5093,6,2))&gt;=4,VALUE(LEFT(A5093,4)),VALUE(LEFT(A5093,4))-1)+1,100),"00")</f>
        <v>FY2024-25</v>
      </c>
      <c r="D5093" s="0" t="s">
        <v>332</v>
      </c>
      <c r="E5093" s="0" t="s">
        <v>332</v>
      </c>
      <c r="F5093" s="0" t="str">
        <f aca="false">INDEX(Mapping!$B$2:$B$465,MATCH(E5093,Mapping!$A$2:$A$465,0))</f>
        <v>KANTI BIJLEE UTPADAN NIGAM LIMITED</v>
      </c>
      <c r="G5093" s="0" t="str">
        <f aca="false">INDEX(Mapping!$C$2:$C$465,MATCH(E5093,Mapping!$A$2:$A$465,0))</f>
        <v>NTPC GROUP</v>
      </c>
      <c r="H5093" s="2" t="n">
        <v>11.59</v>
      </c>
      <c r="I5093" s="3" t="n">
        <v>0.19</v>
      </c>
    </row>
    <row r="5094" customFormat="false" ht="15" hidden="false" customHeight="false" outlineLevel="0" collapsed="false">
      <c r="A5094" s="0" t="s">
        <v>133</v>
      </c>
      <c r="B5094" s="0" t="n">
        <f aca="false">VALUE(LEFT(A5094,4))</f>
        <v>2025</v>
      </c>
      <c r="C5094" s="0" t="str">
        <f aca="false">"FY"&amp;IF(VALUE(MID(A5094,6,2))&gt;=4,VALUE(LEFT(A5094,4)),VALUE(LEFT(A5094,4))-1)&amp;"-"&amp;TEXT(MOD(IF(VALUE(MID(A5094,6,2))&gt;=4,VALUE(LEFT(A5094,4)),VALUE(LEFT(A5094,4))-1)+1,100),"00")</f>
        <v>FY2024-25</v>
      </c>
      <c r="D5094" s="0" t="s">
        <v>800</v>
      </c>
      <c r="E5094" s="0" t="s">
        <v>223</v>
      </c>
      <c r="F5094" s="0" t="str">
        <f aca="false">INDEX(Mapping!$B$2:$B$465,MATCH(E5094,Mapping!$A$2:$A$465,0))</f>
        <v>ADANI GREEN ENERGY TWENTY FOUR A LIMITED_PSS-3</v>
      </c>
      <c r="G5094" s="0" t="str">
        <f aca="false">INDEX(Mapping!$C$2:$C$465,MATCH(E5094,Mapping!$A$2:$A$465,0))</f>
        <v>ADANI GREEN ENERGY (ALL SPVs)</v>
      </c>
      <c r="H5094" s="2" t="n">
        <v>10.78</v>
      </c>
      <c r="I5094" s="3" t="n">
        <v>0.18</v>
      </c>
    </row>
    <row r="5095" customFormat="false" ht="15" hidden="false" customHeight="false" outlineLevel="0" collapsed="false">
      <c r="A5095" s="0" t="s">
        <v>133</v>
      </c>
      <c r="B5095" s="0" t="n">
        <f aca="false">VALUE(LEFT(A5095,4))</f>
        <v>2025</v>
      </c>
      <c r="C5095" s="0" t="str">
        <f aca="false">"FY"&amp;IF(VALUE(MID(A5095,6,2))&gt;=4,VALUE(LEFT(A5095,4)),VALUE(LEFT(A5095,4))-1)&amp;"-"&amp;TEXT(MOD(IF(VALUE(MID(A5095,6,2))&gt;=4,VALUE(LEFT(A5095,4)),VALUE(LEFT(A5095,4))-1)+1,100),"00")</f>
        <v>FY2024-25</v>
      </c>
      <c r="D5095" s="0" t="s">
        <v>690</v>
      </c>
      <c r="E5095" s="0" t="s">
        <v>198</v>
      </c>
      <c r="F5095" s="0" t="str">
        <f aca="false">INDEX(Mapping!$B$2:$B$465,MATCH(E5095,Mapping!$A$2:$A$465,0))</f>
        <v>CHANDIGARH</v>
      </c>
      <c r="G5095" s="0" t="str">
        <f aca="false">INDEX(Mapping!$C$2:$C$465,MATCH(E5095,Mapping!$A$2:$A$465,0))</f>
        <v>CHANDIGARH</v>
      </c>
      <c r="H5095" s="2" t="n">
        <v>10.35</v>
      </c>
      <c r="I5095" s="3" t="n">
        <v>0.17</v>
      </c>
    </row>
    <row r="5096" customFormat="false" ht="15" hidden="false" customHeight="false" outlineLevel="0" collapsed="false">
      <c r="A5096" s="0" t="s">
        <v>133</v>
      </c>
      <c r="B5096" s="0" t="n">
        <f aca="false">VALUE(LEFT(A5096,4))</f>
        <v>2025</v>
      </c>
      <c r="C5096" s="0" t="str">
        <f aca="false">"FY"&amp;IF(VALUE(MID(A5096,6,2))&gt;=4,VALUE(LEFT(A5096,4)),VALUE(LEFT(A5096,4))-1)&amp;"-"&amp;TEXT(MOD(IF(VALUE(MID(A5096,6,2))&gt;=4,VALUE(LEFT(A5096,4)),VALUE(LEFT(A5096,4))-1)+1,100),"00")</f>
        <v>FY2024-25</v>
      </c>
      <c r="D5096" s="0" t="s">
        <v>696</v>
      </c>
      <c r="E5096" s="0" t="s">
        <v>354</v>
      </c>
      <c r="F5096" s="0" t="str">
        <f aca="false">INDEX(Mapping!$B$2:$B$465,MATCH(E5096,Mapping!$A$2:$A$465,0))</f>
        <v>NTPC STATIONS</v>
      </c>
      <c r="G5096" s="0" t="str">
        <f aca="false">INDEX(Mapping!$C$2:$C$465,MATCH(E5096,Mapping!$A$2:$A$465,0))</f>
        <v>NTPC GROUP</v>
      </c>
      <c r="H5096" s="2" t="n">
        <v>10.08</v>
      </c>
      <c r="I5096" s="3" t="n">
        <v>0.17</v>
      </c>
    </row>
    <row r="5097" customFormat="false" ht="15" hidden="false" customHeight="false" outlineLevel="0" collapsed="false">
      <c r="A5097" s="0" t="s">
        <v>133</v>
      </c>
      <c r="B5097" s="0" t="n">
        <f aca="false">VALUE(LEFT(A5097,4))</f>
        <v>2025</v>
      </c>
      <c r="C5097" s="0" t="str">
        <f aca="false">"FY"&amp;IF(VALUE(MID(A5097,6,2))&gt;=4,VALUE(LEFT(A5097,4)),VALUE(LEFT(A5097,4))-1)&amp;"-"&amp;TEXT(MOD(IF(VALUE(MID(A5097,6,2))&gt;=4,VALUE(LEFT(A5097,4)),VALUE(LEFT(A5097,4))-1)+1,100),"00")</f>
        <v>FY2024-25</v>
      </c>
      <c r="D5097" s="0" t="s">
        <v>130</v>
      </c>
      <c r="E5097" s="0" t="s">
        <v>130</v>
      </c>
      <c r="F5097" s="0" t="str">
        <f aca="false">INDEX(Mapping!$B$2:$B$465,MATCH(E5097,Mapping!$A$2:$A$465,0))</f>
        <v>KSK MAHANADI</v>
      </c>
      <c r="G5097" s="0" t="str">
        <f aca="false">INDEX(Mapping!$C$2:$C$465,MATCH(E5097,Mapping!$A$2:$A$465,0))</f>
        <v>JSW ENERGY (INCL. KSK MAHANADI)</v>
      </c>
      <c r="H5097" s="2" t="n">
        <v>9.84</v>
      </c>
      <c r="I5097" s="3" t="n">
        <v>0.16</v>
      </c>
    </row>
    <row r="5098" customFormat="false" ht="15" hidden="false" customHeight="false" outlineLevel="0" collapsed="false">
      <c r="A5098" s="0" t="s">
        <v>133</v>
      </c>
      <c r="B5098" s="0" t="n">
        <f aca="false">VALUE(LEFT(A5098,4))</f>
        <v>2025</v>
      </c>
      <c r="C5098" s="0" t="str">
        <f aca="false">"FY"&amp;IF(VALUE(MID(A5098,6,2))&gt;=4,VALUE(LEFT(A5098,4)),VALUE(LEFT(A5098,4))-1)&amp;"-"&amp;TEXT(MOD(IF(VALUE(MID(A5098,6,2))&gt;=4,VALUE(LEFT(A5098,4)),VALUE(LEFT(A5098,4))-1)+1,100),"00")</f>
        <v>FY2024-25</v>
      </c>
      <c r="D5098" s="0" t="s">
        <v>723</v>
      </c>
      <c r="E5098" s="0" t="s">
        <v>330</v>
      </c>
      <c r="F5098" s="0" t="str">
        <f aca="false">INDEX(Mapping!$B$2:$B$465,MATCH(E5098,Mapping!$A$2:$A$465,0))</f>
        <v>MARUTI CLEAN COAL &amp; POWER</v>
      </c>
      <c r="G5098" s="0" t="str">
        <f aca="false">INDEX(Mapping!$C$2:$C$465,MATCH(E5098,Mapping!$A$2:$A$465,0))</f>
        <v>MARUTI CLEAN COAL &amp; POWER</v>
      </c>
      <c r="H5098" s="2" t="n">
        <v>9.68</v>
      </c>
      <c r="I5098" s="3" t="n">
        <v>0.16</v>
      </c>
    </row>
    <row r="5099" customFormat="false" ht="15" hidden="false" customHeight="false" outlineLevel="0" collapsed="false">
      <c r="A5099" s="0" t="s">
        <v>133</v>
      </c>
      <c r="B5099" s="0" t="n">
        <f aca="false">VALUE(LEFT(A5099,4))</f>
        <v>2025</v>
      </c>
      <c r="C5099" s="0" t="str">
        <f aca="false">"FY"&amp;IF(VALUE(MID(A5099,6,2))&gt;=4,VALUE(LEFT(A5099,4)),VALUE(LEFT(A5099,4))-1)&amp;"-"&amp;TEXT(MOD(IF(VALUE(MID(A5099,6,2))&gt;=4,VALUE(LEFT(A5099,4)),VALUE(LEFT(A5099,4))-1)+1,100),"00")</f>
        <v>FY2024-25</v>
      </c>
      <c r="D5099" s="0" t="s">
        <v>711</v>
      </c>
      <c r="E5099" s="0" t="s">
        <v>94</v>
      </c>
      <c r="F5099" s="0" t="str">
        <f aca="false">INDEX(Mapping!$B$2:$B$465,MATCH(E5099,Mapping!$A$2:$A$465,0))</f>
        <v>JHARKHAND</v>
      </c>
      <c r="G5099" s="0" t="str">
        <f aca="false">INDEX(Mapping!$C$2:$C$465,MATCH(E5099,Mapping!$A$2:$A$465,0))</f>
        <v>JHARKHAND</v>
      </c>
      <c r="H5099" s="2" t="n">
        <v>9.36</v>
      </c>
      <c r="I5099" s="3" t="n">
        <v>0.16</v>
      </c>
    </row>
    <row r="5100" customFormat="false" ht="15" hidden="false" customHeight="false" outlineLevel="0" collapsed="false">
      <c r="A5100" s="0" t="s">
        <v>133</v>
      </c>
      <c r="B5100" s="0" t="n">
        <f aca="false">VALUE(LEFT(A5100,4))</f>
        <v>2025</v>
      </c>
      <c r="C5100" s="0" t="str">
        <f aca="false">"FY"&amp;IF(VALUE(MID(A5100,6,2))&gt;=4,VALUE(LEFT(A5100,4)),VALUE(LEFT(A5100,4))-1)&amp;"-"&amp;TEXT(MOD(IF(VALUE(MID(A5100,6,2))&gt;=4,VALUE(LEFT(A5100,4)),VALUE(LEFT(A5100,4))-1)+1,100),"00")</f>
        <v>FY2024-25</v>
      </c>
      <c r="D5100" s="0" t="s">
        <v>796</v>
      </c>
      <c r="E5100" s="0" t="s">
        <v>279</v>
      </c>
      <c r="F5100" s="0" t="str">
        <f aca="false">INDEX(Mapping!$B$2:$B$465,MATCH(E5100,Mapping!$A$2:$A$465,0))</f>
        <v>ADANI GREEN ENERGY TWENTY SIX B LIMITED_PSS-2</v>
      </c>
      <c r="G5100" s="0" t="str">
        <f aca="false">INDEX(Mapping!$C$2:$C$465,MATCH(E5100,Mapping!$A$2:$A$465,0))</f>
        <v>ADANI GREEN ENERGY (ALL SPVs)</v>
      </c>
      <c r="H5100" s="2" t="n">
        <v>9.1</v>
      </c>
      <c r="I5100" s="3" t="n">
        <v>0.15</v>
      </c>
    </row>
    <row r="5101" customFormat="false" ht="15" hidden="false" customHeight="false" outlineLevel="0" collapsed="false">
      <c r="A5101" s="0" t="s">
        <v>133</v>
      </c>
      <c r="B5101" s="0" t="n">
        <f aca="false">VALUE(LEFT(A5101,4))</f>
        <v>2025</v>
      </c>
      <c r="C5101" s="0" t="str">
        <f aca="false">"FY"&amp;IF(VALUE(MID(A5101,6,2))&gt;=4,VALUE(LEFT(A5101,4)),VALUE(LEFT(A5101,4))-1)&amp;"-"&amp;TEXT(MOD(IF(VALUE(MID(A5101,6,2))&gt;=4,VALUE(LEFT(A5101,4)),VALUE(LEFT(A5101,4))-1)+1,100),"00")</f>
        <v>FY2024-25</v>
      </c>
      <c r="D5101" s="0" t="s">
        <v>686</v>
      </c>
      <c r="E5101" s="0" t="s">
        <v>266</v>
      </c>
      <c r="F5101" s="0" t="str">
        <f aca="false">INDEX(Mapping!$B$2:$B$465,MATCH(E5101,Mapping!$A$2:$A$465,0))</f>
        <v>ADEPT RENEWABLE TECHNOLOGIES</v>
      </c>
      <c r="G5101" s="0" t="str">
        <f aca="false">INDEX(Mapping!$C$2:$C$465,MATCH(E5101,Mapping!$A$2:$A$465,0))</f>
        <v>ADEPT RENEWABLE TECHNOLOGIES</v>
      </c>
      <c r="H5101" s="2" t="n">
        <v>8.83</v>
      </c>
      <c r="I5101" s="3" t="n">
        <v>0.15</v>
      </c>
    </row>
    <row r="5102" customFormat="false" ht="15" hidden="false" customHeight="false" outlineLevel="0" collapsed="false">
      <c r="A5102" s="0" t="s">
        <v>133</v>
      </c>
      <c r="B5102" s="0" t="n">
        <f aca="false">VALUE(LEFT(A5102,4))</f>
        <v>2025</v>
      </c>
      <c r="C5102" s="0" t="str">
        <f aca="false">"FY"&amp;IF(VALUE(MID(A5102,6,2))&gt;=4,VALUE(LEFT(A5102,4)),VALUE(LEFT(A5102,4))-1)&amp;"-"&amp;TEXT(MOD(IF(VALUE(MID(A5102,6,2))&gt;=4,VALUE(LEFT(A5102,4)),VALUE(LEFT(A5102,4))-1)+1,100),"00")</f>
        <v>FY2024-25</v>
      </c>
      <c r="D5102" s="0" t="s">
        <v>727</v>
      </c>
      <c r="E5102" s="0" t="s">
        <v>199</v>
      </c>
      <c r="F5102" s="0" t="str">
        <f aca="false">INDEX(Mapping!$B$2:$B$465,MATCH(E5102,Mapping!$A$2:$A$465,0))</f>
        <v>TRIPURA</v>
      </c>
      <c r="G5102" s="0" t="str">
        <f aca="false">INDEX(Mapping!$C$2:$C$465,MATCH(E5102,Mapping!$A$2:$A$465,0))</f>
        <v>TRIPURA</v>
      </c>
      <c r="H5102" s="2" t="n">
        <v>8.2</v>
      </c>
      <c r="I5102" s="3" t="n">
        <v>0.14</v>
      </c>
    </row>
    <row r="5103" customFormat="false" ht="15" hidden="false" customHeight="false" outlineLevel="0" collapsed="false">
      <c r="A5103" s="0" t="s">
        <v>133</v>
      </c>
      <c r="B5103" s="0" t="n">
        <f aca="false">VALUE(LEFT(A5103,4))</f>
        <v>2025</v>
      </c>
      <c r="C5103" s="0" t="str">
        <f aca="false">"FY"&amp;IF(VALUE(MID(A5103,6,2))&gt;=4,VALUE(LEFT(A5103,4)),VALUE(LEFT(A5103,4))-1)&amp;"-"&amp;TEXT(MOD(IF(VALUE(MID(A5103,6,2))&gt;=4,VALUE(LEFT(A5103,4)),VALUE(LEFT(A5103,4))-1)+1,100),"00")</f>
        <v>FY2024-25</v>
      </c>
      <c r="D5103" s="0" t="s">
        <v>698</v>
      </c>
      <c r="E5103" s="0" t="s">
        <v>298</v>
      </c>
      <c r="F5103" s="0" t="str">
        <f aca="false">INDEX(Mapping!$B$2:$B$465,MATCH(E5103,Mapping!$A$2:$A$465,0))</f>
        <v>HIMACHAL PRADESH</v>
      </c>
      <c r="G5103" s="0" t="str">
        <f aca="false">INDEX(Mapping!$C$2:$C$465,MATCH(E5103,Mapping!$A$2:$A$465,0))</f>
        <v>HIMACHAL PRADESH</v>
      </c>
      <c r="H5103" s="2" t="n">
        <v>8.18</v>
      </c>
      <c r="I5103" s="3" t="n">
        <v>0.14</v>
      </c>
    </row>
    <row r="5104" customFormat="false" ht="15" hidden="false" customHeight="false" outlineLevel="0" collapsed="false">
      <c r="A5104" s="0" t="s">
        <v>133</v>
      </c>
      <c r="B5104" s="0" t="n">
        <f aca="false">VALUE(LEFT(A5104,4))</f>
        <v>2025</v>
      </c>
      <c r="C5104" s="0" t="str">
        <f aca="false">"FY"&amp;IF(VALUE(MID(A5104,6,2))&gt;=4,VALUE(LEFT(A5104,4)),VALUE(LEFT(A5104,4))-1)&amp;"-"&amp;TEXT(MOD(IF(VALUE(MID(A5104,6,2))&gt;=4,VALUE(LEFT(A5104,4)),VALUE(LEFT(A5104,4))-1)+1,100),"00")</f>
        <v>FY2024-25</v>
      </c>
      <c r="D5104" s="0" t="s">
        <v>325</v>
      </c>
      <c r="E5104" s="0" t="s">
        <v>325</v>
      </c>
      <c r="F5104" s="0" t="str">
        <f aca="false">INDEX(Mapping!$B$2:$B$465,MATCH(E5104,Mapping!$A$2:$A$465,0))</f>
        <v>ADANI SOLAR ENERGY JODHPUR TWO LIMITED</v>
      </c>
      <c r="G5104" s="0" t="str">
        <f aca="false">INDEX(Mapping!$C$2:$C$465,MATCH(E5104,Mapping!$A$2:$A$465,0))</f>
        <v>ADANI GREEN ENERGY (ALL SPVs)</v>
      </c>
      <c r="H5104" s="2" t="n">
        <v>7.78</v>
      </c>
      <c r="I5104" s="3" t="n">
        <v>0.13</v>
      </c>
    </row>
    <row r="5105" customFormat="false" ht="15" hidden="false" customHeight="false" outlineLevel="0" collapsed="false">
      <c r="A5105" s="0" t="s">
        <v>133</v>
      </c>
      <c r="B5105" s="0" t="n">
        <f aca="false">VALUE(LEFT(A5105,4))</f>
        <v>2025</v>
      </c>
      <c r="C5105" s="0" t="str">
        <f aca="false">"FY"&amp;IF(VALUE(MID(A5105,6,2))&gt;=4,VALUE(LEFT(A5105,4)),VALUE(LEFT(A5105,4))-1)&amp;"-"&amp;TEXT(MOD(IF(VALUE(MID(A5105,6,2))&gt;=4,VALUE(LEFT(A5105,4)),VALUE(LEFT(A5105,4))-1)+1,100),"00")</f>
        <v>FY2024-25</v>
      </c>
      <c r="D5105" s="0" t="s">
        <v>752</v>
      </c>
      <c r="E5105" s="0" t="s">
        <v>440</v>
      </c>
      <c r="F5105" s="0" t="str">
        <f aca="false">INDEX(Mapping!$B$2:$B$465,MATCH(E5105,Mapping!$A$2:$A$465,0))</f>
        <v>NTPC STATIONS</v>
      </c>
      <c r="G5105" s="0" t="str">
        <f aca="false">INDEX(Mapping!$C$2:$C$465,MATCH(E5105,Mapping!$A$2:$A$465,0))</f>
        <v>NTPC GROUP</v>
      </c>
      <c r="H5105" s="2" t="n">
        <v>7.01</v>
      </c>
      <c r="I5105" s="3" t="n">
        <v>0.12</v>
      </c>
    </row>
    <row r="5106" customFormat="false" ht="15" hidden="false" customHeight="false" outlineLevel="0" collapsed="false">
      <c r="A5106" s="0" t="s">
        <v>133</v>
      </c>
      <c r="B5106" s="0" t="n">
        <f aca="false">VALUE(LEFT(A5106,4))</f>
        <v>2025</v>
      </c>
      <c r="C5106" s="0" t="str">
        <f aca="false">"FY"&amp;IF(VALUE(MID(A5106,6,2))&gt;=4,VALUE(LEFT(A5106,4)),VALUE(LEFT(A5106,4))-1)&amp;"-"&amp;TEXT(MOD(IF(VALUE(MID(A5106,6,2))&gt;=4,VALUE(LEFT(A5106,4)),VALUE(LEFT(A5106,4))-1)+1,100),"00")</f>
        <v>FY2024-25</v>
      </c>
      <c r="D5106" s="0" t="s">
        <v>703</v>
      </c>
      <c r="E5106" s="0" t="s">
        <v>425</v>
      </c>
      <c r="F5106" s="0" t="str">
        <f aca="false">INDEX(Mapping!$B$2:$B$465,MATCH(E5106,Mapping!$A$2:$A$465,0))</f>
        <v>THE TATA POWER CO LTD (MTPS)</v>
      </c>
      <c r="G5106" s="0" t="str">
        <f aca="false">INDEX(Mapping!$C$2:$C$465,MATCH(E5106,Mapping!$A$2:$A$465,0))</f>
        <v>THE TATA POWER CO LTD (MTPS)</v>
      </c>
      <c r="H5106" s="2" t="n">
        <v>6.97</v>
      </c>
      <c r="I5106" s="3" t="n">
        <v>0.12</v>
      </c>
    </row>
    <row r="5107" customFormat="false" ht="15" hidden="false" customHeight="false" outlineLevel="0" collapsed="false">
      <c r="A5107" s="0" t="s">
        <v>133</v>
      </c>
      <c r="B5107" s="0" t="n">
        <f aca="false">VALUE(LEFT(A5107,4))</f>
        <v>2025</v>
      </c>
      <c r="C5107" s="0" t="str">
        <f aca="false">"FY"&amp;IF(VALUE(MID(A5107,6,2))&gt;=4,VALUE(LEFT(A5107,4)),VALUE(LEFT(A5107,4))-1)&amp;"-"&amp;TEXT(MOD(IF(VALUE(MID(A5107,6,2))&gt;=4,VALUE(LEFT(A5107,4)),VALUE(LEFT(A5107,4))-1)+1,100),"00")</f>
        <v>FY2024-25</v>
      </c>
      <c r="D5107" s="0" t="s">
        <v>735</v>
      </c>
      <c r="E5107" s="0" t="s">
        <v>147</v>
      </c>
      <c r="F5107" s="0" t="str">
        <f aca="false">INDEX(Mapping!$B$2:$B$465,MATCH(E5107,Mapping!$A$2:$A$465,0))</f>
        <v>JAMMU &amp; KASHMIR</v>
      </c>
      <c r="G5107" s="0" t="str">
        <f aca="false">INDEX(Mapping!$C$2:$C$465,MATCH(E5107,Mapping!$A$2:$A$465,0))</f>
        <v>JAMMU &amp; KASHMIR</v>
      </c>
      <c r="H5107" s="2" t="n">
        <v>6.88</v>
      </c>
      <c r="I5107" s="3" t="n">
        <v>0.11</v>
      </c>
    </row>
    <row r="5108" customFormat="false" ht="15" hidden="false" customHeight="false" outlineLevel="0" collapsed="false">
      <c r="A5108" s="0" t="s">
        <v>133</v>
      </c>
      <c r="B5108" s="0" t="n">
        <f aca="false">VALUE(LEFT(A5108,4))</f>
        <v>2025</v>
      </c>
      <c r="C5108" s="0" t="str">
        <f aca="false">"FY"&amp;IF(VALUE(MID(A5108,6,2))&gt;=4,VALUE(LEFT(A5108,4)),VALUE(LEFT(A5108,4))-1)&amp;"-"&amp;TEXT(MOD(IF(VALUE(MID(A5108,6,2))&gt;=4,VALUE(LEFT(A5108,4)),VALUE(LEFT(A5108,4))-1)+1,100),"00")</f>
        <v>FY2024-25</v>
      </c>
      <c r="D5108" s="0" t="s">
        <v>715</v>
      </c>
      <c r="E5108" s="0" t="s">
        <v>341</v>
      </c>
      <c r="F5108" s="0" t="str">
        <f aca="false">INDEX(Mapping!$B$2:$B$465,MATCH(E5108,Mapping!$A$2:$A$465,0))</f>
        <v>NTPC STATIONS</v>
      </c>
      <c r="G5108" s="0" t="str">
        <f aca="false">INDEX(Mapping!$C$2:$C$465,MATCH(E5108,Mapping!$A$2:$A$465,0))</f>
        <v>NTPC GROUP</v>
      </c>
      <c r="H5108" s="2" t="n">
        <v>6.52</v>
      </c>
      <c r="I5108" s="3" t="n">
        <v>0.11</v>
      </c>
    </row>
    <row r="5109" customFormat="false" ht="15" hidden="false" customHeight="false" outlineLevel="0" collapsed="false">
      <c r="A5109" s="0" t="s">
        <v>133</v>
      </c>
      <c r="B5109" s="0" t="n">
        <f aca="false">VALUE(LEFT(A5109,4))</f>
        <v>2025</v>
      </c>
      <c r="C5109" s="0" t="str">
        <f aca="false">"FY"&amp;IF(VALUE(MID(A5109,6,2))&gt;=4,VALUE(LEFT(A5109,4)),VALUE(LEFT(A5109,4))-1)&amp;"-"&amp;TEXT(MOD(IF(VALUE(MID(A5109,6,2))&gt;=4,VALUE(LEFT(A5109,4)),VALUE(LEFT(A5109,4))-1)+1,100),"00")</f>
        <v>FY2024-25</v>
      </c>
      <c r="D5109" s="0" t="s">
        <v>767</v>
      </c>
      <c r="E5109" s="0" t="s">
        <v>348</v>
      </c>
      <c r="F5109" s="0" t="str">
        <f aca="false">INDEX(Mapping!$B$2:$B$465,MATCH(E5109,Mapping!$A$2:$A$465,0))</f>
        <v>DHARIWAL INFRASTRUCTURE</v>
      </c>
      <c r="G5109" s="0" t="str">
        <f aca="false">INDEX(Mapping!$C$2:$C$465,MATCH(E5109,Mapping!$A$2:$A$465,0))</f>
        <v>DHARIWAL INFRASTRUCTURE</v>
      </c>
      <c r="H5109" s="2" t="n">
        <v>6.25</v>
      </c>
      <c r="I5109" s="3" t="n">
        <v>0.1</v>
      </c>
    </row>
    <row r="5110" customFormat="false" ht="15" hidden="false" customHeight="false" outlineLevel="0" collapsed="false">
      <c r="A5110" s="0" t="s">
        <v>133</v>
      </c>
      <c r="B5110" s="0" t="n">
        <f aca="false">VALUE(LEFT(A5110,4))</f>
        <v>2025</v>
      </c>
      <c r="C5110" s="0" t="str">
        <f aca="false">"FY"&amp;IF(VALUE(MID(A5110,6,2))&gt;=4,VALUE(LEFT(A5110,4)),VALUE(LEFT(A5110,4))-1)&amp;"-"&amp;TEXT(MOD(IF(VALUE(MID(A5110,6,2))&gt;=4,VALUE(LEFT(A5110,4)),VALUE(LEFT(A5110,4))-1)+1,100),"00")</f>
        <v>FY2024-25</v>
      </c>
      <c r="D5110" s="0" t="s">
        <v>758</v>
      </c>
      <c r="E5110" s="0" t="s">
        <v>400</v>
      </c>
      <c r="F5110" s="0" t="str">
        <f aca="false">INDEX(Mapping!$B$2:$B$465,MATCH(E5110,Mapping!$A$2:$A$465,0))</f>
        <v>NTPC STATIONS</v>
      </c>
      <c r="G5110" s="0" t="str">
        <f aca="false">INDEX(Mapping!$C$2:$C$465,MATCH(E5110,Mapping!$A$2:$A$465,0))</f>
        <v>NTPC GROUP</v>
      </c>
      <c r="H5110" s="2" t="n">
        <v>6.06</v>
      </c>
      <c r="I5110" s="3" t="n">
        <v>0.1</v>
      </c>
    </row>
    <row r="5111" customFormat="false" ht="15" hidden="false" customHeight="false" outlineLevel="0" collapsed="false">
      <c r="A5111" s="0" t="s">
        <v>133</v>
      </c>
      <c r="B5111" s="0" t="n">
        <f aca="false">VALUE(LEFT(A5111,4))</f>
        <v>2025</v>
      </c>
      <c r="C5111" s="0" t="str">
        <f aca="false">"FY"&amp;IF(VALUE(MID(A5111,6,2))&gt;=4,VALUE(LEFT(A5111,4)),VALUE(LEFT(A5111,4))-1)&amp;"-"&amp;TEXT(MOD(IF(VALUE(MID(A5111,6,2))&gt;=4,VALUE(LEFT(A5111,4)),VALUE(LEFT(A5111,4))-1)+1,100),"00")</f>
        <v>FY2024-25</v>
      </c>
      <c r="D5111" s="0" t="s">
        <v>732</v>
      </c>
      <c r="E5111" s="0" t="s">
        <v>423</v>
      </c>
      <c r="F5111" s="0" t="str">
        <f aca="false">INDEX(Mapping!$B$2:$B$465,MATCH(E5111,Mapping!$A$2:$A$465,0))</f>
        <v>GMR WARORA (EX-EMCO)</v>
      </c>
      <c r="G5111" s="0" t="str">
        <f aca="false">INDEX(Mapping!$C$2:$C$465,MATCH(E5111,Mapping!$A$2:$A$465,0))</f>
        <v>GMR ENERGY</v>
      </c>
      <c r="H5111" s="2" t="n">
        <v>5.81</v>
      </c>
      <c r="I5111" s="3" t="n">
        <v>0.1</v>
      </c>
    </row>
    <row r="5112" customFormat="false" ht="15" hidden="false" customHeight="false" outlineLevel="0" collapsed="false">
      <c r="A5112" s="0" t="s">
        <v>133</v>
      </c>
      <c r="B5112" s="0" t="n">
        <f aca="false">VALUE(LEFT(A5112,4))</f>
        <v>2025</v>
      </c>
      <c r="C5112" s="0" t="str">
        <f aca="false">"FY"&amp;IF(VALUE(MID(A5112,6,2))&gt;=4,VALUE(LEFT(A5112,4)),VALUE(LEFT(A5112,4))-1)&amp;"-"&amp;TEXT(MOD(IF(VALUE(MID(A5112,6,2))&gt;=4,VALUE(LEFT(A5112,4)),VALUE(LEFT(A5112,4))-1)+1,100),"00")</f>
        <v>FY2024-25</v>
      </c>
      <c r="D5112" s="0" t="s">
        <v>680</v>
      </c>
      <c r="E5112" s="0" t="s">
        <v>311</v>
      </c>
      <c r="F5112" s="0" t="str">
        <f aca="false">INDEX(Mapping!$B$2:$B$465,MATCH(E5112,Mapping!$A$2:$A$465,0))</f>
        <v>HIMACHAL PRADESH</v>
      </c>
      <c r="G5112" s="0" t="str">
        <f aca="false">INDEX(Mapping!$C$2:$C$465,MATCH(E5112,Mapping!$A$2:$A$465,0))</f>
        <v>HIMACHAL PRADESH</v>
      </c>
      <c r="H5112" s="2" t="n">
        <v>5.76</v>
      </c>
      <c r="I5112" s="3" t="n">
        <v>0.1</v>
      </c>
    </row>
    <row r="5113" customFormat="false" ht="15" hidden="false" customHeight="false" outlineLevel="0" collapsed="false">
      <c r="A5113" s="0" t="s">
        <v>133</v>
      </c>
      <c r="B5113" s="0" t="n">
        <f aca="false">VALUE(LEFT(A5113,4))</f>
        <v>2025</v>
      </c>
      <c r="C5113" s="0" t="str">
        <f aca="false">"FY"&amp;IF(VALUE(MID(A5113,6,2))&gt;=4,VALUE(LEFT(A5113,4)),VALUE(LEFT(A5113,4))-1)&amp;"-"&amp;TEXT(MOD(IF(VALUE(MID(A5113,6,2))&gt;=4,VALUE(LEFT(A5113,4)),VALUE(LEFT(A5113,4))-1)+1,100),"00")</f>
        <v>FY2024-25</v>
      </c>
      <c r="D5113" s="0" t="s">
        <v>802</v>
      </c>
      <c r="E5113" s="0" t="s">
        <v>448</v>
      </c>
      <c r="F5113" s="0" t="str">
        <f aca="false">INDEX(Mapping!$B$2:$B$465,MATCH(E5113,Mapping!$A$2:$A$465,0))</f>
        <v>ADANI RENEWABLE ENERGY FORTY EIGHT LIMITED (WIND)_PSS-9</v>
      </c>
      <c r="G5113" s="0" t="str">
        <f aca="false">INDEX(Mapping!$C$2:$C$465,MATCH(E5113,Mapping!$A$2:$A$465,0))</f>
        <v>ADANI GREEN ENERGY (ALL SPVs)</v>
      </c>
      <c r="H5113" s="2" t="n">
        <v>5.52</v>
      </c>
      <c r="I5113" s="3" t="n">
        <v>0.09</v>
      </c>
    </row>
    <row r="5114" customFormat="false" ht="15" hidden="false" customHeight="false" outlineLevel="0" collapsed="false">
      <c r="A5114" s="0" t="s">
        <v>133</v>
      </c>
      <c r="B5114" s="0" t="n">
        <f aca="false">VALUE(LEFT(A5114,4))</f>
        <v>2025</v>
      </c>
      <c r="C5114" s="0" t="str">
        <f aca="false">"FY"&amp;IF(VALUE(MID(A5114,6,2))&gt;=4,VALUE(LEFT(A5114,4)),VALUE(LEFT(A5114,4))-1)&amp;"-"&amp;TEXT(MOD(IF(VALUE(MID(A5114,6,2))&gt;=4,VALUE(LEFT(A5114,4)),VALUE(LEFT(A5114,4))-1)+1,100),"00")</f>
        <v>FY2024-25</v>
      </c>
      <c r="D5114" s="0" t="s">
        <v>684</v>
      </c>
      <c r="E5114" s="0" t="s">
        <v>334</v>
      </c>
      <c r="F5114" s="0" t="str">
        <f aca="false">INDEX(Mapping!$B$2:$B$465,MATCH(E5114,Mapping!$A$2:$A$465,0))</f>
        <v>NTPC STATIONS</v>
      </c>
      <c r="G5114" s="0" t="str">
        <f aca="false">INDEX(Mapping!$C$2:$C$465,MATCH(E5114,Mapping!$A$2:$A$465,0))</f>
        <v>NTPC GROUP</v>
      </c>
      <c r="H5114" s="2" t="n">
        <v>5.03</v>
      </c>
      <c r="I5114" s="3" t="n">
        <v>0.08</v>
      </c>
    </row>
    <row r="5115" customFormat="false" ht="15" hidden="false" customHeight="false" outlineLevel="0" collapsed="false">
      <c r="A5115" s="0" t="s">
        <v>133</v>
      </c>
      <c r="B5115" s="0" t="n">
        <f aca="false">VALUE(LEFT(A5115,4))</f>
        <v>2025</v>
      </c>
      <c r="C5115" s="0" t="str">
        <f aca="false">"FY"&amp;IF(VALUE(MID(A5115,6,2))&gt;=4,VALUE(LEFT(A5115,4)),VALUE(LEFT(A5115,4))-1)&amp;"-"&amp;TEXT(MOD(IF(VALUE(MID(A5115,6,2))&gt;=4,VALUE(LEFT(A5115,4)),VALUE(LEFT(A5115,4))-1)+1,100),"00")</f>
        <v>FY2024-25</v>
      </c>
      <c r="D5115" s="0" t="s">
        <v>736</v>
      </c>
      <c r="E5115" s="0" t="s">
        <v>303</v>
      </c>
      <c r="F5115" s="0" t="str">
        <f aca="false">INDEX(Mapping!$B$2:$B$465,MATCH(E5115,Mapping!$A$2:$A$465,0))</f>
        <v>PUDUCHERRY</v>
      </c>
      <c r="G5115" s="0" t="str">
        <f aca="false">INDEX(Mapping!$C$2:$C$465,MATCH(E5115,Mapping!$A$2:$A$465,0))</f>
        <v>PUDUCHERRY</v>
      </c>
      <c r="H5115" s="2" t="n">
        <v>4.99</v>
      </c>
      <c r="I5115" s="3" t="n">
        <v>0.08</v>
      </c>
    </row>
    <row r="5116" customFormat="false" ht="15" hidden="false" customHeight="false" outlineLevel="0" collapsed="false">
      <c r="A5116" s="0" t="s">
        <v>133</v>
      </c>
      <c r="B5116" s="0" t="n">
        <f aca="false">VALUE(LEFT(A5116,4))</f>
        <v>2025</v>
      </c>
      <c r="C5116" s="0" t="str">
        <f aca="false">"FY"&amp;IF(VALUE(MID(A5116,6,2))&gt;=4,VALUE(LEFT(A5116,4)),VALUE(LEFT(A5116,4))-1)&amp;"-"&amp;TEXT(MOD(IF(VALUE(MID(A5116,6,2))&gt;=4,VALUE(LEFT(A5116,4)),VALUE(LEFT(A5116,4))-1)+1,100),"00")</f>
        <v>FY2024-25</v>
      </c>
      <c r="D5116" s="0" t="s">
        <v>462</v>
      </c>
      <c r="E5116" s="0" t="s">
        <v>462</v>
      </c>
      <c r="F5116" s="0" t="str">
        <f aca="false">INDEX(Mapping!$B$2:$B$465,MATCH(E5116,Mapping!$A$2:$A$465,0))</f>
        <v>DHARIWAL INFRASTRUCTURE</v>
      </c>
      <c r="G5116" s="0" t="str">
        <f aca="false">INDEX(Mapping!$C$2:$C$465,MATCH(E5116,Mapping!$A$2:$A$465,0))</f>
        <v>DHARIWAL INFRASTRUCTURE</v>
      </c>
      <c r="H5116" s="2" t="n">
        <v>4.81</v>
      </c>
      <c r="I5116" s="3" t="n">
        <v>0.08</v>
      </c>
    </row>
    <row r="5117" customFormat="false" ht="15" hidden="false" customHeight="false" outlineLevel="0" collapsed="false">
      <c r="A5117" s="0" t="s">
        <v>133</v>
      </c>
      <c r="B5117" s="0" t="n">
        <f aca="false">VALUE(LEFT(A5117,4))</f>
        <v>2025</v>
      </c>
      <c r="C5117" s="0" t="str">
        <f aca="false">"FY"&amp;IF(VALUE(MID(A5117,6,2))&gt;=4,VALUE(LEFT(A5117,4)),VALUE(LEFT(A5117,4))-1)&amp;"-"&amp;TEXT(MOD(IF(VALUE(MID(A5117,6,2))&gt;=4,VALUE(LEFT(A5117,4)),VALUE(LEFT(A5117,4))-1)+1,100),"00")</f>
        <v>FY2024-25</v>
      </c>
      <c r="D5117" s="0" t="s">
        <v>741</v>
      </c>
      <c r="E5117" s="0" t="s">
        <v>445</v>
      </c>
      <c r="F5117" s="0" t="str">
        <f aca="false">INDEX(Mapping!$B$2:$B$465,MATCH(E5117,Mapping!$A$2:$A$465,0))</f>
        <v>NTPC STATIONS</v>
      </c>
      <c r="G5117" s="0" t="str">
        <f aca="false">INDEX(Mapping!$C$2:$C$465,MATCH(E5117,Mapping!$A$2:$A$465,0))</f>
        <v>NTPC GROUP</v>
      </c>
      <c r="H5117" s="2" t="n">
        <v>4.72</v>
      </c>
      <c r="I5117" s="3" t="n">
        <v>0.08</v>
      </c>
    </row>
    <row r="5118" customFormat="false" ht="15" hidden="false" customHeight="false" outlineLevel="0" collapsed="false">
      <c r="A5118" s="0" t="s">
        <v>133</v>
      </c>
      <c r="B5118" s="0" t="n">
        <f aca="false">VALUE(LEFT(A5118,4))</f>
        <v>2025</v>
      </c>
      <c r="C5118" s="0" t="str">
        <f aca="false">"FY"&amp;IF(VALUE(MID(A5118,6,2))&gt;=4,VALUE(LEFT(A5118,4)),VALUE(LEFT(A5118,4))-1)&amp;"-"&amp;TEXT(MOD(IF(VALUE(MID(A5118,6,2))&gt;=4,VALUE(LEFT(A5118,4)),VALUE(LEFT(A5118,4))-1)+1,100),"00")</f>
        <v>FY2024-25</v>
      </c>
      <c r="D5118" s="0" t="s">
        <v>729</v>
      </c>
      <c r="E5118" s="0" t="s">
        <v>253</v>
      </c>
      <c r="F5118" s="0" t="str">
        <f aca="false">INDEX(Mapping!$B$2:$B$465,MATCH(E5118,Mapping!$A$2:$A$465,0))</f>
        <v>NAGALAND</v>
      </c>
      <c r="G5118" s="0" t="str">
        <f aca="false">INDEX(Mapping!$C$2:$C$465,MATCH(E5118,Mapping!$A$2:$A$465,0))</f>
        <v>NAGALAND</v>
      </c>
      <c r="H5118" s="2" t="n">
        <v>4.43</v>
      </c>
      <c r="I5118" s="3" t="n">
        <v>0.07</v>
      </c>
    </row>
    <row r="5119" customFormat="false" ht="15" hidden="false" customHeight="false" outlineLevel="0" collapsed="false">
      <c r="A5119" s="0" t="s">
        <v>133</v>
      </c>
      <c r="B5119" s="0" t="n">
        <f aca="false">VALUE(LEFT(A5119,4))</f>
        <v>2025</v>
      </c>
      <c r="C5119" s="0" t="str">
        <f aca="false">"FY"&amp;IF(VALUE(MID(A5119,6,2))&gt;=4,VALUE(LEFT(A5119,4)),VALUE(LEFT(A5119,4))-1)&amp;"-"&amp;TEXT(MOD(IF(VALUE(MID(A5119,6,2))&gt;=4,VALUE(LEFT(A5119,4)),VALUE(LEFT(A5119,4))-1)+1,100),"00")</f>
        <v>FY2024-25</v>
      </c>
      <c r="D5119" s="0" t="s">
        <v>761</v>
      </c>
      <c r="E5119" s="0" t="s">
        <v>335</v>
      </c>
      <c r="F5119" s="0" t="str">
        <f aca="false">INDEX(Mapping!$B$2:$B$465,MATCH(E5119,Mapping!$A$2:$A$465,0))</f>
        <v>NTPC STATIONS</v>
      </c>
      <c r="G5119" s="0" t="str">
        <f aca="false">INDEX(Mapping!$C$2:$C$465,MATCH(E5119,Mapping!$A$2:$A$465,0))</f>
        <v>NTPC GROUP</v>
      </c>
      <c r="H5119" s="2" t="n">
        <v>4.27</v>
      </c>
      <c r="I5119" s="3" t="n">
        <v>0.07</v>
      </c>
    </row>
    <row r="5120" customFormat="false" ht="15" hidden="false" customHeight="false" outlineLevel="0" collapsed="false">
      <c r="A5120" s="0" t="s">
        <v>133</v>
      </c>
      <c r="B5120" s="0" t="n">
        <f aca="false">VALUE(LEFT(A5120,4))</f>
        <v>2025</v>
      </c>
      <c r="C5120" s="0" t="str">
        <f aca="false">"FY"&amp;IF(VALUE(MID(A5120,6,2))&gt;=4,VALUE(LEFT(A5120,4)),VALUE(LEFT(A5120,4))-1)&amp;"-"&amp;TEXT(MOD(IF(VALUE(MID(A5120,6,2))&gt;=4,VALUE(LEFT(A5120,4)),VALUE(LEFT(A5120,4))-1)+1,100),"00")</f>
        <v>FY2024-25</v>
      </c>
      <c r="D5120" s="0" t="s">
        <v>757</v>
      </c>
      <c r="E5120" s="0" t="s">
        <v>121</v>
      </c>
      <c r="F5120" s="0" t="str">
        <f aca="false">INDEX(Mapping!$B$2:$B$465,MATCH(E5120,Mapping!$A$2:$A$465,0))</f>
        <v>MEGHALAYA</v>
      </c>
      <c r="G5120" s="0" t="str">
        <f aca="false">INDEX(Mapping!$C$2:$C$465,MATCH(E5120,Mapping!$A$2:$A$465,0))</f>
        <v>MEGHALAYA</v>
      </c>
      <c r="H5120" s="2" t="n">
        <v>4.11</v>
      </c>
      <c r="I5120" s="3" t="n">
        <v>0.07</v>
      </c>
    </row>
    <row r="5121" customFormat="false" ht="15" hidden="false" customHeight="false" outlineLevel="0" collapsed="false">
      <c r="A5121" s="0" t="s">
        <v>133</v>
      </c>
      <c r="B5121" s="0" t="n">
        <f aca="false">VALUE(LEFT(A5121,4))</f>
        <v>2025</v>
      </c>
      <c r="C5121" s="0" t="str">
        <f aca="false">"FY"&amp;IF(VALUE(MID(A5121,6,2))&gt;=4,VALUE(LEFT(A5121,4)),VALUE(LEFT(A5121,4))-1)&amp;"-"&amp;TEXT(MOD(IF(VALUE(MID(A5121,6,2))&gt;=4,VALUE(LEFT(A5121,4)),VALUE(LEFT(A5121,4))-1)+1,100),"00")</f>
        <v>FY2024-25</v>
      </c>
      <c r="D5121" s="0" t="s">
        <v>695</v>
      </c>
      <c r="E5121" s="0" t="s">
        <v>211</v>
      </c>
      <c r="F5121" s="0" t="str">
        <f aca="false">INDEX(Mapping!$B$2:$B$465,MATCH(E5121,Mapping!$A$2:$A$465,0))</f>
        <v>SINGOLI BHATWARI HEP</v>
      </c>
      <c r="G5121" s="0" t="str">
        <f aca="false">INDEX(Mapping!$C$2:$C$465,MATCH(E5121,Mapping!$A$2:$A$465,0))</f>
        <v>SINGOLI BHATWARI HEP</v>
      </c>
      <c r="H5121" s="2" t="n">
        <v>3.8</v>
      </c>
      <c r="I5121" s="3" t="n">
        <v>0.06</v>
      </c>
    </row>
    <row r="5122" customFormat="false" ht="15" hidden="false" customHeight="false" outlineLevel="0" collapsed="false">
      <c r="A5122" s="0" t="s">
        <v>133</v>
      </c>
      <c r="B5122" s="0" t="n">
        <f aca="false">VALUE(LEFT(A5122,4))</f>
        <v>2025</v>
      </c>
      <c r="C5122" s="0" t="str">
        <f aca="false">"FY"&amp;IF(VALUE(MID(A5122,6,2))&gt;=4,VALUE(LEFT(A5122,4)),VALUE(LEFT(A5122,4))-1)&amp;"-"&amp;TEXT(MOD(IF(VALUE(MID(A5122,6,2))&gt;=4,VALUE(LEFT(A5122,4)),VALUE(LEFT(A5122,4))-1)+1,100),"00")</f>
        <v>FY2024-25</v>
      </c>
      <c r="D5122" s="0" t="s">
        <v>742</v>
      </c>
      <c r="E5122" s="0" t="s">
        <v>390</v>
      </c>
      <c r="F5122" s="0" t="str">
        <f aca="false">INDEX(Mapping!$B$2:$B$465,MATCH(E5122,Mapping!$A$2:$A$465,0))</f>
        <v>NTPC STATIONS</v>
      </c>
      <c r="G5122" s="0" t="str">
        <f aca="false">INDEX(Mapping!$C$2:$C$465,MATCH(E5122,Mapping!$A$2:$A$465,0))</f>
        <v>NTPC GROUP</v>
      </c>
      <c r="H5122" s="2" t="n">
        <v>3.72</v>
      </c>
      <c r="I5122" s="3" t="n">
        <v>0.06</v>
      </c>
    </row>
    <row r="5123" customFormat="false" ht="15" hidden="false" customHeight="false" outlineLevel="0" collapsed="false">
      <c r="A5123" s="0" t="s">
        <v>133</v>
      </c>
      <c r="B5123" s="0" t="n">
        <f aca="false">VALUE(LEFT(A5123,4))</f>
        <v>2025</v>
      </c>
      <c r="C5123" s="0" t="str">
        <f aca="false">"FY"&amp;IF(VALUE(MID(A5123,6,2))&gt;=4,VALUE(LEFT(A5123,4)),VALUE(LEFT(A5123,4))-1)&amp;"-"&amp;TEXT(MOD(IF(VALUE(MID(A5123,6,2))&gt;=4,VALUE(LEFT(A5123,4)),VALUE(LEFT(A5123,4))-1)+1,100),"00")</f>
        <v>FY2024-25</v>
      </c>
      <c r="D5123" s="0" t="s">
        <v>720</v>
      </c>
      <c r="E5123" s="0" t="s">
        <v>428</v>
      </c>
      <c r="F5123" s="0" t="str">
        <f aca="false">INDEX(Mapping!$B$2:$B$465,MATCH(E5123,Mapping!$A$2:$A$465,0))</f>
        <v>NTPC STATIONS</v>
      </c>
      <c r="G5123" s="0" t="str">
        <f aca="false">INDEX(Mapping!$C$2:$C$465,MATCH(E5123,Mapping!$A$2:$A$465,0))</f>
        <v>NTPC GROUP</v>
      </c>
      <c r="H5123" s="2" t="n">
        <v>3.7</v>
      </c>
      <c r="I5123" s="3" t="n">
        <v>0.06</v>
      </c>
    </row>
    <row r="5124" customFormat="false" ht="15" hidden="false" customHeight="false" outlineLevel="0" collapsed="false">
      <c r="A5124" s="0" t="s">
        <v>133</v>
      </c>
      <c r="B5124" s="0" t="n">
        <f aca="false">VALUE(LEFT(A5124,4))</f>
        <v>2025</v>
      </c>
      <c r="C5124" s="0" t="str">
        <f aca="false">"FY"&amp;IF(VALUE(MID(A5124,6,2))&gt;=4,VALUE(LEFT(A5124,4)),VALUE(LEFT(A5124,4))-1)&amp;"-"&amp;TEXT(MOD(IF(VALUE(MID(A5124,6,2))&gt;=4,VALUE(LEFT(A5124,4)),VALUE(LEFT(A5124,4))-1)+1,100),"00")</f>
        <v>FY2024-25</v>
      </c>
      <c r="D5124" s="0" t="s">
        <v>681</v>
      </c>
      <c r="E5124" s="0" t="s">
        <v>320</v>
      </c>
      <c r="F5124" s="0" t="str">
        <f aca="false">INDEX(Mapping!$B$2:$B$465,MATCH(E5124,Mapping!$A$2:$A$465,0))</f>
        <v>HIMACHAL PRADESH</v>
      </c>
      <c r="G5124" s="0" t="str">
        <f aca="false">INDEX(Mapping!$C$2:$C$465,MATCH(E5124,Mapping!$A$2:$A$465,0))</f>
        <v>HIMACHAL PRADESH</v>
      </c>
      <c r="H5124" s="2" t="n">
        <v>3.53</v>
      </c>
      <c r="I5124" s="3" t="n">
        <v>0.06</v>
      </c>
    </row>
    <row r="5125" customFormat="false" ht="15" hidden="false" customHeight="false" outlineLevel="0" collapsed="false">
      <c r="A5125" s="0" t="s">
        <v>133</v>
      </c>
      <c r="B5125" s="0" t="n">
        <f aca="false">VALUE(LEFT(A5125,4))</f>
        <v>2025</v>
      </c>
      <c r="C5125" s="0" t="str">
        <f aca="false">"FY"&amp;IF(VALUE(MID(A5125,6,2))&gt;=4,VALUE(LEFT(A5125,4)),VALUE(LEFT(A5125,4))-1)&amp;"-"&amp;TEXT(MOD(IF(VALUE(MID(A5125,6,2))&gt;=4,VALUE(LEFT(A5125,4)),VALUE(LEFT(A5125,4))-1)+1,100),"00")</f>
        <v>FY2024-25</v>
      </c>
      <c r="D5125" s="0" t="s">
        <v>422</v>
      </c>
      <c r="E5125" s="0" t="s">
        <v>422</v>
      </c>
      <c r="F5125" s="0" t="str">
        <f aca="false">INDEX(Mapping!$B$2:$B$465,MATCH(E5125,Mapping!$A$2:$A$465,0))</f>
        <v>NTPC STATIONS</v>
      </c>
      <c r="G5125" s="0" t="str">
        <f aca="false">INDEX(Mapping!$C$2:$C$465,MATCH(E5125,Mapping!$A$2:$A$465,0))</f>
        <v>NTPC GROUP</v>
      </c>
      <c r="H5125" s="2" t="n">
        <v>3.41</v>
      </c>
      <c r="I5125" s="3" t="n">
        <v>0.06</v>
      </c>
    </row>
    <row r="5126" customFormat="false" ht="15" hidden="false" customHeight="false" outlineLevel="0" collapsed="false">
      <c r="A5126" s="0" t="s">
        <v>133</v>
      </c>
      <c r="B5126" s="0" t="n">
        <f aca="false">VALUE(LEFT(A5126,4))</f>
        <v>2025</v>
      </c>
      <c r="C5126" s="0" t="str">
        <f aca="false">"FY"&amp;IF(VALUE(MID(A5126,6,2))&gt;=4,VALUE(LEFT(A5126,4)),VALUE(LEFT(A5126,4))-1)&amp;"-"&amp;TEXT(MOD(IF(VALUE(MID(A5126,6,2))&gt;=4,VALUE(LEFT(A5126,4)),VALUE(LEFT(A5126,4))-1)+1,100),"00")</f>
        <v>FY2024-25</v>
      </c>
      <c r="D5126" s="0" t="s">
        <v>731</v>
      </c>
      <c r="E5126" s="0" t="s">
        <v>429</v>
      </c>
      <c r="F5126" s="0" t="str">
        <f aca="false">INDEX(Mapping!$B$2:$B$465,MATCH(E5126,Mapping!$A$2:$A$465,0))</f>
        <v>NTPC STATIONS</v>
      </c>
      <c r="G5126" s="0" t="str">
        <f aca="false">INDEX(Mapping!$C$2:$C$465,MATCH(E5126,Mapping!$A$2:$A$465,0))</f>
        <v>NTPC GROUP</v>
      </c>
      <c r="H5126" s="2" t="n">
        <v>3.34</v>
      </c>
      <c r="I5126" s="3" t="n">
        <v>0.06</v>
      </c>
    </row>
    <row r="5127" customFormat="false" ht="15" hidden="false" customHeight="false" outlineLevel="0" collapsed="false">
      <c r="A5127" s="0" t="s">
        <v>133</v>
      </c>
      <c r="B5127" s="0" t="n">
        <f aca="false">VALUE(LEFT(A5127,4))</f>
        <v>2025</v>
      </c>
      <c r="C5127" s="0" t="str">
        <f aca="false">"FY"&amp;IF(VALUE(MID(A5127,6,2))&gt;=4,VALUE(LEFT(A5127,4)),VALUE(LEFT(A5127,4))-1)&amp;"-"&amp;TEXT(MOD(IF(VALUE(MID(A5127,6,2))&gt;=4,VALUE(LEFT(A5127,4)),VALUE(LEFT(A5127,4))-1)+1,100),"00")</f>
        <v>FY2024-25</v>
      </c>
      <c r="D5127" s="0" t="s">
        <v>375</v>
      </c>
      <c r="E5127" s="0" t="s">
        <v>375</v>
      </c>
      <c r="F5127" s="0" t="str">
        <f aca="false">INDEX(Mapping!$B$2:$B$465,MATCH(E5127,Mapping!$A$2:$A$465,0))</f>
        <v>WIND FIVE RENERGY LIMITED</v>
      </c>
      <c r="G5127" s="0" t="str">
        <f aca="false">INDEX(Mapping!$C$2:$C$465,MATCH(E5127,Mapping!$A$2:$A$465,0))</f>
        <v>WIND FIVE RENERGY LIMITED</v>
      </c>
      <c r="H5127" s="2" t="n">
        <v>3.22</v>
      </c>
      <c r="I5127" s="3" t="n">
        <v>0.05</v>
      </c>
    </row>
    <row r="5128" customFormat="false" ht="15" hidden="false" customHeight="false" outlineLevel="0" collapsed="false">
      <c r="A5128" s="0" t="s">
        <v>133</v>
      </c>
      <c r="B5128" s="0" t="n">
        <f aca="false">VALUE(LEFT(A5128,4))</f>
        <v>2025</v>
      </c>
      <c r="C5128" s="0" t="str">
        <f aca="false">"FY"&amp;IF(VALUE(MID(A5128,6,2))&gt;=4,VALUE(LEFT(A5128,4)),VALUE(LEFT(A5128,4))-1)&amp;"-"&amp;TEXT(MOD(IF(VALUE(MID(A5128,6,2))&gt;=4,VALUE(LEFT(A5128,4)),VALUE(LEFT(A5128,4))-1)+1,100),"00")</f>
        <v>FY2024-25</v>
      </c>
      <c r="D5128" s="0" t="s">
        <v>725</v>
      </c>
      <c r="E5128" s="0" t="s">
        <v>394</v>
      </c>
      <c r="F5128" s="0" t="str">
        <f aca="false">INDEX(Mapping!$B$2:$B$465,MATCH(E5128,Mapping!$A$2:$A$465,0))</f>
        <v>NTPC STATIONS</v>
      </c>
      <c r="G5128" s="0" t="str">
        <f aca="false">INDEX(Mapping!$C$2:$C$465,MATCH(E5128,Mapping!$A$2:$A$465,0))</f>
        <v>NTPC GROUP</v>
      </c>
      <c r="H5128" s="2" t="n">
        <v>3.03</v>
      </c>
      <c r="I5128" s="3" t="n">
        <v>0.05</v>
      </c>
    </row>
    <row r="5129" customFormat="false" ht="15" hidden="false" customHeight="false" outlineLevel="0" collapsed="false">
      <c r="A5129" s="0" t="s">
        <v>133</v>
      </c>
      <c r="B5129" s="0" t="n">
        <f aca="false">VALUE(LEFT(A5129,4))</f>
        <v>2025</v>
      </c>
      <c r="C5129" s="0" t="str">
        <f aca="false">"FY"&amp;IF(VALUE(MID(A5129,6,2))&gt;=4,VALUE(LEFT(A5129,4)),VALUE(LEFT(A5129,4))-1)&amp;"-"&amp;TEXT(MOD(IF(VALUE(MID(A5129,6,2))&gt;=4,VALUE(LEFT(A5129,4)),VALUE(LEFT(A5129,4))-1)+1,100),"00")</f>
        <v>FY2024-25</v>
      </c>
      <c r="D5129" s="0" t="s">
        <v>673</v>
      </c>
      <c r="E5129" s="0" t="s">
        <v>142</v>
      </c>
      <c r="F5129" s="0" t="str">
        <f aca="false">INDEX(Mapping!$B$2:$B$465,MATCH(E5129,Mapping!$A$2:$A$465,0))</f>
        <v>SAINJ HEP</v>
      </c>
      <c r="G5129" s="0" t="str">
        <f aca="false">INDEX(Mapping!$C$2:$C$465,MATCH(E5129,Mapping!$A$2:$A$465,0))</f>
        <v>SAINJ HEP</v>
      </c>
      <c r="H5129" s="2" t="n">
        <v>3.03</v>
      </c>
      <c r="I5129" s="3" t="n">
        <v>0.05</v>
      </c>
    </row>
    <row r="5130" customFormat="false" ht="15" hidden="false" customHeight="false" outlineLevel="0" collapsed="false">
      <c r="A5130" s="0" t="s">
        <v>133</v>
      </c>
      <c r="B5130" s="0" t="n">
        <f aca="false">VALUE(LEFT(A5130,4))</f>
        <v>2025</v>
      </c>
      <c r="C5130" s="0" t="str">
        <f aca="false">"FY"&amp;IF(VALUE(MID(A5130,6,2))&gt;=4,VALUE(LEFT(A5130,4)),VALUE(LEFT(A5130,4))-1)&amp;"-"&amp;TEXT(MOD(IF(VALUE(MID(A5130,6,2))&gt;=4,VALUE(LEFT(A5130,4)),VALUE(LEFT(A5130,4))-1)+1,100),"00")</f>
        <v>FY2024-25</v>
      </c>
      <c r="D5130" s="0" t="s">
        <v>431</v>
      </c>
      <c r="E5130" s="0" t="s">
        <v>431</v>
      </c>
      <c r="F5130" s="0" t="str">
        <f aca="false">INDEX(Mapping!$B$2:$B$465,MATCH(E5130,Mapping!$A$2:$A$465,0))</f>
        <v>JUNIPER GREEN COSMIC PRIVATE LIMITED</v>
      </c>
      <c r="G5130" s="0" t="str">
        <f aca="false">INDEX(Mapping!$C$2:$C$465,MATCH(E5130,Mapping!$A$2:$A$465,0))</f>
        <v>JUNIPER GREEN ENERGY</v>
      </c>
      <c r="H5130" s="2" t="n">
        <v>2.93</v>
      </c>
      <c r="I5130" s="3" t="n">
        <v>0.05</v>
      </c>
    </row>
    <row r="5131" customFormat="false" ht="15" hidden="false" customHeight="false" outlineLevel="0" collapsed="false">
      <c r="A5131" s="0" t="s">
        <v>133</v>
      </c>
      <c r="B5131" s="0" t="n">
        <f aca="false">VALUE(LEFT(A5131,4))</f>
        <v>2025</v>
      </c>
      <c r="C5131" s="0" t="str">
        <f aca="false">"FY"&amp;IF(VALUE(MID(A5131,6,2))&gt;=4,VALUE(LEFT(A5131,4)),VALUE(LEFT(A5131,4))-1)&amp;"-"&amp;TEXT(MOD(IF(VALUE(MID(A5131,6,2))&gt;=4,VALUE(LEFT(A5131,4)),VALUE(LEFT(A5131,4))-1)+1,100),"00")</f>
        <v>FY2024-25</v>
      </c>
      <c r="D5131" s="0" t="s">
        <v>192</v>
      </c>
      <c r="E5131" s="0" t="s">
        <v>192</v>
      </c>
      <c r="F5131" s="0" t="str">
        <f aca="false">INDEX(Mapping!$B$2:$B$465,MATCH(E5131,Mapping!$A$2:$A$465,0))</f>
        <v>MB POWER (MP)</v>
      </c>
      <c r="G5131" s="0" t="str">
        <f aca="false">INDEX(Mapping!$C$2:$C$465,MATCH(E5131,Mapping!$A$2:$A$465,0))</f>
        <v>MB POWER (MP)</v>
      </c>
      <c r="H5131" s="2" t="n">
        <v>2.91</v>
      </c>
      <c r="I5131" s="3" t="n">
        <v>0.05</v>
      </c>
    </row>
    <row r="5132" customFormat="false" ht="15" hidden="false" customHeight="false" outlineLevel="0" collapsed="false">
      <c r="A5132" s="0" t="s">
        <v>133</v>
      </c>
      <c r="B5132" s="0" t="n">
        <f aca="false">VALUE(LEFT(A5132,4))</f>
        <v>2025</v>
      </c>
      <c r="C5132" s="0" t="str">
        <f aca="false">"FY"&amp;IF(VALUE(MID(A5132,6,2))&gt;=4,VALUE(LEFT(A5132,4)),VALUE(LEFT(A5132,4))-1)&amp;"-"&amp;TEXT(MOD(IF(VALUE(MID(A5132,6,2))&gt;=4,VALUE(LEFT(A5132,4)),VALUE(LEFT(A5132,4))-1)+1,100),"00")</f>
        <v>FY2024-25</v>
      </c>
      <c r="D5132" s="0" t="s">
        <v>726</v>
      </c>
      <c r="E5132" s="0" t="s">
        <v>393</v>
      </c>
      <c r="F5132" s="0" t="str">
        <f aca="false">INDEX(Mapping!$B$2:$B$465,MATCH(E5132,Mapping!$A$2:$A$465,0))</f>
        <v>NTPC STATIONS</v>
      </c>
      <c r="G5132" s="0" t="str">
        <f aca="false">INDEX(Mapping!$C$2:$C$465,MATCH(E5132,Mapping!$A$2:$A$465,0))</f>
        <v>NTPC GROUP</v>
      </c>
      <c r="H5132" s="2" t="n">
        <v>2.9</v>
      </c>
      <c r="I5132" s="3" t="n">
        <v>0.05</v>
      </c>
    </row>
    <row r="5133" customFormat="false" ht="15" hidden="false" customHeight="false" outlineLevel="0" collapsed="false">
      <c r="A5133" s="0" t="s">
        <v>133</v>
      </c>
      <c r="B5133" s="0" t="n">
        <f aca="false">VALUE(LEFT(A5133,4))</f>
        <v>2025</v>
      </c>
      <c r="C5133" s="0" t="str">
        <f aca="false">"FY"&amp;IF(VALUE(MID(A5133,6,2))&gt;=4,VALUE(LEFT(A5133,4)),VALUE(LEFT(A5133,4))-1)&amp;"-"&amp;TEXT(MOD(IF(VALUE(MID(A5133,6,2))&gt;=4,VALUE(LEFT(A5133,4)),VALUE(LEFT(A5133,4))-1)+1,100),"00")</f>
        <v>FY2024-25</v>
      </c>
      <c r="D5133" s="0" t="s">
        <v>743</v>
      </c>
      <c r="E5133" s="0" t="s">
        <v>468</v>
      </c>
      <c r="F5133" s="0" t="str">
        <f aca="false">INDEX(Mapping!$B$2:$B$465,MATCH(E5133,Mapping!$A$2:$A$465,0))</f>
        <v>TPSL 200MW TPTCL BANDERWALA</v>
      </c>
      <c r="G5133" s="0" t="str">
        <f aca="false">INDEX(Mapping!$C$2:$C$465,MATCH(E5133,Mapping!$A$2:$A$465,0))</f>
        <v>TPSL 200MW TPTCL BANDERWALA</v>
      </c>
      <c r="H5133" s="2" t="n">
        <v>2.84</v>
      </c>
      <c r="I5133" s="3" t="n">
        <v>0.05</v>
      </c>
    </row>
    <row r="5134" customFormat="false" ht="15" hidden="false" customHeight="false" outlineLevel="0" collapsed="false">
      <c r="A5134" s="0" t="s">
        <v>133</v>
      </c>
      <c r="B5134" s="0" t="n">
        <f aca="false">VALUE(LEFT(A5134,4))</f>
        <v>2025</v>
      </c>
      <c r="C5134" s="0" t="str">
        <f aca="false">"FY"&amp;IF(VALUE(MID(A5134,6,2))&gt;=4,VALUE(LEFT(A5134,4)),VALUE(LEFT(A5134,4))-1)&amp;"-"&amp;TEXT(MOD(IF(VALUE(MID(A5134,6,2))&gt;=4,VALUE(LEFT(A5134,4)),VALUE(LEFT(A5134,4))-1)+1,100),"00")</f>
        <v>FY2024-25</v>
      </c>
      <c r="D5134" s="0" t="s">
        <v>694</v>
      </c>
      <c r="E5134" s="0" t="s">
        <v>328</v>
      </c>
      <c r="F5134" s="0" t="str">
        <f aca="false">INDEX(Mapping!$B$2:$B$465,MATCH(E5134,Mapping!$A$2:$A$465,0))</f>
        <v>HIMACHAL PRADESH</v>
      </c>
      <c r="G5134" s="0" t="str">
        <f aca="false">INDEX(Mapping!$C$2:$C$465,MATCH(E5134,Mapping!$A$2:$A$465,0))</f>
        <v>HIMACHAL PRADESH</v>
      </c>
      <c r="H5134" s="2" t="n">
        <v>2.75</v>
      </c>
      <c r="I5134" s="3" t="n">
        <v>0.05</v>
      </c>
    </row>
    <row r="5135" customFormat="false" ht="15" hidden="false" customHeight="false" outlineLevel="0" collapsed="false">
      <c r="A5135" s="0" t="s">
        <v>133</v>
      </c>
      <c r="B5135" s="0" t="n">
        <f aca="false">VALUE(LEFT(A5135,4))</f>
        <v>2025</v>
      </c>
      <c r="C5135" s="0" t="str">
        <f aca="false">"FY"&amp;IF(VALUE(MID(A5135,6,2))&gt;=4,VALUE(LEFT(A5135,4)),VALUE(LEFT(A5135,4))-1)&amp;"-"&amp;TEXT(MOD(IF(VALUE(MID(A5135,6,2))&gt;=4,VALUE(LEFT(A5135,4)),VALUE(LEFT(A5135,4))-1)+1,100),"00")</f>
        <v>FY2024-25</v>
      </c>
      <c r="D5135" s="0" t="s">
        <v>418</v>
      </c>
      <c r="E5135" s="0" t="s">
        <v>418</v>
      </c>
      <c r="F5135" s="0" t="str">
        <f aca="false">INDEX(Mapping!$B$2:$B$465,MATCH(E5135,Mapping!$A$2:$A$465,0))</f>
        <v>OSTRO KANNADA POWER PRIVATE LIMITED</v>
      </c>
      <c r="G5135" s="0" t="str">
        <f aca="false">INDEX(Mapping!$C$2:$C$465,MATCH(E5135,Mapping!$A$2:$A$465,0))</f>
        <v>OSTRO KANNADA POWER PRIVATE LIMITED</v>
      </c>
      <c r="H5135" s="2" t="n">
        <v>2.31</v>
      </c>
      <c r="I5135" s="3" t="n">
        <v>0.04</v>
      </c>
    </row>
    <row r="5136" customFormat="false" ht="15" hidden="false" customHeight="false" outlineLevel="0" collapsed="false">
      <c r="A5136" s="0" t="s">
        <v>133</v>
      </c>
      <c r="B5136" s="0" t="n">
        <f aca="false">VALUE(LEFT(A5136,4))</f>
        <v>2025</v>
      </c>
      <c r="C5136" s="0" t="str">
        <f aca="false">"FY"&amp;IF(VALUE(MID(A5136,6,2))&gt;=4,VALUE(LEFT(A5136,4)),VALUE(LEFT(A5136,4))-1)&amp;"-"&amp;TEXT(MOD(IF(VALUE(MID(A5136,6,2))&gt;=4,VALUE(LEFT(A5136,4)),VALUE(LEFT(A5136,4))-1)+1,100),"00")</f>
        <v>FY2024-25</v>
      </c>
      <c r="D5136" s="0" t="s">
        <v>700</v>
      </c>
      <c r="E5136" s="0" t="s">
        <v>353</v>
      </c>
      <c r="F5136" s="0" t="str">
        <f aca="false">INDEX(Mapping!$B$2:$B$465,MATCH(E5136,Mapping!$A$2:$A$465,0))</f>
        <v>HIMACHAL PRADESH</v>
      </c>
      <c r="G5136" s="0" t="str">
        <f aca="false">INDEX(Mapping!$C$2:$C$465,MATCH(E5136,Mapping!$A$2:$A$465,0))</f>
        <v>HIMACHAL PRADESH</v>
      </c>
      <c r="H5136" s="2" t="n">
        <v>2.22</v>
      </c>
      <c r="I5136" s="3" t="n">
        <v>0.04</v>
      </c>
    </row>
    <row r="5137" customFormat="false" ht="15" hidden="false" customHeight="false" outlineLevel="0" collapsed="false">
      <c r="A5137" s="0" t="s">
        <v>133</v>
      </c>
      <c r="B5137" s="0" t="n">
        <f aca="false">VALUE(LEFT(A5137,4))</f>
        <v>2025</v>
      </c>
      <c r="C5137" s="0" t="str">
        <f aca="false">"FY"&amp;IF(VALUE(MID(A5137,6,2))&gt;=4,VALUE(LEFT(A5137,4)),VALUE(LEFT(A5137,4))-1)&amp;"-"&amp;TEXT(MOD(IF(VALUE(MID(A5137,6,2))&gt;=4,VALUE(LEFT(A5137,4)),VALUE(LEFT(A5137,4))-1)+1,100),"00")</f>
        <v>FY2024-25</v>
      </c>
      <c r="D5137" s="0" t="s">
        <v>733</v>
      </c>
      <c r="E5137" s="0" t="s">
        <v>413</v>
      </c>
      <c r="F5137" s="0" t="str">
        <f aca="false">INDEX(Mapping!$B$2:$B$465,MATCH(E5137,Mapping!$A$2:$A$465,0))</f>
        <v>NTPC STATIONS</v>
      </c>
      <c r="G5137" s="0" t="str">
        <f aca="false">INDEX(Mapping!$C$2:$C$465,MATCH(E5137,Mapping!$A$2:$A$465,0))</f>
        <v>NTPC GROUP</v>
      </c>
      <c r="H5137" s="2" t="n">
        <v>2.09</v>
      </c>
      <c r="I5137" s="3" t="n">
        <v>0.03</v>
      </c>
    </row>
    <row r="5138" customFormat="false" ht="15" hidden="false" customHeight="false" outlineLevel="0" collapsed="false">
      <c r="A5138" s="0" t="s">
        <v>133</v>
      </c>
      <c r="B5138" s="0" t="n">
        <f aca="false">VALUE(LEFT(A5138,4))</f>
        <v>2025</v>
      </c>
      <c r="C5138" s="0" t="str">
        <f aca="false">"FY"&amp;IF(VALUE(MID(A5138,6,2))&gt;=4,VALUE(LEFT(A5138,4)),VALUE(LEFT(A5138,4))-1)&amp;"-"&amp;TEXT(MOD(IF(VALUE(MID(A5138,6,2))&gt;=4,VALUE(LEFT(A5138,4)),VALUE(LEFT(A5138,4))-1)+1,100),"00")</f>
        <v>FY2024-25</v>
      </c>
      <c r="D5138" s="0" t="s">
        <v>791</v>
      </c>
      <c r="E5138" s="0" t="s">
        <v>292</v>
      </c>
      <c r="F5138" s="0" t="str">
        <f aca="false">INDEX(Mapping!$B$2:$B$465,MATCH(E5138,Mapping!$A$2:$A$465,0))</f>
        <v>DIKCHU HEP</v>
      </c>
      <c r="G5138" s="0" t="str">
        <f aca="false">INDEX(Mapping!$C$2:$C$465,MATCH(E5138,Mapping!$A$2:$A$465,0))</f>
        <v>DIKCHU HEP</v>
      </c>
      <c r="H5138" s="2" t="n">
        <v>2.06</v>
      </c>
      <c r="I5138" s="3" t="n">
        <v>0.03</v>
      </c>
    </row>
    <row r="5139" customFormat="false" ht="15" hidden="false" customHeight="false" outlineLevel="0" collapsed="false">
      <c r="A5139" s="0" t="s">
        <v>133</v>
      </c>
      <c r="B5139" s="0" t="n">
        <f aca="false">VALUE(LEFT(A5139,4))</f>
        <v>2025</v>
      </c>
      <c r="C5139" s="0" t="str">
        <f aca="false">"FY"&amp;IF(VALUE(MID(A5139,6,2))&gt;=4,VALUE(LEFT(A5139,4)),VALUE(LEFT(A5139,4))-1)&amp;"-"&amp;TEXT(MOD(IF(VALUE(MID(A5139,6,2))&gt;=4,VALUE(LEFT(A5139,4)),VALUE(LEFT(A5139,4))-1)+1,100),"00")</f>
        <v>FY2024-25</v>
      </c>
      <c r="D5139" s="0" t="s">
        <v>453</v>
      </c>
      <c r="E5139" s="0" t="s">
        <v>453</v>
      </c>
      <c r="F5139" s="0" t="str">
        <f aca="false">INDEX(Mapping!$B$2:$B$465,MATCH(E5139,Mapping!$A$2:$A$465,0))</f>
        <v>GMR KAMALANGA</v>
      </c>
      <c r="G5139" s="0" t="str">
        <f aca="false">INDEX(Mapping!$C$2:$C$465,MATCH(E5139,Mapping!$A$2:$A$465,0))</f>
        <v>GMR ENERGY</v>
      </c>
      <c r="H5139" s="2" t="n">
        <v>1.54</v>
      </c>
      <c r="I5139" s="3" t="n">
        <v>0.03</v>
      </c>
    </row>
    <row r="5140" customFormat="false" ht="15" hidden="false" customHeight="false" outlineLevel="0" collapsed="false">
      <c r="A5140" s="0" t="s">
        <v>133</v>
      </c>
      <c r="B5140" s="0" t="n">
        <f aca="false">VALUE(LEFT(A5140,4))</f>
        <v>2025</v>
      </c>
      <c r="C5140" s="0" t="str">
        <f aca="false">"FY"&amp;IF(VALUE(MID(A5140,6,2))&gt;=4,VALUE(LEFT(A5140,4)),VALUE(LEFT(A5140,4))-1)&amp;"-"&amp;TEXT(MOD(IF(VALUE(MID(A5140,6,2))&gt;=4,VALUE(LEFT(A5140,4)),VALUE(LEFT(A5140,4))-1)+1,100),"00")</f>
        <v>FY2024-25</v>
      </c>
      <c r="D5140" s="0" t="s">
        <v>326</v>
      </c>
      <c r="E5140" s="0" t="s">
        <v>326</v>
      </c>
      <c r="F5140" s="0" t="str">
        <f aca="false">INDEX(Mapping!$B$2:$B$465,MATCH(E5140,Mapping!$A$2:$A$465,0))</f>
        <v>ITPCL (IL&amp;FS TAMIL NADU)</v>
      </c>
      <c r="G5140" s="0" t="str">
        <f aca="false">INDEX(Mapping!$C$2:$C$465,MATCH(E5140,Mapping!$A$2:$A$465,0))</f>
        <v>ITPCL (IL&amp;FS TAMIL NADU)</v>
      </c>
      <c r="H5140" s="2" t="n">
        <v>1.53</v>
      </c>
      <c r="I5140" s="3" t="n">
        <v>0.03</v>
      </c>
    </row>
    <row r="5141" customFormat="false" ht="15" hidden="false" customHeight="false" outlineLevel="0" collapsed="false">
      <c r="A5141" s="0" t="s">
        <v>133</v>
      </c>
      <c r="B5141" s="0" t="n">
        <f aca="false">VALUE(LEFT(A5141,4))</f>
        <v>2025</v>
      </c>
      <c r="C5141" s="0" t="str">
        <f aca="false">"FY"&amp;IF(VALUE(MID(A5141,6,2))&gt;=4,VALUE(LEFT(A5141,4)),VALUE(LEFT(A5141,4))-1)&amp;"-"&amp;TEXT(MOD(IF(VALUE(MID(A5141,6,2))&gt;=4,VALUE(LEFT(A5141,4)),VALUE(LEFT(A5141,4))-1)+1,100),"00")</f>
        <v>FY2024-25</v>
      </c>
      <c r="D5141" s="0" t="s">
        <v>746</v>
      </c>
      <c r="E5141" s="0" t="s">
        <v>369</v>
      </c>
      <c r="F5141" s="0" t="str">
        <f aca="false">INDEX(Mapping!$B$2:$B$465,MATCH(E5141,Mapping!$A$2:$A$465,0))</f>
        <v>NTPC STATIONS</v>
      </c>
      <c r="G5141" s="0" t="str">
        <f aca="false">INDEX(Mapping!$C$2:$C$465,MATCH(E5141,Mapping!$A$2:$A$465,0))</f>
        <v>NTPC GROUP</v>
      </c>
      <c r="H5141" s="2" t="n">
        <v>1.5</v>
      </c>
      <c r="I5141" s="3" t="n">
        <v>0.02</v>
      </c>
    </row>
    <row r="5142" customFormat="false" ht="15" hidden="false" customHeight="false" outlineLevel="0" collapsed="false">
      <c r="A5142" s="0" t="s">
        <v>133</v>
      </c>
      <c r="B5142" s="0" t="n">
        <f aca="false">VALUE(LEFT(A5142,4))</f>
        <v>2025</v>
      </c>
      <c r="C5142" s="0" t="str">
        <f aca="false">"FY"&amp;IF(VALUE(MID(A5142,6,2))&gt;=4,VALUE(LEFT(A5142,4)),VALUE(LEFT(A5142,4))-1)&amp;"-"&amp;TEXT(MOD(IF(VALUE(MID(A5142,6,2))&gt;=4,VALUE(LEFT(A5142,4)),VALUE(LEFT(A5142,4))-1)+1,100),"00")</f>
        <v>FY2024-25</v>
      </c>
      <c r="D5142" s="0" t="s">
        <v>477</v>
      </c>
      <c r="E5142" s="0" t="s">
        <v>477</v>
      </c>
      <c r="F5142" s="0" t="str">
        <f aca="false">INDEX(Mapping!$B$2:$B$465,MATCH(E5142,Mapping!$A$2:$A$465,0))</f>
        <v>ADANI GREEN ENERGY TWENTY SIX A LIMITED_PSS-3</v>
      </c>
      <c r="G5142" s="0" t="str">
        <f aca="false">INDEX(Mapping!$C$2:$C$465,MATCH(E5142,Mapping!$A$2:$A$465,0))</f>
        <v>ADANI GREEN ENERGY (ALL SPVs)</v>
      </c>
      <c r="H5142" s="2" t="n">
        <v>1.48</v>
      </c>
      <c r="I5142" s="3" t="n">
        <v>0.02</v>
      </c>
    </row>
    <row r="5143" customFormat="false" ht="15" hidden="false" customHeight="false" outlineLevel="0" collapsed="false">
      <c r="A5143" s="0" t="s">
        <v>133</v>
      </c>
      <c r="B5143" s="0" t="n">
        <f aca="false">VALUE(LEFT(A5143,4))</f>
        <v>2025</v>
      </c>
      <c r="C5143" s="0" t="str">
        <f aca="false">"FY"&amp;IF(VALUE(MID(A5143,6,2))&gt;=4,VALUE(LEFT(A5143,4)),VALUE(LEFT(A5143,4))-1)&amp;"-"&amp;TEXT(MOD(IF(VALUE(MID(A5143,6,2))&gt;=4,VALUE(LEFT(A5143,4)),VALUE(LEFT(A5143,4))-1)+1,100),"00")</f>
        <v>FY2024-25</v>
      </c>
      <c r="D5143" s="0" t="s">
        <v>772</v>
      </c>
      <c r="E5143" s="0" t="s">
        <v>471</v>
      </c>
      <c r="F5143" s="0" t="str">
        <f aca="false">INDEX(Mapping!$B$2:$B$465,MATCH(E5143,Mapping!$A$2:$A$465,0))</f>
        <v>NTPC STATIONS</v>
      </c>
      <c r="G5143" s="0" t="str">
        <f aca="false">INDEX(Mapping!$C$2:$C$465,MATCH(E5143,Mapping!$A$2:$A$465,0))</f>
        <v>NTPC GROUP</v>
      </c>
      <c r="H5143" s="2" t="n">
        <v>1.47</v>
      </c>
      <c r="I5143" s="3" t="n">
        <v>0.02</v>
      </c>
    </row>
    <row r="5144" customFormat="false" ht="15" hidden="false" customHeight="false" outlineLevel="0" collapsed="false">
      <c r="A5144" s="0" t="s">
        <v>133</v>
      </c>
      <c r="B5144" s="0" t="n">
        <f aca="false">VALUE(LEFT(A5144,4))</f>
        <v>2025</v>
      </c>
      <c r="C5144" s="0" t="str">
        <f aca="false">"FY"&amp;IF(VALUE(MID(A5144,6,2))&gt;=4,VALUE(LEFT(A5144,4)),VALUE(LEFT(A5144,4))-1)&amp;"-"&amp;TEXT(MOD(IF(VALUE(MID(A5144,6,2))&gt;=4,VALUE(LEFT(A5144,4)),VALUE(LEFT(A5144,4))-1)+1,100),"00")</f>
        <v>FY2024-25</v>
      </c>
      <c r="D5144" s="0" t="s">
        <v>751</v>
      </c>
      <c r="E5144" s="0" t="s">
        <v>479</v>
      </c>
      <c r="F5144" s="0" t="str">
        <f aca="false">INDEX(Mapping!$B$2:$B$465,MATCH(E5144,Mapping!$A$2:$A$465,0))</f>
        <v>NTPC STATIONS</v>
      </c>
      <c r="G5144" s="0" t="str">
        <f aca="false">INDEX(Mapping!$C$2:$C$465,MATCH(E5144,Mapping!$A$2:$A$465,0))</f>
        <v>NTPC GROUP</v>
      </c>
      <c r="H5144" s="2" t="n">
        <v>1.41</v>
      </c>
      <c r="I5144" s="3" t="n">
        <v>0.02</v>
      </c>
    </row>
    <row r="5145" customFormat="false" ht="15" hidden="false" customHeight="false" outlineLevel="0" collapsed="false">
      <c r="A5145" s="0" t="s">
        <v>133</v>
      </c>
      <c r="B5145" s="0" t="n">
        <f aca="false">VALUE(LEFT(A5145,4))</f>
        <v>2025</v>
      </c>
      <c r="C5145" s="0" t="str">
        <f aca="false">"FY"&amp;IF(VALUE(MID(A5145,6,2))&gt;=4,VALUE(LEFT(A5145,4)),VALUE(LEFT(A5145,4))-1)&amp;"-"&amp;TEXT(MOD(IF(VALUE(MID(A5145,6,2))&gt;=4,VALUE(LEFT(A5145,4)),VALUE(LEFT(A5145,4))-1)+1,100),"00")</f>
        <v>FY2024-25</v>
      </c>
      <c r="D5145" s="0" t="s">
        <v>781</v>
      </c>
      <c r="E5145" s="0" t="s">
        <v>528</v>
      </c>
      <c r="F5145" s="0" t="str">
        <f aca="false">INDEX(Mapping!$B$2:$B$465,MATCH(E5145,Mapping!$A$2:$A$465,0))</f>
        <v>HIMACHAL PRADESH</v>
      </c>
      <c r="G5145" s="0" t="str">
        <f aca="false">INDEX(Mapping!$C$2:$C$465,MATCH(E5145,Mapping!$A$2:$A$465,0))</f>
        <v>HIMACHAL PRADESH</v>
      </c>
      <c r="H5145" s="2" t="n">
        <v>1.26</v>
      </c>
      <c r="I5145" s="3" t="n">
        <v>0.02</v>
      </c>
    </row>
    <row r="5146" customFormat="false" ht="15" hidden="false" customHeight="false" outlineLevel="0" collapsed="false">
      <c r="A5146" s="0" t="s">
        <v>133</v>
      </c>
      <c r="B5146" s="0" t="n">
        <f aca="false">VALUE(LEFT(A5146,4))</f>
        <v>2025</v>
      </c>
      <c r="C5146" s="0" t="str">
        <f aca="false">"FY"&amp;IF(VALUE(MID(A5146,6,2))&gt;=4,VALUE(LEFT(A5146,4)),VALUE(LEFT(A5146,4))-1)&amp;"-"&amp;TEXT(MOD(IF(VALUE(MID(A5146,6,2))&gt;=4,VALUE(LEFT(A5146,4)),VALUE(LEFT(A5146,4))-1)+1,100),"00")</f>
        <v>FY2024-25</v>
      </c>
      <c r="D5146" s="0" t="s">
        <v>706</v>
      </c>
      <c r="E5146" s="0" t="s">
        <v>357</v>
      </c>
      <c r="F5146" s="0" t="str">
        <f aca="false">INDEX(Mapping!$B$2:$B$465,MATCH(E5146,Mapping!$A$2:$A$465,0))</f>
        <v>HIMACHAL PRADESH</v>
      </c>
      <c r="G5146" s="0" t="str">
        <f aca="false">INDEX(Mapping!$C$2:$C$465,MATCH(E5146,Mapping!$A$2:$A$465,0))</f>
        <v>HIMACHAL PRADESH</v>
      </c>
      <c r="H5146" s="2" t="n">
        <v>1.16</v>
      </c>
      <c r="I5146" s="3" t="n">
        <v>0.02</v>
      </c>
    </row>
    <row r="5147" customFormat="false" ht="15" hidden="false" customHeight="false" outlineLevel="0" collapsed="false">
      <c r="A5147" s="0" t="s">
        <v>133</v>
      </c>
      <c r="B5147" s="0" t="n">
        <f aca="false">VALUE(LEFT(A5147,4))</f>
        <v>2025</v>
      </c>
      <c r="C5147" s="0" t="str">
        <f aca="false">"FY"&amp;IF(VALUE(MID(A5147,6,2))&gt;=4,VALUE(LEFT(A5147,4)),VALUE(LEFT(A5147,4))-1)&amp;"-"&amp;TEXT(MOD(IF(VALUE(MID(A5147,6,2))&gt;=4,VALUE(LEFT(A5147,4)),VALUE(LEFT(A5147,4))-1)+1,100),"00")</f>
        <v>FY2024-25</v>
      </c>
      <c r="D5147" s="0" t="s">
        <v>748</v>
      </c>
      <c r="E5147" s="0" t="s">
        <v>427</v>
      </c>
      <c r="F5147" s="0" t="str">
        <f aca="false">INDEX(Mapping!$B$2:$B$465,MATCH(E5147,Mapping!$A$2:$A$465,0))</f>
        <v>NTPC STATIONS</v>
      </c>
      <c r="G5147" s="0" t="str">
        <f aca="false">INDEX(Mapping!$C$2:$C$465,MATCH(E5147,Mapping!$A$2:$A$465,0))</f>
        <v>NTPC GROUP</v>
      </c>
      <c r="H5147" s="2" t="n">
        <v>1.09</v>
      </c>
      <c r="I5147" s="3" t="n">
        <v>0.02</v>
      </c>
    </row>
    <row r="5148" customFormat="false" ht="15" hidden="false" customHeight="false" outlineLevel="0" collapsed="false">
      <c r="A5148" s="0" t="s">
        <v>133</v>
      </c>
      <c r="B5148" s="0" t="n">
        <f aca="false">VALUE(LEFT(A5148,4))</f>
        <v>2025</v>
      </c>
      <c r="C5148" s="0" t="str">
        <f aca="false">"FY"&amp;IF(VALUE(MID(A5148,6,2))&gt;=4,VALUE(LEFT(A5148,4)),VALUE(LEFT(A5148,4))-1)&amp;"-"&amp;TEXT(MOD(IF(VALUE(MID(A5148,6,2))&gt;=4,VALUE(LEFT(A5148,4)),VALUE(LEFT(A5148,4))-1)+1,100),"00")</f>
        <v>FY2024-25</v>
      </c>
      <c r="D5148" s="0" t="s">
        <v>756</v>
      </c>
      <c r="E5148" s="0" t="s">
        <v>496</v>
      </c>
      <c r="F5148" s="0" t="str">
        <f aca="false">INDEX(Mapping!$B$2:$B$465,MATCH(E5148,Mapping!$A$2:$A$465,0))</f>
        <v>NTPC STATIONS</v>
      </c>
      <c r="G5148" s="0" t="str">
        <f aca="false">INDEX(Mapping!$C$2:$C$465,MATCH(E5148,Mapping!$A$2:$A$465,0))</f>
        <v>NTPC GROUP</v>
      </c>
      <c r="H5148" s="2" t="n">
        <v>1.08</v>
      </c>
      <c r="I5148" s="3" t="n">
        <v>0.02</v>
      </c>
    </row>
    <row r="5149" customFormat="false" ht="15" hidden="false" customHeight="false" outlineLevel="0" collapsed="false">
      <c r="A5149" s="0" t="s">
        <v>133</v>
      </c>
      <c r="B5149" s="0" t="n">
        <f aca="false">VALUE(LEFT(A5149,4))</f>
        <v>2025</v>
      </c>
      <c r="C5149" s="0" t="str">
        <f aca="false">"FY"&amp;IF(VALUE(MID(A5149,6,2))&gt;=4,VALUE(LEFT(A5149,4)),VALUE(LEFT(A5149,4))-1)&amp;"-"&amp;TEXT(MOD(IF(VALUE(MID(A5149,6,2))&gt;=4,VALUE(LEFT(A5149,4)),VALUE(LEFT(A5149,4))-1)+1,100),"00")</f>
        <v>FY2024-25</v>
      </c>
      <c r="D5149" s="0" t="s">
        <v>707</v>
      </c>
      <c r="E5149" s="0" t="s">
        <v>333</v>
      </c>
      <c r="F5149" s="0" t="str">
        <f aca="false">INDEX(Mapping!$B$2:$B$465,MATCH(E5149,Mapping!$A$2:$A$465,0))</f>
        <v>NTPC STATIONS</v>
      </c>
      <c r="G5149" s="0" t="str">
        <f aca="false">INDEX(Mapping!$C$2:$C$465,MATCH(E5149,Mapping!$A$2:$A$465,0))</f>
        <v>NTPC GROUP</v>
      </c>
      <c r="H5149" s="2" t="n">
        <v>1.01</v>
      </c>
      <c r="I5149" s="3" t="n">
        <v>0.02</v>
      </c>
    </row>
    <row r="5150" customFormat="false" ht="15" hidden="false" customHeight="false" outlineLevel="0" collapsed="false">
      <c r="A5150" s="0" t="s">
        <v>133</v>
      </c>
      <c r="B5150" s="0" t="n">
        <f aca="false">VALUE(LEFT(A5150,4))</f>
        <v>2025</v>
      </c>
      <c r="C5150" s="0" t="str">
        <f aca="false">"FY"&amp;IF(VALUE(MID(A5150,6,2))&gt;=4,VALUE(LEFT(A5150,4)),VALUE(LEFT(A5150,4))-1)&amp;"-"&amp;TEXT(MOD(IF(VALUE(MID(A5150,6,2))&gt;=4,VALUE(LEFT(A5150,4)),VALUE(LEFT(A5150,4))-1)+1,100),"00")</f>
        <v>FY2024-25</v>
      </c>
      <c r="D5150" s="0" t="s">
        <v>776</v>
      </c>
      <c r="E5150" s="0" t="s">
        <v>489</v>
      </c>
      <c r="F5150" s="0" t="str">
        <f aca="false">INDEX(Mapping!$B$2:$B$465,MATCH(E5150,Mapping!$A$2:$A$465,0))</f>
        <v>NTPL (NLC TAMIL NADU POWER)</v>
      </c>
      <c r="G5150" s="0" t="str">
        <f aca="false">INDEX(Mapping!$C$2:$C$465,MATCH(E5150,Mapping!$A$2:$A$465,0))</f>
        <v>NLC INDIA GROUP</v>
      </c>
      <c r="H5150" s="2" t="n">
        <v>1</v>
      </c>
      <c r="I5150" s="3" t="n">
        <v>0.02</v>
      </c>
    </row>
    <row r="5151" customFormat="false" ht="15" hidden="false" customHeight="false" outlineLevel="0" collapsed="false">
      <c r="A5151" s="0" t="s">
        <v>133</v>
      </c>
      <c r="B5151" s="0" t="n">
        <f aca="false">VALUE(LEFT(A5151,4))</f>
        <v>2025</v>
      </c>
      <c r="C5151" s="0" t="str">
        <f aca="false">"FY"&amp;IF(VALUE(MID(A5151,6,2))&gt;=4,VALUE(LEFT(A5151,4)),VALUE(LEFT(A5151,4))-1)&amp;"-"&amp;TEXT(MOD(IF(VALUE(MID(A5151,6,2))&gt;=4,VALUE(LEFT(A5151,4)),VALUE(LEFT(A5151,4))-1)+1,100),"00")</f>
        <v>FY2024-25</v>
      </c>
      <c r="D5151" s="0" t="s">
        <v>740</v>
      </c>
      <c r="E5151" s="0" t="s">
        <v>426</v>
      </c>
      <c r="F5151" s="0" t="str">
        <f aca="false">INDEX(Mapping!$B$2:$B$465,MATCH(E5151,Mapping!$A$2:$A$465,0))</f>
        <v>NTPC STATIONS</v>
      </c>
      <c r="G5151" s="0" t="str">
        <f aca="false">INDEX(Mapping!$C$2:$C$465,MATCH(E5151,Mapping!$A$2:$A$465,0))</f>
        <v>NTPC GROUP</v>
      </c>
      <c r="H5151" s="2" t="n">
        <v>0.93</v>
      </c>
      <c r="I5151" s="3" t="n">
        <v>0.02</v>
      </c>
    </row>
    <row r="5152" customFormat="false" ht="15" hidden="false" customHeight="false" outlineLevel="0" collapsed="false">
      <c r="A5152" s="0" t="s">
        <v>133</v>
      </c>
      <c r="B5152" s="0" t="n">
        <f aca="false">VALUE(LEFT(A5152,4))</f>
        <v>2025</v>
      </c>
      <c r="C5152" s="0" t="str">
        <f aca="false">"FY"&amp;IF(VALUE(MID(A5152,6,2))&gt;=4,VALUE(LEFT(A5152,4)),VALUE(LEFT(A5152,4))-1)&amp;"-"&amp;TEXT(MOD(IF(VALUE(MID(A5152,6,2))&gt;=4,VALUE(LEFT(A5152,4)),VALUE(LEFT(A5152,4))-1)+1,100),"00")</f>
        <v>FY2024-25</v>
      </c>
      <c r="D5152" s="0" t="s">
        <v>688</v>
      </c>
      <c r="E5152" s="0" t="s">
        <v>193</v>
      </c>
      <c r="F5152" s="0" t="str">
        <f aca="false">INDEX(Mapping!$B$2:$B$465,MATCH(E5152,Mapping!$A$2:$A$465,0))</f>
        <v>MIZORAM</v>
      </c>
      <c r="G5152" s="0" t="str">
        <f aca="false">INDEX(Mapping!$C$2:$C$465,MATCH(E5152,Mapping!$A$2:$A$465,0))</f>
        <v>MIZORAM</v>
      </c>
      <c r="H5152" s="2" t="n">
        <v>0.88</v>
      </c>
      <c r="I5152" s="3" t="n">
        <v>0.01</v>
      </c>
    </row>
    <row r="5153" customFormat="false" ht="15" hidden="false" customHeight="false" outlineLevel="0" collapsed="false">
      <c r="A5153" s="0" t="s">
        <v>133</v>
      </c>
      <c r="B5153" s="0" t="n">
        <f aca="false">VALUE(LEFT(A5153,4))</f>
        <v>2025</v>
      </c>
      <c r="C5153" s="0" t="str">
        <f aca="false">"FY"&amp;IF(VALUE(MID(A5153,6,2))&gt;=4,VALUE(LEFT(A5153,4)),VALUE(LEFT(A5153,4))-1)&amp;"-"&amp;TEXT(MOD(IF(VALUE(MID(A5153,6,2))&gt;=4,VALUE(LEFT(A5153,4)),VALUE(LEFT(A5153,4))-1)+1,100),"00")</f>
        <v>FY2024-25</v>
      </c>
      <c r="D5153" s="0" t="s">
        <v>786</v>
      </c>
      <c r="E5153" s="0" t="s">
        <v>510</v>
      </c>
      <c r="F5153" s="0" t="str">
        <f aca="false">INDEX(Mapping!$B$2:$B$465,MATCH(E5153,Mapping!$A$2:$A$465,0))</f>
        <v>SERENTICA RENEWABLES INDIA 5 PRIVATE LIMITED</v>
      </c>
      <c r="G5153" s="0" t="str">
        <f aca="false">INDEX(Mapping!$C$2:$C$465,MATCH(E5153,Mapping!$A$2:$A$465,0))</f>
        <v>SERENTICA RENEWABLES</v>
      </c>
      <c r="H5153" s="2" t="n">
        <v>0.81</v>
      </c>
      <c r="I5153" s="3" t="n">
        <v>0.01</v>
      </c>
    </row>
    <row r="5154" customFormat="false" ht="15" hidden="false" customHeight="false" outlineLevel="0" collapsed="false">
      <c r="A5154" s="0" t="s">
        <v>133</v>
      </c>
      <c r="B5154" s="0" t="n">
        <f aca="false">VALUE(LEFT(A5154,4))</f>
        <v>2025</v>
      </c>
      <c r="C5154" s="0" t="str">
        <f aca="false">"FY"&amp;IF(VALUE(MID(A5154,6,2))&gt;=4,VALUE(LEFT(A5154,4)),VALUE(LEFT(A5154,4))-1)&amp;"-"&amp;TEXT(MOD(IF(VALUE(MID(A5154,6,2))&gt;=4,VALUE(LEFT(A5154,4)),VALUE(LEFT(A5154,4))-1)+1,100),"00")</f>
        <v>FY2024-25</v>
      </c>
      <c r="D5154" s="0" t="s">
        <v>809</v>
      </c>
      <c r="E5154" s="0" t="s">
        <v>588</v>
      </c>
      <c r="F5154" s="0" t="str">
        <f aca="false">INDEX(Mapping!$B$2:$B$465,MATCH(E5154,Mapping!$A$2:$A$465,0))</f>
        <v>SORANG HEP (HIMACHAL SORANG POWER PVT. LTD.)</v>
      </c>
      <c r="G5154" s="0" t="str">
        <f aca="false">INDEX(Mapping!$C$2:$C$465,MATCH(E5154,Mapping!$A$2:$A$465,0))</f>
        <v>SORANG HEP (HIMACHAL SORANG POWER PVT. LTD.)</v>
      </c>
      <c r="H5154" s="2" t="n">
        <v>0.78</v>
      </c>
      <c r="I5154" s="3" t="n">
        <v>0.01</v>
      </c>
    </row>
    <row r="5155" customFormat="false" ht="15" hidden="false" customHeight="false" outlineLevel="0" collapsed="false">
      <c r="A5155" s="0" t="s">
        <v>133</v>
      </c>
      <c r="B5155" s="0" t="n">
        <f aca="false">VALUE(LEFT(A5155,4))</f>
        <v>2025</v>
      </c>
      <c r="C5155" s="0" t="str">
        <f aca="false">"FY"&amp;IF(VALUE(MID(A5155,6,2))&gt;=4,VALUE(LEFT(A5155,4)),VALUE(LEFT(A5155,4))-1)&amp;"-"&amp;TEXT(MOD(IF(VALUE(MID(A5155,6,2))&gt;=4,VALUE(LEFT(A5155,4)),VALUE(LEFT(A5155,4))-1)+1,100),"00")</f>
        <v>FY2024-25</v>
      </c>
      <c r="D5155" s="0" t="s">
        <v>792</v>
      </c>
      <c r="E5155" s="0" t="s">
        <v>518</v>
      </c>
      <c r="F5155" s="0" t="str">
        <f aca="false">INDEX(Mapping!$B$2:$B$465,MATCH(E5155,Mapping!$A$2:$A$465,0))</f>
        <v>NTPC STATIONS</v>
      </c>
      <c r="G5155" s="0" t="str">
        <f aca="false">INDEX(Mapping!$C$2:$C$465,MATCH(E5155,Mapping!$A$2:$A$465,0))</f>
        <v>NTPC GROUP</v>
      </c>
      <c r="H5155" s="2" t="n">
        <v>0.78</v>
      </c>
      <c r="I5155" s="3" t="n">
        <v>0.01</v>
      </c>
    </row>
    <row r="5156" customFormat="false" ht="15" hidden="false" customHeight="false" outlineLevel="0" collapsed="false">
      <c r="A5156" s="0" t="s">
        <v>133</v>
      </c>
      <c r="B5156" s="0" t="n">
        <f aca="false">VALUE(LEFT(A5156,4))</f>
        <v>2025</v>
      </c>
      <c r="C5156" s="0" t="str">
        <f aca="false">"FY"&amp;IF(VALUE(MID(A5156,6,2))&gt;=4,VALUE(LEFT(A5156,4)),VALUE(LEFT(A5156,4))-1)&amp;"-"&amp;TEXT(MOD(IF(VALUE(MID(A5156,6,2))&gt;=4,VALUE(LEFT(A5156,4)),VALUE(LEFT(A5156,4))-1)+1,100),"00")</f>
        <v>FY2024-25</v>
      </c>
      <c r="D5156" s="0" t="s">
        <v>501</v>
      </c>
      <c r="E5156" s="0" t="s">
        <v>501</v>
      </c>
      <c r="F5156" s="0" t="str">
        <f aca="false">INDEX(Mapping!$B$2:$B$465,MATCH(E5156,Mapping!$A$2:$A$465,0))</f>
        <v>AMBUJA CEMENTS LIMITED_PSS3</v>
      </c>
      <c r="G5156" s="0" t="str">
        <f aca="false">INDEX(Mapping!$C$2:$C$465,MATCH(E5156,Mapping!$A$2:$A$465,0))</f>
        <v>AMBUJA CEMENTS</v>
      </c>
      <c r="H5156" s="2" t="n">
        <v>0.77</v>
      </c>
      <c r="I5156" s="3" t="n">
        <v>0.01</v>
      </c>
    </row>
    <row r="5157" customFormat="false" ht="15" hidden="false" customHeight="false" outlineLevel="0" collapsed="false">
      <c r="A5157" s="0" t="s">
        <v>133</v>
      </c>
      <c r="B5157" s="0" t="n">
        <f aca="false">VALUE(LEFT(A5157,4))</f>
        <v>2025</v>
      </c>
      <c r="C5157" s="0" t="str">
        <f aca="false">"FY"&amp;IF(VALUE(MID(A5157,6,2))&gt;=4,VALUE(LEFT(A5157,4)),VALUE(LEFT(A5157,4))-1)&amp;"-"&amp;TEXT(MOD(IF(VALUE(MID(A5157,6,2))&gt;=4,VALUE(LEFT(A5157,4)),VALUE(LEFT(A5157,4))-1)+1,100),"00")</f>
        <v>FY2024-25</v>
      </c>
      <c r="D5157" s="0" t="s">
        <v>763</v>
      </c>
      <c r="E5157" s="0" t="s">
        <v>526</v>
      </c>
      <c r="F5157" s="0" t="str">
        <f aca="false">INDEX(Mapping!$B$2:$B$465,MATCH(E5157,Mapping!$A$2:$A$465,0))</f>
        <v>NTPC STATIONS</v>
      </c>
      <c r="G5157" s="0" t="str">
        <f aca="false">INDEX(Mapping!$C$2:$C$465,MATCH(E5157,Mapping!$A$2:$A$465,0))</f>
        <v>NTPC GROUP</v>
      </c>
      <c r="H5157" s="2" t="n">
        <v>0.7</v>
      </c>
      <c r="I5157" s="3" t="n">
        <v>0.01</v>
      </c>
    </row>
    <row r="5158" customFormat="false" ht="15" hidden="false" customHeight="false" outlineLevel="0" collapsed="false">
      <c r="A5158" s="0" t="s">
        <v>133</v>
      </c>
      <c r="B5158" s="0" t="n">
        <f aca="false">VALUE(LEFT(A5158,4))</f>
        <v>2025</v>
      </c>
      <c r="C5158" s="0" t="str">
        <f aca="false">"FY"&amp;IF(VALUE(MID(A5158,6,2))&gt;=4,VALUE(LEFT(A5158,4)),VALUE(LEFT(A5158,4))-1)&amp;"-"&amp;TEXT(MOD(IF(VALUE(MID(A5158,6,2))&gt;=4,VALUE(LEFT(A5158,4)),VALUE(LEFT(A5158,4))-1)+1,100),"00")</f>
        <v>FY2024-25</v>
      </c>
      <c r="D5158" s="0" t="s">
        <v>762</v>
      </c>
      <c r="E5158" s="0" t="s">
        <v>447</v>
      </c>
      <c r="F5158" s="0" t="str">
        <f aca="false">INDEX(Mapping!$B$2:$B$465,MATCH(E5158,Mapping!$A$2:$A$465,0))</f>
        <v>NTPC STATIONS</v>
      </c>
      <c r="G5158" s="0" t="str">
        <f aca="false">INDEX(Mapping!$C$2:$C$465,MATCH(E5158,Mapping!$A$2:$A$465,0))</f>
        <v>NTPC GROUP</v>
      </c>
      <c r="H5158" s="2" t="n">
        <v>0.7</v>
      </c>
      <c r="I5158" s="3" t="n">
        <v>0.01</v>
      </c>
    </row>
    <row r="5159" customFormat="false" ht="15" hidden="false" customHeight="false" outlineLevel="0" collapsed="false">
      <c r="A5159" s="0" t="s">
        <v>133</v>
      </c>
      <c r="B5159" s="0" t="n">
        <f aca="false">VALUE(LEFT(A5159,4))</f>
        <v>2025</v>
      </c>
      <c r="C5159" s="0" t="str">
        <f aca="false">"FY"&amp;IF(VALUE(MID(A5159,6,2))&gt;=4,VALUE(LEFT(A5159,4)),VALUE(LEFT(A5159,4))-1)&amp;"-"&amp;TEXT(MOD(IF(VALUE(MID(A5159,6,2))&gt;=4,VALUE(LEFT(A5159,4)),VALUE(LEFT(A5159,4))-1)+1,100),"00")</f>
        <v>FY2024-25</v>
      </c>
      <c r="D5159" s="0" t="s">
        <v>709</v>
      </c>
      <c r="E5159" s="0" t="s">
        <v>358</v>
      </c>
      <c r="F5159" s="0" t="str">
        <f aca="false">INDEX(Mapping!$B$2:$B$465,MATCH(E5159,Mapping!$A$2:$A$465,0))</f>
        <v>NTPC STATIONS</v>
      </c>
      <c r="G5159" s="0" t="str">
        <f aca="false">INDEX(Mapping!$C$2:$C$465,MATCH(E5159,Mapping!$A$2:$A$465,0))</f>
        <v>NTPC GROUP</v>
      </c>
      <c r="H5159" s="2" t="n">
        <v>0.68</v>
      </c>
      <c r="I5159" s="3" t="n">
        <v>0.01</v>
      </c>
    </row>
    <row r="5160" customFormat="false" ht="15" hidden="false" customHeight="false" outlineLevel="0" collapsed="false">
      <c r="A5160" s="0" t="s">
        <v>133</v>
      </c>
      <c r="B5160" s="0" t="n">
        <f aca="false">VALUE(LEFT(A5160,4))</f>
        <v>2025</v>
      </c>
      <c r="C5160" s="0" t="str">
        <f aca="false">"FY"&amp;IF(VALUE(MID(A5160,6,2))&gt;=4,VALUE(LEFT(A5160,4)),VALUE(LEFT(A5160,4))-1)&amp;"-"&amp;TEXT(MOD(IF(VALUE(MID(A5160,6,2))&gt;=4,VALUE(LEFT(A5160,4)),VALUE(LEFT(A5160,4))-1)+1,100),"00")</f>
        <v>FY2024-25</v>
      </c>
      <c r="D5160" s="0" t="s">
        <v>739</v>
      </c>
      <c r="E5160" s="0" t="s">
        <v>472</v>
      </c>
      <c r="F5160" s="0" t="str">
        <f aca="false">INDEX(Mapping!$B$2:$B$465,MATCH(E5160,Mapping!$A$2:$A$465,0))</f>
        <v>TRANSITION ENERGY SERVICES PRIVATE LIMITED</v>
      </c>
      <c r="G5160" s="0" t="str">
        <f aca="false">INDEX(Mapping!$C$2:$C$465,MATCH(E5160,Mapping!$A$2:$A$465,0))</f>
        <v>TRANSITION ENERGY SERVICES PRIVATE LIMITED</v>
      </c>
      <c r="H5160" s="2" t="n">
        <v>0.67</v>
      </c>
      <c r="I5160" s="3" t="n">
        <v>0.01</v>
      </c>
    </row>
    <row r="5161" customFormat="false" ht="15" hidden="false" customHeight="false" outlineLevel="0" collapsed="false">
      <c r="A5161" s="0" t="s">
        <v>133</v>
      </c>
      <c r="B5161" s="0" t="n">
        <f aca="false">VALUE(LEFT(A5161,4))</f>
        <v>2025</v>
      </c>
      <c r="C5161" s="0" t="str">
        <f aca="false">"FY"&amp;IF(VALUE(MID(A5161,6,2))&gt;=4,VALUE(LEFT(A5161,4)),VALUE(LEFT(A5161,4))-1)&amp;"-"&amp;TEXT(MOD(IF(VALUE(MID(A5161,6,2))&gt;=4,VALUE(LEFT(A5161,4)),VALUE(LEFT(A5161,4))-1)+1,100),"00")</f>
        <v>FY2024-25</v>
      </c>
      <c r="D5161" s="0" t="s">
        <v>770</v>
      </c>
      <c r="E5161" s="0" t="s">
        <v>554</v>
      </c>
      <c r="F5161" s="0" t="str">
        <f aca="false">INDEX(Mapping!$B$2:$B$465,MATCH(E5161,Mapping!$A$2:$A$465,0))</f>
        <v>TPSL BANDERWALA SECI 100_INF</v>
      </c>
      <c r="G5161" s="0" t="str">
        <f aca="false">INDEX(Mapping!$C$2:$C$465,MATCH(E5161,Mapping!$A$2:$A$465,0))</f>
        <v>TPSL BANDERWALA SECI 100_INF</v>
      </c>
      <c r="H5161" s="2" t="n">
        <v>0.65</v>
      </c>
      <c r="I5161" s="3" t="n">
        <v>0.01</v>
      </c>
    </row>
    <row r="5162" customFormat="false" ht="15" hidden="false" customHeight="false" outlineLevel="0" collapsed="false">
      <c r="A5162" s="0" t="s">
        <v>133</v>
      </c>
      <c r="B5162" s="0" t="n">
        <f aca="false">VALUE(LEFT(A5162,4))</f>
        <v>2025</v>
      </c>
      <c r="C5162" s="0" t="str">
        <f aca="false">"FY"&amp;IF(VALUE(MID(A5162,6,2))&gt;=4,VALUE(LEFT(A5162,4)),VALUE(LEFT(A5162,4))-1)&amp;"-"&amp;TEXT(MOD(IF(VALUE(MID(A5162,6,2))&gt;=4,VALUE(LEFT(A5162,4)),VALUE(LEFT(A5162,4))-1)+1,100),"00")</f>
        <v>FY2024-25</v>
      </c>
      <c r="D5162" s="0" t="s">
        <v>317</v>
      </c>
      <c r="E5162" s="0" t="s">
        <v>317</v>
      </c>
      <c r="F5162" s="0" t="str">
        <f aca="false">INDEX(Mapping!$B$2:$B$465,MATCH(E5162,Mapping!$A$2:$A$465,0))</f>
        <v>IGSTPS JHAJJAR</v>
      </c>
      <c r="G5162" s="0" t="str">
        <f aca="false">INDEX(Mapping!$C$2:$C$465,MATCH(E5162,Mapping!$A$2:$A$465,0))</f>
        <v>NTPC GROUP</v>
      </c>
      <c r="H5162" s="2" t="n">
        <v>0.6</v>
      </c>
      <c r="I5162" s="3" t="n">
        <v>0.01</v>
      </c>
    </row>
    <row r="5163" customFormat="false" ht="15" hidden="false" customHeight="false" outlineLevel="0" collapsed="false">
      <c r="A5163" s="0" t="s">
        <v>133</v>
      </c>
      <c r="B5163" s="0" t="n">
        <f aca="false">VALUE(LEFT(A5163,4))</f>
        <v>2025</v>
      </c>
      <c r="C5163" s="0" t="str">
        <f aca="false">"FY"&amp;IF(VALUE(MID(A5163,6,2))&gt;=4,VALUE(LEFT(A5163,4)),VALUE(LEFT(A5163,4))-1)&amp;"-"&amp;TEXT(MOD(IF(VALUE(MID(A5163,6,2))&gt;=4,VALUE(LEFT(A5163,4)),VALUE(LEFT(A5163,4))-1)+1,100),"00")</f>
        <v>FY2024-25</v>
      </c>
      <c r="D5163" s="0" t="s">
        <v>712</v>
      </c>
      <c r="E5163" s="0" t="s">
        <v>414</v>
      </c>
      <c r="F5163" s="0" t="str">
        <f aca="false">INDEX(Mapping!$B$2:$B$465,MATCH(E5163,Mapping!$A$2:$A$465,0))</f>
        <v>BUDHIL HEP (GREENKO BUDHIL HYDRO POWER PVT. LTD.)</v>
      </c>
      <c r="G5163" s="0" t="str">
        <f aca="false">INDEX(Mapping!$C$2:$C$465,MATCH(E5163,Mapping!$A$2:$A$465,0))</f>
        <v>GREENKO GROUP</v>
      </c>
      <c r="H5163" s="2" t="n">
        <v>0.59</v>
      </c>
      <c r="I5163" s="3" t="n">
        <v>0.01</v>
      </c>
    </row>
    <row r="5164" customFormat="false" ht="15" hidden="false" customHeight="false" outlineLevel="0" collapsed="false">
      <c r="A5164" s="0" t="s">
        <v>133</v>
      </c>
      <c r="B5164" s="0" t="n">
        <f aca="false">VALUE(LEFT(A5164,4))</f>
        <v>2025</v>
      </c>
      <c r="C5164" s="0" t="str">
        <f aca="false">"FY"&amp;IF(VALUE(MID(A5164,6,2))&gt;=4,VALUE(LEFT(A5164,4)),VALUE(LEFT(A5164,4))-1)&amp;"-"&amp;TEXT(MOD(IF(VALUE(MID(A5164,6,2))&gt;=4,VALUE(LEFT(A5164,4)),VALUE(LEFT(A5164,4))-1)+1,100),"00")</f>
        <v>FY2024-25</v>
      </c>
      <c r="D5164" s="0" t="s">
        <v>719</v>
      </c>
      <c r="E5164" s="0" t="s">
        <v>404</v>
      </c>
      <c r="F5164" s="0" t="str">
        <f aca="false">INDEX(Mapping!$B$2:$B$465,MATCH(E5164,Mapping!$A$2:$A$465,0))</f>
        <v>BONGAIGAON THERMAL POWER STATION NTPC</v>
      </c>
      <c r="G5164" s="0" t="str">
        <f aca="false">INDEX(Mapping!$C$2:$C$465,MATCH(E5164,Mapping!$A$2:$A$465,0))</f>
        <v>NTPC GROUP</v>
      </c>
      <c r="H5164" s="2" t="n">
        <v>0.53</v>
      </c>
      <c r="I5164" s="3" t="n">
        <v>0.01</v>
      </c>
    </row>
    <row r="5165" customFormat="false" ht="15" hidden="false" customHeight="false" outlineLevel="0" collapsed="false">
      <c r="A5165" s="0" t="s">
        <v>133</v>
      </c>
      <c r="B5165" s="0" t="n">
        <f aca="false">VALUE(LEFT(A5165,4))</f>
        <v>2025</v>
      </c>
      <c r="C5165" s="0" t="str">
        <f aca="false">"FY"&amp;IF(VALUE(MID(A5165,6,2))&gt;=4,VALUE(LEFT(A5165,4)),VALUE(LEFT(A5165,4))-1)&amp;"-"&amp;TEXT(MOD(IF(VALUE(MID(A5165,6,2))&gt;=4,VALUE(LEFT(A5165,4)),VALUE(LEFT(A5165,4))-1)+1,100),"00")</f>
        <v>FY2024-25</v>
      </c>
      <c r="D5165" s="0" t="s">
        <v>718</v>
      </c>
      <c r="E5165" s="0" t="s">
        <v>407</v>
      </c>
      <c r="F5165" s="0" t="str">
        <f aca="false">INDEX(Mapping!$B$2:$B$465,MATCH(E5165,Mapping!$A$2:$A$465,0))</f>
        <v>NTPC STATIONS</v>
      </c>
      <c r="G5165" s="0" t="str">
        <f aca="false">INDEX(Mapping!$C$2:$C$465,MATCH(E5165,Mapping!$A$2:$A$465,0))</f>
        <v>NTPC GROUP</v>
      </c>
      <c r="H5165" s="2" t="n">
        <v>0.5</v>
      </c>
      <c r="I5165" s="3" t="n">
        <v>0.01</v>
      </c>
    </row>
    <row r="5166" customFormat="false" ht="15" hidden="false" customHeight="false" outlineLevel="0" collapsed="false">
      <c r="A5166" s="0" t="s">
        <v>133</v>
      </c>
      <c r="B5166" s="0" t="n">
        <f aca="false">VALUE(LEFT(A5166,4))</f>
        <v>2025</v>
      </c>
      <c r="C5166" s="0" t="str">
        <f aca="false">"FY"&amp;IF(VALUE(MID(A5166,6,2))&gt;=4,VALUE(LEFT(A5166,4)),VALUE(LEFT(A5166,4))-1)&amp;"-"&amp;TEXT(MOD(IF(VALUE(MID(A5166,6,2))&gt;=4,VALUE(LEFT(A5166,4)),VALUE(LEFT(A5166,4))-1)+1,100),"00")</f>
        <v>FY2024-25</v>
      </c>
      <c r="D5166" s="0" t="s">
        <v>724</v>
      </c>
      <c r="E5166" s="0" t="s">
        <v>437</v>
      </c>
      <c r="F5166" s="0" t="str">
        <f aca="false">INDEX(Mapping!$B$2:$B$465,MATCH(E5166,Mapping!$A$2:$A$465,0))</f>
        <v>NTPC STATIONS</v>
      </c>
      <c r="G5166" s="0" t="str">
        <f aca="false">INDEX(Mapping!$C$2:$C$465,MATCH(E5166,Mapping!$A$2:$A$465,0))</f>
        <v>NTPC GROUP</v>
      </c>
      <c r="H5166" s="2" t="n">
        <v>0.45</v>
      </c>
      <c r="I5166" s="3" t="n">
        <v>0.01</v>
      </c>
    </row>
    <row r="5167" customFormat="false" ht="15" hidden="false" customHeight="false" outlineLevel="0" collapsed="false">
      <c r="A5167" s="0" t="s">
        <v>133</v>
      </c>
      <c r="B5167" s="0" t="n">
        <f aca="false">VALUE(LEFT(A5167,4))</f>
        <v>2025</v>
      </c>
      <c r="C5167" s="0" t="str">
        <f aca="false">"FY"&amp;IF(VALUE(MID(A5167,6,2))&gt;=4,VALUE(LEFT(A5167,4)),VALUE(LEFT(A5167,4))-1)&amp;"-"&amp;TEXT(MOD(IF(VALUE(MID(A5167,6,2))&gt;=4,VALUE(LEFT(A5167,4)),VALUE(LEFT(A5167,4))-1)+1,100),"00")</f>
        <v>FY2024-25</v>
      </c>
      <c r="D5167" s="0" t="s">
        <v>810</v>
      </c>
      <c r="E5167" s="0" t="s">
        <v>594</v>
      </c>
      <c r="F5167" s="0" t="str">
        <f aca="false">INDEX(Mapping!$B$2:$B$465,MATCH(E5167,Mapping!$A$2:$A$465,0))</f>
        <v>TRANSITION GREEN ENERGY PRIVATE LIMITED</v>
      </c>
      <c r="G5167" s="0" t="str">
        <f aca="false">INDEX(Mapping!$C$2:$C$465,MATCH(E5167,Mapping!$A$2:$A$465,0))</f>
        <v>TRANSITION GREEN ENERGY PRIVATE LIMITED</v>
      </c>
      <c r="H5167" s="2" t="n">
        <v>0.45</v>
      </c>
      <c r="I5167" s="3" t="n">
        <v>0.01</v>
      </c>
    </row>
    <row r="5168" customFormat="false" ht="15" hidden="false" customHeight="false" outlineLevel="0" collapsed="false">
      <c r="A5168" s="0" t="s">
        <v>133</v>
      </c>
      <c r="B5168" s="0" t="n">
        <f aca="false">VALUE(LEFT(A5168,4))</f>
        <v>2025</v>
      </c>
      <c r="C5168" s="0" t="str">
        <f aca="false">"FY"&amp;IF(VALUE(MID(A5168,6,2))&gt;=4,VALUE(LEFT(A5168,4)),VALUE(LEFT(A5168,4))-1)&amp;"-"&amp;TEXT(MOD(IF(VALUE(MID(A5168,6,2))&gt;=4,VALUE(LEFT(A5168,4)),VALUE(LEFT(A5168,4))-1)+1,100),"00")</f>
        <v>FY2024-25</v>
      </c>
      <c r="D5168" s="0" t="s">
        <v>755</v>
      </c>
      <c r="E5168" s="0" t="s">
        <v>181</v>
      </c>
      <c r="F5168" s="0" t="str">
        <f aca="false">INDEX(Mapping!$B$2:$B$465,MATCH(E5168,Mapping!$A$2:$A$465,0))</f>
        <v>ARUNACHAL PRADESH</v>
      </c>
      <c r="G5168" s="0" t="str">
        <f aca="false">INDEX(Mapping!$C$2:$C$465,MATCH(E5168,Mapping!$A$2:$A$465,0))</f>
        <v>ARUNACHAL PRADESH</v>
      </c>
      <c r="H5168" s="2" t="n">
        <v>0.39</v>
      </c>
      <c r="I5168" s="3" t="n">
        <v>0.01</v>
      </c>
    </row>
    <row r="5169" customFormat="false" ht="15" hidden="false" customHeight="false" outlineLevel="0" collapsed="false">
      <c r="A5169" s="0" t="s">
        <v>133</v>
      </c>
      <c r="B5169" s="0" t="n">
        <f aca="false">VALUE(LEFT(A5169,4))</f>
        <v>2025</v>
      </c>
      <c r="C5169" s="0" t="str">
        <f aca="false">"FY"&amp;IF(VALUE(MID(A5169,6,2))&gt;=4,VALUE(LEFT(A5169,4)),VALUE(LEFT(A5169,4))-1)&amp;"-"&amp;TEXT(MOD(IF(VALUE(MID(A5169,6,2))&gt;=4,VALUE(LEFT(A5169,4)),VALUE(LEFT(A5169,4))-1)+1,100),"00")</f>
        <v>FY2024-25</v>
      </c>
      <c r="D5169" s="0" t="s">
        <v>760</v>
      </c>
      <c r="E5169" s="0" t="s">
        <v>488</v>
      </c>
      <c r="F5169" s="0" t="str">
        <f aca="false">INDEX(Mapping!$B$2:$B$465,MATCH(E5169,Mapping!$A$2:$A$465,0))</f>
        <v>NTPC STATIONS</v>
      </c>
      <c r="G5169" s="0" t="str">
        <f aca="false">INDEX(Mapping!$C$2:$C$465,MATCH(E5169,Mapping!$A$2:$A$465,0))</f>
        <v>NTPC GROUP</v>
      </c>
      <c r="H5169" s="2" t="n">
        <v>0.36</v>
      </c>
      <c r="I5169" s="3" t="n">
        <v>0.01</v>
      </c>
    </row>
    <row r="5170" customFormat="false" ht="15" hidden="false" customHeight="false" outlineLevel="0" collapsed="false">
      <c r="A5170" s="0" t="s">
        <v>133</v>
      </c>
      <c r="B5170" s="0" t="n">
        <f aca="false">VALUE(LEFT(A5170,4))</f>
        <v>2025</v>
      </c>
      <c r="C5170" s="0" t="str">
        <f aca="false">"FY"&amp;IF(VALUE(MID(A5170,6,2))&gt;=4,VALUE(LEFT(A5170,4)),VALUE(LEFT(A5170,4))-1)&amp;"-"&amp;TEXT(MOD(IF(VALUE(MID(A5170,6,2))&gt;=4,VALUE(LEFT(A5170,4)),VALUE(LEFT(A5170,4))-1)+1,100),"00")</f>
        <v>FY2024-25</v>
      </c>
      <c r="D5170" s="0" t="s">
        <v>717</v>
      </c>
      <c r="E5170" s="0" t="s">
        <v>381</v>
      </c>
      <c r="F5170" s="0" t="str">
        <f aca="false">INDEX(Mapping!$B$2:$B$465,MATCH(E5170,Mapping!$A$2:$A$465,0))</f>
        <v>NTPC STATIONS</v>
      </c>
      <c r="G5170" s="0" t="str">
        <f aca="false">INDEX(Mapping!$C$2:$C$465,MATCH(E5170,Mapping!$A$2:$A$465,0))</f>
        <v>NTPC GROUP</v>
      </c>
      <c r="H5170" s="2" t="n">
        <v>0.34</v>
      </c>
      <c r="I5170" s="3" t="n">
        <v>0.01</v>
      </c>
    </row>
    <row r="5171" customFormat="false" ht="15" hidden="false" customHeight="false" outlineLevel="0" collapsed="false">
      <c r="A5171" s="0" t="s">
        <v>133</v>
      </c>
      <c r="B5171" s="0" t="n">
        <f aca="false">VALUE(LEFT(A5171,4))</f>
        <v>2025</v>
      </c>
      <c r="C5171" s="0" t="str">
        <f aca="false">"FY"&amp;IF(VALUE(MID(A5171,6,2))&gt;=4,VALUE(LEFT(A5171,4)),VALUE(LEFT(A5171,4))-1)&amp;"-"&amp;TEXT(MOD(IF(VALUE(MID(A5171,6,2))&gt;=4,VALUE(LEFT(A5171,4)),VALUE(LEFT(A5171,4))-1)+1,100),"00")</f>
        <v>FY2024-25</v>
      </c>
      <c r="D5171" s="0" t="s">
        <v>777</v>
      </c>
      <c r="E5171" s="0" t="s">
        <v>559</v>
      </c>
      <c r="F5171" s="0" t="str">
        <f aca="false">INDEX(Mapping!$B$2:$B$465,MATCH(E5171,Mapping!$A$2:$A$465,0))</f>
        <v>NTPC STATIONS</v>
      </c>
      <c r="G5171" s="0" t="str">
        <f aca="false">INDEX(Mapping!$C$2:$C$465,MATCH(E5171,Mapping!$A$2:$A$465,0))</f>
        <v>NTPC GROUP</v>
      </c>
      <c r="H5171" s="2" t="n">
        <v>0.34</v>
      </c>
      <c r="I5171" s="3" t="n">
        <v>0.01</v>
      </c>
    </row>
    <row r="5172" customFormat="false" ht="15" hidden="false" customHeight="false" outlineLevel="0" collapsed="false">
      <c r="A5172" s="0" t="s">
        <v>133</v>
      </c>
      <c r="B5172" s="0" t="n">
        <f aca="false">VALUE(LEFT(A5172,4))</f>
        <v>2025</v>
      </c>
      <c r="C5172" s="0" t="str">
        <f aca="false">"FY"&amp;IF(VALUE(MID(A5172,6,2))&gt;=4,VALUE(LEFT(A5172,4)),VALUE(LEFT(A5172,4))-1)&amp;"-"&amp;TEXT(MOD(IF(VALUE(MID(A5172,6,2))&gt;=4,VALUE(LEFT(A5172,4)),VALUE(LEFT(A5172,4))-1)+1,100),"00")</f>
        <v>FY2024-25</v>
      </c>
      <c r="D5172" s="0" t="s">
        <v>811</v>
      </c>
      <c r="E5172" s="0" t="s">
        <v>376</v>
      </c>
      <c r="F5172" s="0" t="str">
        <f aca="false">INDEX(Mapping!$B$2:$B$465,MATCH(E5172,Mapping!$A$2:$A$465,0))</f>
        <v>ADANI PORTS AND SPECIAL ECONOMIC ZONE LIMITED (PSS-3)</v>
      </c>
      <c r="G5172" s="0" t="str">
        <f aca="false">INDEX(Mapping!$C$2:$C$465,MATCH(E5172,Mapping!$A$2:$A$465,0))</f>
        <v>ADANI PORTS &amp; SEZ</v>
      </c>
      <c r="H5172" s="2" t="n">
        <v>0.33</v>
      </c>
      <c r="I5172" s="3" t="n">
        <v>0.01</v>
      </c>
    </row>
    <row r="5173" customFormat="false" ht="15" hidden="false" customHeight="false" outlineLevel="0" collapsed="false">
      <c r="A5173" s="0" t="s">
        <v>133</v>
      </c>
      <c r="B5173" s="0" t="n">
        <f aca="false">VALUE(LEFT(A5173,4))</f>
        <v>2025</v>
      </c>
      <c r="C5173" s="0" t="str">
        <f aca="false">"FY"&amp;IF(VALUE(MID(A5173,6,2))&gt;=4,VALUE(LEFT(A5173,4)),VALUE(LEFT(A5173,4))-1)&amp;"-"&amp;TEXT(MOD(IF(VALUE(MID(A5173,6,2))&gt;=4,VALUE(LEFT(A5173,4)),VALUE(LEFT(A5173,4))-1)+1,100),"00")</f>
        <v>FY2024-25</v>
      </c>
      <c r="D5173" s="0" t="s">
        <v>812</v>
      </c>
      <c r="E5173" s="0" t="s">
        <v>561</v>
      </c>
      <c r="F5173" s="0" t="str">
        <f aca="false">INDEX(Mapping!$B$2:$B$465,MATCH(E5173,Mapping!$A$2:$A$465,0))</f>
        <v>TRANSITION SUSTAINABLE ENERGY SERVICES ONE PRIVATE LIMITED</v>
      </c>
      <c r="G5173" s="0" t="str">
        <f aca="false">INDEX(Mapping!$C$2:$C$465,MATCH(E5173,Mapping!$A$2:$A$465,0))</f>
        <v>TRANSITION SUSTAINABLE ENERGY SERVICES ONE PRIVATE LIMITED</v>
      </c>
      <c r="H5173" s="2" t="n">
        <v>0.28</v>
      </c>
      <c r="I5173" s="3" t="n">
        <v>0.005</v>
      </c>
    </row>
    <row r="5174" customFormat="false" ht="15" hidden="false" customHeight="false" outlineLevel="0" collapsed="false">
      <c r="A5174" s="0" t="s">
        <v>133</v>
      </c>
      <c r="B5174" s="0" t="n">
        <f aca="false">VALUE(LEFT(A5174,4))</f>
        <v>2025</v>
      </c>
      <c r="C5174" s="0" t="str">
        <f aca="false">"FY"&amp;IF(VALUE(MID(A5174,6,2))&gt;=4,VALUE(LEFT(A5174,4)),VALUE(LEFT(A5174,4))-1)&amp;"-"&amp;TEXT(MOD(IF(VALUE(MID(A5174,6,2))&gt;=4,VALUE(LEFT(A5174,4)),VALUE(LEFT(A5174,4))-1)+1,100),"00")</f>
        <v>FY2024-25</v>
      </c>
      <c r="D5174" s="0" t="s">
        <v>747</v>
      </c>
      <c r="E5174" s="0" t="s">
        <v>478</v>
      </c>
      <c r="F5174" s="0" t="str">
        <f aca="false">INDEX(Mapping!$B$2:$B$465,MATCH(E5174,Mapping!$A$2:$A$465,0))</f>
        <v>NTPC STATIONS</v>
      </c>
      <c r="G5174" s="0" t="str">
        <f aca="false">INDEX(Mapping!$C$2:$C$465,MATCH(E5174,Mapping!$A$2:$A$465,0))</f>
        <v>NTPC GROUP</v>
      </c>
      <c r="H5174" s="2" t="n">
        <v>0.25</v>
      </c>
      <c r="I5174" s="3" t="n">
        <v>0.004</v>
      </c>
    </row>
    <row r="5175" customFormat="false" ht="15" hidden="false" customHeight="false" outlineLevel="0" collapsed="false">
      <c r="A5175" s="0" t="s">
        <v>133</v>
      </c>
      <c r="B5175" s="0" t="n">
        <f aca="false">VALUE(LEFT(A5175,4))</f>
        <v>2025</v>
      </c>
      <c r="C5175" s="0" t="str">
        <f aca="false">"FY"&amp;IF(VALUE(MID(A5175,6,2))&gt;=4,VALUE(LEFT(A5175,4)),VALUE(LEFT(A5175,4))-1)&amp;"-"&amp;TEXT(MOD(IF(VALUE(MID(A5175,6,2))&gt;=4,VALUE(LEFT(A5175,4)),VALUE(LEFT(A5175,4))-1)+1,100),"00")</f>
        <v>FY2024-25</v>
      </c>
      <c r="D5175" s="0" t="s">
        <v>737</v>
      </c>
      <c r="E5175" s="0" t="s">
        <v>337</v>
      </c>
      <c r="F5175" s="0" t="str">
        <f aca="false">INDEX(Mapping!$B$2:$B$465,MATCH(E5175,Mapping!$A$2:$A$465,0))</f>
        <v>NTPC STATIONS</v>
      </c>
      <c r="G5175" s="0" t="str">
        <f aca="false">INDEX(Mapping!$C$2:$C$465,MATCH(E5175,Mapping!$A$2:$A$465,0))</f>
        <v>NTPC GROUP</v>
      </c>
      <c r="H5175" s="2" t="n">
        <v>0.23</v>
      </c>
      <c r="I5175" s="3" t="n">
        <v>0.004</v>
      </c>
    </row>
    <row r="5176" customFormat="false" ht="15" hidden="false" customHeight="false" outlineLevel="0" collapsed="false">
      <c r="A5176" s="0" t="s">
        <v>133</v>
      </c>
      <c r="B5176" s="0" t="n">
        <f aca="false">VALUE(LEFT(A5176,4))</f>
        <v>2025</v>
      </c>
      <c r="C5176" s="0" t="str">
        <f aca="false">"FY"&amp;IF(VALUE(MID(A5176,6,2))&gt;=4,VALUE(LEFT(A5176,4)),VALUE(LEFT(A5176,4))-1)&amp;"-"&amp;TEXT(MOD(IF(VALUE(MID(A5176,6,2))&gt;=4,VALUE(LEFT(A5176,4)),VALUE(LEFT(A5176,4))-1)+1,100),"00")</f>
        <v>FY2024-25</v>
      </c>
      <c r="D5176" s="0" t="s">
        <v>766</v>
      </c>
      <c r="E5176" s="0" t="s">
        <v>455</v>
      </c>
      <c r="F5176" s="0" t="str">
        <f aca="false">INDEX(Mapping!$B$2:$B$465,MATCH(E5176,Mapping!$A$2:$A$465,0))</f>
        <v>NTPC STATIONS</v>
      </c>
      <c r="G5176" s="0" t="str">
        <f aca="false">INDEX(Mapping!$C$2:$C$465,MATCH(E5176,Mapping!$A$2:$A$465,0))</f>
        <v>NTPC GROUP</v>
      </c>
      <c r="H5176" s="2" t="n">
        <v>0.22</v>
      </c>
      <c r="I5176" s="3" t="n">
        <v>0.004</v>
      </c>
    </row>
    <row r="5177" customFormat="false" ht="15" hidden="false" customHeight="false" outlineLevel="0" collapsed="false">
      <c r="A5177" s="0" t="s">
        <v>133</v>
      </c>
      <c r="B5177" s="0" t="n">
        <f aca="false">VALUE(LEFT(A5177,4))</f>
        <v>2025</v>
      </c>
      <c r="C5177" s="0" t="str">
        <f aca="false">"FY"&amp;IF(VALUE(MID(A5177,6,2))&gt;=4,VALUE(LEFT(A5177,4)),VALUE(LEFT(A5177,4))-1)&amp;"-"&amp;TEXT(MOD(IF(VALUE(MID(A5177,6,2))&gt;=4,VALUE(LEFT(A5177,4)),VALUE(LEFT(A5177,4))-1)+1,100),"00")</f>
        <v>FY2024-25</v>
      </c>
      <c r="D5177" s="0" t="s">
        <v>769</v>
      </c>
      <c r="E5177" s="0" t="s">
        <v>498</v>
      </c>
      <c r="F5177" s="0" t="str">
        <f aca="false">INDEX(Mapping!$B$2:$B$465,MATCH(E5177,Mapping!$A$2:$A$465,0))</f>
        <v>NTPC STATIONS</v>
      </c>
      <c r="G5177" s="0" t="str">
        <f aca="false">INDEX(Mapping!$C$2:$C$465,MATCH(E5177,Mapping!$A$2:$A$465,0))</f>
        <v>NTPC GROUP</v>
      </c>
      <c r="H5177" s="2" t="n">
        <v>0.22</v>
      </c>
      <c r="I5177" s="3" t="n">
        <v>0.004</v>
      </c>
    </row>
    <row r="5178" customFormat="false" ht="15" hidden="false" customHeight="false" outlineLevel="0" collapsed="false">
      <c r="A5178" s="0" t="s">
        <v>133</v>
      </c>
      <c r="B5178" s="0" t="n">
        <f aca="false">VALUE(LEFT(A5178,4))</f>
        <v>2025</v>
      </c>
      <c r="C5178" s="0" t="str">
        <f aca="false">"FY"&amp;IF(VALUE(MID(A5178,6,2))&gt;=4,VALUE(LEFT(A5178,4)),VALUE(LEFT(A5178,4))-1)&amp;"-"&amp;TEXT(MOD(IF(VALUE(MID(A5178,6,2))&gt;=4,VALUE(LEFT(A5178,4)),VALUE(LEFT(A5178,4))-1)+1,100),"00")</f>
        <v>FY2024-25</v>
      </c>
      <c r="D5178" s="0" t="s">
        <v>768</v>
      </c>
      <c r="E5178" s="0" t="s">
        <v>460</v>
      </c>
      <c r="F5178" s="0" t="str">
        <f aca="false">INDEX(Mapping!$B$2:$B$465,MATCH(E5178,Mapping!$A$2:$A$465,0))</f>
        <v>NTPC STATIONS</v>
      </c>
      <c r="G5178" s="0" t="str">
        <f aca="false">INDEX(Mapping!$C$2:$C$465,MATCH(E5178,Mapping!$A$2:$A$465,0))</f>
        <v>NTPC GROUP</v>
      </c>
      <c r="H5178" s="2" t="n">
        <v>0.2</v>
      </c>
      <c r="I5178" s="3" t="n">
        <v>0.003</v>
      </c>
    </row>
    <row r="5179" customFormat="false" ht="15" hidden="false" customHeight="false" outlineLevel="0" collapsed="false">
      <c r="A5179" s="0" t="s">
        <v>133</v>
      </c>
      <c r="B5179" s="0" t="n">
        <f aca="false">VALUE(LEFT(A5179,4))</f>
        <v>2025</v>
      </c>
      <c r="C5179" s="0" t="str">
        <f aca="false">"FY"&amp;IF(VALUE(MID(A5179,6,2))&gt;=4,VALUE(LEFT(A5179,4)),VALUE(LEFT(A5179,4))-1)&amp;"-"&amp;TEXT(MOD(IF(VALUE(MID(A5179,6,2))&gt;=4,VALUE(LEFT(A5179,4)),VALUE(LEFT(A5179,4))-1)+1,100),"00")</f>
        <v>FY2024-25</v>
      </c>
      <c r="D5179" s="0" t="s">
        <v>749</v>
      </c>
      <c r="E5179" s="0" t="s">
        <v>411</v>
      </c>
      <c r="F5179" s="0" t="str">
        <f aca="false">INDEX(Mapping!$B$2:$B$465,MATCH(E5179,Mapping!$A$2:$A$465,0))</f>
        <v>NTPC STATIONS</v>
      </c>
      <c r="G5179" s="0" t="str">
        <f aca="false">INDEX(Mapping!$C$2:$C$465,MATCH(E5179,Mapping!$A$2:$A$465,0))</f>
        <v>NTPC GROUP</v>
      </c>
      <c r="H5179" s="2" t="n">
        <v>0.19</v>
      </c>
      <c r="I5179" s="3" t="n">
        <v>0.003</v>
      </c>
    </row>
    <row r="5180" customFormat="false" ht="15" hidden="false" customHeight="false" outlineLevel="0" collapsed="false">
      <c r="A5180" s="0" t="s">
        <v>133</v>
      </c>
      <c r="B5180" s="0" t="n">
        <f aca="false">VALUE(LEFT(A5180,4))</f>
        <v>2025</v>
      </c>
      <c r="C5180" s="0" t="str">
        <f aca="false">"FY"&amp;IF(VALUE(MID(A5180,6,2))&gt;=4,VALUE(LEFT(A5180,4)),VALUE(LEFT(A5180,4))-1)&amp;"-"&amp;TEXT(MOD(IF(VALUE(MID(A5180,6,2))&gt;=4,VALUE(LEFT(A5180,4)),VALUE(LEFT(A5180,4))-1)+1,100),"00")</f>
        <v>FY2024-25</v>
      </c>
      <c r="D5180" s="0" t="s">
        <v>804</v>
      </c>
      <c r="E5180" s="0" t="s">
        <v>576</v>
      </c>
      <c r="F5180" s="0" t="str">
        <f aca="false">INDEX(Mapping!$B$2:$B$465,MATCH(E5180,Mapping!$A$2:$A$465,0))</f>
        <v>ADANI RENEWABLE ENERGY FIFTY FIVE LIMITED_PSS3 (25 MW HYBRID SOLAR OF 25 MW OF 187.5MW HPD)</v>
      </c>
      <c r="G5180" s="0" t="str">
        <f aca="false">INDEX(Mapping!$C$2:$C$465,MATCH(E5180,Mapping!$A$2:$A$465,0))</f>
        <v>ADANI GREEN ENERGY (ALL SPVs)</v>
      </c>
      <c r="H5180" s="2" t="n">
        <v>0.08</v>
      </c>
      <c r="I5180" s="3" t="n">
        <v>0.001</v>
      </c>
    </row>
    <row r="5181" customFormat="false" ht="15" hidden="false" customHeight="false" outlineLevel="0" collapsed="false">
      <c r="A5181" s="0" t="s">
        <v>133</v>
      </c>
      <c r="B5181" s="0" t="n">
        <f aca="false">VALUE(LEFT(A5181,4))</f>
        <v>2025</v>
      </c>
      <c r="C5181" s="0" t="str">
        <f aca="false">"FY"&amp;IF(VALUE(MID(A5181,6,2))&gt;=4,VALUE(LEFT(A5181,4)),VALUE(LEFT(A5181,4))-1)&amp;"-"&amp;TEXT(MOD(IF(VALUE(MID(A5181,6,2))&gt;=4,VALUE(LEFT(A5181,4)),VALUE(LEFT(A5181,4))-1)+1,100),"00")</f>
        <v>FY2024-25</v>
      </c>
      <c r="D5181" s="0" t="s">
        <v>806</v>
      </c>
      <c r="E5181" s="0" t="s">
        <v>568</v>
      </c>
      <c r="F5181" s="0" t="str">
        <f aca="false">INDEX(Mapping!$B$2:$B$465,MATCH(E5181,Mapping!$A$2:$A$465,0))</f>
        <v>ADANI RENEWABLE ENERGY FIFTY FIVE LIMITED_PSS3 (20.8 MW HYBRID WIND OF 25 MW OF 187.5MW HPD)</v>
      </c>
      <c r="G5181" s="0" t="str">
        <f aca="false">INDEX(Mapping!$C$2:$C$465,MATCH(E5181,Mapping!$A$2:$A$465,0))</f>
        <v>ADANI GREEN ENERGY (ALL SPVs)</v>
      </c>
      <c r="H5181" s="2" t="n">
        <v>0.04</v>
      </c>
      <c r="I5181" s="3" t="n">
        <v>0.001</v>
      </c>
    </row>
    <row r="5182" customFormat="false" ht="15" hidden="false" customHeight="false" outlineLevel="0" collapsed="false">
      <c r="A5182" s="0" t="s">
        <v>133</v>
      </c>
      <c r="B5182" s="0" t="n">
        <f aca="false">VALUE(LEFT(A5182,4))</f>
        <v>2025</v>
      </c>
      <c r="C5182" s="0" t="str">
        <f aca="false">"FY"&amp;IF(VALUE(MID(A5182,6,2))&gt;=4,VALUE(LEFT(A5182,4)),VALUE(LEFT(A5182,4))-1)&amp;"-"&amp;TEXT(MOD(IF(VALUE(MID(A5182,6,2))&gt;=4,VALUE(LEFT(A5182,4)),VALUE(LEFT(A5182,4))-1)+1,100),"00")</f>
        <v>FY2024-25</v>
      </c>
      <c r="D5182" s="0" t="s">
        <v>764</v>
      </c>
      <c r="E5182" s="0" t="s">
        <v>505</v>
      </c>
      <c r="F5182" s="0" t="str">
        <f aca="false">INDEX(Mapping!$B$2:$B$465,MATCH(E5182,Mapping!$A$2:$A$465,0))</f>
        <v>NTPC STATIONS</v>
      </c>
      <c r="G5182" s="0" t="str">
        <f aca="false">INDEX(Mapping!$C$2:$C$465,MATCH(E5182,Mapping!$A$2:$A$465,0))</f>
        <v>NTPC GROUP</v>
      </c>
      <c r="H5182" s="2" t="n">
        <v>0.03</v>
      </c>
      <c r="I5182" s="3" t="n">
        <v>0.0004</v>
      </c>
    </row>
    <row r="5183" customFormat="false" ht="15" hidden="false" customHeight="false" outlineLevel="0" collapsed="false">
      <c r="A5183" s="0" t="s">
        <v>133</v>
      </c>
      <c r="B5183" s="0" t="n">
        <f aca="false">VALUE(LEFT(A5183,4))</f>
        <v>2025</v>
      </c>
      <c r="C5183" s="0" t="str">
        <f aca="false">"FY"&amp;IF(VALUE(MID(A5183,6,2))&gt;=4,VALUE(LEFT(A5183,4)),VALUE(LEFT(A5183,4))-1)&amp;"-"&amp;TEXT(MOD(IF(VALUE(MID(A5183,6,2))&gt;=4,VALUE(LEFT(A5183,4)),VALUE(LEFT(A5183,4))-1)+1,100),"00")</f>
        <v>FY2024-25</v>
      </c>
      <c r="D5183" s="0" t="s">
        <v>754</v>
      </c>
      <c r="E5183" s="0" t="s">
        <v>512</v>
      </c>
      <c r="F5183" s="0" t="str">
        <f aca="false">INDEX(Mapping!$B$2:$B$465,MATCH(E5183,Mapping!$A$2:$A$465,0))</f>
        <v>NTPC STATIONS</v>
      </c>
      <c r="G5183" s="0" t="str">
        <f aca="false">INDEX(Mapping!$C$2:$C$465,MATCH(E5183,Mapping!$A$2:$A$465,0))</f>
        <v>NTPC GROUP</v>
      </c>
      <c r="H5183" s="2" t="n">
        <v>0.02</v>
      </c>
      <c r="I5183" s="3" t="n">
        <v>0.0004</v>
      </c>
    </row>
    <row r="5184" customFormat="false" ht="15" hidden="false" customHeight="false" outlineLevel="0" collapsed="false">
      <c r="A5184" s="0" t="s">
        <v>133</v>
      </c>
      <c r="B5184" s="0" t="n">
        <f aca="false">VALUE(LEFT(A5184,4))</f>
        <v>2025</v>
      </c>
      <c r="C5184" s="0" t="str">
        <f aca="false">"FY"&amp;IF(VALUE(MID(A5184,6,2))&gt;=4,VALUE(LEFT(A5184,4)),VALUE(LEFT(A5184,4))-1)&amp;"-"&amp;TEXT(MOD(IF(VALUE(MID(A5184,6,2))&gt;=4,VALUE(LEFT(A5184,4)),VALUE(LEFT(A5184,4))-1)+1,100),"00")</f>
        <v>FY2024-25</v>
      </c>
      <c r="D5184" s="0" t="s">
        <v>759</v>
      </c>
      <c r="E5184" s="0" t="s">
        <v>517</v>
      </c>
      <c r="F5184" s="0" t="str">
        <f aca="false">INDEX(Mapping!$B$2:$B$465,MATCH(E5184,Mapping!$A$2:$A$465,0))</f>
        <v>NTPC STATIONS</v>
      </c>
      <c r="G5184" s="0" t="str">
        <f aca="false">INDEX(Mapping!$C$2:$C$465,MATCH(E5184,Mapping!$A$2:$A$465,0))</f>
        <v>NTPC GROUP</v>
      </c>
      <c r="H5184" s="2" t="n">
        <v>0.02</v>
      </c>
      <c r="I5184" s="3" t="n">
        <v>0.0003</v>
      </c>
    </row>
    <row r="5185" customFormat="false" ht="15" hidden="false" customHeight="false" outlineLevel="0" collapsed="false">
      <c r="A5185" s="0" t="s">
        <v>133</v>
      </c>
      <c r="B5185" s="0" t="n">
        <f aca="false">VALUE(LEFT(A5185,4))</f>
        <v>2025</v>
      </c>
      <c r="C5185" s="0" t="str">
        <f aca="false">"FY"&amp;IF(VALUE(MID(A5185,6,2))&gt;=4,VALUE(LEFT(A5185,4)),VALUE(LEFT(A5185,4))-1)&amp;"-"&amp;TEXT(MOD(IF(VALUE(MID(A5185,6,2))&gt;=4,VALUE(LEFT(A5185,4)),VALUE(LEFT(A5185,4))-1)+1,100),"00")</f>
        <v>FY2024-25</v>
      </c>
      <c r="D5185" s="0" t="s">
        <v>600</v>
      </c>
      <c r="E5185" s="0" t="s">
        <v>600</v>
      </c>
      <c r="F5185" s="0" t="str">
        <f aca="false">INDEX(Mapping!$B$2:$B$465,MATCH(E5185,Mapping!$A$2:$A$465,0))</f>
        <v>NLC INDIA</v>
      </c>
      <c r="G5185" s="0" t="str">
        <f aca="false">INDEX(Mapping!$C$2:$C$465,MATCH(E5185,Mapping!$A$2:$A$465,0))</f>
        <v>NLC INDIA GROUP</v>
      </c>
      <c r="H5185" s="2" t="n">
        <v>0.01</v>
      </c>
      <c r="I5185" s="3" t="n">
        <v>0.0001</v>
      </c>
    </row>
    <row r="5186" customFormat="false" ht="15" hidden="false" customHeight="false" outlineLevel="0" collapsed="false">
      <c r="A5186" s="0" t="s">
        <v>133</v>
      </c>
      <c r="B5186" s="0" t="n">
        <f aca="false">VALUE(LEFT(A5186,4))</f>
        <v>2025</v>
      </c>
      <c r="C5186" s="0" t="str">
        <f aca="false">"FY"&amp;IF(VALUE(MID(A5186,6,2))&gt;=4,VALUE(LEFT(A5186,4)),VALUE(LEFT(A5186,4))-1)&amp;"-"&amp;TEXT(MOD(IF(VALUE(MID(A5186,6,2))&gt;=4,VALUE(LEFT(A5186,4)),VALUE(LEFT(A5186,4))-1)+1,100),"00")</f>
        <v>FY2024-25</v>
      </c>
      <c r="D5186" s="0" t="s">
        <v>771</v>
      </c>
      <c r="E5186" s="0" t="s">
        <v>457</v>
      </c>
      <c r="F5186" s="0" t="str">
        <f aca="false">INDEX(Mapping!$B$2:$B$465,MATCH(E5186,Mapping!$A$2:$A$465,0))</f>
        <v>NTPC STATIONS</v>
      </c>
      <c r="G5186" s="0" t="str">
        <f aca="false">INDEX(Mapping!$C$2:$C$465,MATCH(E5186,Mapping!$A$2:$A$465,0))</f>
        <v>NTPC GROUP</v>
      </c>
      <c r="H5186" s="2" t="n">
        <v>0.01</v>
      </c>
      <c r="I5186" s="3" t="n">
        <v>0.0001</v>
      </c>
    </row>
    <row r="5187" customFormat="false" ht="15" hidden="false" customHeight="false" outlineLevel="0" collapsed="false">
      <c r="A5187" s="0" t="s">
        <v>133</v>
      </c>
      <c r="B5187" s="0" t="n">
        <f aca="false">VALUE(LEFT(A5187,4))</f>
        <v>2025</v>
      </c>
      <c r="C5187" s="0" t="str">
        <f aca="false">"FY"&amp;IF(VALUE(MID(A5187,6,2))&gt;=4,VALUE(LEFT(A5187,4)),VALUE(LEFT(A5187,4))-1)&amp;"-"&amp;TEXT(MOD(IF(VALUE(MID(A5187,6,2))&gt;=4,VALUE(LEFT(A5187,4)),VALUE(LEFT(A5187,4))-1)+1,100),"00")</f>
        <v>FY2024-25</v>
      </c>
      <c r="D5187" s="0" t="s">
        <v>744</v>
      </c>
      <c r="E5187" s="0" t="s">
        <v>372</v>
      </c>
      <c r="F5187" s="0" t="str">
        <f aca="false">INDEX(Mapping!$B$2:$B$465,MATCH(E5187,Mapping!$A$2:$A$465,0))</f>
        <v>NTPC STATIONS</v>
      </c>
      <c r="G5187" s="0" t="str">
        <f aca="false">INDEX(Mapping!$C$2:$C$465,MATCH(E5187,Mapping!$A$2:$A$465,0))</f>
        <v>NTPC GROUP</v>
      </c>
      <c r="H5187" s="2" t="n">
        <v>0.001</v>
      </c>
      <c r="I5187" s="3" t="n">
        <v>1E-005</v>
      </c>
    </row>
    <row r="5188" customFormat="false" ht="15" hidden="false" customHeight="false" outlineLevel="0" collapsed="false">
      <c r="A5188" s="0" t="s">
        <v>207</v>
      </c>
      <c r="B5188" s="0" t="n">
        <f aca="false">VALUE(LEFT(A5188,4))</f>
        <v>2025</v>
      </c>
      <c r="C5188" s="0" t="str">
        <f aca="false">"FY"&amp;IF(VALUE(MID(A5188,6,2))&gt;=4,VALUE(LEFT(A5188,4)),VALUE(LEFT(A5188,4))-1)&amp;"-"&amp;TEXT(MOD(IF(VALUE(MID(A5188,6,2))&gt;=4,VALUE(LEFT(A5188,4)),VALUE(LEFT(A5188,4))-1)+1,100),"00")</f>
        <v>FY2024-25</v>
      </c>
      <c r="D5188" s="0" t="s">
        <v>655</v>
      </c>
      <c r="E5188" s="0" t="s">
        <v>77</v>
      </c>
      <c r="F5188" s="0" t="str">
        <f aca="false">INDEX(Mapping!$B$2:$B$465,MATCH(E5188,Mapping!$A$2:$A$465,0))</f>
        <v>JINDAL POWER LTD - STAGE 2</v>
      </c>
      <c r="G5188" s="0" t="str">
        <f aca="false">INDEX(Mapping!$C$2:$C$465,MATCH(E5188,Mapping!$A$2:$A$465,0))</f>
        <v>JINDAL POWER LTD (BOTH STAGES)</v>
      </c>
      <c r="H5188" s="2" t="n">
        <v>496.8</v>
      </c>
      <c r="I5188" s="3" t="n">
        <v>9.15</v>
      </c>
    </row>
    <row r="5189" customFormat="false" ht="15" hidden="false" customHeight="false" outlineLevel="0" collapsed="false">
      <c r="A5189" s="0" t="s">
        <v>207</v>
      </c>
      <c r="B5189" s="0" t="n">
        <f aca="false">VALUE(LEFT(A5189,4))</f>
        <v>2025</v>
      </c>
      <c r="C5189" s="0" t="str">
        <f aca="false">"FY"&amp;IF(VALUE(MID(A5189,6,2))&gt;=4,VALUE(LEFT(A5189,4)),VALUE(LEFT(A5189,4))-1)&amp;"-"&amp;TEXT(MOD(IF(VALUE(MID(A5189,6,2))&gt;=4,VALUE(LEFT(A5189,4)),VALUE(LEFT(A5189,4))-1)+1,100),"00")</f>
        <v>FY2024-25</v>
      </c>
      <c r="D5189" s="0" t="s">
        <v>659</v>
      </c>
      <c r="E5189" s="0" t="s">
        <v>93</v>
      </c>
      <c r="F5189" s="0" t="str">
        <f aca="false">INDEX(Mapping!$B$2:$B$465,MATCH(E5189,Mapping!$A$2:$A$465,0))</f>
        <v>ADANI POWER - RAIPUR TPP (EX-GMR CHHATTISGARH)</v>
      </c>
      <c r="G5189" s="0" t="str">
        <f aca="false">INDEX(Mapping!$C$2:$C$465,MATCH(E5189,Mapping!$A$2:$A$465,0))</f>
        <v>ADANI POWER (ALL PLANTS)</v>
      </c>
      <c r="H5189" s="2" t="n">
        <v>466.37</v>
      </c>
      <c r="I5189" s="3" t="n">
        <v>8.59</v>
      </c>
    </row>
    <row r="5190" customFormat="false" ht="15" hidden="false" customHeight="false" outlineLevel="0" collapsed="false">
      <c r="A5190" s="0" t="s">
        <v>207</v>
      </c>
      <c r="B5190" s="0" t="n">
        <f aca="false">VALUE(LEFT(A5190,4))</f>
        <v>2025</v>
      </c>
      <c r="C5190" s="0" t="str">
        <f aca="false">"FY"&amp;IF(VALUE(MID(A5190,6,2))&gt;=4,VALUE(LEFT(A5190,4)),VALUE(LEFT(A5190,4))-1)&amp;"-"&amp;TEXT(MOD(IF(VALUE(MID(A5190,6,2))&gt;=4,VALUE(LEFT(A5190,4)),VALUE(LEFT(A5190,4))-1)+1,100),"00")</f>
        <v>FY2024-25</v>
      </c>
      <c r="D5190" s="0" t="s">
        <v>656</v>
      </c>
      <c r="E5190" s="0" t="s">
        <v>36</v>
      </c>
      <c r="F5190" s="0" t="str">
        <f aca="false">INDEX(Mapping!$B$2:$B$465,MATCH(E5190,Mapping!$A$2:$A$465,0))</f>
        <v>UTTAR PRADESH</v>
      </c>
      <c r="G5190" s="0" t="str">
        <f aca="false">INDEX(Mapping!$C$2:$C$465,MATCH(E5190,Mapping!$A$2:$A$465,0))</f>
        <v>UTTAR PRADESH</v>
      </c>
      <c r="H5190" s="2" t="n">
        <v>416.07</v>
      </c>
      <c r="I5190" s="3" t="n">
        <v>7.66</v>
      </c>
    </row>
    <row r="5191" customFormat="false" ht="15" hidden="false" customHeight="false" outlineLevel="0" collapsed="false">
      <c r="A5191" s="0" t="s">
        <v>207</v>
      </c>
      <c r="B5191" s="0" t="n">
        <f aca="false">VALUE(LEFT(A5191,4))</f>
        <v>2025</v>
      </c>
      <c r="C5191" s="0" t="str">
        <f aca="false">"FY"&amp;IF(VALUE(MID(A5191,6,2))&gt;=4,VALUE(LEFT(A5191,4)),VALUE(LEFT(A5191,4))-1)&amp;"-"&amp;TEXT(MOD(IF(VALUE(MID(A5191,6,2))&gt;=4,VALUE(LEFT(A5191,4)),VALUE(LEFT(A5191,4))-1)+1,100),"00")</f>
        <v>FY2024-25</v>
      </c>
      <c r="D5191" s="0" t="s">
        <v>687</v>
      </c>
      <c r="E5191" s="0" t="s">
        <v>45</v>
      </c>
      <c r="F5191" s="0" t="str">
        <f aca="false">INDEX(Mapping!$B$2:$B$465,MATCH(E5191,Mapping!$A$2:$A$465,0))</f>
        <v>BIHAR</v>
      </c>
      <c r="G5191" s="0" t="str">
        <f aca="false">INDEX(Mapping!$C$2:$C$465,MATCH(E5191,Mapping!$A$2:$A$465,0))</f>
        <v>BIHAR</v>
      </c>
      <c r="H5191" s="2" t="n">
        <v>283.25</v>
      </c>
      <c r="I5191" s="3" t="n">
        <v>5.21</v>
      </c>
    </row>
    <row r="5192" customFormat="false" ht="15" hidden="false" customHeight="false" outlineLevel="0" collapsed="false">
      <c r="A5192" s="0" t="s">
        <v>207</v>
      </c>
      <c r="B5192" s="0" t="n">
        <f aca="false">VALUE(LEFT(A5192,4))</f>
        <v>2025</v>
      </c>
      <c r="C5192" s="0" t="str">
        <f aca="false">"FY"&amp;IF(VALUE(MID(A5192,6,2))&gt;=4,VALUE(LEFT(A5192,4)),VALUE(LEFT(A5192,4))-1)&amp;"-"&amp;TEXT(MOD(IF(VALUE(MID(A5192,6,2))&gt;=4,VALUE(LEFT(A5192,4)),VALUE(LEFT(A5192,4))-1)+1,100),"00")</f>
        <v>FY2024-25</v>
      </c>
      <c r="D5192" s="0" t="s">
        <v>669</v>
      </c>
      <c r="E5192" s="0" t="s">
        <v>44</v>
      </c>
      <c r="F5192" s="0" t="str">
        <f aca="false">INDEX(Mapping!$B$2:$B$465,MATCH(E5192,Mapping!$A$2:$A$465,0))</f>
        <v>HARYANA</v>
      </c>
      <c r="G5192" s="0" t="str">
        <f aca="false">INDEX(Mapping!$C$2:$C$465,MATCH(E5192,Mapping!$A$2:$A$465,0))</f>
        <v>HARYANA</v>
      </c>
      <c r="H5192" s="2" t="n">
        <v>245.68</v>
      </c>
      <c r="I5192" s="3" t="n">
        <v>4.52</v>
      </c>
    </row>
    <row r="5193" customFormat="false" ht="15" hidden="false" customHeight="false" outlineLevel="0" collapsed="false">
      <c r="A5193" s="0" t="s">
        <v>207</v>
      </c>
      <c r="B5193" s="0" t="n">
        <f aca="false">VALUE(LEFT(A5193,4))</f>
        <v>2025</v>
      </c>
      <c r="C5193" s="0" t="str">
        <f aca="false">"FY"&amp;IF(VALUE(MID(A5193,6,2))&gt;=4,VALUE(LEFT(A5193,4)),VALUE(LEFT(A5193,4))-1)&amp;"-"&amp;TEXT(MOD(IF(VALUE(MID(A5193,6,2))&gt;=4,VALUE(LEFT(A5193,4)),VALUE(LEFT(A5193,4))-1)+1,100),"00")</f>
        <v>FY2024-25</v>
      </c>
      <c r="D5193" s="0" t="s">
        <v>156</v>
      </c>
      <c r="E5193" s="0" t="s">
        <v>156</v>
      </c>
      <c r="F5193" s="0" t="str">
        <f aca="false">INDEX(Mapping!$B$2:$B$465,MATCH(E5193,Mapping!$A$2:$A$465,0))</f>
        <v>MAHAN ENERGEN (EX-ESSAR POWER MP)</v>
      </c>
      <c r="G5193" s="0" t="str">
        <f aca="false">INDEX(Mapping!$C$2:$C$465,MATCH(E5193,Mapping!$A$2:$A$465,0))</f>
        <v>ADANI POWER (ALL PLANTS)</v>
      </c>
      <c r="H5193" s="2" t="n">
        <v>228.13</v>
      </c>
      <c r="I5193" s="3" t="n">
        <v>4.2</v>
      </c>
    </row>
    <row r="5194" customFormat="false" ht="15" hidden="false" customHeight="false" outlineLevel="0" collapsed="false">
      <c r="A5194" s="0" t="s">
        <v>207</v>
      </c>
      <c r="B5194" s="0" t="n">
        <f aca="false">VALUE(LEFT(A5194,4))</f>
        <v>2025</v>
      </c>
      <c r="C5194" s="0" t="str">
        <f aca="false">"FY"&amp;IF(VALUE(MID(A5194,6,2))&gt;=4,VALUE(LEFT(A5194,4)),VALUE(LEFT(A5194,4))-1)&amp;"-"&amp;TEXT(MOD(IF(VALUE(MID(A5194,6,2))&gt;=4,VALUE(LEFT(A5194,4)),VALUE(LEFT(A5194,4))-1)+1,100),"00")</f>
        <v>FY2024-25</v>
      </c>
      <c r="D5194" s="0" t="s">
        <v>667</v>
      </c>
      <c r="E5194" s="0" t="s">
        <v>109</v>
      </c>
      <c r="F5194" s="0" t="str">
        <f aca="false">INDEX(Mapping!$B$2:$B$465,MATCH(E5194,Mapping!$A$2:$A$465,0))</f>
        <v>ADANI POWER - RAIGARH TPP (EX-REGL)</v>
      </c>
      <c r="G5194" s="0" t="str">
        <f aca="false">INDEX(Mapping!$C$2:$C$465,MATCH(E5194,Mapping!$A$2:$A$465,0))</f>
        <v>ADANI POWER (ALL PLANTS)</v>
      </c>
      <c r="H5194" s="2" t="n">
        <v>225.67</v>
      </c>
      <c r="I5194" s="3" t="n">
        <v>4.15</v>
      </c>
    </row>
    <row r="5195" customFormat="false" ht="15" hidden="false" customHeight="false" outlineLevel="0" collapsed="false">
      <c r="A5195" s="0" t="s">
        <v>207</v>
      </c>
      <c r="B5195" s="0" t="n">
        <f aca="false">VALUE(LEFT(A5195,4))</f>
        <v>2025</v>
      </c>
      <c r="C5195" s="0" t="str">
        <f aca="false">"FY"&amp;IF(VALUE(MID(A5195,6,2))&gt;=4,VALUE(LEFT(A5195,4)),VALUE(LEFT(A5195,4))-1)&amp;"-"&amp;TEXT(MOD(IF(VALUE(MID(A5195,6,2))&gt;=4,VALUE(LEFT(A5195,4)),VALUE(LEFT(A5195,4))-1)+1,100),"00")</f>
        <v>FY2024-25</v>
      </c>
      <c r="D5195" s="0" t="s">
        <v>658</v>
      </c>
      <c r="E5195" s="0" t="s">
        <v>48</v>
      </c>
      <c r="F5195" s="0" t="str">
        <f aca="false">INDEX(Mapping!$B$2:$B$465,MATCH(E5195,Mapping!$A$2:$A$465,0))</f>
        <v>DELHI</v>
      </c>
      <c r="G5195" s="0" t="str">
        <f aca="false">INDEX(Mapping!$C$2:$C$465,MATCH(E5195,Mapping!$A$2:$A$465,0))</f>
        <v>DELHI</v>
      </c>
      <c r="H5195" s="2" t="n">
        <v>206.3</v>
      </c>
      <c r="I5195" s="3" t="n">
        <v>3.8</v>
      </c>
    </row>
    <row r="5196" customFormat="false" ht="15" hidden="false" customHeight="false" outlineLevel="0" collapsed="false">
      <c r="A5196" s="0" t="s">
        <v>207</v>
      </c>
      <c r="B5196" s="0" t="n">
        <f aca="false">VALUE(LEFT(A5196,4))</f>
        <v>2025</v>
      </c>
      <c r="C5196" s="0" t="str">
        <f aca="false">"FY"&amp;IF(VALUE(MID(A5196,6,2))&gt;=4,VALUE(LEFT(A5196,4)),VALUE(LEFT(A5196,4))-1)&amp;"-"&amp;TEXT(MOD(IF(VALUE(MID(A5196,6,2))&gt;=4,VALUE(LEFT(A5196,4)),VALUE(LEFT(A5196,4))-1)+1,100),"00")</f>
        <v>FY2024-25</v>
      </c>
      <c r="D5196" s="0" t="s">
        <v>654</v>
      </c>
      <c r="E5196" s="0" t="s">
        <v>43</v>
      </c>
      <c r="F5196" s="0" t="str">
        <f aca="false">INDEX(Mapping!$B$2:$B$465,MATCH(E5196,Mapping!$A$2:$A$465,0))</f>
        <v>ODISHA</v>
      </c>
      <c r="G5196" s="0" t="str">
        <f aca="false">INDEX(Mapping!$C$2:$C$465,MATCH(E5196,Mapping!$A$2:$A$465,0))</f>
        <v>ODISHA</v>
      </c>
      <c r="H5196" s="2" t="n">
        <v>169.44</v>
      </c>
      <c r="I5196" s="3" t="n">
        <v>3.12</v>
      </c>
    </row>
    <row r="5197" customFormat="false" ht="15" hidden="false" customHeight="false" outlineLevel="0" collapsed="false">
      <c r="A5197" s="0" t="s">
        <v>207</v>
      </c>
      <c r="B5197" s="0" t="n">
        <f aca="false">VALUE(LEFT(A5197,4))</f>
        <v>2025</v>
      </c>
      <c r="C5197" s="0" t="str">
        <f aca="false">"FY"&amp;IF(VALUE(MID(A5197,6,2))&gt;=4,VALUE(LEFT(A5197,4)),VALUE(LEFT(A5197,4))-1)&amp;"-"&amp;TEXT(MOD(IF(VALUE(MID(A5197,6,2))&gt;=4,VALUE(LEFT(A5197,4)),VALUE(LEFT(A5197,4))-1)+1,100),"00")</f>
        <v>FY2024-25</v>
      </c>
      <c r="D5197" s="0" t="s">
        <v>664</v>
      </c>
      <c r="E5197" s="0" t="s">
        <v>108</v>
      </c>
      <c r="F5197" s="0" t="str">
        <f aca="false">INDEX(Mapping!$B$2:$B$465,MATCH(E5197,Mapping!$A$2:$A$465,0))</f>
        <v>JAYPEE NIGRIE STPP</v>
      </c>
      <c r="G5197" s="0" t="str">
        <f aca="false">INDEX(Mapping!$C$2:$C$465,MATCH(E5197,Mapping!$A$2:$A$465,0))</f>
        <v>JAYPEE NIGRIE STPP</v>
      </c>
      <c r="H5197" s="2" t="n">
        <v>134.8</v>
      </c>
      <c r="I5197" s="3" t="n">
        <v>2.48</v>
      </c>
    </row>
    <row r="5198" customFormat="false" ht="15" hidden="false" customHeight="false" outlineLevel="0" collapsed="false">
      <c r="A5198" s="0" t="s">
        <v>207</v>
      </c>
      <c r="B5198" s="0" t="n">
        <f aca="false">VALUE(LEFT(A5198,4))</f>
        <v>2025</v>
      </c>
      <c r="C5198" s="0" t="str">
        <f aca="false">"FY"&amp;IF(VALUE(MID(A5198,6,2))&gt;=4,VALUE(LEFT(A5198,4)),VALUE(LEFT(A5198,4))-1)&amp;"-"&amp;TEXT(MOD(IF(VALUE(MID(A5198,6,2))&gt;=4,VALUE(LEFT(A5198,4)),VALUE(LEFT(A5198,4))-1)+1,100),"00")</f>
        <v>FY2024-25</v>
      </c>
      <c r="D5198" s="0" t="s">
        <v>807</v>
      </c>
      <c r="E5198" s="0" t="s">
        <v>124</v>
      </c>
      <c r="F5198" s="0" t="str">
        <f aca="false">INDEX(Mapping!$B$2:$B$465,MATCH(E5198,Mapping!$A$2:$A$465,0))</f>
        <v>ADANI RENEWABLE ENERGY HOLDING FOUR</v>
      </c>
      <c r="G5198" s="0" t="str">
        <f aca="false">INDEX(Mapping!$C$2:$C$465,MATCH(E5198,Mapping!$A$2:$A$465,0))</f>
        <v>ADANI GREEN ENERGY (ALL SPVs)</v>
      </c>
      <c r="H5198" s="2" t="n">
        <v>124.29</v>
      </c>
      <c r="I5198" s="3" t="n">
        <v>2.29</v>
      </c>
    </row>
    <row r="5199" customFormat="false" ht="15" hidden="false" customHeight="false" outlineLevel="0" collapsed="false">
      <c r="A5199" s="0" t="s">
        <v>207</v>
      </c>
      <c r="B5199" s="0" t="n">
        <f aca="false">VALUE(LEFT(A5199,4))</f>
        <v>2025</v>
      </c>
      <c r="C5199" s="0" t="str">
        <f aca="false">"FY"&amp;IF(VALUE(MID(A5199,6,2))&gt;=4,VALUE(LEFT(A5199,4)),VALUE(LEFT(A5199,4))-1)&amp;"-"&amp;TEXT(MOD(IF(VALUE(MID(A5199,6,2))&gt;=4,VALUE(LEFT(A5199,4)),VALUE(LEFT(A5199,4))-1)+1,100),"00")</f>
        <v>FY2024-25</v>
      </c>
      <c r="D5199" s="0" t="s">
        <v>677</v>
      </c>
      <c r="E5199" s="0" t="s">
        <v>39</v>
      </c>
      <c r="F5199" s="0" t="str">
        <f aca="false">INDEX(Mapping!$B$2:$B$465,MATCH(E5199,Mapping!$A$2:$A$465,0))</f>
        <v>WEST BENGAL</v>
      </c>
      <c r="G5199" s="0" t="str">
        <f aca="false">INDEX(Mapping!$C$2:$C$465,MATCH(E5199,Mapping!$A$2:$A$465,0))</f>
        <v>WEST BENGAL</v>
      </c>
      <c r="H5199" s="2" t="n">
        <v>122.07</v>
      </c>
      <c r="I5199" s="3" t="n">
        <v>2.25</v>
      </c>
    </row>
    <row r="5200" customFormat="false" ht="15" hidden="false" customHeight="false" outlineLevel="0" collapsed="false">
      <c r="A5200" s="0" t="s">
        <v>207</v>
      </c>
      <c r="B5200" s="0" t="n">
        <f aca="false">VALUE(LEFT(A5200,4))</f>
        <v>2025</v>
      </c>
      <c r="C5200" s="0" t="str">
        <f aca="false">"FY"&amp;IF(VALUE(MID(A5200,6,2))&gt;=4,VALUE(LEFT(A5200,4)),VALUE(LEFT(A5200,4))-1)&amp;"-"&amp;TEXT(MOD(IF(VALUE(MID(A5200,6,2))&gt;=4,VALUE(LEFT(A5200,4)),VALUE(LEFT(A5200,4))-1)+1,100),"00")</f>
        <v>FY2024-25</v>
      </c>
      <c r="D5200" s="0" t="s">
        <v>662</v>
      </c>
      <c r="E5200" s="0" t="s">
        <v>99</v>
      </c>
      <c r="F5200" s="0" t="str">
        <f aca="false">INDEX(Mapping!$B$2:$B$465,MATCH(E5200,Mapping!$A$2:$A$465,0))</f>
        <v>JINDAL POWER LTD - STAGE 1</v>
      </c>
      <c r="G5200" s="0" t="str">
        <f aca="false">INDEX(Mapping!$C$2:$C$465,MATCH(E5200,Mapping!$A$2:$A$465,0))</f>
        <v>JINDAL POWER LTD (BOTH STAGES)</v>
      </c>
      <c r="H5200" s="2" t="n">
        <v>120.02</v>
      </c>
      <c r="I5200" s="3" t="n">
        <v>2.21</v>
      </c>
    </row>
    <row r="5201" customFormat="false" ht="15" hidden="false" customHeight="false" outlineLevel="0" collapsed="false">
      <c r="A5201" s="0" t="s">
        <v>207</v>
      </c>
      <c r="B5201" s="0" t="n">
        <f aca="false">VALUE(LEFT(A5201,4))</f>
        <v>2025</v>
      </c>
      <c r="C5201" s="0" t="str">
        <f aca="false">"FY"&amp;IF(VALUE(MID(A5201,6,2))&gt;=4,VALUE(LEFT(A5201,4)),VALUE(LEFT(A5201,4))-1)&amp;"-"&amp;TEXT(MOD(IF(VALUE(MID(A5201,6,2))&gt;=4,VALUE(LEFT(A5201,4)),VALUE(LEFT(A5201,4))-1)+1,100),"00")</f>
        <v>FY2024-25</v>
      </c>
      <c r="D5201" s="0" t="s">
        <v>665</v>
      </c>
      <c r="E5201" s="0" t="s">
        <v>61</v>
      </c>
      <c r="F5201" s="0" t="str">
        <f aca="false">INDEX(Mapping!$B$2:$B$465,MATCH(E5201,Mapping!$A$2:$A$465,0))</f>
        <v>ASSAM</v>
      </c>
      <c r="G5201" s="0" t="str">
        <f aca="false">INDEX(Mapping!$C$2:$C$465,MATCH(E5201,Mapping!$A$2:$A$465,0))</f>
        <v>ASSAM</v>
      </c>
      <c r="H5201" s="2" t="n">
        <v>98.94</v>
      </c>
      <c r="I5201" s="3" t="n">
        <v>1.82</v>
      </c>
    </row>
    <row r="5202" customFormat="false" ht="15" hidden="false" customHeight="false" outlineLevel="0" collapsed="false">
      <c r="A5202" s="0" t="s">
        <v>207</v>
      </c>
      <c r="B5202" s="0" t="n">
        <f aca="false">VALUE(LEFT(A5202,4))</f>
        <v>2025</v>
      </c>
      <c r="C5202" s="0" t="str">
        <f aca="false">"FY"&amp;IF(VALUE(MID(A5202,6,2))&gt;=4,VALUE(LEFT(A5202,4)),VALUE(LEFT(A5202,4))-1)&amp;"-"&amp;TEXT(MOD(IF(VALUE(MID(A5202,6,2))&gt;=4,VALUE(LEFT(A5202,4)),VALUE(LEFT(A5202,4))-1)+1,100),"00")</f>
        <v>FY2024-25</v>
      </c>
      <c r="D5202" s="0" t="s">
        <v>671</v>
      </c>
      <c r="E5202" s="0" t="s">
        <v>31</v>
      </c>
      <c r="F5202" s="0" t="str">
        <f aca="false">INDEX(Mapping!$B$2:$B$465,MATCH(E5202,Mapping!$A$2:$A$465,0))</f>
        <v>GUJARAT</v>
      </c>
      <c r="G5202" s="0" t="str">
        <f aca="false">INDEX(Mapping!$C$2:$C$465,MATCH(E5202,Mapping!$A$2:$A$465,0))</f>
        <v>GUJARAT</v>
      </c>
      <c r="H5202" s="2" t="n">
        <v>98.64</v>
      </c>
      <c r="I5202" s="3" t="n">
        <v>1.82</v>
      </c>
    </row>
    <row r="5203" customFormat="false" ht="15" hidden="false" customHeight="false" outlineLevel="0" collapsed="false">
      <c r="A5203" s="0" t="s">
        <v>207</v>
      </c>
      <c r="B5203" s="0" t="n">
        <f aca="false">VALUE(LEFT(A5203,4))</f>
        <v>2025</v>
      </c>
      <c r="C5203" s="0" t="str">
        <f aca="false">"FY"&amp;IF(VALUE(MID(A5203,6,2))&gt;=4,VALUE(LEFT(A5203,4)),VALUE(LEFT(A5203,4))-1)&amp;"-"&amp;TEXT(MOD(IF(VALUE(MID(A5203,6,2))&gt;=4,VALUE(LEFT(A5203,4)),VALUE(LEFT(A5203,4))-1)+1,100),"00")</f>
        <v>FY2024-25</v>
      </c>
      <c r="D5203" s="0" t="s">
        <v>174</v>
      </c>
      <c r="E5203" s="0" t="s">
        <v>174</v>
      </c>
      <c r="F5203" s="0" t="str">
        <f aca="false">INDEX(Mapping!$B$2:$B$465,MATCH(E5203,Mapping!$A$2:$A$465,0))</f>
        <v>SEIL ENERGY INDIA (EX-SEMBCORP)</v>
      </c>
      <c r="G5203" s="0" t="str">
        <f aca="false">INDEX(Mapping!$C$2:$C$465,MATCH(E5203,Mapping!$A$2:$A$465,0))</f>
        <v>SEIL ENERGY INDIA</v>
      </c>
      <c r="H5203" s="2" t="n">
        <v>87.85</v>
      </c>
      <c r="I5203" s="3" t="n">
        <v>1.62</v>
      </c>
    </row>
    <row r="5204" customFormat="false" ht="15" hidden="false" customHeight="false" outlineLevel="0" collapsed="false">
      <c r="A5204" s="0" t="s">
        <v>207</v>
      </c>
      <c r="B5204" s="0" t="n">
        <f aca="false">VALUE(LEFT(A5204,4))</f>
        <v>2025</v>
      </c>
      <c r="C5204" s="0" t="str">
        <f aca="false">"FY"&amp;IF(VALUE(MID(A5204,6,2))&gt;=4,VALUE(LEFT(A5204,4)),VALUE(LEFT(A5204,4))-1)&amp;"-"&amp;TEXT(MOD(IF(VALUE(MID(A5204,6,2))&gt;=4,VALUE(LEFT(A5204,4)),VALUE(LEFT(A5204,4))-1)+1,100),"00")</f>
        <v>FY2024-25</v>
      </c>
      <c r="D5204" s="0" t="s">
        <v>661</v>
      </c>
      <c r="E5204" s="0" t="s">
        <v>166</v>
      </c>
      <c r="F5204" s="0" t="str">
        <f aca="false">INDEX(Mapping!$B$2:$B$465,MATCH(E5204,Mapping!$A$2:$A$465,0))</f>
        <v>DB POWER</v>
      </c>
      <c r="G5204" s="0" t="str">
        <f aca="false">INDEX(Mapping!$C$2:$C$465,MATCH(E5204,Mapping!$A$2:$A$465,0))</f>
        <v>DB POWER</v>
      </c>
      <c r="H5204" s="2" t="n">
        <v>83.06</v>
      </c>
      <c r="I5204" s="3" t="n">
        <v>1.53</v>
      </c>
    </row>
    <row r="5205" customFormat="false" ht="15" hidden="false" customHeight="false" outlineLevel="0" collapsed="false">
      <c r="A5205" s="0" t="s">
        <v>207</v>
      </c>
      <c r="B5205" s="0" t="n">
        <f aca="false">VALUE(LEFT(A5205,4))</f>
        <v>2025</v>
      </c>
      <c r="C5205" s="0" t="str">
        <f aca="false">"FY"&amp;IF(VALUE(MID(A5205,6,2))&gt;=4,VALUE(LEFT(A5205,4)),VALUE(LEFT(A5205,4))-1)&amp;"-"&amp;TEXT(MOD(IF(VALUE(MID(A5205,6,2))&gt;=4,VALUE(LEFT(A5205,4)),VALUE(LEFT(A5205,4))-1)+1,100),"00")</f>
        <v>FY2024-25</v>
      </c>
      <c r="D5205" s="0" t="s">
        <v>689</v>
      </c>
      <c r="E5205" s="0" t="s">
        <v>237</v>
      </c>
      <c r="F5205" s="0" t="str">
        <f aca="false">INDEX(Mapping!$B$2:$B$465,MATCH(E5205,Mapping!$A$2:$A$465,0))</f>
        <v>NTPC STATIONS</v>
      </c>
      <c r="G5205" s="0" t="str">
        <f aca="false">INDEX(Mapping!$C$2:$C$465,MATCH(E5205,Mapping!$A$2:$A$465,0))</f>
        <v>NTPC GROUP</v>
      </c>
      <c r="H5205" s="2" t="n">
        <v>82.63</v>
      </c>
      <c r="I5205" s="3" t="n">
        <v>1.52</v>
      </c>
    </row>
    <row r="5206" customFormat="false" ht="15" hidden="false" customHeight="false" outlineLevel="0" collapsed="false">
      <c r="A5206" s="0" t="s">
        <v>207</v>
      </c>
      <c r="B5206" s="0" t="n">
        <f aca="false">VALUE(LEFT(A5206,4))</f>
        <v>2025</v>
      </c>
      <c r="C5206" s="0" t="str">
        <f aca="false">"FY"&amp;IF(VALUE(MID(A5206,6,2))&gt;=4,VALUE(LEFT(A5206,4)),VALUE(LEFT(A5206,4))-1)&amp;"-"&amp;TEXT(MOD(IF(VALUE(MID(A5206,6,2))&gt;=4,VALUE(LEFT(A5206,4)),VALUE(LEFT(A5206,4))-1)+1,100),"00")</f>
        <v>FY2024-25</v>
      </c>
      <c r="D5206" s="0" t="s">
        <v>675</v>
      </c>
      <c r="E5206" s="0" t="s">
        <v>137</v>
      </c>
      <c r="F5206" s="0" t="str">
        <f aca="false">INDEX(Mapping!$B$2:$B$465,MATCH(E5206,Mapping!$A$2:$A$465,0))</f>
        <v>JSPL - DCPP</v>
      </c>
      <c r="G5206" s="0" t="str">
        <f aca="false">INDEX(Mapping!$C$2:$C$465,MATCH(E5206,Mapping!$A$2:$A$465,0))</f>
        <v>JSPL</v>
      </c>
      <c r="H5206" s="2" t="n">
        <v>78.93</v>
      </c>
      <c r="I5206" s="3" t="n">
        <v>1.45</v>
      </c>
    </row>
    <row r="5207" customFormat="false" ht="15" hidden="false" customHeight="false" outlineLevel="0" collapsed="false">
      <c r="A5207" s="0" t="s">
        <v>207</v>
      </c>
      <c r="B5207" s="0" t="n">
        <f aca="false">VALUE(LEFT(A5207,4))</f>
        <v>2025</v>
      </c>
      <c r="C5207" s="0" t="str">
        <f aca="false">"FY"&amp;IF(VALUE(MID(A5207,6,2))&gt;=4,VALUE(LEFT(A5207,4)),VALUE(LEFT(A5207,4))-1)&amp;"-"&amp;TEXT(MOD(IF(VALUE(MID(A5207,6,2))&gt;=4,VALUE(LEFT(A5207,4)),VALUE(LEFT(A5207,4))-1)+1,100),"00")</f>
        <v>FY2024-25</v>
      </c>
      <c r="D5207" s="0" t="s">
        <v>238</v>
      </c>
      <c r="E5207" s="0" t="s">
        <v>238</v>
      </c>
      <c r="F5207" s="0" t="str">
        <f aca="false">INDEX(Mapping!$B$2:$B$465,MATCH(E5207,Mapping!$A$2:$A$465,0))</f>
        <v>SIMHAPURI ENERGY</v>
      </c>
      <c r="G5207" s="0" t="str">
        <f aca="false">INDEX(Mapping!$C$2:$C$465,MATCH(E5207,Mapping!$A$2:$A$465,0))</f>
        <v>SIMHAPURI ENERGY</v>
      </c>
      <c r="H5207" s="2" t="n">
        <v>76.58</v>
      </c>
      <c r="I5207" s="3" t="n">
        <v>1.41</v>
      </c>
    </row>
    <row r="5208" customFormat="false" ht="15" hidden="false" customHeight="false" outlineLevel="0" collapsed="false">
      <c r="A5208" s="0" t="s">
        <v>207</v>
      </c>
      <c r="B5208" s="0" t="n">
        <f aca="false">VALUE(LEFT(A5208,4))</f>
        <v>2025</v>
      </c>
      <c r="C5208" s="0" t="str">
        <f aca="false">"FY"&amp;IF(VALUE(MID(A5208,6,2))&gt;=4,VALUE(LEFT(A5208,4)),VALUE(LEFT(A5208,4))-1)&amp;"-"&amp;TEXT(MOD(IF(VALUE(MID(A5208,6,2))&gt;=4,VALUE(LEFT(A5208,4)),VALUE(LEFT(A5208,4))-1)+1,100),"00")</f>
        <v>FY2024-25</v>
      </c>
      <c r="D5208" s="0" t="s">
        <v>793</v>
      </c>
      <c r="E5208" s="0" t="s">
        <v>164</v>
      </c>
      <c r="F5208" s="0" t="str">
        <f aca="false">INDEX(Mapping!$B$2:$B$465,MATCH(E5208,Mapping!$A$2:$A$465,0))</f>
        <v>ADANI GREEN ENERGY TWENTY FIVE B LIMITED_PSS-2</v>
      </c>
      <c r="G5208" s="0" t="str">
        <f aca="false">INDEX(Mapping!$C$2:$C$465,MATCH(E5208,Mapping!$A$2:$A$465,0))</f>
        <v>ADANI GREEN ENERGY (ALL SPVs)</v>
      </c>
      <c r="H5208" s="2" t="n">
        <v>76.31</v>
      </c>
      <c r="I5208" s="3" t="n">
        <v>1.4</v>
      </c>
    </row>
    <row r="5209" customFormat="false" ht="15" hidden="false" customHeight="false" outlineLevel="0" collapsed="false">
      <c r="A5209" s="0" t="s">
        <v>207</v>
      </c>
      <c r="B5209" s="0" t="n">
        <f aca="false">VALUE(LEFT(A5209,4))</f>
        <v>2025</v>
      </c>
      <c r="C5209" s="0" t="str">
        <f aca="false">"FY"&amp;IF(VALUE(MID(A5209,6,2))&gt;=4,VALUE(LEFT(A5209,4)),VALUE(LEFT(A5209,4))-1)&amp;"-"&amp;TEXT(MOD(IF(VALUE(MID(A5209,6,2))&gt;=4,VALUE(LEFT(A5209,4)),VALUE(LEFT(A5209,4))-1)+1,100),"00")</f>
        <v>FY2024-25</v>
      </c>
      <c r="D5209" s="0" t="s">
        <v>668</v>
      </c>
      <c r="E5209" s="0" t="s">
        <v>40</v>
      </c>
      <c r="F5209" s="0" t="str">
        <f aca="false">INDEX(Mapping!$B$2:$B$465,MATCH(E5209,Mapping!$A$2:$A$465,0))</f>
        <v>TAMIL NADU</v>
      </c>
      <c r="G5209" s="0" t="str">
        <f aca="false">INDEX(Mapping!$C$2:$C$465,MATCH(E5209,Mapping!$A$2:$A$465,0))</f>
        <v>TAMIL NADU</v>
      </c>
      <c r="H5209" s="2" t="n">
        <v>68.94</v>
      </c>
      <c r="I5209" s="3" t="n">
        <v>1.27</v>
      </c>
    </row>
    <row r="5210" customFormat="false" ht="15" hidden="false" customHeight="false" outlineLevel="0" collapsed="false">
      <c r="A5210" s="0" t="s">
        <v>207</v>
      </c>
      <c r="B5210" s="0" t="n">
        <f aca="false">VALUE(LEFT(A5210,4))</f>
        <v>2025</v>
      </c>
      <c r="C5210" s="0" t="str">
        <f aca="false">"FY"&amp;IF(VALUE(MID(A5210,6,2))&gt;=4,VALUE(LEFT(A5210,4)),VALUE(LEFT(A5210,4))-1)&amp;"-"&amp;TEXT(MOD(IF(VALUE(MID(A5210,6,2))&gt;=4,VALUE(LEFT(A5210,4)),VALUE(LEFT(A5210,4))-1)+1,100),"00")</f>
        <v>FY2024-25</v>
      </c>
      <c r="D5210" s="0" t="s">
        <v>162</v>
      </c>
      <c r="E5210" s="0" t="s">
        <v>162</v>
      </c>
      <c r="F5210" s="0" t="str">
        <f aca="false">INDEX(Mapping!$B$2:$B$465,MATCH(E5210,Mapping!$A$2:$A$465,0))</f>
        <v>MAHAN ENERGEN (EX-ESSAR POWER MP)</v>
      </c>
      <c r="G5210" s="0" t="str">
        <f aca="false">INDEX(Mapping!$C$2:$C$465,MATCH(E5210,Mapping!$A$2:$A$465,0))</f>
        <v>ADANI POWER (ALL PLANTS)</v>
      </c>
      <c r="H5210" s="2" t="n">
        <v>68.01</v>
      </c>
      <c r="I5210" s="3" t="n">
        <v>1.25</v>
      </c>
    </row>
    <row r="5211" customFormat="false" ht="15" hidden="false" customHeight="false" outlineLevel="0" collapsed="false">
      <c r="A5211" s="0" t="s">
        <v>207</v>
      </c>
      <c r="B5211" s="0" t="n">
        <f aca="false">VALUE(LEFT(A5211,4))</f>
        <v>2025</v>
      </c>
      <c r="C5211" s="0" t="str">
        <f aca="false">"FY"&amp;IF(VALUE(MID(A5211,6,2))&gt;=4,VALUE(LEFT(A5211,4)),VALUE(LEFT(A5211,4))-1)&amp;"-"&amp;TEXT(MOD(IF(VALUE(MID(A5211,6,2))&gt;=4,VALUE(LEFT(A5211,4)),VALUE(LEFT(A5211,4))-1)+1,100),"00")</f>
        <v>FY2024-25</v>
      </c>
      <c r="D5211" s="0" t="s">
        <v>652</v>
      </c>
      <c r="E5211" s="0" t="s">
        <v>47</v>
      </c>
      <c r="F5211" s="0" t="str">
        <f aca="false">INDEX(Mapping!$B$2:$B$465,MATCH(E5211,Mapping!$A$2:$A$465,0))</f>
        <v>KARNATAKA</v>
      </c>
      <c r="G5211" s="0" t="str">
        <f aca="false">INDEX(Mapping!$C$2:$C$465,MATCH(E5211,Mapping!$A$2:$A$465,0))</f>
        <v>KARNATAKA</v>
      </c>
      <c r="H5211" s="2" t="n">
        <v>60.04</v>
      </c>
      <c r="I5211" s="3" t="n">
        <v>1.11</v>
      </c>
    </row>
    <row r="5212" customFormat="false" ht="15" hidden="false" customHeight="false" outlineLevel="0" collapsed="false">
      <c r="A5212" s="0" t="s">
        <v>207</v>
      </c>
      <c r="B5212" s="0" t="n">
        <f aca="false">VALUE(LEFT(A5212,4))</f>
        <v>2025</v>
      </c>
      <c r="C5212" s="0" t="str">
        <f aca="false">"FY"&amp;IF(VALUE(MID(A5212,6,2))&gt;=4,VALUE(LEFT(A5212,4)),VALUE(LEFT(A5212,4))-1)&amp;"-"&amp;TEXT(MOD(IF(VALUE(MID(A5212,6,2))&gt;=4,VALUE(LEFT(A5212,4)),VALUE(LEFT(A5212,4))-1)+1,100),"00")</f>
        <v>FY2024-25</v>
      </c>
      <c r="D5212" s="0" t="s">
        <v>794</v>
      </c>
      <c r="E5212" s="0" t="s">
        <v>186</v>
      </c>
      <c r="F5212" s="0" t="str">
        <f aca="false">INDEX(Mapping!$B$2:$B$465,MATCH(E5212,Mapping!$A$2:$A$465,0))</f>
        <v>ADANI GREEN ENERGY TWENTY FIVE A LIMITED_PSS-2</v>
      </c>
      <c r="G5212" s="0" t="str">
        <f aca="false">INDEX(Mapping!$C$2:$C$465,MATCH(E5212,Mapping!$A$2:$A$465,0))</f>
        <v>ADANI GREEN ENERGY (ALL SPVs)</v>
      </c>
      <c r="H5212" s="2" t="n">
        <v>59.16</v>
      </c>
      <c r="I5212" s="3" t="n">
        <v>1.09</v>
      </c>
    </row>
    <row r="5213" customFormat="false" ht="15" hidden="false" customHeight="false" outlineLevel="0" collapsed="false">
      <c r="A5213" s="0" t="s">
        <v>207</v>
      </c>
      <c r="B5213" s="0" t="n">
        <f aca="false">VALUE(LEFT(A5213,4))</f>
        <v>2025</v>
      </c>
      <c r="C5213" s="0" t="str">
        <f aca="false">"FY"&amp;IF(VALUE(MID(A5213,6,2))&gt;=4,VALUE(LEFT(A5213,4)),VALUE(LEFT(A5213,4))-1)&amp;"-"&amp;TEXT(MOD(IF(VALUE(MID(A5213,6,2))&gt;=4,VALUE(LEFT(A5213,4)),VALUE(LEFT(A5213,4))-1)+1,100),"00")</f>
        <v>FY2024-25</v>
      </c>
      <c r="D5213" s="0" t="s">
        <v>738</v>
      </c>
      <c r="E5213" s="0" t="s">
        <v>56</v>
      </c>
      <c r="F5213" s="0" t="str">
        <f aca="false">INDEX(Mapping!$B$2:$B$465,MATCH(E5213,Mapping!$A$2:$A$465,0))</f>
        <v>UTTARAKHAND</v>
      </c>
      <c r="G5213" s="0" t="str">
        <f aca="false">INDEX(Mapping!$C$2:$C$465,MATCH(E5213,Mapping!$A$2:$A$465,0))</f>
        <v>UTTARAKHAND</v>
      </c>
      <c r="H5213" s="2" t="n">
        <v>54.12</v>
      </c>
      <c r="I5213" s="3" t="n">
        <v>1</v>
      </c>
    </row>
    <row r="5214" customFormat="false" ht="15" hidden="false" customHeight="false" outlineLevel="0" collapsed="false">
      <c r="A5214" s="0" t="s">
        <v>207</v>
      </c>
      <c r="B5214" s="0" t="n">
        <f aca="false">VALUE(LEFT(A5214,4))</f>
        <v>2025</v>
      </c>
      <c r="C5214" s="0" t="str">
        <f aca="false">"FY"&amp;IF(VALUE(MID(A5214,6,2))&gt;=4,VALUE(LEFT(A5214,4)),VALUE(LEFT(A5214,4))-1)&amp;"-"&amp;TEXT(MOD(IF(VALUE(MID(A5214,6,2))&gt;=4,VALUE(LEFT(A5214,4)),VALUE(LEFT(A5214,4))-1)+1,100),"00")</f>
        <v>FY2024-25</v>
      </c>
      <c r="D5214" s="0" t="s">
        <v>789</v>
      </c>
      <c r="E5214" s="0" t="s">
        <v>177</v>
      </c>
      <c r="F5214" s="0" t="str">
        <f aca="false">INDEX(Mapping!$B$2:$B$465,MATCH(E5214,Mapping!$A$2:$A$465,0))</f>
        <v>JINDAL INDIA THERMAL POWER (JITPL)</v>
      </c>
      <c r="G5214" s="0" t="str">
        <f aca="false">INDEX(Mapping!$C$2:$C$465,MATCH(E5214,Mapping!$A$2:$A$465,0))</f>
        <v>JINDAL INDIA THERMAL POWER (JITPL)</v>
      </c>
      <c r="H5214" s="2" t="n">
        <v>51.45</v>
      </c>
      <c r="I5214" s="3" t="n">
        <v>0.95</v>
      </c>
    </row>
    <row r="5215" customFormat="false" ht="15" hidden="false" customHeight="false" outlineLevel="0" collapsed="false">
      <c r="A5215" s="0" t="s">
        <v>207</v>
      </c>
      <c r="B5215" s="0" t="n">
        <f aca="false">VALUE(LEFT(A5215,4))</f>
        <v>2025</v>
      </c>
      <c r="C5215" s="0" t="str">
        <f aca="false">"FY"&amp;IF(VALUE(MID(A5215,6,2))&gt;=4,VALUE(LEFT(A5215,4)),VALUE(LEFT(A5215,4))-1)&amp;"-"&amp;TEXT(MOD(IF(VALUE(MID(A5215,6,2))&gt;=4,VALUE(LEFT(A5215,4)),VALUE(LEFT(A5215,4))-1)+1,100),"00")</f>
        <v>FY2024-25</v>
      </c>
      <c r="D5215" s="0" t="s">
        <v>210</v>
      </c>
      <c r="E5215" s="0" t="s">
        <v>210</v>
      </c>
      <c r="F5215" s="0" t="str">
        <f aca="false">INDEX(Mapping!$B$2:$B$465,MATCH(E5215,Mapping!$A$2:$A$465,0))</f>
        <v>ACB (INDIA)</v>
      </c>
      <c r="G5215" s="0" t="str">
        <f aca="false">INDEX(Mapping!$C$2:$C$465,MATCH(E5215,Mapping!$A$2:$A$465,0))</f>
        <v>ACB (INDIA)</v>
      </c>
      <c r="H5215" s="2" t="n">
        <v>45.69</v>
      </c>
      <c r="I5215" s="3" t="n">
        <v>0.84</v>
      </c>
    </row>
    <row r="5216" customFormat="false" ht="15" hidden="false" customHeight="false" outlineLevel="0" collapsed="false">
      <c r="A5216" s="0" t="s">
        <v>207</v>
      </c>
      <c r="B5216" s="0" t="n">
        <f aca="false">VALUE(LEFT(A5216,4))</f>
        <v>2025</v>
      </c>
      <c r="C5216" s="0" t="str">
        <f aca="false">"FY"&amp;IF(VALUE(MID(A5216,6,2))&gt;=4,VALUE(LEFT(A5216,4)),VALUE(LEFT(A5216,4))-1)&amp;"-"&amp;TEXT(MOD(IF(VALUE(MID(A5216,6,2))&gt;=4,VALUE(LEFT(A5216,4)),VALUE(LEFT(A5216,4))-1)+1,100),"00")</f>
        <v>FY2024-25</v>
      </c>
      <c r="D5216" s="0" t="s">
        <v>657</v>
      </c>
      <c r="E5216" s="0" t="s">
        <v>46</v>
      </c>
      <c r="F5216" s="0" t="str">
        <f aca="false">INDEX(Mapping!$B$2:$B$465,MATCH(E5216,Mapping!$A$2:$A$465,0))</f>
        <v>CHHATTISGARH</v>
      </c>
      <c r="G5216" s="0" t="str">
        <f aca="false">INDEX(Mapping!$C$2:$C$465,MATCH(E5216,Mapping!$A$2:$A$465,0))</f>
        <v>CHHATTISGARH</v>
      </c>
      <c r="H5216" s="2" t="n">
        <v>45.43</v>
      </c>
      <c r="I5216" s="3" t="n">
        <v>0.84</v>
      </c>
    </row>
    <row r="5217" customFormat="false" ht="15" hidden="false" customHeight="false" outlineLevel="0" collapsed="false">
      <c r="A5217" s="0" t="s">
        <v>207</v>
      </c>
      <c r="B5217" s="0" t="n">
        <f aca="false">VALUE(LEFT(A5217,4))</f>
        <v>2025</v>
      </c>
      <c r="C5217" s="0" t="str">
        <f aca="false">"FY"&amp;IF(VALUE(MID(A5217,6,2))&gt;=4,VALUE(LEFT(A5217,4)),VALUE(LEFT(A5217,4))-1)&amp;"-"&amp;TEXT(MOD(IF(VALUE(MID(A5217,6,2))&gt;=4,VALUE(LEFT(A5217,4)),VALUE(LEFT(A5217,4))-1)+1,100),"00")</f>
        <v>FY2024-25</v>
      </c>
      <c r="D5217" s="0" t="s">
        <v>701</v>
      </c>
      <c r="E5217" s="0" t="s">
        <v>287</v>
      </c>
      <c r="F5217" s="0" t="str">
        <f aca="false">INDEX(Mapping!$B$2:$B$465,MATCH(E5217,Mapping!$A$2:$A$465,0))</f>
        <v>NTPC STATIONS</v>
      </c>
      <c r="G5217" s="0" t="str">
        <f aca="false">INDEX(Mapping!$C$2:$C$465,MATCH(E5217,Mapping!$A$2:$A$465,0))</f>
        <v>NTPC GROUP</v>
      </c>
      <c r="H5217" s="2" t="n">
        <v>40.79</v>
      </c>
      <c r="I5217" s="3" t="n">
        <v>0.75</v>
      </c>
    </row>
    <row r="5218" customFormat="false" ht="15" hidden="false" customHeight="false" outlineLevel="0" collapsed="false">
      <c r="A5218" s="0" t="s">
        <v>207</v>
      </c>
      <c r="B5218" s="0" t="n">
        <f aca="false">VALUE(LEFT(A5218,4))</f>
        <v>2025</v>
      </c>
      <c r="C5218" s="0" t="str">
        <f aca="false">"FY"&amp;IF(VALUE(MID(A5218,6,2))&gt;=4,VALUE(LEFT(A5218,4)),VALUE(LEFT(A5218,4))-1)&amp;"-"&amp;TEXT(MOD(IF(VALUE(MID(A5218,6,2))&gt;=4,VALUE(LEFT(A5218,4)),VALUE(LEFT(A5218,4))-1)+1,100),"00")</f>
        <v>FY2024-25</v>
      </c>
      <c r="D5218" s="0" t="s">
        <v>663</v>
      </c>
      <c r="E5218" s="0" t="s">
        <v>41</v>
      </c>
      <c r="F5218" s="0" t="str">
        <f aca="false">INDEX(Mapping!$B$2:$B$465,MATCH(E5218,Mapping!$A$2:$A$465,0))</f>
        <v>RAJASTHAN</v>
      </c>
      <c r="G5218" s="0" t="str">
        <f aca="false">INDEX(Mapping!$C$2:$C$465,MATCH(E5218,Mapping!$A$2:$A$465,0))</f>
        <v>RAJASTHAN</v>
      </c>
      <c r="H5218" s="2" t="n">
        <v>40.59</v>
      </c>
      <c r="I5218" s="3" t="n">
        <v>0.75</v>
      </c>
    </row>
    <row r="5219" customFormat="false" ht="15" hidden="false" customHeight="false" outlineLevel="0" collapsed="false">
      <c r="A5219" s="0" t="s">
        <v>207</v>
      </c>
      <c r="B5219" s="0" t="n">
        <f aca="false">VALUE(LEFT(A5219,4))</f>
        <v>2025</v>
      </c>
      <c r="C5219" s="0" t="str">
        <f aca="false">"FY"&amp;IF(VALUE(MID(A5219,6,2))&gt;=4,VALUE(LEFT(A5219,4)),VALUE(LEFT(A5219,4))-1)&amp;"-"&amp;TEXT(MOD(IF(VALUE(MID(A5219,6,2))&gt;=4,VALUE(LEFT(A5219,4)),VALUE(LEFT(A5219,4))-1)+1,100),"00")</f>
        <v>FY2024-25</v>
      </c>
      <c r="D5219" s="0" t="s">
        <v>173</v>
      </c>
      <c r="E5219" s="0" t="s">
        <v>173</v>
      </c>
      <c r="F5219" s="0" t="str">
        <f aca="false">INDEX(Mapping!$B$2:$B$465,MATCH(E5219,Mapping!$A$2:$A$465,0))</f>
        <v>ADANI GREEN ENERGY TWENTY FOUR LIMITED</v>
      </c>
      <c r="G5219" s="0" t="str">
        <f aca="false">INDEX(Mapping!$C$2:$C$465,MATCH(E5219,Mapping!$A$2:$A$465,0))</f>
        <v>ADANI GREEN ENERGY (ALL SPVs)</v>
      </c>
      <c r="H5219" s="2" t="n">
        <v>40.56</v>
      </c>
      <c r="I5219" s="3" t="n">
        <v>0.75</v>
      </c>
    </row>
    <row r="5220" customFormat="false" ht="15" hidden="false" customHeight="false" outlineLevel="0" collapsed="false">
      <c r="A5220" s="0" t="s">
        <v>207</v>
      </c>
      <c r="B5220" s="0" t="n">
        <f aca="false">VALUE(LEFT(A5220,4))</f>
        <v>2025</v>
      </c>
      <c r="C5220" s="0" t="str">
        <f aca="false">"FY"&amp;IF(VALUE(MID(A5220,6,2))&gt;=4,VALUE(LEFT(A5220,4)),VALUE(LEFT(A5220,4))-1)&amp;"-"&amp;TEXT(MOD(IF(VALUE(MID(A5220,6,2))&gt;=4,VALUE(LEFT(A5220,4)),VALUE(LEFT(A5220,4))-1)+1,100),"00")</f>
        <v>FY2024-25</v>
      </c>
      <c r="D5220" s="0" t="s">
        <v>277</v>
      </c>
      <c r="E5220" s="0" t="s">
        <v>277</v>
      </c>
      <c r="F5220" s="0" t="str">
        <f aca="false">INDEX(Mapping!$B$2:$B$465,MATCH(E5220,Mapping!$A$2:$A$465,0))</f>
        <v>RKM POWERGEN</v>
      </c>
      <c r="G5220" s="0" t="str">
        <f aca="false">INDEX(Mapping!$C$2:$C$465,MATCH(E5220,Mapping!$A$2:$A$465,0))</f>
        <v>RKM POWERGEN</v>
      </c>
      <c r="H5220" s="2" t="n">
        <v>37.2</v>
      </c>
      <c r="I5220" s="3" t="n">
        <v>0.68</v>
      </c>
    </row>
    <row r="5221" customFormat="false" ht="15" hidden="false" customHeight="false" outlineLevel="0" collapsed="false">
      <c r="A5221" s="0" t="s">
        <v>207</v>
      </c>
      <c r="B5221" s="0" t="n">
        <f aca="false">VALUE(LEFT(A5221,4))</f>
        <v>2025</v>
      </c>
      <c r="C5221" s="0" t="str">
        <f aca="false">"FY"&amp;IF(VALUE(MID(A5221,6,2))&gt;=4,VALUE(LEFT(A5221,4)),VALUE(LEFT(A5221,4))-1)&amp;"-"&amp;TEXT(MOD(IF(VALUE(MID(A5221,6,2))&gt;=4,VALUE(LEFT(A5221,4)),VALUE(LEFT(A5221,4))-1)+1,100),"00")</f>
        <v>FY2024-25</v>
      </c>
      <c r="D5221" s="0" t="s">
        <v>185</v>
      </c>
      <c r="E5221" s="0" t="s">
        <v>185</v>
      </c>
      <c r="F5221" s="0" t="str">
        <f aca="false">INDEX(Mapping!$B$2:$B$465,MATCH(E5221,Mapping!$A$2:$A$465,0))</f>
        <v>ADANI GREEN ENERGY TWENTY FIVE LIMITED</v>
      </c>
      <c r="G5221" s="0" t="str">
        <f aca="false">INDEX(Mapping!$C$2:$C$465,MATCH(E5221,Mapping!$A$2:$A$465,0))</f>
        <v>ADANI GREEN ENERGY (ALL SPVs)</v>
      </c>
      <c r="H5221" s="2" t="n">
        <v>36.81</v>
      </c>
      <c r="I5221" s="3" t="n">
        <v>0.68</v>
      </c>
    </row>
    <row r="5222" customFormat="false" ht="15" hidden="false" customHeight="false" outlineLevel="0" collapsed="false">
      <c r="A5222" s="0" t="s">
        <v>207</v>
      </c>
      <c r="B5222" s="0" t="n">
        <f aca="false">VALUE(LEFT(A5222,4))</f>
        <v>2025</v>
      </c>
      <c r="C5222" s="0" t="str">
        <f aca="false">"FY"&amp;IF(VALUE(MID(A5222,6,2))&gt;=4,VALUE(LEFT(A5222,4)),VALUE(LEFT(A5222,4))-1)&amp;"-"&amp;TEXT(MOD(IF(VALUE(MID(A5222,6,2))&gt;=4,VALUE(LEFT(A5222,4)),VALUE(LEFT(A5222,4))-1)+1,100),"00")</f>
        <v>FY2024-25</v>
      </c>
      <c r="D5222" s="0" t="s">
        <v>716</v>
      </c>
      <c r="E5222" s="0" t="s">
        <v>247</v>
      </c>
      <c r="F5222" s="0" t="str">
        <f aca="false">INDEX(Mapping!$B$2:$B$465,MATCH(E5222,Mapping!$A$2:$A$465,0))</f>
        <v>SEIL ENERGY INDIA (EX-SEMBCORP)</v>
      </c>
      <c r="G5222" s="0" t="str">
        <f aca="false">INDEX(Mapping!$C$2:$C$465,MATCH(E5222,Mapping!$A$2:$A$465,0))</f>
        <v>SEIL ENERGY INDIA</v>
      </c>
      <c r="H5222" s="2" t="n">
        <v>33.06</v>
      </c>
      <c r="I5222" s="3" t="n">
        <v>0.61</v>
      </c>
    </row>
    <row r="5223" customFormat="false" ht="15" hidden="false" customHeight="false" outlineLevel="0" collapsed="false">
      <c r="A5223" s="0" t="s">
        <v>207</v>
      </c>
      <c r="B5223" s="0" t="n">
        <f aca="false">VALUE(LEFT(A5223,4))</f>
        <v>2025</v>
      </c>
      <c r="C5223" s="0" t="str">
        <f aca="false">"FY"&amp;IF(VALUE(MID(A5223,6,2))&gt;=4,VALUE(LEFT(A5223,4)),VALUE(LEFT(A5223,4))-1)&amp;"-"&amp;TEXT(MOD(IF(VALUE(MID(A5223,6,2))&gt;=4,VALUE(LEFT(A5223,4)),VALUE(LEFT(A5223,4))-1)+1,100),"00")</f>
        <v>FY2024-25</v>
      </c>
      <c r="D5223" s="0" t="s">
        <v>200</v>
      </c>
      <c r="E5223" s="0" t="s">
        <v>200</v>
      </c>
      <c r="F5223" s="0" t="str">
        <f aca="false">INDEX(Mapping!$B$2:$B$465,MATCH(E5223,Mapping!$A$2:$A$465,0))</f>
        <v>JSW ENERGY UTKAL (EX-IND BARATH)</v>
      </c>
      <c r="G5223" s="0" t="str">
        <f aca="false">INDEX(Mapping!$C$2:$C$465,MATCH(E5223,Mapping!$A$2:$A$465,0))</f>
        <v>JSW ENERGY (INCL. KSK MAHANADI)</v>
      </c>
      <c r="H5223" s="2" t="n">
        <v>31.83</v>
      </c>
      <c r="I5223" s="3" t="n">
        <v>0.59</v>
      </c>
    </row>
    <row r="5224" customFormat="false" ht="15" hidden="false" customHeight="false" outlineLevel="0" collapsed="false">
      <c r="A5224" s="0" t="s">
        <v>207</v>
      </c>
      <c r="B5224" s="0" t="n">
        <f aca="false">VALUE(LEFT(A5224,4))</f>
        <v>2025</v>
      </c>
      <c r="C5224" s="0" t="str">
        <f aca="false">"FY"&amp;IF(VALUE(MID(A5224,6,2))&gt;=4,VALUE(LEFT(A5224,4)),VALUE(LEFT(A5224,4))-1)&amp;"-"&amp;TEXT(MOD(IF(VALUE(MID(A5224,6,2))&gt;=4,VALUE(LEFT(A5224,4)),VALUE(LEFT(A5224,4))-1)+1,100),"00")</f>
        <v>FY2024-25</v>
      </c>
      <c r="D5224" s="0" t="s">
        <v>683</v>
      </c>
      <c r="E5224" s="0" t="s">
        <v>153</v>
      </c>
      <c r="F5224" s="0" t="str">
        <f aca="false">INDEX(Mapping!$B$2:$B$465,MATCH(E5224,Mapping!$A$2:$A$465,0))</f>
        <v>DVC</v>
      </c>
      <c r="G5224" s="0" t="str">
        <f aca="false">INDEX(Mapping!$C$2:$C$465,MATCH(E5224,Mapping!$A$2:$A$465,0))</f>
        <v>DVC</v>
      </c>
      <c r="H5224" s="2" t="n">
        <v>30.98</v>
      </c>
      <c r="I5224" s="3" t="n">
        <v>0.57</v>
      </c>
    </row>
    <row r="5225" customFormat="false" ht="15" hidden="false" customHeight="false" outlineLevel="0" collapsed="false">
      <c r="A5225" s="0" t="s">
        <v>207</v>
      </c>
      <c r="B5225" s="0" t="n">
        <f aca="false">VALUE(LEFT(A5225,4))</f>
        <v>2025</v>
      </c>
      <c r="C5225" s="0" t="str">
        <f aca="false">"FY"&amp;IF(VALUE(MID(A5225,6,2))&gt;=4,VALUE(LEFT(A5225,4)),VALUE(LEFT(A5225,4))-1)&amp;"-"&amp;TEXT(MOD(IF(VALUE(MID(A5225,6,2))&gt;=4,VALUE(LEFT(A5225,4)),VALUE(LEFT(A5225,4))-1)+1,100),"00")</f>
        <v>FY2024-25</v>
      </c>
      <c r="D5225" s="0" t="s">
        <v>219</v>
      </c>
      <c r="E5225" s="0" t="s">
        <v>219</v>
      </c>
      <c r="F5225" s="0" t="str">
        <f aca="false">INDEX(Mapping!$B$2:$B$465,MATCH(E5225,Mapping!$A$2:$A$465,0))</f>
        <v>RENEW SURYA PRATAP</v>
      </c>
      <c r="G5225" s="0" t="str">
        <f aca="false">INDEX(Mapping!$C$2:$C$465,MATCH(E5225,Mapping!$A$2:$A$465,0))</f>
        <v>RENEW POWER (ALL SPVs)</v>
      </c>
      <c r="H5225" s="2" t="n">
        <v>30.58</v>
      </c>
      <c r="I5225" s="3" t="n">
        <v>0.56</v>
      </c>
    </row>
    <row r="5226" customFormat="false" ht="15" hidden="false" customHeight="false" outlineLevel="0" collapsed="false">
      <c r="A5226" s="0" t="s">
        <v>207</v>
      </c>
      <c r="B5226" s="0" t="n">
        <f aca="false">VALUE(LEFT(A5226,4))</f>
        <v>2025</v>
      </c>
      <c r="C5226" s="0" t="str">
        <f aca="false">"FY"&amp;IF(VALUE(MID(A5226,6,2))&gt;=4,VALUE(LEFT(A5226,4)),VALUE(LEFT(A5226,4))-1)&amp;"-"&amp;TEXT(MOD(IF(VALUE(MID(A5226,6,2))&gt;=4,VALUE(LEFT(A5226,4)),VALUE(LEFT(A5226,4))-1)+1,100),"00")</f>
        <v>FY2024-25</v>
      </c>
      <c r="D5226" s="0" t="s">
        <v>192</v>
      </c>
      <c r="E5226" s="0" t="s">
        <v>192</v>
      </c>
      <c r="F5226" s="0" t="str">
        <f aca="false">INDEX(Mapping!$B$2:$B$465,MATCH(E5226,Mapping!$A$2:$A$465,0))</f>
        <v>MB POWER (MP)</v>
      </c>
      <c r="G5226" s="0" t="str">
        <f aca="false">INDEX(Mapping!$C$2:$C$465,MATCH(E5226,Mapping!$A$2:$A$465,0))</f>
        <v>MB POWER (MP)</v>
      </c>
      <c r="H5226" s="2" t="n">
        <v>29.83</v>
      </c>
      <c r="I5226" s="3" t="n">
        <v>0.55</v>
      </c>
    </row>
    <row r="5227" customFormat="false" ht="15" hidden="false" customHeight="false" outlineLevel="0" collapsed="false">
      <c r="A5227" s="0" t="s">
        <v>207</v>
      </c>
      <c r="B5227" s="0" t="n">
        <f aca="false">VALUE(LEFT(A5227,4))</f>
        <v>2025</v>
      </c>
      <c r="C5227" s="0" t="str">
        <f aca="false">"FY"&amp;IF(VALUE(MID(A5227,6,2))&gt;=4,VALUE(LEFT(A5227,4)),VALUE(LEFT(A5227,4))-1)&amp;"-"&amp;TEXT(MOD(IF(VALUE(MID(A5227,6,2))&gt;=4,VALUE(LEFT(A5227,4)),VALUE(LEFT(A5227,4))-1)+1,100),"00")</f>
        <v>FY2024-25</v>
      </c>
      <c r="D5227" s="0" t="s">
        <v>300</v>
      </c>
      <c r="E5227" s="0" t="s">
        <v>300</v>
      </c>
      <c r="F5227" s="0" t="str">
        <f aca="false">INDEX(Mapping!$B$2:$B$465,MATCH(E5227,Mapping!$A$2:$A$465,0))</f>
        <v>BALCO</v>
      </c>
      <c r="G5227" s="0" t="str">
        <f aca="false">INDEX(Mapping!$C$2:$C$465,MATCH(E5227,Mapping!$A$2:$A$465,0))</f>
        <v>BALCO</v>
      </c>
      <c r="H5227" s="2" t="n">
        <v>28.81</v>
      </c>
      <c r="I5227" s="3" t="n">
        <v>0.53</v>
      </c>
    </row>
    <row r="5228" customFormat="false" ht="15" hidden="false" customHeight="false" outlineLevel="0" collapsed="false">
      <c r="A5228" s="0" t="s">
        <v>207</v>
      </c>
      <c r="B5228" s="0" t="n">
        <f aca="false">VALUE(LEFT(A5228,4))</f>
        <v>2025</v>
      </c>
      <c r="C5228" s="0" t="str">
        <f aca="false">"FY"&amp;IF(VALUE(MID(A5228,6,2))&gt;=4,VALUE(LEFT(A5228,4)),VALUE(LEFT(A5228,4))-1)&amp;"-"&amp;TEXT(MOD(IF(VALUE(MID(A5228,6,2))&gt;=4,VALUE(LEFT(A5228,4)),VALUE(LEFT(A5228,4))-1)+1,100),"00")</f>
        <v>FY2024-25</v>
      </c>
      <c r="D5228" s="0" t="s">
        <v>672</v>
      </c>
      <c r="E5228" s="0" t="s">
        <v>38</v>
      </c>
      <c r="F5228" s="0" t="str">
        <f aca="false">INDEX(Mapping!$B$2:$B$465,MATCH(E5228,Mapping!$A$2:$A$465,0))</f>
        <v>ANDHRA PRADESH</v>
      </c>
      <c r="G5228" s="0" t="str">
        <f aca="false">INDEX(Mapping!$C$2:$C$465,MATCH(E5228,Mapping!$A$2:$A$465,0))</f>
        <v>ANDHRA PRADESH</v>
      </c>
      <c r="H5228" s="2" t="n">
        <v>26.68</v>
      </c>
      <c r="I5228" s="3" t="n">
        <v>0.49</v>
      </c>
    </row>
    <row r="5229" customFormat="false" ht="15" hidden="false" customHeight="false" outlineLevel="0" collapsed="false">
      <c r="A5229" s="0" t="s">
        <v>207</v>
      </c>
      <c r="B5229" s="0" t="n">
        <f aca="false">VALUE(LEFT(A5229,4))</f>
        <v>2025</v>
      </c>
      <c r="C5229" s="0" t="str">
        <f aca="false">"FY"&amp;IF(VALUE(MID(A5229,6,2))&gt;=4,VALUE(LEFT(A5229,4)),VALUE(LEFT(A5229,4))-1)&amp;"-"&amp;TEXT(MOD(IF(VALUE(MID(A5229,6,2))&gt;=4,VALUE(LEFT(A5229,4)),VALUE(LEFT(A5229,4))-1)+1,100),"00")</f>
        <v>FY2024-25</v>
      </c>
      <c r="D5229" s="0" t="s">
        <v>676</v>
      </c>
      <c r="E5229" s="0" t="s">
        <v>37</v>
      </c>
      <c r="F5229" s="0" t="str">
        <f aca="false">INDEX(Mapping!$B$2:$B$465,MATCH(E5229,Mapping!$A$2:$A$465,0))</f>
        <v>MAHARASHTRA</v>
      </c>
      <c r="G5229" s="0" t="str">
        <f aca="false">INDEX(Mapping!$C$2:$C$465,MATCH(E5229,Mapping!$A$2:$A$465,0))</f>
        <v>MAHARASHTRA</v>
      </c>
      <c r="H5229" s="2" t="n">
        <v>25.85</v>
      </c>
      <c r="I5229" s="3" t="n">
        <v>0.48</v>
      </c>
    </row>
    <row r="5230" customFormat="false" ht="15" hidden="false" customHeight="false" outlineLevel="0" collapsed="false">
      <c r="A5230" s="0" t="s">
        <v>207</v>
      </c>
      <c r="B5230" s="0" t="n">
        <f aca="false">VALUE(LEFT(A5230,4))</f>
        <v>2025</v>
      </c>
      <c r="C5230" s="0" t="str">
        <f aca="false">"FY"&amp;IF(VALUE(MID(A5230,6,2))&gt;=4,VALUE(LEFT(A5230,4)),VALUE(LEFT(A5230,4))-1)&amp;"-"&amp;TEXT(MOD(IF(VALUE(MID(A5230,6,2))&gt;=4,VALUE(LEFT(A5230,4)),VALUE(LEFT(A5230,4))-1)+1,100),"00")</f>
        <v>FY2024-25</v>
      </c>
      <c r="D5230" s="0" t="s">
        <v>674</v>
      </c>
      <c r="E5230" s="0" t="s">
        <v>212</v>
      </c>
      <c r="F5230" s="0" t="str">
        <f aca="false">INDEX(Mapping!$B$2:$B$465,MATCH(E5230,Mapping!$A$2:$A$465,0))</f>
        <v>ADANI WIND ENERGY KUTCHH FOUR LTD. NAKHATRANA</v>
      </c>
      <c r="G5230" s="0" t="str">
        <f aca="false">INDEX(Mapping!$C$2:$C$465,MATCH(E5230,Mapping!$A$2:$A$465,0))</f>
        <v>ADANI GREEN ENERGY (ALL SPVs)</v>
      </c>
      <c r="H5230" s="2" t="n">
        <v>24.7</v>
      </c>
      <c r="I5230" s="3" t="n">
        <v>0.45</v>
      </c>
    </row>
    <row r="5231" customFormat="false" ht="15" hidden="false" customHeight="false" outlineLevel="0" collapsed="false">
      <c r="A5231" s="0" t="s">
        <v>207</v>
      </c>
      <c r="B5231" s="0" t="n">
        <f aca="false">VALUE(LEFT(A5231,4))</f>
        <v>2025</v>
      </c>
      <c r="C5231" s="0" t="str">
        <f aca="false">"FY"&amp;IF(VALUE(MID(A5231,6,2))&gt;=4,VALUE(LEFT(A5231,4)),VALUE(LEFT(A5231,4))-1)&amp;"-"&amp;TEXT(MOD(IF(VALUE(MID(A5231,6,2))&gt;=4,VALUE(LEFT(A5231,4)),VALUE(LEFT(A5231,4))-1)+1,100),"00")</f>
        <v>FY2024-25</v>
      </c>
      <c r="D5231" s="0" t="s">
        <v>813</v>
      </c>
      <c r="E5231" s="0" t="s">
        <v>263</v>
      </c>
      <c r="F5231" s="0" t="str">
        <f aca="false">INDEX(Mapping!$B$2:$B$465,MATCH(E5231,Mapping!$A$2:$A$465,0))</f>
        <v>ADANI RENEWABLE ENERGY FIFTY FIVE LIMITED_PSS-3 (162.5 MW HYBRID SOLAR OF 187.5MW HPD)</v>
      </c>
      <c r="G5231" s="0" t="str">
        <f aca="false">INDEX(Mapping!$C$2:$C$465,MATCH(E5231,Mapping!$A$2:$A$465,0))</f>
        <v>ADANI GREEN ENERGY (ALL SPVs)</v>
      </c>
      <c r="H5231" s="2" t="n">
        <v>24.48</v>
      </c>
      <c r="I5231" s="3" t="n">
        <v>0.45</v>
      </c>
    </row>
    <row r="5232" customFormat="false" ht="15" hidden="false" customHeight="false" outlineLevel="0" collapsed="false">
      <c r="A5232" s="0" t="s">
        <v>207</v>
      </c>
      <c r="B5232" s="0" t="n">
        <f aca="false">VALUE(LEFT(A5232,4))</f>
        <v>2025</v>
      </c>
      <c r="C5232" s="0" t="str">
        <f aca="false">"FY"&amp;IF(VALUE(MID(A5232,6,2))&gt;=4,VALUE(LEFT(A5232,4)),VALUE(LEFT(A5232,4))-1)&amp;"-"&amp;TEXT(MOD(IF(VALUE(MID(A5232,6,2))&gt;=4,VALUE(LEFT(A5232,4)),VALUE(LEFT(A5232,4))-1)+1,100),"00")</f>
        <v>FY2024-25</v>
      </c>
      <c r="D5232" s="0" t="s">
        <v>370</v>
      </c>
      <c r="E5232" s="0" t="s">
        <v>370</v>
      </c>
      <c r="F5232" s="0" t="str">
        <f aca="false">INDEX(Mapping!$B$2:$B$465,MATCH(E5232,Mapping!$A$2:$A$465,0))</f>
        <v>TRN ENERGY PRIVATE LIMITED</v>
      </c>
      <c r="G5232" s="0" t="str">
        <f aca="false">INDEX(Mapping!$C$2:$C$465,MATCH(E5232,Mapping!$A$2:$A$465,0))</f>
        <v>TRN ENERGY PRIVATE LIMITED</v>
      </c>
      <c r="H5232" s="2" t="n">
        <v>23.88</v>
      </c>
      <c r="I5232" s="3" t="n">
        <v>0.44</v>
      </c>
    </row>
    <row r="5233" customFormat="false" ht="15" hidden="false" customHeight="false" outlineLevel="0" collapsed="false">
      <c r="A5233" s="0" t="s">
        <v>207</v>
      </c>
      <c r="B5233" s="0" t="n">
        <f aca="false">VALUE(LEFT(A5233,4))</f>
        <v>2025</v>
      </c>
      <c r="C5233" s="0" t="str">
        <f aca="false">"FY"&amp;IF(VALUE(MID(A5233,6,2))&gt;=4,VALUE(LEFT(A5233,4)),VALUE(LEFT(A5233,4))-1)&amp;"-"&amp;TEXT(MOD(IF(VALUE(MID(A5233,6,2))&gt;=4,VALUE(LEFT(A5233,4)),VALUE(LEFT(A5233,4))-1)+1,100),"00")</f>
        <v>FY2024-25</v>
      </c>
      <c r="D5233" s="0" t="s">
        <v>261</v>
      </c>
      <c r="E5233" s="0" t="s">
        <v>261</v>
      </c>
      <c r="F5233" s="0" t="str">
        <f aca="false">INDEX(Mapping!$B$2:$B$465,MATCH(E5233,Mapping!$A$2:$A$465,0))</f>
        <v>NPGC NABINAGAR</v>
      </c>
      <c r="G5233" s="0" t="str">
        <f aca="false">INDEX(Mapping!$C$2:$C$465,MATCH(E5233,Mapping!$A$2:$A$465,0))</f>
        <v>NTPC GROUP</v>
      </c>
      <c r="H5233" s="2" t="n">
        <v>22.98</v>
      </c>
      <c r="I5233" s="3" t="n">
        <v>0.42</v>
      </c>
    </row>
    <row r="5234" customFormat="false" ht="15" hidden="false" customHeight="false" outlineLevel="0" collapsed="false">
      <c r="A5234" s="0" t="s">
        <v>207</v>
      </c>
      <c r="B5234" s="0" t="n">
        <f aca="false">VALUE(LEFT(A5234,4))</f>
        <v>2025</v>
      </c>
      <c r="C5234" s="0" t="str">
        <f aca="false">"FY"&amp;IF(VALUE(MID(A5234,6,2))&gt;=4,VALUE(LEFT(A5234,4)),VALUE(LEFT(A5234,4))-1)&amp;"-"&amp;TEXT(MOD(IF(VALUE(MID(A5234,6,2))&gt;=4,VALUE(LEFT(A5234,4)),VALUE(LEFT(A5234,4))-1)+1,100),"00")</f>
        <v>FY2024-25</v>
      </c>
      <c r="D5234" s="0" t="s">
        <v>713</v>
      </c>
      <c r="E5234" s="0" t="s">
        <v>268</v>
      </c>
      <c r="F5234" s="0" t="str">
        <f aca="false">INDEX(Mapping!$B$2:$B$465,MATCH(E5234,Mapping!$A$2:$A$465,0))</f>
        <v>GOA</v>
      </c>
      <c r="G5234" s="0" t="str">
        <f aca="false">INDEX(Mapping!$C$2:$C$465,MATCH(E5234,Mapping!$A$2:$A$465,0))</f>
        <v>GOA</v>
      </c>
      <c r="H5234" s="2" t="n">
        <v>22.22</v>
      </c>
      <c r="I5234" s="3" t="n">
        <v>0.41</v>
      </c>
    </row>
    <row r="5235" customFormat="false" ht="15" hidden="false" customHeight="false" outlineLevel="0" collapsed="false">
      <c r="A5235" s="0" t="s">
        <v>207</v>
      </c>
      <c r="B5235" s="0" t="n">
        <f aca="false">VALUE(LEFT(A5235,4))</f>
        <v>2025</v>
      </c>
      <c r="C5235" s="0" t="str">
        <f aca="false">"FY"&amp;IF(VALUE(MID(A5235,6,2))&gt;=4,VALUE(LEFT(A5235,4)),VALUE(LEFT(A5235,4))-1)&amp;"-"&amp;TEXT(MOD(IF(VALUE(MID(A5235,6,2))&gt;=4,VALUE(LEFT(A5235,4)),VALUE(LEFT(A5235,4))-1)+1,100),"00")</f>
        <v>FY2024-25</v>
      </c>
      <c r="D5235" s="0" t="s">
        <v>690</v>
      </c>
      <c r="E5235" s="0" t="s">
        <v>198</v>
      </c>
      <c r="F5235" s="0" t="str">
        <f aca="false">INDEX(Mapping!$B$2:$B$465,MATCH(E5235,Mapping!$A$2:$A$465,0))</f>
        <v>CHANDIGARH</v>
      </c>
      <c r="G5235" s="0" t="str">
        <f aca="false">INDEX(Mapping!$C$2:$C$465,MATCH(E5235,Mapping!$A$2:$A$465,0))</f>
        <v>CHANDIGARH</v>
      </c>
      <c r="H5235" s="2" t="n">
        <v>22.19</v>
      </c>
      <c r="I5235" s="3" t="n">
        <v>0.41</v>
      </c>
    </row>
    <row r="5236" customFormat="false" ht="15" hidden="false" customHeight="false" outlineLevel="0" collapsed="false">
      <c r="A5236" s="0" t="s">
        <v>207</v>
      </c>
      <c r="B5236" s="0" t="n">
        <f aca="false">VALUE(LEFT(A5236,4))</f>
        <v>2025</v>
      </c>
      <c r="C5236" s="0" t="str">
        <f aca="false">"FY"&amp;IF(VALUE(MID(A5236,6,2))&gt;=4,VALUE(LEFT(A5236,4)),VALUE(LEFT(A5236,4))-1)&amp;"-"&amp;TEXT(MOD(IF(VALUE(MID(A5236,6,2))&gt;=4,VALUE(LEFT(A5236,4)),VALUE(LEFT(A5236,4))-1)+1,100),"00")</f>
        <v>FY2024-25</v>
      </c>
      <c r="D5236" s="0" t="s">
        <v>693</v>
      </c>
      <c r="E5236" s="0" t="s">
        <v>282</v>
      </c>
      <c r="F5236" s="0" t="str">
        <f aca="false">INDEX(Mapping!$B$2:$B$465,MATCH(E5236,Mapping!$A$2:$A$465,0))</f>
        <v>ADANI SOLAR ENERGY JAISALMER TWO</v>
      </c>
      <c r="G5236" s="0" t="str">
        <f aca="false">INDEX(Mapping!$C$2:$C$465,MATCH(E5236,Mapping!$A$2:$A$465,0))</f>
        <v>ADANI GREEN ENERGY (ALL SPVs)</v>
      </c>
      <c r="H5236" s="2" t="n">
        <v>22.02</v>
      </c>
      <c r="I5236" s="3" t="n">
        <v>0.41</v>
      </c>
    </row>
    <row r="5237" customFormat="false" ht="15" hidden="false" customHeight="false" outlineLevel="0" collapsed="false">
      <c r="A5237" s="0" t="s">
        <v>207</v>
      </c>
      <c r="B5237" s="0" t="n">
        <f aca="false">VALUE(LEFT(A5237,4))</f>
        <v>2025</v>
      </c>
      <c r="C5237" s="0" t="str">
        <f aca="false">"FY"&amp;IF(VALUE(MID(A5237,6,2))&gt;=4,VALUE(LEFT(A5237,4)),VALUE(LEFT(A5237,4))-1)&amp;"-"&amp;TEXT(MOD(IF(VALUE(MID(A5237,6,2))&gt;=4,VALUE(LEFT(A5237,4)),VALUE(LEFT(A5237,4))-1)+1,100),"00")</f>
        <v>FY2024-25</v>
      </c>
      <c r="D5237" s="0" t="s">
        <v>339</v>
      </c>
      <c r="E5237" s="0" t="s">
        <v>339</v>
      </c>
      <c r="F5237" s="0" t="str">
        <f aca="false">INDEX(Mapping!$B$2:$B$465,MATCH(E5237,Mapping!$A$2:$A$465,0))</f>
        <v>BRBCL NABINAGAR</v>
      </c>
      <c r="G5237" s="0" t="str">
        <f aca="false">INDEX(Mapping!$C$2:$C$465,MATCH(E5237,Mapping!$A$2:$A$465,0))</f>
        <v>NTPC GROUP</v>
      </c>
      <c r="H5237" s="2" t="n">
        <v>20.63</v>
      </c>
      <c r="I5237" s="3" t="n">
        <v>0.38</v>
      </c>
    </row>
    <row r="5238" customFormat="false" ht="15" hidden="false" customHeight="false" outlineLevel="0" collapsed="false">
      <c r="A5238" s="0" t="s">
        <v>207</v>
      </c>
      <c r="B5238" s="0" t="n">
        <f aca="false">VALUE(LEFT(A5238,4))</f>
        <v>2025</v>
      </c>
      <c r="C5238" s="0" t="str">
        <f aca="false">"FY"&amp;IF(VALUE(MID(A5238,6,2))&gt;=4,VALUE(LEFT(A5238,4)),VALUE(LEFT(A5238,4))-1)&amp;"-"&amp;TEXT(MOD(IF(VALUE(MID(A5238,6,2))&gt;=4,VALUE(LEFT(A5238,4)),VALUE(LEFT(A5238,4))-1)+1,100),"00")</f>
        <v>FY2024-25</v>
      </c>
      <c r="D5238" s="0" t="s">
        <v>660</v>
      </c>
      <c r="E5238" s="0" t="s">
        <v>50</v>
      </c>
      <c r="F5238" s="0" t="str">
        <f aca="false">INDEX(Mapping!$B$2:$B$465,MATCH(E5238,Mapping!$A$2:$A$465,0))</f>
        <v>MADHYA PRADESH</v>
      </c>
      <c r="G5238" s="0" t="str">
        <f aca="false">INDEX(Mapping!$C$2:$C$465,MATCH(E5238,Mapping!$A$2:$A$465,0))</f>
        <v>MADHYA PRADESH</v>
      </c>
      <c r="H5238" s="2" t="n">
        <v>19.86</v>
      </c>
      <c r="I5238" s="3" t="n">
        <v>0.37</v>
      </c>
    </row>
    <row r="5239" customFormat="false" ht="15" hidden="false" customHeight="false" outlineLevel="0" collapsed="false">
      <c r="A5239" s="0" t="s">
        <v>207</v>
      </c>
      <c r="B5239" s="0" t="n">
        <f aca="false">VALUE(LEFT(A5239,4))</f>
        <v>2025</v>
      </c>
      <c r="C5239" s="0" t="str">
        <f aca="false">"FY"&amp;IF(VALUE(MID(A5239,6,2))&gt;=4,VALUE(LEFT(A5239,4)),VALUE(LEFT(A5239,4))-1)&amp;"-"&amp;TEXT(MOD(IF(VALUE(MID(A5239,6,2))&gt;=4,VALUE(LEFT(A5239,4)),VALUE(LEFT(A5239,4))-1)+1,100),"00")</f>
        <v>FY2024-25</v>
      </c>
      <c r="D5239" s="0" t="s">
        <v>715</v>
      </c>
      <c r="E5239" s="0" t="s">
        <v>341</v>
      </c>
      <c r="F5239" s="0" t="str">
        <f aca="false">INDEX(Mapping!$B$2:$B$465,MATCH(E5239,Mapping!$A$2:$A$465,0))</f>
        <v>NTPC STATIONS</v>
      </c>
      <c r="G5239" s="0" t="str">
        <f aca="false">INDEX(Mapping!$C$2:$C$465,MATCH(E5239,Mapping!$A$2:$A$465,0))</f>
        <v>NTPC GROUP</v>
      </c>
      <c r="H5239" s="2" t="n">
        <v>19.57</v>
      </c>
      <c r="I5239" s="3" t="n">
        <v>0.36</v>
      </c>
    </row>
    <row r="5240" customFormat="false" ht="15" hidden="false" customHeight="false" outlineLevel="0" collapsed="false">
      <c r="A5240" s="0" t="s">
        <v>207</v>
      </c>
      <c r="B5240" s="0" t="n">
        <f aca="false">VALUE(LEFT(A5240,4))</f>
        <v>2025</v>
      </c>
      <c r="C5240" s="0" t="str">
        <f aca="false">"FY"&amp;IF(VALUE(MID(A5240,6,2))&gt;=4,VALUE(LEFT(A5240,4)),VALUE(LEFT(A5240,4))-1)&amp;"-"&amp;TEXT(MOD(IF(VALUE(MID(A5240,6,2))&gt;=4,VALUE(LEFT(A5240,4)),VALUE(LEFT(A5240,4))-1)+1,100),"00")</f>
        <v>FY2024-25</v>
      </c>
      <c r="D5240" s="0" t="s">
        <v>711</v>
      </c>
      <c r="E5240" s="0" t="s">
        <v>94</v>
      </c>
      <c r="F5240" s="0" t="str">
        <f aca="false">INDEX(Mapping!$B$2:$B$465,MATCH(E5240,Mapping!$A$2:$A$465,0))</f>
        <v>JHARKHAND</v>
      </c>
      <c r="G5240" s="0" t="str">
        <f aca="false">INDEX(Mapping!$C$2:$C$465,MATCH(E5240,Mapping!$A$2:$A$465,0))</f>
        <v>JHARKHAND</v>
      </c>
      <c r="H5240" s="2" t="n">
        <v>19.14</v>
      </c>
      <c r="I5240" s="3" t="n">
        <v>0.35</v>
      </c>
    </row>
    <row r="5241" customFormat="false" ht="15" hidden="false" customHeight="false" outlineLevel="0" collapsed="false">
      <c r="A5241" s="0" t="s">
        <v>207</v>
      </c>
      <c r="B5241" s="0" t="n">
        <f aca="false">VALUE(LEFT(A5241,4))</f>
        <v>2025</v>
      </c>
      <c r="C5241" s="0" t="str">
        <f aca="false">"FY"&amp;IF(VALUE(MID(A5241,6,2))&gt;=4,VALUE(LEFT(A5241,4)),VALUE(LEFT(A5241,4))-1)&amp;"-"&amp;TEXT(MOD(IF(VALUE(MID(A5241,6,2))&gt;=4,VALUE(LEFT(A5241,4)),VALUE(LEFT(A5241,4))-1)+1,100),"00")</f>
        <v>FY2024-25</v>
      </c>
      <c r="D5241" s="0" t="s">
        <v>227</v>
      </c>
      <c r="E5241" s="0" t="s">
        <v>227</v>
      </c>
      <c r="F5241" s="0" t="str">
        <f aca="false">INDEX(Mapping!$B$2:$B$465,MATCH(E5241,Mapping!$A$2:$A$465,0))</f>
        <v>SHREE CEMENT</v>
      </c>
      <c r="G5241" s="0" t="str">
        <f aca="false">INDEX(Mapping!$C$2:$C$465,MATCH(E5241,Mapping!$A$2:$A$465,0))</f>
        <v>SHREE CEMENT</v>
      </c>
      <c r="H5241" s="2" t="n">
        <v>16.56</v>
      </c>
      <c r="I5241" s="3" t="n">
        <v>0.3</v>
      </c>
    </row>
    <row r="5242" customFormat="false" ht="15" hidden="false" customHeight="false" outlineLevel="0" collapsed="false">
      <c r="A5242" s="0" t="s">
        <v>207</v>
      </c>
      <c r="B5242" s="0" t="n">
        <f aca="false">VALUE(LEFT(A5242,4))</f>
        <v>2025</v>
      </c>
      <c r="C5242" s="0" t="str">
        <f aca="false">"FY"&amp;IF(VALUE(MID(A5242,6,2))&gt;=4,VALUE(LEFT(A5242,4)),VALUE(LEFT(A5242,4))-1)&amp;"-"&amp;TEXT(MOD(IF(VALUE(MID(A5242,6,2))&gt;=4,VALUE(LEFT(A5242,4)),VALUE(LEFT(A5242,4))-1)+1,100),"00")</f>
        <v>FY2024-25</v>
      </c>
      <c r="D5242" s="0" t="s">
        <v>800</v>
      </c>
      <c r="E5242" s="0" t="s">
        <v>223</v>
      </c>
      <c r="F5242" s="0" t="str">
        <f aca="false">INDEX(Mapping!$B$2:$B$465,MATCH(E5242,Mapping!$A$2:$A$465,0))</f>
        <v>ADANI GREEN ENERGY TWENTY FOUR A LIMITED_PSS-3</v>
      </c>
      <c r="G5242" s="0" t="str">
        <f aca="false">INDEX(Mapping!$C$2:$C$465,MATCH(E5242,Mapping!$A$2:$A$465,0))</f>
        <v>ADANI GREEN ENERGY (ALL SPVs)</v>
      </c>
      <c r="H5242" s="2" t="n">
        <v>16</v>
      </c>
      <c r="I5242" s="3" t="n">
        <v>0.29</v>
      </c>
    </row>
    <row r="5243" customFormat="false" ht="15" hidden="false" customHeight="false" outlineLevel="0" collapsed="false">
      <c r="A5243" s="0" t="s">
        <v>207</v>
      </c>
      <c r="B5243" s="0" t="n">
        <f aca="false">VALUE(LEFT(A5243,4))</f>
        <v>2025</v>
      </c>
      <c r="C5243" s="0" t="str">
        <f aca="false">"FY"&amp;IF(VALUE(MID(A5243,6,2))&gt;=4,VALUE(LEFT(A5243,4)),VALUE(LEFT(A5243,4))-1)&amp;"-"&amp;TEXT(MOD(IF(VALUE(MID(A5243,6,2))&gt;=4,VALUE(LEFT(A5243,4)),VALUE(LEFT(A5243,4))-1)+1,100),"00")</f>
        <v>FY2024-25</v>
      </c>
      <c r="D5243" s="0" t="s">
        <v>326</v>
      </c>
      <c r="E5243" s="0" t="s">
        <v>326</v>
      </c>
      <c r="F5243" s="0" t="str">
        <f aca="false">INDEX(Mapping!$B$2:$B$465,MATCH(E5243,Mapping!$A$2:$A$465,0))</f>
        <v>ITPCL (IL&amp;FS TAMIL NADU)</v>
      </c>
      <c r="G5243" s="0" t="str">
        <f aca="false">INDEX(Mapping!$C$2:$C$465,MATCH(E5243,Mapping!$A$2:$A$465,0))</f>
        <v>ITPCL (IL&amp;FS TAMIL NADU)</v>
      </c>
      <c r="H5243" s="2" t="n">
        <v>15.05</v>
      </c>
      <c r="I5243" s="3" t="n">
        <v>0.28</v>
      </c>
    </row>
    <row r="5244" customFormat="false" ht="15" hidden="false" customHeight="false" outlineLevel="0" collapsed="false">
      <c r="A5244" s="0" t="s">
        <v>207</v>
      </c>
      <c r="B5244" s="0" t="n">
        <f aca="false">VALUE(LEFT(A5244,4))</f>
        <v>2025</v>
      </c>
      <c r="C5244" s="0" t="str">
        <f aca="false">"FY"&amp;IF(VALUE(MID(A5244,6,2))&gt;=4,VALUE(LEFT(A5244,4)),VALUE(LEFT(A5244,4))-1)&amp;"-"&amp;TEXT(MOD(IF(VALUE(MID(A5244,6,2))&gt;=4,VALUE(LEFT(A5244,4)),VALUE(LEFT(A5244,4))-1)+1,100),"00")</f>
        <v>FY2024-25</v>
      </c>
      <c r="D5244" s="0" t="s">
        <v>264</v>
      </c>
      <c r="E5244" s="0" t="s">
        <v>264</v>
      </c>
      <c r="F5244" s="0" t="str">
        <f aca="false">INDEX(Mapping!$B$2:$B$465,MATCH(E5244,Mapping!$A$2:$A$465,0))</f>
        <v>ADANI RENEWABLE ENERGY FORTY ONE LIMITED_PSS-3</v>
      </c>
      <c r="G5244" s="0" t="str">
        <f aca="false">INDEX(Mapping!$C$2:$C$465,MATCH(E5244,Mapping!$A$2:$A$465,0))</f>
        <v>ADANI GREEN ENERGY (ALL SPVs)</v>
      </c>
      <c r="H5244" s="2" t="n">
        <v>14.97</v>
      </c>
      <c r="I5244" s="3" t="n">
        <v>0.28</v>
      </c>
    </row>
    <row r="5245" customFormat="false" ht="15" hidden="false" customHeight="false" outlineLevel="0" collapsed="false">
      <c r="A5245" s="0" t="s">
        <v>207</v>
      </c>
      <c r="B5245" s="0" t="n">
        <f aca="false">VALUE(LEFT(A5245,4))</f>
        <v>2025</v>
      </c>
      <c r="C5245" s="0" t="str">
        <f aca="false">"FY"&amp;IF(VALUE(MID(A5245,6,2))&gt;=4,VALUE(LEFT(A5245,4)),VALUE(LEFT(A5245,4))-1)&amp;"-"&amp;TEXT(MOD(IF(VALUE(MID(A5245,6,2))&gt;=4,VALUE(LEFT(A5245,4)),VALUE(LEFT(A5245,4))-1)+1,100),"00")</f>
        <v>FY2024-25</v>
      </c>
      <c r="D5245" s="0" t="s">
        <v>679</v>
      </c>
      <c r="E5245" s="0" t="s">
        <v>241</v>
      </c>
      <c r="F5245" s="0" t="str">
        <f aca="false">INDEX(Mapping!$B$2:$B$465,MATCH(E5245,Mapping!$A$2:$A$465,0))</f>
        <v>HIMACHAL PRADESH</v>
      </c>
      <c r="G5245" s="0" t="str">
        <f aca="false">INDEX(Mapping!$C$2:$C$465,MATCH(E5245,Mapping!$A$2:$A$465,0))</f>
        <v>HIMACHAL PRADESH</v>
      </c>
      <c r="H5245" s="2" t="n">
        <v>14.71</v>
      </c>
      <c r="I5245" s="3" t="n">
        <v>0.27</v>
      </c>
    </row>
    <row r="5246" customFormat="false" ht="15" hidden="false" customHeight="false" outlineLevel="0" collapsed="false">
      <c r="A5246" s="0" t="s">
        <v>207</v>
      </c>
      <c r="B5246" s="0" t="n">
        <f aca="false">VALUE(LEFT(A5246,4))</f>
        <v>2025</v>
      </c>
      <c r="C5246" s="0" t="str">
        <f aca="false">"FY"&amp;IF(VALUE(MID(A5246,6,2))&gt;=4,VALUE(LEFT(A5246,4)),VALUE(LEFT(A5246,4))-1)&amp;"-"&amp;TEXT(MOD(IF(VALUE(MID(A5246,6,2))&gt;=4,VALUE(LEFT(A5246,4)),VALUE(LEFT(A5246,4))-1)+1,100),"00")</f>
        <v>FY2024-25</v>
      </c>
      <c r="D5246" s="0" t="s">
        <v>796</v>
      </c>
      <c r="E5246" s="0" t="s">
        <v>279</v>
      </c>
      <c r="F5246" s="0" t="str">
        <f aca="false">INDEX(Mapping!$B$2:$B$465,MATCH(E5246,Mapping!$A$2:$A$465,0))</f>
        <v>ADANI GREEN ENERGY TWENTY SIX B LIMITED_PSS-2</v>
      </c>
      <c r="G5246" s="0" t="str">
        <f aca="false">INDEX(Mapping!$C$2:$C$465,MATCH(E5246,Mapping!$A$2:$A$465,0))</f>
        <v>ADANI GREEN ENERGY (ALL SPVs)</v>
      </c>
      <c r="H5246" s="2" t="n">
        <v>14.33</v>
      </c>
      <c r="I5246" s="3" t="n">
        <v>0.26</v>
      </c>
    </row>
    <row r="5247" customFormat="false" ht="15" hidden="false" customHeight="false" outlineLevel="0" collapsed="false">
      <c r="A5247" s="0" t="s">
        <v>207</v>
      </c>
      <c r="B5247" s="0" t="n">
        <f aca="false">VALUE(LEFT(A5247,4))</f>
        <v>2025</v>
      </c>
      <c r="C5247" s="0" t="str">
        <f aca="false">"FY"&amp;IF(VALUE(MID(A5247,6,2))&gt;=4,VALUE(LEFT(A5247,4)),VALUE(LEFT(A5247,4))-1)&amp;"-"&amp;TEXT(MOD(IF(VALUE(MID(A5247,6,2))&gt;=4,VALUE(LEFT(A5247,4)),VALUE(LEFT(A5247,4))-1)+1,100),"00")</f>
        <v>FY2024-25</v>
      </c>
      <c r="D5247" s="0" t="s">
        <v>130</v>
      </c>
      <c r="E5247" s="0" t="s">
        <v>130</v>
      </c>
      <c r="F5247" s="0" t="str">
        <f aca="false">INDEX(Mapping!$B$2:$B$465,MATCH(E5247,Mapping!$A$2:$A$465,0))</f>
        <v>KSK MAHANADI</v>
      </c>
      <c r="G5247" s="0" t="str">
        <f aca="false">INDEX(Mapping!$C$2:$C$465,MATCH(E5247,Mapping!$A$2:$A$465,0))</f>
        <v>JSW ENERGY (INCL. KSK MAHANADI)</v>
      </c>
      <c r="H5247" s="2" t="n">
        <v>13.34</v>
      </c>
      <c r="I5247" s="3" t="n">
        <v>0.25</v>
      </c>
    </row>
    <row r="5248" customFormat="false" ht="15" hidden="false" customHeight="false" outlineLevel="0" collapsed="false">
      <c r="A5248" s="0" t="s">
        <v>207</v>
      </c>
      <c r="B5248" s="0" t="n">
        <f aca="false">VALUE(LEFT(A5248,4))</f>
        <v>2025</v>
      </c>
      <c r="C5248" s="0" t="str">
        <f aca="false">"FY"&amp;IF(VALUE(MID(A5248,6,2))&gt;=4,VALUE(LEFT(A5248,4)),VALUE(LEFT(A5248,4))-1)&amp;"-"&amp;TEXT(MOD(IF(VALUE(MID(A5248,6,2))&gt;=4,VALUE(LEFT(A5248,4)),VALUE(LEFT(A5248,4))-1)+1,100),"00")</f>
        <v>FY2024-25</v>
      </c>
      <c r="D5248" s="0" t="s">
        <v>705</v>
      </c>
      <c r="E5248" s="0" t="s">
        <v>35</v>
      </c>
      <c r="F5248" s="0" t="str">
        <f aca="false">INDEX(Mapping!$B$2:$B$465,MATCH(E5248,Mapping!$A$2:$A$465,0))</f>
        <v>TELANGANA</v>
      </c>
      <c r="G5248" s="0" t="str">
        <f aca="false">INDEX(Mapping!$C$2:$C$465,MATCH(E5248,Mapping!$A$2:$A$465,0))</f>
        <v>TELANGANA</v>
      </c>
      <c r="H5248" s="2" t="n">
        <v>13.3</v>
      </c>
      <c r="I5248" s="3" t="n">
        <v>0.24</v>
      </c>
    </row>
    <row r="5249" customFormat="false" ht="15" hidden="false" customHeight="false" outlineLevel="0" collapsed="false">
      <c r="A5249" s="0" t="s">
        <v>207</v>
      </c>
      <c r="B5249" s="0" t="n">
        <f aca="false">VALUE(LEFT(A5249,4))</f>
        <v>2025</v>
      </c>
      <c r="C5249" s="0" t="str">
        <f aca="false">"FY"&amp;IF(VALUE(MID(A5249,6,2))&gt;=4,VALUE(LEFT(A5249,4)),VALUE(LEFT(A5249,4))-1)&amp;"-"&amp;TEXT(MOD(IF(VALUE(MID(A5249,6,2))&gt;=4,VALUE(LEFT(A5249,4)),VALUE(LEFT(A5249,4))-1)+1,100),"00")</f>
        <v>FY2024-25</v>
      </c>
      <c r="D5249" s="0" t="s">
        <v>697</v>
      </c>
      <c r="E5249" s="0" t="s">
        <v>283</v>
      </c>
      <c r="F5249" s="0" t="str">
        <f aca="false">INDEX(Mapping!$B$2:$B$465,MATCH(E5249,Mapping!$A$2:$A$465,0))</f>
        <v>AMP ENERGY GREEN SIX PRIVATE LIMITED</v>
      </c>
      <c r="G5249" s="0" t="str">
        <f aca="false">INDEX(Mapping!$C$2:$C$465,MATCH(E5249,Mapping!$A$2:$A$465,0))</f>
        <v>AMP ENERGY</v>
      </c>
      <c r="H5249" s="2" t="n">
        <v>13.3</v>
      </c>
      <c r="I5249" s="3" t="n">
        <v>0.24</v>
      </c>
    </row>
    <row r="5250" customFormat="false" ht="15" hidden="false" customHeight="false" outlineLevel="0" collapsed="false">
      <c r="A5250" s="0" t="s">
        <v>207</v>
      </c>
      <c r="B5250" s="0" t="n">
        <f aca="false">VALUE(LEFT(A5250,4))</f>
        <v>2025</v>
      </c>
      <c r="C5250" s="0" t="str">
        <f aca="false">"FY"&amp;IF(VALUE(MID(A5250,6,2))&gt;=4,VALUE(LEFT(A5250,4)),VALUE(LEFT(A5250,4))-1)&amp;"-"&amp;TEXT(MOD(IF(VALUE(MID(A5250,6,2))&gt;=4,VALUE(LEFT(A5250,4)),VALUE(LEFT(A5250,4))-1)+1,100),"00")</f>
        <v>FY2024-25</v>
      </c>
      <c r="D5250" s="0" t="s">
        <v>685</v>
      </c>
      <c r="E5250" s="0" t="s">
        <v>278</v>
      </c>
      <c r="F5250" s="0" t="str">
        <f aca="false">INDEX(Mapping!$B$2:$B$465,MATCH(E5250,Mapping!$A$2:$A$465,0))</f>
        <v>RENEW SURYA RAVI</v>
      </c>
      <c r="G5250" s="0" t="str">
        <f aca="false">INDEX(Mapping!$C$2:$C$465,MATCH(E5250,Mapping!$A$2:$A$465,0))</f>
        <v>RENEW POWER (ALL SPVs)</v>
      </c>
      <c r="H5250" s="2" t="n">
        <v>13.11</v>
      </c>
      <c r="I5250" s="3" t="n">
        <v>0.24</v>
      </c>
    </row>
    <row r="5251" customFormat="false" ht="15" hidden="false" customHeight="false" outlineLevel="0" collapsed="false">
      <c r="A5251" s="0" t="s">
        <v>207</v>
      </c>
      <c r="B5251" s="0" t="n">
        <f aca="false">VALUE(LEFT(A5251,4))</f>
        <v>2025</v>
      </c>
      <c r="C5251" s="0" t="str">
        <f aca="false">"FY"&amp;IF(VALUE(MID(A5251,6,2))&gt;=4,VALUE(LEFT(A5251,4)),VALUE(LEFT(A5251,4))-1)&amp;"-"&amp;TEXT(MOD(IF(VALUE(MID(A5251,6,2))&gt;=4,VALUE(LEFT(A5251,4)),VALUE(LEFT(A5251,4))-1)+1,100),"00")</f>
        <v>FY2024-25</v>
      </c>
      <c r="D5251" s="0" t="s">
        <v>767</v>
      </c>
      <c r="E5251" s="0" t="s">
        <v>348</v>
      </c>
      <c r="F5251" s="0" t="str">
        <f aca="false">INDEX(Mapping!$B$2:$B$465,MATCH(E5251,Mapping!$A$2:$A$465,0))</f>
        <v>DHARIWAL INFRASTRUCTURE</v>
      </c>
      <c r="G5251" s="0" t="str">
        <f aca="false">INDEX(Mapping!$C$2:$C$465,MATCH(E5251,Mapping!$A$2:$A$465,0))</f>
        <v>DHARIWAL INFRASTRUCTURE</v>
      </c>
      <c r="H5251" s="2" t="n">
        <v>11</v>
      </c>
      <c r="I5251" s="3" t="n">
        <v>0.2</v>
      </c>
    </row>
    <row r="5252" customFormat="false" ht="15" hidden="false" customHeight="false" outlineLevel="0" collapsed="false">
      <c r="A5252" s="0" t="s">
        <v>207</v>
      </c>
      <c r="B5252" s="0" t="n">
        <f aca="false">VALUE(LEFT(A5252,4))</f>
        <v>2025</v>
      </c>
      <c r="C5252" s="0" t="str">
        <f aca="false">"FY"&amp;IF(VALUE(MID(A5252,6,2))&gt;=4,VALUE(LEFT(A5252,4)),VALUE(LEFT(A5252,4))-1)&amp;"-"&amp;TEXT(MOD(IF(VALUE(MID(A5252,6,2))&gt;=4,VALUE(LEFT(A5252,4)),VALUE(LEFT(A5252,4))-1)+1,100),"00")</f>
        <v>FY2024-25</v>
      </c>
      <c r="D5252" s="0" t="s">
        <v>218</v>
      </c>
      <c r="E5252" s="0" t="s">
        <v>218</v>
      </c>
      <c r="F5252" s="0" t="str">
        <f aca="false">INDEX(Mapping!$B$2:$B$465,MATCH(E5252,Mapping!$A$2:$A$465,0))</f>
        <v>KARCHAM WANGTOO HEP</v>
      </c>
      <c r="G5252" s="0" t="str">
        <f aca="false">INDEX(Mapping!$C$2:$C$465,MATCH(E5252,Mapping!$A$2:$A$465,0))</f>
        <v>KARCHAM WANGTOO HEP</v>
      </c>
      <c r="H5252" s="2" t="n">
        <v>10.64</v>
      </c>
      <c r="I5252" s="3" t="n">
        <v>0.2</v>
      </c>
    </row>
    <row r="5253" customFormat="false" ht="15" hidden="false" customHeight="false" outlineLevel="0" collapsed="false">
      <c r="A5253" s="0" t="s">
        <v>207</v>
      </c>
      <c r="B5253" s="0" t="n">
        <f aca="false">VALUE(LEFT(A5253,4))</f>
        <v>2025</v>
      </c>
      <c r="C5253" s="0" t="str">
        <f aca="false">"FY"&amp;IF(VALUE(MID(A5253,6,2))&gt;=4,VALUE(LEFT(A5253,4)),VALUE(LEFT(A5253,4))-1)&amp;"-"&amp;TEXT(MOD(IF(VALUE(MID(A5253,6,2))&gt;=4,VALUE(LEFT(A5253,4)),VALUE(LEFT(A5253,4))-1)+1,100),"00")</f>
        <v>FY2024-25</v>
      </c>
      <c r="D5253" s="0" t="s">
        <v>666</v>
      </c>
      <c r="E5253" s="0" t="s">
        <v>53</v>
      </c>
      <c r="F5253" s="0" t="str">
        <f aca="false">INDEX(Mapping!$B$2:$B$465,MATCH(E5253,Mapping!$A$2:$A$465,0))</f>
        <v>HIMACHAL PRADESH</v>
      </c>
      <c r="G5253" s="0" t="str">
        <f aca="false">INDEX(Mapping!$C$2:$C$465,MATCH(E5253,Mapping!$A$2:$A$465,0))</f>
        <v>HIMACHAL PRADESH</v>
      </c>
      <c r="H5253" s="2" t="n">
        <v>9.48</v>
      </c>
      <c r="I5253" s="3" t="n">
        <v>0.17</v>
      </c>
    </row>
    <row r="5254" customFormat="false" ht="15" hidden="false" customHeight="false" outlineLevel="0" collapsed="false">
      <c r="A5254" s="0" t="s">
        <v>207</v>
      </c>
      <c r="B5254" s="0" t="n">
        <f aca="false">VALUE(LEFT(A5254,4))</f>
        <v>2025</v>
      </c>
      <c r="C5254" s="0" t="str">
        <f aca="false">"FY"&amp;IF(VALUE(MID(A5254,6,2))&gt;=4,VALUE(LEFT(A5254,4)),VALUE(LEFT(A5254,4))-1)&amp;"-"&amp;TEXT(MOD(IF(VALUE(MID(A5254,6,2))&gt;=4,VALUE(LEFT(A5254,4)),VALUE(LEFT(A5254,4))-1)+1,100),"00")</f>
        <v>FY2024-25</v>
      </c>
      <c r="D5254" s="0" t="s">
        <v>182</v>
      </c>
      <c r="E5254" s="0" t="s">
        <v>182</v>
      </c>
      <c r="F5254" s="0" t="str">
        <f aca="false">INDEX(Mapping!$B$2:$B$465,MATCH(E5254,Mapping!$A$2:$A$465,0))</f>
        <v>AD HYDRO POWER</v>
      </c>
      <c r="G5254" s="0" t="str">
        <f aca="false">INDEX(Mapping!$C$2:$C$465,MATCH(E5254,Mapping!$A$2:$A$465,0))</f>
        <v>AD HYDRO POWER</v>
      </c>
      <c r="H5254" s="2" t="n">
        <v>9.22</v>
      </c>
      <c r="I5254" s="3" t="n">
        <v>0.17</v>
      </c>
    </row>
    <row r="5255" customFormat="false" ht="15" hidden="false" customHeight="false" outlineLevel="0" collapsed="false">
      <c r="A5255" s="0" t="s">
        <v>207</v>
      </c>
      <c r="B5255" s="0" t="n">
        <f aca="false">VALUE(LEFT(A5255,4))</f>
        <v>2025</v>
      </c>
      <c r="C5255" s="0" t="str">
        <f aca="false">"FY"&amp;IF(VALUE(MID(A5255,6,2))&gt;=4,VALUE(LEFT(A5255,4)),VALUE(LEFT(A5255,4))-1)&amp;"-"&amp;TEXT(MOD(IF(VALUE(MID(A5255,6,2))&gt;=4,VALUE(LEFT(A5255,4)),VALUE(LEFT(A5255,4))-1)+1,100),"00")</f>
        <v>FY2024-25</v>
      </c>
      <c r="D5255" s="0" t="s">
        <v>686</v>
      </c>
      <c r="E5255" s="0" t="s">
        <v>266</v>
      </c>
      <c r="F5255" s="0" t="str">
        <f aca="false">INDEX(Mapping!$B$2:$B$465,MATCH(E5255,Mapping!$A$2:$A$465,0))</f>
        <v>ADEPT RENEWABLE TECHNOLOGIES</v>
      </c>
      <c r="G5255" s="0" t="str">
        <f aca="false">INDEX(Mapping!$C$2:$C$465,MATCH(E5255,Mapping!$A$2:$A$465,0))</f>
        <v>ADEPT RENEWABLE TECHNOLOGIES</v>
      </c>
      <c r="H5255" s="2" t="n">
        <v>9.11</v>
      </c>
      <c r="I5255" s="3" t="n">
        <v>0.17</v>
      </c>
    </row>
    <row r="5256" customFormat="false" ht="15" hidden="false" customHeight="false" outlineLevel="0" collapsed="false">
      <c r="A5256" s="0" t="s">
        <v>207</v>
      </c>
      <c r="B5256" s="0" t="n">
        <f aca="false">VALUE(LEFT(A5256,4))</f>
        <v>2025</v>
      </c>
      <c r="C5256" s="0" t="str">
        <f aca="false">"FY"&amp;IF(VALUE(MID(A5256,6,2))&gt;=4,VALUE(LEFT(A5256,4)),VALUE(LEFT(A5256,4))-1)&amp;"-"&amp;TEXT(MOD(IF(VALUE(MID(A5256,6,2))&gt;=4,VALUE(LEFT(A5256,4)),VALUE(LEFT(A5256,4))-1)+1,100),"00")</f>
        <v>FY2024-25</v>
      </c>
      <c r="D5256" s="0" t="s">
        <v>744</v>
      </c>
      <c r="E5256" s="0" t="s">
        <v>372</v>
      </c>
      <c r="F5256" s="0" t="str">
        <f aca="false">INDEX(Mapping!$B$2:$B$465,MATCH(E5256,Mapping!$A$2:$A$465,0))</f>
        <v>NTPC STATIONS</v>
      </c>
      <c r="G5256" s="0" t="str">
        <f aca="false">INDEX(Mapping!$C$2:$C$465,MATCH(E5256,Mapping!$A$2:$A$465,0))</f>
        <v>NTPC GROUP</v>
      </c>
      <c r="H5256" s="2" t="n">
        <v>8.46</v>
      </c>
      <c r="I5256" s="3" t="n">
        <v>0.16</v>
      </c>
    </row>
    <row r="5257" customFormat="false" ht="15" hidden="false" customHeight="false" outlineLevel="0" collapsed="false">
      <c r="A5257" s="0" t="s">
        <v>207</v>
      </c>
      <c r="B5257" s="0" t="n">
        <f aca="false">VALUE(LEFT(A5257,4))</f>
        <v>2025</v>
      </c>
      <c r="C5257" s="0" t="str">
        <f aca="false">"FY"&amp;IF(VALUE(MID(A5257,6,2))&gt;=4,VALUE(LEFT(A5257,4)),VALUE(LEFT(A5257,4))-1)&amp;"-"&amp;TEXT(MOD(IF(VALUE(MID(A5257,6,2))&gt;=4,VALUE(LEFT(A5257,4)),VALUE(LEFT(A5257,4))-1)+1,100),"00")</f>
        <v>FY2024-25</v>
      </c>
      <c r="D5257" s="0" t="s">
        <v>699</v>
      </c>
      <c r="E5257" s="0" t="s">
        <v>71</v>
      </c>
      <c r="F5257" s="0" t="str">
        <f aca="false">INDEX(Mapping!$B$2:$B$465,MATCH(E5257,Mapping!$A$2:$A$465,0))</f>
        <v>KERALA</v>
      </c>
      <c r="G5257" s="0" t="str">
        <f aca="false">INDEX(Mapping!$C$2:$C$465,MATCH(E5257,Mapping!$A$2:$A$465,0))</f>
        <v>KERALA</v>
      </c>
      <c r="H5257" s="2" t="n">
        <v>8.15</v>
      </c>
      <c r="I5257" s="3" t="n">
        <v>0.15</v>
      </c>
    </row>
    <row r="5258" customFormat="false" ht="15" hidden="false" customHeight="false" outlineLevel="0" collapsed="false">
      <c r="A5258" s="0" t="s">
        <v>207</v>
      </c>
      <c r="B5258" s="0" t="n">
        <f aca="false">VALUE(LEFT(A5258,4))</f>
        <v>2025</v>
      </c>
      <c r="C5258" s="0" t="str">
        <f aca="false">"FY"&amp;IF(VALUE(MID(A5258,6,2))&gt;=4,VALUE(LEFT(A5258,4)),VALUE(LEFT(A5258,4))-1)&amp;"-"&amp;TEXT(MOD(IF(VALUE(MID(A5258,6,2))&gt;=4,VALUE(LEFT(A5258,4)),VALUE(LEFT(A5258,4))-1)+1,100),"00")</f>
        <v>FY2024-25</v>
      </c>
      <c r="D5258" s="0" t="s">
        <v>325</v>
      </c>
      <c r="E5258" s="0" t="s">
        <v>325</v>
      </c>
      <c r="F5258" s="0" t="str">
        <f aca="false">INDEX(Mapping!$B$2:$B$465,MATCH(E5258,Mapping!$A$2:$A$465,0))</f>
        <v>ADANI SOLAR ENERGY JODHPUR TWO LIMITED</v>
      </c>
      <c r="G5258" s="0" t="str">
        <f aca="false">INDEX(Mapping!$C$2:$C$465,MATCH(E5258,Mapping!$A$2:$A$465,0))</f>
        <v>ADANI GREEN ENERGY (ALL SPVs)</v>
      </c>
      <c r="H5258" s="2" t="n">
        <v>7.94</v>
      </c>
      <c r="I5258" s="3" t="n">
        <v>0.15</v>
      </c>
    </row>
    <row r="5259" customFormat="false" ht="15" hidden="false" customHeight="false" outlineLevel="0" collapsed="false">
      <c r="A5259" s="0" t="s">
        <v>207</v>
      </c>
      <c r="B5259" s="0" t="n">
        <f aca="false">VALUE(LEFT(A5259,4))</f>
        <v>2025</v>
      </c>
      <c r="C5259" s="0" t="str">
        <f aca="false">"FY"&amp;IF(VALUE(MID(A5259,6,2))&gt;=4,VALUE(LEFT(A5259,4)),VALUE(LEFT(A5259,4))-1)&amp;"-"&amp;TEXT(MOD(IF(VALUE(MID(A5259,6,2))&gt;=4,VALUE(LEFT(A5259,4)),VALUE(LEFT(A5259,4))-1)+1,100),"00")</f>
        <v>FY2024-25</v>
      </c>
      <c r="D5259" s="0" t="s">
        <v>735</v>
      </c>
      <c r="E5259" s="0" t="s">
        <v>147</v>
      </c>
      <c r="F5259" s="0" t="str">
        <f aca="false">INDEX(Mapping!$B$2:$B$465,MATCH(E5259,Mapping!$A$2:$A$465,0))</f>
        <v>JAMMU &amp; KASHMIR</v>
      </c>
      <c r="G5259" s="0" t="str">
        <f aca="false">INDEX(Mapping!$C$2:$C$465,MATCH(E5259,Mapping!$A$2:$A$465,0))</f>
        <v>JAMMU &amp; KASHMIR</v>
      </c>
      <c r="H5259" s="2" t="n">
        <v>7.51</v>
      </c>
      <c r="I5259" s="3" t="n">
        <v>0.14</v>
      </c>
    </row>
    <row r="5260" customFormat="false" ht="15" hidden="false" customHeight="false" outlineLevel="0" collapsed="false">
      <c r="A5260" s="0" t="s">
        <v>207</v>
      </c>
      <c r="B5260" s="0" t="n">
        <f aca="false">VALUE(LEFT(A5260,4))</f>
        <v>2025</v>
      </c>
      <c r="C5260" s="0" t="str">
        <f aca="false">"FY"&amp;IF(VALUE(MID(A5260,6,2))&gt;=4,VALUE(LEFT(A5260,4)),VALUE(LEFT(A5260,4))-1)&amp;"-"&amp;TEXT(MOD(IF(VALUE(MID(A5260,6,2))&gt;=4,VALUE(LEFT(A5260,4)),VALUE(LEFT(A5260,4))-1)+1,100),"00")</f>
        <v>FY2024-25</v>
      </c>
      <c r="D5260" s="0" t="s">
        <v>802</v>
      </c>
      <c r="E5260" s="0" t="s">
        <v>448</v>
      </c>
      <c r="F5260" s="0" t="str">
        <f aca="false">INDEX(Mapping!$B$2:$B$465,MATCH(E5260,Mapping!$A$2:$A$465,0))</f>
        <v>ADANI RENEWABLE ENERGY FORTY EIGHT LIMITED (WIND)_PSS-9</v>
      </c>
      <c r="G5260" s="0" t="str">
        <f aca="false">INDEX(Mapping!$C$2:$C$465,MATCH(E5260,Mapping!$A$2:$A$465,0))</f>
        <v>ADANI GREEN ENERGY (ALL SPVs)</v>
      </c>
      <c r="H5260" s="2" t="n">
        <v>7.21</v>
      </c>
      <c r="I5260" s="3" t="n">
        <v>0.13</v>
      </c>
    </row>
    <row r="5261" customFormat="false" ht="15" hidden="false" customHeight="false" outlineLevel="0" collapsed="false">
      <c r="A5261" s="0" t="s">
        <v>207</v>
      </c>
      <c r="B5261" s="0" t="n">
        <f aca="false">VALUE(LEFT(A5261,4))</f>
        <v>2025</v>
      </c>
      <c r="C5261" s="0" t="str">
        <f aca="false">"FY"&amp;IF(VALUE(MID(A5261,6,2))&gt;=4,VALUE(LEFT(A5261,4)),VALUE(LEFT(A5261,4))-1)&amp;"-"&amp;TEXT(MOD(IF(VALUE(MID(A5261,6,2))&gt;=4,VALUE(LEFT(A5261,4)),VALUE(LEFT(A5261,4))-1)+1,100),"00")</f>
        <v>FY2024-25</v>
      </c>
      <c r="D5261" s="0" t="s">
        <v>723</v>
      </c>
      <c r="E5261" s="0" t="s">
        <v>330</v>
      </c>
      <c r="F5261" s="0" t="str">
        <f aca="false">INDEX(Mapping!$B$2:$B$465,MATCH(E5261,Mapping!$A$2:$A$465,0))</f>
        <v>MARUTI CLEAN COAL &amp; POWER</v>
      </c>
      <c r="G5261" s="0" t="str">
        <f aca="false">INDEX(Mapping!$C$2:$C$465,MATCH(E5261,Mapping!$A$2:$A$465,0))</f>
        <v>MARUTI CLEAN COAL &amp; POWER</v>
      </c>
      <c r="H5261" s="2" t="n">
        <v>6.8</v>
      </c>
      <c r="I5261" s="3" t="n">
        <v>0.13</v>
      </c>
    </row>
    <row r="5262" customFormat="false" ht="15" hidden="false" customHeight="false" outlineLevel="0" collapsed="false">
      <c r="A5262" s="0" t="s">
        <v>207</v>
      </c>
      <c r="B5262" s="0" t="n">
        <f aca="false">VALUE(LEFT(A5262,4))</f>
        <v>2025</v>
      </c>
      <c r="C5262" s="0" t="str">
        <f aca="false">"FY"&amp;IF(VALUE(MID(A5262,6,2))&gt;=4,VALUE(LEFT(A5262,4)),VALUE(LEFT(A5262,4))-1)&amp;"-"&amp;TEXT(MOD(IF(VALUE(MID(A5262,6,2))&gt;=4,VALUE(LEFT(A5262,4)),VALUE(LEFT(A5262,4))-1)+1,100),"00")</f>
        <v>FY2024-25</v>
      </c>
      <c r="D5262" s="0" t="s">
        <v>797</v>
      </c>
      <c r="E5262" s="0" t="s">
        <v>506</v>
      </c>
      <c r="F5262" s="0" t="str">
        <f aca="false">INDEX(Mapping!$B$2:$B$465,MATCH(E5262,Mapping!$A$2:$A$465,0))</f>
        <v>ADANI GREEN ENERGY TWENTY FOUR LIMITED_INFIRM</v>
      </c>
      <c r="G5262" s="0" t="str">
        <f aca="false">INDEX(Mapping!$C$2:$C$465,MATCH(E5262,Mapping!$A$2:$A$465,0))</f>
        <v>ADANI GREEN ENERGY (ALL SPVs)</v>
      </c>
      <c r="H5262" s="2" t="n">
        <v>6.73</v>
      </c>
      <c r="I5262" s="3" t="n">
        <v>0.12</v>
      </c>
    </row>
    <row r="5263" customFormat="false" ht="15" hidden="false" customHeight="false" outlineLevel="0" collapsed="false">
      <c r="A5263" s="0" t="s">
        <v>207</v>
      </c>
      <c r="B5263" s="0" t="n">
        <f aca="false">VALUE(LEFT(A5263,4))</f>
        <v>2025</v>
      </c>
      <c r="C5263" s="0" t="str">
        <f aca="false">"FY"&amp;IF(VALUE(MID(A5263,6,2))&gt;=4,VALUE(LEFT(A5263,4)),VALUE(LEFT(A5263,4))-1)&amp;"-"&amp;TEXT(MOD(IF(VALUE(MID(A5263,6,2))&gt;=4,VALUE(LEFT(A5263,4)),VALUE(LEFT(A5263,4))-1)+1,100),"00")</f>
        <v>FY2024-25</v>
      </c>
      <c r="D5263" s="0" t="s">
        <v>742</v>
      </c>
      <c r="E5263" s="0" t="s">
        <v>390</v>
      </c>
      <c r="F5263" s="0" t="str">
        <f aca="false">INDEX(Mapping!$B$2:$B$465,MATCH(E5263,Mapping!$A$2:$A$465,0))</f>
        <v>NTPC STATIONS</v>
      </c>
      <c r="G5263" s="0" t="str">
        <f aca="false">INDEX(Mapping!$C$2:$C$465,MATCH(E5263,Mapping!$A$2:$A$465,0))</f>
        <v>NTPC GROUP</v>
      </c>
      <c r="H5263" s="2" t="n">
        <v>6.48</v>
      </c>
      <c r="I5263" s="3" t="n">
        <v>0.12</v>
      </c>
    </row>
    <row r="5264" customFormat="false" ht="15" hidden="false" customHeight="false" outlineLevel="0" collapsed="false">
      <c r="A5264" s="0" t="s">
        <v>207</v>
      </c>
      <c r="B5264" s="0" t="n">
        <f aca="false">VALUE(LEFT(A5264,4))</f>
        <v>2025</v>
      </c>
      <c r="C5264" s="0" t="str">
        <f aca="false">"FY"&amp;IF(VALUE(MID(A5264,6,2))&gt;=4,VALUE(LEFT(A5264,4)),VALUE(LEFT(A5264,4))-1)&amp;"-"&amp;TEXT(MOD(IF(VALUE(MID(A5264,6,2))&gt;=4,VALUE(LEFT(A5264,4)),VALUE(LEFT(A5264,4))-1)+1,100),"00")</f>
        <v>FY2024-25</v>
      </c>
      <c r="D5264" s="0" t="s">
        <v>727</v>
      </c>
      <c r="E5264" s="0" t="s">
        <v>199</v>
      </c>
      <c r="F5264" s="0" t="str">
        <f aca="false">INDEX(Mapping!$B$2:$B$465,MATCH(E5264,Mapping!$A$2:$A$465,0))</f>
        <v>TRIPURA</v>
      </c>
      <c r="G5264" s="0" t="str">
        <f aca="false">INDEX(Mapping!$C$2:$C$465,MATCH(E5264,Mapping!$A$2:$A$465,0))</f>
        <v>TRIPURA</v>
      </c>
      <c r="H5264" s="2" t="n">
        <v>6.43</v>
      </c>
      <c r="I5264" s="3" t="n">
        <v>0.12</v>
      </c>
    </row>
    <row r="5265" customFormat="false" ht="15" hidden="false" customHeight="false" outlineLevel="0" collapsed="false">
      <c r="A5265" s="0" t="s">
        <v>207</v>
      </c>
      <c r="B5265" s="0" t="n">
        <f aca="false">VALUE(LEFT(A5265,4))</f>
        <v>2025</v>
      </c>
      <c r="C5265" s="0" t="str">
        <f aca="false">"FY"&amp;IF(VALUE(MID(A5265,6,2))&gt;=4,VALUE(LEFT(A5265,4)),VALUE(LEFT(A5265,4))-1)&amp;"-"&amp;TEXT(MOD(IF(VALUE(MID(A5265,6,2))&gt;=4,VALUE(LEFT(A5265,4)),VALUE(LEFT(A5265,4))-1)+1,100),"00")</f>
        <v>FY2024-25</v>
      </c>
      <c r="D5265" s="0" t="s">
        <v>725</v>
      </c>
      <c r="E5265" s="0" t="s">
        <v>394</v>
      </c>
      <c r="F5265" s="0" t="str">
        <f aca="false">INDEX(Mapping!$B$2:$B$465,MATCH(E5265,Mapping!$A$2:$A$465,0))</f>
        <v>NTPC STATIONS</v>
      </c>
      <c r="G5265" s="0" t="str">
        <f aca="false">INDEX(Mapping!$C$2:$C$465,MATCH(E5265,Mapping!$A$2:$A$465,0))</f>
        <v>NTPC GROUP</v>
      </c>
      <c r="H5265" s="2" t="n">
        <v>6.25</v>
      </c>
      <c r="I5265" s="3" t="n">
        <v>0.12</v>
      </c>
    </row>
    <row r="5266" customFormat="false" ht="15" hidden="false" customHeight="false" outlineLevel="0" collapsed="false">
      <c r="A5266" s="0" t="s">
        <v>207</v>
      </c>
      <c r="B5266" s="0" t="n">
        <f aca="false">VALUE(LEFT(A5266,4))</f>
        <v>2025</v>
      </c>
      <c r="C5266" s="0" t="str">
        <f aca="false">"FY"&amp;IF(VALUE(MID(A5266,6,2))&gt;=4,VALUE(LEFT(A5266,4)),VALUE(LEFT(A5266,4))-1)&amp;"-"&amp;TEXT(MOD(IF(VALUE(MID(A5266,6,2))&gt;=4,VALUE(LEFT(A5266,4)),VALUE(LEFT(A5266,4))-1)+1,100),"00")</f>
        <v>FY2024-25</v>
      </c>
      <c r="D5266" s="0" t="s">
        <v>698</v>
      </c>
      <c r="E5266" s="0" t="s">
        <v>298</v>
      </c>
      <c r="F5266" s="0" t="str">
        <f aca="false">INDEX(Mapping!$B$2:$B$465,MATCH(E5266,Mapping!$A$2:$A$465,0))</f>
        <v>HIMACHAL PRADESH</v>
      </c>
      <c r="G5266" s="0" t="str">
        <f aca="false">INDEX(Mapping!$C$2:$C$465,MATCH(E5266,Mapping!$A$2:$A$465,0))</f>
        <v>HIMACHAL PRADESH</v>
      </c>
      <c r="H5266" s="2" t="n">
        <v>6.17</v>
      </c>
      <c r="I5266" s="3" t="n">
        <v>0.11</v>
      </c>
    </row>
    <row r="5267" customFormat="false" ht="15" hidden="false" customHeight="false" outlineLevel="0" collapsed="false">
      <c r="A5267" s="0" t="s">
        <v>207</v>
      </c>
      <c r="B5267" s="0" t="n">
        <f aca="false">VALUE(LEFT(A5267,4))</f>
        <v>2025</v>
      </c>
      <c r="C5267" s="0" t="str">
        <f aca="false">"FY"&amp;IF(VALUE(MID(A5267,6,2))&gt;=4,VALUE(LEFT(A5267,4)),VALUE(LEFT(A5267,4))-1)&amp;"-"&amp;TEXT(MOD(IF(VALUE(MID(A5267,6,2))&gt;=4,VALUE(LEFT(A5267,4)),VALUE(LEFT(A5267,4))-1)+1,100),"00")</f>
        <v>FY2024-25</v>
      </c>
      <c r="D5267" s="0" t="s">
        <v>704</v>
      </c>
      <c r="E5267" s="0" t="s">
        <v>318</v>
      </c>
      <c r="F5267" s="0" t="str">
        <f aca="false">INDEX(Mapping!$B$2:$B$465,MATCH(E5267,Mapping!$A$2:$A$465,0))</f>
        <v>JHABUA POWER</v>
      </c>
      <c r="G5267" s="0" t="str">
        <f aca="false">INDEX(Mapping!$C$2:$C$465,MATCH(E5267,Mapping!$A$2:$A$465,0))</f>
        <v>JHABUA POWER</v>
      </c>
      <c r="H5267" s="2" t="n">
        <v>5.67</v>
      </c>
      <c r="I5267" s="3" t="n">
        <v>0.1</v>
      </c>
    </row>
    <row r="5268" customFormat="false" ht="15" hidden="false" customHeight="false" outlineLevel="0" collapsed="false">
      <c r="A5268" s="0" t="s">
        <v>207</v>
      </c>
      <c r="B5268" s="0" t="n">
        <f aca="false">VALUE(LEFT(A5268,4))</f>
        <v>2025</v>
      </c>
      <c r="C5268" s="0" t="str">
        <f aca="false">"FY"&amp;IF(VALUE(MID(A5268,6,2))&gt;=4,VALUE(LEFT(A5268,4)),VALUE(LEFT(A5268,4))-1)&amp;"-"&amp;TEXT(MOD(IF(VALUE(MID(A5268,6,2))&gt;=4,VALUE(LEFT(A5268,4)),VALUE(LEFT(A5268,4))-1)+1,100),"00")</f>
        <v>FY2024-25</v>
      </c>
      <c r="D5268" s="0" t="s">
        <v>736</v>
      </c>
      <c r="E5268" s="0" t="s">
        <v>303</v>
      </c>
      <c r="F5268" s="0" t="str">
        <f aca="false">INDEX(Mapping!$B$2:$B$465,MATCH(E5268,Mapping!$A$2:$A$465,0))</f>
        <v>PUDUCHERRY</v>
      </c>
      <c r="G5268" s="0" t="str">
        <f aca="false">INDEX(Mapping!$C$2:$C$465,MATCH(E5268,Mapping!$A$2:$A$465,0))</f>
        <v>PUDUCHERRY</v>
      </c>
      <c r="H5268" s="2" t="n">
        <v>5.3</v>
      </c>
      <c r="I5268" s="3" t="n">
        <v>0.1</v>
      </c>
    </row>
    <row r="5269" customFormat="false" ht="15" hidden="false" customHeight="false" outlineLevel="0" collapsed="false">
      <c r="A5269" s="0" t="s">
        <v>207</v>
      </c>
      <c r="B5269" s="0" t="n">
        <f aca="false">VALUE(LEFT(A5269,4))</f>
        <v>2025</v>
      </c>
      <c r="C5269" s="0" t="str">
        <f aca="false">"FY"&amp;IF(VALUE(MID(A5269,6,2))&gt;=4,VALUE(LEFT(A5269,4)),VALUE(LEFT(A5269,4))-1)&amp;"-"&amp;TEXT(MOD(IF(VALUE(MID(A5269,6,2))&gt;=4,VALUE(LEFT(A5269,4)),VALUE(LEFT(A5269,4))-1)+1,100),"00")</f>
        <v>FY2024-25</v>
      </c>
      <c r="D5269" s="0" t="s">
        <v>814</v>
      </c>
      <c r="E5269" s="0" t="s">
        <v>509</v>
      </c>
      <c r="F5269" s="0" t="str">
        <f aca="false">INDEX(Mapping!$B$2:$B$465,MATCH(E5269,Mapping!$A$2:$A$465,0))</f>
        <v>AMP ENERGY GREEN FOUR PRIVATE LIMITED</v>
      </c>
      <c r="G5269" s="0" t="str">
        <f aca="false">INDEX(Mapping!$C$2:$C$465,MATCH(E5269,Mapping!$A$2:$A$465,0))</f>
        <v>AMP ENERGY</v>
      </c>
      <c r="H5269" s="2" t="n">
        <v>5.29</v>
      </c>
      <c r="I5269" s="3" t="n">
        <v>0.1</v>
      </c>
    </row>
    <row r="5270" customFormat="false" ht="15" hidden="false" customHeight="false" outlineLevel="0" collapsed="false">
      <c r="A5270" s="0" t="s">
        <v>207</v>
      </c>
      <c r="B5270" s="0" t="n">
        <f aca="false">VALUE(LEFT(A5270,4))</f>
        <v>2025</v>
      </c>
      <c r="C5270" s="0" t="str">
        <f aca="false">"FY"&amp;IF(VALUE(MID(A5270,6,2))&gt;=4,VALUE(LEFT(A5270,4)),VALUE(LEFT(A5270,4))-1)&amp;"-"&amp;TEXT(MOD(IF(VALUE(MID(A5270,6,2))&gt;=4,VALUE(LEFT(A5270,4)),VALUE(LEFT(A5270,4))-1)+1,100),"00")</f>
        <v>FY2024-25</v>
      </c>
      <c r="D5270" s="0" t="s">
        <v>206</v>
      </c>
      <c r="E5270" s="0" t="s">
        <v>206</v>
      </c>
      <c r="F5270" s="0" t="str">
        <f aca="false">INDEX(Mapping!$B$2:$B$465,MATCH(E5270,Mapping!$A$2:$A$465,0))</f>
        <v>ADANI RENEWABLE ENERGY FIFTY SEVEN LIMITED_PSS13</v>
      </c>
      <c r="G5270" s="0" t="str">
        <f aca="false">INDEX(Mapping!$C$2:$C$465,MATCH(E5270,Mapping!$A$2:$A$465,0))</f>
        <v>ADANI GREEN ENERGY (ALL SPVs)</v>
      </c>
      <c r="H5270" s="2" t="n">
        <v>5.19</v>
      </c>
      <c r="I5270" s="3" t="n">
        <v>0.1</v>
      </c>
    </row>
    <row r="5271" customFormat="false" ht="15" hidden="false" customHeight="false" outlineLevel="0" collapsed="false">
      <c r="A5271" s="0" t="s">
        <v>207</v>
      </c>
      <c r="B5271" s="0" t="n">
        <f aca="false">VALUE(LEFT(A5271,4))</f>
        <v>2025</v>
      </c>
      <c r="C5271" s="0" t="str">
        <f aca="false">"FY"&amp;IF(VALUE(MID(A5271,6,2))&gt;=4,VALUE(LEFT(A5271,4)),VALUE(LEFT(A5271,4))-1)&amp;"-"&amp;TEXT(MOD(IF(VALUE(MID(A5271,6,2))&gt;=4,VALUE(LEFT(A5271,4)),VALUE(LEFT(A5271,4))-1)+1,100),"00")</f>
        <v>FY2024-25</v>
      </c>
      <c r="D5271" s="0" t="s">
        <v>729</v>
      </c>
      <c r="E5271" s="0" t="s">
        <v>253</v>
      </c>
      <c r="F5271" s="0" t="str">
        <f aca="false">INDEX(Mapping!$B$2:$B$465,MATCH(E5271,Mapping!$A$2:$A$465,0))</f>
        <v>NAGALAND</v>
      </c>
      <c r="G5271" s="0" t="str">
        <f aca="false">INDEX(Mapping!$C$2:$C$465,MATCH(E5271,Mapping!$A$2:$A$465,0))</f>
        <v>NAGALAND</v>
      </c>
      <c r="H5271" s="2" t="n">
        <v>4.94</v>
      </c>
      <c r="I5271" s="3" t="n">
        <v>0.09</v>
      </c>
    </row>
    <row r="5272" customFormat="false" ht="15" hidden="false" customHeight="false" outlineLevel="0" collapsed="false">
      <c r="A5272" s="0" t="s">
        <v>207</v>
      </c>
      <c r="B5272" s="0" t="n">
        <f aca="false">VALUE(LEFT(A5272,4))</f>
        <v>2025</v>
      </c>
      <c r="C5272" s="0" t="str">
        <f aca="false">"FY"&amp;IF(VALUE(MID(A5272,6,2))&gt;=4,VALUE(LEFT(A5272,4)),VALUE(LEFT(A5272,4))-1)&amp;"-"&amp;TEXT(MOD(IF(VALUE(MID(A5272,6,2))&gt;=4,VALUE(LEFT(A5272,4)),VALUE(LEFT(A5272,4))-1)+1,100),"00")</f>
        <v>FY2024-25</v>
      </c>
      <c r="D5272" s="0" t="s">
        <v>680</v>
      </c>
      <c r="E5272" s="0" t="s">
        <v>311</v>
      </c>
      <c r="F5272" s="0" t="str">
        <f aca="false">INDEX(Mapping!$B$2:$B$465,MATCH(E5272,Mapping!$A$2:$A$465,0))</f>
        <v>HIMACHAL PRADESH</v>
      </c>
      <c r="G5272" s="0" t="str">
        <f aca="false">INDEX(Mapping!$C$2:$C$465,MATCH(E5272,Mapping!$A$2:$A$465,0))</f>
        <v>HIMACHAL PRADESH</v>
      </c>
      <c r="H5272" s="2" t="n">
        <v>4.37</v>
      </c>
      <c r="I5272" s="3" t="n">
        <v>0.08</v>
      </c>
    </row>
    <row r="5273" customFormat="false" ht="15" hidden="false" customHeight="false" outlineLevel="0" collapsed="false">
      <c r="A5273" s="0" t="s">
        <v>207</v>
      </c>
      <c r="B5273" s="0" t="n">
        <f aca="false">VALUE(LEFT(A5273,4))</f>
        <v>2025</v>
      </c>
      <c r="C5273" s="0" t="str">
        <f aca="false">"FY"&amp;IF(VALUE(MID(A5273,6,2))&gt;=4,VALUE(LEFT(A5273,4)),VALUE(LEFT(A5273,4))-1)&amp;"-"&amp;TEXT(MOD(IF(VALUE(MID(A5273,6,2))&gt;=4,VALUE(LEFT(A5273,4)),VALUE(LEFT(A5273,4))-1)+1,100),"00")</f>
        <v>FY2024-25</v>
      </c>
      <c r="D5273" s="0" t="s">
        <v>670</v>
      </c>
      <c r="E5273" s="0" t="s">
        <v>242</v>
      </c>
      <c r="F5273" s="0" t="str">
        <f aca="false">INDEX(Mapping!$B$2:$B$465,MATCH(E5273,Mapping!$A$2:$A$465,0))</f>
        <v>SKS POWER</v>
      </c>
      <c r="G5273" s="0" t="str">
        <f aca="false">INDEX(Mapping!$C$2:$C$465,MATCH(E5273,Mapping!$A$2:$A$465,0))</f>
        <v>SKS POWER</v>
      </c>
      <c r="H5273" s="2" t="n">
        <v>4.3</v>
      </c>
      <c r="I5273" s="3" t="n">
        <v>0.08</v>
      </c>
    </row>
    <row r="5274" customFormat="false" ht="15" hidden="false" customHeight="false" outlineLevel="0" collapsed="false">
      <c r="A5274" s="0" t="s">
        <v>207</v>
      </c>
      <c r="B5274" s="0" t="n">
        <f aca="false">VALUE(LEFT(A5274,4))</f>
        <v>2025</v>
      </c>
      <c r="C5274" s="0" t="str">
        <f aca="false">"FY"&amp;IF(VALUE(MID(A5274,6,2))&gt;=4,VALUE(LEFT(A5274,4)),VALUE(LEFT(A5274,4))-1)&amp;"-"&amp;TEXT(MOD(IF(VALUE(MID(A5274,6,2))&gt;=4,VALUE(LEFT(A5274,4)),VALUE(LEFT(A5274,4))-1)+1,100),"00")</f>
        <v>FY2024-25</v>
      </c>
      <c r="D5274" s="0" t="s">
        <v>743</v>
      </c>
      <c r="E5274" s="0" t="s">
        <v>468</v>
      </c>
      <c r="F5274" s="0" t="str">
        <f aca="false">INDEX(Mapping!$B$2:$B$465,MATCH(E5274,Mapping!$A$2:$A$465,0))</f>
        <v>TPSL 200MW TPTCL BANDERWALA</v>
      </c>
      <c r="G5274" s="0" t="str">
        <f aca="false">INDEX(Mapping!$C$2:$C$465,MATCH(E5274,Mapping!$A$2:$A$465,0))</f>
        <v>TPSL 200MW TPTCL BANDERWALA</v>
      </c>
      <c r="H5274" s="2" t="n">
        <v>4.02</v>
      </c>
      <c r="I5274" s="3" t="n">
        <v>0.07</v>
      </c>
    </row>
    <row r="5275" customFormat="false" ht="15" hidden="false" customHeight="false" outlineLevel="0" collapsed="false">
      <c r="A5275" s="0" t="s">
        <v>207</v>
      </c>
      <c r="B5275" s="0" t="n">
        <f aca="false">VALUE(LEFT(A5275,4))</f>
        <v>2025</v>
      </c>
      <c r="C5275" s="0" t="str">
        <f aca="false">"FY"&amp;IF(VALUE(MID(A5275,6,2))&gt;=4,VALUE(LEFT(A5275,4)),VALUE(LEFT(A5275,4))-1)&amp;"-"&amp;TEXT(MOD(IF(VALUE(MID(A5275,6,2))&gt;=4,VALUE(LEFT(A5275,4)),VALUE(LEFT(A5275,4))-1)+1,100),"00")</f>
        <v>FY2024-25</v>
      </c>
      <c r="D5275" s="0" t="s">
        <v>375</v>
      </c>
      <c r="E5275" s="0" t="s">
        <v>375</v>
      </c>
      <c r="F5275" s="0" t="str">
        <f aca="false">INDEX(Mapping!$B$2:$B$465,MATCH(E5275,Mapping!$A$2:$A$465,0))</f>
        <v>WIND FIVE RENERGY LIMITED</v>
      </c>
      <c r="G5275" s="0" t="str">
        <f aca="false">INDEX(Mapping!$C$2:$C$465,MATCH(E5275,Mapping!$A$2:$A$465,0))</f>
        <v>WIND FIVE RENERGY LIMITED</v>
      </c>
      <c r="H5275" s="2" t="n">
        <v>3.32</v>
      </c>
      <c r="I5275" s="3" t="n">
        <v>0.06</v>
      </c>
    </row>
    <row r="5276" customFormat="false" ht="15" hidden="false" customHeight="false" outlineLevel="0" collapsed="false">
      <c r="A5276" s="0" t="s">
        <v>207</v>
      </c>
      <c r="B5276" s="0" t="n">
        <f aca="false">VALUE(LEFT(A5276,4))</f>
        <v>2025</v>
      </c>
      <c r="C5276" s="0" t="str">
        <f aca="false">"FY"&amp;IF(VALUE(MID(A5276,6,2))&gt;=4,VALUE(LEFT(A5276,4)),VALUE(LEFT(A5276,4))-1)&amp;"-"&amp;TEXT(MOD(IF(VALUE(MID(A5276,6,2))&gt;=4,VALUE(LEFT(A5276,4)),VALUE(LEFT(A5276,4))-1)+1,100),"00")</f>
        <v>FY2024-25</v>
      </c>
      <c r="D5276" s="0" t="s">
        <v>726</v>
      </c>
      <c r="E5276" s="0" t="s">
        <v>393</v>
      </c>
      <c r="F5276" s="0" t="str">
        <f aca="false">INDEX(Mapping!$B$2:$B$465,MATCH(E5276,Mapping!$A$2:$A$465,0))</f>
        <v>NTPC STATIONS</v>
      </c>
      <c r="G5276" s="0" t="str">
        <f aca="false">INDEX(Mapping!$C$2:$C$465,MATCH(E5276,Mapping!$A$2:$A$465,0))</f>
        <v>NTPC GROUP</v>
      </c>
      <c r="H5276" s="2" t="n">
        <v>3.25</v>
      </c>
      <c r="I5276" s="3" t="n">
        <v>0.06</v>
      </c>
    </row>
    <row r="5277" customFormat="false" ht="15" hidden="false" customHeight="false" outlineLevel="0" collapsed="false">
      <c r="A5277" s="0" t="s">
        <v>207</v>
      </c>
      <c r="B5277" s="0" t="n">
        <f aca="false">VALUE(LEFT(A5277,4))</f>
        <v>2025</v>
      </c>
      <c r="C5277" s="0" t="str">
        <f aca="false">"FY"&amp;IF(VALUE(MID(A5277,6,2))&gt;=4,VALUE(LEFT(A5277,4)),VALUE(LEFT(A5277,4))-1)&amp;"-"&amp;TEXT(MOD(IF(VALUE(MID(A5277,6,2))&gt;=4,VALUE(LEFT(A5277,4)),VALUE(LEFT(A5277,4))-1)+1,100),"00")</f>
        <v>FY2024-25</v>
      </c>
      <c r="D5277" s="0" t="s">
        <v>681</v>
      </c>
      <c r="E5277" s="0" t="s">
        <v>320</v>
      </c>
      <c r="F5277" s="0" t="str">
        <f aca="false">INDEX(Mapping!$B$2:$B$465,MATCH(E5277,Mapping!$A$2:$A$465,0))</f>
        <v>HIMACHAL PRADESH</v>
      </c>
      <c r="G5277" s="0" t="str">
        <f aca="false">INDEX(Mapping!$C$2:$C$465,MATCH(E5277,Mapping!$A$2:$A$465,0))</f>
        <v>HIMACHAL PRADESH</v>
      </c>
      <c r="H5277" s="2" t="n">
        <v>3.18</v>
      </c>
      <c r="I5277" s="3" t="n">
        <v>0.06</v>
      </c>
    </row>
    <row r="5278" customFormat="false" ht="15" hidden="false" customHeight="false" outlineLevel="0" collapsed="false">
      <c r="A5278" s="0" t="s">
        <v>207</v>
      </c>
      <c r="B5278" s="0" t="n">
        <f aca="false">VALUE(LEFT(A5278,4))</f>
        <v>2025</v>
      </c>
      <c r="C5278" s="0" t="str">
        <f aca="false">"FY"&amp;IF(VALUE(MID(A5278,6,2))&gt;=4,VALUE(LEFT(A5278,4)),VALUE(LEFT(A5278,4))-1)&amp;"-"&amp;TEXT(MOD(IF(VALUE(MID(A5278,6,2))&gt;=4,VALUE(LEFT(A5278,4)),VALUE(LEFT(A5278,4))-1)+1,100),"00")</f>
        <v>FY2024-25</v>
      </c>
      <c r="D5278" s="0" t="s">
        <v>695</v>
      </c>
      <c r="E5278" s="0" t="s">
        <v>211</v>
      </c>
      <c r="F5278" s="0" t="str">
        <f aca="false">INDEX(Mapping!$B$2:$B$465,MATCH(E5278,Mapping!$A$2:$A$465,0))</f>
        <v>SINGOLI BHATWARI HEP</v>
      </c>
      <c r="G5278" s="0" t="str">
        <f aca="false">INDEX(Mapping!$C$2:$C$465,MATCH(E5278,Mapping!$A$2:$A$465,0))</f>
        <v>SINGOLI BHATWARI HEP</v>
      </c>
      <c r="H5278" s="2" t="n">
        <v>2.77</v>
      </c>
      <c r="I5278" s="3" t="n">
        <v>0.05</v>
      </c>
    </row>
    <row r="5279" customFormat="false" ht="15" hidden="false" customHeight="false" outlineLevel="0" collapsed="false">
      <c r="A5279" s="0" t="s">
        <v>207</v>
      </c>
      <c r="B5279" s="0" t="n">
        <f aca="false">VALUE(LEFT(A5279,4))</f>
        <v>2025</v>
      </c>
      <c r="C5279" s="0" t="str">
        <f aca="false">"FY"&amp;IF(VALUE(MID(A5279,6,2))&gt;=4,VALUE(LEFT(A5279,4)),VALUE(LEFT(A5279,4))-1)&amp;"-"&amp;TEXT(MOD(IF(VALUE(MID(A5279,6,2))&gt;=4,VALUE(LEFT(A5279,4)),VALUE(LEFT(A5279,4))-1)+1,100),"00")</f>
        <v>FY2024-25</v>
      </c>
      <c r="D5279" s="0" t="s">
        <v>673</v>
      </c>
      <c r="E5279" s="0" t="s">
        <v>142</v>
      </c>
      <c r="F5279" s="0" t="str">
        <f aca="false">INDEX(Mapping!$B$2:$B$465,MATCH(E5279,Mapping!$A$2:$A$465,0))</f>
        <v>SAINJ HEP</v>
      </c>
      <c r="G5279" s="0" t="str">
        <f aca="false">INDEX(Mapping!$C$2:$C$465,MATCH(E5279,Mapping!$A$2:$A$465,0))</f>
        <v>SAINJ HEP</v>
      </c>
      <c r="H5279" s="2" t="n">
        <v>2.67</v>
      </c>
      <c r="I5279" s="3" t="n">
        <v>0.05</v>
      </c>
    </row>
    <row r="5280" customFormat="false" ht="15" hidden="false" customHeight="false" outlineLevel="0" collapsed="false">
      <c r="A5280" s="0" t="s">
        <v>207</v>
      </c>
      <c r="B5280" s="0" t="n">
        <f aca="false">VALUE(LEFT(A5280,4))</f>
        <v>2025</v>
      </c>
      <c r="C5280" s="0" t="str">
        <f aca="false">"FY"&amp;IF(VALUE(MID(A5280,6,2))&gt;=4,VALUE(LEFT(A5280,4)),VALUE(LEFT(A5280,4))-1)&amp;"-"&amp;TEXT(MOD(IF(VALUE(MID(A5280,6,2))&gt;=4,VALUE(LEFT(A5280,4)),VALUE(LEFT(A5280,4))-1)+1,100),"00")</f>
        <v>FY2024-25</v>
      </c>
      <c r="D5280" s="0" t="s">
        <v>694</v>
      </c>
      <c r="E5280" s="0" t="s">
        <v>328</v>
      </c>
      <c r="F5280" s="0" t="str">
        <f aca="false">INDEX(Mapping!$B$2:$B$465,MATCH(E5280,Mapping!$A$2:$A$465,0))</f>
        <v>HIMACHAL PRADESH</v>
      </c>
      <c r="G5280" s="0" t="str">
        <f aca="false">INDEX(Mapping!$C$2:$C$465,MATCH(E5280,Mapping!$A$2:$A$465,0))</f>
        <v>HIMACHAL PRADESH</v>
      </c>
      <c r="H5280" s="2" t="n">
        <v>2.47</v>
      </c>
      <c r="I5280" s="3" t="n">
        <v>0.05</v>
      </c>
    </row>
    <row r="5281" customFormat="false" ht="15" hidden="false" customHeight="false" outlineLevel="0" collapsed="false">
      <c r="A5281" s="0" t="s">
        <v>207</v>
      </c>
      <c r="B5281" s="0" t="n">
        <f aca="false">VALUE(LEFT(A5281,4))</f>
        <v>2025</v>
      </c>
      <c r="C5281" s="0" t="str">
        <f aca="false">"FY"&amp;IF(VALUE(MID(A5281,6,2))&gt;=4,VALUE(LEFT(A5281,4)),VALUE(LEFT(A5281,4))-1)&amp;"-"&amp;TEXT(MOD(IF(VALUE(MID(A5281,6,2))&gt;=4,VALUE(LEFT(A5281,4)),VALUE(LEFT(A5281,4))-1)+1,100),"00")</f>
        <v>FY2024-25</v>
      </c>
      <c r="D5281" s="0" t="s">
        <v>431</v>
      </c>
      <c r="E5281" s="0" t="s">
        <v>431</v>
      </c>
      <c r="F5281" s="0" t="str">
        <f aca="false">INDEX(Mapping!$B$2:$B$465,MATCH(E5281,Mapping!$A$2:$A$465,0))</f>
        <v>JUNIPER GREEN COSMIC PRIVATE LIMITED</v>
      </c>
      <c r="G5281" s="0" t="str">
        <f aca="false">INDEX(Mapping!$C$2:$C$465,MATCH(E5281,Mapping!$A$2:$A$465,0))</f>
        <v>JUNIPER GREEN ENERGY</v>
      </c>
      <c r="H5281" s="2" t="n">
        <v>2.44</v>
      </c>
      <c r="I5281" s="3" t="n">
        <v>0.04</v>
      </c>
    </row>
    <row r="5282" customFormat="false" ht="15" hidden="false" customHeight="false" outlineLevel="0" collapsed="false">
      <c r="A5282" s="0" t="s">
        <v>207</v>
      </c>
      <c r="B5282" s="0" t="n">
        <f aca="false">VALUE(LEFT(A5282,4))</f>
        <v>2025</v>
      </c>
      <c r="C5282" s="0" t="str">
        <f aca="false">"FY"&amp;IF(VALUE(MID(A5282,6,2))&gt;=4,VALUE(LEFT(A5282,4)),VALUE(LEFT(A5282,4))-1)&amp;"-"&amp;TEXT(MOD(IF(VALUE(MID(A5282,6,2))&gt;=4,VALUE(LEFT(A5282,4)),VALUE(LEFT(A5282,4))-1)+1,100),"00")</f>
        <v>FY2024-25</v>
      </c>
      <c r="D5282" s="0" t="s">
        <v>766</v>
      </c>
      <c r="E5282" s="0" t="s">
        <v>455</v>
      </c>
      <c r="F5282" s="0" t="str">
        <f aca="false">INDEX(Mapping!$B$2:$B$465,MATCH(E5282,Mapping!$A$2:$A$465,0))</f>
        <v>NTPC STATIONS</v>
      </c>
      <c r="G5282" s="0" t="str">
        <f aca="false">INDEX(Mapping!$C$2:$C$465,MATCH(E5282,Mapping!$A$2:$A$465,0))</f>
        <v>NTPC GROUP</v>
      </c>
      <c r="H5282" s="2" t="n">
        <v>2.42</v>
      </c>
      <c r="I5282" s="3" t="n">
        <v>0.04</v>
      </c>
    </row>
    <row r="5283" customFormat="false" ht="15" hidden="false" customHeight="false" outlineLevel="0" collapsed="false">
      <c r="A5283" s="0" t="s">
        <v>207</v>
      </c>
      <c r="B5283" s="0" t="n">
        <f aca="false">VALUE(LEFT(A5283,4))</f>
        <v>2025</v>
      </c>
      <c r="C5283" s="0" t="str">
        <f aca="false">"FY"&amp;IF(VALUE(MID(A5283,6,2))&gt;=4,VALUE(LEFT(A5283,4)),VALUE(LEFT(A5283,4))-1)&amp;"-"&amp;TEXT(MOD(IF(VALUE(MID(A5283,6,2))&gt;=4,VALUE(LEFT(A5283,4)),VALUE(LEFT(A5283,4))-1)+1,100),"00")</f>
        <v>FY2024-25</v>
      </c>
      <c r="D5283" s="0" t="s">
        <v>758</v>
      </c>
      <c r="E5283" s="0" t="s">
        <v>400</v>
      </c>
      <c r="F5283" s="0" t="str">
        <f aca="false">INDEX(Mapping!$B$2:$B$465,MATCH(E5283,Mapping!$A$2:$A$465,0))</f>
        <v>NTPC STATIONS</v>
      </c>
      <c r="G5283" s="0" t="str">
        <f aca="false">INDEX(Mapping!$C$2:$C$465,MATCH(E5283,Mapping!$A$2:$A$465,0))</f>
        <v>NTPC GROUP</v>
      </c>
      <c r="H5283" s="2" t="n">
        <v>2.13</v>
      </c>
      <c r="I5283" s="3" t="n">
        <v>0.04</v>
      </c>
    </row>
    <row r="5284" customFormat="false" ht="15" hidden="false" customHeight="false" outlineLevel="0" collapsed="false">
      <c r="A5284" s="0" t="s">
        <v>207</v>
      </c>
      <c r="B5284" s="0" t="n">
        <f aca="false">VALUE(LEFT(A5284,4))</f>
        <v>2025</v>
      </c>
      <c r="C5284" s="0" t="str">
        <f aca="false">"FY"&amp;IF(VALUE(MID(A5284,6,2))&gt;=4,VALUE(LEFT(A5284,4)),VALUE(LEFT(A5284,4))-1)&amp;"-"&amp;TEXT(MOD(IF(VALUE(MID(A5284,6,2))&gt;=4,VALUE(LEFT(A5284,4)),VALUE(LEFT(A5284,4))-1)+1,100),"00")</f>
        <v>FY2024-25</v>
      </c>
      <c r="D5284" s="0" t="s">
        <v>707</v>
      </c>
      <c r="E5284" s="0" t="s">
        <v>333</v>
      </c>
      <c r="F5284" s="0" t="str">
        <f aca="false">INDEX(Mapping!$B$2:$B$465,MATCH(E5284,Mapping!$A$2:$A$465,0))</f>
        <v>NTPC STATIONS</v>
      </c>
      <c r="G5284" s="0" t="str">
        <f aca="false">INDEX(Mapping!$C$2:$C$465,MATCH(E5284,Mapping!$A$2:$A$465,0))</f>
        <v>NTPC GROUP</v>
      </c>
      <c r="H5284" s="2" t="n">
        <v>2.09</v>
      </c>
      <c r="I5284" s="3" t="n">
        <v>0.04</v>
      </c>
    </row>
    <row r="5285" customFormat="false" ht="15" hidden="false" customHeight="false" outlineLevel="0" collapsed="false">
      <c r="A5285" s="0" t="s">
        <v>207</v>
      </c>
      <c r="B5285" s="0" t="n">
        <f aca="false">VALUE(LEFT(A5285,4))</f>
        <v>2025</v>
      </c>
      <c r="C5285" s="0" t="str">
        <f aca="false">"FY"&amp;IF(VALUE(MID(A5285,6,2))&gt;=4,VALUE(LEFT(A5285,4)),VALUE(LEFT(A5285,4))-1)&amp;"-"&amp;TEXT(MOD(IF(VALUE(MID(A5285,6,2))&gt;=4,VALUE(LEFT(A5285,4)),VALUE(LEFT(A5285,4))-1)+1,100),"00")</f>
        <v>FY2024-25</v>
      </c>
      <c r="D5285" s="0" t="s">
        <v>256</v>
      </c>
      <c r="E5285" s="0" t="s">
        <v>256</v>
      </c>
      <c r="F5285" s="0" t="str">
        <f aca="false">INDEX(Mapping!$B$2:$B$465,MATCH(E5285,Mapping!$A$2:$A$465,0))</f>
        <v>ADANI RENEWABLE ENERGY FIFTY SIX LIMITED_PSS9</v>
      </c>
      <c r="G5285" s="0" t="str">
        <f aca="false">INDEX(Mapping!$C$2:$C$465,MATCH(E5285,Mapping!$A$2:$A$465,0))</f>
        <v>ADANI GREEN ENERGY (ALL SPVs)</v>
      </c>
      <c r="H5285" s="2" t="n">
        <v>1.95</v>
      </c>
      <c r="I5285" s="3" t="n">
        <v>0.04</v>
      </c>
    </row>
    <row r="5286" customFormat="false" ht="15" hidden="false" customHeight="false" outlineLevel="0" collapsed="false">
      <c r="A5286" s="0" t="s">
        <v>207</v>
      </c>
      <c r="B5286" s="0" t="n">
        <f aca="false">VALUE(LEFT(A5286,4))</f>
        <v>2025</v>
      </c>
      <c r="C5286" s="0" t="str">
        <f aca="false">"FY"&amp;IF(VALUE(MID(A5286,6,2))&gt;=4,VALUE(LEFT(A5286,4)),VALUE(LEFT(A5286,4))-1)&amp;"-"&amp;TEXT(MOD(IF(VALUE(MID(A5286,6,2))&gt;=4,VALUE(LEFT(A5286,4)),VALUE(LEFT(A5286,4))-1)+1,100),"00")</f>
        <v>FY2024-25</v>
      </c>
      <c r="D5286" s="0" t="s">
        <v>782</v>
      </c>
      <c r="E5286" s="0" t="s">
        <v>329</v>
      </c>
      <c r="F5286" s="0" t="str">
        <f aca="false">INDEX(Mapping!$B$2:$B$465,MATCH(E5286,Mapping!$A$2:$A$465,0))</f>
        <v>NTPC STATIONS</v>
      </c>
      <c r="G5286" s="0" t="str">
        <f aca="false">INDEX(Mapping!$C$2:$C$465,MATCH(E5286,Mapping!$A$2:$A$465,0))</f>
        <v>NTPC GROUP</v>
      </c>
      <c r="H5286" s="2" t="n">
        <v>1.81</v>
      </c>
      <c r="I5286" s="3" t="n">
        <v>0.03</v>
      </c>
    </row>
    <row r="5287" customFormat="false" ht="15" hidden="false" customHeight="false" outlineLevel="0" collapsed="false">
      <c r="A5287" s="0" t="s">
        <v>207</v>
      </c>
      <c r="B5287" s="0" t="n">
        <f aca="false">VALUE(LEFT(A5287,4))</f>
        <v>2025</v>
      </c>
      <c r="C5287" s="0" t="str">
        <f aca="false">"FY"&amp;IF(VALUE(MID(A5287,6,2))&gt;=4,VALUE(LEFT(A5287,4)),VALUE(LEFT(A5287,4))-1)&amp;"-"&amp;TEXT(MOD(IF(VALUE(MID(A5287,6,2))&gt;=4,VALUE(LEFT(A5287,4)),VALUE(LEFT(A5287,4))-1)+1,100),"00")</f>
        <v>FY2024-25</v>
      </c>
      <c r="D5287" s="0" t="s">
        <v>477</v>
      </c>
      <c r="E5287" s="0" t="s">
        <v>477</v>
      </c>
      <c r="F5287" s="0" t="str">
        <f aca="false">INDEX(Mapping!$B$2:$B$465,MATCH(E5287,Mapping!$A$2:$A$465,0))</f>
        <v>ADANI GREEN ENERGY TWENTY SIX A LIMITED_PSS-3</v>
      </c>
      <c r="G5287" s="0" t="str">
        <f aca="false">INDEX(Mapping!$C$2:$C$465,MATCH(E5287,Mapping!$A$2:$A$465,0))</f>
        <v>ADANI GREEN ENERGY (ALL SPVs)</v>
      </c>
      <c r="H5287" s="2" t="n">
        <v>1.81</v>
      </c>
      <c r="I5287" s="3" t="n">
        <v>0.03</v>
      </c>
    </row>
    <row r="5288" customFormat="false" ht="15" hidden="false" customHeight="false" outlineLevel="0" collapsed="false">
      <c r="A5288" s="0" t="s">
        <v>207</v>
      </c>
      <c r="B5288" s="0" t="n">
        <f aca="false">VALUE(LEFT(A5288,4))</f>
        <v>2025</v>
      </c>
      <c r="C5288" s="0" t="str">
        <f aca="false">"FY"&amp;IF(VALUE(MID(A5288,6,2))&gt;=4,VALUE(LEFT(A5288,4)),VALUE(LEFT(A5288,4))-1)&amp;"-"&amp;TEXT(MOD(IF(VALUE(MID(A5288,6,2))&gt;=4,VALUE(LEFT(A5288,4)),VALUE(LEFT(A5288,4))-1)+1,100),"00")</f>
        <v>FY2024-25</v>
      </c>
      <c r="D5288" s="0" t="s">
        <v>700</v>
      </c>
      <c r="E5288" s="0" t="s">
        <v>353</v>
      </c>
      <c r="F5288" s="0" t="str">
        <f aca="false">INDEX(Mapping!$B$2:$B$465,MATCH(E5288,Mapping!$A$2:$A$465,0))</f>
        <v>HIMACHAL PRADESH</v>
      </c>
      <c r="G5288" s="0" t="str">
        <f aca="false">INDEX(Mapping!$C$2:$C$465,MATCH(E5288,Mapping!$A$2:$A$465,0))</f>
        <v>HIMACHAL PRADESH</v>
      </c>
      <c r="H5288" s="2" t="n">
        <v>1.76</v>
      </c>
      <c r="I5288" s="3" t="n">
        <v>0.03</v>
      </c>
    </row>
    <row r="5289" customFormat="false" ht="15" hidden="false" customHeight="false" outlineLevel="0" collapsed="false">
      <c r="A5289" s="0" t="s">
        <v>207</v>
      </c>
      <c r="B5289" s="0" t="n">
        <f aca="false">VALUE(LEFT(A5289,4))</f>
        <v>2025</v>
      </c>
      <c r="C5289" s="0" t="str">
        <f aca="false">"FY"&amp;IF(VALUE(MID(A5289,6,2))&gt;=4,VALUE(LEFT(A5289,4)),VALUE(LEFT(A5289,4))-1)&amp;"-"&amp;TEXT(MOD(IF(VALUE(MID(A5289,6,2))&gt;=4,VALUE(LEFT(A5289,4)),VALUE(LEFT(A5289,4))-1)+1,100),"00")</f>
        <v>FY2024-25</v>
      </c>
      <c r="D5289" s="0" t="s">
        <v>453</v>
      </c>
      <c r="E5289" s="0" t="s">
        <v>453</v>
      </c>
      <c r="F5289" s="0" t="str">
        <f aca="false">INDEX(Mapping!$B$2:$B$465,MATCH(E5289,Mapping!$A$2:$A$465,0))</f>
        <v>GMR KAMALANGA</v>
      </c>
      <c r="G5289" s="0" t="str">
        <f aca="false">INDEX(Mapping!$C$2:$C$465,MATCH(E5289,Mapping!$A$2:$A$465,0))</f>
        <v>GMR ENERGY</v>
      </c>
      <c r="H5289" s="2" t="n">
        <v>1.73</v>
      </c>
      <c r="I5289" s="3" t="n">
        <v>0.03</v>
      </c>
    </row>
    <row r="5290" customFormat="false" ht="15" hidden="false" customHeight="false" outlineLevel="0" collapsed="false">
      <c r="A5290" s="0" t="s">
        <v>207</v>
      </c>
      <c r="B5290" s="0" t="n">
        <f aca="false">VALUE(LEFT(A5290,4))</f>
        <v>2025</v>
      </c>
      <c r="C5290" s="0" t="str">
        <f aca="false">"FY"&amp;IF(VALUE(MID(A5290,6,2))&gt;=4,VALUE(LEFT(A5290,4)),VALUE(LEFT(A5290,4))-1)&amp;"-"&amp;TEXT(MOD(IF(VALUE(MID(A5290,6,2))&gt;=4,VALUE(LEFT(A5290,4)),VALUE(LEFT(A5290,4))-1)+1,100),"00")</f>
        <v>FY2024-25</v>
      </c>
      <c r="D5290" s="0" t="s">
        <v>332</v>
      </c>
      <c r="E5290" s="0" t="s">
        <v>332</v>
      </c>
      <c r="F5290" s="0" t="str">
        <f aca="false">INDEX(Mapping!$B$2:$B$465,MATCH(E5290,Mapping!$A$2:$A$465,0))</f>
        <v>KANTI BIJLEE UTPADAN NIGAM LIMITED</v>
      </c>
      <c r="G5290" s="0" t="str">
        <f aca="false">INDEX(Mapping!$C$2:$C$465,MATCH(E5290,Mapping!$A$2:$A$465,0))</f>
        <v>NTPC GROUP</v>
      </c>
      <c r="H5290" s="2" t="n">
        <v>1.71</v>
      </c>
      <c r="I5290" s="3" t="n">
        <v>0.03</v>
      </c>
    </row>
    <row r="5291" customFormat="false" ht="15" hidden="false" customHeight="false" outlineLevel="0" collapsed="false">
      <c r="A5291" s="0" t="s">
        <v>207</v>
      </c>
      <c r="B5291" s="0" t="n">
        <f aca="false">VALUE(LEFT(A5291,4))</f>
        <v>2025</v>
      </c>
      <c r="C5291" s="0" t="str">
        <f aca="false">"FY"&amp;IF(VALUE(MID(A5291,6,2))&gt;=4,VALUE(LEFT(A5291,4)),VALUE(LEFT(A5291,4))-1)&amp;"-"&amp;TEXT(MOD(IF(VALUE(MID(A5291,6,2))&gt;=4,VALUE(LEFT(A5291,4)),VALUE(LEFT(A5291,4))-1)+1,100),"00")</f>
        <v>FY2024-25</v>
      </c>
      <c r="D5291" s="0" t="s">
        <v>740</v>
      </c>
      <c r="E5291" s="0" t="s">
        <v>426</v>
      </c>
      <c r="F5291" s="0" t="str">
        <f aca="false">INDEX(Mapping!$B$2:$B$465,MATCH(E5291,Mapping!$A$2:$A$465,0))</f>
        <v>NTPC STATIONS</v>
      </c>
      <c r="G5291" s="0" t="str">
        <f aca="false">INDEX(Mapping!$C$2:$C$465,MATCH(E5291,Mapping!$A$2:$A$465,0))</f>
        <v>NTPC GROUP</v>
      </c>
      <c r="H5291" s="2" t="n">
        <v>1.66</v>
      </c>
      <c r="I5291" s="3" t="n">
        <v>0.03</v>
      </c>
    </row>
    <row r="5292" customFormat="false" ht="15" hidden="false" customHeight="false" outlineLevel="0" collapsed="false">
      <c r="A5292" s="0" t="s">
        <v>207</v>
      </c>
      <c r="B5292" s="0" t="n">
        <f aca="false">VALUE(LEFT(A5292,4))</f>
        <v>2025</v>
      </c>
      <c r="C5292" s="0" t="str">
        <f aca="false">"FY"&amp;IF(VALUE(MID(A5292,6,2))&gt;=4,VALUE(LEFT(A5292,4)),VALUE(LEFT(A5292,4))-1)&amp;"-"&amp;TEXT(MOD(IF(VALUE(MID(A5292,6,2))&gt;=4,VALUE(LEFT(A5292,4)),VALUE(LEFT(A5292,4))-1)+1,100),"00")</f>
        <v>FY2024-25</v>
      </c>
      <c r="D5292" s="0" t="s">
        <v>739</v>
      </c>
      <c r="E5292" s="0" t="s">
        <v>472</v>
      </c>
      <c r="F5292" s="0" t="str">
        <f aca="false">INDEX(Mapping!$B$2:$B$465,MATCH(E5292,Mapping!$A$2:$A$465,0))</f>
        <v>TRANSITION ENERGY SERVICES PRIVATE LIMITED</v>
      </c>
      <c r="G5292" s="0" t="str">
        <f aca="false">INDEX(Mapping!$C$2:$C$465,MATCH(E5292,Mapping!$A$2:$A$465,0))</f>
        <v>TRANSITION ENERGY SERVICES PRIVATE LIMITED</v>
      </c>
      <c r="H5292" s="2" t="n">
        <v>1.63</v>
      </c>
      <c r="I5292" s="3" t="n">
        <v>0.03</v>
      </c>
    </row>
    <row r="5293" customFormat="false" ht="15" hidden="false" customHeight="false" outlineLevel="0" collapsed="false">
      <c r="A5293" s="0" t="s">
        <v>207</v>
      </c>
      <c r="B5293" s="0" t="n">
        <f aca="false">VALUE(LEFT(A5293,4))</f>
        <v>2025</v>
      </c>
      <c r="C5293" s="0" t="str">
        <f aca="false">"FY"&amp;IF(VALUE(MID(A5293,6,2))&gt;=4,VALUE(LEFT(A5293,4)),VALUE(LEFT(A5293,4))-1)&amp;"-"&amp;TEXT(MOD(IF(VALUE(MID(A5293,6,2))&gt;=4,VALUE(LEFT(A5293,4)),VALUE(LEFT(A5293,4))-1)+1,100),"00")</f>
        <v>FY2024-25</v>
      </c>
      <c r="D5293" s="0" t="s">
        <v>280</v>
      </c>
      <c r="E5293" s="0" t="s">
        <v>280</v>
      </c>
      <c r="F5293" s="0" t="str">
        <f aca="false">INDEX(Mapping!$B$2:$B$465,MATCH(E5293,Mapping!$A$2:$A$465,0))</f>
        <v>COASTAL ENERGEN</v>
      </c>
      <c r="G5293" s="0" t="str">
        <f aca="false">INDEX(Mapping!$C$2:$C$465,MATCH(E5293,Mapping!$A$2:$A$465,0))</f>
        <v>COASTAL ENERGEN</v>
      </c>
      <c r="H5293" s="2" t="n">
        <v>1.54</v>
      </c>
      <c r="I5293" s="3" t="n">
        <v>0.03</v>
      </c>
    </row>
    <row r="5294" customFormat="false" ht="15" hidden="false" customHeight="false" outlineLevel="0" collapsed="false">
      <c r="A5294" s="0" t="s">
        <v>207</v>
      </c>
      <c r="B5294" s="0" t="n">
        <f aca="false">VALUE(LEFT(A5294,4))</f>
        <v>2025</v>
      </c>
      <c r="C5294" s="0" t="str">
        <f aca="false">"FY"&amp;IF(VALUE(MID(A5294,6,2))&gt;=4,VALUE(LEFT(A5294,4)),VALUE(LEFT(A5294,4))-1)&amp;"-"&amp;TEXT(MOD(IF(VALUE(MID(A5294,6,2))&gt;=4,VALUE(LEFT(A5294,4)),VALUE(LEFT(A5294,4))-1)+1,100),"00")</f>
        <v>FY2024-25</v>
      </c>
      <c r="D5294" s="0" t="s">
        <v>741</v>
      </c>
      <c r="E5294" s="0" t="s">
        <v>445</v>
      </c>
      <c r="F5294" s="0" t="str">
        <f aca="false">INDEX(Mapping!$B$2:$B$465,MATCH(E5294,Mapping!$A$2:$A$465,0))</f>
        <v>NTPC STATIONS</v>
      </c>
      <c r="G5294" s="0" t="str">
        <f aca="false">INDEX(Mapping!$C$2:$C$465,MATCH(E5294,Mapping!$A$2:$A$465,0))</f>
        <v>NTPC GROUP</v>
      </c>
      <c r="H5294" s="2" t="n">
        <v>1.53</v>
      </c>
      <c r="I5294" s="3" t="n">
        <v>0.03</v>
      </c>
    </row>
    <row r="5295" customFormat="false" ht="15" hidden="false" customHeight="false" outlineLevel="0" collapsed="false">
      <c r="A5295" s="0" t="s">
        <v>207</v>
      </c>
      <c r="B5295" s="0" t="n">
        <f aca="false">VALUE(LEFT(A5295,4))</f>
        <v>2025</v>
      </c>
      <c r="C5295" s="0" t="str">
        <f aca="false">"FY"&amp;IF(VALUE(MID(A5295,6,2))&gt;=4,VALUE(LEFT(A5295,4)),VALUE(LEFT(A5295,4))-1)&amp;"-"&amp;TEXT(MOD(IF(VALUE(MID(A5295,6,2))&gt;=4,VALUE(LEFT(A5295,4)),VALUE(LEFT(A5295,4))-1)+1,100),"00")</f>
        <v>FY2024-25</v>
      </c>
      <c r="D5295" s="0" t="s">
        <v>756</v>
      </c>
      <c r="E5295" s="0" t="s">
        <v>496</v>
      </c>
      <c r="F5295" s="0" t="str">
        <f aca="false">INDEX(Mapping!$B$2:$B$465,MATCH(E5295,Mapping!$A$2:$A$465,0))</f>
        <v>NTPC STATIONS</v>
      </c>
      <c r="G5295" s="0" t="str">
        <f aca="false">INDEX(Mapping!$C$2:$C$465,MATCH(E5295,Mapping!$A$2:$A$465,0))</f>
        <v>NTPC GROUP</v>
      </c>
      <c r="H5295" s="2" t="n">
        <v>1.49</v>
      </c>
      <c r="I5295" s="3" t="n">
        <v>0.03</v>
      </c>
    </row>
    <row r="5296" customFormat="false" ht="15" hidden="false" customHeight="false" outlineLevel="0" collapsed="false">
      <c r="A5296" s="0" t="s">
        <v>207</v>
      </c>
      <c r="B5296" s="0" t="n">
        <f aca="false">VALUE(LEFT(A5296,4))</f>
        <v>2025</v>
      </c>
      <c r="C5296" s="0" t="str">
        <f aca="false">"FY"&amp;IF(VALUE(MID(A5296,6,2))&gt;=4,VALUE(LEFT(A5296,4)),VALUE(LEFT(A5296,4))-1)&amp;"-"&amp;TEXT(MOD(IF(VALUE(MID(A5296,6,2))&gt;=4,VALUE(LEFT(A5296,4)),VALUE(LEFT(A5296,4))-1)+1,100),"00")</f>
        <v>FY2024-25</v>
      </c>
      <c r="D5296" s="0" t="s">
        <v>344</v>
      </c>
      <c r="E5296" s="0" t="s">
        <v>344</v>
      </c>
      <c r="F5296" s="0" t="str">
        <f aca="false">INDEX(Mapping!$B$2:$B$465,MATCH(E5296,Mapping!$A$2:$A$465,0))</f>
        <v>ADANI RENEWABLE ENERGY FORTY ONE LIMITED_PSS13</v>
      </c>
      <c r="G5296" s="0" t="str">
        <f aca="false">INDEX(Mapping!$C$2:$C$465,MATCH(E5296,Mapping!$A$2:$A$465,0))</f>
        <v>ADANI GREEN ENERGY (ALL SPVs)</v>
      </c>
      <c r="H5296" s="2" t="n">
        <v>1.39</v>
      </c>
      <c r="I5296" s="3" t="n">
        <v>0.03</v>
      </c>
    </row>
    <row r="5297" customFormat="false" ht="15" hidden="false" customHeight="false" outlineLevel="0" collapsed="false">
      <c r="A5297" s="0" t="s">
        <v>207</v>
      </c>
      <c r="B5297" s="0" t="n">
        <f aca="false">VALUE(LEFT(A5297,4))</f>
        <v>2025</v>
      </c>
      <c r="C5297" s="0" t="str">
        <f aca="false">"FY"&amp;IF(VALUE(MID(A5297,6,2))&gt;=4,VALUE(LEFT(A5297,4)),VALUE(LEFT(A5297,4))-1)&amp;"-"&amp;TEXT(MOD(IF(VALUE(MID(A5297,6,2))&gt;=4,VALUE(LEFT(A5297,4)),VALUE(LEFT(A5297,4))-1)+1,100),"00")</f>
        <v>FY2024-25</v>
      </c>
      <c r="D5297" s="0" t="s">
        <v>696</v>
      </c>
      <c r="E5297" s="0" t="s">
        <v>354</v>
      </c>
      <c r="F5297" s="0" t="str">
        <f aca="false">INDEX(Mapping!$B$2:$B$465,MATCH(E5297,Mapping!$A$2:$A$465,0))</f>
        <v>NTPC STATIONS</v>
      </c>
      <c r="G5297" s="0" t="str">
        <f aca="false">INDEX(Mapping!$C$2:$C$465,MATCH(E5297,Mapping!$A$2:$A$465,0))</f>
        <v>NTPC GROUP</v>
      </c>
      <c r="H5297" s="2" t="n">
        <v>1.3</v>
      </c>
      <c r="I5297" s="3" t="n">
        <v>0.02</v>
      </c>
    </row>
    <row r="5298" customFormat="false" ht="15" hidden="false" customHeight="false" outlineLevel="0" collapsed="false">
      <c r="A5298" s="0" t="s">
        <v>207</v>
      </c>
      <c r="B5298" s="0" t="n">
        <f aca="false">VALUE(LEFT(A5298,4))</f>
        <v>2025</v>
      </c>
      <c r="C5298" s="0" t="str">
        <f aca="false">"FY"&amp;IF(VALUE(MID(A5298,6,2))&gt;=4,VALUE(LEFT(A5298,4)),VALUE(LEFT(A5298,4))-1)&amp;"-"&amp;TEXT(MOD(IF(VALUE(MID(A5298,6,2))&gt;=4,VALUE(LEFT(A5298,4)),VALUE(LEFT(A5298,4))-1)+1,100),"00")</f>
        <v>FY2024-25</v>
      </c>
      <c r="D5298" s="0" t="s">
        <v>792</v>
      </c>
      <c r="E5298" s="0" t="s">
        <v>518</v>
      </c>
      <c r="F5298" s="0" t="str">
        <f aca="false">INDEX(Mapping!$B$2:$B$465,MATCH(E5298,Mapping!$A$2:$A$465,0))</f>
        <v>NTPC STATIONS</v>
      </c>
      <c r="G5298" s="0" t="str">
        <f aca="false">INDEX(Mapping!$C$2:$C$465,MATCH(E5298,Mapping!$A$2:$A$465,0))</f>
        <v>NTPC GROUP</v>
      </c>
      <c r="H5298" s="2" t="n">
        <v>1.22</v>
      </c>
      <c r="I5298" s="3" t="n">
        <v>0.02</v>
      </c>
    </row>
    <row r="5299" customFormat="false" ht="15" hidden="false" customHeight="false" outlineLevel="0" collapsed="false">
      <c r="A5299" s="0" t="s">
        <v>207</v>
      </c>
      <c r="B5299" s="0" t="n">
        <f aca="false">VALUE(LEFT(A5299,4))</f>
        <v>2025</v>
      </c>
      <c r="C5299" s="0" t="str">
        <f aca="false">"FY"&amp;IF(VALUE(MID(A5299,6,2))&gt;=4,VALUE(LEFT(A5299,4)),VALUE(LEFT(A5299,4))-1)&amp;"-"&amp;TEXT(MOD(IF(VALUE(MID(A5299,6,2))&gt;=4,VALUE(LEFT(A5299,4)),VALUE(LEFT(A5299,4))-1)+1,100),"00")</f>
        <v>FY2024-25</v>
      </c>
      <c r="D5299" s="0" t="s">
        <v>747</v>
      </c>
      <c r="E5299" s="0" t="s">
        <v>478</v>
      </c>
      <c r="F5299" s="0" t="str">
        <f aca="false">INDEX(Mapping!$B$2:$B$465,MATCH(E5299,Mapping!$A$2:$A$465,0))</f>
        <v>NTPC STATIONS</v>
      </c>
      <c r="G5299" s="0" t="str">
        <f aca="false">INDEX(Mapping!$C$2:$C$465,MATCH(E5299,Mapping!$A$2:$A$465,0))</f>
        <v>NTPC GROUP</v>
      </c>
      <c r="H5299" s="2" t="n">
        <v>1.06</v>
      </c>
      <c r="I5299" s="3" t="n">
        <v>0.02</v>
      </c>
    </row>
    <row r="5300" customFormat="false" ht="15" hidden="false" customHeight="false" outlineLevel="0" collapsed="false">
      <c r="A5300" s="0" t="s">
        <v>207</v>
      </c>
      <c r="B5300" s="0" t="n">
        <f aca="false">VALUE(LEFT(A5300,4))</f>
        <v>2025</v>
      </c>
      <c r="C5300" s="0" t="str">
        <f aca="false">"FY"&amp;IF(VALUE(MID(A5300,6,2))&gt;=4,VALUE(LEFT(A5300,4)),VALUE(LEFT(A5300,4))-1)&amp;"-"&amp;TEXT(MOD(IF(VALUE(MID(A5300,6,2))&gt;=4,VALUE(LEFT(A5300,4)),VALUE(LEFT(A5300,4))-1)+1,100),"00")</f>
        <v>FY2024-25</v>
      </c>
      <c r="D5300" s="0" t="s">
        <v>714</v>
      </c>
      <c r="E5300" s="0" t="s">
        <v>395</v>
      </c>
      <c r="F5300" s="0" t="str">
        <f aca="false">INDEX(Mapping!$B$2:$B$465,MATCH(E5300,Mapping!$A$2:$A$465,0))</f>
        <v>HIMACHAL PRADESH</v>
      </c>
      <c r="G5300" s="0" t="str">
        <f aca="false">INDEX(Mapping!$C$2:$C$465,MATCH(E5300,Mapping!$A$2:$A$465,0))</f>
        <v>HIMACHAL PRADESH</v>
      </c>
      <c r="H5300" s="2" t="n">
        <v>1.06</v>
      </c>
      <c r="I5300" s="3" t="n">
        <v>0.02</v>
      </c>
    </row>
    <row r="5301" customFormat="false" ht="15" hidden="false" customHeight="false" outlineLevel="0" collapsed="false">
      <c r="A5301" s="0" t="s">
        <v>207</v>
      </c>
      <c r="B5301" s="0" t="n">
        <f aca="false">VALUE(LEFT(A5301,4))</f>
        <v>2025</v>
      </c>
      <c r="C5301" s="0" t="str">
        <f aca="false">"FY"&amp;IF(VALUE(MID(A5301,6,2))&gt;=4,VALUE(LEFT(A5301,4)),VALUE(LEFT(A5301,4))-1)&amp;"-"&amp;TEXT(MOD(IF(VALUE(MID(A5301,6,2))&gt;=4,VALUE(LEFT(A5301,4)),VALUE(LEFT(A5301,4))-1)+1,100),"00")</f>
        <v>FY2024-25</v>
      </c>
      <c r="D5301" s="0" t="s">
        <v>703</v>
      </c>
      <c r="E5301" s="0" t="s">
        <v>425</v>
      </c>
      <c r="F5301" s="0" t="str">
        <f aca="false">INDEX(Mapping!$B$2:$B$465,MATCH(E5301,Mapping!$A$2:$A$465,0))</f>
        <v>THE TATA POWER CO LTD (MTPS)</v>
      </c>
      <c r="G5301" s="0" t="str">
        <f aca="false">INDEX(Mapping!$C$2:$C$465,MATCH(E5301,Mapping!$A$2:$A$465,0))</f>
        <v>THE TATA POWER CO LTD (MTPS)</v>
      </c>
      <c r="H5301" s="2" t="n">
        <v>1.04</v>
      </c>
      <c r="I5301" s="3" t="n">
        <v>0.02</v>
      </c>
    </row>
    <row r="5302" customFormat="false" ht="15" hidden="false" customHeight="false" outlineLevel="0" collapsed="false">
      <c r="A5302" s="0" t="s">
        <v>207</v>
      </c>
      <c r="B5302" s="0" t="n">
        <f aca="false">VALUE(LEFT(A5302,4))</f>
        <v>2025</v>
      </c>
      <c r="C5302" s="0" t="str">
        <f aca="false">"FY"&amp;IF(VALUE(MID(A5302,6,2))&gt;=4,VALUE(LEFT(A5302,4)),VALUE(LEFT(A5302,4))-1)&amp;"-"&amp;TEXT(MOD(IF(VALUE(MID(A5302,6,2))&gt;=4,VALUE(LEFT(A5302,4)),VALUE(LEFT(A5302,4))-1)+1,100),"00")</f>
        <v>FY2024-25</v>
      </c>
      <c r="D5302" s="0" t="s">
        <v>718</v>
      </c>
      <c r="E5302" s="0" t="s">
        <v>407</v>
      </c>
      <c r="F5302" s="0" t="str">
        <f aca="false">INDEX(Mapping!$B$2:$B$465,MATCH(E5302,Mapping!$A$2:$A$465,0))</f>
        <v>NTPC STATIONS</v>
      </c>
      <c r="G5302" s="0" t="str">
        <f aca="false">INDEX(Mapping!$C$2:$C$465,MATCH(E5302,Mapping!$A$2:$A$465,0))</f>
        <v>NTPC GROUP</v>
      </c>
      <c r="H5302" s="2" t="n">
        <v>1.04</v>
      </c>
      <c r="I5302" s="3" t="n">
        <v>0.02</v>
      </c>
    </row>
    <row r="5303" customFormat="false" ht="15" hidden="false" customHeight="false" outlineLevel="0" collapsed="false">
      <c r="A5303" s="0" t="s">
        <v>207</v>
      </c>
      <c r="B5303" s="0" t="n">
        <f aca="false">VALUE(LEFT(A5303,4))</f>
        <v>2025</v>
      </c>
      <c r="C5303" s="0" t="str">
        <f aca="false">"FY"&amp;IF(VALUE(MID(A5303,6,2))&gt;=4,VALUE(LEFT(A5303,4)),VALUE(LEFT(A5303,4))-1)&amp;"-"&amp;TEXT(MOD(IF(VALUE(MID(A5303,6,2))&gt;=4,VALUE(LEFT(A5303,4)),VALUE(LEFT(A5303,4))-1)+1,100),"00")</f>
        <v>FY2024-25</v>
      </c>
      <c r="D5303" s="0" t="s">
        <v>786</v>
      </c>
      <c r="E5303" s="0" t="s">
        <v>510</v>
      </c>
      <c r="F5303" s="0" t="str">
        <f aca="false">INDEX(Mapping!$B$2:$B$465,MATCH(E5303,Mapping!$A$2:$A$465,0))</f>
        <v>SERENTICA RENEWABLES INDIA 5 PRIVATE LIMITED</v>
      </c>
      <c r="G5303" s="0" t="str">
        <f aca="false">INDEX(Mapping!$C$2:$C$465,MATCH(E5303,Mapping!$A$2:$A$465,0))</f>
        <v>SERENTICA RENEWABLES</v>
      </c>
      <c r="H5303" s="2" t="n">
        <v>1.03</v>
      </c>
      <c r="I5303" s="3" t="n">
        <v>0.02</v>
      </c>
    </row>
    <row r="5304" customFormat="false" ht="15" hidden="false" customHeight="false" outlineLevel="0" collapsed="false">
      <c r="A5304" s="0" t="s">
        <v>207</v>
      </c>
      <c r="B5304" s="0" t="n">
        <f aca="false">VALUE(LEFT(A5304,4))</f>
        <v>2025</v>
      </c>
      <c r="C5304" s="0" t="str">
        <f aca="false">"FY"&amp;IF(VALUE(MID(A5304,6,2))&gt;=4,VALUE(LEFT(A5304,4)),VALUE(LEFT(A5304,4))-1)&amp;"-"&amp;TEXT(MOD(IF(VALUE(MID(A5304,6,2))&gt;=4,VALUE(LEFT(A5304,4)),VALUE(LEFT(A5304,4))-1)+1,100),"00")</f>
        <v>FY2024-25</v>
      </c>
      <c r="D5304" s="0" t="s">
        <v>731</v>
      </c>
      <c r="E5304" s="0" t="s">
        <v>429</v>
      </c>
      <c r="F5304" s="0" t="str">
        <f aca="false">INDEX(Mapping!$B$2:$B$465,MATCH(E5304,Mapping!$A$2:$A$465,0))</f>
        <v>NTPC STATIONS</v>
      </c>
      <c r="G5304" s="0" t="str">
        <f aca="false">INDEX(Mapping!$C$2:$C$465,MATCH(E5304,Mapping!$A$2:$A$465,0))</f>
        <v>NTPC GROUP</v>
      </c>
      <c r="H5304" s="2" t="n">
        <v>1.01</v>
      </c>
      <c r="I5304" s="3" t="n">
        <v>0.02</v>
      </c>
    </row>
    <row r="5305" customFormat="false" ht="15" hidden="false" customHeight="false" outlineLevel="0" collapsed="false">
      <c r="A5305" s="0" t="s">
        <v>207</v>
      </c>
      <c r="B5305" s="0" t="n">
        <f aca="false">VALUE(LEFT(A5305,4))</f>
        <v>2025</v>
      </c>
      <c r="C5305" s="0" t="str">
        <f aca="false">"FY"&amp;IF(VALUE(MID(A5305,6,2))&gt;=4,VALUE(LEFT(A5305,4)),VALUE(LEFT(A5305,4))-1)&amp;"-"&amp;TEXT(MOD(IF(VALUE(MID(A5305,6,2))&gt;=4,VALUE(LEFT(A5305,4)),VALUE(LEFT(A5305,4))-1)+1,100),"00")</f>
        <v>FY2024-25</v>
      </c>
      <c r="D5305" s="0" t="s">
        <v>422</v>
      </c>
      <c r="E5305" s="0" t="s">
        <v>422</v>
      </c>
      <c r="F5305" s="0" t="str">
        <f aca="false">INDEX(Mapping!$B$2:$B$465,MATCH(E5305,Mapping!$A$2:$A$465,0))</f>
        <v>NTPC STATIONS</v>
      </c>
      <c r="G5305" s="0" t="str">
        <f aca="false">INDEX(Mapping!$C$2:$C$465,MATCH(E5305,Mapping!$A$2:$A$465,0))</f>
        <v>NTPC GROUP</v>
      </c>
      <c r="H5305" s="2" t="n">
        <v>1</v>
      </c>
      <c r="I5305" s="3" t="n">
        <v>0.02</v>
      </c>
    </row>
    <row r="5306" customFormat="false" ht="15" hidden="false" customHeight="false" outlineLevel="0" collapsed="false">
      <c r="A5306" s="0" t="s">
        <v>207</v>
      </c>
      <c r="B5306" s="0" t="n">
        <f aca="false">VALUE(LEFT(A5306,4))</f>
        <v>2025</v>
      </c>
      <c r="C5306" s="0" t="str">
        <f aca="false">"FY"&amp;IF(VALUE(MID(A5306,6,2))&gt;=4,VALUE(LEFT(A5306,4)),VALUE(LEFT(A5306,4))-1)&amp;"-"&amp;TEXT(MOD(IF(VALUE(MID(A5306,6,2))&gt;=4,VALUE(LEFT(A5306,4)),VALUE(LEFT(A5306,4))-1)+1,100),"00")</f>
        <v>FY2024-25</v>
      </c>
      <c r="D5306" s="0" t="s">
        <v>418</v>
      </c>
      <c r="E5306" s="0" t="s">
        <v>418</v>
      </c>
      <c r="F5306" s="0" t="str">
        <f aca="false">INDEX(Mapping!$B$2:$B$465,MATCH(E5306,Mapping!$A$2:$A$465,0))</f>
        <v>OSTRO KANNADA POWER PRIVATE LIMITED</v>
      </c>
      <c r="G5306" s="0" t="str">
        <f aca="false">INDEX(Mapping!$C$2:$C$465,MATCH(E5306,Mapping!$A$2:$A$465,0))</f>
        <v>OSTRO KANNADA POWER PRIVATE LIMITED</v>
      </c>
      <c r="H5306" s="2" t="n">
        <v>0.96</v>
      </c>
      <c r="I5306" s="3" t="n">
        <v>0.02</v>
      </c>
    </row>
    <row r="5307" customFormat="false" ht="15" hidden="false" customHeight="false" outlineLevel="0" collapsed="false">
      <c r="A5307" s="0" t="s">
        <v>207</v>
      </c>
      <c r="B5307" s="0" t="n">
        <f aca="false">VALUE(LEFT(A5307,4))</f>
        <v>2025</v>
      </c>
      <c r="C5307" s="0" t="str">
        <f aca="false">"FY"&amp;IF(VALUE(MID(A5307,6,2))&gt;=4,VALUE(LEFT(A5307,4)),VALUE(LEFT(A5307,4))-1)&amp;"-"&amp;TEXT(MOD(IF(VALUE(MID(A5307,6,2))&gt;=4,VALUE(LEFT(A5307,4)),VALUE(LEFT(A5307,4))-1)+1,100),"00")</f>
        <v>FY2024-25</v>
      </c>
      <c r="D5307" s="0" t="s">
        <v>724</v>
      </c>
      <c r="E5307" s="0" t="s">
        <v>437</v>
      </c>
      <c r="F5307" s="0" t="str">
        <f aca="false">INDEX(Mapping!$B$2:$B$465,MATCH(E5307,Mapping!$A$2:$A$465,0))</f>
        <v>NTPC STATIONS</v>
      </c>
      <c r="G5307" s="0" t="str">
        <f aca="false">INDEX(Mapping!$C$2:$C$465,MATCH(E5307,Mapping!$A$2:$A$465,0))</f>
        <v>NTPC GROUP</v>
      </c>
      <c r="H5307" s="2" t="n">
        <v>0.93</v>
      </c>
      <c r="I5307" s="3" t="n">
        <v>0.02</v>
      </c>
    </row>
    <row r="5308" customFormat="false" ht="15" hidden="false" customHeight="false" outlineLevel="0" collapsed="false">
      <c r="A5308" s="0" t="s">
        <v>207</v>
      </c>
      <c r="B5308" s="0" t="n">
        <f aca="false">VALUE(LEFT(A5308,4))</f>
        <v>2025</v>
      </c>
      <c r="C5308" s="0" t="str">
        <f aca="false">"FY"&amp;IF(VALUE(MID(A5308,6,2))&gt;=4,VALUE(LEFT(A5308,4)),VALUE(LEFT(A5308,4))-1)&amp;"-"&amp;TEXT(MOD(IF(VALUE(MID(A5308,6,2))&gt;=4,VALUE(LEFT(A5308,4)),VALUE(LEFT(A5308,4))-1)+1,100),"00")</f>
        <v>FY2024-25</v>
      </c>
      <c r="D5308" s="0" t="s">
        <v>684</v>
      </c>
      <c r="E5308" s="0" t="s">
        <v>334</v>
      </c>
      <c r="F5308" s="0" t="str">
        <f aca="false">INDEX(Mapping!$B$2:$B$465,MATCH(E5308,Mapping!$A$2:$A$465,0))</f>
        <v>NTPC STATIONS</v>
      </c>
      <c r="G5308" s="0" t="str">
        <f aca="false">INDEX(Mapping!$C$2:$C$465,MATCH(E5308,Mapping!$A$2:$A$465,0))</f>
        <v>NTPC GROUP</v>
      </c>
      <c r="H5308" s="2" t="n">
        <v>0.92</v>
      </c>
      <c r="I5308" s="3" t="n">
        <v>0.02</v>
      </c>
    </row>
    <row r="5309" customFormat="false" ht="15" hidden="false" customHeight="false" outlineLevel="0" collapsed="false">
      <c r="A5309" s="0" t="s">
        <v>207</v>
      </c>
      <c r="B5309" s="0" t="n">
        <f aca="false">VALUE(LEFT(A5309,4))</f>
        <v>2025</v>
      </c>
      <c r="C5309" s="0" t="str">
        <f aca="false">"FY"&amp;IF(VALUE(MID(A5309,6,2))&gt;=4,VALUE(LEFT(A5309,4)),VALUE(LEFT(A5309,4))-1)&amp;"-"&amp;TEXT(MOD(IF(VALUE(MID(A5309,6,2))&gt;=4,VALUE(LEFT(A5309,4)),VALUE(LEFT(A5309,4))-1)+1,100),"00")</f>
        <v>FY2024-25</v>
      </c>
      <c r="D5309" s="0" t="s">
        <v>720</v>
      </c>
      <c r="E5309" s="0" t="s">
        <v>428</v>
      </c>
      <c r="F5309" s="0" t="str">
        <f aca="false">INDEX(Mapping!$B$2:$B$465,MATCH(E5309,Mapping!$A$2:$A$465,0))</f>
        <v>NTPC STATIONS</v>
      </c>
      <c r="G5309" s="0" t="str">
        <f aca="false">INDEX(Mapping!$C$2:$C$465,MATCH(E5309,Mapping!$A$2:$A$465,0))</f>
        <v>NTPC GROUP</v>
      </c>
      <c r="H5309" s="2" t="n">
        <v>0.91</v>
      </c>
      <c r="I5309" s="3" t="n">
        <v>0.02</v>
      </c>
    </row>
    <row r="5310" customFormat="false" ht="15" hidden="false" customHeight="false" outlineLevel="0" collapsed="false">
      <c r="A5310" s="0" t="s">
        <v>207</v>
      </c>
      <c r="B5310" s="0" t="n">
        <f aca="false">VALUE(LEFT(A5310,4))</f>
        <v>2025</v>
      </c>
      <c r="C5310" s="0" t="str">
        <f aca="false">"FY"&amp;IF(VALUE(MID(A5310,6,2))&gt;=4,VALUE(LEFT(A5310,4)),VALUE(LEFT(A5310,4))-1)&amp;"-"&amp;TEXT(MOD(IF(VALUE(MID(A5310,6,2))&gt;=4,VALUE(LEFT(A5310,4)),VALUE(LEFT(A5310,4))-1)+1,100),"00")</f>
        <v>FY2024-25</v>
      </c>
      <c r="D5310" s="0" t="s">
        <v>706</v>
      </c>
      <c r="E5310" s="0" t="s">
        <v>357</v>
      </c>
      <c r="F5310" s="0" t="str">
        <f aca="false">INDEX(Mapping!$B$2:$B$465,MATCH(E5310,Mapping!$A$2:$A$465,0))</f>
        <v>HIMACHAL PRADESH</v>
      </c>
      <c r="G5310" s="0" t="str">
        <f aca="false">INDEX(Mapping!$C$2:$C$465,MATCH(E5310,Mapping!$A$2:$A$465,0))</f>
        <v>HIMACHAL PRADESH</v>
      </c>
      <c r="H5310" s="2" t="n">
        <v>0.89</v>
      </c>
      <c r="I5310" s="3" t="n">
        <v>0.02</v>
      </c>
    </row>
    <row r="5311" customFormat="false" ht="15" hidden="false" customHeight="false" outlineLevel="0" collapsed="false">
      <c r="A5311" s="0" t="s">
        <v>207</v>
      </c>
      <c r="B5311" s="0" t="n">
        <f aca="false">VALUE(LEFT(A5311,4))</f>
        <v>2025</v>
      </c>
      <c r="C5311" s="0" t="str">
        <f aca="false">"FY"&amp;IF(VALUE(MID(A5311,6,2))&gt;=4,VALUE(LEFT(A5311,4)),VALUE(LEFT(A5311,4))-1)&amp;"-"&amp;TEXT(MOD(IF(VALUE(MID(A5311,6,2))&gt;=4,VALUE(LEFT(A5311,4)),VALUE(LEFT(A5311,4))-1)+1,100),"00")</f>
        <v>FY2024-25</v>
      </c>
      <c r="D5311" s="0" t="s">
        <v>763</v>
      </c>
      <c r="E5311" s="0" t="s">
        <v>526</v>
      </c>
      <c r="F5311" s="0" t="str">
        <f aca="false">INDEX(Mapping!$B$2:$B$465,MATCH(E5311,Mapping!$A$2:$A$465,0))</f>
        <v>NTPC STATIONS</v>
      </c>
      <c r="G5311" s="0" t="str">
        <f aca="false">INDEX(Mapping!$C$2:$C$465,MATCH(E5311,Mapping!$A$2:$A$465,0))</f>
        <v>NTPC GROUP</v>
      </c>
      <c r="H5311" s="2" t="n">
        <v>0.83</v>
      </c>
      <c r="I5311" s="3" t="n">
        <v>0.02</v>
      </c>
    </row>
    <row r="5312" customFormat="false" ht="15" hidden="false" customHeight="false" outlineLevel="0" collapsed="false">
      <c r="A5312" s="0" t="s">
        <v>207</v>
      </c>
      <c r="B5312" s="0" t="n">
        <f aca="false">VALUE(LEFT(A5312,4))</f>
        <v>2025</v>
      </c>
      <c r="C5312" s="0" t="str">
        <f aca="false">"FY"&amp;IF(VALUE(MID(A5312,6,2))&gt;=4,VALUE(LEFT(A5312,4)),VALUE(LEFT(A5312,4))-1)&amp;"-"&amp;TEXT(MOD(IF(VALUE(MID(A5312,6,2))&gt;=4,VALUE(LEFT(A5312,4)),VALUE(LEFT(A5312,4))-1)+1,100),"00")</f>
        <v>FY2024-25</v>
      </c>
      <c r="D5312" s="0" t="s">
        <v>733</v>
      </c>
      <c r="E5312" s="0" t="s">
        <v>413</v>
      </c>
      <c r="F5312" s="0" t="str">
        <f aca="false">INDEX(Mapping!$B$2:$B$465,MATCH(E5312,Mapping!$A$2:$A$465,0))</f>
        <v>NTPC STATIONS</v>
      </c>
      <c r="G5312" s="0" t="str">
        <f aca="false">INDEX(Mapping!$C$2:$C$465,MATCH(E5312,Mapping!$A$2:$A$465,0))</f>
        <v>NTPC GROUP</v>
      </c>
      <c r="H5312" s="2" t="n">
        <v>0.79</v>
      </c>
      <c r="I5312" s="3" t="n">
        <v>0.01</v>
      </c>
    </row>
    <row r="5313" customFormat="false" ht="15" hidden="false" customHeight="false" outlineLevel="0" collapsed="false">
      <c r="A5313" s="0" t="s">
        <v>207</v>
      </c>
      <c r="B5313" s="0" t="n">
        <f aca="false">VALUE(LEFT(A5313,4))</f>
        <v>2025</v>
      </c>
      <c r="C5313" s="0" t="str">
        <f aca="false">"FY"&amp;IF(VALUE(MID(A5313,6,2))&gt;=4,VALUE(LEFT(A5313,4)),VALUE(LEFT(A5313,4))-1)&amp;"-"&amp;TEXT(MOD(IF(VALUE(MID(A5313,6,2))&gt;=4,VALUE(LEFT(A5313,4)),VALUE(LEFT(A5313,4))-1)+1,100),"00")</f>
        <v>FY2024-25</v>
      </c>
      <c r="D5313" s="0" t="s">
        <v>760</v>
      </c>
      <c r="E5313" s="0" t="s">
        <v>488</v>
      </c>
      <c r="F5313" s="0" t="str">
        <f aca="false">INDEX(Mapping!$B$2:$B$465,MATCH(E5313,Mapping!$A$2:$A$465,0))</f>
        <v>NTPC STATIONS</v>
      </c>
      <c r="G5313" s="0" t="str">
        <f aca="false">INDEX(Mapping!$C$2:$C$465,MATCH(E5313,Mapping!$A$2:$A$465,0))</f>
        <v>NTPC GROUP</v>
      </c>
      <c r="H5313" s="2" t="n">
        <v>0.78</v>
      </c>
      <c r="I5313" s="3" t="n">
        <v>0.01</v>
      </c>
    </row>
    <row r="5314" customFormat="false" ht="15" hidden="false" customHeight="false" outlineLevel="0" collapsed="false">
      <c r="A5314" s="0" t="s">
        <v>207</v>
      </c>
      <c r="B5314" s="0" t="n">
        <f aca="false">VALUE(LEFT(A5314,4))</f>
        <v>2025</v>
      </c>
      <c r="C5314" s="0" t="str">
        <f aca="false">"FY"&amp;IF(VALUE(MID(A5314,6,2))&gt;=4,VALUE(LEFT(A5314,4)),VALUE(LEFT(A5314,4))-1)&amp;"-"&amp;TEXT(MOD(IF(VALUE(MID(A5314,6,2))&gt;=4,VALUE(LEFT(A5314,4)),VALUE(LEFT(A5314,4))-1)+1,100),"00")</f>
        <v>FY2024-25</v>
      </c>
      <c r="D5314" s="0" t="s">
        <v>761</v>
      </c>
      <c r="E5314" s="0" t="s">
        <v>335</v>
      </c>
      <c r="F5314" s="0" t="str">
        <f aca="false">INDEX(Mapping!$B$2:$B$465,MATCH(E5314,Mapping!$A$2:$A$465,0))</f>
        <v>NTPC STATIONS</v>
      </c>
      <c r="G5314" s="0" t="str">
        <f aca="false">INDEX(Mapping!$C$2:$C$465,MATCH(E5314,Mapping!$A$2:$A$465,0))</f>
        <v>NTPC GROUP</v>
      </c>
      <c r="H5314" s="2" t="n">
        <v>0.68</v>
      </c>
      <c r="I5314" s="3" t="n">
        <v>0.01</v>
      </c>
    </row>
    <row r="5315" customFormat="false" ht="15" hidden="false" customHeight="false" outlineLevel="0" collapsed="false">
      <c r="A5315" s="0" t="s">
        <v>207</v>
      </c>
      <c r="B5315" s="0" t="n">
        <f aca="false">VALUE(LEFT(A5315,4))</f>
        <v>2025</v>
      </c>
      <c r="C5315" s="0" t="str">
        <f aca="false">"FY"&amp;IF(VALUE(MID(A5315,6,2))&gt;=4,VALUE(LEFT(A5315,4)),VALUE(LEFT(A5315,4))-1)&amp;"-"&amp;TEXT(MOD(IF(VALUE(MID(A5315,6,2))&gt;=4,VALUE(LEFT(A5315,4)),VALUE(LEFT(A5315,4))-1)+1,100),"00")</f>
        <v>FY2024-25</v>
      </c>
      <c r="D5315" s="0" t="s">
        <v>770</v>
      </c>
      <c r="E5315" s="0" t="s">
        <v>554</v>
      </c>
      <c r="F5315" s="0" t="str">
        <f aca="false">INDEX(Mapping!$B$2:$B$465,MATCH(E5315,Mapping!$A$2:$A$465,0))</f>
        <v>TPSL BANDERWALA SECI 100_INF</v>
      </c>
      <c r="G5315" s="0" t="str">
        <f aca="false">INDEX(Mapping!$C$2:$C$465,MATCH(E5315,Mapping!$A$2:$A$465,0))</f>
        <v>TPSL BANDERWALA SECI 100_INF</v>
      </c>
      <c r="H5315" s="2" t="n">
        <v>0.61</v>
      </c>
      <c r="I5315" s="3" t="n">
        <v>0.01</v>
      </c>
    </row>
    <row r="5316" customFormat="false" ht="15" hidden="false" customHeight="false" outlineLevel="0" collapsed="false">
      <c r="A5316" s="0" t="s">
        <v>207</v>
      </c>
      <c r="B5316" s="0" t="n">
        <f aca="false">VALUE(LEFT(A5316,4))</f>
        <v>2025</v>
      </c>
      <c r="C5316" s="0" t="str">
        <f aca="false">"FY"&amp;IF(VALUE(MID(A5316,6,2))&gt;=4,VALUE(LEFT(A5316,4)),VALUE(LEFT(A5316,4))-1)&amp;"-"&amp;TEXT(MOD(IF(VALUE(MID(A5316,6,2))&gt;=4,VALUE(LEFT(A5316,4)),VALUE(LEFT(A5316,4))-1)+1,100),"00")</f>
        <v>FY2024-25</v>
      </c>
      <c r="D5316" s="0" t="s">
        <v>791</v>
      </c>
      <c r="E5316" s="0" t="s">
        <v>292</v>
      </c>
      <c r="F5316" s="0" t="str">
        <f aca="false">INDEX(Mapping!$B$2:$B$465,MATCH(E5316,Mapping!$A$2:$A$465,0))</f>
        <v>DIKCHU HEP</v>
      </c>
      <c r="G5316" s="0" t="str">
        <f aca="false">INDEX(Mapping!$C$2:$C$465,MATCH(E5316,Mapping!$A$2:$A$465,0))</f>
        <v>DIKCHU HEP</v>
      </c>
      <c r="H5316" s="2" t="n">
        <v>0.6</v>
      </c>
      <c r="I5316" s="3" t="n">
        <v>0.01</v>
      </c>
    </row>
    <row r="5317" customFormat="false" ht="15" hidden="false" customHeight="false" outlineLevel="0" collapsed="false">
      <c r="A5317" s="0" t="s">
        <v>207</v>
      </c>
      <c r="B5317" s="0" t="n">
        <f aca="false">VALUE(LEFT(A5317,4))</f>
        <v>2025</v>
      </c>
      <c r="C5317" s="0" t="str">
        <f aca="false">"FY"&amp;IF(VALUE(MID(A5317,6,2))&gt;=4,VALUE(LEFT(A5317,4)),VALUE(LEFT(A5317,4))-1)&amp;"-"&amp;TEXT(MOD(IF(VALUE(MID(A5317,6,2))&gt;=4,VALUE(LEFT(A5317,4)),VALUE(LEFT(A5317,4))-1)+1,100),"00")</f>
        <v>FY2024-25</v>
      </c>
      <c r="D5317" s="0" t="s">
        <v>749</v>
      </c>
      <c r="E5317" s="0" t="s">
        <v>411</v>
      </c>
      <c r="F5317" s="0" t="str">
        <f aca="false">INDEX(Mapping!$B$2:$B$465,MATCH(E5317,Mapping!$A$2:$A$465,0))</f>
        <v>NTPC STATIONS</v>
      </c>
      <c r="G5317" s="0" t="str">
        <f aca="false">INDEX(Mapping!$C$2:$C$465,MATCH(E5317,Mapping!$A$2:$A$465,0))</f>
        <v>NTPC GROUP</v>
      </c>
      <c r="H5317" s="2" t="n">
        <v>0.47</v>
      </c>
      <c r="I5317" s="3" t="n">
        <v>0.01</v>
      </c>
    </row>
    <row r="5318" customFormat="false" ht="15" hidden="false" customHeight="false" outlineLevel="0" collapsed="false">
      <c r="A5318" s="0" t="s">
        <v>207</v>
      </c>
      <c r="B5318" s="0" t="n">
        <f aca="false">VALUE(LEFT(A5318,4))</f>
        <v>2025</v>
      </c>
      <c r="C5318" s="0" t="str">
        <f aca="false">"FY"&amp;IF(VALUE(MID(A5318,6,2))&gt;=4,VALUE(LEFT(A5318,4)),VALUE(LEFT(A5318,4))-1)&amp;"-"&amp;TEXT(MOD(IF(VALUE(MID(A5318,6,2))&gt;=4,VALUE(LEFT(A5318,4)),VALUE(LEFT(A5318,4))-1)+1,100),"00")</f>
        <v>FY2024-25</v>
      </c>
      <c r="D5318" s="0" t="s">
        <v>811</v>
      </c>
      <c r="E5318" s="0" t="s">
        <v>376</v>
      </c>
      <c r="F5318" s="0" t="str">
        <f aca="false">INDEX(Mapping!$B$2:$B$465,MATCH(E5318,Mapping!$A$2:$A$465,0))</f>
        <v>ADANI PORTS AND SPECIAL ECONOMIC ZONE LIMITED (PSS-3)</v>
      </c>
      <c r="G5318" s="0" t="str">
        <f aca="false">INDEX(Mapping!$C$2:$C$465,MATCH(E5318,Mapping!$A$2:$A$465,0))</f>
        <v>ADANI PORTS &amp; SEZ</v>
      </c>
      <c r="H5318" s="2" t="n">
        <v>0.44</v>
      </c>
      <c r="I5318" s="3" t="n">
        <v>0.01</v>
      </c>
    </row>
    <row r="5319" customFormat="false" ht="15" hidden="false" customHeight="false" outlineLevel="0" collapsed="false">
      <c r="A5319" s="0" t="s">
        <v>207</v>
      </c>
      <c r="B5319" s="0" t="n">
        <f aca="false">VALUE(LEFT(A5319,4))</f>
        <v>2025</v>
      </c>
      <c r="C5319" s="0" t="str">
        <f aca="false">"FY"&amp;IF(VALUE(MID(A5319,6,2))&gt;=4,VALUE(LEFT(A5319,4)),VALUE(LEFT(A5319,4))-1)&amp;"-"&amp;TEXT(MOD(IF(VALUE(MID(A5319,6,2))&gt;=4,VALUE(LEFT(A5319,4)),VALUE(LEFT(A5319,4))-1)+1,100),"00")</f>
        <v>FY2024-25</v>
      </c>
      <c r="D5319" s="0" t="s">
        <v>768</v>
      </c>
      <c r="E5319" s="0" t="s">
        <v>460</v>
      </c>
      <c r="F5319" s="0" t="str">
        <f aca="false">INDEX(Mapping!$B$2:$B$465,MATCH(E5319,Mapping!$A$2:$A$465,0))</f>
        <v>NTPC STATIONS</v>
      </c>
      <c r="G5319" s="0" t="str">
        <f aca="false">INDEX(Mapping!$C$2:$C$465,MATCH(E5319,Mapping!$A$2:$A$465,0))</f>
        <v>NTPC GROUP</v>
      </c>
      <c r="H5319" s="2" t="n">
        <v>0.42</v>
      </c>
      <c r="I5319" s="3" t="n">
        <v>0.01</v>
      </c>
    </row>
    <row r="5320" customFormat="false" ht="15" hidden="false" customHeight="false" outlineLevel="0" collapsed="false">
      <c r="A5320" s="0" t="s">
        <v>207</v>
      </c>
      <c r="B5320" s="0" t="n">
        <f aca="false">VALUE(LEFT(A5320,4))</f>
        <v>2025</v>
      </c>
      <c r="C5320" s="0" t="str">
        <f aca="false">"FY"&amp;IF(VALUE(MID(A5320,6,2))&gt;=4,VALUE(LEFT(A5320,4)),VALUE(LEFT(A5320,4))-1)&amp;"-"&amp;TEXT(MOD(IF(VALUE(MID(A5320,6,2))&gt;=4,VALUE(LEFT(A5320,4)),VALUE(LEFT(A5320,4))-1)+1,100),"00")</f>
        <v>FY2024-25</v>
      </c>
      <c r="D5320" s="0" t="s">
        <v>712</v>
      </c>
      <c r="E5320" s="0" t="s">
        <v>414</v>
      </c>
      <c r="F5320" s="0" t="str">
        <f aca="false">INDEX(Mapping!$B$2:$B$465,MATCH(E5320,Mapping!$A$2:$A$465,0))</f>
        <v>BUDHIL HEP (GREENKO BUDHIL HYDRO POWER PVT. LTD.)</v>
      </c>
      <c r="G5320" s="0" t="str">
        <f aca="false">INDEX(Mapping!$C$2:$C$465,MATCH(E5320,Mapping!$A$2:$A$465,0))</f>
        <v>GREENKO GROUP</v>
      </c>
      <c r="H5320" s="2" t="n">
        <v>0.42</v>
      </c>
      <c r="I5320" s="3" t="n">
        <v>0.01</v>
      </c>
    </row>
    <row r="5321" customFormat="false" ht="15" hidden="false" customHeight="false" outlineLevel="0" collapsed="false">
      <c r="A5321" s="0" t="s">
        <v>207</v>
      </c>
      <c r="B5321" s="0" t="n">
        <f aca="false">VALUE(LEFT(A5321,4))</f>
        <v>2025</v>
      </c>
      <c r="C5321" s="0" t="str">
        <f aca="false">"FY"&amp;IF(VALUE(MID(A5321,6,2))&gt;=4,VALUE(LEFT(A5321,4)),VALUE(LEFT(A5321,4))-1)&amp;"-"&amp;TEXT(MOD(IF(VALUE(MID(A5321,6,2))&gt;=4,VALUE(LEFT(A5321,4)),VALUE(LEFT(A5321,4))-1)+1,100),"00")</f>
        <v>FY2024-25</v>
      </c>
      <c r="D5321" s="0" t="s">
        <v>501</v>
      </c>
      <c r="E5321" s="0" t="s">
        <v>501</v>
      </c>
      <c r="F5321" s="0" t="str">
        <f aca="false">INDEX(Mapping!$B$2:$B$465,MATCH(E5321,Mapping!$A$2:$A$465,0))</f>
        <v>AMBUJA CEMENTS LIMITED_PSS3</v>
      </c>
      <c r="G5321" s="0" t="str">
        <f aca="false">INDEX(Mapping!$C$2:$C$465,MATCH(E5321,Mapping!$A$2:$A$465,0))</f>
        <v>AMBUJA CEMENTS</v>
      </c>
      <c r="H5321" s="2" t="n">
        <v>0.38</v>
      </c>
      <c r="I5321" s="3" t="n">
        <v>0.01</v>
      </c>
    </row>
    <row r="5322" customFormat="false" ht="15" hidden="false" customHeight="false" outlineLevel="0" collapsed="false">
      <c r="A5322" s="0" t="s">
        <v>207</v>
      </c>
      <c r="B5322" s="0" t="n">
        <f aca="false">VALUE(LEFT(A5322,4))</f>
        <v>2025</v>
      </c>
      <c r="C5322" s="0" t="str">
        <f aca="false">"FY"&amp;IF(VALUE(MID(A5322,6,2))&gt;=4,VALUE(LEFT(A5322,4)),VALUE(LEFT(A5322,4))-1)&amp;"-"&amp;TEXT(MOD(IF(VALUE(MID(A5322,6,2))&gt;=4,VALUE(LEFT(A5322,4)),VALUE(LEFT(A5322,4))-1)+1,100),"00")</f>
        <v>FY2024-25</v>
      </c>
      <c r="D5322" s="0" t="s">
        <v>772</v>
      </c>
      <c r="E5322" s="0" t="s">
        <v>471</v>
      </c>
      <c r="F5322" s="0" t="str">
        <f aca="false">INDEX(Mapping!$B$2:$B$465,MATCH(E5322,Mapping!$A$2:$A$465,0))</f>
        <v>NTPC STATIONS</v>
      </c>
      <c r="G5322" s="0" t="str">
        <f aca="false">INDEX(Mapping!$C$2:$C$465,MATCH(E5322,Mapping!$A$2:$A$465,0))</f>
        <v>NTPC GROUP</v>
      </c>
      <c r="H5322" s="2" t="n">
        <v>0.38</v>
      </c>
      <c r="I5322" s="3" t="n">
        <v>0.01</v>
      </c>
    </row>
    <row r="5323" customFormat="false" ht="15" hidden="false" customHeight="false" outlineLevel="0" collapsed="false">
      <c r="A5323" s="0" t="s">
        <v>207</v>
      </c>
      <c r="B5323" s="0" t="n">
        <f aca="false">VALUE(LEFT(A5323,4))</f>
        <v>2025</v>
      </c>
      <c r="C5323" s="0" t="str">
        <f aca="false">"FY"&amp;IF(VALUE(MID(A5323,6,2))&gt;=4,VALUE(LEFT(A5323,4)),VALUE(LEFT(A5323,4))-1)&amp;"-"&amp;TEXT(MOD(IF(VALUE(MID(A5323,6,2))&gt;=4,VALUE(LEFT(A5323,4)),VALUE(LEFT(A5323,4))-1)+1,100),"00")</f>
        <v>FY2024-25</v>
      </c>
      <c r="D5323" s="0" t="s">
        <v>751</v>
      </c>
      <c r="E5323" s="0" t="s">
        <v>479</v>
      </c>
      <c r="F5323" s="0" t="str">
        <f aca="false">INDEX(Mapping!$B$2:$B$465,MATCH(E5323,Mapping!$A$2:$A$465,0))</f>
        <v>NTPC STATIONS</v>
      </c>
      <c r="G5323" s="0" t="str">
        <f aca="false">INDEX(Mapping!$C$2:$C$465,MATCH(E5323,Mapping!$A$2:$A$465,0))</f>
        <v>NTPC GROUP</v>
      </c>
      <c r="H5323" s="2" t="n">
        <v>0.37</v>
      </c>
      <c r="I5323" s="3" t="n">
        <v>0.01</v>
      </c>
    </row>
    <row r="5324" customFormat="false" ht="15" hidden="false" customHeight="false" outlineLevel="0" collapsed="false">
      <c r="A5324" s="0" t="s">
        <v>207</v>
      </c>
      <c r="B5324" s="0" t="n">
        <f aca="false">VALUE(LEFT(A5324,4))</f>
        <v>2025</v>
      </c>
      <c r="C5324" s="0" t="str">
        <f aca="false">"FY"&amp;IF(VALUE(MID(A5324,6,2))&gt;=4,VALUE(LEFT(A5324,4)),VALUE(LEFT(A5324,4))-1)&amp;"-"&amp;TEXT(MOD(IF(VALUE(MID(A5324,6,2))&gt;=4,VALUE(LEFT(A5324,4)),VALUE(LEFT(A5324,4))-1)+1,100),"00")</f>
        <v>FY2024-25</v>
      </c>
      <c r="D5324" s="0" t="s">
        <v>757</v>
      </c>
      <c r="E5324" s="0" t="s">
        <v>121</v>
      </c>
      <c r="F5324" s="0" t="str">
        <f aca="false">INDEX(Mapping!$B$2:$B$465,MATCH(E5324,Mapping!$A$2:$A$465,0))</f>
        <v>MEGHALAYA</v>
      </c>
      <c r="G5324" s="0" t="str">
        <f aca="false">INDEX(Mapping!$C$2:$C$465,MATCH(E5324,Mapping!$A$2:$A$465,0))</f>
        <v>MEGHALAYA</v>
      </c>
      <c r="H5324" s="2" t="n">
        <v>0.36</v>
      </c>
      <c r="I5324" s="3" t="n">
        <v>0.01</v>
      </c>
    </row>
    <row r="5325" customFormat="false" ht="15" hidden="false" customHeight="false" outlineLevel="0" collapsed="false">
      <c r="A5325" s="0" t="s">
        <v>207</v>
      </c>
      <c r="B5325" s="0" t="n">
        <f aca="false">VALUE(LEFT(A5325,4))</f>
        <v>2025</v>
      </c>
      <c r="C5325" s="0" t="str">
        <f aca="false">"FY"&amp;IF(VALUE(MID(A5325,6,2))&gt;=4,VALUE(LEFT(A5325,4)),VALUE(LEFT(A5325,4))-1)&amp;"-"&amp;TEXT(MOD(IF(VALUE(MID(A5325,6,2))&gt;=4,VALUE(LEFT(A5325,4)),VALUE(LEFT(A5325,4))-1)+1,100),"00")</f>
        <v>FY2024-25</v>
      </c>
      <c r="D5325" s="0" t="s">
        <v>708</v>
      </c>
      <c r="E5325" s="0" t="s">
        <v>491</v>
      </c>
      <c r="F5325" s="0" t="str">
        <f aca="false">INDEX(Mapping!$B$2:$B$465,MATCH(E5325,Mapping!$A$2:$A$465,0))</f>
        <v>SORANG HEP (HIMACHAL SORANG POWER PVT. LTD.))</v>
      </c>
      <c r="G5325" s="0" t="str">
        <f aca="false">INDEX(Mapping!$C$2:$C$465,MATCH(E5325,Mapping!$A$2:$A$465,0))</f>
        <v>SORANG HEP (HIMACHAL SORANG POWER PVT. LTD.))</v>
      </c>
      <c r="H5325" s="2" t="n">
        <v>0.31</v>
      </c>
      <c r="I5325" s="3" t="n">
        <v>0.01</v>
      </c>
    </row>
    <row r="5326" customFormat="false" ht="15" hidden="false" customHeight="false" outlineLevel="0" collapsed="false">
      <c r="A5326" s="0" t="s">
        <v>207</v>
      </c>
      <c r="B5326" s="0" t="n">
        <f aca="false">VALUE(LEFT(A5326,4))</f>
        <v>2025</v>
      </c>
      <c r="C5326" s="0" t="str">
        <f aca="false">"FY"&amp;IF(VALUE(MID(A5326,6,2))&gt;=4,VALUE(LEFT(A5326,4)),VALUE(LEFT(A5326,4))-1)&amp;"-"&amp;TEXT(MOD(IF(VALUE(MID(A5326,6,2))&gt;=4,VALUE(LEFT(A5326,4)),VALUE(LEFT(A5326,4))-1)+1,100),"00")</f>
        <v>FY2024-25</v>
      </c>
      <c r="D5326" s="0" t="s">
        <v>762</v>
      </c>
      <c r="E5326" s="0" t="s">
        <v>447</v>
      </c>
      <c r="F5326" s="0" t="str">
        <f aca="false">INDEX(Mapping!$B$2:$B$465,MATCH(E5326,Mapping!$A$2:$A$465,0))</f>
        <v>NTPC STATIONS</v>
      </c>
      <c r="G5326" s="0" t="str">
        <f aca="false">INDEX(Mapping!$C$2:$C$465,MATCH(E5326,Mapping!$A$2:$A$465,0))</f>
        <v>NTPC GROUP</v>
      </c>
      <c r="H5326" s="2" t="n">
        <v>0.26</v>
      </c>
      <c r="I5326" s="3" t="n">
        <v>0.005</v>
      </c>
    </row>
    <row r="5327" customFormat="false" ht="15" hidden="false" customHeight="false" outlineLevel="0" collapsed="false">
      <c r="A5327" s="0" t="s">
        <v>207</v>
      </c>
      <c r="B5327" s="0" t="n">
        <f aca="false">VALUE(LEFT(A5327,4))</f>
        <v>2025</v>
      </c>
      <c r="C5327" s="0" t="str">
        <f aca="false">"FY"&amp;IF(VALUE(MID(A5327,6,2))&gt;=4,VALUE(LEFT(A5327,4)),VALUE(LEFT(A5327,4))-1)&amp;"-"&amp;TEXT(MOD(IF(VALUE(MID(A5327,6,2))&gt;=4,VALUE(LEFT(A5327,4)),VALUE(LEFT(A5327,4))-1)+1,100),"00")</f>
        <v>FY2024-25</v>
      </c>
      <c r="D5327" s="0" t="s">
        <v>688</v>
      </c>
      <c r="E5327" s="0" t="s">
        <v>193</v>
      </c>
      <c r="F5327" s="0" t="str">
        <f aca="false">INDEX(Mapping!$B$2:$B$465,MATCH(E5327,Mapping!$A$2:$A$465,0))</f>
        <v>MIZORAM</v>
      </c>
      <c r="G5327" s="0" t="str">
        <f aca="false">INDEX(Mapping!$C$2:$C$465,MATCH(E5327,Mapping!$A$2:$A$465,0))</f>
        <v>MIZORAM</v>
      </c>
      <c r="H5327" s="2" t="n">
        <v>0.23</v>
      </c>
      <c r="I5327" s="3" t="n">
        <v>0.004</v>
      </c>
    </row>
    <row r="5328" customFormat="false" ht="15" hidden="false" customHeight="false" outlineLevel="0" collapsed="false">
      <c r="A5328" s="0" t="s">
        <v>207</v>
      </c>
      <c r="B5328" s="0" t="n">
        <f aca="false">VALUE(LEFT(A5328,4))</f>
        <v>2025</v>
      </c>
      <c r="C5328" s="0" t="str">
        <f aca="false">"FY"&amp;IF(VALUE(MID(A5328,6,2))&gt;=4,VALUE(LEFT(A5328,4)),VALUE(LEFT(A5328,4))-1)&amp;"-"&amp;TEXT(MOD(IF(VALUE(MID(A5328,6,2))&gt;=4,VALUE(LEFT(A5328,4)),VALUE(LEFT(A5328,4))-1)+1,100),"00")</f>
        <v>FY2024-25</v>
      </c>
      <c r="D5328" s="0" t="s">
        <v>732</v>
      </c>
      <c r="E5328" s="0" t="s">
        <v>423</v>
      </c>
      <c r="F5328" s="0" t="str">
        <f aca="false">INDEX(Mapping!$B$2:$B$465,MATCH(E5328,Mapping!$A$2:$A$465,0))</f>
        <v>GMR WARORA (EX-EMCO)</v>
      </c>
      <c r="G5328" s="0" t="str">
        <f aca="false">INDEX(Mapping!$C$2:$C$465,MATCH(E5328,Mapping!$A$2:$A$465,0))</f>
        <v>GMR ENERGY</v>
      </c>
      <c r="H5328" s="2" t="n">
        <v>0.2</v>
      </c>
      <c r="I5328" s="3" t="n">
        <v>0.004</v>
      </c>
    </row>
    <row r="5329" customFormat="false" ht="15" hidden="false" customHeight="false" outlineLevel="0" collapsed="false">
      <c r="A5329" s="0" t="s">
        <v>207</v>
      </c>
      <c r="B5329" s="0" t="n">
        <f aca="false">VALUE(LEFT(A5329,4))</f>
        <v>2025</v>
      </c>
      <c r="C5329" s="0" t="str">
        <f aca="false">"FY"&amp;IF(VALUE(MID(A5329,6,2))&gt;=4,VALUE(LEFT(A5329,4)),VALUE(LEFT(A5329,4))-1)&amp;"-"&amp;TEXT(MOD(IF(VALUE(MID(A5329,6,2))&gt;=4,VALUE(LEFT(A5329,4)),VALUE(LEFT(A5329,4))-1)+1,100),"00")</f>
        <v>FY2024-25</v>
      </c>
      <c r="D5329" s="0" t="s">
        <v>815</v>
      </c>
      <c r="E5329" s="0" t="s">
        <v>578</v>
      </c>
      <c r="F5329" s="0" t="str">
        <f aca="false">INDEX(Mapping!$B$2:$B$465,MATCH(E5329,Mapping!$A$2:$A$465,0))</f>
        <v>AM GREEN ENERGY PRIVATE LIMITED SOLAR</v>
      </c>
      <c r="G5329" s="0" t="str">
        <f aca="false">INDEX(Mapping!$C$2:$C$465,MATCH(E5329,Mapping!$A$2:$A$465,0))</f>
        <v>AM GREEN ENERGY PRIVATE LIMITED SOLAR</v>
      </c>
      <c r="H5329" s="2" t="n">
        <v>0.16</v>
      </c>
      <c r="I5329" s="3" t="n">
        <v>0.003</v>
      </c>
    </row>
    <row r="5330" customFormat="false" ht="15" hidden="false" customHeight="false" outlineLevel="0" collapsed="false">
      <c r="A5330" s="0" t="s">
        <v>207</v>
      </c>
      <c r="B5330" s="0" t="n">
        <f aca="false">VALUE(LEFT(A5330,4))</f>
        <v>2025</v>
      </c>
      <c r="C5330" s="0" t="str">
        <f aca="false">"FY"&amp;IF(VALUE(MID(A5330,6,2))&gt;=4,VALUE(LEFT(A5330,4)),VALUE(LEFT(A5330,4))-1)&amp;"-"&amp;TEXT(MOD(IF(VALUE(MID(A5330,6,2))&gt;=4,VALUE(LEFT(A5330,4)),VALUE(LEFT(A5330,4))-1)+1,100),"00")</f>
        <v>FY2024-25</v>
      </c>
      <c r="D5330" s="0" t="s">
        <v>748</v>
      </c>
      <c r="E5330" s="0" t="s">
        <v>427</v>
      </c>
      <c r="F5330" s="0" t="str">
        <f aca="false">INDEX(Mapping!$B$2:$B$465,MATCH(E5330,Mapping!$A$2:$A$465,0))</f>
        <v>NTPC STATIONS</v>
      </c>
      <c r="G5330" s="0" t="str">
        <f aca="false">INDEX(Mapping!$C$2:$C$465,MATCH(E5330,Mapping!$A$2:$A$465,0))</f>
        <v>NTPC GROUP</v>
      </c>
      <c r="H5330" s="2" t="n">
        <v>0.15</v>
      </c>
      <c r="I5330" s="3" t="n">
        <v>0.003</v>
      </c>
    </row>
    <row r="5331" customFormat="false" ht="15" hidden="false" customHeight="false" outlineLevel="0" collapsed="false">
      <c r="A5331" s="0" t="s">
        <v>207</v>
      </c>
      <c r="B5331" s="0" t="n">
        <f aca="false">VALUE(LEFT(A5331,4))</f>
        <v>2025</v>
      </c>
      <c r="C5331" s="0" t="str">
        <f aca="false">"FY"&amp;IF(VALUE(MID(A5331,6,2))&gt;=4,VALUE(LEFT(A5331,4)),VALUE(LEFT(A5331,4))-1)&amp;"-"&amp;TEXT(MOD(IF(VALUE(MID(A5331,6,2))&gt;=4,VALUE(LEFT(A5331,4)),VALUE(LEFT(A5331,4))-1)+1,100),"00")</f>
        <v>FY2024-25</v>
      </c>
      <c r="D5331" s="0" t="s">
        <v>719</v>
      </c>
      <c r="E5331" s="0" t="s">
        <v>404</v>
      </c>
      <c r="F5331" s="0" t="str">
        <f aca="false">INDEX(Mapping!$B$2:$B$465,MATCH(E5331,Mapping!$A$2:$A$465,0))</f>
        <v>BONGAIGAON THERMAL POWER STATION NTPC</v>
      </c>
      <c r="G5331" s="0" t="str">
        <f aca="false">INDEX(Mapping!$C$2:$C$465,MATCH(E5331,Mapping!$A$2:$A$465,0))</f>
        <v>NTPC GROUP</v>
      </c>
      <c r="H5331" s="2" t="n">
        <v>0.12</v>
      </c>
      <c r="I5331" s="3" t="n">
        <v>0.002</v>
      </c>
    </row>
    <row r="5332" customFormat="false" ht="15" hidden="false" customHeight="false" outlineLevel="0" collapsed="false">
      <c r="A5332" s="0" t="s">
        <v>207</v>
      </c>
      <c r="B5332" s="0" t="n">
        <f aca="false">VALUE(LEFT(A5332,4))</f>
        <v>2025</v>
      </c>
      <c r="C5332" s="0" t="str">
        <f aca="false">"FY"&amp;IF(VALUE(MID(A5332,6,2))&gt;=4,VALUE(LEFT(A5332,4)),VALUE(LEFT(A5332,4))-1)&amp;"-"&amp;TEXT(MOD(IF(VALUE(MID(A5332,6,2))&gt;=4,VALUE(LEFT(A5332,4)),VALUE(LEFT(A5332,4))-1)+1,100),"00")</f>
        <v>FY2024-25</v>
      </c>
      <c r="D5332" s="0" t="s">
        <v>769</v>
      </c>
      <c r="E5332" s="0" t="s">
        <v>498</v>
      </c>
      <c r="F5332" s="0" t="str">
        <f aca="false">INDEX(Mapping!$B$2:$B$465,MATCH(E5332,Mapping!$A$2:$A$465,0))</f>
        <v>NTPC STATIONS</v>
      </c>
      <c r="G5332" s="0" t="str">
        <f aca="false">INDEX(Mapping!$C$2:$C$465,MATCH(E5332,Mapping!$A$2:$A$465,0))</f>
        <v>NTPC GROUP</v>
      </c>
      <c r="H5332" s="2" t="n">
        <v>0.12</v>
      </c>
      <c r="I5332" s="3" t="n">
        <v>0.002</v>
      </c>
    </row>
    <row r="5333" customFormat="false" ht="15" hidden="false" customHeight="false" outlineLevel="0" collapsed="false">
      <c r="A5333" s="0" t="s">
        <v>207</v>
      </c>
      <c r="B5333" s="0" t="n">
        <f aca="false">VALUE(LEFT(A5333,4))</f>
        <v>2025</v>
      </c>
      <c r="C5333" s="0" t="str">
        <f aca="false">"FY"&amp;IF(VALUE(MID(A5333,6,2))&gt;=4,VALUE(LEFT(A5333,4)),VALUE(LEFT(A5333,4))-1)&amp;"-"&amp;TEXT(MOD(IF(VALUE(MID(A5333,6,2))&gt;=4,VALUE(LEFT(A5333,4)),VALUE(LEFT(A5333,4))-1)+1,100),"00")</f>
        <v>FY2024-25</v>
      </c>
      <c r="D5333" s="0" t="s">
        <v>317</v>
      </c>
      <c r="E5333" s="0" t="s">
        <v>317</v>
      </c>
      <c r="F5333" s="0" t="str">
        <f aca="false">INDEX(Mapping!$B$2:$B$465,MATCH(E5333,Mapping!$A$2:$A$465,0))</f>
        <v>IGSTPS JHAJJAR</v>
      </c>
      <c r="G5333" s="0" t="str">
        <f aca="false">INDEX(Mapping!$C$2:$C$465,MATCH(E5333,Mapping!$A$2:$A$465,0))</f>
        <v>NTPC GROUP</v>
      </c>
      <c r="H5333" s="2" t="n">
        <v>0.1</v>
      </c>
      <c r="I5333" s="3" t="n">
        <v>0.002</v>
      </c>
    </row>
    <row r="5334" customFormat="false" ht="15" hidden="false" customHeight="false" outlineLevel="0" collapsed="false">
      <c r="A5334" s="0" t="s">
        <v>207</v>
      </c>
      <c r="B5334" s="0" t="n">
        <f aca="false">VALUE(LEFT(A5334,4))</f>
        <v>2025</v>
      </c>
      <c r="C5334" s="0" t="str">
        <f aca="false">"FY"&amp;IF(VALUE(MID(A5334,6,2))&gt;=4,VALUE(LEFT(A5334,4)),VALUE(LEFT(A5334,4))-1)&amp;"-"&amp;TEXT(MOD(IF(VALUE(MID(A5334,6,2))&gt;=4,VALUE(LEFT(A5334,4)),VALUE(LEFT(A5334,4))-1)+1,100),"00")</f>
        <v>FY2024-25</v>
      </c>
      <c r="D5334" s="0" t="s">
        <v>752</v>
      </c>
      <c r="E5334" s="0" t="s">
        <v>440</v>
      </c>
      <c r="F5334" s="0" t="str">
        <f aca="false">INDEX(Mapping!$B$2:$B$465,MATCH(E5334,Mapping!$A$2:$A$465,0))</f>
        <v>NTPC STATIONS</v>
      </c>
      <c r="G5334" s="0" t="str">
        <f aca="false">INDEX(Mapping!$C$2:$C$465,MATCH(E5334,Mapping!$A$2:$A$465,0))</f>
        <v>NTPC GROUP</v>
      </c>
      <c r="H5334" s="2" t="n">
        <v>0.05</v>
      </c>
      <c r="I5334" s="3" t="n">
        <v>0.001</v>
      </c>
    </row>
    <row r="5335" customFormat="false" ht="15" hidden="false" customHeight="false" outlineLevel="0" collapsed="false">
      <c r="A5335" s="0" t="s">
        <v>207</v>
      </c>
      <c r="B5335" s="0" t="n">
        <f aca="false">VALUE(LEFT(A5335,4))</f>
        <v>2025</v>
      </c>
      <c r="C5335" s="0" t="str">
        <f aca="false">"FY"&amp;IF(VALUE(MID(A5335,6,2))&gt;=4,VALUE(LEFT(A5335,4)),VALUE(LEFT(A5335,4))-1)&amp;"-"&amp;TEXT(MOD(IF(VALUE(MID(A5335,6,2))&gt;=4,VALUE(LEFT(A5335,4)),VALUE(LEFT(A5335,4))-1)+1,100),"00")</f>
        <v>FY2024-25</v>
      </c>
      <c r="D5335" s="0" t="s">
        <v>804</v>
      </c>
      <c r="E5335" s="0" t="s">
        <v>576</v>
      </c>
      <c r="F5335" s="0" t="str">
        <f aca="false">INDEX(Mapping!$B$2:$B$465,MATCH(E5335,Mapping!$A$2:$A$465,0))</f>
        <v>ADANI RENEWABLE ENERGY FIFTY FIVE LIMITED_PSS3 (25 MW HYBRID SOLAR OF 25 MW OF 187.5MW HPD)</v>
      </c>
      <c r="G5335" s="0" t="str">
        <f aca="false">INDEX(Mapping!$C$2:$C$465,MATCH(E5335,Mapping!$A$2:$A$465,0))</f>
        <v>ADANI GREEN ENERGY (ALL SPVs)</v>
      </c>
      <c r="H5335" s="2" t="n">
        <v>0.04</v>
      </c>
      <c r="I5335" s="3" t="n">
        <v>0.001</v>
      </c>
    </row>
    <row r="5336" customFormat="false" ht="15" hidden="false" customHeight="false" outlineLevel="0" collapsed="false">
      <c r="A5336" s="0" t="s">
        <v>207</v>
      </c>
      <c r="B5336" s="0" t="n">
        <f aca="false">VALUE(LEFT(A5336,4))</f>
        <v>2025</v>
      </c>
      <c r="C5336" s="0" t="str">
        <f aca="false">"FY"&amp;IF(VALUE(MID(A5336,6,2))&gt;=4,VALUE(LEFT(A5336,4)),VALUE(LEFT(A5336,4))-1)&amp;"-"&amp;TEXT(MOD(IF(VALUE(MID(A5336,6,2))&gt;=4,VALUE(LEFT(A5336,4)),VALUE(LEFT(A5336,4))-1)+1,100),"00")</f>
        <v>FY2024-25</v>
      </c>
      <c r="D5336" s="0" t="s">
        <v>754</v>
      </c>
      <c r="E5336" s="0" t="s">
        <v>512</v>
      </c>
      <c r="F5336" s="0" t="str">
        <f aca="false">INDEX(Mapping!$B$2:$B$465,MATCH(E5336,Mapping!$A$2:$A$465,0))</f>
        <v>NTPC STATIONS</v>
      </c>
      <c r="G5336" s="0" t="str">
        <f aca="false">INDEX(Mapping!$C$2:$C$465,MATCH(E5336,Mapping!$A$2:$A$465,0))</f>
        <v>NTPC GROUP</v>
      </c>
      <c r="H5336" s="2" t="n">
        <v>0.04</v>
      </c>
      <c r="I5336" s="3" t="n">
        <v>0.001</v>
      </c>
    </row>
    <row r="5337" customFormat="false" ht="15" hidden="false" customHeight="false" outlineLevel="0" collapsed="false">
      <c r="A5337" s="0" t="s">
        <v>207</v>
      </c>
      <c r="B5337" s="0" t="n">
        <f aca="false">VALUE(LEFT(A5337,4))</f>
        <v>2025</v>
      </c>
      <c r="C5337" s="0" t="str">
        <f aca="false">"FY"&amp;IF(VALUE(MID(A5337,6,2))&gt;=4,VALUE(LEFT(A5337,4)),VALUE(LEFT(A5337,4))-1)&amp;"-"&amp;TEXT(MOD(IF(VALUE(MID(A5337,6,2))&gt;=4,VALUE(LEFT(A5337,4)),VALUE(LEFT(A5337,4))-1)+1,100),"00")</f>
        <v>FY2024-25</v>
      </c>
      <c r="D5337" s="0" t="s">
        <v>557</v>
      </c>
      <c r="E5337" s="0" t="s">
        <v>557</v>
      </c>
      <c r="F5337" s="0" t="str">
        <f aca="false">INDEX(Mapping!$B$2:$B$465,MATCH(E5337,Mapping!$A$2:$A$465,0))</f>
        <v>NLC INDIA</v>
      </c>
      <c r="G5337" s="0" t="str">
        <f aca="false">INDEX(Mapping!$C$2:$C$465,MATCH(E5337,Mapping!$A$2:$A$465,0))</f>
        <v>NLC INDIA GROUP</v>
      </c>
      <c r="H5337" s="2" t="n">
        <v>0.03</v>
      </c>
      <c r="I5337" s="3" t="n">
        <v>0.001</v>
      </c>
    </row>
    <row r="5338" customFormat="false" ht="15" hidden="false" customHeight="false" outlineLevel="0" collapsed="false">
      <c r="A5338" s="0" t="s">
        <v>207</v>
      </c>
      <c r="B5338" s="0" t="n">
        <f aca="false">VALUE(LEFT(A5338,4))</f>
        <v>2025</v>
      </c>
      <c r="C5338" s="0" t="str">
        <f aca="false">"FY"&amp;IF(VALUE(MID(A5338,6,2))&gt;=4,VALUE(LEFT(A5338,4)),VALUE(LEFT(A5338,4))-1)&amp;"-"&amp;TEXT(MOD(IF(VALUE(MID(A5338,6,2))&gt;=4,VALUE(LEFT(A5338,4)),VALUE(LEFT(A5338,4))-1)+1,100),"00")</f>
        <v>FY2024-25</v>
      </c>
      <c r="D5338" s="0" t="s">
        <v>776</v>
      </c>
      <c r="E5338" s="0" t="s">
        <v>489</v>
      </c>
      <c r="F5338" s="0" t="str">
        <f aca="false">INDEX(Mapping!$B$2:$B$465,MATCH(E5338,Mapping!$A$2:$A$465,0))</f>
        <v>NTPL (NLC TAMIL NADU POWER)</v>
      </c>
      <c r="G5338" s="0" t="str">
        <f aca="false">INDEX(Mapping!$C$2:$C$465,MATCH(E5338,Mapping!$A$2:$A$465,0))</f>
        <v>NLC INDIA GROUP</v>
      </c>
      <c r="H5338" s="2" t="n">
        <v>0.03</v>
      </c>
      <c r="I5338" s="3" t="n">
        <v>0.001</v>
      </c>
    </row>
    <row r="5339" customFormat="false" ht="15" hidden="false" customHeight="false" outlineLevel="0" collapsed="false">
      <c r="A5339" s="0" t="s">
        <v>207</v>
      </c>
      <c r="B5339" s="0" t="n">
        <f aca="false">VALUE(LEFT(A5339,4))</f>
        <v>2025</v>
      </c>
      <c r="C5339" s="0" t="str">
        <f aca="false">"FY"&amp;IF(VALUE(MID(A5339,6,2))&gt;=4,VALUE(LEFT(A5339,4)),VALUE(LEFT(A5339,4))-1)&amp;"-"&amp;TEXT(MOD(IF(VALUE(MID(A5339,6,2))&gt;=4,VALUE(LEFT(A5339,4)),VALUE(LEFT(A5339,4))-1)+1,100),"00")</f>
        <v>FY2024-25</v>
      </c>
      <c r="D5339" s="0" t="s">
        <v>806</v>
      </c>
      <c r="E5339" s="0" t="s">
        <v>568</v>
      </c>
      <c r="F5339" s="0" t="str">
        <f aca="false">INDEX(Mapping!$B$2:$B$465,MATCH(E5339,Mapping!$A$2:$A$465,0))</f>
        <v>ADANI RENEWABLE ENERGY FIFTY FIVE LIMITED_PSS3 (20.8 MW HYBRID WIND OF 25 MW OF 187.5MW HPD)</v>
      </c>
      <c r="G5339" s="0" t="str">
        <f aca="false">INDEX(Mapping!$C$2:$C$465,MATCH(E5339,Mapping!$A$2:$A$465,0))</f>
        <v>ADANI GREEN ENERGY (ALL SPVs)</v>
      </c>
      <c r="H5339" s="2" t="n">
        <v>0.02</v>
      </c>
      <c r="I5339" s="3" t="n">
        <v>0.0004</v>
      </c>
    </row>
    <row r="5340" customFormat="false" ht="15" hidden="false" customHeight="false" outlineLevel="0" collapsed="false">
      <c r="A5340" s="0" t="s">
        <v>207</v>
      </c>
      <c r="B5340" s="0" t="n">
        <f aca="false">VALUE(LEFT(A5340,4))</f>
        <v>2025</v>
      </c>
      <c r="C5340" s="0" t="str">
        <f aca="false">"FY"&amp;IF(VALUE(MID(A5340,6,2))&gt;=4,VALUE(LEFT(A5340,4)),VALUE(LEFT(A5340,4))-1)&amp;"-"&amp;TEXT(MOD(IF(VALUE(MID(A5340,6,2))&gt;=4,VALUE(LEFT(A5340,4)),VALUE(LEFT(A5340,4))-1)+1,100),"00")</f>
        <v>FY2024-25</v>
      </c>
      <c r="D5340" s="0" t="s">
        <v>750</v>
      </c>
      <c r="E5340" s="0" t="s">
        <v>508</v>
      </c>
      <c r="F5340" s="0" t="str">
        <f aca="false">INDEX(Mapping!$B$2:$B$465,MATCH(E5340,Mapping!$A$2:$A$465,0))</f>
        <v>NTPC STATIONS</v>
      </c>
      <c r="G5340" s="0" t="str">
        <f aca="false">INDEX(Mapping!$C$2:$C$465,MATCH(E5340,Mapping!$A$2:$A$465,0))</f>
        <v>NTPC GROUP</v>
      </c>
      <c r="H5340" s="2" t="n">
        <v>0.02</v>
      </c>
      <c r="I5340" s="3" t="n">
        <v>0.0003</v>
      </c>
    </row>
    <row r="5341" customFormat="false" ht="15" hidden="false" customHeight="false" outlineLevel="0" collapsed="false">
      <c r="A5341" s="0" t="s">
        <v>207</v>
      </c>
      <c r="B5341" s="0" t="n">
        <f aca="false">VALUE(LEFT(A5341,4))</f>
        <v>2025</v>
      </c>
      <c r="C5341" s="0" t="str">
        <f aca="false">"FY"&amp;IF(VALUE(MID(A5341,6,2))&gt;=4,VALUE(LEFT(A5341,4)),VALUE(LEFT(A5341,4))-1)&amp;"-"&amp;TEXT(MOD(IF(VALUE(MID(A5341,6,2))&gt;=4,VALUE(LEFT(A5341,4)),VALUE(LEFT(A5341,4))-1)+1,100),"00")</f>
        <v>FY2024-25</v>
      </c>
      <c r="D5341" s="0" t="s">
        <v>628</v>
      </c>
      <c r="E5341" s="0" t="s">
        <v>628</v>
      </c>
      <c r="F5341" s="0" t="str">
        <f aca="false">INDEX(Mapping!$B$2:$B$465,MATCH(E5341,Mapping!$A$2:$A$465,0))</f>
        <v>NLC INDIA</v>
      </c>
      <c r="G5341" s="0" t="str">
        <f aca="false">INDEX(Mapping!$C$2:$C$465,MATCH(E5341,Mapping!$A$2:$A$465,0))</f>
        <v>NLC INDIA GROUP</v>
      </c>
      <c r="H5341" s="2" t="n">
        <v>0.01</v>
      </c>
      <c r="I5341" s="3" t="n">
        <v>0.0002</v>
      </c>
    </row>
    <row r="5342" customFormat="false" ht="15" hidden="false" customHeight="false" outlineLevel="0" collapsed="false">
      <c r="A5342" s="0" t="s">
        <v>207</v>
      </c>
      <c r="B5342" s="0" t="n">
        <f aca="false">VALUE(LEFT(A5342,4))</f>
        <v>2025</v>
      </c>
      <c r="C5342" s="0" t="str">
        <f aca="false">"FY"&amp;IF(VALUE(MID(A5342,6,2))&gt;=4,VALUE(LEFT(A5342,4)),VALUE(LEFT(A5342,4))-1)&amp;"-"&amp;TEXT(MOD(IF(VALUE(MID(A5342,6,2))&gt;=4,VALUE(LEFT(A5342,4)),VALUE(LEFT(A5342,4))-1)+1,100),"00")</f>
        <v>FY2024-25</v>
      </c>
      <c r="D5342" s="0" t="s">
        <v>571</v>
      </c>
      <c r="E5342" s="0" t="s">
        <v>571</v>
      </c>
      <c r="F5342" s="0" t="str">
        <f aca="false">INDEX(Mapping!$B$2:$B$465,MATCH(E5342,Mapping!$A$2:$A$465,0))</f>
        <v>MAITHON POWER LIMITED</v>
      </c>
      <c r="G5342" s="0" t="str">
        <f aca="false">INDEX(Mapping!$C$2:$C$465,MATCH(E5342,Mapping!$A$2:$A$465,0))</f>
        <v>MAITHON POWER LIMITED</v>
      </c>
      <c r="H5342" s="2" t="n">
        <v>0.01</v>
      </c>
      <c r="I5342" s="3" t="n">
        <v>0.0002</v>
      </c>
    </row>
    <row r="5343" customFormat="false" ht="15" hidden="false" customHeight="false" outlineLevel="0" collapsed="false">
      <c r="A5343" s="0" t="s">
        <v>207</v>
      </c>
      <c r="B5343" s="0" t="n">
        <f aca="false">VALUE(LEFT(A5343,4))</f>
        <v>2025</v>
      </c>
      <c r="C5343" s="0" t="str">
        <f aca="false">"FY"&amp;IF(VALUE(MID(A5343,6,2))&gt;=4,VALUE(LEFT(A5343,4)),VALUE(LEFT(A5343,4))-1)&amp;"-"&amp;TEXT(MOD(IF(VALUE(MID(A5343,6,2))&gt;=4,VALUE(LEFT(A5343,4)),VALUE(LEFT(A5343,4))-1)+1,100),"00")</f>
        <v>FY2024-25</v>
      </c>
      <c r="D5343" s="0" t="s">
        <v>629</v>
      </c>
      <c r="E5343" s="0" t="s">
        <v>629</v>
      </c>
      <c r="F5343" s="0" t="str">
        <f aca="false">INDEX(Mapping!$B$2:$B$465,MATCH(E5343,Mapping!$A$2:$A$465,0))</f>
        <v>NLC INDIA</v>
      </c>
      <c r="G5343" s="0" t="str">
        <f aca="false">INDEX(Mapping!$C$2:$C$465,MATCH(E5343,Mapping!$A$2:$A$465,0))</f>
        <v>NLC INDIA GROUP</v>
      </c>
      <c r="H5343" s="2" t="n">
        <v>0.01</v>
      </c>
      <c r="I5343" s="3" t="n">
        <v>0.0001</v>
      </c>
    </row>
    <row r="5344" customFormat="false" ht="15" hidden="false" customHeight="false" outlineLevel="0" collapsed="false">
      <c r="A5344" s="0" t="s">
        <v>207</v>
      </c>
      <c r="B5344" s="0" t="n">
        <f aca="false">VALUE(LEFT(A5344,4))</f>
        <v>2025</v>
      </c>
      <c r="C5344" s="0" t="str">
        <f aca="false">"FY"&amp;IF(VALUE(MID(A5344,6,2))&gt;=4,VALUE(LEFT(A5344,4)),VALUE(LEFT(A5344,4))-1)&amp;"-"&amp;TEXT(MOD(IF(VALUE(MID(A5344,6,2))&gt;=4,VALUE(LEFT(A5344,4)),VALUE(LEFT(A5344,4))-1)+1,100),"00")</f>
        <v>FY2024-25</v>
      </c>
      <c r="D5344" s="0" t="s">
        <v>630</v>
      </c>
      <c r="E5344" s="0" t="s">
        <v>630</v>
      </c>
      <c r="F5344" s="0" t="str">
        <f aca="false">INDEX(Mapping!$B$2:$B$465,MATCH(E5344,Mapping!$A$2:$A$465,0))</f>
        <v>NLC INDIA</v>
      </c>
      <c r="G5344" s="0" t="str">
        <f aca="false">INDEX(Mapping!$C$2:$C$465,MATCH(E5344,Mapping!$A$2:$A$465,0))</f>
        <v>NLC INDIA GROUP</v>
      </c>
      <c r="H5344" s="2" t="n">
        <v>0.004</v>
      </c>
      <c r="I5344" s="3" t="n">
        <v>0.0001</v>
      </c>
    </row>
    <row r="5345" customFormat="false" ht="15" hidden="false" customHeight="false" outlineLevel="0" collapsed="false">
      <c r="A5345" s="0" t="s">
        <v>271</v>
      </c>
      <c r="B5345" s="0" t="n">
        <f aca="false">VALUE(LEFT(A5345,4))</f>
        <v>2025</v>
      </c>
      <c r="C5345" s="0" t="str">
        <f aca="false">"FY"&amp;IF(VALUE(MID(A5345,6,2))&gt;=4,VALUE(LEFT(A5345,4)),VALUE(LEFT(A5345,4))-1)&amp;"-"&amp;TEXT(MOD(IF(VALUE(MID(A5345,6,2))&gt;=4,VALUE(LEFT(A5345,4)),VALUE(LEFT(A5345,4))-1)+1,100),"00")</f>
        <v>FY2024-25</v>
      </c>
      <c r="D5345" s="0" t="s">
        <v>656</v>
      </c>
      <c r="E5345" s="0" t="s">
        <v>36</v>
      </c>
      <c r="F5345" s="0" t="str">
        <f aca="false">INDEX(Mapping!$B$2:$B$465,MATCH(E5345,Mapping!$A$2:$A$465,0))</f>
        <v>UTTAR PRADESH</v>
      </c>
      <c r="G5345" s="0" t="str">
        <f aca="false">INDEX(Mapping!$C$2:$C$465,MATCH(E5345,Mapping!$A$2:$A$465,0))</f>
        <v>UTTAR PRADESH</v>
      </c>
      <c r="H5345" s="2" t="n">
        <v>510.8</v>
      </c>
      <c r="I5345" s="3" t="n">
        <v>9.25</v>
      </c>
    </row>
    <row r="5346" customFormat="false" ht="15" hidden="false" customHeight="false" outlineLevel="0" collapsed="false">
      <c r="A5346" s="0" t="s">
        <v>271</v>
      </c>
      <c r="B5346" s="0" t="n">
        <f aca="false">VALUE(LEFT(A5346,4))</f>
        <v>2025</v>
      </c>
      <c r="C5346" s="0" t="str">
        <f aca="false">"FY"&amp;IF(VALUE(MID(A5346,6,2))&gt;=4,VALUE(LEFT(A5346,4)),VALUE(LEFT(A5346,4))-1)&amp;"-"&amp;TEXT(MOD(IF(VALUE(MID(A5346,6,2))&gt;=4,VALUE(LEFT(A5346,4)),VALUE(LEFT(A5346,4))-1)+1,100),"00")</f>
        <v>FY2024-25</v>
      </c>
      <c r="D5346" s="0" t="s">
        <v>669</v>
      </c>
      <c r="E5346" s="0" t="s">
        <v>44</v>
      </c>
      <c r="F5346" s="0" t="str">
        <f aca="false">INDEX(Mapping!$B$2:$B$465,MATCH(E5346,Mapping!$A$2:$A$465,0))</f>
        <v>HARYANA</v>
      </c>
      <c r="G5346" s="0" t="str">
        <f aca="false">INDEX(Mapping!$C$2:$C$465,MATCH(E5346,Mapping!$A$2:$A$465,0))</f>
        <v>HARYANA</v>
      </c>
      <c r="H5346" s="2" t="n">
        <v>503.48</v>
      </c>
      <c r="I5346" s="3" t="n">
        <v>9.12</v>
      </c>
    </row>
    <row r="5347" customFormat="false" ht="15" hidden="false" customHeight="false" outlineLevel="0" collapsed="false">
      <c r="A5347" s="0" t="s">
        <v>271</v>
      </c>
      <c r="B5347" s="0" t="n">
        <f aca="false">VALUE(LEFT(A5347,4))</f>
        <v>2025</v>
      </c>
      <c r="C5347" s="0" t="str">
        <f aca="false">"FY"&amp;IF(VALUE(MID(A5347,6,2))&gt;=4,VALUE(LEFT(A5347,4)),VALUE(LEFT(A5347,4))-1)&amp;"-"&amp;TEXT(MOD(IF(VALUE(MID(A5347,6,2))&gt;=4,VALUE(LEFT(A5347,4)),VALUE(LEFT(A5347,4))-1)+1,100),"00")</f>
        <v>FY2024-25</v>
      </c>
      <c r="D5347" s="0" t="s">
        <v>654</v>
      </c>
      <c r="E5347" s="0" t="s">
        <v>43</v>
      </c>
      <c r="F5347" s="0" t="str">
        <f aca="false">INDEX(Mapping!$B$2:$B$465,MATCH(E5347,Mapping!$A$2:$A$465,0))</f>
        <v>ODISHA</v>
      </c>
      <c r="G5347" s="0" t="str">
        <f aca="false">INDEX(Mapping!$C$2:$C$465,MATCH(E5347,Mapping!$A$2:$A$465,0))</f>
        <v>ODISHA</v>
      </c>
      <c r="H5347" s="2" t="n">
        <v>245.54</v>
      </c>
      <c r="I5347" s="3" t="n">
        <v>4.45</v>
      </c>
    </row>
    <row r="5348" customFormat="false" ht="15" hidden="false" customHeight="false" outlineLevel="0" collapsed="false">
      <c r="A5348" s="0" t="s">
        <v>271</v>
      </c>
      <c r="B5348" s="0" t="n">
        <f aca="false">VALUE(LEFT(A5348,4))</f>
        <v>2025</v>
      </c>
      <c r="C5348" s="0" t="str">
        <f aca="false">"FY"&amp;IF(VALUE(MID(A5348,6,2))&gt;=4,VALUE(LEFT(A5348,4)),VALUE(LEFT(A5348,4))-1)&amp;"-"&amp;TEXT(MOD(IF(VALUE(MID(A5348,6,2))&gt;=4,VALUE(LEFT(A5348,4)),VALUE(LEFT(A5348,4))-1)+1,100),"00")</f>
        <v>FY2024-25</v>
      </c>
      <c r="D5348" s="0" t="s">
        <v>658</v>
      </c>
      <c r="E5348" s="0" t="s">
        <v>48</v>
      </c>
      <c r="F5348" s="0" t="str">
        <f aca="false">INDEX(Mapping!$B$2:$B$465,MATCH(E5348,Mapping!$A$2:$A$465,0))</f>
        <v>DELHI</v>
      </c>
      <c r="G5348" s="0" t="str">
        <f aca="false">INDEX(Mapping!$C$2:$C$465,MATCH(E5348,Mapping!$A$2:$A$465,0))</f>
        <v>DELHI</v>
      </c>
      <c r="H5348" s="2" t="n">
        <v>225.69</v>
      </c>
      <c r="I5348" s="3" t="n">
        <v>4.09</v>
      </c>
    </row>
    <row r="5349" customFormat="false" ht="15" hidden="false" customHeight="false" outlineLevel="0" collapsed="false">
      <c r="A5349" s="0" t="s">
        <v>271</v>
      </c>
      <c r="B5349" s="0" t="n">
        <f aca="false">VALUE(LEFT(A5349,4))</f>
        <v>2025</v>
      </c>
      <c r="C5349" s="0" t="str">
        <f aca="false">"FY"&amp;IF(VALUE(MID(A5349,6,2))&gt;=4,VALUE(LEFT(A5349,4)),VALUE(LEFT(A5349,4))-1)&amp;"-"&amp;TEXT(MOD(IF(VALUE(MID(A5349,6,2))&gt;=4,VALUE(LEFT(A5349,4)),VALUE(LEFT(A5349,4))-1)+1,100),"00")</f>
        <v>FY2024-25</v>
      </c>
      <c r="D5349" s="0" t="s">
        <v>663</v>
      </c>
      <c r="E5349" s="0" t="s">
        <v>41</v>
      </c>
      <c r="F5349" s="0" t="str">
        <f aca="false">INDEX(Mapping!$B$2:$B$465,MATCH(E5349,Mapping!$A$2:$A$465,0))</f>
        <v>RAJASTHAN</v>
      </c>
      <c r="G5349" s="0" t="str">
        <f aca="false">INDEX(Mapping!$C$2:$C$465,MATCH(E5349,Mapping!$A$2:$A$465,0))</f>
        <v>RAJASTHAN</v>
      </c>
      <c r="H5349" s="2" t="n">
        <v>216.44</v>
      </c>
      <c r="I5349" s="3" t="n">
        <v>3.92</v>
      </c>
    </row>
    <row r="5350" customFormat="false" ht="15" hidden="false" customHeight="false" outlineLevel="0" collapsed="false">
      <c r="A5350" s="0" t="s">
        <v>271</v>
      </c>
      <c r="B5350" s="0" t="n">
        <f aca="false">VALUE(LEFT(A5350,4))</f>
        <v>2025</v>
      </c>
      <c r="C5350" s="0" t="str">
        <f aca="false">"FY"&amp;IF(VALUE(MID(A5350,6,2))&gt;=4,VALUE(LEFT(A5350,4)),VALUE(LEFT(A5350,4))-1)&amp;"-"&amp;TEXT(MOD(IF(VALUE(MID(A5350,6,2))&gt;=4,VALUE(LEFT(A5350,4)),VALUE(LEFT(A5350,4))-1)+1,100),"00")</f>
        <v>FY2024-25</v>
      </c>
      <c r="D5350" s="0" t="s">
        <v>664</v>
      </c>
      <c r="E5350" s="0" t="s">
        <v>108</v>
      </c>
      <c r="F5350" s="0" t="str">
        <f aca="false">INDEX(Mapping!$B$2:$B$465,MATCH(E5350,Mapping!$A$2:$A$465,0))</f>
        <v>JAYPEE NIGRIE STPP</v>
      </c>
      <c r="G5350" s="0" t="str">
        <f aca="false">INDEX(Mapping!$C$2:$C$465,MATCH(E5350,Mapping!$A$2:$A$465,0))</f>
        <v>JAYPEE NIGRIE STPP</v>
      </c>
      <c r="H5350" s="2" t="n">
        <v>199.69</v>
      </c>
      <c r="I5350" s="3" t="n">
        <v>3.62</v>
      </c>
    </row>
    <row r="5351" customFormat="false" ht="15" hidden="false" customHeight="false" outlineLevel="0" collapsed="false">
      <c r="A5351" s="0" t="s">
        <v>271</v>
      </c>
      <c r="B5351" s="0" t="n">
        <f aca="false">VALUE(LEFT(A5351,4))</f>
        <v>2025</v>
      </c>
      <c r="C5351" s="0" t="str">
        <f aca="false">"FY"&amp;IF(VALUE(MID(A5351,6,2))&gt;=4,VALUE(LEFT(A5351,4)),VALUE(LEFT(A5351,4))-1)&amp;"-"&amp;TEXT(MOD(IF(VALUE(MID(A5351,6,2))&gt;=4,VALUE(LEFT(A5351,4)),VALUE(LEFT(A5351,4))-1)+1,100),"00")</f>
        <v>FY2024-25</v>
      </c>
      <c r="D5351" s="0" t="s">
        <v>687</v>
      </c>
      <c r="E5351" s="0" t="s">
        <v>45</v>
      </c>
      <c r="F5351" s="0" t="str">
        <f aca="false">INDEX(Mapping!$B$2:$B$465,MATCH(E5351,Mapping!$A$2:$A$465,0))</f>
        <v>BIHAR</v>
      </c>
      <c r="G5351" s="0" t="str">
        <f aca="false">INDEX(Mapping!$C$2:$C$465,MATCH(E5351,Mapping!$A$2:$A$465,0))</f>
        <v>BIHAR</v>
      </c>
      <c r="H5351" s="2" t="n">
        <v>199.47</v>
      </c>
      <c r="I5351" s="3" t="n">
        <v>3.61</v>
      </c>
    </row>
    <row r="5352" customFormat="false" ht="15" hidden="false" customHeight="false" outlineLevel="0" collapsed="false">
      <c r="A5352" s="0" t="s">
        <v>271</v>
      </c>
      <c r="B5352" s="0" t="n">
        <f aca="false">VALUE(LEFT(A5352,4))</f>
        <v>2025</v>
      </c>
      <c r="C5352" s="0" t="str">
        <f aca="false">"FY"&amp;IF(VALUE(MID(A5352,6,2))&gt;=4,VALUE(LEFT(A5352,4)),VALUE(LEFT(A5352,4))-1)&amp;"-"&amp;TEXT(MOD(IF(VALUE(MID(A5352,6,2))&gt;=4,VALUE(LEFT(A5352,4)),VALUE(LEFT(A5352,4))-1)+1,100),"00")</f>
        <v>FY2024-25</v>
      </c>
      <c r="D5352" s="0" t="s">
        <v>124</v>
      </c>
      <c r="E5352" s="0" t="s">
        <v>124</v>
      </c>
      <c r="F5352" s="0" t="str">
        <f aca="false">INDEX(Mapping!$B$2:$B$465,MATCH(E5352,Mapping!$A$2:$A$465,0))</f>
        <v>ADANI RENEWABLE ENERGY HOLDING FOUR</v>
      </c>
      <c r="G5352" s="0" t="str">
        <f aca="false">INDEX(Mapping!$C$2:$C$465,MATCH(E5352,Mapping!$A$2:$A$465,0))</f>
        <v>ADANI GREEN ENERGY (ALL SPVs)</v>
      </c>
      <c r="H5352" s="2" t="n">
        <v>171.94</v>
      </c>
      <c r="I5352" s="3" t="n">
        <v>3.11</v>
      </c>
    </row>
    <row r="5353" customFormat="false" ht="15" hidden="false" customHeight="false" outlineLevel="0" collapsed="false">
      <c r="A5353" s="0" t="s">
        <v>271</v>
      </c>
      <c r="B5353" s="0" t="n">
        <f aca="false">VALUE(LEFT(A5353,4))</f>
        <v>2025</v>
      </c>
      <c r="C5353" s="0" t="str">
        <f aca="false">"FY"&amp;IF(VALUE(MID(A5353,6,2))&gt;=4,VALUE(LEFT(A5353,4)),VALUE(LEFT(A5353,4))-1)&amp;"-"&amp;TEXT(MOD(IF(VALUE(MID(A5353,6,2))&gt;=4,VALUE(LEFT(A5353,4)),VALUE(LEFT(A5353,4))-1)+1,100),"00")</f>
        <v>FY2024-25</v>
      </c>
      <c r="D5353" s="0" t="s">
        <v>659</v>
      </c>
      <c r="E5353" s="0" t="s">
        <v>93</v>
      </c>
      <c r="F5353" s="0" t="str">
        <f aca="false">INDEX(Mapping!$B$2:$B$465,MATCH(E5353,Mapping!$A$2:$A$465,0))</f>
        <v>ADANI POWER - RAIPUR TPP (EX-GMR CHHATTISGARH)</v>
      </c>
      <c r="G5353" s="0" t="str">
        <f aca="false">INDEX(Mapping!$C$2:$C$465,MATCH(E5353,Mapping!$A$2:$A$465,0))</f>
        <v>ADANI POWER (ALL PLANTS)</v>
      </c>
      <c r="H5353" s="2" t="n">
        <v>161.41</v>
      </c>
      <c r="I5353" s="3" t="n">
        <v>2.92</v>
      </c>
    </row>
    <row r="5354" customFormat="false" ht="15" hidden="false" customHeight="false" outlineLevel="0" collapsed="false">
      <c r="A5354" s="0" t="s">
        <v>271</v>
      </c>
      <c r="B5354" s="0" t="n">
        <f aca="false">VALUE(LEFT(A5354,4))</f>
        <v>2025</v>
      </c>
      <c r="C5354" s="0" t="str">
        <f aca="false">"FY"&amp;IF(VALUE(MID(A5354,6,2))&gt;=4,VALUE(LEFT(A5354,4)),VALUE(LEFT(A5354,4))-1)&amp;"-"&amp;TEXT(MOD(IF(VALUE(MID(A5354,6,2))&gt;=4,VALUE(LEFT(A5354,4)),VALUE(LEFT(A5354,4))-1)+1,100),"00")</f>
        <v>FY2024-25</v>
      </c>
      <c r="D5354" s="0" t="s">
        <v>156</v>
      </c>
      <c r="E5354" s="0" t="s">
        <v>156</v>
      </c>
      <c r="F5354" s="0" t="str">
        <f aca="false">INDEX(Mapping!$B$2:$B$465,MATCH(E5354,Mapping!$A$2:$A$465,0))</f>
        <v>MAHAN ENERGEN (EX-ESSAR POWER MP)</v>
      </c>
      <c r="G5354" s="0" t="str">
        <f aca="false">INDEX(Mapping!$C$2:$C$465,MATCH(E5354,Mapping!$A$2:$A$465,0))</f>
        <v>ADANI POWER (ALL PLANTS)</v>
      </c>
      <c r="H5354" s="2" t="n">
        <v>147.41</v>
      </c>
      <c r="I5354" s="3" t="n">
        <v>2.67</v>
      </c>
    </row>
    <row r="5355" customFormat="false" ht="15" hidden="false" customHeight="false" outlineLevel="0" collapsed="false">
      <c r="A5355" s="0" t="s">
        <v>271</v>
      </c>
      <c r="B5355" s="0" t="n">
        <f aca="false">VALUE(LEFT(A5355,4))</f>
        <v>2025</v>
      </c>
      <c r="C5355" s="0" t="str">
        <f aca="false">"FY"&amp;IF(VALUE(MID(A5355,6,2))&gt;=4,VALUE(LEFT(A5355,4)),VALUE(LEFT(A5355,4))-1)&amp;"-"&amp;TEXT(MOD(IF(VALUE(MID(A5355,6,2))&gt;=4,VALUE(LEFT(A5355,4)),VALUE(LEFT(A5355,4))-1)+1,100),"00")</f>
        <v>FY2024-25</v>
      </c>
      <c r="D5355" s="0" t="s">
        <v>675</v>
      </c>
      <c r="E5355" s="0" t="s">
        <v>137</v>
      </c>
      <c r="F5355" s="0" t="str">
        <f aca="false">INDEX(Mapping!$B$2:$B$465,MATCH(E5355,Mapping!$A$2:$A$465,0))</f>
        <v>JSPL - DCPP</v>
      </c>
      <c r="G5355" s="0" t="str">
        <f aca="false">INDEX(Mapping!$C$2:$C$465,MATCH(E5355,Mapping!$A$2:$A$465,0))</f>
        <v>JSPL</v>
      </c>
      <c r="H5355" s="2" t="n">
        <v>134.98</v>
      </c>
      <c r="I5355" s="3" t="n">
        <v>2.44</v>
      </c>
    </row>
    <row r="5356" customFormat="false" ht="15" hidden="false" customHeight="false" outlineLevel="0" collapsed="false">
      <c r="A5356" s="0" t="s">
        <v>271</v>
      </c>
      <c r="B5356" s="0" t="n">
        <f aca="false">VALUE(LEFT(A5356,4))</f>
        <v>2025</v>
      </c>
      <c r="C5356" s="0" t="str">
        <f aca="false">"FY"&amp;IF(VALUE(MID(A5356,6,2))&gt;=4,VALUE(LEFT(A5356,4)),VALUE(LEFT(A5356,4))-1)&amp;"-"&amp;TEXT(MOD(IF(VALUE(MID(A5356,6,2))&gt;=4,VALUE(LEFT(A5356,4)),VALUE(LEFT(A5356,4))-1)+1,100),"00")</f>
        <v>FY2024-25</v>
      </c>
      <c r="D5356" s="0" t="s">
        <v>793</v>
      </c>
      <c r="E5356" s="0" t="s">
        <v>164</v>
      </c>
      <c r="F5356" s="0" t="str">
        <f aca="false">INDEX(Mapping!$B$2:$B$465,MATCH(E5356,Mapping!$A$2:$A$465,0))</f>
        <v>ADANI GREEN ENERGY TWENTY FIVE B LIMITED_PSS-2</v>
      </c>
      <c r="G5356" s="0" t="str">
        <f aca="false">INDEX(Mapping!$C$2:$C$465,MATCH(E5356,Mapping!$A$2:$A$465,0))</f>
        <v>ADANI GREEN ENERGY (ALL SPVs)</v>
      </c>
      <c r="H5356" s="2" t="n">
        <v>133.15</v>
      </c>
      <c r="I5356" s="3" t="n">
        <v>2.41</v>
      </c>
    </row>
    <row r="5357" customFormat="false" ht="15" hidden="false" customHeight="false" outlineLevel="0" collapsed="false">
      <c r="A5357" s="0" t="s">
        <v>271</v>
      </c>
      <c r="B5357" s="0" t="n">
        <f aca="false">VALUE(LEFT(A5357,4))</f>
        <v>2025</v>
      </c>
      <c r="C5357" s="0" t="str">
        <f aca="false">"FY"&amp;IF(VALUE(MID(A5357,6,2))&gt;=4,VALUE(LEFT(A5357,4)),VALUE(LEFT(A5357,4))-1)&amp;"-"&amp;TEXT(MOD(IF(VALUE(MID(A5357,6,2))&gt;=4,VALUE(LEFT(A5357,4)),VALUE(LEFT(A5357,4))-1)+1,100),"00")</f>
        <v>FY2024-25</v>
      </c>
      <c r="D5357" s="0" t="s">
        <v>657</v>
      </c>
      <c r="E5357" s="0" t="s">
        <v>46</v>
      </c>
      <c r="F5357" s="0" t="str">
        <f aca="false">INDEX(Mapping!$B$2:$B$465,MATCH(E5357,Mapping!$A$2:$A$465,0))</f>
        <v>CHHATTISGARH</v>
      </c>
      <c r="G5357" s="0" t="str">
        <f aca="false">INDEX(Mapping!$C$2:$C$465,MATCH(E5357,Mapping!$A$2:$A$465,0))</f>
        <v>CHHATTISGARH</v>
      </c>
      <c r="H5357" s="2" t="n">
        <v>132.69</v>
      </c>
      <c r="I5357" s="3" t="n">
        <v>2.4</v>
      </c>
    </row>
    <row r="5358" customFormat="false" ht="15" hidden="false" customHeight="false" outlineLevel="0" collapsed="false">
      <c r="A5358" s="0" t="s">
        <v>271</v>
      </c>
      <c r="B5358" s="0" t="n">
        <f aca="false">VALUE(LEFT(A5358,4))</f>
        <v>2025</v>
      </c>
      <c r="C5358" s="0" t="str">
        <f aca="false">"FY"&amp;IF(VALUE(MID(A5358,6,2))&gt;=4,VALUE(LEFT(A5358,4)),VALUE(LEFT(A5358,4))-1)&amp;"-"&amp;TEXT(MOD(IF(VALUE(MID(A5358,6,2))&gt;=4,VALUE(LEFT(A5358,4)),VALUE(LEFT(A5358,4))-1)+1,100),"00")</f>
        <v>FY2024-25</v>
      </c>
      <c r="D5358" s="0" t="s">
        <v>660</v>
      </c>
      <c r="E5358" s="0" t="s">
        <v>50</v>
      </c>
      <c r="F5358" s="0" t="str">
        <f aca="false">INDEX(Mapping!$B$2:$B$465,MATCH(E5358,Mapping!$A$2:$A$465,0))</f>
        <v>MADHYA PRADESH</v>
      </c>
      <c r="G5358" s="0" t="str">
        <f aca="false">INDEX(Mapping!$C$2:$C$465,MATCH(E5358,Mapping!$A$2:$A$465,0))</f>
        <v>MADHYA PRADESH</v>
      </c>
      <c r="H5358" s="2" t="n">
        <v>124.84</v>
      </c>
      <c r="I5358" s="3" t="n">
        <v>2.26</v>
      </c>
    </row>
    <row r="5359" customFormat="false" ht="15" hidden="false" customHeight="false" outlineLevel="0" collapsed="false">
      <c r="A5359" s="0" t="s">
        <v>271</v>
      </c>
      <c r="B5359" s="0" t="n">
        <f aca="false">VALUE(LEFT(A5359,4))</f>
        <v>2025</v>
      </c>
      <c r="C5359" s="0" t="str">
        <f aca="false">"FY"&amp;IF(VALUE(MID(A5359,6,2))&gt;=4,VALUE(LEFT(A5359,4)),VALUE(LEFT(A5359,4))-1)&amp;"-"&amp;TEXT(MOD(IF(VALUE(MID(A5359,6,2))&gt;=4,VALUE(LEFT(A5359,4)),VALUE(LEFT(A5359,4))-1)+1,100),"00")</f>
        <v>FY2024-25</v>
      </c>
      <c r="D5359" s="0" t="s">
        <v>667</v>
      </c>
      <c r="E5359" s="0" t="s">
        <v>109</v>
      </c>
      <c r="F5359" s="0" t="str">
        <f aca="false">INDEX(Mapping!$B$2:$B$465,MATCH(E5359,Mapping!$A$2:$A$465,0))</f>
        <v>ADANI POWER - RAIGARH TPP (EX-REGL)</v>
      </c>
      <c r="G5359" s="0" t="str">
        <f aca="false">INDEX(Mapping!$C$2:$C$465,MATCH(E5359,Mapping!$A$2:$A$465,0))</f>
        <v>ADANI POWER (ALL PLANTS)</v>
      </c>
      <c r="H5359" s="2" t="n">
        <v>123.06</v>
      </c>
      <c r="I5359" s="3" t="n">
        <v>2.23</v>
      </c>
    </row>
    <row r="5360" customFormat="false" ht="15" hidden="false" customHeight="false" outlineLevel="0" collapsed="false">
      <c r="A5360" s="0" t="s">
        <v>271</v>
      </c>
      <c r="B5360" s="0" t="n">
        <f aca="false">VALUE(LEFT(A5360,4))</f>
        <v>2025</v>
      </c>
      <c r="C5360" s="0" t="str">
        <f aca="false">"FY"&amp;IF(VALUE(MID(A5360,6,2))&gt;=4,VALUE(LEFT(A5360,4)),VALUE(LEFT(A5360,4))-1)&amp;"-"&amp;TEXT(MOD(IF(VALUE(MID(A5360,6,2))&gt;=4,VALUE(LEFT(A5360,4)),VALUE(LEFT(A5360,4))-1)+1,100),"00")</f>
        <v>FY2024-25</v>
      </c>
      <c r="D5360" s="0" t="s">
        <v>794</v>
      </c>
      <c r="E5360" s="0" t="s">
        <v>186</v>
      </c>
      <c r="F5360" s="0" t="str">
        <f aca="false">INDEX(Mapping!$B$2:$B$465,MATCH(E5360,Mapping!$A$2:$A$465,0))</f>
        <v>ADANI GREEN ENERGY TWENTY FIVE A LIMITED_PSS-2</v>
      </c>
      <c r="G5360" s="0" t="str">
        <f aca="false">INDEX(Mapping!$C$2:$C$465,MATCH(E5360,Mapping!$A$2:$A$465,0))</f>
        <v>ADANI GREEN ENERGY (ALL SPVs)</v>
      </c>
      <c r="H5360" s="2" t="n">
        <v>115.58</v>
      </c>
      <c r="I5360" s="3" t="n">
        <v>2.09</v>
      </c>
    </row>
    <row r="5361" customFormat="false" ht="15" hidden="false" customHeight="false" outlineLevel="0" collapsed="false">
      <c r="A5361" s="0" t="s">
        <v>271</v>
      </c>
      <c r="B5361" s="0" t="n">
        <f aca="false">VALUE(LEFT(A5361,4))</f>
        <v>2025</v>
      </c>
      <c r="C5361" s="0" t="str">
        <f aca="false">"FY"&amp;IF(VALUE(MID(A5361,6,2))&gt;=4,VALUE(LEFT(A5361,4)),VALUE(LEFT(A5361,4))-1)&amp;"-"&amp;TEXT(MOD(IF(VALUE(MID(A5361,6,2))&gt;=4,VALUE(LEFT(A5361,4)),VALUE(LEFT(A5361,4))-1)+1,100),"00")</f>
        <v>FY2024-25</v>
      </c>
      <c r="D5361" s="0" t="s">
        <v>689</v>
      </c>
      <c r="E5361" s="0" t="s">
        <v>237</v>
      </c>
      <c r="F5361" s="0" t="str">
        <f aca="false">INDEX(Mapping!$B$2:$B$465,MATCH(E5361,Mapping!$A$2:$A$465,0))</f>
        <v>NTPC STATIONS</v>
      </c>
      <c r="G5361" s="0" t="str">
        <f aca="false">INDEX(Mapping!$C$2:$C$465,MATCH(E5361,Mapping!$A$2:$A$465,0))</f>
        <v>NTPC GROUP</v>
      </c>
      <c r="H5361" s="2" t="n">
        <v>109.64</v>
      </c>
      <c r="I5361" s="3" t="n">
        <v>1.98</v>
      </c>
    </row>
    <row r="5362" customFormat="false" ht="15" hidden="false" customHeight="false" outlineLevel="0" collapsed="false">
      <c r="A5362" s="0" t="s">
        <v>271</v>
      </c>
      <c r="B5362" s="0" t="n">
        <f aca="false">VALUE(LEFT(A5362,4))</f>
        <v>2025</v>
      </c>
      <c r="C5362" s="0" t="str">
        <f aca="false">"FY"&amp;IF(VALUE(MID(A5362,6,2))&gt;=4,VALUE(LEFT(A5362,4)),VALUE(LEFT(A5362,4))-1)&amp;"-"&amp;TEXT(MOD(IF(VALUE(MID(A5362,6,2))&gt;=4,VALUE(LEFT(A5362,4)),VALUE(LEFT(A5362,4))-1)+1,100),"00")</f>
        <v>FY2024-25</v>
      </c>
      <c r="D5362" s="0" t="s">
        <v>655</v>
      </c>
      <c r="E5362" s="0" t="s">
        <v>77</v>
      </c>
      <c r="F5362" s="0" t="str">
        <f aca="false">INDEX(Mapping!$B$2:$B$465,MATCH(E5362,Mapping!$A$2:$A$465,0))</f>
        <v>JINDAL POWER LTD - STAGE 2</v>
      </c>
      <c r="G5362" s="0" t="str">
        <f aca="false">INDEX(Mapping!$C$2:$C$465,MATCH(E5362,Mapping!$A$2:$A$465,0))</f>
        <v>JINDAL POWER LTD (BOTH STAGES)</v>
      </c>
      <c r="H5362" s="2" t="n">
        <v>103.95</v>
      </c>
      <c r="I5362" s="3" t="n">
        <v>1.88</v>
      </c>
    </row>
    <row r="5363" customFormat="false" ht="15" hidden="false" customHeight="false" outlineLevel="0" collapsed="false">
      <c r="A5363" s="0" t="s">
        <v>271</v>
      </c>
      <c r="B5363" s="0" t="n">
        <f aca="false">VALUE(LEFT(A5363,4))</f>
        <v>2025</v>
      </c>
      <c r="C5363" s="0" t="str">
        <f aca="false">"FY"&amp;IF(VALUE(MID(A5363,6,2))&gt;=4,VALUE(LEFT(A5363,4)),VALUE(LEFT(A5363,4))-1)&amp;"-"&amp;TEXT(MOD(IF(VALUE(MID(A5363,6,2))&gt;=4,VALUE(LEFT(A5363,4)),VALUE(LEFT(A5363,4))-1)+1,100),"00")</f>
        <v>FY2024-25</v>
      </c>
      <c r="D5363" s="0" t="s">
        <v>173</v>
      </c>
      <c r="E5363" s="0" t="s">
        <v>173</v>
      </c>
      <c r="F5363" s="0" t="str">
        <f aca="false">INDEX(Mapping!$B$2:$B$465,MATCH(E5363,Mapping!$A$2:$A$465,0))</f>
        <v>ADANI GREEN ENERGY TWENTY FOUR LIMITED</v>
      </c>
      <c r="G5363" s="0" t="str">
        <f aca="false">INDEX(Mapping!$C$2:$C$465,MATCH(E5363,Mapping!$A$2:$A$465,0))</f>
        <v>ADANI GREEN ENERGY (ALL SPVs)</v>
      </c>
      <c r="H5363" s="2" t="n">
        <v>82.1</v>
      </c>
      <c r="I5363" s="3" t="n">
        <v>1.49</v>
      </c>
    </row>
    <row r="5364" customFormat="false" ht="15" hidden="false" customHeight="false" outlineLevel="0" collapsed="false">
      <c r="A5364" s="0" t="s">
        <v>271</v>
      </c>
      <c r="B5364" s="0" t="n">
        <f aca="false">VALUE(LEFT(A5364,4))</f>
        <v>2025</v>
      </c>
      <c r="C5364" s="0" t="str">
        <f aca="false">"FY"&amp;IF(VALUE(MID(A5364,6,2))&gt;=4,VALUE(LEFT(A5364,4)),VALUE(LEFT(A5364,4))-1)&amp;"-"&amp;TEXT(MOD(IF(VALUE(MID(A5364,6,2))&gt;=4,VALUE(LEFT(A5364,4)),VALUE(LEFT(A5364,4))-1)+1,100),"00")</f>
        <v>FY2024-25</v>
      </c>
      <c r="D5364" s="0" t="s">
        <v>200</v>
      </c>
      <c r="E5364" s="0" t="s">
        <v>200</v>
      </c>
      <c r="F5364" s="0" t="str">
        <f aca="false">INDEX(Mapping!$B$2:$B$465,MATCH(E5364,Mapping!$A$2:$A$465,0))</f>
        <v>JSW ENERGY UTKAL (EX-IND BARATH)</v>
      </c>
      <c r="G5364" s="0" t="str">
        <f aca="false">INDEX(Mapping!$C$2:$C$465,MATCH(E5364,Mapping!$A$2:$A$465,0))</f>
        <v>JSW ENERGY (INCL. KSK MAHANADI)</v>
      </c>
      <c r="H5364" s="2" t="n">
        <v>80.19</v>
      </c>
      <c r="I5364" s="3" t="n">
        <v>1.45</v>
      </c>
    </row>
    <row r="5365" customFormat="false" ht="15" hidden="false" customHeight="false" outlineLevel="0" collapsed="false">
      <c r="A5365" s="0" t="s">
        <v>271</v>
      </c>
      <c r="B5365" s="0" t="n">
        <f aca="false">VALUE(LEFT(A5365,4))</f>
        <v>2025</v>
      </c>
      <c r="C5365" s="0" t="str">
        <f aca="false">"FY"&amp;IF(VALUE(MID(A5365,6,2))&gt;=4,VALUE(LEFT(A5365,4)),VALUE(LEFT(A5365,4))-1)&amp;"-"&amp;TEXT(MOD(IF(VALUE(MID(A5365,6,2))&gt;=4,VALUE(LEFT(A5365,4)),VALUE(LEFT(A5365,4))-1)+1,100),"00")</f>
        <v>FY2024-25</v>
      </c>
      <c r="D5365" s="0" t="s">
        <v>671</v>
      </c>
      <c r="E5365" s="0" t="s">
        <v>31</v>
      </c>
      <c r="F5365" s="0" t="str">
        <f aca="false">INDEX(Mapping!$B$2:$B$465,MATCH(E5365,Mapping!$A$2:$A$465,0))</f>
        <v>GUJARAT</v>
      </c>
      <c r="G5365" s="0" t="str">
        <f aca="false">INDEX(Mapping!$C$2:$C$465,MATCH(E5365,Mapping!$A$2:$A$465,0))</f>
        <v>GUJARAT</v>
      </c>
      <c r="H5365" s="2" t="n">
        <v>79.87</v>
      </c>
      <c r="I5365" s="3" t="n">
        <v>1.45</v>
      </c>
    </row>
    <row r="5366" customFormat="false" ht="15" hidden="false" customHeight="false" outlineLevel="0" collapsed="false">
      <c r="A5366" s="0" t="s">
        <v>271</v>
      </c>
      <c r="B5366" s="0" t="n">
        <f aca="false">VALUE(LEFT(A5366,4))</f>
        <v>2025</v>
      </c>
      <c r="C5366" s="0" t="str">
        <f aca="false">"FY"&amp;IF(VALUE(MID(A5366,6,2))&gt;=4,VALUE(LEFT(A5366,4)),VALUE(LEFT(A5366,4))-1)&amp;"-"&amp;TEXT(MOD(IF(VALUE(MID(A5366,6,2))&gt;=4,VALUE(LEFT(A5366,4)),VALUE(LEFT(A5366,4))-1)+1,100),"00")</f>
        <v>FY2024-25</v>
      </c>
      <c r="D5366" s="0" t="s">
        <v>652</v>
      </c>
      <c r="E5366" s="0" t="s">
        <v>47</v>
      </c>
      <c r="F5366" s="0" t="str">
        <f aca="false">INDEX(Mapping!$B$2:$B$465,MATCH(E5366,Mapping!$A$2:$A$465,0))</f>
        <v>KARNATAKA</v>
      </c>
      <c r="G5366" s="0" t="str">
        <f aca="false">INDEX(Mapping!$C$2:$C$465,MATCH(E5366,Mapping!$A$2:$A$465,0))</f>
        <v>KARNATAKA</v>
      </c>
      <c r="H5366" s="2" t="n">
        <v>76.41</v>
      </c>
      <c r="I5366" s="3" t="n">
        <v>1.38</v>
      </c>
    </row>
    <row r="5367" customFormat="false" ht="15" hidden="false" customHeight="false" outlineLevel="0" collapsed="false">
      <c r="A5367" s="0" t="s">
        <v>271</v>
      </c>
      <c r="B5367" s="0" t="n">
        <f aca="false">VALUE(LEFT(A5367,4))</f>
        <v>2025</v>
      </c>
      <c r="C5367" s="0" t="str">
        <f aca="false">"FY"&amp;IF(VALUE(MID(A5367,6,2))&gt;=4,VALUE(LEFT(A5367,4)),VALUE(LEFT(A5367,4))-1)&amp;"-"&amp;TEXT(MOD(IF(VALUE(MID(A5367,6,2))&gt;=4,VALUE(LEFT(A5367,4)),VALUE(LEFT(A5367,4))-1)+1,100),"00")</f>
        <v>FY2024-25</v>
      </c>
      <c r="D5367" s="0" t="s">
        <v>185</v>
      </c>
      <c r="E5367" s="0" t="s">
        <v>185</v>
      </c>
      <c r="F5367" s="0" t="str">
        <f aca="false">INDEX(Mapping!$B$2:$B$465,MATCH(E5367,Mapping!$A$2:$A$465,0))</f>
        <v>ADANI GREEN ENERGY TWENTY FIVE LIMITED</v>
      </c>
      <c r="G5367" s="0" t="str">
        <f aca="false">INDEX(Mapping!$C$2:$C$465,MATCH(E5367,Mapping!$A$2:$A$465,0))</f>
        <v>ADANI GREEN ENERGY (ALL SPVs)</v>
      </c>
      <c r="H5367" s="2" t="n">
        <v>66.83</v>
      </c>
      <c r="I5367" s="3" t="n">
        <v>1.21</v>
      </c>
    </row>
    <row r="5368" customFormat="false" ht="15" hidden="false" customHeight="false" outlineLevel="0" collapsed="false">
      <c r="A5368" s="0" t="s">
        <v>271</v>
      </c>
      <c r="B5368" s="0" t="n">
        <f aca="false">VALUE(LEFT(A5368,4))</f>
        <v>2025</v>
      </c>
      <c r="C5368" s="0" t="str">
        <f aca="false">"FY"&amp;IF(VALUE(MID(A5368,6,2))&gt;=4,VALUE(LEFT(A5368,4)),VALUE(LEFT(A5368,4))-1)&amp;"-"&amp;TEXT(MOD(IF(VALUE(MID(A5368,6,2))&gt;=4,VALUE(LEFT(A5368,4)),VALUE(LEFT(A5368,4))-1)+1,100),"00")</f>
        <v>FY2024-25</v>
      </c>
      <c r="D5368" s="0" t="s">
        <v>789</v>
      </c>
      <c r="E5368" s="0" t="s">
        <v>177</v>
      </c>
      <c r="F5368" s="0" t="str">
        <f aca="false">INDEX(Mapping!$B$2:$B$465,MATCH(E5368,Mapping!$A$2:$A$465,0))</f>
        <v>JINDAL INDIA THERMAL POWER (JITPL)</v>
      </c>
      <c r="G5368" s="0" t="str">
        <f aca="false">INDEX(Mapping!$C$2:$C$465,MATCH(E5368,Mapping!$A$2:$A$465,0))</f>
        <v>JINDAL INDIA THERMAL POWER (JITPL)</v>
      </c>
      <c r="H5368" s="2" t="n">
        <v>59.51</v>
      </c>
      <c r="I5368" s="3" t="n">
        <v>1.08</v>
      </c>
    </row>
    <row r="5369" customFormat="false" ht="15" hidden="false" customHeight="false" outlineLevel="0" collapsed="false">
      <c r="A5369" s="0" t="s">
        <v>271</v>
      </c>
      <c r="B5369" s="0" t="n">
        <f aca="false">VALUE(LEFT(A5369,4))</f>
        <v>2025</v>
      </c>
      <c r="C5369" s="0" t="str">
        <f aca="false">"FY"&amp;IF(VALUE(MID(A5369,6,2))&gt;=4,VALUE(LEFT(A5369,4)),VALUE(LEFT(A5369,4))-1)&amp;"-"&amp;TEXT(MOD(IF(VALUE(MID(A5369,6,2))&gt;=4,VALUE(LEFT(A5369,4)),VALUE(LEFT(A5369,4))-1)+1,100),"00")</f>
        <v>FY2024-25</v>
      </c>
      <c r="D5369" s="0" t="s">
        <v>661</v>
      </c>
      <c r="E5369" s="0" t="s">
        <v>166</v>
      </c>
      <c r="F5369" s="0" t="str">
        <f aca="false">INDEX(Mapping!$B$2:$B$465,MATCH(E5369,Mapping!$A$2:$A$465,0))</f>
        <v>DB POWER</v>
      </c>
      <c r="G5369" s="0" t="str">
        <f aca="false">INDEX(Mapping!$C$2:$C$465,MATCH(E5369,Mapping!$A$2:$A$465,0))</f>
        <v>DB POWER</v>
      </c>
      <c r="H5369" s="2" t="n">
        <v>51.83</v>
      </c>
      <c r="I5369" s="3" t="n">
        <v>0.94</v>
      </c>
    </row>
    <row r="5370" customFormat="false" ht="15" hidden="false" customHeight="false" outlineLevel="0" collapsed="false">
      <c r="A5370" s="0" t="s">
        <v>271</v>
      </c>
      <c r="B5370" s="0" t="n">
        <f aca="false">VALUE(LEFT(A5370,4))</f>
        <v>2025</v>
      </c>
      <c r="C5370" s="0" t="str">
        <f aca="false">"FY"&amp;IF(VALUE(MID(A5370,6,2))&gt;=4,VALUE(LEFT(A5370,4)),VALUE(LEFT(A5370,4))-1)&amp;"-"&amp;TEXT(MOD(IF(VALUE(MID(A5370,6,2))&gt;=4,VALUE(LEFT(A5370,4)),VALUE(LEFT(A5370,4))-1)+1,100),"00")</f>
        <v>FY2024-25</v>
      </c>
      <c r="D5370" s="0" t="s">
        <v>668</v>
      </c>
      <c r="E5370" s="0" t="s">
        <v>40</v>
      </c>
      <c r="F5370" s="0" t="str">
        <f aca="false">INDEX(Mapping!$B$2:$B$465,MATCH(E5370,Mapping!$A$2:$A$465,0))</f>
        <v>TAMIL NADU</v>
      </c>
      <c r="G5370" s="0" t="str">
        <f aca="false">INDEX(Mapping!$C$2:$C$465,MATCH(E5370,Mapping!$A$2:$A$465,0))</f>
        <v>TAMIL NADU</v>
      </c>
      <c r="H5370" s="2" t="n">
        <v>50.82</v>
      </c>
      <c r="I5370" s="3" t="n">
        <v>0.92</v>
      </c>
    </row>
    <row r="5371" customFormat="false" ht="15" hidden="false" customHeight="false" outlineLevel="0" collapsed="false">
      <c r="A5371" s="0" t="s">
        <v>271</v>
      </c>
      <c r="B5371" s="0" t="n">
        <f aca="false">VALUE(LEFT(A5371,4))</f>
        <v>2025</v>
      </c>
      <c r="C5371" s="0" t="str">
        <f aca="false">"FY"&amp;IF(VALUE(MID(A5371,6,2))&gt;=4,VALUE(LEFT(A5371,4)),VALUE(LEFT(A5371,4))-1)&amp;"-"&amp;TEXT(MOD(IF(VALUE(MID(A5371,6,2))&gt;=4,VALUE(LEFT(A5371,4)),VALUE(LEFT(A5371,4))-1)+1,100),"00")</f>
        <v>FY2024-25</v>
      </c>
      <c r="D5371" s="0" t="s">
        <v>672</v>
      </c>
      <c r="E5371" s="0" t="s">
        <v>38</v>
      </c>
      <c r="F5371" s="0" t="str">
        <f aca="false">INDEX(Mapping!$B$2:$B$465,MATCH(E5371,Mapping!$A$2:$A$465,0))</f>
        <v>ANDHRA PRADESH</v>
      </c>
      <c r="G5371" s="0" t="str">
        <f aca="false">INDEX(Mapping!$C$2:$C$465,MATCH(E5371,Mapping!$A$2:$A$465,0))</f>
        <v>ANDHRA PRADESH</v>
      </c>
      <c r="H5371" s="2" t="n">
        <v>48.21</v>
      </c>
      <c r="I5371" s="3" t="n">
        <v>0.87</v>
      </c>
    </row>
    <row r="5372" customFormat="false" ht="15" hidden="false" customHeight="false" outlineLevel="0" collapsed="false">
      <c r="A5372" s="0" t="s">
        <v>271</v>
      </c>
      <c r="B5372" s="0" t="n">
        <f aca="false">VALUE(LEFT(A5372,4))</f>
        <v>2025</v>
      </c>
      <c r="C5372" s="0" t="str">
        <f aca="false">"FY"&amp;IF(VALUE(MID(A5372,6,2))&gt;=4,VALUE(LEFT(A5372,4)),VALUE(LEFT(A5372,4))-1)&amp;"-"&amp;TEXT(MOD(IF(VALUE(MID(A5372,6,2))&gt;=4,VALUE(LEFT(A5372,4)),VALUE(LEFT(A5372,4))-1)+1,100),"00")</f>
        <v>FY2024-25</v>
      </c>
      <c r="D5372" s="0" t="s">
        <v>219</v>
      </c>
      <c r="E5372" s="0" t="s">
        <v>219</v>
      </c>
      <c r="F5372" s="0" t="str">
        <f aca="false">INDEX(Mapping!$B$2:$B$465,MATCH(E5372,Mapping!$A$2:$A$465,0))</f>
        <v>RENEW SURYA PRATAP</v>
      </c>
      <c r="G5372" s="0" t="str">
        <f aca="false">INDEX(Mapping!$C$2:$C$465,MATCH(E5372,Mapping!$A$2:$A$465,0))</f>
        <v>RENEW POWER (ALL SPVs)</v>
      </c>
      <c r="H5372" s="2" t="n">
        <v>42.68</v>
      </c>
      <c r="I5372" s="3" t="n">
        <v>0.77</v>
      </c>
    </row>
    <row r="5373" customFormat="false" ht="15" hidden="false" customHeight="false" outlineLevel="0" collapsed="false">
      <c r="A5373" s="0" t="s">
        <v>271</v>
      </c>
      <c r="B5373" s="0" t="n">
        <f aca="false">VALUE(LEFT(A5373,4))</f>
        <v>2025</v>
      </c>
      <c r="C5373" s="0" t="str">
        <f aca="false">"FY"&amp;IF(VALUE(MID(A5373,6,2))&gt;=4,VALUE(LEFT(A5373,4)),VALUE(LEFT(A5373,4))-1)&amp;"-"&amp;TEXT(MOD(IF(VALUE(MID(A5373,6,2))&gt;=4,VALUE(LEFT(A5373,4)),VALUE(LEFT(A5373,4))-1)+1,100),"00")</f>
        <v>FY2024-25</v>
      </c>
      <c r="D5373" s="0" t="s">
        <v>162</v>
      </c>
      <c r="E5373" s="0" t="s">
        <v>162</v>
      </c>
      <c r="F5373" s="0" t="str">
        <f aca="false">INDEX(Mapping!$B$2:$B$465,MATCH(E5373,Mapping!$A$2:$A$465,0))</f>
        <v>MAHAN ENERGEN (EX-ESSAR POWER MP)</v>
      </c>
      <c r="G5373" s="0" t="str">
        <f aca="false">INDEX(Mapping!$C$2:$C$465,MATCH(E5373,Mapping!$A$2:$A$465,0))</f>
        <v>ADANI POWER (ALL PLANTS)</v>
      </c>
      <c r="H5373" s="2" t="n">
        <v>41.71</v>
      </c>
      <c r="I5373" s="3" t="n">
        <v>0.76</v>
      </c>
    </row>
    <row r="5374" customFormat="false" ht="15" hidden="false" customHeight="false" outlineLevel="0" collapsed="false">
      <c r="A5374" s="0" t="s">
        <v>271</v>
      </c>
      <c r="B5374" s="0" t="n">
        <f aca="false">VALUE(LEFT(A5374,4))</f>
        <v>2025</v>
      </c>
      <c r="C5374" s="0" t="str">
        <f aca="false">"FY"&amp;IF(VALUE(MID(A5374,6,2))&gt;=4,VALUE(LEFT(A5374,4)),VALUE(LEFT(A5374,4))-1)&amp;"-"&amp;TEXT(MOD(IF(VALUE(MID(A5374,6,2))&gt;=4,VALUE(LEFT(A5374,4)),VALUE(LEFT(A5374,4))-1)+1,100),"00")</f>
        <v>FY2024-25</v>
      </c>
      <c r="D5374" s="0" t="s">
        <v>796</v>
      </c>
      <c r="E5374" s="0" t="s">
        <v>279</v>
      </c>
      <c r="F5374" s="0" t="str">
        <f aca="false">INDEX(Mapping!$B$2:$B$465,MATCH(E5374,Mapping!$A$2:$A$465,0))</f>
        <v>ADANI GREEN ENERGY TWENTY SIX B LIMITED_PSS-2</v>
      </c>
      <c r="G5374" s="0" t="str">
        <f aca="false">INDEX(Mapping!$C$2:$C$465,MATCH(E5374,Mapping!$A$2:$A$465,0))</f>
        <v>ADANI GREEN ENERGY (ALL SPVs)</v>
      </c>
      <c r="H5374" s="2" t="n">
        <v>38.67</v>
      </c>
      <c r="I5374" s="3" t="n">
        <v>0.7</v>
      </c>
    </row>
    <row r="5375" customFormat="false" ht="15" hidden="false" customHeight="false" outlineLevel="0" collapsed="false">
      <c r="A5375" s="0" t="s">
        <v>271</v>
      </c>
      <c r="B5375" s="0" t="n">
        <f aca="false">VALUE(LEFT(A5375,4))</f>
        <v>2025</v>
      </c>
      <c r="C5375" s="0" t="str">
        <f aca="false">"FY"&amp;IF(VALUE(MID(A5375,6,2))&gt;=4,VALUE(LEFT(A5375,4)),VALUE(LEFT(A5375,4))-1)&amp;"-"&amp;TEXT(MOD(IF(VALUE(MID(A5375,6,2))&gt;=4,VALUE(LEFT(A5375,4)),VALUE(LEFT(A5375,4))-1)+1,100),"00")</f>
        <v>FY2024-25</v>
      </c>
      <c r="D5375" s="0" t="s">
        <v>795</v>
      </c>
      <c r="E5375" s="0" t="s">
        <v>263</v>
      </c>
      <c r="F5375" s="0" t="str">
        <f aca="false">INDEX(Mapping!$B$2:$B$465,MATCH(E5375,Mapping!$A$2:$A$465,0))</f>
        <v>ADANI RENEWABLE ENERGY FIFTY FIVE LIMITED_PSS-3 (162.5 MW HYBRID SOLAR OF 187.5MW HPD)</v>
      </c>
      <c r="G5375" s="0" t="str">
        <f aca="false">INDEX(Mapping!$C$2:$C$465,MATCH(E5375,Mapping!$A$2:$A$465,0))</f>
        <v>ADANI GREEN ENERGY (ALL SPVs)</v>
      </c>
      <c r="H5375" s="2" t="n">
        <v>37.08</v>
      </c>
      <c r="I5375" s="3" t="n">
        <v>0.67</v>
      </c>
    </row>
    <row r="5376" customFormat="false" ht="15" hidden="false" customHeight="false" outlineLevel="0" collapsed="false">
      <c r="A5376" s="0" t="s">
        <v>271</v>
      </c>
      <c r="B5376" s="0" t="n">
        <f aca="false">VALUE(LEFT(A5376,4))</f>
        <v>2025</v>
      </c>
      <c r="C5376" s="0" t="str">
        <f aca="false">"FY"&amp;IF(VALUE(MID(A5376,6,2))&gt;=4,VALUE(LEFT(A5376,4)),VALUE(LEFT(A5376,4))-1)&amp;"-"&amp;TEXT(MOD(IF(VALUE(MID(A5376,6,2))&gt;=4,VALUE(LEFT(A5376,4)),VALUE(LEFT(A5376,4))-1)+1,100),"00")</f>
        <v>FY2024-25</v>
      </c>
      <c r="D5376" s="0" t="s">
        <v>676</v>
      </c>
      <c r="E5376" s="0" t="s">
        <v>37</v>
      </c>
      <c r="F5376" s="0" t="str">
        <f aca="false">INDEX(Mapping!$B$2:$B$465,MATCH(E5376,Mapping!$A$2:$A$465,0))</f>
        <v>MAHARASHTRA</v>
      </c>
      <c r="G5376" s="0" t="str">
        <f aca="false">INDEX(Mapping!$C$2:$C$465,MATCH(E5376,Mapping!$A$2:$A$465,0))</f>
        <v>MAHARASHTRA</v>
      </c>
      <c r="H5376" s="2" t="n">
        <v>33.65</v>
      </c>
      <c r="I5376" s="3" t="n">
        <v>0.61</v>
      </c>
    </row>
    <row r="5377" customFormat="false" ht="15" hidden="false" customHeight="false" outlineLevel="0" collapsed="false">
      <c r="A5377" s="0" t="s">
        <v>271</v>
      </c>
      <c r="B5377" s="0" t="n">
        <f aca="false">VALUE(LEFT(A5377,4))</f>
        <v>2025</v>
      </c>
      <c r="C5377" s="0" t="str">
        <f aca="false">"FY"&amp;IF(VALUE(MID(A5377,6,2))&gt;=4,VALUE(LEFT(A5377,4)),VALUE(LEFT(A5377,4))-1)&amp;"-"&amp;TEXT(MOD(IF(VALUE(MID(A5377,6,2))&gt;=4,VALUE(LEFT(A5377,4)),VALUE(LEFT(A5377,4))-1)+1,100),"00")</f>
        <v>FY2024-25</v>
      </c>
      <c r="D5377" s="0" t="s">
        <v>690</v>
      </c>
      <c r="E5377" s="0" t="s">
        <v>198</v>
      </c>
      <c r="F5377" s="0" t="str">
        <f aca="false">INDEX(Mapping!$B$2:$B$465,MATCH(E5377,Mapping!$A$2:$A$465,0))</f>
        <v>CHANDIGARH</v>
      </c>
      <c r="G5377" s="0" t="str">
        <f aca="false">INDEX(Mapping!$C$2:$C$465,MATCH(E5377,Mapping!$A$2:$A$465,0))</f>
        <v>CHANDIGARH</v>
      </c>
      <c r="H5377" s="2" t="n">
        <v>31.44</v>
      </c>
      <c r="I5377" s="3" t="n">
        <v>0.57</v>
      </c>
    </row>
    <row r="5378" customFormat="false" ht="15" hidden="false" customHeight="false" outlineLevel="0" collapsed="false">
      <c r="A5378" s="0" t="s">
        <v>271</v>
      </c>
      <c r="B5378" s="0" t="n">
        <f aca="false">VALUE(LEFT(A5378,4))</f>
        <v>2025</v>
      </c>
      <c r="C5378" s="0" t="str">
        <f aca="false">"FY"&amp;IF(VALUE(MID(A5378,6,2))&gt;=4,VALUE(LEFT(A5378,4)),VALUE(LEFT(A5378,4))-1)&amp;"-"&amp;TEXT(MOD(IF(VALUE(MID(A5378,6,2))&gt;=4,VALUE(LEFT(A5378,4)),VALUE(LEFT(A5378,4))-1)+1,100),"00")</f>
        <v>FY2024-25</v>
      </c>
      <c r="D5378" s="0" t="s">
        <v>174</v>
      </c>
      <c r="E5378" s="0" t="s">
        <v>174</v>
      </c>
      <c r="F5378" s="0" t="str">
        <f aca="false">INDEX(Mapping!$B$2:$B$465,MATCH(E5378,Mapping!$A$2:$A$465,0))</f>
        <v>SEIL ENERGY INDIA (EX-SEMBCORP)</v>
      </c>
      <c r="G5378" s="0" t="str">
        <f aca="false">INDEX(Mapping!$C$2:$C$465,MATCH(E5378,Mapping!$A$2:$A$465,0))</f>
        <v>SEIL ENERGY INDIA</v>
      </c>
      <c r="H5378" s="2" t="n">
        <v>30.77</v>
      </c>
      <c r="I5378" s="3" t="n">
        <v>0.56</v>
      </c>
    </row>
    <row r="5379" customFormat="false" ht="15" hidden="false" customHeight="false" outlineLevel="0" collapsed="false">
      <c r="A5379" s="0" t="s">
        <v>271</v>
      </c>
      <c r="B5379" s="0" t="n">
        <f aca="false">VALUE(LEFT(A5379,4))</f>
        <v>2025</v>
      </c>
      <c r="C5379" s="0" t="str">
        <f aca="false">"FY"&amp;IF(VALUE(MID(A5379,6,2))&gt;=4,VALUE(LEFT(A5379,4)),VALUE(LEFT(A5379,4))-1)&amp;"-"&amp;TEXT(MOD(IF(VALUE(MID(A5379,6,2))&gt;=4,VALUE(LEFT(A5379,4)),VALUE(LEFT(A5379,4))-1)+1,100),"00")</f>
        <v>FY2024-25</v>
      </c>
      <c r="D5379" s="0" t="s">
        <v>716</v>
      </c>
      <c r="E5379" s="0" t="s">
        <v>247</v>
      </c>
      <c r="F5379" s="0" t="str">
        <f aca="false">INDEX(Mapping!$B$2:$B$465,MATCH(E5379,Mapping!$A$2:$A$465,0))</f>
        <v>SEIL ENERGY INDIA (EX-SEMBCORP)</v>
      </c>
      <c r="G5379" s="0" t="str">
        <f aca="false">INDEX(Mapping!$C$2:$C$465,MATCH(E5379,Mapping!$A$2:$A$465,0))</f>
        <v>SEIL ENERGY INDIA</v>
      </c>
      <c r="H5379" s="2" t="n">
        <v>30.75</v>
      </c>
      <c r="I5379" s="3" t="n">
        <v>0.56</v>
      </c>
    </row>
    <row r="5380" customFormat="false" ht="15" hidden="false" customHeight="false" outlineLevel="0" collapsed="false">
      <c r="A5380" s="0" t="s">
        <v>271</v>
      </c>
      <c r="B5380" s="0" t="n">
        <f aca="false">VALUE(LEFT(A5380,4))</f>
        <v>2025</v>
      </c>
      <c r="C5380" s="0" t="str">
        <f aca="false">"FY"&amp;IF(VALUE(MID(A5380,6,2))&gt;=4,VALUE(LEFT(A5380,4)),VALUE(LEFT(A5380,4))-1)&amp;"-"&amp;TEXT(MOD(IF(VALUE(MID(A5380,6,2))&gt;=4,VALUE(LEFT(A5380,4)),VALUE(LEFT(A5380,4))-1)+1,100),"00")</f>
        <v>FY2024-25</v>
      </c>
      <c r="D5380" s="0" t="s">
        <v>693</v>
      </c>
      <c r="E5380" s="0" t="s">
        <v>282</v>
      </c>
      <c r="F5380" s="0" t="str">
        <f aca="false">INDEX(Mapping!$B$2:$B$465,MATCH(E5380,Mapping!$A$2:$A$465,0))</f>
        <v>ADANI SOLAR ENERGY JAISALMER TWO</v>
      </c>
      <c r="G5380" s="0" t="str">
        <f aca="false">INDEX(Mapping!$C$2:$C$465,MATCH(E5380,Mapping!$A$2:$A$465,0))</f>
        <v>ADANI GREEN ENERGY (ALL SPVs)</v>
      </c>
      <c r="H5380" s="2" t="n">
        <v>30.39</v>
      </c>
      <c r="I5380" s="3" t="n">
        <v>0.55</v>
      </c>
    </row>
    <row r="5381" customFormat="false" ht="15" hidden="false" customHeight="false" outlineLevel="0" collapsed="false">
      <c r="A5381" s="0" t="s">
        <v>271</v>
      </c>
      <c r="B5381" s="0" t="n">
        <f aca="false">VALUE(LEFT(A5381,4))</f>
        <v>2025</v>
      </c>
      <c r="C5381" s="0" t="str">
        <f aca="false">"FY"&amp;IF(VALUE(MID(A5381,6,2))&gt;=4,VALUE(LEFT(A5381,4)),VALUE(LEFT(A5381,4))-1)&amp;"-"&amp;TEXT(MOD(IF(VALUE(MID(A5381,6,2))&gt;=4,VALUE(LEFT(A5381,4)),VALUE(LEFT(A5381,4))-1)+1,100),"00")</f>
        <v>FY2024-25</v>
      </c>
      <c r="D5381" s="0" t="s">
        <v>715</v>
      </c>
      <c r="E5381" s="0" t="s">
        <v>341</v>
      </c>
      <c r="F5381" s="0" t="str">
        <f aca="false">INDEX(Mapping!$B$2:$B$465,MATCH(E5381,Mapping!$A$2:$A$465,0))</f>
        <v>NTPC STATIONS</v>
      </c>
      <c r="G5381" s="0" t="str">
        <f aca="false">INDEX(Mapping!$C$2:$C$465,MATCH(E5381,Mapping!$A$2:$A$465,0))</f>
        <v>NTPC GROUP</v>
      </c>
      <c r="H5381" s="2" t="n">
        <v>29.6</v>
      </c>
      <c r="I5381" s="3" t="n">
        <v>0.54</v>
      </c>
    </row>
    <row r="5382" customFormat="false" ht="15" hidden="false" customHeight="false" outlineLevel="0" collapsed="false">
      <c r="A5382" s="0" t="s">
        <v>271</v>
      </c>
      <c r="B5382" s="0" t="n">
        <f aca="false">VALUE(LEFT(A5382,4))</f>
        <v>2025</v>
      </c>
      <c r="C5382" s="0" t="str">
        <f aca="false">"FY"&amp;IF(VALUE(MID(A5382,6,2))&gt;=4,VALUE(LEFT(A5382,4)),VALUE(LEFT(A5382,4))-1)&amp;"-"&amp;TEXT(MOD(IF(VALUE(MID(A5382,6,2))&gt;=4,VALUE(LEFT(A5382,4)),VALUE(LEFT(A5382,4))-1)+1,100),"00")</f>
        <v>FY2024-25</v>
      </c>
      <c r="D5382" s="0" t="s">
        <v>192</v>
      </c>
      <c r="E5382" s="0" t="s">
        <v>192</v>
      </c>
      <c r="F5382" s="0" t="str">
        <f aca="false">INDEX(Mapping!$B$2:$B$465,MATCH(E5382,Mapping!$A$2:$A$465,0))</f>
        <v>MB POWER (MP)</v>
      </c>
      <c r="G5382" s="0" t="str">
        <f aca="false">INDEX(Mapping!$C$2:$C$465,MATCH(E5382,Mapping!$A$2:$A$465,0))</f>
        <v>MB POWER (MP)</v>
      </c>
      <c r="H5382" s="2" t="n">
        <v>29.54</v>
      </c>
      <c r="I5382" s="3" t="n">
        <v>0.53</v>
      </c>
    </row>
    <row r="5383" customFormat="false" ht="15" hidden="false" customHeight="false" outlineLevel="0" collapsed="false">
      <c r="A5383" s="0" t="s">
        <v>271</v>
      </c>
      <c r="B5383" s="0" t="n">
        <f aca="false">VALUE(LEFT(A5383,4))</f>
        <v>2025</v>
      </c>
      <c r="C5383" s="0" t="str">
        <f aca="false">"FY"&amp;IF(VALUE(MID(A5383,6,2))&gt;=4,VALUE(LEFT(A5383,4)),VALUE(LEFT(A5383,4))-1)&amp;"-"&amp;TEXT(MOD(IF(VALUE(MID(A5383,6,2))&gt;=4,VALUE(LEFT(A5383,4)),VALUE(LEFT(A5383,4))-1)+1,100),"00")</f>
        <v>FY2024-25</v>
      </c>
      <c r="D5383" s="0" t="s">
        <v>738</v>
      </c>
      <c r="E5383" s="0" t="s">
        <v>56</v>
      </c>
      <c r="F5383" s="0" t="str">
        <f aca="false">INDEX(Mapping!$B$2:$B$465,MATCH(E5383,Mapping!$A$2:$A$465,0))</f>
        <v>UTTARAKHAND</v>
      </c>
      <c r="G5383" s="0" t="str">
        <f aca="false">INDEX(Mapping!$C$2:$C$465,MATCH(E5383,Mapping!$A$2:$A$465,0))</f>
        <v>UTTARAKHAND</v>
      </c>
      <c r="H5383" s="2" t="n">
        <v>29.47</v>
      </c>
      <c r="I5383" s="3" t="n">
        <v>0.53</v>
      </c>
    </row>
    <row r="5384" customFormat="false" ht="15" hidden="false" customHeight="false" outlineLevel="0" collapsed="false">
      <c r="A5384" s="0" t="s">
        <v>271</v>
      </c>
      <c r="B5384" s="0" t="n">
        <f aca="false">VALUE(LEFT(A5384,4))</f>
        <v>2025</v>
      </c>
      <c r="C5384" s="0" t="str">
        <f aca="false">"FY"&amp;IF(VALUE(MID(A5384,6,2))&gt;=4,VALUE(LEFT(A5384,4)),VALUE(LEFT(A5384,4))-1)&amp;"-"&amp;TEXT(MOD(IF(VALUE(MID(A5384,6,2))&gt;=4,VALUE(LEFT(A5384,4)),VALUE(LEFT(A5384,4))-1)+1,100),"00")</f>
        <v>FY2024-25</v>
      </c>
      <c r="D5384" s="0" t="s">
        <v>705</v>
      </c>
      <c r="E5384" s="0" t="s">
        <v>35</v>
      </c>
      <c r="F5384" s="0" t="str">
        <f aca="false">INDEX(Mapping!$B$2:$B$465,MATCH(E5384,Mapping!$A$2:$A$465,0))</f>
        <v>TELANGANA</v>
      </c>
      <c r="G5384" s="0" t="str">
        <f aca="false">INDEX(Mapping!$C$2:$C$465,MATCH(E5384,Mapping!$A$2:$A$465,0))</f>
        <v>TELANGANA</v>
      </c>
      <c r="H5384" s="2" t="n">
        <v>29.08</v>
      </c>
      <c r="I5384" s="3" t="n">
        <v>0.53</v>
      </c>
    </row>
    <row r="5385" customFormat="false" ht="15" hidden="false" customHeight="false" outlineLevel="0" collapsed="false">
      <c r="A5385" s="0" t="s">
        <v>271</v>
      </c>
      <c r="B5385" s="0" t="n">
        <f aca="false">VALUE(LEFT(A5385,4))</f>
        <v>2025</v>
      </c>
      <c r="C5385" s="0" t="str">
        <f aca="false">"FY"&amp;IF(VALUE(MID(A5385,6,2))&gt;=4,VALUE(LEFT(A5385,4)),VALUE(LEFT(A5385,4))-1)&amp;"-"&amp;TEXT(MOD(IF(VALUE(MID(A5385,6,2))&gt;=4,VALUE(LEFT(A5385,4)),VALUE(LEFT(A5385,4))-1)+1,100),"00")</f>
        <v>FY2024-25</v>
      </c>
      <c r="D5385" s="0" t="s">
        <v>227</v>
      </c>
      <c r="E5385" s="0" t="s">
        <v>227</v>
      </c>
      <c r="F5385" s="0" t="str">
        <f aca="false">INDEX(Mapping!$B$2:$B$465,MATCH(E5385,Mapping!$A$2:$A$465,0))</f>
        <v>SHREE CEMENT</v>
      </c>
      <c r="G5385" s="0" t="str">
        <f aca="false">INDEX(Mapping!$C$2:$C$465,MATCH(E5385,Mapping!$A$2:$A$465,0))</f>
        <v>SHREE CEMENT</v>
      </c>
      <c r="H5385" s="2" t="n">
        <v>29.06</v>
      </c>
      <c r="I5385" s="3" t="n">
        <v>0.53</v>
      </c>
    </row>
    <row r="5386" customFormat="false" ht="15" hidden="false" customHeight="false" outlineLevel="0" collapsed="false">
      <c r="A5386" s="0" t="s">
        <v>271</v>
      </c>
      <c r="B5386" s="0" t="n">
        <f aca="false">VALUE(LEFT(A5386,4))</f>
        <v>2025</v>
      </c>
      <c r="C5386" s="0" t="str">
        <f aca="false">"FY"&amp;IF(VALUE(MID(A5386,6,2))&gt;=4,VALUE(LEFT(A5386,4)),VALUE(LEFT(A5386,4))-1)&amp;"-"&amp;TEXT(MOD(IF(VALUE(MID(A5386,6,2))&gt;=4,VALUE(LEFT(A5386,4)),VALUE(LEFT(A5386,4))-1)+1,100),"00")</f>
        <v>FY2024-25</v>
      </c>
      <c r="D5386" s="0" t="s">
        <v>683</v>
      </c>
      <c r="E5386" s="0" t="s">
        <v>153</v>
      </c>
      <c r="F5386" s="0" t="str">
        <f aca="false">INDEX(Mapping!$B$2:$B$465,MATCH(E5386,Mapping!$A$2:$A$465,0))</f>
        <v>DVC</v>
      </c>
      <c r="G5386" s="0" t="str">
        <f aca="false">INDEX(Mapping!$C$2:$C$465,MATCH(E5386,Mapping!$A$2:$A$465,0))</f>
        <v>DVC</v>
      </c>
      <c r="H5386" s="2" t="n">
        <v>28.98</v>
      </c>
      <c r="I5386" s="3" t="n">
        <v>0.52</v>
      </c>
    </row>
    <row r="5387" customFormat="false" ht="15" hidden="false" customHeight="false" outlineLevel="0" collapsed="false">
      <c r="A5387" s="0" t="s">
        <v>271</v>
      </c>
      <c r="B5387" s="0" t="n">
        <f aca="false">VALUE(LEFT(A5387,4))</f>
        <v>2025</v>
      </c>
      <c r="C5387" s="0" t="str">
        <f aca="false">"FY"&amp;IF(VALUE(MID(A5387,6,2))&gt;=4,VALUE(LEFT(A5387,4)),VALUE(LEFT(A5387,4))-1)&amp;"-"&amp;TEXT(MOD(IF(VALUE(MID(A5387,6,2))&gt;=4,VALUE(LEFT(A5387,4)),VALUE(LEFT(A5387,4))-1)+1,100),"00")</f>
        <v>FY2024-25</v>
      </c>
      <c r="D5387" s="0" t="s">
        <v>277</v>
      </c>
      <c r="E5387" s="0" t="s">
        <v>277</v>
      </c>
      <c r="F5387" s="0" t="str">
        <f aca="false">INDEX(Mapping!$B$2:$B$465,MATCH(E5387,Mapping!$A$2:$A$465,0))</f>
        <v>RKM POWERGEN</v>
      </c>
      <c r="G5387" s="0" t="str">
        <f aca="false">INDEX(Mapping!$C$2:$C$465,MATCH(E5387,Mapping!$A$2:$A$465,0))</f>
        <v>RKM POWERGEN</v>
      </c>
      <c r="H5387" s="2" t="n">
        <v>28.89</v>
      </c>
      <c r="I5387" s="3" t="n">
        <v>0.52</v>
      </c>
    </row>
    <row r="5388" customFormat="false" ht="15" hidden="false" customHeight="false" outlineLevel="0" collapsed="false">
      <c r="A5388" s="0" t="s">
        <v>271</v>
      </c>
      <c r="B5388" s="0" t="n">
        <f aca="false">VALUE(LEFT(A5388,4))</f>
        <v>2025</v>
      </c>
      <c r="C5388" s="0" t="str">
        <f aca="false">"FY"&amp;IF(VALUE(MID(A5388,6,2))&gt;=4,VALUE(LEFT(A5388,4)),VALUE(LEFT(A5388,4))-1)&amp;"-"&amp;TEXT(MOD(IF(VALUE(MID(A5388,6,2))&gt;=4,VALUE(LEFT(A5388,4)),VALUE(LEFT(A5388,4))-1)+1,100),"00")</f>
        <v>FY2024-25</v>
      </c>
      <c r="D5388" s="0" t="s">
        <v>800</v>
      </c>
      <c r="E5388" s="0" t="s">
        <v>223</v>
      </c>
      <c r="F5388" s="0" t="str">
        <f aca="false">INDEX(Mapping!$B$2:$B$465,MATCH(E5388,Mapping!$A$2:$A$465,0))</f>
        <v>ADANI GREEN ENERGY TWENTY FOUR A LIMITED_PSS-3</v>
      </c>
      <c r="G5388" s="0" t="str">
        <f aca="false">INDEX(Mapping!$C$2:$C$465,MATCH(E5388,Mapping!$A$2:$A$465,0))</f>
        <v>ADANI GREEN ENERGY (ALL SPVs)</v>
      </c>
      <c r="H5388" s="2" t="n">
        <v>28.65</v>
      </c>
      <c r="I5388" s="3" t="n">
        <v>0.52</v>
      </c>
    </row>
    <row r="5389" customFormat="false" ht="15" hidden="false" customHeight="false" outlineLevel="0" collapsed="false">
      <c r="A5389" s="0" t="s">
        <v>271</v>
      </c>
      <c r="B5389" s="0" t="n">
        <f aca="false">VALUE(LEFT(A5389,4))</f>
        <v>2025</v>
      </c>
      <c r="C5389" s="0" t="str">
        <f aca="false">"FY"&amp;IF(VALUE(MID(A5389,6,2))&gt;=4,VALUE(LEFT(A5389,4)),VALUE(LEFT(A5389,4))-1)&amp;"-"&amp;TEXT(MOD(IF(VALUE(MID(A5389,6,2))&gt;=4,VALUE(LEFT(A5389,4)),VALUE(LEFT(A5389,4))-1)+1,100),"00")</f>
        <v>FY2024-25</v>
      </c>
      <c r="D5389" s="0" t="s">
        <v>665</v>
      </c>
      <c r="E5389" s="0" t="s">
        <v>61</v>
      </c>
      <c r="F5389" s="0" t="str">
        <f aca="false">INDEX(Mapping!$B$2:$B$465,MATCH(E5389,Mapping!$A$2:$A$465,0))</f>
        <v>ASSAM</v>
      </c>
      <c r="G5389" s="0" t="str">
        <f aca="false">INDEX(Mapping!$C$2:$C$465,MATCH(E5389,Mapping!$A$2:$A$465,0))</f>
        <v>ASSAM</v>
      </c>
      <c r="H5389" s="2" t="n">
        <v>28.11</v>
      </c>
      <c r="I5389" s="3" t="n">
        <v>0.51</v>
      </c>
    </row>
    <row r="5390" customFormat="false" ht="15" hidden="false" customHeight="false" outlineLevel="0" collapsed="false">
      <c r="A5390" s="0" t="s">
        <v>271</v>
      </c>
      <c r="B5390" s="0" t="n">
        <f aca="false">VALUE(LEFT(A5390,4))</f>
        <v>2025</v>
      </c>
      <c r="C5390" s="0" t="str">
        <f aca="false">"FY"&amp;IF(VALUE(MID(A5390,6,2))&gt;=4,VALUE(LEFT(A5390,4)),VALUE(LEFT(A5390,4))-1)&amp;"-"&amp;TEXT(MOD(IF(VALUE(MID(A5390,6,2))&gt;=4,VALUE(LEFT(A5390,4)),VALUE(LEFT(A5390,4))-1)+1,100),"00")</f>
        <v>FY2024-25</v>
      </c>
      <c r="D5390" s="0" t="s">
        <v>662</v>
      </c>
      <c r="E5390" s="0" t="s">
        <v>99</v>
      </c>
      <c r="F5390" s="0" t="str">
        <f aca="false">INDEX(Mapping!$B$2:$B$465,MATCH(E5390,Mapping!$A$2:$A$465,0))</f>
        <v>JINDAL POWER LTD - STAGE 1</v>
      </c>
      <c r="G5390" s="0" t="str">
        <f aca="false">INDEX(Mapping!$C$2:$C$465,MATCH(E5390,Mapping!$A$2:$A$465,0))</f>
        <v>JINDAL POWER LTD (BOTH STAGES)</v>
      </c>
      <c r="H5390" s="2" t="n">
        <v>26.8</v>
      </c>
      <c r="I5390" s="3" t="n">
        <v>0.49</v>
      </c>
    </row>
    <row r="5391" customFormat="false" ht="15" hidden="false" customHeight="false" outlineLevel="0" collapsed="false">
      <c r="A5391" s="0" t="s">
        <v>271</v>
      </c>
      <c r="B5391" s="0" t="n">
        <f aca="false">VALUE(LEFT(A5391,4))</f>
        <v>2025</v>
      </c>
      <c r="C5391" s="0" t="str">
        <f aca="false">"FY"&amp;IF(VALUE(MID(A5391,6,2))&gt;=4,VALUE(LEFT(A5391,4)),VALUE(LEFT(A5391,4))-1)&amp;"-"&amp;TEXT(MOD(IF(VALUE(MID(A5391,6,2))&gt;=4,VALUE(LEFT(A5391,4)),VALUE(LEFT(A5391,4))-1)+1,100),"00")</f>
        <v>FY2024-25</v>
      </c>
      <c r="D5391" s="0" t="s">
        <v>674</v>
      </c>
      <c r="E5391" s="0" t="s">
        <v>212</v>
      </c>
      <c r="F5391" s="0" t="str">
        <f aca="false">INDEX(Mapping!$B$2:$B$465,MATCH(E5391,Mapping!$A$2:$A$465,0))</f>
        <v>ADANI WIND ENERGY KUTCHH FOUR LTD. NAKHATRANA</v>
      </c>
      <c r="G5391" s="0" t="str">
        <f aca="false">INDEX(Mapping!$C$2:$C$465,MATCH(E5391,Mapping!$A$2:$A$465,0))</f>
        <v>ADANI GREEN ENERGY (ALL SPVs)</v>
      </c>
      <c r="H5391" s="2" t="n">
        <v>26.63</v>
      </c>
      <c r="I5391" s="3" t="n">
        <v>0.48</v>
      </c>
    </row>
    <row r="5392" customFormat="false" ht="15" hidden="false" customHeight="false" outlineLevel="0" collapsed="false">
      <c r="A5392" s="0" t="s">
        <v>271</v>
      </c>
      <c r="B5392" s="0" t="n">
        <f aca="false">VALUE(LEFT(A5392,4))</f>
        <v>2025</v>
      </c>
      <c r="C5392" s="0" t="str">
        <f aca="false">"FY"&amp;IF(VALUE(MID(A5392,6,2))&gt;=4,VALUE(LEFT(A5392,4)),VALUE(LEFT(A5392,4))-1)&amp;"-"&amp;TEXT(MOD(IF(VALUE(MID(A5392,6,2))&gt;=4,VALUE(LEFT(A5392,4)),VALUE(LEFT(A5392,4))-1)+1,100),"00")</f>
        <v>FY2024-25</v>
      </c>
      <c r="D5392" s="0" t="s">
        <v>206</v>
      </c>
      <c r="E5392" s="0" t="s">
        <v>206</v>
      </c>
      <c r="F5392" s="0" t="str">
        <f aca="false">INDEX(Mapping!$B$2:$B$465,MATCH(E5392,Mapping!$A$2:$A$465,0))</f>
        <v>ADANI RENEWABLE ENERGY FIFTY SEVEN LIMITED_PSS13</v>
      </c>
      <c r="G5392" s="0" t="str">
        <f aca="false">INDEX(Mapping!$C$2:$C$465,MATCH(E5392,Mapping!$A$2:$A$465,0))</f>
        <v>ADANI GREEN ENERGY (ALL SPVs)</v>
      </c>
      <c r="H5392" s="2" t="n">
        <v>25.68</v>
      </c>
      <c r="I5392" s="3" t="n">
        <v>0.46</v>
      </c>
    </row>
    <row r="5393" customFormat="false" ht="15" hidden="false" customHeight="false" outlineLevel="0" collapsed="false">
      <c r="A5393" s="0" t="s">
        <v>271</v>
      </c>
      <c r="B5393" s="0" t="n">
        <f aca="false">VALUE(LEFT(A5393,4))</f>
        <v>2025</v>
      </c>
      <c r="C5393" s="0" t="str">
        <f aca="false">"FY"&amp;IF(VALUE(MID(A5393,6,2))&gt;=4,VALUE(LEFT(A5393,4)),VALUE(LEFT(A5393,4))-1)&amp;"-"&amp;TEXT(MOD(IF(VALUE(MID(A5393,6,2))&gt;=4,VALUE(LEFT(A5393,4)),VALUE(LEFT(A5393,4))-1)+1,100),"00")</f>
        <v>FY2024-25</v>
      </c>
      <c r="D5393" s="0" t="s">
        <v>686</v>
      </c>
      <c r="E5393" s="0" t="s">
        <v>266</v>
      </c>
      <c r="F5393" s="0" t="str">
        <f aca="false">INDEX(Mapping!$B$2:$B$465,MATCH(E5393,Mapping!$A$2:$A$465,0))</f>
        <v>ADEPT RENEWABLE TECHNOLOGIES</v>
      </c>
      <c r="G5393" s="0" t="str">
        <f aca="false">INDEX(Mapping!$C$2:$C$465,MATCH(E5393,Mapping!$A$2:$A$465,0))</f>
        <v>ADEPT RENEWABLE TECHNOLOGIES</v>
      </c>
      <c r="H5393" s="2" t="n">
        <v>25.57</v>
      </c>
      <c r="I5393" s="3" t="n">
        <v>0.46</v>
      </c>
    </row>
    <row r="5394" customFormat="false" ht="15" hidden="false" customHeight="false" outlineLevel="0" collapsed="false">
      <c r="A5394" s="0" t="s">
        <v>271</v>
      </c>
      <c r="B5394" s="0" t="n">
        <f aca="false">VALUE(LEFT(A5394,4))</f>
        <v>2025</v>
      </c>
      <c r="C5394" s="0" t="str">
        <f aca="false">"FY"&amp;IF(VALUE(MID(A5394,6,2))&gt;=4,VALUE(LEFT(A5394,4)),VALUE(LEFT(A5394,4))-1)&amp;"-"&amp;TEXT(MOD(IF(VALUE(MID(A5394,6,2))&gt;=4,VALUE(LEFT(A5394,4)),VALUE(LEFT(A5394,4))-1)+1,100),"00")</f>
        <v>FY2024-25</v>
      </c>
      <c r="D5394" s="0" t="s">
        <v>685</v>
      </c>
      <c r="E5394" s="0" t="s">
        <v>278</v>
      </c>
      <c r="F5394" s="0" t="str">
        <f aca="false">INDEX(Mapping!$B$2:$B$465,MATCH(E5394,Mapping!$A$2:$A$465,0))</f>
        <v>RENEW SURYA RAVI</v>
      </c>
      <c r="G5394" s="0" t="str">
        <f aca="false">INDEX(Mapping!$C$2:$C$465,MATCH(E5394,Mapping!$A$2:$A$465,0))</f>
        <v>RENEW POWER (ALL SPVs)</v>
      </c>
      <c r="H5394" s="2" t="n">
        <v>25.2</v>
      </c>
      <c r="I5394" s="3" t="n">
        <v>0.46</v>
      </c>
    </row>
    <row r="5395" customFormat="false" ht="15" hidden="false" customHeight="false" outlineLevel="0" collapsed="false">
      <c r="A5395" s="0" t="s">
        <v>271</v>
      </c>
      <c r="B5395" s="0" t="n">
        <f aca="false">VALUE(LEFT(A5395,4))</f>
        <v>2025</v>
      </c>
      <c r="C5395" s="0" t="str">
        <f aca="false">"FY"&amp;IF(VALUE(MID(A5395,6,2))&gt;=4,VALUE(LEFT(A5395,4)),VALUE(LEFT(A5395,4))-1)&amp;"-"&amp;TEXT(MOD(IF(VALUE(MID(A5395,6,2))&gt;=4,VALUE(LEFT(A5395,4)),VALUE(LEFT(A5395,4))-1)+1,100),"00")</f>
        <v>FY2024-25</v>
      </c>
      <c r="D5395" s="0" t="s">
        <v>339</v>
      </c>
      <c r="E5395" s="0" t="s">
        <v>339</v>
      </c>
      <c r="F5395" s="0" t="str">
        <f aca="false">INDEX(Mapping!$B$2:$B$465,MATCH(E5395,Mapping!$A$2:$A$465,0))</f>
        <v>BRBCL NABINAGAR</v>
      </c>
      <c r="G5395" s="0" t="str">
        <f aca="false">INDEX(Mapping!$C$2:$C$465,MATCH(E5395,Mapping!$A$2:$A$465,0))</f>
        <v>NTPC GROUP</v>
      </c>
      <c r="H5395" s="2" t="n">
        <v>24.7</v>
      </c>
      <c r="I5395" s="3" t="n">
        <v>0.45</v>
      </c>
    </row>
    <row r="5396" customFormat="false" ht="15" hidden="false" customHeight="false" outlineLevel="0" collapsed="false">
      <c r="A5396" s="0" t="s">
        <v>271</v>
      </c>
      <c r="B5396" s="0" t="n">
        <f aca="false">VALUE(LEFT(A5396,4))</f>
        <v>2025</v>
      </c>
      <c r="C5396" s="0" t="str">
        <f aca="false">"FY"&amp;IF(VALUE(MID(A5396,6,2))&gt;=4,VALUE(LEFT(A5396,4)),VALUE(LEFT(A5396,4))-1)&amp;"-"&amp;TEXT(MOD(IF(VALUE(MID(A5396,6,2))&gt;=4,VALUE(LEFT(A5396,4)),VALUE(LEFT(A5396,4))-1)+1,100),"00")</f>
        <v>FY2024-25</v>
      </c>
      <c r="D5396" s="0" t="s">
        <v>677</v>
      </c>
      <c r="E5396" s="0" t="s">
        <v>39</v>
      </c>
      <c r="F5396" s="0" t="str">
        <f aca="false">INDEX(Mapping!$B$2:$B$465,MATCH(E5396,Mapping!$A$2:$A$465,0))</f>
        <v>WEST BENGAL</v>
      </c>
      <c r="G5396" s="0" t="str">
        <f aca="false">INDEX(Mapping!$C$2:$C$465,MATCH(E5396,Mapping!$A$2:$A$465,0))</f>
        <v>WEST BENGAL</v>
      </c>
      <c r="H5396" s="2" t="n">
        <v>24.3</v>
      </c>
      <c r="I5396" s="3" t="n">
        <v>0.44</v>
      </c>
    </row>
    <row r="5397" customFormat="false" ht="15" hidden="false" customHeight="false" outlineLevel="0" collapsed="false">
      <c r="A5397" s="0" t="s">
        <v>271</v>
      </c>
      <c r="B5397" s="0" t="n">
        <f aca="false">VALUE(LEFT(A5397,4))</f>
        <v>2025</v>
      </c>
      <c r="C5397" s="0" t="str">
        <f aca="false">"FY"&amp;IF(VALUE(MID(A5397,6,2))&gt;=4,VALUE(LEFT(A5397,4)),VALUE(LEFT(A5397,4))-1)&amp;"-"&amp;TEXT(MOD(IF(VALUE(MID(A5397,6,2))&gt;=4,VALUE(LEFT(A5397,4)),VALUE(LEFT(A5397,4))-1)+1,100),"00")</f>
        <v>FY2024-25</v>
      </c>
      <c r="D5397" s="0" t="s">
        <v>444</v>
      </c>
      <c r="E5397" s="0" t="s">
        <v>444</v>
      </c>
      <c r="F5397" s="0" t="str">
        <f aca="false">INDEX(Mapping!$B$2:$B$465,MATCH(E5397,Mapping!$A$2:$A$465,0))</f>
        <v>SIMHAPURI ENERGY</v>
      </c>
      <c r="G5397" s="0" t="str">
        <f aca="false">INDEX(Mapping!$C$2:$C$465,MATCH(E5397,Mapping!$A$2:$A$465,0))</f>
        <v>SIMHAPURI ENERGY</v>
      </c>
      <c r="H5397" s="2" t="n">
        <v>23.77</v>
      </c>
      <c r="I5397" s="3" t="n">
        <v>0.43</v>
      </c>
    </row>
    <row r="5398" customFormat="false" ht="15" hidden="false" customHeight="false" outlineLevel="0" collapsed="false">
      <c r="A5398" s="0" t="s">
        <v>271</v>
      </c>
      <c r="B5398" s="0" t="n">
        <f aca="false">VALUE(LEFT(A5398,4))</f>
        <v>2025</v>
      </c>
      <c r="C5398" s="0" t="str">
        <f aca="false">"FY"&amp;IF(VALUE(MID(A5398,6,2))&gt;=4,VALUE(LEFT(A5398,4)),VALUE(LEFT(A5398,4))-1)&amp;"-"&amp;TEXT(MOD(IF(VALUE(MID(A5398,6,2))&gt;=4,VALUE(LEFT(A5398,4)),VALUE(LEFT(A5398,4))-1)+1,100),"00")</f>
        <v>FY2024-25</v>
      </c>
      <c r="D5398" s="0" t="s">
        <v>701</v>
      </c>
      <c r="E5398" s="0" t="s">
        <v>287</v>
      </c>
      <c r="F5398" s="0" t="str">
        <f aca="false">INDEX(Mapping!$B$2:$B$465,MATCH(E5398,Mapping!$A$2:$A$465,0))</f>
        <v>NTPC STATIONS</v>
      </c>
      <c r="G5398" s="0" t="str">
        <f aca="false">INDEX(Mapping!$C$2:$C$465,MATCH(E5398,Mapping!$A$2:$A$465,0))</f>
        <v>NTPC GROUP</v>
      </c>
      <c r="H5398" s="2" t="n">
        <v>23.62</v>
      </c>
      <c r="I5398" s="3" t="n">
        <v>0.43</v>
      </c>
    </row>
    <row r="5399" customFormat="false" ht="15" hidden="false" customHeight="false" outlineLevel="0" collapsed="false">
      <c r="A5399" s="0" t="s">
        <v>271</v>
      </c>
      <c r="B5399" s="0" t="n">
        <f aca="false">VALUE(LEFT(A5399,4))</f>
        <v>2025</v>
      </c>
      <c r="C5399" s="0" t="str">
        <f aca="false">"FY"&amp;IF(VALUE(MID(A5399,6,2))&gt;=4,VALUE(LEFT(A5399,4)),VALUE(LEFT(A5399,4))-1)&amp;"-"&amp;TEXT(MOD(IF(VALUE(MID(A5399,6,2))&gt;=4,VALUE(LEFT(A5399,4)),VALUE(LEFT(A5399,4))-1)+1,100),"00")</f>
        <v>FY2024-25</v>
      </c>
      <c r="D5399" s="0" t="s">
        <v>697</v>
      </c>
      <c r="E5399" s="0" t="s">
        <v>283</v>
      </c>
      <c r="F5399" s="0" t="str">
        <f aca="false">INDEX(Mapping!$B$2:$B$465,MATCH(E5399,Mapping!$A$2:$A$465,0))</f>
        <v>AMP ENERGY GREEN SIX PRIVATE LIMITED</v>
      </c>
      <c r="G5399" s="0" t="str">
        <f aca="false">INDEX(Mapping!$C$2:$C$465,MATCH(E5399,Mapping!$A$2:$A$465,0))</f>
        <v>AMP ENERGY</v>
      </c>
      <c r="H5399" s="2" t="n">
        <v>22.67</v>
      </c>
      <c r="I5399" s="3" t="n">
        <v>0.41</v>
      </c>
    </row>
    <row r="5400" customFormat="false" ht="15" hidden="false" customHeight="false" outlineLevel="0" collapsed="false">
      <c r="A5400" s="0" t="s">
        <v>271</v>
      </c>
      <c r="B5400" s="0" t="n">
        <f aca="false">VALUE(LEFT(A5400,4))</f>
        <v>2025</v>
      </c>
      <c r="C5400" s="0" t="str">
        <f aca="false">"FY"&amp;IF(VALUE(MID(A5400,6,2))&gt;=4,VALUE(LEFT(A5400,4)),VALUE(LEFT(A5400,4))-1)&amp;"-"&amp;TEXT(MOD(IF(VALUE(MID(A5400,6,2))&gt;=4,VALUE(LEFT(A5400,4)),VALUE(LEFT(A5400,4))-1)+1,100),"00")</f>
        <v>FY2024-25</v>
      </c>
      <c r="D5400" s="0" t="s">
        <v>210</v>
      </c>
      <c r="E5400" s="0" t="s">
        <v>210</v>
      </c>
      <c r="F5400" s="0" t="str">
        <f aca="false">INDEX(Mapping!$B$2:$B$465,MATCH(E5400,Mapping!$A$2:$A$465,0))</f>
        <v>ACB (INDIA)</v>
      </c>
      <c r="G5400" s="0" t="str">
        <f aca="false">INDEX(Mapping!$C$2:$C$465,MATCH(E5400,Mapping!$A$2:$A$465,0))</f>
        <v>ACB (INDIA)</v>
      </c>
      <c r="H5400" s="2" t="n">
        <v>21.51</v>
      </c>
      <c r="I5400" s="3" t="n">
        <v>0.39</v>
      </c>
    </row>
    <row r="5401" customFormat="false" ht="15" hidden="false" customHeight="false" outlineLevel="0" collapsed="false">
      <c r="A5401" s="0" t="s">
        <v>271</v>
      </c>
      <c r="B5401" s="0" t="n">
        <f aca="false">VALUE(LEFT(A5401,4))</f>
        <v>2025</v>
      </c>
      <c r="C5401" s="0" t="str">
        <f aca="false">"FY"&amp;IF(VALUE(MID(A5401,6,2))&gt;=4,VALUE(LEFT(A5401,4)),VALUE(LEFT(A5401,4))-1)&amp;"-"&amp;TEXT(MOD(IF(VALUE(MID(A5401,6,2))&gt;=4,VALUE(LEFT(A5401,4)),VALUE(LEFT(A5401,4))-1)+1,100),"00")</f>
        <v>FY2024-25</v>
      </c>
      <c r="D5401" s="0" t="s">
        <v>744</v>
      </c>
      <c r="E5401" s="0" t="s">
        <v>372</v>
      </c>
      <c r="F5401" s="0" t="str">
        <f aca="false">INDEX(Mapping!$B$2:$B$465,MATCH(E5401,Mapping!$A$2:$A$465,0))</f>
        <v>NTPC STATIONS</v>
      </c>
      <c r="G5401" s="0" t="str">
        <f aca="false">INDEX(Mapping!$C$2:$C$465,MATCH(E5401,Mapping!$A$2:$A$465,0))</f>
        <v>NTPC GROUP</v>
      </c>
      <c r="H5401" s="2" t="n">
        <v>21.36</v>
      </c>
      <c r="I5401" s="3" t="n">
        <v>0.39</v>
      </c>
    </row>
    <row r="5402" customFormat="false" ht="15" hidden="false" customHeight="false" outlineLevel="0" collapsed="false">
      <c r="A5402" s="0" t="s">
        <v>271</v>
      </c>
      <c r="B5402" s="0" t="n">
        <f aca="false">VALUE(LEFT(A5402,4))</f>
        <v>2025</v>
      </c>
      <c r="C5402" s="0" t="str">
        <f aca="false">"FY"&amp;IF(VALUE(MID(A5402,6,2))&gt;=4,VALUE(LEFT(A5402,4)),VALUE(LEFT(A5402,4))-1)&amp;"-"&amp;TEXT(MOD(IF(VALUE(MID(A5402,6,2))&gt;=4,VALUE(LEFT(A5402,4)),VALUE(LEFT(A5402,4))-1)+1,100),"00")</f>
        <v>FY2024-25</v>
      </c>
      <c r="D5402" s="0" t="s">
        <v>782</v>
      </c>
      <c r="E5402" s="0" t="s">
        <v>329</v>
      </c>
      <c r="F5402" s="0" t="str">
        <f aca="false">INDEX(Mapping!$B$2:$B$465,MATCH(E5402,Mapping!$A$2:$A$465,0))</f>
        <v>NTPC STATIONS</v>
      </c>
      <c r="G5402" s="0" t="str">
        <f aca="false">INDEX(Mapping!$C$2:$C$465,MATCH(E5402,Mapping!$A$2:$A$465,0))</f>
        <v>NTPC GROUP</v>
      </c>
      <c r="H5402" s="2" t="n">
        <v>21</v>
      </c>
      <c r="I5402" s="3" t="n">
        <v>0.38</v>
      </c>
    </row>
    <row r="5403" customFormat="false" ht="15" hidden="false" customHeight="false" outlineLevel="0" collapsed="false">
      <c r="A5403" s="0" t="s">
        <v>271</v>
      </c>
      <c r="B5403" s="0" t="n">
        <f aca="false">VALUE(LEFT(A5403,4))</f>
        <v>2025</v>
      </c>
      <c r="C5403" s="0" t="str">
        <f aca="false">"FY"&amp;IF(VALUE(MID(A5403,6,2))&gt;=4,VALUE(LEFT(A5403,4)),VALUE(LEFT(A5403,4))-1)&amp;"-"&amp;TEXT(MOD(IF(VALUE(MID(A5403,6,2))&gt;=4,VALUE(LEFT(A5403,4)),VALUE(LEFT(A5403,4))-1)+1,100),"00")</f>
        <v>FY2024-25</v>
      </c>
      <c r="D5403" s="0" t="s">
        <v>130</v>
      </c>
      <c r="E5403" s="0" t="s">
        <v>130</v>
      </c>
      <c r="F5403" s="0" t="str">
        <f aca="false">INDEX(Mapping!$B$2:$B$465,MATCH(E5403,Mapping!$A$2:$A$465,0))</f>
        <v>KSK MAHANADI</v>
      </c>
      <c r="G5403" s="0" t="str">
        <f aca="false">INDEX(Mapping!$C$2:$C$465,MATCH(E5403,Mapping!$A$2:$A$465,0))</f>
        <v>JSW ENERGY (INCL. KSK MAHANADI)</v>
      </c>
      <c r="H5403" s="2" t="n">
        <v>18.74</v>
      </c>
      <c r="I5403" s="3" t="n">
        <v>0.34</v>
      </c>
    </row>
    <row r="5404" customFormat="false" ht="15" hidden="false" customHeight="false" outlineLevel="0" collapsed="false">
      <c r="A5404" s="0" t="s">
        <v>271</v>
      </c>
      <c r="B5404" s="0" t="n">
        <f aca="false">VALUE(LEFT(A5404,4))</f>
        <v>2025</v>
      </c>
      <c r="C5404" s="0" t="str">
        <f aca="false">"FY"&amp;IF(VALUE(MID(A5404,6,2))&gt;=4,VALUE(LEFT(A5404,4)),VALUE(LEFT(A5404,4))-1)&amp;"-"&amp;TEXT(MOD(IF(VALUE(MID(A5404,6,2))&gt;=4,VALUE(LEFT(A5404,4)),VALUE(LEFT(A5404,4))-1)+1,100),"00")</f>
        <v>FY2024-25</v>
      </c>
      <c r="D5404" s="0" t="s">
        <v>679</v>
      </c>
      <c r="E5404" s="0" t="s">
        <v>241</v>
      </c>
      <c r="F5404" s="0" t="str">
        <f aca="false">INDEX(Mapping!$B$2:$B$465,MATCH(E5404,Mapping!$A$2:$A$465,0))</f>
        <v>HIMACHAL PRADESH</v>
      </c>
      <c r="G5404" s="0" t="str">
        <f aca="false">INDEX(Mapping!$C$2:$C$465,MATCH(E5404,Mapping!$A$2:$A$465,0))</f>
        <v>HIMACHAL PRADESH</v>
      </c>
      <c r="H5404" s="2" t="n">
        <v>18.55</v>
      </c>
      <c r="I5404" s="3" t="n">
        <v>0.34</v>
      </c>
    </row>
    <row r="5405" customFormat="false" ht="15" hidden="false" customHeight="false" outlineLevel="0" collapsed="false">
      <c r="A5405" s="0" t="s">
        <v>271</v>
      </c>
      <c r="B5405" s="0" t="n">
        <f aca="false">VALUE(LEFT(A5405,4))</f>
        <v>2025</v>
      </c>
      <c r="C5405" s="0" t="str">
        <f aca="false">"FY"&amp;IF(VALUE(MID(A5405,6,2))&gt;=4,VALUE(LEFT(A5405,4)),VALUE(LEFT(A5405,4))-1)&amp;"-"&amp;TEXT(MOD(IF(VALUE(MID(A5405,6,2))&gt;=4,VALUE(LEFT(A5405,4)),VALUE(LEFT(A5405,4))-1)+1,100),"00")</f>
        <v>FY2024-25</v>
      </c>
      <c r="D5405" s="0" t="s">
        <v>713</v>
      </c>
      <c r="E5405" s="0" t="s">
        <v>268</v>
      </c>
      <c r="F5405" s="0" t="str">
        <f aca="false">INDEX(Mapping!$B$2:$B$465,MATCH(E5405,Mapping!$A$2:$A$465,0))</f>
        <v>GOA</v>
      </c>
      <c r="G5405" s="0" t="str">
        <f aca="false">INDEX(Mapping!$C$2:$C$465,MATCH(E5405,Mapping!$A$2:$A$465,0))</f>
        <v>GOA</v>
      </c>
      <c r="H5405" s="2" t="n">
        <v>17.96</v>
      </c>
      <c r="I5405" s="3" t="n">
        <v>0.33</v>
      </c>
    </row>
    <row r="5406" customFormat="false" ht="15" hidden="false" customHeight="false" outlineLevel="0" collapsed="false">
      <c r="A5406" s="0" t="s">
        <v>271</v>
      </c>
      <c r="B5406" s="0" t="n">
        <f aca="false">VALUE(LEFT(A5406,4))</f>
        <v>2025</v>
      </c>
      <c r="C5406" s="0" t="str">
        <f aca="false">"FY"&amp;IF(VALUE(MID(A5406,6,2))&gt;=4,VALUE(LEFT(A5406,4)),VALUE(LEFT(A5406,4))-1)&amp;"-"&amp;TEXT(MOD(IF(VALUE(MID(A5406,6,2))&gt;=4,VALUE(LEFT(A5406,4)),VALUE(LEFT(A5406,4))-1)+1,100),"00")</f>
        <v>FY2024-25</v>
      </c>
      <c r="D5406" s="0" t="s">
        <v>326</v>
      </c>
      <c r="E5406" s="0" t="s">
        <v>326</v>
      </c>
      <c r="F5406" s="0" t="str">
        <f aca="false">INDEX(Mapping!$B$2:$B$465,MATCH(E5406,Mapping!$A$2:$A$465,0))</f>
        <v>ITPCL (IL&amp;FS TAMIL NADU)</v>
      </c>
      <c r="G5406" s="0" t="str">
        <f aca="false">INDEX(Mapping!$C$2:$C$465,MATCH(E5406,Mapping!$A$2:$A$465,0))</f>
        <v>ITPCL (IL&amp;FS TAMIL NADU)</v>
      </c>
      <c r="H5406" s="2" t="n">
        <v>15.32</v>
      </c>
      <c r="I5406" s="3" t="n">
        <v>0.28</v>
      </c>
    </row>
    <row r="5407" customFormat="false" ht="15" hidden="false" customHeight="false" outlineLevel="0" collapsed="false">
      <c r="A5407" s="0" t="s">
        <v>271</v>
      </c>
      <c r="B5407" s="0" t="n">
        <f aca="false">VALUE(LEFT(A5407,4))</f>
        <v>2025</v>
      </c>
      <c r="C5407" s="0" t="str">
        <f aca="false">"FY"&amp;IF(VALUE(MID(A5407,6,2))&gt;=4,VALUE(LEFT(A5407,4)),VALUE(LEFT(A5407,4))-1)&amp;"-"&amp;TEXT(MOD(IF(VALUE(MID(A5407,6,2))&gt;=4,VALUE(LEFT(A5407,4)),VALUE(LEFT(A5407,4))-1)+1,100),"00")</f>
        <v>FY2024-25</v>
      </c>
      <c r="D5407" s="0" t="s">
        <v>218</v>
      </c>
      <c r="E5407" s="0" t="s">
        <v>218</v>
      </c>
      <c r="F5407" s="0" t="str">
        <f aca="false">INDEX(Mapping!$B$2:$B$465,MATCH(E5407,Mapping!$A$2:$A$465,0))</f>
        <v>KARCHAM WANGTOO HEP</v>
      </c>
      <c r="G5407" s="0" t="str">
        <f aca="false">INDEX(Mapping!$C$2:$C$465,MATCH(E5407,Mapping!$A$2:$A$465,0))</f>
        <v>KARCHAM WANGTOO HEP</v>
      </c>
      <c r="H5407" s="2" t="n">
        <v>15.07</v>
      </c>
      <c r="I5407" s="3" t="n">
        <v>0.27</v>
      </c>
    </row>
    <row r="5408" customFormat="false" ht="15" hidden="false" customHeight="false" outlineLevel="0" collapsed="false">
      <c r="A5408" s="0" t="s">
        <v>271</v>
      </c>
      <c r="B5408" s="0" t="n">
        <f aca="false">VALUE(LEFT(A5408,4))</f>
        <v>2025</v>
      </c>
      <c r="C5408" s="0" t="str">
        <f aca="false">"FY"&amp;IF(VALUE(MID(A5408,6,2))&gt;=4,VALUE(LEFT(A5408,4)),VALUE(LEFT(A5408,4))-1)&amp;"-"&amp;TEXT(MOD(IF(VALUE(MID(A5408,6,2))&gt;=4,VALUE(LEFT(A5408,4)),VALUE(LEFT(A5408,4))-1)+1,100),"00")</f>
        <v>FY2024-25</v>
      </c>
      <c r="D5408" s="0" t="s">
        <v>280</v>
      </c>
      <c r="E5408" s="0" t="s">
        <v>280</v>
      </c>
      <c r="F5408" s="0" t="str">
        <f aca="false">INDEX(Mapping!$B$2:$B$465,MATCH(E5408,Mapping!$A$2:$A$465,0))</f>
        <v>COASTAL ENERGEN</v>
      </c>
      <c r="G5408" s="0" t="str">
        <f aca="false">INDEX(Mapping!$C$2:$C$465,MATCH(E5408,Mapping!$A$2:$A$465,0))</f>
        <v>COASTAL ENERGEN</v>
      </c>
      <c r="H5408" s="2" t="n">
        <v>14.07</v>
      </c>
      <c r="I5408" s="3" t="n">
        <v>0.25</v>
      </c>
    </row>
    <row r="5409" customFormat="false" ht="15" hidden="false" customHeight="false" outlineLevel="0" collapsed="false">
      <c r="A5409" s="0" t="s">
        <v>271</v>
      </c>
      <c r="B5409" s="0" t="n">
        <f aca="false">VALUE(LEFT(A5409,4))</f>
        <v>2025</v>
      </c>
      <c r="C5409" s="0" t="str">
        <f aca="false">"FY"&amp;IF(VALUE(MID(A5409,6,2))&gt;=4,VALUE(LEFT(A5409,4)),VALUE(LEFT(A5409,4))-1)&amp;"-"&amp;TEXT(MOD(IF(VALUE(MID(A5409,6,2))&gt;=4,VALUE(LEFT(A5409,4)),VALUE(LEFT(A5409,4))-1)+1,100),"00")</f>
        <v>FY2024-25</v>
      </c>
      <c r="D5409" s="0" t="s">
        <v>256</v>
      </c>
      <c r="E5409" s="0" t="s">
        <v>256</v>
      </c>
      <c r="F5409" s="0" t="str">
        <f aca="false">INDEX(Mapping!$B$2:$B$465,MATCH(E5409,Mapping!$A$2:$A$465,0))</f>
        <v>ADANI RENEWABLE ENERGY FIFTY SIX LIMITED_PSS9</v>
      </c>
      <c r="G5409" s="0" t="str">
        <f aca="false">INDEX(Mapping!$C$2:$C$465,MATCH(E5409,Mapping!$A$2:$A$465,0))</f>
        <v>ADANI GREEN ENERGY (ALL SPVs)</v>
      </c>
      <c r="H5409" s="2" t="n">
        <v>13.21</v>
      </c>
      <c r="I5409" s="3" t="n">
        <v>0.24</v>
      </c>
    </row>
    <row r="5410" customFormat="false" ht="15" hidden="false" customHeight="false" outlineLevel="0" collapsed="false">
      <c r="A5410" s="0" t="s">
        <v>271</v>
      </c>
      <c r="B5410" s="0" t="n">
        <f aca="false">VALUE(LEFT(A5410,4))</f>
        <v>2025</v>
      </c>
      <c r="C5410" s="0" t="str">
        <f aca="false">"FY"&amp;IF(VALUE(MID(A5410,6,2))&gt;=4,VALUE(LEFT(A5410,4)),VALUE(LEFT(A5410,4))-1)&amp;"-"&amp;TEXT(MOD(IF(VALUE(MID(A5410,6,2))&gt;=4,VALUE(LEFT(A5410,4)),VALUE(LEFT(A5410,4))-1)+1,100),"00")</f>
        <v>FY2024-25</v>
      </c>
      <c r="D5410" s="0" t="s">
        <v>182</v>
      </c>
      <c r="E5410" s="0" t="s">
        <v>182</v>
      </c>
      <c r="F5410" s="0" t="str">
        <f aca="false">INDEX(Mapping!$B$2:$B$465,MATCH(E5410,Mapping!$A$2:$A$465,0))</f>
        <v>AD HYDRO POWER</v>
      </c>
      <c r="G5410" s="0" t="str">
        <f aca="false">INDEX(Mapping!$C$2:$C$465,MATCH(E5410,Mapping!$A$2:$A$465,0))</f>
        <v>AD HYDRO POWER</v>
      </c>
      <c r="H5410" s="2" t="n">
        <v>13.2</v>
      </c>
      <c r="I5410" s="3" t="n">
        <v>0.24</v>
      </c>
    </row>
    <row r="5411" customFormat="false" ht="15" hidden="false" customHeight="false" outlineLevel="0" collapsed="false">
      <c r="A5411" s="0" t="s">
        <v>271</v>
      </c>
      <c r="B5411" s="0" t="n">
        <f aca="false">VALUE(LEFT(A5411,4))</f>
        <v>2025</v>
      </c>
      <c r="C5411" s="0" t="str">
        <f aca="false">"FY"&amp;IF(VALUE(MID(A5411,6,2))&gt;=4,VALUE(LEFT(A5411,4)),VALUE(LEFT(A5411,4))-1)&amp;"-"&amp;TEXT(MOD(IF(VALUE(MID(A5411,6,2))&gt;=4,VALUE(LEFT(A5411,4)),VALUE(LEFT(A5411,4))-1)+1,100),"00")</f>
        <v>FY2024-25</v>
      </c>
      <c r="D5411" s="0" t="s">
        <v>300</v>
      </c>
      <c r="E5411" s="0" t="s">
        <v>300</v>
      </c>
      <c r="F5411" s="0" t="str">
        <f aca="false">INDEX(Mapping!$B$2:$B$465,MATCH(E5411,Mapping!$A$2:$A$465,0))</f>
        <v>BALCO</v>
      </c>
      <c r="G5411" s="0" t="str">
        <f aca="false">INDEX(Mapping!$C$2:$C$465,MATCH(E5411,Mapping!$A$2:$A$465,0))</f>
        <v>BALCO</v>
      </c>
      <c r="H5411" s="2" t="n">
        <v>12.02</v>
      </c>
      <c r="I5411" s="3" t="n">
        <v>0.22</v>
      </c>
    </row>
    <row r="5412" customFormat="false" ht="15" hidden="false" customHeight="false" outlineLevel="0" collapsed="false">
      <c r="A5412" s="0" t="s">
        <v>271</v>
      </c>
      <c r="B5412" s="0" t="n">
        <f aca="false">VALUE(LEFT(A5412,4))</f>
        <v>2025</v>
      </c>
      <c r="C5412" s="0" t="str">
        <f aca="false">"FY"&amp;IF(VALUE(MID(A5412,6,2))&gt;=4,VALUE(LEFT(A5412,4)),VALUE(LEFT(A5412,4))-1)&amp;"-"&amp;TEXT(MOD(IF(VALUE(MID(A5412,6,2))&gt;=4,VALUE(LEFT(A5412,4)),VALUE(LEFT(A5412,4))-1)+1,100),"00")</f>
        <v>FY2024-25</v>
      </c>
      <c r="D5412" s="0" t="s">
        <v>264</v>
      </c>
      <c r="E5412" s="0" t="s">
        <v>264</v>
      </c>
      <c r="F5412" s="0" t="str">
        <f aca="false">INDEX(Mapping!$B$2:$B$465,MATCH(E5412,Mapping!$A$2:$A$465,0))</f>
        <v>ADANI RENEWABLE ENERGY FORTY ONE LIMITED_PSS-3</v>
      </c>
      <c r="G5412" s="0" t="str">
        <f aca="false">INDEX(Mapping!$C$2:$C$465,MATCH(E5412,Mapping!$A$2:$A$465,0))</f>
        <v>ADANI GREEN ENERGY (ALL SPVs)</v>
      </c>
      <c r="H5412" s="2" t="n">
        <v>11.84</v>
      </c>
      <c r="I5412" s="3" t="n">
        <v>0.21</v>
      </c>
    </row>
    <row r="5413" customFormat="false" ht="15" hidden="false" customHeight="false" outlineLevel="0" collapsed="false">
      <c r="A5413" s="0" t="s">
        <v>271</v>
      </c>
      <c r="B5413" s="0" t="n">
        <f aca="false">VALUE(LEFT(A5413,4))</f>
        <v>2025</v>
      </c>
      <c r="C5413" s="0" t="str">
        <f aca="false">"FY"&amp;IF(VALUE(MID(A5413,6,2))&gt;=4,VALUE(LEFT(A5413,4)),VALUE(LEFT(A5413,4))-1)&amp;"-"&amp;TEXT(MOD(IF(VALUE(MID(A5413,6,2))&gt;=4,VALUE(LEFT(A5413,4)),VALUE(LEFT(A5413,4))-1)+1,100),"00")</f>
        <v>FY2024-25</v>
      </c>
      <c r="D5413" s="0" t="s">
        <v>332</v>
      </c>
      <c r="E5413" s="0" t="s">
        <v>332</v>
      </c>
      <c r="F5413" s="0" t="str">
        <f aca="false">INDEX(Mapping!$B$2:$B$465,MATCH(E5413,Mapping!$A$2:$A$465,0))</f>
        <v>KANTI BIJLEE UTPADAN NIGAM LIMITED</v>
      </c>
      <c r="G5413" s="0" t="str">
        <f aca="false">INDEX(Mapping!$C$2:$C$465,MATCH(E5413,Mapping!$A$2:$A$465,0))</f>
        <v>NTPC GROUP</v>
      </c>
      <c r="H5413" s="2" t="n">
        <v>11.17</v>
      </c>
      <c r="I5413" s="3" t="n">
        <v>0.2</v>
      </c>
    </row>
    <row r="5414" customFormat="false" ht="15" hidden="false" customHeight="false" outlineLevel="0" collapsed="false">
      <c r="A5414" s="0" t="s">
        <v>271</v>
      </c>
      <c r="B5414" s="0" t="n">
        <f aca="false">VALUE(LEFT(A5414,4))</f>
        <v>2025</v>
      </c>
      <c r="C5414" s="0" t="str">
        <f aca="false">"FY"&amp;IF(VALUE(MID(A5414,6,2))&gt;=4,VALUE(LEFT(A5414,4)),VALUE(LEFT(A5414,4))-1)&amp;"-"&amp;TEXT(MOD(IF(VALUE(MID(A5414,6,2))&gt;=4,VALUE(LEFT(A5414,4)),VALUE(LEFT(A5414,4))-1)+1,100),"00")</f>
        <v>FY2024-25</v>
      </c>
      <c r="D5414" s="0" t="s">
        <v>681</v>
      </c>
      <c r="E5414" s="0" t="s">
        <v>320</v>
      </c>
      <c r="F5414" s="0" t="str">
        <f aca="false">INDEX(Mapping!$B$2:$B$465,MATCH(E5414,Mapping!$A$2:$A$465,0))</f>
        <v>HIMACHAL PRADESH</v>
      </c>
      <c r="G5414" s="0" t="str">
        <f aca="false">INDEX(Mapping!$C$2:$C$465,MATCH(E5414,Mapping!$A$2:$A$465,0))</f>
        <v>HIMACHAL PRADESH</v>
      </c>
      <c r="H5414" s="2" t="n">
        <v>11.09</v>
      </c>
      <c r="I5414" s="3" t="n">
        <v>0.2</v>
      </c>
    </row>
    <row r="5415" customFormat="false" ht="15" hidden="false" customHeight="false" outlineLevel="0" collapsed="false">
      <c r="A5415" s="0" t="s">
        <v>271</v>
      </c>
      <c r="B5415" s="0" t="n">
        <f aca="false">VALUE(LEFT(A5415,4))</f>
        <v>2025</v>
      </c>
      <c r="C5415" s="0" t="str">
        <f aca="false">"FY"&amp;IF(VALUE(MID(A5415,6,2))&gt;=4,VALUE(LEFT(A5415,4)),VALUE(LEFT(A5415,4))-1)&amp;"-"&amp;TEXT(MOD(IF(VALUE(MID(A5415,6,2))&gt;=4,VALUE(LEFT(A5415,4)),VALUE(LEFT(A5415,4))-1)+1,100),"00")</f>
        <v>FY2024-25</v>
      </c>
      <c r="D5415" s="0" t="s">
        <v>767</v>
      </c>
      <c r="E5415" s="0" t="s">
        <v>348</v>
      </c>
      <c r="F5415" s="0" t="str">
        <f aca="false">INDEX(Mapping!$B$2:$B$465,MATCH(E5415,Mapping!$A$2:$A$465,0))</f>
        <v>DHARIWAL INFRASTRUCTURE</v>
      </c>
      <c r="G5415" s="0" t="str">
        <f aca="false">INDEX(Mapping!$C$2:$C$465,MATCH(E5415,Mapping!$A$2:$A$465,0))</f>
        <v>DHARIWAL INFRASTRUCTURE</v>
      </c>
      <c r="H5415" s="2" t="n">
        <v>10.44</v>
      </c>
      <c r="I5415" s="3" t="n">
        <v>0.19</v>
      </c>
    </row>
    <row r="5416" customFormat="false" ht="15" hidden="false" customHeight="false" outlineLevel="0" collapsed="false">
      <c r="A5416" s="0" t="s">
        <v>271</v>
      </c>
      <c r="B5416" s="0" t="n">
        <f aca="false">VALUE(LEFT(A5416,4))</f>
        <v>2025</v>
      </c>
      <c r="C5416" s="0" t="str">
        <f aca="false">"FY"&amp;IF(VALUE(MID(A5416,6,2))&gt;=4,VALUE(LEFT(A5416,4)),VALUE(LEFT(A5416,4))-1)&amp;"-"&amp;TEXT(MOD(IF(VALUE(MID(A5416,6,2))&gt;=4,VALUE(LEFT(A5416,4)),VALUE(LEFT(A5416,4))-1)+1,100),"00")</f>
        <v>FY2024-25</v>
      </c>
      <c r="D5416" s="0" t="s">
        <v>666</v>
      </c>
      <c r="E5416" s="0" t="s">
        <v>53</v>
      </c>
      <c r="F5416" s="0" t="str">
        <f aca="false">INDEX(Mapping!$B$2:$B$465,MATCH(E5416,Mapping!$A$2:$A$465,0))</f>
        <v>HIMACHAL PRADESH</v>
      </c>
      <c r="G5416" s="0" t="str">
        <f aca="false">INDEX(Mapping!$C$2:$C$465,MATCH(E5416,Mapping!$A$2:$A$465,0))</f>
        <v>HIMACHAL PRADESH</v>
      </c>
      <c r="H5416" s="2" t="n">
        <v>10.16</v>
      </c>
      <c r="I5416" s="3" t="n">
        <v>0.18</v>
      </c>
    </row>
    <row r="5417" customFormat="false" ht="15" hidden="false" customHeight="false" outlineLevel="0" collapsed="false">
      <c r="A5417" s="0" t="s">
        <v>271</v>
      </c>
      <c r="B5417" s="0" t="n">
        <f aca="false">VALUE(LEFT(A5417,4))</f>
        <v>2025</v>
      </c>
      <c r="C5417" s="0" t="str">
        <f aca="false">"FY"&amp;IF(VALUE(MID(A5417,6,2))&gt;=4,VALUE(LEFT(A5417,4)),VALUE(LEFT(A5417,4))-1)&amp;"-"&amp;TEXT(MOD(IF(VALUE(MID(A5417,6,2))&gt;=4,VALUE(LEFT(A5417,4)),VALUE(LEFT(A5417,4))-1)+1,100),"00")</f>
        <v>FY2024-25</v>
      </c>
      <c r="D5417" s="0" t="s">
        <v>698</v>
      </c>
      <c r="E5417" s="0" t="s">
        <v>298</v>
      </c>
      <c r="F5417" s="0" t="str">
        <f aca="false">INDEX(Mapping!$B$2:$B$465,MATCH(E5417,Mapping!$A$2:$A$465,0))</f>
        <v>HIMACHAL PRADESH</v>
      </c>
      <c r="G5417" s="0" t="str">
        <f aca="false">INDEX(Mapping!$C$2:$C$465,MATCH(E5417,Mapping!$A$2:$A$465,0))</f>
        <v>HIMACHAL PRADESH</v>
      </c>
      <c r="H5417" s="2" t="n">
        <v>10.02</v>
      </c>
      <c r="I5417" s="3" t="n">
        <v>0.18</v>
      </c>
    </row>
    <row r="5418" customFormat="false" ht="15" hidden="false" customHeight="false" outlineLevel="0" collapsed="false">
      <c r="A5418" s="0" t="s">
        <v>271</v>
      </c>
      <c r="B5418" s="0" t="n">
        <f aca="false">VALUE(LEFT(A5418,4))</f>
        <v>2025</v>
      </c>
      <c r="C5418" s="0" t="str">
        <f aca="false">"FY"&amp;IF(VALUE(MID(A5418,6,2))&gt;=4,VALUE(LEFT(A5418,4)),VALUE(LEFT(A5418,4))-1)&amp;"-"&amp;TEXT(MOD(IF(VALUE(MID(A5418,6,2))&gt;=4,VALUE(LEFT(A5418,4)),VALUE(LEFT(A5418,4))-1)+1,100),"00")</f>
        <v>FY2024-25</v>
      </c>
      <c r="D5418" s="0" t="s">
        <v>742</v>
      </c>
      <c r="E5418" s="0" t="s">
        <v>390</v>
      </c>
      <c r="F5418" s="0" t="str">
        <f aca="false">INDEX(Mapping!$B$2:$B$465,MATCH(E5418,Mapping!$A$2:$A$465,0))</f>
        <v>NTPC STATIONS</v>
      </c>
      <c r="G5418" s="0" t="str">
        <f aca="false">INDEX(Mapping!$C$2:$C$465,MATCH(E5418,Mapping!$A$2:$A$465,0))</f>
        <v>NTPC GROUP</v>
      </c>
      <c r="H5418" s="2" t="n">
        <v>9.79</v>
      </c>
      <c r="I5418" s="3" t="n">
        <v>0.18</v>
      </c>
    </row>
    <row r="5419" customFormat="false" ht="15" hidden="false" customHeight="false" outlineLevel="0" collapsed="false">
      <c r="A5419" s="0" t="s">
        <v>271</v>
      </c>
      <c r="B5419" s="0" t="n">
        <f aca="false">VALUE(LEFT(A5419,4))</f>
        <v>2025</v>
      </c>
      <c r="C5419" s="0" t="str">
        <f aca="false">"FY"&amp;IF(VALUE(MID(A5419,6,2))&gt;=4,VALUE(LEFT(A5419,4)),VALUE(LEFT(A5419,4))-1)&amp;"-"&amp;TEXT(MOD(IF(VALUE(MID(A5419,6,2))&gt;=4,VALUE(LEFT(A5419,4)),VALUE(LEFT(A5419,4))-1)+1,100),"00")</f>
        <v>FY2024-25</v>
      </c>
      <c r="D5419" s="0" t="s">
        <v>325</v>
      </c>
      <c r="E5419" s="0" t="s">
        <v>325</v>
      </c>
      <c r="F5419" s="0" t="str">
        <f aca="false">INDEX(Mapping!$B$2:$B$465,MATCH(E5419,Mapping!$A$2:$A$465,0))</f>
        <v>ADANI SOLAR ENERGY JODHPUR TWO LIMITED</v>
      </c>
      <c r="G5419" s="0" t="str">
        <f aca="false">INDEX(Mapping!$C$2:$C$465,MATCH(E5419,Mapping!$A$2:$A$465,0))</f>
        <v>ADANI GREEN ENERGY (ALL SPVs)</v>
      </c>
      <c r="H5419" s="2" t="n">
        <v>9.71</v>
      </c>
      <c r="I5419" s="3" t="n">
        <v>0.18</v>
      </c>
    </row>
    <row r="5420" customFormat="false" ht="15" hidden="false" customHeight="false" outlineLevel="0" collapsed="false">
      <c r="A5420" s="0" t="s">
        <v>271</v>
      </c>
      <c r="B5420" s="0" t="n">
        <f aca="false">VALUE(LEFT(A5420,4))</f>
        <v>2025</v>
      </c>
      <c r="C5420" s="0" t="str">
        <f aca="false">"FY"&amp;IF(VALUE(MID(A5420,6,2))&gt;=4,VALUE(LEFT(A5420,4)),VALUE(LEFT(A5420,4))-1)&amp;"-"&amp;TEXT(MOD(IF(VALUE(MID(A5420,6,2))&gt;=4,VALUE(LEFT(A5420,4)),VALUE(LEFT(A5420,4))-1)+1,100),"00")</f>
        <v>FY2024-25</v>
      </c>
      <c r="D5420" s="0" t="s">
        <v>723</v>
      </c>
      <c r="E5420" s="0" t="s">
        <v>330</v>
      </c>
      <c r="F5420" s="0" t="str">
        <f aca="false">INDEX(Mapping!$B$2:$B$465,MATCH(E5420,Mapping!$A$2:$A$465,0))</f>
        <v>MARUTI CLEAN COAL &amp; POWER</v>
      </c>
      <c r="G5420" s="0" t="str">
        <f aca="false">INDEX(Mapping!$C$2:$C$465,MATCH(E5420,Mapping!$A$2:$A$465,0))</f>
        <v>MARUTI CLEAN COAL &amp; POWER</v>
      </c>
      <c r="H5420" s="2" t="n">
        <v>8.81</v>
      </c>
      <c r="I5420" s="3" t="n">
        <v>0.16</v>
      </c>
    </row>
    <row r="5421" customFormat="false" ht="15" hidden="false" customHeight="false" outlineLevel="0" collapsed="false">
      <c r="A5421" s="0" t="s">
        <v>271</v>
      </c>
      <c r="B5421" s="0" t="n">
        <f aca="false">VALUE(LEFT(A5421,4))</f>
        <v>2025</v>
      </c>
      <c r="C5421" s="0" t="str">
        <f aca="false">"FY"&amp;IF(VALUE(MID(A5421,6,2))&gt;=4,VALUE(LEFT(A5421,4)),VALUE(LEFT(A5421,4))-1)&amp;"-"&amp;TEXT(MOD(IF(VALUE(MID(A5421,6,2))&gt;=4,VALUE(LEFT(A5421,4)),VALUE(LEFT(A5421,4))-1)+1,100),"00")</f>
        <v>FY2024-25</v>
      </c>
      <c r="D5421" s="0" t="s">
        <v>735</v>
      </c>
      <c r="E5421" s="0" t="s">
        <v>147</v>
      </c>
      <c r="F5421" s="0" t="str">
        <f aca="false">INDEX(Mapping!$B$2:$B$465,MATCH(E5421,Mapping!$A$2:$A$465,0))</f>
        <v>JAMMU &amp; KASHMIR</v>
      </c>
      <c r="G5421" s="0" t="str">
        <f aca="false">INDEX(Mapping!$C$2:$C$465,MATCH(E5421,Mapping!$A$2:$A$465,0))</f>
        <v>JAMMU &amp; KASHMIR</v>
      </c>
      <c r="H5421" s="2" t="n">
        <v>8.51</v>
      </c>
      <c r="I5421" s="3" t="n">
        <v>0.15</v>
      </c>
    </row>
    <row r="5422" customFormat="false" ht="15" hidden="false" customHeight="false" outlineLevel="0" collapsed="false">
      <c r="A5422" s="0" t="s">
        <v>271</v>
      </c>
      <c r="B5422" s="0" t="n">
        <f aca="false">VALUE(LEFT(A5422,4))</f>
        <v>2025</v>
      </c>
      <c r="C5422" s="0" t="str">
        <f aca="false">"FY"&amp;IF(VALUE(MID(A5422,6,2))&gt;=4,VALUE(LEFT(A5422,4)),VALUE(LEFT(A5422,4))-1)&amp;"-"&amp;TEXT(MOD(IF(VALUE(MID(A5422,6,2))&gt;=4,VALUE(LEFT(A5422,4)),VALUE(LEFT(A5422,4))-1)+1,100),"00")</f>
        <v>FY2024-25</v>
      </c>
      <c r="D5422" s="0" t="s">
        <v>707</v>
      </c>
      <c r="E5422" s="0" t="s">
        <v>333</v>
      </c>
      <c r="F5422" s="0" t="str">
        <f aca="false">INDEX(Mapping!$B$2:$B$465,MATCH(E5422,Mapping!$A$2:$A$465,0))</f>
        <v>NTPC STATIONS</v>
      </c>
      <c r="G5422" s="0" t="str">
        <f aca="false">INDEX(Mapping!$C$2:$C$465,MATCH(E5422,Mapping!$A$2:$A$465,0))</f>
        <v>NTPC GROUP</v>
      </c>
      <c r="H5422" s="2" t="n">
        <v>8.44</v>
      </c>
      <c r="I5422" s="3" t="n">
        <v>0.15</v>
      </c>
    </row>
    <row r="5423" customFormat="false" ht="15" hidden="false" customHeight="false" outlineLevel="0" collapsed="false">
      <c r="A5423" s="0" t="s">
        <v>271</v>
      </c>
      <c r="B5423" s="0" t="n">
        <f aca="false">VALUE(LEFT(A5423,4))</f>
        <v>2025</v>
      </c>
      <c r="C5423" s="0" t="str">
        <f aca="false">"FY"&amp;IF(VALUE(MID(A5423,6,2))&gt;=4,VALUE(LEFT(A5423,4)),VALUE(LEFT(A5423,4))-1)&amp;"-"&amp;TEXT(MOD(IF(VALUE(MID(A5423,6,2))&gt;=4,VALUE(LEFT(A5423,4)),VALUE(LEFT(A5423,4))-1)+1,100),"00")</f>
        <v>FY2024-25</v>
      </c>
      <c r="D5423" s="0" t="s">
        <v>370</v>
      </c>
      <c r="E5423" s="0" t="s">
        <v>370</v>
      </c>
      <c r="F5423" s="0" t="str">
        <f aca="false">INDEX(Mapping!$B$2:$B$465,MATCH(E5423,Mapping!$A$2:$A$465,0))</f>
        <v>TRN ENERGY PRIVATE LIMITED</v>
      </c>
      <c r="G5423" s="0" t="str">
        <f aca="false">INDEX(Mapping!$C$2:$C$465,MATCH(E5423,Mapping!$A$2:$A$465,0))</f>
        <v>TRN ENERGY PRIVATE LIMITED</v>
      </c>
      <c r="H5423" s="2" t="n">
        <v>8.28</v>
      </c>
      <c r="I5423" s="3" t="n">
        <v>0.15</v>
      </c>
    </row>
    <row r="5424" customFormat="false" ht="15" hidden="false" customHeight="false" outlineLevel="0" collapsed="false">
      <c r="A5424" s="0" t="s">
        <v>271</v>
      </c>
      <c r="B5424" s="0" t="n">
        <f aca="false">VALUE(LEFT(A5424,4))</f>
        <v>2025</v>
      </c>
      <c r="C5424" s="0" t="str">
        <f aca="false">"FY"&amp;IF(VALUE(MID(A5424,6,2))&gt;=4,VALUE(LEFT(A5424,4)),VALUE(LEFT(A5424,4))-1)&amp;"-"&amp;TEXT(MOD(IF(VALUE(MID(A5424,6,2))&gt;=4,VALUE(LEFT(A5424,4)),VALUE(LEFT(A5424,4))-1)+1,100),"00")</f>
        <v>FY2024-25</v>
      </c>
      <c r="D5424" s="0" t="s">
        <v>766</v>
      </c>
      <c r="E5424" s="0" t="s">
        <v>455</v>
      </c>
      <c r="F5424" s="0" t="str">
        <f aca="false">INDEX(Mapping!$B$2:$B$465,MATCH(E5424,Mapping!$A$2:$A$465,0))</f>
        <v>NTPC STATIONS</v>
      </c>
      <c r="G5424" s="0" t="str">
        <f aca="false">INDEX(Mapping!$C$2:$C$465,MATCH(E5424,Mapping!$A$2:$A$465,0))</f>
        <v>NTPC GROUP</v>
      </c>
      <c r="H5424" s="2" t="n">
        <v>7.39</v>
      </c>
      <c r="I5424" s="3" t="n">
        <v>0.13</v>
      </c>
    </row>
    <row r="5425" customFormat="false" ht="15" hidden="false" customHeight="false" outlineLevel="0" collapsed="false">
      <c r="A5425" s="0" t="s">
        <v>271</v>
      </c>
      <c r="B5425" s="0" t="n">
        <f aca="false">VALUE(LEFT(A5425,4))</f>
        <v>2025</v>
      </c>
      <c r="C5425" s="0" t="str">
        <f aca="false">"FY"&amp;IF(VALUE(MID(A5425,6,2))&gt;=4,VALUE(LEFT(A5425,4)),VALUE(LEFT(A5425,4))-1)&amp;"-"&amp;TEXT(MOD(IF(VALUE(MID(A5425,6,2))&gt;=4,VALUE(LEFT(A5425,4)),VALUE(LEFT(A5425,4))-1)+1,100),"00")</f>
        <v>FY2024-25</v>
      </c>
      <c r="D5425" s="0" t="s">
        <v>711</v>
      </c>
      <c r="E5425" s="0" t="s">
        <v>94</v>
      </c>
      <c r="F5425" s="0" t="str">
        <f aca="false">INDEX(Mapping!$B$2:$B$465,MATCH(E5425,Mapping!$A$2:$A$465,0))</f>
        <v>JHARKHAND</v>
      </c>
      <c r="G5425" s="0" t="str">
        <f aca="false">INDEX(Mapping!$C$2:$C$465,MATCH(E5425,Mapping!$A$2:$A$465,0))</f>
        <v>JHARKHAND</v>
      </c>
      <c r="H5425" s="2" t="n">
        <v>7.22</v>
      </c>
      <c r="I5425" s="3" t="n">
        <v>0.13</v>
      </c>
    </row>
    <row r="5426" customFormat="false" ht="15" hidden="false" customHeight="false" outlineLevel="0" collapsed="false">
      <c r="A5426" s="0" t="s">
        <v>271</v>
      </c>
      <c r="B5426" s="0" t="n">
        <f aca="false">VALUE(LEFT(A5426,4))</f>
        <v>2025</v>
      </c>
      <c r="C5426" s="0" t="str">
        <f aca="false">"FY"&amp;IF(VALUE(MID(A5426,6,2))&gt;=4,VALUE(LEFT(A5426,4)),VALUE(LEFT(A5426,4))-1)&amp;"-"&amp;TEXT(MOD(IF(VALUE(MID(A5426,6,2))&gt;=4,VALUE(LEFT(A5426,4)),VALUE(LEFT(A5426,4))-1)+1,100),"00")</f>
        <v>FY2024-25</v>
      </c>
      <c r="D5426" s="0" t="s">
        <v>802</v>
      </c>
      <c r="E5426" s="0" t="s">
        <v>448</v>
      </c>
      <c r="F5426" s="0" t="str">
        <f aca="false">INDEX(Mapping!$B$2:$B$465,MATCH(E5426,Mapping!$A$2:$A$465,0))</f>
        <v>ADANI RENEWABLE ENERGY FORTY EIGHT LIMITED (WIND)_PSS-9</v>
      </c>
      <c r="G5426" s="0" t="str">
        <f aca="false">INDEX(Mapping!$C$2:$C$465,MATCH(E5426,Mapping!$A$2:$A$465,0))</f>
        <v>ADANI GREEN ENERGY (ALL SPVs)</v>
      </c>
      <c r="H5426" s="2" t="n">
        <v>6.88</v>
      </c>
      <c r="I5426" s="3" t="n">
        <v>0.12</v>
      </c>
    </row>
    <row r="5427" customFormat="false" ht="15" hidden="false" customHeight="false" outlineLevel="0" collapsed="false">
      <c r="A5427" s="0" t="s">
        <v>271</v>
      </c>
      <c r="B5427" s="0" t="n">
        <f aca="false">VALUE(LEFT(A5427,4))</f>
        <v>2025</v>
      </c>
      <c r="C5427" s="0" t="str">
        <f aca="false">"FY"&amp;IF(VALUE(MID(A5427,6,2))&gt;=4,VALUE(LEFT(A5427,4)),VALUE(LEFT(A5427,4))-1)&amp;"-"&amp;TEXT(MOD(IF(VALUE(MID(A5427,6,2))&gt;=4,VALUE(LEFT(A5427,4)),VALUE(LEFT(A5427,4))-1)+1,100),"00")</f>
        <v>FY2024-25</v>
      </c>
      <c r="D5427" s="0" t="s">
        <v>762</v>
      </c>
      <c r="E5427" s="0" t="s">
        <v>447</v>
      </c>
      <c r="F5427" s="0" t="str">
        <f aca="false">INDEX(Mapping!$B$2:$B$465,MATCH(E5427,Mapping!$A$2:$A$465,0))</f>
        <v>NTPC STATIONS</v>
      </c>
      <c r="G5427" s="0" t="str">
        <f aca="false">INDEX(Mapping!$C$2:$C$465,MATCH(E5427,Mapping!$A$2:$A$465,0))</f>
        <v>NTPC GROUP</v>
      </c>
      <c r="H5427" s="2" t="n">
        <v>6.84</v>
      </c>
      <c r="I5427" s="3" t="n">
        <v>0.12</v>
      </c>
    </row>
    <row r="5428" customFormat="false" ht="15" hidden="false" customHeight="false" outlineLevel="0" collapsed="false">
      <c r="A5428" s="0" t="s">
        <v>271</v>
      </c>
      <c r="B5428" s="0" t="n">
        <f aca="false">VALUE(LEFT(A5428,4))</f>
        <v>2025</v>
      </c>
      <c r="C5428" s="0" t="str">
        <f aca="false">"FY"&amp;IF(VALUE(MID(A5428,6,2))&gt;=4,VALUE(LEFT(A5428,4)),VALUE(LEFT(A5428,4))-1)&amp;"-"&amp;TEXT(MOD(IF(VALUE(MID(A5428,6,2))&gt;=4,VALUE(LEFT(A5428,4)),VALUE(LEFT(A5428,4))-1)+1,100),"00")</f>
        <v>FY2024-25</v>
      </c>
      <c r="D5428" s="0" t="s">
        <v>748</v>
      </c>
      <c r="E5428" s="0" t="s">
        <v>427</v>
      </c>
      <c r="F5428" s="0" t="str">
        <f aca="false">INDEX(Mapping!$B$2:$B$465,MATCH(E5428,Mapping!$A$2:$A$465,0))</f>
        <v>NTPC STATIONS</v>
      </c>
      <c r="G5428" s="0" t="str">
        <f aca="false">INDEX(Mapping!$C$2:$C$465,MATCH(E5428,Mapping!$A$2:$A$465,0))</f>
        <v>NTPC GROUP</v>
      </c>
      <c r="H5428" s="2" t="n">
        <v>6.83</v>
      </c>
      <c r="I5428" s="3" t="n">
        <v>0.12</v>
      </c>
    </row>
    <row r="5429" customFormat="false" ht="15" hidden="false" customHeight="false" outlineLevel="0" collapsed="false">
      <c r="A5429" s="0" t="s">
        <v>271</v>
      </c>
      <c r="B5429" s="0" t="n">
        <f aca="false">VALUE(LEFT(A5429,4))</f>
        <v>2025</v>
      </c>
      <c r="C5429" s="0" t="str">
        <f aca="false">"FY"&amp;IF(VALUE(MID(A5429,6,2))&gt;=4,VALUE(LEFT(A5429,4)),VALUE(LEFT(A5429,4))-1)&amp;"-"&amp;TEXT(MOD(IF(VALUE(MID(A5429,6,2))&gt;=4,VALUE(LEFT(A5429,4)),VALUE(LEFT(A5429,4))-1)+1,100),"00")</f>
        <v>FY2024-25</v>
      </c>
      <c r="D5429" s="0" t="s">
        <v>814</v>
      </c>
      <c r="E5429" s="0" t="s">
        <v>509</v>
      </c>
      <c r="F5429" s="0" t="str">
        <f aca="false">INDEX(Mapping!$B$2:$B$465,MATCH(E5429,Mapping!$A$2:$A$465,0))</f>
        <v>AMP ENERGY GREEN FOUR PRIVATE LIMITED</v>
      </c>
      <c r="G5429" s="0" t="str">
        <f aca="false">INDEX(Mapping!$C$2:$C$465,MATCH(E5429,Mapping!$A$2:$A$465,0))</f>
        <v>AMP ENERGY</v>
      </c>
      <c r="H5429" s="2" t="n">
        <v>6.52</v>
      </c>
      <c r="I5429" s="3" t="n">
        <v>0.12</v>
      </c>
    </row>
    <row r="5430" customFormat="false" ht="15" hidden="false" customHeight="false" outlineLevel="0" collapsed="false">
      <c r="A5430" s="0" t="s">
        <v>271</v>
      </c>
      <c r="B5430" s="0" t="n">
        <f aca="false">VALUE(LEFT(A5430,4))</f>
        <v>2025</v>
      </c>
      <c r="C5430" s="0" t="str">
        <f aca="false">"FY"&amp;IF(VALUE(MID(A5430,6,2))&gt;=4,VALUE(LEFT(A5430,4)),VALUE(LEFT(A5430,4))-1)&amp;"-"&amp;TEXT(MOD(IF(VALUE(MID(A5430,6,2))&gt;=4,VALUE(LEFT(A5430,4)),VALUE(LEFT(A5430,4))-1)+1,100),"00")</f>
        <v>FY2024-25</v>
      </c>
      <c r="D5430" s="0" t="s">
        <v>736</v>
      </c>
      <c r="E5430" s="0" t="s">
        <v>303</v>
      </c>
      <c r="F5430" s="0" t="str">
        <f aca="false">INDEX(Mapping!$B$2:$B$465,MATCH(E5430,Mapping!$A$2:$A$465,0))</f>
        <v>PUDUCHERRY</v>
      </c>
      <c r="G5430" s="0" t="str">
        <f aca="false">INDEX(Mapping!$C$2:$C$465,MATCH(E5430,Mapping!$A$2:$A$465,0))</f>
        <v>PUDUCHERRY</v>
      </c>
      <c r="H5430" s="2" t="n">
        <v>6.4</v>
      </c>
      <c r="I5430" s="3" t="n">
        <v>0.12</v>
      </c>
    </row>
    <row r="5431" customFormat="false" ht="15" hidden="false" customHeight="false" outlineLevel="0" collapsed="false">
      <c r="A5431" s="0" t="s">
        <v>271</v>
      </c>
      <c r="B5431" s="0" t="n">
        <f aca="false">VALUE(LEFT(A5431,4))</f>
        <v>2025</v>
      </c>
      <c r="C5431" s="0" t="str">
        <f aca="false">"FY"&amp;IF(VALUE(MID(A5431,6,2))&gt;=4,VALUE(LEFT(A5431,4)),VALUE(LEFT(A5431,4))-1)&amp;"-"&amp;TEXT(MOD(IF(VALUE(MID(A5431,6,2))&gt;=4,VALUE(LEFT(A5431,4)),VALUE(LEFT(A5431,4))-1)+1,100),"00")</f>
        <v>FY2024-25</v>
      </c>
      <c r="D5431" s="0" t="s">
        <v>709</v>
      </c>
      <c r="E5431" s="0" t="s">
        <v>358</v>
      </c>
      <c r="F5431" s="0" t="str">
        <f aca="false">INDEX(Mapping!$B$2:$B$465,MATCH(E5431,Mapping!$A$2:$A$465,0))</f>
        <v>NTPC STATIONS</v>
      </c>
      <c r="G5431" s="0" t="str">
        <f aca="false">INDEX(Mapping!$C$2:$C$465,MATCH(E5431,Mapping!$A$2:$A$465,0))</f>
        <v>NTPC GROUP</v>
      </c>
      <c r="H5431" s="2" t="n">
        <v>6.03</v>
      </c>
      <c r="I5431" s="3" t="n">
        <v>0.11</v>
      </c>
    </row>
    <row r="5432" customFormat="false" ht="15" hidden="false" customHeight="false" outlineLevel="0" collapsed="false">
      <c r="A5432" s="0" t="s">
        <v>271</v>
      </c>
      <c r="B5432" s="0" t="n">
        <f aca="false">VALUE(LEFT(A5432,4))</f>
        <v>2025</v>
      </c>
      <c r="C5432" s="0" t="str">
        <f aca="false">"FY"&amp;IF(VALUE(MID(A5432,6,2))&gt;=4,VALUE(LEFT(A5432,4)),VALUE(LEFT(A5432,4))-1)&amp;"-"&amp;TEXT(MOD(IF(VALUE(MID(A5432,6,2))&gt;=4,VALUE(LEFT(A5432,4)),VALUE(LEFT(A5432,4))-1)+1,100),"00")</f>
        <v>FY2024-25</v>
      </c>
      <c r="D5432" s="0" t="s">
        <v>714</v>
      </c>
      <c r="E5432" s="0" t="s">
        <v>395</v>
      </c>
      <c r="F5432" s="0" t="str">
        <f aca="false">INDEX(Mapping!$B$2:$B$465,MATCH(E5432,Mapping!$A$2:$A$465,0))</f>
        <v>HIMACHAL PRADESH</v>
      </c>
      <c r="G5432" s="0" t="str">
        <f aca="false">INDEX(Mapping!$C$2:$C$465,MATCH(E5432,Mapping!$A$2:$A$465,0))</f>
        <v>HIMACHAL PRADESH</v>
      </c>
      <c r="H5432" s="2" t="n">
        <v>5.98</v>
      </c>
      <c r="I5432" s="3" t="n">
        <v>0.11</v>
      </c>
    </row>
    <row r="5433" customFormat="false" ht="15" hidden="false" customHeight="false" outlineLevel="0" collapsed="false">
      <c r="A5433" s="0" t="s">
        <v>271</v>
      </c>
      <c r="B5433" s="0" t="n">
        <f aca="false">VALUE(LEFT(A5433,4))</f>
        <v>2025</v>
      </c>
      <c r="C5433" s="0" t="str">
        <f aca="false">"FY"&amp;IF(VALUE(MID(A5433,6,2))&gt;=4,VALUE(LEFT(A5433,4)),VALUE(LEFT(A5433,4))-1)&amp;"-"&amp;TEXT(MOD(IF(VALUE(MID(A5433,6,2))&gt;=4,VALUE(LEFT(A5433,4)),VALUE(LEFT(A5433,4))-1)+1,100),"00")</f>
        <v>FY2024-25</v>
      </c>
      <c r="D5433" s="0" t="s">
        <v>741</v>
      </c>
      <c r="E5433" s="0" t="s">
        <v>445</v>
      </c>
      <c r="F5433" s="0" t="str">
        <f aca="false">INDEX(Mapping!$B$2:$B$465,MATCH(E5433,Mapping!$A$2:$A$465,0))</f>
        <v>NTPC STATIONS</v>
      </c>
      <c r="G5433" s="0" t="str">
        <f aca="false">INDEX(Mapping!$C$2:$C$465,MATCH(E5433,Mapping!$A$2:$A$465,0))</f>
        <v>NTPC GROUP</v>
      </c>
      <c r="H5433" s="2" t="n">
        <v>5.93</v>
      </c>
      <c r="I5433" s="3" t="n">
        <v>0.11</v>
      </c>
    </row>
    <row r="5434" customFormat="false" ht="15" hidden="false" customHeight="false" outlineLevel="0" collapsed="false">
      <c r="A5434" s="0" t="s">
        <v>271</v>
      </c>
      <c r="B5434" s="0" t="n">
        <f aca="false">VALUE(LEFT(A5434,4))</f>
        <v>2025</v>
      </c>
      <c r="C5434" s="0" t="str">
        <f aca="false">"FY"&amp;IF(VALUE(MID(A5434,6,2))&gt;=4,VALUE(LEFT(A5434,4)),VALUE(LEFT(A5434,4))-1)&amp;"-"&amp;TEXT(MOD(IF(VALUE(MID(A5434,6,2))&gt;=4,VALUE(LEFT(A5434,4)),VALUE(LEFT(A5434,4))-1)+1,100),"00")</f>
        <v>FY2024-25</v>
      </c>
      <c r="D5434" s="0" t="s">
        <v>724</v>
      </c>
      <c r="E5434" s="0" t="s">
        <v>437</v>
      </c>
      <c r="F5434" s="0" t="str">
        <f aca="false">INDEX(Mapping!$B$2:$B$465,MATCH(E5434,Mapping!$A$2:$A$465,0))</f>
        <v>NTPC STATIONS</v>
      </c>
      <c r="G5434" s="0" t="str">
        <f aca="false">INDEX(Mapping!$C$2:$C$465,MATCH(E5434,Mapping!$A$2:$A$465,0))</f>
        <v>NTPC GROUP</v>
      </c>
      <c r="H5434" s="2" t="n">
        <v>5.82</v>
      </c>
      <c r="I5434" s="3" t="n">
        <v>0.11</v>
      </c>
    </row>
    <row r="5435" customFormat="false" ht="15" hidden="false" customHeight="false" outlineLevel="0" collapsed="false">
      <c r="A5435" s="0" t="s">
        <v>271</v>
      </c>
      <c r="B5435" s="0" t="n">
        <f aca="false">VALUE(LEFT(A5435,4))</f>
        <v>2025</v>
      </c>
      <c r="C5435" s="0" t="str">
        <f aca="false">"FY"&amp;IF(VALUE(MID(A5435,6,2))&gt;=4,VALUE(LEFT(A5435,4)),VALUE(LEFT(A5435,4))-1)&amp;"-"&amp;TEXT(MOD(IF(VALUE(MID(A5435,6,2))&gt;=4,VALUE(LEFT(A5435,4)),VALUE(LEFT(A5435,4))-1)+1,100),"00")</f>
        <v>FY2024-25</v>
      </c>
      <c r="D5435" s="0" t="s">
        <v>680</v>
      </c>
      <c r="E5435" s="0" t="s">
        <v>311</v>
      </c>
      <c r="F5435" s="0" t="str">
        <f aca="false">INDEX(Mapping!$B$2:$B$465,MATCH(E5435,Mapping!$A$2:$A$465,0))</f>
        <v>HIMACHAL PRADESH</v>
      </c>
      <c r="G5435" s="0" t="str">
        <f aca="false">INDEX(Mapping!$C$2:$C$465,MATCH(E5435,Mapping!$A$2:$A$465,0))</f>
        <v>HIMACHAL PRADESH</v>
      </c>
      <c r="H5435" s="2" t="n">
        <v>5.52</v>
      </c>
      <c r="I5435" s="3" t="n">
        <v>0.1</v>
      </c>
    </row>
    <row r="5436" customFormat="false" ht="15" hidden="false" customHeight="false" outlineLevel="0" collapsed="false">
      <c r="A5436" s="0" t="s">
        <v>271</v>
      </c>
      <c r="B5436" s="0" t="n">
        <f aca="false">VALUE(LEFT(A5436,4))</f>
        <v>2025</v>
      </c>
      <c r="C5436" s="0" t="str">
        <f aca="false">"FY"&amp;IF(VALUE(MID(A5436,6,2))&gt;=4,VALUE(LEFT(A5436,4)),VALUE(LEFT(A5436,4))-1)&amp;"-"&amp;TEXT(MOD(IF(VALUE(MID(A5436,6,2))&gt;=4,VALUE(LEFT(A5436,4)),VALUE(LEFT(A5436,4))-1)+1,100),"00")</f>
        <v>FY2024-25</v>
      </c>
      <c r="D5436" s="0" t="s">
        <v>344</v>
      </c>
      <c r="E5436" s="0" t="s">
        <v>344</v>
      </c>
      <c r="F5436" s="0" t="str">
        <f aca="false">INDEX(Mapping!$B$2:$B$465,MATCH(E5436,Mapping!$A$2:$A$465,0))</f>
        <v>ADANI RENEWABLE ENERGY FORTY ONE LIMITED_PSS13</v>
      </c>
      <c r="G5436" s="0" t="str">
        <f aca="false">INDEX(Mapping!$C$2:$C$465,MATCH(E5436,Mapping!$A$2:$A$465,0))</f>
        <v>ADANI GREEN ENERGY (ALL SPVs)</v>
      </c>
      <c r="H5436" s="2" t="n">
        <v>5.33</v>
      </c>
      <c r="I5436" s="3" t="n">
        <v>0.1</v>
      </c>
    </row>
    <row r="5437" customFormat="false" ht="15" hidden="false" customHeight="false" outlineLevel="0" collapsed="false">
      <c r="A5437" s="0" t="s">
        <v>271</v>
      </c>
      <c r="B5437" s="0" t="n">
        <f aca="false">VALUE(LEFT(A5437,4))</f>
        <v>2025</v>
      </c>
      <c r="C5437" s="0" t="str">
        <f aca="false">"FY"&amp;IF(VALUE(MID(A5437,6,2))&gt;=4,VALUE(LEFT(A5437,4)),VALUE(LEFT(A5437,4))-1)&amp;"-"&amp;TEXT(MOD(IF(VALUE(MID(A5437,6,2))&gt;=4,VALUE(LEFT(A5437,4)),VALUE(LEFT(A5437,4))-1)+1,100),"00")</f>
        <v>FY2024-25</v>
      </c>
      <c r="D5437" s="0" t="s">
        <v>699</v>
      </c>
      <c r="E5437" s="0" t="s">
        <v>71</v>
      </c>
      <c r="F5437" s="0" t="str">
        <f aca="false">INDEX(Mapping!$B$2:$B$465,MATCH(E5437,Mapping!$A$2:$A$465,0))</f>
        <v>KERALA</v>
      </c>
      <c r="G5437" s="0" t="str">
        <f aca="false">INDEX(Mapping!$C$2:$C$465,MATCH(E5437,Mapping!$A$2:$A$465,0))</f>
        <v>KERALA</v>
      </c>
      <c r="H5437" s="2" t="n">
        <v>5.01</v>
      </c>
      <c r="I5437" s="3" t="n">
        <v>0.09</v>
      </c>
    </row>
    <row r="5438" customFormat="false" ht="15" hidden="false" customHeight="false" outlineLevel="0" collapsed="false">
      <c r="A5438" s="0" t="s">
        <v>271</v>
      </c>
      <c r="B5438" s="0" t="n">
        <f aca="false">VALUE(LEFT(A5438,4))</f>
        <v>2025</v>
      </c>
      <c r="C5438" s="0" t="str">
        <f aca="false">"FY"&amp;IF(VALUE(MID(A5438,6,2))&gt;=4,VALUE(LEFT(A5438,4)),VALUE(LEFT(A5438,4))-1)&amp;"-"&amp;TEXT(MOD(IF(VALUE(MID(A5438,6,2))&gt;=4,VALUE(LEFT(A5438,4)),VALUE(LEFT(A5438,4))-1)+1,100),"00")</f>
        <v>FY2024-25</v>
      </c>
      <c r="D5438" s="0" t="s">
        <v>731</v>
      </c>
      <c r="E5438" s="0" t="s">
        <v>429</v>
      </c>
      <c r="F5438" s="0" t="str">
        <f aca="false">INDEX(Mapping!$B$2:$B$465,MATCH(E5438,Mapping!$A$2:$A$465,0))</f>
        <v>NTPC STATIONS</v>
      </c>
      <c r="G5438" s="0" t="str">
        <f aca="false">INDEX(Mapping!$C$2:$C$465,MATCH(E5438,Mapping!$A$2:$A$465,0))</f>
        <v>NTPC GROUP</v>
      </c>
      <c r="H5438" s="2" t="n">
        <v>4.94</v>
      </c>
      <c r="I5438" s="3" t="n">
        <v>0.09</v>
      </c>
    </row>
    <row r="5439" customFormat="false" ht="15" hidden="false" customHeight="false" outlineLevel="0" collapsed="false">
      <c r="A5439" s="0" t="s">
        <v>271</v>
      </c>
      <c r="B5439" s="0" t="n">
        <f aca="false">VALUE(LEFT(A5439,4))</f>
        <v>2025</v>
      </c>
      <c r="C5439" s="0" t="str">
        <f aca="false">"FY"&amp;IF(VALUE(MID(A5439,6,2))&gt;=4,VALUE(LEFT(A5439,4)),VALUE(LEFT(A5439,4))-1)&amp;"-"&amp;TEXT(MOD(IF(VALUE(MID(A5439,6,2))&gt;=4,VALUE(LEFT(A5439,4)),VALUE(LEFT(A5439,4))-1)+1,100),"00")</f>
        <v>FY2024-25</v>
      </c>
      <c r="D5439" s="0" t="s">
        <v>720</v>
      </c>
      <c r="E5439" s="0" t="s">
        <v>428</v>
      </c>
      <c r="F5439" s="0" t="str">
        <f aca="false">INDEX(Mapping!$B$2:$B$465,MATCH(E5439,Mapping!$A$2:$A$465,0))</f>
        <v>NTPC STATIONS</v>
      </c>
      <c r="G5439" s="0" t="str">
        <f aca="false">INDEX(Mapping!$C$2:$C$465,MATCH(E5439,Mapping!$A$2:$A$465,0))</f>
        <v>NTPC GROUP</v>
      </c>
      <c r="H5439" s="2" t="n">
        <v>4.91</v>
      </c>
      <c r="I5439" s="3" t="n">
        <v>0.09</v>
      </c>
    </row>
    <row r="5440" customFormat="false" ht="15" hidden="false" customHeight="false" outlineLevel="0" collapsed="false">
      <c r="A5440" s="0" t="s">
        <v>271</v>
      </c>
      <c r="B5440" s="0" t="n">
        <f aca="false">VALUE(LEFT(A5440,4))</f>
        <v>2025</v>
      </c>
      <c r="C5440" s="0" t="str">
        <f aca="false">"FY"&amp;IF(VALUE(MID(A5440,6,2))&gt;=4,VALUE(LEFT(A5440,4)),VALUE(LEFT(A5440,4))-1)&amp;"-"&amp;TEXT(MOD(IF(VALUE(MID(A5440,6,2))&gt;=4,VALUE(LEFT(A5440,4)),VALUE(LEFT(A5440,4))-1)+1,100),"00")</f>
        <v>FY2024-25</v>
      </c>
      <c r="D5440" s="0" t="s">
        <v>694</v>
      </c>
      <c r="E5440" s="0" t="s">
        <v>328</v>
      </c>
      <c r="F5440" s="0" t="str">
        <f aca="false">INDEX(Mapping!$B$2:$B$465,MATCH(E5440,Mapping!$A$2:$A$465,0))</f>
        <v>HIMACHAL PRADESH</v>
      </c>
      <c r="G5440" s="0" t="str">
        <f aca="false">INDEX(Mapping!$C$2:$C$465,MATCH(E5440,Mapping!$A$2:$A$465,0))</f>
        <v>HIMACHAL PRADESH</v>
      </c>
      <c r="H5440" s="2" t="n">
        <v>4.89</v>
      </c>
      <c r="I5440" s="3" t="n">
        <v>0.09</v>
      </c>
    </row>
    <row r="5441" customFormat="false" ht="15" hidden="false" customHeight="false" outlineLevel="0" collapsed="false">
      <c r="A5441" s="0" t="s">
        <v>271</v>
      </c>
      <c r="B5441" s="0" t="n">
        <f aca="false">VALUE(LEFT(A5441,4))</f>
        <v>2025</v>
      </c>
      <c r="C5441" s="0" t="str">
        <f aca="false">"FY"&amp;IF(VALUE(MID(A5441,6,2))&gt;=4,VALUE(LEFT(A5441,4)),VALUE(LEFT(A5441,4))-1)&amp;"-"&amp;TEXT(MOD(IF(VALUE(MID(A5441,6,2))&gt;=4,VALUE(LEFT(A5441,4)),VALUE(LEFT(A5441,4))-1)+1,100),"00")</f>
        <v>FY2024-25</v>
      </c>
      <c r="D5441" s="0" t="s">
        <v>261</v>
      </c>
      <c r="E5441" s="0" t="s">
        <v>261</v>
      </c>
      <c r="F5441" s="0" t="str">
        <f aca="false">INDEX(Mapping!$B$2:$B$465,MATCH(E5441,Mapping!$A$2:$A$465,0))</f>
        <v>NPGC NABINAGAR</v>
      </c>
      <c r="G5441" s="0" t="str">
        <f aca="false">INDEX(Mapping!$C$2:$C$465,MATCH(E5441,Mapping!$A$2:$A$465,0))</f>
        <v>NTPC GROUP</v>
      </c>
      <c r="H5441" s="2" t="n">
        <v>4.81</v>
      </c>
      <c r="I5441" s="3" t="n">
        <v>0.09</v>
      </c>
    </row>
    <row r="5442" customFormat="false" ht="15" hidden="false" customHeight="false" outlineLevel="0" collapsed="false">
      <c r="A5442" s="0" t="s">
        <v>271</v>
      </c>
      <c r="B5442" s="0" t="n">
        <f aca="false">VALUE(LEFT(A5442,4))</f>
        <v>2025</v>
      </c>
      <c r="C5442" s="0" t="str">
        <f aca="false">"FY"&amp;IF(VALUE(MID(A5442,6,2))&gt;=4,VALUE(LEFT(A5442,4)),VALUE(LEFT(A5442,4))-1)&amp;"-"&amp;TEXT(MOD(IF(VALUE(MID(A5442,6,2))&gt;=4,VALUE(LEFT(A5442,4)),VALUE(LEFT(A5442,4))-1)+1,100),"00")</f>
        <v>FY2024-25</v>
      </c>
      <c r="D5442" s="0" t="s">
        <v>758</v>
      </c>
      <c r="E5442" s="0" t="s">
        <v>400</v>
      </c>
      <c r="F5442" s="0" t="str">
        <f aca="false">INDEX(Mapping!$B$2:$B$465,MATCH(E5442,Mapping!$A$2:$A$465,0))</f>
        <v>NTPC STATIONS</v>
      </c>
      <c r="G5442" s="0" t="str">
        <f aca="false">INDEX(Mapping!$C$2:$C$465,MATCH(E5442,Mapping!$A$2:$A$465,0))</f>
        <v>NTPC GROUP</v>
      </c>
      <c r="H5442" s="2" t="n">
        <v>4.56</v>
      </c>
      <c r="I5442" s="3" t="n">
        <v>0.08</v>
      </c>
    </row>
    <row r="5443" customFormat="false" ht="15" hidden="false" customHeight="false" outlineLevel="0" collapsed="false">
      <c r="A5443" s="0" t="s">
        <v>271</v>
      </c>
      <c r="B5443" s="0" t="n">
        <f aca="false">VALUE(LEFT(A5443,4))</f>
        <v>2025</v>
      </c>
      <c r="C5443" s="0" t="str">
        <f aca="false">"FY"&amp;IF(VALUE(MID(A5443,6,2))&gt;=4,VALUE(LEFT(A5443,4)),VALUE(LEFT(A5443,4))-1)&amp;"-"&amp;TEXT(MOD(IF(VALUE(MID(A5443,6,2))&gt;=4,VALUE(LEFT(A5443,4)),VALUE(LEFT(A5443,4))-1)+1,100),"00")</f>
        <v>FY2024-25</v>
      </c>
      <c r="D5443" s="0" t="s">
        <v>761</v>
      </c>
      <c r="E5443" s="0" t="s">
        <v>335</v>
      </c>
      <c r="F5443" s="0" t="str">
        <f aca="false">INDEX(Mapping!$B$2:$B$465,MATCH(E5443,Mapping!$A$2:$A$465,0))</f>
        <v>NTPC STATIONS</v>
      </c>
      <c r="G5443" s="0" t="str">
        <f aca="false">INDEX(Mapping!$C$2:$C$465,MATCH(E5443,Mapping!$A$2:$A$465,0))</f>
        <v>NTPC GROUP</v>
      </c>
      <c r="H5443" s="2" t="n">
        <v>4.35</v>
      </c>
      <c r="I5443" s="3" t="n">
        <v>0.08</v>
      </c>
    </row>
    <row r="5444" customFormat="false" ht="15" hidden="false" customHeight="false" outlineLevel="0" collapsed="false">
      <c r="A5444" s="0" t="s">
        <v>271</v>
      </c>
      <c r="B5444" s="0" t="n">
        <f aca="false">VALUE(LEFT(A5444,4))</f>
        <v>2025</v>
      </c>
      <c r="C5444" s="0" t="str">
        <f aca="false">"FY"&amp;IF(VALUE(MID(A5444,6,2))&gt;=4,VALUE(LEFT(A5444,4)),VALUE(LEFT(A5444,4))-1)&amp;"-"&amp;TEXT(MOD(IF(VALUE(MID(A5444,6,2))&gt;=4,VALUE(LEFT(A5444,4)),VALUE(LEFT(A5444,4))-1)+1,100),"00")</f>
        <v>FY2024-25</v>
      </c>
      <c r="D5444" s="0" t="s">
        <v>673</v>
      </c>
      <c r="E5444" s="0" t="s">
        <v>142</v>
      </c>
      <c r="F5444" s="0" t="str">
        <f aca="false">INDEX(Mapping!$B$2:$B$465,MATCH(E5444,Mapping!$A$2:$A$465,0))</f>
        <v>SAINJ HEP</v>
      </c>
      <c r="G5444" s="0" t="str">
        <f aca="false">INDEX(Mapping!$C$2:$C$465,MATCH(E5444,Mapping!$A$2:$A$465,0))</f>
        <v>SAINJ HEP</v>
      </c>
      <c r="H5444" s="2" t="n">
        <v>4.28</v>
      </c>
      <c r="I5444" s="3" t="n">
        <v>0.08</v>
      </c>
    </row>
    <row r="5445" customFormat="false" ht="15" hidden="false" customHeight="false" outlineLevel="0" collapsed="false">
      <c r="A5445" s="0" t="s">
        <v>271</v>
      </c>
      <c r="B5445" s="0" t="n">
        <f aca="false">VALUE(LEFT(A5445,4))</f>
        <v>2025</v>
      </c>
      <c r="C5445" s="0" t="str">
        <f aca="false">"FY"&amp;IF(VALUE(MID(A5445,6,2))&gt;=4,VALUE(LEFT(A5445,4)),VALUE(LEFT(A5445,4))-1)&amp;"-"&amp;TEXT(MOD(IF(VALUE(MID(A5445,6,2))&gt;=4,VALUE(LEFT(A5445,4)),VALUE(LEFT(A5445,4))-1)+1,100),"00")</f>
        <v>FY2024-25</v>
      </c>
      <c r="D5445" s="0" t="s">
        <v>733</v>
      </c>
      <c r="E5445" s="0" t="s">
        <v>413</v>
      </c>
      <c r="F5445" s="0" t="str">
        <f aca="false">INDEX(Mapping!$B$2:$B$465,MATCH(E5445,Mapping!$A$2:$A$465,0))</f>
        <v>NTPC STATIONS</v>
      </c>
      <c r="G5445" s="0" t="str">
        <f aca="false">INDEX(Mapping!$C$2:$C$465,MATCH(E5445,Mapping!$A$2:$A$465,0))</f>
        <v>NTPC GROUP</v>
      </c>
      <c r="H5445" s="2" t="n">
        <v>4.22</v>
      </c>
      <c r="I5445" s="3" t="n">
        <v>0.08</v>
      </c>
    </row>
    <row r="5446" customFormat="false" ht="15" hidden="false" customHeight="false" outlineLevel="0" collapsed="false">
      <c r="A5446" s="0" t="s">
        <v>271</v>
      </c>
      <c r="B5446" s="0" t="n">
        <f aca="false">VALUE(LEFT(A5446,4))</f>
        <v>2025</v>
      </c>
      <c r="C5446" s="0" t="str">
        <f aca="false">"FY"&amp;IF(VALUE(MID(A5446,6,2))&gt;=4,VALUE(LEFT(A5446,4)),VALUE(LEFT(A5446,4))-1)&amp;"-"&amp;TEXT(MOD(IF(VALUE(MID(A5446,6,2))&gt;=4,VALUE(LEFT(A5446,4)),VALUE(LEFT(A5446,4))-1)+1,100),"00")</f>
        <v>FY2024-25</v>
      </c>
      <c r="D5446" s="0" t="s">
        <v>422</v>
      </c>
      <c r="E5446" s="0" t="s">
        <v>422</v>
      </c>
      <c r="F5446" s="0" t="str">
        <f aca="false">INDEX(Mapping!$B$2:$B$465,MATCH(E5446,Mapping!$A$2:$A$465,0))</f>
        <v>NTPC STATIONS</v>
      </c>
      <c r="G5446" s="0" t="str">
        <f aca="false">INDEX(Mapping!$C$2:$C$465,MATCH(E5446,Mapping!$A$2:$A$465,0))</f>
        <v>NTPC GROUP</v>
      </c>
      <c r="H5446" s="2" t="n">
        <v>4.06</v>
      </c>
      <c r="I5446" s="3" t="n">
        <v>0.07</v>
      </c>
    </row>
    <row r="5447" customFormat="false" ht="15" hidden="false" customHeight="false" outlineLevel="0" collapsed="false">
      <c r="A5447" s="0" t="s">
        <v>271</v>
      </c>
      <c r="B5447" s="0" t="n">
        <f aca="false">VALUE(LEFT(A5447,4))</f>
        <v>2025</v>
      </c>
      <c r="C5447" s="0" t="str">
        <f aca="false">"FY"&amp;IF(VALUE(MID(A5447,6,2))&gt;=4,VALUE(LEFT(A5447,4)),VALUE(LEFT(A5447,4))-1)&amp;"-"&amp;TEXT(MOD(IF(VALUE(MID(A5447,6,2))&gt;=4,VALUE(LEFT(A5447,4)),VALUE(LEFT(A5447,4))-1)+1,100),"00")</f>
        <v>FY2024-25</v>
      </c>
      <c r="D5447" s="0" t="s">
        <v>725</v>
      </c>
      <c r="E5447" s="0" t="s">
        <v>394</v>
      </c>
      <c r="F5447" s="0" t="str">
        <f aca="false">INDEX(Mapping!$B$2:$B$465,MATCH(E5447,Mapping!$A$2:$A$465,0))</f>
        <v>NTPC STATIONS</v>
      </c>
      <c r="G5447" s="0" t="str">
        <f aca="false">INDEX(Mapping!$C$2:$C$465,MATCH(E5447,Mapping!$A$2:$A$465,0))</f>
        <v>NTPC GROUP</v>
      </c>
      <c r="H5447" s="2" t="n">
        <v>3.97</v>
      </c>
      <c r="I5447" s="3" t="n">
        <v>0.07</v>
      </c>
    </row>
    <row r="5448" customFormat="false" ht="15" hidden="false" customHeight="false" outlineLevel="0" collapsed="false">
      <c r="A5448" s="0" t="s">
        <v>271</v>
      </c>
      <c r="B5448" s="0" t="n">
        <f aca="false">VALUE(LEFT(A5448,4))</f>
        <v>2025</v>
      </c>
      <c r="C5448" s="0" t="str">
        <f aca="false">"FY"&amp;IF(VALUE(MID(A5448,6,2))&gt;=4,VALUE(LEFT(A5448,4)),VALUE(LEFT(A5448,4))-1)&amp;"-"&amp;TEXT(MOD(IF(VALUE(MID(A5448,6,2))&gt;=4,VALUE(LEFT(A5448,4)),VALUE(LEFT(A5448,4))-1)+1,100),"00")</f>
        <v>FY2024-25</v>
      </c>
      <c r="D5448" s="0" t="s">
        <v>752</v>
      </c>
      <c r="E5448" s="0" t="s">
        <v>440</v>
      </c>
      <c r="F5448" s="0" t="str">
        <f aca="false">INDEX(Mapping!$B$2:$B$465,MATCH(E5448,Mapping!$A$2:$A$465,0))</f>
        <v>NTPC STATIONS</v>
      </c>
      <c r="G5448" s="0" t="str">
        <f aca="false">INDEX(Mapping!$C$2:$C$465,MATCH(E5448,Mapping!$A$2:$A$465,0))</f>
        <v>NTPC GROUP</v>
      </c>
      <c r="H5448" s="2" t="n">
        <v>3.86</v>
      </c>
      <c r="I5448" s="3" t="n">
        <v>0.07</v>
      </c>
    </row>
    <row r="5449" customFormat="false" ht="15" hidden="false" customHeight="false" outlineLevel="0" collapsed="false">
      <c r="A5449" s="0" t="s">
        <v>271</v>
      </c>
      <c r="B5449" s="0" t="n">
        <f aca="false">VALUE(LEFT(A5449,4))</f>
        <v>2025</v>
      </c>
      <c r="C5449" s="0" t="str">
        <f aca="false">"FY"&amp;IF(VALUE(MID(A5449,6,2))&gt;=4,VALUE(LEFT(A5449,4)),VALUE(LEFT(A5449,4))-1)&amp;"-"&amp;TEXT(MOD(IF(VALUE(MID(A5449,6,2))&gt;=4,VALUE(LEFT(A5449,4)),VALUE(LEFT(A5449,4))-1)+1,100),"00")</f>
        <v>FY2024-25</v>
      </c>
      <c r="D5449" s="0" t="s">
        <v>718</v>
      </c>
      <c r="E5449" s="0" t="s">
        <v>407</v>
      </c>
      <c r="F5449" s="0" t="str">
        <f aca="false">INDEX(Mapping!$B$2:$B$465,MATCH(E5449,Mapping!$A$2:$A$465,0))</f>
        <v>NTPC STATIONS</v>
      </c>
      <c r="G5449" s="0" t="str">
        <f aca="false">INDEX(Mapping!$C$2:$C$465,MATCH(E5449,Mapping!$A$2:$A$465,0))</f>
        <v>NTPC GROUP</v>
      </c>
      <c r="H5449" s="2" t="n">
        <v>3.75</v>
      </c>
      <c r="I5449" s="3" t="n">
        <v>0.07</v>
      </c>
    </row>
    <row r="5450" customFormat="false" ht="15" hidden="false" customHeight="false" outlineLevel="0" collapsed="false">
      <c r="A5450" s="0" t="s">
        <v>271</v>
      </c>
      <c r="B5450" s="0" t="n">
        <f aca="false">VALUE(LEFT(A5450,4))</f>
        <v>2025</v>
      </c>
      <c r="C5450" s="0" t="str">
        <f aca="false">"FY"&amp;IF(VALUE(MID(A5450,6,2))&gt;=4,VALUE(LEFT(A5450,4)),VALUE(LEFT(A5450,4))-1)&amp;"-"&amp;TEXT(MOD(IF(VALUE(MID(A5450,6,2))&gt;=4,VALUE(LEFT(A5450,4)),VALUE(LEFT(A5450,4))-1)+1,100),"00")</f>
        <v>FY2024-25</v>
      </c>
      <c r="D5450" s="0" t="s">
        <v>695</v>
      </c>
      <c r="E5450" s="0" t="s">
        <v>211</v>
      </c>
      <c r="F5450" s="0" t="str">
        <f aca="false">INDEX(Mapping!$B$2:$B$465,MATCH(E5450,Mapping!$A$2:$A$465,0))</f>
        <v>SINGOLI BHATWARI HEP</v>
      </c>
      <c r="G5450" s="0" t="str">
        <f aca="false">INDEX(Mapping!$C$2:$C$465,MATCH(E5450,Mapping!$A$2:$A$465,0))</f>
        <v>SINGOLI BHATWARI HEP</v>
      </c>
      <c r="H5450" s="2" t="n">
        <v>3.72</v>
      </c>
      <c r="I5450" s="3" t="n">
        <v>0.07</v>
      </c>
    </row>
    <row r="5451" customFormat="false" ht="15" hidden="false" customHeight="false" outlineLevel="0" collapsed="false">
      <c r="A5451" s="0" t="s">
        <v>271</v>
      </c>
      <c r="B5451" s="0" t="n">
        <f aca="false">VALUE(LEFT(A5451,4))</f>
        <v>2025</v>
      </c>
      <c r="C5451" s="0" t="str">
        <f aca="false">"FY"&amp;IF(VALUE(MID(A5451,6,2))&gt;=4,VALUE(LEFT(A5451,4)),VALUE(LEFT(A5451,4))-1)&amp;"-"&amp;TEXT(MOD(IF(VALUE(MID(A5451,6,2))&gt;=4,VALUE(LEFT(A5451,4)),VALUE(LEFT(A5451,4))-1)+1,100),"00")</f>
        <v>FY2024-25</v>
      </c>
      <c r="D5451" s="0" t="s">
        <v>726</v>
      </c>
      <c r="E5451" s="0" t="s">
        <v>393</v>
      </c>
      <c r="F5451" s="0" t="str">
        <f aca="false">INDEX(Mapping!$B$2:$B$465,MATCH(E5451,Mapping!$A$2:$A$465,0))</f>
        <v>NTPC STATIONS</v>
      </c>
      <c r="G5451" s="0" t="str">
        <f aca="false">INDEX(Mapping!$C$2:$C$465,MATCH(E5451,Mapping!$A$2:$A$465,0))</f>
        <v>NTPC GROUP</v>
      </c>
      <c r="H5451" s="2" t="n">
        <v>3.52</v>
      </c>
      <c r="I5451" s="3" t="n">
        <v>0.06</v>
      </c>
    </row>
    <row r="5452" customFormat="false" ht="15" hidden="false" customHeight="false" outlineLevel="0" collapsed="false">
      <c r="A5452" s="0" t="s">
        <v>271</v>
      </c>
      <c r="B5452" s="0" t="n">
        <f aca="false">VALUE(LEFT(A5452,4))</f>
        <v>2025</v>
      </c>
      <c r="C5452" s="0" t="str">
        <f aca="false">"FY"&amp;IF(VALUE(MID(A5452,6,2))&gt;=4,VALUE(LEFT(A5452,4)),VALUE(LEFT(A5452,4))-1)&amp;"-"&amp;TEXT(MOD(IF(VALUE(MID(A5452,6,2))&gt;=4,VALUE(LEFT(A5452,4)),VALUE(LEFT(A5452,4))-1)+1,100),"00")</f>
        <v>FY2024-25</v>
      </c>
      <c r="D5452" s="0" t="s">
        <v>704</v>
      </c>
      <c r="E5452" s="0" t="s">
        <v>318</v>
      </c>
      <c r="F5452" s="0" t="str">
        <f aca="false">INDEX(Mapping!$B$2:$B$465,MATCH(E5452,Mapping!$A$2:$A$465,0))</f>
        <v>JHABUA POWER</v>
      </c>
      <c r="G5452" s="0" t="str">
        <f aca="false">INDEX(Mapping!$C$2:$C$465,MATCH(E5452,Mapping!$A$2:$A$465,0))</f>
        <v>JHABUA POWER</v>
      </c>
      <c r="H5452" s="2" t="n">
        <v>3.43</v>
      </c>
      <c r="I5452" s="3" t="n">
        <v>0.06</v>
      </c>
    </row>
    <row r="5453" customFormat="false" ht="15" hidden="false" customHeight="false" outlineLevel="0" collapsed="false">
      <c r="A5453" s="0" t="s">
        <v>271</v>
      </c>
      <c r="B5453" s="0" t="n">
        <f aca="false">VALUE(LEFT(A5453,4))</f>
        <v>2025</v>
      </c>
      <c r="C5453" s="0" t="str">
        <f aca="false">"FY"&amp;IF(VALUE(MID(A5453,6,2))&gt;=4,VALUE(LEFT(A5453,4)),VALUE(LEFT(A5453,4))-1)&amp;"-"&amp;TEXT(MOD(IF(VALUE(MID(A5453,6,2))&gt;=4,VALUE(LEFT(A5453,4)),VALUE(LEFT(A5453,4))-1)+1,100),"00")</f>
        <v>FY2024-25</v>
      </c>
      <c r="D5453" s="0" t="s">
        <v>700</v>
      </c>
      <c r="E5453" s="0" t="s">
        <v>353</v>
      </c>
      <c r="F5453" s="0" t="str">
        <f aca="false">INDEX(Mapping!$B$2:$B$465,MATCH(E5453,Mapping!$A$2:$A$465,0))</f>
        <v>HIMACHAL PRADESH</v>
      </c>
      <c r="G5453" s="0" t="str">
        <f aca="false">INDEX(Mapping!$C$2:$C$465,MATCH(E5453,Mapping!$A$2:$A$465,0))</f>
        <v>HIMACHAL PRADESH</v>
      </c>
      <c r="H5453" s="2" t="n">
        <v>3.1</v>
      </c>
      <c r="I5453" s="3" t="n">
        <v>0.06</v>
      </c>
    </row>
    <row r="5454" customFormat="false" ht="15" hidden="false" customHeight="false" outlineLevel="0" collapsed="false">
      <c r="A5454" s="0" t="s">
        <v>271</v>
      </c>
      <c r="B5454" s="0" t="n">
        <f aca="false">VALUE(LEFT(A5454,4))</f>
        <v>2025</v>
      </c>
      <c r="C5454" s="0" t="str">
        <f aca="false">"FY"&amp;IF(VALUE(MID(A5454,6,2))&gt;=4,VALUE(LEFT(A5454,4)),VALUE(LEFT(A5454,4))-1)&amp;"-"&amp;TEXT(MOD(IF(VALUE(MID(A5454,6,2))&gt;=4,VALUE(LEFT(A5454,4)),VALUE(LEFT(A5454,4))-1)+1,100),"00")</f>
        <v>FY2024-25</v>
      </c>
      <c r="D5454" s="0" t="s">
        <v>717</v>
      </c>
      <c r="E5454" s="0" t="s">
        <v>381</v>
      </c>
      <c r="F5454" s="0" t="str">
        <f aca="false">INDEX(Mapping!$B$2:$B$465,MATCH(E5454,Mapping!$A$2:$A$465,0))</f>
        <v>NTPC STATIONS</v>
      </c>
      <c r="G5454" s="0" t="str">
        <f aca="false">INDEX(Mapping!$C$2:$C$465,MATCH(E5454,Mapping!$A$2:$A$465,0))</f>
        <v>NTPC GROUP</v>
      </c>
      <c r="H5454" s="2" t="n">
        <v>2.98</v>
      </c>
      <c r="I5454" s="3" t="n">
        <v>0.05</v>
      </c>
    </row>
    <row r="5455" customFormat="false" ht="15" hidden="false" customHeight="false" outlineLevel="0" collapsed="false">
      <c r="A5455" s="0" t="s">
        <v>271</v>
      </c>
      <c r="B5455" s="0" t="n">
        <f aca="false">VALUE(LEFT(A5455,4))</f>
        <v>2025</v>
      </c>
      <c r="C5455" s="0" t="str">
        <f aca="false">"FY"&amp;IF(VALUE(MID(A5455,6,2))&gt;=4,VALUE(LEFT(A5455,4)),VALUE(LEFT(A5455,4))-1)&amp;"-"&amp;TEXT(MOD(IF(VALUE(MID(A5455,6,2))&gt;=4,VALUE(LEFT(A5455,4)),VALUE(LEFT(A5455,4))-1)+1,100),"00")</f>
        <v>FY2024-25</v>
      </c>
      <c r="D5455" s="0" t="s">
        <v>727</v>
      </c>
      <c r="E5455" s="0" t="s">
        <v>199</v>
      </c>
      <c r="F5455" s="0" t="str">
        <f aca="false">INDEX(Mapping!$B$2:$B$465,MATCH(E5455,Mapping!$A$2:$A$465,0))</f>
        <v>TRIPURA</v>
      </c>
      <c r="G5455" s="0" t="str">
        <f aca="false">INDEX(Mapping!$C$2:$C$465,MATCH(E5455,Mapping!$A$2:$A$465,0))</f>
        <v>TRIPURA</v>
      </c>
      <c r="H5455" s="2" t="n">
        <v>2.97</v>
      </c>
      <c r="I5455" s="3" t="n">
        <v>0.05</v>
      </c>
    </row>
    <row r="5456" customFormat="false" ht="15" hidden="false" customHeight="false" outlineLevel="0" collapsed="false">
      <c r="A5456" s="0" t="s">
        <v>271</v>
      </c>
      <c r="B5456" s="0" t="n">
        <f aca="false">VALUE(LEFT(A5456,4))</f>
        <v>2025</v>
      </c>
      <c r="C5456" s="0" t="str">
        <f aca="false">"FY"&amp;IF(VALUE(MID(A5456,6,2))&gt;=4,VALUE(LEFT(A5456,4)),VALUE(LEFT(A5456,4))-1)&amp;"-"&amp;TEXT(MOD(IF(VALUE(MID(A5456,6,2))&gt;=4,VALUE(LEFT(A5456,4)),VALUE(LEFT(A5456,4))-1)+1,100),"00")</f>
        <v>FY2024-25</v>
      </c>
      <c r="D5456" s="0" t="s">
        <v>375</v>
      </c>
      <c r="E5456" s="0" t="s">
        <v>375</v>
      </c>
      <c r="F5456" s="0" t="str">
        <f aca="false">INDEX(Mapping!$B$2:$B$465,MATCH(E5456,Mapping!$A$2:$A$465,0))</f>
        <v>WIND FIVE RENERGY LIMITED</v>
      </c>
      <c r="G5456" s="0" t="str">
        <f aca="false">INDEX(Mapping!$C$2:$C$465,MATCH(E5456,Mapping!$A$2:$A$465,0))</f>
        <v>WIND FIVE RENERGY LIMITED</v>
      </c>
      <c r="H5456" s="2" t="n">
        <v>2.81</v>
      </c>
      <c r="I5456" s="3" t="n">
        <v>0.05</v>
      </c>
    </row>
    <row r="5457" customFormat="false" ht="15" hidden="false" customHeight="false" outlineLevel="0" collapsed="false">
      <c r="A5457" s="0" t="s">
        <v>271</v>
      </c>
      <c r="B5457" s="0" t="n">
        <f aca="false">VALUE(LEFT(A5457,4))</f>
        <v>2025</v>
      </c>
      <c r="C5457" s="0" t="str">
        <f aca="false">"FY"&amp;IF(VALUE(MID(A5457,6,2))&gt;=4,VALUE(LEFT(A5457,4)),VALUE(LEFT(A5457,4))-1)&amp;"-"&amp;TEXT(MOD(IF(VALUE(MID(A5457,6,2))&gt;=4,VALUE(LEFT(A5457,4)),VALUE(LEFT(A5457,4))-1)+1,100),"00")</f>
        <v>FY2024-25</v>
      </c>
      <c r="D5457" s="0" t="s">
        <v>270</v>
      </c>
      <c r="E5457" s="0" t="s">
        <v>270</v>
      </c>
      <c r="F5457" s="0" t="str">
        <f aca="false">INDEX(Mapping!$B$2:$B$465,MATCH(E5457,Mapping!$A$2:$A$465,0))</f>
        <v>ADANI RENEWABLE ENERGY FIFTY SIX LIMITED_PSS4</v>
      </c>
      <c r="G5457" s="0" t="str">
        <f aca="false">INDEX(Mapping!$C$2:$C$465,MATCH(E5457,Mapping!$A$2:$A$465,0))</f>
        <v>ADANI GREEN ENERGY (ALL SPVs)</v>
      </c>
      <c r="H5457" s="2" t="n">
        <v>2.77</v>
      </c>
      <c r="I5457" s="3" t="n">
        <v>0.05</v>
      </c>
    </row>
    <row r="5458" customFormat="false" ht="15" hidden="false" customHeight="false" outlineLevel="0" collapsed="false">
      <c r="A5458" s="0" t="s">
        <v>271</v>
      </c>
      <c r="B5458" s="0" t="n">
        <f aca="false">VALUE(LEFT(A5458,4))</f>
        <v>2025</v>
      </c>
      <c r="C5458" s="0" t="str">
        <f aca="false">"FY"&amp;IF(VALUE(MID(A5458,6,2))&gt;=4,VALUE(LEFT(A5458,4)),VALUE(LEFT(A5458,4))-1)&amp;"-"&amp;TEXT(MOD(IF(VALUE(MID(A5458,6,2))&gt;=4,VALUE(LEFT(A5458,4)),VALUE(LEFT(A5458,4))-1)+1,100),"00")</f>
        <v>FY2024-25</v>
      </c>
      <c r="D5458" s="0" t="s">
        <v>431</v>
      </c>
      <c r="E5458" s="0" t="s">
        <v>431</v>
      </c>
      <c r="F5458" s="0" t="str">
        <f aca="false">INDEX(Mapping!$B$2:$B$465,MATCH(E5458,Mapping!$A$2:$A$465,0))</f>
        <v>JUNIPER GREEN COSMIC PRIVATE LIMITED</v>
      </c>
      <c r="G5458" s="0" t="str">
        <f aca="false">INDEX(Mapping!$C$2:$C$465,MATCH(E5458,Mapping!$A$2:$A$465,0))</f>
        <v>JUNIPER GREEN ENERGY</v>
      </c>
      <c r="H5458" s="2" t="n">
        <v>2.72</v>
      </c>
      <c r="I5458" s="3" t="n">
        <v>0.05</v>
      </c>
    </row>
    <row r="5459" customFormat="false" ht="15" hidden="false" customHeight="false" outlineLevel="0" collapsed="false">
      <c r="A5459" s="0" t="s">
        <v>271</v>
      </c>
      <c r="B5459" s="0" t="n">
        <f aca="false">VALUE(LEFT(A5459,4))</f>
        <v>2025</v>
      </c>
      <c r="C5459" s="0" t="str">
        <f aca="false">"FY"&amp;IF(VALUE(MID(A5459,6,2))&gt;=4,VALUE(LEFT(A5459,4)),VALUE(LEFT(A5459,4))-1)&amp;"-"&amp;TEXT(MOD(IF(VALUE(MID(A5459,6,2))&gt;=4,VALUE(LEFT(A5459,4)),VALUE(LEFT(A5459,4))-1)+1,100),"00")</f>
        <v>FY2024-25</v>
      </c>
      <c r="D5459" s="0" t="s">
        <v>477</v>
      </c>
      <c r="E5459" s="0" t="s">
        <v>477</v>
      </c>
      <c r="F5459" s="0" t="str">
        <f aca="false">INDEX(Mapping!$B$2:$B$465,MATCH(E5459,Mapping!$A$2:$A$465,0))</f>
        <v>ADANI GREEN ENERGY TWENTY SIX A LIMITED_PSS-3</v>
      </c>
      <c r="G5459" s="0" t="str">
        <f aca="false">INDEX(Mapping!$C$2:$C$465,MATCH(E5459,Mapping!$A$2:$A$465,0))</f>
        <v>ADANI GREEN ENERGY (ALL SPVs)</v>
      </c>
      <c r="H5459" s="2" t="n">
        <v>2.66</v>
      </c>
      <c r="I5459" s="3" t="n">
        <v>0.05</v>
      </c>
    </row>
    <row r="5460" customFormat="false" ht="15" hidden="false" customHeight="false" outlineLevel="0" collapsed="false">
      <c r="A5460" s="0" t="s">
        <v>271</v>
      </c>
      <c r="B5460" s="0" t="n">
        <f aca="false">VALUE(LEFT(A5460,4))</f>
        <v>2025</v>
      </c>
      <c r="C5460" s="0" t="str">
        <f aca="false">"FY"&amp;IF(VALUE(MID(A5460,6,2))&gt;=4,VALUE(LEFT(A5460,4)),VALUE(LEFT(A5460,4))-1)&amp;"-"&amp;TEXT(MOD(IF(VALUE(MID(A5460,6,2))&gt;=4,VALUE(LEFT(A5460,4)),VALUE(LEFT(A5460,4))-1)+1,100),"00")</f>
        <v>FY2024-25</v>
      </c>
      <c r="D5460" s="0" t="s">
        <v>729</v>
      </c>
      <c r="E5460" s="0" t="s">
        <v>253</v>
      </c>
      <c r="F5460" s="0" t="str">
        <f aca="false">INDEX(Mapping!$B$2:$B$465,MATCH(E5460,Mapping!$A$2:$A$465,0))</f>
        <v>NAGALAND</v>
      </c>
      <c r="G5460" s="0" t="str">
        <f aca="false">INDEX(Mapping!$C$2:$C$465,MATCH(E5460,Mapping!$A$2:$A$465,0))</f>
        <v>NAGALAND</v>
      </c>
      <c r="H5460" s="2" t="n">
        <v>2.58</v>
      </c>
      <c r="I5460" s="3" t="n">
        <v>0.05</v>
      </c>
    </row>
    <row r="5461" customFormat="false" ht="15" hidden="false" customHeight="false" outlineLevel="0" collapsed="false">
      <c r="A5461" s="0" t="s">
        <v>271</v>
      </c>
      <c r="B5461" s="0" t="n">
        <f aca="false">VALUE(LEFT(A5461,4))</f>
        <v>2025</v>
      </c>
      <c r="C5461" s="0" t="str">
        <f aca="false">"FY"&amp;IF(VALUE(MID(A5461,6,2))&gt;=4,VALUE(LEFT(A5461,4)),VALUE(LEFT(A5461,4))-1)&amp;"-"&amp;TEXT(MOD(IF(VALUE(MID(A5461,6,2))&gt;=4,VALUE(LEFT(A5461,4)),VALUE(LEFT(A5461,4))-1)+1,100),"00")</f>
        <v>FY2024-25</v>
      </c>
      <c r="D5461" s="0" t="s">
        <v>791</v>
      </c>
      <c r="E5461" s="0" t="s">
        <v>292</v>
      </c>
      <c r="F5461" s="0" t="str">
        <f aca="false">INDEX(Mapping!$B$2:$B$465,MATCH(E5461,Mapping!$A$2:$A$465,0))</f>
        <v>DIKCHU HEP</v>
      </c>
      <c r="G5461" s="0" t="str">
        <f aca="false">INDEX(Mapping!$C$2:$C$465,MATCH(E5461,Mapping!$A$2:$A$465,0))</f>
        <v>DIKCHU HEP</v>
      </c>
      <c r="H5461" s="2" t="n">
        <v>2.56</v>
      </c>
      <c r="I5461" s="3" t="n">
        <v>0.05</v>
      </c>
    </row>
    <row r="5462" customFormat="false" ht="15" hidden="false" customHeight="false" outlineLevel="0" collapsed="false">
      <c r="A5462" s="0" t="s">
        <v>271</v>
      </c>
      <c r="B5462" s="0" t="n">
        <f aca="false">VALUE(LEFT(A5462,4))</f>
        <v>2025</v>
      </c>
      <c r="C5462" s="0" t="str">
        <f aca="false">"FY"&amp;IF(VALUE(MID(A5462,6,2))&gt;=4,VALUE(LEFT(A5462,4)),VALUE(LEFT(A5462,4))-1)&amp;"-"&amp;TEXT(MOD(IF(VALUE(MID(A5462,6,2))&gt;=4,VALUE(LEFT(A5462,4)),VALUE(LEFT(A5462,4))-1)+1,100),"00")</f>
        <v>FY2024-25</v>
      </c>
      <c r="D5462" s="0" t="s">
        <v>743</v>
      </c>
      <c r="E5462" s="0" t="s">
        <v>468</v>
      </c>
      <c r="F5462" s="0" t="str">
        <f aca="false">INDEX(Mapping!$B$2:$B$465,MATCH(E5462,Mapping!$A$2:$A$465,0))</f>
        <v>TPSL 200MW TPTCL BANDERWALA</v>
      </c>
      <c r="G5462" s="0" t="str">
        <f aca="false">INDEX(Mapping!$C$2:$C$465,MATCH(E5462,Mapping!$A$2:$A$465,0))</f>
        <v>TPSL 200MW TPTCL BANDERWALA</v>
      </c>
      <c r="H5462" s="2" t="n">
        <v>2.53</v>
      </c>
      <c r="I5462" s="3" t="n">
        <v>0.05</v>
      </c>
    </row>
    <row r="5463" customFormat="false" ht="15" hidden="false" customHeight="false" outlineLevel="0" collapsed="false">
      <c r="A5463" s="0" t="s">
        <v>271</v>
      </c>
      <c r="B5463" s="0" t="n">
        <f aca="false">VALUE(LEFT(A5463,4))</f>
        <v>2025</v>
      </c>
      <c r="C5463" s="0" t="str">
        <f aca="false">"FY"&amp;IF(VALUE(MID(A5463,6,2))&gt;=4,VALUE(LEFT(A5463,4)),VALUE(LEFT(A5463,4))-1)&amp;"-"&amp;TEXT(MOD(IF(VALUE(MID(A5463,6,2))&gt;=4,VALUE(LEFT(A5463,4)),VALUE(LEFT(A5463,4))-1)+1,100),"00")</f>
        <v>FY2024-25</v>
      </c>
      <c r="D5463" s="0" t="s">
        <v>740</v>
      </c>
      <c r="E5463" s="0" t="s">
        <v>426</v>
      </c>
      <c r="F5463" s="0" t="str">
        <f aca="false">INDEX(Mapping!$B$2:$B$465,MATCH(E5463,Mapping!$A$2:$A$465,0))</f>
        <v>NTPC STATIONS</v>
      </c>
      <c r="G5463" s="0" t="str">
        <f aca="false">INDEX(Mapping!$C$2:$C$465,MATCH(E5463,Mapping!$A$2:$A$465,0))</f>
        <v>NTPC GROUP</v>
      </c>
      <c r="H5463" s="2" t="n">
        <v>2.5</v>
      </c>
      <c r="I5463" s="3" t="n">
        <v>0.05</v>
      </c>
    </row>
    <row r="5464" customFormat="false" ht="15" hidden="false" customHeight="false" outlineLevel="0" collapsed="false">
      <c r="A5464" s="0" t="s">
        <v>271</v>
      </c>
      <c r="B5464" s="0" t="n">
        <f aca="false">VALUE(LEFT(A5464,4))</f>
        <v>2025</v>
      </c>
      <c r="C5464" s="0" t="str">
        <f aca="false">"FY"&amp;IF(VALUE(MID(A5464,6,2))&gt;=4,VALUE(LEFT(A5464,4)),VALUE(LEFT(A5464,4))-1)&amp;"-"&amp;TEXT(MOD(IF(VALUE(MID(A5464,6,2))&gt;=4,VALUE(LEFT(A5464,4)),VALUE(LEFT(A5464,4))-1)+1,100),"00")</f>
        <v>FY2024-25</v>
      </c>
      <c r="D5464" s="0" t="s">
        <v>772</v>
      </c>
      <c r="E5464" s="0" t="s">
        <v>471</v>
      </c>
      <c r="F5464" s="0" t="str">
        <f aca="false">INDEX(Mapping!$B$2:$B$465,MATCH(E5464,Mapping!$A$2:$A$465,0))</f>
        <v>NTPC STATIONS</v>
      </c>
      <c r="G5464" s="0" t="str">
        <f aca="false">INDEX(Mapping!$C$2:$C$465,MATCH(E5464,Mapping!$A$2:$A$465,0))</f>
        <v>NTPC GROUP</v>
      </c>
      <c r="H5464" s="2" t="n">
        <v>2.45</v>
      </c>
      <c r="I5464" s="3" t="n">
        <v>0.04</v>
      </c>
    </row>
    <row r="5465" customFormat="false" ht="15" hidden="false" customHeight="false" outlineLevel="0" collapsed="false">
      <c r="A5465" s="0" t="s">
        <v>271</v>
      </c>
      <c r="B5465" s="0" t="n">
        <f aca="false">VALUE(LEFT(A5465,4))</f>
        <v>2025</v>
      </c>
      <c r="C5465" s="0" t="str">
        <f aca="false">"FY"&amp;IF(VALUE(MID(A5465,6,2))&gt;=4,VALUE(LEFT(A5465,4)),VALUE(LEFT(A5465,4))-1)&amp;"-"&amp;TEXT(MOD(IF(VALUE(MID(A5465,6,2))&gt;=4,VALUE(LEFT(A5465,4)),VALUE(LEFT(A5465,4))-1)+1,100),"00")</f>
        <v>FY2024-25</v>
      </c>
      <c r="D5465" s="0" t="s">
        <v>751</v>
      </c>
      <c r="E5465" s="0" t="s">
        <v>479</v>
      </c>
      <c r="F5465" s="0" t="str">
        <f aca="false">INDEX(Mapping!$B$2:$B$465,MATCH(E5465,Mapping!$A$2:$A$465,0))</f>
        <v>NTPC STATIONS</v>
      </c>
      <c r="G5465" s="0" t="str">
        <f aca="false">INDEX(Mapping!$C$2:$C$465,MATCH(E5465,Mapping!$A$2:$A$465,0))</f>
        <v>NTPC GROUP</v>
      </c>
      <c r="H5465" s="2" t="n">
        <v>2.15</v>
      </c>
      <c r="I5465" s="3" t="n">
        <v>0.04</v>
      </c>
    </row>
    <row r="5466" customFormat="false" ht="15" hidden="false" customHeight="false" outlineLevel="0" collapsed="false">
      <c r="A5466" s="0" t="s">
        <v>271</v>
      </c>
      <c r="B5466" s="0" t="n">
        <f aca="false">VALUE(LEFT(A5466,4))</f>
        <v>2025</v>
      </c>
      <c r="C5466" s="0" t="str">
        <f aca="false">"FY"&amp;IF(VALUE(MID(A5466,6,2))&gt;=4,VALUE(LEFT(A5466,4)),VALUE(LEFT(A5466,4))-1)&amp;"-"&amp;TEXT(MOD(IF(VALUE(MID(A5466,6,2))&gt;=4,VALUE(LEFT(A5466,4)),VALUE(LEFT(A5466,4))-1)+1,100),"00")</f>
        <v>FY2024-25</v>
      </c>
      <c r="D5466" s="0" t="s">
        <v>760</v>
      </c>
      <c r="E5466" s="0" t="s">
        <v>488</v>
      </c>
      <c r="F5466" s="0" t="str">
        <f aca="false">INDEX(Mapping!$B$2:$B$465,MATCH(E5466,Mapping!$A$2:$A$465,0))</f>
        <v>NTPC STATIONS</v>
      </c>
      <c r="G5466" s="0" t="str">
        <f aca="false">INDEX(Mapping!$C$2:$C$465,MATCH(E5466,Mapping!$A$2:$A$465,0))</f>
        <v>NTPC GROUP</v>
      </c>
      <c r="H5466" s="2" t="n">
        <v>2.1</v>
      </c>
      <c r="I5466" s="3" t="n">
        <v>0.04</v>
      </c>
    </row>
    <row r="5467" customFormat="false" ht="15" hidden="false" customHeight="false" outlineLevel="0" collapsed="false">
      <c r="A5467" s="0" t="s">
        <v>271</v>
      </c>
      <c r="B5467" s="0" t="n">
        <f aca="false">VALUE(LEFT(A5467,4))</f>
        <v>2025</v>
      </c>
      <c r="C5467" s="0" t="str">
        <f aca="false">"FY"&amp;IF(VALUE(MID(A5467,6,2))&gt;=4,VALUE(LEFT(A5467,4)),VALUE(LEFT(A5467,4))-1)&amp;"-"&amp;TEXT(MOD(IF(VALUE(MID(A5467,6,2))&gt;=4,VALUE(LEFT(A5467,4)),VALUE(LEFT(A5467,4))-1)+1,100),"00")</f>
        <v>FY2024-25</v>
      </c>
      <c r="D5467" s="0" t="s">
        <v>737</v>
      </c>
      <c r="E5467" s="0" t="s">
        <v>337</v>
      </c>
      <c r="F5467" s="0" t="str">
        <f aca="false">INDEX(Mapping!$B$2:$B$465,MATCH(E5467,Mapping!$A$2:$A$465,0))</f>
        <v>NTPC STATIONS</v>
      </c>
      <c r="G5467" s="0" t="str">
        <f aca="false">INDEX(Mapping!$C$2:$C$465,MATCH(E5467,Mapping!$A$2:$A$465,0))</f>
        <v>NTPC GROUP</v>
      </c>
      <c r="H5467" s="2" t="n">
        <v>2.08</v>
      </c>
      <c r="I5467" s="3" t="n">
        <v>0.04</v>
      </c>
    </row>
    <row r="5468" customFormat="false" ht="15" hidden="false" customHeight="false" outlineLevel="0" collapsed="false">
      <c r="A5468" s="0" t="s">
        <v>271</v>
      </c>
      <c r="B5468" s="0" t="n">
        <f aca="false">VALUE(LEFT(A5468,4))</f>
        <v>2025</v>
      </c>
      <c r="C5468" s="0" t="str">
        <f aca="false">"FY"&amp;IF(VALUE(MID(A5468,6,2))&gt;=4,VALUE(LEFT(A5468,4)),VALUE(LEFT(A5468,4))-1)&amp;"-"&amp;TEXT(MOD(IF(VALUE(MID(A5468,6,2))&gt;=4,VALUE(LEFT(A5468,4)),VALUE(LEFT(A5468,4))-1)+1,100),"00")</f>
        <v>FY2024-25</v>
      </c>
      <c r="D5468" s="0" t="s">
        <v>722</v>
      </c>
      <c r="E5468" s="0" t="s">
        <v>474</v>
      </c>
      <c r="F5468" s="0" t="str">
        <f aca="false">INDEX(Mapping!$B$2:$B$465,MATCH(E5468,Mapping!$A$2:$A$465,0))</f>
        <v>ONEVOLT ENERGY PRIVATE LIMITED</v>
      </c>
      <c r="G5468" s="0" t="str">
        <f aca="false">INDEX(Mapping!$C$2:$C$465,MATCH(E5468,Mapping!$A$2:$A$465,0))</f>
        <v>ONEVOLT ENERGY PRIVATE LIMITED</v>
      </c>
      <c r="H5468" s="2" t="n">
        <v>2.07</v>
      </c>
      <c r="I5468" s="3" t="n">
        <v>0.04</v>
      </c>
    </row>
    <row r="5469" customFormat="false" ht="15" hidden="false" customHeight="false" outlineLevel="0" collapsed="false">
      <c r="A5469" s="0" t="s">
        <v>271</v>
      </c>
      <c r="B5469" s="0" t="n">
        <f aca="false">VALUE(LEFT(A5469,4))</f>
        <v>2025</v>
      </c>
      <c r="C5469" s="0" t="str">
        <f aca="false">"FY"&amp;IF(VALUE(MID(A5469,6,2))&gt;=4,VALUE(LEFT(A5469,4)),VALUE(LEFT(A5469,4))-1)&amp;"-"&amp;TEXT(MOD(IF(VALUE(MID(A5469,6,2))&gt;=4,VALUE(LEFT(A5469,4)),VALUE(LEFT(A5469,4))-1)+1,100),"00")</f>
        <v>FY2024-25</v>
      </c>
      <c r="D5469" s="0" t="s">
        <v>721</v>
      </c>
      <c r="E5469" s="0" t="s">
        <v>176</v>
      </c>
      <c r="F5469" s="0" t="str">
        <f aca="false">INDEX(Mapping!$B$2:$B$465,MATCH(E5469,Mapping!$A$2:$A$465,0))</f>
        <v>SIKKIM</v>
      </c>
      <c r="G5469" s="0" t="str">
        <f aca="false">INDEX(Mapping!$C$2:$C$465,MATCH(E5469,Mapping!$A$2:$A$465,0))</f>
        <v>SIKKIM</v>
      </c>
      <c r="H5469" s="2" t="n">
        <v>2</v>
      </c>
      <c r="I5469" s="3" t="n">
        <v>0.04</v>
      </c>
    </row>
    <row r="5470" customFormat="false" ht="15" hidden="false" customHeight="false" outlineLevel="0" collapsed="false">
      <c r="A5470" s="0" t="s">
        <v>271</v>
      </c>
      <c r="B5470" s="0" t="n">
        <f aca="false">VALUE(LEFT(A5470,4))</f>
        <v>2025</v>
      </c>
      <c r="C5470" s="0" t="str">
        <f aca="false">"FY"&amp;IF(VALUE(MID(A5470,6,2))&gt;=4,VALUE(LEFT(A5470,4)),VALUE(LEFT(A5470,4))-1)&amp;"-"&amp;TEXT(MOD(IF(VALUE(MID(A5470,6,2))&gt;=4,VALUE(LEFT(A5470,4)),VALUE(LEFT(A5470,4))-1)+1,100),"00")</f>
        <v>FY2024-25</v>
      </c>
      <c r="D5470" s="0" t="s">
        <v>756</v>
      </c>
      <c r="E5470" s="0" t="s">
        <v>496</v>
      </c>
      <c r="F5470" s="0" t="str">
        <f aca="false">INDEX(Mapping!$B$2:$B$465,MATCH(E5470,Mapping!$A$2:$A$465,0))</f>
        <v>NTPC STATIONS</v>
      </c>
      <c r="G5470" s="0" t="str">
        <f aca="false">INDEX(Mapping!$C$2:$C$465,MATCH(E5470,Mapping!$A$2:$A$465,0))</f>
        <v>NTPC GROUP</v>
      </c>
      <c r="H5470" s="2" t="n">
        <v>1.84</v>
      </c>
      <c r="I5470" s="3" t="n">
        <v>0.03</v>
      </c>
    </row>
    <row r="5471" customFormat="false" ht="15" hidden="false" customHeight="false" outlineLevel="0" collapsed="false">
      <c r="A5471" s="0" t="s">
        <v>271</v>
      </c>
      <c r="B5471" s="0" t="n">
        <f aca="false">VALUE(LEFT(A5471,4))</f>
        <v>2025</v>
      </c>
      <c r="C5471" s="0" t="str">
        <f aca="false">"FY"&amp;IF(VALUE(MID(A5471,6,2))&gt;=4,VALUE(LEFT(A5471,4)),VALUE(LEFT(A5471,4))-1)&amp;"-"&amp;TEXT(MOD(IF(VALUE(MID(A5471,6,2))&gt;=4,VALUE(LEFT(A5471,4)),VALUE(LEFT(A5471,4))-1)+1,100),"00")</f>
        <v>FY2024-25</v>
      </c>
      <c r="D5471" s="0" t="s">
        <v>732</v>
      </c>
      <c r="E5471" s="0" t="s">
        <v>423</v>
      </c>
      <c r="F5471" s="0" t="str">
        <f aca="false">INDEX(Mapping!$B$2:$B$465,MATCH(E5471,Mapping!$A$2:$A$465,0))</f>
        <v>GMR WARORA (EX-EMCO)</v>
      </c>
      <c r="G5471" s="0" t="str">
        <f aca="false">INDEX(Mapping!$C$2:$C$465,MATCH(E5471,Mapping!$A$2:$A$465,0))</f>
        <v>GMR ENERGY</v>
      </c>
      <c r="H5471" s="2" t="n">
        <v>1.81</v>
      </c>
      <c r="I5471" s="3" t="n">
        <v>0.03</v>
      </c>
    </row>
    <row r="5472" customFormat="false" ht="15" hidden="false" customHeight="false" outlineLevel="0" collapsed="false">
      <c r="A5472" s="0" t="s">
        <v>271</v>
      </c>
      <c r="B5472" s="0" t="n">
        <f aca="false">VALUE(LEFT(A5472,4))</f>
        <v>2025</v>
      </c>
      <c r="C5472" s="0" t="str">
        <f aca="false">"FY"&amp;IF(VALUE(MID(A5472,6,2))&gt;=4,VALUE(LEFT(A5472,4)),VALUE(LEFT(A5472,4))-1)&amp;"-"&amp;TEXT(MOD(IF(VALUE(MID(A5472,6,2))&gt;=4,VALUE(LEFT(A5472,4)),VALUE(LEFT(A5472,4))-1)+1,100),"00")</f>
        <v>FY2024-25</v>
      </c>
      <c r="D5472" s="0" t="s">
        <v>453</v>
      </c>
      <c r="E5472" s="0" t="s">
        <v>453</v>
      </c>
      <c r="F5472" s="0" t="str">
        <f aca="false">INDEX(Mapping!$B$2:$B$465,MATCH(E5472,Mapping!$A$2:$A$465,0))</f>
        <v>GMR KAMALANGA</v>
      </c>
      <c r="G5472" s="0" t="str">
        <f aca="false">INDEX(Mapping!$C$2:$C$465,MATCH(E5472,Mapping!$A$2:$A$465,0))</f>
        <v>GMR ENERGY</v>
      </c>
      <c r="H5472" s="2" t="n">
        <v>1.74</v>
      </c>
      <c r="I5472" s="3" t="n">
        <v>0.03</v>
      </c>
    </row>
    <row r="5473" customFormat="false" ht="15" hidden="false" customHeight="false" outlineLevel="0" collapsed="false">
      <c r="A5473" s="0" t="s">
        <v>271</v>
      </c>
      <c r="B5473" s="0" t="n">
        <f aca="false">VALUE(LEFT(A5473,4))</f>
        <v>2025</v>
      </c>
      <c r="C5473" s="0" t="str">
        <f aca="false">"FY"&amp;IF(VALUE(MID(A5473,6,2))&gt;=4,VALUE(LEFT(A5473,4)),VALUE(LEFT(A5473,4))-1)&amp;"-"&amp;TEXT(MOD(IF(VALUE(MID(A5473,6,2))&gt;=4,VALUE(LEFT(A5473,4)),VALUE(LEFT(A5473,4))-1)+1,100),"00")</f>
        <v>FY2024-25</v>
      </c>
      <c r="D5473" s="0" t="s">
        <v>376</v>
      </c>
      <c r="E5473" s="0" t="s">
        <v>376</v>
      </c>
      <c r="F5473" s="0" t="str">
        <f aca="false">INDEX(Mapping!$B$2:$B$465,MATCH(E5473,Mapping!$A$2:$A$465,0))</f>
        <v>ADANI PORTS AND SPECIAL ECONOMIC ZONE LIMITED (PSS-3)</v>
      </c>
      <c r="G5473" s="0" t="str">
        <f aca="false">INDEX(Mapping!$C$2:$C$465,MATCH(E5473,Mapping!$A$2:$A$465,0))</f>
        <v>ADANI PORTS &amp; SEZ</v>
      </c>
      <c r="H5473" s="2" t="n">
        <v>1.7</v>
      </c>
      <c r="I5473" s="3" t="n">
        <v>0.03</v>
      </c>
    </row>
    <row r="5474" customFormat="false" ht="15" hidden="false" customHeight="false" outlineLevel="0" collapsed="false">
      <c r="A5474" s="0" t="s">
        <v>271</v>
      </c>
      <c r="B5474" s="0" t="n">
        <f aca="false">VALUE(LEFT(A5474,4))</f>
        <v>2025</v>
      </c>
      <c r="C5474" s="0" t="str">
        <f aca="false">"FY"&amp;IF(VALUE(MID(A5474,6,2))&gt;=4,VALUE(LEFT(A5474,4)),VALUE(LEFT(A5474,4))-1)&amp;"-"&amp;TEXT(MOD(IF(VALUE(MID(A5474,6,2))&gt;=4,VALUE(LEFT(A5474,4)),VALUE(LEFT(A5474,4))-1)+1,100),"00")</f>
        <v>FY2024-25</v>
      </c>
      <c r="D5474" s="0" t="s">
        <v>747</v>
      </c>
      <c r="E5474" s="0" t="s">
        <v>478</v>
      </c>
      <c r="F5474" s="0" t="str">
        <f aca="false">INDEX(Mapping!$B$2:$B$465,MATCH(E5474,Mapping!$A$2:$A$465,0))</f>
        <v>NTPC STATIONS</v>
      </c>
      <c r="G5474" s="0" t="str">
        <f aca="false">INDEX(Mapping!$C$2:$C$465,MATCH(E5474,Mapping!$A$2:$A$465,0))</f>
        <v>NTPC GROUP</v>
      </c>
      <c r="H5474" s="2" t="n">
        <v>1.67</v>
      </c>
      <c r="I5474" s="3" t="n">
        <v>0.03</v>
      </c>
    </row>
    <row r="5475" customFormat="false" ht="15" hidden="false" customHeight="false" outlineLevel="0" collapsed="false">
      <c r="A5475" s="0" t="s">
        <v>271</v>
      </c>
      <c r="B5475" s="0" t="n">
        <f aca="false">VALUE(LEFT(A5475,4))</f>
        <v>2025</v>
      </c>
      <c r="C5475" s="0" t="str">
        <f aca="false">"FY"&amp;IF(VALUE(MID(A5475,6,2))&gt;=4,VALUE(LEFT(A5475,4)),VALUE(LEFT(A5475,4))-1)&amp;"-"&amp;TEXT(MOD(IF(VALUE(MID(A5475,6,2))&gt;=4,VALUE(LEFT(A5475,4)),VALUE(LEFT(A5475,4))-1)+1,100),"00")</f>
        <v>FY2024-25</v>
      </c>
      <c r="D5475" s="0" t="s">
        <v>706</v>
      </c>
      <c r="E5475" s="0" t="s">
        <v>357</v>
      </c>
      <c r="F5475" s="0" t="str">
        <f aca="false">INDEX(Mapping!$B$2:$B$465,MATCH(E5475,Mapping!$A$2:$A$465,0))</f>
        <v>HIMACHAL PRADESH</v>
      </c>
      <c r="G5475" s="0" t="str">
        <f aca="false">INDEX(Mapping!$C$2:$C$465,MATCH(E5475,Mapping!$A$2:$A$465,0))</f>
        <v>HIMACHAL PRADESH</v>
      </c>
      <c r="H5475" s="2" t="n">
        <v>1.52</v>
      </c>
      <c r="I5475" s="3" t="n">
        <v>0.03</v>
      </c>
    </row>
    <row r="5476" customFormat="false" ht="15" hidden="false" customHeight="false" outlineLevel="0" collapsed="false">
      <c r="A5476" s="0" t="s">
        <v>271</v>
      </c>
      <c r="B5476" s="0" t="n">
        <f aca="false">VALUE(LEFT(A5476,4))</f>
        <v>2025</v>
      </c>
      <c r="C5476" s="0" t="str">
        <f aca="false">"FY"&amp;IF(VALUE(MID(A5476,6,2))&gt;=4,VALUE(LEFT(A5476,4)),VALUE(LEFT(A5476,4))-1)&amp;"-"&amp;TEXT(MOD(IF(VALUE(MID(A5476,6,2))&gt;=4,VALUE(LEFT(A5476,4)),VALUE(LEFT(A5476,4))-1)+1,100),"00")</f>
        <v>FY2024-25</v>
      </c>
      <c r="D5476" s="0" t="s">
        <v>739</v>
      </c>
      <c r="E5476" s="0" t="s">
        <v>472</v>
      </c>
      <c r="F5476" s="0" t="str">
        <f aca="false">INDEX(Mapping!$B$2:$B$465,MATCH(E5476,Mapping!$A$2:$A$465,0))</f>
        <v>TRANSITION ENERGY SERVICES PRIVATE LIMITED</v>
      </c>
      <c r="G5476" s="0" t="str">
        <f aca="false">INDEX(Mapping!$C$2:$C$465,MATCH(E5476,Mapping!$A$2:$A$465,0))</f>
        <v>TRANSITION ENERGY SERVICES PRIVATE LIMITED</v>
      </c>
      <c r="H5476" s="2" t="n">
        <v>1.49</v>
      </c>
      <c r="I5476" s="3" t="n">
        <v>0.03</v>
      </c>
    </row>
    <row r="5477" customFormat="false" ht="15" hidden="false" customHeight="false" outlineLevel="0" collapsed="false">
      <c r="A5477" s="0" t="s">
        <v>271</v>
      </c>
      <c r="B5477" s="0" t="n">
        <f aca="false">VALUE(LEFT(A5477,4))</f>
        <v>2025</v>
      </c>
      <c r="C5477" s="0" t="str">
        <f aca="false">"FY"&amp;IF(VALUE(MID(A5477,6,2))&gt;=4,VALUE(LEFT(A5477,4)),VALUE(LEFT(A5477,4))-1)&amp;"-"&amp;TEXT(MOD(IF(VALUE(MID(A5477,6,2))&gt;=4,VALUE(LEFT(A5477,4)),VALUE(LEFT(A5477,4))-1)+1,100),"00")</f>
        <v>FY2024-25</v>
      </c>
      <c r="D5477" s="0" t="s">
        <v>418</v>
      </c>
      <c r="E5477" s="0" t="s">
        <v>418</v>
      </c>
      <c r="F5477" s="0" t="str">
        <f aca="false">INDEX(Mapping!$B$2:$B$465,MATCH(E5477,Mapping!$A$2:$A$465,0))</f>
        <v>OSTRO KANNADA POWER PRIVATE LIMITED</v>
      </c>
      <c r="G5477" s="0" t="str">
        <f aca="false">INDEX(Mapping!$C$2:$C$465,MATCH(E5477,Mapping!$A$2:$A$465,0))</f>
        <v>OSTRO KANNADA POWER PRIVATE LIMITED</v>
      </c>
      <c r="H5477" s="2" t="n">
        <v>1.47</v>
      </c>
      <c r="I5477" s="3" t="n">
        <v>0.03</v>
      </c>
    </row>
    <row r="5478" customFormat="false" ht="15" hidden="false" customHeight="false" outlineLevel="0" collapsed="false">
      <c r="A5478" s="0" t="s">
        <v>271</v>
      </c>
      <c r="B5478" s="0" t="n">
        <f aca="false">VALUE(LEFT(A5478,4))</f>
        <v>2025</v>
      </c>
      <c r="C5478" s="0" t="str">
        <f aca="false">"FY"&amp;IF(VALUE(MID(A5478,6,2))&gt;=4,VALUE(LEFT(A5478,4)),VALUE(LEFT(A5478,4))-1)&amp;"-"&amp;TEXT(MOD(IF(VALUE(MID(A5478,6,2))&gt;=4,VALUE(LEFT(A5478,4)),VALUE(LEFT(A5478,4))-1)+1,100),"00")</f>
        <v>FY2024-25</v>
      </c>
      <c r="D5478" s="0" t="s">
        <v>684</v>
      </c>
      <c r="E5478" s="0" t="s">
        <v>334</v>
      </c>
      <c r="F5478" s="0" t="str">
        <f aca="false">INDEX(Mapping!$B$2:$B$465,MATCH(E5478,Mapping!$A$2:$A$465,0))</f>
        <v>NTPC STATIONS</v>
      </c>
      <c r="G5478" s="0" t="str">
        <f aca="false">INDEX(Mapping!$C$2:$C$465,MATCH(E5478,Mapping!$A$2:$A$465,0))</f>
        <v>NTPC GROUP</v>
      </c>
      <c r="H5478" s="2" t="n">
        <v>1.21</v>
      </c>
      <c r="I5478" s="3" t="n">
        <v>0.02</v>
      </c>
    </row>
    <row r="5479" customFormat="false" ht="15" hidden="false" customHeight="false" outlineLevel="0" collapsed="false">
      <c r="A5479" s="0" t="s">
        <v>271</v>
      </c>
      <c r="B5479" s="0" t="n">
        <f aca="false">VALUE(LEFT(A5479,4))</f>
        <v>2025</v>
      </c>
      <c r="C5479" s="0" t="str">
        <f aca="false">"FY"&amp;IF(VALUE(MID(A5479,6,2))&gt;=4,VALUE(LEFT(A5479,4)),VALUE(LEFT(A5479,4))-1)&amp;"-"&amp;TEXT(MOD(IF(VALUE(MID(A5479,6,2))&gt;=4,VALUE(LEFT(A5479,4)),VALUE(LEFT(A5479,4))-1)+1,100),"00")</f>
        <v>FY2024-25</v>
      </c>
      <c r="D5479" s="0" t="s">
        <v>757</v>
      </c>
      <c r="E5479" s="0" t="s">
        <v>121</v>
      </c>
      <c r="F5479" s="0" t="str">
        <f aca="false">INDEX(Mapping!$B$2:$B$465,MATCH(E5479,Mapping!$A$2:$A$465,0))</f>
        <v>MEGHALAYA</v>
      </c>
      <c r="G5479" s="0" t="str">
        <f aca="false">INDEX(Mapping!$C$2:$C$465,MATCH(E5479,Mapping!$A$2:$A$465,0))</f>
        <v>MEGHALAYA</v>
      </c>
      <c r="H5479" s="2" t="n">
        <v>1.11</v>
      </c>
      <c r="I5479" s="3" t="n">
        <v>0.02</v>
      </c>
    </row>
    <row r="5480" customFormat="false" ht="15" hidden="false" customHeight="false" outlineLevel="0" collapsed="false">
      <c r="A5480" s="0" t="s">
        <v>271</v>
      </c>
      <c r="B5480" s="0" t="n">
        <f aca="false">VALUE(LEFT(A5480,4))</f>
        <v>2025</v>
      </c>
      <c r="C5480" s="0" t="str">
        <f aca="false">"FY"&amp;IF(VALUE(MID(A5480,6,2))&gt;=4,VALUE(LEFT(A5480,4)),VALUE(LEFT(A5480,4))-1)&amp;"-"&amp;TEXT(MOD(IF(VALUE(MID(A5480,6,2))&gt;=4,VALUE(LEFT(A5480,4)),VALUE(LEFT(A5480,4))-1)+1,100),"00")</f>
        <v>FY2024-25</v>
      </c>
      <c r="D5480" s="0" t="s">
        <v>786</v>
      </c>
      <c r="E5480" s="0" t="s">
        <v>510</v>
      </c>
      <c r="F5480" s="0" t="str">
        <f aca="false">INDEX(Mapping!$B$2:$B$465,MATCH(E5480,Mapping!$A$2:$A$465,0))</f>
        <v>SERENTICA RENEWABLES INDIA 5 PRIVATE LIMITED</v>
      </c>
      <c r="G5480" s="0" t="str">
        <f aca="false">INDEX(Mapping!$C$2:$C$465,MATCH(E5480,Mapping!$A$2:$A$465,0))</f>
        <v>SERENTICA RENEWABLES</v>
      </c>
      <c r="H5480" s="2" t="n">
        <v>1.04</v>
      </c>
      <c r="I5480" s="3" t="n">
        <v>0.02</v>
      </c>
    </row>
    <row r="5481" customFormat="false" ht="15" hidden="false" customHeight="false" outlineLevel="0" collapsed="false">
      <c r="A5481" s="0" t="s">
        <v>271</v>
      </c>
      <c r="B5481" s="0" t="n">
        <f aca="false">VALUE(LEFT(A5481,4))</f>
        <v>2025</v>
      </c>
      <c r="C5481" s="0" t="str">
        <f aca="false">"FY"&amp;IF(VALUE(MID(A5481,6,2))&gt;=4,VALUE(LEFT(A5481,4)),VALUE(LEFT(A5481,4))-1)&amp;"-"&amp;TEXT(MOD(IF(VALUE(MID(A5481,6,2))&gt;=4,VALUE(LEFT(A5481,4)),VALUE(LEFT(A5481,4))-1)+1,100),"00")</f>
        <v>FY2024-25</v>
      </c>
      <c r="D5481" s="0" t="s">
        <v>703</v>
      </c>
      <c r="E5481" s="0" t="s">
        <v>425</v>
      </c>
      <c r="F5481" s="0" t="str">
        <f aca="false">INDEX(Mapping!$B$2:$B$465,MATCH(E5481,Mapping!$A$2:$A$465,0))</f>
        <v>THE TATA POWER CO LTD (MTPS)</v>
      </c>
      <c r="G5481" s="0" t="str">
        <f aca="false">INDEX(Mapping!$C$2:$C$465,MATCH(E5481,Mapping!$A$2:$A$465,0))</f>
        <v>THE TATA POWER CO LTD (MTPS)</v>
      </c>
      <c r="H5481" s="2" t="n">
        <v>1.02</v>
      </c>
      <c r="I5481" s="3" t="n">
        <v>0.02</v>
      </c>
    </row>
    <row r="5482" customFormat="false" ht="15" hidden="false" customHeight="false" outlineLevel="0" collapsed="false">
      <c r="A5482" s="0" t="s">
        <v>271</v>
      </c>
      <c r="B5482" s="0" t="n">
        <f aca="false">VALUE(LEFT(A5482,4))</f>
        <v>2025</v>
      </c>
      <c r="C5482" s="0" t="str">
        <f aca="false">"FY"&amp;IF(VALUE(MID(A5482,6,2))&gt;=4,VALUE(LEFT(A5482,4)),VALUE(LEFT(A5482,4))-1)&amp;"-"&amp;TEXT(MOD(IF(VALUE(MID(A5482,6,2))&gt;=4,VALUE(LEFT(A5482,4)),VALUE(LEFT(A5482,4))-1)+1,100),"00")</f>
        <v>FY2024-25</v>
      </c>
      <c r="D5482" s="0" t="s">
        <v>749</v>
      </c>
      <c r="E5482" s="0" t="s">
        <v>411</v>
      </c>
      <c r="F5482" s="0" t="str">
        <f aca="false">INDEX(Mapping!$B$2:$B$465,MATCH(E5482,Mapping!$A$2:$A$465,0))</f>
        <v>NTPC STATIONS</v>
      </c>
      <c r="G5482" s="0" t="str">
        <f aca="false">INDEX(Mapping!$C$2:$C$465,MATCH(E5482,Mapping!$A$2:$A$465,0))</f>
        <v>NTPC GROUP</v>
      </c>
      <c r="H5482" s="2" t="n">
        <v>1.01</v>
      </c>
      <c r="I5482" s="3" t="n">
        <v>0.02</v>
      </c>
    </row>
    <row r="5483" customFormat="false" ht="15" hidden="false" customHeight="false" outlineLevel="0" collapsed="false">
      <c r="A5483" s="0" t="s">
        <v>271</v>
      </c>
      <c r="B5483" s="0" t="n">
        <f aca="false">VALUE(LEFT(A5483,4))</f>
        <v>2025</v>
      </c>
      <c r="C5483" s="0" t="str">
        <f aca="false">"FY"&amp;IF(VALUE(MID(A5483,6,2))&gt;=4,VALUE(LEFT(A5483,4)),VALUE(LEFT(A5483,4))-1)&amp;"-"&amp;TEXT(MOD(IF(VALUE(MID(A5483,6,2))&gt;=4,VALUE(LEFT(A5483,4)),VALUE(LEFT(A5483,4))-1)+1,100),"00")</f>
        <v>FY2024-25</v>
      </c>
      <c r="D5483" s="0" t="s">
        <v>719</v>
      </c>
      <c r="E5483" s="0" t="s">
        <v>404</v>
      </c>
      <c r="F5483" s="0" t="str">
        <f aca="false">INDEX(Mapping!$B$2:$B$465,MATCH(E5483,Mapping!$A$2:$A$465,0))</f>
        <v>BONGAIGAON THERMAL POWER STATION NTPC</v>
      </c>
      <c r="G5483" s="0" t="str">
        <f aca="false">INDEX(Mapping!$C$2:$C$465,MATCH(E5483,Mapping!$A$2:$A$465,0))</f>
        <v>NTPC GROUP</v>
      </c>
      <c r="H5483" s="2" t="n">
        <v>0.97</v>
      </c>
      <c r="I5483" s="3" t="n">
        <v>0.02</v>
      </c>
    </row>
    <row r="5484" customFormat="false" ht="15" hidden="false" customHeight="false" outlineLevel="0" collapsed="false">
      <c r="A5484" s="0" t="s">
        <v>271</v>
      </c>
      <c r="B5484" s="0" t="n">
        <f aca="false">VALUE(LEFT(A5484,4))</f>
        <v>2025</v>
      </c>
      <c r="C5484" s="0" t="str">
        <f aca="false">"FY"&amp;IF(VALUE(MID(A5484,6,2))&gt;=4,VALUE(LEFT(A5484,4)),VALUE(LEFT(A5484,4))-1)&amp;"-"&amp;TEXT(MOD(IF(VALUE(MID(A5484,6,2))&gt;=4,VALUE(LEFT(A5484,4)),VALUE(LEFT(A5484,4))-1)+1,100),"00")</f>
        <v>FY2024-25</v>
      </c>
      <c r="D5484" s="0" t="s">
        <v>317</v>
      </c>
      <c r="E5484" s="0" t="s">
        <v>317</v>
      </c>
      <c r="F5484" s="0" t="str">
        <f aca="false">INDEX(Mapping!$B$2:$B$465,MATCH(E5484,Mapping!$A$2:$A$465,0))</f>
        <v>IGSTPS JHAJJAR</v>
      </c>
      <c r="G5484" s="0" t="str">
        <f aca="false">INDEX(Mapping!$C$2:$C$465,MATCH(E5484,Mapping!$A$2:$A$465,0))</f>
        <v>NTPC GROUP</v>
      </c>
      <c r="H5484" s="2" t="n">
        <v>0.76</v>
      </c>
      <c r="I5484" s="3" t="n">
        <v>0.01</v>
      </c>
    </row>
    <row r="5485" customFormat="false" ht="15" hidden="false" customHeight="false" outlineLevel="0" collapsed="false">
      <c r="A5485" s="0" t="s">
        <v>271</v>
      </c>
      <c r="B5485" s="0" t="n">
        <f aca="false">VALUE(LEFT(A5485,4))</f>
        <v>2025</v>
      </c>
      <c r="C5485" s="0" t="str">
        <f aca="false">"FY"&amp;IF(VALUE(MID(A5485,6,2))&gt;=4,VALUE(LEFT(A5485,4)),VALUE(LEFT(A5485,4))-1)&amp;"-"&amp;TEXT(MOD(IF(VALUE(MID(A5485,6,2))&gt;=4,VALUE(LEFT(A5485,4)),VALUE(LEFT(A5485,4))-1)+1,100),"00")</f>
        <v>FY2024-25</v>
      </c>
      <c r="D5485" s="0" t="s">
        <v>768</v>
      </c>
      <c r="E5485" s="0" t="s">
        <v>460</v>
      </c>
      <c r="F5485" s="0" t="str">
        <f aca="false">INDEX(Mapping!$B$2:$B$465,MATCH(E5485,Mapping!$A$2:$A$465,0))</f>
        <v>NTPC STATIONS</v>
      </c>
      <c r="G5485" s="0" t="str">
        <f aca="false">INDEX(Mapping!$C$2:$C$465,MATCH(E5485,Mapping!$A$2:$A$465,0))</f>
        <v>NTPC GROUP</v>
      </c>
      <c r="H5485" s="2" t="n">
        <v>0.75</v>
      </c>
      <c r="I5485" s="3" t="n">
        <v>0.01</v>
      </c>
    </row>
    <row r="5486" customFormat="false" ht="15" hidden="false" customHeight="false" outlineLevel="0" collapsed="false">
      <c r="A5486" s="0" t="s">
        <v>271</v>
      </c>
      <c r="B5486" s="0" t="n">
        <f aca="false">VALUE(LEFT(A5486,4))</f>
        <v>2025</v>
      </c>
      <c r="C5486" s="0" t="str">
        <f aca="false">"FY"&amp;IF(VALUE(MID(A5486,6,2))&gt;=4,VALUE(LEFT(A5486,4)),VALUE(LEFT(A5486,4))-1)&amp;"-"&amp;TEXT(MOD(IF(VALUE(MID(A5486,6,2))&gt;=4,VALUE(LEFT(A5486,4)),VALUE(LEFT(A5486,4))-1)+1,100),"00")</f>
        <v>FY2024-25</v>
      </c>
      <c r="D5486" s="0" t="s">
        <v>712</v>
      </c>
      <c r="E5486" s="0" t="s">
        <v>414</v>
      </c>
      <c r="F5486" s="0" t="str">
        <f aca="false">INDEX(Mapping!$B$2:$B$465,MATCH(E5486,Mapping!$A$2:$A$465,0))</f>
        <v>BUDHIL HEP (GREENKO BUDHIL HYDRO POWER PVT. LTD.)</v>
      </c>
      <c r="G5486" s="0" t="str">
        <f aca="false">INDEX(Mapping!$C$2:$C$465,MATCH(E5486,Mapping!$A$2:$A$465,0))</f>
        <v>GREENKO GROUP</v>
      </c>
      <c r="H5486" s="2" t="n">
        <v>0.72</v>
      </c>
      <c r="I5486" s="3" t="n">
        <v>0.01</v>
      </c>
    </row>
    <row r="5487" customFormat="false" ht="15" hidden="false" customHeight="false" outlineLevel="0" collapsed="false">
      <c r="A5487" s="0" t="s">
        <v>271</v>
      </c>
      <c r="B5487" s="0" t="n">
        <f aca="false">VALUE(LEFT(A5487,4))</f>
        <v>2025</v>
      </c>
      <c r="C5487" s="0" t="str">
        <f aca="false">"FY"&amp;IF(VALUE(MID(A5487,6,2))&gt;=4,VALUE(LEFT(A5487,4)),VALUE(LEFT(A5487,4))-1)&amp;"-"&amp;TEXT(MOD(IF(VALUE(MID(A5487,6,2))&gt;=4,VALUE(LEFT(A5487,4)),VALUE(LEFT(A5487,4))-1)+1,100),"00")</f>
        <v>FY2024-25</v>
      </c>
      <c r="D5487" s="0" t="s">
        <v>779</v>
      </c>
      <c r="E5487" s="0" t="s">
        <v>434</v>
      </c>
      <c r="F5487" s="0" t="str">
        <f aca="false">INDEX(Mapping!$B$2:$B$465,MATCH(E5487,Mapping!$A$2:$A$465,0))</f>
        <v>ADANI GREEN ENERGY TWENTY FIVE LIMITED_INFIRM</v>
      </c>
      <c r="G5487" s="0" t="str">
        <f aca="false">INDEX(Mapping!$C$2:$C$465,MATCH(E5487,Mapping!$A$2:$A$465,0))</f>
        <v>ADANI GREEN ENERGY (ALL SPVs)</v>
      </c>
      <c r="H5487" s="2" t="n">
        <v>0.58</v>
      </c>
      <c r="I5487" s="3" t="n">
        <v>0.01</v>
      </c>
    </row>
    <row r="5488" customFormat="false" ht="15" hidden="false" customHeight="false" outlineLevel="0" collapsed="false">
      <c r="A5488" s="0" t="s">
        <v>271</v>
      </c>
      <c r="B5488" s="0" t="n">
        <f aca="false">VALUE(LEFT(A5488,4))</f>
        <v>2025</v>
      </c>
      <c r="C5488" s="0" t="str">
        <f aca="false">"FY"&amp;IF(VALUE(MID(A5488,6,2))&gt;=4,VALUE(LEFT(A5488,4)),VALUE(LEFT(A5488,4))-1)&amp;"-"&amp;TEXT(MOD(IF(VALUE(MID(A5488,6,2))&gt;=4,VALUE(LEFT(A5488,4)),VALUE(LEFT(A5488,4))-1)+1,100),"00")</f>
        <v>FY2024-25</v>
      </c>
      <c r="D5488" s="0" t="s">
        <v>777</v>
      </c>
      <c r="E5488" s="0" t="s">
        <v>559</v>
      </c>
      <c r="F5488" s="0" t="str">
        <f aca="false">INDEX(Mapping!$B$2:$B$465,MATCH(E5488,Mapping!$A$2:$A$465,0))</f>
        <v>NTPC STATIONS</v>
      </c>
      <c r="G5488" s="0" t="str">
        <f aca="false">INDEX(Mapping!$C$2:$C$465,MATCH(E5488,Mapping!$A$2:$A$465,0))</f>
        <v>NTPC GROUP</v>
      </c>
      <c r="H5488" s="2" t="n">
        <v>0.47</v>
      </c>
      <c r="I5488" s="3" t="n">
        <v>0.01</v>
      </c>
    </row>
    <row r="5489" customFormat="false" ht="15" hidden="false" customHeight="false" outlineLevel="0" collapsed="false">
      <c r="A5489" s="0" t="s">
        <v>271</v>
      </c>
      <c r="B5489" s="0" t="n">
        <f aca="false">VALUE(LEFT(A5489,4))</f>
        <v>2025</v>
      </c>
      <c r="C5489" s="0" t="str">
        <f aca="false">"FY"&amp;IF(VALUE(MID(A5489,6,2))&gt;=4,VALUE(LEFT(A5489,4)),VALUE(LEFT(A5489,4))-1)&amp;"-"&amp;TEXT(MOD(IF(VALUE(MID(A5489,6,2))&gt;=4,VALUE(LEFT(A5489,4)),VALUE(LEFT(A5489,4))-1)+1,100),"00")</f>
        <v>FY2024-25</v>
      </c>
      <c r="D5489" s="0" t="s">
        <v>501</v>
      </c>
      <c r="E5489" s="0" t="s">
        <v>501</v>
      </c>
      <c r="F5489" s="0" t="str">
        <f aca="false">INDEX(Mapping!$B$2:$B$465,MATCH(E5489,Mapping!$A$2:$A$465,0))</f>
        <v>AMBUJA CEMENTS LIMITED_PSS3</v>
      </c>
      <c r="G5489" s="0" t="str">
        <f aca="false">INDEX(Mapping!$C$2:$C$465,MATCH(E5489,Mapping!$A$2:$A$465,0))</f>
        <v>AMBUJA CEMENTS</v>
      </c>
      <c r="H5489" s="2" t="n">
        <v>0.43</v>
      </c>
      <c r="I5489" s="3" t="n">
        <v>0.01</v>
      </c>
    </row>
    <row r="5490" customFormat="false" ht="15" hidden="false" customHeight="false" outlineLevel="0" collapsed="false">
      <c r="A5490" s="0" t="s">
        <v>271</v>
      </c>
      <c r="B5490" s="0" t="n">
        <f aca="false">VALUE(LEFT(A5490,4))</f>
        <v>2025</v>
      </c>
      <c r="C5490" s="0" t="str">
        <f aca="false">"FY"&amp;IF(VALUE(MID(A5490,6,2))&gt;=4,VALUE(LEFT(A5490,4)),VALUE(LEFT(A5490,4))-1)&amp;"-"&amp;TEXT(MOD(IF(VALUE(MID(A5490,6,2))&gt;=4,VALUE(LEFT(A5490,4)),VALUE(LEFT(A5490,4))-1)+1,100),"00")</f>
        <v>FY2024-25</v>
      </c>
      <c r="D5490" s="0" t="s">
        <v>688</v>
      </c>
      <c r="E5490" s="0" t="s">
        <v>193</v>
      </c>
      <c r="F5490" s="0" t="str">
        <f aca="false">INDEX(Mapping!$B$2:$B$465,MATCH(E5490,Mapping!$A$2:$A$465,0))</f>
        <v>MIZORAM</v>
      </c>
      <c r="G5490" s="0" t="str">
        <f aca="false">INDEX(Mapping!$C$2:$C$465,MATCH(E5490,Mapping!$A$2:$A$465,0))</f>
        <v>MIZORAM</v>
      </c>
      <c r="H5490" s="2" t="n">
        <v>0.42</v>
      </c>
      <c r="I5490" s="3" t="n">
        <v>0.01</v>
      </c>
    </row>
    <row r="5491" customFormat="false" ht="15" hidden="false" customHeight="false" outlineLevel="0" collapsed="false">
      <c r="A5491" s="0" t="s">
        <v>271</v>
      </c>
      <c r="B5491" s="0" t="n">
        <f aca="false">VALUE(LEFT(A5491,4))</f>
        <v>2025</v>
      </c>
      <c r="C5491" s="0" t="str">
        <f aca="false">"FY"&amp;IF(VALUE(MID(A5491,6,2))&gt;=4,VALUE(LEFT(A5491,4)),VALUE(LEFT(A5491,4))-1)&amp;"-"&amp;TEXT(MOD(IF(VALUE(MID(A5491,6,2))&gt;=4,VALUE(LEFT(A5491,4)),VALUE(LEFT(A5491,4))-1)+1,100),"00")</f>
        <v>FY2024-25</v>
      </c>
      <c r="D5491" s="0" t="s">
        <v>816</v>
      </c>
      <c r="E5491" s="0" t="s">
        <v>564</v>
      </c>
      <c r="F5491" s="0" t="str">
        <f aca="false">INDEX(Mapping!$B$2:$B$465,MATCH(E5491,Mapping!$A$2:$A$465,0))</f>
        <v>ADANI RENEWABLE ENERGY FIFTY SEVEN LIMITED_PSS13_INFIRM</v>
      </c>
      <c r="G5491" s="0" t="str">
        <f aca="false">INDEX(Mapping!$C$2:$C$465,MATCH(E5491,Mapping!$A$2:$A$465,0))</f>
        <v>ADANI GREEN ENERGY (ALL SPVs)</v>
      </c>
      <c r="H5491" s="2" t="n">
        <v>0.34</v>
      </c>
      <c r="I5491" s="3" t="n">
        <v>0.01</v>
      </c>
    </row>
    <row r="5492" customFormat="false" ht="15" hidden="false" customHeight="false" outlineLevel="0" collapsed="false">
      <c r="A5492" s="0" t="s">
        <v>271</v>
      </c>
      <c r="B5492" s="0" t="n">
        <f aca="false">VALUE(LEFT(A5492,4))</f>
        <v>2025</v>
      </c>
      <c r="C5492" s="0" t="str">
        <f aca="false">"FY"&amp;IF(VALUE(MID(A5492,6,2))&gt;=4,VALUE(LEFT(A5492,4)),VALUE(LEFT(A5492,4))-1)&amp;"-"&amp;TEXT(MOD(IF(VALUE(MID(A5492,6,2))&gt;=4,VALUE(LEFT(A5492,4)),VALUE(LEFT(A5492,4))-1)+1,100),"00")</f>
        <v>FY2024-25</v>
      </c>
      <c r="D5492" s="0" t="s">
        <v>770</v>
      </c>
      <c r="E5492" s="0" t="s">
        <v>554</v>
      </c>
      <c r="F5492" s="0" t="str">
        <f aca="false">INDEX(Mapping!$B$2:$B$465,MATCH(E5492,Mapping!$A$2:$A$465,0))</f>
        <v>TPSL BANDERWALA SECI 100_INF</v>
      </c>
      <c r="G5492" s="0" t="str">
        <f aca="false">INDEX(Mapping!$C$2:$C$465,MATCH(E5492,Mapping!$A$2:$A$465,0))</f>
        <v>TPSL BANDERWALA SECI 100_INF</v>
      </c>
      <c r="H5492" s="2" t="n">
        <v>0.28</v>
      </c>
      <c r="I5492" s="3" t="n">
        <v>0.005</v>
      </c>
    </row>
    <row r="5493" customFormat="false" ht="15" hidden="false" customHeight="false" outlineLevel="0" collapsed="false">
      <c r="A5493" s="0" t="s">
        <v>271</v>
      </c>
      <c r="B5493" s="0" t="n">
        <f aca="false">VALUE(LEFT(A5493,4))</f>
        <v>2025</v>
      </c>
      <c r="C5493" s="0" t="str">
        <f aca="false">"FY"&amp;IF(VALUE(MID(A5493,6,2))&gt;=4,VALUE(LEFT(A5493,4)),VALUE(LEFT(A5493,4))-1)&amp;"-"&amp;TEXT(MOD(IF(VALUE(MID(A5493,6,2))&gt;=4,VALUE(LEFT(A5493,4)),VALUE(LEFT(A5493,4))-1)+1,100),"00")</f>
        <v>FY2024-25</v>
      </c>
      <c r="D5493" s="0" t="s">
        <v>359</v>
      </c>
      <c r="E5493" s="0" t="s">
        <v>359</v>
      </c>
      <c r="F5493" s="0" t="str">
        <f aca="false">INDEX(Mapping!$B$2:$B$465,MATCH(E5493,Mapping!$A$2:$A$465,0))</f>
        <v>ADANI GREEN ENERGY TWENTY FOUR LIMITED_PSS4</v>
      </c>
      <c r="G5493" s="0" t="str">
        <f aca="false">INDEX(Mapping!$C$2:$C$465,MATCH(E5493,Mapping!$A$2:$A$465,0))</f>
        <v>ADANI GREEN ENERGY (ALL SPVs)</v>
      </c>
      <c r="H5493" s="2" t="n">
        <v>0.24</v>
      </c>
      <c r="I5493" s="3" t="n">
        <v>0.004</v>
      </c>
    </row>
    <row r="5494" customFormat="false" ht="15" hidden="false" customHeight="false" outlineLevel="0" collapsed="false">
      <c r="A5494" s="0" t="s">
        <v>271</v>
      </c>
      <c r="B5494" s="0" t="n">
        <f aca="false">VALUE(LEFT(A5494,4))</f>
        <v>2025</v>
      </c>
      <c r="C5494" s="0" t="str">
        <f aca="false">"FY"&amp;IF(VALUE(MID(A5494,6,2))&gt;=4,VALUE(LEFT(A5494,4)),VALUE(LEFT(A5494,4))-1)&amp;"-"&amp;TEXT(MOD(IF(VALUE(MID(A5494,6,2))&gt;=4,VALUE(LEFT(A5494,4)),VALUE(LEFT(A5494,4))-1)+1,100),"00")</f>
        <v>FY2024-25</v>
      </c>
      <c r="D5494" s="0" t="s">
        <v>769</v>
      </c>
      <c r="E5494" s="0" t="s">
        <v>498</v>
      </c>
      <c r="F5494" s="0" t="str">
        <f aca="false">INDEX(Mapping!$B$2:$B$465,MATCH(E5494,Mapping!$A$2:$A$465,0))</f>
        <v>NTPC STATIONS</v>
      </c>
      <c r="G5494" s="0" t="str">
        <f aca="false">INDEX(Mapping!$C$2:$C$465,MATCH(E5494,Mapping!$A$2:$A$465,0))</f>
        <v>NTPC GROUP</v>
      </c>
      <c r="H5494" s="2" t="n">
        <v>0.23</v>
      </c>
      <c r="I5494" s="3" t="n">
        <v>0.004</v>
      </c>
    </row>
    <row r="5495" customFormat="false" ht="15" hidden="false" customHeight="false" outlineLevel="0" collapsed="false">
      <c r="A5495" s="0" t="s">
        <v>271</v>
      </c>
      <c r="B5495" s="0" t="n">
        <f aca="false">VALUE(LEFT(A5495,4))</f>
        <v>2025</v>
      </c>
      <c r="C5495" s="0" t="str">
        <f aca="false">"FY"&amp;IF(VALUE(MID(A5495,6,2))&gt;=4,VALUE(LEFT(A5495,4)),VALUE(LEFT(A5495,4))-1)&amp;"-"&amp;TEXT(MOD(IF(VALUE(MID(A5495,6,2))&gt;=4,VALUE(LEFT(A5495,4)),VALUE(LEFT(A5495,4))-1)+1,100),"00")</f>
        <v>FY2024-25</v>
      </c>
      <c r="D5495" s="0" t="s">
        <v>750</v>
      </c>
      <c r="E5495" s="0" t="s">
        <v>508</v>
      </c>
      <c r="F5495" s="0" t="str">
        <f aca="false">INDEX(Mapping!$B$2:$B$465,MATCH(E5495,Mapping!$A$2:$A$465,0))</f>
        <v>NTPC STATIONS</v>
      </c>
      <c r="G5495" s="0" t="str">
        <f aca="false">INDEX(Mapping!$C$2:$C$465,MATCH(E5495,Mapping!$A$2:$A$465,0))</f>
        <v>NTPC GROUP</v>
      </c>
      <c r="H5495" s="2" t="n">
        <v>0.22</v>
      </c>
      <c r="I5495" s="3" t="n">
        <v>0.004</v>
      </c>
    </row>
    <row r="5496" customFormat="false" ht="15" hidden="false" customHeight="false" outlineLevel="0" collapsed="false">
      <c r="A5496" s="0" t="s">
        <v>271</v>
      </c>
      <c r="B5496" s="0" t="n">
        <f aca="false">VALUE(LEFT(A5496,4))</f>
        <v>2025</v>
      </c>
      <c r="C5496" s="0" t="str">
        <f aca="false">"FY"&amp;IF(VALUE(MID(A5496,6,2))&gt;=4,VALUE(LEFT(A5496,4)),VALUE(LEFT(A5496,4))-1)&amp;"-"&amp;TEXT(MOD(IF(VALUE(MID(A5496,6,2))&gt;=4,VALUE(LEFT(A5496,4)),VALUE(LEFT(A5496,4))-1)+1,100),"00")</f>
        <v>FY2024-25</v>
      </c>
      <c r="D5496" s="0" t="s">
        <v>439</v>
      </c>
      <c r="E5496" s="0" t="s">
        <v>439</v>
      </c>
      <c r="F5496" s="0" t="str">
        <f aca="false">INDEX(Mapping!$B$2:$B$465,MATCH(E5496,Mapping!$A$2:$A$465,0))</f>
        <v>ADANI RENEWABLE ENERGY FORTY ONE LIMITED_PSS4</v>
      </c>
      <c r="G5496" s="0" t="str">
        <f aca="false">INDEX(Mapping!$C$2:$C$465,MATCH(E5496,Mapping!$A$2:$A$465,0))</f>
        <v>ADANI GREEN ENERGY (ALL SPVs)</v>
      </c>
      <c r="H5496" s="2" t="n">
        <v>0.17</v>
      </c>
      <c r="I5496" s="3" t="n">
        <v>0.003</v>
      </c>
    </row>
    <row r="5497" customFormat="false" ht="15" hidden="false" customHeight="false" outlineLevel="0" collapsed="false">
      <c r="A5497" s="0" t="s">
        <v>271</v>
      </c>
      <c r="B5497" s="0" t="n">
        <f aca="false">VALUE(LEFT(A5497,4))</f>
        <v>2025</v>
      </c>
      <c r="C5497" s="0" t="str">
        <f aca="false">"FY"&amp;IF(VALUE(MID(A5497,6,2))&gt;=4,VALUE(LEFT(A5497,4)),VALUE(LEFT(A5497,4))-1)&amp;"-"&amp;TEXT(MOD(IF(VALUE(MID(A5497,6,2))&gt;=4,VALUE(LEFT(A5497,4)),VALUE(LEFT(A5497,4))-1)+1,100),"00")</f>
        <v>FY2024-25</v>
      </c>
      <c r="D5497" s="0" t="s">
        <v>538</v>
      </c>
      <c r="E5497" s="0" t="s">
        <v>538</v>
      </c>
      <c r="F5497" s="0" t="str">
        <f aca="false">INDEX(Mapping!$B$2:$B$465,MATCH(E5497,Mapping!$A$2:$A$465,0))</f>
        <v>JUNIPER NIRJARA ENERGY PRIVATE LIMITED</v>
      </c>
      <c r="G5497" s="0" t="str">
        <f aca="false">INDEX(Mapping!$C$2:$C$465,MATCH(E5497,Mapping!$A$2:$A$465,0))</f>
        <v>JUNIPER GREEN ENERGY</v>
      </c>
      <c r="H5497" s="2" t="n">
        <v>0.16</v>
      </c>
      <c r="I5497" s="3" t="n">
        <v>0.003</v>
      </c>
    </row>
    <row r="5498" customFormat="false" ht="15" hidden="false" customHeight="false" outlineLevel="0" collapsed="false">
      <c r="A5498" s="0" t="s">
        <v>271</v>
      </c>
      <c r="B5498" s="0" t="n">
        <f aca="false">VALUE(LEFT(A5498,4))</f>
        <v>2025</v>
      </c>
      <c r="C5498" s="0" t="str">
        <f aca="false">"FY"&amp;IF(VALUE(MID(A5498,6,2))&gt;=4,VALUE(LEFT(A5498,4)),VALUE(LEFT(A5498,4))-1)&amp;"-"&amp;TEXT(MOD(IF(VALUE(MID(A5498,6,2))&gt;=4,VALUE(LEFT(A5498,4)),VALUE(LEFT(A5498,4))-1)+1,100),"00")</f>
        <v>FY2024-25</v>
      </c>
      <c r="D5498" s="0" t="s">
        <v>696</v>
      </c>
      <c r="E5498" s="0" t="s">
        <v>354</v>
      </c>
      <c r="F5498" s="0" t="str">
        <f aca="false">INDEX(Mapping!$B$2:$B$465,MATCH(E5498,Mapping!$A$2:$A$465,0))</f>
        <v>NTPC STATIONS</v>
      </c>
      <c r="G5498" s="0" t="str">
        <f aca="false">INDEX(Mapping!$C$2:$C$465,MATCH(E5498,Mapping!$A$2:$A$465,0))</f>
        <v>NTPC GROUP</v>
      </c>
      <c r="H5498" s="2" t="n">
        <v>0.16</v>
      </c>
      <c r="I5498" s="3" t="n">
        <v>0.003</v>
      </c>
    </row>
    <row r="5499" customFormat="false" ht="15" hidden="false" customHeight="false" outlineLevel="0" collapsed="false">
      <c r="A5499" s="0" t="s">
        <v>271</v>
      </c>
      <c r="B5499" s="0" t="n">
        <f aca="false">VALUE(LEFT(A5499,4))</f>
        <v>2025</v>
      </c>
      <c r="C5499" s="0" t="str">
        <f aca="false">"FY"&amp;IF(VALUE(MID(A5499,6,2))&gt;=4,VALUE(LEFT(A5499,4)),VALUE(LEFT(A5499,4))-1)&amp;"-"&amp;TEXT(MOD(IF(VALUE(MID(A5499,6,2))&gt;=4,VALUE(LEFT(A5499,4)),VALUE(LEFT(A5499,4))-1)+1,100),"00")</f>
        <v>FY2024-25</v>
      </c>
      <c r="D5499" s="0" t="s">
        <v>708</v>
      </c>
      <c r="E5499" s="0" t="s">
        <v>491</v>
      </c>
      <c r="F5499" s="0" t="str">
        <f aca="false">INDEX(Mapping!$B$2:$B$465,MATCH(E5499,Mapping!$A$2:$A$465,0))</f>
        <v>SORANG HEP (HIMACHAL SORANG POWER PVT. LTD.))</v>
      </c>
      <c r="G5499" s="0" t="str">
        <f aca="false">INDEX(Mapping!$C$2:$C$465,MATCH(E5499,Mapping!$A$2:$A$465,0))</f>
        <v>SORANG HEP (HIMACHAL SORANG POWER PVT. LTD.))</v>
      </c>
      <c r="H5499" s="2" t="n">
        <v>0.16</v>
      </c>
      <c r="I5499" s="3" t="n">
        <v>0.003</v>
      </c>
    </row>
    <row r="5500" customFormat="false" ht="15" hidden="false" customHeight="false" outlineLevel="0" collapsed="false">
      <c r="A5500" s="0" t="s">
        <v>271</v>
      </c>
      <c r="B5500" s="0" t="n">
        <f aca="false">VALUE(LEFT(A5500,4))</f>
        <v>2025</v>
      </c>
      <c r="C5500" s="0" t="str">
        <f aca="false">"FY"&amp;IF(VALUE(MID(A5500,6,2))&gt;=4,VALUE(LEFT(A5500,4)),VALUE(LEFT(A5500,4))-1)&amp;"-"&amp;TEXT(MOD(IF(VALUE(MID(A5500,6,2))&gt;=4,VALUE(LEFT(A5500,4)),VALUE(LEFT(A5500,4))-1)+1,100),"00")</f>
        <v>FY2024-25</v>
      </c>
      <c r="D5500" s="0" t="s">
        <v>771</v>
      </c>
      <c r="E5500" s="0" t="s">
        <v>457</v>
      </c>
      <c r="F5500" s="0" t="str">
        <f aca="false">INDEX(Mapping!$B$2:$B$465,MATCH(E5500,Mapping!$A$2:$A$465,0))</f>
        <v>NTPC STATIONS</v>
      </c>
      <c r="G5500" s="0" t="str">
        <f aca="false">INDEX(Mapping!$C$2:$C$465,MATCH(E5500,Mapping!$A$2:$A$465,0))</f>
        <v>NTPC GROUP</v>
      </c>
      <c r="H5500" s="2" t="n">
        <v>0.1</v>
      </c>
      <c r="I5500" s="3" t="n">
        <v>0.002</v>
      </c>
    </row>
    <row r="5501" customFormat="false" ht="15" hidden="false" customHeight="false" outlineLevel="0" collapsed="false">
      <c r="A5501" s="0" t="s">
        <v>271</v>
      </c>
      <c r="B5501" s="0" t="n">
        <f aca="false">VALUE(LEFT(A5501,4))</f>
        <v>2025</v>
      </c>
      <c r="C5501" s="0" t="str">
        <f aca="false">"FY"&amp;IF(VALUE(MID(A5501,6,2))&gt;=4,VALUE(LEFT(A5501,4)),VALUE(LEFT(A5501,4))-1)&amp;"-"&amp;TEXT(MOD(IF(VALUE(MID(A5501,6,2))&gt;=4,VALUE(LEFT(A5501,4)),VALUE(LEFT(A5501,4))-1)+1,100),"00")</f>
        <v>FY2024-25</v>
      </c>
      <c r="D5501" s="0" t="s">
        <v>572</v>
      </c>
      <c r="E5501" s="0" t="s">
        <v>572</v>
      </c>
      <c r="F5501" s="0" t="str">
        <f aca="false">INDEX(Mapping!$B$2:$B$465,MATCH(E5501,Mapping!$A$2:$A$465,0))</f>
        <v>NLC INDIA</v>
      </c>
      <c r="G5501" s="0" t="str">
        <f aca="false">INDEX(Mapping!$C$2:$C$465,MATCH(E5501,Mapping!$A$2:$A$465,0))</f>
        <v>NLC INDIA GROUP</v>
      </c>
      <c r="H5501" s="2" t="n">
        <v>0.09</v>
      </c>
      <c r="I5501" s="3" t="n">
        <v>0.002</v>
      </c>
    </row>
    <row r="5502" customFormat="false" ht="15" hidden="false" customHeight="false" outlineLevel="0" collapsed="false">
      <c r="A5502" s="0" t="s">
        <v>271</v>
      </c>
      <c r="B5502" s="0" t="n">
        <f aca="false">VALUE(LEFT(A5502,4))</f>
        <v>2025</v>
      </c>
      <c r="C5502" s="0" t="str">
        <f aca="false">"FY"&amp;IF(VALUE(MID(A5502,6,2))&gt;=4,VALUE(LEFT(A5502,4)),VALUE(LEFT(A5502,4))-1)&amp;"-"&amp;TEXT(MOD(IF(VALUE(MID(A5502,6,2))&gt;=4,VALUE(LEFT(A5502,4)),VALUE(LEFT(A5502,4))-1)+1,100),"00")</f>
        <v>FY2024-25</v>
      </c>
      <c r="D5502" s="0" t="s">
        <v>776</v>
      </c>
      <c r="E5502" s="0" t="s">
        <v>489</v>
      </c>
      <c r="F5502" s="0" t="str">
        <f aca="false">INDEX(Mapping!$B$2:$B$465,MATCH(E5502,Mapping!$A$2:$A$465,0))</f>
        <v>NTPL (NLC TAMIL NADU POWER)</v>
      </c>
      <c r="G5502" s="0" t="str">
        <f aca="false">INDEX(Mapping!$C$2:$C$465,MATCH(E5502,Mapping!$A$2:$A$465,0))</f>
        <v>NLC INDIA GROUP</v>
      </c>
      <c r="H5502" s="2" t="n">
        <v>0.09</v>
      </c>
      <c r="I5502" s="3" t="n">
        <v>0.002</v>
      </c>
    </row>
    <row r="5503" customFormat="false" ht="15" hidden="false" customHeight="false" outlineLevel="0" collapsed="false">
      <c r="A5503" s="0" t="s">
        <v>271</v>
      </c>
      <c r="B5503" s="0" t="n">
        <f aca="false">VALUE(LEFT(A5503,4))</f>
        <v>2025</v>
      </c>
      <c r="C5503" s="0" t="str">
        <f aca="false">"FY"&amp;IF(VALUE(MID(A5503,6,2))&gt;=4,VALUE(LEFT(A5503,4)),VALUE(LEFT(A5503,4))-1)&amp;"-"&amp;TEXT(MOD(IF(VALUE(MID(A5503,6,2))&gt;=4,VALUE(LEFT(A5503,4)),VALUE(LEFT(A5503,4))-1)+1,100),"00")</f>
        <v>FY2024-25</v>
      </c>
      <c r="D5503" s="0" t="s">
        <v>817</v>
      </c>
      <c r="E5503" s="0" t="s">
        <v>430</v>
      </c>
      <c r="F5503" s="0" t="str">
        <f aca="false">INDEX(Mapping!$B$2:$B$465,MATCH(E5503,Mapping!$A$2:$A$465,0))</f>
        <v>AMBUJA CEMENTS LIMITED_PSS4_HYBRID WIND</v>
      </c>
      <c r="G5503" s="0" t="str">
        <f aca="false">INDEX(Mapping!$C$2:$C$465,MATCH(E5503,Mapping!$A$2:$A$465,0))</f>
        <v>AMBUJA CEMENTS</v>
      </c>
      <c r="H5503" s="2" t="n">
        <v>0.09</v>
      </c>
      <c r="I5503" s="3" t="n">
        <v>0.002</v>
      </c>
    </row>
    <row r="5504" customFormat="false" ht="15" hidden="false" customHeight="false" outlineLevel="0" collapsed="false">
      <c r="A5504" s="0" t="s">
        <v>271</v>
      </c>
      <c r="B5504" s="0" t="n">
        <f aca="false">VALUE(LEFT(A5504,4))</f>
        <v>2025</v>
      </c>
      <c r="C5504" s="0" t="str">
        <f aca="false">"FY"&amp;IF(VALUE(MID(A5504,6,2))&gt;=4,VALUE(LEFT(A5504,4)),VALUE(LEFT(A5504,4))-1)&amp;"-"&amp;TEXT(MOD(IF(VALUE(MID(A5504,6,2))&gt;=4,VALUE(LEFT(A5504,4)),VALUE(LEFT(A5504,4))-1)+1,100),"00")</f>
        <v>FY2024-25</v>
      </c>
      <c r="D5504" s="0" t="s">
        <v>615</v>
      </c>
      <c r="E5504" s="0" t="s">
        <v>615</v>
      </c>
      <c r="F5504" s="0" t="str">
        <f aca="false">INDEX(Mapping!$B$2:$B$465,MATCH(E5504,Mapping!$A$2:$A$465,0))</f>
        <v>RENEW GREEN (MHS ONE) PRIVATE LIMITED_SOLAR_HYBRID</v>
      </c>
      <c r="G5504" s="0" t="str">
        <f aca="false">INDEX(Mapping!$C$2:$C$465,MATCH(E5504,Mapping!$A$2:$A$465,0))</f>
        <v>RENEW POWER (ALL SPVs)</v>
      </c>
      <c r="H5504" s="2" t="n">
        <v>0.08</v>
      </c>
      <c r="I5504" s="3" t="n">
        <v>0.001</v>
      </c>
    </row>
    <row r="5505" customFormat="false" ht="15" hidden="false" customHeight="false" outlineLevel="0" collapsed="false">
      <c r="A5505" s="0" t="s">
        <v>271</v>
      </c>
      <c r="B5505" s="0" t="n">
        <f aca="false">VALUE(LEFT(A5505,4))</f>
        <v>2025</v>
      </c>
      <c r="C5505" s="0" t="str">
        <f aca="false">"FY"&amp;IF(VALUE(MID(A5505,6,2))&gt;=4,VALUE(LEFT(A5505,4)),VALUE(LEFT(A5505,4))-1)&amp;"-"&amp;TEXT(MOD(IF(VALUE(MID(A5505,6,2))&gt;=4,VALUE(LEFT(A5505,4)),VALUE(LEFT(A5505,4))-1)+1,100),"00")</f>
        <v>FY2024-25</v>
      </c>
      <c r="D5505" s="0" t="s">
        <v>804</v>
      </c>
      <c r="E5505" s="0" t="s">
        <v>576</v>
      </c>
      <c r="F5505" s="0" t="str">
        <f aca="false">INDEX(Mapping!$B$2:$B$465,MATCH(E5505,Mapping!$A$2:$A$465,0))</f>
        <v>ADANI RENEWABLE ENERGY FIFTY FIVE LIMITED_PSS3 (25 MW HYBRID SOLAR OF 25 MW OF 187.5MW HPD)</v>
      </c>
      <c r="G5505" s="0" t="str">
        <f aca="false">INDEX(Mapping!$C$2:$C$465,MATCH(E5505,Mapping!$A$2:$A$465,0))</f>
        <v>ADANI GREEN ENERGY (ALL SPVs)</v>
      </c>
      <c r="H5505" s="2" t="n">
        <v>0.07</v>
      </c>
      <c r="I5505" s="3" t="n">
        <v>0.001</v>
      </c>
    </row>
    <row r="5506" customFormat="false" ht="15" hidden="false" customHeight="false" outlineLevel="0" collapsed="false">
      <c r="A5506" s="0" t="s">
        <v>271</v>
      </c>
      <c r="B5506" s="0" t="n">
        <f aca="false">VALUE(LEFT(A5506,4))</f>
        <v>2025</v>
      </c>
      <c r="C5506" s="0" t="str">
        <f aca="false">"FY"&amp;IF(VALUE(MID(A5506,6,2))&gt;=4,VALUE(LEFT(A5506,4)),VALUE(LEFT(A5506,4))-1)&amp;"-"&amp;TEXT(MOD(IF(VALUE(MID(A5506,6,2))&gt;=4,VALUE(LEFT(A5506,4)),VALUE(LEFT(A5506,4))-1)+1,100),"00")</f>
        <v>FY2024-25</v>
      </c>
      <c r="D5506" s="0" t="s">
        <v>754</v>
      </c>
      <c r="E5506" s="0" t="s">
        <v>512</v>
      </c>
      <c r="F5506" s="0" t="str">
        <f aca="false">INDEX(Mapping!$B$2:$B$465,MATCH(E5506,Mapping!$A$2:$A$465,0))</f>
        <v>NTPC STATIONS</v>
      </c>
      <c r="G5506" s="0" t="str">
        <f aca="false">INDEX(Mapping!$C$2:$C$465,MATCH(E5506,Mapping!$A$2:$A$465,0))</f>
        <v>NTPC GROUP</v>
      </c>
      <c r="H5506" s="2" t="n">
        <v>0.02</v>
      </c>
      <c r="I5506" s="3" t="n">
        <v>0.0004</v>
      </c>
    </row>
    <row r="5507" customFormat="false" ht="15" hidden="false" customHeight="false" outlineLevel="0" collapsed="false">
      <c r="A5507" s="0" t="s">
        <v>271</v>
      </c>
      <c r="B5507" s="0" t="n">
        <f aca="false">VALUE(LEFT(A5507,4))</f>
        <v>2025</v>
      </c>
      <c r="C5507" s="0" t="str">
        <f aca="false">"FY"&amp;IF(VALUE(MID(A5507,6,2))&gt;=4,VALUE(LEFT(A5507,4)),VALUE(LEFT(A5507,4))-1)&amp;"-"&amp;TEXT(MOD(IF(VALUE(MID(A5507,6,2))&gt;=4,VALUE(LEFT(A5507,4)),VALUE(LEFT(A5507,4))-1)+1,100),"00")</f>
        <v>FY2024-25</v>
      </c>
      <c r="D5507" s="0" t="s">
        <v>806</v>
      </c>
      <c r="E5507" s="0" t="s">
        <v>568</v>
      </c>
      <c r="F5507" s="0" t="str">
        <f aca="false">INDEX(Mapping!$B$2:$B$465,MATCH(E5507,Mapping!$A$2:$A$465,0))</f>
        <v>ADANI RENEWABLE ENERGY FIFTY FIVE LIMITED_PSS3 (20.8 MW HYBRID WIND OF 25 MW OF 187.5MW HPD)</v>
      </c>
      <c r="G5507" s="0" t="str">
        <f aca="false">INDEX(Mapping!$C$2:$C$465,MATCH(E5507,Mapping!$A$2:$A$465,0))</f>
        <v>ADANI GREEN ENERGY (ALL SPVs)</v>
      </c>
      <c r="H5507" s="2" t="n">
        <v>0.02</v>
      </c>
      <c r="I5507" s="3" t="n">
        <v>0.0003</v>
      </c>
    </row>
    <row r="5508" customFormat="false" ht="15" hidden="false" customHeight="false" outlineLevel="0" collapsed="false">
      <c r="A5508" s="0" t="s">
        <v>271</v>
      </c>
      <c r="B5508" s="0" t="n">
        <f aca="false">VALUE(LEFT(A5508,4))</f>
        <v>2025</v>
      </c>
      <c r="C5508" s="0" t="str">
        <f aca="false">"FY"&amp;IF(VALUE(MID(A5508,6,2))&gt;=4,VALUE(LEFT(A5508,4)),VALUE(LEFT(A5508,4))-1)&amp;"-"&amp;TEXT(MOD(IF(VALUE(MID(A5508,6,2))&gt;=4,VALUE(LEFT(A5508,4)),VALUE(LEFT(A5508,4))-1)+1,100),"00")</f>
        <v>FY2024-25</v>
      </c>
      <c r="D5508" s="0" t="s">
        <v>544</v>
      </c>
      <c r="E5508" s="0" t="s">
        <v>544</v>
      </c>
      <c r="F5508" s="0" t="str">
        <f aca="false">INDEX(Mapping!$B$2:$B$465,MATCH(E5508,Mapping!$A$2:$A$465,0))</f>
        <v>NTECL VALLUR</v>
      </c>
      <c r="G5508" s="0" t="str">
        <f aca="false">INDEX(Mapping!$C$2:$C$465,MATCH(E5508,Mapping!$A$2:$A$465,0))</f>
        <v>NTPC GROUP</v>
      </c>
      <c r="H5508" s="2" t="n">
        <v>0.01</v>
      </c>
      <c r="I5508" s="3" t="n">
        <v>0.0002</v>
      </c>
    </row>
    <row r="5509" customFormat="false" ht="15" hidden="false" customHeight="false" outlineLevel="0" collapsed="false">
      <c r="A5509" s="0" t="s">
        <v>271</v>
      </c>
      <c r="B5509" s="0" t="n">
        <f aca="false">VALUE(LEFT(A5509,4))</f>
        <v>2025</v>
      </c>
      <c r="C5509" s="0" t="str">
        <f aca="false">"FY"&amp;IF(VALUE(MID(A5509,6,2))&gt;=4,VALUE(LEFT(A5509,4)),VALUE(LEFT(A5509,4))-1)&amp;"-"&amp;TEXT(MOD(IF(VALUE(MID(A5509,6,2))&gt;=4,VALUE(LEFT(A5509,4)),VALUE(LEFT(A5509,4))-1)+1,100),"00")</f>
        <v>FY2024-25</v>
      </c>
      <c r="D5509" s="0" t="s">
        <v>792</v>
      </c>
      <c r="E5509" s="0" t="s">
        <v>518</v>
      </c>
      <c r="F5509" s="0" t="str">
        <f aca="false">INDEX(Mapping!$B$2:$B$465,MATCH(E5509,Mapping!$A$2:$A$465,0))</f>
        <v>NTPC STATIONS</v>
      </c>
      <c r="G5509" s="0" t="str">
        <f aca="false">INDEX(Mapping!$C$2:$C$465,MATCH(E5509,Mapping!$A$2:$A$465,0))</f>
        <v>NTPC GROUP</v>
      </c>
      <c r="H5509" s="2" t="n">
        <v>0.0001</v>
      </c>
      <c r="I5509" s="3" t="n">
        <v>2E-006</v>
      </c>
    </row>
    <row r="5510" customFormat="false" ht="15" hidden="false" customHeight="false" outlineLevel="0" collapsed="false">
      <c r="A5510" s="0" t="s">
        <v>255</v>
      </c>
      <c r="B5510" s="0" t="n">
        <f aca="false">VALUE(LEFT(A5510,4))</f>
        <v>2025</v>
      </c>
      <c r="C5510" s="0" t="str">
        <f aca="false">"FY"&amp;IF(VALUE(MID(A5510,6,2))&gt;=4,VALUE(LEFT(A5510,4)),VALUE(LEFT(A5510,4))-1)&amp;"-"&amp;TEXT(MOD(IF(VALUE(MID(A5510,6,2))&gt;=4,VALUE(LEFT(A5510,4)),VALUE(LEFT(A5510,4))-1)+1,100),"00")</f>
        <v>FY2025-26</v>
      </c>
      <c r="D5510" s="0" t="s">
        <v>656</v>
      </c>
      <c r="E5510" s="0" t="s">
        <v>36</v>
      </c>
      <c r="F5510" s="0" t="str">
        <f aca="false">INDEX(Mapping!$B$2:$B$465,MATCH(E5510,Mapping!$A$2:$A$465,0))</f>
        <v>UTTAR PRADESH</v>
      </c>
      <c r="G5510" s="0" t="str">
        <f aca="false">INDEX(Mapping!$C$2:$C$465,MATCH(E5510,Mapping!$A$2:$A$465,0))</f>
        <v>UTTAR PRADESH</v>
      </c>
      <c r="H5510" s="2" t="n">
        <v>637.97</v>
      </c>
      <c r="I5510" s="3" t="n">
        <v>14.54</v>
      </c>
    </row>
    <row r="5511" customFormat="false" ht="15" hidden="false" customHeight="false" outlineLevel="0" collapsed="false">
      <c r="A5511" s="0" t="s">
        <v>255</v>
      </c>
      <c r="B5511" s="0" t="n">
        <f aca="false">VALUE(LEFT(A5511,4))</f>
        <v>2025</v>
      </c>
      <c r="C5511" s="0" t="str">
        <f aca="false">"FY"&amp;IF(VALUE(MID(A5511,6,2))&gt;=4,VALUE(LEFT(A5511,4)),VALUE(LEFT(A5511,4))-1)&amp;"-"&amp;TEXT(MOD(IF(VALUE(MID(A5511,6,2))&gt;=4,VALUE(LEFT(A5511,4)),VALUE(LEFT(A5511,4))-1)+1,100),"00")</f>
        <v>FY2025-26</v>
      </c>
      <c r="D5511" s="0" t="s">
        <v>669</v>
      </c>
      <c r="E5511" s="0" t="s">
        <v>44</v>
      </c>
      <c r="F5511" s="0" t="str">
        <f aca="false">INDEX(Mapping!$B$2:$B$465,MATCH(E5511,Mapping!$A$2:$A$465,0))</f>
        <v>HARYANA</v>
      </c>
      <c r="G5511" s="0" t="str">
        <f aca="false">INDEX(Mapping!$C$2:$C$465,MATCH(E5511,Mapping!$A$2:$A$465,0))</f>
        <v>HARYANA</v>
      </c>
      <c r="H5511" s="2" t="n">
        <v>272.89</v>
      </c>
      <c r="I5511" s="3" t="n">
        <v>6.22</v>
      </c>
    </row>
    <row r="5512" customFormat="false" ht="15" hidden="false" customHeight="false" outlineLevel="0" collapsed="false">
      <c r="A5512" s="0" t="s">
        <v>255</v>
      </c>
      <c r="B5512" s="0" t="n">
        <f aca="false">VALUE(LEFT(A5512,4))</f>
        <v>2025</v>
      </c>
      <c r="C5512" s="0" t="str">
        <f aca="false">"FY"&amp;IF(VALUE(MID(A5512,6,2))&gt;=4,VALUE(LEFT(A5512,4)),VALUE(LEFT(A5512,4))-1)&amp;"-"&amp;TEXT(MOD(IF(VALUE(MID(A5512,6,2))&gt;=4,VALUE(LEFT(A5512,4)),VALUE(LEFT(A5512,4))-1)+1,100),"00")</f>
        <v>FY2025-26</v>
      </c>
      <c r="D5512" s="0" t="s">
        <v>654</v>
      </c>
      <c r="E5512" s="0" t="s">
        <v>43</v>
      </c>
      <c r="F5512" s="0" t="str">
        <f aca="false">INDEX(Mapping!$B$2:$B$465,MATCH(E5512,Mapping!$A$2:$A$465,0))</f>
        <v>ODISHA</v>
      </c>
      <c r="G5512" s="0" t="str">
        <f aca="false">INDEX(Mapping!$C$2:$C$465,MATCH(E5512,Mapping!$A$2:$A$465,0))</f>
        <v>ODISHA</v>
      </c>
      <c r="H5512" s="2" t="n">
        <v>230.58</v>
      </c>
      <c r="I5512" s="3" t="n">
        <v>5.25</v>
      </c>
    </row>
    <row r="5513" customFormat="false" ht="15" hidden="false" customHeight="false" outlineLevel="0" collapsed="false">
      <c r="A5513" s="0" t="s">
        <v>255</v>
      </c>
      <c r="B5513" s="0" t="n">
        <f aca="false">VALUE(LEFT(A5513,4))</f>
        <v>2025</v>
      </c>
      <c r="C5513" s="0" t="str">
        <f aca="false">"FY"&amp;IF(VALUE(MID(A5513,6,2))&gt;=4,VALUE(LEFT(A5513,4)),VALUE(LEFT(A5513,4))-1)&amp;"-"&amp;TEXT(MOD(IF(VALUE(MID(A5513,6,2))&gt;=4,VALUE(LEFT(A5513,4)),VALUE(LEFT(A5513,4))-1)+1,100),"00")</f>
        <v>FY2025-26</v>
      </c>
      <c r="D5513" s="0" t="s">
        <v>663</v>
      </c>
      <c r="E5513" s="0" t="s">
        <v>41</v>
      </c>
      <c r="F5513" s="0" t="str">
        <f aca="false">INDEX(Mapping!$B$2:$B$465,MATCH(E5513,Mapping!$A$2:$A$465,0))</f>
        <v>RAJASTHAN</v>
      </c>
      <c r="G5513" s="0" t="str">
        <f aca="false">INDEX(Mapping!$C$2:$C$465,MATCH(E5513,Mapping!$A$2:$A$465,0))</f>
        <v>RAJASTHAN</v>
      </c>
      <c r="H5513" s="2" t="n">
        <v>206.84</v>
      </c>
      <c r="I5513" s="3" t="n">
        <v>4.71</v>
      </c>
    </row>
    <row r="5514" customFormat="false" ht="15" hidden="false" customHeight="false" outlineLevel="0" collapsed="false">
      <c r="A5514" s="0" t="s">
        <v>255</v>
      </c>
      <c r="B5514" s="0" t="n">
        <f aca="false">VALUE(LEFT(A5514,4))</f>
        <v>2025</v>
      </c>
      <c r="C5514" s="0" t="str">
        <f aca="false">"FY"&amp;IF(VALUE(MID(A5514,6,2))&gt;=4,VALUE(LEFT(A5514,4)),VALUE(LEFT(A5514,4))-1)&amp;"-"&amp;TEXT(MOD(IF(VALUE(MID(A5514,6,2))&gt;=4,VALUE(LEFT(A5514,4)),VALUE(LEFT(A5514,4))-1)+1,100),"00")</f>
        <v>FY2025-26</v>
      </c>
      <c r="D5514" s="0" t="s">
        <v>124</v>
      </c>
      <c r="E5514" s="0" t="s">
        <v>124</v>
      </c>
      <c r="F5514" s="0" t="str">
        <f aca="false">INDEX(Mapping!$B$2:$B$465,MATCH(E5514,Mapping!$A$2:$A$465,0))</f>
        <v>ADANI RENEWABLE ENERGY HOLDING FOUR</v>
      </c>
      <c r="G5514" s="0" t="str">
        <f aca="false">INDEX(Mapping!$C$2:$C$465,MATCH(E5514,Mapping!$A$2:$A$465,0))</f>
        <v>ADANI GREEN ENERGY (ALL SPVs)</v>
      </c>
      <c r="H5514" s="2" t="n">
        <v>181.29</v>
      </c>
      <c r="I5514" s="3" t="n">
        <v>4.13</v>
      </c>
    </row>
    <row r="5515" customFormat="false" ht="15" hidden="false" customHeight="false" outlineLevel="0" collapsed="false">
      <c r="A5515" s="0" t="s">
        <v>255</v>
      </c>
      <c r="B5515" s="0" t="n">
        <f aca="false">VALUE(LEFT(A5515,4))</f>
        <v>2025</v>
      </c>
      <c r="C5515" s="0" t="str">
        <f aca="false">"FY"&amp;IF(VALUE(MID(A5515,6,2))&gt;=4,VALUE(LEFT(A5515,4)),VALUE(LEFT(A5515,4))-1)&amp;"-"&amp;TEXT(MOD(IF(VALUE(MID(A5515,6,2))&gt;=4,VALUE(LEFT(A5515,4)),VALUE(LEFT(A5515,4))-1)+1,100),"00")</f>
        <v>FY2025-26</v>
      </c>
      <c r="D5515" s="0" t="s">
        <v>174</v>
      </c>
      <c r="E5515" s="0" t="s">
        <v>174</v>
      </c>
      <c r="F5515" s="0" t="str">
        <f aca="false">INDEX(Mapping!$B$2:$B$465,MATCH(E5515,Mapping!$A$2:$A$465,0))</f>
        <v>SEIL ENERGY INDIA (EX-SEMBCORP)</v>
      </c>
      <c r="G5515" s="0" t="str">
        <f aca="false">INDEX(Mapping!$C$2:$C$465,MATCH(E5515,Mapping!$A$2:$A$465,0))</f>
        <v>SEIL ENERGY INDIA</v>
      </c>
      <c r="H5515" s="2" t="n">
        <v>176.96</v>
      </c>
      <c r="I5515" s="3" t="n">
        <v>4.03</v>
      </c>
    </row>
    <row r="5516" customFormat="false" ht="15" hidden="false" customHeight="false" outlineLevel="0" collapsed="false">
      <c r="A5516" s="0" t="s">
        <v>255</v>
      </c>
      <c r="B5516" s="0" t="n">
        <f aca="false">VALUE(LEFT(A5516,4))</f>
        <v>2025</v>
      </c>
      <c r="C5516" s="0" t="str">
        <f aca="false">"FY"&amp;IF(VALUE(MID(A5516,6,2))&gt;=4,VALUE(LEFT(A5516,4)),VALUE(LEFT(A5516,4))-1)&amp;"-"&amp;TEXT(MOD(IF(VALUE(MID(A5516,6,2))&gt;=4,VALUE(LEFT(A5516,4)),VALUE(LEFT(A5516,4))-1)+1,100),"00")</f>
        <v>FY2025-26</v>
      </c>
      <c r="D5516" s="0" t="s">
        <v>658</v>
      </c>
      <c r="E5516" s="0" t="s">
        <v>48</v>
      </c>
      <c r="F5516" s="0" t="str">
        <f aca="false">INDEX(Mapping!$B$2:$B$465,MATCH(E5516,Mapping!$A$2:$A$465,0))</f>
        <v>DELHI</v>
      </c>
      <c r="G5516" s="0" t="str">
        <f aca="false">INDEX(Mapping!$C$2:$C$465,MATCH(E5516,Mapping!$A$2:$A$465,0))</f>
        <v>DELHI</v>
      </c>
      <c r="H5516" s="2" t="n">
        <v>155.12</v>
      </c>
      <c r="I5516" s="3" t="n">
        <v>3.53</v>
      </c>
    </row>
    <row r="5517" customFormat="false" ht="15" hidden="false" customHeight="false" outlineLevel="0" collapsed="false">
      <c r="A5517" s="0" t="s">
        <v>255</v>
      </c>
      <c r="B5517" s="0" t="n">
        <f aca="false">VALUE(LEFT(A5517,4))</f>
        <v>2025</v>
      </c>
      <c r="C5517" s="0" t="str">
        <f aca="false">"FY"&amp;IF(VALUE(MID(A5517,6,2))&gt;=4,VALUE(LEFT(A5517,4)),VALUE(LEFT(A5517,4))-1)&amp;"-"&amp;TEXT(MOD(IF(VALUE(MID(A5517,6,2))&gt;=4,VALUE(LEFT(A5517,4)),VALUE(LEFT(A5517,4))-1)+1,100),"00")</f>
        <v>FY2025-26</v>
      </c>
      <c r="D5517" s="0" t="s">
        <v>652</v>
      </c>
      <c r="E5517" s="0" t="s">
        <v>47</v>
      </c>
      <c r="F5517" s="0" t="str">
        <f aca="false">INDEX(Mapping!$B$2:$B$465,MATCH(E5517,Mapping!$A$2:$A$465,0))</f>
        <v>KARNATAKA</v>
      </c>
      <c r="G5517" s="0" t="str">
        <f aca="false">INDEX(Mapping!$C$2:$C$465,MATCH(E5517,Mapping!$A$2:$A$465,0))</f>
        <v>KARNATAKA</v>
      </c>
      <c r="H5517" s="2" t="n">
        <v>152.41</v>
      </c>
      <c r="I5517" s="3" t="n">
        <v>3.47</v>
      </c>
    </row>
    <row r="5518" customFormat="false" ht="15" hidden="false" customHeight="false" outlineLevel="0" collapsed="false">
      <c r="A5518" s="0" t="s">
        <v>255</v>
      </c>
      <c r="B5518" s="0" t="n">
        <f aca="false">VALUE(LEFT(A5518,4))</f>
        <v>2025</v>
      </c>
      <c r="C5518" s="0" t="str">
        <f aca="false">"FY"&amp;IF(VALUE(MID(A5518,6,2))&gt;=4,VALUE(LEFT(A5518,4)),VALUE(LEFT(A5518,4))-1)&amp;"-"&amp;TEXT(MOD(IF(VALUE(MID(A5518,6,2))&gt;=4,VALUE(LEFT(A5518,4)),VALUE(LEFT(A5518,4))-1)+1,100),"00")</f>
        <v>FY2025-26</v>
      </c>
      <c r="D5518" s="0" t="s">
        <v>794</v>
      </c>
      <c r="E5518" s="0" t="s">
        <v>186</v>
      </c>
      <c r="F5518" s="0" t="str">
        <f aca="false">INDEX(Mapping!$B$2:$B$465,MATCH(E5518,Mapping!$A$2:$A$465,0))</f>
        <v>ADANI GREEN ENERGY TWENTY FIVE A LIMITED_PSS-2</v>
      </c>
      <c r="G5518" s="0" t="str">
        <f aca="false">INDEX(Mapping!$C$2:$C$465,MATCH(E5518,Mapping!$A$2:$A$465,0))</f>
        <v>ADANI GREEN ENERGY (ALL SPVs)</v>
      </c>
      <c r="H5518" s="2" t="n">
        <v>118.52</v>
      </c>
      <c r="I5518" s="3" t="n">
        <v>2.7</v>
      </c>
    </row>
    <row r="5519" customFormat="false" ht="15" hidden="false" customHeight="false" outlineLevel="0" collapsed="false">
      <c r="A5519" s="0" t="s">
        <v>255</v>
      </c>
      <c r="B5519" s="0" t="n">
        <f aca="false">VALUE(LEFT(A5519,4))</f>
        <v>2025</v>
      </c>
      <c r="C5519" s="0" t="str">
        <f aca="false">"FY"&amp;IF(VALUE(MID(A5519,6,2))&gt;=4,VALUE(LEFT(A5519,4)),VALUE(LEFT(A5519,4))-1)&amp;"-"&amp;TEXT(MOD(IF(VALUE(MID(A5519,6,2))&gt;=4,VALUE(LEFT(A5519,4)),VALUE(LEFT(A5519,4))-1)+1,100),"00")</f>
        <v>FY2025-26</v>
      </c>
      <c r="D5519" s="0" t="s">
        <v>793</v>
      </c>
      <c r="E5519" s="0" t="s">
        <v>164</v>
      </c>
      <c r="F5519" s="0" t="str">
        <f aca="false">INDEX(Mapping!$B$2:$B$465,MATCH(E5519,Mapping!$A$2:$A$465,0))</f>
        <v>ADANI GREEN ENERGY TWENTY FIVE B LIMITED_PSS-2</v>
      </c>
      <c r="G5519" s="0" t="str">
        <f aca="false">INDEX(Mapping!$C$2:$C$465,MATCH(E5519,Mapping!$A$2:$A$465,0))</f>
        <v>ADANI GREEN ENERGY (ALL SPVs)</v>
      </c>
      <c r="H5519" s="2" t="n">
        <v>117.79</v>
      </c>
      <c r="I5519" s="3" t="n">
        <v>2.68</v>
      </c>
    </row>
    <row r="5520" customFormat="false" ht="15" hidden="false" customHeight="false" outlineLevel="0" collapsed="false">
      <c r="A5520" s="0" t="s">
        <v>255</v>
      </c>
      <c r="B5520" s="0" t="n">
        <f aca="false">VALUE(LEFT(A5520,4))</f>
        <v>2025</v>
      </c>
      <c r="C5520" s="0" t="str">
        <f aca="false">"FY"&amp;IF(VALUE(MID(A5520,6,2))&gt;=4,VALUE(LEFT(A5520,4)),VALUE(LEFT(A5520,4))-1)&amp;"-"&amp;TEXT(MOD(IF(VALUE(MID(A5520,6,2))&gt;=4,VALUE(LEFT(A5520,4)),VALUE(LEFT(A5520,4))-1)+1,100),"00")</f>
        <v>FY2025-26</v>
      </c>
      <c r="D5520" s="0" t="s">
        <v>800</v>
      </c>
      <c r="E5520" s="0" t="s">
        <v>223</v>
      </c>
      <c r="F5520" s="0" t="str">
        <f aca="false">INDEX(Mapping!$B$2:$B$465,MATCH(E5520,Mapping!$A$2:$A$465,0))</f>
        <v>ADANI GREEN ENERGY TWENTY FOUR A LIMITED_PSS-3</v>
      </c>
      <c r="G5520" s="0" t="str">
        <f aca="false">INDEX(Mapping!$C$2:$C$465,MATCH(E5520,Mapping!$A$2:$A$465,0))</f>
        <v>ADANI GREEN ENERGY (ALL SPVs)</v>
      </c>
      <c r="H5520" s="2" t="n">
        <v>94.7</v>
      </c>
      <c r="I5520" s="3" t="n">
        <v>2.16</v>
      </c>
    </row>
    <row r="5521" customFormat="false" ht="15" hidden="false" customHeight="false" outlineLevel="0" collapsed="false">
      <c r="A5521" s="0" t="s">
        <v>255</v>
      </c>
      <c r="B5521" s="0" t="n">
        <f aca="false">VALUE(LEFT(A5521,4))</f>
        <v>2025</v>
      </c>
      <c r="C5521" s="0" t="str">
        <f aca="false">"FY"&amp;IF(VALUE(MID(A5521,6,2))&gt;=4,VALUE(LEFT(A5521,4)),VALUE(LEFT(A5521,4))-1)&amp;"-"&amp;TEXT(MOD(IF(VALUE(MID(A5521,6,2))&gt;=4,VALUE(LEFT(A5521,4)),VALUE(LEFT(A5521,4))-1)+1,100),"00")</f>
        <v>FY2025-26</v>
      </c>
      <c r="D5521" s="0" t="s">
        <v>173</v>
      </c>
      <c r="E5521" s="0" t="s">
        <v>173</v>
      </c>
      <c r="F5521" s="0" t="str">
        <f aca="false">INDEX(Mapping!$B$2:$B$465,MATCH(E5521,Mapping!$A$2:$A$465,0))</f>
        <v>ADANI GREEN ENERGY TWENTY FOUR LIMITED</v>
      </c>
      <c r="G5521" s="0" t="str">
        <f aca="false">INDEX(Mapping!$C$2:$C$465,MATCH(E5521,Mapping!$A$2:$A$465,0))</f>
        <v>ADANI GREEN ENERGY (ALL SPVs)</v>
      </c>
      <c r="H5521" s="2" t="n">
        <v>92.16</v>
      </c>
      <c r="I5521" s="3" t="n">
        <v>2.1</v>
      </c>
    </row>
    <row r="5522" customFormat="false" ht="15" hidden="false" customHeight="false" outlineLevel="0" collapsed="false">
      <c r="A5522" s="0" t="s">
        <v>255</v>
      </c>
      <c r="B5522" s="0" t="n">
        <f aca="false">VALUE(LEFT(A5522,4))</f>
        <v>2025</v>
      </c>
      <c r="C5522" s="0" t="str">
        <f aca="false">"FY"&amp;IF(VALUE(MID(A5522,6,2))&gt;=4,VALUE(LEFT(A5522,4)),VALUE(LEFT(A5522,4))-1)&amp;"-"&amp;TEXT(MOD(IF(VALUE(MID(A5522,6,2))&gt;=4,VALUE(LEFT(A5522,4)),VALUE(LEFT(A5522,4))-1)+1,100),"00")</f>
        <v>FY2025-26</v>
      </c>
      <c r="D5522" s="0" t="s">
        <v>699</v>
      </c>
      <c r="E5522" s="0" t="s">
        <v>71</v>
      </c>
      <c r="F5522" s="0" t="str">
        <f aca="false">INDEX(Mapping!$B$2:$B$465,MATCH(E5522,Mapping!$A$2:$A$465,0))</f>
        <v>KERALA</v>
      </c>
      <c r="G5522" s="0" t="str">
        <f aca="false">INDEX(Mapping!$C$2:$C$465,MATCH(E5522,Mapping!$A$2:$A$465,0))</f>
        <v>KERALA</v>
      </c>
      <c r="H5522" s="2" t="n">
        <v>90.02</v>
      </c>
      <c r="I5522" s="3" t="n">
        <v>2.05</v>
      </c>
    </row>
    <row r="5523" customFormat="false" ht="15" hidden="false" customHeight="false" outlineLevel="0" collapsed="false">
      <c r="A5523" s="0" t="s">
        <v>255</v>
      </c>
      <c r="B5523" s="0" t="n">
        <f aca="false">VALUE(LEFT(A5523,4))</f>
        <v>2025</v>
      </c>
      <c r="C5523" s="0" t="str">
        <f aca="false">"FY"&amp;IF(VALUE(MID(A5523,6,2))&gt;=4,VALUE(LEFT(A5523,4)),VALUE(LEFT(A5523,4))-1)&amp;"-"&amp;TEXT(MOD(IF(VALUE(MID(A5523,6,2))&gt;=4,VALUE(LEFT(A5523,4)),VALUE(LEFT(A5523,4))-1)+1,100),"00")</f>
        <v>FY2025-26</v>
      </c>
      <c r="D5523" s="0" t="s">
        <v>185</v>
      </c>
      <c r="E5523" s="0" t="s">
        <v>185</v>
      </c>
      <c r="F5523" s="0" t="str">
        <f aca="false">INDEX(Mapping!$B$2:$B$465,MATCH(E5523,Mapping!$A$2:$A$465,0))</f>
        <v>ADANI GREEN ENERGY TWENTY FIVE LIMITED</v>
      </c>
      <c r="G5523" s="0" t="str">
        <f aca="false">INDEX(Mapping!$C$2:$C$465,MATCH(E5523,Mapping!$A$2:$A$465,0))</f>
        <v>ADANI GREEN ENERGY (ALL SPVs)</v>
      </c>
      <c r="H5523" s="2" t="n">
        <v>84.02</v>
      </c>
      <c r="I5523" s="3" t="n">
        <v>1.91</v>
      </c>
    </row>
    <row r="5524" customFormat="false" ht="15" hidden="false" customHeight="false" outlineLevel="0" collapsed="false">
      <c r="A5524" s="0" t="s">
        <v>255</v>
      </c>
      <c r="B5524" s="0" t="n">
        <f aca="false">VALUE(LEFT(A5524,4))</f>
        <v>2025</v>
      </c>
      <c r="C5524" s="0" t="str">
        <f aca="false">"FY"&amp;IF(VALUE(MID(A5524,6,2))&gt;=4,VALUE(LEFT(A5524,4)),VALUE(LEFT(A5524,4))-1)&amp;"-"&amp;TEXT(MOD(IF(VALUE(MID(A5524,6,2))&gt;=4,VALUE(LEFT(A5524,4)),VALUE(LEFT(A5524,4))-1)+1,100),"00")</f>
        <v>FY2025-26</v>
      </c>
      <c r="D5524" s="0" t="s">
        <v>671</v>
      </c>
      <c r="E5524" s="0" t="s">
        <v>31</v>
      </c>
      <c r="F5524" s="0" t="str">
        <f aca="false">INDEX(Mapping!$B$2:$B$465,MATCH(E5524,Mapping!$A$2:$A$465,0))</f>
        <v>GUJARAT</v>
      </c>
      <c r="G5524" s="0" t="str">
        <f aca="false">INDEX(Mapping!$C$2:$C$465,MATCH(E5524,Mapping!$A$2:$A$465,0))</f>
        <v>GUJARAT</v>
      </c>
      <c r="H5524" s="2" t="n">
        <v>76.29</v>
      </c>
      <c r="I5524" s="3" t="n">
        <v>1.74</v>
      </c>
    </row>
    <row r="5525" customFormat="false" ht="15" hidden="false" customHeight="false" outlineLevel="0" collapsed="false">
      <c r="A5525" s="0" t="s">
        <v>255</v>
      </c>
      <c r="B5525" s="0" t="n">
        <f aca="false">VALUE(LEFT(A5525,4))</f>
        <v>2025</v>
      </c>
      <c r="C5525" s="0" t="str">
        <f aca="false">"FY"&amp;IF(VALUE(MID(A5525,6,2))&gt;=4,VALUE(LEFT(A5525,4)),VALUE(LEFT(A5525,4))-1)&amp;"-"&amp;TEXT(MOD(IF(VALUE(MID(A5525,6,2))&gt;=4,VALUE(LEFT(A5525,4)),VALUE(LEFT(A5525,4))-1)+1,100),"00")</f>
        <v>FY2025-26</v>
      </c>
      <c r="D5525" s="0" t="s">
        <v>206</v>
      </c>
      <c r="E5525" s="0" t="s">
        <v>206</v>
      </c>
      <c r="F5525" s="0" t="str">
        <f aca="false">INDEX(Mapping!$B$2:$B$465,MATCH(E5525,Mapping!$A$2:$A$465,0))</f>
        <v>ADANI RENEWABLE ENERGY FIFTY SEVEN LIMITED_PSS13</v>
      </c>
      <c r="G5525" s="0" t="str">
        <f aca="false">INDEX(Mapping!$C$2:$C$465,MATCH(E5525,Mapping!$A$2:$A$465,0))</f>
        <v>ADANI GREEN ENERGY (ALL SPVs)</v>
      </c>
      <c r="H5525" s="2" t="n">
        <v>67.89</v>
      </c>
      <c r="I5525" s="3" t="n">
        <v>1.55</v>
      </c>
    </row>
    <row r="5526" customFormat="false" ht="15" hidden="false" customHeight="false" outlineLevel="0" collapsed="false">
      <c r="A5526" s="0" t="s">
        <v>255</v>
      </c>
      <c r="B5526" s="0" t="n">
        <f aca="false">VALUE(LEFT(A5526,4))</f>
        <v>2025</v>
      </c>
      <c r="C5526" s="0" t="str">
        <f aca="false">"FY"&amp;IF(VALUE(MID(A5526,6,2))&gt;=4,VALUE(LEFT(A5526,4)),VALUE(LEFT(A5526,4))-1)&amp;"-"&amp;TEXT(MOD(IF(VALUE(MID(A5526,6,2))&gt;=4,VALUE(LEFT(A5526,4)),VALUE(LEFT(A5526,4))-1)+1,100),"00")</f>
        <v>FY2025-26</v>
      </c>
      <c r="D5526" s="0" t="s">
        <v>655</v>
      </c>
      <c r="E5526" s="0" t="s">
        <v>77</v>
      </c>
      <c r="F5526" s="0" t="str">
        <f aca="false">INDEX(Mapping!$B$2:$B$465,MATCH(E5526,Mapping!$A$2:$A$465,0))</f>
        <v>JINDAL POWER LTD - STAGE 2</v>
      </c>
      <c r="G5526" s="0" t="str">
        <f aca="false">INDEX(Mapping!$C$2:$C$465,MATCH(E5526,Mapping!$A$2:$A$465,0))</f>
        <v>JINDAL POWER LTD (BOTH STAGES)</v>
      </c>
      <c r="H5526" s="2" t="n">
        <v>56.54</v>
      </c>
      <c r="I5526" s="3" t="n">
        <v>1.29</v>
      </c>
    </row>
    <row r="5527" customFormat="false" ht="15" hidden="false" customHeight="false" outlineLevel="0" collapsed="false">
      <c r="A5527" s="0" t="s">
        <v>255</v>
      </c>
      <c r="B5527" s="0" t="n">
        <f aca="false">VALUE(LEFT(A5527,4))</f>
        <v>2025</v>
      </c>
      <c r="C5527" s="0" t="str">
        <f aca="false">"FY"&amp;IF(VALUE(MID(A5527,6,2))&gt;=4,VALUE(LEFT(A5527,4)),VALUE(LEFT(A5527,4))-1)&amp;"-"&amp;TEXT(MOD(IF(VALUE(MID(A5527,6,2))&gt;=4,VALUE(LEFT(A5527,4)),VALUE(LEFT(A5527,4))-1)+1,100),"00")</f>
        <v>FY2025-26</v>
      </c>
      <c r="D5527" s="0" t="s">
        <v>677</v>
      </c>
      <c r="E5527" s="0" t="s">
        <v>39</v>
      </c>
      <c r="F5527" s="0" t="str">
        <f aca="false">INDEX(Mapping!$B$2:$B$465,MATCH(E5527,Mapping!$A$2:$A$465,0))</f>
        <v>WEST BENGAL</v>
      </c>
      <c r="G5527" s="0" t="str">
        <f aca="false">INDEX(Mapping!$C$2:$C$465,MATCH(E5527,Mapping!$A$2:$A$465,0))</f>
        <v>WEST BENGAL</v>
      </c>
      <c r="H5527" s="2" t="n">
        <v>56.35</v>
      </c>
      <c r="I5527" s="3" t="n">
        <v>1.28</v>
      </c>
    </row>
    <row r="5528" customFormat="false" ht="15" hidden="false" customHeight="false" outlineLevel="0" collapsed="false">
      <c r="A5528" s="0" t="s">
        <v>255</v>
      </c>
      <c r="B5528" s="0" t="n">
        <f aca="false">VALUE(LEFT(A5528,4))</f>
        <v>2025</v>
      </c>
      <c r="C5528" s="0" t="str">
        <f aca="false">"FY"&amp;IF(VALUE(MID(A5528,6,2))&gt;=4,VALUE(LEFT(A5528,4)),VALUE(LEFT(A5528,4))-1)&amp;"-"&amp;TEXT(MOD(IF(VALUE(MID(A5528,6,2))&gt;=4,VALUE(LEFT(A5528,4)),VALUE(LEFT(A5528,4))-1)+1,100),"00")</f>
        <v>FY2025-26</v>
      </c>
      <c r="D5528" s="0" t="s">
        <v>664</v>
      </c>
      <c r="E5528" s="0" t="s">
        <v>108</v>
      </c>
      <c r="F5528" s="0" t="str">
        <f aca="false">INDEX(Mapping!$B$2:$B$465,MATCH(E5528,Mapping!$A$2:$A$465,0))</f>
        <v>JAYPEE NIGRIE STPP</v>
      </c>
      <c r="G5528" s="0" t="str">
        <f aca="false">INDEX(Mapping!$C$2:$C$465,MATCH(E5528,Mapping!$A$2:$A$465,0))</f>
        <v>JAYPEE NIGRIE STPP</v>
      </c>
      <c r="H5528" s="2" t="n">
        <v>51.33</v>
      </c>
      <c r="I5528" s="3" t="n">
        <v>1.17</v>
      </c>
    </row>
    <row r="5529" customFormat="false" ht="15" hidden="false" customHeight="false" outlineLevel="0" collapsed="false">
      <c r="A5529" s="0" t="s">
        <v>255</v>
      </c>
      <c r="B5529" s="0" t="n">
        <f aca="false">VALUE(LEFT(A5529,4))</f>
        <v>2025</v>
      </c>
      <c r="C5529" s="0" t="str">
        <f aca="false">"FY"&amp;IF(VALUE(MID(A5529,6,2))&gt;=4,VALUE(LEFT(A5529,4)),VALUE(LEFT(A5529,4))-1)&amp;"-"&amp;TEXT(MOD(IF(VALUE(MID(A5529,6,2))&gt;=4,VALUE(LEFT(A5529,4)),VALUE(LEFT(A5529,4))-1)+1,100),"00")</f>
        <v>FY2025-26</v>
      </c>
      <c r="D5529" s="0" t="s">
        <v>687</v>
      </c>
      <c r="E5529" s="0" t="s">
        <v>45</v>
      </c>
      <c r="F5529" s="0" t="str">
        <f aca="false">INDEX(Mapping!$B$2:$B$465,MATCH(E5529,Mapping!$A$2:$A$465,0))</f>
        <v>BIHAR</v>
      </c>
      <c r="G5529" s="0" t="str">
        <f aca="false">INDEX(Mapping!$C$2:$C$465,MATCH(E5529,Mapping!$A$2:$A$465,0))</f>
        <v>BIHAR</v>
      </c>
      <c r="H5529" s="2" t="n">
        <v>50.94</v>
      </c>
      <c r="I5529" s="3" t="n">
        <v>1.16</v>
      </c>
    </row>
    <row r="5530" customFormat="false" ht="15" hidden="false" customHeight="false" outlineLevel="0" collapsed="false">
      <c r="A5530" s="0" t="s">
        <v>255</v>
      </c>
      <c r="B5530" s="0" t="n">
        <f aca="false">VALUE(LEFT(A5530,4))</f>
        <v>2025</v>
      </c>
      <c r="C5530" s="0" t="str">
        <f aca="false">"FY"&amp;IF(VALUE(MID(A5530,6,2))&gt;=4,VALUE(LEFT(A5530,4)),VALUE(LEFT(A5530,4))-1)&amp;"-"&amp;TEXT(MOD(IF(VALUE(MID(A5530,6,2))&gt;=4,VALUE(LEFT(A5530,4)),VALUE(LEFT(A5530,4))-1)+1,100),"00")</f>
        <v>FY2025-26</v>
      </c>
      <c r="D5530" s="0" t="s">
        <v>219</v>
      </c>
      <c r="E5530" s="0" t="s">
        <v>219</v>
      </c>
      <c r="F5530" s="0" t="str">
        <f aca="false">INDEX(Mapping!$B$2:$B$465,MATCH(E5530,Mapping!$A$2:$A$465,0))</f>
        <v>RENEW SURYA PRATAP</v>
      </c>
      <c r="G5530" s="0" t="str">
        <f aca="false">INDEX(Mapping!$C$2:$C$465,MATCH(E5530,Mapping!$A$2:$A$465,0))</f>
        <v>RENEW POWER (ALL SPVs)</v>
      </c>
      <c r="H5530" s="2" t="n">
        <v>47.33</v>
      </c>
      <c r="I5530" s="3" t="n">
        <v>1.08</v>
      </c>
    </row>
    <row r="5531" customFormat="false" ht="15" hidden="false" customHeight="false" outlineLevel="0" collapsed="false">
      <c r="A5531" s="0" t="s">
        <v>255</v>
      </c>
      <c r="B5531" s="0" t="n">
        <f aca="false">VALUE(LEFT(A5531,4))</f>
        <v>2025</v>
      </c>
      <c r="C5531" s="0" t="str">
        <f aca="false">"FY"&amp;IF(VALUE(MID(A5531,6,2))&gt;=4,VALUE(LEFT(A5531,4)),VALUE(LEFT(A5531,4))-1)&amp;"-"&amp;TEXT(MOD(IF(VALUE(MID(A5531,6,2))&gt;=4,VALUE(LEFT(A5531,4)),VALUE(LEFT(A5531,4))-1)+1,100),"00")</f>
        <v>FY2025-26</v>
      </c>
      <c r="D5531" s="0" t="s">
        <v>675</v>
      </c>
      <c r="E5531" s="0" t="s">
        <v>137</v>
      </c>
      <c r="F5531" s="0" t="str">
        <f aca="false">INDEX(Mapping!$B$2:$B$465,MATCH(E5531,Mapping!$A$2:$A$465,0))</f>
        <v>JSPL - DCPP</v>
      </c>
      <c r="G5531" s="0" t="str">
        <f aca="false">INDEX(Mapping!$C$2:$C$465,MATCH(E5531,Mapping!$A$2:$A$465,0))</f>
        <v>JSPL</v>
      </c>
      <c r="H5531" s="2" t="n">
        <v>46.23</v>
      </c>
      <c r="I5531" s="3" t="n">
        <v>1.05</v>
      </c>
    </row>
    <row r="5532" customFormat="false" ht="15" hidden="false" customHeight="false" outlineLevel="0" collapsed="false">
      <c r="A5532" s="0" t="s">
        <v>255</v>
      </c>
      <c r="B5532" s="0" t="n">
        <f aca="false">VALUE(LEFT(A5532,4))</f>
        <v>2025</v>
      </c>
      <c r="C5532" s="0" t="str">
        <f aca="false">"FY"&amp;IF(VALUE(MID(A5532,6,2))&gt;=4,VALUE(LEFT(A5532,4)),VALUE(LEFT(A5532,4))-1)&amp;"-"&amp;TEXT(MOD(IF(VALUE(MID(A5532,6,2))&gt;=4,VALUE(LEFT(A5532,4)),VALUE(LEFT(A5532,4))-1)+1,100),"00")</f>
        <v>FY2025-26</v>
      </c>
      <c r="D5532" s="0" t="s">
        <v>660</v>
      </c>
      <c r="E5532" s="0" t="s">
        <v>50</v>
      </c>
      <c r="F5532" s="0" t="str">
        <f aca="false">INDEX(Mapping!$B$2:$B$465,MATCH(E5532,Mapping!$A$2:$A$465,0))</f>
        <v>MADHYA PRADESH</v>
      </c>
      <c r="G5532" s="0" t="str">
        <f aca="false">INDEX(Mapping!$C$2:$C$465,MATCH(E5532,Mapping!$A$2:$A$465,0))</f>
        <v>MADHYA PRADESH</v>
      </c>
      <c r="H5532" s="2" t="n">
        <v>44.9</v>
      </c>
      <c r="I5532" s="3" t="n">
        <v>1.02</v>
      </c>
    </row>
    <row r="5533" customFormat="false" ht="15" hidden="false" customHeight="false" outlineLevel="0" collapsed="false">
      <c r="A5533" s="0" t="s">
        <v>255</v>
      </c>
      <c r="B5533" s="0" t="n">
        <f aca="false">VALUE(LEFT(A5533,4))</f>
        <v>2025</v>
      </c>
      <c r="C5533" s="0" t="str">
        <f aca="false">"FY"&amp;IF(VALUE(MID(A5533,6,2))&gt;=4,VALUE(LEFT(A5533,4)),VALUE(LEFT(A5533,4))-1)&amp;"-"&amp;TEXT(MOD(IF(VALUE(MID(A5533,6,2))&gt;=4,VALUE(LEFT(A5533,4)),VALUE(LEFT(A5533,4))-1)+1,100),"00")</f>
        <v>FY2025-26</v>
      </c>
      <c r="D5533" s="0" t="s">
        <v>192</v>
      </c>
      <c r="E5533" s="0" t="s">
        <v>192</v>
      </c>
      <c r="F5533" s="0" t="str">
        <f aca="false">INDEX(Mapping!$B$2:$B$465,MATCH(E5533,Mapping!$A$2:$A$465,0))</f>
        <v>MB POWER (MP)</v>
      </c>
      <c r="G5533" s="0" t="str">
        <f aca="false">INDEX(Mapping!$C$2:$C$465,MATCH(E5533,Mapping!$A$2:$A$465,0))</f>
        <v>MB POWER (MP)</v>
      </c>
      <c r="H5533" s="2" t="n">
        <v>41.03</v>
      </c>
      <c r="I5533" s="3" t="n">
        <v>0.93</v>
      </c>
    </row>
    <row r="5534" customFormat="false" ht="15" hidden="false" customHeight="false" outlineLevel="0" collapsed="false">
      <c r="A5534" s="0" t="s">
        <v>255</v>
      </c>
      <c r="B5534" s="0" t="n">
        <f aca="false">VALUE(LEFT(A5534,4))</f>
        <v>2025</v>
      </c>
      <c r="C5534" s="0" t="str">
        <f aca="false">"FY"&amp;IF(VALUE(MID(A5534,6,2))&gt;=4,VALUE(LEFT(A5534,4)),VALUE(LEFT(A5534,4))-1)&amp;"-"&amp;TEXT(MOD(IF(VALUE(MID(A5534,6,2))&gt;=4,VALUE(LEFT(A5534,4)),VALUE(LEFT(A5534,4))-1)+1,100),"00")</f>
        <v>FY2025-26</v>
      </c>
      <c r="D5534" s="0" t="s">
        <v>690</v>
      </c>
      <c r="E5534" s="0" t="s">
        <v>198</v>
      </c>
      <c r="F5534" s="0" t="str">
        <f aca="false">INDEX(Mapping!$B$2:$B$465,MATCH(E5534,Mapping!$A$2:$A$465,0))</f>
        <v>CHANDIGARH</v>
      </c>
      <c r="G5534" s="0" t="str">
        <f aca="false">INDEX(Mapping!$C$2:$C$465,MATCH(E5534,Mapping!$A$2:$A$465,0))</f>
        <v>CHANDIGARH</v>
      </c>
      <c r="H5534" s="2" t="n">
        <v>40.43</v>
      </c>
      <c r="I5534" s="3" t="n">
        <v>0.92</v>
      </c>
    </row>
    <row r="5535" customFormat="false" ht="15" hidden="false" customHeight="false" outlineLevel="0" collapsed="false">
      <c r="A5535" s="0" t="s">
        <v>255</v>
      </c>
      <c r="B5535" s="0" t="n">
        <f aca="false">VALUE(LEFT(A5535,4))</f>
        <v>2025</v>
      </c>
      <c r="C5535" s="0" t="str">
        <f aca="false">"FY"&amp;IF(VALUE(MID(A5535,6,2))&gt;=4,VALUE(LEFT(A5535,4)),VALUE(LEFT(A5535,4))-1)&amp;"-"&amp;TEXT(MOD(IF(VALUE(MID(A5535,6,2))&gt;=4,VALUE(LEFT(A5535,4)),VALUE(LEFT(A5535,4))-1)+1,100),"00")</f>
        <v>FY2025-26</v>
      </c>
      <c r="D5535" s="0" t="s">
        <v>796</v>
      </c>
      <c r="E5535" s="0" t="s">
        <v>279</v>
      </c>
      <c r="F5535" s="0" t="str">
        <f aca="false">INDEX(Mapping!$B$2:$B$465,MATCH(E5535,Mapping!$A$2:$A$465,0))</f>
        <v>ADANI GREEN ENERGY TWENTY SIX B LIMITED_PSS-2</v>
      </c>
      <c r="G5535" s="0" t="str">
        <f aca="false">INDEX(Mapping!$C$2:$C$465,MATCH(E5535,Mapping!$A$2:$A$465,0))</f>
        <v>ADANI GREEN ENERGY (ALL SPVs)</v>
      </c>
      <c r="H5535" s="2" t="n">
        <v>39.76</v>
      </c>
      <c r="I5535" s="3" t="n">
        <v>0.91</v>
      </c>
    </row>
    <row r="5536" customFormat="false" ht="15" hidden="false" customHeight="false" outlineLevel="0" collapsed="false">
      <c r="A5536" s="0" t="s">
        <v>255</v>
      </c>
      <c r="B5536" s="0" t="n">
        <f aca="false">VALUE(LEFT(A5536,4))</f>
        <v>2025</v>
      </c>
      <c r="C5536" s="0" t="str">
        <f aca="false">"FY"&amp;IF(VALUE(MID(A5536,6,2))&gt;=4,VALUE(LEFT(A5536,4)),VALUE(LEFT(A5536,4))-1)&amp;"-"&amp;TEXT(MOD(IF(VALUE(MID(A5536,6,2))&gt;=4,VALUE(LEFT(A5536,4)),VALUE(LEFT(A5536,4))-1)+1,100),"00")</f>
        <v>FY2025-26</v>
      </c>
      <c r="D5536" s="0" t="s">
        <v>270</v>
      </c>
      <c r="E5536" s="0" t="s">
        <v>270</v>
      </c>
      <c r="F5536" s="0" t="str">
        <f aca="false">INDEX(Mapping!$B$2:$B$465,MATCH(E5536,Mapping!$A$2:$A$465,0))</f>
        <v>ADANI RENEWABLE ENERGY FIFTY SIX LIMITED_PSS4</v>
      </c>
      <c r="G5536" s="0" t="str">
        <f aca="false">INDEX(Mapping!$C$2:$C$465,MATCH(E5536,Mapping!$A$2:$A$465,0))</f>
        <v>ADANI GREEN ENERGY (ALL SPVs)</v>
      </c>
      <c r="H5536" s="2" t="n">
        <v>39.57</v>
      </c>
      <c r="I5536" s="3" t="n">
        <v>0.9</v>
      </c>
    </row>
    <row r="5537" customFormat="false" ht="15" hidden="false" customHeight="false" outlineLevel="0" collapsed="false">
      <c r="A5537" s="0" t="s">
        <v>255</v>
      </c>
      <c r="B5537" s="0" t="n">
        <f aca="false">VALUE(LEFT(A5537,4))</f>
        <v>2025</v>
      </c>
      <c r="C5537" s="0" t="str">
        <f aca="false">"FY"&amp;IF(VALUE(MID(A5537,6,2))&gt;=4,VALUE(LEFT(A5537,4)),VALUE(LEFT(A5537,4))-1)&amp;"-"&amp;TEXT(MOD(IF(VALUE(MID(A5537,6,2))&gt;=4,VALUE(LEFT(A5537,4)),VALUE(LEFT(A5537,4))-1)+1,100),"00")</f>
        <v>FY2025-26</v>
      </c>
      <c r="D5537" s="0" t="s">
        <v>795</v>
      </c>
      <c r="E5537" s="0" t="s">
        <v>263</v>
      </c>
      <c r="F5537" s="0" t="str">
        <f aca="false">INDEX(Mapping!$B$2:$B$465,MATCH(E5537,Mapping!$A$2:$A$465,0))</f>
        <v>ADANI RENEWABLE ENERGY FIFTY FIVE LIMITED_PSS-3 (162.5 MW HYBRID SOLAR OF 187.5MW HPD)</v>
      </c>
      <c r="G5537" s="0" t="str">
        <f aca="false">INDEX(Mapping!$C$2:$C$465,MATCH(E5537,Mapping!$A$2:$A$465,0))</f>
        <v>ADANI GREEN ENERGY (ALL SPVs)</v>
      </c>
      <c r="H5537" s="2" t="n">
        <v>38.44</v>
      </c>
      <c r="I5537" s="3" t="n">
        <v>0.88</v>
      </c>
    </row>
    <row r="5538" customFormat="false" ht="15" hidden="false" customHeight="false" outlineLevel="0" collapsed="false">
      <c r="A5538" s="0" t="s">
        <v>255</v>
      </c>
      <c r="B5538" s="0" t="n">
        <f aca="false">VALUE(LEFT(A5538,4))</f>
        <v>2025</v>
      </c>
      <c r="C5538" s="0" t="str">
        <f aca="false">"FY"&amp;IF(VALUE(MID(A5538,6,2))&gt;=4,VALUE(LEFT(A5538,4)),VALUE(LEFT(A5538,4))-1)&amp;"-"&amp;TEXT(MOD(IF(VALUE(MID(A5538,6,2))&gt;=4,VALUE(LEFT(A5538,4)),VALUE(LEFT(A5538,4))-1)+1,100),"00")</f>
        <v>FY2025-26</v>
      </c>
      <c r="D5538" s="0" t="s">
        <v>672</v>
      </c>
      <c r="E5538" s="0" t="s">
        <v>38</v>
      </c>
      <c r="F5538" s="0" t="str">
        <f aca="false">INDEX(Mapping!$B$2:$B$465,MATCH(E5538,Mapping!$A$2:$A$465,0))</f>
        <v>ANDHRA PRADESH</v>
      </c>
      <c r="G5538" s="0" t="str">
        <f aca="false">INDEX(Mapping!$C$2:$C$465,MATCH(E5538,Mapping!$A$2:$A$465,0))</f>
        <v>ANDHRA PRADESH</v>
      </c>
      <c r="H5538" s="2" t="n">
        <v>38.05</v>
      </c>
      <c r="I5538" s="3" t="n">
        <v>0.87</v>
      </c>
    </row>
    <row r="5539" customFormat="false" ht="15" hidden="false" customHeight="false" outlineLevel="0" collapsed="false">
      <c r="A5539" s="0" t="s">
        <v>255</v>
      </c>
      <c r="B5539" s="0" t="n">
        <f aca="false">VALUE(LEFT(A5539,4))</f>
        <v>2025</v>
      </c>
      <c r="C5539" s="0" t="str">
        <f aca="false">"FY"&amp;IF(VALUE(MID(A5539,6,2))&gt;=4,VALUE(LEFT(A5539,4)),VALUE(LEFT(A5539,4))-1)&amp;"-"&amp;TEXT(MOD(IF(VALUE(MID(A5539,6,2))&gt;=4,VALUE(LEFT(A5539,4)),VALUE(LEFT(A5539,4))-1)+1,100),"00")</f>
        <v>FY2025-26</v>
      </c>
      <c r="D5539" s="0" t="s">
        <v>662</v>
      </c>
      <c r="E5539" s="0" t="s">
        <v>99</v>
      </c>
      <c r="F5539" s="0" t="str">
        <f aca="false">INDEX(Mapping!$B$2:$B$465,MATCH(E5539,Mapping!$A$2:$A$465,0))</f>
        <v>JINDAL POWER LTD - STAGE 1</v>
      </c>
      <c r="G5539" s="0" t="str">
        <f aca="false">INDEX(Mapping!$C$2:$C$465,MATCH(E5539,Mapping!$A$2:$A$465,0))</f>
        <v>JINDAL POWER LTD (BOTH STAGES)</v>
      </c>
      <c r="H5539" s="2" t="n">
        <v>34.93</v>
      </c>
      <c r="I5539" s="3" t="n">
        <v>0.8</v>
      </c>
    </row>
    <row r="5540" customFormat="false" ht="15" hidden="false" customHeight="false" outlineLevel="0" collapsed="false">
      <c r="A5540" s="0" t="s">
        <v>255</v>
      </c>
      <c r="B5540" s="0" t="n">
        <f aca="false">VALUE(LEFT(A5540,4))</f>
        <v>2025</v>
      </c>
      <c r="C5540" s="0" t="str">
        <f aca="false">"FY"&amp;IF(VALUE(MID(A5540,6,2))&gt;=4,VALUE(LEFT(A5540,4)),VALUE(LEFT(A5540,4))-1)&amp;"-"&amp;TEXT(MOD(IF(VALUE(MID(A5540,6,2))&gt;=4,VALUE(LEFT(A5540,4)),VALUE(LEFT(A5540,4))-1)+1,100),"00")</f>
        <v>FY2025-26</v>
      </c>
      <c r="D5540" s="0" t="s">
        <v>256</v>
      </c>
      <c r="E5540" s="0" t="s">
        <v>256</v>
      </c>
      <c r="F5540" s="0" t="str">
        <f aca="false">INDEX(Mapping!$B$2:$B$465,MATCH(E5540,Mapping!$A$2:$A$465,0))</f>
        <v>ADANI RENEWABLE ENERGY FIFTY SIX LIMITED_PSS9</v>
      </c>
      <c r="G5540" s="0" t="str">
        <f aca="false">INDEX(Mapping!$C$2:$C$465,MATCH(E5540,Mapping!$A$2:$A$465,0))</f>
        <v>ADANI GREEN ENERGY (ALL SPVs)</v>
      </c>
      <c r="H5540" s="2" t="n">
        <v>34.79</v>
      </c>
      <c r="I5540" s="3" t="n">
        <v>0.79</v>
      </c>
    </row>
    <row r="5541" customFormat="false" ht="15" hidden="false" customHeight="false" outlineLevel="0" collapsed="false">
      <c r="A5541" s="0" t="s">
        <v>255</v>
      </c>
      <c r="B5541" s="0" t="n">
        <f aca="false">VALUE(LEFT(A5541,4))</f>
        <v>2025</v>
      </c>
      <c r="C5541" s="0" t="str">
        <f aca="false">"FY"&amp;IF(VALUE(MID(A5541,6,2))&gt;=4,VALUE(LEFT(A5541,4)),VALUE(LEFT(A5541,4))-1)&amp;"-"&amp;TEXT(MOD(IF(VALUE(MID(A5541,6,2))&gt;=4,VALUE(LEFT(A5541,4)),VALUE(LEFT(A5541,4))-1)+1,100),"00")</f>
        <v>FY2025-26</v>
      </c>
      <c r="D5541" s="0" t="s">
        <v>182</v>
      </c>
      <c r="E5541" s="0" t="s">
        <v>182</v>
      </c>
      <c r="F5541" s="0" t="str">
        <f aca="false">INDEX(Mapping!$B$2:$B$465,MATCH(E5541,Mapping!$A$2:$A$465,0))</f>
        <v>AD HYDRO POWER</v>
      </c>
      <c r="G5541" s="0" t="str">
        <f aca="false">INDEX(Mapping!$C$2:$C$465,MATCH(E5541,Mapping!$A$2:$A$465,0))</f>
        <v>AD HYDRO POWER</v>
      </c>
      <c r="H5541" s="2" t="n">
        <v>32.74</v>
      </c>
      <c r="I5541" s="3" t="n">
        <v>0.75</v>
      </c>
    </row>
    <row r="5542" customFormat="false" ht="15" hidden="false" customHeight="false" outlineLevel="0" collapsed="false">
      <c r="A5542" s="0" t="s">
        <v>255</v>
      </c>
      <c r="B5542" s="0" t="n">
        <f aca="false">VALUE(LEFT(A5542,4))</f>
        <v>2025</v>
      </c>
      <c r="C5542" s="0" t="str">
        <f aca="false">"FY"&amp;IF(VALUE(MID(A5542,6,2))&gt;=4,VALUE(LEFT(A5542,4)),VALUE(LEFT(A5542,4))-1)&amp;"-"&amp;TEXT(MOD(IF(VALUE(MID(A5542,6,2))&gt;=4,VALUE(LEFT(A5542,4)),VALUE(LEFT(A5542,4))-1)+1,100),"00")</f>
        <v>FY2025-26</v>
      </c>
      <c r="D5542" s="0" t="s">
        <v>277</v>
      </c>
      <c r="E5542" s="0" t="s">
        <v>277</v>
      </c>
      <c r="F5542" s="0" t="str">
        <f aca="false">INDEX(Mapping!$B$2:$B$465,MATCH(E5542,Mapping!$A$2:$A$465,0))</f>
        <v>RKM POWERGEN</v>
      </c>
      <c r="G5542" s="0" t="str">
        <f aca="false">INDEX(Mapping!$C$2:$C$465,MATCH(E5542,Mapping!$A$2:$A$465,0))</f>
        <v>RKM POWERGEN</v>
      </c>
      <c r="H5542" s="2" t="n">
        <v>32.47</v>
      </c>
      <c r="I5542" s="3" t="n">
        <v>0.74</v>
      </c>
    </row>
    <row r="5543" customFormat="false" ht="15" hidden="false" customHeight="false" outlineLevel="0" collapsed="false">
      <c r="A5543" s="0" t="s">
        <v>255</v>
      </c>
      <c r="B5543" s="0" t="n">
        <f aca="false">VALUE(LEFT(A5543,4))</f>
        <v>2025</v>
      </c>
      <c r="C5543" s="0" t="str">
        <f aca="false">"FY"&amp;IF(VALUE(MID(A5543,6,2))&gt;=4,VALUE(LEFT(A5543,4)),VALUE(LEFT(A5543,4))-1)&amp;"-"&amp;TEXT(MOD(IF(VALUE(MID(A5543,6,2))&gt;=4,VALUE(LEFT(A5543,4)),VALUE(LEFT(A5543,4))-1)+1,100),"00")</f>
        <v>FY2025-26</v>
      </c>
      <c r="D5543" s="0" t="s">
        <v>668</v>
      </c>
      <c r="E5543" s="0" t="s">
        <v>40</v>
      </c>
      <c r="F5543" s="0" t="str">
        <f aca="false">INDEX(Mapping!$B$2:$B$465,MATCH(E5543,Mapping!$A$2:$A$465,0))</f>
        <v>TAMIL NADU</v>
      </c>
      <c r="G5543" s="0" t="str">
        <f aca="false">INDEX(Mapping!$C$2:$C$465,MATCH(E5543,Mapping!$A$2:$A$465,0))</f>
        <v>TAMIL NADU</v>
      </c>
      <c r="H5543" s="2" t="n">
        <v>30.82</v>
      </c>
      <c r="I5543" s="3" t="n">
        <v>0.7</v>
      </c>
    </row>
    <row r="5544" customFormat="false" ht="15" hidden="false" customHeight="false" outlineLevel="0" collapsed="false">
      <c r="A5544" s="0" t="s">
        <v>255</v>
      </c>
      <c r="B5544" s="0" t="n">
        <f aca="false">VALUE(LEFT(A5544,4))</f>
        <v>2025</v>
      </c>
      <c r="C5544" s="0" t="str">
        <f aca="false">"FY"&amp;IF(VALUE(MID(A5544,6,2))&gt;=4,VALUE(LEFT(A5544,4)),VALUE(LEFT(A5544,4))-1)&amp;"-"&amp;TEXT(MOD(IF(VALUE(MID(A5544,6,2))&gt;=4,VALUE(LEFT(A5544,4)),VALUE(LEFT(A5544,4))-1)+1,100),"00")</f>
        <v>FY2025-26</v>
      </c>
      <c r="D5544" s="0" t="s">
        <v>210</v>
      </c>
      <c r="E5544" s="0" t="s">
        <v>210</v>
      </c>
      <c r="F5544" s="0" t="str">
        <f aca="false">INDEX(Mapping!$B$2:$B$465,MATCH(E5544,Mapping!$A$2:$A$465,0))</f>
        <v>ACB (INDIA)</v>
      </c>
      <c r="G5544" s="0" t="str">
        <f aca="false">INDEX(Mapping!$C$2:$C$465,MATCH(E5544,Mapping!$A$2:$A$465,0))</f>
        <v>ACB (INDIA)</v>
      </c>
      <c r="H5544" s="2" t="n">
        <v>29.69</v>
      </c>
      <c r="I5544" s="3" t="n">
        <v>0.68</v>
      </c>
    </row>
    <row r="5545" customFormat="false" ht="15" hidden="false" customHeight="false" outlineLevel="0" collapsed="false">
      <c r="A5545" s="0" t="s">
        <v>255</v>
      </c>
      <c r="B5545" s="0" t="n">
        <f aca="false">VALUE(LEFT(A5545,4))</f>
        <v>2025</v>
      </c>
      <c r="C5545" s="0" t="str">
        <f aca="false">"FY"&amp;IF(VALUE(MID(A5545,6,2))&gt;=4,VALUE(LEFT(A5545,4)),VALUE(LEFT(A5545,4))-1)&amp;"-"&amp;TEXT(MOD(IF(VALUE(MID(A5545,6,2))&gt;=4,VALUE(LEFT(A5545,4)),VALUE(LEFT(A5545,4))-1)+1,100),"00")</f>
        <v>FY2025-26</v>
      </c>
      <c r="D5545" s="0" t="s">
        <v>200</v>
      </c>
      <c r="E5545" s="0" t="s">
        <v>200</v>
      </c>
      <c r="F5545" s="0" t="str">
        <f aca="false">INDEX(Mapping!$B$2:$B$465,MATCH(E5545,Mapping!$A$2:$A$465,0))</f>
        <v>JSW ENERGY UTKAL (EX-IND BARATH)</v>
      </c>
      <c r="G5545" s="0" t="str">
        <f aca="false">INDEX(Mapping!$C$2:$C$465,MATCH(E5545,Mapping!$A$2:$A$465,0))</f>
        <v>JSW ENERGY (INCL. KSK MAHANADI)</v>
      </c>
      <c r="H5545" s="2" t="n">
        <v>29.16</v>
      </c>
      <c r="I5545" s="3" t="n">
        <v>0.66</v>
      </c>
    </row>
    <row r="5546" customFormat="false" ht="15" hidden="false" customHeight="false" outlineLevel="0" collapsed="false">
      <c r="A5546" s="0" t="s">
        <v>255</v>
      </c>
      <c r="B5546" s="0" t="n">
        <f aca="false">VALUE(LEFT(A5546,4))</f>
        <v>2025</v>
      </c>
      <c r="C5546" s="0" t="str">
        <f aca="false">"FY"&amp;IF(VALUE(MID(A5546,6,2))&gt;=4,VALUE(LEFT(A5546,4)),VALUE(LEFT(A5546,4))-1)&amp;"-"&amp;TEXT(MOD(IF(VALUE(MID(A5546,6,2))&gt;=4,VALUE(LEFT(A5546,4)),VALUE(LEFT(A5546,4))-1)+1,100),"00")</f>
        <v>FY2025-26</v>
      </c>
      <c r="D5546" s="0" t="s">
        <v>789</v>
      </c>
      <c r="E5546" s="0" t="s">
        <v>177</v>
      </c>
      <c r="F5546" s="0" t="str">
        <f aca="false">INDEX(Mapping!$B$2:$B$465,MATCH(E5546,Mapping!$A$2:$A$465,0))</f>
        <v>JINDAL INDIA THERMAL POWER (JITPL)</v>
      </c>
      <c r="G5546" s="0" t="str">
        <f aca="false">INDEX(Mapping!$C$2:$C$465,MATCH(E5546,Mapping!$A$2:$A$465,0))</f>
        <v>JINDAL INDIA THERMAL POWER (JITPL)</v>
      </c>
      <c r="H5546" s="2" t="n">
        <v>28.99</v>
      </c>
      <c r="I5546" s="3" t="n">
        <v>0.66</v>
      </c>
    </row>
    <row r="5547" customFormat="false" ht="15" hidden="false" customHeight="false" outlineLevel="0" collapsed="false">
      <c r="A5547" s="0" t="s">
        <v>255</v>
      </c>
      <c r="B5547" s="0" t="n">
        <f aca="false">VALUE(LEFT(A5547,4))</f>
        <v>2025</v>
      </c>
      <c r="C5547" s="0" t="str">
        <f aca="false">"FY"&amp;IF(VALUE(MID(A5547,6,2))&gt;=4,VALUE(LEFT(A5547,4)),VALUE(LEFT(A5547,4))-1)&amp;"-"&amp;TEXT(MOD(IF(VALUE(MID(A5547,6,2))&gt;=4,VALUE(LEFT(A5547,4)),VALUE(LEFT(A5547,4))-1)+1,100),"00")</f>
        <v>FY2025-26</v>
      </c>
      <c r="D5547" s="0" t="s">
        <v>665</v>
      </c>
      <c r="E5547" s="0" t="s">
        <v>61</v>
      </c>
      <c r="F5547" s="0" t="str">
        <f aca="false">INDEX(Mapping!$B$2:$B$465,MATCH(E5547,Mapping!$A$2:$A$465,0))</f>
        <v>ASSAM</v>
      </c>
      <c r="G5547" s="0" t="str">
        <f aca="false">INDEX(Mapping!$C$2:$C$465,MATCH(E5547,Mapping!$A$2:$A$465,0))</f>
        <v>ASSAM</v>
      </c>
      <c r="H5547" s="2" t="n">
        <v>28.37</v>
      </c>
      <c r="I5547" s="3" t="n">
        <v>0.65</v>
      </c>
    </row>
    <row r="5548" customFormat="false" ht="15" hidden="false" customHeight="false" outlineLevel="0" collapsed="false">
      <c r="A5548" s="0" t="s">
        <v>255</v>
      </c>
      <c r="B5548" s="0" t="n">
        <f aca="false">VALUE(LEFT(A5548,4))</f>
        <v>2025</v>
      </c>
      <c r="C5548" s="0" t="str">
        <f aca="false">"FY"&amp;IF(VALUE(MID(A5548,6,2))&gt;=4,VALUE(LEFT(A5548,4)),VALUE(LEFT(A5548,4))-1)&amp;"-"&amp;TEXT(MOD(IF(VALUE(MID(A5548,6,2))&gt;=4,VALUE(LEFT(A5548,4)),VALUE(LEFT(A5548,4))-1)+1,100),"00")</f>
        <v>FY2025-26</v>
      </c>
      <c r="D5548" s="0" t="s">
        <v>679</v>
      </c>
      <c r="E5548" s="0" t="s">
        <v>241</v>
      </c>
      <c r="F5548" s="0" t="str">
        <f aca="false">INDEX(Mapping!$B$2:$B$465,MATCH(E5548,Mapping!$A$2:$A$465,0))</f>
        <v>HIMACHAL PRADESH</v>
      </c>
      <c r="G5548" s="0" t="str">
        <f aca="false">INDEX(Mapping!$C$2:$C$465,MATCH(E5548,Mapping!$A$2:$A$465,0))</f>
        <v>HIMACHAL PRADESH</v>
      </c>
      <c r="H5548" s="2" t="n">
        <v>27.97</v>
      </c>
      <c r="I5548" s="3" t="n">
        <v>0.64</v>
      </c>
    </row>
    <row r="5549" customFormat="false" ht="15" hidden="false" customHeight="false" outlineLevel="0" collapsed="false">
      <c r="A5549" s="0" t="s">
        <v>255</v>
      </c>
      <c r="B5549" s="0" t="n">
        <f aca="false">VALUE(LEFT(A5549,4))</f>
        <v>2025</v>
      </c>
      <c r="C5549" s="0" t="str">
        <f aca="false">"FY"&amp;IF(VALUE(MID(A5549,6,2))&gt;=4,VALUE(LEFT(A5549,4)),VALUE(LEFT(A5549,4))-1)&amp;"-"&amp;TEXT(MOD(IF(VALUE(MID(A5549,6,2))&gt;=4,VALUE(LEFT(A5549,4)),VALUE(LEFT(A5549,4))-1)+1,100),"00")</f>
        <v>FY2025-26</v>
      </c>
      <c r="D5549" s="0" t="s">
        <v>686</v>
      </c>
      <c r="E5549" s="0" t="s">
        <v>266</v>
      </c>
      <c r="F5549" s="0" t="str">
        <f aca="false">INDEX(Mapping!$B$2:$B$465,MATCH(E5549,Mapping!$A$2:$A$465,0))</f>
        <v>ADEPT RENEWABLE TECHNOLOGIES</v>
      </c>
      <c r="G5549" s="0" t="str">
        <f aca="false">INDEX(Mapping!$C$2:$C$465,MATCH(E5549,Mapping!$A$2:$A$465,0))</f>
        <v>ADEPT RENEWABLE TECHNOLOGIES</v>
      </c>
      <c r="H5549" s="2" t="n">
        <v>27.52</v>
      </c>
      <c r="I5549" s="3" t="n">
        <v>0.63</v>
      </c>
    </row>
    <row r="5550" customFormat="false" ht="15" hidden="false" customHeight="false" outlineLevel="0" collapsed="false">
      <c r="A5550" s="0" t="s">
        <v>255</v>
      </c>
      <c r="B5550" s="0" t="n">
        <f aca="false">VALUE(LEFT(A5550,4))</f>
        <v>2025</v>
      </c>
      <c r="C5550" s="0" t="str">
        <f aca="false">"FY"&amp;IF(VALUE(MID(A5550,6,2))&gt;=4,VALUE(LEFT(A5550,4)),VALUE(LEFT(A5550,4))-1)&amp;"-"&amp;TEXT(MOD(IF(VALUE(MID(A5550,6,2))&gt;=4,VALUE(LEFT(A5550,4)),VALUE(LEFT(A5550,4))-1)+1,100),"00")</f>
        <v>FY2025-26</v>
      </c>
      <c r="D5550" s="0" t="s">
        <v>674</v>
      </c>
      <c r="E5550" s="0" t="s">
        <v>212</v>
      </c>
      <c r="F5550" s="0" t="str">
        <f aca="false">INDEX(Mapping!$B$2:$B$465,MATCH(E5550,Mapping!$A$2:$A$465,0))</f>
        <v>ADANI WIND ENERGY KUTCHH FOUR LTD. NAKHATRANA</v>
      </c>
      <c r="G5550" s="0" t="str">
        <f aca="false">INDEX(Mapping!$C$2:$C$465,MATCH(E5550,Mapping!$A$2:$A$465,0))</f>
        <v>ADANI GREEN ENERGY (ALL SPVs)</v>
      </c>
      <c r="H5550" s="2" t="n">
        <v>26.45</v>
      </c>
      <c r="I5550" s="3" t="n">
        <v>0.6</v>
      </c>
    </row>
    <row r="5551" customFormat="false" ht="15" hidden="false" customHeight="false" outlineLevel="0" collapsed="false">
      <c r="A5551" s="0" t="s">
        <v>255</v>
      </c>
      <c r="B5551" s="0" t="n">
        <f aca="false">VALUE(LEFT(A5551,4))</f>
        <v>2025</v>
      </c>
      <c r="C5551" s="0" t="str">
        <f aca="false">"FY"&amp;IF(VALUE(MID(A5551,6,2))&gt;=4,VALUE(LEFT(A5551,4)),VALUE(LEFT(A5551,4))-1)&amp;"-"&amp;TEXT(MOD(IF(VALUE(MID(A5551,6,2))&gt;=4,VALUE(LEFT(A5551,4)),VALUE(LEFT(A5551,4))-1)+1,100),"00")</f>
        <v>FY2025-26</v>
      </c>
      <c r="D5551" s="0" t="s">
        <v>659</v>
      </c>
      <c r="E5551" s="0" t="s">
        <v>93</v>
      </c>
      <c r="F5551" s="0" t="str">
        <f aca="false">INDEX(Mapping!$B$2:$B$465,MATCH(E5551,Mapping!$A$2:$A$465,0))</f>
        <v>ADANI POWER - RAIPUR TPP (EX-GMR CHHATTISGARH)</v>
      </c>
      <c r="G5551" s="0" t="str">
        <f aca="false">INDEX(Mapping!$C$2:$C$465,MATCH(E5551,Mapping!$A$2:$A$465,0))</f>
        <v>ADANI POWER (ALL PLANTS)</v>
      </c>
      <c r="H5551" s="2" t="n">
        <v>23.82</v>
      </c>
      <c r="I5551" s="3" t="n">
        <v>0.54</v>
      </c>
    </row>
    <row r="5552" customFormat="false" ht="15" hidden="false" customHeight="false" outlineLevel="0" collapsed="false">
      <c r="A5552" s="0" t="s">
        <v>255</v>
      </c>
      <c r="B5552" s="0" t="n">
        <f aca="false">VALUE(LEFT(A5552,4))</f>
        <v>2025</v>
      </c>
      <c r="C5552" s="0" t="str">
        <f aca="false">"FY"&amp;IF(VALUE(MID(A5552,6,2))&gt;=4,VALUE(LEFT(A5552,4)),VALUE(LEFT(A5552,4))-1)&amp;"-"&amp;TEXT(MOD(IF(VALUE(MID(A5552,6,2))&gt;=4,VALUE(LEFT(A5552,4)),VALUE(LEFT(A5552,4))-1)+1,100),"00")</f>
        <v>FY2025-26</v>
      </c>
      <c r="D5552" s="0" t="s">
        <v>697</v>
      </c>
      <c r="E5552" s="0" t="s">
        <v>283</v>
      </c>
      <c r="F5552" s="0" t="str">
        <f aca="false">INDEX(Mapping!$B$2:$B$465,MATCH(E5552,Mapping!$A$2:$A$465,0))</f>
        <v>AMP ENERGY GREEN SIX PRIVATE LIMITED</v>
      </c>
      <c r="G5552" s="0" t="str">
        <f aca="false">INDEX(Mapping!$C$2:$C$465,MATCH(E5552,Mapping!$A$2:$A$465,0))</f>
        <v>AMP ENERGY</v>
      </c>
      <c r="H5552" s="2" t="n">
        <v>22.46</v>
      </c>
      <c r="I5552" s="3" t="n">
        <v>0.51</v>
      </c>
    </row>
    <row r="5553" customFormat="false" ht="15" hidden="false" customHeight="false" outlineLevel="0" collapsed="false">
      <c r="A5553" s="0" t="s">
        <v>255</v>
      </c>
      <c r="B5553" s="0" t="n">
        <f aca="false">VALUE(LEFT(A5553,4))</f>
        <v>2025</v>
      </c>
      <c r="C5553" s="0" t="str">
        <f aca="false">"FY"&amp;IF(VALUE(MID(A5553,6,2))&gt;=4,VALUE(LEFT(A5553,4)),VALUE(LEFT(A5553,4))-1)&amp;"-"&amp;TEXT(MOD(IF(VALUE(MID(A5553,6,2))&gt;=4,VALUE(LEFT(A5553,4)),VALUE(LEFT(A5553,4))-1)+1,100),"00")</f>
        <v>FY2025-26</v>
      </c>
      <c r="D5553" s="0" t="s">
        <v>218</v>
      </c>
      <c r="E5553" s="0" t="s">
        <v>218</v>
      </c>
      <c r="F5553" s="0" t="str">
        <f aca="false">INDEX(Mapping!$B$2:$B$465,MATCH(E5553,Mapping!$A$2:$A$465,0))</f>
        <v>KARCHAM WANGTOO HEP</v>
      </c>
      <c r="G5553" s="0" t="str">
        <f aca="false">INDEX(Mapping!$C$2:$C$465,MATCH(E5553,Mapping!$A$2:$A$465,0))</f>
        <v>KARCHAM WANGTOO HEP</v>
      </c>
      <c r="H5553" s="2" t="n">
        <v>22.13</v>
      </c>
      <c r="I5553" s="3" t="n">
        <v>0.5</v>
      </c>
    </row>
    <row r="5554" customFormat="false" ht="15" hidden="false" customHeight="false" outlineLevel="0" collapsed="false">
      <c r="A5554" s="0" t="s">
        <v>255</v>
      </c>
      <c r="B5554" s="0" t="n">
        <f aca="false">VALUE(LEFT(A5554,4))</f>
        <v>2025</v>
      </c>
      <c r="C5554" s="0" t="str">
        <f aca="false">"FY"&amp;IF(VALUE(MID(A5554,6,2))&gt;=4,VALUE(LEFT(A5554,4)),VALUE(LEFT(A5554,4))-1)&amp;"-"&amp;TEXT(MOD(IF(VALUE(MID(A5554,6,2))&gt;=4,VALUE(LEFT(A5554,4)),VALUE(LEFT(A5554,4))-1)+1,100),"00")</f>
        <v>FY2025-26</v>
      </c>
      <c r="D5554" s="0" t="s">
        <v>227</v>
      </c>
      <c r="E5554" s="0" t="s">
        <v>227</v>
      </c>
      <c r="F5554" s="0" t="str">
        <f aca="false">INDEX(Mapping!$B$2:$B$465,MATCH(E5554,Mapping!$A$2:$A$465,0))</f>
        <v>SHREE CEMENT</v>
      </c>
      <c r="G5554" s="0" t="str">
        <f aca="false">INDEX(Mapping!$C$2:$C$465,MATCH(E5554,Mapping!$A$2:$A$465,0))</f>
        <v>SHREE CEMENT</v>
      </c>
      <c r="H5554" s="2" t="n">
        <v>20.94</v>
      </c>
      <c r="I5554" s="3" t="n">
        <v>0.48</v>
      </c>
    </row>
    <row r="5555" customFormat="false" ht="15" hidden="false" customHeight="false" outlineLevel="0" collapsed="false">
      <c r="A5555" s="0" t="s">
        <v>255</v>
      </c>
      <c r="B5555" s="0" t="n">
        <f aca="false">VALUE(LEFT(A5555,4))</f>
        <v>2025</v>
      </c>
      <c r="C5555" s="0" t="str">
        <f aca="false">"FY"&amp;IF(VALUE(MID(A5555,6,2))&gt;=4,VALUE(LEFT(A5555,4)),VALUE(LEFT(A5555,4))-1)&amp;"-"&amp;TEXT(MOD(IF(VALUE(MID(A5555,6,2))&gt;=4,VALUE(LEFT(A5555,4)),VALUE(LEFT(A5555,4))-1)+1,100),"00")</f>
        <v>FY2025-26</v>
      </c>
      <c r="D5555" s="0" t="s">
        <v>685</v>
      </c>
      <c r="E5555" s="0" t="s">
        <v>278</v>
      </c>
      <c r="F5555" s="0" t="str">
        <f aca="false">INDEX(Mapping!$B$2:$B$465,MATCH(E5555,Mapping!$A$2:$A$465,0))</f>
        <v>RENEW SURYA RAVI</v>
      </c>
      <c r="G5555" s="0" t="str">
        <f aca="false">INDEX(Mapping!$C$2:$C$465,MATCH(E5555,Mapping!$A$2:$A$465,0))</f>
        <v>RENEW POWER (ALL SPVs)</v>
      </c>
      <c r="H5555" s="2" t="n">
        <v>20.68</v>
      </c>
      <c r="I5555" s="3" t="n">
        <v>0.47</v>
      </c>
    </row>
    <row r="5556" customFormat="false" ht="15" hidden="false" customHeight="false" outlineLevel="0" collapsed="false">
      <c r="A5556" s="0" t="s">
        <v>255</v>
      </c>
      <c r="B5556" s="0" t="n">
        <f aca="false">VALUE(LEFT(A5556,4))</f>
        <v>2025</v>
      </c>
      <c r="C5556" s="0" t="str">
        <f aca="false">"FY"&amp;IF(VALUE(MID(A5556,6,2))&gt;=4,VALUE(LEFT(A5556,4)),VALUE(LEFT(A5556,4))-1)&amp;"-"&amp;TEXT(MOD(IF(VALUE(MID(A5556,6,2))&gt;=4,VALUE(LEFT(A5556,4)),VALUE(LEFT(A5556,4))-1)+1,100),"00")</f>
        <v>FY2025-26</v>
      </c>
      <c r="D5556" s="0" t="s">
        <v>657</v>
      </c>
      <c r="E5556" s="0" t="s">
        <v>46</v>
      </c>
      <c r="F5556" s="0" t="str">
        <f aca="false">INDEX(Mapping!$B$2:$B$465,MATCH(E5556,Mapping!$A$2:$A$465,0))</f>
        <v>CHHATTISGARH</v>
      </c>
      <c r="G5556" s="0" t="str">
        <f aca="false">INDEX(Mapping!$C$2:$C$465,MATCH(E5556,Mapping!$A$2:$A$465,0))</f>
        <v>CHHATTISGARH</v>
      </c>
      <c r="H5556" s="2" t="n">
        <v>20.27</v>
      </c>
      <c r="I5556" s="3" t="n">
        <v>0.46</v>
      </c>
    </row>
    <row r="5557" customFormat="false" ht="15" hidden="false" customHeight="false" outlineLevel="0" collapsed="false">
      <c r="A5557" s="0" t="s">
        <v>255</v>
      </c>
      <c r="B5557" s="0" t="n">
        <f aca="false">VALUE(LEFT(A5557,4))</f>
        <v>2025</v>
      </c>
      <c r="C5557" s="0" t="str">
        <f aca="false">"FY"&amp;IF(VALUE(MID(A5557,6,2))&gt;=4,VALUE(LEFT(A5557,4)),VALUE(LEFT(A5557,4))-1)&amp;"-"&amp;TEXT(MOD(IF(VALUE(MID(A5557,6,2))&gt;=4,VALUE(LEFT(A5557,4)),VALUE(LEFT(A5557,4))-1)+1,100),"00")</f>
        <v>FY2025-26</v>
      </c>
      <c r="D5557" s="0" t="s">
        <v>689</v>
      </c>
      <c r="E5557" s="0" t="s">
        <v>237</v>
      </c>
      <c r="F5557" s="0" t="str">
        <f aca="false">INDEX(Mapping!$B$2:$B$465,MATCH(E5557,Mapping!$A$2:$A$465,0))</f>
        <v>NTPC STATIONS</v>
      </c>
      <c r="G5557" s="0" t="str">
        <f aca="false">INDEX(Mapping!$C$2:$C$465,MATCH(E5557,Mapping!$A$2:$A$465,0))</f>
        <v>NTPC GROUP</v>
      </c>
      <c r="H5557" s="2" t="n">
        <v>19.89</v>
      </c>
      <c r="I5557" s="3" t="n">
        <v>0.45</v>
      </c>
    </row>
    <row r="5558" customFormat="false" ht="15" hidden="false" customHeight="false" outlineLevel="0" collapsed="false">
      <c r="A5558" s="0" t="s">
        <v>255</v>
      </c>
      <c r="B5558" s="0" t="n">
        <f aca="false">VALUE(LEFT(A5558,4))</f>
        <v>2025</v>
      </c>
      <c r="C5558" s="0" t="str">
        <f aca="false">"FY"&amp;IF(VALUE(MID(A5558,6,2))&gt;=4,VALUE(LEFT(A5558,4)),VALUE(LEFT(A5558,4))-1)&amp;"-"&amp;TEXT(MOD(IF(VALUE(MID(A5558,6,2))&gt;=4,VALUE(LEFT(A5558,4)),VALUE(LEFT(A5558,4))-1)+1,100),"00")</f>
        <v>FY2025-26</v>
      </c>
      <c r="D5558" s="0" t="s">
        <v>683</v>
      </c>
      <c r="E5558" s="0" t="s">
        <v>153</v>
      </c>
      <c r="F5558" s="0" t="str">
        <f aca="false">INDEX(Mapping!$B$2:$B$465,MATCH(E5558,Mapping!$A$2:$A$465,0))</f>
        <v>DVC</v>
      </c>
      <c r="G5558" s="0" t="str">
        <f aca="false">INDEX(Mapping!$C$2:$C$465,MATCH(E5558,Mapping!$A$2:$A$465,0))</f>
        <v>DVC</v>
      </c>
      <c r="H5558" s="2" t="n">
        <v>19.89</v>
      </c>
      <c r="I5558" s="3" t="n">
        <v>0.45</v>
      </c>
    </row>
    <row r="5559" customFormat="false" ht="15" hidden="false" customHeight="false" outlineLevel="0" collapsed="false">
      <c r="A5559" s="0" t="s">
        <v>255</v>
      </c>
      <c r="B5559" s="0" t="n">
        <f aca="false">VALUE(LEFT(A5559,4))</f>
        <v>2025</v>
      </c>
      <c r="C5559" s="0" t="str">
        <f aca="false">"FY"&amp;IF(VALUE(MID(A5559,6,2))&gt;=4,VALUE(LEFT(A5559,4)),VALUE(LEFT(A5559,4))-1)&amp;"-"&amp;TEXT(MOD(IF(VALUE(MID(A5559,6,2))&gt;=4,VALUE(LEFT(A5559,4)),VALUE(LEFT(A5559,4))-1)+1,100),"00")</f>
        <v>FY2025-26</v>
      </c>
      <c r="D5559" s="0" t="s">
        <v>676</v>
      </c>
      <c r="E5559" s="0" t="s">
        <v>37</v>
      </c>
      <c r="F5559" s="0" t="str">
        <f aca="false">INDEX(Mapping!$B$2:$B$465,MATCH(E5559,Mapping!$A$2:$A$465,0))</f>
        <v>MAHARASHTRA</v>
      </c>
      <c r="G5559" s="0" t="str">
        <f aca="false">INDEX(Mapping!$C$2:$C$465,MATCH(E5559,Mapping!$A$2:$A$465,0))</f>
        <v>MAHARASHTRA</v>
      </c>
      <c r="H5559" s="2" t="n">
        <v>19.84</v>
      </c>
      <c r="I5559" s="3" t="n">
        <v>0.45</v>
      </c>
    </row>
    <row r="5560" customFormat="false" ht="15" hidden="false" customHeight="false" outlineLevel="0" collapsed="false">
      <c r="A5560" s="0" t="s">
        <v>255</v>
      </c>
      <c r="B5560" s="0" t="n">
        <f aca="false">VALUE(LEFT(A5560,4))</f>
        <v>2025</v>
      </c>
      <c r="C5560" s="0" t="str">
        <f aca="false">"FY"&amp;IF(VALUE(MID(A5560,6,2))&gt;=4,VALUE(LEFT(A5560,4)),VALUE(LEFT(A5560,4))-1)&amp;"-"&amp;TEXT(MOD(IF(VALUE(MID(A5560,6,2))&gt;=4,VALUE(LEFT(A5560,4)),VALUE(LEFT(A5560,4))-1)+1,100),"00")</f>
        <v>FY2025-26</v>
      </c>
      <c r="D5560" s="0" t="s">
        <v>713</v>
      </c>
      <c r="E5560" s="0" t="s">
        <v>268</v>
      </c>
      <c r="F5560" s="0" t="str">
        <f aca="false">INDEX(Mapping!$B$2:$B$465,MATCH(E5560,Mapping!$A$2:$A$465,0))</f>
        <v>GOA</v>
      </c>
      <c r="G5560" s="0" t="str">
        <f aca="false">INDEX(Mapping!$C$2:$C$465,MATCH(E5560,Mapping!$A$2:$A$465,0))</f>
        <v>GOA</v>
      </c>
      <c r="H5560" s="2" t="n">
        <v>19.14</v>
      </c>
      <c r="I5560" s="3" t="n">
        <v>0.44</v>
      </c>
    </row>
    <row r="5561" customFormat="false" ht="15" hidden="false" customHeight="false" outlineLevel="0" collapsed="false">
      <c r="A5561" s="0" t="s">
        <v>255</v>
      </c>
      <c r="B5561" s="0" t="n">
        <f aca="false">VALUE(LEFT(A5561,4))</f>
        <v>2025</v>
      </c>
      <c r="C5561" s="0" t="str">
        <f aca="false">"FY"&amp;IF(VALUE(MID(A5561,6,2))&gt;=4,VALUE(LEFT(A5561,4)),VALUE(LEFT(A5561,4))-1)&amp;"-"&amp;TEXT(MOD(IF(VALUE(MID(A5561,6,2))&gt;=4,VALUE(LEFT(A5561,4)),VALUE(LEFT(A5561,4))-1)+1,100),"00")</f>
        <v>FY2025-26</v>
      </c>
      <c r="D5561" s="0" t="s">
        <v>53</v>
      </c>
      <c r="E5561" s="0" t="s">
        <v>53</v>
      </c>
      <c r="F5561" s="0" t="str">
        <f aca="false">INDEX(Mapping!$B$2:$B$465,MATCH(E5561,Mapping!$A$2:$A$465,0))</f>
        <v>HIMACHAL PRADESH</v>
      </c>
      <c r="G5561" s="0" t="str">
        <f aca="false">INDEX(Mapping!$C$2:$C$465,MATCH(E5561,Mapping!$A$2:$A$465,0))</f>
        <v>HIMACHAL PRADESH</v>
      </c>
      <c r="H5561" s="2" t="n">
        <v>17.93</v>
      </c>
      <c r="I5561" s="3" t="n">
        <v>0.41</v>
      </c>
    </row>
    <row r="5562" customFormat="false" ht="15" hidden="false" customHeight="false" outlineLevel="0" collapsed="false">
      <c r="A5562" s="0" t="s">
        <v>255</v>
      </c>
      <c r="B5562" s="0" t="n">
        <f aca="false">VALUE(LEFT(A5562,4))</f>
        <v>2025</v>
      </c>
      <c r="C5562" s="0" t="str">
        <f aca="false">"FY"&amp;IF(VALUE(MID(A5562,6,2))&gt;=4,VALUE(LEFT(A5562,4)),VALUE(LEFT(A5562,4))-1)&amp;"-"&amp;TEXT(MOD(IF(VALUE(MID(A5562,6,2))&gt;=4,VALUE(LEFT(A5562,4)),VALUE(LEFT(A5562,4))-1)+1,100),"00")</f>
        <v>FY2025-26</v>
      </c>
      <c r="D5562" s="0" t="s">
        <v>693</v>
      </c>
      <c r="E5562" s="0" t="s">
        <v>282</v>
      </c>
      <c r="F5562" s="0" t="str">
        <f aca="false">INDEX(Mapping!$B$2:$B$465,MATCH(E5562,Mapping!$A$2:$A$465,0))</f>
        <v>ADANI SOLAR ENERGY JAISALMER TWO</v>
      </c>
      <c r="G5562" s="0" t="str">
        <f aca="false">INDEX(Mapping!$C$2:$C$465,MATCH(E5562,Mapping!$A$2:$A$465,0))</f>
        <v>ADANI GREEN ENERGY (ALL SPVs)</v>
      </c>
      <c r="H5562" s="2" t="n">
        <v>17.4</v>
      </c>
      <c r="I5562" s="3" t="n">
        <v>0.4</v>
      </c>
    </row>
    <row r="5563" customFormat="false" ht="15" hidden="false" customHeight="false" outlineLevel="0" collapsed="false">
      <c r="A5563" s="0" t="s">
        <v>255</v>
      </c>
      <c r="B5563" s="0" t="n">
        <f aca="false">VALUE(LEFT(A5563,4))</f>
        <v>2025</v>
      </c>
      <c r="C5563" s="0" t="str">
        <f aca="false">"FY"&amp;IF(VALUE(MID(A5563,6,2))&gt;=4,VALUE(LEFT(A5563,4)),VALUE(LEFT(A5563,4))-1)&amp;"-"&amp;TEXT(MOD(IF(VALUE(MID(A5563,6,2))&gt;=4,VALUE(LEFT(A5563,4)),VALUE(LEFT(A5563,4))-1)+1,100),"00")</f>
        <v>FY2025-26</v>
      </c>
      <c r="D5563" s="0" t="s">
        <v>156</v>
      </c>
      <c r="E5563" s="0" t="s">
        <v>156</v>
      </c>
      <c r="F5563" s="0" t="str">
        <f aca="false">INDEX(Mapping!$B$2:$B$465,MATCH(E5563,Mapping!$A$2:$A$465,0))</f>
        <v>MAHAN ENERGEN (EX-ESSAR POWER MP)</v>
      </c>
      <c r="G5563" s="0" t="str">
        <f aca="false">INDEX(Mapping!$C$2:$C$465,MATCH(E5563,Mapping!$A$2:$A$465,0))</f>
        <v>ADANI POWER (ALL PLANTS)</v>
      </c>
      <c r="H5563" s="2" t="n">
        <v>16.99</v>
      </c>
      <c r="I5563" s="3" t="n">
        <v>0.39</v>
      </c>
    </row>
    <row r="5564" customFormat="false" ht="15" hidden="false" customHeight="false" outlineLevel="0" collapsed="false">
      <c r="A5564" s="0" t="s">
        <v>255</v>
      </c>
      <c r="B5564" s="0" t="n">
        <f aca="false">VALUE(LEFT(A5564,4))</f>
        <v>2025</v>
      </c>
      <c r="C5564" s="0" t="str">
        <f aca="false">"FY"&amp;IF(VALUE(MID(A5564,6,2))&gt;=4,VALUE(LEFT(A5564,4)),VALUE(LEFT(A5564,4))-1)&amp;"-"&amp;TEXT(MOD(IF(VALUE(MID(A5564,6,2))&gt;=4,VALUE(LEFT(A5564,4)),VALUE(LEFT(A5564,4))-1)+1,100),"00")</f>
        <v>FY2025-26</v>
      </c>
      <c r="D5564" s="0" t="s">
        <v>344</v>
      </c>
      <c r="E5564" s="0" t="s">
        <v>344</v>
      </c>
      <c r="F5564" s="0" t="str">
        <f aca="false">INDEX(Mapping!$B$2:$B$465,MATCH(E5564,Mapping!$A$2:$A$465,0))</f>
        <v>ADANI RENEWABLE ENERGY FORTY ONE LIMITED_PSS13</v>
      </c>
      <c r="G5564" s="0" t="str">
        <f aca="false">INDEX(Mapping!$C$2:$C$465,MATCH(E5564,Mapping!$A$2:$A$465,0))</f>
        <v>ADANI GREEN ENERGY (ALL SPVs)</v>
      </c>
      <c r="H5564" s="2" t="n">
        <v>13.41</v>
      </c>
      <c r="I5564" s="3" t="n">
        <v>0.31</v>
      </c>
    </row>
    <row r="5565" customFormat="false" ht="15" hidden="false" customHeight="false" outlineLevel="0" collapsed="false">
      <c r="A5565" s="0" t="s">
        <v>255</v>
      </c>
      <c r="B5565" s="0" t="n">
        <f aca="false">VALUE(LEFT(A5565,4))</f>
        <v>2025</v>
      </c>
      <c r="C5565" s="0" t="str">
        <f aca="false">"FY"&amp;IF(VALUE(MID(A5565,6,2))&gt;=4,VALUE(LEFT(A5565,4)),VALUE(LEFT(A5565,4))-1)&amp;"-"&amp;TEXT(MOD(IF(VALUE(MID(A5565,6,2))&gt;=4,VALUE(LEFT(A5565,4)),VALUE(LEFT(A5565,4))-1)+1,100),"00")</f>
        <v>FY2025-26</v>
      </c>
      <c r="D5565" s="0" t="s">
        <v>818</v>
      </c>
      <c r="E5565" s="0" t="s">
        <v>419</v>
      </c>
      <c r="F5565" s="0" t="str">
        <f aca="false">INDEX(Mapping!$B$2:$B$465,MATCH(E5565,Mapping!$A$2:$A$465,0))</f>
        <v>ADANI HYBRID ENERGY JAISALMER FIVE LIMITED_PSS5_SOLAR</v>
      </c>
      <c r="G5565" s="0" t="str">
        <f aca="false">INDEX(Mapping!$C$2:$C$465,MATCH(E5565,Mapping!$A$2:$A$465,0))</f>
        <v>ADANI GREEN ENERGY (ALL SPVs)</v>
      </c>
      <c r="H5565" s="2" t="n">
        <v>13.08</v>
      </c>
      <c r="I5565" s="3" t="n">
        <v>0.3</v>
      </c>
    </row>
    <row r="5566" customFormat="false" ht="15" hidden="false" customHeight="false" outlineLevel="0" collapsed="false">
      <c r="A5566" s="0" t="s">
        <v>255</v>
      </c>
      <c r="B5566" s="0" t="n">
        <f aca="false">VALUE(LEFT(A5566,4))</f>
        <v>2025</v>
      </c>
      <c r="C5566" s="0" t="str">
        <f aca="false">"FY"&amp;IF(VALUE(MID(A5566,6,2))&gt;=4,VALUE(LEFT(A5566,4)),VALUE(LEFT(A5566,4))-1)&amp;"-"&amp;TEXT(MOD(IF(VALUE(MID(A5566,6,2))&gt;=4,VALUE(LEFT(A5566,4)),VALUE(LEFT(A5566,4))-1)+1,100),"00")</f>
        <v>FY2025-26</v>
      </c>
      <c r="D5566" s="0" t="s">
        <v>661</v>
      </c>
      <c r="E5566" s="0" t="s">
        <v>166</v>
      </c>
      <c r="F5566" s="0" t="str">
        <f aca="false">INDEX(Mapping!$B$2:$B$465,MATCH(E5566,Mapping!$A$2:$A$465,0))</f>
        <v>DB POWER</v>
      </c>
      <c r="G5566" s="0" t="str">
        <f aca="false">INDEX(Mapping!$C$2:$C$465,MATCH(E5566,Mapping!$A$2:$A$465,0))</f>
        <v>DB POWER</v>
      </c>
      <c r="H5566" s="2" t="n">
        <v>12.93</v>
      </c>
      <c r="I5566" s="3" t="n">
        <v>0.29</v>
      </c>
    </row>
    <row r="5567" customFormat="false" ht="15" hidden="false" customHeight="false" outlineLevel="0" collapsed="false">
      <c r="A5567" s="0" t="s">
        <v>255</v>
      </c>
      <c r="B5567" s="0" t="n">
        <f aca="false">VALUE(LEFT(A5567,4))</f>
        <v>2025</v>
      </c>
      <c r="C5567" s="0" t="str">
        <f aca="false">"FY"&amp;IF(VALUE(MID(A5567,6,2))&gt;=4,VALUE(LEFT(A5567,4)),VALUE(LEFT(A5567,4))-1)&amp;"-"&amp;TEXT(MOD(IF(VALUE(MID(A5567,6,2))&gt;=4,VALUE(LEFT(A5567,4)),VALUE(LEFT(A5567,4))-1)+1,100),"00")</f>
        <v>FY2025-26</v>
      </c>
      <c r="D5567" s="0" t="s">
        <v>681</v>
      </c>
      <c r="E5567" s="0" t="s">
        <v>320</v>
      </c>
      <c r="F5567" s="0" t="str">
        <f aca="false">INDEX(Mapping!$B$2:$B$465,MATCH(E5567,Mapping!$A$2:$A$465,0))</f>
        <v>HIMACHAL PRADESH</v>
      </c>
      <c r="G5567" s="0" t="str">
        <f aca="false">INDEX(Mapping!$C$2:$C$465,MATCH(E5567,Mapping!$A$2:$A$465,0))</f>
        <v>HIMACHAL PRADESH</v>
      </c>
      <c r="H5567" s="2" t="n">
        <v>12.85</v>
      </c>
      <c r="I5567" s="3" t="n">
        <v>0.29</v>
      </c>
    </row>
    <row r="5568" customFormat="false" ht="15" hidden="false" customHeight="false" outlineLevel="0" collapsed="false">
      <c r="A5568" s="0" t="s">
        <v>255</v>
      </c>
      <c r="B5568" s="0" t="n">
        <f aca="false">VALUE(LEFT(A5568,4))</f>
        <v>2025</v>
      </c>
      <c r="C5568" s="0" t="str">
        <f aca="false">"FY"&amp;IF(VALUE(MID(A5568,6,2))&gt;=4,VALUE(LEFT(A5568,4)),VALUE(LEFT(A5568,4))-1)&amp;"-"&amp;TEXT(MOD(IF(VALUE(MID(A5568,6,2))&gt;=4,VALUE(LEFT(A5568,4)),VALUE(LEFT(A5568,4))-1)+1,100),"00")</f>
        <v>FY2025-26</v>
      </c>
      <c r="D5568" s="0" t="s">
        <v>723</v>
      </c>
      <c r="E5568" s="0" t="s">
        <v>330</v>
      </c>
      <c r="F5568" s="0" t="str">
        <f aca="false">INDEX(Mapping!$B$2:$B$465,MATCH(E5568,Mapping!$A$2:$A$465,0))</f>
        <v>MARUTI CLEAN COAL &amp; POWER</v>
      </c>
      <c r="G5568" s="0" t="str">
        <f aca="false">INDEX(Mapping!$C$2:$C$465,MATCH(E5568,Mapping!$A$2:$A$465,0))</f>
        <v>MARUTI CLEAN COAL &amp; POWER</v>
      </c>
      <c r="H5568" s="2" t="n">
        <v>12.74</v>
      </c>
      <c r="I5568" s="3" t="n">
        <v>0.29</v>
      </c>
    </row>
    <row r="5569" customFormat="false" ht="15" hidden="false" customHeight="false" outlineLevel="0" collapsed="false">
      <c r="A5569" s="0" t="s">
        <v>255</v>
      </c>
      <c r="B5569" s="0" t="n">
        <f aca="false">VALUE(LEFT(A5569,4))</f>
        <v>2025</v>
      </c>
      <c r="C5569" s="0" t="str">
        <f aca="false">"FY"&amp;IF(VALUE(MID(A5569,6,2))&gt;=4,VALUE(LEFT(A5569,4)),VALUE(LEFT(A5569,4))-1)&amp;"-"&amp;TEXT(MOD(IF(VALUE(MID(A5569,6,2))&gt;=4,VALUE(LEFT(A5569,4)),VALUE(LEFT(A5569,4))-1)+1,100),"00")</f>
        <v>FY2025-26</v>
      </c>
      <c r="D5569" s="0" t="s">
        <v>422</v>
      </c>
      <c r="E5569" s="0" t="s">
        <v>422</v>
      </c>
      <c r="F5569" s="0" t="str">
        <f aca="false">INDEX(Mapping!$B$2:$B$465,MATCH(E5569,Mapping!$A$2:$A$465,0))</f>
        <v>NTPC STATIONS</v>
      </c>
      <c r="G5569" s="0" t="str">
        <f aca="false">INDEX(Mapping!$C$2:$C$465,MATCH(E5569,Mapping!$A$2:$A$465,0))</f>
        <v>NTPC GROUP</v>
      </c>
      <c r="H5569" s="2" t="n">
        <v>12.32</v>
      </c>
      <c r="I5569" s="3" t="n">
        <v>0.28</v>
      </c>
    </row>
    <row r="5570" customFormat="false" ht="15" hidden="false" customHeight="false" outlineLevel="0" collapsed="false">
      <c r="A5570" s="0" t="s">
        <v>255</v>
      </c>
      <c r="B5570" s="0" t="n">
        <f aca="false">VALUE(LEFT(A5570,4))</f>
        <v>2025</v>
      </c>
      <c r="C5570" s="0" t="str">
        <f aca="false">"FY"&amp;IF(VALUE(MID(A5570,6,2))&gt;=4,VALUE(LEFT(A5570,4)),VALUE(LEFT(A5570,4))-1)&amp;"-"&amp;TEXT(MOD(IF(VALUE(MID(A5570,6,2))&gt;=4,VALUE(LEFT(A5570,4)),VALUE(LEFT(A5570,4))-1)+1,100),"00")</f>
        <v>FY2025-26</v>
      </c>
      <c r="D5570" s="0" t="s">
        <v>705</v>
      </c>
      <c r="E5570" s="0" t="s">
        <v>35</v>
      </c>
      <c r="F5570" s="0" t="str">
        <f aca="false">INDEX(Mapping!$B$2:$B$465,MATCH(E5570,Mapping!$A$2:$A$465,0))</f>
        <v>TELANGANA</v>
      </c>
      <c r="G5570" s="0" t="str">
        <f aca="false">INDEX(Mapping!$C$2:$C$465,MATCH(E5570,Mapping!$A$2:$A$465,0))</f>
        <v>TELANGANA</v>
      </c>
      <c r="H5570" s="2" t="n">
        <v>12.11</v>
      </c>
      <c r="I5570" s="3" t="n">
        <v>0.28</v>
      </c>
    </row>
    <row r="5571" customFormat="false" ht="15" hidden="false" customHeight="false" outlineLevel="0" collapsed="false">
      <c r="A5571" s="0" t="s">
        <v>255</v>
      </c>
      <c r="B5571" s="0" t="n">
        <f aca="false">VALUE(LEFT(A5571,4))</f>
        <v>2025</v>
      </c>
      <c r="C5571" s="0" t="str">
        <f aca="false">"FY"&amp;IF(VALUE(MID(A5571,6,2))&gt;=4,VALUE(LEFT(A5571,4)),VALUE(LEFT(A5571,4))-1)&amp;"-"&amp;TEXT(MOD(IF(VALUE(MID(A5571,6,2))&gt;=4,VALUE(LEFT(A5571,4)),VALUE(LEFT(A5571,4))-1)+1,100),"00")</f>
        <v>FY2025-26</v>
      </c>
      <c r="D5571" s="0" t="s">
        <v>326</v>
      </c>
      <c r="E5571" s="0" t="s">
        <v>326</v>
      </c>
      <c r="F5571" s="0" t="str">
        <f aca="false">INDEX(Mapping!$B$2:$B$465,MATCH(E5571,Mapping!$A$2:$A$465,0))</f>
        <v>ITPCL (IL&amp;FS TAMIL NADU)</v>
      </c>
      <c r="G5571" s="0" t="str">
        <f aca="false">INDEX(Mapping!$C$2:$C$465,MATCH(E5571,Mapping!$A$2:$A$465,0))</f>
        <v>ITPCL (IL&amp;FS TAMIL NADU)</v>
      </c>
      <c r="H5571" s="2" t="n">
        <v>11.76</v>
      </c>
      <c r="I5571" s="3" t="n">
        <v>0.27</v>
      </c>
    </row>
    <row r="5572" customFormat="false" ht="15" hidden="false" customHeight="false" outlineLevel="0" collapsed="false">
      <c r="A5572" s="0" t="s">
        <v>255</v>
      </c>
      <c r="B5572" s="0" t="n">
        <f aca="false">VALUE(LEFT(A5572,4))</f>
        <v>2025</v>
      </c>
      <c r="C5572" s="0" t="str">
        <f aca="false">"FY"&amp;IF(VALUE(MID(A5572,6,2))&gt;=4,VALUE(LEFT(A5572,4)),VALUE(LEFT(A5572,4))-1)&amp;"-"&amp;TEXT(MOD(IF(VALUE(MID(A5572,6,2))&gt;=4,VALUE(LEFT(A5572,4)),VALUE(LEFT(A5572,4))-1)+1,100),"00")</f>
        <v>FY2025-26</v>
      </c>
      <c r="D5572" s="0" t="s">
        <v>758</v>
      </c>
      <c r="E5572" s="0" t="s">
        <v>400</v>
      </c>
      <c r="F5572" s="0" t="str">
        <f aca="false">INDEX(Mapping!$B$2:$B$465,MATCH(E5572,Mapping!$A$2:$A$465,0))</f>
        <v>NTPC STATIONS</v>
      </c>
      <c r="G5572" s="0" t="str">
        <f aca="false">INDEX(Mapping!$C$2:$C$465,MATCH(E5572,Mapping!$A$2:$A$465,0))</f>
        <v>NTPC GROUP</v>
      </c>
      <c r="H5572" s="2" t="n">
        <v>11.31</v>
      </c>
      <c r="I5572" s="3" t="n">
        <v>0.26</v>
      </c>
    </row>
    <row r="5573" customFormat="false" ht="15" hidden="false" customHeight="false" outlineLevel="0" collapsed="false">
      <c r="A5573" s="0" t="s">
        <v>255</v>
      </c>
      <c r="B5573" s="0" t="n">
        <f aca="false">VALUE(LEFT(A5573,4))</f>
        <v>2025</v>
      </c>
      <c r="C5573" s="0" t="str">
        <f aca="false">"FY"&amp;IF(VALUE(MID(A5573,6,2))&gt;=4,VALUE(LEFT(A5573,4)),VALUE(LEFT(A5573,4))-1)&amp;"-"&amp;TEXT(MOD(IF(VALUE(MID(A5573,6,2))&gt;=4,VALUE(LEFT(A5573,4)),VALUE(LEFT(A5573,4))-1)+1,100),"00")</f>
        <v>FY2025-26</v>
      </c>
      <c r="D5573" s="0" t="s">
        <v>698</v>
      </c>
      <c r="E5573" s="0" t="s">
        <v>298</v>
      </c>
      <c r="F5573" s="0" t="str">
        <f aca="false">INDEX(Mapping!$B$2:$B$465,MATCH(E5573,Mapping!$A$2:$A$465,0))</f>
        <v>HIMACHAL PRADESH</v>
      </c>
      <c r="G5573" s="0" t="str">
        <f aca="false">INDEX(Mapping!$C$2:$C$465,MATCH(E5573,Mapping!$A$2:$A$465,0))</f>
        <v>HIMACHAL PRADESH</v>
      </c>
      <c r="H5573" s="2" t="n">
        <v>11.27</v>
      </c>
      <c r="I5573" s="3" t="n">
        <v>0.26</v>
      </c>
    </row>
    <row r="5574" customFormat="false" ht="15" hidden="false" customHeight="false" outlineLevel="0" collapsed="false">
      <c r="A5574" s="0" t="s">
        <v>255</v>
      </c>
      <c r="B5574" s="0" t="n">
        <f aca="false">VALUE(LEFT(A5574,4))</f>
        <v>2025</v>
      </c>
      <c r="C5574" s="0" t="str">
        <f aca="false">"FY"&amp;IF(VALUE(MID(A5574,6,2))&gt;=4,VALUE(LEFT(A5574,4)),VALUE(LEFT(A5574,4))-1)&amp;"-"&amp;TEXT(MOD(IF(VALUE(MID(A5574,6,2))&gt;=4,VALUE(LEFT(A5574,4)),VALUE(LEFT(A5574,4))-1)+1,100),"00")</f>
        <v>FY2025-26</v>
      </c>
      <c r="D5574" s="0" t="s">
        <v>280</v>
      </c>
      <c r="E5574" s="0" t="s">
        <v>280</v>
      </c>
      <c r="F5574" s="0" t="str">
        <f aca="false">INDEX(Mapping!$B$2:$B$465,MATCH(E5574,Mapping!$A$2:$A$465,0))</f>
        <v>COASTAL ENERGEN</v>
      </c>
      <c r="G5574" s="0" t="str">
        <f aca="false">INDEX(Mapping!$C$2:$C$465,MATCH(E5574,Mapping!$A$2:$A$465,0))</f>
        <v>COASTAL ENERGEN</v>
      </c>
      <c r="H5574" s="2" t="n">
        <v>10.73</v>
      </c>
      <c r="I5574" s="3" t="n">
        <v>0.24</v>
      </c>
    </row>
    <row r="5575" customFormat="false" ht="15" hidden="false" customHeight="false" outlineLevel="0" collapsed="false">
      <c r="A5575" s="0" t="s">
        <v>255</v>
      </c>
      <c r="B5575" s="0" t="n">
        <f aca="false">VALUE(LEFT(A5575,4))</f>
        <v>2025</v>
      </c>
      <c r="C5575" s="0" t="str">
        <f aca="false">"FY"&amp;IF(VALUE(MID(A5575,6,2))&gt;=4,VALUE(LEFT(A5575,4)),VALUE(LEFT(A5575,4))-1)&amp;"-"&amp;TEXT(MOD(IF(VALUE(MID(A5575,6,2))&gt;=4,VALUE(LEFT(A5575,4)),VALUE(LEFT(A5575,4))-1)+1,100),"00")</f>
        <v>FY2025-26</v>
      </c>
      <c r="D5575" s="0" t="s">
        <v>444</v>
      </c>
      <c r="E5575" s="0" t="s">
        <v>444</v>
      </c>
      <c r="F5575" s="0" t="str">
        <f aca="false">INDEX(Mapping!$B$2:$B$465,MATCH(E5575,Mapping!$A$2:$A$465,0))</f>
        <v>SIMHAPURI ENERGY</v>
      </c>
      <c r="G5575" s="0" t="str">
        <f aca="false">INDEX(Mapping!$C$2:$C$465,MATCH(E5575,Mapping!$A$2:$A$465,0))</f>
        <v>SIMHAPURI ENERGY</v>
      </c>
      <c r="H5575" s="2" t="n">
        <v>10.69</v>
      </c>
      <c r="I5575" s="3" t="n">
        <v>0.24</v>
      </c>
    </row>
    <row r="5576" customFormat="false" ht="15" hidden="false" customHeight="false" outlineLevel="0" collapsed="false">
      <c r="A5576" s="0" t="s">
        <v>255</v>
      </c>
      <c r="B5576" s="0" t="n">
        <f aca="false">VALUE(LEFT(A5576,4))</f>
        <v>2025</v>
      </c>
      <c r="C5576" s="0" t="str">
        <f aca="false">"FY"&amp;IF(VALUE(MID(A5576,6,2))&gt;=4,VALUE(LEFT(A5576,4)),VALUE(LEFT(A5576,4))-1)&amp;"-"&amp;TEXT(MOD(IF(VALUE(MID(A5576,6,2))&gt;=4,VALUE(LEFT(A5576,4)),VALUE(LEFT(A5576,4))-1)+1,100),"00")</f>
        <v>FY2025-26</v>
      </c>
      <c r="D5576" s="0" t="s">
        <v>673</v>
      </c>
      <c r="E5576" s="0" t="s">
        <v>142</v>
      </c>
      <c r="F5576" s="0" t="str">
        <f aca="false">INDEX(Mapping!$B$2:$B$465,MATCH(E5576,Mapping!$A$2:$A$465,0))</f>
        <v>SAINJ HEP</v>
      </c>
      <c r="G5576" s="0" t="str">
        <f aca="false">INDEX(Mapping!$C$2:$C$465,MATCH(E5576,Mapping!$A$2:$A$465,0))</f>
        <v>SAINJ HEP</v>
      </c>
      <c r="H5576" s="2" t="n">
        <v>10.3</v>
      </c>
      <c r="I5576" s="3" t="n">
        <v>0.23</v>
      </c>
    </row>
    <row r="5577" customFormat="false" ht="15" hidden="false" customHeight="false" outlineLevel="0" collapsed="false">
      <c r="A5577" s="0" t="s">
        <v>255</v>
      </c>
      <c r="B5577" s="0" t="n">
        <f aca="false">VALUE(LEFT(A5577,4))</f>
        <v>2025</v>
      </c>
      <c r="C5577" s="0" t="str">
        <f aca="false">"FY"&amp;IF(VALUE(MID(A5577,6,2))&gt;=4,VALUE(LEFT(A5577,4)),VALUE(LEFT(A5577,4))-1)&amp;"-"&amp;TEXT(MOD(IF(VALUE(MID(A5577,6,2))&gt;=4,VALUE(LEFT(A5577,4)),VALUE(LEFT(A5577,4))-1)+1,100),"00")</f>
        <v>FY2025-26</v>
      </c>
      <c r="D5577" s="0" t="s">
        <v>332</v>
      </c>
      <c r="E5577" s="0" t="s">
        <v>332</v>
      </c>
      <c r="F5577" s="0" t="str">
        <f aca="false">INDEX(Mapping!$B$2:$B$465,MATCH(E5577,Mapping!$A$2:$A$465,0))</f>
        <v>KANTI BIJLEE UTPADAN NIGAM LIMITED</v>
      </c>
      <c r="G5577" s="0" t="str">
        <f aca="false">INDEX(Mapping!$C$2:$C$465,MATCH(E5577,Mapping!$A$2:$A$465,0))</f>
        <v>NTPC GROUP</v>
      </c>
      <c r="H5577" s="2" t="n">
        <v>9.77</v>
      </c>
      <c r="I5577" s="3" t="n">
        <v>0.22</v>
      </c>
    </row>
    <row r="5578" customFormat="false" ht="15" hidden="false" customHeight="false" outlineLevel="0" collapsed="false">
      <c r="A5578" s="0" t="s">
        <v>255</v>
      </c>
      <c r="B5578" s="0" t="n">
        <f aca="false">VALUE(LEFT(A5578,4))</f>
        <v>2025</v>
      </c>
      <c r="C5578" s="0" t="str">
        <f aca="false">"FY"&amp;IF(VALUE(MID(A5578,6,2))&gt;=4,VALUE(LEFT(A5578,4)),VALUE(LEFT(A5578,4))-1)&amp;"-"&amp;TEXT(MOD(IF(VALUE(MID(A5578,6,2))&gt;=4,VALUE(LEFT(A5578,4)),VALUE(LEFT(A5578,4))-1)+1,100),"00")</f>
        <v>FY2025-26</v>
      </c>
      <c r="D5578" s="0" t="s">
        <v>325</v>
      </c>
      <c r="E5578" s="0" t="s">
        <v>325</v>
      </c>
      <c r="F5578" s="0" t="str">
        <f aca="false">INDEX(Mapping!$B$2:$B$465,MATCH(E5578,Mapping!$A$2:$A$465,0))</f>
        <v>ADANI SOLAR ENERGY JODHPUR TWO LIMITED</v>
      </c>
      <c r="G5578" s="0" t="str">
        <f aca="false">INDEX(Mapping!$C$2:$C$465,MATCH(E5578,Mapping!$A$2:$A$465,0))</f>
        <v>ADANI GREEN ENERGY (ALL SPVs)</v>
      </c>
      <c r="H5578" s="2" t="n">
        <v>9.22</v>
      </c>
      <c r="I5578" s="3" t="n">
        <v>0.21</v>
      </c>
    </row>
    <row r="5579" customFormat="false" ht="15" hidden="false" customHeight="false" outlineLevel="0" collapsed="false">
      <c r="A5579" s="0" t="s">
        <v>255</v>
      </c>
      <c r="B5579" s="0" t="n">
        <f aca="false">VALUE(LEFT(A5579,4))</f>
        <v>2025</v>
      </c>
      <c r="C5579" s="0" t="str">
        <f aca="false">"FY"&amp;IF(VALUE(MID(A5579,6,2))&gt;=4,VALUE(LEFT(A5579,4)),VALUE(LEFT(A5579,4))-1)&amp;"-"&amp;TEXT(MOD(IF(VALUE(MID(A5579,6,2))&gt;=4,VALUE(LEFT(A5579,4)),VALUE(LEFT(A5579,4))-1)+1,100),"00")</f>
        <v>FY2025-26</v>
      </c>
      <c r="D5579" s="0" t="s">
        <v>694</v>
      </c>
      <c r="E5579" s="0" t="s">
        <v>328</v>
      </c>
      <c r="F5579" s="0" t="str">
        <f aca="false">INDEX(Mapping!$B$2:$B$465,MATCH(E5579,Mapping!$A$2:$A$465,0))</f>
        <v>HIMACHAL PRADESH</v>
      </c>
      <c r="G5579" s="0" t="str">
        <f aca="false">INDEX(Mapping!$C$2:$C$465,MATCH(E5579,Mapping!$A$2:$A$465,0))</f>
        <v>HIMACHAL PRADESH</v>
      </c>
      <c r="H5579" s="2" t="n">
        <v>8.92</v>
      </c>
      <c r="I5579" s="3" t="n">
        <v>0.2</v>
      </c>
    </row>
    <row r="5580" customFormat="false" ht="15" hidden="false" customHeight="false" outlineLevel="0" collapsed="false">
      <c r="A5580" s="0" t="s">
        <v>255</v>
      </c>
      <c r="B5580" s="0" t="n">
        <f aca="false">VALUE(LEFT(A5580,4))</f>
        <v>2025</v>
      </c>
      <c r="C5580" s="0" t="str">
        <f aca="false">"FY"&amp;IF(VALUE(MID(A5580,6,2))&gt;=4,VALUE(LEFT(A5580,4)),VALUE(LEFT(A5580,4))-1)&amp;"-"&amp;TEXT(MOD(IF(VALUE(MID(A5580,6,2))&gt;=4,VALUE(LEFT(A5580,4)),VALUE(LEFT(A5580,4))-1)+1,100),"00")</f>
        <v>FY2025-26</v>
      </c>
      <c r="D5580" s="0" t="s">
        <v>300</v>
      </c>
      <c r="E5580" s="0" t="s">
        <v>300</v>
      </c>
      <c r="F5580" s="0" t="str">
        <f aca="false">INDEX(Mapping!$B$2:$B$465,MATCH(E5580,Mapping!$A$2:$A$465,0))</f>
        <v>BALCO</v>
      </c>
      <c r="G5580" s="0" t="str">
        <f aca="false">INDEX(Mapping!$C$2:$C$465,MATCH(E5580,Mapping!$A$2:$A$465,0))</f>
        <v>BALCO</v>
      </c>
      <c r="H5580" s="2" t="n">
        <v>8.8</v>
      </c>
      <c r="I5580" s="3" t="n">
        <v>0.2</v>
      </c>
    </row>
    <row r="5581" customFormat="false" ht="15" hidden="false" customHeight="false" outlineLevel="0" collapsed="false">
      <c r="A5581" s="0" t="s">
        <v>255</v>
      </c>
      <c r="B5581" s="0" t="n">
        <f aca="false">VALUE(LEFT(A5581,4))</f>
        <v>2025</v>
      </c>
      <c r="C5581" s="0" t="str">
        <f aca="false">"FY"&amp;IF(VALUE(MID(A5581,6,2))&gt;=4,VALUE(LEFT(A5581,4)),VALUE(LEFT(A5581,4))-1)&amp;"-"&amp;TEXT(MOD(IF(VALUE(MID(A5581,6,2))&gt;=4,VALUE(LEFT(A5581,4)),VALUE(LEFT(A5581,4))-1)+1,100),"00")</f>
        <v>FY2025-26</v>
      </c>
      <c r="D5581" s="0" t="s">
        <v>264</v>
      </c>
      <c r="E5581" s="0" t="s">
        <v>264</v>
      </c>
      <c r="F5581" s="0" t="str">
        <f aca="false">INDEX(Mapping!$B$2:$B$465,MATCH(E5581,Mapping!$A$2:$A$465,0))</f>
        <v>ADANI RENEWABLE ENERGY FORTY ONE LIMITED_PSS-3</v>
      </c>
      <c r="G5581" s="0" t="str">
        <f aca="false">INDEX(Mapping!$C$2:$C$465,MATCH(E5581,Mapping!$A$2:$A$465,0))</f>
        <v>ADANI GREEN ENERGY (ALL SPVs)</v>
      </c>
      <c r="H5581" s="2" t="n">
        <v>8.66</v>
      </c>
      <c r="I5581" s="3" t="n">
        <v>0.2</v>
      </c>
    </row>
    <row r="5582" customFormat="false" ht="15" hidden="false" customHeight="false" outlineLevel="0" collapsed="false">
      <c r="A5582" s="0" t="s">
        <v>255</v>
      </c>
      <c r="B5582" s="0" t="n">
        <f aca="false">VALUE(LEFT(A5582,4))</f>
        <v>2025</v>
      </c>
      <c r="C5582" s="0" t="str">
        <f aca="false">"FY"&amp;IF(VALUE(MID(A5582,6,2))&gt;=4,VALUE(LEFT(A5582,4)),VALUE(LEFT(A5582,4))-1)&amp;"-"&amp;TEXT(MOD(IF(VALUE(MID(A5582,6,2))&gt;=4,VALUE(LEFT(A5582,4)),VALUE(LEFT(A5582,4))-1)+1,100),"00")</f>
        <v>FY2025-26</v>
      </c>
      <c r="D5582" s="0" t="s">
        <v>667</v>
      </c>
      <c r="E5582" s="0" t="s">
        <v>109</v>
      </c>
      <c r="F5582" s="0" t="str">
        <f aca="false">INDEX(Mapping!$B$2:$B$465,MATCH(E5582,Mapping!$A$2:$A$465,0))</f>
        <v>ADANI POWER - RAIGARH TPP (EX-REGL)</v>
      </c>
      <c r="G5582" s="0" t="str">
        <f aca="false">INDEX(Mapping!$C$2:$C$465,MATCH(E5582,Mapping!$A$2:$A$465,0))</f>
        <v>ADANI POWER (ALL PLANTS)</v>
      </c>
      <c r="H5582" s="2" t="n">
        <v>8.53</v>
      </c>
      <c r="I5582" s="3" t="n">
        <v>0.19</v>
      </c>
    </row>
    <row r="5583" customFormat="false" ht="15" hidden="false" customHeight="false" outlineLevel="0" collapsed="false">
      <c r="A5583" s="0" t="s">
        <v>255</v>
      </c>
      <c r="B5583" s="0" t="n">
        <f aca="false">VALUE(LEFT(A5583,4))</f>
        <v>2025</v>
      </c>
      <c r="C5583" s="0" t="str">
        <f aca="false">"FY"&amp;IF(VALUE(MID(A5583,6,2))&gt;=4,VALUE(LEFT(A5583,4)),VALUE(LEFT(A5583,4))-1)&amp;"-"&amp;TEXT(MOD(IF(VALUE(MID(A5583,6,2))&gt;=4,VALUE(LEFT(A5583,4)),VALUE(LEFT(A5583,4))-1)+1,100),"00")</f>
        <v>FY2025-26</v>
      </c>
      <c r="D5583" s="0" t="s">
        <v>670</v>
      </c>
      <c r="E5583" s="0" t="s">
        <v>242</v>
      </c>
      <c r="F5583" s="0" t="str">
        <f aca="false">INDEX(Mapping!$B$2:$B$465,MATCH(E5583,Mapping!$A$2:$A$465,0))</f>
        <v>SKS POWER</v>
      </c>
      <c r="G5583" s="0" t="str">
        <f aca="false">INDEX(Mapping!$C$2:$C$465,MATCH(E5583,Mapping!$A$2:$A$465,0))</f>
        <v>SKS POWER</v>
      </c>
      <c r="H5583" s="2" t="n">
        <v>8.5</v>
      </c>
      <c r="I5583" s="3" t="n">
        <v>0.19</v>
      </c>
    </row>
    <row r="5584" customFormat="false" ht="15" hidden="false" customHeight="false" outlineLevel="0" collapsed="false">
      <c r="A5584" s="0" t="s">
        <v>255</v>
      </c>
      <c r="B5584" s="0" t="n">
        <f aca="false">VALUE(LEFT(A5584,4))</f>
        <v>2025</v>
      </c>
      <c r="C5584" s="0" t="str">
        <f aca="false">"FY"&amp;IF(VALUE(MID(A5584,6,2))&gt;=4,VALUE(LEFT(A5584,4)),VALUE(LEFT(A5584,4))-1)&amp;"-"&amp;TEXT(MOD(IF(VALUE(MID(A5584,6,2))&gt;=4,VALUE(LEFT(A5584,4)),VALUE(LEFT(A5584,4))-1)+1,100),"00")</f>
        <v>FY2025-26</v>
      </c>
      <c r="D5584" s="0" t="s">
        <v>680</v>
      </c>
      <c r="E5584" s="0" t="s">
        <v>311</v>
      </c>
      <c r="F5584" s="0" t="str">
        <f aca="false">INDEX(Mapping!$B$2:$B$465,MATCH(E5584,Mapping!$A$2:$A$465,0))</f>
        <v>HIMACHAL PRADESH</v>
      </c>
      <c r="G5584" s="0" t="str">
        <f aca="false">INDEX(Mapping!$C$2:$C$465,MATCH(E5584,Mapping!$A$2:$A$465,0))</f>
        <v>HIMACHAL PRADESH</v>
      </c>
      <c r="H5584" s="2" t="n">
        <v>8.45</v>
      </c>
      <c r="I5584" s="3" t="n">
        <v>0.19</v>
      </c>
    </row>
    <row r="5585" customFormat="false" ht="15" hidden="false" customHeight="false" outlineLevel="0" collapsed="false">
      <c r="A5585" s="0" t="s">
        <v>255</v>
      </c>
      <c r="B5585" s="0" t="n">
        <f aca="false">VALUE(LEFT(A5585,4))</f>
        <v>2025</v>
      </c>
      <c r="C5585" s="0" t="str">
        <f aca="false">"FY"&amp;IF(VALUE(MID(A5585,6,2))&gt;=4,VALUE(LEFT(A5585,4)),VALUE(LEFT(A5585,4))-1)&amp;"-"&amp;TEXT(MOD(IF(VALUE(MID(A5585,6,2))&gt;=4,VALUE(LEFT(A5585,4)),VALUE(LEFT(A5585,4))-1)+1,100),"00")</f>
        <v>FY2025-26</v>
      </c>
      <c r="D5585" s="0" t="s">
        <v>819</v>
      </c>
      <c r="E5585" s="0" t="s">
        <v>521</v>
      </c>
      <c r="F5585" s="0" t="str">
        <f aca="false">INDEX(Mapping!$B$2:$B$465,MATCH(E5585,Mapping!$A$2:$A$465,0))</f>
        <v>GOHP_PARBATI2</v>
      </c>
      <c r="G5585" s="0" t="str">
        <f aca="false">INDEX(Mapping!$C$2:$C$465,MATCH(E5585,Mapping!$A$2:$A$465,0))</f>
        <v>GOHP_PARBATI2</v>
      </c>
      <c r="H5585" s="2" t="n">
        <v>8.43</v>
      </c>
      <c r="I5585" s="3" t="n">
        <v>0.19</v>
      </c>
    </row>
    <row r="5586" customFormat="false" ht="15" hidden="false" customHeight="false" outlineLevel="0" collapsed="false">
      <c r="A5586" s="0" t="s">
        <v>255</v>
      </c>
      <c r="B5586" s="0" t="n">
        <f aca="false">VALUE(LEFT(A5586,4))</f>
        <v>2025</v>
      </c>
      <c r="C5586" s="0" t="str">
        <f aca="false">"FY"&amp;IF(VALUE(MID(A5586,6,2))&gt;=4,VALUE(LEFT(A5586,4)),VALUE(LEFT(A5586,4))-1)&amp;"-"&amp;TEXT(MOD(IF(VALUE(MID(A5586,6,2))&gt;=4,VALUE(LEFT(A5586,4)),VALUE(LEFT(A5586,4))-1)+1,100),"00")</f>
        <v>FY2025-26</v>
      </c>
      <c r="D5586" s="0" t="s">
        <v>359</v>
      </c>
      <c r="E5586" s="0" t="s">
        <v>359</v>
      </c>
      <c r="F5586" s="0" t="str">
        <f aca="false">INDEX(Mapping!$B$2:$B$465,MATCH(E5586,Mapping!$A$2:$A$465,0))</f>
        <v>ADANI GREEN ENERGY TWENTY FOUR LIMITED_PSS4</v>
      </c>
      <c r="G5586" s="0" t="str">
        <f aca="false">INDEX(Mapping!$C$2:$C$465,MATCH(E5586,Mapping!$A$2:$A$465,0))</f>
        <v>ADANI GREEN ENERGY (ALL SPVs)</v>
      </c>
      <c r="H5586" s="2" t="n">
        <v>8.42</v>
      </c>
      <c r="I5586" s="3" t="n">
        <v>0.19</v>
      </c>
    </row>
    <row r="5587" customFormat="false" ht="15" hidden="false" customHeight="false" outlineLevel="0" collapsed="false">
      <c r="A5587" s="0" t="s">
        <v>255</v>
      </c>
      <c r="B5587" s="0" t="n">
        <f aca="false">VALUE(LEFT(A5587,4))</f>
        <v>2025</v>
      </c>
      <c r="C5587" s="0" t="str">
        <f aca="false">"FY"&amp;IF(VALUE(MID(A5587,6,2))&gt;=4,VALUE(LEFT(A5587,4)),VALUE(LEFT(A5587,4))-1)&amp;"-"&amp;TEXT(MOD(IF(VALUE(MID(A5587,6,2))&gt;=4,VALUE(LEFT(A5587,4)),VALUE(LEFT(A5587,4))-1)+1,100),"00")</f>
        <v>FY2025-26</v>
      </c>
      <c r="D5587" s="0" t="s">
        <v>736</v>
      </c>
      <c r="E5587" s="0" t="s">
        <v>303</v>
      </c>
      <c r="F5587" s="0" t="str">
        <f aca="false">INDEX(Mapping!$B$2:$B$465,MATCH(E5587,Mapping!$A$2:$A$465,0))</f>
        <v>PUDUCHERRY</v>
      </c>
      <c r="G5587" s="0" t="str">
        <f aca="false">INDEX(Mapping!$C$2:$C$465,MATCH(E5587,Mapping!$A$2:$A$465,0))</f>
        <v>PUDUCHERRY</v>
      </c>
      <c r="H5587" s="2" t="n">
        <v>8.4</v>
      </c>
      <c r="I5587" s="3" t="n">
        <v>0.19</v>
      </c>
    </row>
    <row r="5588" customFormat="false" ht="15" hidden="false" customHeight="false" outlineLevel="0" collapsed="false">
      <c r="A5588" s="0" t="s">
        <v>255</v>
      </c>
      <c r="B5588" s="0" t="n">
        <f aca="false">VALUE(LEFT(A5588,4))</f>
        <v>2025</v>
      </c>
      <c r="C5588" s="0" t="str">
        <f aca="false">"FY"&amp;IF(VALUE(MID(A5588,6,2))&gt;=4,VALUE(LEFT(A5588,4)),VALUE(LEFT(A5588,4))-1)&amp;"-"&amp;TEXT(MOD(IF(VALUE(MID(A5588,6,2))&gt;=4,VALUE(LEFT(A5588,4)),VALUE(LEFT(A5588,4))-1)+1,100),"00")</f>
        <v>FY2025-26</v>
      </c>
      <c r="D5588" s="0" t="s">
        <v>261</v>
      </c>
      <c r="E5588" s="0" t="s">
        <v>261</v>
      </c>
      <c r="F5588" s="0" t="str">
        <f aca="false">INDEX(Mapping!$B$2:$B$465,MATCH(E5588,Mapping!$A$2:$A$465,0))</f>
        <v>NPGC NABINAGAR</v>
      </c>
      <c r="G5588" s="0" t="str">
        <f aca="false">INDEX(Mapping!$C$2:$C$465,MATCH(E5588,Mapping!$A$2:$A$465,0))</f>
        <v>NTPC GROUP</v>
      </c>
      <c r="H5588" s="2" t="n">
        <v>8.19</v>
      </c>
      <c r="I5588" s="3" t="n">
        <v>0.19</v>
      </c>
    </row>
    <row r="5589" customFormat="false" ht="15" hidden="false" customHeight="false" outlineLevel="0" collapsed="false">
      <c r="A5589" s="0" t="s">
        <v>255</v>
      </c>
      <c r="B5589" s="0" t="n">
        <f aca="false">VALUE(LEFT(A5589,4))</f>
        <v>2025</v>
      </c>
      <c r="C5589" s="0" t="str">
        <f aca="false">"FY"&amp;IF(VALUE(MID(A5589,6,2))&gt;=4,VALUE(LEFT(A5589,4)),VALUE(LEFT(A5589,4))-1)&amp;"-"&amp;TEXT(MOD(IF(VALUE(MID(A5589,6,2))&gt;=4,VALUE(LEFT(A5589,4)),VALUE(LEFT(A5589,4))-1)+1,100),"00")</f>
        <v>FY2025-26</v>
      </c>
      <c r="D5589" s="0" t="s">
        <v>735</v>
      </c>
      <c r="E5589" s="0" t="s">
        <v>147</v>
      </c>
      <c r="F5589" s="0" t="str">
        <f aca="false">INDEX(Mapping!$B$2:$B$465,MATCH(E5589,Mapping!$A$2:$A$465,0))</f>
        <v>JAMMU &amp; KASHMIR</v>
      </c>
      <c r="G5589" s="0" t="str">
        <f aca="false">INDEX(Mapping!$C$2:$C$465,MATCH(E5589,Mapping!$A$2:$A$465,0))</f>
        <v>JAMMU &amp; KASHMIR</v>
      </c>
      <c r="H5589" s="2" t="n">
        <v>7.27</v>
      </c>
      <c r="I5589" s="3" t="n">
        <v>0.17</v>
      </c>
    </row>
    <row r="5590" customFormat="false" ht="15" hidden="false" customHeight="false" outlineLevel="0" collapsed="false">
      <c r="A5590" s="0" t="s">
        <v>255</v>
      </c>
      <c r="B5590" s="0" t="n">
        <f aca="false">VALUE(LEFT(A5590,4))</f>
        <v>2025</v>
      </c>
      <c r="C5590" s="0" t="str">
        <f aca="false">"FY"&amp;IF(VALUE(MID(A5590,6,2))&gt;=4,VALUE(LEFT(A5590,4)),VALUE(LEFT(A5590,4))-1)&amp;"-"&amp;TEXT(MOD(IF(VALUE(MID(A5590,6,2))&gt;=4,VALUE(LEFT(A5590,4)),VALUE(LEFT(A5590,4))-1)+1,100),"00")</f>
        <v>FY2025-26</v>
      </c>
      <c r="D5590" s="0" t="s">
        <v>714</v>
      </c>
      <c r="E5590" s="0" t="s">
        <v>395</v>
      </c>
      <c r="F5590" s="0" t="str">
        <f aca="false">INDEX(Mapping!$B$2:$B$465,MATCH(E5590,Mapping!$A$2:$A$465,0))</f>
        <v>HIMACHAL PRADESH</v>
      </c>
      <c r="G5590" s="0" t="str">
        <f aca="false">INDEX(Mapping!$C$2:$C$465,MATCH(E5590,Mapping!$A$2:$A$465,0))</f>
        <v>HIMACHAL PRADESH</v>
      </c>
      <c r="H5590" s="2" t="n">
        <v>7.17</v>
      </c>
      <c r="I5590" s="3" t="n">
        <v>0.16</v>
      </c>
    </row>
    <row r="5591" customFormat="false" ht="15" hidden="false" customHeight="false" outlineLevel="0" collapsed="false">
      <c r="A5591" s="0" t="s">
        <v>255</v>
      </c>
      <c r="B5591" s="0" t="n">
        <f aca="false">VALUE(LEFT(A5591,4))</f>
        <v>2025</v>
      </c>
      <c r="C5591" s="0" t="str">
        <f aca="false">"FY"&amp;IF(VALUE(MID(A5591,6,2))&gt;=4,VALUE(LEFT(A5591,4)),VALUE(LEFT(A5591,4))-1)&amp;"-"&amp;TEXT(MOD(IF(VALUE(MID(A5591,6,2))&gt;=4,VALUE(LEFT(A5591,4)),VALUE(LEFT(A5591,4))-1)+1,100),"00")</f>
        <v>FY2025-26</v>
      </c>
      <c r="D5591" s="0" t="s">
        <v>439</v>
      </c>
      <c r="E5591" s="0" t="s">
        <v>439</v>
      </c>
      <c r="F5591" s="0" t="str">
        <f aca="false">INDEX(Mapping!$B$2:$B$465,MATCH(E5591,Mapping!$A$2:$A$465,0))</f>
        <v>ADANI RENEWABLE ENERGY FORTY ONE LIMITED_PSS4</v>
      </c>
      <c r="G5591" s="0" t="str">
        <f aca="false">INDEX(Mapping!$C$2:$C$465,MATCH(E5591,Mapping!$A$2:$A$465,0))</f>
        <v>ADANI GREEN ENERGY (ALL SPVs)</v>
      </c>
      <c r="H5591" s="2" t="n">
        <v>6.14</v>
      </c>
      <c r="I5591" s="3" t="n">
        <v>0.14</v>
      </c>
    </row>
    <row r="5592" customFormat="false" ht="15" hidden="false" customHeight="false" outlineLevel="0" collapsed="false">
      <c r="A5592" s="0" t="s">
        <v>255</v>
      </c>
      <c r="B5592" s="0" t="n">
        <f aca="false">VALUE(LEFT(A5592,4))</f>
        <v>2025</v>
      </c>
      <c r="C5592" s="0" t="str">
        <f aca="false">"FY"&amp;IF(VALUE(MID(A5592,6,2))&gt;=4,VALUE(LEFT(A5592,4)),VALUE(LEFT(A5592,4))-1)&amp;"-"&amp;TEXT(MOD(IF(VALUE(MID(A5592,6,2))&gt;=4,VALUE(LEFT(A5592,4)),VALUE(LEFT(A5592,4))-1)+1,100),"00")</f>
        <v>FY2025-26</v>
      </c>
      <c r="D5592" s="0" t="s">
        <v>802</v>
      </c>
      <c r="E5592" s="0" t="s">
        <v>448</v>
      </c>
      <c r="F5592" s="0" t="str">
        <f aca="false">INDEX(Mapping!$B$2:$B$465,MATCH(E5592,Mapping!$A$2:$A$465,0))</f>
        <v>ADANI RENEWABLE ENERGY FORTY EIGHT LIMITED (WIND)_PSS-9</v>
      </c>
      <c r="G5592" s="0" t="str">
        <f aca="false">INDEX(Mapping!$C$2:$C$465,MATCH(E5592,Mapping!$A$2:$A$465,0))</f>
        <v>ADANI GREEN ENERGY (ALL SPVs)</v>
      </c>
      <c r="H5592" s="2" t="n">
        <v>5.97</v>
      </c>
      <c r="I5592" s="3" t="n">
        <v>0.14</v>
      </c>
    </row>
    <row r="5593" customFormat="false" ht="15" hidden="false" customHeight="false" outlineLevel="0" collapsed="false">
      <c r="A5593" s="0" t="s">
        <v>255</v>
      </c>
      <c r="B5593" s="0" t="n">
        <f aca="false">VALUE(LEFT(A5593,4))</f>
        <v>2025</v>
      </c>
      <c r="C5593" s="0" t="str">
        <f aca="false">"FY"&amp;IF(VALUE(MID(A5593,6,2))&gt;=4,VALUE(LEFT(A5593,4)),VALUE(LEFT(A5593,4))-1)&amp;"-"&amp;TEXT(MOD(IF(VALUE(MID(A5593,6,2))&gt;=4,VALUE(LEFT(A5593,4)),VALUE(LEFT(A5593,4))-1)+1,100),"00")</f>
        <v>FY2025-26</v>
      </c>
      <c r="D5593" s="0" t="s">
        <v>817</v>
      </c>
      <c r="E5593" s="0" t="s">
        <v>430</v>
      </c>
      <c r="F5593" s="0" t="str">
        <f aca="false">INDEX(Mapping!$B$2:$B$465,MATCH(E5593,Mapping!$A$2:$A$465,0))</f>
        <v>AMBUJA CEMENTS LIMITED_PSS4_HYBRID WIND</v>
      </c>
      <c r="G5593" s="0" t="str">
        <f aca="false">INDEX(Mapping!$C$2:$C$465,MATCH(E5593,Mapping!$A$2:$A$465,0))</f>
        <v>AMBUJA CEMENTS</v>
      </c>
      <c r="H5593" s="2" t="n">
        <v>5.76</v>
      </c>
      <c r="I5593" s="3" t="n">
        <v>0.13</v>
      </c>
    </row>
    <row r="5594" customFormat="false" ht="15" hidden="false" customHeight="false" outlineLevel="0" collapsed="false">
      <c r="A5594" s="0" t="s">
        <v>255</v>
      </c>
      <c r="B5594" s="0" t="n">
        <f aca="false">VALUE(LEFT(A5594,4))</f>
        <v>2025</v>
      </c>
      <c r="C5594" s="0" t="str">
        <f aca="false">"FY"&amp;IF(VALUE(MID(A5594,6,2))&gt;=4,VALUE(LEFT(A5594,4)),VALUE(LEFT(A5594,4))-1)&amp;"-"&amp;TEXT(MOD(IF(VALUE(MID(A5594,6,2))&gt;=4,VALUE(LEFT(A5594,4)),VALUE(LEFT(A5594,4))-1)+1,100),"00")</f>
        <v>FY2025-26</v>
      </c>
      <c r="D5594" s="0" t="s">
        <v>772</v>
      </c>
      <c r="E5594" s="0" t="s">
        <v>471</v>
      </c>
      <c r="F5594" s="0" t="str">
        <f aca="false">INDEX(Mapping!$B$2:$B$465,MATCH(E5594,Mapping!$A$2:$A$465,0))</f>
        <v>NTPC STATIONS</v>
      </c>
      <c r="G5594" s="0" t="str">
        <f aca="false">INDEX(Mapping!$C$2:$C$465,MATCH(E5594,Mapping!$A$2:$A$465,0))</f>
        <v>NTPC GROUP</v>
      </c>
      <c r="H5594" s="2" t="n">
        <v>5.41</v>
      </c>
      <c r="I5594" s="3" t="n">
        <v>0.12</v>
      </c>
    </row>
    <row r="5595" customFormat="false" ht="15" hidden="false" customHeight="false" outlineLevel="0" collapsed="false">
      <c r="A5595" s="0" t="s">
        <v>255</v>
      </c>
      <c r="B5595" s="0" t="n">
        <f aca="false">VALUE(LEFT(A5595,4))</f>
        <v>2025</v>
      </c>
      <c r="C5595" s="0" t="str">
        <f aca="false">"FY"&amp;IF(VALUE(MID(A5595,6,2))&gt;=4,VALUE(LEFT(A5595,4)),VALUE(LEFT(A5595,4))-1)&amp;"-"&amp;TEXT(MOD(IF(VALUE(MID(A5595,6,2))&gt;=4,VALUE(LEFT(A5595,4)),VALUE(LEFT(A5595,4))-1)+1,100),"00")</f>
        <v>FY2025-26</v>
      </c>
      <c r="D5595" s="0" t="s">
        <v>376</v>
      </c>
      <c r="E5595" s="0" t="s">
        <v>376</v>
      </c>
      <c r="F5595" s="0" t="str">
        <f aca="false">INDEX(Mapping!$B$2:$B$465,MATCH(E5595,Mapping!$A$2:$A$465,0))</f>
        <v>ADANI PORTS AND SPECIAL ECONOMIC ZONE LIMITED (PSS-3)</v>
      </c>
      <c r="G5595" s="0" t="str">
        <f aca="false">INDEX(Mapping!$C$2:$C$465,MATCH(E5595,Mapping!$A$2:$A$465,0))</f>
        <v>ADANI PORTS &amp; SEZ</v>
      </c>
      <c r="H5595" s="2" t="n">
        <v>5.34</v>
      </c>
      <c r="I5595" s="3" t="n">
        <v>0.12</v>
      </c>
    </row>
    <row r="5596" customFormat="false" ht="15" hidden="false" customHeight="false" outlineLevel="0" collapsed="false">
      <c r="A5596" s="0" t="s">
        <v>255</v>
      </c>
      <c r="B5596" s="0" t="n">
        <f aca="false">VALUE(LEFT(A5596,4))</f>
        <v>2025</v>
      </c>
      <c r="C5596" s="0" t="str">
        <f aca="false">"FY"&amp;IF(VALUE(MID(A5596,6,2))&gt;=4,VALUE(LEFT(A5596,4)),VALUE(LEFT(A5596,4))-1)&amp;"-"&amp;TEXT(MOD(IF(VALUE(MID(A5596,6,2))&gt;=4,VALUE(LEFT(A5596,4)),VALUE(LEFT(A5596,4))-1)+1,100),"00")</f>
        <v>FY2025-26</v>
      </c>
      <c r="D5596" s="0" t="s">
        <v>706</v>
      </c>
      <c r="E5596" s="0" t="s">
        <v>357</v>
      </c>
      <c r="F5596" s="0" t="str">
        <f aca="false">INDEX(Mapping!$B$2:$B$465,MATCH(E5596,Mapping!$A$2:$A$465,0))</f>
        <v>HIMACHAL PRADESH</v>
      </c>
      <c r="G5596" s="0" t="str">
        <f aca="false">INDEX(Mapping!$C$2:$C$465,MATCH(E5596,Mapping!$A$2:$A$465,0))</f>
        <v>HIMACHAL PRADESH</v>
      </c>
      <c r="H5596" s="2" t="n">
        <v>5.29</v>
      </c>
      <c r="I5596" s="3" t="n">
        <v>0.12</v>
      </c>
    </row>
    <row r="5597" customFormat="false" ht="15" hidden="false" customHeight="false" outlineLevel="0" collapsed="false">
      <c r="A5597" s="0" t="s">
        <v>255</v>
      </c>
      <c r="B5597" s="0" t="n">
        <f aca="false">VALUE(LEFT(A5597,4))</f>
        <v>2025</v>
      </c>
      <c r="C5597" s="0" t="str">
        <f aca="false">"FY"&amp;IF(VALUE(MID(A5597,6,2))&gt;=4,VALUE(LEFT(A5597,4)),VALUE(LEFT(A5597,4))-1)&amp;"-"&amp;TEXT(MOD(IF(VALUE(MID(A5597,6,2))&gt;=4,VALUE(LEFT(A5597,4)),VALUE(LEFT(A5597,4))-1)+1,100),"00")</f>
        <v>FY2025-26</v>
      </c>
      <c r="D5597" s="0" t="s">
        <v>742</v>
      </c>
      <c r="E5597" s="0" t="s">
        <v>390</v>
      </c>
      <c r="F5597" s="0" t="str">
        <f aca="false">INDEX(Mapping!$B$2:$B$465,MATCH(E5597,Mapping!$A$2:$A$465,0))</f>
        <v>NTPC STATIONS</v>
      </c>
      <c r="G5597" s="0" t="str">
        <f aca="false">INDEX(Mapping!$C$2:$C$465,MATCH(E5597,Mapping!$A$2:$A$465,0))</f>
        <v>NTPC GROUP</v>
      </c>
      <c r="H5597" s="2" t="n">
        <v>5.27</v>
      </c>
      <c r="I5597" s="3" t="n">
        <v>0.12</v>
      </c>
    </row>
    <row r="5598" customFormat="false" ht="15" hidden="false" customHeight="false" outlineLevel="0" collapsed="false">
      <c r="A5598" s="0" t="s">
        <v>255</v>
      </c>
      <c r="B5598" s="0" t="n">
        <f aca="false">VALUE(LEFT(A5598,4))</f>
        <v>2025</v>
      </c>
      <c r="C5598" s="0" t="str">
        <f aca="false">"FY"&amp;IF(VALUE(MID(A5598,6,2))&gt;=4,VALUE(LEFT(A5598,4)),VALUE(LEFT(A5598,4))-1)&amp;"-"&amp;TEXT(MOD(IF(VALUE(MID(A5598,6,2))&gt;=4,VALUE(LEFT(A5598,4)),VALUE(LEFT(A5598,4))-1)+1,100),"00")</f>
        <v>FY2025-26</v>
      </c>
      <c r="D5598" s="0" t="s">
        <v>700</v>
      </c>
      <c r="E5598" s="0" t="s">
        <v>353</v>
      </c>
      <c r="F5598" s="0" t="str">
        <f aca="false">INDEX(Mapping!$B$2:$B$465,MATCH(E5598,Mapping!$A$2:$A$465,0))</f>
        <v>HIMACHAL PRADESH</v>
      </c>
      <c r="G5598" s="0" t="str">
        <f aca="false">INDEX(Mapping!$C$2:$C$465,MATCH(E5598,Mapping!$A$2:$A$465,0))</f>
        <v>HIMACHAL PRADESH</v>
      </c>
      <c r="H5598" s="2" t="n">
        <v>5.23</v>
      </c>
      <c r="I5598" s="3" t="n">
        <v>0.12</v>
      </c>
    </row>
    <row r="5599" customFormat="false" ht="15" hidden="false" customHeight="false" outlineLevel="0" collapsed="false">
      <c r="A5599" s="0" t="s">
        <v>255</v>
      </c>
      <c r="B5599" s="0" t="n">
        <f aca="false">VALUE(LEFT(A5599,4))</f>
        <v>2025</v>
      </c>
      <c r="C5599" s="0" t="str">
        <f aca="false">"FY"&amp;IF(VALUE(MID(A5599,6,2))&gt;=4,VALUE(LEFT(A5599,4)),VALUE(LEFT(A5599,4))-1)&amp;"-"&amp;TEXT(MOD(IF(VALUE(MID(A5599,6,2))&gt;=4,VALUE(LEFT(A5599,4)),VALUE(LEFT(A5599,4))-1)+1,100),"00")</f>
        <v>FY2025-26</v>
      </c>
      <c r="D5599" s="0" t="s">
        <v>375</v>
      </c>
      <c r="E5599" s="0" t="s">
        <v>375</v>
      </c>
      <c r="F5599" s="0" t="str">
        <f aca="false">INDEX(Mapping!$B$2:$B$465,MATCH(E5599,Mapping!$A$2:$A$465,0))</f>
        <v>WIND FIVE RENERGY LIMITED</v>
      </c>
      <c r="G5599" s="0" t="str">
        <f aca="false">INDEX(Mapping!$C$2:$C$465,MATCH(E5599,Mapping!$A$2:$A$465,0))</f>
        <v>WIND FIVE RENERGY LIMITED</v>
      </c>
      <c r="H5599" s="2" t="n">
        <v>5.03</v>
      </c>
      <c r="I5599" s="3" t="n">
        <v>0.11</v>
      </c>
    </row>
    <row r="5600" customFormat="false" ht="15" hidden="false" customHeight="false" outlineLevel="0" collapsed="false">
      <c r="A5600" s="0" t="s">
        <v>255</v>
      </c>
      <c r="B5600" s="0" t="n">
        <f aca="false">VALUE(LEFT(A5600,4))</f>
        <v>2025</v>
      </c>
      <c r="C5600" s="0" t="str">
        <f aca="false">"FY"&amp;IF(VALUE(MID(A5600,6,2))&gt;=4,VALUE(LEFT(A5600,4)),VALUE(LEFT(A5600,4))-1)&amp;"-"&amp;TEXT(MOD(IF(VALUE(MID(A5600,6,2))&gt;=4,VALUE(LEFT(A5600,4)),VALUE(LEFT(A5600,4))-1)+1,100),"00")</f>
        <v>FY2025-26</v>
      </c>
      <c r="D5600" s="0" t="s">
        <v>701</v>
      </c>
      <c r="E5600" s="0" t="s">
        <v>287</v>
      </c>
      <c r="F5600" s="0" t="str">
        <f aca="false">INDEX(Mapping!$B$2:$B$465,MATCH(E5600,Mapping!$A$2:$A$465,0))</f>
        <v>NTPC STATIONS</v>
      </c>
      <c r="G5600" s="0" t="str">
        <f aca="false">INDEX(Mapping!$C$2:$C$465,MATCH(E5600,Mapping!$A$2:$A$465,0))</f>
        <v>NTPC GROUP</v>
      </c>
      <c r="H5600" s="2" t="n">
        <v>4.53</v>
      </c>
      <c r="I5600" s="3" t="n">
        <v>0.1</v>
      </c>
    </row>
    <row r="5601" customFormat="false" ht="15" hidden="false" customHeight="false" outlineLevel="0" collapsed="false">
      <c r="A5601" s="0" t="s">
        <v>255</v>
      </c>
      <c r="B5601" s="0" t="n">
        <f aca="false">VALUE(LEFT(A5601,4))</f>
        <v>2025</v>
      </c>
      <c r="C5601" s="0" t="str">
        <f aca="false">"FY"&amp;IF(VALUE(MID(A5601,6,2))&gt;=4,VALUE(LEFT(A5601,4)),VALUE(LEFT(A5601,4))-1)&amp;"-"&amp;TEXT(MOD(IF(VALUE(MID(A5601,6,2))&gt;=4,VALUE(LEFT(A5601,4)),VALUE(LEFT(A5601,4))-1)+1,100),"00")</f>
        <v>FY2025-26</v>
      </c>
      <c r="D5601" s="0" t="s">
        <v>317</v>
      </c>
      <c r="E5601" s="0" t="s">
        <v>317</v>
      </c>
      <c r="F5601" s="0" t="str">
        <f aca="false">INDEX(Mapping!$B$2:$B$465,MATCH(E5601,Mapping!$A$2:$A$465,0))</f>
        <v>IGSTPS JHAJJAR</v>
      </c>
      <c r="G5601" s="0" t="str">
        <f aca="false">INDEX(Mapping!$C$2:$C$465,MATCH(E5601,Mapping!$A$2:$A$465,0))</f>
        <v>NTPC GROUP</v>
      </c>
      <c r="H5601" s="2" t="n">
        <v>4.23</v>
      </c>
      <c r="I5601" s="3" t="n">
        <v>0.1</v>
      </c>
    </row>
    <row r="5602" customFormat="false" ht="15" hidden="false" customHeight="false" outlineLevel="0" collapsed="false">
      <c r="A5602" s="0" t="s">
        <v>255</v>
      </c>
      <c r="B5602" s="0" t="n">
        <f aca="false">VALUE(LEFT(A5602,4))</f>
        <v>2025</v>
      </c>
      <c r="C5602" s="0" t="str">
        <f aca="false">"FY"&amp;IF(VALUE(MID(A5602,6,2))&gt;=4,VALUE(LEFT(A5602,4)),VALUE(LEFT(A5602,4))-1)&amp;"-"&amp;TEXT(MOD(IF(VALUE(MID(A5602,6,2))&gt;=4,VALUE(LEFT(A5602,4)),VALUE(LEFT(A5602,4))-1)+1,100),"00")</f>
        <v>FY2025-26</v>
      </c>
      <c r="D5602" s="0" t="s">
        <v>308</v>
      </c>
      <c r="E5602" s="0" t="s">
        <v>308</v>
      </c>
      <c r="F5602" s="0" t="str">
        <f aca="false">INDEX(Mapping!$B$2:$B$465,MATCH(E5602,Mapping!$A$2:$A$465,0))</f>
        <v>ADANI RENEWABLE ENERGY FORTY FIVE LIMITED_PSS5</v>
      </c>
      <c r="G5602" s="0" t="str">
        <f aca="false">INDEX(Mapping!$C$2:$C$465,MATCH(E5602,Mapping!$A$2:$A$465,0))</f>
        <v>ADANI GREEN ENERGY (ALL SPVs)</v>
      </c>
      <c r="H5602" s="2" t="n">
        <v>3.75</v>
      </c>
      <c r="I5602" s="3" t="n">
        <v>0.09</v>
      </c>
    </row>
    <row r="5603" customFormat="false" ht="15" hidden="false" customHeight="false" outlineLevel="0" collapsed="false">
      <c r="A5603" s="0" t="s">
        <v>255</v>
      </c>
      <c r="B5603" s="0" t="n">
        <f aca="false">VALUE(LEFT(A5603,4))</f>
        <v>2025</v>
      </c>
      <c r="C5603" s="0" t="str">
        <f aca="false">"FY"&amp;IF(VALUE(MID(A5603,6,2))&gt;=4,VALUE(LEFT(A5603,4)),VALUE(LEFT(A5603,4))-1)&amp;"-"&amp;TEXT(MOD(IF(VALUE(MID(A5603,6,2))&gt;=4,VALUE(LEFT(A5603,4)),VALUE(LEFT(A5603,4))-1)+1,100),"00")</f>
        <v>FY2025-26</v>
      </c>
      <c r="D5603" s="0" t="s">
        <v>761</v>
      </c>
      <c r="E5603" s="0" t="s">
        <v>335</v>
      </c>
      <c r="F5603" s="0" t="str">
        <f aca="false">INDEX(Mapping!$B$2:$B$465,MATCH(E5603,Mapping!$A$2:$A$465,0))</f>
        <v>NTPC STATIONS</v>
      </c>
      <c r="G5603" s="0" t="str">
        <f aca="false">INDEX(Mapping!$C$2:$C$465,MATCH(E5603,Mapping!$A$2:$A$465,0))</f>
        <v>NTPC GROUP</v>
      </c>
      <c r="H5603" s="2" t="n">
        <v>3.61</v>
      </c>
      <c r="I5603" s="3" t="n">
        <v>0.08</v>
      </c>
    </row>
    <row r="5604" customFormat="false" ht="15" hidden="false" customHeight="false" outlineLevel="0" collapsed="false">
      <c r="A5604" s="0" t="s">
        <v>255</v>
      </c>
      <c r="B5604" s="0" t="n">
        <f aca="false">VALUE(LEFT(A5604,4))</f>
        <v>2025</v>
      </c>
      <c r="C5604" s="0" t="str">
        <f aca="false">"FY"&amp;IF(VALUE(MID(A5604,6,2))&gt;=4,VALUE(LEFT(A5604,4)),VALUE(LEFT(A5604,4))-1)&amp;"-"&amp;TEXT(MOD(IF(VALUE(MID(A5604,6,2))&gt;=4,VALUE(LEFT(A5604,4)),VALUE(LEFT(A5604,4))-1)+1,100),"00")</f>
        <v>FY2025-26</v>
      </c>
      <c r="D5604" s="0" t="s">
        <v>715</v>
      </c>
      <c r="E5604" s="0" t="s">
        <v>341</v>
      </c>
      <c r="F5604" s="0" t="str">
        <f aca="false">INDEX(Mapping!$B$2:$B$465,MATCH(E5604,Mapping!$A$2:$A$465,0))</f>
        <v>NTPC STATIONS</v>
      </c>
      <c r="G5604" s="0" t="str">
        <f aca="false">INDEX(Mapping!$C$2:$C$465,MATCH(E5604,Mapping!$A$2:$A$465,0))</f>
        <v>NTPC GROUP</v>
      </c>
      <c r="H5604" s="2" t="n">
        <v>3.5</v>
      </c>
      <c r="I5604" s="3" t="n">
        <v>0.08</v>
      </c>
    </row>
    <row r="5605" customFormat="false" ht="15" hidden="false" customHeight="false" outlineLevel="0" collapsed="false">
      <c r="A5605" s="0" t="s">
        <v>255</v>
      </c>
      <c r="B5605" s="0" t="n">
        <f aca="false">VALUE(LEFT(A5605,4))</f>
        <v>2025</v>
      </c>
      <c r="C5605" s="0" t="str">
        <f aca="false">"FY"&amp;IF(VALUE(MID(A5605,6,2))&gt;=4,VALUE(LEFT(A5605,4)),VALUE(LEFT(A5605,4))-1)&amp;"-"&amp;TEXT(MOD(IF(VALUE(MID(A5605,6,2))&gt;=4,VALUE(LEFT(A5605,4)),VALUE(LEFT(A5605,4))-1)+1,100),"00")</f>
        <v>FY2025-26</v>
      </c>
      <c r="D5605" s="0" t="s">
        <v>695</v>
      </c>
      <c r="E5605" s="0" t="s">
        <v>211</v>
      </c>
      <c r="F5605" s="0" t="str">
        <f aca="false">INDEX(Mapping!$B$2:$B$465,MATCH(E5605,Mapping!$A$2:$A$465,0))</f>
        <v>SINGOLI BHATWARI HEP</v>
      </c>
      <c r="G5605" s="0" t="str">
        <f aca="false">INDEX(Mapping!$C$2:$C$465,MATCH(E5605,Mapping!$A$2:$A$465,0))</f>
        <v>SINGOLI BHATWARI HEP</v>
      </c>
      <c r="H5605" s="2" t="n">
        <v>3.4</v>
      </c>
      <c r="I5605" s="3" t="n">
        <v>0.08</v>
      </c>
    </row>
    <row r="5606" customFormat="false" ht="15" hidden="false" customHeight="false" outlineLevel="0" collapsed="false">
      <c r="A5606" s="0" t="s">
        <v>255</v>
      </c>
      <c r="B5606" s="0" t="n">
        <f aca="false">VALUE(LEFT(A5606,4))</f>
        <v>2025</v>
      </c>
      <c r="C5606" s="0" t="str">
        <f aca="false">"FY"&amp;IF(VALUE(MID(A5606,6,2))&gt;=4,VALUE(LEFT(A5606,4)),VALUE(LEFT(A5606,4))-1)&amp;"-"&amp;TEXT(MOD(IF(VALUE(MID(A5606,6,2))&gt;=4,VALUE(LEFT(A5606,4)),VALUE(LEFT(A5606,4))-1)+1,100),"00")</f>
        <v>FY2025-26</v>
      </c>
      <c r="D5606" s="0" t="s">
        <v>501</v>
      </c>
      <c r="E5606" s="0" t="s">
        <v>501</v>
      </c>
      <c r="F5606" s="0" t="str">
        <f aca="false">INDEX(Mapping!$B$2:$B$465,MATCH(E5606,Mapping!$A$2:$A$465,0))</f>
        <v>AMBUJA CEMENTS LIMITED_PSS3</v>
      </c>
      <c r="G5606" s="0" t="str">
        <f aca="false">INDEX(Mapping!$C$2:$C$465,MATCH(E5606,Mapping!$A$2:$A$465,0))</f>
        <v>AMBUJA CEMENTS</v>
      </c>
      <c r="H5606" s="2" t="n">
        <v>3.11</v>
      </c>
      <c r="I5606" s="3" t="n">
        <v>0.07</v>
      </c>
    </row>
    <row r="5607" customFormat="false" ht="15" hidden="false" customHeight="false" outlineLevel="0" collapsed="false">
      <c r="A5607" s="0" t="s">
        <v>255</v>
      </c>
      <c r="B5607" s="0" t="n">
        <f aca="false">VALUE(LEFT(A5607,4))</f>
        <v>2025</v>
      </c>
      <c r="C5607" s="0" t="str">
        <f aca="false">"FY"&amp;IF(VALUE(MID(A5607,6,2))&gt;=4,VALUE(LEFT(A5607,4)),VALUE(LEFT(A5607,4))-1)&amp;"-"&amp;TEXT(MOD(IF(VALUE(MID(A5607,6,2))&gt;=4,VALUE(LEFT(A5607,4)),VALUE(LEFT(A5607,4))-1)+1,100),"00")</f>
        <v>FY2025-26</v>
      </c>
      <c r="D5607" s="0" t="s">
        <v>688</v>
      </c>
      <c r="E5607" s="0" t="s">
        <v>193</v>
      </c>
      <c r="F5607" s="0" t="str">
        <f aca="false">INDEX(Mapping!$B$2:$B$465,MATCH(E5607,Mapping!$A$2:$A$465,0))</f>
        <v>MIZORAM</v>
      </c>
      <c r="G5607" s="0" t="str">
        <f aca="false">INDEX(Mapping!$C$2:$C$465,MATCH(E5607,Mapping!$A$2:$A$465,0))</f>
        <v>MIZORAM</v>
      </c>
      <c r="H5607" s="2" t="n">
        <v>2.96</v>
      </c>
      <c r="I5607" s="3" t="n">
        <v>0.07</v>
      </c>
    </row>
    <row r="5608" customFormat="false" ht="15" hidden="false" customHeight="false" outlineLevel="0" collapsed="false">
      <c r="A5608" s="0" t="s">
        <v>255</v>
      </c>
      <c r="B5608" s="0" t="n">
        <f aca="false">VALUE(LEFT(A5608,4))</f>
        <v>2025</v>
      </c>
      <c r="C5608" s="0" t="str">
        <f aca="false">"FY"&amp;IF(VALUE(MID(A5608,6,2))&gt;=4,VALUE(LEFT(A5608,4)),VALUE(LEFT(A5608,4))-1)&amp;"-"&amp;TEXT(MOD(IF(VALUE(MID(A5608,6,2))&gt;=4,VALUE(LEFT(A5608,4)),VALUE(LEFT(A5608,4))-1)+1,100),"00")</f>
        <v>FY2025-26</v>
      </c>
      <c r="D5608" s="0" t="s">
        <v>477</v>
      </c>
      <c r="E5608" s="0" t="s">
        <v>477</v>
      </c>
      <c r="F5608" s="0" t="str">
        <f aca="false">INDEX(Mapping!$B$2:$B$465,MATCH(E5608,Mapping!$A$2:$A$465,0))</f>
        <v>ADANI GREEN ENERGY TWENTY SIX A LIMITED_PSS-3</v>
      </c>
      <c r="G5608" s="0" t="str">
        <f aca="false">INDEX(Mapping!$C$2:$C$465,MATCH(E5608,Mapping!$A$2:$A$465,0))</f>
        <v>ADANI GREEN ENERGY (ALL SPVs)</v>
      </c>
      <c r="H5608" s="2" t="n">
        <v>2.87</v>
      </c>
      <c r="I5608" s="3" t="n">
        <v>0.07</v>
      </c>
    </row>
    <row r="5609" customFormat="false" ht="15" hidden="false" customHeight="false" outlineLevel="0" collapsed="false">
      <c r="A5609" s="0" t="s">
        <v>255</v>
      </c>
      <c r="B5609" s="0" t="n">
        <f aca="false">VALUE(LEFT(A5609,4))</f>
        <v>2025</v>
      </c>
      <c r="C5609" s="0" t="str">
        <f aca="false">"FY"&amp;IF(VALUE(MID(A5609,6,2))&gt;=4,VALUE(LEFT(A5609,4)),VALUE(LEFT(A5609,4))-1)&amp;"-"&amp;TEXT(MOD(IF(VALUE(MID(A5609,6,2))&gt;=4,VALUE(LEFT(A5609,4)),VALUE(LEFT(A5609,4))-1)+1,100),"00")</f>
        <v>FY2025-26</v>
      </c>
      <c r="D5609" s="0" t="s">
        <v>820</v>
      </c>
      <c r="E5609" s="0" t="s">
        <v>464</v>
      </c>
      <c r="F5609" s="0" t="str">
        <f aca="false">INDEX(Mapping!$B$2:$B$465,MATCH(E5609,Mapping!$A$2:$A$465,0))</f>
        <v>ADANI PORTS AND SPECIAL ECONOMIC ZONE LIMITED_PSS4_WIND</v>
      </c>
      <c r="G5609" s="0" t="str">
        <f aca="false">INDEX(Mapping!$C$2:$C$465,MATCH(E5609,Mapping!$A$2:$A$465,0))</f>
        <v>ADANI PORTS &amp; SEZ</v>
      </c>
      <c r="H5609" s="2" t="n">
        <v>2.77</v>
      </c>
      <c r="I5609" s="3" t="n">
        <v>0.06</v>
      </c>
    </row>
    <row r="5610" customFormat="false" ht="15" hidden="false" customHeight="false" outlineLevel="0" collapsed="false">
      <c r="A5610" s="0" t="s">
        <v>255</v>
      </c>
      <c r="B5610" s="0" t="n">
        <f aca="false">VALUE(LEFT(A5610,4))</f>
        <v>2025</v>
      </c>
      <c r="C5610" s="0" t="str">
        <f aca="false">"FY"&amp;IF(VALUE(MID(A5610,6,2))&gt;=4,VALUE(LEFT(A5610,4)),VALUE(LEFT(A5610,4))-1)&amp;"-"&amp;TEXT(MOD(IF(VALUE(MID(A5610,6,2))&gt;=4,VALUE(LEFT(A5610,4)),VALUE(LEFT(A5610,4))-1)+1,100),"00")</f>
        <v>FY2025-26</v>
      </c>
      <c r="D5610" s="0" t="s">
        <v>739</v>
      </c>
      <c r="E5610" s="0" t="s">
        <v>472</v>
      </c>
      <c r="F5610" s="0" t="str">
        <f aca="false">INDEX(Mapping!$B$2:$B$465,MATCH(E5610,Mapping!$A$2:$A$465,0))</f>
        <v>TRANSITION ENERGY SERVICES PRIVATE LIMITED</v>
      </c>
      <c r="G5610" s="0" t="str">
        <f aca="false">INDEX(Mapping!$C$2:$C$465,MATCH(E5610,Mapping!$A$2:$A$465,0))</f>
        <v>TRANSITION ENERGY SERVICES PRIVATE LIMITED</v>
      </c>
      <c r="H5610" s="2" t="n">
        <v>2.54</v>
      </c>
      <c r="I5610" s="3" t="n">
        <v>0.06</v>
      </c>
    </row>
    <row r="5611" customFormat="false" ht="15" hidden="false" customHeight="false" outlineLevel="0" collapsed="false">
      <c r="A5611" s="0" t="s">
        <v>255</v>
      </c>
      <c r="B5611" s="0" t="n">
        <f aca="false">VALUE(LEFT(A5611,4))</f>
        <v>2025</v>
      </c>
      <c r="C5611" s="0" t="str">
        <f aca="false">"FY"&amp;IF(VALUE(MID(A5611,6,2))&gt;=4,VALUE(LEFT(A5611,4)),VALUE(LEFT(A5611,4))-1)&amp;"-"&amp;TEXT(MOD(IF(VALUE(MID(A5611,6,2))&gt;=4,VALUE(LEFT(A5611,4)),VALUE(LEFT(A5611,4))-1)+1,100),"00")</f>
        <v>FY2025-26</v>
      </c>
      <c r="D5611" s="0" t="s">
        <v>767</v>
      </c>
      <c r="E5611" s="0" t="s">
        <v>348</v>
      </c>
      <c r="F5611" s="0" t="str">
        <f aca="false">INDEX(Mapping!$B$2:$B$465,MATCH(E5611,Mapping!$A$2:$A$465,0))</f>
        <v>DHARIWAL INFRASTRUCTURE</v>
      </c>
      <c r="G5611" s="0" t="str">
        <f aca="false">INDEX(Mapping!$C$2:$C$465,MATCH(E5611,Mapping!$A$2:$A$465,0))</f>
        <v>DHARIWAL INFRASTRUCTURE</v>
      </c>
      <c r="H5611" s="2" t="n">
        <v>2.39</v>
      </c>
      <c r="I5611" s="3" t="n">
        <v>0.05</v>
      </c>
    </row>
    <row r="5612" customFormat="false" ht="15" hidden="false" customHeight="false" outlineLevel="0" collapsed="false">
      <c r="A5612" s="0" t="s">
        <v>255</v>
      </c>
      <c r="B5612" s="0" t="n">
        <f aca="false">VALUE(LEFT(A5612,4))</f>
        <v>2025</v>
      </c>
      <c r="C5612" s="0" t="str">
        <f aca="false">"FY"&amp;IF(VALUE(MID(A5612,6,2))&gt;=4,VALUE(LEFT(A5612,4)),VALUE(LEFT(A5612,4))-1)&amp;"-"&amp;TEXT(MOD(IF(VALUE(MID(A5612,6,2))&gt;=4,VALUE(LEFT(A5612,4)),VALUE(LEFT(A5612,4))-1)+1,100),"00")</f>
        <v>FY2025-26</v>
      </c>
      <c r="D5612" s="0" t="s">
        <v>703</v>
      </c>
      <c r="E5612" s="0" t="s">
        <v>425</v>
      </c>
      <c r="F5612" s="0" t="str">
        <f aca="false">INDEX(Mapping!$B$2:$B$465,MATCH(E5612,Mapping!$A$2:$A$465,0))</f>
        <v>THE TATA POWER CO LTD (MTPS)</v>
      </c>
      <c r="G5612" s="0" t="str">
        <f aca="false">INDEX(Mapping!$C$2:$C$465,MATCH(E5612,Mapping!$A$2:$A$465,0))</f>
        <v>THE TATA POWER CO LTD (MTPS)</v>
      </c>
      <c r="H5612" s="2" t="n">
        <v>2.23</v>
      </c>
      <c r="I5612" s="3" t="n">
        <v>0.05</v>
      </c>
    </row>
    <row r="5613" customFormat="false" ht="15" hidden="false" customHeight="false" outlineLevel="0" collapsed="false">
      <c r="A5613" s="0" t="s">
        <v>255</v>
      </c>
      <c r="B5613" s="0" t="n">
        <f aca="false">VALUE(LEFT(A5613,4))</f>
        <v>2025</v>
      </c>
      <c r="C5613" s="0" t="str">
        <f aca="false">"FY"&amp;IF(VALUE(MID(A5613,6,2))&gt;=4,VALUE(LEFT(A5613,4)),VALUE(LEFT(A5613,4))-1)&amp;"-"&amp;TEXT(MOD(IF(VALUE(MID(A5613,6,2))&gt;=4,VALUE(LEFT(A5613,4)),VALUE(LEFT(A5613,4))-1)+1,100),"00")</f>
        <v>FY2025-26</v>
      </c>
      <c r="D5613" s="0" t="s">
        <v>766</v>
      </c>
      <c r="E5613" s="0" t="s">
        <v>455</v>
      </c>
      <c r="F5613" s="0" t="str">
        <f aca="false">INDEX(Mapping!$B$2:$B$465,MATCH(E5613,Mapping!$A$2:$A$465,0))</f>
        <v>NTPC STATIONS</v>
      </c>
      <c r="G5613" s="0" t="str">
        <f aca="false">INDEX(Mapping!$C$2:$C$465,MATCH(E5613,Mapping!$A$2:$A$465,0))</f>
        <v>NTPC GROUP</v>
      </c>
      <c r="H5613" s="2" t="n">
        <v>2.2</v>
      </c>
      <c r="I5613" s="3" t="n">
        <v>0.05</v>
      </c>
    </row>
    <row r="5614" customFormat="false" ht="15" hidden="false" customHeight="false" outlineLevel="0" collapsed="false">
      <c r="A5614" s="0" t="s">
        <v>255</v>
      </c>
      <c r="B5614" s="0" t="n">
        <f aca="false">VALUE(LEFT(A5614,4))</f>
        <v>2025</v>
      </c>
      <c r="C5614" s="0" t="str">
        <f aca="false">"FY"&amp;IF(VALUE(MID(A5614,6,2))&gt;=4,VALUE(LEFT(A5614,4)),VALUE(LEFT(A5614,4))-1)&amp;"-"&amp;TEXT(MOD(IF(VALUE(MID(A5614,6,2))&gt;=4,VALUE(LEFT(A5614,4)),VALUE(LEFT(A5614,4))-1)+1,100),"00")</f>
        <v>FY2025-26</v>
      </c>
      <c r="D5614" s="0" t="s">
        <v>725</v>
      </c>
      <c r="E5614" s="0" t="s">
        <v>394</v>
      </c>
      <c r="F5614" s="0" t="str">
        <f aca="false">INDEX(Mapping!$B$2:$B$465,MATCH(E5614,Mapping!$A$2:$A$465,0))</f>
        <v>NTPC STATIONS</v>
      </c>
      <c r="G5614" s="0" t="str">
        <f aca="false">INDEX(Mapping!$C$2:$C$465,MATCH(E5614,Mapping!$A$2:$A$465,0))</f>
        <v>NTPC GROUP</v>
      </c>
      <c r="H5614" s="2" t="n">
        <v>2.08</v>
      </c>
      <c r="I5614" s="3" t="n">
        <v>0.05</v>
      </c>
    </row>
    <row r="5615" customFormat="false" ht="15" hidden="false" customHeight="false" outlineLevel="0" collapsed="false">
      <c r="A5615" s="0" t="s">
        <v>255</v>
      </c>
      <c r="B5615" s="0" t="n">
        <f aca="false">VALUE(LEFT(A5615,4))</f>
        <v>2025</v>
      </c>
      <c r="C5615" s="0" t="str">
        <f aca="false">"FY"&amp;IF(VALUE(MID(A5615,6,2))&gt;=4,VALUE(LEFT(A5615,4)),VALUE(LEFT(A5615,4))-1)&amp;"-"&amp;TEXT(MOD(IF(VALUE(MID(A5615,6,2))&gt;=4,VALUE(LEFT(A5615,4)),VALUE(LEFT(A5615,4))-1)+1,100),"00")</f>
        <v>FY2025-26</v>
      </c>
      <c r="D5615" s="0" t="s">
        <v>711</v>
      </c>
      <c r="E5615" s="0" t="s">
        <v>94</v>
      </c>
      <c r="F5615" s="0" t="str">
        <f aca="false">INDEX(Mapping!$B$2:$B$465,MATCH(E5615,Mapping!$A$2:$A$465,0))</f>
        <v>JHARKHAND</v>
      </c>
      <c r="G5615" s="0" t="str">
        <f aca="false">INDEX(Mapping!$C$2:$C$465,MATCH(E5615,Mapping!$A$2:$A$465,0))</f>
        <v>JHARKHAND</v>
      </c>
      <c r="H5615" s="2" t="n">
        <v>2.06</v>
      </c>
      <c r="I5615" s="3" t="n">
        <v>0.05</v>
      </c>
    </row>
    <row r="5616" customFormat="false" ht="15" hidden="false" customHeight="false" outlineLevel="0" collapsed="false">
      <c r="A5616" s="0" t="s">
        <v>255</v>
      </c>
      <c r="B5616" s="0" t="n">
        <f aca="false">VALUE(LEFT(A5616,4))</f>
        <v>2025</v>
      </c>
      <c r="C5616" s="0" t="str">
        <f aca="false">"FY"&amp;IF(VALUE(MID(A5616,6,2))&gt;=4,VALUE(LEFT(A5616,4)),VALUE(LEFT(A5616,4))-1)&amp;"-"&amp;TEXT(MOD(IF(VALUE(MID(A5616,6,2))&gt;=4,VALUE(LEFT(A5616,4)),VALUE(LEFT(A5616,4))-1)+1,100),"00")</f>
        <v>FY2025-26</v>
      </c>
      <c r="D5616" s="0" t="s">
        <v>712</v>
      </c>
      <c r="E5616" s="0" t="s">
        <v>414</v>
      </c>
      <c r="F5616" s="0" t="str">
        <f aca="false">INDEX(Mapping!$B$2:$B$465,MATCH(E5616,Mapping!$A$2:$A$465,0))</f>
        <v>BUDHIL HEP (GREENKO BUDHIL HYDRO POWER PVT. LTD.)</v>
      </c>
      <c r="G5616" s="0" t="str">
        <f aca="false">INDEX(Mapping!$C$2:$C$465,MATCH(E5616,Mapping!$A$2:$A$465,0))</f>
        <v>GREENKO GROUP</v>
      </c>
      <c r="H5616" s="2" t="n">
        <v>1.98</v>
      </c>
      <c r="I5616" s="3" t="n">
        <v>0.05</v>
      </c>
    </row>
    <row r="5617" customFormat="false" ht="15" hidden="false" customHeight="false" outlineLevel="0" collapsed="false">
      <c r="A5617" s="0" t="s">
        <v>255</v>
      </c>
      <c r="B5617" s="0" t="n">
        <f aca="false">VALUE(LEFT(A5617,4))</f>
        <v>2025</v>
      </c>
      <c r="C5617" s="0" t="str">
        <f aca="false">"FY"&amp;IF(VALUE(MID(A5617,6,2))&gt;=4,VALUE(LEFT(A5617,4)),VALUE(LEFT(A5617,4))-1)&amp;"-"&amp;TEXT(MOD(IF(VALUE(MID(A5617,6,2))&gt;=4,VALUE(LEFT(A5617,4)),VALUE(LEFT(A5617,4))-1)+1,100),"00")</f>
        <v>FY2025-26</v>
      </c>
      <c r="D5617" s="0" t="s">
        <v>816</v>
      </c>
      <c r="E5617" s="0" t="s">
        <v>564</v>
      </c>
      <c r="F5617" s="0" t="str">
        <f aca="false">INDEX(Mapping!$B$2:$B$465,MATCH(E5617,Mapping!$A$2:$A$465,0))</f>
        <v>ADANI RENEWABLE ENERGY FIFTY SEVEN LIMITED_PSS13_INFIRM</v>
      </c>
      <c r="G5617" s="0" t="str">
        <f aca="false">INDEX(Mapping!$C$2:$C$465,MATCH(E5617,Mapping!$A$2:$A$465,0))</f>
        <v>ADANI GREEN ENERGY (ALL SPVs)</v>
      </c>
      <c r="H5617" s="2" t="n">
        <v>1.87</v>
      </c>
      <c r="I5617" s="3" t="n">
        <v>0.04</v>
      </c>
    </row>
    <row r="5618" customFormat="false" ht="15" hidden="false" customHeight="false" outlineLevel="0" collapsed="false">
      <c r="A5618" s="0" t="s">
        <v>255</v>
      </c>
      <c r="B5618" s="0" t="n">
        <f aca="false">VALUE(LEFT(A5618,4))</f>
        <v>2025</v>
      </c>
      <c r="C5618" s="0" t="str">
        <f aca="false">"FY"&amp;IF(VALUE(MID(A5618,6,2))&gt;=4,VALUE(LEFT(A5618,4)),VALUE(LEFT(A5618,4))-1)&amp;"-"&amp;TEXT(MOD(IF(VALUE(MID(A5618,6,2))&gt;=4,VALUE(LEFT(A5618,4)),VALUE(LEFT(A5618,4))-1)+1,100),"00")</f>
        <v>FY2025-26</v>
      </c>
      <c r="D5618" s="0" t="s">
        <v>453</v>
      </c>
      <c r="E5618" s="0" t="s">
        <v>453</v>
      </c>
      <c r="F5618" s="0" t="str">
        <f aca="false">INDEX(Mapping!$B$2:$B$465,MATCH(E5618,Mapping!$A$2:$A$465,0))</f>
        <v>GMR KAMALANGA</v>
      </c>
      <c r="G5618" s="0" t="str">
        <f aca="false">INDEX(Mapping!$C$2:$C$465,MATCH(E5618,Mapping!$A$2:$A$465,0))</f>
        <v>GMR ENERGY</v>
      </c>
      <c r="H5618" s="2" t="n">
        <v>1.8</v>
      </c>
      <c r="I5618" s="3" t="n">
        <v>0.04</v>
      </c>
    </row>
    <row r="5619" customFormat="false" ht="15" hidden="false" customHeight="false" outlineLevel="0" collapsed="false">
      <c r="A5619" s="0" t="s">
        <v>255</v>
      </c>
      <c r="B5619" s="0" t="n">
        <f aca="false">VALUE(LEFT(A5619,4))</f>
        <v>2025</v>
      </c>
      <c r="C5619" s="0" t="str">
        <f aca="false">"FY"&amp;IF(VALUE(MID(A5619,6,2))&gt;=4,VALUE(LEFT(A5619,4)),VALUE(LEFT(A5619,4))-1)&amp;"-"&amp;TEXT(MOD(IF(VALUE(MID(A5619,6,2))&gt;=4,VALUE(LEFT(A5619,4)),VALUE(LEFT(A5619,4))-1)+1,100),"00")</f>
        <v>FY2025-26</v>
      </c>
      <c r="D5619" s="0" t="s">
        <v>418</v>
      </c>
      <c r="E5619" s="0" t="s">
        <v>418</v>
      </c>
      <c r="F5619" s="0" t="str">
        <f aca="false">INDEX(Mapping!$B$2:$B$465,MATCH(E5619,Mapping!$A$2:$A$465,0))</f>
        <v>OSTRO KANNADA POWER PRIVATE LIMITED</v>
      </c>
      <c r="G5619" s="0" t="str">
        <f aca="false">INDEX(Mapping!$C$2:$C$465,MATCH(E5619,Mapping!$A$2:$A$465,0))</f>
        <v>OSTRO KANNADA POWER PRIVATE LIMITED</v>
      </c>
      <c r="H5619" s="2" t="n">
        <v>1.68</v>
      </c>
      <c r="I5619" s="3" t="n">
        <v>0.04</v>
      </c>
    </row>
    <row r="5620" customFormat="false" ht="15" hidden="false" customHeight="false" outlineLevel="0" collapsed="false">
      <c r="A5620" s="0" t="s">
        <v>255</v>
      </c>
      <c r="B5620" s="0" t="n">
        <f aca="false">VALUE(LEFT(A5620,4))</f>
        <v>2025</v>
      </c>
      <c r="C5620" s="0" t="str">
        <f aca="false">"FY"&amp;IF(VALUE(MID(A5620,6,2))&gt;=4,VALUE(LEFT(A5620,4)),VALUE(LEFT(A5620,4))-1)&amp;"-"&amp;TEXT(MOD(IF(VALUE(MID(A5620,6,2))&gt;=4,VALUE(LEFT(A5620,4)),VALUE(LEFT(A5620,4))-1)+1,100),"00")</f>
        <v>FY2025-26</v>
      </c>
      <c r="D5620" s="0" t="s">
        <v>704</v>
      </c>
      <c r="E5620" s="0" t="s">
        <v>318</v>
      </c>
      <c r="F5620" s="0" t="str">
        <f aca="false">INDEX(Mapping!$B$2:$B$465,MATCH(E5620,Mapping!$A$2:$A$465,0))</f>
        <v>JHABUA POWER</v>
      </c>
      <c r="G5620" s="0" t="str">
        <f aca="false">INDEX(Mapping!$C$2:$C$465,MATCH(E5620,Mapping!$A$2:$A$465,0))</f>
        <v>JHABUA POWER</v>
      </c>
      <c r="H5620" s="2" t="n">
        <v>1.65</v>
      </c>
      <c r="I5620" s="3" t="n">
        <v>0.04</v>
      </c>
    </row>
    <row r="5621" customFormat="false" ht="15" hidden="false" customHeight="false" outlineLevel="0" collapsed="false">
      <c r="A5621" s="0" t="s">
        <v>255</v>
      </c>
      <c r="B5621" s="0" t="n">
        <f aca="false">VALUE(LEFT(A5621,4))</f>
        <v>2025</v>
      </c>
      <c r="C5621" s="0" t="str">
        <f aca="false">"FY"&amp;IF(VALUE(MID(A5621,6,2))&gt;=4,VALUE(LEFT(A5621,4)),VALUE(LEFT(A5621,4))-1)&amp;"-"&amp;TEXT(MOD(IF(VALUE(MID(A5621,6,2))&gt;=4,VALUE(LEFT(A5621,4)),VALUE(LEFT(A5621,4))-1)+1,100),"00")</f>
        <v>FY2025-26</v>
      </c>
      <c r="D5621" s="0" t="s">
        <v>791</v>
      </c>
      <c r="E5621" s="0" t="s">
        <v>292</v>
      </c>
      <c r="F5621" s="0" t="str">
        <f aca="false">INDEX(Mapping!$B$2:$B$465,MATCH(E5621,Mapping!$A$2:$A$465,0))</f>
        <v>DIKCHU HEP</v>
      </c>
      <c r="G5621" s="0" t="str">
        <f aca="false">INDEX(Mapping!$C$2:$C$465,MATCH(E5621,Mapping!$A$2:$A$465,0))</f>
        <v>DIKCHU HEP</v>
      </c>
      <c r="H5621" s="2" t="n">
        <v>1.57</v>
      </c>
      <c r="I5621" s="3" t="n">
        <v>0.04</v>
      </c>
    </row>
    <row r="5622" customFormat="false" ht="15" hidden="false" customHeight="false" outlineLevel="0" collapsed="false">
      <c r="A5622" s="0" t="s">
        <v>255</v>
      </c>
      <c r="B5622" s="0" t="n">
        <f aca="false">VALUE(LEFT(A5622,4))</f>
        <v>2025</v>
      </c>
      <c r="C5622" s="0" t="str">
        <f aca="false">"FY"&amp;IF(VALUE(MID(A5622,6,2))&gt;=4,VALUE(LEFT(A5622,4)),VALUE(LEFT(A5622,4))-1)&amp;"-"&amp;TEXT(MOD(IF(VALUE(MID(A5622,6,2))&gt;=4,VALUE(LEFT(A5622,4)),VALUE(LEFT(A5622,4))-1)+1,100),"00")</f>
        <v>FY2025-26</v>
      </c>
      <c r="D5622" s="0" t="s">
        <v>762</v>
      </c>
      <c r="E5622" s="0" t="s">
        <v>447</v>
      </c>
      <c r="F5622" s="0" t="str">
        <f aca="false">INDEX(Mapping!$B$2:$B$465,MATCH(E5622,Mapping!$A$2:$A$465,0))</f>
        <v>NTPC STATIONS</v>
      </c>
      <c r="G5622" s="0" t="str">
        <f aca="false">INDEX(Mapping!$C$2:$C$465,MATCH(E5622,Mapping!$A$2:$A$465,0))</f>
        <v>NTPC GROUP</v>
      </c>
      <c r="H5622" s="2" t="n">
        <v>1.52</v>
      </c>
      <c r="I5622" s="3" t="n">
        <v>0.03</v>
      </c>
    </row>
    <row r="5623" customFormat="false" ht="15" hidden="false" customHeight="false" outlineLevel="0" collapsed="false">
      <c r="A5623" s="0" t="s">
        <v>255</v>
      </c>
      <c r="B5623" s="0" t="n">
        <f aca="false">VALUE(LEFT(A5623,4))</f>
        <v>2025</v>
      </c>
      <c r="C5623" s="0" t="str">
        <f aca="false">"FY"&amp;IF(VALUE(MID(A5623,6,2))&gt;=4,VALUE(LEFT(A5623,4)),VALUE(LEFT(A5623,4))-1)&amp;"-"&amp;TEXT(MOD(IF(VALUE(MID(A5623,6,2))&gt;=4,VALUE(LEFT(A5623,4)),VALUE(LEFT(A5623,4))-1)+1,100),"00")</f>
        <v>FY2025-26</v>
      </c>
      <c r="D5623" s="0" t="s">
        <v>716</v>
      </c>
      <c r="E5623" s="0" t="s">
        <v>247</v>
      </c>
      <c r="F5623" s="0" t="str">
        <f aca="false">INDEX(Mapping!$B$2:$B$465,MATCH(E5623,Mapping!$A$2:$A$465,0))</f>
        <v>SEIL ENERGY INDIA (EX-SEMBCORP)</v>
      </c>
      <c r="G5623" s="0" t="str">
        <f aca="false">INDEX(Mapping!$C$2:$C$465,MATCH(E5623,Mapping!$A$2:$A$465,0))</f>
        <v>SEIL ENERGY INDIA</v>
      </c>
      <c r="H5623" s="2" t="n">
        <v>1.47</v>
      </c>
      <c r="I5623" s="3" t="n">
        <v>0.03</v>
      </c>
    </row>
    <row r="5624" customFormat="false" ht="15" hidden="false" customHeight="false" outlineLevel="0" collapsed="false">
      <c r="A5624" s="0" t="s">
        <v>255</v>
      </c>
      <c r="B5624" s="0" t="n">
        <f aca="false">VALUE(LEFT(A5624,4))</f>
        <v>2025</v>
      </c>
      <c r="C5624" s="0" t="str">
        <f aca="false">"FY"&amp;IF(VALUE(MID(A5624,6,2))&gt;=4,VALUE(LEFT(A5624,4)),VALUE(LEFT(A5624,4))-1)&amp;"-"&amp;TEXT(MOD(IF(VALUE(MID(A5624,6,2))&gt;=4,VALUE(LEFT(A5624,4)),VALUE(LEFT(A5624,4))-1)+1,100),"00")</f>
        <v>FY2025-26</v>
      </c>
      <c r="D5624" s="0" t="s">
        <v>786</v>
      </c>
      <c r="E5624" s="0" t="s">
        <v>510</v>
      </c>
      <c r="F5624" s="0" t="str">
        <f aca="false">INDEX(Mapping!$B$2:$B$465,MATCH(E5624,Mapping!$A$2:$A$465,0))</f>
        <v>SERENTICA RENEWABLES INDIA 5 PRIVATE LIMITED</v>
      </c>
      <c r="G5624" s="0" t="str">
        <f aca="false">INDEX(Mapping!$C$2:$C$465,MATCH(E5624,Mapping!$A$2:$A$465,0))</f>
        <v>SERENTICA RENEWABLES</v>
      </c>
      <c r="H5624" s="2" t="n">
        <v>1.45</v>
      </c>
      <c r="I5624" s="3" t="n">
        <v>0.03</v>
      </c>
    </row>
    <row r="5625" customFormat="false" ht="15" hidden="false" customHeight="false" outlineLevel="0" collapsed="false">
      <c r="A5625" s="0" t="s">
        <v>255</v>
      </c>
      <c r="B5625" s="0" t="n">
        <f aca="false">VALUE(LEFT(A5625,4))</f>
        <v>2025</v>
      </c>
      <c r="C5625" s="0" t="str">
        <f aca="false">"FY"&amp;IF(VALUE(MID(A5625,6,2))&gt;=4,VALUE(LEFT(A5625,4)),VALUE(LEFT(A5625,4))-1)&amp;"-"&amp;TEXT(MOD(IF(VALUE(MID(A5625,6,2))&gt;=4,VALUE(LEFT(A5625,4)),VALUE(LEFT(A5625,4))-1)+1,100),"00")</f>
        <v>FY2025-26</v>
      </c>
      <c r="D5625" s="0" t="s">
        <v>162</v>
      </c>
      <c r="E5625" s="0" t="s">
        <v>162</v>
      </c>
      <c r="F5625" s="0" t="str">
        <f aca="false">INDEX(Mapping!$B$2:$B$465,MATCH(E5625,Mapping!$A$2:$A$465,0))</f>
        <v>MAHAN ENERGEN (EX-ESSAR POWER MP)</v>
      </c>
      <c r="G5625" s="0" t="str">
        <f aca="false">INDEX(Mapping!$C$2:$C$465,MATCH(E5625,Mapping!$A$2:$A$465,0))</f>
        <v>ADANI POWER (ALL PLANTS)</v>
      </c>
      <c r="H5625" s="2" t="n">
        <v>1.41</v>
      </c>
      <c r="I5625" s="3" t="n">
        <v>0.03</v>
      </c>
    </row>
    <row r="5626" customFormat="false" ht="15" hidden="false" customHeight="false" outlineLevel="0" collapsed="false">
      <c r="A5626" s="0" t="s">
        <v>255</v>
      </c>
      <c r="B5626" s="0" t="n">
        <f aca="false">VALUE(LEFT(A5626,4))</f>
        <v>2025</v>
      </c>
      <c r="C5626" s="0" t="str">
        <f aca="false">"FY"&amp;IF(VALUE(MID(A5626,6,2))&gt;=4,VALUE(LEFT(A5626,4)),VALUE(LEFT(A5626,4))-1)&amp;"-"&amp;TEXT(MOD(IF(VALUE(MID(A5626,6,2))&gt;=4,VALUE(LEFT(A5626,4)),VALUE(LEFT(A5626,4))-1)+1,100),"00")</f>
        <v>FY2025-26</v>
      </c>
      <c r="D5626" s="0" t="s">
        <v>821</v>
      </c>
      <c r="E5626" s="0" t="s">
        <v>273</v>
      </c>
      <c r="F5626" s="0" t="str">
        <f aca="false">INDEX(Mapping!$B$2:$B$465,MATCH(E5626,Mapping!$A$2:$A$465,0))</f>
        <v>ADANI RENEWABLE ENERGY FIFTY SIX LIMITED_PSS10</v>
      </c>
      <c r="G5626" s="0" t="str">
        <f aca="false">INDEX(Mapping!$C$2:$C$465,MATCH(E5626,Mapping!$A$2:$A$465,0))</f>
        <v>ADANI GREEN ENERGY (ALL SPVs)</v>
      </c>
      <c r="H5626" s="2" t="n">
        <v>1.34</v>
      </c>
      <c r="I5626" s="3" t="n">
        <v>0.03</v>
      </c>
    </row>
    <row r="5627" customFormat="false" ht="15" hidden="false" customHeight="false" outlineLevel="0" collapsed="false">
      <c r="A5627" s="0" t="s">
        <v>255</v>
      </c>
      <c r="B5627" s="0" t="n">
        <f aca="false">VALUE(LEFT(A5627,4))</f>
        <v>2025</v>
      </c>
      <c r="C5627" s="0" t="str">
        <f aca="false">"FY"&amp;IF(VALUE(MID(A5627,6,2))&gt;=4,VALUE(LEFT(A5627,4)),VALUE(LEFT(A5627,4))-1)&amp;"-"&amp;TEXT(MOD(IF(VALUE(MID(A5627,6,2))&gt;=4,VALUE(LEFT(A5627,4)),VALUE(LEFT(A5627,4))-1)+1,100),"00")</f>
        <v>FY2025-26</v>
      </c>
      <c r="D5627" s="0" t="s">
        <v>717</v>
      </c>
      <c r="E5627" s="0" t="s">
        <v>381</v>
      </c>
      <c r="F5627" s="0" t="str">
        <f aca="false">INDEX(Mapping!$B$2:$B$465,MATCH(E5627,Mapping!$A$2:$A$465,0))</f>
        <v>NTPC STATIONS</v>
      </c>
      <c r="G5627" s="0" t="str">
        <f aca="false">INDEX(Mapping!$C$2:$C$465,MATCH(E5627,Mapping!$A$2:$A$465,0))</f>
        <v>NTPC GROUP</v>
      </c>
      <c r="H5627" s="2" t="n">
        <v>1.3</v>
      </c>
      <c r="I5627" s="3" t="n">
        <v>0.03</v>
      </c>
    </row>
    <row r="5628" customFormat="false" ht="15" hidden="false" customHeight="false" outlineLevel="0" collapsed="false">
      <c r="A5628" s="0" t="s">
        <v>255</v>
      </c>
      <c r="B5628" s="0" t="n">
        <f aca="false">VALUE(LEFT(A5628,4))</f>
        <v>2025</v>
      </c>
      <c r="C5628" s="0" t="str">
        <f aca="false">"FY"&amp;IF(VALUE(MID(A5628,6,2))&gt;=4,VALUE(LEFT(A5628,4)),VALUE(LEFT(A5628,4))-1)&amp;"-"&amp;TEXT(MOD(IF(VALUE(MID(A5628,6,2))&gt;=4,VALUE(LEFT(A5628,4)),VALUE(LEFT(A5628,4))-1)+1,100),"00")</f>
        <v>FY2025-26</v>
      </c>
      <c r="D5628" s="0" t="s">
        <v>782</v>
      </c>
      <c r="E5628" s="0" t="s">
        <v>329</v>
      </c>
      <c r="F5628" s="0" t="str">
        <f aca="false">INDEX(Mapping!$B$2:$B$465,MATCH(E5628,Mapping!$A$2:$A$465,0))</f>
        <v>NTPC STATIONS</v>
      </c>
      <c r="G5628" s="0" t="str">
        <f aca="false">INDEX(Mapping!$C$2:$C$465,MATCH(E5628,Mapping!$A$2:$A$465,0))</f>
        <v>NTPC GROUP</v>
      </c>
      <c r="H5628" s="2" t="n">
        <v>1.29</v>
      </c>
      <c r="I5628" s="3" t="n">
        <v>0.03</v>
      </c>
    </row>
    <row r="5629" customFormat="false" ht="15" hidden="false" customHeight="false" outlineLevel="0" collapsed="false">
      <c r="A5629" s="0" t="s">
        <v>255</v>
      </c>
      <c r="B5629" s="0" t="n">
        <f aca="false">VALUE(LEFT(A5629,4))</f>
        <v>2025</v>
      </c>
      <c r="C5629" s="0" t="str">
        <f aca="false">"FY"&amp;IF(VALUE(MID(A5629,6,2))&gt;=4,VALUE(LEFT(A5629,4)),VALUE(LEFT(A5629,4))-1)&amp;"-"&amp;TEXT(MOD(IF(VALUE(MID(A5629,6,2))&gt;=4,VALUE(LEFT(A5629,4)),VALUE(LEFT(A5629,4))-1)+1,100),"00")</f>
        <v>FY2025-26</v>
      </c>
      <c r="D5629" s="0" t="s">
        <v>771</v>
      </c>
      <c r="E5629" s="0" t="s">
        <v>457</v>
      </c>
      <c r="F5629" s="0" t="str">
        <f aca="false">INDEX(Mapping!$B$2:$B$465,MATCH(E5629,Mapping!$A$2:$A$465,0))</f>
        <v>NTPC STATIONS</v>
      </c>
      <c r="G5629" s="0" t="str">
        <f aca="false">INDEX(Mapping!$C$2:$C$465,MATCH(E5629,Mapping!$A$2:$A$465,0))</f>
        <v>NTPC GROUP</v>
      </c>
      <c r="H5629" s="2" t="n">
        <v>1.26</v>
      </c>
      <c r="I5629" s="3" t="n">
        <v>0.03</v>
      </c>
    </row>
    <row r="5630" customFormat="false" ht="15" hidden="false" customHeight="false" outlineLevel="0" collapsed="false">
      <c r="A5630" s="0" t="s">
        <v>255</v>
      </c>
      <c r="B5630" s="0" t="n">
        <f aca="false">VALUE(LEFT(A5630,4))</f>
        <v>2025</v>
      </c>
      <c r="C5630" s="0" t="str">
        <f aca="false">"FY"&amp;IF(VALUE(MID(A5630,6,2))&gt;=4,VALUE(LEFT(A5630,4)),VALUE(LEFT(A5630,4))-1)&amp;"-"&amp;TEXT(MOD(IF(VALUE(MID(A5630,6,2))&gt;=4,VALUE(LEFT(A5630,4)),VALUE(LEFT(A5630,4))-1)+1,100),"00")</f>
        <v>FY2025-26</v>
      </c>
      <c r="D5630" s="0" t="s">
        <v>431</v>
      </c>
      <c r="E5630" s="0" t="s">
        <v>431</v>
      </c>
      <c r="F5630" s="0" t="str">
        <f aca="false">INDEX(Mapping!$B$2:$B$465,MATCH(E5630,Mapping!$A$2:$A$465,0))</f>
        <v>JUNIPER GREEN COSMIC PRIVATE LIMITED</v>
      </c>
      <c r="G5630" s="0" t="str">
        <f aca="false">INDEX(Mapping!$C$2:$C$465,MATCH(E5630,Mapping!$A$2:$A$465,0))</f>
        <v>JUNIPER GREEN ENERGY</v>
      </c>
      <c r="H5630" s="2" t="n">
        <v>1.22</v>
      </c>
      <c r="I5630" s="3" t="n">
        <v>0.03</v>
      </c>
    </row>
    <row r="5631" customFormat="false" ht="15" hidden="false" customHeight="false" outlineLevel="0" collapsed="false">
      <c r="A5631" s="0" t="s">
        <v>255</v>
      </c>
      <c r="B5631" s="0" t="n">
        <f aca="false">VALUE(LEFT(A5631,4))</f>
        <v>2025</v>
      </c>
      <c r="C5631" s="0" t="str">
        <f aca="false">"FY"&amp;IF(VALUE(MID(A5631,6,2))&gt;=4,VALUE(LEFT(A5631,4)),VALUE(LEFT(A5631,4))-1)&amp;"-"&amp;TEXT(MOD(IF(VALUE(MID(A5631,6,2))&gt;=4,VALUE(LEFT(A5631,4)),VALUE(LEFT(A5631,4))-1)+1,100),"00")</f>
        <v>FY2025-26</v>
      </c>
      <c r="D5631" s="0" t="s">
        <v>756</v>
      </c>
      <c r="E5631" s="0" t="s">
        <v>496</v>
      </c>
      <c r="F5631" s="0" t="str">
        <f aca="false">INDEX(Mapping!$B$2:$B$465,MATCH(E5631,Mapping!$A$2:$A$465,0))</f>
        <v>NTPC STATIONS</v>
      </c>
      <c r="G5631" s="0" t="str">
        <f aca="false">INDEX(Mapping!$C$2:$C$465,MATCH(E5631,Mapping!$A$2:$A$465,0))</f>
        <v>NTPC GROUP</v>
      </c>
      <c r="H5631" s="2" t="n">
        <v>1.17</v>
      </c>
      <c r="I5631" s="3" t="n">
        <v>0.03</v>
      </c>
    </row>
    <row r="5632" customFormat="false" ht="15" hidden="false" customHeight="false" outlineLevel="0" collapsed="false">
      <c r="A5632" s="0" t="s">
        <v>255</v>
      </c>
      <c r="B5632" s="0" t="n">
        <f aca="false">VALUE(LEFT(A5632,4))</f>
        <v>2025</v>
      </c>
      <c r="C5632" s="0" t="str">
        <f aca="false">"FY"&amp;IF(VALUE(MID(A5632,6,2))&gt;=4,VALUE(LEFT(A5632,4)),VALUE(LEFT(A5632,4))-1)&amp;"-"&amp;TEXT(MOD(IF(VALUE(MID(A5632,6,2))&gt;=4,VALUE(LEFT(A5632,4)),VALUE(LEFT(A5632,4))-1)+1,100),"00")</f>
        <v>FY2025-26</v>
      </c>
      <c r="D5632" s="0" t="s">
        <v>752</v>
      </c>
      <c r="E5632" s="0" t="s">
        <v>440</v>
      </c>
      <c r="F5632" s="0" t="str">
        <f aca="false">INDEX(Mapping!$B$2:$B$465,MATCH(E5632,Mapping!$A$2:$A$465,0))</f>
        <v>NTPC STATIONS</v>
      </c>
      <c r="G5632" s="0" t="str">
        <f aca="false">INDEX(Mapping!$C$2:$C$465,MATCH(E5632,Mapping!$A$2:$A$465,0))</f>
        <v>NTPC GROUP</v>
      </c>
      <c r="H5632" s="2" t="n">
        <v>1.16</v>
      </c>
      <c r="I5632" s="3" t="n">
        <v>0.03</v>
      </c>
    </row>
    <row r="5633" customFormat="false" ht="15" hidden="false" customHeight="false" outlineLevel="0" collapsed="false">
      <c r="A5633" s="0" t="s">
        <v>255</v>
      </c>
      <c r="B5633" s="0" t="n">
        <f aca="false">VALUE(LEFT(A5633,4))</f>
        <v>2025</v>
      </c>
      <c r="C5633" s="0" t="str">
        <f aca="false">"FY"&amp;IF(VALUE(MID(A5633,6,2))&gt;=4,VALUE(LEFT(A5633,4)),VALUE(LEFT(A5633,4))-1)&amp;"-"&amp;TEXT(MOD(IF(VALUE(MID(A5633,6,2))&gt;=4,VALUE(LEFT(A5633,4)),VALUE(LEFT(A5633,4))-1)+1,100),"00")</f>
        <v>FY2025-26</v>
      </c>
      <c r="D5633" s="0" t="s">
        <v>741</v>
      </c>
      <c r="E5633" s="0" t="s">
        <v>445</v>
      </c>
      <c r="F5633" s="0" t="str">
        <f aca="false">INDEX(Mapping!$B$2:$B$465,MATCH(E5633,Mapping!$A$2:$A$465,0))</f>
        <v>NTPC STATIONS</v>
      </c>
      <c r="G5633" s="0" t="str">
        <f aca="false">INDEX(Mapping!$C$2:$C$465,MATCH(E5633,Mapping!$A$2:$A$465,0))</f>
        <v>NTPC GROUP</v>
      </c>
      <c r="H5633" s="2" t="n">
        <v>1.1</v>
      </c>
      <c r="I5633" s="3" t="n">
        <v>0.02</v>
      </c>
    </row>
    <row r="5634" customFormat="false" ht="15" hidden="false" customHeight="false" outlineLevel="0" collapsed="false">
      <c r="A5634" s="0" t="s">
        <v>255</v>
      </c>
      <c r="B5634" s="0" t="n">
        <f aca="false">VALUE(LEFT(A5634,4))</f>
        <v>2025</v>
      </c>
      <c r="C5634" s="0" t="str">
        <f aca="false">"FY"&amp;IF(VALUE(MID(A5634,6,2))&gt;=4,VALUE(LEFT(A5634,4)),VALUE(LEFT(A5634,4))-1)&amp;"-"&amp;TEXT(MOD(IF(VALUE(MID(A5634,6,2))&gt;=4,VALUE(LEFT(A5634,4)),VALUE(LEFT(A5634,4))-1)+1,100),"00")</f>
        <v>FY2025-26</v>
      </c>
      <c r="D5634" s="0" t="s">
        <v>130</v>
      </c>
      <c r="E5634" s="0" t="s">
        <v>130</v>
      </c>
      <c r="F5634" s="0" t="str">
        <f aca="false">INDEX(Mapping!$B$2:$B$465,MATCH(E5634,Mapping!$A$2:$A$465,0))</f>
        <v>KSK MAHANADI</v>
      </c>
      <c r="G5634" s="0" t="str">
        <f aca="false">INDEX(Mapping!$C$2:$C$465,MATCH(E5634,Mapping!$A$2:$A$465,0))</f>
        <v>JSW ENERGY (INCL. KSK MAHANADI)</v>
      </c>
      <c r="H5634" s="2" t="n">
        <v>1.06</v>
      </c>
      <c r="I5634" s="3" t="n">
        <v>0.02</v>
      </c>
    </row>
    <row r="5635" customFormat="false" ht="15" hidden="false" customHeight="false" outlineLevel="0" collapsed="false">
      <c r="A5635" s="0" t="s">
        <v>255</v>
      </c>
      <c r="B5635" s="0" t="n">
        <f aca="false">VALUE(LEFT(A5635,4))</f>
        <v>2025</v>
      </c>
      <c r="C5635" s="0" t="str">
        <f aca="false">"FY"&amp;IF(VALUE(MID(A5635,6,2))&gt;=4,VALUE(LEFT(A5635,4)),VALUE(LEFT(A5635,4))-1)&amp;"-"&amp;TEXT(MOD(IF(VALUE(MID(A5635,6,2))&gt;=4,VALUE(LEFT(A5635,4)),VALUE(LEFT(A5635,4))-1)+1,100),"00")</f>
        <v>FY2025-26</v>
      </c>
      <c r="D5635" s="0" t="s">
        <v>339</v>
      </c>
      <c r="E5635" s="0" t="s">
        <v>339</v>
      </c>
      <c r="F5635" s="0" t="str">
        <f aca="false">INDEX(Mapping!$B$2:$B$465,MATCH(E5635,Mapping!$A$2:$A$465,0))</f>
        <v>BRBCL NABINAGAR</v>
      </c>
      <c r="G5635" s="0" t="str">
        <f aca="false">INDEX(Mapping!$C$2:$C$465,MATCH(E5635,Mapping!$A$2:$A$465,0))</f>
        <v>NTPC GROUP</v>
      </c>
      <c r="H5635" s="2" t="n">
        <v>1.03</v>
      </c>
      <c r="I5635" s="3" t="n">
        <v>0.02</v>
      </c>
    </row>
    <row r="5636" customFormat="false" ht="15" hidden="false" customHeight="false" outlineLevel="0" collapsed="false">
      <c r="A5636" s="0" t="s">
        <v>255</v>
      </c>
      <c r="B5636" s="0" t="n">
        <f aca="false">VALUE(LEFT(A5636,4))</f>
        <v>2025</v>
      </c>
      <c r="C5636" s="0" t="str">
        <f aca="false">"FY"&amp;IF(VALUE(MID(A5636,6,2))&gt;=4,VALUE(LEFT(A5636,4)),VALUE(LEFT(A5636,4))-1)&amp;"-"&amp;TEXT(MOD(IF(VALUE(MID(A5636,6,2))&gt;=4,VALUE(LEFT(A5636,4)),VALUE(LEFT(A5636,4))-1)+1,100),"00")</f>
        <v>FY2025-26</v>
      </c>
      <c r="D5636" s="0" t="s">
        <v>538</v>
      </c>
      <c r="E5636" s="0" t="s">
        <v>538</v>
      </c>
      <c r="F5636" s="0" t="str">
        <f aca="false">INDEX(Mapping!$B$2:$B$465,MATCH(E5636,Mapping!$A$2:$A$465,0))</f>
        <v>JUNIPER NIRJARA ENERGY PRIVATE LIMITED</v>
      </c>
      <c r="G5636" s="0" t="str">
        <f aca="false">INDEX(Mapping!$C$2:$C$465,MATCH(E5636,Mapping!$A$2:$A$465,0))</f>
        <v>JUNIPER GREEN ENERGY</v>
      </c>
      <c r="H5636" s="2" t="n">
        <v>1</v>
      </c>
      <c r="I5636" s="3" t="n">
        <v>0.02</v>
      </c>
    </row>
    <row r="5637" customFormat="false" ht="15" hidden="false" customHeight="false" outlineLevel="0" collapsed="false">
      <c r="A5637" s="0" t="s">
        <v>255</v>
      </c>
      <c r="B5637" s="0" t="n">
        <f aca="false">VALUE(LEFT(A5637,4))</f>
        <v>2025</v>
      </c>
      <c r="C5637" s="0" t="str">
        <f aca="false">"FY"&amp;IF(VALUE(MID(A5637,6,2))&gt;=4,VALUE(LEFT(A5637,4)),VALUE(LEFT(A5637,4))-1)&amp;"-"&amp;TEXT(MOD(IF(VALUE(MID(A5637,6,2))&gt;=4,VALUE(LEFT(A5637,4)),VALUE(LEFT(A5637,4))-1)+1,100),"00")</f>
        <v>FY2025-26</v>
      </c>
      <c r="D5637" s="0" t="s">
        <v>748</v>
      </c>
      <c r="E5637" s="0" t="s">
        <v>427</v>
      </c>
      <c r="F5637" s="0" t="str">
        <f aca="false">INDEX(Mapping!$B$2:$B$465,MATCH(E5637,Mapping!$A$2:$A$465,0))</f>
        <v>NTPC STATIONS</v>
      </c>
      <c r="G5637" s="0" t="str">
        <f aca="false">INDEX(Mapping!$C$2:$C$465,MATCH(E5637,Mapping!$A$2:$A$465,0))</f>
        <v>NTPC GROUP</v>
      </c>
      <c r="H5637" s="2" t="n">
        <v>0.99</v>
      </c>
      <c r="I5637" s="3" t="n">
        <v>0.02</v>
      </c>
    </row>
    <row r="5638" customFormat="false" ht="15" hidden="false" customHeight="false" outlineLevel="0" collapsed="false">
      <c r="A5638" s="0" t="s">
        <v>255</v>
      </c>
      <c r="B5638" s="0" t="n">
        <f aca="false">VALUE(LEFT(A5638,4))</f>
        <v>2025</v>
      </c>
      <c r="C5638" s="0" t="str">
        <f aca="false">"FY"&amp;IF(VALUE(MID(A5638,6,2))&gt;=4,VALUE(LEFT(A5638,4)),VALUE(LEFT(A5638,4))-1)&amp;"-"&amp;TEXT(MOD(IF(VALUE(MID(A5638,6,2))&gt;=4,VALUE(LEFT(A5638,4)),VALUE(LEFT(A5638,4))-1)+1,100),"00")</f>
        <v>FY2025-26</v>
      </c>
      <c r="D5638" s="0" t="s">
        <v>776</v>
      </c>
      <c r="E5638" s="0" t="s">
        <v>489</v>
      </c>
      <c r="F5638" s="0" t="str">
        <f aca="false">INDEX(Mapping!$B$2:$B$465,MATCH(E5638,Mapping!$A$2:$A$465,0))</f>
        <v>NTPL (NLC TAMIL NADU POWER)</v>
      </c>
      <c r="G5638" s="0" t="str">
        <f aca="false">INDEX(Mapping!$C$2:$C$465,MATCH(E5638,Mapping!$A$2:$A$465,0))</f>
        <v>NLC INDIA GROUP</v>
      </c>
      <c r="H5638" s="2" t="n">
        <v>0.98</v>
      </c>
      <c r="I5638" s="3" t="n">
        <v>0.02</v>
      </c>
    </row>
    <row r="5639" customFormat="false" ht="15" hidden="false" customHeight="false" outlineLevel="0" collapsed="false">
      <c r="A5639" s="0" t="s">
        <v>255</v>
      </c>
      <c r="B5639" s="0" t="n">
        <f aca="false">VALUE(LEFT(A5639,4))</f>
        <v>2025</v>
      </c>
      <c r="C5639" s="0" t="str">
        <f aca="false">"FY"&amp;IF(VALUE(MID(A5639,6,2))&gt;=4,VALUE(LEFT(A5639,4)),VALUE(LEFT(A5639,4))-1)&amp;"-"&amp;TEXT(MOD(IF(VALUE(MID(A5639,6,2))&gt;=4,VALUE(LEFT(A5639,4)),VALUE(LEFT(A5639,4))-1)+1,100),"00")</f>
        <v>FY2025-26</v>
      </c>
      <c r="D5639" s="0" t="s">
        <v>544</v>
      </c>
      <c r="E5639" s="0" t="s">
        <v>544</v>
      </c>
      <c r="F5639" s="0" t="str">
        <f aca="false">INDEX(Mapping!$B$2:$B$465,MATCH(E5639,Mapping!$A$2:$A$465,0))</f>
        <v>NTECL VALLUR</v>
      </c>
      <c r="G5639" s="0" t="str">
        <f aca="false">INDEX(Mapping!$C$2:$C$465,MATCH(E5639,Mapping!$A$2:$A$465,0))</f>
        <v>NTPC GROUP</v>
      </c>
      <c r="H5639" s="2" t="n">
        <v>0.94</v>
      </c>
      <c r="I5639" s="3" t="n">
        <v>0.02</v>
      </c>
    </row>
    <row r="5640" customFormat="false" ht="15" hidden="false" customHeight="false" outlineLevel="0" collapsed="false">
      <c r="A5640" s="0" t="s">
        <v>255</v>
      </c>
      <c r="B5640" s="0" t="n">
        <f aca="false">VALUE(LEFT(A5640,4))</f>
        <v>2025</v>
      </c>
      <c r="C5640" s="0" t="str">
        <f aca="false">"FY"&amp;IF(VALUE(MID(A5640,6,2))&gt;=4,VALUE(LEFT(A5640,4)),VALUE(LEFT(A5640,4))-1)&amp;"-"&amp;TEXT(MOD(IF(VALUE(MID(A5640,6,2))&gt;=4,VALUE(LEFT(A5640,4)),VALUE(LEFT(A5640,4))-1)+1,100),"00")</f>
        <v>FY2025-26</v>
      </c>
      <c r="D5640" s="0" t="s">
        <v>738</v>
      </c>
      <c r="E5640" s="0" t="s">
        <v>56</v>
      </c>
      <c r="F5640" s="0" t="str">
        <f aca="false">INDEX(Mapping!$B$2:$B$465,MATCH(E5640,Mapping!$A$2:$A$465,0))</f>
        <v>UTTARAKHAND</v>
      </c>
      <c r="G5640" s="0" t="str">
        <f aca="false">INDEX(Mapping!$C$2:$C$465,MATCH(E5640,Mapping!$A$2:$A$465,0))</f>
        <v>UTTARAKHAND</v>
      </c>
      <c r="H5640" s="2" t="n">
        <v>0.94</v>
      </c>
      <c r="I5640" s="3" t="n">
        <v>0.02</v>
      </c>
    </row>
    <row r="5641" customFormat="false" ht="15" hidden="false" customHeight="false" outlineLevel="0" collapsed="false">
      <c r="A5641" s="0" t="s">
        <v>255</v>
      </c>
      <c r="B5641" s="0" t="n">
        <f aca="false">VALUE(LEFT(A5641,4))</f>
        <v>2025</v>
      </c>
      <c r="C5641" s="0" t="str">
        <f aca="false">"FY"&amp;IF(VALUE(MID(A5641,6,2))&gt;=4,VALUE(LEFT(A5641,4)),VALUE(LEFT(A5641,4))-1)&amp;"-"&amp;TEXT(MOD(IF(VALUE(MID(A5641,6,2))&gt;=4,VALUE(LEFT(A5641,4)),VALUE(LEFT(A5641,4))-1)+1,100),"00")</f>
        <v>FY2025-26</v>
      </c>
      <c r="D5641" s="0" t="s">
        <v>764</v>
      </c>
      <c r="E5641" s="0" t="s">
        <v>505</v>
      </c>
      <c r="F5641" s="0" t="str">
        <f aca="false">INDEX(Mapping!$B$2:$B$465,MATCH(E5641,Mapping!$A$2:$A$465,0))</f>
        <v>NTPC STATIONS</v>
      </c>
      <c r="G5641" s="0" t="str">
        <f aca="false">INDEX(Mapping!$C$2:$C$465,MATCH(E5641,Mapping!$A$2:$A$465,0))</f>
        <v>NTPC GROUP</v>
      </c>
      <c r="H5641" s="2" t="n">
        <v>0.89</v>
      </c>
      <c r="I5641" s="3" t="n">
        <v>0.02</v>
      </c>
    </row>
    <row r="5642" customFormat="false" ht="15" hidden="false" customHeight="false" outlineLevel="0" collapsed="false">
      <c r="A5642" s="0" t="s">
        <v>255</v>
      </c>
      <c r="B5642" s="0" t="n">
        <f aca="false">VALUE(LEFT(A5642,4))</f>
        <v>2025</v>
      </c>
      <c r="C5642" s="0" t="str">
        <f aca="false">"FY"&amp;IF(VALUE(MID(A5642,6,2))&gt;=4,VALUE(LEFT(A5642,4)),VALUE(LEFT(A5642,4))-1)&amp;"-"&amp;TEXT(MOD(IF(VALUE(MID(A5642,6,2))&gt;=4,VALUE(LEFT(A5642,4)),VALUE(LEFT(A5642,4))-1)+1,100),"00")</f>
        <v>FY2025-26</v>
      </c>
      <c r="D5642" s="0" t="s">
        <v>708</v>
      </c>
      <c r="E5642" s="0" t="s">
        <v>491</v>
      </c>
      <c r="F5642" s="0" t="str">
        <f aca="false">INDEX(Mapping!$B$2:$B$465,MATCH(E5642,Mapping!$A$2:$A$465,0))</f>
        <v>SORANG HEP (HIMACHAL SORANG POWER PVT. LTD.))</v>
      </c>
      <c r="G5642" s="0" t="str">
        <f aca="false">INDEX(Mapping!$C$2:$C$465,MATCH(E5642,Mapping!$A$2:$A$465,0))</f>
        <v>SORANG HEP (HIMACHAL SORANG POWER PVT. LTD.))</v>
      </c>
      <c r="H5642" s="2" t="n">
        <v>0.88</v>
      </c>
      <c r="I5642" s="3" t="n">
        <v>0.02</v>
      </c>
    </row>
    <row r="5643" customFormat="false" ht="15" hidden="false" customHeight="false" outlineLevel="0" collapsed="false">
      <c r="A5643" s="0" t="s">
        <v>255</v>
      </c>
      <c r="B5643" s="0" t="n">
        <f aca="false">VALUE(LEFT(A5643,4))</f>
        <v>2025</v>
      </c>
      <c r="C5643" s="0" t="str">
        <f aca="false">"FY"&amp;IF(VALUE(MID(A5643,6,2))&gt;=4,VALUE(LEFT(A5643,4)),VALUE(LEFT(A5643,4))-1)&amp;"-"&amp;TEXT(MOD(IF(VALUE(MID(A5643,6,2))&gt;=4,VALUE(LEFT(A5643,4)),VALUE(LEFT(A5643,4))-1)+1,100),"00")</f>
        <v>FY2025-26</v>
      </c>
      <c r="D5643" s="0" t="s">
        <v>740</v>
      </c>
      <c r="E5643" s="0" t="s">
        <v>426</v>
      </c>
      <c r="F5643" s="0" t="str">
        <f aca="false">INDEX(Mapping!$B$2:$B$465,MATCH(E5643,Mapping!$A$2:$A$465,0))</f>
        <v>NTPC STATIONS</v>
      </c>
      <c r="G5643" s="0" t="str">
        <f aca="false">INDEX(Mapping!$C$2:$C$465,MATCH(E5643,Mapping!$A$2:$A$465,0))</f>
        <v>NTPC GROUP</v>
      </c>
      <c r="H5643" s="2" t="n">
        <v>0.81</v>
      </c>
      <c r="I5643" s="3" t="n">
        <v>0.02</v>
      </c>
    </row>
    <row r="5644" customFormat="false" ht="15" hidden="false" customHeight="false" outlineLevel="0" collapsed="false">
      <c r="A5644" s="0" t="s">
        <v>255</v>
      </c>
      <c r="B5644" s="0" t="n">
        <f aca="false">VALUE(LEFT(A5644,4))</f>
        <v>2025</v>
      </c>
      <c r="C5644" s="0" t="str">
        <f aca="false">"FY"&amp;IF(VALUE(MID(A5644,6,2))&gt;=4,VALUE(LEFT(A5644,4)),VALUE(LEFT(A5644,4))-1)&amp;"-"&amp;TEXT(MOD(IF(VALUE(MID(A5644,6,2))&gt;=4,VALUE(LEFT(A5644,4)),VALUE(LEFT(A5644,4))-1)+1,100),"00")</f>
        <v>FY2025-26</v>
      </c>
      <c r="D5644" s="0" t="s">
        <v>719</v>
      </c>
      <c r="E5644" s="0" t="s">
        <v>404</v>
      </c>
      <c r="F5644" s="0" t="str">
        <f aca="false">INDEX(Mapping!$B$2:$B$465,MATCH(E5644,Mapping!$A$2:$A$465,0))</f>
        <v>BONGAIGAON THERMAL POWER STATION NTPC</v>
      </c>
      <c r="G5644" s="0" t="str">
        <f aca="false">INDEX(Mapping!$C$2:$C$465,MATCH(E5644,Mapping!$A$2:$A$465,0))</f>
        <v>NTPC GROUP</v>
      </c>
      <c r="H5644" s="2" t="n">
        <v>0.76</v>
      </c>
      <c r="I5644" s="3" t="n">
        <v>0.02</v>
      </c>
    </row>
    <row r="5645" customFormat="false" ht="15" hidden="false" customHeight="false" outlineLevel="0" collapsed="false">
      <c r="A5645" s="0" t="s">
        <v>255</v>
      </c>
      <c r="B5645" s="0" t="n">
        <f aca="false">VALUE(LEFT(A5645,4))</f>
        <v>2025</v>
      </c>
      <c r="C5645" s="0" t="str">
        <f aca="false">"FY"&amp;IF(VALUE(MID(A5645,6,2))&gt;=4,VALUE(LEFT(A5645,4)),VALUE(LEFT(A5645,4))-1)&amp;"-"&amp;TEXT(MOD(IF(VALUE(MID(A5645,6,2))&gt;=4,VALUE(LEFT(A5645,4)),VALUE(LEFT(A5645,4))-1)+1,100),"00")</f>
        <v>FY2025-26</v>
      </c>
      <c r="D5645" s="0" t="s">
        <v>746</v>
      </c>
      <c r="E5645" s="0" t="s">
        <v>369</v>
      </c>
      <c r="F5645" s="0" t="str">
        <f aca="false">INDEX(Mapping!$B$2:$B$465,MATCH(E5645,Mapping!$A$2:$A$465,0))</f>
        <v>NTPC STATIONS</v>
      </c>
      <c r="G5645" s="0" t="str">
        <f aca="false">INDEX(Mapping!$C$2:$C$465,MATCH(E5645,Mapping!$A$2:$A$465,0))</f>
        <v>NTPC GROUP</v>
      </c>
      <c r="H5645" s="2" t="n">
        <v>0.69</v>
      </c>
      <c r="I5645" s="3" t="n">
        <v>0.02</v>
      </c>
    </row>
    <row r="5646" customFormat="false" ht="15" hidden="false" customHeight="false" outlineLevel="0" collapsed="false">
      <c r="A5646" s="0" t="s">
        <v>255</v>
      </c>
      <c r="B5646" s="0" t="n">
        <f aca="false">VALUE(LEFT(A5646,4))</f>
        <v>2025</v>
      </c>
      <c r="C5646" s="0" t="str">
        <f aca="false">"FY"&amp;IF(VALUE(MID(A5646,6,2))&gt;=4,VALUE(LEFT(A5646,4)),VALUE(LEFT(A5646,4))-1)&amp;"-"&amp;TEXT(MOD(IF(VALUE(MID(A5646,6,2))&gt;=4,VALUE(LEFT(A5646,4)),VALUE(LEFT(A5646,4))-1)+1,100),"00")</f>
        <v>FY2025-26</v>
      </c>
      <c r="D5646" s="0" t="s">
        <v>743</v>
      </c>
      <c r="E5646" s="0" t="s">
        <v>468</v>
      </c>
      <c r="F5646" s="0" t="str">
        <f aca="false">INDEX(Mapping!$B$2:$B$465,MATCH(E5646,Mapping!$A$2:$A$465,0))</f>
        <v>TPSL 200MW TPTCL BANDERWALA</v>
      </c>
      <c r="G5646" s="0" t="str">
        <f aca="false">INDEX(Mapping!$C$2:$C$465,MATCH(E5646,Mapping!$A$2:$A$465,0))</f>
        <v>TPSL 200MW TPTCL BANDERWALA</v>
      </c>
      <c r="H5646" s="2" t="n">
        <v>0.68</v>
      </c>
      <c r="I5646" s="3" t="n">
        <v>0.02</v>
      </c>
    </row>
    <row r="5647" customFormat="false" ht="15" hidden="false" customHeight="false" outlineLevel="0" collapsed="false">
      <c r="A5647" s="0" t="s">
        <v>255</v>
      </c>
      <c r="B5647" s="0" t="n">
        <f aca="false">VALUE(LEFT(A5647,4))</f>
        <v>2025</v>
      </c>
      <c r="C5647" s="0" t="str">
        <f aca="false">"FY"&amp;IF(VALUE(MID(A5647,6,2))&gt;=4,VALUE(LEFT(A5647,4)),VALUE(LEFT(A5647,4))-1)&amp;"-"&amp;TEXT(MOD(IF(VALUE(MID(A5647,6,2))&gt;=4,VALUE(LEFT(A5647,4)),VALUE(LEFT(A5647,4))-1)+1,100),"00")</f>
        <v>FY2025-26</v>
      </c>
      <c r="D5647" s="0" t="s">
        <v>726</v>
      </c>
      <c r="E5647" s="0" t="s">
        <v>393</v>
      </c>
      <c r="F5647" s="0" t="str">
        <f aca="false">INDEX(Mapping!$B$2:$B$465,MATCH(E5647,Mapping!$A$2:$A$465,0))</f>
        <v>NTPC STATIONS</v>
      </c>
      <c r="G5647" s="0" t="str">
        <f aca="false">INDEX(Mapping!$C$2:$C$465,MATCH(E5647,Mapping!$A$2:$A$465,0))</f>
        <v>NTPC GROUP</v>
      </c>
      <c r="H5647" s="2" t="n">
        <v>0.6</v>
      </c>
      <c r="I5647" s="3" t="n">
        <v>0.01</v>
      </c>
    </row>
    <row r="5648" customFormat="false" ht="15" hidden="false" customHeight="false" outlineLevel="0" collapsed="false">
      <c r="A5648" s="0" t="s">
        <v>255</v>
      </c>
      <c r="B5648" s="0" t="n">
        <f aca="false">VALUE(LEFT(A5648,4))</f>
        <v>2025</v>
      </c>
      <c r="C5648" s="0" t="str">
        <f aca="false">"FY"&amp;IF(VALUE(MID(A5648,6,2))&gt;=4,VALUE(LEFT(A5648,4)),VALUE(LEFT(A5648,4))-1)&amp;"-"&amp;TEXT(MOD(IF(VALUE(MID(A5648,6,2))&gt;=4,VALUE(LEFT(A5648,4)),VALUE(LEFT(A5648,4))-1)+1,100),"00")</f>
        <v>FY2025-26</v>
      </c>
      <c r="D5648" s="0" t="s">
        <v>724</v>
      </c>
      <c r="E5648" s="0" t="s">
        <v>437</v>
      </c>
      <c r="F5648" s="0" t="str">
        <f aca="false">INDEX(Mapping!$B$2:$B$465,MATCH(E5648,Mapping!$A$2:$A$465,0))</f>
        <v>NTPC STATIONS</v>
      </c>
      <c r="G5648" s="0" t="str">
        <f aca="false">INDEX(Mapping!$C$2:$C$465,MATCH(E5648,Mapping!$A$2:$A$465,0))</f>
        <v>NTPC GROUP</v>
      </c>
      <c r="H5648" s="2" t="n">
        <v>0.49</v>
      </c>
      <c r="I5648" s="3" t="n">
        <v>0.01</v>
      </c>
    </row>
    <row r="5649" customFormat="false" ht="15" hidden="false" customHeight="false" outlineLevel="0" collapsed="false">
      <c r="A5649" s="0" t="s">
        <v>255</v>
      </c>
      <c r="B5649" s="0" t="n">
        <f aca="false">VALUE(LEFT(A5649,4))</f>
        <v>2025</v>
      </c>
      <c r="C5649" s="0" t="str">
        <f aca="false">"FY"&amp;IF(VALUE(MID(A5649,6,2))&gt;=4,VALUE(LEFT(A5649,4)),VALUE(LEFT(A5649,4))-1)&amp;"-"&amp;TEXT(MOD(IF(VALUE(MID(A5649,6,2))&gt;=4,VALUE(LEFT(A5649,4)),VALUE(LEFT(A5649,4))-1)+1,100),"00")</f>
        <v>FY2025-26</v>
      </c>
      <c r="D5649" s="0" t="s">
        <v>760</v>
      </c>
      <c r="E5649" s="0" t="s">
        <v>488</v>
      </c>
      <c r="F5649" s="0" t="str">
        <f aca="false">INDEX(Mapping!$B$2:$B$465,MATCH(E5649,Mapping!$A$2:$A$465,0))</f>
        <v>NTPC STATIONS</v>
      </c>
      <c r="G5649" s="0" t="str">
        <f aca="false">INDEX(Mapping!$C$2:$C$465,MATCH(E5649,Mapping!$A$2:$A$465,0))</f>
        <v>NTPC GROUP</v>
      </c>
      <c r="H5649" s="2" t="n">
        <v>0.46</v>
      </c>
      <c r="I5649" s="3" t="n">
        <v>0.01</v>
      </c>
    </row>
    <row r="5650" customFormat="false" ht="15" hidden="false" customHeight="false" outlineLevel="0" collapsed="false">
      <c r="A5650" s="0" t="s">
        <v>255</v>
      </c>
      <c r="B5650" s="0" t="n">
        <f aca="false">VALUE(LEFT(A5650,4))</f>
        <v>2025</v>
      </c>
      <c r="C5650" s="0" t="str">
        <f aca="false">"FY"&amp;IF(VALUE(MID(A5650,6,2))&gt;=4,VALUE(LEFT(A5650,4)),VALUE(LEFT(A5650,4))-1)&amp;"-"&amp;TEXT(MOD(IF(VALUE(MID(A5650,6,2))&gt;=4,VALUE(LEFT(A5650,4)),VALUE(LEFT(A5650,4))-1)+1,100),"00")</f>
        <v>FY2025-26</v>
      </c>
      <c r="D5650" s="0" t="s">
        <v>759</v>
      </c>
      <c r="E5650" s="0" t="s">
        <v>517</v>
      </c>
      <c r="F5650" s="0" t="str">
        <f aca="false">INDEX(Mapping!$B$2:$B$465,MATCH(E5650,Mapping!$A$2:$A$465,0))</f>
        <v>NTPC STATIONS</v>
      </c>
      <c r="G5650" s="0" t="str">
        <f aca="false">INDEX(Mapping!$C$2:$C$465,MATCH(E5650,Mapping!$A$2:$A$465,0))</f>
        <v>NTPC GROUP</v>
      </c>
      <c r="H5650" s="2" t="n">
        <v>0.46</v>
      </c>
      <c r="I5650" s="3" t="n">
        <v>0.01</v>
      </c>
    </row>
    <row r="5651" customFormat="false" ht="15" hidden="false" customHeight="false" outlineLevel="0" collapsed="false">
      <c r="A5651" s="0" t="s">
        <v>255</v>
      </c>
      <c r="B5651" s="0" t="n">
        <f aca="false">VALUE(LEFT(A5651,4))</f>
        <v>2025</v>
      </c>
      <c r="C5651" s="0" t="str">
        <f aca="false">"FY"&amp;IF(VALUE(MID(A5651,6,2))&gt;=4,VALUE(LEFT(A5651,4)),VALUE(LEFT(A5651,4))-1)&amp;"-"&amp;TEXT(MOD(IF(VALUE(MID(A5651,6,2))&gt;=4,VALUE(LEFT(A5651,4)),VALUE(LEFT(A5651,4))-1)+1,100),"00")</f>
        <v>FY2025-26</v>
      </c>
      <c r="D5651" s="0" t="s">
        <v>754</v>
      </c>
      <c r="E5651" s="0" t="s">
        <v>512</v>
      </c>
      <c r="F5651" s="0" t="str">
        <f aca="false">INDEX(Mapping!$B$2:$B$465,MATCH(E5651,Mapping!$A$2:$A$465,0))</f>
        <v>NTPC STATIONS</v>
      </c>
      <c r="G5651" s="0" t="str">
        <f aca="false">INDEX(Mapping!$C$2:$C$465,MATCH(E5651,Mapping!$A$2:$A$465,0))</f>
        <v>NTPC GROUP</v>
      </c>
      <c r="H5651" s="2" t="n">
        <v>0.45</v>
      </c>
      <c r="I5651" s="3" t="n">
        <v>0.01</v>
      </c>
    </row>
    <row r="5652" customFormat="false" ht="15" hidden="false" customHeight="false" outlineLevel="0" collapsed="false">
      <c r="A5652" s="0" t="s">
        <v>255</v>
      </c>
      <c r="B5652" s="0" t="n">
        <f aca="false">VALUE(LEFT(A5652,4))</f>
        <v>2025</v>
      </c>
      <c r="C5652" s="0" t="str">
        <f aca="false">"FY"&amp;IF(VALUE(MID(A5652,6,2))&gt;=4,VALUE(LEFT(A5652,4)),VALUE(LEFT(A5652,4))-1)&amp;"-"&amp;TEXT(MOD(IF(VALUE(MID(A5652,6,2))&gt;=4,VALUE(LEFT(A5652,4)),VALUE(LEFT(A5652,4))-1)+1,100),"00")</f>
        <v>FY2025-26</v>
      </c>
      <c r="D5652" s="0" t="s">
        <v>733</v>
      </c>
      <c r="E5652" s="0" t="s">
        <v>413</v>
      </c>
      <c r="F5652" s="0" t="str">
        <f aca="false">INDEX(Mapping!$B$2:$B$465,MATCH(E5652,Mapping!$A$2:$A$465,0))</f>
        <v>NTPC STATIONS</v>
      </c>
      <c r="G5652" s="0" t="str">
        <f aca="false">INDEX(Mapping!$C$2:$C$465,MATCH(E5652,Mapping!$A$2:$A$465,0))</f>
        <v>NTPC GROUP</v>
      </c>
      <c r="H5652" s="2" t="n">
        <v>0.41</v>
      </c>
      <c r="I5652" s="3" t="n">
        <v>0.01</v>
      </c>
    </row>
    <row r="5653" customFormat="false" ht="15" hidden="false" customHeight="false" outlineLevel="0" collapsed="false">
      <c r="A5653" s="0" t="s">
        <v>255</v>
      </c>
      <c r="B5653" s="0" t="n">
        <f aca="false">VALUE(LEFT(A5653,4))</f>
        <v>2025</v>
      </c>
      <c r="C5653" s="0" t="str">
        <f aca="false">"FY"&amp;IF(VALUE(MID(A5653,6,2))&gt;=4,VALUE(LEFT(A5653,4)),VALUE(LEFT(A5653,4))-1)&amp;"-"&amp;TEXT(MOD(IF(VALUE(MID(A5653,6,2))&gt;=4,VALUE(LEFT(A5653,4)),VALUE(LEFT(A5653,4))-1)+1,100),"00")</f>
        <v>FY2025-26</v>
      </c>
      <c r="D5653" s="0" t="s">
        <v>557</v>
      </c>
      <c r="E5653" s="0" t="s">
        <v>557</v>
      </c>
      <c r="F5653" s="0" t="str">
        <f aca="false">INDEX(Mapping!$B$2:$B$465,MATCH(E5653,Mapping!$A$2:$A$465,0))</f>
        <v>NLC INDIA</v>
      </c>
      <c r="G5653" s="0" t="str">
        <f aca="false">INDEX(Mapping!$C$2:$C$465,MATCH(E5653,Mapping!$A$2:$A$465,0))</f>
        <v>NLC INDIA GROUP</v>
      </c>
      <c r="H5653" s="2" t="n">
        <v>0.37</v>
      </c>
      <c r="I5653" s="3" t="n">
        <v>0.01</v>
      </c>
    </row>
    <row r="5654" customFormat="false" ht="15" hidden="false" customHeight="false" outlineLevel="0" collapsed="false">
      <c r="A5654" s="0" t="s">
        <v>255</v>
      </c>
      <c r="B5654" s="0" t="n">
        <f aca="false">VALUE(LEFT(A5654,4))</f>
        <v>2025</v>
      </c>
      <c r="C5654" s="0" t="str">
        <f aca="false">"FY"&amp;IF(VALUE(MID(A5654,6,2))&gt;=4,VALUE(LEFT(A5654,4)),VALUE(LEFT(A5654,4))-1)&amp;"-"&amp;TEXT(MOD(IF(VALUE(MID(A5654,6,2))&gt;=4,VALUE(LEFT(A5654,4)),VALUE(LEFT(A5654,4))-1)+1,100),"00")</f>
        <v>FY2025-26</v>
      </c>
      <c r="D5654" s="0" t="s">
        <v>777</v>
      </c>
      <c r="E5654" s="0" t="s">
        <v>559</v>
      </c>
      <c r="F5654" s="0" t="str">
        <f aca="false">INDEX(Mapping!$B$2:$B$465,MATCH(E5654,Mapping!$A$2:$A$465,0))</f>
        <v>NTPC STATIONS</v>
      </c>
      <c r="G5654" s="0" t="str">
        <f aca="false">INDEX(Mapping!$C$2:$C$465,MATCH(E5654,Mapping!$A$2:$A$465,0))</f>
        <v>NTPC GROUP</v>
      </c>
      <c r="H5654" s="2" t="n">
        <v>0.36</v>
      </c>
      <c r="I5654" s="3" t="n">
        <v>0.01</v>
      </c>
    </row>
    <row r="5655" customFormat="false" ht="15" hidden="false" customHeight="false" outlineLevel="0" collapsed="false">
      <c r="A5655" s="0" t="s">
        <v>255</v>
      </c>
      <c r="B5655" s="0" t="n">
        <f aca="false">VALUE(LEFT(A5655,4))</f>
        <v>2025</v>
      </c>
      <c r="C5655" s="0" t="str">
        <f aca="false">"FY"&amp;IF(VALUE(MID(A5655,6,2))&gt;=4,VALUE(LEFT(A5655,4)),VALUE(LEFT(A5655,4))-1)&amp;"-"&amp;TEXT(MOD(IF(VALUE(MID(A5655,6,2))&gt;=4,VALUE(LEFT(A5655,4)),VALUE(LEFT(A5655,4))-1)+1,100),"00")</f>
        <v>FY2025-26</v>
      </c>
      <c r="D5655" s="0" t="s">
        <v>749</v>
      </c>
      <c r="E5655" s="0" t="s">
        <v>411</v>
      </c>
      <c r="F5655" s="0" t="str">
        <f aca="false">INDEX(Mapping!$B$2:$B$465,MATCH(E5655,Mapping!$A$2:$A$465,0))</f>
        <v>NTPC STATIONS</v>
      </c>
      <c r="G5655" s="0" t="str">
        <f aca="false">INDEX(Mapping!$C$2:$C$465,MATCH(E5655,Mapping!$A$2:$A$465,0))</f>
        <v>NTPC GROUP</v>
      </c>
      <c r="H5655" s="2" t="n">
        <v>0.34</v>
      </c>
      <c r="I5655" s="3" t="n">
        <v>0.01</v>
      </c>
    </row>
    <row r="5656" customFormat="false" ht="15" hidden="false" customHeight="false" outlineLevel="0" collapsed="false">
      <c r="A5656" s="0" t="s">
        <v>255</v>
      </c>
      <c r="B5656" s="0" t="n">
        <f aca="false">VALUE(LEFT(A5656,4))</f>
        <v>2025</v>
      </c>
      <c r="C5656" s="0" t="str">
        <f aca="false">"FY"&amp;IF(VALUE(MID(A5656,6,2))&gt;=4,VALUE(LEFT(A5656,4)),VALUE(LEFT(A5656,4))-1)&amp;"-"&amp;TEXT(MOD(IF(VALUE(MID(A5656,6,2))&gt;=4,VALUE(LEFT(A5656,4)),VALUE(LEFT(A5656,4))-1)+1,100),"00")</f>
        <v>FY2025-26</v>
      </c>
      <c r="D5656" s="0" t="s">
        <v>285</v>
      </c>
      <c r="E5656" s="0" t="s">
        <v>285</v>
      </c>
      <c r="F5656" s="0" t="str">
        <f aca="false">INDEX(Mapping!$B$2:$B$465,MATCH(E5656,Mapping!$A$2:$A$465,0))</f>
        <v>MEENAKSHI ENERGY</v>
      </c>
      <c r="G5656" s="0" t="str">
        <f aca="false">INDEX(Mapping!$C$2:$C$465,MATCH(E5656,Mapping!$A$2:$A$465,0))</f>
        <v>MEENAKSHI ENERGY</v>
      </c>
      <c r="H5656" s="2" t="n">
        <v>0.34</v>
      </c>
      <c r="I5656" s="3" t="n">
        <v>0.01</v>
      </c>
    </row>
    <row r="5657" customFormat="false" ht="15" hidden="false" customHeight="false" outlineLevel="0" collapsed="false">
      <c r="A5657" s="0" t="s">
        <v>255</v>
      </c>
      <c r="B5657" s="0" t="n">
        <f aca="false">VALUE(LEFT(A5657,4))</f>
        <v>2025</v>
      </c>
      <c r="C5657" s="0" t="str">
        <f aca="false">"FY"&amp;IF(VALUE(MID(A5657,6,2))&gt;=4,VALUE(LEFT(A5657,4)),VALUE(LEFT(A5657,4))-1)&amp;"-"&amp;TEXT(MOD(IF(VALUE(MID(A5657,6,2))&gt;=4,VALUE(LEFT(A5657,4)),VALUE(LEFT(A5657,4))-1)+1,100),"00")</f>
        <v>FY2025-26</v>
      </c>
      <c r="D5657" s="0" t="s">
        <v>731</v>
      </c>
      <c r="E5657" s="0" t="s">
        <v>429</v>
      </c>
      <c r="F5657" s="0" t="str">
        <f aca="false">INDEX(Mapping!$B$2:$B$465,MATCH(E5657,Mapping!$A$2:$A$465,0))</f>
        <v>NTPC STATIONS</v>
      </c>
      <c r="G5657" s="0" t="str">
        <f aca="false">INDEX(Mapping!$C$2:$C$465,MATCH(E5657,Mapping!$A$2:$A$465,0))</f>
        <v>NTPC GROUP</v>
      </c>
      <c r="H5657" s="2" t="n">
        <v>0.34</v>
      </c>
      <c r="I5657" s="3" t="n">
        <v>0.01</v>
      </c>
    </row>
    <row r="5658" customFormat="false" ht="15" hidden="false" customHeight="false" outlineLevel="0" collapsed="false">
      <c r="A5658" s="0" t="s">
        <v>255</v>
      </c>
      <c r="B5658" s="0" t="n">
        <f aca="false">VALUE(LEFT(A5658,4))</f>
        <v>2025</v>
      </c>
      <c r="C5658" s="0" t="str">
        <f aca="false">"FY"&amp;IF(VALUE(MID(A5658,6,2))&gt;=4,VALUE(LEFT(A5658,4)),VALUE(LEFT(A5658,4))-1)&amp;"-"&amp;TEXT(MOD(IF(VALUE(MID(A5658,6,2))&gt;=4,VALUE(LEFT(A5658,4)),VALUE(LEFT(A5658,4))-1)+1,100),"00")</f>
        <v>FY2025-26</v>
      </c>
      <c r="D5658" s="0" t="s">
        <v>493</v>
      </c>
      <c r="E5658" s="0" t="s">
        <v>493</v>
      </c>
      <c r="F5658" s="0" t="str">
        <f aca="false">INDEX(Mapping!$B$2:$B$465,MATCH(E5658,Mapping!$A$2:$A$465,0))</f>
        <v>NEEPCO STATIONS</v>
      </c>
      <c r="G5658" s="0" t="str">
        <f aca="false">INDEX(Mapping!$C$2:$C$465,MATCH(E5658,Mapping!$A$2:$A$465,0))</f>
        <v>NEEPCO STATIONS</v>
      </c>
      <c r="H5658" s="2" t="n">
        <v>0.33</v>
      </c>
      <c r="I5658" s="3" t="n">
        <v>0.01</v>
      </c>
    </row>
    <row r="5659" customFormat="false" ht="15" hidden="false" customHeight="false" outlineLevel="0" collapsed="false">
      <c r="A5659" s="0" t="s">
        <v>255</v>
      </c>
      <c r="B5659" s="0" t="n">
        <f aca="false">VALUE(LEFT(A5659,4))</f>
        <v>2025</v>
      </c>
      <c r="C5659" s="0" t="str">
        <f aca="false">"FY"&amp;IF(VALUE(MID(A5659,6,2))&gt;=4,VALUE(LEFT(A5659,4)),VALUE(LEFT(A5659,4))-1)&amp;"-"&amp;TEXT(MOD(IF(VALUE(MID(A5659,6,2))&gt;=4,VALUE(LEFT(A5659,4)),VALUE(LEFT(A5659,4))-1)+1,100),"00")</f>
        <v>FY2025-26</v>
      </c>
      <c r="D5659" s="0" t="s">
        <v>770</v>
      </c>
      <c r="E5659" s="0" t="s">
        <v>554</v>
      </c>
      <c r="F5659" s="0" t="str">
        <f aca="false">INDEX(Mapping!$B$2:$B$465,MATCH(E5659,Mapping!$A$2:$A$465,0))</f>
        <v>TPSL BANDERWALA SECI 100_INF</v>
      </c>
      <c r="G5659" s="0" t="str">
        <f aca="false">INDEX(Mapping!$C$2:$C$465,MATCH(E5659,Mapping!$A$2:$A$465,0))</f>
        <v>TPSL BANDERWALA SECI 100_INF</v>
      </c>
      <c r="H5659" s="2" t="n">
        <v>0.27</v>
      </c>
      <c r="I5659" s="3" t="n">
        <v>0.01</v>
      </c>
    </row>
    <row r="5660" customFormat="false" ht="15" hidden="false" customHeight="false" outlineLevel="0" collapsed="false">
      <c r="A5660" s="0" t="s">
        <v>255</v>
      </c>
      <c r="B5660" s="0" t="n">
        <f aca="false">VALUE(LEFT(A5660,4))</f>
        <v>2025</v>
      </c>
      <c r="C5660" s="0" t="str">
        <f aca="false">"FY"&amp;IF(VALUE(MID(A5660,6,2))&gt;=4,VALUE(LEFT(A5660,4)),VALUE(LEFT(A5660,4))-1)&amp;"-"&amp;TEXT(MOD(IF(VALUE(MID(A5660,6,2))&gt;=4,VALUE(LEFT(A5660,4)),VALUE(LEFT(A5660,4))-1)+1,100),"00")</f>
        <v>FY2025-26</v>
      </c>
      <c r="D5660" s="0" t="s">
        <v>747</v>
      </c>
      <c r="E5660" s="0" t="s">
        <v>478</v>
      </c>
      <c r="F5660" s="0" t="str">
        <f aca="false">INDEX(Mapping!$B$2:$B$465,MATCH(E5660,Mapping!$A$2:$A$465,0))</f>
        <v>NTPC STATIONS</v>
      </c>
      <c r="G5660" s="0" t="str">
        <f aca="false">INDEX(Mapping!$C$2:$C$465,MATCH(E5660,Mapping!$A$2:$A$465,0))</f>
        <v>NTPC GROUP</v>
      </c>
      <c r="H5660" s="2" t="n">
        <v>0.26</v>
      </c>
      <c r="I5660" s="3" t="n">
        <v>0.01</v>
      </c>
    </row>
    <row r="5661" customFormat="false" ht="15" hidden="false" customHeight="false" outlineLevel="0" collapsed="false">
      <c r="A5661" s="0" t="s">
        <v>255</v>
      </c>
      <c r="B5661" s="0" t="n">
        <f aca="false">VALUE(LEFT(A5661,4))</f>
        <v>2025</v>
      </c>
      <c r="C5661" s="0" t="str">
        <f aca="false">"FY"&amp;IF(VALUE(MID(A5661,6,2))&gt;=4,VALUE(LEFT(A5661,4)),VALUE(LEFT(A5661,4))-1)&amp;"-"&amp;TEXT(MOD(IF(VALUE(MID(A5661,6,2))&gt;=4,VALUE(LEFT(A5661,4)),VALUE(LEFT(A5661,4))-1)+1,100),"00")</f>
        <v>FY2025-26</v>
      </c>
      <c r="D5661" s="0" t="s">
        <v>720</v>
      </c>
      <c r="E5661" s="0" t="s">
        <v>428</v>
      </c>
      <c r="F5661" s="0" t="str">
        <f aca="false">INDEX(Mapping!$B$2:$B$465,MATCH(E5661,Mapping!$A$2:$A$465,0))</f>
        <v>NTPC STATIONS</v>
      </c>
      <c r="G5661" s="0" t="str">
        <f aca="false">INDEX(Mapping!$C$2:$C$465,MATCH(E5661,Mapping!$A$2:$A$465,0))</f>
        <v>NTPC GROUP</v>
      </c>
      <c r="H5661" s="2" t="n">
        <v>0.24</v>
      </c>
      <c r="I5661" s="3" t="n">
        <v>0.01</v>
      </c>
    </row>
    <row r="5662" customFormat="false" ht="15" hidden="false" customHeight="false" outlineLevel="0" collapsed="false">
      <c r="A5662" s="0" t="s">
        <v>255</v>
      </c>
      <c r="B5662" s="0" t="n">
        <f aca="false">VALUE(LEFT(A5662,4))</f>
        <v>2025</v>
      </c>
      <c r="C5662" s="0" t="str">
        <f aca="false">"FY"&amp;IF(VALUE(MID(A5662,6,2))&gt;=4,VALUE(LEFT(A5662,4)),VALUE(LEFT(A5662,4))-1)&amp;"-"&amp;TEXT(MOD(IF(VALUE(MID(A5662,6,2))&gt;=4,VALUE(LEFT(A5662,4)),VALUE(LEFT(A5662,4))-1)+1,100),"00")</f>
        <v>FY2025-26</v>
      </c>
      <c r="D5662" s="0" t="s">
        <v>806</v>
      </c>
      <c r="E5662" s="0" t="s">
        <v>568</v>
      </c>
      <c r="F5662" s="0" t="str">
        <f aca="false">INDEX(Mapping!$B$2:$B$465,MATCH(E5662,Mapping!$A$2:$A$465,0))</f>
        <v>ADANI RENEWABLE ENERGY FIFTY FIVE LIMITED_PSS3 (20.8 MW HYBRID WIND OF 25 MW OF 187.5MW HPD)</v>
      </c>
      <c r="G5662" s="0" t="str">
        <f aca="false">INDEX(Mapping!$C$2:$C$465,MATCH(E5662,Mapping!$A$2:$A$465,0))</f>
        <v>ADANI GREEN ENERGY (ALL SPVs)</v>
      </c>
      <c r="H5662" s="2" t="n">
        <v>0.23</v>
      </c>
      <c r="I5662" s="3" t="n">
        <v>0.01</v>
      </c>
    </row>
    <row r="5663" customFormat="false" ht="15" hidden="false" customHeight="false" outlineLevel="0" collapsed="false">
      <c r="A5663" s="0" t="s">
        <v>255</v>
      </c>
      <c r="B5663" s="0" t="n">
        <f aca="false">VALUE(LEFT(A5663,4))</f>
        <v>2025</v>
      </c>
      <c r="C5663" s="0" t="str">
        <f aca="false">"FY"&amp;IF(VALUE(MID(A5663,6,2))&gt;=4,VALUE(LEFT(A5663,4)),VALUE(LEFT(A5663,4))-1)&amp;"-"&amp;TEXT(MOD(IF(VALUE(MID(A5663,6,2))&gt;=4,VALUE(LEFT(A5663,4)),VALUE(LEFT(A5663,4))-1)+1,100),"00")</f>
        <v>FY2025-26</v>
      </c>
      <c r="D5663" s="0" t="s">
        <v>804</v>
      </c>
      <c r="E5663" s="0" t="s">
        <v>576</v>
      </c>
      <c r="F5663" s="0" t="str">
        <f aca="false">INDEX(Mapping!$B$2:$B$465,MATCH(E5663,Mapping!$A$2:$A$465,0))</f>
        <v>ADANI RENEWABLE ENERGY FIFTY FIVE LIMITED_PSS3 (25 MW HYBRID SOLAR OF 25 MW OF 187.5MW HPD)</v>
      </c>
      <c r="G5663" s="0" t="str">
        <f aca="false">INDEX(Mapping!$C$2:$C$465,MATCH(E5663,Mapping!$A$2:$A$465,0))</f>
        <v>ADANI GREEN ENERGY (ALL SPVs)</v>
      </c>
      <c r="H5663" s="2" t="n">
        <v>0.17</v>
      </c>
      <c r="I5663" s="3" t="n">
        <v>0.004</v>
      </c>
    </row>
    <row r="5664" customFormat="false" ht="15" hidden="false" customHeight="false" outlineLevel="0" collapsed="false">
      <c r="A5664" s="0" t="s">
        <v>255</v>
      </c>
      <c r="B5664" s="0" t="n">
        <f aca="false">VALUE(LEFT(A5664,4))</f>
        <v>2025</v>
      </c>
      <c r="C5664" s="0" t="str">
        <f aca="false">"FY"&amp;IF(VALUE(MID(A5664,6,2))&gt;=4,VALUE(LEFT(A5664,4)),VALUE(LEFT(A5664,4))-1)&amp;"-"&amp;TEXT(MOD(IF(VALUE(MID(A5664,6,2))&gt;=4,VALUE(LEFT(A5664,4)),VALUE(LEFT(A5664,4))-1)+1,100),"00")</f>
        <v>FY2025-26</v>
      </c>
      <c r="D5664" s="0" t="s">
        <v>768</v>
      </c>
      <c r="E5664" s="0" t="s">
        <v>460</v>
      </c>
      <c r="F5664" s="0" t="str">
        <f aca="false">INDEX(Mapping!$B$2:$B$465,MATCH(E5664,Mapping!$A$2:$A$465,0))</f>
        <v>NTPC STATIONS</v>
      </c>
      <c r="G5664" s="0" t="str">
        <f aca="false">INDEX(Mapping!$C$2:$C$465,MATCH(E5664,Mapping!$A$2:$A$465,0))</f>
        <v>NTPC GROUP</v>
      </c>
      <c r="H5664" s="2" t="n">
        <v>0.14</v>
      </c>
      <c r="I5664" s="3" t="n">
        <v>0.003</v>
      </c>
    </row>
    <row r="5665" customFormat="false" ht="15" hidden="false" customHeight="false" outlineLevel="0" collapsed="false">
      <c r="A5665" s="0" t="s">
        <v>255</v>
      </c>
      <c r="B5665" s="0" t="n">
        <f aca="false">VALUE(LEFT(A5665,4))</f>
        <v>2025</v>
      </c>
      <c r="C5665" s="0" t="str">
        <f aca="false">"FY"&amp;IF(VALUE(MID(A5665,6,2))&gt;=4,VALUE(LEFT(A5665,4)),VALUE(LEFT(A5665,4))-1)&amp;"-"&amp;TEXT(MOD(IF(VALUE(MID(A5665,6,2))&gt;=4,VALUE(LEFT(A5665,4)),VALUE(LEFT(A5665,4))-1)+1,100),"00")</f>
        <v>FY2025-26</v>
      </c>
      <c r="D5665" s="0" t="s">
        <v>684</v>
      </c>
      <c r="E5665" s="0" t="s">
        <v>334</v>
      </c>
      <c r="F5665" s="0" t="str">
        <f aca="false">INDEX(Mapping!$B$2:$B$465,MATCH(E5665,Mapping!$A$2:$A$465,0))</f>
        <v>NTPC STATIONS</v>
      </c>
      <c r="G5665" s="0" t="str">
        <f aca="false">INDEX(Mapping!$C$2:$C$465,MATCH(E5665,Mapping!$A$2:$A$465,0))</f>
        <v>NTPC GROUP</v>
      </c>
      <c r="H5665" s="2" t="n">
        <v>0.12</v>
      </c>
      <c r="I5665" s="3" t="n">
        <v>0.003</v>
      </c>
    </row>
    <row r="5666" customFormat="false" ht="15" hidden="false" customHeight="false" outlineLevel="0" collapsed="false">
      <c r="A5666" s="0" t="s">
        <v>255</v>
      </c>
      <c r="B5666" s="0" t="n">
        <f aca="false">VALUE(LEFT(A5666,4))</f>
        <v>2025</v>
      </c>
      <c r="C5666" s="0" t="str">
        <f aca="false">"FY"&amp;IF(VALUE(MID(A5666,6,2))&gt;=4,VALUE(LEFT(A5666,4)),VALUE(LEFT(A5666,4))-1)&amp;"-"&amp;TEXT(MOD(IF(VALUE(MID(A5666,6,2))&gt;=4,VALUE(LEFT(A5666,4)),VALUE(LEFT(A5666,4))-1)+1,100),"00")</f>
        <v>FY2025-26</v>
      </c>
      <c r="D5666" s="0" t="s">
        <v>729</v>
      </c>
      <c r="E5666" s="0" t="s">
        <v>253</v>
      </c>
      <c r="F5666" s="0" t="str">
        <f aca="false">INDEX(Mapping!$B$2:$B$465,MATCH(E5666,Mapping!$A$2:$A$465,0))</f>
        <v>NAGALAND</v>
      </c>
      <c r="G5666" s="0" t="str">
        <f aca="false">INDEX(Mapping!$C$2:$C$465,MATCH(E5666,Mapping!$A$2:$A$465,0))</f>
        <v>NAGALAND</v>
      </c>
      <c r="H5666" s="2" t="n">
        <v>0.1</v>
      </c>
      <c r="I5666" s="3" t="n">
        <v>0.002</v>
      </c>
    </row>
    <row r="5667" customFormat="false" ht="15" hidden="false" customHeight="false" outlineLevel="0" collapsed="false">
      <c r="A5667" s="0" t="s">
        <v>255</v>
      </c>
      <c r="B5667" s="0" t="n">
        <f aca="false">VALUE(LEFT(A5667,4))</f>
        <v>2025</v>
      </c>
      <c r="C5667" s="0" t="str">
        <f aca="false">"FY"&amp;IF(VALUE(MID(A5667,6,2))&gt;=4,VALUE(LEFT(A5667,4)),VALUE(LEFT(A5667,4))-1)&amp;"-"&amp;TEXT(MOD(IF(VALUE(MID(A5667,6,2))&gt;=4,VALUE(LEFT(A5667,4)),VALUE(LEFT(A5667,4))-1)+1,100),"00")</f>
        <v>FY2025-26</v>
      </c>
      <c r="D5667" s="0" t="s">
        <v>572</v>
      </c>
      <c r="E5667" s="0" t="s">
        <v>572</v>
      </c>
      <c r="F5667" s="0" t="str">
        <f aca="false">INDEX(Mapping!$B$2:$B$465,MATCH(E5667,Mapping!$A$2:$A$465,0))</f>
        <v>NLC INDIA</v>
      </c>
      <c r="G5667" s="0" t="str">
        <f aca="false">INDEX(Mapping!$C$2:$C$465,MATCH(E5667,Mapping!$A$2:$A$465,0))</f>
        <v>NLC INDIA GROUP</v>
      </c>
      <c r="H5667" s="2" t="n">
        <v>0.08</v>
      </c>
      <c r="I5667" s="3" t="n">
        <v>0.002</v>
      </c>
    </row>
    <row r="5668" customFormat="false" ht="15" hidden="false" customHeight="false" outlineLevel="0" collapsed="false">
      <c r="A5668" s="0" t="s">
        <v>255</v>
      </c>
      <c r="B5668" s="0" t="n">
        <f aca="false">VALUE(LEFT(A5668,4))</f>
        <v>2025</v>
      </c>
      <c r="C5668" s="0" t="str">
        <f aca="false">"FY"&amp;IF(VALUE(MID(A5668,6,2))&gt;=4,VALUE(LEFT(A5668,4)),VALUE(LEFT(A5668,4))-1)&amp;"-"&amp;TEXT(MOD(IF(VALUE(MID(A5668,6,2))&gt;=4,VALUE(LEFT(A5668,4)),VALUE(LEFT(A5668,4))-1)+1,100),"00")</f>
        <v>FY2025-26</v>
      </c>
      <c r="D5668" s="0" t="s">
        <v>535</v>
      </c>
      <c r="E5668" s="0" t="s">
        <v>535</v>
      </c>
      <c r="F5668" s="0" t="str">
        <f aca="false">INDEX(Mapping!$B$2:$B$465,MATCH(E5668,Mapping!$A$2:$A$465,0))</f>
        <v>NEEPCO STATIONS</v>
      </c>
      <c r="G5668" s="0" t="str">
        <f aca="false">INDEX(Mapping!$C$2:$C$465,MATCH(E5668,Mapping!$A$2:$A$465,0))</f>
        <v>NEEPCO STATIONS</v>
      </c>
      <c r="H5668" s="2" t="n">
        <v>0.07</v>
      </c>
      <c r="I5668" s="3" t="n">
        <v>0.002</v>
      </c>
    </row>
    <row r="5669" customFormat="false" ht="15" hidden="false" customHeight="false" outlineLevel="0" collapsed="false">
      <c r="A5669" s="0" t="s">
        <v>255</v>
      </c>
      <c r="B5669" s="0" t="n">
        <f aca="false">VALUE(LEFT(A5669,4))</f>
        <v>2025</v>
      </c>
      <c r="C5669" s="0" t="str">
        <f aca="false">"FY"&amp;IF(VALUE(MID(A5669,6,2))&gt;=4,VALUE(LEFT(A5669,4)),VALUE(LEFT(A5669,4))-1)&amp;"-"&amp;TEXT(MOD(IF(VALUE(MID(A5669,6,2))&gt;=4,VALUE(LEFT(A5669,4)),VALUE(LEFT(A5669,4))-1)+1,100),"00")</f>
        <v>FY2025-26</v>
      </c>
      <c r="D5669" s="0" t="s">
        <v>751</v>
      </c>
      <c r="E5669" s="0" t="s">
        <v>479</v>
      </c>
      <c r="F5669" s="0" t="str">
        <f aca="false">INDEX(Mapping!$B$2:$B$465,MATCH(E5669,Mapping!$A$2:$A$465,0))</f>
        <v>NTPC STATIONS</v>
      </c>
      <c r="G5669" s="0" t="str">
        <f aca="false">INDEX(Mapping!$C$2:$C$465,MATCH(E5669,Mapping!$A$2:$A$465,0))</f>
        <v>NTPC GROUP</v>
      </c>
      <c r="H5669" s="2" t="n">
        <v>0.07</v>
      </c>
      <c r="I5669" s="3" t="n">
        <v>0.002</v>
      </c>
    </row>
    <row r="5670" customFormat="false" ht="15" hidden="false" customHeight="false" outlineLevel="0" collapsed="false">
      <c r="A5670" s="0" t="s">
        <v>255</v>
      </c>
      <c r="B5670" s="0" t="n">
        <f aca="false">VALUE(LEFT(A5670,4))</f>
        <v>2025</v>
      </c>
      <c r="C5670" s="0" t="str">
        <f aca="false">"FY"&amp;IF(VALUE(MID(A5670,6,2))&gt;=4,VALUE(LEFT(A5670,4)),VALUE(LEFT(A5670,4))-1)&amp;"-"&amp;TEXT(MOD(IF(VALUE(MID(A5670,6,2))&gt;=4,VALUE(LEFT(A5670,4)),VALUE(LEFT(A5670,4))-1)+1,100),"00")</f>
        <v>FY2025-26</v>
      </c>
      <c r="D5670" s="0" t="s">
        <v>732</v>
      </c>
      <c r="E5670" s="0" t="s">
        <v>423</v>
      </c>
      <c r="F5670" s="0" t="str">
        <f aca="false">INDEX(Mapping!$B$2:$B$465,MATCH(E5670,Mapping!$A$2:$A$465,0))</f>
        <v>GMR WARORA (EX-EMCO)</v>
      </c>
      <c r="G5670" s="0" t="str">
        <f aca="false">INDEX(Mapping!$C$2:$C$465,MATCH(E5670,Mapping!$A$2:$A$465,0))</f>
        <v>GMR ENERGY</v>
      </c>
      <c r="H5670" s="2" t="n">
        <v>0.06</v>
      </c>
      <c r="I5670" s="3" t="n">
        <v>0.001</v>
      </c>
    </row>
    <row r="5671" customFormat="false" ht="15" hidden="false" customHeight="false" outlineLevel="0" collapsed="false">
      <c r="A5671" s="0" t="s">
        <v>255</v>
      </c>
      <c r="B5671" s="0" t="n">
        <f aca="false">VALUE(LEFT(A5671,4))</f>
        <v>2025</v>
      </c>
      <c r="C5671" s="0" t="str">
        <f aca="false">"FY"&amp;IF(VALUE(MID(A5671,6,2))&gt;=4,VALUE(LEFT(A5671,4)),VALUE(LEFT(A5671,4))-1)&amp;"-"&amp;TEXT(MOD(IF(VALUE(MID(A5671,6,2))&gt;=4,VALUE(LEFT(A5671,4)),VALUE(LEFT(A5671,4))-1)+1,100),"00")</f>
        <v>FY2025-26</v>
      </c>
      <c r="D5671" s="0" t="s">
        <v>757</v>
      </c>
      <c r="E5671" s="0" t="s">
        <v>121</v>
      </c>
      <c r="F5671" s="0" t="str">
        <f aca="false">INDEX(Mapping!$B$2:$B$465,MATCH(E5671,Mapping!$A$2:$A$465,0))</f>
        <v>MEGHALAYA</v>
      </c>
      <c r="G5671" s="0" t="str">
        <f aca="false">INDEX(Mapping!$C$2:$C$465,MATCH(E5671,Mapping!$A$2:$A$465,0))</f>
        <v>MEGHALAYA</v>
      </c>
      <c r="H5671" s="2" t="n">
        <v>0.05</v>
      </c>
      <c r="I5671" s="3" t="n">
        <v>0.001</v>
      </c>
    </row>
    <row r="5672" customFormat="false" ht="15" hidden="false" customHeight="false" outlineLevel="0" collapsed="false">
      <c r="A5672" s="0" t="s">
        <v>255</v>
      </c>
      <c r="B5672" s="0" t="n">
        <f aca="false">VALUE(LEFT(A5672,4))</f>
        <v>2025</v>
      </c>
      <c r="C5672" s="0" t="str">
        <f aca="false">"FY"&amp;IF(VALUE(MID(A5672,6,2))&gt;=4,VALUE(LEFT(A5672,4)),VALUE(LEFT(A5672,4))-1)&amp;"-"&amp;TEXT(MOD(IF(VALUE(MID(A5672,6,2))&gt;=4,VALUE(LEFT(A5672,4)),VALUE(LEFT(A5672,4))-1)+1,100),"00")</f>
        <v>FY2025-26</v>
      </c>
      <c r="D5672" s="0" t="s">
        <v>462</v>
      </c>
      <c r="E5672" s="0" t="s">
        <v>462</v>
      </c>
      <c r="F5672" s="0" t="str">
        <f aca="false">INDEX(Mapping!$B$2:$B$465,MATCH(E5672,Mapping!$A$2:$A$465,0))</f>
        <v>DHARIWAL INFRASTRUCTURE</v>
      </c>
      <c r="G5672" s="0" t="str">
        <f aca="false">INDEX(Mapping!$C$2:$C$465,MATCH(E5672,Mapping!$A$2:$A$465,0))</f>
        <v>DHARIWAL INFRASTRUCTURE</v>
      </c>
      <c r="H5672" s="2" t="n">
        <v>0.05</v>
      </c>
      <c r="I5672" s="3" t="n">
        <v>0.001</v>
      </c>
    </row>
    <row r="5673" customFormat="false" ht="15" hidden="false" customHeight="false" outlineLevel="0" collapsed="false">
      <c r="A5673" s="0" t="s">
        <v>255</v>
      </c>
      <c r="B5673" s="0" t="n">
        <f aca="false">VALUE(LEFT(A5673,4))</f>
        <v>2025</v>
      </c>
      <c r="C5673" s="0" t="str">
        <f aca="false">"FY"&amp;IF(VALUE(MID(A5673,6,2))&gt;=4,VALUE(LEFT(A5673,4)),VALUE(LEFT(A5673,4))-1)&amp;"-"&amp;TEXT(MOD(IF(VALUE(MID(A5673,6,2))&gt;=4,VALUE(LEFT(A5673,4)),VALUE(LEFT(A5673,4))-1)+1,100),"00")</f>
        <v>FY2025-26</v>
      </c>
      <c r="D5673" s="0" t="s">
        <v>783</v>
      </c>
      <c r="E5673" s="0" t="s">
        <v>570</v>
      </c>
      <c r="F5673" s="0" t="str">
        <f aca="false">INDEX(Mapping!$B$2:$B$465,MATCH(E5673,Mapping!$A$2:$A$465,0))</f>
        <v>SERENTICA RENEWABLES INDIA 4 PRIVATE LIMITED</v>
      </c>
      <c r="G5673" s="0" t="str">
        <f aca="false">INDEX(Mapping!$C$2:$C$465,MATCH(E5673,Mapping!$A$2:$A$465,0))</f>
        <v>SERENTICA RENEWABLES</v>
      </c>
      <c r="H5673" s="2" t="n">
        <v>0.03</v>
      </c>
      <c r="I5673" s="3" t="n">
        <v>0.001</v>
      </c>
    </row>
    <row r="5674" customFormat="false" ht="15" hidden="false" customHeight="false" outlineLevel="0" collapsed="false">
      <c r="A5674" s="0" t="s">
        <v>255</v>
      </c>
      <c r="B5674" s="0" t="n">
        <f aca="false">VALUE(LEFT(A5674,4))</f>
        <v>2025</v>
      </c>
      <c r="C5674" s="0" t="str">
        <f aca="false">"FY"&amp;IF(VALUE(MID(A5674,6,2))&gt;=4,VALUE(LEFT(A5674,4)),VALUE(LEFT(A5674,4))-1)&amp;"-"&amp;TEXT(MOD(IF(VALUE(MID(A5674,6,2))&gt;=4,VALUE(LEFT(A5674,4)),VALUE(LEFT(A5674,4))-1)+1,100),"00")</f>
        <v>FY2025-26</v>
      </c>
      <c r="D5674" s="0" t="s">
        <v>696</v>
      </c>
      <c r="E5674" s="0" t="s">
        <v>354</v>
      </c>
      <c r="F5674" s="0" t="str">
        <f aca="false">INDEX(Mapping!$B$2:$B$465,MATCH(E5674,Mapping!$A$2:$A$465,0))</f>
        <v>NTPC STATIONS</v>
      </c>
      <c r="G5674" s="0" t="str">
        <f aca="false">INDEX(Mapping!$C$2:$C$465,MATCH(E5674,Mapping!$A$2:$A$465,0))</f>
        <v>NTPC GROUP</v>
      </c>
      <c r="H5674" s="2" t="n">
        <v>0.03</v>
      </c>
      <c r="I5674" s="3" t="n">
        <v>0.001</v>
      </c>
    </row>
    <row r="5675" customFormat="false" ht="15" hidden="false" customHeight="false" outlineLevel="0" collapsed="false">
      <c r="A5675" s="0" t="s">
        <v>255</v>
      </c>
      <c r="B5675" s="0" t="n">
        <f aca="false">VALUE(LEFT(A5675,4))</f>
        <v>2025</v>
      </c>
      <c r="C5675" s="0" t="str">
        <f aca="false">"FY"&amp;IF(VALUE(MID(A5675,6,2))&gt;=4,VALUE(LEFT(A5675,4)),VALUE(LEFT(A5675,4))-1)&amp;"-"&amp;TEXT(MOD(IF(VALUE(MID(A5675,6,2))&gt;=4,VALUE(LEFT(A5675,4)),VALUE(LEFT(A5675,4))-1)+1,100),"00")</f>
        <v>FY2025-26</v>
      </c>
      <c r="D5675" s="0" t="s">
        <v>769</v>
      </c>
      <c r="E5675" s="0" t="s">
        <v>498</v>
      </c>
      <c r="F5675" s="0" t="str">
        <f aca="false">INDEX(Mapping!$B$2:$B$465,MATCH(E5675,Mapping!$A$2:$A$465,0))</f>
        <v>NTPC STATIONS</v>
      </c>
      <c r="G5675" s="0" t="str">
        <f aca="false">INDEX(Mapping!$C$2:$C$465,MATCH(E5675,Mapping!$A$2:$A$465,0))</f>
        <v>NTPC GROUP</v>
      </c>
      <c r="H5675" s="2" t="n">
        <v>0.02</v>
      </c>
      <c r="I5675" s="3" t="n">
        <v>0.0004</v>
      </c>
    </row>
    <row r="5676" customFormat="false" ht="15" hidden="false" customHeight="false" outlineLevel="0" collapsed="false">
      <c r="A5676" s="0" t="s">
        <v>255</v>
      </c>
      <c r="B5676" s="0" t="n">
        <f aca="false">VALUE(LEFT(A5676,4))</f>
        <v>2025</v>
      </c>
      <c r="C5676" s="0" t="str">
        <f aca="false">"FY"&amp;IF(VALUE(MID(A5676,6,2))&gt;=4,VALUE(LEFT(A5676,4)),VALUE(LEFT(A5676,4))-1)&amp;"-"&amp;TEXT(MOD(IF(VALUE(MID(A5676,6,2))&gt;=4,VALUE(LEFT(A5676,4)),VALUE(LEFT(A5676,4))-1)+1,100),"00")</f>
        <v>FY2025-26</v>
      </c>
      <c r="D5676" s="0" t="s">
        <v>750</v>
      </c>
      <c r="E5676" s="0" t="s">
        <v>508</v>
      </c>
      <c r="F5676" s="0" t="str">
        <f aca="false">INDEX(Mapping!$B$2:$B$465,MATCH(E5676,Mapping!$A$2:$A$465,0))</f>
        <v>NTPC STATIONS</v>
      </c>
      <c r="G5676" s="0" t="str">
        <f aca="false">INDEX(Mapping!$C$2:$C$465,MATCH(E5676,Mapping!$A$2:$A$465,0))</f>
        <v>NTPC GROUP</v>
      </c>
      <c r="H5676" s="2" t="n">
        <v>0.005</v>
      </c>
      <c r="I5676" s="3" t="n">
        <v>0.0001</v>
      </c>
    </row>
    <row r="5677" customFormat="false" ht="15" hidden="false" customHeight="false" outlineLevel="0" collapsed="false">
      <c r="A5677" s="0" t="s">
        <v>255</v>
      </c>
      <c r="B5677" s="0" t="n">
        <f aca="false">VALUE(LEFT(A5677,4))</f>
        <v>2025</v>
      </c>
      <c r="C5677" s="0" t="str">
        <f aca="false">"FY"&amp;IF(VALUE(MID(A5677,6,2))&gt;=4,VALUE(LEFT(A5677,4)),VALUE(LEFT(A5677,4))-1)&amp;"-"&amp;TEXT(MOD(IF(VALUE(MID(A5677,6,2))&gt;=4,VALUE(LEFT(A5677,4)),VALUE(LEFT(A5677,4))-1)+1,100),"00")</f>
        <v>FY2025-26</v>
      </c>
      <c r="D5677" s="0" t="s">
        <v>815</v>
      </c>
      <c r="E5677" s="0" t="s">
        <v>578</v>
      </c>
      <c r="F5677" s="0" t="str">
        <f aca="false">INDEX(Mapping!$B$2:$B$465,MATCH(E5677,Mapping!$A$2:$A$465,0))</f>
        <v>AM GREEN ENERGY PRIVATE LIMITED SOLAR</v>
      </c>
      <c r="G5677" s="0" t="str">
        <f aca="false">INDEX(Mapping!$C$2:$C$465,MATCH(E5677,Mapping!$A$2:$A$465,0))</f>
        <v>AM GREEN ENERGY PRIVATE LIMITED SOLAR</v>
      </c>
      <c r="H5677" s="2" t="n">
        <v>0.0044</v>
      </c>
      <c r="I5677" s="3" t="n">
        <v>0.0001</v>
      </c>
    </row>
    <row r="5678" customFormat="false" ht="15" hidden="false" customHeight="false" outlineLevel="0" collapsed="false">
      <c r="A5678" s="0" t="s">
        <v>157</v>
      </c>
      <c r="B5678" s="0" t="n">
        <f aca="false">VALUE(LEFT(A5678,4))</f>
        <v>2025</v>
      </c>
      <c r="C5678" s="0" t="str">
        <f aca="false">"FY"&amp;IF(VALUE(MID(A5678,6,2))&gt;=4,VALUE(LEFT(A5678,4)),VALUE(LEFT(A5678,4))-1)&amp;"-"&amp;TEXT(MOD(IF(VALUE(MID(A5678,6,2))&gt;=4,VALUE(LEFT(A5678,4)),VALUE(LEFT(A5678,4))-1)+1,100),"00")</f>
        <v>FY2025-26</v>
      </c>
      <c r="D5678" s="0" t="s">
        <v>658</v>
      </c>
      <c r="E5678" s="0" t="s">
        <v>48</v>
      </c>
      <c r="F5678" s="0" t="str">
        <f aca="false">INDEX(Mapping!$B$2:$B$465,MATCH(E5678,Mapping!$A$2:$A$465,0))</f>
        <v>DELHI</v>
      </c>
      <c r="G5678" s="0" t="str">
        <f aca="false">INDEX(Mapping!$C$2:$C$465,MATCH(E5678,Mapping!$A$2:$A$465,0))</f>
        <v>DELHI</v>
      </c>
      <c r="H5678" s="2" t="n">
        <v>250.87</v>
      </c>
      <c r="I5678" s="3" t="n">
        <v>7.19</v>
      </c>
    </row>
    <row r="5679" customFormat="false" ht="15" hidden="false" customHeight="false" outlineLevel="0" collapsed="false">
      <c r="A5679" s="0" t="s">
        <v>157</v>
      </c>
      <c r="B5679" s="0" t="n">
        <f aca="false">VALUE(LEFT(A5679,4))</f>
        <v>2025</v>
      </c>
      <c r="C5679" s="0" t="str">
        <f aca="false">"FY"&amp;IF(VALUE(MID(A5679,6,2))&gt;=4,VALUE(LEFT(A5679,4)),VALUE(LEFT(A5679,4))-1)&amp;"-"&amp;TEXT(MOD(IF(VALUE(MID(A5679,6,2))&gt;=4,VALUE(LEFT(A5679,4)),VALUE(LEFT(A5679,4))-1)+1,100),"00")</f>
        <v>FY2025-26</v>
      </c>
      <c r="D5679" s="0" t="s">
        <v>652</v>
      </c>
      <c r="E5679" s="0" t="s">
        <v>47</v>
      </c>
      <c r="F5679" s="0" t="str">
        <f aca="false">INDEX(Mapping!$B$2:$B$465,MATCH(E5679,Mapping!$A$2:$A$465,0))</f>
        <v>KARNATAKA</v>
      </c>
      <c r="G5679" s="0" t="str">
        <f aca="false">INDEX(Mapping!$C$2:$C$465,MATCH(E5679,Mapping!$A$2:$A$465,0))</f>
        <v>KARNATAKA</v>
      </c>
      <c r="H5679" s="2" t="n">
        <v>207.53</v>
      </c>
      <c r="I5679" s="3" t="n">
        <v>5.95</v>
      </c>
    </row>
    <row r="5680" customFormat="false" ht="15" hidden="false" customHeight="false" outlineLevel="0" collapsed="false">
      <c r="A5680" s="0" t="s">
        <v>157</v>
      </c>
      <c r="B5680" s="0" t="n">
        <f aca="false">VALUE(LEFT(A5680,4))</f>
        <v>2025</v>
      </c>
      <c r="C5680" s="0" t="str">
        <f aca="false">"FY"&amp;IF(VALUE(MID(A5680,6,2))&gt;=4,VALUE(LEFT(A5680,4)),VALUE(LEFT(A5680,4))-1)&amp;"-"&amp;TEXT(MOD(IF(VALUE(MID(A5680,6,2))&gt;=4,VALUE(LEFT(A5680,4)),VALUE(LEFT(A5680,4))-1)+1,100),"00")</f>
        <v>FY2025-26</v>
      </c>
      <c r="D5680" s="0" t="s">
        <v>668</v>
      </c>
      <c r="E5680" s="0" t="s">
        <v>40</v>
      </c>
      <c r="F5680" s="0" t="str">
        <f aca="false">INDEX(Mapping!$B$2:$B$465,MATCH(E5680,Mapping!$A$2:$A$465,0))</f>
        <v>TAMIL NADU</v>
      </c>
      <c r="G5680" s="0" t="str">
        <f aca="false">INDEX(Mapping!$C$2:$C$465,MATCH(E5680,Mapping!$A$2:$A$465,0))</f>
        <v>TAMIL NADU</v>
      </c>
      <c r="H5680" s="2" t="n">
        <v>160.83</v>
      </c>
      <c r="I5680" s="3" t="n">
        <v>4.61</v>
      </c>
    </row>
    <row r="5681" customFormat="false" ht="15" hidden="false" customHeight="false" outlineLevel="0" collapsed="false">
      <c r="A5681" s="0" t="s">
        <v>157</v>
      </c>
      <c r="B5681" s="0" t="n">
        <f aca="false">VALUE(LEFT(A5681,4))</f>
        <v>2025</v>
      </c>
      <c r="C5681" s="0" t="str">
        <f aca="false">"FY"&amp;IF(VALUE(MID(A5681,6,2))&gt;=4,VALUE(LEFT(A5681,4)),VALUE(LEFT(A5681,4))-1)&amp;"-"&amp;TEXT(MOD(IF(VALUE(MID(A5681,6,2))&gt;=4,VALUE(LEFT(A5681,4)),VALUE(LEFT(A5681,4))-1)+1,100),"00")</f>
        <v>FY2025-26</v>
      </c>
      <c r="D5681" s="0" t="s">
        <v>657</v>
      </c>
      <c r="E5681" s="0" t="s">
        <v>46</v>
      </c>
      <c r="F5681" s="0" t="str">
        <f aca="false">INDEX(Mapping!$B$2:$B$465,MATCH(E5681,Mapping!$A$2:$A$465,0))</f>
        <v>CHHATTISGARH</v>
      </c>
      <c r="G5681" s="0" t="str">
        <f aca="false">INDEX(Mapping!$C$2:$C$465,MATCH(E5681,Mapping!$A$2:$A$465,0))</f>
        <v>CHHATTISGARH</v>
      </c>
      <c r="H5681" s="2" t="n">
        <v>149.73</v>
      </c>
      <c r="I5681" s="3" t="n">
        <v>4.29</v>
      </c>
    </row>
    <row r="5682" customFormat="false" ht="15" hidden="false" customHeight="false" outlineLevel="0" collapsed="false">
      <c r="A5682" s="0" t="s">
        <v>157</v>
      </c>
      <c r="B5682" s="0" t="n">
        <f aca="false">VALUE(LEFT(A5682,4))</f>
        <v>2025</v>
      </c>
      <c r="C5682" s="0" t="str">
        <f aca="false">"FY"&amp;IF(VALUE(MID(A5682,6,2))&gt;=4,VALUE(LEFT(A5682,4)),VALUE(LEFT(A5682,4))-1)&amp;"-"&amp;TEXT(MOD(IF(VALUE(MID(A5682,6,2))&gt;=4,VALUE(LEFT(A5682,4)),VALUE(LEFT(A5682,4))-1)+1,100),"00")</f>
        <v>FY2025-26</v>
      </c>
      <c r="D5682" s="0" t="s">
        <v>676</v>
      </c>
      <c r="E5682" s="0" t="s">
        <v>37</v>
      </c>
      <c r="F5682" s="0" t="str">
        <f aca="false">INDEX(Mapping!$B$2:$B$465,MATCH(E5682,Mapping!$A$2:$A$465,0))</f>
        <v>MAHARASHTRA</v>
      </c>
      <c r="G5682" s="0" t="str">
        <f aca="false">INDEX(Mapping!$C$2:$C$465,MATCH(E5682,Mapping!$A$2:$A$465,0))</f>
        <v>MAHARASHTRA</v>
      </c>
      <c r="H5682" s="2" t="n">
        <v>128.84</v>
      </c>
      <c r="I5682" s="3" t="n">
        <v>3.69</v>
      </c>
    </row>
    <row r="5683" customFormat="false" ht="15" hidden="false" customHeight="false" outlineLevel="0" collapsed="false">
      <c r="A5683" s="0" t="s">
        <v>157</v>
      </c>
      <c r="B5683" s="0" t="n">
        <f aca="false">VALUE(LEFT(A5683,4))</f>
        <v>2025</v>
      </c>
      <c r="C5683" s="0" t="str">
        <f aca="false">"FY"&amp;IF(VALUE(MID(A5683,6,2))&gt;=4,VALUE(LEFT(A5683,4)),VALUE(LEFT(A5683,4))-1)&amp;"-"&amp;TEXT(MOD(IF(VALUE(MID(A5683,6,2))&gt;=4,VALUE(LEFT(A5683,4)),VALUE(LEFT(A5683,4))-1)+1,100),"00")</f>
        <v>FY2025-26</v>
      </c>
      <c r="D5683" s="0" t="s">
        <v>656</v>
      </c>
      <c r="E5683" s="0" t="s">
        <v>36</v>
      </c>
      <c r="F5683" s="0" t="str">
        <f aca="false">INDEX(Mapping!$B$2:$B$465,MATCH(E5683,Mapping!$A$2:$A$465,0))</f>
        <v>UTTAR PRADESH</v>
      </c>
      <c r="G5683" s="0" t="str">
        <f aca="false">INDEX(Mapping!$C$2:$C$465,MATCH(E5683,Mapping!$A$2:$A$465,0))</f>
        <v>UTTAR PRADESH</v>
      </c>
      <c r="H5683" s="2" t="n">
        <v>125.56</v>
      </c>
      <c r="I5683" s="3" t="n">
        <v>3.6</v>
      </c>
    </row>
    <row r="5684" customFormat="false" ht="15" hidden="false" customHeight="false" outlineLevel="0" collapsed="false">
      <c r="A5684" s="0" t="s">
        <v>157</v>
      </c>
      <c r="B5684" s="0" t="n">
        <f aca="false">VALUE(LEFT(A5684,4))</f>
        <v>2025</v>
      </c>
      <c r="C5684" s="0" t="str">
        <f aca="false">"FY"&amp;IF(VALUE(MID(A5684,6,2))&gt;=4,VALUE(LEFT(A5684,4)),VALUE(LEFT(A5684,4))-1)&amp;"-"&amp;TEXT(MOD(IF(VALUE(MID(A5684,6,2))&gt;=4,VALUE(LEFT(A5684,4)),VALUE(LEFT(A5684,4))-1)+1,100),"00")</f>
        <v>FY2025-26</v>
      </c>
      <c r="D5684" s="0" t="s">
        <v>124</v>
      </c>
      <c r="E5684" s="0" t="s">
        <v>124</v>
      </c>
      <c r="F5684" s="0" t="str">
        <f aca="false">INDEX(Mapping!$B$2:$B$465,MATCH(E5684,Mapping!$A$2:$A$465,0))</f>
        <v>ADANI RENEWABLE ENERGY HOLDING FOUR</v>
      </c>
      <c r="G5684" s="0" t="str">
        <f aca="false">INDEX(Mapping!$C$2:$C$465,MATCH(E5684,Mapping!$A$2:$A$465,0))</f>
        <v>ADANI GREEN ENERGY (ALL SPVs)</v>
      </c>
      <c r="H5684" s="2" t="n">
        <v>121.7</v>
      </c>
      <c r="I5684" s="3" t="n">
        <v>3.49</v>
      </c>
    </row>
    <row r="5685" customFormat="false" ht="15" hidden="false" customHeight="false" outlineLevel="0" collapsed="false">
      <c r="A5685" s="0" t="s">
        <v>157</v>
      </c>
      <c r="B5685" s="0" t="n">
        <f aca="false">VALUE(LEFT(A5685,4))</f>
        <v>2025</v>
      </c>
      <c r="C5685" s="0" t="str">
        <f aca="false">"FY"&amp;IF(VALUE(MID(A5685,6,2))&gt;=4,VALUE(LEFT(A5685,4)),VALUE(LEFT(A5685,4))-1)&amp;"-"&amp;TEXT(MOD(IF(VALUE(MID(A5685,6,2))&gt;=4,VALUE(LEFT(A5685,4)),VALUE(LEFT(A5685,4))-1)+1,100),"00")</f>
        <v>FY2025-26</v>
      </c>
      <c r="D5685" s="0" t="s">
        <v>665</v>
      </c>
      <c r="E5685" s="0" t="s">
        <v>61</v>
      </c>
      <c r="F5685" s="0" t="str">
        <f aca="false">INDEX(Mapping!$B$2:$B$465,MATCH(E5685,Mapping!$A$2:$A$465,0))</f>
        <v>ASSAM</v>
      </c>
      <c r="G5685" s="0" t="str">
        <f aca="false">INDEX(Mapping!$C$2:$C$465,MATCH(E5685,Mapping!$A$2:$A$465,0))</f>
        <v>ASSAM</v>
      </c>
      <c r="H5685" s="2" t="n">
        <v>114.43</v>
      </c>
      <c r="I5685" s="3" t="n">
        <v>3.28</v>
      </c>
    </row>
    <row r="5686" customFormat="false" ht="15" hidden="false" customHeight="false" outlineLevel="0" collapsed="false">
      <c r="A5686" s="0" t="s">
        <v>157</v>
      </c>
      <c r="B5686" s="0" t="n">
        <f aca="false">VALUE(LEFT(A5686,4))</f>
        <v>2025</v>
      </c>
      <c r="C5686" s="0" t="str">
        <f aca="false">"FY"&amp;IF(VALUE(MID(A5686,6,2))&gt;=4,VALUE(LEFT(A5686,4)),VALUE(LEFT(A5686,4))-1)&amp;"-"&amp;TEXT(MOD(IF(VALUE(MID(A5686,6,2))&gt;=4,VALUE(LEFT(A5686,4)),VALUE(LEFT(A5686,4))-1)+1,100),"00")</f>
        <v>FY2025-26</v>
      </c>
      <c r="D5686" s="0" t="s">
        <v>654</v>
      </c>
      <c r="E5686" s="0" t="s">
        <v>43</v>
      </c>
      <c r="F5686" s="0" t="str">
        <f aca="false">INDEX(Mapping!$B$2:$B$465,MATCH(E5686,Mapping!$A$2:$A$465,0))</f>
        <v>ODISHA</v>
      </c>
      <c r="G5686" s="0" t="str">
        <f aca="false">INDEX(Mapping!$C$2:$C$465,MATCH(E5686,Mapping!$A$2:$A$465,0))</f>
        <v>ODISHA</v>
      </c>
      <c r="H5686" s="2" t="n">
        <v>112.37</v>
      </c>
      <c r="I5686" s="3" t="n">
        <v>3.22</v>
      </c>
    </row>
    <row r="5687" customFormat="false" ht="15" hidden="false" customHeight="false" outlineLevel="0" collapsed="false">
      <c r="A5687" s="0" t="s">
        <v>157</v>
      </c>
      <c r="B5687" s="0" t="n">
        <f aca="false">VALUE(LEFT(A5687,4))</f>
        <v>2025</v>
      </c>
      <c r="C5687" s="0" t="str">
        <f aca="false">"FY"&amp;IF(VALUE(MID(A5687,6,2))&gt;=4,VALUE(LEFT(A5687,4)),VALUE(LEFT(A5687,4))-1)&amp;"-"&amp;TEXT(MOD(IF(VALUE(MID(A5687,6,2))&gt;=4,VALUE(LEFT(A5687,4)),VALUE(LEFT(A5687,4))-1)+1,100),"00")</f>
        <v>FY2025-26</v>
      </c>
      <c r="D5687" s="0" t="s">
        <v>663</v>
      </c>
      <c r="E5687" s="0" t="s">
        <v>41</v>
      </c>
      <c r="F5687" s="0" t="str">
        <f aca="false">INDEX(Mapping!$B$2:$B$465,MATCH(E5687,Mapping!$A$2:$A$465,0))</f>
        <v>RAJASTHAN</v>
      </c>
      <c r="G5687" s="0" t="str">
        <f aca="false">INDEX(Mapping!$C$2:$C$465,MATCH(E5687,Mapping!$A$2:$A$465,0))</f>
        <v>RAJASTHAN</v>
      </c>
      <c r="H5687" s="2" t="n">
        <v>97.49</v>
      </c>
      <c r="I5687" s="3" t="n">
        <v>2.79</v>
      </c>
    </row>
    <row r="5688" customFormat="false" ht="15" hidden="false" customHeight="false" outlineLevel="0" collapsed="false">
      <c r="A5688" s="0" t="s">
        <v>157</v>
      </c>
      <c r="B5688" s="0" t="n">
        <f aca="false">VALUE(LEFT(A5688,4))</f>
        <v>2025</v>
      </c>
      <c r="C5688" s="0" t="str">
        <f aca="false">"FY"&amp;IF(VALUE(MID(A5688,6,2))&gt;=4,VALUE(LEFT(A5688,4)),VALUE(LEFT(A5688,4))-1)&amp;"-"&amp;TEXT(MOD(IF(VALUE(MID(A5688,6,2))&gt;=4,VALUE(LEFT(A5688,4)),VALUE(LEFT(A5688,4))-1)+1,100),"00")</f>
        <v>FY2025-26</v>
      </c>
      <c r="D5688" s="0" t="s">
        <v>669</v>
      </c>
      <c r="E5688" s="0" t="s">
        <v>44</v>
      </c>
      <c r="F5688" s="0" t="str">
        <f aca="false">INDEX(Mapping!$B$2:$B$465,MATCH(E5688,Mapping!$A$2:$A$465,0))</f>
        <v>HARYANA</v>
      </c>
      <c r="G5688" s="0" t="str">
        <f aca="false">INDEX(Mapping!$C$2:$C$465,MATCH(E5688,Mapping!$A$2:$A$465,0))</f>
        <v>HARYANA</v>
      </c>
      <c r="H5688" s="2" t="n">
        <v>93.47</v>
      </c>
      <c r="I5688" s="3" t="n">
        <v>2.68</v>
      </c>
    </row>
    <row r="5689" customFormat="false" ht="15" hidden="false" customHeight="false" outlineLevel="0" collapsed="false">
      <c r="A5689" s="0" t="s">
        <v>157</v>
      </c>
      <c r="B5689" s="0" t="n">
        <f aca="false">VALUE(LEFT(A5689,4))</f>
        <v>2025</v>
      </c>
      <c r="C5689" s="0" t="str">
        <f aca="false">"FY"&amp;IF(VALUE(MID(A5689,6,2))&gt;=4,VALUE(LEFT(A5689,4)),VALUE(LEFT(A5689,4))-1)&amp;"-"&amp;TEXT(MOD(IF(VALUE(MID(A5689,6,2))&gt;=4,VALUE(LEFT(A5689,4)),VALUE(LEFT(A5689,4))-1)+1,100),"00")</f>
        <v>FY2025-26</v>
      </c>
      <c r="D5689" s="0" t="s">
        <v>655</v>
      </c>
      <c r="E5689" s="0" t="s">
        <v>77</v>
      </c>
      <c r="F5689" s="0" t="str">
        <f aca="false">INDEX(Mapping!$B$2:$B$465,MATCH(E5689,Mapping!$A$2:$A$465,0))</f>
        <v>JINDAL POWER LTD - STAGE 2</v>
      </c>
      <c r="G5689" s="0" t="str">
        <f aca="false">INDEX(Mapping!$C$2:$C$465,MATCH(E5689,Mapping!$A$2:$A$465,0))</f>
        <v>JINDAL POWER LTD (BOTH STAGES)</v>
      </c>
      <c r="H5689" s="2" t="n">
        <v>87.59</v>
      </c>
      <c r="I5689" s="3" t="n">
        <v>2.51</v>
      </c>
    </row>
    <row r="5690" customFormat="false" ht="15" hidden="false" customHeight="false" outlineLevel="0" collapsed="false">
      <c r="A5690" s="0" t="s">
        <v>157</v>
      </c>
      <c r="B5690" s="0" t="n">
        <f aca="false">VALUE(LEFT(A5690,4))</f>
        <v>2025</v>
      </c>
      <c r="C5690" s="0" t="str">
        <f aca="false">"FY"&amp;IF(VALUE(MID(A5690,6,2))&gt;=4,VALUE(LEFT(A5690,4)),VALUE(LEFT(A5690,4))-1)&amp;"-"&amp;TEXT(MOD(IF(VALUE(MID(A5690,6,2))&gt;=4,VALUE(LEFT(A5690,4)),VALUE(LEFT(A5690,4))-1)+1,100),"00")</f>
        <v>FY2025-26</v>
      </c>
      <c r="D5690" s="0" t="s">
        <v>185</v>
      </c>
      <c r="E5690" s="0" t="s">
        <v>185</v>
      </c>
      <c r="F5690" s="0" t="str">
        <f aca="false">INDEX(Mapping!$B$2:$B$465,MATCH(E5690,Mapping!$A$2:$A$465,0))</f>
        <v>ADANI GREEN ENERGY TWENTY FIVE LIMITED</v>
      </c>
      <c r="G5690" s="0" t="str">
        <f aca="false">INDEX(Mapping!$C$2:$C$465,MATCH(E5690,Mapping!$A$2:$A$465,0))</f>
        <v>ADANI GREEN ENERGY (ALL SPVs)</v>
      </c>
      <c r="H5690" s="2" t="n">
        <v>83.21</v>
      </c>
      <c r="I5690" s="3" t="n">
        <v>2.38</v>
      </c>
    </row>
    <row r="5691" customFormat="false" ht="15" hidden="false" customHeight="false" outlineLevel="0" collapsed="false">
      <c r="A5691" s="0" t="s">
        <v>157</v>
      </c>
      <c r="B5691" s="0" t="n">
        <f aca="false">VALUE(LEFT(A5691,4))</f>
        <v>2025</v>
      </c>
      <c r="C5691" s="0" t="str">
        <f aca="false">"FY"&amp;IF(VALUE(MID(A5691,6,2))&gt;=4,VALUE(LEFT(A5691,4)),VALUE(LEFT(A5691,4))-1)&amp;"-"&amp;TEXT(MOD(IF(VALUE(MID(A5691,6,2))&gt;=4,VALUE(LEFT(A5691,4)),VALUE(LEFT(A5691,4))-1)+1,100),"00")</f>
        <v>FY2025-26</v>
      </c>
      <c r="D5691" s="0" t="s">
        <v>173</v>
      </c>
      <c r="E5691" s="0" t="s">
        <v>173</v>
      </c>
      <c r="F5691" s="0" t="str">
        <f aca="false">INDEX(Mapping!$B$2:$B$465,MATCH(E5691,Mapping!$A$2:$A$465,0))</f>
        <v>ADANI GREEN ENERGY TWENTY FOUR LIMITED</v>
      </c>
      <c r="G5691" s="0" t="str">
        <f aca="false">INDEX(Mapping!$C$2:$C$465,MATCH(E5691,Mapping!$A$2:$A$465,0))</f>
        <v>ADANI GREEN ENERGY (ALL SPVs)</v>
      </c>
      <c r="H5691" s="2" t="n">
        <v>74.88</v>
      </c>
      <c r="I5691" s="3" t="n">
        <v>2.15</v>
      </c>
    </row>
    <row r="5692" customFormat="false" ht="15" hidden="false" customHeight="false" outlineLevel="0" collapsed="false">
      <c r="A5692" s="0" t="s">
        <v>157</v>
      </c>
      <c r="B5692" s="0" t="n">
        <f aca="false">VALUE(LEFT(A5692,4))</f>
        <v>2025</v>
      </c>
      <c r="C5692" s="0" t="str">
        <f aca="false">"FY"&amp;IF(VALUE(MID(A5692,6,2))&gt;=4,VALUE(LEFT(A5692,4)),VALUE(LEFT(A5692,4))-1)&amp;"-"&amp;TEXT(MOD(IF(VALUE(MID(A5692,6,2))&gt;=4,VALUE(LEFT(A5692,4)),VALUE(LEFT(A5692,4))-1)+1,100),"00")</f>
        <v>FY2025-26</v>
      </c>
      <c r="D5692" s="0" t="s">
        <v>218</v>
      </c>
      <c r="E5692" s="0" t="s">
        <v>218</v>
      </c>
      <c r="F5692" s="0" t="str">
        <f aca="false">INDEX(Mapping!$B$2:$B$465,MATCH(E5692,Mapping!$A$2:$A$465,0))</f>
        <v>KARCHAM WANGTOO HEP</v>
      </c>
      <c r="G5692" s="0" t="str">
        <f aca="false">INDEX(Mapping!$C$2:$C$465,MATCH(E5692,Mapping!$A$2:$A$465,0))</f>
        <v>KARCHAM WANGTOO HEP</v>
      </c>
      <c r="H5692" s="2" t="n">
        <v>60.94</v>
      </c>
      <c r="I5692" s="3" t="n">
        <v>1.75</v>
      </c>
    </row>
    <row r="5693" customFormat="false" ht="15" hidden="false" customHeight="false" outlineLevel="0" collapsed="false">
      <c r="A5693" s="0" t="s">
        <v>157</v>
      </c>
      <c r="B5693" s="0" t="n">
        <f aca="false">VALUE(LEFT(A5693,4))</f>
        <v>2025</v>
      </c>
      <c r="C5693" s="0" t="str">
        <f aca="false">"FY"&amp;IF(VALUE(MID(A5693,6,2))&gt;=4,VALUE(LEFT(A5693,4)),VALUE(LEFT(A5693,4))-1)&amp;"-"&amp;TEXT(MOD(IF(VALUE(MID(A5693,6,2))&gt;=4,VALUE(LEFT(A5693,4)),VALUE(LEFT(A5693,4))-1)+1,100),"00")</f>
        <v>FY2025-26</v>
      </c>
      <c r="D5693" s="0" t="s">
        <v>182</v>
      </c>
      <c r="E5693" s="0" t="s">
        <v>182</v>
      </c>
      <c r="F5693" s="0" t="str">
        <f aca="false">INDEX(Mapping!$B$2:$B$465,MATCH(E5693,Mapping!$A$2:$A$465,0))</f>
        <v>AD HYDRO POWER</v>
      </c>
      <c r="G5693" s="0" t="str">
        <f aca="false">INDEX(Mapping!$C$2:$C$465,MATCH(E5693,Mapping!$A$2:$A$465,0))</f>
        <v>AD HYDRO POWER</v>
      </c>
      <c r="H5693" s="2" t="n">
        <v>60.37</v>
      </c>
      <c r="I5693" s="3" t="n">
        <v>1.73</v>
      </c>
    </row>
    <row r="5694" customFormat="false" ht="15" hidden="false" customHeight="false" outlineLevel="0" collapsed="false">
      <c r="A5694" s="0" t="s">
        <v>157</v>
      </c>
      <c r="B5694" s="0" t="n">
        <f aca="false">VALUE(LEFT(A5694,4))</f>
        <v>2025</v>
      </c>
      <c r="C5694" s="0" t="str">
        <f aca="false">"FY"&amp;IF(VALUE(MID(A5694,6,2))&gt;=4,VALUE(LEFT(A5694,4)),VALUE(LEFT(A5694,4))-1)&amp;"-"&amp;TEXT(MOD(IF(VALUE(MID(A5694,6,2))&gt;=4,VALUE(LEFT(A5694,4)),VALUE(LEFT(A5694,4))-1)+1,100),"00")</f>
        <v>FY2025-26</v>
      </c>
      <c r="D5694" s="0" t="s">
        <v>53</v>
      </c>
      <c r="E5694" s="0" t="s">
        <v>53</v>
      </c>
      <c r="F5694" s="0" t="str">
        <f aca="false">INDEX(Mapping!$B$2:$B$465,MATCH(E5694,Mapping!$A$2:$A$465,0))</f>
        <v>HIMACHAL PRADESH</v>
      </c>
      <c r="G5694" s="0" t="str">
        <f aca="false">INDEX(Mapping!$C$2:$C$465,MATCH(E5694,Mapping!$A$2:$A$465,0))</f>
        <v>HIMACHAL PRADESH</v>
      </c>
      <c r="H5694" s="2" t="n">
        <v>60</v>
      </c>
      <c r="I5694" s="3" t="n">
        <v>1.72</v>
      </c>
    </row>
    <row r="5695" customFormat="false" ht="15" hidden="false" customHeight="false" outlineLevel="0" collapsed="false">
      <c r="A5695" s="0" t="s">
        <v>157</v>
      </c>
      <c r="B5695" s="0" t="n">
        <f aca="false">VALUE(LEFT(A5695,4))</f>
        <v>2025</v>
      </c>
      <c r="C5695" s="0" t="str">
        <f aca="false">"FY"&amp;IF(VALUE(MID(A5695,6,2))&gt;=4,VALUE(LEFT(A5695,4)),VALUE(LEFT(A5695,4))-1)&amp;"-"&amp;TEXT(MOD(IF(VALUE(MID(A5695,6,2))&gt;=4,VALUE(LEFT(A5695,4)),VALUE(LEFT(A5695,4))-1)+1,100),"00")</f>
        <v>FY2025-26</v>
      </c>
      <c r="D5695" s="0" t="s">
        <v>660</v>
      </c>
      <c r="E5695" s="0" t="s">
        <v>50</v>
      </c>
      <c r="F5695" s="0" t="str">
        <f aca="false">INDEX(Mapping!$B$2:$B$465,MATCH(E5695,Mapping!$A$2:$A$465,0))</f>
        <v>MADHYA PRADESH</v>
      </c>
      <c r="G5695" s="0" t="str">
        <f aca="false">INDEX(Mapping!$C$2:$C$465,MATCH(E5695,Mapping!$A$2:$A$465,0))</f>
        <v>MADHYA PRADESH</v>
      </c>
      <c r="H5695" s="2" t="n">
        <v>55.97</v>
      </c>
      <c r="I5695" s="3" t="n">
        <v>1.6</v>
      </c>
    </row>
    <row r="5696" customFormat="false" ht="15" hidden="false" customHeight="false" outlineLevel="0" collapsed="false">
      <c r="A5696" s="0" t="s">
        <v>157</v>
      </c>
      <c r="B5696" s="0" t="n">
        <f aca="false">VALUE(LEFT(A5696,4))</f>
        <v>2025</v>
      </c>
      <c r="C5696" s="0" t="str">
        <f aca="false">"FY"&amp;IF(VALUE(MID(A5696,6,2))&gt;=4,VALUE(LEFT(A5696,4)),VALUE(LEFT(A5696,4))-1)&amp;"-"&amp;TEXT(MOD(IF(VALUE(MID(A5696,6,2))&gt;=4,VALUE(LEFT(A5696,4)),VALUE(LEFT(A5696,4))-1)+1,100),"00")</f>
        <v>FY2025-26</v>
      </c>
      <c r="D5696" s="0" t="s">
        <v>699</v>
      </c>
      <c r="E5696" s="0" t="s">
        <v>71</v>
      </c>
      <c r="F5696" s="0" t="str">
        <f aca="false">INDEX(Mapping!$B$2:$B$465,MATCH(E5696,Mapping!$A$2:$A$465,0))</f>
        <v>KERALA</v>
      </c>
      <c r="G5696" s="0" t="str">
        <f aca="false">INDEX(Mapping!$C$2:$C$465,MATCH(E5696,Mapping!$A$2:$A$465,0))</f>
        <v>KERALA</v>
      </c>
      <c r="H5696" s="2" t="n">
        <v>55.65</v>
      </c>
      <c r="I5696" s="3" t="n">
        <v>1.59</v>
      </c>
    </row>
    <row r="5697" customFormat="false" ht="15" hidden="false" customHeight="false" outlineLevel="0" collapsed="false">
      <c r="A5697" s="0" t="s">
        <v>157</v>
      </c>
      <c r="B5697" s="0" t="n">
        <f aca="false">VALUE(LEFT(A5697,4))</f>
        <v>2025</v>
      </c>
      <c r="C5697" s="0" t="str">
        <f aca="false">"FY"&amp;IF(VALUE(MID(A5697,6,2))&gt;=4,VALUE(LEFT(A5697,4)),VALUE(LEFT(A5697,4))-1)&amp;"-"&amp;TEXT(MOD(IF(VALUE(MID(A5697,6,2))&gt;=4,VALUE(LEFT(A5697,4)),VALUE(LEFT(A5697,4))-1)+1,100),"00")</f>
        <v>FY2025-26</v>
      </c>
      <c r="D5697" s="0" t="s">
        <v>662</v>
      </c>
      <c r="E5697" s="0" t="s">
        <v>99</v>
      </c>
      <c r="F5697" s="0" t="str">
        <f aca="false">INDEX(Mapping!$B$2:$B$465,MATCH(E5697,Mapping!$A$2:$A$465,0))</f>
        <v>JINDAL POWER LTD - STAGE 1</v>
      </c>
      <c r="G5697" s="0" t="str">
        <f aca="false">INDEX(Mapping!$C$2:$C$465,MATCH(E5697,Mapping!$A$2:$A$465,0))</f>
        <v>JINDAL POWER LTD (BOTH STAGES)</v>
      </c>
      <c r="H5697" s="2" t="n">
        <v>49.25</v>
      </c>
      <c r="I5697" s="3" t="n">
        <v>1.41</v>
      </c>
    </row>
    <row r="5698" customFormat="false" ht="15" hidden="false" customHeight="false" outlineLevel="0" collapsed="false">
      <c r="A5698" s="0" t="s">
        <v>157</v>
      </c>
      <c r="B5698" s="0" t="n">
        <f aca="false">VALUE(LEFT(A5698,4))</f>
        <v>2025</v>
      </c>
      <c r="C5698" s="0" t="str">
        <f aca="false">"FY"&amp;IF(VALUE(MID(A5698,6,2))&gt;=4,VALUE(LEFT(A5698,4)),VALUE(LEFT(A5698,4))-1)&amp;"-"&amp;TEXT(MOD(IF(VALUE(MID(A5698,6,2))&gt;=4,VALUE(LEFT(A5698,4)),VALUE(LEFT(A5698,4))-1)+1,100),"00")</f>
        <v>FY2025-26</v>
      </c>
      <c r="D5698" s="0" t="s">
        <v>206</v>
      </c>
      <c r="E5698" s="0" t="s">
        <v>206</v>
      </c>
      <c r="F5698" s="0" t="str">
        <f aca="false">INDEX(Mapping!$B$2:$B$465,MATCH(E5698,Mapping!$A$2:$A$465,0))</f>
        <v>ADANI RENEWABLE ENERGY FIFTY SEVEN LIMITED_PSS13</v>
      </c>
      <c r="G5698" s="0" t="str">
        <f aca="false">INDEX(Mapping!$C$2:$C$465,MATCH(E5698,Mapping!$A$2:$A$465,0))</f>
        <v>ADANI GREEN ENERGY (ALL SPVs)</v>
      </c>
      <c r="H5698" s="2" t="n">
        <v>45.95</v>
      </c>
      <c r="I5698" s="3" t="n">
        <v>1.32</v>
      </c>
    </row>
    <row r="5699" customFormat="false" ht="15" hidden="false" customHeight="false" outlineLevel="0" collapsed="false">
      <c r="A5699" s="0" t="s">
        <v>157</v>
      </c>
      <c r="B5699" s="0" t="n">
        <f aca="false">VALUE(LEFT(A5699,4))</f>
        <v>2025</v>
      </c>
      <c r="C5699" s="0" t="str">
        <f aca="false">"FY"&amp;IF(VALUE(MID(A5699,6,2))&gt;=4,VALUE(LEFT(A5699,4)),VALUE(LEFT(A5699,4))-1)&amp;"-"&amp;TEXT(MOD(IF(VALUE(MID(A5699,6,2))&gt;=4,VALUE(LEFT(A5699,4)),VALUE(LEFT(A5699,4))-1)+1,100),"00")</f>
        <v>FY2025-26</v>
      </c>
      <c r="D5699" s="0" t="s">
        <v>672</v>
      </c>
      <c r="E5699" s="0" t="s">
        <v>38</v>
      </c>
      <c r="F5699" s="0" t="str">
        <f aca="false">INDEX(Mapping!$B$2:$B$465,MATCH(E5699,Mapping!$A$2:$A$465,0))</f>
        <v>ANDHRA PRADESH</v>
      </c>
      <c r="G5699" s="0" t="str">
        <f aca="false">INDEX(Mapping!$C$2:$C$465,MATCH(E5699,Mapping!$A$2:$A$465,0))</f>
        <v>ANDHRA PRADESH</v>
      </c>
      <c r="H5699" s="2" t="n">
        <v>43.86</v>
      </c>
      <c r="I5699" s="3" t="n">
        <v>1.26</v>
      </c>
    </row>
    <row r="5700" customFormat="false" ht="15" hidden="false" customHeight="false" outlineLevel="0" collapsed="false">
      <c r="A5700" s="0" t="s">
        <v>157</v>
      </c>
      <c r="B5700" s="0" t="n">
        <f aca="false">VALUE(LEFT(A5700,4))</f>
        <v>2025</v>
      </c>
      <c r="C5700" s="0" t="str">
        <f aca="false">"FY"&amp;IF(VALUE(MID(A5700,6,2))&gt;=4,VALUE(LEFT(A5700,4)),VALUE(LEFT(A5700,4))-1)&amp;"-"&amp;TEXT(MOD(IF(VALUE(MID(A5700,6,2))&gt;=4,VALUE(LEFT(A5700,4)),VALUE(LEFT(A5700,4))-1)+1,100),"00")</f>
        <v>FY2025-26</v>
      </c>
      <c r="D5700" s="0" t="s">
        <v>671</v>
      </c>
      <c r="E5700" s="0" t="s">
        <v>31</v>
      </c>
      <c r="F5700" s="0" t="str">
        <f aca="false">INDEX(Mapping!$B$2:$B$465,MATCH(E5700,Mapping!$A$2:$A$465,0))</f>
        <v>GUJARAT</v>
      </c>
      <c r="G5700" s="0" t="str">
        <f aca="false">INDEX(Mapping!$C$2:$C$465,MATCH(E5700,Mapping!$A$2:$A$465,0))</f>
        <v>GUJARAT</v>
      </c>
      <c r="H5700" s="2" t="n">
        <v>42.42</v>
      </c>
      <c r="I5700" s="3" t="n">
        <v>1.22</v>
      </c>
    </row>
    <row r="5701" customFormat="false" ht="15" hidden="false" customHeight="false" outlineLevel="0" collapsed="false">
      <c r="A5701" s="0" t="s">
        <v>157</v>
      </c>
      <c r="B5701" s="0" t="n">
        <f aca="false">VALUE(LEFT(A5701,4))</f>
        <v>2025</v>
      </c>
      <c r="C5701" s="0" t="str">
        <f aca="false">"FY"&amp;IF(VALUE(MID(A5701,6,2))&gt;=4,VALUE(LEFT(A5701,4)),VALUE(LEFT(A5701,4))-1)&amp;"-"&amp;TEXT(MOD(IF(VALUE(MID(A5701,6,2))&gt;=4,VALUE(LEFT(A5701,4)),VALUE(LEFT(A5701,4))-1)+1,100),"00")</f>
        <v>FY2025-26</v>
      </c>
      <c r="D5701" s="0" t="s">
        <v>793</v>
      </c>
      <c r="E5701" s="0" t="s">
        <v>164</v>
      </c>
      <c r="F5701" s="0" t="str">
        <f aca="false">INDEX(Mapping!$B$2:$B$465,MATCH(E5701,Mapping!$A$2:$A$465,0))</f>
        <v>ADANI GREEN ENERGY TWENTY FIVE B LIMITED_PSS-2</v>
      </c>
      <c r="G5701" s="0" t="str">
        <f aca="false">INDEX(Mapping!$C$2:$C$465,MATCH(E5701,Mapping!$A$2:$A$465,0))</f>
        <v>ADANI GREEN ENERGY (ALL SPVs)</v>
      </c>
      <c r="H5701" s="2" t="n">
        <v>41.65</v>
      </c>
      <c r="I5701" s="3" t="n">
        <v>1.19</v>
      </c>
    </row>
    <row r="5702" customFormat="false" ht="15" hidden="false" customHeight="false" outlineLevel="0" collapsed="false">
      <c r="A5702" s="0" t="s">
        <v>157</v>
      </c>
      <c r="B5702" s="0" t="n">
        <f aca="false">VALUE(LEFT(A5702,4))</f>
        <v>2025</v>
      </c>
      <c r="C5702" s="0" t="str">
        <f aca="false">"FY"&amp;IF(VALUE(MID(A5702,6,2))&gt;=4,VALUE(LEFT(A5702,4)),VALUE(LEFT(A5702,4))-1)&amp;"-"&amp;TEXT(MOD(IF(VALUE(MID(A5702,6,2))&gt;=4,VALUE(LEFT(A5702,4)),VALUE(LEFT(A5702,4))-1)+1,100),"00")</f>
        <v>FY2025-26</v>
      </c>
      <c r="D5702" s="0" t="s">
        <v>794</v>
      </c>
      <c r="E5702" s="0" t="s">
        <v>186</v>
      </c>
      <c r="F5702" s="0" t="str">
        <f aca="false">INDEX(Mapping!$B$2:$B$465,MATCH(E5702,Mapping!$A$2:$A$465,0))</f>
        <v>ADANI GREEN ENERGY TWENTY FIVE A LIMITED_PSS-2</v>
      </c>
      <c r="G5702" s="0" t="str">
        <f aca="false">INDEX(Mapping!$C$2:$C$465,MATCH(E5702,Mapping!$A$2:$A$465,0))</f>
        <v>ADANI GREEN ENERGY (ALL SPVs)</v>
      </c>
      <c r="H5702" s="2" t="n">
        <v>40.48</v>
      </c>
      <c r="I5702" s="3" t="n">
        <v>1.16</v>
      </c>
    </row>
    <row r="5703" customFormat="false" ht="15" hidden="false" customHeight="false" outlineLevel="0" collapsed="false">
      <c r="A5703" s="0" t="s">
        <v>157</v>
      </c>
      <c r="B5703" s="0" t="n">
        <f aca="false">VALUE(LEFT(A5703,4))</f>
        <v>2025</v>
      </c>
      <c r="C5703" s="0" t="str">
        <f aca="false">"FY"&amp;IF(VALUE(MID(A5703,6,2))&gt;=4,VALUE(LEFT(A5703,4)),VALUE(LEFT(A5703,4))-1)&amp;"-"&amp;TEXT(MOD(IF(VALUE(MID(A5703,6,2))&gt;=4,VALUE(LEFT(A5703,4)),VALUE(LEFT(A5703,4))-1)+1,100),"00")</f>
        <v>FY2025-26</v>
      </c>
      <c r="D5703" s="0" t="s">
        <v>192</v>
      </c>
      <c r="E5703" s="0" t="s">
        <v>192</v>
      </c>
      <c r="F5703" s="0" t="str">
        <f aca="false">INDEX(Mapping!$B$2:$B$465,MATCH(E5703,Mapping!$A$2:$A$465,0))</f>
        <v>MB POWER (MP)</v>
      </c>
      <c r="G5703" s="0" t="str">
        <f aca="false">INDEX(Mapping!$C$2:$C$465,MATCH(E5703,Mapping!$A$2:$A$465,0))</f>
        <v>MB POWER (MP)</v>
      </c>
      <c r="H5703" s="2" t="n">
        <v>40.09</v>
      </c>
      <c r="I5703" s="3" t="n">
        <v>1.15</v>
      </c>
    </row>
    <row r="5704" customFormat="false" ht="15" hidden="false" customHeight="false" outlineLevel="0" collapsed="false">
      <c r="A5704" s="0" t="s">
        <v>157</v>
      </c>
      <c r="B5704" s="0" t="n">
        <f aca="false">VALUE(LEFT(A5704,4))</f>
        <v>2025</v>
      </c>
      <c r="C5704" s="0" t="str">
        <f aca="false">"FY"&amp;IF(VALUE(MID(A5704,6,2))&gt;=4,VALUE(LEFT(A5704,4)),VALUE(LEFT(A5704,4))-1)&amp;"-"&amp;TEXT(MOD(IF(VALUE(MID(A5704,6,2))&gt;=4,VALUE(LEFT(A5704,4)),VALUE(LEFT(A5704,4))-1)+1,100),"00")</f>
        <v>FY2025-26</v>
      </c>
      <c r="D5704" s="0" t="s">
        <v>219</v>
      </c>
      <c r="E5704" s="0" t="s">
        <v>219</v>
      </c>
      <c r="F5704" s="0" t="str">
        <f aca="false">INDEX(Mapping!$B$2:$B$465,MATCH(E5704,Mapping!$A$2:$A$465,0))</f>
        <v>RENEW SURYA PRATAP</v>
      </c>
      <c r="G5704" s="0" t="str">
        <f aca="false">INDEX(Mapping!$C$2:$C$465,MATCH(E5704,Mapping!$A$2:$A$465,0))</f>
        <v>RENEW POWER (ALL SPVs)</v>
      </c>
      <c r="H5704" s="2" t="n">
        <v>37.28</v>
      </c>
      <c r="I5704" s="3" t="n">
        <v>1.07</v>
      </c>
    </row>
    <row r="5705" customFormat="false" ht="15" hidden="false" customHeight="false" outlineLevel="0" collapsed="false">
      <c r="A5705" s="0" t="s">
        <v>157</v>
      </c>
      <c r="B5705" s="0" t="n">
        <f aca="false">VALUE(LEFT(A5705,4))</f>
        <v>2025</v>
      </c>
      <c r="C5705" s="0" t="str">
        <f aca="false">"FY"&amp;IF(VALUE(MID(A5705,6,2))&gt;=4,VALUE(LEFT(A5705,4)),VALUE(LEFT(A5705,4))-1)&amp;"-"&amp;TEXT(MOD(IF(VALUE(MID(A5705,6,2))&gt;=4,VALUE(LEFT(A5705,4)),VALUE(LEFT(A5705,4))-1)+1,100),"00")</f>
        <v>FY2025-26</v>
      </c>
      <c r="D5705" s="0" t="s">
        <v>735</v>
      </c>
      <c r="E5705" s="0" t="s">
        <v>147</v>
      </c>
      <c r="F5705" s="0" t="str">
        <f aca="false">INDEX(Mapping!$B$2:$B$465,MATCH(E5705,Mapping!$A$2:$A$465,0))</f>
        <v>JAMMU &amp; KASHMIR</v>
      </c>
      <c r="G5705" s="0" t="str">
        <f aca="false">INDEX(Mapping!$C$2:$C$465,MATCH(E5705,Mapping!$A$2:$A$465,0))</f>
        <v>JAMMU &amp; KASHMIR</v>
      </c>
      <c r="H5705" s="2" t="n">
        <v>35.85</v>
      </c>
      <c r="I5705" s="3" t="n">
        <v>1.03</v>
      </c>
    </row>
    <row r="5706" customFormat="false" ht="15" hidden="false" customHeight="false" outlineLevel="0" collapsed="false">
      <c r="A5706" s="0" t="s">
        <v>157</v>
      </c>
      <c r="B5706" s="0" t="n">
        <f aca="false">VALUE(LEFT(A5706,4))</f>
        <v>2025</v>
      </c>
      <c r="C5706" s="0" t="str">
        <f aca="false">"FY"&amp;IF(VALUE(MID(A5706,6,2))&gt;=4,VALUE(LEFT(A5706,4)),VALUE(LEFT(A5706,4))-1)&amp;"-"&amp;TEXT(MOD(IF(VALUE(MID(A5706,6,2))&gt;=4,VALUE(LEFT(A5706,4)),VALUE(LEFT(A5706,4))-1)+1,100),"00")</f>
        <v>FY2025-26</v>
      </c>
      <c r="D5706" s="0" t="s">
        <v>800</v>
      </c>
      <c r="E5706" s="0" t="s">
        <v>223</v>
      </c>
      <c r="F5706" s="0" t="str">
        <f aca="false">INDEX(Mapping!$B$2:$B$465,MATCH(E5706,Mapping!$A$2:$A$465,0))</f>
        <v>ADANI GREEN ENERGY TWENTY FOUR A LIMITED_PSS-3</v>
      </c>
      <c r="G5706" s="0" t="str">
        <f aca="false">INDEX(Mapping!$C$2:$C$465,MATCH(E5706,Mapping!$A$2:$A$465,0))</f>
        <v>ADANI GREEN ENERGY (ALL SPVs)</v>
      </c>
      <c r="H5706" s="2" t="n">
        <v>35.84</v>
      </c>
      <c r="I5706" s="3" t="n">
        <v>1.03</v>
      </c>
    </row>
    <row r="5707" customFormat="false" ht="15" hidden="false" customHeight="false" outlineLevel="0" collapsed="false">
      <c r="A5707" s="0" t="s">
        <v>157</v>
      </c>
      <c r="B5707" s="0" t="n">
        <f aca="false">VALUE(LEFT(A5707,4))</f>
        <v>2025</v>
      </c>
      <c r="C5707" s="0" t="str">
        <f aca="false">"FY"&amp;IF(VALUE(MID(A5707,6,2))&gt;=4,VALUE(LEFT(A5707,4)),VALUE(LEFT(A5707,4))-1)&amp;"-"&amp;TEXT(MOD(IF(VALUE(MID(A5707,6,2))&gt;=4,VALUE(LEFT(A5707,4)),VALUE(LEFT(A5707,4))-1)+1,100),"00")</f>
        <v>FY2025-26</v>
      </c>
      <c r="D5707" s="0" t="s">
        <v>174</v>
      </c>
      <c r="E5707" s="0" t="s">
        <v>174</v>
      </c>
      <c r="F5707" s="0" t="str">
        <f aca="false">INDEX(Mapping!$B$2:$B$465,MATCH(E5707,Mapping!$A$2:$A$465,0))</f>
        <v>SEIL ENERGY INDIA (EX-SEMBCORP)</v>
      </c>
      <c r="G5707" s="0" t="str">
        <f aca="false">INDEX(Mapping!$C$2:$C$465,MATCH(E5707,Mapping!$A$2:$A$465,0))</f>
        <v>SEIL ENERGY INDIA</v>
      </c>
      <c r="H5707" s="2" t="n">
        <v>33.14</v>
      </c>
      <c r="I5707" s="3" t="n">
        <v>0.95</v>
      </c>
    </row>
    <row r="5708" customFormat="false" ht="15" hidden="false" customHeight="false" outlineLevel="0" collapsed="false">
      <c r="A5708" s="0" t="s">
        <v>157</v>
      </c>
      <c r="B5708" s="0" t="n">
        <f aca="false">VALUE(LEFT(A5708,4))</f>
        <v>2025</v>
      </c>
      <c r="C5708" s="0" t="str">
        <f aca="false">"FY"&amp;IF(VALUE(MID(A5708,6,2))&gt;=4,VALUE(LEFT(A5708,4)),VALUE(LEFT(A5708,4))-1)&amp;"-"&amp;TEXT(MOD(IF(VALUE(MID(A5708,6,2))&gt;=4,VALUE(LEFT(A5708,4)),VALUE(LEFT(A5708,4))-1)+1,100),"00")</f>
        <v>FY2025-26</v>
      </c>
      <c r="D5708" s="0" t="s">
        <v>679</v>
      </c>
      <c r="E5708" s="0" t="s">
        <v>241</v>
      </c>
      <c r="F5708" s="0" t="str">
        <f aca="false">INDEX(Mapping!$B$2:$B$465,MATCH(E5708,Mapping!$A$2:$A$465,0))</f>
        <v>HIMACHAL PRADESH</v>
      </c>
      <c r="G5708" s="0" t="str">
        <f aca="false">INDEX(Mapping!$C$2:$C$465,MATCH(E5708,Mapping!$A$2:$A$465,0))</f>
        <v>HIMACHAL PRADESH</v>
      </c>
      <c r="H5708" s="2" t="n">
        <v>30.7</v>
      </c>
      <c r="I5708" s="3" t="n">
        <v>0.88</v>
      </c>
    </row>
    <row r="5709" customFormat="false" ht="15" hidden="false" customHeight="false" outlineLevel="0" collapsed="false">
      <c r="A5709" s="0" t="s">
        <v>157</v>
      </c>
      <c r="B5709" s="0" t="n">
        <f aca="false">VALUE(LEFT(A5709,4))</f>
        <v>2025</v>
      </c>
      <c r="C5709" s="0" t="str">
        <f aca="false">"FY"&amp;IF(VALUE(MID(A5709,6,2))&gt;=4,VALUE(LEFT(A5709,4)),VALUE(LEFT(A5709,4))-1)&amp;"-"&amp;TEXT(MOD(IF(VALUE(MID(A5709,6,2))&gt;=4,VALUE(LEFT(A5709,4)),VALUE(LEFT(A5709,4))-1)+1,100),"00")</f>
        <v>FY2025-26</v>
      </c>
      <c r="D5709" s="0" t="s">
        <v>270</v>
      </c>
      <c r="E5709" s="0" t="s">
        <v>270</v>
      </c>
      <c r="F5709" s="0" t="str">
        <f aca="false">INDEX(Mapping!$B$2:$B$465,MATCH(E5709,Mapping!$A$2:$A$465,0))</f>
        <v>ADANI RENEWABLE ENERGY FIFTY SIX LIMITED_PSS4</v>
      </c>
      <c r="G5709" s="0" t="str">
        <f aca="false">INDEX(Mapping!$C$2:$C$465,MATCH(E5709,Mapping!$A$2:$A$465,0))</f>
        <v>ADANI GREEN ENERGY (ALL SPVs)</v>
      </c>
      <c r="H5709" s="2" t="n">
        <v>26.42</v>
      </c>
      <c r="I5709" s="3" t="n">
        <v>0.76</v>
      </c>
    </row>
    <row r="5710" customFormat="false" ht="15" hidden="false" customHeight="false" outlineLevel="0" collapsed="false">
      <c r="A5710" s="0" t="s">
        <v>157</v>
      </c>
      <c r="B5710" s="0" t="n">
        <f aca="false">VALUE(LEFT(A5710,4))</f>
        <v>2025</v>
      </c>
      <c r="C5710" s="0" t="str">
        <f aca="false">"FY"&amp;IF(VALUE(MID(A5710,6,2))&gt;=4,VALUE(LEFT(A5710,4)),VALUE(LEFT(A5710,4))-1)&amp;"-"&amp;TEXT(MOD(IF(VALUE(MID(A5710,6,2))&gt;=4,VALUE(LEFT(A5710,4)),VALUE(LEFT(A5710,4))-1)+1,100),"00")</f>
        <v>FY2025-26</v>
      </c>
      <c r="D5710" s="0" t="s">
        <v>227</v>
      </c>
      <c r="E5710" s="0" t="s">
        <v>227</v>
      </c>
      <c r="F5710" s="0" t="str">
        <f aca="false">INDEX(Mapping!$B$2:$B$465,MATCH(E5710,Mapping!$A$2:$A$465,0))</f>
        <v>SHREE CEMENT</v>
      </c>
      <c r="G5710" s="0" t="str">
        <f aca="false">INDEX(Mapping!$C$2:$C$465,MATCH(E5710,Mapping!$A$2:$A$465,0))</f>
        <v>SHREE CEMENT</v>
      </c>
      <c r="H5710" s="2" t="n">
        <v>25.83</v>
      </c>
      <c r="I5710" s="3" t="n">
        <v>0.74</v>
      </c>
    </row>
    <row r="5711" customFormat="false" ht="15" hidden="false" customHeight="false" outlineLevel="0" collapsed="false">
      <c r="A5711" s="0" t="s">
        <v>157</v>
      </c>
      <c r="B5711" s="0" t="n">
        <f aca="false">VALUE(LEFT(A5711,4))</f>
        <v>2025</v>
      </c>
      <c r="C5711" s="0" t="str">
        <f aca="false">"FY"&amp;IF(VALUE(MID(A5711,6,2))&gt;=4,VALUE(LEFT(A5711,4)),VALUE(LEFT(A5711,4))-1)&amp;"-"&amp;TEXT(MOD(IF(VALUE(MID(A5711,6,2))&gt;=4,VALUE(LEFT(A5711,4)),VALUE(LEFT(A5711,4))-1)+1,100),"00")</f>
        <v>FY2025-26</v>
      </c>
      <c r="D5711" s="0" t="s">
        <v>690</v>
      </c>
      <c r="E5711" s="0" t="s">
        <v>198</v>
      </c>
      <c r="F5711" s="0" t="str">
        <f aca="false">INDEX(Mapping!$B$2:$B$465,MATCH(E5711,Mapping!$A$2:$A$465,0))</f>
        <v>CHANDIGARH</v>
      </c>
      <c r="G5711" s="0" t="str">
        <f aca="false">INDEX(Mapping!$C$2:$C$465,MATCH(E5711,Mapping!$A$2:$A$465,0))</f>
        <v>CHANDIGARH</v>
      </c>
      <c r="H5711" s="2" t="n">
        <v>25.31</v>
      </c>
      <c r="I5711" s="3" t="n">
        <v>0.73</v>
      </c>
    </row>
    <row r="5712" customFormat="false" ht="15" hidden="false" customHeight="false" outlineLevel="0" collapsed="false">
      <c r="A5712" s="0" t="s">
        <v>157</v>
      </c>
      <c r="B5712" s="0" t="n">
        <f aca="false">VALUE(LEFT(A5712,4))</f>
        <v>2025</v>
      </c>
      <c r="C5712" s="0" t="str">
        <f aca="false">"FY"&amp;IF(VALUE(MID(A5712,6,2))&gt;=4,VALUE(LEFT(A5712,4)),VALUE(LEFT(A5712,4))-1)&amp;"-"&amp;TEXT(MOD(IF(VALUE(MID(A5712,6,2))&gt;=4,VALUE(LEFT(A5712,4)),VALUE(LEFT(A5712,4))-1)+1,100),"00")</f>
        <v>FY2025-26</v>
      </c>
      <c r="D5712" s="0" t="s">
        <v>702</v>
      </c>
      <c r="E5712" s="0" t="s">
        <v>42</v>
      </c>
      <c r="F5712" s="0" t="str">
        <f aca="false">INDEX(Mapping!$B$2:$B$465,MATCH(E5712,Mapping!$A$2:$A$465,0))</f>
        <v>PUNJAB</v>
      </c>
      <c r="G5712" s="0" t="str">
        <f aca="false">INDEX(Mapping!$C$2:$C$465,MATCH(E5712,Mapping!$A$2:$A$465,0))</f>
        <v>PUNJAB</v>
      </c>
      <c r="H5712" s="2" t="n">
        <v>22.51</v>
      </c>
      <c r="I5712" s="3" t="n">
        <v>0.65</v>
      </c>
    </row>
    <row r="5713" customFormat="false" ht="15" hidden="false" customHeight="false" outlineLevel="0" collapsed="false">
      <c r="A5713" s="0" t="s">
        <v>157</v>
      </c>
      <c r="B5713" s="0" t="n">
        <f aca="false">VALUE(LEFT(A5713,4))</f>
        <v>2025</v>
      </c>
      <c r="C5713" s="0" t="str">
        <f aca="false">"FY"&amp;IF(VALUE(MID(A5713,6,2))&gt;=4,VALUE(LEFT(A5713,4)),VALUE(LEFT(A5713,4))-1)&amp;"-"&amp;TEXT(MOD(IF(VALUE(MID(A5713,6,2))&gt;=4,VALUE(LEFT(A5713,4)),VALUE(LEFT(A5713,4))-1)+1,100),"00")</f>
        <v>FY2025-26</v>
      </c>
      <c r="D5713" s="0" t="s">
        <v>686</v>
      </c>
      <c r="E5713" s="0" t="s">
        <v>266</v>
      </c>
      <c r="F5713" s="0" t="str">
        <f aca="false">INDEX(Mapping!$B$2:$B$465,MATCH(E5713,Mapping!$A$2:$A$465,0))</f>
        <v>ADEPT RENEWABLE TECHNOLOGIES</v>
      </c>
      <c r="G5713" s="0" t="str">
        <f aca="false">INDEX(Mapping!$C$2:$C$465,MATCH(E5713,Mapping!$A$2:$A$465,0))</f>
        <v>ADEPT RENEWABLE TECHNOLOGIES</v>
      </c>
      <c r="H5713" s="2" t="n">
        <v>21.87</v>
      </c>
      <c r="I5713" s="3" t="n">
        <v>0.63</v>
      </c>
    </row>
    <row r="5714" customFormat="false" ht="15" hidden="false" customHeight="false" outlineLevel="0" collapsed="false">
      <c r="A5714" s="0" t="s">
        <v>157</v>
      </c>
      <c r="B5714" s="0" t="n">
        <f aca="false">VALUE(LEFT(A5714,4))</f>
        <v>2025</v>
      </c>
      <c r="C5714" s="0" t="str">
        <f aca="false">"FY"&amp;IF(VALUE(MID(A5714,6,2))&gt;=4,VALUE(LEFT(A5714,4)),VALUE(LEFT(A5714,4))-1)&amp;"-"&amp;TEXT(MOD(IF(VALUE(MID(A5714,6,2))&gt;=4,VALUE(LEFT(A5714,4)),VALUE(LEFT(A5714,4))-1)+1,100),"00")</f>
        <v>FY2025-26</v>
      </c>
      <c r="D5714" s="0" t="s">
        <v>796</v>
      </c>
      <c r="E5714" s="0" t="s">
        <v>279</v>
      </c>
      <c r="F5714" s="0" t="str">
        <f aca="false">INDEX(Mapping!$B$2:$B$465,MATCH(E5714,Mapping!$A$2:$A$465,0))</f>
        <v>ADANI GREEN ENERGY TWENTY SIX B LIMITED_PSS-2</v>
      </c>
      <c r="G5714" s="0" t="str">
        <f aca="false">INDEX(Mapping!$C$2:$C$465,MATCH(E5714,Mapping!$A$2:$A$465,0))</f>
        <v>ADANI GREEN ENERGY (ALL SPVs)</v>
      </c>
      <c r="H5714" s="2" t="n">
        <v>21.49</v>
      </c>
      <c r="I5714" s="3" t="n">
        <v>0.62</v>
      </c>
    </row>
    <row r="5715" customFormat="false" ht="15" hidden="false" customHeight="false" outlineLevel="0" collapsed="false">
      <c r="A5715" s="0" t="s">
        <v>157</v>
      </c>
      <c r="B5715" s="0" t="n">
        <f aca="false">VALUE(LEFT(A5715,4))</f>
        <v>2025</v>
      </c>
      <c r="C5715" s="0" t="str">
        <f aca="false">"FY"&amp;IF(VALUE(MID(A5715,6,2))&gt;=4,VALUE(LEFT(A5715,4)),VALUE(LEFT(A5715,4))-1)&amp;"-"&amp;TEXT(MOD(IF(VALUE(MID(A5715,6,2))&gt;=4,VALUE(LEFT(A5715,4)),VALUE(LEFT(A5715,4))-1)+1,100),"00")</f>
        <v>FY2025-26</v>
      </c>
      <c r="D5715" s="0" t="s">
        <v>677</v>
      </c>
      <c r="E5715" s="0" t="s">
        <v>39</v>
      </c>
      <c r="F5715" s="0" t="str">
        <f aca="false">INDEX(Mapping!$B$2:$B$465,MATCH(E5715,Mapping!$A$2:$A$465,0))</f>
        <v>WEST BENGAL</v>
      </c>
      <c r="G5715" s="0" t="str">
        <f aca="false">INDEX(Mapping!$C$2:$C$465,MATCH(E5715,Mapping!$A$2:$A$465,0))</f>
        <v>WEST BENGAL</v>
      </c>
      <c r="H5715" s="2" t="n">
        <v>21.29</v>
      </c>
      <c r="I5715" s="3" t="n">
        <v>0.61</v>
      </c>
    </row>
    <row r="5716" customFormat="false" ht="15" hidden="false" customHeight="false" outlineLevel="0" collapsed="false">
      <c r="A5716" s="0" t="s">
        <v>157</v>
      </c>
      <c r="B5716" s="0" t="n">
        <f aca="false">VALUE(LEFT(A5716,4))</f>
        <v>2025</v>
      </c>
      <c r="C5716" s="0" t="str">
        <f aca="false">"FY"&amp;IF(VALUE(MID(A5716,6,2))&gt;=4,VALUE(LEFT(A5716,4)),VALUE(LEFT(A5716,4))-1)&amp;"-"&amp;TEXT(MOD(IF(VALUE(MID(A5716,6,2))&gt;=4,VALUE(LEFT(A5716,4)),VALUE(LEFT(A5716,4))-1)+1,100),"00")</f>
        <v>FY2025-26</v>
      </c>
      <c r="D5716" s="0" t="s">
        <v>256</v>
      </c>
      <c r="E5716" s="0" t="s">
        <v>256</v>
      </c>
      <c r="F5716" s="0" t="str">
        <f aca="false">INDEX(Mapping!$B$2:$B$465,MATCH(E5716,Mapping!$A$2:$A$465,0))</f>
        <v>ADANI RENEWABLE ENERGY FIFTY SIX LIMITED_PSS9</v>
      </c>
      <c r="G5716" s="0" t="str">
        <f aca="false">INDEX(Mapping!$C$2:$C$465,MATCH(E5716,Mapping!$A$2:$A$465,0))</f>
        <v>ADANI GREEN ENERGY (ALL SPVs)</v>
      </c>
      <c r="H5716" s="2" t="n">
        <v>21.11</v>
      </c>
      <c r="I5716" s="3" t="n">
        <v>0.6</v>
      </c>
    </row>
    <row r="5717" customFormat="false" ht="15" hidden="false" customHeight="false" outlineLevel="0" collapsed="false">
      <c r="A5717" s="0" t="s">
        <v>157</v>
      </c>
      <c r="B5717" s="0" t="n">
        <f aca="false">VALUE(LEFT(A5717,4))</f>
        <v>2025</v>
      </c>
      <c r="C5717" s="0" t="str">
        <f aca="false">"FY"&amp;IF(VALUE(MID(A5717,6,2))&gt;=4,VALUE(LEFT(A5717,4)),VALUE(LEFT(A5717,4))-1)&amp;"-"&amp;TEXT(MOD(IF(VALUE(MID(A5717,6,2))&gt;=4,VALUE(LEFT(A5717,4)),VALUE(LEFT(A5717,4))-1)+1,100),"00")</f>
        <v>FY2025-26</v>
      </c>
      <c r="D5717" s="0" t="s">
        <v>675</v>
      </c>
      <c r="E5717" s="0" t="s">
        <v>137</v>
      </c>
      <c r="F5717" s="0" t="str">
        <f aca="false">INDEX(Mapping!$B$2:$B$465,MATCH(E5717,Mapping!$A$2:$A$465,0))</f>
        <v>JSPL - DCPP</v>
      </c>
      <c r="G5717" s="0" t="str">
        <f aca="false">INDEX(Mapping!$C$2:$C$465,MATCH(E5717,Mapping!$A$2:$A$465,0))</f>
        <v>JSPL</v>
      </c>
      <c r="H5717" s="2" t="n">
        <v>21.05</v>
      </c>
      <c r="I5717" s="3" t="n">
        <v>0.6</v>
      </c>
    </row>
    <row r="5718" customFormat="false" ht="15" hidden="false" customHeight="false" outlineLevel="0" collapsed="false">
      <c r="A5718" s="0" t="s">
        <v>157</v>
      </c>
      <c r="B5718" s="0" t="n">
        <f aca="false">VALUE(LEFT(A5718,4))</f>
        <v>2025</v>
      </c>
      <c r="C5718" s="0" t="str">
        <f aca="false">"FY"&amp;IF(VALUE(MID(A5718,6,2))&gt;=4,VALUE(LEFT(A5718,4)),VALUE(LEFT(A5718,4))-1)&amp;"-"&amp;TEXT(MOD(IF(VALUE(MID(A5718,6,2))&gt;=4,VALUE(LEFT(A5718,4)),VALUE(LEFT(A5718,4))-1)+1,100),"00")</f>
        <v>FY2025-26</v>
      </c>
      <c r="D5718" s="0" t="s">
        <v>664</v>
      </c>
      <c r="E5718" s="0" t="s">
        <v>108</v>
      </c>
      <c r="F5718" s="0" t="str">
        <f aca="false">INDEX(Mapping!$B$2:$B$465,MATCH(E5718,Mapping!$A$2:$A$465,0))</f>
        <v>JAYPEE NIGRIE STPP</v>
      </c>
      <c r="G5718" s="0" t="str">
        <f aca="false">INDEX(Mapping!$C$2:$C$465,MATCH(E5718,Mapping!$A$2:$A$465,0))</f>
        <v>JAYPEE NIGRIE STPP</v>
      </c>
      <c r="H5718" s="2" t="n">
        <v>19.64</v>
      </c>
      <c r="I5718" s="3" t="n">
        <v>0.56</v>
      </c>
    </row>
    <row r="5719" customFormat="false" ht="15" hidden="false" customHeight="false" outlineLevel="0" collapsed="false">
      <c r="A5719" s="0" t="s">
        <v>157</v>
      </c>
      <c r="B5719" s="0" t="n">
        <f aca="false">VALUE(LEFT(A5719,4))</f>
        <v>2025</v>
      </c>
      <c r="C5719" s="0" t="str">
        <f aca="false">"FY"&amp;IF(VALUE(MID(A5719,6,2))&gt;=4,VALUE(LEFT(A5719,4)),VALUE(LEFT(A5719,4))-1)&amp;"-"&amp;TEXT(MOD(IF(VALUE(MID(A5719,6,2))&gt;=4,VALUE(LEFT(A5719,4)),VALUE(LEFT(A5719,4))-1)+1,100),"00")</f>
        <v>FY2025-26</v>
      </c>
      <c r="D5719" s="0" t="s">
        <v>661</v>
      </c>
      <c r="E5719" s="0" t="s">
        <v>166</v>
      </c>
      <c r="F5719" s="0" t="str">
        <f aca="false">INDEX(Mapping!$B$2:$B$465,MATCH(E5719,Mapping!$A$2:$A$465,0))</f>
        <v>DB POWER</v>
      </c>
      <c r="G5719" s="0" t="str">
        <f aca="false">INDEX(Mapping!$C$2:$C$465,MATCH(E5719,Mapping!$A$2:$A$465,0))</f>
        <v>DB POWER</v>
      </c>
      <c r="H5719" s="2" t="n">
        <v>19.31</v>
      </c>
      <c r="I5719" s="3" t="n">
        <v>0.55</v>
      </c>
    </row>
    <row r="5720" customFormat="false" ht="15" hidden="false" customHeight="false" outlineLevel="0" collapsed="false">
      <c r="A5720" s="0" t="s">
        <v>157</v>
      </c>
      <c r="B5720" s="0" t="n">
        <f aca="false">VALUE(LEFT(A5720,4))</f>
        <v>2025</v>
      </c>
      <c r="C5720" s="0" t="str">
        <f aca="false">"FY"&amp;IF(VALUE(MID(A5720,6,2))&gt;=4,VALUE(LEFT(A5720,4)),VALUE(LEFT(A5720,4))-1)&amp;"-"&amp;TEXT(MOD(IF(VALUE(MID(A5720,6,2))&gt;=4,VALUE(LEFT(A5720,4)),VALUE(LEFT(A5720,4))-1)+1,100),"00")</f>
        <v>FY2025-26</v>
      </c>
      <c r="D5720" s="0" t="s">
        <v>697</v>
      </c>
      <c r="E5720" s="0" t="s">
        <v>283</v>
      </c>
      <c r="F5720" s="0" t="str">
        <f aca="false">INDEX(Mapping!$B$2:$B$465,MATCH(E5720,Mapping!$A$2:$A$465,0))</f>
        <v>AMP ENERGY GREEN SIX PRIVATE LIMITED</v>
      </c>
      <c r="G5720" s="0" t="str">
        <f aca="false">INDEX(Mapping!$C$2:$C$465,MATCH(E5720,Mapping!$A$2:$A$465,0))</f>
        <v>AMP ENERGY</v>
      </c>
      <c r="H5720" s="2" t="n">
        <v>19.2</v>
      </c>
      <c r="I5720" s="3" t="n">
        <v>0.55</v>
      </c>
    </row>
    <row r="5721" customFormat="false" ht="15" hidden="false" customHeight="false" outlineLevel="0" collapsed="false">
      <c r="A5721" s="0" t="s">
        <v>157</v>
      </c>
      <c r="B5721" s="0" t="n">
        <f aca="false">VALUE(LEFT(A5721,4))</f>
        <v>2025</v>
      </c>
      <c r="C5721" s="0" t="str">
        <f aca="false">"FY"&amp;IF(VALUE(MID(A5721,6,2))&gt;=4,VALUE(LEFT(A5721,4)),VALUE(LEFT(A5721,4))-1)&amp;"-"&amp;TEXT(MOD(IF(VALUE(MID(A5721,6,2))&gt;=4,VALUE(LEFT(A5721,4)),VALUE(LEFT(A5721,4))-1)+1,100),"00")</f>
        <v>FY2025-26</v>
      </c>
      <c r="D5721" s="0" t="s">
        <v>791</v>
      </c>
      <c r="E5721" s="0" t="s">
        <v>292</v>
      </c>
      <c r="F5721" s="0" t="str">
        <f aca="false">INDEX(Mapping!$B$2:$B$465,MATCH(E5721,Mapping!$A$2:$A$465,0))</f>
        <v>DIKCHU HEP</v>
      </c>
      <c r="G5721" s="0" t="str">
        <f aca="false">INDEX(Mapping!$C$2:$C$465,MATCH(E5721,Mapping!$A$2:$A$465,0))</f>
        <v>DIKCHU HEP</v>
      </c>
      <c r="H5721" s="2" t="n">
        <v>18.99</v>
      </c>
      <c r="I5721" s="3" t="n">
        <v>0.54</v>
      </c>
    </row>
    <row r="5722" customFormat="false" ht="15" hidden="false" customHeight="false" outlineLevel="0" collapsed="false">
      <c r="A5722" s="0" t="s">
        <v>157</v>
      </c>
      <c r="B5722" s="0" t="n">
        <f aca="false">VALUE(LEFT(A5722,4))</f>
        <v>2025</v>
      </c>
      <c r="C5722" s="0" t="str">
        <f aca="false">"FY"&amp;IF(VALUE(MID(A5722,6,2))&gt;=4,VALUE(LEFT(A5722,4)),VALUE(LEFT(A5722,4))-1)&amp;"-"&amp;TEXT(MOD(IF(VALUE(MID(A5722,6,2))&gt;=4,VALUE(LEFT(A5722,4)),VALUE(LEFT(A5722,4))-1)+1,100),"00")</f>
        <v>FY2025-26</v>
      </c>
      <c r="D5722" s="0" t="s">
        <v>659</v>
      </c>
      <c r="E5722" s="0" t="s">
        <v>93</v>
      </c>
      <c r="F5722" s="0" t="str">
        <f aca="false">INDEX(Mapping!$B$2:$B$465,MATCH(E5722,Mapping!$A$2:$A$465,0))</f>
        <v>ADANI POWER - RAIPUR TPP (EX-GMR CHHATTISGARH)</v>
      </c>
      <c r="G5722" s="0" t="str">
        <f aca="false">INDEX(Mapping!$C$2:$C$465,MATCH(E5722,Mapping!$A$2:$A$465,0))</f>
        <v>ADANI POWER (ALL PLANTS)</v>
      </c>
      <c r="H5722" s="2" t="n">
        <v>18.98</v>
      </c>
      <c r="I5722" s="3" t="n">
        <v>0.54</v>
      </c>
    </row>
    <row r="5723" customFormat="false" ht="15" hidden="false" customHeight="false" outlineLevel="0" collapsed="false">
      <c r="A5723" s="0" t="s">
        <v>157</v>
      </c>
      <c r="B5723" s="0" t="n">
        <f aca="false">VALUE(LEFT(A5723,4))</f>
        <v>2025</v>
      </c>
      <c r="C5723" s="0" t="str">
        <f aca="false">"FY"&amp;IF(VALUE(MID(A5723,6,2))&gt;=4,VALUE(LEFT(A5723,4)),VALUE(LEFT(A5723,4))-1)&amp;"-"&amp;TEXT(MOD(IF(VALUE(MID(A5723,6,2))&gt;=4,VALUE(LEFT(A5723,4)),VALUE(LEFT(A5723,4))-1)+1,100),"00")</f>
        <v>FY2025-26</v>
      </c>
      <c r="D5723" s="0" t="s">
        <v>795</v>
      </c>
      <c r="E5723" s="0" t="s">
        <v>263</v>
      </c>
      <c r="F5723" s="0" t="str">
        <f aca="false">INDEX(Mapping!$B$2:$B$465,MATCH(E5723,Mapping!$A$2:$A$465,0))</f>
        <v>ADANI RENEWABLE ENERGY FIFTY FIVE LIMITED_PSS-3 (162.5 MW HYBRID SOLAR OF 187.5MW HPD)</v>
      </c>
      <c r="G5723" s="0" t="str">
        <f aca="false">INDEX(Mapping!$C$2:$C$465,MATCH(E5723,Mapping!$A$2:$A$465,0))</f>
        <v>ADANI GREEN ENERGY (ALL SPVs)</v>
      </c>
      <c r="H5723" s="2" t="n">
        <v>18.98</v>
      </c>
      <c r="I5723" s="3" t="n">
        <v>0.54</v>
      </c>
    </row>
    <row r="5724" customFormat="false" ht="15" hidden="false" customHeight="false" outlineLevel="0" collapsed="false">
      <c r="A5724" s="0" t="s">
        <v>157</v>
      </c>
      <c r="B5724" s="0" t="n">
        <f aca="false">VALUE(LEFT(A5724,4))</f>
        <v>2025</v>
      </c>
      <c r="C5724" s="0" t="str">
        <f aca="false">"FY"&amp;IF(VALUE(MID(A5724,6,2))&gt;=4,VALUE(LEFT(A5724,4)),VALUE(LEFT(A5724,4))-1)&amp;"-"&amp;TEXT(MOD(IF(VALUE(MID(A5724,6,2))&gt;=4,VALUE(LEFT(A5724,4)),VALUE(LEFT(A5724,4))-1)+1,100),"00")</f>
        <v>FY2025-26</v>
      </c>
      <c r="D5724" s="0" t="s">
        <v>210</v>
      </c>
      <c r="E5724" s="0" t="s">
        <v>210</v>
      </c>
      <c r="F5724" s="0" t="str">
        <f aca="false">INDEX(Mapping!$B$2:$B$465,MATCH(E5724,Mapping!$A$2:$A$465,0))</f>
        <v>ACB (INDIA)</v>
      </c>
      <c r="G5724" s="0" t="str">
        <f aca="false">INDEX(Mapping!$C$2:$C$465,MATCH(E5724,Mapping!$A$2:$A$465,0))</f>
        <v>ACB (INDIA)</v>
      </c>
      <c r="H5724" s="2" t="n">
        <v>18.28</v>
      </c>
      <c r="I5724" s="3" t="n">
        <v>0.52</v>
      </c>
    </row>
    <row r="5725" customFormat="false" ht="15" hidden="false" customHeight="false" outlineLevel="0" collapsed="false">
      <c r="A5725" s="0" t="s">
        <v>157</v>
      </c>
      <c r="B5725" s="0" t="n">
        <f aca="false">VALUE(LEFT(A5725,4))</f>
        <v>2025</v>
      </c>
      <c r="C5725" s="0" t="str">
        <f aca="false">"FY"&amp;IF(VALUE(MID(A5725,6,2))&gt;=4,VALUE(LEFT(A5725,4)),VALUE(LEFT(A5725,4))-1)&amp;"-"&amp;TEXT(MOD(IF(VALUE(MID(A5725,6,2))&gt;=4,VALUE(LEFT(A5725,4)),VALUE(LEFT(A5725,4))-1)+1,100),"00")</f>
        <v>FY2025-26</v>
      </c>
      <c r="D5725" s="0" t="s">
        <v>713</v>
      </c>
      <c r="E5725" s="0" t="s">
        <v>268</v>
      </c>
      <c r="F5725" s="0" t="str">
        <f aca="false">INDEX(Mapping!$B$2:$B$465,MATCH(E5725,Mapping!$A$2:$A$465,0))</f>
        <v>GOA</v>
      </c>
      <c r="G5725" s="0" t="str">
        <f aca="false">INDEX(Mapping!$C$2:$C$465,MATCH(E5725,Mapping!$A$2:$A$465,0))</f>
        <v>GOA</v>
      </c>
      <c r="H5725" s="2" t="n">
        <v>17.92</v>
      </c>
      <c r="I5725" s="3" t="n">
        <v>0.51</v>
      </c>
    </row>
    <row r="5726" customFormat="false" ht="15" hidden="false" customHeight="false" outlineLevel="0" collapsed="false">
      <c r="A5726" s="0" t="s">
        <v>157</v>
      </c>
      <c r="B5726" s="0" t="n">
        <f aca="false">VALUE(LEFT(A5726,4))</f>
        <v>2025</v>
      </c>
      <c r="C5726" s="0" t="str">
        <f aca="false">"FY"&amp;IF(VALUE(MID(A5726,6,2))&gt;=4,VALUE(LEFT(A5726,4)),VALUE(LEFT(A5726,4))-1)&amp;"-"&amp;TEXT(MOD(IF(VALUE(MID(A5726,6,2))&gt;=4,VALUE(LEFT(A5726,4)),VALUE(LEFT(A5726,4))-1)+1,100),"00")</f>
        <v>FY2025-26</v>
      </c>
      <c r="D5726" s="0" t="s">
        <v>707</v>
      </c>
      <c r="E5726" s="0" t="s">
        <v>333</v>
      </c>
      <c r="F5726" s="0" t="str">
        <f aca="false">INDEX(Mapping!$B$2:$B$465,MATCH(E5726,Mapping!$A$2:$A$465,0))</f>
        <v>NTPC STATIONS</v>
      </c>
      <c r="G5726" s="0" t="str">
        <f aca="false">INDEX(Mapping!$C$2:$C$465,MATCH(E5726,Mapping!$A$2:$A$465,0))</f>
        <v>NTPC GROUP</v>
      </c>
      <c r="H5726" s="2" t="n">
        <v>17.79</v>
      </c>
      <c r="I5726" s="3" t="n">
        <v>0.51</v>
      </c>
    </row>
    <row r="5727" customFormat="false" ht="15" hidden="false" customHeight="false" outlineLevel="0" collapsed="false">
      <c r="A5727" s="0" t="s">
        <v>157</v>
      </c>
      <c r="B5727" s="0" t="n">
        <f aca="false">VALUE(LEFT(A5727,4))</f>
        <v>2025</v>
      </c>
      <c r="C5727" s="0" t="str">
        <f aca="false">"FY"&amp;IF(VALUE(MID(A5727,6,2))&gt;=4,VALUE(LEFT(A5727,4)),VALUE(LEFT(A5727,4))-1)&amp;"-"&amp;TEXT(MOD(IF(VALUE(MID(A5727,6,2))&gt;=4,VALUE(LEFT(A5727,4)),VALUE(LEFT(A5727,4))-1)+1,100),"00")</f>
        <v>FY2025-26</v>
      </c>
      <c r="D5727" s="0" t="s">
        <v>693</v>
      </c>
      <c r="E5727" s="0" t="s">
        <v>282</v>
      </c>
      <c r="F5727" s="0" t="str">
        <f aca="false">INDEX(Mapping!$B$2:$B$465,MATCH(E5727,Mapping!$A$2:$A$465,0))</f>
        <v>ADANI SOLAR ENERGY JAISALMER TWO</v>
      </c>
      <c r="G5727" s="0" t="str">
        <f aca="false">INDEX(Mapping!$C$2:$C$465,MATCH(E5727,Mapping!$A$2:$A$465,0))</f>
        <v>ADANI GREEN ENERGY (ALL SPVs)</v>
      </c>
      <c r="H5727" s="2" t="n">
        <v>17</v>
      </c>
      <c r="I5727" s="3" t="n">
        <v>0.49</v>
      </c>
    </row>
    <row r="5728" customFormat="false" ht="15" hidden="false" customHeight="false" outlineLevel="0" collapsed="false">
      <c r="A5728" s="0" t="s">
        <v>157</v>
      </c>
      <c r="B5728" s="0" t="n">
        <f aca="false">VALUE(LEFT(A5728,4))</f>
        <v>2025</v>
      </c>
      <c r="C5728" s="0" t="str">
        <f aca="false">"FY"&amp;IF(VALUE(MID(A5728,6,2))&gt;=4,VALUE(LEFT(A5728,4)),VALUE(LEFT(A5728,4))-1)&amp;"-"&amp;TEXT(MOD(IF(VALUE(MID(A5728,6,2))&gt;=4,VALUE(LEFT(A5728,4)),VALUE(LEFT(A5728,4))-1)+1,100),"00")</f>
        <v>FY2025-26</v>
      </c>
      <c r="D5728" s="0" t="s">
        <v>761</v>
      </c>
      <c r="E5728" s="0" t="s">
        <v>335</v>
      </c>
      <c r="F5728" s="0" t="str">
        <f aca="false">INDEX(Mapping!$B$2:$B$465,MATCH(E5728,Mapping!$A$2:$A$465,0))</f>
        <v>NTPC STATIONS</v>
      </c>
      <c r="G5728" s="0" t="str">
        <f aca="false">INDEX(Mapping!$C$2:$C$465,MATCH(E5728,Mapping!$A$2:$A$465,0))</f>
        <v>NTPC GROUP</v>
      </c>
      <c r="H5728" s="2" t="n">
        <v>16.49</v>
      </c>
      <c r="I5728" s="3" t="n">
        <v>0.47</v>
      </c>
    </row>
    <row r="5729" customFormat="false" ht="15" hidden="false" customHeight="false" outlineLevel="0" collapsed="false">
      <c r="A5729" s="0" t="s">
        <v>157</v>
      </c>
      <c r="B5729" s="0" t="n">
        <f aca="false">VALUE(LEFT(A5729,4))</f>
        <v>2025</v>
      </c>
      <c r="C5729" s="0" t="str">
        <f aca="false">"FY"&amp;IF(VALUE(MID(A5729,6,2))&gt;=4,VALUE(LEFT(A5729,4)),VALUE(LEFT(A5729,4))-1)&amp;"-"&amp;TEXT(MOD(IF(VALUE(MID(A5729,6,2))&gt;=4,VALUE(LEFT(A5729,4)),VALUE(LEFT(A5729,4))-1)+1,100),"00")</f>
        <v>FY2025-26</v>
      </c>
      <c r="D5729" s="0" t="s">
        <v>683</v>
      </c>
      <c r="E5729" s="0" t="s">
        <v>153</v>
      </c>
      <c r="F5729" s="0" t="str">
        <f aca="false">INDEX(Mapping!$B$2:$B$465,MATCH(E5729,Mapping!$A$2:$A$465,0))</f>
        <v>DVC</v>
      </c>
      <c r="G5729" s="0" t="str">
        <f aca="false">INDEX(Mapping!$C$2:$C$465,MATCH(E5729,Mapping!$A$2:$A$465,0))</f>
        <v>DVC</v>
      </c>
      <c r="H5729" s="2" t="n">
        <v>16.33</v>
      </c>
      <c r="I5729" s="3" t="n">
        <v>0.47</v>
      </c>
    </row>
    <row r="5730" customFormat="false" ht="15" hidden="false" customHeight="false" outlineLevel="0" collapsed="false">
      <c r="A5730" s="0" t="s">
        <v>157</v>
      </c>
      <c r="B5730" s="0" t="n">
        <f aca="false">VALUE(LEFT(A5730,4))</f>
        <v>2025</v>
      </c>
      <c r="C5730" s="0" t="str">
        <f aca="false">"FY"&amp;IF(VALUE(MID(A5730,6,2))&gt;=4,VALUE(LEFT(A5730,4)),VALUE(LEFT(A5730,4))-1)&amp;"-"&amp;TEXT(MOD(IF(VALUE(MID(A5730,6,2))&gt;=4,VALUE(LEFT(A5730,4)),VALUE(LEFT(A5730,4))-1)+1,100),"00")</f>
        <v>FY2025-26</v>
      </c>
      <c r="D5730" s="0" t="s">
        <v>674</v>
      </c>
      <c r="E5730" s="0" t="s">
        <v>212</v>
      </c>
      <c r="F5730" s="0" t="str">
        <f aca="false">INDEX(Mapping!$B$2:$B$465,MATCH(E5730,Mapping!$A$2:$A$465,0))</f>
        <v>ADANI WIND ENERGY KUTCHH FOUR LTD. NAKHATRANA</v>
      </c>
      <c r="G5730" s="0" t="str">
        <f aca="false">INDEX(Mapping!$C$2:$C$465,MATCH(E5730,Mapping!$A$2:$A$465,0))</f>
        <v>ADANI GREEN ENERGY (ALL SPVs)</v>
      </c>
      <c r="H5730" s="2" t="n">
        <v>15.6</v>
      </c>
      <c r="I5730" s="3" t="n">
        <v>0.45</v>
      </c>
    </row>
    <row r="5731" customFormat="false" ht="15" hidden="false" customHeight="false" outlineLevel="0" collapsed="false">
      <c r="A5731" s="0" t="s">
        <v>157</v>
      </c>
      <c r="B5731" s="0" t="n">
        <f aca="false">VALUE(LEFT(A5731,4))</f>
        <v>2025</v>
      </c>
      <c r="C5731" s="0" t="str">
        <f aca="false">"FY"&amp;IF(VALUE(MID(A5731,6,2))&gt;=4,VALUE(LEFT(A5731,4)),VALUE(LEFT(A5731,4))-1)&amp;"-"&amp;TEXT(MOD(IF(VALUE(MID(A5731,6,2))&gt;=4,VALUE(LEFT(A5731,4)),VALUE(LEFT(A5731,4))-1)+1,100),"00")</f>
        <v>FY2025-26</v>
      </c>
      <c r="D5731" s="0" t="s">
        <v>685</v>
      </c>
      <c r="E5731" s="0" t="s">
        <v>278</v>
      </c>
      <c r="F5731" s="0" t="str">
        <f aca="false">INDEX(Mapping!$B$2:$B$465,MATCH(E5731,Mapping!$A$2:$A$465,0))</f>
        <v>RENEW SURYA RAVI</v>
      </c>
      <c r="G5731" s="0" t="str">
        <f aca="false">INDEX(Mapping!$C$2:$C$465,MATCH(E5731,Mapping!$A$2:$A$465,0))</f>
        <v>RENEW POWER (ALL SPVs)</v>
      </c>
      <c r="H5731" s="2" t="n">
        <v>14.37</v>
      </c>
      <c r="I5731" s="3" t="n">
        <v>0.41</v>
      </c>
    </row>
    <row r="5732" customFormat="false" ht="15" hidden="false" customHeight="false" outlineLevel="0" collapsed="false">
      <c r="A5732" s="0" t="s">
        <v>157</v>
      </c>
      <c r="B5732" s="0" t="n">
        <f aca="false">VALUE(LEFT(A5732,4))</f>
        <v>2025</v>
      </c>
      <c r="C5732" s="0" t="str">
        <f aca="false">"FY"&amp;IF(VALUE(MID(A5732,6,2))&gt;=4,VALUE(LEFT(A5732,4)),VALUE(LEFT(A5732,4))-1)&amp;"-"&amp;TEXT(MOD(IF(VALUE(MID(A5732,6,2))&gt;=4,VALUE(LEFT(A5732,4)),VALUE(LEFT(A5732,4))-1)+1,100),"00")</f>
        <v>FY2025-26</v>
      </c>
      <c r="D5732" s="0" t="s">
        <v>673</v>
      </c>
      <c r="E5732" s="0" t="s">
        <v>142</v>
      </c>
      <c r="F5732" s="0" t="str">
        <f aca="false">INDEX(Mapping!$B$2:$B$465,MATCH(E5732,Mapping!$A$2:$A$465,0))</f>
        <v>SAINJ HEP</v>
      </c>
      <c r="G5732" s="0" t="str">
        <f aca="false">INDEX(Mapping!$C$2:$C$465,MATCH(E5732,Mapping!$A$2:$A$465,0))</f>
        <v>SAINJ HEP</v>
      </c>
      <c r="H5732" s="2" t="n">
        <v>13.83</v>
      </c>
      <c r="I5732" s="3" t="n">
        <v>0.4</v>
      </c>
    </row>
    <row r="5733" customFormat="false" ht="15" hidden="false" customHeight="false" outlineLevel="0" collapsed="false">
      <c r="A5733" s="0" t="s">
        <v>157</v>
      </c>
      <c r="B5733" s="0" t="n">
        <f aca="false">VALUE(LEFT(A5733,4))</f>
        <v>2025</v>
      </c>
      <c r="C5733" s="0" t="str">
        <f aca="false">"FY"&amp;IF(VALUE(MID(A5733,6,2))&gt;=4,VALUE(LEFT(A5733,4)),VALUE(LEFT(A5733,4))-1)&amp;"-"&amp;TEXT(MOD(IF(VALUE(MID(A5733,6,2))&gt;=4,VALUE(LEFT(A5733,4)),VALUE(LEFT(A5733,4))-1)+1,100),"00")</f>
        <v>FY2025-26</v>
      </c>
      <c r="D5733" s="0" t="s">
        <v>822</v>
      </c>
      <c r="E5733" s="0" t="s">
        <v>373</v>
      </c>
      <c r="F5733" s="0" t="str">
        <f aca="false">INDEX(Mapping!$B$2:$B$465,MATCH(E5733,Mapping!$A$2:$A$465,0))</f>
        <v>HIMACHAL PRADESH</v>
      </c>
      <c r="G5733" s="0" t="str">
        <f aca="false">INDEX(Mapping!$C$2:$C$465,MATCH(E5733,Mapping!$A$2:$A$465,0))</f>
        <v>HIMACHAL PRADESH</v>
      </c>
      <c r="H5733" s="2" t="n">
        <v>13.73</v>
      </c>
      <c r="I5733" s="3" t="n">
        <v>0.39</v>
      </c>
    </row>
    <row r="5734" customFormat="false" ht="15" hidden="false" customHeight="false" outlineLevel="0" collapsed="false">
      <c r="A5734" s="0" t="s">
        <v>157</v>
      </c>
      <c r="B5734" s="0" t="n">
        <f aca="false">VALUE(LEFT(A5734,4))</f>
        <v>2025</v>
      </c>
      <c r="C5734" s="0" t="str">
        <f aca="false">"FY"&amp;IF(VALUE(MID(A5734,6,2))&gt;=4,VALUE(LEFT(A5734,4)),VALUE(LEFT(A5734,4))-1)&amp;"-"&amp;TEXT(MOD(IF(VALUE(MID(A5734,6,2))&gt;=4,VALUE(LEFT(A5734,4)),VALUE(LEFT(A5734,4))-1)+1,100),"00")</f>
        <v>FY2025-26</v>
      </c>
      <c r="D5734" s="0" t="s">
        <v>680</v>
      </c>
      <c r="E5734" s="0" t="s">
        <v>311</v>
      </c>
      <c r="F5734" s="0" t="str">
        <f aca="false">INDEX(Mapping!$B$2:$B$465,MATCH(E5734,Mapping!$A$2:$A$465,0))</f>
        <v>HIMACHAL PRADESH</v>
      </c>
      <c r="G5734" s="0" t="str">
        <f aca="false">INDEX(Mapping!$C$2:$C$465,MATCH(E5734,Mapping!$A$2:$A$465,0))</f>
        <v>HIMACHAL PRADESH</v>
      </c>
      <c r="H5734" s="2" t="n">
        <v>13.29</v>
      </c>
      <c r="I5734" s="3" t="n">
        <v>0.38</v>
      </c>
    </row>
    <row r="5735" customFormat="false" ht="15" hidden="false" customHeight="false" outlineLevel="0" collapsed="false">
      <c r="A5735" s="0" t="s">
        <v>157</v>
      </c>
      <c r="B5735" s="0" t="n">
        <f aca="false">VALUE(LEFT(A5735,4))</f>
        <v>2025</v>
      </c>
      <c r="C5735" s="0" t="str">
        <f aca="false">"FY"&amp;IF(VALUE(MID(A5735,6,2))&gt;=4,VALUE(LEFT(A5735,4)),VALUE(LEFT(A5735,4))-1)&amp;"-"&amp;TEXT(MOD(IF(VALUE(MID(A5735,6,2))&gt;=4,VALUE(LEFT(A5735,4)),VALUE(LEFT(A5735,4))-1)+1,100),"00")</f>
        <v>FY2025-26</v>
      </c>
      <c r="D5735" s="0" t="s">
        <v>818</v>
      </c>
      <c r="E5735" s="0" t="s">
        <v>419</v>
      </c>
      <c r="F5735" s="0" t="str">
        <f aca="false">INDEX(Mapping!$B$2:$B$465,MATCH(E5735,Mapping!$A$2:$A$465,0))</f>
        <v>ADANI HYBRID ENERGY JAISALMER FIVE LIMITED_PSS5_SOLAR</v>
      </c>
      <c r="G5735" s="0" t="str">
        <f aca="false">INDEX(Mapping!$C$2:$C$465,MATCH(E5735,Mapping!$A$2:$A$465,0))</f>
        <v>ADANI GREEN ENERGY (ALL SPVs)</v>
      </c>
      <c r="H5735" s="2" t="n">
        <v>13.02</v>
      </c>
      <c r="I5735" s="3" t="n">
        <v>0.37</v>
      </c>
    </row>
    <row r="5736" customFormat="false" ht="15" hidden="false" customHeight="false" outlineLevel="0" collapsed="false">
      <c r="A5736" s="0" t="s">
        <v>157</v>
      </c>
      <c r="B5736" s="0" t="n">
        <f aca="false">VALUE(LEFT(A5736,4))</f>
        <v>2025</v>
      </c>
      <c r="C5736" s="0" t="str">
        <f aca="false">"FY"&amp;IF(VALUE(MID(A5736,6,2))&gt;=4,VALUE(LEFT(A5736,4)),VALUE(LEFT(A5736,4))-1)&amp;"-"&amp;TEXT(MOD(IF(VALUE(MID(A5736,6,2))&gt;=4,VALUE(LEFT(A5736,4)),VALUE(LEFT(A5736,4))-1)+1,100),"00")</f>
        <v>FY2025-26</v>
      </c>
      <c r="D5736" s="0" t="s">
        <v>705</v>
      </c>
      <c r="E5736" s="0" t="s">
        <v>35</v>
      </c>
      <c r="F5736" s="0" t="str">
        <f aca="false">INDEX(Mapping!$B$2:$B$465,MATCH(E5736,Mapping!$A$2:$A$465,0))</f>
        <v>TELANGANA</v>
      </c>
      <c r="G5736" s="0" t="str">
        <f aca="false">INDEX(Mapping!$C$2:$C$465,MATCH(E5736,Mapping!$A$2:$A$465,0))</f>
        <v>TELANGANA</v>
      </c>
      <c r="H5736" s="2" t="n">
        <v>12.63</v>
      </c>
      <c r="I5736" s="3" t="n">
        <v>0.36</v>
      </c>
    </row>
    <row r="5737" customFormat="false" ht="15" hidden="false" customHeight="false" outlineLevel="0" collapsed="false">
      <c r="A5737" s="0" t="s">
        <v>157</v>
      </c>
      <c r="B5737" s="0" t="n">
        <f aca="false">VALUE(LEFT(A5737,4))</f>
        <v>2025</v>
      </c>
      <c r="C5737" s="0" t="str">
        <f aca="false">"FY"&amp;IF(VALUE(MID(A5737,6,2))&gt;=4,VALUE(LEFT(A5737,4)),VALUE(LEFT(A5737,4))-1)&amp;"-"&amp;TEXT(MOD(IF(VALUE(MID(A5737,6,2))&gt;=4,VALUE(LEFT(A5737,4)),VALUE(LEFT(A5737,4))-1)+1,100),"00")</f>
        <v>FY2025-26</v>
      </c>
      <c r="D5737" s="0" t="s">
        <v>821</v>
      </c>
      <c r="E5737" s="0" t="s">
        <v>273</v>
      </c>
      <c r="F5737" s="0" t="str">
        <f aca="false">INDEX(Mapping!$B$2:$B$465,MATCH(E5737,Mapping!$A$2:$A$465,0))</f>
        <v>ADANI RENEWABLE ENERGY FIFTY SIX LIMITED_PSS10</v>
      </c>
      <c r="G5737" s="0" t="str">
        <f aca="false">INDEX(Mapping!$C$2:$C$465,MATCH(E5737,Mapping!$A$2:$A$465,0))</f>
        <v>ADANI GREEN ENERGY (ALL SPVs)</v>
      </c>
      <c r="H5737" s="2" t="n">
        <v>11.57</v>
      </c>
      <c r="I5737" s="3" t="n">
        <v>0.33</v>
      </c>
    </row>
    <row r="5738" customFormat="false" ht="15" hidden="false" customHeight="false" outlineLevel="0" collapsed="false">
      <c r="A5738" s="0" t="s">
        <v>157</v>
      </c>
      <c r="B5738" s="0" t="n">
        <f aca="false">VALUE(LEFT(A5738,4))</f>
        <v>2025</v>
      </c>
      <c r="C5738" s="0" t="str">
        <f aca="false">"FY"&amp;IF(VALUE(MID(A5738,6,2))&gt;=4,VALUE(LEFT(A5738,4)),VALUE(LEFT(A5738,4))-1)&amp;"-"&amp;TEXT(MOD(IF(VALUE(MID(A5738,6,2))&gt;=4,VALUE(LEFT(A5738,4)),VALUE(LEFT(A5738,4))-1)+1,100),"00")</f>
        <v>FY2025-26</v>
      </c>
      <c r="D5738" s="0" t="s">
        <v>261</v>
      </c>
      <c r="E5738" s="0" t="s">
        <v>261</v>
      </c>
      <c r="F5738" s="0" t="str">
        <f aca="false">INDEX(Mapping!$B$2:$B$465,MATCH(E5738,Mapping!$A$2:$A$465,0))</f>
        <v>NPGC NABINAGAR</v>
      </c>
      <c r="G5738" s="0" t="str">
        <f aca="false">INDEX(Mapping!$C$2:$C$465,MATCH(E5738,Mapping!$A$2:$A$465,0))</f>
        <v>NTPC GROUP</v>
      </c>
      <c r="H5738" s="2" t="n">
        <v>11.24</v>
      </c>
      <c r="I5738" s="3" t="n">
        <v>0.32</v>
      </c>
    </row>
    <row r="5739" customFormat="false" ht="15" hidden="false" customHeight="false" outlineLevel="0" collapsed="false">
      <c r="A5739" s="0" t="s">
        <v>157</v>
      </c>
      <c r="B5739" s="0" t="n">
        <f aca="false">VALUE(LEFT(A5739,4))</f>
        <v>2025</v>
      </c>
      <c r="C5739" s="0" t="str">
        <f aca="false">"FY"&amp;IF(VALUE(MID(A5739,6,2))&gt;=4,VALUE(LEFT(A5739,4)),VALUE(LEFT(A5739,4))-1)&amp;"-"&amp;TEXT(MOD(IF(VALUE(MID(A5739,6,2))&gt;=4,VALUE(LEFT(A5739,4)),VALUE(LEFT(A5739,4))-1)+1,100),"00")</f>
        <v>FY2025-26</v>
      </c>
      <c r="D5739" s="0" t="s">
        <v>709</v>
      </c>
      <c r="E5739" s="0" t="s">
        <v>358</v>
      </c>
      <c r="F5739" s="0" t="str">
        <f aca="false">INDEX(Mapping!$B$2:$B$465,MATCH(E5739,Mapping!$A$2:$A$465,0))</f>
        <v>NTPC STATIONS</v>
      </c>
      <c r="G5739" s="0" t="str">
        <f aca="false">INDEX(Mapping!$C$2:$C$465,MATCH(E5739,Mapping!$A$2:$A$465,0))</f>
        <v>NTPC GROUP</v>
      </c>
      <c r="H5739" s="2" t="n">
        <v>11.16</v>
      </c>
      <c r="I5739" s="3" t="n">
        <v>0.32</v>
      </c>
    </row>
    <row r="5740" customFormat="false" ht="15" hidden="false" customHeight="false" outlineLevel="0" collapsed="false">
      <c r="A5740" s="0" t="s">
        <v>157</v>
      </c>
      <c r="B5740" s="0" t="n">
        <f aca="false">VALUE(LEFT(A5740,4))</f>
        <v>2025</v>
      </c>
      <c r="C5740" s="0" t="str">
        <f aca="false">"FY"&amp;IF(VALUE(MID(A5740,6,2))&gt;=4,VALUE(LEFT(A5740,4)),VALUE(LEFT(A5740,4))-1)&amp;"-"&amp;TEXT(MOD(IF(VALUE(MID(A5740,6,2))&gt;=4,VALUE(LEFT(A5740,4)),VALUE(LEFT(A5740,4))-1)+1,100),"00")</f>
        <v>FY2025-26</v>
      </c>
      <c r="D5740" s="0" t="s">
        <v>694</v>
      </c>
      <c r="E5740" s="0" t="s">
        <v>328</v>
      </c>
      <c r="F5740" s="0" t="str">
        <f aca="false">INDEX(Mapping!$B$2:$B$465,MATCH(E5740,Mapping!$A$2:$A$465,0))</f>
        <v>HIMACHAL PRADESH</v>
      </c>
      <c r="G5740" s="0" t="str">
        <f aca="false">INDEX(Mapping!$C$2:$C$465,MATCH(E5740,Mapping!$A$2:$A$465,0))</f>
        <v>HIMACHAL PRADESH</v>
      </c>
      <c r="H5740" s="2" t="n">
        <v>10.78</v>
      </c>
      <c r="I5740" s="3" t="n">
        <v>0.31</v>
      </c>
    </row>
    <row r="5741" customFormat="false" ht="15" hidden="false" customHeight="false" outlineLevel="0" collapsed="false">
      <c r="A5741" s="0" t="s">
        <v>157</v>
      </c>
      <c r="B5741" s="0" t="n">
        <f aca="false">VALUE(LEFT(A5741,4))</f>
        <v>2025</v>
      </c>
      <c r="C5741" s="0" t="str">
        <f aca="false">"FY"&amp;IF(VALUE(MID(A5741,6,2))&gt;=4,VALUE(LEFT(A5741,4)),VALUE(LEFT(A5741,4))-1)&amp;"-"&amp;TEXT(MOD(IF(VALUE(MID(A5741,6,2))&gt;=4,VALUE(LEFT(A5741,4)),VALUE(LEFT(A5741,4))-1)+1,100),"00")</f>
        <v>FY2025-26</v>
      </c>
      <c r="D5741" s="0" t="s">
        <v>698</v>
      </c>
      <c r="E5741" s="0" t="s">
        <v>298</v>
      </c>
      <c r="F5741" s="0" t="str">
        <f aca="false">INDEX(Mapping!$B$2:$B$465,MATCH(E5741,Mapping!$A$2:$A$465,0))</f>
        <v>HIMACHAL PRADESH</v>
      </c>
      <c r="G5741" s="0" t="str">
        <f aca="false">INDEX(Mapping!$C$2:$C$465,MATCH(E5741,Mapping!$A$2:$A$465,0))</f>
        <v>HIMACHAL PRADESH</v>
      </c>
      <c r="H5741" s="2" t="n">
        <v>10.68</v>
      </c>
      <c r="I5741" s="3" t="n">
        <v>0.31</v>
      </c>
    </row>
    <row r="5742" customFormat="false" ht="15" hidden="false" customHeight="false" outlineLevel="0" collapsed="false">
      <c r="A5742" s="0" t="s">
        <v>157</v>
      </c>
      <c r="B5742" s="0" t="n">
        <f aca="false">VALUE(LEFT(A5742,4))</f>
        <v>2025</v>
      </c>
      <c r="C5742" s="0" t="str">
        <f aca="false">"FY"&amp;IF(VALUE(MID(A5742,6,2))&gt;=4,VALUE(LEFT(A5742,4)),VALUE(LEFT(A5742,4))-1)&amp;"-"&amp;TEXT(MOD(IF(VALUE(MID(A5742,6,2))&gt;=4,VALUE(LEFT(A5742,4)),VALUE(LEFT(A5742,4))-1)+1,100),"00")</f>
        <v>FY2025-26</v>
      </c>
      <c r="D5742" s="0" t="s">
        <v>359</v>
      </c>
      <c r="E5742" s="0" t="s">
        <v>359</v>
      </c>
      <c r="F5742" s="0" t="str">
        <f aca="false">INDEX(Mapping!$B$2:$B$465,MATCH(E5742,Mapping!$A$2:$A$465,0))</f>
        <v>ADANI GREEN ENERGY TWENTY FOUR LIMITED_PSS4</v>
      </c>
      <c r="G5742" s="0" t="str">
        <f aca="false">INDEX(Mapping!$C$2:$C$465,MATCH(E5742,Mapping!$A$2:$A$465,0))</f>
        <v>ADANI GREEN ENERGY (ALL SPVs)</v>
      </c>
      <c r="H5742" s="2" t="n">
        <v>10.37</v>
      </c>
      <c r="I5742" s="3" t="n">
        <v>0.3</v>
      </c>
    </row>
    <row r="5743" customFormat="false" ht="15" hidden="false" customHeight="false" outlineLevel="0" collapsed="false">
      <c r="A5743" s="0" t="s">
        <v>157</v>
      </c>
      <c r="B5743" s="0" t="n">
        <f aca="false">VALUE(LEFT(A5743,4))</f>
        <v>2025</v>
      </c>
      <c r="C5743" s="0" t="str">
        <f aca="false">"FY"&amp;IF(VALUE(MID(A5743,6,2))&gt;=4,VALUE(LEFT(A5743,4)),VALUE(LEFT(A5743,4))-1)&amp;"-"&amp;TEXT(MOD(IF(VALUE(MID(A5743,6,2))&gt;=4,VALUE(LEFT(A5743,4)),VALUE(LEFT(A5743,4))-1)+1,100),"00")</f>
        <v>FY2025-26</v>
      </c>
      <c r="D5743" s="0" t="s">
        <v>687</v>
      </c>
      <c r="E5743" s="0" t="s">
        <v>45</v>
      </c>
      <c r="F5743" s="0" t="str">
        <f aca="false">INDEX(Mapping!$B$2:$B$465,MATCH(E5743,Mapping!$A$2:$A$465,0))</f>
        <v>BIHAR</v>
      </c>
      <c r="G5743" s="0" t="str">
        <f aca="false">INDEX(Mapping!$C$2:$C$465,MATCH(E5743,Mapping!$A$2:$A$465,0))</f>
        <v>BIHAR</v>
      </c>
      <c r="H5743" s="2" t="n">
        <v>10.18</v>
      </c>
      <c r="I5743" s="3" t="n">
        <v>0.29</v>
      </c>
    </row>
    <row r="5744" customFormat="false" ht="15" hidden="false" customHeight="false" outlineLevel="0" collapsed="false">
      <c r="A5744" s="0" t="s">
        <v>157</v>
      </c>
      <c r="B5744" s="0" t="n">
        <f aca="false">VALUE(LEFT(A5744,4))</f>
        <v>2025</v>
      </c>
      <c r="C5744" s="0" t="str">
        <f aca="false">"FY"&amp;IF(VALUE(MID(A5744,6,2))&gt;=4,VALUE(LEFT(A5744,4)),VALUE(LEFT(A5744,4))-1)&amp;"-"&amp;TEXT(MOD(IF(VALUE(MID(A5744,6,2))&gt;=4,VALUE(LEFT(A5744,4)),VALUE(LEFT(A5744,4))-1)+1,100),"00")</f>
        <v>FY2025-26</v>
      </c>
      <c r="D5744" s="0" t="s">
        <v>156</v>
      </c>
      <c r="E5744" s="0" t="s">
        <v>156</v>
      </c>
      <c r="F5744" s="0" t="str">
        <f aca="false">INDEX(Mapping!$B$2:$B$465,MATCH(E5744,Mapping!$A$2:$A$465,0))</f>
        <v>MAHAN ENERGEN (EX-ESSAR POWER MP)</v>
      </c>
      <c r="G5744" s="0" t="str">
        <f aca="false">INDEX(Mapping!$C$2:$C$465,MATCH(E5744,Mapping!$A$2:$A$465,0))</f>
        <v>ADANI POWER (ALL PLANTS)</v>
      </c>
      <c r="H5744" s="2" t="n">
        <v>10.17</v>
      </c>
      <c r="I5744" s="3" t="n">
        <v>0.29</v>
      </c>
    </row>
    <row r="5745" customFormat="false" ht="15" hidden="false" customHeight="false" outlineLevel="0" collapsed="false">
      <c r="A5745" s="0" t="s">
        <v>157</v>
      </c>
      <c r="B5745" s="0" t="n">
        <f aca="false">VALUE(LEFT(A5745,4))</f>
        <v>2025</v>
      </c>
      <c r="C5745" s="0" t="str">
        <f aca="false">"FY"&amp;IF(VALUE(MID(A5745,6,2))&gt;=4,VALUE(LEFT(A5745,4)),VALUE(LEFT(A5745,4))-1)&amp;"-"&amp;TEXT(MOD(IF(VALUE(MID(A5745,6,2))&gt;=4,VALUE(LEFT(A5745,4)),VALUE(LEFT(A5745,4))-1)+1,100),"00")</f>
        <v>FY2025-26</v>
      </c>
      <c r="D5745" s="0" t="s">
        <v>667</v>
      </c>
      <c r="E5745" s="0" t="s">
        <v>109</v>
      </c>
      <c r="F5745" s="0" t="str">
        <f aca="false">INDEX(Mapping!$B$2:$B$465,MATCH(E5745,Mapping!$A$2:$A$465,0))</f>
        <v>ADANI POWER - RAIGARH TPP (EX-REGL)</v>
      </c>
      <c r="G5745" s="0" t="str">
        <f aca="false">INDEX(Mapping!$C$2:$C$465,MATCH(E5745,Mapping!$A$2:$A$465,0))</f>
        <v>ADANI POWER (ALL PLANTS)</v>
      </c>
      <c r="H5745" s="2" t="n">
        <v>10.13</v>
      </c>
      <c r="I5745" s="3" t="n">
        <v>0.29</v>
      </c>
    </row>
    <row r="5746" customFormat="false" ht="15" hidden="false" customHeight="false" outlineLevel="0" collapsed="false">
      <c r="A5746" s="0" t="s">
        <v>157</v>
      </c>
      <c r="B5746" s="0" t="n">
        <f aca="false">VALUE(LEFT(A5746,4))</f>
        <v>2025</v>
      </c>
      <c r="C5746" s="0" t="str">
        <f aca="false">"FY"&amp;IF(VALUE(MID(A5746,6,2))&gt;=4,VALUE(LEFT(A5746,4)),VALUE(LEFT(A5746,4))-1)&amp;"-"&amp;TEXT(MOD(IF(VALUE(MID(A5746,6,2))&gt;=4,VALUE(LEFT(A5746,4)),VALUE(LEFT(A5746,4))-1)+1,100),"00")</f>
        <v>FY2025-26</v>
      </c>
      <c r="D5746" s="0" t="s">
        <v>376</v>
      </c>
      <c r="E5746" s="0" t="s">
        <v>376</v>
      </c>
      <c r="F5746" s="0" t="str">
        <f aca="false">INDEX(Mapping!$B$2:$B$465,MATCH(E5746,Mapping!$A$2:$A$465,0))</f>
        <v>ADANI PORTS AND SPECIAL ECONOMIC ZONE LIMITED (PSS-3)</v>
      </c>
      <c r="G5746" s="0" t="str">
        <f aca="false">INDEX(Mapping!$C$2:$C$465,MATCH(E5746,Mapping!$A$2:$A$465,0))</f>
        <v>ADANI PORTS &amp; SEZ</v>
      </c>
      <c r="H5746" s="2" t="n">
        <v>9.6</v>
      </c>
      <c r="I5746" s="3" t="n">
        <v>0.28</v>
      </c>
    </row>
    <row r="5747" customFormat="false" ht="15" hidden="false" customHeight="false" outlineLevel="0" collapsed="false">
      <c r="A5747" s="0" t="s">
        <v>157</v>
      </c>
      <c r="B5747" s="0" t="n">
        <f aca="false">VALUE(LEFT(A5747,4))</f>
        <v>2025</v>
      </c>
      <c r="C5747" s="0" t="str">
        <f aca="false">"FY"&amp;IF(VALUE(MID(A5747,6,2))&gt;=4,VALUE(LEFT(A5747,4)),VALUE(LEFT(A5747,4))-1)&amp;"-"&amp;TEXT(MOD(IF(VALUE(MID(A5747,6,2))&gt;=4,VALUE(LEFT(A5747,4)),VALUE(LEFT(A5747,4))-1)+1,100),"00")</f>
        <v>FY2025-26</v>
      </c>
      <c r="D5747" s="0" t="s">
        <v>700</v>
      </c>
      <c r="E5747" s="0" t="s">
        <v>353</v>
      </c>
      <c r="F5747" s="0" t="str">
        <f aca="false">INDEX(Mapping!$B$2:$B$465,MATCH(E5747,Mapping!$A$2:$A$465,0))</f>
        <v>HIMACHAL PRADESH</v>
      </c>
      <c r="G5747" s="0" t="str">
        <f aca="false">INDEX(Mapping!$C$2:$C$465,MATCH(E5747,Mapping!$A$2:$A$465,0))</f>
        <v>HIMACHAL PRADESH</v>
      </c>
      <c r="H5747" s="2" t="n">
        <v>9.37</v>
      </c>
      <c r="I5747" s="3" t="n">
        <v>0.27</v>
      </c>
    </row>
    <row r="5748" customFormat="false" ht="15" hidden="false" customHeight="false" outlineLevel="0" collapsed="false">
      <c r="A5748" s="0" t="s">
        <v>157</v>
      </c>
      <c r="B5748" s="0" t="n">
        <f aca="false">VALUE(LEFT(A5748,4))</f>
        <v>2025</v>
      </c>
      <c r="C5748" s="0" t="str">
        <f aca="false">"FY"&amp;IF(VALUE(MID(A5748,6,2))&gt;=4,VALUE(LEFT(A5748,4)),VALUE(LEFT(A5748,4))-1)&amp;"-"&amp;TEXT(MOD(IF(VALUE(MID(A5748,6,2))&gt;=4,VALUE(LEFT(A5748,4)),VALUE(LEFT(A5748,4))-1)+1,100),"00")</f>
        <v>FY2025-26</v>
      </c>
      <c r="D5748" s="0" t="s">
        <v>817</v>
      </c>
      <c r="E5748" s="0" t="s">
        <v>430</v>
      </c>
      <c r="F5748" s="0" t="str">
        <f aca="false">INDEX(Mapping!$B$2:$B$465,MATCH(E5748,Mapping!$A$2:$A$465,0))</f>
        <v>AMBUJA CEMENTS LIMITED_PSS4_HYBRID WIND</v>
      </c>
      <c r="G5748" s="0" t="str">
        <f aca="false">INDEX(Mapping!$C$2:$C$465,MATCH(E5748,Mapping!$A$2:$A$465,0))</f>
        <v>AMBUJA CEMENTS</v>
      </c>
      <c r="H5748" s="2" t="n">
        <v>9.07</v>
      </c>
      <c r="I5748" s="3" t="n">
        <v>0.26</v>
      </c>
    </row>
    <row r="5749" customFormat="false" ht="15" hidden="false" customHeight="false" outlineLevel="0" collapsed="false">
      <c r="A5749" s="0" t="s">
        <v>157</v>
      </c>
      <c r="B5749" s="0" t="n">
        <f aca="false">VALUE(LEFT(A5749,4))</f>
        <v>2025</v>
      </c>
      <c r="C5749" s="0" t="str">
        <f aca="false">"FY"&amp;IF(VALUE(MID(A5749,6,2))&gt;=4,VALUE(LEFT(A5749,4)),VALUE(LEFT(A5749,4))-1)&amp;"-"&amp;TEXT(MOD(IF(VALUE(MID(A5749,6,2))&gt;=4,VALUE(LEFT(A5749,4)),VALUE(LEFT(A5749,4))-1)+1,100),"00")</f>
        <v>FY2025-26</v>
      </c>
      <c r="D5749" s="0" t="s">
        <v>706</v>
      </c>
      <c r="E5749" s="0" t="s">
        <v>357</v>
      </c>
      <c r="F5749" s="0" t="str">
        <f aca="false">INDEX(Mapping!$B$2:$B$465,MATCH(E5749,Mapping!$A$2:$A$465,0))</f>
        <v>HIMACHAL PRADESH</v>
      </c>
      <c r="G5749" s="0" t="str">
        <f aca="false">INDEX(Mapping!$C$2:$C$465,MATCH(E5749,Mapping!$A$2:$A$465,0))</f>
        <v>HIMACHAL PRADESH</v>
      </c>
      <c r="H5749" s="2" t="n">
        <v>8.73</v>
      </c>
      <c r="I5749" s="3" t="n">
        <v>0.25</v>
      </c>
    </row>
    <row r="5750" customFormat="false" ht="15" hidden="false" customHeight="false" outlineLevel="0" collapsed="false">
      <c r="A5750" s="0" t="s">
        <v>157</v>
      </c>
      <c r="B5750" s="0" t="n">
        <f aca="false">VALUE(LEFT(A5750,4))</f>
        <v>2025</v>
      </c>
      <c r="C5750" s="0" t="str">
        <f aca="false">"FY"&amp;IF(VALUE(MID(A5750,6,2))&gt;=4,VALUE(LEFT(A5750,4)),VALUE(LEFT(A5750,4))-1)&amp;"-"&amp;TEXT(MOD(IF(VALUE(MID(A5750,6,2))&gt;=4,VALUE(LEFT(A5750,4)),VALUE(LEFT(A5750,4))-1)+1,100),"00")</f>
        <v>FY2025-26</v>
      </c>
      <c r="D5750" s="0" t="s">
        <v>326</v>
      </c>
      <c r="E5750" s="0" t="s">
        <v>326</v>
      </c>
      <c r="F5750" s="0" t="str">
        <f aca="false">INDEX(Mapping!$B$2:$B$465,MATCH(E5750,Mapping!$A$2:$A$465,0))</f>
        <v>ITPCL (IL&amp;FS TAMIL NADU)</v>
      </c>
      <c r="G5750" s="0" t="str">
        <f aca="false">INDEX(Mapping!$C$2:$C$465,MATCH(E5750,Mapping!$A$2:$A$465,0))</f>
        <v>ITPCL (IL&amp;FS TAMIL NADU)</v>
      </c>
      <c r="H5750" s="2" t="n">
        <v>8.52</v>
      </c>
      <c r="I5750" s="3" t="n">
        <v>0.24</v>
      </c>
    </row>
    <row r="5751" customFormat="false" ht="15" hidden="false" customHeight="false" outlineLevel="0" collapsed="false">
      <c r="A5751" s="0" t="s">
        <v>157</v>
      </c>
      <c r="B5751" s="0" t="n">
        <f aca="false">VALUE(LEFT(A5751,4))</f>
        <v>2025</v>
      </c>
      <c r="C5751" s="0" t="str">
        <f aca="false">"FY"&amp;IF(VALUE(MID(A5751,6,2))&gt;=4,VALUE(LEFT(A5751,4)),VALUE(LEFT(A5751,4))-1)&amp;"-"&amp;TEXT(MOD(IF(VALUE(MID(A5751,6,2))&gt;=4,VALUE(LEFT(A5751,4)),VALUE(LEFT(A5751,4))-1)+1,100),"00")</f>
        <v>FY2025-26</v>
      </c>
      <c r="D5751" s="0" t="s">
        <v>670</v>
      </c>
      <c r="E5751" s="0" t="s">
        <v>242</v>
      </c>
      <c r="F5751" s="0" t="str">
        <f aca="false">INDEX(Mapping!$B$2:$B$465,MATCH(E5751,Mapping!$A$2:$A$465,0))</f>
        <v>SKS POWER</v>
      </c>
      <c r="G5751" s="0" t="str">
        <f aca="false">INDEX(Mapping!$C$2:$C$465,MATCH(E5751,Mapping!$A$2:$A$465,0))</f>
        <v>SKS POWER</v>
      </c>
      <c r="H5751" s="2" t="n">
        <v>8.33</v>
      </c>
      <c r="I5751" s="3" t="n">
        <v>0.24</v>
      </c>
    </row>
    <row r="5752" customFormat="false" ht="15" hidden="false" customHeight="false" outlineLevel="0" collapsed="false">
      <c r="A5752" s="0" t="s">
        <v>157</v>
      </c>
      <c r="B5752" s="0" t="n">
        <f aca="false">VALUE(LEFT(A5752,4))</f>
        <v>2025</v>
      </c>
      <c r="C5752" s="0" t="str">
        <f aca="false">"FY"&amp;IF(VALUE(MID(A5752,6,2))&gt;=4,VALUE(LEFT(A5752,4)),VALUE(LEFT(A5752,4))-1)&amp;"-"&amp;TEXT(MOD(IF(VALUE(MID(A5752,6,2))&gt;=4,VALUE(LEFT(A5752,4)),VALUE(LEFT(A5752,4))-1)+1,100),"00")</f>
        <v>FY2025-26</v>
      </c>
      <c r="D5752" s="0" t="s">
        <v>681</v>
      </c>
      <c r="E5752" s="0" t="s">
        <v>320</v>
      </c>
      <c r="F5752" s="0" t="str">
        <f aca="false">INDEX(Mapping!$B$2:$B$465,MATCH(E5752,Mapping!$A$2:$A$465,0))</f>
        <v>HIMACHAL PRADESH</v>
      </c>
      <c r="G5752" s="0" t="str">
        <f aca="false">INDEX(Mapping!$C$2:$C$465,MATCH(E5752,Mapping!$A$2:$A$465,0))</f>
        <v>HIMACHAL PRADESH</v>
      </c>
      <c r="H5752" s="2" t="n">
        <v>8.17</v>
      </c>
      <c r="I5752" s="3" t="n">
        <v>0.23</v>
      </c>
    </row>
    <row r="5753" customFormat="false" ht="15" hidden="false" customHeight="false" outlineLevel="0" collapsed="false">
      <c r="A5753" s="0" t="s">
        <v>157</v>
      </c>
      <c r="B5753" s="0" t="n">
        <f aca="false">VALUE(LEFT(A5753,4))</f>
        <v>2025</v>
      </c>
      <c r="C5753" s="0" t="str">
        <f aca="false">"FY"&amp;IF(VALUE(MID(A5753,6,2))&gt;=4,VALUE(LEFT(A5753,4)),VALUE(LEFT(A5753,4))-1)&amp;"-"&amp;TEXT(MOD(IF(VALUE(MID(A5753,6,2))&gt;=4,VALUE(LEFT(A5753,4)),VALUE(LEFT(A5753,4))-1)+1,100),"00")</f>
        <v>FY2025-26</v>
      </c>
      <c r="D5753" s="0" t="s">
        <v>317</v>
      </c>
      <c r="E5753" s="0" t="s">
        <v>317</v>
      </c>
      <c r="F5753" s="0" t="str">
        <f aca="false">INDEX(Mapping!$B$2:$B$465,MATCH(E5753,Mapping!$A$2:$A$465,0))</f>
        <v>IGSTPS JHAJJAR</v>
      </c>
      <c r="G5753" s="0" t="str">
        <f aca="false">INDEX(Mapping!$C$2:$C$465,MATCH(E5753,Mapping!$A$2:$A$465,0))</f>
        <v>NTPC GROUP</v>
      </c>
      <c r="H5753" s="2" t="n">
        <v>8.14</v>
      </c>
      <c r="I5753" s="3" t="n">
        <v>0.23</v>
      </c>
    </row>
    <row r="5754" customFormat="false" ht="15" hidden="false" customHeight="false" outlineLevel="0" collapsed="false">
      <c r="A5754" s="0" t="s">
        <v>157</v>
      </c>
      <c r="B5754" s="0" t="n">
        <f aca="false">VALUE(LEFT(A5754,4))</f>
        <v>2025</v>
      </c>
      <c r="C5754" s="0" t="str">
        <f aca="false">"FY"&amp;IF(VALUE(MID(A5754,6,2))&gt;=4,VALUE(LEFT(A5754,4)),VALUE(LEFT(A5754,4))-1)&amp;"-"&amp;TEXT(MOD(IF(VALUE(MID(A5754,6,2))&gt;=4,VALUE(LEFT(A5754,4)),VALUE(LEFT(A5754,4))-1)+1,100),"00")</f>
        <v>FY2025-26</v>
      </c>
      <c r="D5754" s="0" t="s">
        <v>733</v>
      </c>
      <c r="E5754" s="0" t="s">
        <v>413</v>
      </c>
      <c r="F5754" s="0" t="str">
        <f aca="false">INDEX(Mapping!$B$2:$B$465,MATCH(E5754,Mapping!$A$2:$A$465,0))</f>
        <v>NTPC STATIONS</v>
      </c>
      <c r="G5754" s="0" t="str">
        <f aca="false">INDEX(Mapping!$C$2:$C$465,MATCH(E5754,Mapping!$A$2:$A$465,0))</f>
        <v>NTPC GROUP</v>
      </c>
      <c r="H5754" s="2" t="n">
        <v>8.09</v>
      </c>
      <c r="I5754" s="3" t="n">
        <v>0.23</v>
      </c>
    </row>
    <row r="5755" customFormat="false" ht="15" hidden="false" customHeight="false" outlineLevel="0" collapsed="false">
      <c r="A5755" s="0" t="s">
        <v>157</v>
      </c>
      <c r="B5755" s="0" t="n">
        <f aca="false">VALUE(LEFT(A5755,4))</f>
        <v>2025</v>
      </c>
      <c r="C5755" s="0" t="str">
        <f aca="false">"FY"&amp;IF(VALUE(MID(A5755,6,2))&gt;=4,VALUE(LEFT(A5755,4)),VALUE(LEFT(A5755,4))-1)&amp;"-"&amp;TEXT(MOD(IF(VALUE(MID(A5755,6,2))&gt;=4,VALUE(LEFT(A5755,4)),VALUE(LEFT(A5755,4))-1)+1,100),"00")</f>
        <v>FY2025-26</v>
      </c>
      <c r="D5755" s="0" t="s">
        <v>325</v>
      </c>
      <c r="E5755" s="0" t="s">
        <v>325</v>
      </c>
      <c r="F5755" s="0" t="str">
        <f aca="false">INDEX(Mapping!$B$2:$B$465,MATCH(E5755,Mapping!$A$2:$A$465,0))</f>
        <v>ADANI SOLAR ENERGY JODHPUR TWO LIMITED</v>
      </c>
      <c r="G5755" s="0" t="str">
        <f aca="false">INDEX(Mapping!$C$2:$C$465,MATCH(E5755,Mapping!$A$2:$A$465,0))</f>
        <v>ADANI GREEN ENERGY (ALL SPVs)</v>
      </c>
      <c r="H5755" s="2" t="n">
        <v>8.01</v>
      </c>
      <c r="I5755" s="3" t="n">
        <v>0.23</v>
      </c>
    </row>
    <row r="5756" customFormat="false" ht="15" hidden="false" customHeight="false" outlineLevel="0" collapsed="false">
      <c r="A5756" s="0" t="s">
        <v>157</v>
      </c>
      <c r="B5756" s="0" t="n">
        <f aca="false">VALUE(LEFT(A5756,4))</f>
        <v>2025</v>
      </c>
      <c r="C5756" s="0" t="str">
        <f aca="false">"FY"&amp;IF(VALUE(MID(A5756,6,2))&gt;=4,VALUE(LEFT(A5756,4)),VALUE(LEFT(A5756,4))-1)&amp;"-"&amp;TEXT(MOD(IF(VALUE(MID(A5756,6,2))&gt;=4,VALUE(LEFT(A5756,4)),VALUE(LEFT(A5756,4))-1)+1,100),"00")</f>
        <v>FY2025-26</v>
      </c>
      <c r="D5756" s="0" t="s">
        <v>717</v>
      </c>
      <c r="E5756" s="0" t="s">
        <v>381</v>
      </c>
      <c r="F5756" s="0" t="str">
        <f aca="false">INDEX(Mapping!$B$2:$B$465,MATCH(E5756,Mapping!$A$2:$A$465,0))</f>
        <v>NTPC STATIONS</v>
      </c>
      <c r="G5756" s="0" t="str">
        <f aca="false">INDEX(Mapping!$C$2:$C$465,MATCH(E5756,Mapping!$A$2:$A$465,0))</f>
        <v>NTPC GROUP</v>
      </c>
      <c r="H5756" s="2" t="n">
        <v>7.86</v>
      </c>
      <c r="I5756" s="3" t="n">
        <v>0.23</v>
      </c>
    </row>
    <row r="5757" customFormat="false" ht="15" hidden="false" customHeight="false" outlineLevel="0" collapsed="false">
      <c r="A5757" s="0" t="s">
        <v>157</v>
      </c>
      <c r="B5757" s="0" t="n">
        <f aca="false">VALUE(LEFT(A5757,4))</f>
        <v>2025</v>
      </c>
      <c r="C5757" s="0" t="str">
        <f aca="false">"FY"&amp;IF(VALUE(MID(A5757,6,2))&gt;=4,VALUE(LEFT(A5757,4)),VALUE(LEFT(A5757,4))-1)&amp;"-"&amp;TEXT(MOD(IF(VALUE(MID(A5757,6,2))&gt;=4,VALUE(LEFT(A5757,4)),VALUE(LEFT(A5757,4))-1)+1,100),"00")</f>
        <v>FY2025-26</v>
      </c>
      <c r="D5757" s="0" t="s">
        <v>718</v>
      </c>
      <c r="E5757" s="0" t="s">
        <v>407</v>
      </c>
      <c r="F5757" s="0" t="str">
        <f aca="false">INDEX(Mapping!$B$2:$B$465,MATCH(E5757,Mapping!$A$2:$A$465,0))</f>
        <v>NTPC STATIONS</v>
      </c>
      <c r="G5757" s="0" t="str">
        <f aca="false">INDEX(Mapping!$C$2:$C$465,MATCH(E5757,Mapping!$A$2:$A$465,0))</f>
        <v>NTPC GROUP</v>
      </c>
      <c r="H5757" s="2" t="n">
        <v>7.69</v>
      </c>
      <c r="I5757" s="3" t="n">
        <v>0.22</v>
      </c>
    </row>
    <row r="5758" customFormat="false" ht="15" hidden="false" customHeight="false" outlineLevel="0" collapsed="false">
      <c r="A5758" s="0" t="s">
        <v>157</v>
      </c>
      <c r="B5758" s="0" t="n">
        <f aca="false">VALUE(LEFT(A5758,4))</f>
        <v>2025</v>
      </c>
      <c r="C5758" s="0" t="str">
        <f aca="false">"FY"&amp;IF(VALUE(MID(A5758,6,2))&gt;=4,VALUE(LEFT(A5758,4)),VALUE(LEFT(A5758,4))-1)&amp;"-"&amp;TEXT(MOD(IF(VALUE(MID(A5758,6,2))&gt;=4,VALUE(LEFT(A5758,4)),VALUE(LEFT(A5758,4))-1)+1,100),"00")</f>
        <v>FY2025-26</v>
      </c>
      <c r="D5758" s="0" t="s">
        <v>688</v>
      </c>
      <c r="E5758" s="0" t="s">
        <v>193</v>
      </c>
      <c r="F5758" s="0" t="str">
        <f aca="false">INDEX(Mapping!$B$2:$B$465,MATCH(E5758,Mapping!$A$2:$A$465,0))</f>
        <v>MIZORAM</v>
      </c>
      <c r="G5758" s="0" t="str">
        <f aca="false">INDEX(Mapping!$C$2:$C$465,MATCH(E5758,Mapping!$A$2:$A$465,0))</f>
        <v>MIZORAM</v>
      </c>
      <c r="H5758" s="2" t="n">
        <v>6.73</v>
      </c>
      <c r="I5758" s="3" t="n">
        <v>0.19</v>
      </c>
    </row>
    <row r="5759" customFormat="false" ht="15" hidden="false" customHeight="false" outlineLevel="0" collapsed="false">
      <c r="A5759" s="0" t="s">
        <v>157</v>
      </c>
      <c r="B5759" s="0" t="n">
        <f aca="false">VALUE(LEFT(A5759,4))</f>
        <v>2025</v>
      </c>
      <c r="C5759" s="0" t="str">
        <f aca="false">"FY"&amp;IF(VALUE(MID(A5759,6,2))&gt;=4,VALUE(LEFT(A5759,4)),VALUE(LEFT(A5759,4))-1)&amp;"-"&amp;TEXT(MOD(IF(VALUE(MID(A5759,6,2))&gt;=4,VALUE(LEFT(A5759,4)),VALUE(LEFT(A5759,4))-1)+1,100),"00")</f>
        <v>FY2025-26</v>
      </c>
      <c r="D5759" s="0" t="s">
        <v>300</v>
      </c>
      <c r="E5759" s="0" t="s">
        <v>300</v>
      </c>
      <c r="F5759" s="0" t="str">
        <f aca="false">INDEX(Mapping!$B$2:$B$465,MATCH(E5759,Mapping!$A$2:$A$465,0))</f>
        <v>BALCO</v>
      </c>
      <c r="G5759" s="0" t="str">
        <f aca="false">INDEX(Mapping!$C$2:$C$465,MATCH(E5759,Mapping!$A$2:$A$465,0))</f>
        <v>BALCO</v>
      </c>
      <c r="H5759" s="2" t="n">
        <v>6.48</v>
      </c>
      <c r="I5759" s="3" t="n">
        <v>0.19</v>
      </c>
    </row>
    <row r="5760" customFormat="false" ht="15" hidden="false" customHeight="false" outlineLevel="0" collapsed="false">
      <c r="A5760" s="0" t="s">
        <v>157</v>
      </c>
      <c r="B5760" s="0" t="n">
        <f aca="false">VALUE(LEFT(A5760,4))</f>
        <v>2025</v>
      </c>
      <c r="C5760" s="0" t="str">
        <f aca="false">"FY"&amp;IF(VALUE(MID(A5760,6,2))&gt;=4,VALUE(LEFT(A5760,4)),VALUE(LEFT(A5760,4))-1)&amp;"-"&amp;TEXT(MOD(IF(VALUE(MID(A5760,6,2))&gt;=4,VALUE(LEFT(A5760,4)),VALUE(LEFT(A5760,4))-1)+1,100),"00")</f>
        <v>FY2025-26</v>
      </c>
      <c r="D5760" s="0" t="s">
        <v>308</v>
      </c>
      <c r="E5760" s="0" t="s">
        <v>308</v>
      </c>
      <c r="F5760" s="0" t="str">
        <f aca="false">INDEX(Mapping!$B$2:$B$465,MATCH(E5760,Mapping!$A$2:$A$465,0))</f>
        <v>ADANI RENEWABLE ENERGY FORTY FIVE LIMITED_PSS5</v>
      </c>
      <c r="G5760" s="0" t="str">
        <f aca="false">INDEX(Mapping!$C$2:$C$465,MATCH(E5760,Mapping!$A$2:$A$465,0))</f>
        <v>ADANI GREEN ENERGY (ALL SPVs)</v>
      </c>
      <c r="H5760" s="2" t="n">
        <v>6.29</v>
      </c>
      <c r="I5760" s="3" t="n">
        <v>0.18</v>
      </c>
    </row>
    <row r="5761" customFormat="false" ht="15" hidden="false" customHeight="false" outlineLevel="0" collapsed="false">
      <c r="A5761" s="0" t="s">
        <v>157</v>
      </c>
      <c r="B5761" s="0" t="n">
        <f aca="false">VALUE(LEFT(A5761,4))</f>
        <v>2025</v>
      </c>
      <c r="C5761" s="0" t="str">
        <f aca="false">"FY"&amp;IF(VALUE(MID(A5761,6,2))&gt;=4,VALUE(LEFT(A5761,4)),VALUE(LEFT(A5761,4))-1)&amp;"-"&amp;TEXT(MOD(IF(VALUE(MID(A5761,6,2))&gt;=4,VALUE(LEFT(A5761,4)),VALUE(LEFT(A5761,4))-1)+1,100),"00")</f>
        <v>FY2025-26</v>
      </c>
      <c r="D5761" s="0" t="s">
        <v>789</v>
      </c>
      <c r="E5761" s="0" t="s">
        <v>177</v>
      </c>
      <c r="F5761" s="0" t="str">
        <f aca="false">INDEX(Mapping!$B$2:$B$465,MATCH(E5761,Mapping!$A$2:$A$465,0))</f>
        <v>JINDAL INDIA THERMAL POWER (JITPL)</v>
      </c>
      <c r="G5761" s="0" t="str">
        <f aca="false">INDEX(Mapping!$C$2:$C$465,MATCH(E5761,Mapping!$A$2:$A$465,0))</f>
        <v>JINDAL INDIA THERMAL POWER (JITPL)</v>
      </c>
      <c r="H5761" s="2" t="n">
        <v>6.11</v>
      </c>
      <c r="I5761" s="3" t="n">
        <v>0.18</v>
      </c>
    </row>
    <row r="5762" customFormat="false" ht="15" hidden="false" customHeight="false" outlineLevel="0" collapsed="false">
      <c r="A5762" s="0" t="s">
        <v>157</v>
      </c>
      <c r="B5762" s="0" t="n">
        <f aca="false">VALUE(LEFT(A5762,4))</f>
        <v>2025</v>
      </c>
      <c r="C5762" s="0" t="str">
        <f aca="false">"FY"&amp;IF(VALUE(MID(A5762,6,2))&gt;=4,VALUE(LEFT(A5762,4)),VALUE(LEFT(A5762,4))-1)&amp;"-"&amp;TEXT(MOD(IF(VALUE(MID(A5762,6,2))&gt;=4,VALUE(LEFT(A5762,4)),VALUE(LEFT(A5762,4))-1)+1,100),"00")</f>
        <v>FY2025-26</v>
      </c>
      <c r="D5762" s="0" t="s">
        <v>689</v>
      </c>
      <c r="E5762" s="0" t="s">
        <v>237</v>
      </c>
      <c r="F5762" s="0" t="str">
        <f aca="false">INDEX(Mapping!$B$2:$B$465,MATCH(E5762,Mapping!$A$2:$A$465,0))</f>
        <v>NTPC STATIONS</v>
      </c>
      <c r="G5762" s="0" t="str">
        <f aca="false">INDEX(Mapping!$C$2:$C$465,MATCH(E5762,Mapping!$A$2:$A$465,0))</f>
        <v>NTPC GROUP</v>
      </c>
      <c r="H5762" s="2" t="n">
        <v>6.06</v>
      </c>
      <c r="I5762" s="3" t="n">
        <v>0.17</v>
      </c>
    </row>
    <row r="5763" customFormat="false" ht="15" hidden="false" customHeight="false" outlineLevel="0" collapsed="false">
      <c r="A5763" s="0" t="s">
        <v>157</v>
      </c>
      <c r="B5763" s="0" t="n">
        <f aca="false">VALUE(LEFT(A5763,4))</f>
        <v>2025</v>
      </c>
      <c r="C5763" s="0" t="str">
        <f aca="false">"FY"&amp;IF(VALUE(MID(A5763,6,2))&gt;=4,VALUE(LEFT(A5763,4)),VALUE(LEFT(A5763,4))-1)&amp;"-"&amp;TEXT(MOD(IF(VALUE(MID(A5763,6,2))&gt;=4,VALUE(LEFT(A5763,4)),VALUE(LEFT(A5763,4))-1)+1,100),"00")</f>
        <v>FY2025-26</v>
      </c>
      <c r="D5763" s="0" t="s">
        <v>748</v>
      </c>
      <c r="E5763" s="0" t="s">
        <v>427</v>
      </c>
      <c r="F5763" s="0" t="str">
        <f aca="false">INDEX(Mapping!$B$2:$B$465,MATCH(E5763,Mapping!$A$2:$A$465,0))</f>
        <v>NTPC STATIONS</v>
      </c>
      <c r="G5763" s="0" t="str">
        <f aca="false">INDEX(Mapping!$C$2:$C$465,MATCH(E5763,Mapping!$A$2:$A$465,0))</f>
        <v>NTPC GROUP</v>
      </c>
      <c r="H5763" s="2" t="n">
        <v>6.04</v>
      </c>
      <c r="I5763" s="3" t="n">
        <v>0.17</v>
      </c>
    </row>
    <row r="5764" customFormat="false" ht="15" hidden="false" customHeight="false" outlineLevel="0" collapsed="false">
      <c r="A5764" s="0" t="s">
        <v>157</v>
      </c>
      <c r="B5764" s="0" t="n">
        <f aca="false">VALUE(LEFT(A5764,4))</f>
        <v>2025</v>
      </c>
      <c r="C5764" s="0" t="str">
        <f aca="false">"FY"&amp;IF(VALUE(MID(A5764,6,2))&gt;=4,VALUE(LEFT(A5764,4)),VALUE(LEFT(A5764,4))-1)&amp;"-"&amp;TEXT(MOD(IF(VALUE(MID(A5764,6,2))&gt;=4,VALUE(LEFT(A5764,4)),VALUE(LEFT(A5764,4))-1)+1,100),"00")</f>
        <v>FY2025-26</v>
      </c>
      <c r="D5764" s="0" t="s">
        <v>439</v>
      </c>
      <c r="E5764" s="0" t="s">
        <v>439</v>
      </c>
      <c r="F5764" s="0" t="str">
        <f aca="false">INDEX(Mapping!$B$2:$B$465,MATCH(E5764,Mapping!$A$2:$A$465,0))</f>
        <v>ADANI RENEWABLE ENERGY FORTY ONE LIMITED_PSS4</v>
      </c>
      <c r="G5764" s="0" t="str">
        <f aca="false">INDEX(Mapping!$C$2:$C$465,MATCH(E5764,Mapping!$A$2:$A$465,0))</f>
        <v>ADANI GREEN ENERGY (ALL SPVs)</v>
      </c>
      <c r="H5764" s="2" t="n">
        <v>5.76</v>
      </c>
      <c r="I5764" s="3" t="n">
        <v>0.17</v>
      </c>
    </row>
    <row r="5765" customFormat="false" ht="15" hidden="false" customHeight="false" outlineLevel="0" collapsed="false">
      <c r="A5765" s="0" t="s">
        <v>157</v>
      </c>
      <c r="B5765" s="0" t="n">
        <f aca="false">VALUE(LEFT(A5765,4))</f>
        <v>2025</v>
      </c>
      <c r="C5765" s="0" t="str">
        <f aca="false">"FY"&amp;IF(VALUE(MID(A5765,6,2))&gt;=4,VALUE(LEFT(A5765,4)),VALUE(LEFT(A5765,4))-1)&amp;"-"&amp;TEXT(MOD(IF(VALUE(MID(A5765,6,2))&gt;=4,VALUE(LEFT(A5765,4)),VALUE(LEFT(A5765,4))-1)+1,100),"00")</f>
        <v>FY2025-26</v>
      </c>
      <c r="D5765" s="0" t="s">
        <v>820</v>
      </c>
      <c r="E5765" s="0" t="s">
        <v>464</v>
      </c>
      <c r="F5765" s="0" t="str">
        <f aca="false">INDEX(Mapping!$B$2:$B$465,MATCH(E5765,Mapping!$A$2:$A$465,0))</f>
        <v>ADANI PORTS AND SPECIAL ECONOMIC ZONE LIMITED_PSS4_WIND</v>
      </c>
      <c r="G5765" s="0" t="str">
        <f aca="false">INDEX(Mapping!$C$2:$C$465,MATCH(E5765,Mapping!$A$2:$A$465,0))</f>
        <v>ADANI PORTS &amp; SEZ</v>
      </c>
      <c r="H5765" s="2" t="n">
        <v>5.68</v>
      </c>
      <c r="I5765" s="3" t="n">
        <v>0.16</v>
      </c>
    </row>
    <row r="5766" customFormat="false" ht="15" hidden="false" customHeight="false" outlineLevel="0" collapsed="false">
      <c r="A5766" s="0" t="s">
        <v>157</v>
      </c>
      <c r="B5766" s="0" t="n">
        <f aca="false">VALUE(LEFT(A5766,4))</f>
        <v>2025</v>
      </c>
      <c r="C5766" s="0" t="str">
        <f aca="false">"FY"&amp;IF(VALUE(MID(A5766,6,2))&gt;=4,VALUE(LEFT(A5766,4)),VALUE(LEFT(A5766,4))-1)&amp;"-"&amp;TEXT(MOD(IF(VALUE(MID(A5766,6,2))&gt;=4,VALUE(LEFT(A5766,4)),VALUE(LEFT(A5766,4))-1)+1,100),"00")</f>
        <v>FY2025-26</v>
      </c>
      <c r="D5766" s="0" t="s">
        <v>714</v>
      </c>
      <c r="E5766" s="0" t="s">
        <v>395</v>
      </c>
      <c r="F5766" s="0" t="str">
        <f aca="false">INDEX(Mapping!$B$2:$B$465,MATCH(E5766,Mapping!$A$2:$A$465,0))</f>
        <v>HIMACHAL PRADESH</v>
      </c>
      <c r="G5766" s="0" t="str">
        <f aca="false">INDEX(Mapping!$C$2:$C$465,MATCH(E5766,Mapping!$A$2:$A$465,0))</f>
        <v>HIMACHAL PRADESH</v>
      </c>
      <c r="H5766" s="2" t="n">
        <v>5.53</v>
      </c>
      <c r="I5766" s="3" t="n">
        <v>0.16</v>
      </c>
    </row>
    <row r="5767" customFormat="false" ht="15" hidden="false" customHeight="false" outlineLevel="0" collapsed="false">
      <c r="A5767" s="0" t="s">
        <v>157</v>
      </c>
      <c r="B5767" s="0" t="n">
        <f aca="false">VALUE(LEFT(A5767,4))</f>
        <v>2025</v>
      </c>
      <c r="C5767" s="0" t="str">
        <f aca="false">"FY"&amp;IF(VALUE(MID(A5767,6,2))&gt;=4,VALUE(LEFT(A5767,4)),VALUE(LEFT(A5767,4))-1)&amp;"-"&amp;TEXT(MOD(IF(VALUE(MID(A5767,6,2))&gt;=4,VALUE(LEFT(A5767,4)),VALUE(LEFT(A5767,4))-1)+1,100),"00")</f>
        <v>FY2025-26</v>
      </c>
      <c r="D5767" s="0" t="s">
        <v>802</v>
      </c>
      <c r="E5767" s="0" t="s">
        <v>448</v>
      </c>
      <c r="F5767" s="0" t="str">
        <f aca="false">INDEX(Mapping!$B$2:$B$465,MATCH(E5767,Mapping!$A$2:$A$465,0))</f>
        <v>ADANI RENEWABLE ENERGY FORTY EIGHT LIMITED (WIND)_PSS-9</v>
      </c>
      <c r="G5767" s="0" t="str">
        <f aca="false">INDEX(Mapping!$C$2:$C$465,MATCH(E5767,Mapping!$A$2:$A$465,0))</f>
        <v>ADANI GREEN ENERGY (ALL SPVs)</v>
      </c>
      <c r="H5767" s="2" t="n">
        <v>5.24</v>
      </c>
      <c r="I5767" s="3" t="n">
        <v>0.15</v>
      </c>
    </row>
    <row r="5768" customFormat="false" ht="15" hidden="false" customHeight="false" outlineLevel="0" collapsed="false">
      <c r="A5768" s="0" t="s">
        <v>157</v>
      </c>
      <c r="B5768" s="0" t="n">
        <f aca="false">VALUE(LEFT(A5768,4))</f>
        <v>2025</v>
      </c>
      <c r="C5768" s="0" t="str">
        <f aca="false">"FY"&amp;IF(VALUE(MID(A5768,6,2))&gt;=4,VALUE(LEFT(A5768,4)),VALUE(LEFT(A5768,4))-1)&amp;"-"&amp;TEXT(MOD(IF(VALUE(MID(A5768,6,2))&gt;=4,VALUE(LEFT(A5768,4)),VALUE(LEFT(A5768,4))-1)+1,100),"00")</f>
        <v>FY2025-26</v>
      </c>
      <c r="D5768" s="0" t="s">
        <v>723</v>
      </c>
      <c r="E5768" s="0" t="s">
        <v>330</v>
      </c>
      <c r="F5768" s="0" t="str">
        <f aca="false">INDEX(Mapping!$B$2:$B$465,MATCH(E5768,Mapping!$A$2:$A$465,0))</f>
        <v>MARUTI CLEAN COAL &amp; POWER</v>
      </c>
      <c r="G5768" s="0" t="str">
        <f aca="false">INDEX(Mapping!$C$2:$C$465,MATCH(E5768,Mapping!$A$2:$A$465,0))</f>
        <v>MARUTI CLEAN COAL &amp; POWER</v>
      </c>
      <c r="H5768" s="2" t="n">
        <v>5.04</v>
      </c>
      <c r="I5768" s="3" t="n">
        <v>0.14</v>
      </c>
    </row>
    <row r="5769" customFormat="false" ht="15" hidden="false" customHeight="false" outlineLevel="0" collapsed="false">
      <c r="A5769" s="0" t="s">
        <v>157</v>
      </c>
      <c r="B5769" s="0" t="n">
        <f aca="false">VALUE(LEFT(A5769,4))</f>
        <v>2025</v>
      </c>
      <c r="C5769" s="0" t="str">
        <f aca="false">"FY"&amp;IF(VALUE(MID(A5769,6,2))&gt;=4,VALUE(LEFT(A5769,4)),VALUE(LEFT(A5769,4))-1)&amp;"-"&amp;TEXT(MOD(IF(VALUE(MID(A5769,6,2))&gt;=4,VALUE(LEFT(A5769,4)),VALUE(LEFT(A5769,4))-1)+1,100),"00")</f>
        <v>FY2025-26</v>
      </c>
      <c r="D5769" s="0" t="s">
        <v>737</v>
      </c>
      <c r="E5769" s="0" t="s">
        <v>337</v>
      </c>
      <c r="F5769" s="0" t="str">
        <f aca="false">INDEX(Mapping!$B$2:$B$465,MATCH(E5769,Mapping!$A$2:$A$465,0))</f>
        <v>NTPC STATIONS</v>
      </c>
      <c r="G5769" s="0" t="str">
        <f aca="false">INDEX(Mapping!$C$2:$C$465,MATCH(E5769,Mapping!$A$2:$A$465,0))</f>
        <v>NTPC GROUP</v>
      </c>
      <c r="H5769" s="2" t="n">
        <v>4.82</v>
      </c>
      <c r="I5769" s="3" t="n">
        <v>0.14</v>
      </c>
    </row>
    <row r="5770" customFormat="false" ht="15" hidden="false" customHeight="false" outlineLevel="0" collapsed="false">
      <c r="A5770" s="0" t="s">
        <v>157</v>
      </c>
      <c r="B5770" s="0" t="n">
        <f aca="false">VALUE(LEFT(A5770,4))</f>
        <v>2025</v>
      </c>
      <c r="C5770" s="0" t="str">
        <f aca="false">"FY"&amp;IF(VALUE(MID(A5770,6,2))&gt;=4,VALUE(LEFT(A5770,4)),VALUE(LEFT(A5770,4))-1)&amp;"-"&amp;TEXT(MOD(IF(VALUE(MID(A5770,6,2))&gt;=4,VALUE(LEFT(A5770,4)),VALUE(LEFT(A5770,4))-1)+1,100),"00")</f>
        <v>FY2025-26</v>
      </c>
      <c r="D5770" s="0" t="s">
        <v>375</v>
      </c>
      <c r="E5770" s="0" t="s">
        <v>375</v>
      </c>
      <c r="F5770" s="0" t="str">
        <f aca="false">INDEX(Mapping!$B$2:$B$465,MATCH(E5770,Mapping!$A$2:$A$465,0))</f>
        <v>WIND FIVE RENERGY LIMITED</v>
      </c>
      <c r="G5770" s="0" t="str">
        <f aca="false">INDEX(Mapping!$C$2:$C$465,MATCH(E5770,Mapping!$A$2:$A$465,0))</f>
        <v>WIND FIVE RENERGY LIMITED</v>
      </c>
      <c r="H5770" s="2" t="n">
        <v>4.77</v>
      </c>
      <c r="I5770" s="3" t="n">
        <v>0.14</v>
      </c>
    </row>
    <row r="5771" customFormat="false" ht="15" hidden="false" customHeight="false" outlineLevel="0" collapsed="false">
      <c r="A5771" s="0" t="s">
        <v>157</v>
      </c>
      <c r="B5771" s="0" t="n">
        <f aca="false">VALUE(LEFT(A5771,4))</f>
        <v>2025</v>
      </c>
      <c r="C5771" s="0" t="str">
        <f aca="false">"FY"&amp;IF(VALUE(MID(A5771,6,2))&gt;=4,VALUE(LEFT(A5771,4)),VALUE(LEFT(A5771,4))-1)&amp;"-"&amp;TEXT(MOD(IF(VALUE(MID(A5771,6,2))&gt;=4,VALUE(LEFT(A5771,4)),VALUE(LEFT(A5771,4))-1)+1,100),"00")</f>
        <v>FY2025-26</v>
      </c>
      <c r="D5771" s="0" t="s">
        <v>762</v>
      </c>
      <c r="E5771" s="0" t="s">
        <v>447</v>
      </c>
      <c r="F5771" s="0" t="str">
        <f aca="false">INDEX(Mapping!$B$2:$B$465,MATCH(E5771,Mapping!$A$2:$A$465,0))</f>
        <v>NTPC STATIONS</v>
      </c>
      <c r="G5771" s="0" t="str">
        <f aca="false">INDEX(Mapping!$C$2:$C$465,MATCH(E5771,Mapping!$A$2:$A$465,0))</f>
        <v>NTPC GROUP</v>
      </c>
      <c r="H5771" s="2" t="n">
        <v>4.26</v>
      </c>
      <c r="I5771" s="3" t="n">
        <v>0.12</v>
      </c>
    </row>
    <row r="5772" customFormat="false" ht="15" hidden="false" customHeight="false" outlineLevel="0" collapsed="false">
      <c r="A5772" s="0" t="s">
        <v>157</v>
      </c>
      <c r="B5772" s="0" t="n">
        <f aca="false">VALUE(LEFT(A5772,4))</f>
        <v>2025</v>
      </c>
      <c r="C5772" s="0" t="str">
        <f aca="false">"FY"&amp;IF(VALUE(MID(A5772,6,2))&gt;=4,VALUE(LEFT(A5772,4)),VALUE(LEFT(A5772,4))-1)&amp;"-"&amp;TEXT(MOD(IF(VALUE(MID(A5772,6,2))&gt;=4,VALUE(LEFT(A5772,4)),VALUE(LEFT(A5772,4))-1)+1,100),"00")</f>
        <v>FY2025-26</v>
      </c>
      <c r="D5772" s="0" t="s">
        <v>442</v>
      </c>
      <c r="E5772" s="0" t="s">
        <v>442</v>
      </c>
      <c r="F5772" s="0" t="str">
        <f aca="false">INDEX(Mapping!$B$2:$B$465,MATCH(E5772,Mapping!$A$2:$A$465,0))</f>
        <v>ADANI HYBRID ENERGY JAISALMER FIVE LIMITED_PSS4</v>
      </c>
      <c r="G5772" s="0" t="str">
        <f aca="false">INDEX(Mapping!$C$2:$C$465,MATCH(E5772,Mapping!$A$2:$A$465,0))</f>
        <v>ADANI GREEN ENERGY (ALL SPVs)</v>
      </c>
      <c r="H5772" s="2" t="n">
        <v>4.18</v>
      </c>
      <c r="I5772" s="3" t="n">
        <v>0.12</v>
      </c>
    </row>
    <row r="5773" customFormat="false" ht="15" hidden="false" customHeight="false" outlineLevel="0" collapsed="false">
      <c r="A5773" s="0" t="s">
        <v>157</v>
      </c>
      <c r="B5773" s="0" t="n">
        <f aca="false">VALUE(LEFT(A5773,4))</f>
        <v>2025</v>
      </c>
      <c r="C5773" s="0" t="str">
        <f aca="false">"FY"&amp;IF(VALUE(MID(A5773,6,2))&gt;=4,VALUE(LEFT(A5773,4)),VALUE(LEFT(A5773,4))-1)&amp;"-"&amp;TEXT(MOD(IF(VALUE(MID(A5773,6,2))&gt;=4,VALUE(LEFT(A5773,4)),VALUE(LEFT(A5773,4))-1)+1,100),"00")</f>
        <v>FY2025-26</v>
      </c>
      <c r="D5773" s="0" t="s">
        <v>695</v>
      </c>
      <c r="E5773" s="0" t="s">
        <v>211</v>
      </c>
      <c r="F5773" s="0" t="str">
        <f aca="false">INDEX(Mapping!$B$2:$B$465,MATCH(E5773,Mapping!$A$2:$A$465,0))</f>
        <v>SINGOLI BHATWARI HEP</v>
      </c>
      <c r="G5773" s="0" t="str">
        <f aca="false">INDEX(Mapping!$C$2:$C$465,MATCH(E5773,Mapping!$A$2:$A$465,0))</f>
        <v>SINGOLI BHATWARI HEP</v>
      </c>
      <c r="H5773" s="2" t="n">
        <v>4.12</v>
      </c>
      <c r="I5773" s="3" t="n">
        <v>0.12</v>
      </c>
    </row>
    <row r="5774" customFormat="false" ht="15" hidden="false" customHeight="false" outlineLevel="0" collapsed="false">
      <c r="A5774" s="0" t="s">
        <v>157</v>
      </c>
      <c r="B5774" s="0" t="n">
        <f aca="false">VALUE(LEFT(A5774,4))</f>
        <v>2025</v>
      </c>
      <c r="C5774" s="0" t="str">
        <f aca="false">"FY"&amp;IF(VALUE(MID(A5774,6,2))&gt;=4,VALUE(LEFT(A5774,4)),VALUE(LEFT(A5774,4))-1)&amp;"-"&amp;TEXT(MOD(IF(VALUE(MID(A5774,6,2))&gt;=4,VALUE(LEFT(A5774,4)),VALUE(LEFT(A5774,4))-1)+1,100),"00")</f>
        <v>FY2025-26</v>
      </c>
      <c r="D5774" s="0" t="s">
        <v>703</v>
      </c>
      <c r="E5774" s="0" t="s">
        <v>425</v>
      </c>
      <c r="F5774" s="0" t="str">
        <f aca="false">INDEX(Mapping!$B$2:$B$465,MATCH(E5774,Mapping!$A$2:$A$465,0))</f>
        <v>THE TATA POWER CO LTD (MTPS)</v>
      </c>
      <c r="G5774" s="0" t="str">
        <f aca="false">INDEX(Mapping!$C$2:$C$465,MATCH(E5774,Mapping!$A$2:$A$465,0))</f>
        <v>THE TATA POWER CO LTD (MTPS)</v>
      </c>
      <c r="H5774" s="2" t="n">
        <v>4.08</v>
      </c>
      <c r="I5774" s="3" t="n">
        <v>0.12</v>
      </c>
    </row>
    <row r="5775" customFormat="false" ht="15" hidden="false" customHeight="false" outlineLevel="0" collapsed="false">
      <c r="A5775" s="0" t="s">
        <v>157</v>
      </c>
      <c r="B5775" s="0" t="n">
        <f aca="false">VALUE(LEFT(A5775,4))</f>
        <v>2025</v>
      </c>
      <c r="C5775" s="0" t="str">
        <f aca="false">"FY"&amp;IF(VALUE(MID(A5775,6,2))&gt;=4,VALUE(LEFT(A5775,4)),VALUE(LEFT(A5775,4))-1)&amp;"-"&amp;TEXT(MOD(IF(VALUE(MID(A5775,6,2))&gt;=4,VALUE(LEFT(A5775,4)),VALUE(LEFT(A5775,4))-1)+1,100),"00")</f>
        <v>FY2025-26</v>
      </c>
      <c r="D5775" s="0" t="s">
        <v>264</v>
      </c>
      <c r="E5775" s="0" t="s">
        <v>264</v>
      </c>
      <c r="F5775" s="0" t="str">
        <f aca="false">INDEX(Mapping!$B$2:$B$465,MATCH(E5775,Mapping!$A$2:$A$465,0))</f>
        <v>ADANI RENEWABLE ENERGY FORTY ONE LIMITED_PSS-3</v>
      </c>
      <c r="G5775" s="0" t="str">
        <f aca="false">INDEX(Mapping!$C$2:$C$465,MATCH(E5775,Mapping!$A$2:$A$465,0))</f>
        <v>ADANI GREEN ENERGY (ALL SPVs)</v>
      </c>
      <c r="H5775" s="2" t="n">
        <v>3.77</v>
      </c>
      <c r="I5775" s="3" t="n">
        <v>0.11</v>
      </c>
    </row>
    <row r="5776" customFormat="false" ht="15" hidden="false" customHeight="false" outlineLevel="0" collapsed="false">
      <c r="A5776" s="0" t="s">
        <v>157</v>
      </c>
      <c r="B5776" s="0" t="n">
        <f aca="false">VALUE(LEFT(A5776,4))</f>
        <v>2025</v>
      </c>
      <c r="C5776" s="0" t="str">
        <f aca="false">"FY"&amp;IF(VALUE(MID(A5776,6,2))&gt;=4,VALUE(LEFT(A5776,4)),VALUE(LEFT(A5776,4))-1)&amp;"-"&amp;TEXT(MOD(IF(VALUE(MID(A5776,6,2))&gt;=4,VALUE(LEFT(A5776,4)),VALUE(LEFT(A5776,4))-1)+1,100),"00")</f>
        <v>FY2025-26</v>
      </c>
      <c r="D5776" s="0" t="s">
        <v>678</v>
      </c>
      <c r="E5776" s="0" t="s">
        <v>294</v>
      </c>
      <c r="F5776" s="0" t="str">
        <f aca="false">INDEX(Mapping!$B$2:$B$465,MATCH(E5776,Mapping!$A$2:$A$465,0))</f>
        <v>DRUK GREEN POWER (BHUTAN)</v>
      </c>
      <c r="G5776" s="0" t="str">
        <f aca="false">INDEX(Mapping!$C$2:$C$465,MATCH(E5776,Mapping!$A$2:$A$465,0))</f>
        <v>DRUK GREEN POWER (BHUTAN)</v>
      </c>
      <c r="H5776" s="2" t="n">
        <v>3.71</v>
      </c>
      <c r="I5776" s="3" t="n">
        <v>0.11</v>
      </c>
    </row>
    <row r="5777" customFormat="false" ht="15" hidden="false" customHeight="false" outlineLevel="0" collapsed="false">
      <c r="A5777" s="0" t="s">
        <v>157</v>
      </c>
      <c r="B5777" s="0" t="n">
        <f aca="false">VALUE(LEFT(A5777,4))</f>
        <v>2025</v>
      </c>
      <c r="C5777" s="0" t="str">
        <f aca="false">"FY"&amp;IF(VALUE(MID(A5777,6,2))&gt;=4,VALUE(LEFT(A5777,4)),VALUE(LEFT(A5777,4))-1)&amp;"-"&amp;TEXT(MOD(IF(VALUE(MID(A5777,6,2))&gt;=4,VALUE(LEFT(A5777,4)),VALUE(LEFT(A5777,4))-1)+1,100),"00")</f>
        <v>FY2025-26</v>
      </c>
      <c r="D5777" s="0" t="s">
        <v>731</v>
      </c>
      <c r="E5777" s="0" t="s">
        <v>429</v>
      </c>
      <c r="F5777" s="0" t="str">
        <f aca="false">INDEX(Mapping!$B$2:$B$465,MATCH(E5777,Mapping!$A$2:$A$465,0))</f>
        <v>NTPC STATIONS</v>
      </c>
      <c r="G5777" s="0" t="str">
        <f aca="false">INDEX(Mapping!$C$2:$C$465,MATCH(E5777,Mapping!$A$2:$A$465,0))</f>
        <v>NTPC GROUP</v>
      </c>
      <c r="H5777" s="2" t="n">
        <v>3.63</v>
      </c>
      <c r="I5777" s="3" t="n">
        <v>0.1</v>
      </c>
    </row>
    <row r="5778" customFormat="false" ht="15" hidden="false" customHeight="false" outlineLevel="0" collapsed="false">
      <c r="A5778" s="0" t="s">
        <v>157</v>
      </c>
      <c r="B5778" s="0" t="n">
        <f aca="false">VALUE(LEFT(A5778,4))</f>
        <v>2025</v>
      </c>
      <c r="C5778" s="0" t="str">
        <f aca="false">"FY"&amp;IF(VALUE(MID(A5778,6,2))&gt;=4,VALUE(LEFT(A5778,4)),VALUE(LEFT(A5778,4))-1)&amp;"-"&amp;TEXT(MOD(IF(VALUE(MID(A5778,6,2))&gt;=4,VALUE(LEFT(A5778,4)),VALUE(LEFT(A5778,4))-1)+1,100),"00")</f>
        <v>FY2025-26</v>
      </c>
      <c r="D5778" s="0" t="s">
        <v>738</v>
      </c>
      <c r="E5778" s="0" t="s">
        <v>56</v>
      </c>
      <c r="F5778" s="0" t="str">
        <f aca="false">INDEX(Mapping!$B$2:$B$465,MATCH(E5778,Mapping!$A$2:$A$465,0))</f>
        <v>UTTARAKHAND</v>
      </c>
      <c r="G5778" s="0" t="str">
        <f aca="false">INDEX(Mapping!$C$2:$C$465,MATCH(E5778,Mapping!$A$2:$A$465,0))</f>
        <v>UTTARAKHAND</v>
      </c>
      <c r="H5778" s="2" t="n">
        <v>3.47</v>
      </c>
      <c r="I5778" s="3" t="n">
        <v>0.1</v>
      </c>
    </row>
    <row r="5779" customFormat="false" ht="15" hidden="false" customHeight="false" outlineLevel="0" collapsed="false">
      <c r="A5779" s="0" t="s">
        <v>157</v>
      </c>
      <c r="B5779" s="0" t="n">
        <f aca="false">VALUE(LEFT(A5779,4))</f>
        <v>2025</v>
      </c>
      <c r="C5779" s="0" t="str">
        <f aca="false">"FY"&amp;IF(VALUE(MID(A5779,6,2))&gt;=4,VALUE(LEFT(A5779,4)),VALUE(LEFT(A5779,4))-1)&amp;"-"&amp;TEXT(MOD(IF(VALUE(MID(A5779,6,2))&gt;=4,VALUE(LEFT(A5779,4)),VALUE(LEFT(A5779,4))-1)+1,100),"00")</f>
        <v>FY2025-26</v>
      </c>
      <c r="D5779" s="0" t="s">
        <v>720</v>
      </c>
      <c r="E5779" s="0" t="s">
        <v>428</v>
      </c>
      <c r="F5779" s="0" t="str">
        <f aca="false">INDEX(Mapping!$B$2:$B$465,MATCH(E5779,Mapping!$A$2:$A$465,0))</f>
        <v>NTPC STATIONS</v>
      </c>
      <c r="G5779" s="0" t="str">
        <f aca="false">INDEX(Mapping!$C$2:$C$465,MATCH(E5779,Mapping!$A$2:$A$465,0))</f>
        <v>NTPC GROUP</v>
      </c>
      <c r="H5779" s="2" t="n">
        <v>3.47</v>
      </c>
      <c r="I5779" s="3" t="n">
        <v>0.1</v>
      </c>
    </row>
    <row r="5780" customFormat="false" ht="15" hidden="false" customHeight="false" outlineLevel="0" collapsed="false">
      <c r="A5780" s="0" t="s">
        <v>157</v>
      </c>
      <c r="B5780" s="0" t="n">
        <f aca="false">VALUE(LEFT(A5780,4))</f>
        <v>2025</v>
      </c>
      <c r="C5780" s="0" t="str">
        <f aca="false">"FY"&amp;IF(VALUE(MID(A5780,6,2))&gt;=4,VALUE(LEFT(A5780,4)),VALUE(LEFT(A5780,4))-1)&amp;"-"&amp;TEXT(MOD(IF(VALUE(MID(A5780,6,2))&gt;=4,VALUE(LEFT(A5780,4)),VALUE(LEFT(A5780,4))-1)+1,100),"00")</f>
        <v>FY2025-26</v>
      </c>
      <c r="D5780" s="0" t="s">
        <v>751</v>
      </c>
      <c r="E5780" s="0" t="s">
        <v>479</v>
      </c>
      <c r="F5780" s="0" t="str">
        <f aca="false">INDEX(Mapping!$B$2:$B$465,MATCH(E5780,Mapping!$A$2:$A$465,0))</f>
        <v>NTPC STATIONS</v>
      </c>
      <c r="G5780" s="0" t="str">
        <f aca="false">INDEX(Mapping!$C$2:$C$465,MATCH(E5780,Mapping!$A$2:$A$465,0))</f>
        <v>NTPC GROUP</v>
      </c>
      <c r="H5780" s="2" t="n">
        <v>3.43</v>
      </c>
      <c r="I5780" s="3" t="n">
        <v>0.1</v>
      </c>
    </row>
    <row r="5781" customFormat="false" ht="15" hidden="false" customHeight="false" outlineLevel="0" collapsed="false">
      <c r="A5781" s="0" t="s">
        <v>157</v>
      </c>
      <c r="B5781" s="0" t="n">
        <f aca="false">VALUE(LEFT(A5781,4))</f>
        <v>2025</v>
      </c>
      <c r="C5781" s="0" t="str">
        <f aca="false">"FY"&amp;IF(VALUE(MID(A5781,6,2))&gt;=4,VALUE(LEFT(A5781,4)),VALUE(LEFT(A5781,4))-1)&amp;"-"&amp;TEXT(MOD(IF(VALUE(MID(A5781,6,2))&gt;=4,VALUE(LEFT(A5781,4)),VALUE(LEFT(A5781,4))-1)+1,100),"00")</f>
        <v>FY2025-26</v>
      </c>
      <c r="D5781" s="0" t="s">
        <v>435</v>
      </c>
      <c r="E5781" s="0" t="s">
        <v>435</v>
      </c>
      <c r="F5781" s="0" t="str">
        <f aca="false">INDEX(Mapping!$B$2:$B$465,MATCH(E5781,Mapping!$A$2:$A$465,0))</f>
        <v>DGEN MEGA POWER PROJECT</v>
      </c>
      <c r="G5781" s="0" t="str">
        <f aca="false">INDEX(Mapping!$C$2:$C$465,MATCH(E5781,Mapping!$A$2:$A$465,0))</f>
        <v>DGEN MEGA POWER PROJECT</v>
      </c>
      <c r="H5781" s="2" t="n">
        <v>3.07</v>
      </c>
      <c r="I5781" s="3" t="n">
        <v>0.09</v>
      </c>
    </row>
    <row r="5782" customFormat="false" ht="15" hidden="false" customHeight="false" outlineLevel="0" collapsed="false">
      <c r="A5782" s="0" t="s">
        <v>157</v>
      </c>
      <c r="B5782" s="0" t="n">
        <f aca="false">VALUE(LEFT(A5782,4))</f>
        <v>2025</v>
      </c>
      <c r="C5782" s="0" t="str">
        <f aca="false">"FY"&amp;IF(VALUE(MID(A5782,6,2))&gt;=4,VALUE(LEFT(A5782,4)),VALUE(LEFT(A5782,4))-1)&amp;"-"&amp;TEXT(MOD(IF(VALUE(MID(A5782,6,2))&gt;=4,VALUE(LEFT(A5782,4)),VALUE(LEFT(A5782,4))-1)+1,100),"00")</f>
        <v>FY2025-26</v>
      </c>
      <c r="D5782" s="0" t="s">
        <v>692</v>
      </c>
      <c r="E5782" s="0" t="s">
        <v>331</v>
      </c>
      <c r="F5782" s="0" t="str">
        <f aca="false">INDEX(Mapping!$B$2:$B$465,MATCH(E5782,Mapping!$A$2:$A$465,0))</f>
        <v>NIKACHHU HYDROPOWER PROJECT</v>
      </c>
      <c r="G5782" s="0" t="str">
        <f aca="false">INDEX(Mapping!$C$2:$C$465,MATCH(E5782,Mapping!$A$2:$A$465,0))</f>
        <v>NIKACHHU HYDROPOWER PROJECT</v>
      </c>
      <c r="H5782" s="2" t="n">
        <v>3</v>
      </c>
      <c r="I5782" s="3" t="n">
        <v>0.09</v>
      </c>
    </row>
    <row r="5783" customFormat="false" ht="15" hidden="false" customHeight="false" outlineLevel="0" collapsed="false">
      <c r="A5783" s="0" t="s">
        <v>157</v>
      </c>
      <c r="B5783" s="0" t="n">
        <f aca="false">VALUE(LEFT(A5783,4))</f>
        <v>2025</v>
      </c>
      <c r="C5783" s="0" t="str">
        <f aca="false">"FY"&amp;IF(VALUE(MID(A5783,6,2))&gt;=4,VALUE(LEFT(A5783,4)),VALUE(LEFT(A5783,4))-1)&amp;"-"&amp;TEXT(MOD(IF(VALUE(MID(A5783,6,2))&gt;=4,VALUE(LEFT(A5783,4)),VALUE(LEFT(A5783,4))-1)+1,100),"00")</f>
        <v>FY2025-26</v>
      </c>
      <c r="D5783" s="0" t="s">
        <v>344</v>
      </c>
      <c r="E5783" s="0" t="s">
        <v>344</v>
      </c>
      <c r="F5783" s="0" t="str">
        <f aca="false">INDEX(Mapping!$B$2:$B$465,MATCH(E5783,Mapping!$A$2:$A$465,0))</f>
        <v>ADANI RENEWABLE ENERGY FORTY ONE LIMITED_PSS13</v>
      </c>
      <c r="G5783" s="0" t="str">
        <f aca="false">INDEX(Mapping!$C$2:$C$465,MATCH(E5783,Mapping!$A$2:$A$465,0))</f>
        <v>ADANI GREEN ENERGY (ALL SPVs)</v>
      </c>
      <c r="H5783" s="2" t="n">
        <v>2.99</v>
      </c>
      <c r="I5783" s="3" t="n">
        <v>0.09</v>
      </c>
    </row>
    <row r="5784" customFormat="false" ht="15" hidden="false" customHeight="false" outlineLevel="0" collapsed="false">
      <c r="A5784" s="0" t="s">
        <v>157</v>
      </c>
      <c r="B5784" s="0" t="n">
        <f aca="false">VALUE(LEFT(A5784,4))</f>
        <v>2025</v>
      </c>
      <c r="C5784" s="0" t="str">
        <f aca="false">"FY"&amp;IF(VALUE(MID(A5784,6,2))&gt;=4,VALUE(LEFT(A5784,4)),VALUE(LEFT(A5784,4))-1)&amp;"-"&amp;TEXT(MOD(IF(VALUE(MID(A5784,6,2))&gt;=4,VALUE(LEFT(A5784,4)),VALUE(LEFT(A5784,4))-1)+1,100),"00")</f>
        <v>FY2025-26</v>
      </c>
      <c r="D5784" s="0" t="s">
        <v>758</v>
      </c>
      <c r="E5784" s="0" t="s">
        <v>400</v>
      </c>
      <c r="F5784" s="0" t="str">
        <f aca="false">INDEX(Mapping!$B$2:$B$465,MATCH(E5784,Mapping!$A$2:$A$465,0))</f>
        <v>NTPC STATIONS</v>
      </c>
      <c r="G5784" s="0" t="str">
        <f aca="false">INDEX(Mapping!$C$2:$C$465,MATCH(E5784,Mapping!$A$2:$A$465,0))</f>
        <v>NTPC GROUP</v>
      </c>
      <c r="H5784" s="2" t="n">
        <v>2.99</v>
      </c>
      <c r="I5784" s="3" t="n">
        <v>0.09</v>
      </c>
    </row>
    <row r="5785" customFormat="false" ht="15" hidden="false" customHeight="false" outlineLevel="0" collapsed="false">
      <c r="A5785" s="0" t="s">
        <v>157</v>
      </c>
      <c r="B5785" s="0" t="n">
        <f aca="false">VALUE(LEFT(A5785,4))</f>
        <v>2025</v>
      </c>
      <c r="C5785" s="0" t="str">
        <f aca="false">"FY"&amp;IF(VALUE(MID(A5785,6,2))&gt;=4,VALUE(LEFT(A5785,4)),VALUE(LEFT(A5785,4))-1)&amp;"-"&amp;TEXT(MOD(IF(VALUE(MID(A5785,6,2))&gt;=4,VALUE(LEFT(A5785,4)),VALUE(LEFT(A5785,4))-1)+1,100),"00")</f>
        <v>FY2025-26</v>
      </c>
      <c r="D5785" s="0" t="s">
        <v>726</v>
      </c>
      <c r="E5785" s="0" t="s">
        <v>393</v>
      </c>
      <c r="F5785" s="0" t="str">
        <f aca="false">INDEX(Mapping!$B$2:$B$465,MATCH(E5785,Mapping!$A$2:$A$465,0))</f>
        <v>NTPC STATIONS</v>
      </c>
      <c r="G5785" s="0" t="str">
        <f aca="false">INDEX(Mapping!$C$2:$C$465,MATCH(E5785,Mapping!$A$2:$A$465,0))</f>
        <v>NTPC GROUP</v>
      </c>
      <c r="H5785" s="2" t="n">
        <v>2.91</v>
      </c>
      <c r="I5785" s="3" t="n">
        <v>0.08</v>
      </c>
    </row>
    <row r="5786" customFormat="false" ht="15" hidden="false" customHeight="false" outlineLevel="0" collapsed="false">
      <c r="A5786" s="0" t="s">
        <v>157</v>
      </c>
      <c r="B5786" s="0" t="n">
        <f aca="false">VALUE(LEFT(A5786,4))</f>
        <v>2025</v>
      </c>
      <c r="C5786" s="0" t="str">
        <f aca="false">"FY"&amp;IF(VALUE(MID(A5786,6,2))&gt;=4,VALUE(LEFT(A5786,4)),VALUE(LEFT(A5786,4))-1)&amp;"-"&amp;TEXT(MOD(IF(VALUE(MID(A5786,6,2))&gt;=4,VALUE(LEFT(A5786,4)),VALUE(LEFT(A5786,4))-1)+1,100),"00")</f>
        <v>FY2025-26</v>
      </c>
      <c r="D5786" s="0" t="s">
        <v>712</v>
      </c>
      <c r="E5786" s="0" t="s">
        <v>414</v>
      </c>
      <c r="F5786" s="0" t="str">
        <f aca="false">INDEX(Mapping!$B$2:$B$465,MATCH(E5786,Mapping!$A$2:$A$465,0))</f>
        <v>BUDHIL HEP (GREENKO BUDHIL HYDRO POWER PVT. LTD.)</v>
      </c>
      <c r="G5786" s="0" t="str">
        <f aca="false">INDEX(Mapping!$C$2:$C$465,MATCH(E5786,Mapping!$A$2:$A$465,0))</f>
        <v>GREENKO GROUP</v>
      </c>
      <c r="H5786" s="2" t="n">
        <v>2.88</v>
      </c>
      <c r="I5786" s="3" t="n">
        <v>0.08</v>
      </c>
    </row>
    <row r="5787" customFormat="false" ht="15" hidden="false" customHeight="false" outlineLevel="0" collapsed="false">
      <c r="A5787" s="0" t="s">
        <v>157</v>
      </c>
      <c r="B5787" s="0" t="n">
        <f aca="false">VALUE(LEFT(A5787,4))</f>
        <v>2025</v>
      </c>
      <c r="C5787" s="0" t="str">
        <f aca="false">"FY"&amp;IF(VALUE(MID(A5787,6,2))&gt;=4,VALUE(LEFT(A5787,4)),VALUE(LEFT(A5787,4))-1)&amp;"-"&amp;TEXT(MOD(IF(VALUE(MID(A5787,6,2))&gt;=4,VALUE(LEFT(A5787,4)),VALUE(LEFT(A5787,4))-1)+1,100),"00")</f>
        <v>FY2025-26</v>
      </c>
      <c r="D5787" s="0" t="s">
        <v>782</v>
      </c>
      <c r="E5787" s="0" t="s">
        <v>329</v>
      </c>
      <c r="F5787" s="0" t="str">
        <f aca="false">INDEX(Mapping!$B$2:$B$465,MATCH(E5787,Mapping!$A$2:$A$465,0))</f>
        <v>NTPC STATIONS</v>
      </c>
      <c r="G5787" s="0" t="str">
        <f aca="false">INDEX(Mapping!$C$2:$C$465,MATCH(E5787,Mapping!$A$2:$A$465,0))</f>
        <v>NTPC GROUP</v>
      </c>
      <c r="H5787" s="2" t="n">
        <v>2.62</v>
      </c>
      <c r="I5787" s="3" t="n">
        <v>0.08</v>
      </c>
    </row>
    <row r="5788" customFormat="false" ht="15" hidden="false" customHeight="false" outlineLevel="0" collapsed="false">
      <c r="A5788" s="0" t="s">
        <v>157</v>
      </c>
      <c r="B5788" s="0" t="n">
        <f aca="false">VALUE(LEFT(A5788,4))</f>
        <v>2025</v>
      </c>
      <c r="C5788" s="0" t="str">
        <f aca="false">"FY"&amp;IF(VALUE(MID(A5788,6,2))&gt;=4,VALUE(LEFT(A5788,4)),VALUE(LEFT(A5788,4))-1)&amp;"-"&amp;TEXT(MOD(IF(VALUE(MID(A5788,6,2))&gt;=4,VALUE(LEFT(A5788,4)),VALUE(LEFT(A5788,4))-1)+1,100),"00")</f>
        <v>FY2025-26</v>
      </c>
      <c r="D5788" s="0" t="s">
        <v>739</v>
      </c>
      <c r="E5788" s="0" t="s">
        <v>472</v>
      </c>
      <c r="F5788" s="0" t="str">
        <f aca="false">INDEX(Mapping!$B$2:$B$465,MATCH(E5788,Mapping!$A$2:$A$465,0))</f>
        <v>TRANSITION ENERGY SERVICES PRIVATE LIMITED</v>
      </c>
      <c r="G5788" s="0" t="str">
        <f aca="false">INDEX(Mapping!$C$2:$C$465,MATCH(E5788,Mapping!$A$2:$A$465,0))</f>
        <v>TRANSITION ENERGY SERVICES PRIVATE LIMITED</v>
      </c>
      <c r="H5788" s="2" t="n">
        <v>2.44</v>
      </c>
      <c r="I5788" s="3" t="n">
        <v>0.07</v>
      </c>
    </row>
    <row r="5789" customFormat="false" ht="15" hidden="false" customHeight="false" outlineLevel="0" collapsed="false">
      <c r="A5789" s="0" t="s">
        <v>157</v>
      </c>
      <c r="B5789" s="0" t="n">
        <f aca="false">VALUE(LEFT(A5789,4))</f>
        <v>2025</v>
      </c>
      <c r="C5789" s="0" t="str">
        <f aca="false">"FY"&amp;IF(VALUE(MID(A5789,6,2))&gt;=4,VALUE(LEFT(A5789,4)),VALUE(LEFT(A5789,4))-1)&amp;"-"&amp;TEXT(MOD(IF(VALUE(MID(A5789,6,2))&gt;=4,VALUE(LEFT(A5789,4)),VALUE(LEFT(A5789,4))-1)+1,100),"00")</f>
        <v>FY2025-26</v>
      </c>
      <c r="D5789" s="0" t="s">
        <v>752</v>
      </c>
      <c r="E5789" s="0" t="s">
        <v>440</v>
      </c>
      <c r="F5789" s="0" t="str">
        <f aca="false">INDEX(Mapping!$B$2:$B$465,MATCH(E5789,Mapping!$A$2:$A$465,0))</f>
        <v>NTPC STATIONS</v>
      </c>
      <c r="G5789" s="0" t="str">
        <f aca="false">INDEX(Mapping!$C$2:$C$465,MATCH(E5789,Mapping!$A$2:$A$465,0))</f>
        <v>NTPC GROUP</v>
      </c>
      <c r="H5789" s="2" t="n">
        <v>2.43</v>
      </c>
      <c r="I5789" s="3" t="n">
        <v>0.07</v>
      </c>
    </row>
    <row r="5790" customFormat="false" ht="15" hidden="false" customHeight="false" outlineLevel="0" collapsed="false">
      <c r="A5790" s="0" t="s">
        <v>157</v>
      </c>
      <c r="B5790" s="0" t="n">
        <f aca="false">VALUE(LEFT(A5790,4))</f>
        <v>2025</v>
      </c>
      <c r="C5790" s="0" t="str">
        <f aca="false">"FY"&amp;IF(VALUE(MID(A5790,6,2))&gt;=4,VALUE(LEFT(A5790,4)),VALUE(LEFT(A5790,4))-1)&amp;"-"&amp;TEXT(MOD(IF(VALUE(MID(A5790,6,2))&gt;=4,VALUE(LEFT(A5790,4)),VALUE(LEFT(A5790,4))-1)+1,100),"00")</f>
        <v>FY2025-26</v>
      </c>
      <c r="D5790" s="0" t="s">
        <v>120</v>
      </c>
      <c r="E5790" s="0" t="s">
        <v>120</v>
      </c>
      <c r="F5790" s="0" t="str">
        <f aca="false">INDEX(Mapping!$B$2:$B$465,MATCH(E5790,Mapping!$A$2:$A$465,0))</f>
        <v>NEPAL (NEA / NVVN)</v>
      </c>
      <c r="G5790" s="0" t="str">
        <f aca="false">INDEX(Mapping!$C$2:$C$465,MATCH(E5790,Mapping!$A$2:$A$465,0))</f>
        <v>NEPAL (NEA / NVVN)</v>
      </c>
      <c r="H5790" s="2" t="n">
        <v>2.4</v>
      </c>
      <c r="I5790" s="3" t="n">
        <v>0.07</v>
      </c>
    </row>
    <row r="5791" customFormat="false" ht="15" hidden="false" customHeight="false" outlineLevel="0" collapsed="false">
      <c r="A5791" s="0" t="s">
        <v>157</v>
      </c>
      <c r="B5791" s="0" t="n">
        <f aca="false">VALUE(LEFT(A5791,4))</f>
        <v>2025</v>
      </c>
      <c r="C5791" s="0" t="str">
        <f aca="false">"FY"&amp;IF(VALUE(MID(A5791,6,2))&gt;=4,VALUE(LEFT(A5791,4)),VALUE(LEFT(A5791,4))-1)&amp;"-"&amp;TEXT(MOD(IF(VALUE(MID(A5791,6,2))&gt;=4,VALUE(LEFT(A5791,4)),VALUE(LEFT(A5791,4))-1)+1,100),"00")</f>
        <v>FY2025-26</v>
      </c>
      <c r="D5791" s="0" t="s">
        <v>725</v>
      </c>
      <c r="E5791" s="0" t="s">
        <v>394</v>
      </c>
      <c r="F5791" s="0" t="str">
        <f aca="false">INDEX(Mapping!$B$2:$B$465,MATCH(E5791,Mapping!$A$2:$A$465,0))</f>
        <v>NTPC STATIONS</v>
      </c>
      <c r="G5791" s="0" t="str">
        <f aca="false">INDEX(Mapping!$C$2:$C$465,MATCH(E5791,Mapping!$A$2:$A$465,0))</f>
        <v>NTPC GROUP</v>
      </c>
      <c r="H5791" s="2" t="n">
        <v>2.19</v>
      </c>
      <c r="I5791" s="3" t="n">
        <v>0.06</v>
      </c>
    </row>
    <row r="5792" customFormat="false" ht="15" hidden="false" customHeight="false" outlineLevel="0" collapsed="false">
      <c r="A5792" s="0" t="s">
        <v>157</v>
      </c>
      <c r="B5792" s="0" t="n">
        <f aca="false">VALUE(LEFT(A5792,4))</f>
        <v>2025</v>
      </c>
      <c r="C5792" s="0" t="str">
        <f aca="false">"FY"&amp;IF(VALUE(MID(A5792,6,2))&gt;=4,VALUE(LEFT(A5792,4)),VALUE(LEFT(A5792,4))-1)&amp;"-"&amp;TEXT(MOD(IF(VALUE(MID(A5792,6,2))&gt;=4,VALUE(LEFT(A5792,4)),VALUE(LEFT(A5792,4))-1)+1,100),"00")</f>
        <v>FY2025-26</v>
      </c>
      <c r="D5792" s="0" t="s">
        <v>742</v>
      </c>
      <c r="E5792" s="0" t="s">
        <v>390</v>
      </c>
      <c r="F5792" s="0" t="str">
        <f aca="false">INDEX(Mapping!$B$2:$B$465,MATCH(E5792,Mapping!$A$2:$A$465,0))</f>
        <v>NTPC STATIONS</v>
      </c>
      <c r="G5792" s="0" t="str">
        <f aca="false">INDEX(Mapping!$C$2:$C$465,MATCH(E5792,Mapping!$A$2:$A$465,0))</f>
        <v>NTPC GROUP</v>
      </c>
      <c r="H5792" s="2" t="n">
        <v>2.12</v>
      </c>
      <c r="I5792" s="3" t="n">
        <v>0.06</v>
      </c>
    </row>
    <row r="5793" customFormat="false" ht="15" hidden="false" customHeight="false" outlineLevel="0" collapsed="false">
      <c r="A5793" s="0" t="s">
        <v>157</v>
      </c>
      <c r="B5793" s="0" t="n">
        <f aca="false">VALUE(LEFT(A5793,4))</f>
        <v>2025</v>
      </c>
      <c r="C5793" s="0" t="str">
        <f aca="false">"FY"&amp;IF(VALUE(MID(A5793,6,2))&gt;=4,VALUE(LEFT(A5793,4)),VALUE(LEFT(A5793,4))-1)&amp;"-"&amp;TEXT(MOD(IF(VALUE(MID(A5793,6,2))&gt;=4,VALUE(LEFT(A5793,4)),VALUE(LEFT(A5793,4))-1)+1,100),"00")</f>
        <v>FY2025-26</v>
      </c>
      <c r="D5793" s="0" t="s">
        <v>736</v>
      </c>
      <c r="E5793" s="0" t="s">
        <v>303</v>
      </c>
      <c r="F5793" s="0" t="str">
        <f aca="false">INDEX(Mapping!$B$2:$B$465,MATCH(E5793,Mapping!$A$2:$A$465,0))</f>
        <v>PUDUCHERRY</v>
      </c>
      <c r="G5793" s="0" t="str">
        <f aca="false">INDEX(Mapping!$C$2:$C$465,MATCH(E5793,Mapping!$A$2:$A$465,0))</f>
        <v>PUDUCHERRY</v>
      </c>
      <c r="H5793" s="2" t="n">
        <v>1.99</v>
      </c>
      <c r="I5793" s="3" t="n">
        <v>0.06</v>
      </c>
    </row>
    <row r="5794" customFormat="false" ht="15" hidden="false" customHeight="false" outlineLevel="0" collapsed="false">
      <c r="A5794" s="0" t="s">
        <v>157</v>
      </c>
      <c r="B5794" s="0" t="n">
        <f aca="false">VALUE(LEFT(A5794,4))</f>
        <v>2025</v>
      </c>
      <c r="C5794" s="0" t="str">
        <f aca="false">"FY"&amp;IF(VALUE(MID(A5794,6,2))&gt;=4,VALUE(LEFT(A5794,4)),VALUE(LEFT(A5794,4))-1)&amp;"-"&amp;TEXT(MOD(IF(VALUE(MID(A5794,6,2))&gt;=4,VALUE(LEFT(A5794,4)),VALUE(LEFT(A5794,4))-1)+1,100),"00")</f>
        <v>FY2025-26</v>
      </c>
      <c r="D5794" s="0" t="s">
        <v>422</v>
      </c>
      <c r="E5794" s="0" t="s">
        <v>422</v>
      </c>
      <c r="F5794" s="0" t="str">
        <f aca="false">INDEX(Mapping!$B$2:$B$465,MATCH(E5794,Mapping!$A$2:$A$465,0))</f>
        <v>NTPC STATIONS</v>
      </c>
      <c r="G5794" s="0" t="str">
        <f aca="false">INDEX(Mapping!$C$2:$C$465,MATCH(E5794,Mapping!$A$2:$A$465,0))</f>
        <v>NTPC GROUP</v>
      </c>
      <c r="H5794" s="2" t="n">
        <v>1.91</v>
      </c>
      <c r="I5794" s="3" t="n">
        <v>0.05</v>
      </c>
    </row>
    <row r="5795" customFormat="false" ht="15" hidden="false" customHeight="false" outlineLevel="0" collapsed="false">
      <c r="A5795" s="0" t="s">
        <v>157</v>
      </c>
      <c r="B5795" s="0" t="n">
        <f aca="false">VALUE(LEFT(A5795,4))</f>
        <v>2025</v>
      </c>
      <c r="C5795" s="0" t="str">
        <f aca="false">"FY"&amp;IF(VALUE(MID(A5795,6,2))&gt;=4,VALUE(LEFT(A5795,4)),VALUE(LEFT(A5795,4))-1)&amp;"-"&amp;TEXT(MOD(IF(VALUE(MID(A5795,6,2))&gt;=4,VALUE(LEFT(A5795,4)),VALUE(LEFT(A5795,4))-1)+1,100),"00")</f>
        <v>FY2025-26</v>
      </c>
      <c r="D5795" s="0" t="s">
        <v>771</v>
      </c>
      <c r="E5795" s="0" t="s">
        <v>457</v>
      </c>
      <c r="F5795" s="0" t="str">
        <f aca="false">INDEX(Mapping!$B$2:$B$465,MATCH(E5795,Mapping!$A$2:$A$465,0))</f>
        <v>NTPC STATIONS</v>
      </c>
      <c r="G5795" s="0" t="str">
        <f aca="false">INDEX(Mapping!$C$2:$C$465,MATCH(E5795,Mapping!$A$2:$A$465,0))</f>
        <v>NTPC GROUP</v>
      </c>
      <c r="H5795" s="2" t="n">
        <v>1.81</v>
      </c>
      <c r="I5795" s="3" t="n">
        <v>0.05</v>
      </c>
    </row>
    <row r="5796" customFormat="false" ht="15" hidden="false" customHeight="false" outlineLevel="0" collapsed="false">
      <c r="A5796" s="0" t="s">
        <v>157</v>
      </c>
      <c r="B5796" s="0" t="n">
        <f aca="false">VALUE(LEFT(A5796,4))</f>
        <v>2025</v>
      </c>
      <c r="C5796" s="0" t="str">
        <f aca="false">"FY"&amp;IF(VALUE(MID(A5796,6,2))&gt;=4,VALUE(LEFT(A5796,4)),VALUE(LEFT(A5796,4))-1)&amp;"-"&amp;TEXT(MOD(IF(VALUE(MID(A5796,6,2))&gt;=4,VALUE(LEFT(A5796,4)),VALUE(LEFT(A5796,4))-1)+1,100),"00")</f>
        <v>FY2025-26</v>
      </c>
      <c r="D5796" s="0" t="s">
        <v>418</v>
      </c>
      <c r="E5796" s="0" t="s">
        <v>418</v>
      </c>
      <c r="F5796" s="0" t="str">
        <f aca="false">INDEX(Mapping!$B$2:$B$465,MATCH(E5796,Mapping!$A$2:$A$465,0))</f>
        <v>OSTRO KANNADA POWER PRIVATE LIMITED</v>
      </c>
      <c r="G5796" s="0" t="str">
        <f aca="false">INDEX(Mapping!$C$2:$C$465,MATCH(E5796,Mapping!$A$2:$A$465,0))</f>
        <v>OSTRO KANNADA POWER PRIVATE LIMITED</v>
      </c>
      <c r="H5796" s="2" t="n">
        <v>1.8</v>
      </c>
      <c r="I5796" s="3" t="n">
        <v>0.05</v>
      </c>
    </row>
    <row r="5797" customFormat="false" ht="15" hidden="false" customHeight="false" outlineLevel="0" collapsed="false">
      <c r="A5797" s="0" t="s">
        <v>157</v>
      </c>
      <c r="B5797" s="0" t="n">
        <f aca="false">VALUE(LEFT(A5797,4))</f>
        <v>2025</v>
      </c>
      <c r="C5797" s="0" t="str">
        <f aca="false">"FY"&amp;IF(VALUE(MID(A5797,6,2))&gt;=4,VALUE(LEFT(A5797,4)),VALUE(LEFT(A5797,4))-1)&amp;"-"&amp;TEXT(MOD(IF(VALUE(MID(A5797,6,2))&gt;=4,VALUE(LEFT(A5797,4)),VALUE(LEFT(A5797,4))-1)+1,100),"00")</f>
        <v>FY2025-26</v>
      </c>
      <c r="D5797" s="0" t="s">
        <v>453</v>
      </c>
      <c r="E5797" s="0" t="s">
        <v>453</v>
      </c>
      <c r="F5797" s="0" t="str">
        <f aca="false">INDEX(Mapping!$B$2:$B$465,MATCH(E5797,Mapping!$A$2:$A$465,0))</f>
        <v>GMR KAMALANGA</v>
      </c>
      <c r="G5797" s="0" t="str">
        <f aca="false">INDEX(Mapping!$C$2:$C$465,MATCH(E5797,Mapping!$A$2:$A$465,0))</f>
        <v>GMR ENERGY</v>
      </c>
      <c r="H5797" s="2" t="n">
        <v>1.77</v>
      </c>
      <c r="I5797" s="3" t="n">
        <v>0.05</v>
      </c>
    </row>
    <row r="5798" customFormat="false" ht="15" hidden="false" customHeight="false" outlineLevel="0" collapsed="false">
      <c r="A5798" s="0" t="s">
        <v>157</v>
      </c>
      <c r="B5798" s="0" t="n">
        <f aca="false">VALUE(LEFT(A5798,4))</f>
        <v>2025</v>
      </c>
      <c r="C5798" s="0" t="str">
        <f aca="false">"FY"&amp;IF(VALUE(MID(A5798,6,2))&gt;=4,VALUE(LEFT(A5798,4)),VALUE(LEFT(A5798,4))-1)&amp;"-"&amp;TEXT(MOD(IF(VALUE(MID(A5798,6,2))&gt;=4,VALUE(LEFT(A5798,4)),VALUE(LEFT(A5798,4))-1)+1,100),"00")</f>
        <v>FY2025-26</v>
      </c>
      <c r="D5798" s="0" t="s">
        <v>746</v>
      </c>
      <c r="E5798" s="0" t="s">
        <v>369</v>
      </c>
      <c r="F5798" s="0" t="str">
        <f aca="false">INDEX(Mapping!$B$2:$B$465,MATCH(E5798,Mapping!$A$2:$A$465,0))</f>
        <v>NTPC STATIONS</v>
      </c>
      <c r="G5798" s="0" t="str">
        <f aca="false">INDEX(Mapping!$C$2:$C$465,MATCH(E5798,Mapping!$A$2:$A$465,0))</f>
        <v>NTPC GROUP</v>
      </c>
      <c r="H5798" s="2" t="n">
        <v>1.74</v>
      </c>
      <c r="I5798" s="3" t="n">
        <v>0.05</v>
      </c>
    </row>
    <row r="5799" customFormat="false" ht="15" hidden="false" customHeight="false" outlineLevel="0" collapsed="false">
      <c r="A5799" s="0" t="s">
        <v>157</v>
      </c>
      <c r="B5799" s="0" t="n">
        <f aca="false">VALUE(LEFT(A5799,4))</f>
        <v>2025</v>
      </c>
      <c r="C5799" s="0" t="str">
        <f aca="false">"FY"&amp;IF(VALUE(MID(A5799,6,2))&gt;=4,VALUE(LEFT(A5799,4)),VALUE(LEFT(A5799,4))-1)&amp;"-"&amp;TEXT(MOD(IF(VALUE(MID(A5799,6,2))&gt;=4,VALUE(LEFT(A5799,4)),VALUE(LEFT(A5799,4))-1)+1,100),"00")</f>
        <v>FY2025-26</v>
      </c>
      <c r="D5799" s="0" t="s">
        <v>277</v>
      </c>
      <c r="E5799" s="0" t="s">
        <v>277</v>
      </c>
      <c r="F5799" s="0" t="str">
        <f aca="false">INDEX(Mapping!$B$2:$B$465,MATCH(E5799,Mapping!$A$2:$A$465,0))</f>
        <v>RKM POWERGEN</v>
      </c>
      <c r="G5799" s="0" t="str">
        <f aca="false">INDEX(Mapping!$C$2:$C$465,MATCH(E5799,Mapping!$A$2:$A$465,0))</f>
        <v>RKM POWERGEN</v>
      </c>
      <c r="H5799" s="2" t="n">
        <v>1.72</v>
      </c>
      <c r="I5799" s="3" t="n">
        <v>0.05</v>
      </c>
    </row>
    <row r="5800" customFormat="false" ht="15" hidden="false" customHeight="false" outlineLevel="0" collapsed="false">
      <c r="A5800" s="0" t="s">
        <v>157</v>
      </c>
      <c r="B5800" s="0" t="n">
        <f aca="false">VALUE(LEFT(A5800,4))</f>
        <v>2025</v>
      </c>
      <c r="C5800" s="0" t="str">
        <f aca="false">"FY"&amp;IF(VALUE(MID(A5800,6,2))&gt;=4,VALUE(LEFT(A5800,4)),VALUE(LEFT(A5800,4))-1)&amp;"-"&amp;TEXT(MOD(IF(VALUE(MID(A5800,6,2))&gt;=4,VALUE(LEFT(A5800,4)),VALUE(LEFT(A5800,4))-1)+1,100),"00")</f>
        <v>FY2025-26</v>
      </c>
      <c r="D5800" s="0" t="s">
        <v>719</v>
      </c>
      <c r="E5800" s="0" t="s">
        <v>404</v>
      </c>
      <c r="F5800" s="0" t="str">
        <f aca="false">INDEX(Mapping!$B$2:$B$465,MATCH(E5800,Mapping!$A$2:$A$465,0))</f>
        <v>BONGAIGAON THERMAL POWER STATION NTPC</v>
      </c>
      <c r="G5800" s="0" t="str">
        <f aca="false">INDEX(Mapping!$C$2:$C$465,MATCH(E5800,Mapping!$A$2:$A$465,0))</f>
        <v>NTPC GROUP</v>
      </c>
      <c r="H5800" s="2" t="n">
        <v>1.64</v>
      </c>
      <c r="I5800" s="3" t="n">
        <v>0.05</v>
      </c>
    </row>
    <row r="5801" customFormat="false" ht="15" hidden="false" customHeight="false" outlineLevel="0" collapsed="false">
      <c r="A5801" s="0" t="s">
        <v>157</v>
      </c>
      <c r="B5801" s="0" t="n">
        <f aca="false">VALUE(LEFT(A5801,4))</f>
        <v>2025</v>
      </c>
      <c r="C5801" s="0" t="str">
        <f aca="false">"FY"&amp;IF(VALUE(MID(A5801,6,2))&gt;=4,VALUE(LEFT(A5801,4)),VALUE(LEFT(A5801,4))-1)&amp;"-"&amp;TEXT(MOD(IF(VALUE(MID(A5801,6,2))&gt;=4,VALUE(LEFT(A5801,4)),VALUE(LEFT(A5801,4))-1)+1,100),"00")</f>
        <v>FY2025-26</v>
      </c>
      <c r="D5801" s="0" t="s">
        <v>724</v>
      </c>
      <c r="E5801" s="0" t="s">
        <v>437</v>
      </c>
      <c r="F5801" s="0" t="str">
        <f aca="false">INDEX(Mapping!$B$2:$B$465,MATCH(E5801,Mapping!$A$2:$A$465,0))</f>
        <v>NTPC STATIONS</v>
      </c>
      <c r="G5801" s="0" t="str">
        <f aca="false">INDEX(Mapping!$C$2:$C$465,MATCH(E5801,Mapping!$A$2:$A$465,0))</f>
        <v>NTPC GROUP</v>
      </c>
      <c r="H5801" s="2" t="n">
        <v>1.63</v>
      </c>
      <c r="I5801" s="3" t="n">
        <v>0.05</v>
      </c>
    </row>
    <row r="5802" customFormat="false" ht="15" hidden="false" customHeight="false" outlineLevel="0" collapsed="false">
      <c r="A5802" s="0" t="s">
        <v>157</v>
      </c>
      <c r="B5802" s="0" t="n">
        <f aca="false">VALUE(LEFT(A5802,4))</f>
        <v>2025</v>
      </c>
      <c r="C5802" s="0" t="str">
        <f aca="false">"FY"&amp;IF(VALUE(MID(A5802,6,2))&gt;=4,VALUE(LEFT(A5802,4)),VALUE(LEFT(A5802,4))-1)&amp;"-"&amp;TEXT(MOD(IF(VALUE(MID(A5802,6,2))&gt;=4,VALUE(LEFT(A5802,4)),VALUE(LEFT(A5802,4))-1)+1,100),"00")</f>
        <v>FY2025-26</v>
      </c>
      <c r="D5802" s="0" t="s">
        <v>477</v>
      </c>
      <c r="E5802" s="0" t="s">
        <v>477</v>
      </c>
      <c r="F5802" s="0" t="str">
        <f aca="false">INDEX(Mapping!$B$2:$B$465,MATCH(E5802,Mapping!$A$2:$A$465,0))</f>
        <v>ADANI GREEN ENERGY TWENTY SIX A LIMITED_PSS-3</v>
      </c>
      <c r="G5802" s="0" t="str">
        <f aca="false">INDEX(Mapping!$C$2:$C$465,MATCH(E5802,Mapping!$A$2:$A$465,0))</f>
        <v>ADANI GREEN ENERGY (ALL SPVs)</v>
      </c>
      <c r="H5802" s="2" t="n">
        <v>1.59</v>
      </c>
      <c r="I5802" s="3" t="n">
        <v>0.05</v>
      </c>
    </row>
    <row r="5803" customFormat="false" ht="15" hidden="false" customHeight="false" outlineLevel="0" collapsed="false">
      <c r="A5803" s="0" t="s">
        <v>157</v>
      </c>
      <c r="B5803" s="0" t="n">
        <f aca="false">VALUE(LEFT(A5803,4))</f>
        <v>2025</v>
      </c>
      <c r="C5803" s="0" t="str">
        <f aca="false">"FY"&amp;IF(VALUE(MID(A5803,6,2))&gt;=4,VALUE(LEFT(A5803,4)),VALUE(LEFT(A5803,4))-1)&amp;"-"&amp;TEXT(MOD(IF(VALUE(MID(A5803,6,2))&gt;=4,VALUE(LEFT(A5803,4)),VALUE(LEFT(A5803,4))-1)+1,100),"00")</f>
        <v>FY2025-26</v>
      </c>
      <c r="D5803" s="0" t="s">
        <v>767</v>
      </c>
      <c r="E5803" s="0" t="s">
        <v>348</v>
      </c>
      <c r="F5803" s="0" t="str">
        <f aca="false">INDEX(Mapping!$B$2:$B$465,MATCH(E5803,Mapping!$A$2:$A$465,0))</f>
        <v>DHARIWAL INFRASTRUCTURE</v>
      </c>
      <c r="G5803" s="0" t="str">
        <f aca="false">INDEX(Mapping!$C$2:$C$465,MATCH(E5803,Mapping!$A$2:$A$465,0))</f>
        <v>DHARIWAL INFRASTRUCTURE</v>
      </c>
      <c r="H5803" s="2" t="n">
        <v>1.54</v>
      </c>
      <c r="I5803" s="3" t="n">
        <v>0.04</v>
      </c>
    </row>
    <row r="5804" customFormat="false" ht="15" hidden="false" customHeight="false" outlineLevel="0" collapsed="false">
      <c r="A5804" s="0" t="s">
        <v>157</v>
      </c>
      <c r="B5804" s="0" t="n">
        <f aca="false">VALUE(LEFT(A5804,4))</f>
        <v>2025</v>
      </c>
      <c r="C5804" s="0" t="str">
        <f aca="false">"FY"&amp;IF(VALUE(MID(A5804,6,2))&gt;=4,VALUE(LEFT(A5804,4)),VALUE(LEFT(A5804,4))-1)&amp;"-"&amp;TEXT(MOD(IF(VALUE(MID(A5804,6,2))&gt;=4,VALUE(LEFT(A5804,4)),VALUE(LEFT(A5804,4))-1)+1,100),"00")</f>
        <v>FY2025-26</v>
      </c>
      <c r="D5804" s="0" t="s">
        <v>715</v>
      </c>
      <c r="E5804" s="0" t="s">
        <v>341</v>
      </c>
      <c r="F5804" s="0" t="str">
        <f aca="false">INDEX(Mapping!$B$2:$B$465,MATCH(E5804,Mapping!$A$2:$A$465,0))</f>
        <v>NTPC STATIONS</v>
      </c>
      <c r="G5804" s="0" t="str">
        <f aca="false">INDEX(Mapping!$C$2:$C$465,MATCH(E5804,Mapping!$A$2:$A$465,0))</f>
        <v>NTPC GROUP</v>
      </c>
      <c r="H5804" s="2" t="n">
        <v>1.54</v>
      </c>
      <c r="I5804" s="3" t="n">
        <v>0.04</v>
      </c>
    </row>
    <row r="5805" customFormat="false" ht="15" hidden="false" customHeight="false" outlineLevel="0" collapsed="false">
      <c r="A5805" s="0" t="s">
        <v>157</v>
      </c>
      <c r="B5805" s="0" t="n">
        <f aca="false">VALUE(LEFT(A5805,4))</f>
        <v>2025</v>
      </c>
      <c r="C5805" s="0" t="str">
        <f aca="false">"FY"&amp;IF(VALUE(MID(A5805,6,2))&gt;=4,VALUE(LEFT(A5805,4)),VALUE(LEFT(A5805,4))-1)&amp;"-"&amp;TEXT(MOD(IF(VALUE(MID(A5805,6,2))&gt;=4,VALUE(LEFT(A5805,4)),VALUE(LEFT(A5805,4))-1)+1,100),"00")</f>
        <v>FY2025-26</v>
      </c>
      <c r="D5805" s="0" t="s">
        <v>501</v>
      </c>
      <c r="E5805" s="0" t="s">
        <v>501</v>
      </c>
      <c r="F5805" s="0" t="str">
        <f aca="false">INDEX(Mapping!$B$2:$B$465,MATCH(E5805,Mapping!$A$2:$A$465,0))</f>
        <v>AMBUJA CEMENTS LIMITED_PSS3</v>
      </c>
      <c r="G5805" s="0" t="str">
        <f aca="false">INDEX(Mapping!$C$2:$C$465,MATCH(E5805,Mapping!$A$2:$A$465,0))</f>
        <v>AMBUJA CEMENTS</v>
      </c>
      <c r="H5805" s="2" t="n">
        <v>1.23</v>
      </c>
      <c r="I5805" s="3" t="n">
        <v>0.04</v>
      </c>
    </row>
    <row r="5806" customFormat="false" ht="15" hidden="false" customHeight="false" outlineLevel="0" collapsed="false">
      <c r="A5806" s="0" t="s">
        <v>157</v>
      </c>
      <c r="B5806" s="0" t="n">
        <f aca="false">VALUE(LEFT(A5806,4))</f>
        <v>2025</v>
      </c>
      <c r="C5806" s="0" t="str">
        <f aca="false">"FY"&amp;IF(VALUE(MID(A5806,6,2))&gt;=4,VALUE(LEFT(A5806,4)),VALUE(LEFT(A5806,4))-1)&amp;"-"&amp;TEXT(MOD(IF(VALUE(MID(A5806,6,2))&gt;=4,VALUE(LEFT(A5806,4)),VALUE(LEFT(A5806,4))-1)+1,100),"00")</f>
        <v>FY2025-26</v>
      </c>
      <c r="D5806" s="0" t="s">
        <v>741</v>
      </c>
      <c r="E5806" s="0" t="s">
        <v>445</v>
      </c>
      <c r="F5806" s="0" t="str">
        <f aca="false">INDEX(Mapping!$B$2:$B$465,MATCH(E5806,Mapping!$A$2:$A$465,0))</f>
        <v>NTPC STATIONS</v>
      </c>
      <c r="G5806" s="0" t="str">
        <f aca="false">INDEX(Mapping!$C$2:$C$465,MATCH(E5806,Mapping!$A$2:$A$465,0))</f>
        <v>NTPC GROUP</v>
      </c>
      <c r="H5806" s="2" t="n">
        <v>1.21</v>
      </c>
      <c r="I5806" s="3" t="n">
        <v>0.03</v>
      </c>
    </row>
    <row r="5807" customFormat="false" ht="15" hidden="false" customHeight="false" outlineLevel="0" collapsed="false">
      <c r="A5807" s="0" t="s">
        <v>157</v>
      </c>
      <c r="B5807" s="0" t="n">
        <f aca="false">VALUE(LEFT(A5807,4))</f>
        <v>2025</v>
      </c>
      <c r="C5807" s="0" t="str">
        <f aca="false">"FY"&amp;IF(VALUE(MID(A5807,6,2))&gt;=4,VALUE(LEFT(A5807,4)),VALUE(LEFT(A5807,4))-1)&amp;"-"&amp;TEXT(MOD(IF(VALUE(MID(A5807,6,2))&gt;=4,VALUE(LEFT(A5807,4)),VALUE(LEFT(A5807,4))-1)+1,100),"00")</f>
        <v>FY2025-26</v>
      </c>
      <c r="D5807" s="0" t="s">
        <v>544</v>
      </c>
      <c r="E5807" s="0" t="s">
        <v>544</v>
      </c>
      <c r="F5807" s="0" t="str">
        <f aca="false">INDEX(Mapping!$B$2:$B$465,MATCH(E5807,Mapping!$A$2:$A$465,0))</f>
        <v>NTECL VALLUR</v>
      </c>
      <c r="G5807" s="0" t="str">
        <f aca="false">INDEX(Mapping!$C$2:$C$465,MATCH(E5807,Mapping!$A$2:$A$465,0))</f>
        <v>NTPC GROUP</v>
      </c>
      <c r="H5807" s="2" t="n">
        <v>1.18</v>
      </c>
      <c r="I5807" s="3" t="n">
        <v>0.03</v>
      </c>
    </row>
    <row r="5808" customFormat="false" ht="15" hidden="false" customHeight="false" outlineLevel="0" collapsed="false">
      <c r="A5808" s="0" t="s">
        <v>157</v>
      </c>
      <c r="B5808" s="0" t="n">
        <f aca="false">VALUE(LEFT(A5808,4))</f>
        <v>2025</v>
      </c>
      <c r="C5808" s="0" t="str">
        <f aca="false">"FY"&amp;IF(VALUE(MID(A5808,6,2))&gt;=4,VALUE(LEFT(A5808,4)),VALUE(LEFT(A5808,4))-1)&amp;"-"&amp;TEXT(MOD(IF(VALUE(MID(A5808,6,2))&gt;=4,VALUE(LEFT(A5808,4)),VALUE(LEFT(A5808,4))-1)+1,100),"00")</f>
        <v>FY2025-26</v>
      </c>
      <c r="D5808" s="0" t="s">
        <v>704</v>
      </c>
      <c r="E5808" s="0" t="s">
        <v>318</v>
      </c>
      <c r="F5808" s="0" t="str">
        <f aca="false">INDEX(Mapping!$B$2:$B$465,MATCH(E5808,Mapping!$A$2:$A$465,0))</f>
        <v>JHABUA POWER</v>
      </c>
      <c r="G5808" s="0" t="str">
        <f aca="false">INDEX(Mapping!$C$2:$C$465,MATCH(E5808,Mapping!$A$2:$A$465,0))</f>
        <v>JHABUA POWER</v>
      </c>
      <c r="H5808" s="2" t="n">
        <v>1.17</v>
      </c>
      <c r="I5808" s="3" t="n">
        <v>0.03</v>
      </c>
    </row>
    <row r="5809" customFormat="false" ht="15" hidden="false" customHeight="false" outlineLevel="0" collapsed="false">
      <c r="A5809" s="0" t="s">
        <v>157</v>
      </c>
      <c r="B5809" s="0" t="n">
        <f aca="false">VALUE(LEFT(A5809,4))</f>
        <v>2025</v>
      </c>
      <c r="C5809" s="0" t="str">
        <f aca="false">"FY"&amp;IF(VALUE(MID(A5809,6,2))&gt;=4,VALUE(LEFT(A5809,4)),VALUE(LEFT(A5809,4))-1)&amp;"-"&amp;TEXT(MOD(IF(VALUE(MID(A5809,6,2))&gt;=4,VALUE(LEFT(A5809,4)),VALUE(LEFT(A5809,4))-1)+1,100),"00")</f>
        <v>FY2025-26</v>
      </c>
      <c r="D5809" s="0" t="s">
        <v>431</v>
      </c>
      <c r="E5809" s="0" t="s">
        <v>431</v>
      </c>
      <c r="F5809" s="0" t="str">
        <f aca="false">INDEX(Mapping!$B$2:$B$465,MATCH(E5809,Mapping!$A$2:$A$465,0))</f>
        <v>JUNIPER GREEN COSMIC PRIVATE LIMITED</v>
      </c>
      <c r="G5809" s="0" t="str">
        <f aca="false">INDEX(Mapping!$C$2:$C$465,MATCH(E5809,Mapping!$A$2:$A$465,0))</f>
        <v>JUNIPER GREEN ENERGY</v>
      </c>
      <c r="H5809" s="2" t="n">
        <v>1.13</v>
      </c>
      <c r="I5809" s="3" t="n">
        <v>0.03</v>
      </c>
    </row>
    <row r="5810" customFormat="false" ht="15" hidden="false" customHeight="false" outlineLevel="0" collapsed="false">
      <c r="A5810" s="0" t="s">
        <v>157</v>
      </c>
      <c r="B5810" s="0" t="n">
        <f aca="false">VALUE(LEFT(A5810,4))</f>
        <v>2025</v>
      </c>
      <c r="C5810" s="0" t="str">
        <f aca="false">"FY"&amp;IF(VALUE(MID(A5810,6,2))&gt;=4,VALUE(LEFT(A5810,4)),VALUE(LEFT(A5810,4))-1)&amp;"-"&amp;TEXT(MOD(IF(VALUE(MID(A5810,6,2))&gt;=4,VALUE(LEFT(A5810,4)),VALUE(LEFT(A5810,4))-1)+1,100),"00")</f>
        <v>FY2025-26</v>
      </c>
      <c r="D5810" s="0" t="s">
        <v>332</v>
      </c>
      <c r="E5810" s="0" t="s">
        <v>332</v>
      </c>
      <c r="F5810" s="0" t="str">
        <f aca="false">INDEX(Mapping!$B$2:$B$465,MATCH(E5810,Mapping!$A$2:$A$465,0))</f>
        <v>KANTI BIJLEE UTPADAN NIGAM LIMITED</v>
      </c>
      <c r="G5810" s="0" t="str">
        <f aca="false">INDEX(Mapping!$C$2:$C$465,MATCH(E5810,Mapping!$A$2:$A$465,0))</f>
        <v>NTPC GROUP</v>
      </c>
      <c r="H5810" s="2" t="n">
        <v>1.11</v>
      </c>
      <c r="I5810" s="3" t="n">
        <v>0.03</v>
      </c>
    </row>
    <row r="5811" customFormat="false" ht="15" hidden="false" customHeight="false" outlineLevel="0" collapsed="false">
      <c r="A5811" s="0" t="s">
        <v>157</v>
      </c>
      <c r="B5811" s="0" t="n">
        <f aca="false">VALUE(LEFT(A5811,4))</f>
        <v>2025</v>
      </c>
      <c r="C5811" s="0" t="str">
        <f aca="false">"FY"&amp;IF(VALUE(MID(A5811,6,2))&gt;=4,VALUE(LEFT(A5811,4)),VALUE(LEFT(A5811,4))-1)&amp;"-"&amp;TEXT(MOD(IF(VALUE(MID(A5811,6,2))&gt;=4,VALUE(LEFT(A5811,4)),VALUE(LEFT(A5811,4))-1)+1,100),"00")</f>
        <v>FY2025-26</v>
      </c>
      <c r="D5811" s="0" t="s">
        <v>238</v>
      </c>
      <c r="E5811" s="0" t="s">
        <v>238</v>
      </c>
      <c r="F5811" s="0" t="str">
        <f aca="false">INDEX(Mapping!$B$2:$B$465,MATCH(E5811,Mapping!$A$2:$A$465,0))</f>
        <v>SIMHAPURI ENERGY</v>
      </c>
      <c r="G5811" s="0" t="str">
        <f aca="false">INDEX(Mapping!$C$2:$C$465,MATCH(E5811,Mapping!$A$2:$A$465,0))</f>
        <v>SIMHAPURI ENERGY</v>
      </c>
      <c r="H5811" s="2" t="n">
        <v>1.07</v>
      </c>
      <c r="I5811" s="3" t="n">
        <v>0.03</v>
      </c>
    </row>
    <row r="5812" customFormat="false" ht="15" hidden="false" customHeight="false" outlineLevel="0" collapsed="false">
      <c r="A5812" s="0" t="s">
        <v>157</v>
      </c>
      <c r="B5812" s="0" t="n">
        <f aca="false">VALUE(LEFT(A5812,4))</f>
        <v>2025</v>
      </c>
      <c r="C5812" s="0" t="str">
        <f aca="false">"FY"&amp;IF(VALUE(MID(A5812,6,2))&gt;=4,VALUE(LEFT(A5812,4)),VALUE(LEFT(A5812,4))-1)&amp;"-"&amp;TEXT(MOD(IF(VALUE(MID(A5812,6,2))&gt;=4,VALUE(LEFT(A5812,4)),VALUE(LEFT(A5812,4))-1)+1,100),"00")</f>
        <v>FY2025-26</v>
      </c>
      <c r="D5812" s="0" t="s">
        <v>744</v>
      </c>
      <c r="E5812" s="0" t="s">
        <v>372</v>
      </c>
      <c r="F5812" s="0" t="str">
        <f aca="false">INDEX(Mapping!$B$2:$B$465,MATCH(E5812,Mapping!$A$2:$A$465,0))</f>
        <v>NTPC STATIONS</v>
      </c>
      <c r="G5812" s="0" t="str">
        <f aca="false">INDEX(Mapping!$C$2:$C$465,MATCH(E5812,Mapping!$A$2:$A$465,0))</f>
        <v>NTPC GROUP</v>
      </c>
      <c r="H5812" s="2" t="n">
        <v>1.01</v>
      </c>
      <c r="I5812" s="3" t="n">
        <v>0.03</v>
      </c>
    </row>
    <row r="5813" customFormat="false" ht="15" hidden="false" customHeight="false" outlineLevel="0" collapsed="false">
      <c r="A5813" s="0" t="s">
        <v>157</v>
      </c>
      <c r="B5813" s="0" t="n">
        <f aca="false">VALUE(LEFT(A5813,4))</f>
        <v>2025</v>
      </c>
      <c r="C5813" s="0" t="str">
        <f aca="false">"FY"&amp;IF(VALUE(MID(A5813,6,2))&gt;=4,VALUE(LEFT(A5813,4)),VALUE(LEFT(A5813,4))-1)&amp;"-"&amp;TEXT(MOD(IF(VALUE(MID(A5813,6,2))&gt;=4,VALUE(LEFT(A5813,4)),VALUE(LEFT(A5813,4))-1)+1,100),"00")</f>
        <v>FY2025-26</v>
      </c>
      <c r="D5813" s="0" t="s">
        <v>815</v>
      </c>
      <c r="E5813" s="0" t="s">
        <v>578</v>
      </c>
      <c r="F5813" s="0" t="str">
        <f aca="false">INDEX(Mapping!$B$2:$B$465,MATCH(E5813,Mapping!$A$2:$A$465,0))</f>
        <v>AM GREEN ENERGY PRIVATE LIMITED SOLAR</v>
      </c>
      <c r="G5813" s="0" t="str">
        <f aca="false">INDEX(Mapping!$C$2:$C$465,MATCH(E5813,Mapping!$A$2:$A$465,0))</f>
        <v>AM GREEN ENERGY PRIVATE LIMITED SOLAR</v>
      </c>
      <c r="H5813" s="2" t="n">
        <v>0.94</v>
      </c>
      <c r="I5813" s="3" t="n">
        <v>0.03</v>
      </c>
    </row>
    <row r="5814" customFormat="false" ht="15" hidden="false" customHeight="false" outlineLevel="0" collapsed="false">
      <c r="A5814" s="0" t="s">
        <v>157</v>
      </c>
      <c r="B5814" s="0" t="n">
        <f aca="false">VALUE(LEFT(A5814,4))</f>
        <v>2025</v>
      </c>
      <c r="C5814" s="0" t="str">
        <f aca="false">"FY"&amp;IF(VALUE(MID(A5814,6,2))&gt;=4,VALUE(LEFT(A5814,4)),VALUE(LEFT(A5814,4))-1)&amp;"-"&amp;TEXT(MOD(IF(VALUE(MID(A5814,6,2))&gt;=4,VALUE(LEFT(A5814,4)),VALUE(LEFT(A5814,4))-1)+1,100),"00")</f>
        <v>FY2025-26</v>
      </c>
      <c r="D5814" s="0" t="s">
        <v>701</v>
      </c>
      <c r="E5814" s="0" t="s">
        <v>287</v>
      </c>
      <c r="F5814" s="0" t="str">
        <f aca="false">INDEX(Mapping!$B$2:$B$465,MATCH(E5814,Mapping!$A$2:$A$465,0))</f>
        <v>NTPC STATIONS</v>
      </c>
      <c r="G5814" s="0" t="str">
        <f aca="false">INDEX(Mapping!$C$2:$C$465,MATCH(E5814,Mapping!$A$2:$A$465,0))</f>
        <v>NTPC GROUP</v>
      </c>
      <c r="H5814" s="2" t="n">
        <v>0.88</v>
      </c>
      <c r="I5814" s="3" t="n">
        <v>0.03</v>
      </c>
    </row>
    <row r="5815" customFormat="false" ht="15" hidden="false" customHeight="false" outlineLevel="0" collapsed="false">
      <c r="A5815" s="0" t="s">
        <v>157</v>
      </c>
      <c r="B5815" s="0" t="n">
        <f aca="false">VALUE(LEFT(A5815,4))</f>
        <v>2025</v>
      </c>
      <c r="C5815" s="0" t="str">
        <f aca="false">"FY"&amp;IF(VALUE(MID(A5815,6,2))&gt;=4,VALUE(LEFT(A5815,4)),VALUE(LEFT(A5815,4))-1)&amp;"-"&amp;TEXT(MOD(IF(VALUE(MID(A5815,6,2))&gt;=4,VALUE(LEFT(A5815,4)),VALUE(LEFT(A5815,4))-1)+1,100),"00")</f>
        <v>FY2025-26</v>
      </c>
      <c r="D5815" s="0" t="s">
        <v>769</v>
      </c>
      <c r="E5815" s="0" t="s">
        <v>498</v>
      </c>
      <c r="F5815" s="0" t="str">
        <f aca="false">INDEX(Mapping!$B$2:$B$465,MATCH(E5815,Mapping!$A$2:$A$465,0))</f>
        <v>NTPC STATIONS</v>
      </c>
      <c r="G5815" s="0" t="str">
        <f aca="false">INDEX(Mapping!$C$2:$C$465,MATCH(E5815,Mapping!$A$2:$A$465,0))</f>
        <v>NTPC GROUP</v>
      </c>
      <c r="H5815" s="2" t="n">
        <v>0.86</v>
      </c>
      <c r="I5815" s="3" t="n">
        <v>0.02</v>
      </c>
    </row>
    <row r="5816" customFormat="false" ht="15" hidden="false" customHeight="false" outlineLevel="0" collapsed="false">
      <c r="A5816" s="0" t="s">
        <v>157</v>
      </c>
      <c r="B5816" s="0" t="n">
        <f aca="false">VALUE(LEFT(A5816,4))</f>
        <v>2025</v>
      </c>
      <c r="C5816" s="0" t="str">
        <f aca="false">"FY"&amp;IF(VALUE(MID(A5816,6,2))&gt;=4,VALUE(LEFT(A5816,4)),VALUE(LEFT(A5816,4))-1)&amp;"-"&amp;TEXT(MOD(IF(VALUE(MID(A5816,6,2))&gt;=4,VALUE(LEFT(A5816,4)),VALUE(LEFT(A5816,4))-1)+1,100),"00")</f>
        <v>FY2025-26</v>
      </c>
      <c r="D5816" s="0" t="s">
        <v>823</v>
      </c>
      <c r="E5816" s="0" t="s">
        <v>456</v>
      </c>
      <c r="F5816" s="0" t="str">
        <f aca="false">INDEX(Mapping!$B$2:$B$465,MATCH(E5816,Mapping!$A$2:$A$465,0))</f>
        <v>RENEW SURYA JYOTI PRIVATE LIMITED</v>
      </c>
      <c r="G5816" s="0" t="str">
        <f aca="false">INDEX(Mapping!$C$2:$C$465,MATCH(E5816,Mapping!$A$2:$A$465,0))</f>
        <v>RENEW POWER (ALL SPVs)</v>
      </c>
      <c r="H5816" s="2" t="n">
        <v>0.82</v>
      </c>
      <c r="I5816" s="3" t="n">
        <v>0.02</v>
      </c>
    </row>
    <row r="5817" customFormat="false" ht="15" hidden="false" customHeight="false" outlineLevel="0" collapsed="false">
      <c r="A5817" s="0" t="s">
        <v>157</v>
      </c>
      <c r="B5817" s="0" t="n">
        <f aca="false">VALUE(LEFT(A5817,4))</f>
        <v>2025</v>
      </c>
      <c r="C5817" s="0" t="str">
        <f aca="false">"FY"&amp;IF(VALUE(MID(A5817,6,2))&gt;=4,VALUE(LEFT(A5817,4)),VALUE(LEFT(A5817,4))-1)&amp;"-"&amp;TEXT(MOD(IF(VALUE(MID(A5817,6,2))&gt;=4,VALUE(LEFT(A5817,4)),VALUE(LEFT(A5817,4))-1)+1,100),"00")</f>
        <v>FY2025-26</v>
      </c>
      <c r="D5817" s="0" t="s">
        <v>130</v>
      </c>
      <c r="E5817" s="0" t="s">
        <v>130</v>
      </c>
      <c r="F5817" s="0" t="str">
        <f aca="false">INDEX(Mapping!$B$2:$B$465,MATCH(E5817,Mapping!$A$2:$A$465,0))</f>
        <v>KSK MAHANADI</v>
      </c>
      <c r="G5817" s="0" t="str">
        <f aca="false">INDEX(Mapping!$C$2:$C$465,MATCH(E5817,Mapping!$A$2:$A$465,0))</f>
        <v>JSW ENERGY (INCL. KSK MAHANADI)</v>
      </c>
      <c r="H5817" s="2" t="n">
        <v>0.78</v>
      </c>
      <c r="I5817" s="3" t="n">
        <v>0.02</v>
      </c>
    </row>
    <row r="5818" customFormat="false" ht="15" hidden="false" customHeight="false" outlineLevel="0" collapsed="false">
      <c r="A5818" s="0" t="s">
        <v>157</v>
      </c>
      <c r="B5818" s="0" t="n">
        <f aca="false">VALUE(LEFT(A5818,4))</f>
        <v>2025</v>
      </c>
      <c r="C5818" s="0" t="str">
        <f aca="false">"FY"&amp;IF(VALUE(MID(A5818,6,2))&gt;=4,VALUE(LEFT(A5818,4)),VALUE(LEFT(A5818,4))-1)&amp;"-"&amp;TEXT(MOD(IF(VALUE(MID(A5818,6,2))&gt;=4,VALUE(LEFT(A5818,4)),VALUE(LEFT(A5818,4))-1)+1,100),"00")</f>
        <v>FY2025-26</v>
      </c>
      <c r="D5818" s="0" t="s">
        <v>339</v>
      </c>
      <c r="E5818" s="0" t="s">
        <v>339</v>
      </c>
      <c r="F5818" s="0" t="str">
        <f aca="false">INDEX(Mapping!$B$2:$B$465,MATCH(E5818,Mapping!$A$2:$A$465,0))</f>
        <v>BRBCL NABINAGAR</v>
      </c>
      <c r="G5818" s="0" t="str">
        <f aca="false">INDEX(Mapping!$C$2:$C$465,MATCH(E5818,Mapping!$A$2:$A$465,0))</f>
        <v>NTPC GROUP</v>
      </c>
      <c r="H5818" s="2" t="n">
        <v>0.72</v>
      </c>
      <c r="I5818" s="3" t="n">
        <v>0.02</v>
      </c>
    </row>
    <row r="5819" customFormat="false" ht="15" hidden="false" customHeight="false" outlineLevel="0" collapsed="false">
      <c r="A5819" s="0" t="s">
        <v>157</v>
      </c>
      <c r="B5819" s="0" t="n">
        <f aca="false">VALUE(LEFT(A5819,4))</f>
        <v>2025</v>
      </c>
      <c r="C5819" s="0" t="str">
        <f aca="false">"FY"&amp;IF(VALUE(MID(A5819,6,2))&gt;=4,VALUE(LEFT(A5819,4)),VALUE(LEFT(A5819,4))-1)&amp;"-"&amp;TEXT(MOD(IF(VALUE(MID(A5819,6,2))&gt;=4,VALUE(LEFT(A5819,4)),VALUE(LEFT(A5819,4))-1)+1,100),"00")</f>
        <v>FY2025-26</v>
      </c>
      <c r="D5819" s="0" t="s">
        <v>571</v>
      </c>
      <c r="E5819" s="0" t="s">
        <v>571</v>
      </c>
      <c r="F5819" s="0" t="str">
        <f aca="false">INDEX(Mapping!$B$2:$B$465,MATCH(E5819,Mapping!$A$2:$A$465,0))</f>
        <v>MAITHON POWER LIMITED</v>
      </c>
      <c r="G5819" s="0" t="str">
        <f aca="false">INDEX(Mapping!$C$2:$C$465,MATCH(E5819,Mapping!$A$2:$A$465,0))</f>
        <v>MAITHON POWER LIMITED</v>
      </c>
      <c r="H5819" s="2" t="n">
        <v>0.7</v>
      </c>
      <c r="I5819" s="3" t="n">
        <v>0.02</v>
      </c>
    </row>
    <row r="5820" customFormat="false" ht="15" hidden="false" customHeight="false" outlineLevel="0" collapsed="false">
      <c r="A5820" s="0" t="s">
        <v>157</v>
      </c>
      <c r="B5820" s="0" t="n">
        <f aca="false">VALUE(LEFT(A5820,4))</f>
        <v>2025</v>
      </c>
      <c r="C5820" s="0" t="str">
        <f aca="false">"FY"&amp;IF(VALUE(MID(A5820,6,2))&gt;=4,VALUE(LEFT(A5820,4)),VALUE(LEFT(A5820,4))-1)&amp;"-"&amp;TEXT(MOD(IF(VALUE(MID(A5820,6,2))&gt;=4,VALUE(LEFT(A5820,4)),VALUE(LEFT(A5820,4))-1)+1,100),"00")</f>
        <v>FY2025-26</v>
      </c>
      <c r="D5820" s="0" t="s">
        <v>759</v>
      </c>
      <c r="E5820" s="0" t="s">
        <v>517</v>
      </c>
      <c r="F5820" s="0" t="str">
        <f aca="false">INDEX(Mapping!$B$2:$B$465,MATCH(E5820,Mapping!$A$2:$A$465,0))</f>
        <v>NTPC STATIONS</v>
      </c>
      <c r="G5820" s="0" t="str">
        <f aca="false">INDEX(Mapping!$C$2:$C$465,MATCH(E5820,Mapping!$A$2:$A$465,0))</f>
        <v>NTPC GROUP</v>
      </c>
      <c r="H5820" s="2" t="n">
        <v>0.7</v>
      </c>
      <c r="I5820" s="3" t="n">
        <v>0.02</v>
      </c>
    </row>
    <row r="5821" customFormat="false" ht="15" hidden="false" customHeight="false" outlineLevel="0" collapsed="false">
      <c r="A5821" s="0" t="s">
        <v>157</v>
      </c>
      <c r="B5821" s="0" t="n">
        <f aca="false">VALUE(LEFT(A5821,4))</f>
        <v>2025</v>
      </c>
      <c r="C5821" s="0" t="str">
        <f aca="false">"FY"&amp;IF(VALUE(MID(A5821,6,2))&gt;=4,VALUE(LEFT(A5821,4)),VALUE(LEFT(A5821,4))-1)&amp;"-"&amp;TEXT(MOD(IF(VALUE(MID(A5821,6,2))&gt;=4,VALUE(LEFT(A5821,4)),VALUE(LEFT(A5821,4))-1)+1,100),"00")</f>
        <v>FY2025-26</v>
      </c>
      <c r="D5821" s="0" t="s">
        <v>696</v>
      </c>
      <c r="E5821" s="0" t="s">
        <v>354</v>
      </c>
      <c r="F5821" s="0" t="str">
        <f aca="false">INDEX(Mapping!$B$2:$B$465,MATCH(E5821,Mapping!$A$2:$A$465,0))</f>
        <v>NTPC STATIONS</v>
      </c>
      <c r="G5821" s="0" t="str">
        <f aca="false">INDEX(Mapping!$C$2:$C$465,MATCH(E5821,Mapping!$A$2:$A$465,0))</f>
        <v>NTPC GROUP</v>
      </c>
      <c r="H5821" s="2" t="n">
        <v>0.69</v>
      </c>
      <c r="I5821" s="3" t="n">
        <v>0.02</v>
      </c>
    </row>
    <row r="5822" customFormat="false" ht="15" hidden="false" customHeight="false" outlineLevel="0" collapsed="false">
      <c r="A5822" s="0" t="s">
        <v>157</v>
      </c>
      <c r="B5822" s="0" t="n">
        <f aca="false">VALUE(LEFT(A5822,4))</f>
        <v>2025</v>
      </c>
      <c r="C5822" s="0" t="str">
        <f aca="false">"FY"&amp;IF(VALUE(MID(A5822,6,2))&gt;=4,VALUE(LEFT(A5822,4)),VALUE(LEFT(A5822,4))-1)&amp;"-"&amp;TEXT(MOD(IF(VALUE(MID(A5822,6,2))&gt;=4,VALUE(LEFT(A5822,4)),VALUE(LEFT(A5822,4))-1)+1,100),"00")</f>
        <v>FY2025-26</v>
      </c>
      <c r="D5822" s="0" t="s">
        <v>776</v>
      </c>
      <c r="E5822" s="0" t="s">
        <v>489</v>
      </c>
      <c r="F5822" s="0" t="str">
        <f aca="false">INDEX(Mapping!$B$2:$B$465,MATCH(E5822,Mapping!$A$2:$A$465,0))</f>
        <v>NTPL (NLC TAMIL NADU POWER)</v>
      </c>
      <c r="G5822" s="0" t="str">
        <f aca="false">INDEX(Mapping!$C$2:$C$465,MATCH(E5822,Mapping!$A$2:$A$465,0))</f>
        <v>NLC INDIA GROUP</v>
      </c>
      <c r="H5822" s="2" t="n">
        <v>0.66</v>
      </c>
      <c r="I5822" s="3" t="n">
        <v>0.02</v>
      </c>
    </row>
    <row r="5823" customFormat="false" ht="15" hidden="false" customHeight="false" outlineLevel="0" collapsed="false">
      <c r="A5823" s="0" t="s">
        <v>157</v>
      </c>
      <c r="B5823" s="0" t="n">
        <f aca="false">VALUE(LEFT(A5823,4))</f>
        <v>2025</v>
      </c>
      <c r="C5823" s="0" t="str">
        <f aca="false">"FY"&amp;IF(VALUE(MID(A5823,6,2))&gt;=4,VALUE(LEFT(A5823,4)),VALUE(LEFT(A5823,4))-1)&amp;"-"&amp;TEXT(MOD(IF(VALUE(MID(A5823,6,2))&gt;=4,VALUE(LEFT(A5823,4)),VALUE(LEFT(A5823,4))-1)+1,100),"00")</f>
        <v>FY2025-26</v>
      </c>
      <c r="D5823" s="0" t="s">
        <v>772</v>
      </c>
      <c r="E5823" s="0" t="s">
        <v>471</v>
      </c>
      <c r="F5823" s="0" t="str">
        <f aca="false">INDEX(Mapping!$B$2:$B$465,MATCH(E5823,Mapping!$A$2:$A$465,0))</f>
        <v>NTPC STATIONS</v>
      </c>
      <c r="G5823" s="0" t="str">
        <f aca="false">INDEX(Mapping!$C$2:$C$465,MATCH(E5823,Mapping!$A$2:$A$465,0))</f>
        <v>NTPC GROUP</v>
      </c>
      <c r="H5823" s="2" t="n">
        <v>0.64</v>
      </c>
      <c r="I5823" s="3" t="n">
        <v>0.02</v>
      </c>
    </row>
    <row r="5824" customFormat="false" ht="15" hidden="false" customHeight="false" outlineLevel="0" collapsed="false">
      <c r="A5824" s="0" t="s">
        <v>157</v>
      </c>
      <c r="B5824" s="0" t="n">
        <f aca="false">VALUE(LEFT(A5824,4))</f>
        <v>2025</v>
      </c>
      <c r="C5824" s="0" t="str">
        <f aca="false">"FY"&amp;IF(VALUE(MID(A5824,6,2))&gt;=4,VALUE(LEFT(A5824,4)),VALUE(LEFT(A5824,4))-1)&amp;"-"&amp;TEXT(MOD(IF(VALUE(MID(A5824,6,2))&gt;=4,VALUE(LEFT(A5824,4)),VALUE(LEFT(A5824,4))-1)+1,100),"00")</f>
        <v>FY2025-26</v>
      </c>
      <c r="D5824" s="0" t="s">
        <v>493</v>
      </c>
      <c r="E5824" s="0" t="s">
        <v>493</v>
      </c>
      <c r="F5824" s="0" t="str">
        <f aca="false">INDEX(Mapping!$B$2:$B$465,MATCH(E5824,Mapping!$A$2:$A$465,0))</f>
        <v>NEEPCO STATIONS</v>
      </c>
      <c r="G5824" s="0" t="str">
        <f aca="false">INDEX(Mapping!$C$2:$C$465,MATCH(E5824,Mapping!$A$2:$A$465,0))</f>
        <v>NEEPCO STATIONS</v>
      </c>
      <c r="H5824" s="2" t="n">
        <v>0.64</v>
      </c>
      <c r="I5824" s="3" t="n">
        <v>0.02</v>
      </c>
    </row>
    <row r="5825" customFormat="false" ht="15" hidden="false" customHeight="false" outlineLevel="0" collapsed="false">
      <c r="A5825" s="0" t="s">
        <v>157</v>
      </c>
      <c r="B5825" s="0" t="n">
        <f aca="false">VALUE(LEFT(A5825,4))</f>
        <v>2025</v>
      </c>
      <c r="C5825" s="0" t="str">
        <f aca="false">"FY"&amp;IF(VALUE(MID(A5825,6,2))&gt;=4,VALUE(LEFT(A5825,4)),VALUE(LEFT(A5825,4))-1)&amp;"-"&amp;TEXT(MOD(IF(VALUE(MID(A5825,6,2))&gt;=4,VALUE(LEFT(A5825,4)),VALUE(LEFT(A5825,4))-1)+1,100),"00")</f>
        <v>FY2025-26</v>
      </c>
      <c r="D5825" s="0" t="s">
        <v>766</v>
      </c>
      <c r="E5825" s="0" t="s">
        <v>455</v>
      </c>
      <c r="F5825" s="0" t="str">
        <f aca="false">INDEX(Mapping!$B$2:$B$465,MATCH(E5825,Mapping!$A$2:$A$465,0))</f>
        <v>NTPC STATIONS</v>
      </c>
      <c r="G5825" s="0" t="str">
        <f aca="false">INDEX(Mapping!$C$2:$C$465,MATCH(E5825,Mapping!$A$2:$A$465,0))</f>
        <v>NTPC GROUP</v>
      </c>
      <c r="H5825" s="2" t="n">
        <v>0.62</v>
      </c>
      <c r="I5825" s="3" t="n">
        <v>0.02</v>
      </c>
    </row>
    <row r="5826" customFormat="false" ht="15" hidden="false" customHeight="false" outlineLevel="0" collapsed="false">
      <c r="A5826" s="0" t="s">
        <v>157</v>
      </c>
      <c r="B5826" s="0" t="n">
        <f aca="false">VALUE(LEFT(A5826,4))</f>
        <v>2025</v>
      </c>
      <c r="C5826" s="0" t="str">
        <f aca="false">"FY"&amp;IF(VALUE(MID(A5826,6,2))&gt;=4,VALUE(LEFT(A5826,4)),VALUE(LEFT(A5826,4))-1)&amp;"-"&amp;TEXT(MOD(IF(VALUE(MID(A5826,6,2))&gt;=4,VALUE(LEFT(A5826,4)),VALUE(LEFT(A5826,4))-1)+1,100),"00")</f>
        <v>FY2025-26</v>
      </c>
      <c r="D5826" s="0" t="s">
        <v>747</v>
      </c>
      <c r="E5826" s="0" t="s">
        <v>478</v>
      </c>
      <c r="F5826" s="0" t="str">
        <f aca="false">INDEX(Mapping!$B$2:$B$465,MATCH(E5826,Mapping!$A$2:$A$465,0))</f>
        <v>NTPC STATIONS</v>
      </c>
      <c r="G5826" s="0" t="str">
        <f aca="false">INDEX(Mapping!$C$2:$C$465,MATCH(E5826,Mapping!$A$2:$A$465,0))</f>
        <v>NTPC GROUP</v>
      </c>
      <c r="H5826" s="2" t="n">
        <v>0.6</v>
      </c>
      <c r="I5826" s="3" t="n">
        <v>0.02</v>
      </c>
    </row>
    <row r="5827" customFormat="false" ht="15" hidden="false" customHeight="false" outlineLevel="0" collapsed="false">
      <c r="A5827" s="0" t="s">
        <v>157</v>
      </c>
      <c r="B5827" s="0" t="n">
        <f aca="false">VALUE(LEFT(A5827,4))</f>
        <v>2025</v>
      </c>
      <c r="C5827" s="0" t="str">
        <f aca="false">"FY"&amp;IF(VALUE(MID(A5827,6,2))&gt;=4,VALUE(LEFT(A5827,4)),VALUE(LEFT(A5827,4))-1)&amp;"-"&amp;TEXT(MOD(IF(VALUE(MID(A5827,6,2))&gt;=4,VALUE(LEFT(A5827,4)),VALUE(LEFT(A5827,4))-1)+1,100),"00")</f>
        <v>FY2025-26</v>
      </c>
      <c r="D5827" s="0" t="s">
        <v>757</v>
      </c>
      <c r="E5827" s="0" t="s">
        <v>121</v>
      </c>
      <c r="F5827" s="0" t="str">
        <f aca="false">INDEX(Mapping!$B$2:$B$465,MATCH(E5827,Mapping!$A$2:$A$465,0))</f>
        <v>MEGHALAYA</v>
      </c>
      <c r="G5827" s="0" t="str">
        <f aca="false">INDEX(Mapping!$C$2:$C$465,MATCH(E5827,Mapping!$A$2:$A$465,0))</f>
        <v>MEGHALAYA</v>
      </c>
      <c r="H5827" s="2" t="n">
        <v>0.59</v>
      </c>
      <c r="I5827" s="3" t="n">
        <v>0.02</v>
      </c>
    </row>
    <row r="5828" customFormat="false" ht="15" hidden="false" customHeight="false" outlineLevel="0" collapsed="false">
      <c r="A5828" s="0" t="s">
        <v>157</v>
      </c>
      <c r="B5828" s="0" t="n">
        <f aca="false">VALUE(LEFT(A5828,4))</f>
        <v>2025</v>
      </c>
      <c r="C5828" s="0" t="str">
        <f aca="false">"FY"&amp;IF(VALUE(MID(A5828,6,2))&gt;=4,VALUE(LEFT(A5828,4)),VALUE(LEFT(A5828,4))-1)&amp;"-"&amp;TEXT(MOD(IF(VALUE(MID(A5828,6,2))&gt;=4,VALUE(LEFT(A5828,4)),VALUE(LEFT(A5828,4))-1)+1,100),"00")</f>
        <v>FY2025-26</v>
      </c>
      <c r="D5828" s="0" t="s">
        <v>740</v>
      </c>
      <c r="E5828" s="0" t="s">
        <v>426</v>
      </c>
      <c r="F5828" s="0" t="str">
        <f aca="false">INDEX(Mapping!$B$2:$B$465,MATCH(E5828,Mapping!$A$2:$A$465,0))</f>
        <v>NTPC STATIONS</v>
      </c>
      <c r="G5828" s="0" t="str">
        <f aca="false">INDEX(Mapping!$C$2:$C$465,MATCH(E5828,Mapping!$A$2:$A$465,0))</f>
        <v>NTPC GROUP</v>
      </c>
      <c r="H5828" s="2" t="n">
        <v>0.56</v>
      </c>
      <c r="I5828" s="3" t="n">
        <v>0.02</v>
      </c>
    </row>
    <row r="5829" customFormat="false" ht="15" hidden="false" customHeight="false" outlineLevel="0" collapsed="false">
      <c r="A5829" s="0" t="s">
        <v>157</v>
      </c>
      <c r="B5829" s="0" t="n">
        <f aca="false">VALUE(LEFT(A5829,4))</f>
        <v>2025</v>
      </c>
      <c r="C5829" s="0" t="str">
        <f aca="false">"FY"&amp;IF(VALUE(MID(A5829,6,2))&gt;=4,VALUE(LEFT(A5829,4)),VALUE(LEFT(A5829,4))-1)&amp;"-"&amp;TEXT(MOD(IF(VALUE(MID(A5829,6,2))&gt;=4,VALUE(LEFT(A5829,4)),VALUE(LEFT(A5829,4))-1)+1,100),"00")</f>
        <v>FY2025-26</v>
      </c>
      <c r="D5829" s="0" t="s">
        <v>557</v>
      </c>
      <c r="E5829" s="0" t="s">
        <v>557</v>
      </c>
      <c r="F5829" s="0" t="str">
        <f aca="false">INDEX(Mapping!$B$2:$B$465,MATCH(E5829,Mapping!$A$2:$A$465,0))</f>
        <v>NLC INDIA</v>
      </c>
      <c r="G5829" s="0" t="str">
        <f aca="false">INDEX(Mapping!$C$2:$C$465,MATCH(E5829,Mapping!$A$2:$A$465,0))</f>
        <v>NLC INDIA GROUP</v>
      </c>
      <c r="H5829" s="2" t="n">
        <v>0.56</v>
      </c>
      <c r="I5829" s="3" t="n">
        <v>0.02</v>
      </c>
    </row>
    <row r="5830" customFormat="false" ht="15" hidden="false" customHeight="false" outlineLevel="0" collapsed="false">
      <c r="A5830" s="0" t="s">
        <v>157</v>
      </c>
      <c r="B5830" s="0" t="n">
        <f aca="false">VALUE(LEFT(A5830,4))</f>
        <v>2025</v>
      </c>
      <c r="C5830" s="0" t="str">
        <f aca="false">"FY"&amp;IF(VALUE(MID(A5830,6,2))&gt;=4,VALUE(LEFT(A5830,4)),VALUE(LEFT(A5830,4))-1)&amp;"-"&amp;TEXT(MOD(IF(VALUE(MID(A5830,6,2))&gt;=4,VALUE(LEFT(A5830,4)),VALUE(LEFT(A5830,4))-1)+1,100),"00")</f>
        <v>FY2025-26</v>
      </c>
      <c r="D5830" s="0" t="s">
        <v>754</v>
      </c>
      <c r="E5830" s="0" t="s">
        <v>512</v>
      </c>
      <c r="F5830" s="0" t="str">
        <f aca="false">INDEX(Mapping!$B$2:$B$465,MATCH(E5830,Mapping!$A$2:$A$465,0))</f>
        <v>NTPC STATIONS</v>
      </c>
      <c r="G5830" s="0" t="str">
        <f aca="false">INDEX(Mapping!$C$2:$C$465,MATCH(E5830,Mapping!$A$2:$A$465,0))</f>
        <v>NTPC GROUP</v>
      </c>
      <c r="H5830" s="2" t="n">
        <v>0.54</v>
      </c>
      <c r="I5830" s="3" t="n">
        <v>0.02</v>
      </c>
    </row>
    <row r="5831" customFormat="false" ht="15" hidden="false" customHeight="false" outlineLevel="0" collapsed="false">
      <c r="A5831" s="0" t="s">
        <v>157</v>
      </c>
      <c r="B5831" s="0" t="n">
        <f aca="false">VALUE(LEFT(A5831,4))</f>
        <v>2025</v>
      </c>
      <c r="C5831" s="0" t="str">
        <f aca="false">"FY"&amp;IF(VALUE(MID(A5831,6,2))&gt;=4,VALUE(LEFT(A5831,4)),VALUE(LEFT(A5831,4))-1)&amp;"-"&amp;TEXT(MOD(IF(VALUE(MID(A5831,6,2))&gt;=4,VALUE(LEFT(A5831,4)),VALUE(LEFT(A5831,4))-1)+1,100),"00")</f>
        <v>FY2025-26</v>
      </c>
      <c r="D5831" s="0" t="s">
        <v>756</v>
      </c>
      <c r="E5831" s="0" t="s">
        <v>496</v>
      </c>
      <c r="F5831" s="0" t="str">
        <f aca="false">INDEX(Mapping!$B$2:$B$465,MATCH(E5831,Mapping!$A$2:$A$465,0))</f>
        <v>NTPC STATIONS</v>
      </c>
      <c r="G5831" s="0" t="str">
        <f aca="false">INDEX(Mapping!$C$2:$C$465,MATCH(E5831,Mapping!$A$2:$A$465,0))</f>
        <v>NTPC GROUP</v>
      </c>
      <c r="H5831" s="2" t="n">
        <v>0.46</v>
      </c>
      <c r="I5831" s="3" t="n">
        <v>0.01</v>
      </c>
    </row>
    <row r="5832" customFormat="false" ht="15" hidden="false" customHeight="false" outlineLevel="0" collapsed="false">
      <c r="A5832" s="0" t="s">
        <v>157</v>
      </c>
      <c r="B5832" s="0" t="n">
        <f aca="false">VALUE(LEFT(A5832,4))</f>
        <v>2025</v>
      </c>
      <c r="C5832" s="0" t="str">
        <f aca="false">"FY"&amp;IF(VALUE(MID(A5832,6,2))&gt;=4,VALUE(LEFT(A5832,4)),VALUE(LEFT(A5832,4))-1)&amp;"-"&amp;TEXT(MOD(IF(VALUE(MID(A5832,6,2))&gt;=4,VALUE(LEFT(A5832,4)),VALUE(LEFT(A5832,4))-1)+1,100),"00")</f>
        <v>FY2025-26</v>
      </c>
      <c r="D5832" s="0" t="s">
        <v>764</v>
      </c>
      <c r="E5832" s="0" t="s">
        <v>505</v>
      </c>
      <c r="F5832" s="0" t="str">
        <f aca="false">INDEX(Mapping!$B$2:$B$465,MATCH(E5832,Mapping!$A$2:$A$465,0))</f>
        <v>NTPC STATIONS</v>
      </c>
      <c r="G5832" s="0" t="str">
        <f aca="false">INDEX(Mapping!$C$2:$C$465,MATCH(E5832,Mapping!$A$2:$A$465,0))</f>
        <v>NTPC GROUP</v>
      </c>
      <c r="H5832" s="2" t="n">
        <v>0.4</v>
      </c>
      <c r="I5832" s="3" t="n">
        <v>0.01</v>
      </c>
    </row>
    <row r="5833" customFormat="false" ht="15" hidden="false" customHeight="false" outlineLevel="0" collapsed="false">
      <c r="A5833" s="0" t="s">
        <v>157</v>
      </c>
      <c r="B5833" s="0" t="n">
        <f aca="false">VALUE(LEFT(A5833,4))</f>
        <v>2025</v>
      </c>
      <c r="C5833" s="0" t="str">
        <f aca="false">"FY"&amp;IF(VALUE(MID(A5833,6,2))&gt;=4,VALUE(LEFT(A5833,4)),VALUE(LEFT(A5833,4))-1)&amp;"-"&amp;TEXT(MOD(IF(VALUE(MID(A5833,6,2))&gt;=4,VALUE(LEFT(A5833,4)),VALUE(LEFT(A5833,4))-1)+1,100),"00")</f>
        <v>FY2025-26</v>
      </c>
      <c r="D5833" s="0" t="s">
        <v>760</v>
      </c>
      <c r="E5833" s="0" t="s">
        <v>488</v>
      </c>
      <c r="F5833" s="0" t="str">
        <f aca="false">INDEX(Mapping!$B$2:$B$465,MATCH(E5833,Mapping!$A$2:$A$465,0))</f>
        <v>NTPC STATIONS</v>
      </c>
      <c r="G5833" s="0" t="str">
        <f aca="false">INDEX(Mapping!$C$2:$C$465,MATCH(E5833,Mapping!$A$2:$A$465,0))</f>
        <v>NTPC GROUP</v>
      </c>
      <c r="H5833" s="2" t="n">
        <v>0.34</v>
      </c>
      <c r="I5833" s="3" t="n">
        <v>0.01</v>
      </c>
    </row>
    <row r="5834" customFormat="false" ht="15" hidden="false" customHeight="false" outlineLevel="0" collapsed="false">
      <c r="A5834" s="0" t="s">
        <v>157</v>
      </c>
      <c r="B5834" s="0" t="n">
        <f aca="false">VALUE(LEFT(A5834,4))</f>
        <v>2025</v>
      </c>
      <c r="C5834" s="0" t="str">
        <f aca="false">"FY"&amp;IF(VALUE(MID(A5834,6,2))&gt;=4,VALUE(LEFT(A5834,4)),VALUE(LEFT(A5834,4))-1)&amp;"-"&amp;TEXT(MOD(IF(VALUE(MID(A5834,6,2))&gt;=4,VALUE(LEFT(A5834,4)),VALUE(LEFT(A5834,4))-1)+1,100),"00")</f>
        <v>FY2025-26</v>
      </c>
      <c r="D5834" s="0" t="s">
        <v>806</v>
      </c>
      <c r="E5834" s="0" t="s">
        <v>568</v>
      </c>
      <c r="F5834" s="0" t="str">
        <f aca="false">INDEX(Mapping!$B$2:$B$465,MATCH(E5834,Mapping!$A$2:$A$465,0))</f>
        <v>ADANI RENEWABLE ENERGY FIFTY FIVE LIMITED_PSS3 (20.8 MW HYBRID WIND OF 25 MW OF 187.5MW HPD)</v>
      </c>
      <c r="G5834" s="0" t="str">
        <f aca="false">INDEX(Mapping!$C$2:$C$465,MATCH(E5834,Mapping!$A$2:$A$465,0))</f>
        <v>ADANI GREEN ENERGY (ALL SPVs)</v>
      </c>
      <c r="H5834" s="2" t="n">
        <v>0.33</v>
      </c>
      <c r="I5834" s="3" t="n">
        <v>0.01</v>
      </c>
    </row>
    <row r="5835" customFormat="false" ht="15" hidden="false" customHeight="false" outlineLevel="0" collapsed="false">
      <c r="A5835" s="0" t="s">
        <v>157</v>
      </c>
      <c r="B5835" s="0" t="n">
        <f aca="false">VALUE(LEFT(A5835,4))</f>
        <v>2025</v>
      </c>
      <c r="C5835" s="0" t="str">
        <f aca="false">"FY"&amp;IF(VALUE(MID(A5835,6,2))&gt;=4,VALUE(LEFT(A5835,4)),VALUE(LEFT(A5835,4))-1)&amp;"-"&amp;TEXT(MOD(IF(VALUE(MID(A5835,6,2))&gt;=4,VALUE(LEFT(A5835,4)),VALUE(LEFT(A5835,4))-1)+1,100),"00")</f>
        <v>FY2025-26</v>
      </c>
      <c r="D5835" s="0" t="s">
        <v>280</v>
      </c>
      <c r="E5835" s="0" t="s">
        <v>280</v>
      </c>
      <c r="F5835" s="0" t="str">
        <f aca="false">INDEX(Mapping!$B$2:$B$465,MATCH(E5835,Mapping!$A$2:$A$465,0))</f>
        <v>COASTAL ENERGEN</v>
      </c>
      <c r="G5835" s="0" t="str">
        <f aca="false">INDEX(Mapping!$C$2:$C$465,MATCH(E5835,Mapping!$A$2:$A$465,0))</f>
        <v>COASTAL ENERGEN</v>
      </c>
      <c r="H5835" s="2" t="n">
        <v>0.3</v>
      </c>
      <c r="I5835" s="3" t="n">
        <v>0.01</v>
      </c>
    </row>
    <row r="5836" customFormat="false" ht="15" hidden="false" customHeight="false" outlineLevel="0" collapsed="false">
      <c r="A5836" s="0" t="s">
        <v>157</v>
      </c>
      <c r="B5836" s="0" t="n">
        <f aca="false">VALUE(LEFT(A5836,4))</f>
        <v>2025</v>
      </c>
      <c r="C5836" s="0" t="str">
        <f aca="false">"FY"&amp;IF(VALUE(MID(A5836,6,2))&gt;=4,VALUE(LEFT(A5836,4)),VALUE(LEFT(A5836,4))-1)&amp;"-"&amp;TEXT(MOD(IF(VALUE(MID(A5836,6,2))&gt;=4,VALUE(LEFT(A5836,4)),VALUE(LEFT(A5836,4))-1)+1,100),"00")</f>
        <v>FY2025-26</v>
      </c>
      <c r="D5836" s="0" t="s">
        <v>824</v>
      </c>
      <c r="E5836" s="0" t="s">
        <v>482</v>
      </c>
      <c r="F5836" s="0" t="str">
        <f aca="false">INDEX(Mapping!$B$2:$B$465,MATCH(E5836,Mapping!$A$2:$A$465,0))</f>
        <v>GOA SR</v>
      </c>
      <c r="G5836" s="0" t="str">
        <f aca="false">INDEX(Mapping!$C$2:$C$465,MATCH(E5836,Mapping!$A$2:$A$465,0))</f>
        <v>GOA SR</v>
      </c>
      <c r="H5836" s="2" t="n">
        <v>0.26</v>
      </c>
      <c r="I5836" s="3" t="n">
        <v>0.01</v>
      </c>
    </row>
    <row r="5837" customFormat="false" ht="15" hidden="false" customHeight="false" outlineLevel="0" collapsed="false">
      <c r="A5837" s="0" t="s">
        <v>157</v>
      </c>
      <c r="B5837" s="0" t="n">
        <f aca="false">VALUE(LEFT(A5837,4))</f>
        <v>2025</v>
      </c>
      <c r="C5837" s="0" t="str">
        <f aca="false">"FY"&amp;IF(VALUE(MID(A5837,6,2))&gt;=4,VALUE(LEFT(A5837,4)),VALUE(LEFT(A5837,4))-1)&amp;"-"&amp;TEXT(MOD(IF(VALUE(MID(A5837,6,2))&gt;=4,VALUE(LEFT(A5837,4)),VALUE(LEFT(A5837,4))-1)+1,100),"00")</f>
        <v>FY2025-26</v>
      </c>
      <c r="D5837" s="0" t="s">
        <v>572</v>
      </c>
      <c r="E5837" s="0" t="s">
        <v>572</v>
      </c>
      <c r="F5837" s="0" t="str">
        <f aca="false">INDEX(Mapping!$B$2:$B$465,MATCH(E5837,Mapping!$A$2:$A$465,0))</f>
        <v>NLC INDIA</v>
      </c>
      <c r="G5837" s="0" t="str">
        <f aca="false">INDEX(Mapping!$C$2:$C$465,MATCH(E5837,Mapping!$A$2:$A$465,0))</f>
        <v>NLC INDIA GROUP</v>
      </c>
      <c r="H5837" s="2" t="n">
        <v>0.25</v>
      </c>
      <c r="I5837" s="3" t="n">
        <v>0.01</v>
      </c>
    </row>
    <row r="5838" customFormat="false" ht="15" hidden="false" customHeight="false" outlineLevel="0" collapsed="false">
      <c r="A5838" s="0" t="s">
        <v>157</v>
      </c>
      <c r="B5838" s="0" t="n">
        <f aca="false">VALUE(LEFT(A5838,4))</f>
        <v>2025</v>
      </c>
      <c r="C5838" s="0" t="str">
        <f aca="false">"FY"&amp;IF(VALUE(MID(A5838,6,2))&gt;=4,VALUE(LEFT(A5838,4)),VALUE(LEFT(A5838,4))-1)&amp;"-"&amp;TEXT(MOD(IF(VALUE(MID(A5838,6,2))&gt;=4,VALUE(LEFT(A5838,4)),VALUE(LEFT(A5838,4))-1)+1,100),"00")</f>
        <v>FY2025-26</v>
      </c>
      <c r="D5838" s="0" t="s">
        <v>749</v>
      </c>
      <c r="E5838" s="0" t="s">
        <v>411</v>
      </c>
      <c r="F5838" s="0" t="str">
        <f aca="false">INDEX(Mapping!$B$2:$B$465,MATCH(E5838,Mapping!$A$2:$A$465,0))</f>
        <v>NTPC STATIONS</v>
      </c>
      <c r="G5838" s="0" t="str">
        <f aca="false">INDEX(Mapping!$C$2:$C$465,MATCH(E5838,Mapping!$A$2:$A$465,0))</f>
        <v>NTPC GROUP</v>
      </c>
      <c r="H5838" s="2" t="n">
        <v>0.24</v>
      </c>
      <c r="I5838" s="3" t="n">
        <v>0.01</v>
      </c>
    </row>
    <row r="5839" customFormat="false" ht="15" hidden="false" customHeight="false" outlineLevel="0" collapsed="false">
      <c r="A5839" s="0" t="s">
        <v>157</v>
      </c>
      <c r="B5839" s="0" t="n">
        <f aca="false">VALUE(LEFT(A5839,4))</f>
        <v>2025</v>
      </c>
      <c r="C5839" s="0" t="str">
        <f aca="false">"FY"&amp;IF(VALUE(MID(A5839,6,2))&gt;=4,VALUE(LEFT(A5839,4)),VALUE(LEFT(A5839,4))-1)&amp;"-"&amp;TEXT(MOD(IF(VALUE(MID(A5839,6,2))&gt;=4,VALUE(LEFT(A5839,4)),VALUE(LEFT(A5839,4))-1)+1,100),"00")</f>
        <v>FY2025-26</v>
      </c>
      <c r="D5839" s="0" t="s">
        <v>538</v>
      </c>
      <c r="E5839" s="0" t="s">
        <v>538</v>
      </c>
      <c r="F5839" s="0" t="str">
        <f aca="false">INDEX(Mapping!$B$2:$B$465,MATCH(E5839,Mapping!$A$2:$A$465,0))</f>
        <v>JUNIPER NIRJARA ENERGY PRIVATE LIMITED</v>
      </c>
      <c r="G5839" s="0" t="str">
        <f aca="false">INDEX(Mapping!$C$2:$C$465,MATCH(E5839,Mapping!$A$2:$A$465,0))</f>
        <v>JUNIPER GREEN ENERGY</v>
      </c>
      <c r="H5839" s="2" t="n">
        <v>0.19</v>
      </c>
      <c r="I5839" s="3" t="n">
        <v>0.01</v>
      </c>
    </row>
    <row r="5840" customFormat="false" ht="15" hidden="false" customHeight="false" outlineLevel="0" collapsed="false">
      <c r="A5840" s="0" t="s">
        <v>157</v>
      </c>
      <c r="B5840" s="0" t="n">
        <f aca="false">VALUE(LEFT(A5840,4))</f>
        <v>2025</v>
      </c>
      <c r="C5840" s="0" t="str">
        <f aca="false">"FY"&amp;IF(VALUE(MID(A5840,6,2))&gt;=4,VALUE(LEFT(A5840,4)),VALUE(LEFT(A5840,4))-1)&amp;"-"&amp;TEXT(MOD(IF(VALUE(MID(A5840,6,2))&gt;=4,VALUE(LEFT(A5840,4)),VALUE(LEFT(A5840,4))-1)+1,100),"00")</f>
        <v>FY2025-26</v>
      </c>
      <c r="D5840" s="0" t="s">
        <v>786</v>
      </c>
      <c r="E5840" s="0" t="s">
        <v>510</v>
      </c>
      <c r="F5840" s="0" t="str">
        <f aca="false">INDEX(Mapping!$B$2:$B$465,MATCH(E5840,Mapping!$A$2:$A$465,0))</f>
        <v>SERENTICA RENEWABLES INDIA 5 PRIVATE LIMITED</v>
      </c>
      <c r="G5840" s="0" t="str">
        <f aca="false">INDEX(Mapping!$C$2:$C$465,MATCH(E5840,Mapping!$A$2:$A$465,0))</f>
        <v>SERENTICA RENEWABLES</v>
      </c>
      <c r="H5840" s="2" t="n">
        <v>0.18</v>
      </c>
      <c r="I5840" s="3" t="n">
        <v>0.01</v>
      </c>
    </row>
    <row r="5841" customFormat="false" ht="15" hidden="false" customHeight="false" outlineLevel="0" collapsed="false">
      <c r="A5841" s="0" t="s">
        <v>157</v>
      </c>
      <c r="B5841" s="0" t="n">
        <f aca="false">VALUE(LEFT(A5841,4))</f>
        <v>2025</v>
      </c>
      <c r="C5841" s="0" t="str">
        <f aca="false">"FY"&amp;IF(VALUE(MID(A5841,6,2))&gt;=4,VALUE(LEFT(A5841,4)),VALUE(LEFT(A5841,4))-1)&amp;"-"&amp;TEXT(MOD(IF(VALUE(MID(A5841,6,2))&gt;=4,VALUE(LEFT(A5841,4)),VALUE(LEFT(A5841,4))-1)+1,100),"00")</f>
        <v>FY2025-26</v>
      </c>
      <c r="D5841" s="0" t="s">
        <v>777</v>
      </c>
      <c r="E5841" s="0" t="s">
        <v>559</v>
      </c>
      <c r="F5841" s="0" t="str">
        <f aca="false">INDEX(Mapping!$B$2:$B$465,MATCH(E5841,Mapping!$A$2:$A$465,0))</f>
        <v>NTPC STATIONS</v>
      </c>
      <c r="G5841" s="0" t="str">
        <f aca="false">INDEX(Mapping!$C$2:$C$465,MATCH(E5841,Mapping!$A$2:$A$465,0))</f>
        <v>NTPC GROUP</v>
      </c>
      <c r="H5841" s="2" t="n">
        <v>0.17</v>
      </c>
      <c r="I5841" s="3" t="n">
        <v>0.005</v>
      </c>
    </row>
    <row r="5842" customFormat="false" ht="15" hidden="false" customHeight="false" outlineLevel="0" collapsed="false">
      <c r="A5842" s="0" t="s">
        <v>157</v>
      </c>
      <c r="B5842" s="0" t="n">
        <f aca="false">VALUE(LEFT(A5842,4))</f>
        <v>2025</v>
      </c>
      <c r="C5842" s="0" t="str">
        <f aca="false">"FY"&amp;IF(VALUE(MID(A5842,6,2))&gt;=4,VALUE(LEFT(A5842,4)),VALUE(LEFT(A5842,4))-1)&amp;"-"&amp;TEXT(MOD(IF(VALUE(MID(A5842,6,2))&gt;=4,VALUE(LEFT(A5842,4)),VALUE(LEFT(A5842,4))-1)+1,100),"00")</f>
        <v>FY2025-26</v>
      </c>
      <c r="D5842" s="0" t="s">
        <v>804</v>
      </c>
      <c r="E5842" s="0" t="s">
        <v>576</v>
      </c>
      <c r="F5842" s="0" t="str">
        <f aca="false">INDEX(Mapping!$B$2:$B$465,MATCH(E5842,Mapping!$A$2:$A$465,0))</f>
        <v>ADANI RENEWABLE ENERGY FIFTY FIVE LIMITED_PSS3 (25 MW HYBRID SOLAR OF 25 MW OF 187.5MW HPD)</v>
      </c>
      <c r="G5842" s="0" t="str">
        <f aca="false">INDEX(Mapping!$C$2:$C$465,MATCH(E5842,Mapping!$A$2:$A$465,0))</f>
        <v>ADANI GREEN ENERGY (ALL SPVs)</v>
      </c>
      <c r="H5842" s="2" t="n">
        <v>0.17</v>
      </c>
      <c r="I5842" s="3" t="n">
        <v>0.005</v>
      </c>
    </row>
    <row r="5843" customFormat="false" ht="15" hidden="false" customHeight="false" outlineLevel="0" collapsed="false">
      <c r="A5843" s="0" t="s">
        <v>157</v>
      </c>
      <c r="B5843" s="0" t="n">
        <f aca="false">VALUE(LEFT(A5843,4))</f>
        <v>2025</v>
      </c>
      <c r="C5843" s="0" t="str">
        <f aca="false">"FY"&amp;IF(VALUE(MID(A5843,6,2))&gt;=4,VALUE(LEFT(A5843,4)),VALUE(LEFT(A5843,4))-1)&amp;"-"&amp;TEXT(MOD(IF(VALUE(MID(A5843,6,2))&gt;=4,VALUE(LEFT(A5843,4)),VALUE(LEFT(A5843,4))-1)+1,100),"00")</f>
        <v>FY2025-26</v>
      </c>
      <c r="D5843" s="0" t="s">
        <v>585</v>
      </c>
      <c r="E5843" s="0" t="s">
        <v>585</v>
      </c>
      <c r="F5843" s="0" t="str">
        <f aca="false">INDEX(Mapping!$B$2:$B$465,MATCH(E5843,Mapping!$A$2:$A$465,0))</f>
        <v>NLC INDIA</v>
      </c>
      <c r="G5843" s="0" t="str">
        <f aca="false">INDEX(Mapping!$C$2:$C$465,MATCH(E5843,Mapping!$A$2:$A$465,0))</f>
        <v>NLC INDIA GROUP</v>
      </c>
      <c r="H5843" s="2" t="n">
        <v>0.16</v>
      </c>
      <c r="I5843" s="3" t="n">
        <v>0.005</v>
      </c>
    </row>
    <row r="5844" customFormat="false" ht="15" hidden="false" customHeight="false" outlineLevel="0" collapsed="false">
      <c r="A5844" s="0" t="s">
        <v>157</v>
      </c>
      <c r="B5844" s="0" t="n">
        <f aca="false">VALUE(LEFT(A5844,4))</f>
        <v>2025</v>
      </c>
      <c r="C5844" s="0" t="str">
        <f aca="false">"FY"&amp;IF(VALUE(MID(A5844,6,2))&gt;=4,VALUE(LEFT(A5844,4)),VALUE(LEFT(A5844,4))-1)&amp;"-"&amp;TEXT(MOD(IF(VALUE(MID(A5844,6,2))&gt;=4,VALUE(LEFT(A5844,4)),VALUE(LEFT(A5844,4))-1)+1,100),"00")</f>
        <v>FY2025-26</v>
      </c>
      <c r="D5844" s="0" t="s">
        <v>732</v>
      </c>
      <c r="E5844" s="0" t="s">
        <v>423</v>
      </c>
      <c r="F5844" s="0" t="str">
        <f aca="false">INDEX(Mapping!$B$2:$B$465,MATCH(E5844,Mapping!$A$2:$A$465,0))</f>
        <v>GMR WARORA (EX-EMCO)</v>
      </c>
      <c r="G5844" s="0" t="str">
        <f aca="false">INDEX(Mapping!$C$2:$C$465,MATCH(E5844,Mapping!$A$2:$A$465,0))</f>
        <v>GMR ENERGY</v>
      </c>
      <c r="H5844" s="2" t="n">
        <v>0.16</v>
      </c>
      <c r="I5844" s="3" t="n">
        <v>0.005</v>
      </c>
    </row>
    <row r="5845" customFormat="false" ht="15" hidden="false" customHeight="false" outlineLevel="0" collapsed="false">
      <c r="A5845" s="0" t="s">
        <v>157</v>
      </c>
      <c r="B5845" s="0" t="n">
        <f aca="false">VALUE(LEFT(A5845,4))</f>
        <v>2025</v>
      </c>
      <c r="C5845" s="0" t="str">
        <f aca="false">"FY"&amp;IF(VALUE(MID(A5845,6,2))&gt;=4,VALUE(LEFT(A5845,4)),VALUE(LEFT(A5845,4))-1)&amp;"-"&amp;TEXT(MOD(IF(VALUE(MID(A5845,6,2))&gt;=4,VALUE(LEFT(A5845,4)),VALUE(LEFT(A5845,4))-1)+1,100),"00")</f>
        <v>FY2025-26</v>
      </c>
      <c r="D5845" s="0" t="s">
        <v>721</v>
      </c>
      <c r="E5845" s="0" t="s">
        <v>176</v>
      </c>
      <c r="F5845" s="0" t="str">
        <f aca="false">INDEX(Mapping!$B$2:$B$465,MATCH(E5845,Mapping!$A$2:$A$465,0))</f>
        <v>SIKKIM</v>
      </c>
      <c r="G5845" s="0" t="str">
        <f aca="false">INDEX(Mapping!$C$2:$C$465,MATCH(E5845,Mapping!$A$2:$A$465,0))</f>
        <v>SIKKIM</v>
      </c>
      <c r="H5845" s="2" t="n">
        <v>0.15</v>
      </c>
      <c r="I5845" s="3" t="n">
        <v>0.004</v>
      </c>
    </row>
    <row r="5846" customFormat="false" ht="15" hidden="false" customHeight="false" outlineLevel="0" collapsed="false">
      <c r="A5846" s="0" t="s">
        <v>157</v>
      </c>
      <c r="B5846" s="0" t="n">
        <f aca="false">VALUE(LEFT(A5846,4))</f>
        <v>2025</v>
      </c>
      <c r="C5846" s="0" t="str">
        <f aca="false">"FY"&amp;IF(VALUE(MID(A5846,6,2))&gt;=4,VALUE(LEFT(A5846,4)),VALUE(LEFT(A5846,4))-1)&amp;"-"&amp;TEXT(MOD(IF(VALUE(MID(A5846,6,2))&gt;=4,VALUE(LEFT(A5846,4)),VALUE(LEFT(A5846,4))-1)+1,100),"00")</f>
        <v>FY2025-26</v>
      </c>
      <c r="D5846" s="0" t="s">
        <v>722</v>
      </c>
      <c r="E5846" s="0" t="s">
        <v>474</v>
      </c>
      <c r="F5846" s="0" t="str">
        <f aca="false">INDEX(Mapping!$B$2:$B$465,MATCH(E5846,Mapping!$A$2:$A$465,0))</f>
        <v>ONEVOLT ENERGY PRIVATE LIMITED</v>
      </c>
      <c r="G5846" s="0" t="str">
        <f aca="false">INDEX(Mapping!$C$2:$C$465,MATCH(E5846,Mapping!$A$2:$A$465,0))</f>
        <v>ONEVOLT ENERGY PRIVATE LIMITED</v>
      </c>
      <c r="H5846" s="2" t="n">
        <v>0.12</v>
      </c>
      <c r="I5846" s="3" t="n">
        <v>0.003</v>
      </c>
    </row>
    <row r="5847" customFormat="false" ht="15" hidden="false" customHeight="false" outlineLevel="0" collapsed="false">
      <c r="A5847" s="0" t="s">
        <v>157</v>
      </c>
      <c r="B5847" s="0" t="n">
        <f aca="false">VALUE(LEFT(A5847,4))</f>
        <v>2025</v>
      </c>
      <c r="C5847" s="0" t="str">
        <f aca="false">"FY"&amp;IF(VALUE(MID(A5847,6,2))&gt;=4,VALUE(LEFT(A5847,4)),VALUE(LEFT(A5847,4))-1)&amp;"-"&amp;TEXT(MOD(IF(VALUE(MID(A5847,6,2))&gt;=4,VALUE(LEFT(A5847,4)),VALUE(LEFT(A5847,4))-1)+1,100),"00")</f>
        <v>FY2025-26</v>
      </c>
      <c r="D5847" s="0" t="s">
        <v>770</v>
      </c>
      <c r="E5847" s="0" t="s">
        <v>554</v>
      </c>
      <c r="F5847" s="0" t="str">
        <f aca="false">INDEX(Mapping!$B$2:$B$465,MATCH(E5847,Mapping!$A$2:$A$465,0))</f>
        <v>TPSL BANDERWALA SECI 100_INF</v>
      </c>
      <c r="G5847" s="0" t="str">
        <f aca="false">INDEX(Mapping!$C$2:$C$465,MATCH(E5847,Mapping!$A$2:$A$465,0))</f>
        <v>TPSL BANDERWALA SECI 100_INF</v>
      </c>
      <c r="H5847" s="2" t="n">
        <v>0.07</v>
      </c>
      <c r="I5847" s="3" t="n">
        <v>0.002</v>
      </c>
    </row>
    <row r="5848" customFormat="false" ht="15" hidden="false" customHeight="false" outlineLevel="0" collapsed="false">
      <c r="A5848" s="0" t="s">
        <v>157</v>
      </c>
      <c r="B5848" s="0" t="n">
        <f aca="false">VALUE(LEFT(A5848,4))</f>
        <v>2025</v>
      </c>
      <c r="C5848" s="0" t="str">
        <f aca="false">"FY"&amp;IF(VALUE(MID(A5848,6,2))&gt;=4,VALUE(LEFT(A5848,4)),VALUE(LEFT(A5848,4))-1)&amp;"-"&amp;TEXT(MOD(IF(VALUE(MID(A5848,6,2))&gt;=4,VALUE(LEFT(A5848,4)),VALUE(LEFT(A5848,4))-1)+1,100),"00")</f>
        <v>FY2025-26</v>
      </c>
      <c r="D5848" s="0" t="s">
        <v>768</v>
      </c>
      <c r="E5848" s="0" t="s">
        <v>460</v>
      </c>
      <c r="F5848" s="0" t="str">
        <f aca="false">INDEX(Mapping!$B$2:$B$465,MATCH(E5848,Mapping!$A$2:$A$465,0))</f>
        <v>NTPC STATIONS</v>
      </c>
      <c r="G5848" s="0" t="str">
        <f aca="false">INDEX(Mapping!$C$2:$C$465,MATCH(E5848,Mapping!$A$2:$A$465,0))</f>
        <v>NTPC GROUP</v>
      </c>
      <c r="H5848" s="2" t="n">
        <v>0.06</v>
      </c>
      <c r="I5848" s="3" t="n">
        <v>0.002</v>
      </c>
    </row>
    <row r="5849" customFormat="false" ht="15" hidden="false" customHeight="false" outlineLevel="0" collapsed="false">
      <c r="A5849" s="0" t="s">
        <v>157</v>
      </c>
      <c r="B5849" s="0" t="n">
        <f aca="false">VALUE(LEFT(A5849,4))</f>
        <v>2025</v>
      </c>
      <c r="C5849" s="0" t="str">
        <f aca="false">"FY"&amp;IF(VALUE(MID(A5849,6,2))&gt;=4,VALUE(LEFT(A5849,4)),VALUE(LEFT(A5849,4))-1)&amp;"-"&amp;TEXT(MOD(IF(VALUE(MID(A5849,6,2))&gt;=4,VALUE(LEFT(A5849,4)),VALUE(LEFT(A5849,4))-1)+1,100),"00")</f>
        <v>FY2025-26</v>
      </c>
      <c r="D5849" s="0" t="s">
        <v>783</v>
      </c>
      <c r="E5849" s="0" t="s">
        <v>570</v>
      </c>
      <c r="F5849" s="0" t="str">
        <f aca="false">INDEX(Mapping!$B$2:$B$465,MATCH(E5849,Mapping!$A$2:$A$465,0))</f>
        <v>SERENTICA RENEWABLES INDIA 4 PRIVATE LIMITED</v>
      </c>
      <c r="G5849" s="0" t="str">
        <f aca="false">INDEX(Mapping!$C$2:$C$465,MATCH(E5849,Mapping!$A$2:$A$465,0))</f>
        <v>SERENTICA RENEWABLES</v>
      </c>
      <c r="H5849" s="2" t="n">
        <v>0.05</v>
      </c>
      <c r="I5849" s="3" t="n">
        <v>0.001</v>
      </c>
    </row>
    <row r="5850" customFormat="false" ht="15" hidden="false" customHeight="false" outlineLevel="0" collapsed="false">
      <c r="A5850" s="0" t="s">
        <v>157</v>
      </c>
      <c r="B5850" s="0" t="n">
        <f aca="false">VALUE(LEFT(A5850,4))</f>
        <v>2025</v>
      </c>
      <c r="C5850" s="0" t="str">
        <f aca="false">"FY"&amp;IF(VALUE(MID(A5850,6,2))&gt;=4,VALUE(LEFT(A5850,4)),VALUE(LEFT(A5850,4))-1)&amp;"-"&amp;TEXT(MOD(IF(VALUE(MID(A5850,6,2))&gt;=4,VALUE(LEFT(A5850,4)),VALUE(LEFT(A5850,4))-1)+1,100),"00")</f>
        <v>FY2025-26</v>
      </c>
      <c r="D5850" s="0" t="s">
        <v>535</v>
      </c>
      <c r="E5850" s="0" t="s">
        <v>535</v>
      </c>
      <c r="F5850" s="0" t="str">
        <f aca="false">INDEX(Mapping!$B$2:$B$465,MATCH(E5850,Mapping!$A$2:$A$465,0))</f>
        <v>NEEPCO STATIONS</v>
      </c>
      <c r="G5850" s="0" t="str">
        <f aca="false">INDEX(Mapping!$C$2:$C$465,MATCH(E5850,Mapping!$A$2:$A$465,0))</f>
        <v>NEEPCO STATIONS</v>
      </c>
      <c r="H5850" s="2" t="n">
        <v>0.04</v>
      </c>
      <c r="I5850" s="3" t="n">
        <v>0.001</v>
      </c>
    </row>
    <row r="5851" customFormat="false" ht="15" hidden="false" customHeight="false" outlineLevel="0" collapsed="false">
      <c r="A5851" s="0" t="s">
        <v>157</v>
      </c>
      <c r="B5851" s="0" t="n">
        <f aca="false">VALUE(LEFT(A5851,4))</f>
        <v>2025</v>
      </c>
      <c r="C5851" s="0" t="str">
        <f aca="false">"FY"&amp;IF(VALUE(MID(A5851,6,2))&gt;=4,VALUE(LEFT(A5851,4)),VALUE(LEFT(A5851,4))-1)&amp;"-"&amp;TEXT(MOD(IF(VALUE(MID(A5851,6,2))&gt;=4,VALUE(LEFT(A5851,4)),VALUE(LEFT(A5851,4))-1)+1,100),"00")</f>
        <v>FY2025-26</v>
      </c>
      <c r="D5851" s="0" t="s">
        <v>729</v>
      </c>
      <c r="E5851" s="0" t="s">
        <v>253</v>
      </c>
      <c r="F5851" s="0" t="str">
        <f aca="false">INDEX(Mapping!$B$2:$B$465,MATCH(E5851,Mapping!$A$2:$A$465,0))</f>
        <v>NAGALAND</v>
      </c>
      <c r="G5851" s="0" t="str">
        <f aca="false">INDEX(Mapping!$C$2:$C$465,MATCH(E5851,Mapping!$A$2:$A$465,0))</f>
        <v>NAGALAND</v>
      </c>
      <c r="H5851" s="2" t="n">
        <v>0.03</v>
      </c>
      <c r="I5851" s="3" t="n">
        <v>0.001</v>
      </c>
    </row>
    <row r="5852" customFormat="false" ht="15" hidden="false" customHeight="false" outlineLevel="0" collapsed="false">
      <c r="A5852" s="0" t="s">
        <v>157</v>
      </c>
      <c r="B5852" s="0" t="n">
        <f aca="false">VALUE(LEFT(A5852,4))</f>
        <v>2025</v>
      </c>
      <c r="C5852" s="0" t="str">
        <f aca="false">"FY"&amp;IF(VALUE(MID(A5852,6,2))&gt;=4,VALUE(LEFT(A5852,4)),VALUE(LEFT(A5852,4))-1)&amp;"-"&amp;TEXT(MOD(IF(VALUE(MID(A5852,6,2))&gt;=4,VALUE(LEFT(A5852,4)),VALUE(LEFT(A5852,4))-1)+1,100),"00")</f>
        <v>FY2025-26</v>
      </c>
      <c r="D5852" s="0" t="s">
        <v>816</v>
      </c>
      <c r="E5852" s="0" t="s">
        <v>564</v>
      </c>
      <c r="F5852" s="0" t="str">
        <f aca="false">INDEX(Mapping!$B$2:$B$465,MATCH(E5852,Mapping!$A$2:$A$465,0))</f>
        <v>ADANI RENEWABLE ENERGY FIFTY SEVEN LIMITED_PSS13_INFIRM</v>
      </c>
      <c r="G5852" s="0" t="str">
        <f aca="false">INDEX(Mapping!$C$2:$C$465,MATCH(E5852,Mapping!$A$2:$A$465,0))</f>
        <v>ADANI GREEN ENERGY (ALL SPVs)</v>
      </c>
      <c r="H5852" s="2" t="n">
        <v>0.02</v>
      </c>
      <c r="I5852" s="3" t="n">
        <v>0.001</v>
      </c>
    </row>
    <row r="5853" customFormat="false" ht="15" hidden="false" customHeight="false" outlineLevel="0" collapsed="false">
      <c r="A5853" s="0" t="s">
        <v>157</v>
      </c>
      <c r="B5853" s="0" t="n">
        <f aca="false">VALUE(LEFT(A5853,4))</f>
        <v>2025</v>
      </c>
      <c r="C5853" s="0" t="str">
        <f aca="false">"FY"&amp;IF(VALUE(MID(A5853,6,2))&gt;=4,VALUE(LEFT(A5853,4)),VALUE(LEFT(A5853,4))-1)&amp;"-"&amp;TEXT(MOD(IF(VALUE(MID(A5853,6,2))&gt;=4,VALUE(LEFT(A5853,4)),VALUE(LEFT(A5853,4))-1)+1,100),"00")</f>
        <v>FY2025-26</v>
      </c>
      <c r="D5853" s="0" t="s">
        <v>684</v>
      </c>
      <c r="E5853" s="0" t="s">
        <v>334</v>
      </c>
      <c r="F5853" s="0" t="str">
        <f aca="false">INDEX(Mapping!$B$2:$B$465,MATCH(E5853,Mapping!$A$2:$A$465,0))</f>
        <v>NTPC STATIONS</v>
      </c>
      <c r="G5853" s="0" t="str">
        <f aca="false">INDEX(Mapping!$C$2:$C$465,MATCH(E5853,Mapping!$A$2:$A$465,0))</f>
        <v>NTPC GROUP</v>
      </c>
      <c r="H5853" s="2" t="n">
        <v>0.02</v>
      </c>
      <c r="I5853" s="3" t="n">
        <v>0.001</v>
      </c>
    </row>
    <row r="5854" customFormat="false" ht="15" hidden="false" customHeight="false" outlineLevel="0" collapsed="false">
      <c r="A5854" s="0" t="s">
        <v>157</v>
      </c>
      <c r="B5854" s="0" t="n">
        <f aca="false">VALUE(LEFT(A5854,4))</f>
        <v>2025</v>
      </c>
      <c r="C5854" s="0" t="str">
        <f aca="false">"FY"&amp;IF(VALUE(MID(A5854,6,2))&gt;=4,VALUE(LEFT(A5854,4)),VALUE(LEFT(A5854,4))-1)&amp;"-"&amp;TEXT(MOD(IF(VALUE(MID(A5854,6,2))&gt;=4,VALUE(LEFT(A5854,4)),VALUE(LEFT(A5854,4))-1)+1,100),"00")</f>
        <v>FY2025-26</v>
      </c>
      <c r="D5854" s="0" t="s">
        <v>825</v>
      </c>
      <c r="E5854" s="0" t="s">
        <v>627</v>
      </c>
      <c r="F5854" s="0" t="str">
        <f aca="false">INDEX(Mapping!$B$2:$B$465,MATCH(E5854,Mapping!$A$2:$A$465,0))</f>
        <v>ZENATARIS RENEWABLE ENERGY PRIVATE LIMITED</v>
      </c>
      <c r="G5854" s="0" t="str">
        <f aca="false">INDEX(Mapping!$C$2:$C$465,MATCH(E5854,Mapping!$A$2:$A$465,0))</f>
        <v>ZENATARIS RENEWABLE ENERGY PRIVATE LIMITED</v>
      </c>
      <c r="H5854" s="2" t="n">
        <v>0.02</v>
      </c>
      <c r="I5854" s="3" t="n">
        <v>0.001</v>
      </c>
    </row>
    <row r="5855" customFormat="false" ht="15" hidden="false" customHeight="false" outlineLevel="0" collapsed="false">
      <c r="A5855" s="0" t="s">
        <v>157</v>
      </c>
      <c r="B5855" s="0" t="n">
        <f aca="false">VALUE(LEFT(A5855,4))</f>
        <v>2025</v>
      </c>
      <c r="C5855" s="0" t="str">
        <f aca="false">"FY"&amp;IF(VALUE(MID(A5855,6,2))&gt;=4,VALUE(LEFT(A5855,4)),VALUE(LEFT(A5855,4))-1)&amp;"-"&amp;TEXT(MOD(IF(VALUE(MID(A5855,6,2))&gt;=4,VALUE(LEFT(A5855,4)),VALUE(LEFT(A5855,4))-1)+1,100),"00")</f>
        <v>FY2025-26</v>
      </c>
      <c r="D5855" s="0" t="s">
        <v>773</v>
      </c>
      <c r="E5855" s="0" t="s">
        <v>595</v>
      </c>
      <c r="F5855" s="0" t="str">
        <f aca="false">INDEX(Mapping!$B$2:$B$465,MATCH(E5855,Mapping!$A$2:$A$465,0))</f>
        <v>NANI VIRANI WIND ENERGY PRIVATE LIMITED</v>
      </c>
      <c r="G5855" s="0" t="str">
        <f aca="false">INDEX(Mapping!$C$2:$C$465,MATCH(E5855,Mapping!$A$2:$A$465,0))</f>
        <v>NANI VIRANI WIND ENERGY PRIVATE LIMITED</v>
      </c>
      <c r="H5855" s="2" t="n">
        <v>0.01</v>
      </c>
      <c r="I5855" s="3" t="n">
        <v>0.0004</v>
      </c>
    </row>
    <row r="5856" customFormat="false" ht="15" hidden="false" customHeight="false" outlineLevel="0" collapsed="false">
      <c r="A5856" s="0" t="s">
        <v>157</v>
      </c>
      <c r="B5856" s="0" t="n">
        <f aca="false">VALUE(LEFT(A5856,4))</f>
        <v>2025</v>
      </c>
      <c r="C5856" s="0" t="str">
        <f aca="false">"FY"&amp;IF(VALUE(MID(A5856,6,2))&gt;=4,VALUE(LEFT(A5856,4)),VALUE(LEFT(A5856,4))-1)&amp;"-"&amp;TEXT(MOD(IF(VALUE(MID(A5856,6,2))&gt;=4,VALUE(LEFT(A5856,4)),VALUE(LEFT(A5856,4))-1)+1,100),"00")</f>
        <v>FY2025-26</v>
      </c>
      <c r="D5856" s="0" t="s">
        <v>562</v>
      </c>
      <c r="E5856" s="0" t="s">
        <v>562</v>
      </c>
      <c r="F5856" s="0" t="str">
        <f aca="false">INDEX(Mapping!$B$2:$B$465,MATCH(E5856,Mapping!$A$2:$A$465,0))</f>
        <v>NLC INDIA</v>
      </c>
      <c r="G5856" s="0" t="str">
        <f aca="false">INDEX(Mapping!$C$2:$C$465,MATCH(E5856,Mapping!$A$2:$A$465,0))</f>
        <v>NLC INDIA GROUP</v>
      </c>
      <c r="H5856" s="2" t="n">
        <v>0.0003</v>
      </c>
      <c r="I5856" s="3" t="n">
        <v>1E-005</v>
      </c>
    </row>
    <row r="5857" customFormat="false" ht="15" hidden="false" customHeight="false" outlineLevel="0" collapsed="false">
      <c r="A5857" s="0" t="s">
        <v>157</v>
      </c>
      <c r="B5857" s="0" t="n">
        <f aca="false">VALUE(LEFT(A5857,4))</f>
        <v>2025</v>
      </c>
      <c r="C5857" s="0" t="str">
        <f aca="false">"FY"&amp;IF(VALUE(MID(A5857,6,2))&gt;=4,VALUE(LEFT(A5857,4)),VALUE(LEFT(A5857,4))-1)&amp;"-"&amp;TEXT(MOD(IF(VALUE(MID(A5857,6,2))&gt;=4,VALUE(LEFT(A5857,4)),VALUE(LEFT(A5857,4))-1)+1,100),"00")</f>
        <v>FY2025-26</v>
      </c>
      <c r="D5857" s="0" t="s">
        <v>750</v>
      </c>
      <c r="E5857" s="0" t="s">
        <v>508</v>
      </c>
      <c r="F5857" s="0" t="str">
        <f aca="false">INDEX(Mapping!$B$2:$B$465,MATCH(E5857,Mapping!$A$2:$A$465,0))</f>
        <v>NTPC STATIONS</v>
      </c>
      <c r="G5857" s="0" t="str">
        <f aca="false">INDEX(Mapping!$C$2:$C$465,MATCH(E5857,Mapping!$A$2:$A$465,0))</f>
        <v>NTPC GROUP</v>
      </c>
      <c r="H5857" s="2" t="n">
        <v>0.0002</v>
      </c>
      <c r="I5857" s="3" t="n">
        <v>4E-006</v>
      </c>
    </row>
    <row r="5858" customFormat="false" ht="15" hidden="false" customHeight="false" outlineLevel="0" collapsed="false">
      <c r="A5858" s="0" t="s">
        <v>157</v>
      </c>
      <c r="B5858" s="0" t="n">
        <f aca="false">VALUE(LEFT(A5858,4))</f>
        <v>2025</v>
      </c>
      <c r="C5858" s="0" t="str">
        <f aca="false">"FY"&amp;IF(VALUE(MID(A5858,6,2))&gt;=4,VALUE(LEFT(A5858,4)),VALUE(LEFT(A5858,4))-1)&amp;"-"&amp;TEXT(MOD(IF(VALUE(MID(A5858,6,2))&gt;=4,VALUE(LEFT(A5858,4)),VALUE(LEFT(A5858,4))-1)+1,100),"00")</f>
        <v>FY2025-26</v>
      </c>
      <c r="D5858" s="0" t="s">
        <v>596</v>
      </c>
      <c r="E5858" s="0" t="s">
        <v>596</v>
      </c>
      <c r="F5858" s="0" t="str">
        <f aca="false">INDEX(Mapping!$B$2:$B$465,MATCH(E5858,Mapping!$A$2:$A$465,0))</f>
        <v>NLC INDIA</v>
      </c>
      <c r="G5858" s="0" t="str">
        <f aca="false">INDEX(Mapping!$C$2:$C$465,MATCH(E5858,Mapping!$A$2:$A$465,0))</f>
        <v>NLC INDIA GROUP</v>
      </c>
      <c r="H5858" s="2" t="n">
        <v>0.0001</v>
      </c>
      <c r="I5858" s="3" t="n">
        <v>1E-006</v>
      </c>
    </row>
    <row r="5859" customFormat="false" ht="15" hidden="false" customHeight="false" outlineLevel="0" collapsed="false">
      <c r="A5859" s="0" t="s">
        <v>172</v>
      </c>
      <c r="B5859" s="0" t="n">
        <f aca="false">VALUE(LEFT(A5859,4))</f>
        <v>2025</v>
      </c>
      <c r="C5859" s="0" t="str">
        <f aca="false">"FY"&amp;IF(VALUE(MID(A5859,6,2))&gt;=4,VALUE(LEFT(A5859,4)),VALUE(LEFT(A5859,4))-1)&amp;"-"&amp;TEXT(MOD(IF(VALUE(MID(A5859,6,2))&gt;=4,VALUE(LEFT(A5859,4)),VALUE(LEFT(A5859,4))-1)+1,100),"00")</f>
        <v>FY2025-26</v>
      </c>
      <c r="D5859" s="0" t="s">
        <v>668</v>
      </c>
      <c r="E5859" s="0" t="s">
        <v>40</v>
      </c>
      <c r="F5859" s="0" t="str">
        <f aca="false">INDEX(Mapping!$B$2:$B$465,MATCH(E5859,Mapping!$A$2:$A$465,0))</f>
        <v>TAMIL NADU</v>
      </c>
      <c r="G5859" s="0" t="str">
        <f aca="false">INDEX(Mapping!$C$2:$C$465,MATCH(E5859,Mapping!$A$2:$A$465,0))</f>
        <v>TAMIL NADU</v>
      </c>
      <c r="H5859" s="2" t="n">
        <v>370.88</v>
      </c>
      <c r="I5859" s="3" t="n">
        <v>8.09</v>
      </c>
    </row>
    <row r="5860" customFormat="false" ht="15" hidden="false" customHeight="false" outlineLevel="0" collapsed="false">
      <c r="A5860" s="0" t="s">
        <v>172</v>
      </c>
      <c r="B5860" s="0" t="n">
        <f aca="false">VALUE(LEFT(A5860,4))</f>
        <v>2025</v>
      </c>
      <c r="C5860" s="0" t="str">
        <f aca="false">"FY"&amp;IF(VALUE(MID(A5860,6,2))&gt;=4,VALUE(LEFT(A5860,4)),VALUE(LEFT(A5860,4))-1)&amp;"-"&amp;TEXT(MOD(IF(VALUE(MID(A5860,6,2))&gt;=4,VALUE(LEFT(A5860,4)),VALUE(LEFT(A5860,4))-1)+1,100),"00")</f>
        <v>FY2025-26</v>
      </c>
      <c r="D5860" s="0" t="s">
        <v>655</v>
      </c>
      <c r="E5860" s="0" t="s">
        <v>77</v>
      </c>
      <c r="F5860" s="0" t="str">
        <f aca="false">INDEX(Mapping!$B$2:$B$465,MATCH(E5860,Mapping!$A$2:$A$465,0))</f>
        <v>JINDAL POWER LTD - STAGE 2</v>
      </c>
      <c r="G5860" s="0" t="str">
        <f aca="false">INDEX(Mapping!$C$2:$C$465,MATCH(E5860,Mapping!$A$2:$A$465,0))</f>
        <v>JINDAL POWER LTD (BOTH STAGES)</v>
      </c>
      <c r="H5860" s="2" t="n">
        <v>345.9</v>
      </c>
      <c r="I5860" s="3" t="n">
        <v>7.54</v>
      </c>
    </row>
    <row r="5861" customFormat="false" ht="15" hidden="false" customHeight="false" outlineLevel="0" collapsed="false">
      <c r="A5861" s="0" t="s">
        <v>172</v>
      </c>
      <c r="B5861" s="0" t="n">
        <f aca="false">VALUE(LEFT(A5861,4))</f>
        <v>2025</v>
      </c>
      <c r="C5861" s="0" t="str">
        <f aca="false">"FY"&amp;IF(VALUE(MID(A5861,6,2))&gt;=4,VALUE(LEFT(A5861,4)),VALUE(LEFT(A5861,4))-1)&amp;"-"&amp;TEXT(MOD(IF(VALUE(MID(A5861,6,2))&gt;=4,VALUE(LEFT(A5861,4)),VALUE(LEFT(A5861,4))-1)+1,100),"00")</f>
        <v>FY2025-26</v>
      </c>
      <c r="D5861" s="0" t="s">
        <v>662</v>
      </c>
      <c r="E5861" s="0" t="s">
        <v>99</v>
      </c>
      <c r="F5861" s="0" t="str">
        <f aca="false">INDEX(Mapping!$B$2:$B$465,MATCH(E5861,Mapping!$A$2:$A$465,0))</f>
        <v>JINDAL POWER LTD - STAGE 1</v>
      </c>
      <c r="G5861" s="0" t="str">
        <f aca="false">INDEX(Mapping!$C$2:$C$465,MATCH(E5861,Mapping!$A$2:$A$465,0))</f>
        <v>JINDAL POWER LTD (BOTH STAGES)</v>
      </c>
      <c r="H5861" s="2" t="n">
        <v>247.43</v>
      </c>
      <c r="I5861" s="3" t="n">
        <v>5.4</v>
      </c>
    </row>
    <row r="5862" customFormat="false" ht="15" hidden="false" customHeight="false" outlineLevel="0" collapsed="false">
      <c r="A5862" s="0" t="s">
        <v>172</v>
      </c>
      <c r="B5862" s="0" t="n">
        <f aca="false">VALUE(LEFT(A5862,4))</f>
        <v>2025</v>
      </c>
      <c r="C5862" s="0" t="str">
        <f aca="false">"FY"&amp;IF(VALUE(MID(A5862,6,2))&gt;=4,VALUE(LEFT(A5862,4)),VALUE(LEFT(A5862,4))-1)&amp;"-"&amp;TEXT(MOD(IF(VALUE(MID(A5862,6,2))&gt;=4,VALUE(LEFT(A5862,4)),VALUE(LEFT(A5862,4))-1)+1,100),"00")</f>
        <v>FY2025-26</v>
      </c>
      <c r="D5862" s="0" t="s">
        <v>660</v>
      </c>
      <c r="E5862" s="0" t="s">
        <v>50</v>
      </c>
      <c r="F5862" s="0" t="str">
        <f aca="false">INDEX(Mapping!$B$2:$B$465,MATCH(E5862,Mapping!$A$2:$A$465,0))</f>
        <v>MADHYA PRADESH</v>
      </c>
      <c r="G5862" s="0" t="str">
        <f aca="false">INDEX(Mapping!$C$2:$C$465,MATCH(E5862,Mapping!$A$2:$A$465,0))</f>
        <v>MADHYA PRADESH</v>
      </c>
      <c r="H5862" s="2" t="n">
        <v>191.07</v>
      </c>
      <c r="I5862" s="3" t="n">
        <v>4.17</v>
      </c>
    </row>
    <row r="5863" customFormat="false" ht="15" hidden="false" customHeight="false" outlineLevel="0" collapsed="false">
      <c r="A5863" s="0" t="s">
        <v>172</v>
      </c>
      <c r="B5863" s="0" t="n">
        <f aca="false">VALUE(LEFT(A5863,4))</f>
        <v>2025</v>
      </c>
      <c r="C5863" s="0" t="str">
        <f aca="false">"FY"&amp;IF(VALUE(MID(A5863,6,2))&gt;=4,VALUE(LEFT(A5863,4)),VALUE(LEFT(A5863,4))-1)&amp;"-"&amp;TEXT(MOD(IF(VALUE(MID(A5863,6,2))&gt;=4,VALUE(LEFT(A5863,4)),VALUE(LEFT(A5863,4))-1)+1,100),"00")</f>
        <v>FY2025-26</v>
      </c>
      <c r="D5863" s="0" t="s">
        <v>676</v>
      </c>
      <c r="E5863" s="0" t="s">
        <v>37</v>
      </c>
      <c r="F5863" s="0" t="str">
        <f aca="false">INDEX(Mapping!$B$2:$B$465,MATCH(E5863,Mapping!$A$2:$A$465,0))</f>
        <v>MAHARASHTRA</v>
      </c>
      <c r="G5863" s="0" t="str">
        <f aca="false">INDEX(Mapping!$C$2:$C$465,MATCH(E5863,Mapping!$A$2:$A$465,0))</f>
        <v>MAHARASHTRA</v>
      </c>
      <c r="H5863" s="2" t="n">
        <v>158.38</v>
      </c>
      <c r="I5863" s="3" t="n">
        <v>3.45</v>
      </c>
    </row>
    <row r="5864" customFormat="false" ht="15" hidden="false" customHeight="false" outlineLevel="0" collapsed="false">
      <c r="A5864" s="0" t="s">
        <v>172</v>
      </c>
      <c r="B5864" s="0" t="n">
        <f aca="false">VALUE(LEFT(A5864,4))</f>
        <v>2025</v>
      </c>
      <c r="C5864" s="0" t="str">
        <f aca="false">"FY"&amp;IF(VALUE(MID(A5864,6,2))&gt;=4,VALUE(LEFT(A5864,4)),VALUE(LEFT(A5864,4))-1)&amp;"-"&amp;TEXT(MOD(IF(VALUE(MID(A5864,6,2))&gt;=4,VALUE(LEFT(A5864,4)),VALUE(LEFT(A5864,4))-1)+1,100),"00")</f>
        <v>FY2025-26</v>
      </c>
      <c r="D5864" s="0" t="s">
        <v>658</v>
      </c>
      <c r="E5864" s="0" t="s">
        <v>48</v>
      </c>
      <c r="F5864" s="0" t="str">
        <f aca="false">INDEX(Mapping!$B$2:$B$465,MATCH(E5864,Mapping!$A$2:$A$465,0))</f>
        <v>DELHI</v>
      </c>
      <c r="G5864" s="0" t="str">
        <f aca="false">INDEX(Mapping!$C$2:$C$465,MATCH(E5864,Mapping!$A$2:$A$465,0))</f>
        <v>DELHI</v>
      </c>
      <c r="H5864" s="2" t="n">
        <v>157.88</v>
      </c>
      <c r="I5864" s="3" t="n">
        <v>3.44</v>
      </c>
    </row>
    <row r="5865" customFormat="false" ht="15" hidden="false" customHeight="false" outlineLevel="0" collapsed="false">
      <c r="A5865" s="0" t="s">
        <v>172</v>
      </c>
      <c r="B5865" s="0" t="n">
        <f aca="false">VALUE(LEFT(A5865,4))</f>
        <v>2025</v>
      </c>
      <c r="C5865" s="0" t="str">
        <f aca="false">"FY"&amp;IF(VALUE(MID(A5865,6,2))&gt;=4,VALUE(LEFT(A5865,4)),VALUE(LEFT(A5865,4))-1)&amp;"-"&amp;TEXT(MOD(IF(VALUE(MID(A5865,6,2))&gt;=4,VALUE(LEFT(A5865,4)),VALUE(LEFT(A5865,4))-1)+1,100),"00")</f>
        <v>FY2025-26</v>
      </c>
      <c r="D5865" s="0" t="s">
        <v>667</v>
      </c>
      <c r="E5865" s="0" t="s">
        <v>109</v>
      </c>
      <c r="F5865" s="0" t="str">
        <f aca="false">INDEX(Mapping!$B$2:$B$465,MATCH(E5865,Mapping!$A$2:$A$465,0))</f>
        <v>ADANI POWER - RAIGARH TPP (EX-REGL)</v>
      </c>
      <c r="G5865" s="0" t="str">
        <f aca="false">INDEX(Mapping!$C$2:$C$465,MATCH(E5865,Mapping!$A$2:$A$465,0))</f>
        <v>ADANI POWER (ALL PLANTS)</v>
      </c>
      <c r="H5865" s="2" t="n">
        <v>124.57</v>
      </c>
      <c r="I5865" s="3" t="n">
        <v>2.72</v>
      </c>
    </row>
    <row r="5866" customFormat="false" ht="15" hidden="false" customHeight="false" outlineLevel="0" collapsed="false">
      <c r="A5866" s="0" t="s">
        <v>172</v>
      </c>
      <c r="B5866" s="0" t="n">
        <f aca="false">VALUE(LEFT(A5866,4))</f>
        <v>2025</v>
      </c>
      <c r="C5866" s="0" t="str">
        <f aca="false">"FY"&amp;IF(VALUE(MID(A5866,6,2))&gt;=4,VALUE(LEFT(A5866,4)),VALUE(LEFT(A5866,4))-1)&amp;"-"&amp;TEXT(MOD(IF(VALUE(MID(A5866,6,2))&gt;=4,VALUE(LEFT(A5866,4)),VALUE(LEFT(A5866,4))-1)+1,100),"00")</f>
        <v>FY2025-26</v>
      </c>
      <c r="D5866" s="0" t="s">
        <v>663</v>
      </c>
      <c r="E5866" s="0" t="s">
        <v>41</v>
      </c>
      <c r="F5866" s="0" t="str">
        <f aca="false">INDEX(Mapping!$B$2:$B$465,MATCH(E5866,Mapping!$A$2:$A$465,0))</f>
        <v>RAJASTHAN</v>
      </c>
      <c r="G5866" s="0" t="str">
        <f aca="false">INDEX(Mapping!$C$2:$C$465,MATCH(E5866,Mapping!$A$2:$A$465,0))</f>
        <v>RAJASTHAN</v>
      </c>
      <c r="H5866" s="2" t="n">
        <v>119.5</v>
      </c>
      <c r="I5866" s="3" t="n">
        <v>2.61</v>
      </c>
    </row>
    <row r="5867" customFormat="false" ht="15" hidden="false" customHeight="false" outlineLevel="0" collapsed="false">
      <c r="A5867" s="0" t="s">
        <v>172</v>
      </c>
      <c r="B5867" s="0" t="n">
        <f aca="false">VALUE(LEFT(A5867,4))</f>
        <v>2025</v>
      </c>
      <c r="C5867" s="0" t="str">
        <f aca="false">"FY"&amp;IF(VALUE(MID(A5867,6,2))&gt;=4,VALUE(LEFT(A5867,4)),VALUE(LEFT(A5867,4))-1)&amp;"-"&amp;TEXT(MOD(IF(VALUE(MID(A5867,6,2))&gt;=4,VALUE(LEFT(A5867,4)),VALUE(LEFT(A5867,4))-1)+1,100),"00")</f>
        <v>FY2025-26</v>
      </c>
      <c r="D5867" s="0" t="s">
        <v>656</v>
      </c>
      <c r="E5867" s="0" t="s">
        <v>36</v>
      </c>
      <c r="F5867" s="0" t="str">
        <f aca="false">INDEX(Mapping!$B$2:$B$465,MATCH(E5867,Mapping!$A$2:$A$465,0))</f>
        <v>UTTAR PRADESH</v>
      </c>
      <c r="G5867" s="0" t="str">
        <f aca="false">INDEX(Mapping!$C$2:$C$465,MATCH(E5867,Mapping!$A$2:$A$465,0))</f>
        <v>UTTAR PRADESH</v>
      </c>
      <c r="H5867" s="2" t="n">
        <v>117.52</v>
      </c>
      <c r="I5867" s="3" t="n">
        <v>2.56</v>
      </c>
    </row>
    <row r="5868" customFormat="false" ht="15" hidden="false" customHeight="false" outlineLevel="0" collapsed="false">
      <c r="A5868" s="0" t="s">
        <v>172</v>
      </c>
      <c r="B5868" s="0" t="n">
        <f aca="false">VALUE(LEFT(A5868,4))</f>
        <v>2025</v>
      </c>
      <c r="C5868" s="0" t="str">
        <f aca="false">"FY"&amp;IF(VALUE(MID(A5868,6,2))&gt;=4,VALUE(LEFT(A5868,4)),VALUE(LEFT(A5868,4))-1)&amp;"-"&amp;TEXT(MOD(IF(VALUE(MID(A5868,6,2))&gt;=4,VALUE(LEFT(A5868,4)),VALUE(LEFT(A5868,4))-1)+1,100),"00")</f>
        <v>FY2025-26</v>
      </c>
      <c r="D5868" s="0" t="s">
        <v>124</v>
      </c>
      <c r="E5868" s="0" t="s">
        <v>124</v>
      </c>
      <c r="F5868" s="0" t="str">
        <f aca="false">INDEX(Mapping!$B$2:$B$465,MATCH(E5868,Mapping!$A$2:$A$465,0))</f>
        <v>ADANI RENEWABLE ENERGY HOLDING FOUR</v>
      </c>
      <c r="G5868" s="0" t="str">
        <f aca="false">INDEX(Mapping!$C$2:$C$465,MATCH(E5868,Mapping!$A$2:$A$465,0))</f>
        <v>ADANI GREEN ENERGY (ALL SPVs)</v>
      </c>
      <c r="H5868" s="2" t="n">
        <v>117.31</v>
      </c>
      <c r="I5868" s="3" t="n">
        <v>2.56</v>
      </c>
    </row>
    <row r="5869" customFormat="false" ht="15" hidden="false" customHeight="false" outlineLevel="0" collapsed="false">
      <c r="A5869" s="0" t="s">
        <v>172</v>
      </c>
      <c r="B5869" s="0" t="n">
        <f aca="false">VALUE(LEFT(A5869,4))</f>
        <v>2025</v>
      </c>
      <c r="C5869" s="0" t="str">
        <f aca="false">"FY"&amp;IF(VALUE(MID(A5869,6,2))&gt;=4,VALUE(LEFT(A5869,4)),VALUE(LEFT(A5869,4))-1)&amp;"-"&amp;TEXT(MOD(IF(VALUE(MID(A5869,6,2))&gt;=4,VALUE(LEFT(A5869,4)),VALUE(LEFT(A5869,4))-1)+1,100),"00")</f>
        <v>FY2025-26</v>
      </c>
      <c r="D5869" s="0" t="s">
        <v>665</v>
      </c>
      <c r="E5869" s="0" t="s">
        <v>61</v>
      </c>
      <c r="F5869" s="0" t="str">
        <f aca="false">INDEX(Mapping!$B$2:$B$465,MATCH(E5869,Mapping!$A$2:$A$465,0))</f>
        <v>ASSAM</v>
      </c>
      <c r="G5869" s="0" t="str">
        <f aca="false">INDEX(Mapping!$C$2:$C$465,MATCH(E5869,Mapping!$A$2:$A$465,0))</f>
        <v>ASSAM</v>
      </c>
      <c r="H5869" s="2" t="n">
        <v>112.03</v>
      </c>
      <c r="I5869" s="3" t="n">
        <v>2.44</v>
      </c>
    </row>
    <row r="5870" customFormat="false" ht="15" hidden="false" customHeight="false" outlineLevel="0" collapsed="false">
      <c r="A5870" s="0" t="s">
        <v>172</v>
      </c>
      <c r="B5870" s="0" t="n">
        <f aca="false">VALUE(LEFT(A5870,4))</f>
        <v>2025</v>
      </c>
      <c r="C5870" s="0" t="str">
        <f aca="false">"FY"&amp;IF(VALUE(MID(A5870,6,2))&gt;=4,VALUE(LEFT(A5870,4)),VALUE(LEFT(A5870,4))-1)&amp;"-"&amp;TEXT(MOD(IF(VALUE(MID(A5870,6,2))&gt;=4,VALUE(LEFT(A5870,4)),VALUE(LEFT(A5870,4))-1)+1,100),"00")</f>
        <v>FY2025-26</v>
      </c>
      <c r="D5870" s="0" t="s">
        <v>657</v>
      </c>
      <c r="E5870" s="0" t="s">
        <v>46</v>
      </c>
      <c r="F5870" s="0" t="str">
        <f aca="false">INDEX(Mapping!$B$2:$B$465,MATCH(E5870,Mapping!$A$2:$A$465,0))</f>
        <v>CHHATTISGARH</v>
      </c>
      <c r="G5870" s="0" t="str">
        <f aca="false">INDEX(Mapping!$C$2:$C$465,MATCH(E5870,Mapping!$A$2:$A$465,0))</f>
        <v>CHHATTISGARH</v>
      </c>
      <c r="H5870" s="2" t="n">
        <v>106.26</v>
      </c>
      <c r="I5870" s="3" t="n">
        <v>2.32</v>
      </c>
    </row>
    <row r="5871" customFormat="false" ht="15" hidden="false" customHeight="false" outlineLevel="0" collapsed="false">
      <c r="A5871" s="0" t="s">
        <v>172</v>
      </c>
      <c r="B5871" s="0" t="n">
        <f aca="false">VALUE(LEFT(A5871,4))</f>
        <v>2025</v>
      </c>
      <c r="C5871" s="0" t="str">
        <f aca="false">"FY"&amp;IF(VALUE(MID(A5871,6,2))&gt;=4,VALUE(LEFT(A5871,4)),VALUE(LEFT(A5871,4))-1)&amp;"-"&amp;TEXT(MOD(IF(VALUE(MID(A5871,6,2))&gt;=4,VALUE(LEFT(A5871,4)),VALUE(LEFT(A5871,4))-1)+1,100),"00")</f>
        <v>FY2025-26</v>
      </c>
      <c r="D5871" s="0" t="s">
        <v>652</v>
      </c>
      <c r="E5871" s="0" t="s">
        <v>47</v>
      </c>
      <c r="F5871" s="0" t="str">
        <f aca="false">INDEX(Mapping!$B$2:$B$465,MATCH(E5871,Mapping!$A$2:$A$465,0))</f>
        <v>KARNATAKA</v>
      </c>
      <c r="G5871" s="0" t="str">
        <f aca="false">INDEX(Mapping!$C$2:$C$465,MATCH(E5871,Mapping!$A$2:$A$465,0))</f>
        <v>KARNATAKA</v>
      </c>
      <c r="H5871" s="2" t="n">
        <v>99.43</v>
      </c>
      <c r="I5871" s="3" t="n">
        <v>2.17</v>
      </c>
    </row>
    <row r="5872" customFormat="false" ht="15" hidden="false" customHeight="false" outlineLevel="0" collapsed="false">
      <c r="A5872" s="0" t="s">
        <v>172</v>
      </c>
      <c r="B5872" s="0" t="n">
        <f aca="false">VALUE(LEFT(A5872,4))</f>
        <v>2025</v>
      </c>
      <c r="C5872" s="0" t="str">
        <f aca="false">"FY"&amp;IF(VALUE(MID(A5872,6,2))&gt;=4,VALUE(LEFT(A5872,4)),VALUE(LEFT(A5872,4))-1)&amp;"-"&amp;TEXT(MOD(IF(VALUE(MID(A5872,6,2))&gt;=4,VALUE(LEFT(A5872,4)),VALUE(LEFT(A5872,4))-1)+1,100),"00")</f>
        <v>FY2025-26</v>
      </c>
      <c r="D5872" s="0" t="s">
        <v>672</v>
      </c>
      <c r="E5872" s="0" t="s">
        <v>38</v>
      </c>
      <c r="F5872" s="0" t="str">
        <f aca="false">INDEX(Mapping!$B$2:$B$465,MATCH(E5872,Mapping!$A$2:$A$465,0))</f>
        <v>ANDHRA PRADESH</v>
      </c>
      <c r="G5872" s="0" t="str">
        <f aca="false">INDEX(Mapping!$C$2:$C$465,MATCH(E5872,Mapping!$A$2:$A$465,0))</f>
        <v>ANDHRA PRADESH</v>
      </c>
      <c r="H5872" s="2" t="n">
        <v>98.63</v>
      </c>
      <c r="I5872" s="3" t="n">
        <v>2.15</v>
      </c>
    </row>
    <row r="5873" customFormat="false" ht="15" hidden="false" customHeight="false" outlineLevel="0" collapsed="false">
      <c r="A5873" s="0" t="s">
        <v>172</v>
      </c>
      <c r="B5873" s="0" t="n">
        <f aca="false">VALUE(LEFT(A5873,4))</f>
        <v>2025</v>
      </c>
      <c r="C5873" s="0" t="str">
        <f aca="false">"FY"&amp;IF(VALUE(MID(A5873,6,2))&gt;=4,VALUE(LEFT(A5873,4)),VALUE(LEFT(A5873,4))-1)&amp;"-"&amp;TEXT(MOD(IF(VALUE(MID(A5873,6,2))&gt;=4,VALUE(LEFT(A5873,4)),VALUE(LEFT(A5873,4))-1)+1,100),"00")</f>
        <v>FY2025-26</v>
      </c>
      <c r="D5873" s="0" t="s">
        <v>664</v>
      </c>
      <c r="E5873" s="0" t="s">
        <v>108</v>
      </c>
      <c r="F5873" s="0" t="str">
        <f aca="false">INDEX(Mapping!$B$2:$B$465,MATCH(E5873,Mapping!$A$2:$A$465,0))</f>
        <v>JAYPEE NIGRIE STPP</v>
      </c>
      <c r="G5873" s="0" t="str">
        <f aca="false">INDEX(Mapping!$C$2:$C$465,MATCH(E5873,Mapping!$A$2:$A$465,0))</f>
        <v>JAYPEE NIGRIE STPP</v>
      </c>
      <c r="H5873" s="2" t="n">
        <v>95.11</v>
      </c>
      <c r="I5873" s="3" t="n">
        <v>2.07</v>
      </c>
    </row>
    <row r="5874" customFormat="false" ht="15" hidden="false" customHeight="false" outlineLevel="0" collapsed="false">
      <c r="A5874" s="0" t="s">
        <v>172</v>
      </c>
      <c r="B5874" s="0" t="n">
        <f aca="false">VALUE(LEFT(A5874,4))</f>
        <v>2025</v>
      </c>
      <c r="C5874" s="0" t="str">
        <f aca="false">"FY"&amp;IF(VALUE(MID(A5874,6,2))&gt;=4,VALUE(LEFT(A5874,4)),VALUE(LEFT(A5874,4))-1)&amp;"-"&amp;TEXT(MOD(IF(VALUE(MID(A5874,6,2))&gt;=4,VALUE(LEFT(A5874,4)),VALUE(LEFT(A5874,4))-1)+1,100),"00")</f>
        <v>FY2025-26</v>
      </c>
      <c r="D5874" s="0" t="s">
        <v>182</v>
      </c>
      <c r="E5874" s="0" t="s">
        <v>182</v>
      </c>
      <c r="F5874" s="0" t="str">
        <f aca="false">INDEX(Mapping!$B$2:$B$465,MATCH(E5874,Mapping!$A$2:$A$465,0))</f>
        <v>AD HYDRO POWER</v>
      </c>
      <c r="G5874" s="0" t="str">
        <f aca="false">INDEX(Mapping!$C$2:$C$465,MATCH(E5874,Mapping!$A$2:$A$465,0))</f>
        <v>AD HYDRO POWER</v>
      </c>
      <c r="H5874" s="2" t="n">
        <v>91.32</v>
      </c>
      <c r="I5874" s="3" t="n">
        <v>1.99</v>
      </c>
    </row>
    <row r="5875" customFormat="false" ht="15" hidden="false" customHeight="false" outlineLevel="0" collapsed="false">
      <c r="A5875" s="0" t="s">
        <v>172</v>
      </c>
      <c r="B5875" s="0" t="n">
        <f aca="false">VALUE(LEFT(A5875,4))</f>
        <v>2025</v>
      </c>
      <c r="C5875" s="0" t="str">
        <f aca="false">"FY"&amp;IF(VALUE(MID(A5875,6,2))&gt;=4,VALUE(LEFT(A5875,4)),VALUE(LEFT(A5875,4))-1)&amp;"-"&amp;TEXT(MOD(IF(VALUE(MID(A5875,6,2))&gt;=4,VALUE(LEFT(A5875,4)),VALUE(LEFT(A5875,4))-1)+1,100),"00")</f>
        <v>FY2025-26</v>
      </c>
      <c r="D5875" s="0" t="s">
        <v>669</v>
      </c>
      <c r="E5875" s="0" t="s">
        <v>44</v>
      </c>
      <c r="F5875" s="0" t="str">
        <f aca="false">INDEX(Mapping!$B$2:$B$465,MATCH(E5875,Mapping!$A$2:$A$465,0))</f>
        <v>HARYANA</v>
      </c>
      <c r="G5875" s="0" t="str">
        <f aca="false">INDEX(Mapping!$C$2:$C$465,MATCH(E5875,Mapping!$A$2:$A$465,0))</f>
        <v>HARYANA</v>
      </c>
      <c r="H5875" s="2" t="n">
        <v>89.21</v>
      </c>
      <c r="I5875" s="3" t="n">
        <v>1.95</v>
      </c>
    </row>
    <row r="5876" customFormat="false" ht="15" hidden="false" customHeight="false" outlineLevel="0" collapsed="false">
      <c r="A5876" s="0" t="s">
        <v>172</v>
      </c>
      <c r="B5876" s="0" t="n">
        <f aca="false">VALUE(LEFT(A5876,4))</f>
        <v>2025</v>
      </c>
      <c r="C5876" s="0" t="str">
        <f aca="false">"FY"&amp;IF(VALUE(MID(A5876,6,2))&gt;=4,VALUE(LEFT(A5876,4)),VALUE(LEFT(A5876,4))-1)&amp;"-"&amp;TEXT(MOD(IF(VALUE(MID(A5876,6,2))&gt;=4,VALUE(LEFT(A5876,4)),VALUE(LEFT(A5876,4))-1)+1,100),"00")</f>
        <v>FY2025-26</v>
      </c>
      <c r="D5876" s="0" t="s">
        <v>659</v>
      </c>
      <c r="E5876" s="0" t="s">
        <v>93</v>
      </c>
      <c r="F5876" s="0" t="str">
        <f aca="false">INDEX(Mapping!$B$2:$B$465,MATCH(E5876,Mapping!$A$2:$A$465,0))</f>
        <v>ADANI POWER - RAIPUR TPP (EX-GMR CHHATTISGARH)</v>
      </c>
      <c r="G5876" s="0" t="str">
        <f aca="false">INDEX(Mapping!$C$2:$C$465,MATCH(E5876,Mapping!$A$2:$A$465,0))</f>
        <v>ADANI POWER (ALL PLANTS)</v>
      </c>
      <c r="H5876" s="2" t="n">
        <v>85.4</v>
      </c>
      <c r="I5876" s="3" t="n">
        <v>1.86</v>
      </c>
    </row>
    <row r="5877" customFormat="false" ht="15" hidden="false" customHeight="false" outlineLevel="0" collapsed="false">
      <c r="A5877" s="0" t="s">
        <v>172</v>
      </c>
      <c r="B5877" s="0" t="n">
        <f aca="false">VALUE(LEFT(A5877,4))</f>
        <v>2025</v>
      </c>
      <c r="C5877" s="0" t="str">
        <f aca="false">"FY"&amp;IF(VALUE(MID(A5877,6,2))&gt;=4,VALUE(LEFT(A5877,4)),VALUE(LEFT(A5877,4))-1)&amp;"-"&amp;TEXT(MOD(IF(VALUE(MID(A5877,6,2))&gt;=4,VALUE(LEFT(A5877,4)),VALUE(LEFT(A5877,4))-1)+1,100),"00")</f>
        <v>FY2025-26</v>
      </c>
      <c r="D5877" s="0" t="s">
        <v>218</v>
      </c>
      <c r="E5877" s="0" t="s">
        <v>218</v>
      </c>
      <c r="F5877" s="0" t="str">
        <f aca="false">INDEX(Mapping!$B$2:$B$465,MATCH(E5877,Mapping!$A$2:$A$465,0))</f>
        <v>KARCHAM WANGTOO HEP</v>
      </c>
      <c r="G5877" s="0" t="str">
        <f aca="false">INDEX(Mapping!$C$2:$C$465,MATCH(E5877,Mapping!$A$2:$A$465,0))</f>
        <v>KARCHAM WANGTOO HEP</v>
      </c>
      <c r="H5877" s="2" t="n">
        <v>78.67</v>
      </c>
      <c r="I5877" s="3" t="n">
        <v>1.72</v>
      </c>
    </row>
    <row r="5878" customFormat="false" ht="15" hidden="false" customHeight="false" outlineLevel="0" collapsed="false">
      <c r="A5878" s="0" t="s">
        <v>172</v>
      </c>
      <c r="B5878" s="0" t="n">
        <f aca="false">VALUE(LEFT(A5878,4))</f>
        <v>2025</v>
      </c>
      <c r="C5878" s="0" t="str">
        <f aca="false">"FY"&amp;IF(VALUE(MID(A5878,6,2))&gt;=4,VALUE(LEFT(A5878,4)),VALUE(LEFT(A5878,4))-1)&amp;"-"&amp;TEXT(MOD(IF(VALUE(MID(A5878,6,2))&gt;=4,VALUE(LEFT(A5878,4)),VALUE(LEFT(A5878,4))-1)+1,100),"00")</f>
        <v>FY2025-26</v>
      </c>
      <c r="D5878" s="0" t="s">
        <v>185</v>
      </c>
      <c r="E5878" s="0" t="s">
        <v>185</v>
      </c>
      <c r="F5878" s="0" t="str">
        <f aca="false">INDEX(Mapping!$B$2:$B$465,MATCH(E5878,Mapping!$A$2:$A$465,0))</f>
        <v>ADANI GREEN ENERGY TWENTY FIVE LIMITED</v>
      </c>
      <c r="G5878" s="0" t="str">
        <f aca="false">INDEX(Mapping!$C$2:$C$465,MATCH(E5878,Mapping!$A$2:$A$465,0))</f>
        <v>ADANI GREEN ENERGY (ALL SPVs)</v>
      </c>
      <c r="H5878" s="2" t="n">
        <v>74.42</v>
      </c>
      <c r="I5878" s="3" t="n">
        <v>1.62</v>
      </c>
    </row>
    <row r="5879" customFormat="false" ht="15" hidden="false" customHeight="false" outlineLevel="0" collapsed="false">
      <c r="A5879" s="0" t="s">
        <v>172</v>
      </c>
      <c r="B5879" s="0" t="n">
        <f aca="false">VALUE(LEFT(A5879,4))</f>
        <v>2025</v>
      </c>
      <c r="C5879" s="0" t="str">
        <f aca="false">"FY"&amp;IF(VALUE(MID(A5879,6,2))&gt;=4,VALUE(LEFT(A5879,4)),VALUE(LEFT(A5879,4))-1)&amp;"-"&amp;TEXT(MOD(IF(VALUE(MID(A5879,6,2))&gt;=4,VALUE(LEFT(A5879,4)),VALUE(LEFT(A5879,4))-1)+1,100),"00")</f>
        <v>FY2025-26</v>
      </c>
      <c r="D5879" s="0" t="s">
        <v>654</v>
      </c>
      <c r="E5879" s="0" t="s">
        <v>43</v>
      </c>
      <c r="F5879" s="0" t="str">
        <f aca="false">INDEX(Mapping!$B$2:$B$465,MATCH(E5879,Mapping!$A$2:$A$465,0))</f>
        <v>ODISHA</v>
      </c>
      <c r="G5879" s="0" t="str">
        <f aca="false">INDEX(Mapping!$C$2:$C$465,MATCH(E5879,Mapping!$A$2:$A$465,0))</f>
        <v>ODISHA</v>
      </c>
      <c r="H5879" s="2" t="n">
        <v>71.41</v>
      </c>
      <c r="I5879" s="3" t="n">
        <v>1.56</v>
      </c>
    </row>
    <row r="5880" customFormat="false" ht="15" hidden="false" customHeight="false" outlineLevel="0" collapsed="false">
      <c r="A5880" s="0" t="s">
        <v>172</v>
      </c>
      <c r="B5880" s="0" t="n">
        <f aca="false">VALUE(LEFT(A5880,4))</f>
        <v>2025</v>
      </c>
      <c r="C5880" s="0" t="str">
        <f aca="false">"FY"&amp;IF(VALUE(MID(A5880,6,2))&gt;=4,VALUE(LEFT(A5880,4)),VALUE(LEFT(A5880,4))-1)&amp;"-"&amp;TEXT(MOD(IF(VALUE(MID(A5880,6,2))&gt;=4,VALUE(LEFT(A5880,4)),VALUE(LEFT(A5880,4))-1)+1,100),"00")</f>
        <v>FY2025-26</v>
      </c>
      <c r="D5880" s="0" t="s">
        <v>173</v>
      </c>
      <c r="E5880" s="0" t="s">
        <v>173</v>
      </c>
      <c r="F5880" s="0" t="str">
        <f aca="false">INDEX(Mapping!$B$2:$B$465,MATCH(E5880,Mapping!$A$2:$A$465,0))</f>
        <v>ADANI GREEN ENERGY TWENTY FOUR LIMITED</v>
      </c>
      <c r="G5880" s="0" t="str">
        <f aca="false">INDEX(Mapping!$C$2:$C$465,MATCH(E5880,Mapping!$A$2:$A$465,0))</f>
        <v>ADANI GREEN ENERGY (ALL SPVs)</v>
      </c>
      <c r="H5880" s="2" t="n">
        <v>66.48</v>
      </c>
      <c r="I5880" s="3" t="n">
        <v>1.45</v>
      </c>
    </row>
    <row r="5881" customFormat="false" ht="15" hidden="false" customHeight="false" outlineLevel="0" collapsed="false">
      <c r="A5881" s="0" t="s">
        <v>172</v>
      </c>
      <c r="B5881" s="0" t="n">
        <f aca="false">VALUE(LEFT(A5881,4))</f>
        <v>2025</v>
      </c>
      <c r="C5881" s="0" t="str">
        <f aca="false">"FY"&amp;IF(VALUE(MID(A5881,6,2))&gt;=4,VALUE(LEFT(A5881,4)),VALUE(LEFT(A5881,4))-1)&amp;"-"&amp;TEXT(MOD(IF(VALUE(MID(A5881,6,2))&gt;=4,VALUE(LEFT(A5881,4)),VALUE(LEFT(A5881,4))-1)+1,100),"00")</f>
        <v>FY2025-26</v>
      </c>
      <c r="D5881" s="0" t="s">
        <v>675</v>
      </c>
      <c r="E5881" s="0" t="s">
        <v>137</v>
      </c>
      <c r="F5881" s="0" t="str">
        <f aca="false">INDEX(Mapping!$B$2:$B$465,MATCH(E5881,Mapping!$A$2:$A$465,0))</f>
        <v>JSPL - DCPP</v>
      </c>
      <c r="G5881" s="0" t="str">
        <f aca="false">INDEX(Mapping!$C$2:$C$465,MATCH(E5881,Mapping!$A$2:$A$465,0))</f>
        <v>JSPL</v>
      </c>
      <c r="H5881" s="2" t="n">
        <v>57.87</v>
      </c>
      <c r="I5881" s="3" t="n">
        <v>1.26</v>
      </c>
    </row>
    <row r="5882" customFormat="false" ht="15" hidden="false" customHeight="false" outlineLevel="0" collapsed="false">
      <c r="A5882" s="0" t="s">
        <v>172</v>
      </c>
      <c r="B5882" s="0" t="n">
        <f aca="false">VALUE(LEFT(A5882,4))</f>
        <v>2025</v>
      </c>
      <c r="C5882" s="0" t="str">
        <f aca="false">"FY"&amp;IF(VALUE(MID(A5882,6,2))&gt;=4,VALUE(LEFT(A5882,4)),VALUE(LEFT(A5882,4))-1)&amp;"-"&amp;TEXT(MOD(IF(VALUE(MID(A5882,6,2))&gt;=4,VALUE(LEFT(A5882,4)),VALUE(LEFT(A5882,4))-1)+1,100),"00")</f>
        <v>FY2025-26</v>
      </c>
      <c r="D5882" s="0" t="s">
        <v>189</v>
      </c>
      <c r="E5882" s="0" t="s">
        <v>189</v>
      </c>
      <c r="F5882" s="0" t="str">
        <f aca="false">INDEX(Mapping!$B$2:$B$465,MATCH(E5882,Mapping!$A$2:$A$465,0))</f>
        <v>MAHAN ENERGEN (EX-ESSAR POWER MP)</v>
      </c>
      <c r="G5882" s="0" t="str">
        <f aca="false">INDEX(Mapping!$C$2:$C$465,MATCH(E5882,Mapping!$A$2:$A$465,0))</f>
        <v>ADANI POWER (ALL PLANTS)</v>
      </c>
      <c r="H5882" s="2" t="n">
        <v>53.98</v>
      </c>
      <c r="I5882" s="3" t="n">
        <v>1.18</v>
      </c>
    </row>
    <row r="5883" customFormat="false" ht="15" hidden="false" customHeight="false" outlineLevel="0" collapsed="false">
      <c r="A5883" s="0" t="s">
        <v>172</v>
      </c>
      <c r="B5883" s="0" t="n">
        <f aca="false">VALUE(LEFT(A5883,4))</f>
        <v>2025</v>
      </c>
      <c r="C5883" s="0" t="str">
        <f aca="false">"FY"&amp;IF(VALUE(MID(A5883,6,2))&gt;=4,VALUE(LEFT(A5883,4)),VALUE(LEFT(A5883,4))-1)&amp;"-"&amp;TEXT(MOD(IF(VALUE(MID(A5883,6,2))&gt;=4,VALUE(LEFT(A5883,4)),VALUE(LEFT(A5883,4))-1)+1,100),"00")</f>
        <v>FY2025-26</v>
      </c>
      <c r="D5883" s="0" t="s">
        <v>53</v>
      </c>
      <c r="E5883" s="0" t="s">
        <v>53</v>
      </c>
      <c r="F5883" s="0" t="str">
        <f aca="false">INDEX(Mapping!$B$2:$B$465,MATCH(E5883,Mapping!$A$2:$A$465,0))</f>
        <v>HIMACHAL PRADESH</v>
      </c>
      <c r="G5883" s="0" t="str">
        <f aca="false">INDEX(Mapping!$C$2:$C$465,MATCH(E5883,Mapping!$A$2:$A$465,0))</f>
        <v>HIMACHAL PRADESH</v>
      </c>
      <c r="H5883" s="2" t="n">
        <v>51.59</v>
      </c>
      <c r="I5883" s="3" t="n">
        <v>1.13</v>
      </c>
    </row>
    <row r="5884" customFormat="false" ht="15" hidden="false" customHeight="false" outlineLevel="0" collapsed="false">
      <c r="A5884" s="0" t="s">
        <v>172</v>
      </c>
      <c r="B5884" s="0" t="n">
        <f aca="false">VALUE(LEFT(A5884,4))</f>
        <v>2025</v>
      </c>
      <c r="C5884" s="0" t="str">
        <f aca="false">"FY"&amp;IF(VALUE(MID(A5884,6,2))&gt;=4,VALUE(LEFT(A5884,4)),VALUE(LEFT(A5884,4))-1)&amp;"-"&amp;TEXT(MOD(IF(VALUE(MID(A5884,6,2))&gt;=4,VALUE(LEFT(A5884,4)),VALUE(LEFT(A5884,4))-1)+1,100),"00")</f>
        <v>FY2025-26</v>
      </c>
      <c r="D5884" s="0" t="s">
        <v>794</v>
      </c>
      <c r="E5884" s="0" t="s">
        <v>186</v>
      </c>
      <c r="F5884" s="0" t="str">
        <f aca="false">INDEX(Mapping!$B$2:$B$465,MATCH(E5884,Mapping!$A$2:$A$465,0))</f>
        <v>ADANI GREEN ENERGY TWENTY FIVE A LIMITED_PSS-2</v>
      </c>
      <c r="G5884" s="0" t="str">
        <f aca="false">INDEX(Mapping!$C$2:$C$465,MATCH(E5884,Mapping!$A$2:$A$465,0))</f>
        <v>ADANI GREEN ENERGY (ALL SPVs)</v>
      </c>
      <c r="H5884" s="2" t="n">
        <v>41.18</v>
      </c>
      <c r="I5884" s="3" t="n">
        <v>0.9</v>
      </c>
    </row>
    <row r="5885" customFormat="false" ht="15" hidden="false" customHeight="false" outlineLevel="0" collapsed="false">
      <c r="A5885" s="0" t="s">
        <v>172</v>
      </c>
      <c r="B5885" s="0" t="n">
        <f aca="false">VALUE(LEFT(A5885,4))</f>
        <v>2025</v>
      </c>
      <c r="C5885" s="0" t="str">
        <f aca="false">"FY"&amp;IF(VALUE(MID(A5885,6,2))&gt;=4,VALUE(LEFT(A5885,4)),VALUE(LEFT(A5885,4))-1)&amp;"-"&amp;TEXT(MOD(IF(VALUE(MID(A5885,6,2))&gt;=4,VALUE(LEFT(A5885,4)),VALUE(LEFT(A5885,4))-1)+1,100),"00")</f>
        <v>FY2025-26</v>
      </c>
      <c r="D5885" s="0" t="s">
        <v>789</v>
      </c>
      <c r="E5885" s="0" t="s">
        <v>177</v>
      </c>
      <c r="F5885" s="0" t="str">
        <f aca="false">INDEX(Mapping!$B$2:$B$465,MATCH(E5885,Mapping!$A$2:$A$465,0))</f>
        <v>JINDAL INDIA THERMAL POWER (JITPL)</v>
      </c>
      <c r="G5885" s="0" t="str">
        <f aca="false">INDEX(Mapping!$C$2:$C$465,MATCH(E5885,Mapping!$A$2:$A$465,0))</f>
        <v>JINDAL INDIA THERMAL POWER (JITPL)</v>
      </c>
      <c r="H5885" s="2" t="n">
        <v>40.39</v>
      </c>
      <c r="I5885" s="3" t="n">
        <v>0.88</v>
      </c>
    </row>
    <row r="5886" customFormat="false" ht="15" hidden="false" customHeight="false" outlineLevel="0" collapsed="false">
      <c r="A5886" s="0" t="s">
        <v>172</v>
      </c>
      <c r="B5886" s="0" t="n">
        <f aca="false">VALUE(LEFT(A5886,4))</f>
        <v>2025</v>
      </c>
      <c r="C5886" s="0" t="str">
        <f aca="false">"FY"&amp;IF(VALUE(MID(A5886,6,2))&gt;=4,VALUE(LEFT(A5886,4)),VALUE(LEFT(A5886,4))-1)&amp;"-"&amp;TEXT(MOD(IF(VALUE(MID(A5886,6,2))&gt;=4,VALUE(LEFT(A5886,4)),VALUE(LEFT(A5886,4))-1)+1,100),"00")</f>
        <v>FY2025-26</v>
      </c>
      <c r="D5886" s="0" t="s">
        <v>219</v>
      </c>
      <c r="E5886" s="0" t="s">
        <v>219</v>
      </c>
      <c r="F5886" s="0" t="str">
        <f aca="false">INDEX(Mapping!$B$2:$B$465,MATCH(E5886,Mapping!$A$2:$A$465,0))</f>
        <v>RENEW SURYA PRATAP</v>
      </c>
      <c r="G5886" s="0" t="str">
        <f aca="false">INDEX(Mapping!$C$2:$C$465,MATCH(E5886,Mapping!$A$2:$A$465,0))</f>
        <v>RENEW POWER (ALL SPVs)</v>
      </c>
      <c r="H5886" s="2" t="n">
        <v>40.08</v>
      </c>
      <c r="I5886" s="3" t="n">
        <v>0.87</v>
      </c>
    </row>
    <row r="5887" customFormat="false" ht="15" hidden="false" customHeight="false" outlineLevel="0" collapsed="false">
      <c r="A5887" s="0" t="s">
        <v>172</v>
      </c>
      <c r="B5887" s="0" t="n">
        <f aca="false">VALUE(LEFT(A5887,4))</f>
        <v>2025</v>
      </c>
      <c r="C5887" s="0" t="str">
        <f aca="false">"FY"&amp;IF(VALUE(MID(A5887,6,2))&gt;=4,VALUE(LEFT(A5887,4)),VALUE(LEFT(A5887,4))-1)&amp;"-"&amp;TEXT(MOD(IF(VALUE(MID(A5887,6,2))&gt;=4,VALUE(LEFT(A5887,4)),VALUE(LEFT(A5887,4))-1)+1,100),"00")</f>
        <v>FY2025-26</v>
      </c>
      <c r="D5887" s="0" t="s">
        <v>171</v>
      </c>
      <c r="E5887" s="0" t="s">
        <v>171</v>
      </c>
      <c r="F5887" s="0" t="str">
        <f aca="false">INDEX(Mapping!$B$2:$B$465,MATCH(E5887,Mapping!$A$2:$A$465,0))</f>
        <v>MAHAN ENERGEN (EX-ESSAR POWER MP)</v>
      </c>
      <c r="G5887" s="0" t="str">
        <f aca="false">INDEX(Mapping!$C$2:$C$465,MATCH(E5887,Mapping!$A$2:$A$465,0))</f>
        <v>ADANI POWER (ALL PLANTS)</v>
      </c>
      <c r="H5887" s="2" t="n">
        <v>39.93</v>
      </c>
      <c r="I5887" s="3" t="n">
        <v>0.87</v>
      </c>
    </row>
    <row r="5888" customFormat="false" ht="15" hidden="false" customHeight="false" outlineLevel="0" collapsed="false">
      <c r="A5888" s="0" t="s">
        <v>172</v>
      </c>
      <c r="B5888" s="0" t="n">
        <f aca="false">VALUE(LEFT(A5888,4))</f>
        <v>2025</v>
      </c>
      <c r="C5888" s="0" t="str">
        <f aca="false">"FY"&amp;IF(VALUE(MID(A5888,6,2))&gt;=4,VALUE(LEFT(A5888,4)),VALUE(LEFT(A5888,4))-1)&amp;"-"&amp;TEXT(MOD(IF(VALUE(MID(A5888,6,2))&gt;=4,VALUE(LEFT(A5888,4)),VALUE(LEFT(A5888,4))-1)+1,100),"00")</f>
        <v>FY2025-26</v>
      </c>
      <c r="D5888" s="0" t="s">
        <v>206</v>
      </c>
      <c r="E5888" s="0" t="s">
        <v>206</v>
      </c>
      <c r="F5888" s="0" t="str">
        <f aca="false">INDEX(Mapping!$B$2:$B$465,MATCH(E5888,Mapping!$A$2:$A$465,0))</f>
        <v>ADANI RENEWABLE ENERGY FIFTY SEVEN LIMITED_PSS13</v>
      </c>
      <c r="G5888" s="0" t="str">
        <f aca="false">INDEX(Mapping!$C$2:$C$465,MATCH(E5888,Mapping!$A$2:$A$465,0))</f>
        <v>ADANI GREEN ENERGY (ALL SPVs)</v>
      </c>
      <c r="H5888" s="2" t="n">
        <v>39.1</v>
      </c>
      <c r="I5888" s="3" t="n">
        <v>0.85</v>
      </c>
    </row>
    <row r="5889" customFormat="false" ht="15" hidden="false" customHeight="false" outlineLevel="0" collapsed="false">
      <c r="A5889" s="0" t="s">
        <v>172</v>
      </c>
      <c r="B5889" s="0" t="n">
        <f aca="false">VALUE(LEFT(A5889,4))</f>
        <v>2025</v>
      </c>
      <c r="C5889" s="0" t="str">
        <f aca="false">"FY"&amp;IF(VALUE(MID(A5889,6,2))&gt;=4,VALUE(LEFT(A5889,4)),VALUE(LEFT(A5889,4))-1)&amp;"-"&amp;TEXT(MOD(IF(VALUE(MID(A5889,6,2))&gt;=4,VALUE(LEFT(A5889,4)),VALUE(LEFT(A5889,4))-1)+1,100),"00")</f>
        <v>FY2025-26</v>
      </c>
      <c r="D5889" s="0" t="s">
        <v>192</v>
      </c>
      <c r="E5889" s="0" t="s">
        <v>192</v>
      </c>
      <c r="F5889" s="0" t="str">
        <f aca="false">INDEX(Mapping!$B$2:$B$465,MATCH(E5889,Mapping!$A$2:$A$465,0))</f>
        <v>MB POWER (MP)</v>
      </c>
      <c r="G5889" s="0" t="str">
        <f aca="false">INDEX(Mapping!$C$2:$C$465,MATCH(E5889,Mapping!$A$2:$A$465,0))</f>
        <v>MB POWER (MP)</v>
      </c>
      <c r="H5889" s="2" t="n">
        <v>37.84</v>
      </c>
      <c r="I5889" s="3" t="n">
        <v>0.83</v>
      </c>
    </row>
    <row r="5890" customFormat="false" ht="15" hidden="false" customHeight="false" outlineLevel="0" collapsed="false">
      <c r="A5890" s="0" t="s">
        <v>172</v>
      </c>
      <c r="B5890" s="0" t="n">
        <f aca="false">VALUE(LEFT(A5890,4))</f>
        <v>2025</v>
      </c>
      <c r="C5890" s="0" t="str">
        <f aca="false">"FY"&amp;IF(VALUE(MID(A5890,6,2))&gt;=4,VALUE(LEFT(A5890,4)),VALUE(LEFT(A5890,4))-1)&amp;"-"&amp;TEXT(MOD(IF(VALUE(MID(A5890,6,2))&gt;=4,VALUE(LEFT(A5890,4)),VALUE(LEFT(A5890,4))-1)+1,100),"00")</f>
        <v>FY2025-26</v>
      </c>
      <c r="D5890" s="0" t="s">
        <v>674</v>
      </c>
      <c r="E5890" s="0" t="s">
        <v>212</v>
      </c>
      <c r="F5890" s="0" t="str">
        <f aca="false">INDEX(Mapping!$B$2:$B$465,MATCH(E5890,Mapping!$A$2:$A$465,0))</f>
        <v>ADANI WIND ENERGY KUTCHH FOUR LTD. NAKHATRANA</v>
      </c>
      <c r="G5890" s="0" t="str">
        <f aca="false">INDEX(Mapping!$C$2:$C$465,MATCH(E5890,Mapping!$A$2:$A$465,0))</f>
        <v>ADANI GREEN ENERGY (ALL SPVs)</v>
      </c>
      <c r="H5890" s="2" t="n">
        <v>32.34</v>
      </c>
      <c r="I5890" s="3" t="n">
        <v>0.71</v>
      </c>
    </row>
    <row r="5891" customFormat="false" ht="15" hidden="false" customHeight="false" outlineLevel="0" collapsed="false">
      <c r="A5891" s="0" t="s">
        <v>172</v>
      </c>
      <c r="B5891" s="0" t="n">
        <f aca="false">VALUE(LEFT(A5891,4))</f>
        <v>2025</v>
      </c>
      <c r="C5891" s="0" t="str">
        <f aca="false">"FY"&amp;IF(VALUE(MID(A5891,6,2))&gt;=4,VALUE(LEFT(A5891,4)),VALUE(LEFT(A5891,4))-1)&amp;"-"&amp;TEXT(MOD(IF(VALUE(MID(A5891,6,2))&gt;=4,VALUE(LEFT(A5891,4)),VALUE(LEFT(A5891,4))-1)+1,100),"00")</f>
        <v>FY2025-26</v>
      </c>
      <c r="D5891" s="0" t="s">
        <v>791</v>
      </c>
      <c r="E5891" s="0" t="s">
        <v>292</v>
      </c>
      <c r="F5891" s="0" t="str">
        <f aca="false">INDEX(Mapping!$B$2:$B$465,MATCH(E5891,Mapping!$A$2:$A$465,0))</f>
        <v>DIKCHU HEP</v>
      </c>
      <c r="G5891" s="0" t="str">
        <f aca="false">INDEX(Mapping!$C$2:$C$465,MATCH(E5891,Mapping!$A$2:$A$465,0))</f>
        <v>DIKCHU HEP</v>
      </c>
      <c r="H5891" s="2" t="n">
        <v>31.91</v>
      </c>
      <c r="I5891" s="3" t="n">
        <v>0.7</v>
      </c>
    </row>
    <row r="5892" customFormat="false" ht="15" hidden="false" customHeight="false" outlineLevel="0" collapsed="false">
      <c r="A5892" s="0" t="s">
        <v>172</v>
      </c>
      <c r="B5892" s="0" t="n">
        <f aca="false">VALUE(LEFT(A5892,4))</f>
        <v>2025</v>
      </c>
      <c r="C5892" s="0" t="str">
        <f aca="false">"FY"&amp;IF(VALUE(MID(A5892,6,2))&gt;=4,VALUE(LEFT(A5892,4)),VALUE(LEFT(A5892,4))-1)&amp;"-"&amp;TEXT(MOD(IF(VALUE(MID(A5892,6,2))&gt;=4,VALUE(LEFT(A5892,4)),VALUE(LEFT(A5892,4))-1)+1,100),"00")</f>
        <v>FY2025-26</v>
      </c>
      <c r="D5892" s="0" t="s">
        <v>661</v>
      </c>
      <c r="E5892" s="0" t="s">
        <v>166</v>
      </c>
      <c r="F5892" s="0" t="str">
        <f aca="false">INDEX(Mapping!$B$2:$B$465,MATCH(E5892,Mapping!$A$2:$A$465,0))</f>
        <v>DB POWER</v>
      </c>
      <c r="G5892" s="0" t="str">
        <f aca="false">INDEX(Mapping!$C$2:$C$465,MATCH(E5892,Mapping!$A$2:$A$465,0))</f>
        <v>DB POWER</v>
      </c>
      <c r="H5892" s="2" t="n">
        <v>31.64</v>
      </c>
      <c r="I5892" s="3" t="n">
        <v>0.69</v>
      </c>
    </row>
    <row r="5893" customFormat="false" ht="15" hidden="false" customHeight="false" outlineLevel="0" collapsed="false">
      <c r="A5893" s="0" t="s">
        <v>172</v>
      </c>
      <c r="B5893" s="0" t="n">
        <f aca="false">VALUE(LEFT(A5893,4))</f>
        <v>2025</v>
      </c>
      <c r="C5893" s="0" t="str">
        <f aca="false">"FY"&amp;IF(VALUE(MID(A5893,6,2))&gt;=4,VALUE(LEFT(A5893,4)),VALUE(LEFT(A5893,4))-1)&amp;"-"&amp;TEXT(MOD(IF(VALUE(MID(A5893,6,2))&gt;=4,VALUE(LEFT(A5893,4)),VALUE(LEFT(A5893,4))-1)+1,100),"00")</f>
        <v>FY2025-26</v>
      </c>
      <c r="D5893" s="0" t="s">
        <v>690</v>
      </c>
      <c r="E5893" s="0" t="s">
        <v>198</v>
      </c>
      <c r="F5893" s="0" t="str">
        <f aca="false">INDEX(Mapping!$B$2:$B$465,MATCH(E5893,Mapping!$A$2:$A$465,0))</f>
        <v>CHANDIGARH</v>
      </c>
      <c r="G5893" s="0" t="str">
        <f aca="false">INDEX(Mapping!$C$2:$C$465,MATCH(E5893,Mapping!$A$2:$A$465,0))</f>
        <v>CHANDIGARH</v>
      </c>
      <c r="H5893" s="2" t="n">
        <v>30.54</v>
      </c>
      <c r="I5893" s="3" t="n">
        <v>0.67</v>
      </c>
    </row>
    <row r="5894" customFormat="false" ht="15" hidden="false" customHeight="false" outlineLevel="0" collapsed="false">
      <c r="A5894" s="0" t="s">
        <v>172</v>
      </c>
      <c r="B5894" s="0" t="n">
        <f aca="false">VALUE(LEFT(A5894,4))</f>
        <v>2025</v>
      </c>
      <c r="C5894" s="0" t="str">
        <f aca="false">"FY"&amp;IF(VALUE(MID(A5894,6,2))&gt;=4,VALUE(LEFT(A5894,4)),VALUE(LEFT(A5894,4))-1)&amp;"-"&amp;TEXT(MOD(IF(VALUE(MID(A5894,6,2))&gt;=4,VALUE(LEFT(A5894,4)),VALUE(LEFT(A5894,4))-1)+1,100),"00")</f>
        <v>FY2025-26</v>
      </c>
      <c r="D5894" s="0" t="s">
        <v>826</v>
      </c>
      <c r="E5894" s="0" t="s">
        <v>269</v>
      </c>
      <c r="F5894" s="0" t="str">
        <f aca="false">INDEX(Mapping!$B$2:$B$465,MATCH(E5894,Mapping!$A$2:$A$465,0))</f>
        <v>GREENKO AP01 IREP (PSP)</v>
      </c>
      <c r="G5894" s="0" t="str">
        <f aca="false">INDEX(Mapping!$C$2:$C$465,MATCH(E5894,Mapping!$A$2:$A$465,0))</f>
        <v>GREENKO GROUP</v>
      </c>
      <c r="H5894" s="2" t="n">
        <v>29.82</v>
      </c>
      <c r="I5894" s="3" t="n">
        <v>0.65</v>
      </c>
    </row>
    <row r="5895" customFormat="false" ht="15" hidden="false" customHeight="false" outlineLevel="0" collapsed="false">
      <c r="A5895" s="0" t="s">
        <v>172</v>
      </c>
      <c r="B5895" s="0" t="n">
        <f aca="false">VALUE(LEFT(A5895,4))</f>
        <v>2025</v>
      </c>
      <c r="C5895" s="0" t="str">
        <f aca="false">"FY"&amp;IF(VALUE(MID(A5895,6,2))&gt;=4,VALUE(LEFT(A5895,4)),VALUE(LEFT(A5895,4))-1)&amp;"-"&amp;TEXT(MOD(IF(VALUE(MID(A5895,6,2))&gt;=4,VALUE(LEFT(A5895,4)),VALUE(LEFT(A5895,4))-1)+1,100),"00")</f>
        <v>FY2025-26</v>
      </c>
      <c r="D5895" s="0" t="s">
        <v>699</v>
      </c>
      <c r="E5895" s="0" t="s">
        <v>71</v>
      </c>
      <c r="F5895" s="0" t="str">
        <f aca="false">INDEX(Mapping!$B$2:$B$465,MATCH(E5895,Mapping!$A$2:$A$465,0))</f>
        <v>KERALA</v>
      </c>
      <c r="G5895" s="0" t="str">
        <f aca="false">INDEX(Mapping!$C$2:$C$465,MATCH(E5895,Mapping!$A$2:$A$465,0))</f>
        <v>KERALA</v>
      </c>
      <c r="H5895" s="2" t="n">
        <v>29.74</v>
      </c>
      <c r="I5895" s="3" t="n">
        <v>0.65</v>
      </c>
    </row>
    <row r="5896" customFormat="false" ht="15" hidden="false" customHeight="false" outlineLevel="0" collapsed="false">
      <c r="A5896" s="0" t="s">
        <v>172</v>
      </c>
      <c r="B5896" s="0" t="n">
        <f aca="false">VALUE(LEFT(A5896,4))</f>
        <v>2025</v>
      </c>
      <c r="C5896" s="0" t="str">
        <f aca="false">"FY"&amp;IF(VALUE(MID(A5896,6,2))&gt;=4,VALUE(LEFT(A5896,4)),VALUE(LEFT(A5896,4))-1)&amp;"-"&amp;TEXT(MOD(IF(VALUE(MID(A5896,6,2))&gt;=4,VALUE(LEFT(A5896,4)),VALUE(LEFT(A5896,4))-1)+1,100),"00")</f>
        <v>FY2025-26</v>
      </c>
      <c r="D5896" s="0" t="s">
        <v>671</v>
      </c>
      <c r="E5896" s="0" t="s">
        <v>31</v>
      </c>
      <c r="F5896" s="0" t="str">
        <f aca="false">INDEX(Mapping!$B$2:$B$465,MATCH(E5896,Mapping!$A$2:$A$465,0))</f>
        <v>GUJARAT</v>
      </c>
      <c r="G5896" s="0" t="str">
        <f aca="false">INDEX(Mapping!$C$2:$C$465,MATCH(E5896,Mapping!$A$2:$A$465,0))</f>
        <v>GUJARAT</v>
      </c>
      <c r="H5896" s="2" t="n">
        <v>29.55</v>
      </c>
      <c r="I5896" s="3" t="n">
        <v>0.64</v>
      </c>
    </row>
    <row r="5897" customFormat="false" ht="15" hidden="false" customHeight="false" outlineLevel="0" collapsed="false">
      <c r="A5897" s="0" t="s">
        <v>172</v>
      </c>
      <c r="B5897" s="0" t="n">
        <f aca="false">VALUE(LEFT(A5897,4))</f>
        <v>2025</v>
      </c>
      <c r="C5897" s="0" t="str">
        <f aca="false">"FY"&amp;IF(VALUE(MID(A5897,6,2))&gt;=4,VALUE(LEFT(A5897,4)),VALUE(LEFT(A5897,4))-1)&amp;"-"&amp;TEXT(MOD(IF(VALUE(MID(A5897,6,2))&gt;=4,VALUE(LEFT(A5897,4)),VALUE(LEFT(A5897,4))-1)+1,100),"00")</f>
        <v>FY2025-26</v>
      </c>
      <c r="D5897" s="0" t="s">
        <v>800</v>
      </c>
      <c r="E5897" s="0" t="s">
        <v>223</v>
      </c>
      <c r="F5897" s="0" t="str">
        <f aca="false">INDEX(Mapping!$B$2:$B$465,MATCH(E5897,Mapping!$A$2:$A$465,0))</f>
        <v>ADANI GREEN ENERGY TWENTY FOUR A LIMITED_PSS-3</v>
      </c>
      <c r="G5897" s="0" t="str">
        <f aca="false">INDEX(Mapping!$C$2:$C$465,MATCH(E5897,Mapping!$A$2:$A$465,0))</f>
        <v>ADANI GREEN ENERGY (ALL SPVs)</v>
      </c>
      <c r="H5897" s="2" t="n">
        <v>28.05</v>
      </c>
      <c r="I5897" s="3" t="n">
        <v>0.61</v>
      </c>
    </row>
    <row r="5898" customFormat="false" ht="15" hidden="false" customHeight="false" outlineLevel="0" collapsed="false">
      <c r="A5898" s="0" t="s">
        <v>172</v>
      </c>
      <c r="B5898" s="0" t="n">
        <f aca="false">VALUE(LEFT(A5898,4))</f>
        <v>2025</v>
      </c>
      <c r="C5898" s="0" t="str">
        <f aca="false">"FY"&amp;IF(VALUE(MID(A5898,6,2))&gt;=4,VALUE(LEFT(A5898,4)),VALUE(LEFT(A5898,4))-1)&amp;"-"&amp;TEXT(MOD(IF(VALUE(MID(A5898,6,2))&gt;=4,VALUE(LEFT(A5898,4)),VALUE(LEFT(A5898,4))-1)+1,100),"00")</f>
        <v>FY2025-26</v>
      </c>
      <c r="D5898" s="0" t="s">
        <v>238</v>
      </c>
      <c r="E5898" s="0" t="s">
        <v>238</v>
      </c>
      <c r="F5898" s="0" t="str">
        <f aca="false">INDEX(Mapping!$B$2:$B$465,MATCH(E5898,Mapping!$A$2:$A$465,0))</f>
        <v>SIMHAPURI ENERGY</v>
      </c>
      <c r="G5898" s="0" t="str">
        <f aca="false">INDEX(Mapping!$C$2:$C$465,MATCH(E5898,Mapping!$A$2:$A$465,0))</f>
        <v>SIMHAPURI ENERGY</v>
      </c>
      <c r="H5898" s="2" t="n">
        <v>27.77</v>
      </c>
      <c r="I5898" s="3" t="n">
        <v>0.61</v>
      </c>
    </row>
    <row r="5899" customFormat="false" ht="15" hidden="false" customHeight="false" outlineLevel="0" collapsed="false">
      <c r="A5899" s="0" t="s">
        <v>172</v>
      </c>
      <c r="B5899" s="0" t="n">
        <f aca="false">VALUE(LEFT(A5899,4))</f>
        <v>2025</v>
      </c>
      <c r="C5899" s="0" t="str">
        <f aca="false">"FY"&amp;IF(VALUE(MID(A5899,6,2))&gt;=4,VALUE(LEFT(A5899,4)),VALUE(LEFT(A5899,4))-1)&amp;"-"&amp;TEXT(MOD(IF(VALUE(MID(A5899,6,2))&gt;=4,VALUE(LEFT(A5899,4)),VALUE(LEFT(A5899,4))-1)+1,100),"00")</f>
        <v>FY2025-26</v>
      </c>
      <c r="D5899" s="0" t="s">
        <v>688</v>
      </c>
      <c r="E5899" s="0" t="s">
        <v>193</v>
      </c>
      <c r="F5899" s="0" t="str">
        <f aca="false">INDEX(Mapping!$B$2:$B$465,MATCH(E5899,Mapping!$A$2:$A$465,0))</f>
        <v>MIZORAM</v>
      </c>
      <c r="G5899" s="0" t="str">
        <f aca="false">INDEX(Mapping!$C$2:$C$465,MATCH(E5899,Mapping!$A$2:$A$465,0))</f>
        <v>MIZORAM</v>
      </c>
      <c r="H5899" s="2" t="n">
        <v>27.62</v>
      </c>
      <c r="I5899" s="3" t="n">
        <v>0.6</v>
      </c>
    </row>
    <row r="5900" customFormat="false" ht="15" hidden="false" customHeight="false" outlineLevel="0" collapsed="false">
      <c r="A5900" s="0" t="s">
        <v>172</v>
      </c>
      <c r="B5900" s="0" t="n">
        <f aca="false">VALUE(LEFT(A5900,4))</f>
        <v>2025</v>
      </c>
      <c r="C5900" s="0" t="str">
        <f aca="false">"FY"&amp;IF(VALUE(MID(A5900,6,2))&gt;=4,VALUE(LEFT(A5900,4)),VALUE(LEFT(A5900,4))-1)&amp;"-"&amp;TEXT(MOD(IF(VALUE(MID(A5900,6,2))&gt;=4,VALUE(LEFT(A5900,4)),VALUE(LEFT(A5900,4))-1)+1,100),"00")</f>
        <v>FY2025-26</v>
      </c>
      <c r="D5900" s="0" t="s">
        <v>679</v>
      </c>
      <c r="E5900" s="0" t="s">
        <v>241</v>
      </c>
      <c r="F5900" s="0" t="str">
        <f aca="false">INDEX(Mapping!$B$2:$B$465,MATCH(E5900,Mapping!$A$2:$A$465,0))</f>
        <v>HIMACHAL PRADESH</v>
      </c>
      <c r="G5900" s="0" t="str">
        <f aca="false">INDEX(Mapping!$C$2:$C$465,MATCH(E5900,Mapping!$A$2:$A$465,0))</f>
        <v>HIMACHAL PRADESH</v>
      </c>
      <c r="H5900" s="2" t="n">
        <v>26.92</v>
      </c>
      <c r="I5900" s="3" t="n">
        <v>0.59</v>
      </c>
    </row>
    <row r="5901" customFormat="false" ht="15" hidden="false" customHeight="false" outlineLevel="0" collapsed="false">
      <c r="A5901" s="0" t="s">
        <v>172</v>
      </c>
      <c r="B5901" s="0" t="n">
        <f aca="false">VALUE(LEFT(A5901,4))</f>
        <v>2025</v>
      </c>
      <c r="C5901" s="0" t="str">
        <f aca="false">"FY"&amp;IF(VALUE(MID(A5901,6,2))&gt;=4,VALUE(LEFT(A5901,4)),VALUE(LEFT(A5901,4))-1)&amp;"-"&amp;TEXT(MOD(IF(VALUE(MID(A5901,6,2))&gt;=4,VALUE(LEFT(A5901,4)),VALUE(LEFT(A5901,4))-1)+1,100),"00")</f>
        <v>FY2025-26</v>
      </c>
      <c r="D5901" s="0" t="s">
        <v>210</v>
      </c>
      <c r="E5901" s="0" t="s">
        <v>210</v>
      </c>
      <c r="F5901" s="0" t="str">
        <f aca="false">INDEX(Mapping!$B$2:$B$465,MATCH(E5901,Mapping!$A$2:$A$465,0))</f>
        <v>ACB (INDIA)</v>
      </c>
      <c r="G5901" s="0" t="str">
        <f aca="false">INDEX(Mapping!$C$2:$C$465,MATCH(E5901,Mapping!$A$2:$A$465,0))</f>
        <v>ACB (INDIA)</v>
      </c>
      <c r="H5901" s="2" t="n">
        <v>26.78</v>
      </c>
      <c r="I5901" s="3" t="n">
        <v>0.58</v>
      </c>
    </row>
    <row r="5902" customFormat="false" ht="15" hidden="false" customHeight="false" outlineLevel="0" collapsed="false">
      <c r="A5902" s="0" t="s">
        <v>172</v>
      </c>
      <c r="B5902" s="0" t="n">
        <f aca="false">VALUE(LEFT(A5902,4))</f>
        <v>2025</v>
      </c>
      <c r="C5902" s="0" t="str">
        <f aca="false">"FY"&amp;IF(VALUE(MID(A5902,6,2))&gt;=4,VALUE(LEFT(A5902,4)),VALUE(LEFT(A5902,4))-1)&amp;"-"&amp;TEXT(MOD(IF(VALUE(MID(A5902,6,2))&gt;=4,VALUE(LEFT(A5902,4)),VALUE(LEFT(A5902,4))-1)+1,100),"00")</f>
        <v>FY2025-26</v>
      </c>
      <c r="D5902" s="0" t="s">
        <v>793</v>
      </c>
      <c r="E5902" s="0" t="s">
        <v>164</v>
      </c>
      <c r="F5902" s="0" t="str">
        <f aca="false">INDEX(Mapping!$B$2:$B$465,MATCH(E5902,Mapping!$A$2:$A$465,0))</f>
        <v>ADANI GREEN ENERGY TWENTY FIVE B LIMITED_PSS-2</v>
      </c>
      <c r="G5902" s="0" t="str">
        <f aca="false">INDEX(Mapping!$C$2:$C$465,MATCH(E5902,Mapping!$A$2:$A$465,0))</f>
        <v>ADANI GREEN ENERGY (ALL SPVs)</v>
      </c>
      <c r="H5902" s="2" t="n">
        <v>24.74</v>
      </c>
      <c r="I5902" s="3" t="n">
        <v>0.54</v>
      </c>
    </row>
    <row r="5903" customFormat="false" ht="15" hidden="false" customHeight="false" outlineLevel="0" collapsed="false">
      <c r="A5903" s="0" t="s">
        <v>172</v>
      </c>
      <c r="B5903" s="0" t="n">
        <f aca="false">VALUE(LEFT(A5903,4))</f>
        <v>2025</v>
      </c>
      <c r="C5903" s="0" t="str">
        <f aca="false">"FY"&amp;IF(VALUE(MID(A5903,6,2))&gt;=4,VALUE(LEFT(A5903,4)),VALUE(LEFT(A5903,4))-1)&amp;"-"&amp;TEXT(MOD(IF(VALUE(MID(A5903,6,2))&gt;=4,VALUE(LEFT(A5903,4)),VALUE(LEFT(A5903,4))-1)+1,100),"00")</f>
        <v>FY2025-26</v>
      </c>
      <c r="D5903" s="0" t="s">
        <v>200</v>
      </c>
      <c r="E5903" s="0" t="s">
        <v>200</v>
      </c>
      <c r="F5903" s="0" t="str">
        <f aca="false">INDEX(Mapping!$B$2:$B$465,MATCH(E5903,Mapping!$A$2:$A$465,0))</f>
        <v>JSW ENERGY UTKAL (EX-IND BARATH)</v>
      </c>
      <c r="G5903" s="0" t="str">
        <f aca="false">INDEX(Mapping!$C$2:$C$465,MATCH(E5903,Mapping!$A$2:$A$465,0))</f>
        <v>JSW ENERGY (INCL. KSK MAHANADI)</v>
      </c>
      <c r="H5903" s="2" t="n">
        <v>24.61</v>
      </c>
      <c r="I5903" s="3" t="n">
        <v>0.54</v>
      </c>
    </row>
    <row r="5904" customFormat="false" ht="15" hidden="false" customHeight="false" outlineLevel="0" collapsed="false">
      <c r="A5904" s="0" t="s">
        <v>172</v>
      </c>
      <c r="B5904" s="0" t="n">
        <f aca="false">VALUE(LEFT(A5904,4))</f>
        <v>2025</v>
      </c>
      <c r="C5904" s="0" t="str">
        <f aca="false">"FY"&amp;IF(VALUE(MID(A5904,6,2))&gt;=4,VALUE(LEFT(A5904,4)),VALUE(LEFT(A5904,4))-1)&amp;"-"&amp;TEXT(MOD(IF(VALUE(MID(A5904,6,2))&gt;=4,VALUE(LEFT(A5904,4)),VALUE(LEFT(A5904,4))-1)+1,100),"00")</f>
        <v>FY2025-26</v>
      </c>
      <c r="D5904" s="0" t="s">
        <v>822</v>
      </c>
      <c r="E5904" s="0" t="s">
        <v>373</v>
      </c>
      <c r="F5904" s="0" t="str">
        <f aca="false">INDEX(Mapping!$B$2:$B$465,MATCH(E5904,Mapping!$A$2:$A$465,0))</f>
        <v>HIMACHAL PRADESH</v>
      </c>
      <c r="G5904" s="0" t="str">
        <f aca="false">INDEX(Mapping!$C$2:$C$465,MATCH(E5904,Mapping!$A$2:$A$465,0))</f>
        <v>HIMACHAL PRADESH</v>
      </c>
      <c r="H5904" s="2" t="n">
        <v>24.32</v>
      </c>
      <c r="I5904" s="3" t="n">
        <v>0.53</v>
      </c>
    </row>
    <row r="5905" customFormat="false" ht="15" hidden="false" customHeight="false" outlineLevel="0" collapsed="false">
      <c r="A5905" s="0" t="s">
        <v>172</v>
      </c>
      <c r="B5905" s="0" t="n">
        <f aca="false">VALUE(LEFT(A5905,4))</f>
        <v>2025</v>
      </c>
      <c r="C5905" s="0" t="str">
        <f aca="false">"FY"&amp;IF(VALUE(MID(A5905,6,2))&gt;=4,VALUE(LEFT(A5905,4)),VALUE(LEFT(A5905,4))-1)&amp;"-"&amp;TEXT(MOD(IF(VALUE(MID(A5905,6,2))&gt;=4,VALUE(LEFT(A5905,4)),VALUE(LEFT(A5905,4))-1)+1,100),"00")</f>
        <v>FY2025-26</v>
      </c>
      <c r="D5905" s="0" t="s">
        <v>673</v>
      </c>
      <c r="E5905" s="0" t="s">
        <v>142</v>
      </c>
      <c r="F5905" s="0" t="str">
        <f aca="false">INDEX(Mapping!$B$2:$B$465,MATCH(E5905,Mapping!$A$2:$A$465,0))</f>
        <v>SAINJ HEP</v>
      </c>
      <c r="G5905" s="0" t="str">
        <f aca="false">INDEX(Mapping!$C$2:$C$465,MATCH(E5905,Mapping!$A$2:$A$465,0))</f>
        <v>SAINJ HEP</v>
      </c>
      <c r="H5905" s="2" t="n">
        <v>22.28</v>
      </c>
      <c r="I5905" s="3" t="n">
        <v>0.49</v>
      </c>
    </row>
    <row r="5906" customFormat="false" ht="15" hidden="false" customHeight="false" outlineLevel="0" collapsed="false">
      <c r="A5906" s="0" t="s">
        <v>172</v>
      </c>
      <c r="B5906" s="0" t="n">
        <f aca="false">VALUE(LEFT(A5906,4))</f>
        <v>2025</v>
      </c>
      <c r="C5906" s="0" t="str">
        <f aca="false">"FY"&amp;IF(VALUE(MID(A5906,6,2))&gt;=4,VALUE(LEFT(A5906,4)),VALUE(LEFT(A5906,4))-1)&amp;"-"&amp;TEXT(MOD(IF(VALUE(MID(A5906,6,2))&gt;=4,VALUE(LEFT(A5906,4)),VALUE(LEFT(A5906,4))-1)+1,100),"00")</f>
        <v>FY2025-26</v>
      </c>
      <c r="D5906" s="0" t="s">
        <v>686</v>
      </c>
      <c r="E5906" s="0" t="s">
        <v>266</v>
      </c>
      <c r="F5906" s="0" t="str">
        <f aca="false">INDEX(Mapping!$B$2:$B$465,MATCH(E5906,Mapping!$A$2:$A$465,0))</f>
        <v>ADEPT RENEWABLE TECHNOLOGIES</v>
      </c>
      <c r="G5906" s="0" t="str">
        <f aca="false">INDEX(Mapping!$C$2:$C$465,MATCH(E5906,Mapping!$A$2:$A$465,0))</f>
        <v>ADEPT RENEWABLE TECHNOLOGIES</v>
      </c>
      <c r="H5906" s="2" t="n">
        <v>22.27</v>
      </c>
      <c r="I5906" s="3" t="n">
        <v>0.49</v>
      </c>
    </row>
    <row r="5907" customFormat="false" ht="15" hidden="false" customHeight="false" outlineLevel="0" collapsed="false">
      <c r="A5907" s="0" t="s">
        <v>172</v>
      </c>
      <c r="B5907" s="0" t="n">
        <f aca="false">VALUE(LEFT(A5907,4))</f>
        <v>2025</v>
      </c>
      <c r="C5907" s="0" t="str">
        <f aca="false">"FY"&amp;IF(VALUE(MID(A5907,6,2))&gt;=4,VALUE(LEFT(A5907,4)),VALUE(LEFT(A5907,4))-1)&amp;"-"&amp;TEXT(MOD(IF(VALUE(MID(A5907,6,2))&gt;=4,VALUE(LEFT(A5907,4)),VALUE(LEFT(A5907,4))-1)+1,100),"00")</f>
        <v>FY2025-26</v>
      </c>
      <c r="D5907" s="0" t="s">
        <v>683</v>
      </c>
      <c r="E5907" s="0" t="s">
        <v>153</v>
      </c>
      <c r="F5907" s="0" t="str">
        <f aca="false">INDEX(Mapping!$B$2:$B$465,MATCH(E5907,Mapping!$A$2:$A$465,0))</f>
        <v>DVC</v>
      </c>
      <c r="G5907" s="0" t="str">
        <f aca="false">INDEX(Mapping!$C$2:$C$465,MATCH(E5907,Mapping!$A$2:$A$465,0))</f>
        <v>DVC</v>
      </c>
      <c r="H5907" s="2" t="n">
        <v>22.26</v>
      </c>
      <c r="I5907" s="3" t="n">
        <v>0.49</v>
      </c>
    </row>
    <row r="5908" customFormat="false" ht="15" hidden="false" customHeight="false" outlineLevel="0" collapsed="false">
      <c r="A5908" s="0" t="s">
        <v>172</v>
      </c>
      <c r="B5908" s="0" t="n">
        <f aca="false">VALUE(LEFT(A5908,4))</f>
        <v>2025</v>
      </c>
      <c r="C5908" s="0" t="str">
        <f aca="false">"FY"&amp;IF(VALUE(MID(A5908,6,2))&gt;=4,VALUE(LEFT(A5908,4)),VALUE(LEFT(A5908,4))-1)&amp;"-"&amp;TEXT(MOD(IF(VALUE(MID(A5908,6,2))&gt;=4,VALUE(LEFT(A5908,4)),VALUE(LEFT(A5908,4))-1)+1,100),"00")</f>
        <v>FY2025-26</v>
      </c>
      <c r="D5908" s="0" t="s">
        <v>677</v>
      </c>
      <c r="E5908" s="0" t="s">
        <v>39</v>
      </c>
      <c r="F5908" s="0" t="str">
        <f aca="false">INDEX(Mapping!$B$2:$B$465,MATCH(E5908,Mapping!$A$2:$A$465,0))</f>
        <v>WEST BENGAL</v>
      </c>
      <c r="G5908" s="0" t="str">
        <f aca="false">INDEX(Mapping!$C$2:$C$465,MATCH(E5908,Mapping!$A$2:$A$465,0))</f>
        <v>WEST BENGAL</v>
      </c>
      <c r="H5908" s="2" t="n">
        <v>21.32</v>
      </c>
      <c r="I5908" s="3" t="n">
        <v>0.47</v>
      </c>
    </row>
    <row r="5909" customFormat="false" ht="15" hidden="false" customHeight="false" outlineLevel="0" collapsed="false">
      <c r="A5909" s="0" t="s">
        <v>172</v>
      </c>
      <c r="B5909" s="0" t="n">
        <f aca="false">VALUE(LEFT(A5909,4))</f>
        <v>2025</v>
      </c>
      <c r="C5909" s="0" t="str">
        <f aca="false">"FY"&amp;IF(VALUE(MID(A5909,6,2))&gt;=4,VALUE(LEFT(A5909,4)),VALUE(LEFT(A5909,4))-1)&amp;"-"&amp;TEXT(MOD(IF(VALUE(MID(A5909,6,2))&gt;=4,VALUE(LEFT(A5909,4)),VALUE(LEFT(A5909,4))-1)+1,100),"00")</f>
        <v>FY2025-26</v>
      </c>
      <c r="D5909" s="0" t="s">
        <v>264</v>
      </c>
      <c r="E5909" s="0" t="s">
        <v>264</v>
      </c>
      <c r="F5909" s="0" t="str">
        <f aca="false">INDEX(Mapping!$B$2:$B$465,MATCH(E5909,Mapping!$A$2:$A$465,0))</f>
        <v>ADANI RENEWABLE ENERGY FORTY ONE LIMITED_PSS-3</v>
      </c>
      <c r="G5909" s="0" t="str">
        <f aca="false">INDEX(Mapping!$C$2:$C$465,MATCH(E5909,Mapping!$A$2:$A$465,0))</f>
        <v>ADANI GREEN ENERGY (ALL SPVs)</v>
      </c>
      <c r="H5909" s="2" t="n">
        <v>21.32</v>
      </c>
      <c r="I5909" s="3" t="n">
        <v>0.47</v>
      </c>
    </row>
    <row r="5910" customFormat="false" ht="15" hidden="false" customHeight="false" outlineLevel="0" collapsed="false">
      <c r="A5910" s="0" t="s">
        <v>172</v>
      </c>
      <c r="B5910" s="0" t="n">
        <f aca="false">VALUE(LEFT(A5910,4))</f>
        <v>2025</v>
      </c>
      <c r="C5910" s="0" t="str">
        <f aca="false">"FY"&amp;IF(VALUE(MID(A5910,6,2))&gt;=4,VALUE(LEFT(A5910,4)),VALUE(LEFT(A5910,4))-1)&amp;"-"&amp;TEXT(MOD(IF(VALUE(MID(A5910,6,2))&gt;=4,VALUE(LEFT(A5910,4)),VALUE(LEFT(A5910,4))-1)+1,100),"00")</f>
        <v>FY2025-26</v>
      </c>
      <c r="D5910" s="0" t="s">
        <v>687</v>
      </c>
      <c r="E5910" s="0" t="s">
        <v>45</v>
      </c>
      <c r="F5910" s="0" t="str">
        <f aca="false">INDEX(Mapping!$B$2:$B$465,MATCH(E5910,Mapping!$A$2:$A$465,0))</f>
        <v>BIHAR</v>
      </c>
      <c r="G5910" s="0" t="str">
        <f aca="false">INDEX(Mapping!$C$2:$C$465,MATCH(E5910,Mapping!$A$2:$A$465,0))</f>
        <v>BIHAR</v>
      </c>
      <c r="H5910" s="2" t="n">
        <v>21.21</v>
      </c>
      <c r="I5910" s="3" t="n">
        <v>0.46</v>
      </c>
    </row>
    <row r="5911" customFormat="false" ht="15" hidden="false" customHeight="false" outlineLevel="0" collapsed="false">
      <c r="A5911" s="0" t="s">
        <v>172</v>
      </c>
      <c r="B5911" s="0" t="n">
        <f aca="false">VALUE(LEFT(A5911,4))</f>
        <v>2025</v>
      </c>
      <c r="C5911" s="0" t="str">
        <f aca="false">"FY"&amp;IF(VALUE(MID(A5911,6,2))&gt;=4,VALUE(LEFT(A5911,4)),VALUE(LEFT(A5911,4))-1)&amp;"-"&amp;TEXT(MOD(IF(VALUE(MID(A5911,6,2))&gt;=4,VALUE(LEFT(A5911,4)),VALUE(LEFT(A5911,4))-1)+1,100),"00")</f>
        <v>FY2025-26</v>
      </c>
      <c r="D5911" s="0" t="s">
        <v>697</v>
      </c>
      <c r="E5911" s="0" t="s">
        <v>283</v>
      </c>
      <c r="F5911" s="0" t="str">
        <f aca="false">INDEX(Mapping!$B$2:$B$465,MATCH(E5911,Mapping!$A$2:$A$465,0))</f>
        <v>AMP ENERGY GREEN SIX PRIVATE LIMITED</v>
      </c>
      <c r="G5911" s="0" t="str">
        <f aca="false">INDEX(Mapping!$C$2:$C$465,MATCH(E5911,Mapping!$A$2:$A$465,0))</f>
        <v>AMP ENERGY</v>
      </c>
      <c r="H5911" s="2" t="n">
        <v>18.69</v>
      </c>
      <c r="I5911" s="3" t="n">
        <v>0.41</v>
      </c>
    </row>
    <row r="5912" customFormat="false" ht="15" hidden="false" customHeight="false" outlineLevel="0" collapsed="false">
      <c r="A5912" s="0" t="s">
        <v>172</v>
      </c>
      <c r="B5912" s="0" t="n">
        <f aca="false">VALUE(LEFT(A5912,4))</f>
        <v>2025</v>
      </c>
      <c r="C5912" s="0" t="str">
        <f aca="false">"FY"&amp;IF(VALUE(MID(A5912,6,2))&gt;=4,VALUE(LEFT(A5912,4)),VALUE(LEFT(A5912,4))-1)&amp;"-"&amp;TEXT(MOD(IF(VALUE(MID(A5912,6,2))&gt;=4,VALUE(LEFT(A5912,4)),VALUE(LEFT(A5912,4))-1)+1,100),"00")</f>
        <v>FY2025-26</v>
      </c>
      <c r="D5912" s="0" t="s">
        <v>713</v>
      </c>
      <c r="E5912" s="0" t="s">
        <v>268</v>
      </c>
      <c r="F5912" s="0" t="str">
        <f aca="false">INDEX(Mapping!$B$2:$B$465,MATCH(E5912,Mapping!$A$2:$A$465,0))</f>
        <v>GOA</v>
      </c>
      <c r="G5912" s="0" t="str">
        <f aca="false">INDEX(Mapping!$C$2:$C$465,MATCH(E5912,Mapping!$A$2:$A$465,0))</f>
        <v>GOA</v>
      </c>
      <c r="H5912" s="2" t="n">
        <v>18.38</v>
      </c>
      <c r="I5912" s="3" t="n">
        <v>0.4</v>
      </c>
    </row>
    <row r="5913" customFormat="false" ht="15" hidden="false" customHeight="false" outlineLevel="0" collapsed="false">
      <c r="A5913" s="0" t="s">
        <v>172</v>
      </c>
      <c r="B5913" s="0" t="n">
        <f aca="false">VALUE(LEFT(A5913,4))</f>
        <v>2025</v>
      </c>
      <c r="C5913" s="0" t="str">
        <f aca="false">"FY"&amp;IF(VALUE(MID(A5913,6,2))&gt;=4,VALUE(LEFT(A5913,4)),VALUE(LEFT(A5913,4))-1)&amp;"-"&amp;TEXT(MOD(IF(VALUE(MID(A5913,6,2))&gt;=4,VALUE(LEFT(A5913,4)),VALUE(LEFT(A5913,4))-1)+1,100),"00")</f>
        <v>FY2025-26</v>
      </c>
      <c r="D5913" s="0" t="s">
        <v>738</v>
      </c>
      <c r="E5913" s="0" t="s">
        <v>56</v>
      </c>
      <c r="F5913" s="0" t="str">
        <f aca="false">INDEX(Mapping!$B$2:$B$465,MATCH(E5913,Mapping!$A$2:$A$465,0))</f>
        <v>UTTARAKHAND</v>
      </c>
      <c r="G5913" s="0" t="str">
        <f aca="false">INDEX(Mapping!$C$2:$C$465,MATCH(E5913,Mapping!$A$2:$A$465,0))</f>
        <v>UTTARAKHAND</v>
      </c>
      <c r="H5913" s="2" t="n">
        <v>17.88</v>
      </c>
      <c r="I5913" s="3" t="n">
        <v>0.39</v>
      </c>
    </row>
    <row r="5914" customFormat="false" ht="15" hidden="false" customHeight="false" outlineLevel="0" collapsed="false">
      <c r="A5914" s="0" t="s">
        <v>172</v>
      </c>
      <c r="B5914" s="0" t="n">
        <f aca="false">VALUE(LEFT(A5914,4))</f>
        <v>2025</v>
      </c>
      <c r="C5914" s="0" t="str">
        <f aca="false">"FY"&amp;IF(VALUE(MID(A5914,6,2))&gt;=4,VALUE(LEFT(A5914,4)),VALUE(LEFT(A5914,4))-1)&amp;"-"&amp;TEXT(MOD(IF(VALUE(MID(A5914,6,2))&gt;=4,VALUE(LEFT(A5914,4)),VALUE(LEFT(A5914,4))-1)+1,100),"00")</f>
        <v>FY2025-26</v>
      </c>
      <c r="D5914" s="0" t="s">
        <v>693</v>
      </c>
      <c r="E5914" s="0" t="s">
        <v>282</v>
      </c>
      <c r="F5914" s="0" t="str">
        <f aca="false">INDEX(Mapping!$B$2:$B$465,MATCH(E5914,Mapping!$A$2:$A$465,0))</f>
        <v>ADANI SOLAR ENERGY JAISALMER TWO</v>
      </c>
      <c r="G5914" s="0" t="str">
        <f aca="false">INDEX(Mapping!$C$2:$C$465,MATCH(E5914,Mapping!$A$2:$A$465,0))</f>
        <v>ADANI GREEN ENERGY (ALL SPVs)</v>
      </c>
      <c r="H5914" s="2" t="n">
        <v>17.34</v>
      </c>
      <c r="I5914" s="3" t="n">
        <v>0.38</v>
      </c>
    </row>
    <row r="5915" customFormat="false" ht="15" hidden="false" customHeight="false" outlineLevel="0" collapsed="false">
      <c r="A5915" s="0" t="s">
        <v>172</v>
      </c>
      <c r="B5915" s="0" t="n">
        <f aca="false">VALUE(LEFT(A5915,4))</f>
        <v>2025</v>
      </c>
      <c r="C5915" s="0" t="str">
        <f aca="false">"FY"&amp;IF(VALUE(MID(A5915,6,2))&gt;=4,VALUE(LEFT(A5915,4)),VALUE(LEFT(A5915,4))-1)&amp;"-"&amp;TEXT(MOD(IF(VALUE(MID(A5915,6,2))&gt;=4,VALUE(LEFT(A5915,4)),VALUE(LEFT(A5915,4))-1)+1,100),"00")</f>
        <v>FY2025-26</v>
      </c>
      <c r="D5915" s="0" t="s">
        <v>270</v>
      </c>
      <c r="E5915" s="0" t="s">
        <v>270</v>
      </c>
      <c r="F5915" s="0" t="str">
        <f aca="false">INDEX(Mapping!$B$2:$B$465,MATCH(E5915,Mapping!$A$2:$A$465,0))</f>
        <v>ADANI RENEWABLE ENERGY FIFTY SIX LIMITED_PSS4</v>
      </c>
      <c r="G5915" s="0" t="str">
        <f aca="false">INDEX(Mapping!$C$2:$C$465,MATCH(E5915,Mapping!$A$2:$A$465,0))</f>
        <v>ADANI GREEN ENERGY (ALL SPVs)</v>
      </c>
      <c r="H5915" s="2" t="n">
        <v>16.91</v>
      </c>
      <c r="I5915" s="3" t="n">
        <v>0.37</v>
      </c>
    </row>
    <row r="5916" customFormat="false" ht="15" hidden="false" customHeight="false" outlineLevel="0" collapsed="false">
      <c r="A5916" s="0" t="s">
        <v>172</v>
      </c>
      <c r="B5916" s="0" t="n">
        <f aca="false">VALUE(LEFT(A5916,4))</f>
        <v>2025</v>
      </c>
      <c r="C5916" s="0" t="str">
        <f aca="false">"FY"&amp;IF(VALUE(MID(A5916,6,2))&gt;=4,VALUE(LEFT(A5916,4)),VALUE(LEFT(A5916,4))-1)&amp;"-"&amp;TEXT(MOD(IF(VALUE(MID(A5916,6,2))&gt;=4,VALUE(LEFT(A5916,4)),VALUE(LEFT(A5916,4))-1)+1,100),"00")</f>
        <v>FY2025-26</v>
      </c>
      <c r="D5916" s="0" t="s">
        <v>227</v>
      </c>
      <c r="E5916" s="0" t="s">
        <v>227</v>
      </c>
      <c r="F5916" s="0" t="str">
        <f aca="false">INDEX(Mapping!$B$2:$B$465,MATCH(E5916,Mapping!$A$2:$A$465,0))</f>
        <v>SHREE CEMENT</v>
      </c>
      <c r="G5916" s="0" t="str">
        <f aca="false">INDEX(Mapping!$C$2:$C$465,MATCH(E5916,Mapping!$A$2:$A$465,0))</f>
        <v>SHREE CEMENT</v>
      </c>
      <c r="H5916" s="2" t="n">
        <v>16.9</v>
      </c>
      <c r="I5916" s="3" t="n">
        <v>0.37</v>
      </c>
    </row>
    <row r="5917" customFormat="false" ht="15" hidden="false" customHeight="false" outlineLevel="0" collapsed="false">
      <c r="A5917" s="0" t="s">
        <v>172</v>
      </c>
      <c r="B5917" s="0" t="n">
        <f aca="false">VALUE(LEFT(A5917,4))</f>
        <v>2025</v>
      </c>
      <c r="C5917" s="0" t="str">
        <f aca="false">"FY"&amp;IF(VALUE(MID(A5917,6,2))&gt;=4,VALUE(LEFT(A5917,4)),VALUE(LEFT(A5917,4))-1)&amp;"-"&amp;TEXT(MOD(IF(VALUE(MID(A5917,6,2))&gt;=4,VALUE(LEFT(A5917,4)),VALUE(LEFT(A5917,4))-1)+1,100),"00")</f>
        <v>FY2025-26</v>
      </c>
      <c r="D5917" s="0" t="s">
        <v>256</v>
      </c>
      <c r="E5917" s="0" t="s">
        <v>256</v>
      </c>
      <c r="F5917" s="0" t="str">
        <f aca="false">INDEX(Mapping!$B$2:$B$465,MATCH(E5917,Mapping!$A$2:$A$465,0))</f>
        <v>ADANI RENEWABLE ENERGY FIFTY SIX LIMITED_PSS9</v>
      </c>
      <c r="G5917" s="0" t="str">
        <f aca="false">INDEX(Mapping!$C$2:$C$465,MATCH(E5917,Mapping!$A$2:$A$465,0))</f>
        <v>ADANI GREEN ENERGY (ALL SPVs)</v>
      </c>
      <c r="H5917" s="2" t="n">
        <v>16.83</v>
      </c>
      <c r="I5917" s="3" t="n">
        <v>0.37</v>
      </c>
    </row>
    <row r="5918" customFormat="false" ht="15" hidden="false" customHeight="false" outlineLevel="0" collapsed="false">
      <c r="A5918" s="0" t="s">
        <v>172</v>
      </c>
      <c r="B5918" s="0" t="n">
        <f aca="false">VALUE(LEFT(A5918,4))</f>
        <v>2025</v>
      </c>
      <c r="C5918" s="0" t="str">
        <f aca="false">"FY"&amp;IF(VALUE(MID(A5918,6,2))&gt;=4,VALUE(LEFT(A5918,4)),VALUE(LEFT(A5918,4))-1)&amp;"-"&amp;TEXT(MOD(IF(VALUE(MID(A5918,6,2))&gt;=4,VALUE(LEFT(A5918,4)),VALUE(LEFT(A5918,4))-1)+1,100),"00")</f>
        <v>FY2025-26</v>
      </c>
      <c r="D5918" s="0" t="s">
        <v>706</v>
      </c>
      <c r="E5918" s="0" t="s">
        <v>357</v>
      </c>
      <c r="F5918" s="0" t="str">
        <f aca="false">INDEX(Mapping!$B$2:$B$465,MATCH(E5918,Mapping!$A$2:$A$465,0))</f>
        <v>HIMACHAL PRADESH</v>
      </c>
      <c r="G5918" s="0" t="str">
        <f aca="false">INDEX(Mapping!$C$2:$C$465,MATCH(E5918,Mapping!$A$2:$A$465,0))</f>
        <v>HIMACHAL PRADESH</v>
      </c>
      <c r="H5918" s="2" t="n">
        <v>15.97</v>
      </c>
      <c r="I5918" s="3" t="n">
        <v>0.35</v>
      </c>
    </row>
    <row r="5919" customFormat="false" ht="15" hidden="false" customHeight="false" outlineLevel="0" collapsed="false">
      <c r="A5919" s="0" t="s">
        <v>172</v>
      </c>
      <c r="B5919" s="0" t="n">
        <f aca="false">VALUE(LEFT(A5919,4))</f>
        <v>2025</v>
      </c>
      <c r="C5919" s="0" t="str">
        <f aca="false">"FY"&amp;IF(VALUE(MID(A5919,6,2))&gt;=4,VALUE(LEFT(A5919,4)),VALUE(LEFT(A5919,4))-1)&amp;"-"&amp;TEXT(MOD(IF(VALUE(MID(A5919,6,2))&gt;=4,VALUE(LEFT(A5919,4)),VALUE(LEFT(A5919,4))-1)+1,100),"00")</f>
        <v>FY2025-26</v>
      </c>
      <c r="D5919" s="0" t="s">
        <v>300</v>
      </c>
      <c r="E5919" s="0" t="s">
        <v>300</v>
      </c>
      <c r="F5919" s="0" t="str">
        <f aca="false">INDEX(Mapping!$B$2:$B$465,MATCH(E5919,Mapping!$A$2:$A$465,0))</f>
        <v>BALCO</v>
      </c>
      <c r="G5919" s="0" t="str">
        <f aca="false">INDEX(Mapping!$C$2:$C$465,MATCH(E5919,Mapping!$A$2:$A$465,0))</f>
        <v>BALCO</v>
      </c>
      <c r="H5919" s="2" t="n">
        <v>15.79</v>
      </c>
      <c r="I5919" s="3" t="n">
        <v>0.34</v>
      </c>
    </row>
    <row r="5920" customFormat="false" ht="15" hidden="false" customHeight="false" outlineLevel="0" collapsed="false">
      <c r="A5920" s="0" t="s">
        <v>172</v>
      </c>
      <c r="B5920" s="0" t="n">
        <f aca="false">VALUE(LEFT(A5920,4))</f>
        <v>2025</v>
      </c>
      <c r="C5920" s="0" t="str">
        <f aca="false">"FY"&amp;IF(VALUE(MID(A5920,6,2))&gt;=4,VALUE(LEFT(A5920,4)),VALUE(LEFT(A5920,4))-1)&amp;"-"&amp;TEXT(MOD(IF(VALUE(MID(A5920,6,2))&gt;=4,VALUE(LEFT(A5920,4)),VALUE(LEFT(A5920,4))-1)+1,100),"00")</f>
        <v>FY2025-26</v>
      </c>
      <c r="D5920" s="0" t="s">
        <v>698</v>
      </c>
      <c r="E5920" s="0" t="s">
        <v>298</v>
      </c>
      <c r="F5920" s="0" t="str">
        <f aca="false">INDEX(Mapping!$B$2:$B$465,MATCH(E5920,Mapping!$A$2:$A$465,0))</f>
        <v>HIMACHAL PRADESH</v>
      </c>
      <c r="G5920" s="0" t="str">
        <f aca="false">INDEX(Mapping!$C$2:$C$465,MATCH(E5920,Mapping!$A$2:$A$465,0))</f>
        <v>HIMACHAL PRADESH</v>
      </c>
      <c r="H5920" s="2" t="n">
        <v>15.62</v>
      </c>
      <c r="I5920" s="3" t="n">
        <v>0.34</v>
      </c>
    </row>
    <row r="5921" customFormat="false" ht="15" hidden="false" customHeight="false" outlineLevel="0" collapsed="false">
      <c r="A5921" s="0" t="s">
        <v>172</v>
      </c>
      <c r="B5921" s="0" t="n">
        <f aca="false">VALUE(LEFT(A5921,4))</f>
        <v>2025</v>
      </c>
      <c r="C5921" s="0" t="str">
        <f aca="false">"FY"&amp;IF(VALUE(MID(A5921,6,2))&gt;=4,VALUE(LEFT(A5921,4)),VALUE(LEFT(A5921,4))-1)&amp;"-"&amp;TEXT(MOD(IF(VALUE(MID(A5921,6,2))&gt;=4,VALUE(LEFT(A5921,4)),VALUE(LEFT(A5921,4))-1)+1,100),"00")</f>
        <v>FY2025-26</v>
      </c>
      <c r="D5921" s="0" t="s">
        <v>174</v>
      </c>
      <c r="E5921" s="0" t="s">
        <v>174</v>
      </c>
      <c r="F5921" s="0" t="str">
        <f aca="false">INDEX(Mapping!$B$2:$B$465,MATCH(E5921,Mapping!$A$2:$A$465,0))</f>
        <v>SEIL ENERGY INDIA (EX-SEMBCORP)</v>
      </c>
      <c r="G5921" s="0" t="str">
        <f aca="false">INDEX(Mapping!$C$2:$C$465,MATCH(E5921,Mapping!$A$2:$A$465,0))</f>
        <v>SEIL ENERGY INDIA</v>
      </c>
      <c r="H5921" s="2" t="n">
        <v>13.91</v>
      </c>
      <c r="I5921" s="3" t="n">
        <v>0.3</v>
      </c>
    </row>
    <row r="5922" customFormat="false" ht="15" hidden="false" customHeight="false" outlineLevel="0" collapsed="false">
      <c r="A5922" s="0" t="s">
        <v>172</v>
      </c>
      <c r="B5922" s="0" t="n">
        <f aca="false">VALUE(LEFT(A5922,4))</f>
        <v>2025</v>
      </c>
      <c r="C5922" s="0" t="str">
        <f aca="false">"FY"&amp;IF(VALUE(MID(A5922,6,2))&gt;=4,VALUE(LEFT(A5922,4)),VALUE(LEFT(A5922,4))-1)&amp;"-"&amp;TEXT(MOD(IF(VALUE(MID(A5922,6,2))&gt;=4,VALUE(LEFT(A5922,4)),VALUE(LEFT(A5922,4))-1)+1,100),"00")</f>
        <v>FY2025-26</v>
      </c>
      <c r="D5922" s="0" t="s">
        <v>694</v>
      </c>
      <c r="E5922" s="0" t="s">
        <v>328</v>
      </c>
      <c r="F5922" s="0" t="str">
        <f aca="false">INDEX(Mapping!$B$2:$B$465,MATCH(E5922,Mapping!$A$2:$A$465,0))</f>
        <v>HIMACHAL PRADESH</v>
      </c>
      <c r="G5922" s="0" t="str">
        <f aca="false">INDEX(Mapping!$C$2:$C$465,MATCH(E5922,Mapping!$A$2:$A$465,0))</f>
        <v>HIMACHAL PRADESH</v>
      </c>
      <c r="H5922" s="2" t="n">
        <v>13.71</v>
      </c>
      <c r="I5922" s="3" t="n">
        <v>0.3</v>
      </c>
    </row>
    <row r="5923" customFormat="false" ht="15" hidden="false" customHeight="false" outlineLevel="0" collapsed="false">
      <c r="A5923" s="0" t="s">
        <v>172</v>
      </c>
      <c r="B5923" s="0" t="n">
        <f aca="false">VALUE(LEFT(A5923,4))</f>
        <v>2025</v>
      </c>
      <c r="C5923" s="0" t="str">
        <f aca="false">"FY"&amp;IF(VALUE(MID(A5923,6,2))&gt;=4,VALUE(LEFT(A5923,4)),VALUE(LEFT(A5923,4))-1)&amp;"-"&amp;TEXT(MOD(IF(VALUE(MID(A5923,6,2))&gt;=4,VALUE(LEFT(A5923,4)),VALUE(LEFT(A5923,4))-1)+1,100),"00")</f>
        <v>FY2025-26</v>
      </c>
      <c r="D5923" s="0" t="s">
        <v>692</v>
      </c>
      <c r="E5923" s="0" t="s">
        <v>331</v>
      </c>
      <c r="F5923" s="0" t="str">
        <f aca="false">INDEX(Mapping!$B$2:$B$465,MATCH(E5923,Mapping!$A$2:$A$465,0))</f>
        <v>NIKACHHU HYDROPOWER PROJECT</v>
      </c>
      <c r="G5923" s="0" t="str">
        <f aca="false">INDEX(Mapping!$C$2:$C$465,MATCH(E5923,Mapping!$A$2:$A$465,0))</f>
        <v>NIKACHHU HYDROPOWER PROJECT</v>
      </c>
      <c r="H5923" s="2" t="n">
        <v>13.56</v>
      </c>
      <c r="I5923" s="3" t="n">
        <v>0.3</v>
      </c>
    </row>
    <row r="5924" customFormat="false" ht="15" hidden="false" customHeight="false" outlineLevel="0" collapsed="false">
      <c r="A5924" s="0" t="s">
        <v>172</v>
      </c>
      <c r="B5924" s="0" t="n">
        <f aca="false">VALUE(LEFT(A5924,4))</f>
        <v>2025</v>
      </c>
      <c r="C5924" s="0" t="str">
        <f aca="false">"FY"&amp;IF(VALUE(MID(A5924,6,2))&gt;=4,VALUE(LEFT(A5924,4)),VALUE(LEFT(A5924,4))-1)&amp;"-"&amp;TEXT(MOD(IF(VALUE(MID(A5924,6,2))&gt;=4,VALUE(LEFT(A5924,4)),VALUE(LEFT(A5924,4))-1)+1,100),"00")</f>
        <v>FY2025-26</v>
      </c>
      <c r="D5924" s="0" t="s">
        <v>685</v>
      </c>
      <c r="E5924" s="0" t="s">
        <v>278</v>
      </c>
      <c r="F5924" s="0" t="str">
        <f aca="false">INDEX(Mapping!$B$2:$B$465,MATCH(E5924,Mapping!$A$2:$A$465,0))</f>
        <v>RENEW SURYA RAVI</v>
      </c>
      <c r="G5924" s="0" t="str">
        <f aca="false">INDEX(Mapping!$C$2:$C$465,MATCH(E5924,Mapping!$A$2:$A$465,0))</f>
        <v>RENEW POWER (ALL SPVs)</v>
      </c>
      <c r="H5924" s="2" t="n">
        <v>12.7</v>
      </c>
      <c r="I5924" s="3" t="n">
        <v>0.28</v>
      </c>
    </row>
    <row r="5925" customFormat="false" ht="15" hidden="false" customHeight="false" outlineLevel="0" collapsed="false">
      <c r="A5925" s="0" t="s">
        <v>172</v>
      </c>
      <c r="B5925" s="0" t="n">
        <f aca="false">VALUE(LEFT(A5925,4))</f>
        <v>2025</v>
      </c>
      <c r="C5925" s="0" t="str">
        <f aca="false">"FY"&amp;IF(VALUE(MID(A5925,6,2))&gt;=4,VALUE(LEFT(A5925,4)),VALUE(LEFT(A5925,4))-1)&amp;"-"&amp;TEXT(MOD(IF(VALUE(MID(A5925,6,2))&gt;=4,VALUE(LEFT(A5925,4)),VALUE(LEFT(A5925,4))-1)+1,100),"00")</f>
        <v>FY2025-26</v>
      </c>
      <c r="D5925" s="0" t="s">
        <v>796</v>
      </c>
      <c r="E5925" s="0" t="s">
        <v>279</v>
      </c>
      <c r="F5925" s="0" t="str">
        <f aca="false">INDEX(Mapping!$B$2:$B$465,MATCH(E5925,Mapping!$A$2:$A$465,0))</f>
        <v>ADANI GREEN ENERGY TWENTY SIX B LIMITED_PSS-2</v>
      </c>
      <c r="G5925" s="0" t="str">
        <f aca="false">INDEX(Mapping!$C$2:$C$465,MATCH(E5925,Mapping!$A$2:$A$465,0))</f>
        <v>ADANI GREEN ENERGY (ALL SPVs)</v>
      </c>
      <c r="H5925" s="2" t="n">
        <v>12.48</v>
      </c>
      <c r="I5925" s="3" t="n">
        <v>0.27</v>
      </c>
    </row>
    <row r="5926" customFormat="false" ht="15" hidden="false" customHeight="false" outlineLevel="0" collapsed="false">
      <c r="A5926" s="0" t="s">
        <v>172</v>
      </c>
      <c r="B5926" s="0" t="n">
        <f aca="false">VALUE(LEFT(A5926,4))</f>
        <v>2025</v>
      </c>
      <c r="C5926" s="0" t="str">
        <f aca="false">"FY"&amp;IF(VALUE(MID(A5926,6,2))&gt;=4,VALUE(LEFT(A5926,4)),VALUE(LEFT(A5926,4))-1)&amp;"-"&amp;TEXT(MOD(IF(VALUE(MID(A5926,6,2))&gt;=4,VALUE(LEFT(A5926,4)),VALUE(LEFT(A5926,4))-1)+1,100),"00")</f>
        <v>FY2025-26</v>
      </c>
      <c r="D5926" s="0" t="s">
        <v>678</v>
      </c>
      <c r="E5926" s="0" t="s">
        <v>294</v>
      </c>
      <c r="F5926" s="0" t="str">
        <f aca="false">INDEX(Mapping!$B$2:$B$465,MATCH(E5926,Mapping!$A$2:$A$465,0))</f>
        <v>DRUK GREEN POWER (BHUTAN)</v>
      </c>
      <c r="G5926" s="0" t="str">
        <f aca="false">INDEX(Mapping!$C$2:$C$465,MATCH(E5926,Mapping!$A$2:$A$465,0))</f>
        <v>DRUK GREEN POWER (BHUTAN)</v>
      </c>
      <c r="H5926" s="2" t="n">
        <v>12.44</v>
      </c>
      <c r="I5926" s="3" t="n">
        <v>0.27</v>
      </c>
    </row>
    <row r="5927" customFormat="false" ht="15" hidden="false" customHeight="false" outlineLevel="0" collapsed="false">
      <c r="A5927" s="0" t="s">
        <v>172</v>
      </c>
      <c r="B5927" s="0" t="n">
        <f aca="false">VALUE(LEFT(A5927,4))</f>
        <v>2025</v>
      </c>
      <c r="C5927" s="0" t="str">
        <f aca="false">"FY"&amp;IF(VALUE(MID(A5927,6,2))&gt;=4,VALUE(LEFT(A5927,4)),VALUE(LEFT(A5927,4))-1)&amp;"-"&amp;TEXT(MOD(IF(VALUE(MID(A5927,6,2))&gt;=4,VALUE(LEFT(A5927,4)),VALUE(LEFT(A5927,4))-1)+1,100),"00")</f>
        <v>FY2025-26</v>
      </c>
      <c r="D5927" s="0" t="s">
        <v>707</v>
      </c>
      <c r="E5927" s="0" t="s">
        <v>333</v>
      </c>
      <c r="F5927" s="0" t="str">
        <f aca="false">INDEX(Mapping!$B$2:$B$465,MATCH(E5927,Mapping!$A$2:$A$465,0))</f>
        <v>NTPC STATIONS</v>
      </c>
      <c r="G5927" s="0" t="str">
        <f aca="false">INDEX(Mapping!$C$2:$C$465,MATCH(E5927,Mapping!$A$2:$A$465,0))</f>
        <v>NTPC GROUP</v>
      </c>
      <c r="H5927" s="2" t="n">
        <v>12</v>
      </c>
      <c r="I5927" s="3" t="n">
        <v>0.26</v>
      </c>
    </row>
    <row r="5928" customFormat="false" ht="15" hidden="false" customHeight="false" outlineLevel="0" collapsed="false">
      <c r="A5928" s="0" t="s">
        <v>172</v>
      </c>
      <c r="B5928" s="0" t="n">
        <f aca="false">VALUE(LEFT(A5928,4))</f>
        <v>2025</v>
      </c>
      <c r="C5928" s="0" t="str">
        <f aca="false">"FY"&amp;IF(VALUE(MID(A5928,6,2))&gt;=4,VALUE(LEFT(A5928,4)),VALUE(LEFT(A5928,4))-1)&amp;"-"&amp;TEXT(MOD(IF(VALUE(MID(A5928,6,2))&gt;=4,VALUE(LEFT(A5928,4)),VALUE(LEFT(A5928,4))-1)+1,100),"00")</f>
        <v>FY2025-26</v>
      </c>
      <c r="D5928" s="0" t="s">
        <v>795</v>
      </c>
      <c r="E5928" s="0" t="s">
        <v>263</v>
      </c>
      <c r="F5928" s="0" t="str">
        <f aca="false">INDEX(Mapping!$B$2:$B$465,MATCH(E5928,Mapping!$A$2:$A$465,0))</f>
        <v>ADANI RENEWABLE ENERGY FIFTY FIVE LIMITED_PSS-3 (162.5 MW HYBRID SOLAR OF 187.5MW HPD)</v>
      </c>
      <c r="G5928" s="0" t="str">
        <f aca="false">INDEX(Mapping!$C$2:$C$465,MATCH(E5928,Mapping!$A$2:$A$465,0))</f>
        <v>ADANI GREEN ENERGY (ALL SPVs)</v>
      </c>
      <c r="H5928" s="2" t="n">
        <v>11.52</v>
      </c>
      <c r="I5928" s="3" t="n">
        <v>0.25</v>
      </c>
    </row>
    <row r="5929" customFormat="false" ht="15" hidden="false" customHeight="false" outlineLevel="0" collapsed="false">
      <c r="A5929" s="0" t="s">
        <v>172</v>
      </c>
      <c r="B5929" s="0" t="n">
        <f aca="false">VALUE(LEFT(A5929,4))</f>
        <v>2025</v>
      </c>
      <c r="C5929" s="0" t="str">
        <f aca="false">"FY"&amp;IF(VALUE(MID(A5929,6,2))&gt;=4,VALUE(LEFT(A5929,4)),VALUE(LEFT(A5929,4))-1)&amp;"-"&amp;TEXT(MOD(IF(VALUE(MID(A5929,6,2))&gt;=4,VALUE(LEFT(A5929,4)),VALUE(LEFT(A5929,4))-1)+1,100),"00")</f>
        <v>FY2025-26</v>
      </c>
      <c r="D5929" s="0" t="s">
        <v>705</v>
      </c>
      <c r="E5929" s="0" t="s">
        <v>35</v>
      </c>
      <c r="F5929" s="0" t="str">
        <f aca="false">INDEX(Mapping!$B$2:$B$465,MATCH(E5929,Mapping!$A$2:$A$465,0))</f>
        <v>TELANGANA</v>
      </c>
      <c r="G5929" s="0" t="str">
        <f aca="false">INDEX(Mapping!$C$2:$C$465,MATCH(E5929,Mapping!$A$2:$A$465,0))</f>
        <v>TELANGANA</v>
      </c>
      <c r="H5929" s="2" t="n">
        <v>11.36</v>
      </c>
      <c r="I5929" s="3" t="n">
        <v>0.25</v>
      </c>
    </row>
    <row r="5930" customFormat="false" ht="15" hidden="false" customHeight="false" outlineLevel="0" collapsed="false">
      <c r="A5930" s="0" t="s">
        <v>172</v>
      </c>
      <c r="B5930" s="0" t="n">
        <f aca="false">VALUE(LEFT(A5930,4))</f>
        <v>2025</v>
      </c>
      <c r="C5930" s="0" t="str">
        <f aca="false">"FY"&amp;IF(VALUE(MID(A5930,6,2))&gt;=4,VALUE(LEFT(A5930,4)),VALUE(LEFT(A5930,4))-1)&amp;"-"&amp;TEXT(MOD(IF(VALUE(MID(A5930,6,2))&gt;=4,VALUE(LEFT(A5930,4)),VALUE(LEFT(A5930,4))-1)+1,100),"00")</f>
        <v>FY2025-26</v>
      </c>
      <c r="D5930" s="0" t="s">
        <v>700</v>
      </c>
      <c r="E5930" s="0" t="s">
        <v>353</v>
      </c>
      <c r="F5930" s="0" t="str">
        <f aca="false">INDEX(Mapping!$B$2:$B$465,MATCH(E5930,Mapping!$A$2:$A$465,0))</f>
        <v>HIMACHAL PRADESH</v>
      </c>
      <c r="G5930" s="0" t="str">
        <f aca="false">INDEX(Mapping!$C$2:$C$465,MATCH(E5930,Mapping!$A$2:$A$465,0))</f>
        <v>HIMACHAL PRADESH</v>
      </c>
      <c r="H5930" s="2" t="n">
        <v>11.17</v>
      </c>
      <c r="I5930" s="3" t="n">
        <v>0.24</v>
      </c>
    </row>
    <row r="5931" customFormat="false" ht="15" hidden="false" customHeight="false" outlineLevel="0" collapsed="false">
      <c r="A5931" s="0" t="s">
        <v>172</v>
      </c>
      <c r="B5931" s="0" t="n">
        <f aca="false">VALUE(LEFT(A5931,4))</f>
        <v>2025</v>
      </c>
      <c r="C5931" s="0" t="str">
        <f aca="false">"FY"&amp;IF(VALUE(MID(A5931,6,2))&gt;=4,VALUE(LEFT(A5931,4)),VALUE(LEFT(A5931,4))-1)&amp;"-"&amp;TEXT(MOD(IF(VALUE(MID(A5931,6,2))&gt;=4,VALUE(LEFT(A5931,4)),VALUE(LEFT(A5931,4))-1)+1,100),"00")</f>
        <v>FY2025-26</v>
      </c>
      <c r="D5931" s="0" t="s">
        <v>680</v>
      </c>
      <c r="E5931" s="0" t="s">
        <v>311</v>
      </c>
      <c r="F5931" s="0" t="str">
        <f aca="false">INDEX(Mapping!$B$2:$B$465,MATCH(E5931,Mapping!$A$2:$A$465,0))</f>
        <v>HIMACHAL PRADESH</v>
      </c>
      <c r="G5931" s="0" t="str">
        <f aca="false">INDEX(Mapping!$C$2:$C$465,MATCH(E5931,Mapping!$A$2:$A$465,0))</f>
        <v>HIMACHAL PRADESH</v>
      </c>
      <c r="H5931" s="2" t="n">
        <v>11.05</v>
      </c>
      <c r="I5931" s="3" t="n">
        <v>0.24</v>
      </c>
    </row>
    <row r="5932" customFormat="false" ht="15" hidden="false" customHeight="false" outlineLevel="0" collapsed="false">
      <c r="A5932" s="0" t="s">
        <v>172</v>
      </c>
      <c r="B5932" s="0" t="n">
        <f aca="false">VALUE(LEFT(A5932,4))</f>
        <v>2025</v>
      </c>
      <c r="C5932" s="0" t="str">
        <f aca="false">"FY"&amp;IF(VALUE(MID(A5932,6,2))&gt;=4,VALUE(LEFT(A5932,4)),VALUE(LEFT(A5932,4))-1)&amp;"-"&amp;TEXT(MOD(IF(VALUE(MID(A5932,6,2))&gt;=4,VALUE(LEFT(A5932,4)),VALUE(LEFT(A5932,4))-1)+1,100),"00")</f>
        <v>FY2025-26</v>
      </c>
      <c r="D5932" s="0" t="s">
        <v>681</v>
      </c>
      <c r="E5932" s="0" t="s">
        <v>320</v>
      </c>
      <c r="F5932" s="0" t="str">
        <f aca="false">INDEX(Mapping!$B$2:$B$465,MATCH(E5932,Mapping!$A$2:$A$465,0))</f>
        <v>HIMACHAL PRADESH</v>
      </c>
      <c r="G5932" s="0" t="str">
        <f aca="false">INDEX(Mapping!$C$2:$C$465,MATCH(E5932,Mapping!$A$2:$A$465,0))</f>
        <v>HIMACHAL PRADESH</v>
      </c>
      <c r="H5932" s="2" t="n">
        <v>10.53</v>
      </c>
      <c r="I5932" s="3" t="n">
        <v>0.23</v>
      </c>
    </row>
    <row r="5933" customFormat="false" ht="15" hidden="false" customHeight="false" outlineLevel="0" collapsed="false">
      <c r="A5933" s="0" t="s">
        <v>172</v>
      </c>
      <c r="B5933" s="0" t="n">
        <f aca="false">VALUE(LEFT(A5933,4))</f>
        <v>2025</v>
      </c>
      <c r="C5933" s="0" t="str">
        <f aca="false">"FY"&amp;IF(VALUE(MID(A5933,6,2))&gt;=4,VALUE(LEFT(A5933,4)),VALUE(LEFT(A5933,4))-1)&amp;"-"&amp;TEXT(MOD(IF(VALUE(MID(A5933,6,2))&gt;=4,VALUE(LEFT(A5933,4)),VALUE(LEFT(A5933,4))-1)+1,100),"00")</f>
        <v>FY2025-26</v>
      </c>
      <c r="D5933" s="0" t="s">
        <v>120</v>
      </c>
      <c r="E5933" s="0" t="s">
        <v>120</v>
      </c>
      <c r="F5933" s="0" t="str">
        <f aca="false">INDEX(Mapping!$B$2:$B$465,MATCH(E5933,Mapping!$A$2:$A$465,0))</f>
        <v>NEPAL (NEA / NVVN)</v>
      </c>
      <c r="G5933" s="0" t="str">
        <f aca="false">INDEX(Mapping!$C$2:$C$465,MATCH(E5933,Mapping!$A$2:$A$465,0))</f>
        <v>NEPAL (NEA / NVVN)</v>
      </c>
      <c r="H5933" s="2" t="n">
        <v>10.41</v>
      </c>
      <c r="I5933" s="3" t="n">
        <v>0.23</v>
      </c>
    </row>
    <row r="5934" customFormat="false" ht="15" hidden="false" customHeight="false" outlineLevel="0" collapsed="false">
      <c r="A5934" s="0" t="s">
        <v>172</v>
      </c>
      <c r="B5934" s="0" t="n">
        <f aca="false">VALUE(LEFT(A5934,4))</f>
        <v>2025</v>
      </c>
      <c r="C5934" s="0" t="str">
        <f aca="false">"FY"&amp;IF(VALUE(MID(A5934,6,2))&gt;=4,VALUE(LEFT(A5934,4)),VALUE(LEFT(A5934,4))-1)&amp;"-"&amp;TEXT(MOD(IF(VALUE(MID(A5934,6,2))&gt;=4,VALUE(LEFT(A5934,4)),VALUE(LEFT(A5934,4))-1)+1,100),"00")</f>
        <v>FY2025-26</v>
      </c>
      <c r="D5934" s="0" t="s">
        <v>827</v>
      </c>
      <c r="E5934" s="0" t="s">
        <v>321</v>
      </c>
      <c r="F5934" s="0" t="str">
        <f aca="false">INDEX(Mapping!$B$2:$B$465,MATCH(E5934,Mapping!$A$2:$A$465,0))</f>
        <v>KLEIO SOLAR POWER PRIVATE LIMITED (WIND)</v>
      </c>
      <c r="G5934" s="0" t="str">
        <f aca="false">INDEX(Mapping!$C$2:$C$465,MATCH(E5934,Mapping!$A$2:$A$465,0))</f>
        <v>KLEIO SOLAR POWER PRIVATE LIMITED (WIND)</v>
      </c>
      <c r="H5934" s="2" t="n">
        <v>9.94</v>
      </c>
      <c r="I5934" s="3" t="n">
        <v>0.22</v>
      </c>
    </row>
    <row r="5935" customFormat="false" ht="15" hidden="false" customHeight="false" outlineLevel="0" collapsed="false">
      <c r="A5935" s="0" t="s">
        <v>172</v>
      </c>
      <c r="B5935" s="0" t="n">
        <f aca="false">VALUE(LEFT(A5935,4))</f>
        <v>2025</v>
      </c>
      <c r="C5935" s="0" t="str">
        <f aca="false">"FY"&amp;IF(VALUE(MID(A5935,6,2))&gt;=4,VALUE(LEFT(A5935,4)),VALUE(LEFT(A5935,4))-1)&amp;"-"&amp;TEXT(MOD(IF(VALUE(MID(A5935,6,2))&gt;=4,VALUE(LEFT(A5935,4)),VALUE(LEFT(A5935,4))-1)+1,100),"00")</f>
        <v>FY2025-26</v>
      </c>
      <c r="D5935" s="0" t="s">
        <v>771</v>
      </c>
      <c r="E5935" s="0" t="s">
        <v>457</v>
      </c>
      <c r="F5935" s="0" t="str">
        <f aca="false">INDEX(Mapping!$B$2:$B$465,MATCH(E5935,Mapping!$A$2:$A$465,0))</f>
        <v>NTPC STATIONS</v>
      </c>
      <c r="G5935" s="0" t="str">
        <f aca="false">INDEX(Mapping!$C$2:$C$465,MATCH(E5935,Mapping!$A$2:$A$465,0))</f>
        <v>NTPC GROUP</v>
      </c>
      <c r="H5935" s="2" t="n">
        <v>8.89</v>
      </c>
      <c r="I5935" s="3" t="n">
        <v>0.19</v>
      </c>
    </row>
    <row r="5936" customFormat="false" ht="15" hidden="false" customHeight="false" outlineLevel="0" collapsed="false">
      <c r="A5936" s="0" t="s">
        <v>172</v>
      </c>
      <c r="B5936" s="0" t="n">
        <f aca="false">VALUE(LEFT(A5936,4))</f>
        <v>2025</v>
      </c>
      <c r="C5936" s="0" t="str">
        <f aca="false">"FY"&amp;IF(VALUE(MID(A5936,6,2))&gt;=4,VALUE(LEFT(A5936,4)),VALUE(LEFT(A5936,4))-1)&amp;"-"&amp;TEXT(MOD(IF(VALUE(MID(A5936,6,2))&gt;=4,VALUE(LEFT(A5936,4)),VALUE(LEFT(A5936,4))-1)+1,100),"00")</f>
        <v>FY2025-26</v>
      </c>
      <c r="D5936" s="0" t="s">
        <v>818</v>
      </c>
      <c r="E5936" s="0" t="s">
        <v>419</v>
      </c>
      <c r="F5936" s="0" t="str">
        <f aca="false">INDEX(Mapping!$B$2:$B$465,MATCH(E5936,Mapping!$A$2:$A$465,0))</f>
        <v>ADANI HYBRID ENERGY JAISALMER FIVE LIMITED_PSS5_SOLAR</v>
      </c>
      <c r="G5936" s="0" t="str">
        <f aca="false">INDEX(Mapping!$C$2:$C$465,MATCH(E5936,Mapping!$A$2:$A$465,0))</f>
        <v>ADANI GREEN ENERGY (ALL SPVs)</v>
      </c>
      <c r="H5936" s="2" t="n">
        <v>8.74</v>
      </c>
      <c r="I5936" s="3" t="n">
        <v>0.19</v>
      </c>
    </row>
    <row r="5937" customFormat="false" ht="15" hidden="false" customHeight="false" outlineLevel="0" collapsed="false">
      <c r="A5937" s="0" t="s">
        <v>172</v>
      </c>
      <c r="B5937" s="0" t="n">
        <f aca="false">VALUE(LEFT(A5937,4))</f>
        <v>2025</v>
      </c>
      <c r="C5937" s="0" t="str">
        <f aca="false">"FY"&amp;IF(VALUE(MID(A5937,6,2))&gt;=4,VALUE(LEFT(A5937,4)),VALUE(LEFT(A5937,4))-1)&amp;"-"&amp;TEXT(MOD(IF(VALUE(MID(A5937,6,2))&gt;=4,VALUE(LEFT(A5937,4)),VALUE(LEFT(A5937,4))-1)+1,100),"00")</f>
        <v>FY2025-26</v>
      </c>
      <c r="D5937" s="0" t="s">
        <v>761</v>
      </c>
      <c r="E5937" s="0" t="s">
        <v>335</v>
      </c>
      <c r="F5937" s="0" t="str">
        <f aca="false">INDEX(Mapping!$B$2:$B$465,MATCH(E5937,Mapping!$A$2:$A$465,0))</f>
        <v>NTPC STATIONS</v>
      </c>
      <c r="G5937" s="0" t="str">
        <f aca="false">INDEX(Mapping!$C$2:$C$465,MATCH(E5937,Mapping!$A$2:$A$465,0))</f>
        <v>NTPC GROUP</v>
      </c>
      <c r="H5937" s="2" t="n">
        <v>8.34</v>
      </c>
      <c r="I5937" s="3" t="n">
        <v>0.18</v>
      </c>
    </row>
    <row r="5938" customFormat="false" ht="15" hidden="false" customHeight="false" outlineLevel="0" collapsed="false">
      <c r="A5938" s="0" t="s">
        <v>172</v>
      </c>
      <c r="B5938" s="0" t="n">
        <f aca="false">VALUE(LEFT(A5938,4))</f>
        <v>2025</v>
      </c>
      <c r="C5938" s="0" t="str">
        <f aca="false">"FY"&amp;IF(VALUE(MID(A5938,6,2))&gt;=4,VALUE(LEFT(A5938,4)),VALUE(LEFT(A5938,4))-1)&amp;"-"&amp;TEXT(MOD(IF(VALUE(MID(A5938,6,2))&gt;=4,VALUE(LEFT(A5938,4)),VALUE(LEFT(A5938,4))-1)+1,100),"00")</f>
        <v>FY2025-26</v>
      </c>
      <c r="D5938" s="0" t="s">
        <v>695</v>
      </c>
      <c r="E5938" s="0" t="s">
        <v>211</v>
      </c>
      <c r="F5938" s="0" t="str">
        <f aca="false">INDEX(Mapping!$B$2:$B$465,MATCH(E5938,Mapping!$A$2:$A$465,0))</f>
        <v>SINGOLI BHATWARI HEP</v>
      </c>
      <c r="G5938" s="0" t="str">
        <f aca="false">INDEX(Mapping!$C$2:$C$465,MATCH(E5938,Mapping!$A$2:$A$465,0))</f>
        <v>SINGOLI BHATWARI HEP</v>
      </c>
      <c r="H5938" s="2" t="n">
        <v>8.32</v>
      </c>
      <c r="I5938" s="3" t="n">
        <v>0.18</v>
      </c>
    </row>
    <row r="5939" customFormat="false" ht="15" hidden="false" customHeight="false" outlineLevel="0" collapsed="false">
      <c r="A5939" s="0" t="s">
        <v>172</v>
      </c>
      <c r="B5939" s="0" t="n">
        <f aca="false">VALUE(LEFT(A5939,4))</f>
        <v>2025</v>
      </c>
      <c r="C5939" s="0" t="str">
        <f aca="false">"FY"&amp;IF(VALUE(MID(A5939,6,2))&gt;=4,VALUE(LEFT(A5939,4)),VALUE(LEFT(A5939,4))-1)&amp;"-"&amp;TEXT(MOD(IF(VALUE(MID(A5939,6,2))&gt;=4,VALUE(LEFT(A5939,4)),VALUE(LEFT(A5939,4))-1)+1,100),"00")</f>
        <v>FY2025-26</v>
      </c>
      <c r="D5939" s="0" t="s">
        <v>828</v>
      </c>
      <c r="E5939" s="0" t="s">
        <v>342</v>
      </c>
      <c r="F5939" s="0" t="str">
        <f aca="false">INDEX(Mapping!$B$2:$B$465,MATCH(E5939,Mapping!$A$2:$A$465,0))</f>
        <v>KLEIO SOLAR POWER PRIVATE LIMITED (SOLAR)</v>
      </c>
      <c r="G5939" s="0" t="str">
        <f aca="false">INDEX(Mapping!$C$2:$C$465,MATCH(E5939,Mapping!$A$2:$A$465,0))</f>
        <v>KLEIO SOLAR POWER PRIVATE LIMITED (SOLAR)</v>
      </c>
      <c r="H5939" s="2" t="n">
        <v>8.01</v>
      </c>
      <c r="I5939" s="3" t="n">
        <v>0.17</v>
      </c>
    </row>
    <row r="5940" customFormat="false" ht="15" hidden="false" customHeight="false" outlineLevel="0" collapsed="false">
      <c r="A5940" s="0" t="s">
        <v>172</v>
      </c>
      <c r="B5940" s="0" t="n">
        <f aca="false">VALUE(LEFT(A5940,4))</f>
        <v>2025</v>
      </c>
      <c r="C5940" s="0" t="str">
        <f aca="false">"FY"&amp;IF(VALUE(MID(A5940,6,2))&gt;=4,VALUE(LEFT(A5940,4)),VALUE(LEFT(A5940,4))-1)&amp;"-"&amp;TEXT(MOD(IF(VALUE(MID(A5940,6,2))&gt;=4,VALUE(LEFT(A5940,4)),VALUE(LEFT(A5940,4))-1)+1,100),"00")</f>
        <v>FY2025-26</v>
      </c>
      <c r="D5940" s="0" t="s">
        <v>821</v>
      </c>
      <c r="E5940" s="0" t="s">
        <v>273</v>
      </c>
      <c r="F5940" s="0" t="str">
        <f aca="false">INDEX(Mapping!$B$2:$B$465,MATCH(E5940,Mapping!$A$2:$A$465,0))</f>
        <v>ADANI RENEWABLE ENERGY FIFTY SIX LIMITED_PSS10</v>
      </c>
      <c r="G5940" s="0" t="str">
        <f aca="false">INDEX(Mapping!$C$2:$C$465,MATCH(E5940,Mapping!$A$2:$A$465,0))</f>
        <v>ADANI GREEN ENERGY (ALL SPVs)</v>
      </c>
      <c r="H5940" s="2" t="n">
        <v>7.89</v>
      </c>
      <c r="I5940" s="3" t="n">
        <v>0.17</v>
      </c>
    </row>
    <row r="5941" customFormat="false" ht="15" hidden="false" customHeight="false" outlineLevel="0" collapsed="false">
      <c r="A5941" s="0" t="s">
        <v>172</v>
      </c>
      <c r="B5941" s="0" t="n">
        <f aca="false">VALUE(LEFT(A5941,4))</f>
        <v>2025</v>
      </c>
      <c r="C5941" s="0" t="str">
        <f aca="false">"FY"&amp;IF(VALUE(MID(A5941,6,2))&gt;=4,VALUE(LEFT(A5941,4)),VALUE(LEFT(A5941,4))-1)&amp;"-"&amp;TEXT(MOD(IF(VALUE(MID(A5941,6,2))&gt;=4,VALUE(LEFT(A5941,4)),VALUE(LEFT(A5941,4))-1)+1,100),"00")</f>
        <v>FY2025-26</v>
      </c>
      <c r="D5941" s="0" t="s">
        <v>325</v>
      </c>
      <c r="E5941" s="0" t="s">
        <v>325</v>
      </c>
      <c r="F5941" s="0" t="str">
        <f aca="false">INDEX(Mapping!$B$2:$B$465,MATCH(E5941,Mapping!$A$2:$A$465,0))</f>
        <v>ADANI SOLAR ENERGY JODHPUR TWO LIMITED</v>
      </c>
      <c r="G5941" s="0" t="str">
        <f aca="false">INDEX(Mapping!$C$2:$C$465,MATCH(E5941,Mapping!$A$2:$A$465,0))</f>
        <v>ADANI GREEN ENERGY (ALL SPVs)</v>
      </c>
      <c r="H5941" s="2" t="n">
        <v>7.5</v>
      </c>
      <c r="I5941" s="3" t="n">
        <v>0.16</v>
      </c>
    </row>
    <row r="5942" customFormat="false" ht="15" hidden="false" customHeight="false" outlineLevel="0" collapsed="false">
      <c r="A5942" s="0" t="s">
        <v>172</v>
      </c>
      <c r="B5942" s="0" t="n">
        <f aca="false">VALUE(LEFT(A5942,4))</f>
        <v>2025</v>
      </c>
      <c r="C5942" s="0" t="str">
        <f aca="false">"FY"&amp;IF(VALUE(MID(A5942,6,2))&gt;=4,VALUE(LEFT(A5942,4)),VALUE(LEFT(A5942,4))-1)&amp;"-"&amp;TEXT(MOD(IF(VALUE(MID(A5942,6,2))&gt;=4,VALUE(LEFT(A5942,4)),VALUE(LEFT(A5942,4))-1)+1,100),"00")</f>
        <v>FY2025-26</v>
      </c>
      <c r="D5942" s="0" t="s">
        <v>718</v>
      </c>
      <c r="E5942" s="0" t="s">
        <v>407</v>
      </c>
      <c r="F5942" s="0" t="str">
        <f aca="false">INDEX(Mapping!$B$2:$B$465,MATCH(E5942,Mapping!$A$2:$A$465,0))</f>
        <v>NTPC STATIONS</v>
      </c>
      <c r="G5942" s="0" t="str">
        <f aca="false">INDEX(Mapping!$C$2:$C$465,MATCH(E5942,Mapping!$A$2:$A$465,0))</f>
        <v>NTPC GROUP</v>
      </c>
      <c r="H5942" s="2" t="n">
        <v>6.25</v>
      </c>
      <c r="I5942" s="3" t="n">
        <v>0.14</v>
      </c>
    </row>
    <row r="5943" customFormat="false" ht="15" hidden="false" customHeight="false" outlineLevel="0" collapsed="false">
      <c r="A5943" s="0" t="s">
        <v>172</v>
      </c>
      <c r="B5943" s="0" t="n">
        <f aca="false">VALUE(LEFT(A5943,4))</f>
        <v>2025</v>
      </c>
      <c r="C5943" s="0" t="str">
        <f aca="false">"FY"&amp;IF(VALUE(MID(A5943,6,2))&gt;=4,VALUE(LEFT(A5943,4)),VALUE(LEFT(A5943,4))-1)&amp;"-"&amp;TEXT(MOD(IF(VALUE(MID(A5943,6,2))&gt;=4,VALUE(LEFT(A5943,4)),VALUE(LEFT(A5943,4))-1)+1,100),"00")</f>
        <v>FY2025-26</v>
      </c>
      <c r="D5943" s="0" t="s">
        <v>418</v>
      </c>
      <c r="E5943" s="0" t="s">
        <v>418</v>
      </c>
      <c r="F5943" s="0" t="str">
        <f aca="false">INDEX(Mapping!$B$2:$B$465,MATCH(E5943,Mapping!$A$2:$A$465,0))</f>
        <v>OSTRO KANNADA POWER PRIVATE LIMITED</v>
      </c>
      <c r="G5943" s="0" t="str">
        <f aca="false">INDEX(Mapping!$C$2:$C$465,MATCH(E5943,Mapping!$A$2:$A$465,0))</f>
        <v>OSTRO KANNADA POWER PRIVATE LIMITED</v>
      </c>
      <c r="H5943" s="2" t="n">
        <v>6.13</v>
      </c>
      <c r="I5943" s="3" t="n">
        <v>0.13</v>
      </c>
    </row>
    <row r="5944" customFormat="false" ht="15" hidden="false" customHeight="false" outlineLevel="0" collapsed="false">
      <c r="A5944" s="0" t="s">
        <v>172</v>
      </c>
      <c r="B5944" s="0" t="n">
        <f aca="false">VALUE(LEFT(A5944,4))</f>
        <v>2025</v>
      </c>
      <c r="C5944" s="0" t="str">
        <f aca="false">"FY"&amp;IF(VALUE(MID(A5944,6,2))&gt;=4,VALUE(LEFT(A5944,4)),VALUE(LEFT(A5944,4))-1)&amp;"-"&amp;TEXT(MOD(IF(VALUE(MID(A5944,6,2))&gt;=4,VALUE(LEFT(A5944,4)),VALUE(LEFT(A5944,4))-1)+1,100),"00")</f>
        <v>FY2025-26</v>
      </c>
      <c r="D5944" s="0" t="s">
        <v>277</v>
      </c>
      <c r="E5944" s="0" t="s">
        <v>277</v>
      </c>
      <c r="F5944" s="0" t="str">
        <f aca="false">INDEX(Mapping!$B$2:$B$465,MATCH(E5944,Mapping!$A$2:$A$465,0))</f>
        <v>RKM POWERGEN</v>
      </c>
      <c r="G5944" s="0" t="str">
        <f aca="false">INDEX(Mapping!$C$2:$C$465,MATCH(E5944,Mapping!$A$2:$A$465,0))</f>
        <v>RKM POWERGEN</v>
      </c>
      <c r="H5944" s="2" t="n">
        <v>6.09</v>
      </c>
      <c r="I5944" s="3" t="n">
        <v>0.13</v>
      </c>
    </row>
    <row r="5945" customFormat="false" ht="15" hidden="false" customHeight="false" outlineLevel="0" collapsed="false">
      <c r="A5945" s="0" t="s">
        <v>172</v>
      </c>
      <c r="B5945" s="0" t="n">
        <f aca="false">VALUE(LEFT(A5945,4))</f>
        <v>2025</v>
      </c>
      <c r="C5945" s="0" t="str">
        <f aca="false">"FY"&amp;IF(VALUE(MID(A5945,6,2))&gt;=4,VALUE(LEFT(A5945,4)),VALUE(LEFT(A5945,4))-1)&amp;"-"&amp;TEXT(MOD(IF(VALUE(MID(A5945,6,2))&gt;=4,VALUE(LEFT(A5945,4)),VALUE(LEFT(A5945,4))-1)+1,100),"00")</f>
        <v>FY2025-26</v>
      </c>
      <c r="D5945" s="0" t="s">
        <v>727</v>
      </c>
      <c r="E5945" s="0" t="s">
        <v>199</v>
      </c>
      <c r="F5945" s="0" t="str">
        <f aca="false">INDEX(Mapping!$B$2:$B$465,MATCH(E5945,Mapping!$A$2:$A$465,0))</f>
        <v>TRIPURA</v>
      </c>
      <c r="G5945" s="0" t="str">
        <f aca="false">INDEX(Mapping!$C$2:$C$465,MATCH(E5945,Mapping!$A$2:$A$465,0))</f>
        <v>TRIPURA</v>
      </c>
      <c r="H5945" s="2" t="n">
        <v>5.67</v>
      </c>
      <c r="I5945" s="3" t="n">
        <v>0.12</v>
      </c>
    </row>
    <row r="5946" customFormat="false" ht="15" hidden="false" customHeight="false" outlineLevel="0" collapsed="false">
      <c r="A5946" s="0" t="s">
        <v>172</v>
      </c>
      <c r="B5946" s="0" t="n">
        <f aca="false">VALUE(LEFT(A5946,4))</f>
        <v>2025</v>
      </c>
      <c r="C5946" s="0" t="str">
        <f aca="false">"FY"&amp;IF(VALUE(MID(A5946,6,2))&gt;=4,VALUE(LEFT(A5946,4)),VALUE(LEFT(A5946,4))-1)&amp;"-"&amp;TEXT(MOD(IF(VALUE(MID(A5946,6,2))&gt;=4,VALUE(LEFT(A5946,4)),VALUE(LEFT(A5946,4))-1)+1,100),"00")</f>
        <v>FY2025-26</v>
      </c>
      <c r="D5946" s="0" t="s">
        <v>376</v>
      </c>
      <c r="E5946" s="0" t="s">
        <v>376</v>
      </c>
      <c r="F5946" s="0" t="str">
        <f aca="false">INDEX(Mapping!$B$2:$B$465,MATCH(E5946,Mapping!$A$2:$A$465,0))</f>
        <v>ADANI PORTS AND SPECIAL ECONOMIC ZONE LIMITED (PSS-3)</v>
      </c>
      <c r="G5946" s="0" t="str">
        <f aca="false">INDEX(Mapping!$C$2:$C$465,MATCH(E5946,Mapping!$A$2:$A$465,0))</f>
        <v>ADANI PORTS &amp; SEZ</v>
      </c>
      <c r="H5946" s="2" t="n">
        <v>5.65</v>
      </c>
      <c r="I5946" s="3" t="n">
        <v>0.12</v>
      </c>
    </row>
    <row r="5947" customFormat="false" ht="15" hidden="false" customHeight="false" outlineLevel="0" collapsed="false">
      <c r="A5947" s="0" t="s">
        <v>172</v>
      </c>
      <c r="B5947" s="0" t="n">
        <f aca="false">VALUE(LEFT(A5947,4))</f>
        <v>2025</v>
      </c>
      <c r="C5947" s="0" t="str">
        <f aca="false">"FY"&amp;IF(VALUE(MID(A5947,6,2))&gt;=4,VALUE(LEFT(A5947,4)),VALUE(LEFT(A5947,4))-1)&amp;"-"&amp;TEXT(MOD(IF(VALUE(MID(A5947,6,2))&gt;=4,VALUE(LEFT(A5947,4)),VALUE(LEFT(A5947,4))-1)+1,100),"00")</f>
        <v>FY2025-26</v>
      </c>
      <c r="D5947" s="0" t="s">
        <v>735</v>
      </c>
      <c r="E5947" s="0" t="s">
        <v>147</v>
      </c>
      <c r="F5947" s="0" t="str">
        <f aca="false">INDEX(Mapping!$B$2:$B$465,MATCH(E5947,Mapping!$A$2:$A$465,0))</f>
        <v>JAMMU &amp; KASHMIR</v>
      </c>
      <c r="G5947" s="0" t="str">
        <f aca="false">INDEX(Mapping!$C$2:$C$465,MATCH(E5947,Mapping!$A$2:$A$465,0))</f>
        <v>JAMMU &amp; KASHMIR</v>
      </c>
      <c r="H5947" s="2" t="n">
        <v>5.49</v>
      </c>
      <c r="I5947" s="3" t="n">
        <v>0.12</v>
      </c>
    </row>
    <row r="5948" customFormat="false" ht="15" hidden="false" customHeight="false" outlineLevel="0" collapsed="false">
      <c r="A5948" s="0" t="s">
        <v>172</v>
      </c>
      <c r="B5948" s="0" t="n">
        <f aca="false">VALUE(LEFT(A5948,4))</f>
        <v>2025</v>
      </c>
      <c r="C5948" s="0" t="str">
        <f aca="false">"FY"&amp;IF(VALUE(MID(A5948,6,2))&gt;=4,VALUE(LEFT(A5948,4)),VALUE(LEFT(A5948,4))-1)&amp;"-"&amp;TEXT(MOD(IF(VALUE(MID(A5948,6,2))&gt;=4,VALUE(LEFT(A5948,4)),VALUE(LEFT(A5948,4))-1)+1,100),"00")</f>
        <v>FY2025-26</v>
      </c>
      <c r="D5948" s="0" t="s">
        <v>717</v>
      </c>
      <c r="E5948" s="0" t="s">
        <v>381</v>
      </c>
      <c r="F5948" s="0" t="str">
        <f aca="false">INDEX(Mapping!$B$2:$B$465,MATCH(E5948,Mapping!$A$2:$A$465,0))</f>
        <v>NTPC STATIONS</v>
      </c>
      <c r="G5948" s="0" t="str">
        <f aca="false">INDEX(Mapping!$C$2:$C$465,MATCH(E5948,Mapping!$A$2:$A$465,0))</f>
        <v>NTPC GROUP</v>
      </c>
      <c r="H5948" s="2" t="n">
        <v>5.45</v>
      </c>
      <c r="I5948" s="3" t="n">
        <v>0.12</v>
      </c>
    </row>
    <row r="5949" customFormat="false" ht="15" hidden="false" customHeight="false" outlineLevel="0" collapsed="false">
      <c r="A5949" s="0" t="s">
        <v>172</v>
      </c>
      <c r="B5949" s="0" t="n">
        <f aca="false">VALUE(LEFT(A5949,4))</f>
        <v>2025</v>
      </c>
      <c r="C5949" s="0" t="str">
        <f aca="false">"FY"&amp;IF(VALUE(MID(A5949,6,2))&gt;=4,VALUE(LEFT(A5949,4)),VALUE(LEFT(A5949,4))-1)&amp;"-"&amp;TEXT(MOD(IF(VALUE(MID(A5949,6,2))&gt;=4,VALUE(LEFT(A5949,4)),VALUE(LEFT(A5949,4))-1)+1,100),"00")</f>
        <v>FY2025-26</v>
      </c>
      <c r="D5949" s="0" t="s">
        <v>712</v>
      </c>
      <c r="E5949" s="0" t="s">
        <v>414</v>
      </c>
      <c r="F5949" s="0" t="str">
        <f aca="false">INDEX(Mapping!$B$2:$B$465,MATCH(E5949,Mapping!$A$2:$A$465,0))</f>
        <v>BUDHIL HEP (GREENKO BUDHIL HYDRO POWER PVT. LTD.)</v>
      </c>
      <c r="G5949" s="0" t="str">
        <f aca="false">INDEX(Mapping!$C$2:$C$465,MATCH(E5949,Mapping!$A$2:$A$465,0))</f>
        <v>GREENKO GROUP</v>
      </c>
      <c r="H5949" s="2" t="n">
        <v>5.36</v>
      </c>
      <c r="I5949" s="3" t="n">
        <v>0.12</v>
      </c>
    </row>
    <row r="5950" customFormat="false" ht="15" hidden="false" customHeight="false" outlineLevel="0" collapsed="false">
      <c r="A5950" s="0" t="s">
        <v>172</v>
      </c>
      <c r="B5950" s="0" t="n">
        <f aca="false">VALUE(LEFT(A5950,4))</f>
        <v>2025</v>
      </c>
      <c r="C5950" s="0" t="str">
        <f aca="false">"FY"&amp;IF(VALUE(MID(A5950,6,2))&gt;=4,VALUE(LEFT(A5950,4)),VALUE(LEFT(A5950,4))-1)&amp;"-"&amp;TEXT(MOD(IF(VALUE(MID(A5950,6,2))&gt;=4,VALUE(LEFT(A5950,4)),VALUE(LEFT(A5950,4))-1)+1,100),"00")</f>
        <v>FY2025-26</v>
      </c>
      <c r="D5950" s="0" t="s">
        <v>714</v>
      </c>
      <c r="E5950" s="0" t="s">
        <v>395</v>
      </c>
      <c r="F5950" s="0" t="str">
        <f aca="false">INDEX(Mapping!$B$2:$B$465,MATCH(E5950,Mapping!$A$2:$A$465,0))</f>
        <v>HIMACHAL PRADESH</v>
      </c>
      <c r="G5950" s="0" t="str">
        <f aca="false">INDEX(Mapping!$C$2:$C$465,MATCH(E5950,Mapping!$A$2:$A$465,0))</f>
        <v>HIMACHAL PRADESH</v>
      </c>
      <c r="H5950" s="2" t="n">
        <v>5.1</v>
      </c>
      <c r="I5950" s="3" t="n">
        <v>0.11</v>
      </c>
    </row>
    <row r="5951" customFormat="false" ht="15" hidden="false" customHeight="false" outlineLevel="0" collapsed="false">
      <c r="A5951" s="0" t="s">
        <v>172</v>
      </c>
      <c r="B5951" s="0" t="n">
        <f aca="false">VALUE(LEFT(A5951,4))</f>
        <v>2025</v>
      </c>
      <c r="C5951" s="0" t="str">
        <f aca="false">"FY"&amp;IF(VALUE(MID(A5951,6,2))&gt;=4,VALUE(LEFT(A5951,4)),VALUE(LEFT(A5951,4))-1)&amp;"-"&amp;TEXT(MOD(IF(VALUE(MID(A5951,6,2))&gt;=4,VALUE(LEFT(A5951,4)),VALUE(LEFT(A5951,4))-1)+1,100),"00")</f>
        <v>FY2025-26</v>
      </c>
      <c r="D5951" s="0" t="s">
        <v>703</v>
      </c>
      <c r="E5951" s="0" t="s">
        <v>425</v>
      </c>
      <c r="F5951" s="0" t="str">
        <f aca="false">INDEX(Mapping!$B$2:$B$465,MATCH(E5951,Mapping!$A$2:$A$465,0))</f>
        <v>THE TATA POWER CO LTD (MTPS)</v>
      </c>
      <c r="G5951" s="0" t="str">
        <f aca="false">INDEX(Mapping!$C$2:$C$465,MATCH(E5951,Mapping!$A$2:$A$465,0))</f>
        <v>THE TATA POWER CO LTD (MTPS)</v>
      </c>
      <c r="H5951" s="2" t="n">
        <v>5.07</v>
      </c>
      <c r="I5951" s="3" t="n">
        <v>0.11</v>
      </c>
    </row>
    <row r="5952" customFormat="false" ht="15" hidden="false" customHeight="false" outlineLevel="0" collapsed="false">
      <c r="A5952" s="0" t="s">
        <v>172</v>
      </c>
      <c r="B5952" s="0" t="n">
        <f aca="false">VALUE(LEFT(A5952,4))</f>
        <v>2025</v>
      </c>
      <c r="C5952" s="0" t="str">
        <f aca="false">"FY"&amp;IF(VALUE(MID(A5952,6,2))&gt;=4,VALUE(LEFT(A5952,4)),VALUE(LEFT(A5952,4))-1)&amp;"-"&amp;TEXT(MOD(IF(VALUE(MID(A5952,6,2))&gt;=4,VALUE(LEFT(A5952,4)),VALUE(LEFT(A5952,4))-1)+1,100),"00")</f>
        <v>FY2025-26</v>
      </c>
      <c r="D5952" s="0" t="s">
        <v>359</v>
      </c>
      <c r="E5952" s="0" t="s">
        <v>359</v>
      </c>
      <c r="F5952" s="0" t="str">
        <f aca="false">INDEX(Mapping!$B$2:$B$465,MATCH(E5952,Mapping!$A$2:$A$465,0))</f>
        <v>ADANI GREEN ENERGY TWENTY FOUR LIMITED_PSS4</v>
      </c>
      <c r="G5952" s="0" t="str">
        <f aca="false">INDEX(Mapping!$C$2:$C$465,MATCH(E5952,Mapping!$A$2:$A$465,0))</f>
        <v>ADANI GREEN ENERGY (ALL SPVs)</v>
      </c>
      <c r="H5952" s="2" t="n">
        <v>4.89</v>
      </c>
      <c r="I5952" s="3" t="n">
        <v>0.11</v>
      </c>
    </row>
    <row r="5953" customFormat="false" ht="15" hidden="false" customHeight="false" outlineLevel="0" collapsed="false">
      <c r="A5953" s="0" t="s">
        <v>172</v>
      </c>
      <c r="B5953" s="0" t="n">
        <f aca="false">VALUE(LEFT(A5953,4))</f>
        <v>2025</v>
      </c>
      <c r="C5953" s="0" t="str">
        <f aca="false">"FY"&amp;IF(VALUE(MID(A5953,6,2))&gt;=4,VALUE(LEFT(A5953,4)),VALUE(LEFT(A5953,4))-1)&amp;"-"&amp;TEXT(MOD(IF(VALUE(MID(A5953,6,2))&gt;=4,VALUE(LEFT(A5953,4)),VALUE(LEFT(A5953,4))-1)+1,100),"00")</f>
        <v>FY2025-26</v>
      </c>
      <c r="D5953" s="0" t="s">
        <v>744</v>
      </c>
      <c r="E5953" s="0" t="s">
        <v>372</v>
      </c>
      <c r="F5953" s="0" t="str">
        <f aca="false">INDEX(Mapping!$B$2:$B$465,MATCH(E5953,Mapping!$A$2:$A$465,0))</f>
        <v>NTPC STATIONS</v>
      </c>
      <c r="G5953" s="0" t="str">
        <f aca="false">INDEX(Mapping!$C$2:$C$465,MATCH(E5953,Mapping!$A$2:$A$465,0))</f>
        <v>NTPC GROUP</v>
      </c>
      <c r="H5953" s="2" t="n">
        <v>4.74</v>
      </c>
      <c r="I5953" s="3" t="n">
        <v>0.1</v>
      </c>
    </row>
    <row r="5954" customFormat="false" ht="15" hidden="false" customHeight="false" outlineLevel="0" collapsed="false">
      <c r="A5954" s="0" t="s">
        <v>172</v>
      </c>
      <c r="B5954" s="0" t="n">
        <f aca="false">VALUE(LEFT(A5954,4))</f>
        <v>2025</v>
      </c>
      <c r="C5954" s="0" t="str">
        <f aca="false">"FY"&amp;IF(VALUE(MID(A5954,6,2))&gt;=4,VALUE(LEFT(A5954,4)),VALUE(LEFT(A5954,4))-1)&amp;"-"&amp;TEXT(MOD(IF(VALUE(MID(A5954,6,2))&gt;=4,VALUE(LEFT(A5954,4)),VALUE(LEFT(A5954,4))-1)+1,100),"00")</f>
        <v>FY2025-26</v>
      </c>
      <c r="D5954" s="0" t="s">
        <v>726</v>
      </c>
      <c r="E5954" s="0" t="s">
        <v>393</v>
      </c>
      <c r="F5954" s="0" t="str">
        <f aca="false">INDEX(Mapping!$B$2:$B$465,MATCH(E5954,Mapping!$A$2:$A$465,0))</f>
        <v>NTPC STATIONS</v>
      </c>
      <c r="G5954" s="0" t="str">
        <f aca="false">INDEX(Mapping!$C$2:$C$465,MATCH(E5954,Mapping!$A$2:$A$465,0))</f>
        <v>NTPC GROUP</v>
      </c>
      <c r="H5954" s="2" t="n">
        <v>4.68</v>
      </c>
      <c r="I5954" s="3" t="n">
        <v>0.1</v>
      </c>
    </row>
    <row r="5955" customFormat="false" ht="15" hidden="false" customHeight="false" outlineLevel="0" collapsed="false">
      <c r="A5955" s="0" t="s">
        <v>172</v>
      </c>
      <c r="B5955" s="0" t="n">
        <f aca="false">VALUE(LEFT(A5955,4))</f>
        <v>2025</v>
      </c>
      <c r="C5955" s="0" t="str">
        <f aca="false">"FY"&amp;IF(VALUE(MID(A5955,6,2))&gt;=4,VALUE(LEFT(A5955,4)),VALUE(LEFT(A5955,4))-1)&amp;"-"&amp;TEXT(MOD(IF(VALUE(MID(A5955,6,2))&gt;=4,VALUE(LEFT(A5955,4)),VALUE(LEFT(A5955,4))-1)+1,100),"00")</f>
        <v>FY2025-26</v>
      </c>
      <c r="D5955" s="0" t="s">
        <v>823</v>
      </c>
      <c r="E5955" s="0" t="s">
        <v>456</v>
      </c>
      <c r="F5955" s="0" t="str">
        <f aca="false">INDEX(Mapping!$B$2:$B$465,MATCH(E5955,Mapping!$A$2:$A$465,0))</f>
        <v>RENEW SURYA JYOTI PRIVATE LIMITED</v>
      </c>
      <c r="G5955" s="0" t="str">
        <f aca="false">INDEX(Mapping!$C$2:$C$465,MATCH(E5955,Mapping!$A$2:$A$465,0))</f>
        <v>RENEW POWER (ALL SPVs)</v>
      </c>
      <c r="H5955" s="2" t="n">
        <v>4.45</v>
      </c>
      <c r="I5955" s="3" t="n">
        <v>0.1</v>
      </c>
    </row>
    <row r="5956" customFormat="false" ht="15" hidden="false" customHeight="false" outlineLevel="0" collapsed="false">
      <c r="A5956" s="0" t="s">
        <v>172</v>
      </c>
      <c r="B5956" s="0" t="n">
        <f aca="false">VALUE(LEFT(A5956,4))</f>
        <v>2025</v>
      </c>
      <c r="C5956" s="0" t="str">
        <f aca="false">"FY"&amp;IF(VALUE(MID(A5956,6,2))&gt;=4,VALUE(LEFT(A5956,4)),VALUE(LEFT(A5956,4))-1)&amp;"-"&amp;TEXT(MOD(IF(VALUE(MID(A5956,6,2))&gt;=4,VALUE(LEFT(A5956,4)),VALUE(LEFT(A5956,4))-1)+1,100),"00")</f>
        <v>FY2025-26</v>
      </c>
      <c r="D5956" s="0" t="s">
        <v>733</v>
      </c>
      <c r="E5956" s="0" t="s">
        <v>413</v>
      </c>
      <c r="F5956" s="0" t="str">
        <f aca="false">INDEX(Mapping!$B$2:$B$465,MATCH(E5956,Mapping!$A$2:$A$465,0))</f>
        <v>NTPC STATIONS</v>
      </c>
      <c r="G5956" s="0" t="str">
        <f aca="false">INDEX(Mapping!$C$2:$C$465,MATCH(E5956,Mapping!$A$2:$A$465,0))</f>
        <v>NTPC GROUP</v>
      </c>
      <c r="H5956" s="2" t="n">
        <v>4.22</v>
      </c>
      <c r="I5956" s="3" t="n">
        <v>0.09</v>
      </c>
    </row>
    <row r="5957" customFormat="false" ht="15" hidden="false" customHeight="false" outlineLevel="0" collapsed="false">
      <c r="A5957" s="0" t="s">
        <v>172</v>
      </c>
      <c r="B5957" s="0" t="n">
        <f aca="false">VALUE(LEFT(A5957,4))</f>
        <v>2025</v>
      </c>
      <c r="C5957" s="0" t="str">
        <f aca="false">"FY"&amp;IF(VALUE(MID(A5957,6,2))&gt;=4,VALUE(LEFT(A5957,4)),VALUE(LEFT(A5957,4))-1)&amp;"-"&amp;TEXT(MOD(IF(VALUE(MID(A5957,6,2))&gt;=4,VALUE(LEFT(A5957,4)),VALUE(LEFT(A5957,4))-1)+1,100),"00")</f>
        <v>FY2025-26</v>
      </c>
      <c r="D5957" s="0" t="s">
        <v>308</v>
      </c>
      <c r="E5957" s="0" t="s">
        <v>308</v>
      </c>
      <c r="F5957" s="0" t="str">
        <f aca="false">INDEX(Mapping!$B$2:$B$465,MATCH(E5957,Mapping!$A$2:$A$465,0))</f>
        <v>ADANI RENEWABLE ENERGY FORTY FIVE LIMITED_PSS5</v>
      </c>
      <c r="G5957" s="0" t="str">
        <f aca="false">INDEX(Mapping!$C$2:$C$465,MATCH(E5957,Mapping!$A$2:$A$465,0))</f>
        <v>ADANI GREEN ENERGY (ALL SPVs)</v>
      </c>
      <c r="H5957" s="2" t="n">
        <v>4.08</v>
      </c>
      <c r="I5957" s="3" t="n">
        <v>0.09</v>
      </c>
    </row>
    <row r="5958" customFormat="false" ht="15" hidden="false" customHeight="false" outlineLevel="0" collapsed="false">
      <c r="A5958" s="0" t="s">
        <v>172</v>
      </c>
      <c r="B5958" s="0" t="n">
        <f aca="false">VALUE(LEFT(A5958,4))</f>
        <v>2025</v>
      </c>
      <c r="C5958" s="0" t="str">
        <f aca="false">"FY"&amp;IF(VALUE(MID(A5958,6,2))&gt;=4,VALUE(LEFT(A5958,4)),VALUE(LEFT(A5958,4))-1)&amp;"-"&amp;TEXT(MOD(IF(VALUE(MID(A5958,6,2))&gt;=4,VALUE(LEFT(A5958,4)),VALUE(LEFT(A5958,4))-1)+1,100),"00")</f>
        <v>FY2025-26</v>
      </c>
      <c r="D5958" s="0" t="s">
        <v>709</v>
      </c>
      <c r="E5958" s="0" t="s">
        <v>358</v>
      </c>
      <c r="F5958" s="0" t="str">
        <f aca="false">INDEX(Mapping!$B$2:$B$465,MATCH(E5958,Mapping!$A$2:$A$465,0))</f>
        <v>NTPC STATIONS</v>
      </c>
      <c r="G5958" s="0" t="str">
        <f aca="false">INDEX(Mapping!$C$2:$C$465,MATCH(E5958,Mapping!$A$2:$A$465,0))</f>
        <v>NTPC GROUP</v>
      </c>
      <c r="H5958" s="2" t="n">
        <v>3.97</v>
      </c>
      <c r="I5958" s="3" t="n">
        <v>0.09</v>
      </c>
    </row>
    <row r="5959" customFormat="false" ht="15" hidden="false" customHeight="false" outlineLevel="0" collapsed="false">
      <c r="A5959" s="0" t="s">
        <v>172</v>
      </c>
      <c r="B5959" s="0" t="n">
        <f aca="false">VALUE(LEFT(A5959,4))</f>
        <v>2025</v>
      </c>
      <c r="C5959" s="0" t="str">
        <f aca="false">"FY"&amp;IF(VALUE(MID(A5959,6,2))&gt;=4,VALUE(LEFT(A5959,4)),VALUE(LEFT(A5959,4))-1)&amp;"-"&amp;TEXT(MOD(IF(VALUE(MID(A5959,6,2))&gt;=4,VALUE(LEFT(A5959,4)),VALUE(LEFT(A5959,4))-1)+1,100),"00")</f>
        <v>FY2025-26</v>
      </c>
      <c r="D5959" s="0" t="s">
        <v>375</v>
      </c>
      <c r="E5959" s="0" t="s">
        <v>375</v>
      </c>
      <c r="F5959" s="0" t="str">
        <f aca="false">INDEX(Mapping!$B$2:$B$465,MATCH(E5959,Mapping!$A$2:$A$465,0))</f>
        <v>WIND FIVE RENERGY LIMITED</v>
      </c>
      <c r="G5959" s="0" t="str">
        <f aca="false">INDEX(Mapping!$C$2:$C$465,MATCH(E5959,Mapping!$A$2:$A$465,0))</f>
        <v>WIND FIVE RENERGY LIMITED</v>
      </c>
      <c r="H5959" s="2" t="n">
        <v>3.95</v>
      </c>
      <c r="I5959" s="3" t="n">
        <v>0.09</v>
      </c>
    </row>
    <row r="5960" customFormat="false" ht="15" hidden="false" customHeight="false" outlineLevel="0" collapsed="false">
      <c r="A5960" s="0" t="s">
        <v>172</v>
      </c>
      <c r="B5960" s="0" t="n">
        <f aca="false">VALUE(LEFT(A5960,4))</f>
        <v>2025</v>
      </c>
      <c r="C5960" s="0" t="str">
        <f aca="false">"FY"&amp;IF(VALUE(MID(A5960,6,2))&gt;=4,VALUE(LEFT(A5960,4)),VALUE(LEFT(A5960,4))-1)&amp;"-"&amp;TEXT(MOD(IF(VALUE(MID(A5960,6,2))&gt;=4,VALUE(LEFT(A5960,4)),VALUE(LEFT(A5960,4))-1)+1,100),"00")</f>
        <v>FY2025-26</v>
      </c>
      <c r="D5960" s="0" t="s">
        <v>704</v>
      </c>
      <c r="E5960" s="0" t="s">
        <v>318</v>
      </c>
      <c r="F5960" s="0" t="str">
        <f aca="false">INDEX(Mapping!$B$2:$B$465,MATCH(E5960,Mapping!$A$2:$A$465,0))</f>
        <v>JHABUA POWER</v>
      </c>
      <c r="G5960" s="0" t="str">
        <f aca="false">INDEX(Mapping!$C$2:$C$465,MATCH(E5960,Mapping!$A$2:$A$465,0))</f>
        <v>JHABUA POWER</v>
      </c>
      <c r="H5960" s="2" t="n">
        <v>3.95</v>
      </c>
      <c r="I5960" s="3" t="n">
        <v>0.09</v>
      </c>
    </row>
    <row r="5961" customFormat="false" ht="15" hidden="false" customHeight="false" outlineLevel="0" collapsed="false">
      <c r="A5961" s="0" t="s">
        <v>172</v>
      </c>
      <c r="B5961" s="0" t="n">
        <f aca="false">VALUE(LEFT(A5961,4))</f>
        <v>2025</v>
      </c>
      <c r="C5961" s="0" t="str">
        <f aca="false">"FY"&amp;IF(VALUE(MID(A5961,6,2))&gt;=4,VALUE(LEFT(A5961,4)),VALUE(LEFT(A5961,4))-1)&amp;"-"&amp;TEXT(MOD(IF(VALUE(MID(A5961,6,2))&gt;=4,VALUE(LEFT(A5961,4)),VALUE(LEFT(A5961,4))-1)+1,100),"00")</f>
        <v>FY2025-26</v>
      </c>
      <c r="D5961" s="0" t="s">
        <v>764</v>
      </c>
      <c r="E5961" s="0" t="s">
        <v>505</v>
      </c>
      <c r="F5961" s="0" t="str">
        <f aca="false">INDEX(Mapping!$B$2:$B$465,MATCH(E5961,Mapping!$A$2:$A$465,0))</f>
        <v>NTPC STATIONS</v>
      </c>
      <c r="G5961" s="0" t="str">
        <f aca="false">INDEX(Mapping!$C$2:$C$465,MATCH(E5961,Mapping!$A$2:$A$465,0))</f>
        <v>NTPC GROUP</v>
      </c>
      <c r="H5961" s="2" t="n">
        <v>3.84</v>
      </c>
      <c r="I5961" s="3" t="n">
        <v>0.08</v>
      </c>
    </row>
    <row r="5962" customFormat="false" ht="15" hidden="false" customHeight="false" outlineLevel="0" collapsed="false">
      <c r="A5962" s="0" t="s">
        <v>172</v>
      </c>
      <c r="B5962" s="0" t="n">
        <f aca="false">VALUE(LEFT(A5962,4))</f>
        <v>2025</v>
      </c>
      <c r="C5962" s="0" t="str">
        <f aca="false">"FY"&amp;IF(VALUE(MID(A5962,6,2))&gt;=4,VALUE(LEFT(A5962,4)),VALUE(LEFT(A5962,4))-1)&amp;"-"&amp;TEXT(MOD(IF(VALUE(MID(A5962,6,2))&gt;=4,VALUE(LEFT(A5962,4)),VALUE(LEFT(A5962,4))-1)+1,100),"00")</f>
        <v>FY2025-26</v>
      </c>
      <c r="D5962" s="0" t="s">
        <v>723</v>
      </c>
      <c r="E5962" s="0" t="s">
        <v>330</v>
      </c>
      <c r="F5962" s="0" t="str">
        <f aca="false">INDEX(Mapping!$B$2:$B$465,MATCH(E5962,Mapping!$A$2:$A$465,0))</f>
        <v>MARUTI CLEAN COAL &amp; POWER</v>
      </c>
      <c r="G5962" s="0" t="str">
        <f aca="false">INDEX(Mapping!$C$2:$C$465,MATCH(E5962,Mapping!$A$2:$A$465,0))</f>
        <v>MARUTI CLEAN COAL &amp; POWER</v>
      </c>
      <c r="H5962" s="2" t="n">
        <v>3.82</v>
      </c>
      <c r="I5962" s="3" t="n">
        <v>0.08</v>
      </c>
    </row>
    <row r="5963" customFormat="false" ht="15" hidden="false" customHeight="false" outlineLevel="0" collapsed="false">
      <c r="A5963" s="0" t="s">
        <v>172</v>
      </c>
      <c r="B5963" s="0" t="n">
        <f aca="false">VALUE(LEFT(A5963,4))</f>
        <v>2025</v>
      </c>
      <c r="C5963" s="0" t="str">
        <f aca="false">"FY"&amp;IF(VALUE(MID(A5963,6,2))&gt;=4,VALUE(LEFT(A5963,4)),VALUE(LEFT(A5963,4))-1)&amp;"-"&amp;TEXT(MOD(IF(VALUE(MID(A5963,6,2))&gt;=4,VALUE(LEFT(A5963,4)),VALUE(LEFT(A5963,4))-1)+1,100),"00")</f>
        <v>FY2025-26</v>
      </c>
      <c r="D5963" s="0" t="s">
        <v>740</v>
      </c>
      <c r="E5963" s="0" t="s">
        <v>426</v>
      </c>
      <c r="F5963" s="0" t="str">
        <f aca="false">INDEX(Mapping!$B$2:$B$465,MATCH(E5963,Mapping!$A$2:$A$465,0))</f>
        <v>NTPC STATIONS</v>
      </c>
      <c r="G5963" s="0" t="str">
        <f aca="false">INDEX(Mapping!$C$2:$C$465,MATCH(E5963,Mapping!$A$2:$A$465,0))</f>
        <v>NTPC GROUP</v>
      </c>
      <c r="H5963" s="2" t="n">
        <v>3.77</v>
      </c>
      <c r="I5963" s="3" t="n">
        <v>0.08</v>
      </c>
    </row>
    <row r="5964" customFormat="false" ht="15" hidden="false" customHeight="false" outlineLevel="0" collapsed="false">
      <c r="A5964" s="0" t="s">
        <v>172</v>
      </c>
      <c r="B5964" s="0" t="n">
        <f aca="false">VALUE(LEFT(A5964,4))</f>
        <v>2025</v>
      </c>
      <c r="C5964" s="0" t="str">
        <f aca="false">"FY"&amp;IF(VALUE(MID(A5964,6,2))&gt;=4,VALUE(LEFT(A5964,4)),VALUE(LEFT(A5964,4))-1)&amp;"-"&amp;TEXT(MOD(IF(VALUE(MID(A5964,6,2))&gt;=4,VALUE(LEFT(A5964,4)),VALUE(LEFT(A5964,4))-1)+1,100),"00")</f>
        <v>FY2025-26</v>
      </c>
      <c r="D5964" s="0" t="s">
        <v>820</v>
      </c>
      <c r="E5964" s="0" t="s">
        <v>464</v>
      </c>
      <c r="F5964" s="0" t="str">
        <f aca="false">INDEX(Mapping!$B$2:$B$465,MATCH(E5964,Mapping!$A$2:$A$465,0))</f>
        <v>ADANI PORTS AND SPECIAL ECONOMIC ZONE LIMITED_PSS4_WIND</v>
      </c>
      <c r="G5964" s="0" t="str">
        <f aca="false">INDEX(Mapping!$C$2:$C$465,MATCH(E5964,Mapping!$A$2:$A$465,0))</f>
        <v>ADANI PORTS &amp; SEZ</v>
      </c>
      <c r="H5964" s="2" t="n">
        <v>3.73</v>
      </c>
      <c r="I5964" s="3" t="n">
        <v>0.08</v>
      </c>
    </row>
    <row r="5965" customFormat="false" ht="15" hidden="false" customHeight="false" outlineLevel="0" collapsed="false">
      <c r="A5965" s="0" t="s">
        <v>172</v>
      </c>
      <c r="B5965" s="0" t="n">
        <f aca="false">VALUE(LEFT(A5965,4))</f>
        <v>2025</v>
      </c>
      <c r="C5965" s="0" t="str">
        <f aca="false">"FY"&amp;IF(VALUE(MID(A5965,6,2))&gt;=4,VALUE(LEFT(A5965,4)),VALUE(LEFT(A5965,4))-1)&amp;"-"&amp;TEXT(MOD(IF(VALUE(MID(A5965,6,2))&gt;=4,VALUE(LEFT(A5965,4)),VALUE(LEFT(A5965,4))-1)+1,100),"00")</f>
        <v>FY2025-26</v>
      </c>
      <c r="D5965" s="0" t="s">
        <v>754</v>
      </c>
      <c r="E5965" s="0" t="s">
        <v>512</v>
      </c>
      <c r="F5965" s="0" t="str">
        <f aca="false">INDEX(Mapping!$B$2:$B$465,MATCH(E5965,Mapping!$A$2:$A$465,0))</f>
        <v>NTPC STATIONS</v>
      </c>
      <c r="G5965" s="0" t="str">
        <f aca="false">INDEX(Mapping!$C$2:$C$465,MATCH(E5965,Mapping!$A$2:$A$465,0))</f>
        <v>NTPC GROUP</v>
      </c>
      <c r="H5965" s="2" t="n">
        <v>3.62</v>
      </c>
      <c r="I5965" s="3" t="n">
        <v>0.08</v>
      </c>
    </row>
    <row r="5966" customFormat="false" ht="15" hidden="false" customHeight="false" outlineLevel="0" collapsed="false">
      <c r="A5966" s="0" t="s">
        <v>172</v>
      </c>
      <c r="B5966" s="0" t="n">
        <f aca="false">VALUE(LEFT(A5966,4))</f>
        <v>2025</v>
      </c>
      <c r="C5966" s="0" t="str">
        <f aca="false">"FY"&amp;IF(VALUE(MID(A5966,6,2))&gt;=4,VALUE(LEFT(A5966,4)),VALUE(LEFT(A5966,4))-1)&amp;"-"&amp;TEXT(MOD(IF(VALUE(MID(A5966,6,2))&gt;=4,VALUE(LEFT(A5966,4)),VALUE(LEFT(A5966,4))-1)+1,100),"00")</f>
        <v>FY2025-26</v>
      </c>
      <c r="D5966" s="0" t="s">
        <v>759</v>
      </c>
      <c r="E5966" s="0" t="s">
        <v>517</v>
      </c>
      <c r="F5966" s="0" t="str">
        <f aca="false">INDEX(Mapping!$B$2:$B$465,MATCH(E5966,Mapping!$A$2:$A$465,0))</f>
        <v>NTPC STATIONS</v>
      </c>
      <c r="G5966" s="0" t="str">
        <f aca="false">INDEX(Mapping!$C$2:$C$465,MATCH(E5966,Mapping!$A$2:$A$465,0))</f>
        <v>NTPC GROUP</v>
      </c>
      <c r="H5966" s="2" t="n">
        <v>3.62</v>
      </c>
      <c r="I5966" s="3" t="n">
        <v>0.08</v>
      </c>
    </row>
    <row r="5967" customFormat="false" ht="15" hidden="false" customHeight="false" outlineLevel="0" collapsed="false">
      <c r="A5967" s="0" t="s">
        <v>172</v>
      </c>
      <c r="B5967" s="0" t="n">
        <f aca="false">VALUE(LEFT(A5967,4))</f>
        <v>2025</v>
      </c>
      <c r="C5967" s="0" t="str">
        <f aca="false">"FY"&amp;IF(VALUE(MID(A5967,6,2))&gt;=4,VALUE(LEFT(A5967,4)),VALUE(LEFT(A5967,4))-1)&amp;"-"&amp;TEXT(MOD(IF(VALUE(MID(A5967,6,2))&gt;=4,VALUE(LEFT(A5967,4)),VALUE(LEFT(A5967,4))-1)+1,100),"00")</f>
        <v>FY2025-26</v>
      </c>
      <c r="D5967" s="0" t="s">
        <v>525</v>
      </c>
      <c r="E5967" s="0" t="s">
        <v>525</v>
      </c>
      <c r="F5967" s="0" t="str">
        <f aca="false">INDEX(Mapping!$B$2:$B$465,MATCH(E5967,Mapping!$A$2:$A$465,0))</f>
        <v>TEHRI PSP</v>
      </c>
      <c r="G5967" s="0" t="str">
        <f aca="false">INDEX(Mapping!$C$2:$C$465,MATCH(E5967,Mapping!$A$2:$A$465,0))</f>
        <v>TEHRI PSP</v>
      </c>
      <c r="H5967" s="2" t="n">
        <v>3.46</v>
      </c>
      <c r="I5967" s="3" t="n">
        <v>0.08</v>
      </c>
    </row>
    <row r="5968" customFormat="false" ht="15" hidden="false" customHeight="false" outlineLevel="0" collapsed="false">
      <c r="A5968" s="0" t="s">
        <v>172</v>
      </c>
      <c r="B5968" s="0" t="n">
        <f aca="false">VALUE(LEFT(A5968,4))</f>
        <v>2025</v>
      </c>
      <c r="C5968" s="0" t="str">
        <f aca="false">"FY"&amp;IF(VALUE(MID(A5968,6,2))&gt;=4,VALUE(LEFT(A5968,4)),VALUE(LEFT(A5968,4))-1)&amp;"-"&amp;TEXT(MOD(IF(VALUE(MID(A5968,6,2))&gt;=4,VALUE(LEFT(A5968,4)),VALUE(LEFT(A5968,4))-1)+1,100),"00")</f>
        <v>FY2025-26</v>
      </c>
      <c r="D5968" s="0" t="s">
        <v>344</v>
      </c>
      <c r="E5968" s="0" t="s">
        <v>344</v>
      </c>
      <c r="F5968" s="0" t="str">
        <f aca="false">INDEX(Mapping!$B$2:$B$465,MATCH(E5968,Mapping!$A$2:$A$465,0))</f>
        <v>ADANI RENEWABLE ENERGY FORTY ONE LIMITED_PSS13</v>
      </c>
      <c r="G5968" s="0" t="str">
        <f aca="false">INDEX(Mapping!$C$2:$C$465,MATCH(E5968,Mapping!$A$2:$A$465,0))</f>
        <v>ADANI GREEN ENERGY (ALL SPVs)</v>
      </c>
      <c r="H5968" s="2" t="n">
        <v>3.37</v>
      </c>
      <c r="I5968" s="3" t="n">
        <v>0.07</v>
      </c>
    </row>
    <row r="5969" customFormat="false" ht="15" hidden="false" customHeight="false" outlineLevel="0" collapsed="false">
      <c r="A5969" s="0" t="s">
        <v>172</v>
      </c>
      <c r="B5969" s="0" t="n">
        <f aca="false">VALUE(LEFT(A5969,4))</f>
        <v>2025</v>
      </c>
      <c r="C5969" s="0" t="str">
        <f aca="false">"FY"&amp;IF(VALUE(MID(A5969,6,2))&gt;=4,VALUE(LEFT(A5969,4)),VALUE(LEFT(A5969,4))-1)&amp;"-"&amp;TEXT(MOD(IF(VALUE(MID(A5969,6,2))&gt;=4,VALUE(LEFT(A5969,4)),VALUE(LEFT(A5969,4))-1)+1,100),"00")</f>
        <v>FY2025-26</v>
      </c>
      <c r="D5969" s="0" t="s">
        <v>817</v>
      </c>
      <c r="E5969" s="0" t="s">
        <v>430</v>
      </c>
      <c r="F5969" s="0" t="str">
        <f aca="false">INDEX(Mapping!$B$2:$B$465,MATCH(E5969,Mapping!$A$2:$A$465,0))</f>
        <v>AMBUJA CEMENTS LIMITED_PSS4_HYBRID WIND</v>
      </c>
      <c r="G5969" s="0" t="str">
        <f aca="false">INDEX(Mapping!$C$2:$C$465,MATCH(E5969,Mapping!$A$2:$A$465,0))</f>
        <v>AMBUJA CEMENTS</v>
      </c>
      <c r="H5969" s="2" t="n">
        <v>3.23</v>
      </c>
      <c r="I5969" s="3" t="n">
        <v>0.07</v>
      </c>
    </row>
    <row r="5970" customFormat="false" ht="15" hidden="false" customHeight="false" outlineLevel="0" collapsed="false">
      <c r="A5970" s="0" t="s">
        <v>172</v>
      </c>
      <c r="B5970" s="0" t="n">
        <f aca="false">VALUE(LEFT(A5970,4))</f>
        <v>2025</v>
      </c>
      <c r="C5970" s="0" t="str">
        <f aca="false">"FY"&amp;IF(VALUE(MID(A5970,6,2))&gt;=4,VALUE(LEFT(A5970,4)),VALUE(LEFT(A5970,4))-1)&amp;"-"&amp;TEXT(MOD(IF(VALUE(MID(A5970,6,2))&gt;=4,VALUE(LEFT(A5970,4)),VALUE(LEFT(A5970,4))-1)+1,100),"00")</f>
        <v>FY2025-26</v>
      </c>
      <c r="D5970" s="0" t="s">
        <v>749</v>
      </c>
      <c r="E5970" s="0" t="s">
        <v>411</v>
      </c>
      <c r="F5970" s="0" t="str">
        <f aca="false">INDEX(Mapping!$B$2:$B$465,MATCH(E5970,Mapping!$A$2:$A$465,0))</f>
        <v>NTPC STATIONS</v>
      </c>
      <c r="G5970" s="0" t="str">
        <f aca="false">INDEX(Mapping!$C$2:$C$465,MATCH(E5970,Mapping!$A$2:$A$465,0))</f>
        <v>NTPC GROUP</v>
      </c>
      <c r="H5970" s="2" t="n">
        <v>3.02</v>
      </c>
      <c r="I5970" s="3" t="n">
        <v>0.07</v>
      </c>
    </row>
    <row r="5971" customFormat="false" ht="15" hidden="false" customHeight="false" outlineLevel="0" collapsed="false">
      <c r="A5971" s="0" t="s">
        <v>172</v>
      </c>
      <c r="B5971" s="0" t="n">
        <f aca="false">VALUE(LEFT(A5971,4))</f>
        <v>2025</v>
      </c>
      <c r="C5971" s="0" t="str">
        <f aca="false">"FY"&amp;IF(VALUE(MID(A5971,6,2))&gt;=4,VALUE(LEFT(A5971,4)),VALUE(LEFT(A5971,4))-1)&amp;"-"&amp;TEXT(MOD(IF(VALUE(MID(A5971,6,2))&gt;=4,VALUE(LEFT(A5971,4)),VALUE(LEFT(A5971,4))-1)+1,100),"00")</f>
        <v>FY2025-26</v>
      </c>
      <c r="D5971" s="0" t="s">
        <v>442</v>
      </c>
      <c r="E5971" s="0" t="s">
        <v>442</v>
      </c>
      <c r="F5971" s="0" t="str">
        <f aca="false">INDEX(Mapping!$B$2:$B$465,MATCH(E5971,Mapping!$A$2:$A$465,0))</f>
        <v>ADANI HYBRID ENERGY JAISALMER FIVE LIMITED_PSS4</v>
      </c>
      <c r="G5971" s="0" t="str">
        <f aca="false">INDEX(Mapping!$C$2:$C$465,MATCH(E5971,Mapping!$A$2:$A$465,0))</f>
        <v>ADANI GREEN ENERGY (ALL SPVs)</v>
      </c>
      <c r="H5971" s="2" t="n">
        <v>2.9</v>
      </c>
      <c r="I5971" s="3" t="n">
        <v>0.06</v>
      </c>
    </row>
    <row r="5972" customFormat="false" ht="15" hidden="false" customHeight="false" outlineLevel="0" collapsed="false">
      <c r="A5972" s="0" t="s">
        <v>172</v>
      </c>
      <c r="B5972" s="0" t="n">
        <f aca="false">VALUE(LEFT(A5972,4))</f>
        <v>2025</v>
      </c>
      <c r="C5972" s="0" t="str">
        <f aca="false">"FY"&amp;IF(VALUE(MID(A5972,6,2))&gt;=4,VALUE(LEFT(A5972,4)),VALUE(LEFT(A5972,4))-1)&amp;"-"&amp;TEXT(MOD(IF(VALUE(MID(A5972,6,2))&gt;=4,VALUE(LEFT(A5972,4)),VALUE(LEFT(A5972,4))-1)+1,100),"00")</f>
        <v>FY2025-26</v>
      </c>
      <c r="D5972" s="0" t="s">
        <v>742</v>
      </c>
      <c r="E5972" s="0" t="s">
        <v>390</v>
      </c>
      <c r="F5972" s="0" t="str">
        <f aca="false">INDEX(Mapping!$B$2:$B$465,MATCH(E5972,Mapping!$A$2:$A$465,0))</f>
        <v>NTPC STATIONS</v>
      </c>
      <c r="G5972" s="0" t="str">
        <f aca="false">INDEX(Mapping!$C$2:$C$465,MATCH(E5972,Mapping!$A$2:$A$465,0))</f>
        <v>NTPC GROUP</v>
      </c>
      <c r="H5972" s="2" t="n">
        <v>2.9</v>
      </c>
      <c r="I5972" s="3" t="n">
        <v>0.06</v>
      </c>
    </row>
    <row r="5973" customFormat="false" ht="15" hidden="false" customHeight="false" outlineLevel="0" collapsed="false">
      <c r="A5973" s="0" t="s">
        <v>172</v>
      </c>
      <c r="B5973" s="0" t="n">
        <f aca="false">VALUE(LEFT(A5973,4))</f>
        <v>2025</v>
      </c>
      <c r="C5973" s="0" t="str">
        <f aca="false">"FY"&amp;IF(VALUE(MID(A5973,6,2))&gt;=4,VALUE(LEFT(A5973,4)),VALUE(LEFT(A5973,4))-1)&amp;"-"&amp;TEXT(MOD(IF(VALUE(MID(A5973,6,2))&gt;=4,VALUE(LEFT(A5973,4)),VALUE(LEFT(A5973,4))-1)+1,100),"00")</f>
        <v>FY2025-26</v>
      </c>
      <c r="D5973" s="0" t="s">
        <v>829</v>
      </c>
      <c r="E5973" s="0" t="s">
        <v>410</v>
      </c>
      <c r="F5973" s="0" t="str">
        <f aca="false">INDEX(Mapping!$B$2:$B$465,MATCH(E5973,Mapping!$A$2:$A$465,0))</f>
        <v>ADANI GREEN ENERGY TWENTY FIVE B LIMITED(WIND)_PSS9</v>
      </c>
      <c r="G5973" s="0" t="str">
        <f aca="false">INDEX(Mapping!$C$2:$C$465,MATCH(E5973,Mapping!$A$2:$A$465,0))</f>
        <v>ADANI GREEN ENERGY (ALL SPVs)</v>
      </c>
      <c r="H5973" s="2" t="n">
        <v>2.82</v>
      </c>
      <c r="I5973" s="3" t="n">
        <v>0.06</v>
      </c>
    </row>
    <row r="5974" customFormat="false" ht="15" hidden="false" customHeight="false" outlineLevel="0" collapsed="false">
      <c r="A5974" s="0" t="s">
        <v>172</v>
      </c>
      <c r="B5974" s="0" t="n">
        <f aca="false">VALUE(LEFT(A5974,4))</f>
        <v>2025</v>
      </c>
      <c r="C5974" s="0" t="str">
        <f aca="false">"FY"&amp;IF(VALUE(MID(A5974,6,2))&gt;=4,VALUE(LEFT(A5974,4)),VALUE(LEFT(A5974,4))-1)&amp;"-"&amp;TEXT(MOD(IF(VALUE(MID(A5974,6,2))&gt;=4,VALUE(LEFT(A5974,4)),VALUE(LEFT(A5974,4))-1)+1,100),"00")</f>
        <v>FY2025-26</v>
      </c>
      <c r="D5974" s="0" t="s">
        <v>462</v>
      </c>
      <c r="E5974" s="0" t="s">
        <v>462</v>
      </c>
      <c r="F5974" s="0" t="str">
        <f aca="false">INDEX(Mapping!$B$2:$B$465,MATCH(E5974,Mapping!$A$2:$A$465,0))</f>
        <v>DHARIWAL INFRASTRUCTURE</v>
      </c>
      <c r="G5974" s="0" t="str">
        <f aca="false">INDEX(Mapping!$C$2:$C$465,MATCH(E5974,Mapping!$A$2:$A$465,0))</f>
        <v>DHARIWAL INFRASTRUCTURE</v>
      </c>
      <c r="H5974" s="2" t="n">
        <v>2.74</v>
      </c>
      <c r="I5974" s="3" t="n">
        <v>0.06</v>
      </c>
    </row>
    <row r="5975" customFormat="false" ht="15" hidden="false" customHeight="false" outlineLevel="0" collapsed="false">
      <c r="A5975" s="0" t="s">
        <v>172</v>
      </c>
      <c r="B5975" s="0" t="n">
        <f aca="false">VALUE(LEFT(A5975,4))</f>
        <v>2025</v>
      </c>
      <c r="C5975" s="0" t="str">
        <f aca="false">"FY"&amp;IF(VALUE(MID(A5975,6,2))&gt;=4,VALUE(LEFT(A5975,4)),VALUE(LEFT(A5975,4))-1)&amp;"-"&amp;TEXT(MOD(IF(VALUE(MID(A5975,6,2))&gt;=4,VALUE(LEFT(A5975,4)),VALUE(LEFT(A5975,4))-1)+1,100),"00")</f>
        <v>FY2025-26</v>
      </c>
      <c r="D5975" s="0" t="s">
        <v>670</v>
      </c>
      <c r="E5975" s="0" t="s">
        <v>242</v>
      </c>
      <c r="F5975" s="0" t="str">
        <f aca="false">INDEX(Mapping!$B$2:$B$465,MATCH(E5975,Mapping!$A$2:$A$465,0))</f>
        <v>SKS POWER</v>
      </c>
      <c r="G5975" s="0" t="str">
        <f aca="false">INDEX(Mapping!$C$2:$C$465,MATCH(E5975,Mapping!$A$2:$A$465,0))</f>
        <v>SKS POWER</v>
      </c>
      <c r="H5975" s="2" t="n">
        <v>2.72</v>
      </c>
      <c r="I5975" s="3" t="n">
        <v>0.06</v>
      </c>
    </row>
    <row r="5976" customFormat="false" ht="15" hidden="false" customHeight="false" outlineLevel="0" collapsed="false">
      <c r="A5976" s="0" t="s">
        <v>172</v>
      </c>
      <c r="B5976" s="0" t="n">
        <f aca="false">VALUE(LEFT(A5976,4))</f>
        <v>2025</v>
      </c>
      <c r="C5976" s="0" t="str">
        <f aca="false">"FY"&amp;IF(VALUE(MID(A5976,6,2))&gt;=4,VALUE(LEFT(A5976,4)),VALUE(LEFT(A5976,4))-1)&amp;"-"&amp;TEXT(MOD(IF(VALUE(MID(A5976,6,2))&gt;=4,VALUE(LEFT(A5976,4)),VALUE(LEFT(A5976,4))-1)+1,100),"00")</f>
        <v>FY2025-26</v>
      </c>
      <c r="D5976" s="0" t="s">
        <v>439</v>
      </c>
      <c r="E5976" s="0" t="s">
        <v>439</v>
      </c>
      <c r="F5976" s="0" t="str">
        <f aca="false">INDEX(Mapping!$B$2:$B$465,MATCH(E5976,Mapping!$A$2:$A$465,0))</f>
        <v>ADANI RENEWABLE ENERGY FORTY ONE LIMITED_PSS4</v>
      </c>
      <c r="G5976" s="0" t="str">
        <f aca="false">INDEX(Mapping!$C$2:$C$465,MATCH(E5976,Mapping!$A$2:$A$465,0))</f>
        <v>ADANI GREEN ENERGY (ALL SPVs)</v>
      </c>
      <c r="H5976" s="2" t="n">
        <v>2.72</v>
      </c>
      <c r="I5976" s="3" t="n">
        <v>0.06</v>
      </c>
    </row>
    <row r="5977" customFormat="false" ht="15" hidden="false" customHeight="false" outlineLevel="0" collapsed="false">
      <c r="A5977" s="0" t="s">
        <v>172</v>
      </c>
      <c r="B5977" s="0" t="n">
        <f aca="false">VALUE(LEFT(A5977,4))</f>
        <v>2025</v>
      </c>
      <c r="C5977" s="0" t="str">
        <f aca="false">"FY"&amp;IF(VALUE(MID(A5977,6,2))&gt;=4,VALUE(LEFT(A5977,4)),VALUE(LEFT(A5977,4))-1)&amp;"-"&amp;TEXT(MOD(IF(VALUE(MID(A5977,6,2))&gt;=4,VALUE(LEFT(A5977,4)),VALUE(LEFT(A5977,4))-1)+1,100),"00")</f>
        <v>FY2025-26</v>
      </c>
      <c r="D5977" s="0" t="s">
        <v>689</v>
      </c>
      <c r="E5977" s="0" t="s">
        <v>237</v>
      </c>
      <c r="F5977" s="0" t="str">
        <f aca="false">INDEX(Mapping!$B$2:$B$465,MATCH(E5977,Mapping!$A$2:$A$465,0))</f>
        <v>NTPC STATIONS</v>
      </c>
      <c r="G5977" s="0" t="str">
        <f aca="false">INDEX(Mapping!$C$2:$C$465,MATCH(E5977,Mapping!$A$2:$A$465,0))</f>
        <v>NTPC GROUP</v>
      </c>
      <c r="H5977" s="2" t="n">
        <v>2.56</v>
      </c>
      <c r="I5977" s="3" t="n">
        <v>0.06</v>
      </c>
    </row>
    <row r="5978" customFormat="false" ht="15" hidden="false" customHeight="false" outlineLevel="0" collapsed="false">
      <c r="A5978" s="0" t="s">
        <v>172</v>
      </c>
      <c r="B5978" s="0" t="n">
        <f aca="false">VALUE(LEFT(A5978,4))</f>
        <v>2025</v>
      </c>
      <c r="C5978" s="0" t="str">
        <f aca="false">"FY"&amp;IF(VALUE(MID(A5978,6,2))&gt;=4,VALUE(LEFT(A5978,4)),VALUE(LEFT(A5978,4))-1)&amp;"-"&amp;TEXT(MOD(IF(VALUE(MID(A5978,6,2))&gt;=4,VALUE(LEFT(A5978,4)),VALUE(LEFT(A5978,4))-1)+1,100),"00")</f>
        <v>FY2025-26</v>
      </c>
      <c r="D5978" s="0" t="s">
        <v>747</v>
      </c>
      <c r="E5978" s="0" t="s">
        <v>478</v>
      </c>
      <c r="F5978" s="0" t="str">
        <f aca="false">INDEX(Mapping!$B$2:$B$465,MATCH(E5978,Mapping!$A$2:$A$465,0))</f>
        <v>NTPC STATIONS</v>
      </c>
      <c r="G5978" s="0" t="str">
        <f aca="false">INDEX(Mapping!$C$2:$C$465,MATCH(E5978,Mapping!$A$2:$A$465,0))</f>
        <v>NTPC GROUP</v>
      </c>
      <c r="H5978" s="2" t="n">
        <v>2.47</v>
      </c>
      <c r="I5978" s="3" t="n">
        <v>0.05</v>
      </c>
    </row>
    <row r="5979" customFormat="false" ht="15" hidden="false" customHeight="false" outlineLevel="0" collapsed="false">
      <c r="A5979" s="0" t="s">
        <v>172</v>
      </c>
      <c r="B5979" s="0" t="n">
        <f aca="false">VALUE(LEFT(A5979,4))</f>
        <v>2025</v>
      </c>
      <c r="C5979" s="0" t="str">
        <f aca="false">"FY"&amp;IF(VALUE(MID(A5979,6,2))&gt;=4,VALUE(LEFT(A5979,4)),VALUE(LEFT(A5979,4))-1)&amp;"-"&amp;TEXT(MOD(IF(VALUE(MID(A5979,6,2))&gt;=4,VALUE(LEFT(A5979,4)),VALUE(LEFT(A5979,4))-1)+1,100),"00")</f>
        <v>FY2025-26</v>
      </c>
      <c r="D5979" s="0" t="s">
        <v>729</v>
      </c>
      <c r="E5979" s="0" t="s">
        <v>253</v>
      </c>
      <c r="F5979" s="0" t="str">
        <f aca="false">INDEX(Mapping!$B$2:$B$465,MATCH(E5979,Mapping!$A$2:$A$465,0))</f>
        <v>NAGALAND</v>
      </c>
      <c r="G5979" s="0" t="str">
        <f aca="false">INDEX(Mapping!$C$2:$C$465,MATCH(E5979,Mapping!$A$2:$A$465,0))</f>
        <v>NAGALAND</v>
      </c>
      <c r="H5979" s="2" t="n">
        <v>2.37</v>
      </c>
      <c r="I5979" s="3" t="n">
        <v>0.05</v>
      </c>
    </row>
    <row r="5980" customFormat="false" ht="15" hidden="false" customHeight="false" outlineLevel="0" collapsed="false">
      <c r="A5980" s="0" t="s">
        <v>172</v>
      </c>
      <c r="B5980" s="0" t="n">
        <f aca="false">VALUE(LEFT(A5980,4))</f>
        <v>2025</v>
      </c>
      <c r="C5980" s="0" t="str">
        <f aca="false">"FY"&amp;IF(VALUE(MID(A5980,6,2))&gt;=4,VALUE(LEFT(A5980,4)),VALUE(LEFT(A5980,4))-1)&amp;"-"&amp;TEXT(MOD(IF(VALUE(MID(A5980,6,2))&gt;=4,VALUE(LEFT(A5980,4)),VALUE(LEFT(A5980,4))-1)+1,100),"00")</f>
        <v>FY2025-26</v>
      </c>
      <c r="D5980" s="0" t="s">
        <v>285</v>
      </c>
      <c r="E5980" s="0" t="s">
        <v>285</v>
      </c>
      <c r="F5980" s="0" t="str">
        <f aca="false">INDEX(Mapping!$B$2:$B$465,MATCH(E5980,Mapping!$A$2:$A$465,0))</f>
        <v>MEENAKSHI ENERGY</v>
      </c>
      <c r="G5980" s="0" t="str">
        <f aca="false">INDEX(Mapping!$C$2:$C$465,MATCH(E5980,Mapping!$A$2:$A$465,0))</f>
        <v>MEENAKSHI ENERGY</v>
      </c>
      <c r="H5980" s="2" t="n">
        <v>2.3</v>
      </c>
      <c r="I5980" s="3" t="n">
        <v>0.05</v>
      </c>
    </row>
    <row r="5981" customFormat="false" ht="15" hidden="false" customHeight="false" outlineLevel="0" collapsed="false">
      <c r="A5981" s="0" t="s">
        <v>172</v>
      </c>
      <c r="B5981" s="0" t="n">
        <f aca="false">VALUE(LEFT(A5981,4))</f>
        <v>2025</v>
      </c>
      <c r="C5981" s="0" t="str">
        <f aca="false">"FY"&amp;IF(VALUE(MID(A5981,6,2))&gt;=4,VALUE(LEFT(A5981,4)),VALUE(LEFT(A5981,4))-1)&amp;"-"&amp;TEXT(MOD(IF(VALUE(MID(A5981,6,2))&gt;=4,VALUE(LEFT(A5981,4)),VALUE(LEFT(A5981,4))-1)+1,100),"00")</f>
        <v>FY2025-26</v>
      </c>
      <c r="D5981" s="0" t="s">
        <v>772</v>
      </c>
      <c r="E5981" s="0" t="s">
        <v>471</v>
      </c>
      <c r="F5981" s="0" t="str">
        <f aca="false">INDEX(Mapping!$B$2:$B$465,MATCH(E5981,Mapping!$A$2:$A$465,0))</f>
        <v>NTPC STATIONS</v>
      </c>
      <c r="G5981" s="0" t="str">
        <f aca="false">INDEX(Mapping!$C$2:$C$465,MATCH(E5981,Mapping!$A$2:$A$465,0))</f>
        <v>NTPC GROUP</v>
      </c>
      <c r="H5981" s="2" t="n">
        <v>2.26</v>
      </c>
      <c r="I5981" s="3" t="n">
        <v>0.05</v>
      </c>
    </row>
    <row r="5982" customFormat="false" ht="15" hidden="false" customHeight="false" outlineLevel="0" collapsed="false">
      <c r="A5982" s="0" t="s">
        <v>172</v>
      </c>
      <c r="B5982" s="0" t="n">
        <f aca="false">VALUE(LEFT(A5982,4))</f>
        <v>2025</v>
      </c>
      <c r="C5982" s="0" t="str">
        <f aca="false">"FY"&amp;IF(VALUE(MID(A5982,6,2))&gt;=4,VALUE(LEFT(A5982,4)),VALUE(LEFT(A5982,4))-1)&amp;"-"&amp;TEXT(MOD(IF(VALUE(MID(A5982,6,2))&gt;=4,VALUE(LEFT(A5982,4)),VALUE(LEFT(A5982,4))-1)+1,100),"00")</f>
        <v>FY2025-26</v>
      </c>
      <c r="D5982" s="0" t="s">
        <v>776</v>
      </c>
      <c r="E5982" s="0" t="s">
        <v>489</v>
      </c>
      <c r="F5982" s="0" t="str">
        <f aca="false">INDEX(Mapping!$B$2:$B$465,MATCH(E5982,Mapping!$A$2:$A$465,0))</f>
        <v>NTPL (NLC TAMIL NADU POWER)</v>
      </c>
      <c r="G5982" s="0" t="str">
        <f aca="false">INDEX(Mapping!$C$2:$C$465,MATCH(E5982,Mapping!$A$2:$A$465,0))</f>
        <v>NLC INDIA GROUP</v>
      </c>
      <c r="H5982" s="2" t="n">
        <v>2.25</v>
      </c>
      <c r="I5982" s="3" t="n">
        <v>0.05</v>
      </c>
    </row>
    <row r="5983" customFormat="false" ht="15" hidden="false" customHeight="false" outlineLevel="0" collapsed="false">
      <c r="A5983" s="0" t="s">
        <v>172</v>
      </c>
      <c r="B5983" s="0" t="n">
        <f aca="false">VALUE(LEFT(A5983,4))</f>
        <v>2025</v>
      </c>
      <c r="C5983" s="0" t="str">
        <f aca="false">"FY"&amp;IF(VALUE(MID(A5983,6,2))&gt;=4,VALUE(LEFT(A5983,4)),VALUE(LEFT(A5983,4))-1)&amp;"-"&amp;TEXT(MOD(IF(VALUE(MID(A5983,6,2))&gt;=4,VALUE(LEFT(A5983,4)),VALUE(LEFT(A5983,4))-1)+1,100),"00")</f>
        <v>FY2025-26</v>
      </c>
      <c r="D5983" s="0" t="s">
        <v>339</v>
      </c>
      <c r="E5983" s="0" t="s">
        <v>339</v>
      </c>
      <c r="F5983" s="0" t="str">
        <f aca="false">INDEX(Mapping!$B$2:$B$465,MATCH(E5983,Mapping!$A$2:$A$465,0))</f>
        <v>BRBCL NABINAGAR</v>
      </c>
      <c r="G5983" s="0" t="str">
        <f aca="false">INDEX(Mapping!$C$2:$C$465,MATCH(E5983,Mapping!$A$2:$A$465,0))</f>
        <v>NTPC GROUP</v>
      </c>
      <c r="H5983" s="2" t="n">
        <v>2.01</v>
      </c>
      <c r="I5983" s="3" t="n">
        <v>0.04</v>
      </c>
    </row>
    <row r="5984" customFormat="false" ht="15" hidden="false" customHeight="false" outlineLevel="0" collapsed="false">
      <c r="A5984" s="0" t="s">
        <v>172</v>
      </c>
      <c r="B5984" s="0" t="n">
        <f aca="false">VALUE(LEFT(A5984,4))</f>
        <v>2025</v>
      </c>
      <c r="C5984" s="0" t="str">
        <f aca="false">"FY"&amp;IF(VALUE(MID(A5984,6,2))&gt;=4,VALUE(LEFT(A5984,4)),VALUE(LEFT(A5984,4))-1)&amp;"-"&amp;TEXT(MOD(IF(VALUE(MID(A5984,6,2))&gt;=4,VALUE(LEFT(A5984,4)),VALUE(LEFT(A5984,4))-1)+1,100),"00")</f>
        <v>FY2025-26</v>
      </c>
      <c r="D5984" s="0" t="s">
        <v>719</v>
      </c>
      <c r="E5984" s="0" t="s">
        <v>404</v>
      </c>
      <c r="F5984" s="0" t="str">
        <f aca="false">INDEX(Mapping!$B$2:$B$465,MATCH(E5984,Mapping!$A$2:$A$465,0))</f>
        <v>BONGAIGAON THERMAL POWER STATION NTPC</v>
      </c>
      <c r="G5984" s="0" t="str">
        <f aca="false">INDEX(Mapping!$C$2:$C$465,MATCH(E5984,Mapping!$A$2:$A$465,0))</f>
        <v>NTPC GROUP</v>
      </c>
      <c r="H5984" s="2" t="n">
        <v>2</v>
      </c>
      <c r="I5984" s="3" t="n">
        <v>0.04</v>
      </c>
    </row>
    <row r="5985" customFormat="false" ht="15" hidden="false" customHeight="false" outlineLevel="0" collapsed="false">
      <c r="A5985" s="0" t="s">
        <v>172</v>
      </c>
      <c r="B5985" s="0" t="n">
        <f aca="false">VALUE(LEFT(A5985,4))</f>
        <v>2025</v>
      </c>
      <c r="C5985" s="0" t="str">
        <f aca="false">"FY"&amp;IF(VALUE(MID(A5985,6,2))&gt;=4,VALUE(LEFT(A5985,4)),VALUE(LEFT(A5985,4))-1)&amp;"-"&amp;TEXT(MOD(IF(VALUE(MID(A5985,6,2))&gt;=4,VALUE(LEFT(A5985,4)),VALUE(LEFT(A5985,4))-1)+1,100),"00")</f>
        <v>FY2025-26</v>
      </c>
      <c r="D5985" s="0" t="s">
        <v>782</v>
      </c>
      <c r="E5985" s="0" t="s">
        <v>329</v>
      </c>
      <c r="F5985" s="0" t="str">
        <f aca="false">INDEX(Mapping!$B$2:$B$465,MATCH(E5985,Mapping!$A$2:$A$465,0))</f>
        <v>NTPC STATIONS</v>
      </c>
      <c r="G5985" s="0" t="str">
        <f aca="false">INDEX(Mapping!$C$2:$C$465,MATCH(E5985,Mapping!$A$2:$A$465,0))</f>
        <v>NTPC GROUP</v>
      </c>
      <c r="H5985" s="2" t="n">
        <v>1.7</v>
      </c>
      <c r="I5985" s="3" t="n">
        <v>0.04</v>
      </c>
    </row>
    <row r="5986" customFormat="false" ht="15" hidden="false" customHeight="false" outlineLevel="0" collapsed="false">
      <c r="A5986" s="0" t="s">
        <v>172</v>
      </c>
      <c r="B5986" s="0" t="n">
        <f aca="false">VALUE(LEFT(A5986,4))</f>
        <v>2025</v>
      </c>
      <c r="C5986" s="0" t="str">
        <f aca="false">"FY"&amp;IF(VALUE(MID(A5986,6,2))&gt;=4,VALUE(LEFT(A5986,4)),VALUE(LEFT(A5986,4))-1)&amp;"-"&amp;TEXT(MOD(IF(VALUE(MID(A5986,6,2))&gt;=4,VALUE(LEFT(A5986,4)),VALUE(LEFT(A5986,4))-1)+1,100),"00")</f>
        <v>FY2025-26</v>
      </c>
      <c r="D5986" s="0" t="s">
        <v>453</v>
      </c>
      <c r="E5986" s="0" t="s">
        <v>453</v>
      </c>
      <c r="F5986" s="0" t="str">
        <f aca="false">INDEX(Mapping!$B$2:$B$465,MATCH(E5986,Mapping!$A$2:$A$465,0))</f>
        <v>GMR KAMALANGA</v>
      </c>
      <c r="G5986" s="0" t="str">
        <f aca="false">INDEX(Mapping!$C$2:$C$465,MATCH(E5986,Mapping!$A$2:$A$465,0))</f>
        <v>GMR ENERGY</v>
      </c>
      <c r="H5986" s="2" t="n">
        <v>1.67</v>
      </c>
      <c r="I5986" s="3" t="n">
        <v>0.04</v>
      </c>
    </row>
    <row r="5987" customFormat="false" ht="15" hidden="false" customHeight="false" outlineLevel="0" collapsed="false">
      <c r="A5987" s="0" t="s">
        <v>172</v>
      </c>
      <c r="B5987" s="0" t="n">
        <f aca="false">VALUE(LEFT(A5987,4))</f>
        <v>2025</v>
      </c>
      <c r="C5987" s="0" t="str">
        <f aca="false">"FY"&amp;IF(VALUE(MID(A5987,6,2))&gt;=4,VALUE(LEFT(A5987,4)),VALUE(LEFT(A5987,4))-1)&amp;"-"&amp;TEXT(MOD(IF(VALUE(MID(A5987,6,2))&gt;=4,VALUE(LEFT(A5987,4)),VALUE(LEFT(A5987,4))-1)+1,100),"00")</f>
        <v>FY2025-26</v>
      </c>
      <c r="D5987" s="0" t="s">
        <v>431</v>
      </c>
      <c r="E5987" s="0" t="s">
        <v>431</v>
      </c>
      <c r="F5987" s="0" t="str">
        <f aca="false">INDEX(Mapping!$B$2:$B$465,MATCH(E5987,Mapping!$A$2:$A$465,0))</f>
        <v>JUNIPER GREEN COSMIC PRIVATE LIMITED</v>
      </c>
      <c r="G5987" s="0" t="str">
        <f aca="false">INDEX(Mapping!$C$2:$C$465,MATCH(E5987,Mapping!$A$2:$A$465,0))</f>
        <v>JUNIPER GREEN ENERGY</v>
      </c>
      <c r="H5987" s="2" t="n">
        <v>1.63</v>
      </c>
      <c r="I5987" s="3" t="n">
        <v>0.04</v>
      </c>
    </row>
    <row r="5988" customFormat="false" ht="15" hidden="false" customHeight="false" outlineLevel="0" collapsed="false">
      <c r="A5988" s="0" t="s">
        <v>172</v>
      </c>
      <c r="B5988" s="0" t="n">
        <f aca="false">VALUE(LEFT(A5988,4))</f>
        <v>2025</v>
      </c>
      <c r="C5988" s="0" t="str">
        <f aca="false">"FY"&amp;IF(VALUE(MID(A5988,6,2))&gt;=4,VALUE(LEFT(A5988,4)),VALUE(LEFT(A5988,4))-1)&amp;"-"&amp;TEXT(MOD(IF(VALUE(MID(A5988,6,2))&gt;=4,VALUE(LEFT(A5988,4)),VALUE(LEFT(A5988,4))-1)+1,100),"00")</f>
        <v>FY2025-26</v>
      </c>
      <c r="D5988" s="0" t="s">
        <v>731</v>
      </c>
      <c r="E5988" s="0" t="s">
        <v>429</v>
      </c>
      <c r="F5988" s="0" t="str">
        <f aca="false">INDEX(Mapping!$B$2:$B$465,MATCH(E5988,Mapping!$A$2:$A$465,0))</f>
        <v>NTPC STATIONS</v>
      </c>
      <c r="G5988" s="0" t="str">
        <f aca="false">INDEX(Mapping!$C$2:$C$465,MATCH(E5988,Mapping!$A$2:$A$465,0))</f>
        <v>NTPC GROUP</v>
      </c>
      <c r="H5988" s="2" t="n">
        <v>1.55</v>
      </c>
      <c r="I5988" s="3" t="n">
        <v>0.03</v>
      </c>
    </row>
    <row r="5989" customFormat="false" ht="15" hidden="false" customHeight="false" outlineLevel="0" collapsed="false">
      <c r="A5989" s="0" t="s">
        <v>172</v>
      </c>
      <c r="B5989" s="0" t="n">
        <f aca="false">VALUE(LEFT(A5989,4))</f>
        <v>2025</v>
      </c>
      <c r="C5989" s="0" t="str">
        <f aca="false">"FY"&amp;IF(VALUE(MID(A5989,6,2))&gt;=4,VALUE(LEFT(A5989,4)),VALUE(LEFT(A5989,4))-1)&amp;"-"&amp;TEXT(MOD(IF(VALUE(MID(A5989,6,2))&gt;=4,VALUE(LEFT(A5989,4)),VALUE(LEFT(A5989,4))-1)+1,100),"00")</f>
        <v>FY2025-26</v>
      </c>
      <c r="D5989" s="0" t="s">
        <v>737</v>
      </c>
      <c r="E5989" s="0" t="s">
        <v>337</v>
      </c>
      <c r="F5989" s="0" t="str">
        <f aca="false">INDEX(Mapping!$B$2:$B$465,MATCH(E5989,Mapping!$A$2:$A$465,0))</f>
        <v>NTPC STATIONS</v>
      </c>
      <c r="G5989" s="0" t="str">
        <f aca="false">INDEX(Mapping!$C$2:$C$465,MATCH(E5989,Mapping!$A$2:$A$465,0))</f>
        <v>NTPC GROUP</v>
      </c>
      <c r="H5989" s="2" t="n">
        <v>1.47</v>
      </c>
      <c r="I5989" s="3" t="n">
        <v>0.03</v>
      </c>
    </row>
    <row r="5990" customFormat="false" ht="15" hidden="false" customHeight="false" outlineLevel="0" collapsed="false">
      <c r="A5990" s="0" t="s">
        <v>172</v>
      </c>
      <c r="B5990" s="0" t="n">
        <f aca="false">VALUE(LEFT(A5990,4))</f>
        <v>2025</v>
      </c>
      <c r="C5990" s="0" t="str">
        <f aca="false">"FY"&amp;IF(VALUE(MID(A5990,6,2))&gt;=4,VALUE(LEFT(A5990,4)),VALUE(LEFT(A5990,4))-1)&amp;"-"&amp;TEXT(MOD(IF(VALUE(MID(A5990,6,2))&gt;=4,VALUE(LEFT(A5990,4)),VALUE(LEFT(A5990,4))-1)+1,100),"00")</f>
        <v>FY2025-26</v>
      </c>
      <c r="D5990" s="0" t="s">
        <v>720</v>
      </c>
      <c r="E5990" s="0" t="s">
        <v>428</v>
      </c>
      <c r="F5990" s="0" t="str">
        <f aca="false">INDEX(Mapping!$B$2:$B$465,MATCH(E5990,Mapping!$A$2:$A$465,0))</f>
        <v>NTPC STATIONS</v>
      </c>
      <c r="G5990" s="0" t="str">
        <f aca="false">INDEX(Mapping!$C$2:$C$465,MATCH(E5990,Mapping!$A$2:$A$465,0))</f>
        <v>NTPC GROUP</v>
      </c>
      <c r="H5990" s="2" t="n">
        <v>1.44</v>
      </c>
      <c r="I5990" s="3" t="n">
        <v>0.03</v>
      </c>
    </row>
    <row r="5991" customFormat="false" ht="15" hidden="false" customHeight="false" outlineLevel="0" collapsed="false">
      <c r="A5991" s="0" t="s">
        <v>172</v>
      </c>
      <c r="B5991" s="0" t="n">
        <f aca="false">VALUE(LEFT(A5991,4))</f>
        <v>2025</v>
      </c>
      <c r="C5991" s="0" t="str">
        <f aca="false">"FY"&amp;IF(VALUE(MID(A5991,6,2))&gt;=4,VALUE(LEFT(A5991,4)),VALUE(LEFT(A5991,4))-1)&amp;"-"&amp;TEXT(MOD(IF(VALUE(MID(A5991,6,2))&gt;=4,VALUE(LEFT(A5991,4)),VALUE(LEFT(A5991,4))-1)+1,100),"00")</f>
        <v>FY2025-26</v>
      </c>
      <c r="D5991" s="0" t="s">
        <v>736</v>
      </c>
      <c r="E5991" s="0" t="s">
        <v>303</v>
      </c>
      <c r="F5991" s="0" t="str">
        <f aca="false">INDEX(Mapping!$B$2:$B$465,MATCH(E5991,Mapping!$A$2:$A$465,0))</f>
        <v>PUDUCHERRY</v>
      </c>
      <c r="G5991" s="0" t="str">
        <f aca="false">INDEX(Mapping!$C$2:$C$465,MATCH(E5991,Mapping!$A$2:$A$465,0))</f>
        <v>PUDUCHERRY</v>
      </c>
      <c r="H5991" s="2" t="n">
        <v>1.36</v>
      </c>
      <c r="I5991" s="3" t="n">
        <v>0.03</v>
      </c>
    </row>
    <row r="5992" customFormat="false" ht="15" hidden="false" customHeight="false" outlineLevel="0" collapsed="false">
      <c r="A5992" s="0" t="s">
        <v>172</v>
      </c>
      <c r="B5992" s="0" t="n">
        <f aca="false">VALUE(LEFT(A5992,4))</f>
        <v>2025</v>
      </c>
      <c r="C5992" s="0" t="str">
        <f aca="false">"FY"&amp;IF(VALUE(MID(A5992,6,2))&gt;=4,VALUE(LEFT(A5992,4)),VALUE(LEFT(A5992,4))-1)&amp;"-"&amp;TEXT(MOD(IF(VALUE(MID(A5992,6,2))&gt;=4,VALUE(LEFT(A5992,4)),VALUE(LEFT(A5992,4))-1)+1,100),"00")</f>
        <v>FY2025-26</v>
      </c>
      <c r="D5992" s="0" t="s">
        <v>130</v>
      </c>
      <c r="E5992" s="0" t="s">
        <v>130</v>
      </c>
      <c r="F5992" s="0" t="str">
        <f aca="false">INDEX(Mapping!$B$2:$B$465,MATCH(E5992,Mapping!$A$2:$A$465,0))</f>
        <v>KSK MAHANADI</v>
      </c>
      <c r="G5992" s="0" t="str">
        <f aca="false">INDEX(Mapping!$C$2:$C$465,MATCH(E5992,Mapping!$A$2:$A$465,0))</f>
        <v>JSW ENERGY (INCL. KSK MAHANADI)</v>
      </c>
      <c r="H5992" s="2" t="n">
        <v>1.36</v>
      </c>
      <c r="I5992" s="3" t="n">
        <v>0.03</v>
      </c>
    </row>
    <row r="5993" customFormat="false" ht="15" hidden="false" customHeight="false" outlineLevel="0" collapsed="false">
      <c r="A5993" s="0" t="s">
        <v>172</v>
      </c>
      <c r="B5993" s="0" t="n">
        <f aca="false">VALUE(LEFT(A5993,4))</f>
        <v>2025</v>
      </c>
      <c r="C5993" s="0" t="str">
        <f aca="false">"FY"&amp;IF(VALUE(MID(A5993,6,2))&gt;=4,VALUE(LEFT(A5993,4)),VALUE(LEFT(A5993,4))-1)&amp;"-"&amp;TEXT(MOD(IF(VALUE(MID(A5993,6,2))&gt;=4,VALUE(LEFT(A5993,4)),VALUE(LEFT(A5993,4))-1)+1,100),"00")</f>
        <v>FY2025-26</v>
      </c>
      <c r="D5993" s="0" t="s">
        <v>767</v>
      </c>
      <c r="E5993" s="0" t="s">
        <v>348</v>
      </c>
      <c r="F5993" s="0" t="str">
        <f aca="false">INDEX(Mapping!$B$2:$B$465,MATCH(E5993,Mapping!$A$2:$A$465,0))</f>
        <v>DHARIWAL INFRASTRUCTURE</v>
      </c>
      <c r="G5993" s="0" t="str">
        <f aca="false">INDEX(Mapping!$C$2:$C$465,MATCH(E5993,Mapping!$A$2:$A$465,0))</f>
        <v>DHARIWAL INFRASTRUCTURE</v>
      </c>
      <c r="H5993" s="2" t="n">
        <v>1.35</v>
      </c>
      <c r="I5993" s="3" t="n">
        <v>0.03</v>
      </c>
    </row>
    <row r="5994" customFormat="false" ht="15" hidden="false" customHeight="false" outlineLevel="0" collapsed="false">
      <c r="A5994" s="0" t="s">
        <v>172</v>
      </c>
      <c r="B5994" s="0" t="n">
        <f aca="false">VALUE(LEFT(A5994,4))</f>
        <v>2025</v>
      </c>
      <c r="C5994" s="0" t="str">
        <f aca="false">"FY"&amp;IF(VALUE(MID(A5994,6,2))&gt;=4,VALUE(LEFT(A5994,4)),VALUE(LEFT(A5994,4))-1)&amp;"-"&amp;TEXT(MOD(IF(VALUE(MID(A5994,6,2))&gt;=4,VALUE(LEFT(A5994,4)),VALUE(LEFT(A5994,4))-1)+1,100),"00")</f>
        <v>FY2025-26</v>
      </c>
      <c r="D5994" s="0" t="s">
        <v>786</v>
      </c>
      <c r="E5994" s="0" t="s">
        <v>510</v>
      </c>
      <c r="F5994" s="0" t="str">
        <f aca="false">INDEX(Mapping!$B$2:$B$465,MATCH(E5994,Mapping!$A$2:$A$465,0))</f>
        <v>SERENTICA RENEWABLES INDIA 5 PRIVATE LIMITED</v>
      </c>
      <c r="G5994" s="0" t="str">
        <f aca="false">INDEX(Mapping!$C$2:$C$465,MATCH(E5994,Mapping!$A$2:$A$465,0))</f>
        <v>SERENTICA RENEWABLES</v>
      </c>
      <c r="H5994" s="2" t="n">
        <v>1.35</v>
      </c>
      <c r="I5994" s="3" t="n">
        <v>0.03</v>
      </c>
    </row>
    <row r="5995" customFormat="false" ht="15" hidden="false" customHeight="false" outlineLevel="0" collapsed="false">
      <c r="A5995" s="0" t="s">
        <v>172</v>
      </c>
      <c r="B5995" s="0" t="n">
        <f aca="false">VALUE(LEFT(A5995,4))</f>
        <v>2025</v>
      </c>
      <c r="C5995" s="0" t="str">
        <f aca="false">"FY"&amp;IF(VALUE(MID(A5995,6,2))&gt;=4,VALUE(LEFT(A5995,4)),VALUE(LEFT(A5995,4))-1)&amp;"-"&amp;TEXT(MOD(IF(VALUE(MID(A5995,6,2))&gt;=4,VALUE(LEFT(A5995,4)),VALUE(LEFT(A5995,4))-1)+1,100),"00")</f>
        <v>FY2025-26</v>
      </c>
      <c r="D5995" s="0" t="s">
        <v>684</v>
      </c>
      <c r="E5995" s="0" t="s">
        <v>334</v>
      </c>
      <c r="F5995" s="0" t="str">
        <f aca="false">INDEX(Mapping!$B$2:$B$465,MATCH(E5995,Mapping!$A$2:$A$465,0))</f>
        <v>NTPC STATIONS</v>
      </c>
      <c r="G5995" s="0" t="str">
        <f aca="false">INDEX(Mapping!$C$2:$C$465,MATCH(E5995,Mapping!$A$2:$A$465,0))</f>
        <v>NTPC GROUP</v>
      </c>
      <c r="H5995" s="2" t="n">
        <v>1.32</v>
      </c>
      <c r="I5995" s="3" t="n">
        <v>0.03</v>
      </c>
    </row>
    <row r="5996" customFormat="false" ht="15" hidden="false" customHeight="false" outlineLevel="0" collapsed="false">
      <c r="A5996" s="0" t="s">
        <v>172</v>
      </c>
      <c r="B5996" s="0" t="n">
        <f aca="false">VALUE(LEFT(A5996,4))</f>
        <v>2025</v>
      </c>
      <c r="C5996" s="0" t="str">
        <f aca="false">"FY"&amp;IF(VALUE(MID(A5996,6,2))&gt;=4,VALUE(LEFT(A5996,4)),VALUE(LEFT(A5996,4))-1)&amp;"-"&amp;TEXT(MOD(IF(VALUE(MID(A5996,6,2))&gt;=4,VALUE(LEFT(A5996,4)),VALUE(LEFT(A5996,4))-1)+1,100),"00")</f>
        <v>FY2025-26</v>
      </c>
      <c r="D5996" s="0" t="s">
        <v>760</v>
      </c>
      <c r="E5996" s="0" t="s">
        <v>488</v>
      </c>
      <c r="F5996" s="0" t="str">
        <f aca="false">INDEX(Mapping!$B$2:$B$465,MATCH(E5996,Mapping!$A$2:$A$465,0))</f>
        <v>NTPC STATIONS</v>
      </c>
      <c r="G5996" s="0" t="str">
        <f aca="false">INDEX(Mapping!$C$2:$C$465,MATCH(E5996,Mapping!$A$2:$A$465,0))</f>
        <v>NTPC GROUP</v>
      </c>
      <c r="H5996" s="2" t="n">
        <v>1.29</v>
      </c>
      <c r="I5996" s="3" t="n">
        <v>0.03</v>
      </c>
    </row>
    <row r="5997" customFormat="false" ht="15" hidden="false" customHeight="false" outlineLevel="0" collapsed="false">
      <c r="A5997" s="0" t="s">
        <v>172</v>
      </c>
      <c r="B5997" s="0" t="n">
        <f aca="false">VALUE(LEFT(A5997,4))</f>
        <v>2025</v>
      </c>
      <c r="C5997" s="0" t="str">
        <f aca="false">"FY"&amp;IF(VALUE(MID(A5997,6,2))&gt;=4,VALUE(LEFT(A5997,4)),VALUE(LEFT(A5997,4))-1)&amp;"-"&amp;TEXT(MOD(IF(VALUE(MID(A5997,6,2))&gt;=4,VALUE(LEFT(A5997,4)),VALUE(LEFT(A5997,4))-1)+1,100),"00")</f>
        <v>FY2025-26</v>
      </c>
      <c r="D5997" s="0" t="s">
        <v>725</v>
      </c>
      <c r="E5997" s="0" t="s">
        <v>394</v>
      </c>
      <c r="F5997" s="0" t="str">
        <f aca="false">INDEX(Mapping!$B$2:$B$465,MATCH(E5997,Mapping!$A$2:$A$465,0))</f>
        <v>NTPC STATIONS</v>
      </c>
      <c r="G5997" s="0" t="str">
        <f aca="false">INDEX(Mapping!$C$2:$C$465,MATCH(E5997,Mapping!$A$2:$A$465,0))</f>
        <v>NTPC GROUP</v>
      </c>
      <c r="H5997" s="2" t="n">
        <v>1.27</v>
      </c>
      <c r="I5997" s="3" t="n">
        <v>0.03</v>
      </c>
    </row>
    <row r="5998" customFormat="false" ht="15" hidden="false" customHeight="false" outlineLevel="0" collapsed="false">
      <c r="A5998" s="0" t="s">
        <v>172</v>
      </c>
      <c r="B5998" s="0" t="n">
        <f aca="false">VALUE(LEFT(A5998,4))</f>
        <v>2025</v>
      </c>
      <c r="C5998" s="0" t="str">
        <f aca="false">"FY"&amp;IF(VALUE(MID(A5998,6,2))&gt;=4,VALUE(LEFT(A5998,4)),VALUE(LEFT(A5998,4))-1)&amp;"-"&amp;TEXT(MOD(IF(VALUE(MID(A5998,6,2))&gt;=4,VALUE(LEFT(A5998,4)),VALUE(LEFT(A5998,4))-1)+1,100),"00")</f>
        <v>FY2025-26</v>
      </c>
      <c r="D5998" s="0" t="s">
        <v>696</v>
      </c>
      <c r="E5998" s="0" t="s">
        <v>354</v>
      </c>
      <c r="F5998" s="0" t="str">
        <f aca="false">INDEX(Mapping!$B$2:$B$465,MATCH(E5998,Mapping!$A$2:$A$465,0))</f>
        <v>NTPC STATIONS</v>
      </c>
      <c r="G5998" s="0" t="str">
        <f aca="false">INDEX(Mapping!$C$2:$C$465,MATCH(E5998,Mapping!$A$2:$A$465,0))</f>
        <v>NTPC GROUP</v>
      </c>
      <c r="H5998" s="2" t="n">
        <v>1.27</v>
      </c>
      <c r="I5998" s="3" t="n">
        <v>0.03</v>
      </c>
    </row>
    <row r="5999" customFormat="false" ht="15" hidden="false" customHeight="false" outlineLevel="0" collapsed="false">
      <c r="A5999" s="0" t="s">
        <v>172</v>
      </c>
      <c r="B5999" s="0" t="n">
        <f aca="false">VALUE(LEFT(A5999,4))</f>
        <v>2025</v>
      </c>
      <c r="C5999" s="0" t="str">
        <f aca="false">"FY"&amp;IF(VALUE(MID(A5999,6,2))&gt;=4,VALUE(LEFT(A5999,4)),VALUE(LEFT(A5999,4))-1)&amp;"-"&amp;TEXT(MOD(IF(VALUE(MID(A5999,6,2))&gt;=4,VALUE(LEFT(A5999,4)),VALUE(LEFT(A5999,4))-1)+1,100),"00")</f>
        <v>FY2025-26</v>
      </c>
      <c r="D5999" s="0" t="s">
        <v>544</v>
      </c>
      <c r="E5999" s="0" t="s">
        <v>544</v>
      </c>
      <c r="F5999" s="0" t="str">
        <f aca="false">INDEX(Mapping!$B$2:$B$465,MATCH(E5999,Mapping!$A$2:$A$465,0))</f>
        <v>NTECL VALLUR</v>
      </c>
      <c r="G5999" s="0" t="str">
        <f aca="false">INDEX(Mapping!$C$2:$C$465,MATCH(E5999,Mapping!$A$2:$A$465,0))</f>
        <v>NTPC GROUP</v>
      </c>
      <c r="H5999" s="2" t="n">
        <v>1.25</v>
      </c>
      <c r="I5999" s="3" t="n">
        <v>0.03</v>
      </c>
    </row>
    <row r="6000" customFormat="false" ht="15" hidden="false" customHeight="false" outlineLevel="0" collapsed="false">
      <c r="A6000" s="0" t="s">
        <v>172</v>
      </c>
      <c r="B6000" s="0" t="n">
        <f aca="false">VALUE(LEFT(A6000,4))</f>
        <v>2025</v>
      </c>
      <c r="C6000" s="0" t="str">
        <f aca="false">"FY"&amp;IF(VALUE(MID(A6000,6,2))&gt;=4,VALUE(LEFT(A6000,4)),VALUE(LEFT(A6000,4))-1)&amp;"-"&amp;TEXT(MOD(IF(VALUE(MID(A6000,6,2))&gt;=4,VALUE(LEFT(A6000,4)),VALUE(LEFT(A6000,4))-1)+1,100),"00")</f>
        <v>FY2025-26</v>
      </c>
      <c r="D6000" s="0" t="s">
        <v>766</v>
      </c>
      <c r="E6000" s="0" t="s">
        <v>455</v>
      </c>
      <c r="F6000" s="0" t="str">
        <f aca="false">INDEX(Mapping!$B$2:$B$465,MATCH(E6000,Mapping!$A$2:$A$465,0))</f>
        <v>NTPC STATIONS</v>
      </c>
      <c r="G6000" s="0" t="str">
        <f aca="false">INDEX(Mapping!$C$2:$C$465,MATCH(E6000,Mapping!$A$2:$A$465,0))</f>
        <v>NTPC GROUP</v>
      </c>
      <c r="H6000" s="2" t="n">
        <v>1.22</v>
      </c>
      <c r="I6000" s="3" t="n">
        <v>0.03</v>
      </c>
    </row>
    <row r="6001" customFormat="false" ht="15" hidden="false" customHeight="false" outlineLevel="0" collapsed="false">
      <c r="A6001" s="0" t="s">
        <v>172</v>
      </c>
      <c r="B6001" s="0" t="n">
        <f aca="false">VALUE(LEFT(A6001,4))</f>
        <v>2025</v>
      </c>
      <c r="C6001" s="0" t="str">
        <f aca="false">"FY"&amp;IF(VALUE(MID(A6001,6,2))&gt;=4,VALUE(LEFT(A6001,4)),VALUE(LEFT(A6001,4))-1)&amp;"-"&amp;TEXT(MOD(IF(VALUE(MID(A6001,6,2))&gt;=4,VALUE(LEFT(A6001,4)),VALUE(LEFT(A6001,4))-1)+1,100),"00")</f>
        <v>FY2025-26</v>
      </c>
      <c r="D6001" s="0" t="s">
        <v>702</v>
      </c>
      <c r="E6001" s="0" t="s">
        <v>42</v>
      </c>
      <c r="F6001" s="0" t="str">
        <f aca="false">INDEX(Mapping!$B$2:$B$465,MATCH(E6001,Mapping!$A$2:$A$465,0))</f>
        <v>PUNJAB</v>
      </c>
      <c r="G6001" s="0" t="str">
        <f aca="false">INDEX(Mapping!$C$2:$C$465,MATCH(E6001,Mapping!$A$2:$A$465,0))</f>
        <v>PUNJAB</v>
      </c>
      <c r="H6001" s="2" t="n">
        <v>1.2</v>
      </c>
      <c r="I6001" s="3" t="n">
        <v>0.03</v>
      </c>
    </row>
    <row r="6002" customFormat="false" ht="15" hidden="false" customHeight="false" outlineLevel="0" collapsed="false">
      <c r="A6002" s="0" t="s">
        <v>172</v>
      </c>
      <c r="B6002" s="0" t="n">
        <f aca="false">VALUE(LEFT(A6002,4))</f>
        <v>2025</v>
      </c>
      <c r="C6002" s="0" t="str">
        <f aca="false">"FY"&amp;IF(VALUE(MID(A6002,6,2))&gt;=4,VALUE(LEFT(A6002,4)),VALUE(LEFT(A6002,4))-1)&amp;"-"&amp;TEXT(MOD(IF(VALUE(MID(A6002,6,2))&gt;=4,VALUE(LEFT(A6002,4)),VALUE(LEFT(A6002,4))-1)+1,100),"00")</f>
        <v>FY2025-26</v>
      </c>
      <c r="D6002" s="0" t="s">
        <v>768</v>
      </c>
      <c r="E6002" s="0" t="s">
        <v>460</v>
      </c>
      <c r="F6002" s="0" t="str">
        <f aca="false">INDEX(Mapping!$B$2:$B$465,MATCH(E6002,Mapping!$A$2:$A$465,0))</f>
        <v>NTPC STATIONS</v>
      </c>
      <c r="G6002" s="0" t="str">
        <f aca="false">INDEX(Mapping!$C$2:$C$465,MATCH(E6002,Mapping!$A$2:$A$465,0))</f>
        <v>NTPC GROUP</v>
      </c>
      <c r="H6002" s="2" t="n">
        <v>1.14</v>
      </c>
      <c r="I6002" s="3" t="n">
        <v>0.02</v>
      </c>
    </row>
    <row r="6003" customFormat="false" ht="15" hidden="false" customHeight="false" outlineLevel="0" collapsed="false">
      <c r="A6003" s="0" t="s">
        <v>172</v>
      </c>
      <c r="B6003" s="0" t="n">
        <f aca="false">VALUE(LEFT(A6003,4))</f>
        <v>2025</v>
      </c>
      <c r="C6003" s="0" t="str">
        <f aca="false">"FY"&amp;IF(VALUE(MID(A6003,6,2))&gt;=4,VALUE(LEFT(A6003,4)),VALUE(LEFT(A6003,4))-1)&amp;"-"&amp;TEXT(MOD(IF(VALUE(MID(A6003,6,2))&gt;=4,VALUE(LEFT(A6003,4)),VALUE(LEFT(A6003,4))-1)+1,100),"00")</f>
        <v>FY2025-26</v>
      </c>
      <c r="D6003" s="0" t="s">
        <v>701</v>
      </c>
      <c r="E6003" s="0" t="s">
        <v>287</v>
      </c>
      <c r="F6003" s="0" t="str">
        <f aca="false">INDEX(Mapping!$B$2:$B$465,MATCH(E6003,Mapping!$A$2:$A$465,0))</f>
        <v>NTPC STATIONS</v>
      </c>
      <c r="G6003" s="0" t="str">
        <f aca="false">INDEX(Mapping!$C$2:$C$465,MATCH(E6003,Mapping!$A$2:$A$465,0))</f>
        <v>NTPC GROUP</v>
      </c>
      <c r="H6003" s="2" t="n">
        <v>1.11</v>
      </c>
      <c r="I6003" s="3" t="n">
        <v>0.02</v>
      </c>
    </row>
    <row r="6004" customFormat="false" ht="15" hidden="false" customHeight="false" outlineLevel="0" collapsed="false">
      <c r="A6004" s="0" t="s">
        <v>172</v>
      </c>
      <c r="B6004" s="0" t="n">
        <f aca="false">VALUE(LEFT(A6004,4))</f>
        <v>2025</v>
      </c>
      <c r="C6004" s="0" t="str">
        <f aca="false">"FY"&amp;IF(VALUE(MID(A6004,6,2))&gt;=4,VALUE(LEFT(A6004,4)),VALUE(LEFT(A6004,4))-1)&amp;"-"&amp;TEXT(MOD(IF(VALUE(MID(A6004,6,2))&gt;=4,VALUE(LEFT(A6004,4)),VALUE(LEFT(A6004,4))-1)+1,100),"00")</f>
        <v>FY2025-26</v>
      </c>
      <c r="D6004" s="0" t="s">
        <v>751</v>
      </c>
      <c r="E6004" s="0" t="s">
        <v>479</v>
      </c>
      <c r="F6004" s="0" t="str">
        <f aca="false">INDEX(Mapping!$B$2:$B$465,MATCH(E6004,Mapping!$A$2:$A$465,0))</f>
        <v>NTPC STATIONS</v>
      </c>
      <c r="G6004" s="0" t="str">
        <f aca="false">INDEX(Mapping!$C$2:$C$465,MATCH(E6004,Mapping!$A$2:$A$465,0))</f>
        <v>NTPC GROUP</v>
      </c>
      <c r="H6004" s="2" t="n">
        <v>1.1</v>
      </c>
      <c r="I6004" s="3" t="n">
        <v>0.02</v>
      </c>
    </row>
    <row r="6005" customFormat="false" ht="15" hidden="false" customHeight="false" outlineLevel="0" collapsed="false">
      <c r="A6005" s="0" t="s">
        <v>172</v>
      </c>
      <c r="B6005" s="0" t="n">
        <f aca="false">VALUE(LEFT(A6005,4))</f>
        <v>2025</v>
      </c>
      <c r="C6005" s="0" t="str">
        <f aca="false">"FY"&amp;IF(VALUE(MID(A6005,6,2))&gt;=4,VALUE(LEFT(A6005,4)),VALUE(LEFT(A6005,4))-1)&amp;"-"&amp;TEXT(MOD(IF(VALUE(MID(A6005,6,2))&gt;=4,VALUE(LEFT(A6005,4)),VALUE(LEFT(A6005,4))-1)+1,100),"00")</f>
        <v>FY2025-26</v>
      </c>
      <c r="D6005" s="0" t="s">
        <v>748</v>
      </c>
      <c r="E6005" s="0" t="s">
        <v>427</v>
      </c>
      <c r="F6005" s="0" t="str">
        <f aca="false">INDEX(Mapping!$B$2:$B$465,MATCH(E6005,Mapping!$A$2:$A$465,0))</f>
        <v>NTPC STATIONS</v>
      </c>
      <c r="G6005" s="0" t="str">
        <f aca="false">INDEX(Mapping!$C$2:$C$465,MATCH(E6005,Mapping!$A$2:$A$465,0))</f>
        <v>NTPC GROUP</v>
      </c>
      <c r="H6005" s="2" t="n">
        <v>1.1</v>
      </c>
      <c r="I6005" s="3" t="n">
        <v>0.02</v>
      </c>
    </row>
    <row r="6006" customFormat="false" ht="15" hidden="false" customHeight="false" outlineLevel="0" collapsed="false">
      <c r="A6006" s="0" t="s">
        <v>172</v>
      </c>
      <c r="B6006" s="0" t="n">
        <f aca="false">VALUE(LEFT(A6006,4))</f>
        <v>2025</v>
      </c>
      <c r="C6006" s="0" t="str">
        <f aca="false">"FY"&amp;IF(VALUE(MID(A6006,6,2))&gt;=4,VALUE(LEFT(A6006,4)),VALUE(LEFT(A6006,4))-1)&amp;"-"&amp;TEXT(MOD(IF(VALUE(MID(A6006,6,2))&gt;=4,VALUE(LEFT(A6006,4)),VALUE(LEFT(A6006,4))-1)+1,100),"00")</f>
        <v>FY2025-26</v>
      </c>
      <c r="D6006" s="0" t="s">
        <v>716</v>
      </c>
      <c r="E6006" s="0" t="s">
        <v>247</v>
      </c>
      <c r="F6006" s="0" t="str">
        <f aca="false">INDEX(Mapping!$B$2:$B$465,MATCH(E6006,Mapping!$A$2:$A$465,0))</f>
        <v>SEIL ENERGY INDIA (EX-SEMBCORP)</v>
      </c>
      <c r="G6006" s="0" t="str">
        <f aca="false">INDEX(Mapping!$C$2:$C$465,MATCH(E6006,Mapping!$A$2:$A$465,0))</f>
        <v>SEIL ENERGY INDIA</v>
      </c>
      <c r="H6006" s="2" t="n">
        <v>1.06</v>
      </c>
      <c r="I6006" s="3" t="n">
        <v>0.02</v>
      </c>
    </row>
    <row r="6007" customFormat="false" ht="15" hidden="false" customHeight="false" outlineLevel="0" collapsed="false">
      <c r="A6007" s="0" t="s">
        <v>172</v>
      </c>
      <c r="B6007" s="0" t="n">
        <f aca="false">VALUE(LEFT(A6007,4))</f>
        <v>2025</v>
      </c>
      <c r="C6007" s="0" t="str">
        <f aca="false">"FY"&amp;IF(VALUE(MID(A6007,6,2))&gt;=4,VALUE(LEFT(A6007,4)),VALUE(LEFT(A6007,4))-1)&amp;"-"&amp;TEXT(MOD(IF(VALUE(MID(A6007,6,2))&gt;=4,VALUE(LEFT(A6007,4)),VALUE(LEFT(A6007,4))-1)+1,100),"00")</f>
        <v>FY2025-26</v>
      </c>
      <c r="D6007" s="0" t="s">
        <v>724</v>
      </c>
      <c r="E6007" s="0" t="s">
        <v>437</v>
      </c>
      <c r="F6007" s="0" t="str">
        <f aca="false">INDEX(Mapping!$B$2:$B$465,MATCH(E6007,Mapping!$A$2:$A$465,0))</f>
        <v>NTPC STATIONS</v>
      </c>
      <c r="G6007" s="0" t="str">
        <f aca="false">INDEX(Mapping!$C$2:$C$465,MATCH(E6007,Mapping!$A$2:$A$465,0))</f>
        <v>NTPC GROUP</v>
      </c>
      <c r="H6007" s="2" t="n">
        <v>1.02</v>
      </c>
      <c r="I6007" s="3" t="n">
        <v>0.02</v>
      </c>
    </row>
    <row r="6008" customFormat="false" ht="15" hidden="false" customHeight="false" outlineLevel="0" collapsed="false">
      <c r="A6008" s="0" t="s">
        <v>172</v>
      </c>
      <c r="B6008" s="0" t="n">
        <f aca="false">VALUE(LEFT(A6008,4))</f>
        <v>2025</v>
      </c>
      <c r="C6008" s="0" t="str">
        <f aca="false">"FY"&amp;IF(VALUE(MID(A6008,6,2))&gt;=4,VALUE(LEFT(A6008,4)),VALUE(LEFT(A6008,4))-1)&amp;"-"&amp;TEXT(MOD(IF(VALUE(MID(A6008,6,2))&gt;=4,VALUE(LEFT(A6008,4)),VALUE(LEFT(A6008,4))-1)+1,100),"00")</f>
        <v>FY2025-26</v>
      </c>
      <c r="D6008" s="0" t="s">
        <v>741</v>
      </c>
      <c r="E6008" s="0" t="s">
        <v>445</v>
      </c>
      <c r="F6008" s="0" t="str">
        <f aca="false">INDEX(Mapping!$B$2:$B$465,MATCH(E6008,Mapping!$A$2:$A$465,0))</f>
        <v>NTPC STATIONS</v>
      </c>
      <c r="G6008" s="0" t="str">
        <f aca="false">INDEX(Mapping!$C$2:$C$465,MATCH(E6008,Mapping!$A$2:$A$465,0))</f>
        <v>NTPC GROUP</v>
      </c>
      <c r="H6008" s="2" t="n">
        <v>0.96</v>
      </c>
      <c r="I6008" s="3" t="n">
        <v>0.02</v>
      </c>
    </row>
    <row r="6009" customFormat="false" ht="15" hidden="false" customHeight="false" outlineLevel="0" collapsed="false">
      <c r="A6009" s="0" t="s">
        <v>172</v>
      </c>
      <c r="B6009" s="0" t="n">
        <f aca="false">VALUE(LEFT(A6009,4))</f>
        <v>2025</v>
      </c>
      <c r="C6009" s="0" t="str">
        <f aca="false">"FY"&amp;IF(VALUE(MID(A6009,6,2))&gt;=4,VALUE(LEFT(A6009,4)),VALUE(LEFT(A6009,4))-1)&amp;"-"&amp;TEXT(MOD(IF(VALUE(MID(A6009,6,2))&gt;=4,VALUE(LEFT(A6009,4)),VALUE(LEFT(A6009,4))-1)+1,100),"00")</f>
        <v>FY2025-26</v>
      </c>
      <c r="D6009" s="0" t="s">
        <v>746</v>
      </c>
      <c r="E6009" s="0" t="s">
        <v>369</v>
      </c>
      <c r="F6009" s="0" t="str">
        <f aca="false">INDEX(Mapping!$B$2:$B$465,MATCH(E6009,Mapping!$A$2:$A$465,0))</f>
        <v>NTPC STATIONS</v>
      </c>
      <c r="G6009" s="0" t="str">
        <f aca="false">INDEX(Mapping!$C$2:$C$465,MATCH(E6009,Mapping!$A$2:$A$465,0))</f>
        <v>NTPC GROUP</v>
      </c>
      <c r="H6009" s="2" t="n">
        <v>0.93</v>
      </c>
      <c r="I6009" s="3" t="n">
        <v>0.02</v>
      </c>
    </row>
    <row r="6010" customFormat="false" ht="15" hidden="false" customHeight="false" outlineLevel="0" collapsed="false">
      <c r="A6010" s="0" t="s">
        <v>172</v>
      </c>
      <c r="B6010" s="0" t="n">
        <f aca="false">VALUE(LEFT(A6010,4))</f>
        <v>2025</v>
      </c>
      <c r="C6010" s="0" t="str">
        <f aca="false">"FY"&amp;IF(VALUE(MID(A6010,6,2))&gt;=4,VALUE(LEFT(A6010,4)),VALUE(LEFT(A6010,4))-1)&amp;"-"&amp;TEXT(MOD(IF(VALUE(MID(A6010,6,2))&gt;=4,VALUE(LEFT(A6010,4)),VALUE(LEFT(A6010,4))-1)+1,100),"00")</f>
        <v>FY2025-26</v>
      </c>
      <c r="D6010" s="0" t="s">
        <v>477</v>
      </c>
      <c r="E6010" s="0" t="s">
        <v>477</v>
      </c>
      <c r="F6010" s="0" t="str">
        <f aca="false">INDEX(Mapping!$B$2:$B$465,MATCH(E6010,Mapping!$A$2:$A$465,0))</f>
        <v>ADANI GREEN ENERGY TWENTY SIX A LIMITED_PSS-3</v>
      </c>
      <c r="G6010" s="0" t="str">
        <f aca="false">INDEX(Mapping!$C$2:$C$465,MATCH(E6010,Mapping!$A$2:$A$465,0))</f>
        <v>ADANI GREEN ENERGY (ALL SPVs)</v>
      </c>
      <c r="H6010" s="2" t="n">
        <v>0.93</v>
      </c>
      <c r="I6010" s="3" t="n">
        <v>0.02</v>
      </c>
    </row>
    <row r="6011" customFormat="false" ht="15" hidden="false" customHeight="false" outlineLevel="0" collapsed="false">
      <c r="A6011" s="0" t="s">
        <v>172</v>
      </c>
      <c r="B6011" s="0" t="n">
        <f aca="false">VALUE(LEFT(A6011,4))</f>
        <v>2025</v>
      </c>
      <c r="C6011" s="0" t="str">
        <f aca="false">"FY"&amp;IF(VALUE(MID(A6011,6,2))&gt;=4,VALUE(LEFT(A6011,4)),VALUE(LEFT(A6011,4))-1)&amp;"-"&amp;TEXT(MOD(IF(VALUE(MID(A6011,6,2))&gt;=4,VALUE(LEFT(A6011,4)),VALUE(LEFT(A6011,4))-1)+1,100),"00")</f>
        <v>FY2025-26</v>
      </c>
      <c r="D6011" s="0" t="s">
        <v>769</v>
      </c>
      <c r="E6011" s="0" t="s">
        <v>498</v>
      </c>
      <c r="F6011" s="0" t="str">
        <f aca="false">INDEX(Mapping!$B$2:$B$465,MATCH(E6011,Mapping!$A$2:$A$465,0))</f>
        <v>NTPC STATIONS</v>
      </c>
      <c r="G6011" s="0" t="str">
        <f aca="false">INDEX(Mapping!$C$2:$C$465,MATCH(E6011,Mapping!$A$2:$A$465,0))</f>
        <v>NTPC GROUP</v>
      </c>
      <c r="H6011" s="2" t="n">
        <v>0.88</v>
      </c>
      <c r="I6011" s="3" t="n">
        <v>0.02</v>
      </c>
    </row>
    <row r="6012" customFormat="false" ht="15" hidden="false" customHeight="false" outlineLevel="0" collapsed="false">
      <c r="A6012" s="0" t="s">
        <v>172</v>
      </c>
      <c r="B6012" s="0" t="n">
        <f aca="false">VALUE(LEFT(A6012,4))</f>
        <v>2025</v>
      </c>
      <c r="C6012" s="0" t="str">
        <f aca="false">"FY"&amp;IF(VALUE(MID(A6012,6,2))&gt;=4,VALUE(LEFT(A6012,4)),VALUE(LEFT(A6012,4))-1)&amp;"-"&amp;TEXT(MOD(IF(VALUE(MID(A6012,6,2))&gt;=4,VALUE(LEFT(A6012,4)),VALUE(LEFT(A6012,4))-1)+1,100),"00")</f>
        <v>FY2025-26</v>
      </c>
      <c r="D6012" s="0" t="s">
        <v>317</v>
      </c>
      <c r="E6012" s="0" t="s">
        <v>317</v>
      </c>
      <c r="F6012" s="0" t="str">
        <f aca="false">INDEX(Mapping!$B$2:$B$465,MATCH(E6012,Mapping!$A$2:$A$465,0))</f>
        <v>IGSTPS JHAJJAR</v>
      </c>
      <c r="G6012" s="0" t="str">
        <f aca="false">INDEX(Mapping!$C$2:$C$465,MATCH(E6012,Mapping!$A$2:$A$465,0))</f>
        <v>NTPC GROUP</v>
      </c>
      <c r="H6012" s="2" t="n">
        <v>0.87</v>
      </c>
      <c r="I6012" s="3" t="n">
        <v>0.02</v>
      </c>
    </row>
    <row r="6013" customFormat="false" ht="15" hidden="false" customHeight="false" outlineLevel="0" collapsed="false">
      <c r="A6013" s="0" t="s">
        <v>172</v>
      </c>
      <c r="B6013" s="0" t="n">
        <f aca="false">VALUE(LEFT(A6013,4))</f>
        <v>2025</v>
      </c>
      <c r="C6013" s="0" t="str">
        <f aca="false">"FY"&amp;IF(VALUE(MID(A6013,6,2))&gt;=4,VALUE(LEFT(A6013,4)),VALUE(LEFT(A6013,4))-1)&amp;"-"&amp;TEXT(MOD(IF(VALUE(MID(A6013,6,2))&gt;=4,VALUE(LEFT(A6013,4)),VALUE(LEFT(A6013,4))-1)+1,100),"00")</f>
        <v>FY2025-26</v>
      </c>
      <c r="D6013" s="0" t="s">
        <v>758</v>
      </c>
      <c r="E6013" s="0" t="s">
        <v>400</v>
      </c>
      <c r="F6013" s="0" t="str">
        <f aca="false">INDEX(Mapping!$B$2:$B$465,MATCH(E6013,Mapping!$A$2:$A$465,0))</f>
        <v>NTPC STATIONS</v>
      </c>
      <c r="G6013" s="0" t="str">
        <f aca="false">INDEX(Mapping!$C$2:$C$465,MATCH(E6013,Mapping!$A$2:$A$465,0))</f>
        <v>NTPC GROUP</v>
      </c>
      <c r="H6013" s="2" t="n">
        <v>0.8</v>
      </c>
      <c r="I6013" s="3" t="n">
        <v>0.02</v>
      </c>
    </row>
    <row r="6014" customFormat="false" ht="15" hidden="false" customHeight="false" outlineLevel="0" collapsed="false">
      <c r="A6014" s="0" t="s">
        <v>172</v>
      </c>
      <c r="B6014" s="0" t="n">
        <f aca="false">VALUE(LEFT(A6014,4))</f>
        <v>2025</v>
      </c>
      <c r="C6014" s="0" t="str">
        <f aca="false">"FY"&amp;IF(VALUE(MID(A6014,6,2))&gt;=4,VALUE(LEFT(A6014,4)),VALUE(LEFT(A6014,4))-1)&amp;"-"&amp;TEXT(MOD(IF(VALUE(MID(A6014,6,2))&gt;=4,VALUE(LEFT(A6014,4)),VALUE(LEFT(A6014,4))-1)+1,100),"00")</f>
        <v>FY2025-26</v>
      </c>
      <c r="D6014" s="0" t="s">
        <v>562</v>
      </c>
      <c r="E6014" s="0" t="s">
        <v>562</v>
      </c>
      <c r="F6014" s="0" t="str">
        <f aca="false">INDEX(Mapping!$B$2:$B$465,MATCH(E6014,Mapping!$A$2:$A$465,0))</f>
        <v>NLC INDIA</v>
      </c>
      <c r="G6014" s="0" t="str">
        <f aca="false">INDEX(Mapping!$C$2:$C$465,MATCH(E6014,Mapping!$A$2:$A$465,0))</f>
        <v>NLC INDIA GROUP</v>
      </c>
      <c r="H6014" s="2" t="n">
        <v>0.78</v>
      </c>
      <c r="I6014" s="3" t="n">
        <v>0.02</v>
      </c>
    </row>
    <row r="6015" customFormat="false" ht="15" hidden="false" customHeight="false" outlineLevel="0" collapsed="false">
      <c r="A6015" s="0" t="s">
        <v>172</v>
      </c>
      <c r="B6015" s="0" t="n">
        <f aca="false">VALUE(LEFT(A6015,4))</f>
        <v>2025</v>
      </c>
      <c r="C6015" s="0" t="str">
        <f aca="false">"FY"&amp;IF(VALUE(MID(A6015,6,2))&gt;=4,VALUE(LEFT(A6015,4)),VALUE(LEFT(A6015,4))-1)&amp;"-"&amp;TEXT(MOD(IF(VALUE(MID(A6015,6,2))&gt;=4,VALUE(LEFT(A6015,4)),VALUE(LEFT(A6015,4))-1)+1,100),"00")</f>
        <v>FY2025-26</v>
      </c>
      <c r="D6015" s="0" t="s">
        <v>762</v>
      </c>
      <c r="E6015" s="0" t="s">
        <v>447</v>
      </c>
      <c r="F6015" s="0" t="str">
        <f aca="false">INDEX(Mapping!$B$2:$B$465,MATCH(E6015,Mapping!$A$2:$A$465,0))</f>
        <v>NTPC STATIONS</v>
      </c>
      <c r="G6015" s="0" t="str">
        <f aca="false">INDEX(Mapping!$C$2:$C$465,MATCH(E6015,Mapping!$A$2:$A$465,0))</f>
        <v>NTPC GROUP</v>
      </c>
      <c r="H6015" s="2" t="n">
        <v>0.78</v>
      </c>
      <c r="I6015" s="3" t="n">
        <v>0.02</v>
      </c>
    </row>
    <row r="6016" customFormat="false" ht="15" hidden="false" customHeight="false" outlineLevel="0" collapsed="false">
      <c r="A6016" s="0" t="s">
        <v>172</v>
      </c>
      <c r="B6016" s="0" t="n">
        <f aca="false">VALUE(LEFT(A6016,4))</f>
        <v>2025</v>
      </c>
      <c r="C6016" s="0" t="str">
        <f aca="false">"FY"&amp;IF(VALUE(MID(A6016,6,2))&gt;=4,VALUE(LEFT(A6016,4)),VALUE(LEFT(A6016,4))-1)&amp;"-"&amp;TEXT(MOD(IF(VALUE(MID(A6016,6,2))&gt;=4,VALUE(LEFT(A6016,4)),VALUE(LEFT(A6016,4))-1)+1,100),"00")</f>
        <v>FY2025-26</v>
      </c>
      <c r="D6016" s="0" t="s">
        <v>757</v>
      </c>
      <c r="E6016" s="0" t="s">
        <v>121</v>
      </c>
      <c r="F6016" s="0" t="str">
        <f aca="false">INDEX(Mapping!$B$2:$B$465,MATCH(E6016,Mapping!$A$2:$A$465,0))</f>
        <v>MEGHALAYA</v>
      </c>
      <c r="G6016" s="0" t="str">
        <f aca="false">INDEX(Mapping!$C$2:$C$465,MATCH(E6016,Mapping!$A$2:$A$465,0))</f>
        <v>MEGHALAYA</v>
      </c>
      <c r="H6016" s="2" t="n">
        <v>0.73</v>
      </c>
      <c r="I6016" s="3" t="n">
        <v>0.02</v>
      </c>
    </row>
    <row r="6017" customFormat="false" ht="15" hidden="false" customHeight="false" outlineLevel="0" collapsed="false">
      <c r="A6017" s="0" t="s">
        <v>172</v>
      </c>
      <c r="B6017" s="0" t="n">
        <f aca="false">VALUE(LEFT(A6017,4))</f>
        <v>2025</v>
      </c>
      <c r="C6017" s="0" t="str">
        <f aca="false">"FY"&amp;IF(VALUE(MID(A6017,6,2))&gt;=4,VALUE(LEFT(A6017,4)),VALUE(LEFT(A6017,4))-1)&amp;"-"&amp;TEXT(MOD(IF(VALUE(MID(A6017,6,2))&gt;=4,VALUE(LEFT(A6017,4)),VALUE(LEFT(A6017,4))-1)+1,100),"00")</f>
        <v>FY2025-26</v>
      </c>
      <c r="D6017" s="0" t="s">
        <v>557</v>
      </c>
      <c r="E6017" s="0" t="s">
        <v>557</v>
      </c>
      <c r="F6017" s="0" t="str">
        <f aca="false">INDEX(Mapping!$B$2:$B$465,MATCH(E6017,Mapping!$A$2:$A$465,0))</f>
        <v>NLC INDIA</v>
      </c>
      <c r="G6017" s="0" t="str">
        <f aca="false">INDEX(Mapping!$C$2:$C$465,MATCH(E6017,Mapping!$A$2:$A$465,0))</f>
        <v>NLC INDIA GROUP</v>
      </c>
      <c r="H6017" s="2" t="n">
        <v>0.7</v>
      </c>
      <c r="I6017" s="3" t="n">
        <v>0.02</v>
      </c>
    </row>
    <row r="6018" customFormat="false" ht="15" hidden="false" customHeight="false" outlineLevel="0" collapsed="false">
      <c r="A6018" s="0" t="s">
        <v>172</v>
      </c>
      <c r="B6018" s="0" t="n">
        <f aca="false">VALUE(LEFT(A6018,4))</f>
        <v>2025</v>
      </c>
      <c r="C6018" s="0" t="str">
        <f aca="false">"FY"&amp;IF(VALUE(MID(A6018,6,2))&gt;=4,VALUE(LEFT(A6018,4)),VALUE(LEFT(A6018,4))-1)&amp;"-"&amp;TEXT(MOD(IF(VALUE(MID(A6018,6,2))&gt;=4,VALUE(LEFT(A6018,4)),VALUE(LEFT(A6018,4))-1)+1,100),"00")</f>
        <v>FY2025-26</v>
      </c>
      <c r="D6018" s="0" t="s">
        <v>501</v>
      </c>
      <c r="E6018" s="0" t="s">
        <v>501</v>
      </c>
      <c r="F6018" s="0" t="str">
        <f aca="false">INDEX(Mapping!$B$2:$B$465,MATCH(E6018,Mapping!$A$2:$A$465,0))</f>
        <v>AMBUJA CEMENTS LIMITED_PSS3</v>
      </c>
      <c r="G6018" s="0" t="str">
        <f aca="false">INDEX(Mapping!$C$2:$C$465,MATCH(E6018,Mapping!$A$2:$A$465,0))</f>
        <v>AMBUJA CEMENTS</v>
      </c>
      <c r="H6018" s="2" t="n">
        <v>0.69</v>
      </c>
      <c r="I6018" s="3" t="n">
        <v>0.02</v>
      </c>
    </row>
    <row r="6019" customFormat="false" ht="15" hidden="false" customHeight="false" outlineLevel="0" collapsed="false">
      <c r="A6019" s="0" t="s">
        <v>172</v>
      </c>
      <c r="B6019" s="0" t="n">
        <f aca="false">VALUE(LEFT(A6019,4))</f>
        <v>2025</v>
      </c>
      <c r="C6019" s="0" t="str">
        <f aca="false">"FY"&amp;IF(VALUE(MID(A6019,6,2))&gt;=4,VALUE(LEFT(A6019,4)),VALUE(LEFT(A6019,4))-1)&amp;"-"&amp;TEXT(MOD(IF(VALUE(MID(A6019,6,2))&gt;=4,VALUE(LEFT(A6019,4)),VALUE(LEFT(A6019,4))-1)+1,100),"00")</f>
        <v>FY2025-26</v>
      </c>
      <c r="D6019" s="0" t="s">
        <v>538</v>
      </c>
      <c r="E6019" s="0" t="s">
        <v>538</v>
      </c>
      <c r="F6019" s="0" t="str">
        <f aca="false">INDEX(Mapping!$B$2:$B$465,MATCH(E6019,Mapping!$A$2:$A$465,0))</f>
        <v>JUNIPER NIRJARA ENERGY PRIVATE LIMITED</v>
      </c>
      <c r="G6019" s="0" t="str">
        <f aca="false">INDEX(Mapping!$C$2:$C$465,MATCH(E6019,Mapping!$A$2:$A$465,0))</f>
        <v>JUNIPER GREEN ENERGY</v>
      </c>
      <c r="H6019" s="2" t="n">
        <v>0.64</v>
      </c>
      <c r="I6019" s="3" t="n">
        <v>0.01</v>
      </c>
    </row>
    <row r="6020" customFormat="false" ht="15" hidden="false" customHeight="false" outlineLevel="0" collapsed="false">
      <c r="A6020" s="0" t="s">
        <v>172</v>
      </c>
      <c r="B6020" s="0" t="n">
        <f aca="false">VALUE(LEFT(A6020,4))</f>
        <v>2025</v>
      </c>
      <c r="C6020" s="0" t="str">
        <f aca="false">"FY"&amp;IF(VALUE(MID(A6020,6,2))&gt;=4,VALUE(LEFT(A6020,4)),VALUE(LEFT(A6020,4))-1)&amp;"-"&amp;TEXT(MOD(IF(VALUE(MID(A6020,6,2))&gt;=4,VALUE(LEFT(A6020,4)),VALUE(LEFT(A6020,4))-1)+1,100),"00")</f>
        <v>FY2025-26</v>
      </c>
      <c r="D6020" s="0" t="s">
        <v>756</v>
      </c>
      <c r="E6020" s="0" t="s">
        <v>496</v>
      </c>
      <c r="F6020" s="0" t="str">
        <f aca="false">INDEX(Mapping!$B$2:$B$465,MATCH(E6020,Mapping!$A$2:$A$465,0))</f>
        <v>NTPC STATIONS</v>
      </c>
      <c r="G6020" s="0" t="str">
        <f aca="false">INDEX(Mapping!$C$2:$C$465,MATCH(E6020,Mapping!$A$2:$A$465,0))</f>
        <v>NTPC GROUP</v>
      </c>
      <c r="H6020" s="2" t="n">
        <v>0.59</v>
      </c>
      <c r="I6020" s="3" t="n">
        <v>0.01</v>
      </c>
    </row>
    <row r="6021" customFormat="false" ht="15" hidden="false" customHeight="false" outlineLevel="0" collapsed="false">
      <c r="A6021" s="0" t="s">
        <v>172</v>
      </c>
      <c r="B6021" s="0" t="n">
        <f aca="false">VALUE(LEFT(A6021,4))</f>
        <v>2025</v>
      </c>
      <c r="C6021" s="0" t="str">
        <f aca="false">"FY"&amp;IF(VALUE(MID(A6021,6,2))&gt;=4,VALUE(LEFT(A6021,4)),VALUE(LEFT(A6021,4))-1)&amp;"-"&amp;TEXT(MOD(IF(VALUE(MID(A6021,6,2))&gt;=4,VALUE(LEFT(A6021,4)),VALUE(LEFT(A6021,4))-1)+1,100),"00")</f>
        <v>FY2025-26</v>
      </c>
      <c r="D6021" s="0" t="s">
        <v>792</v>
      </c>
      <c r="E6021" s="0" t="s">
        <v>518</v>
      </c>
      <c r="F6021" s="0" t="str">
        <f aca="false">INDEX(Mapping!$B$2:$B$465,MATCH(E6021,Mapping!$A$2:$A$465,0))</f>
        <v>NTPC STATIONS</v>
      </c>
      <c r="G6021" s="0" t="str">
        <f aca="false">INDEX(Mapping!$C$2:$C$465,MATCH(E6021,Mapping!$A$2:$A$465,0))</f>
        <v>NTPC GROUP</v>
      </c>
      <c r="H6021" s="2" t="n">
        <v>0.58</v>
      </c>
      <c r="I6021" s="3" t="n">
        <v>0.01</v>
      </c>
    </row>
    <row r="6022" customFormat="false" ht="15" hidden="false" customHeight="false" outlineLevel="0" collapsed="false">
      <c r="A6022" s="0" t="s">
        <v>172</v>
      </c>
      <c r="B6022" s="0" t="n">
        <f aca="false">VALUE(LEFT(A6022,4))</f>
        <v>2025</v>
      </c>
      <c r="C6022" s="0" t="str">
        <f aca="false">"FY"&amp;IF(VALUE(MID(A6022,6,2))&gt;=4,VALUE(LEFT(A6022,4)),VALUE(LEFT(A6022,4))-1)&amp;"-"&amp;TEXT(MOD(IF(VALUE(MID(A6022,6,2))&gt;=4,VALUE(LEFT(A6022,4)),VALUE(LEFT(A6022,4))-1)+1,100),"00")</f>
        <v>FY2025-26</v>
      </c>
      <c r="D6022" s="0" t="s">
        <v>261</v>
      </c>
      <c r="E6022" s="0" t="s">
        <v>261</v>
      </c>
      <c r="F6022" s="0" t="str">
        <f aca="false">INDEX(Mapping!$B$2:$B$465,MATCH(E6022,Mapping!$A$2:$A$465,0))</f>
        <v>NPGC NABINAGAR</v>
      </c>
      <c r="G6022" s="0" t="str">
        <f aca="false">INDEX(Mapping!$C$2:$C$465,MATCH(E6022,Mapping!$A$2:$A$465,0))</f>
        <v>NTPC GROUP</v>
      </c>
      <c r="H6022" s="2" t="n">
        <v>0.49</v>
      </c>
      <c r="I6022" s="3" t="n">
        <v>0.01</v>
      </c>
    </row>
    <row r="6023" customFormat="false" ht="15" hidden="false" customHeight="false" outlineLevel="0" collapsed="false">
      <c r="A6023" s="0" t="s">
        <v>172</v>
      </c>
      <c r="B6023" s="0" t="n">
        <f aca="false">VALUE(LEFT(A6023,4))</f>
        <v>2025</v>
      </c>
      <c r="C6023" s="0" t="str">
        <f aca="false">"FY"&amp;IF(VALUE(MID(A6023,6,2))&gt;=4,VALUE(LEFT(A6023,4)),VALUE(LEFT(A6023,4))-1)&amp;"-"&amp;TEXT(MOD(IF(VALUE(MID(A6023,6,2))&gt;=4,VALUE(LEFT(A6023,4)),VALUE(LEFT(A6023,4))-1)+1,100),"00")</f>
        <v>FY2025-26</v>
      </c>
      <c r="D6023" s="0" t="s">
        <v>830</v>
      </c>
      <c r="E6023" s="0" t="s">
        <v>398</v>
      </c>
      <c r="F6023" s="0" t="str">
        <f aca="false">INDEX(Mapping!$B$2:$B$465,MATCH(E6023,Mapping!$A$2:$A$465,0))</f>
        <v>ADANI GREEN ENERGY TWENTY SIX B LIMITED_HYBRID WIND_PSS10</v>
      </c>
      <c r="G6023" s="0" t="str">
        <f aca="false">INDEX(Mapping!$C$2:$C$465,MATCH(E6023,Mapping!$A$2:$A$465,0))</f>
        <v>ADANI GREEN ENERGY (ALL SPVs)</v>
      </c>
      <c r="H6023" s="2" t="n">
        <v>0.48</v>
      </c>
      <c r="I6023" s="3" t="n">
        <v>0.01</v>
      </c>
    </row>
    <row r="6024" customFormat="false" ht="15" hidden="false" customHeight="false" outlineLevel="0" collapsed="false">
      <c r="A6024" s="0" t="s">
        <v>172</v>
      </c>
      <c r="B6024" s="0" t="n">
        <f aca="false">VALUE(LEFT(A6024,4))</f>
        <v>2025</v>
      </c>
      <c r="C6024" s="0" t="str">
        <f aca="false">"FY"&amp;IF(VALUE(MID(A6024,6,2))&gt;=4,VALUE(LEFT(A6024,4)),VALUE(LEFT(A6024,4))-1)&amp;"-"&amp;TEXT(MOD(IF(VALUE(MID(A6024,6,2))&gt;=4,VALUE(LEFT(A6024,4)),VALUE(LEFT(A6024,4))-1)+1,100),"00")</f>
        <v>FY2025-26</v>
      </c>
      <c r="D6024" s="0" t="s">
        <v>572</v>
      </c>
      <c r="E6024" s="0" t="s">
        <v>572</v>
      </c>
      <c r="F6024" s="0" t="str">
        <f aca="false">INDEX(Mapping!$B$2:$B$465,MATCH(E6024,Mapping!$A$2:$A$465,0))</f>
        <v>NLC INDIA</v>
      </c>
      <c r="G6024" s="0" t="str">
        <f aca="false">INDEX(Mapping!$C$2:$C$465,MATCH(E6024,Mapping!$A$2:$A$465,0))</f>
        <v>NLC INDIA GROUP</v>
      </c>
      <c r="H6024" s="2" t="n">
        <v>0.47</v>
      </c>
      <c r="I6024" s="3" t="n">
        <v>0.01</v>
      </c>
    </row>
    <row r="6025" customFormat="false" ht="15" hidden="false" customHeight="false" outlineLevel="0" collapsed="false">
      <c r="A6025" s="0" t="s">
        <v>172</v>
      </c>
      <c r="B6025" s="0" t="n">
        <f aca="false">VALUE(LEFT(A6025,4))</f>
        <v>2025</v>
      </c>
      <c r="C6025" s="0" t="str">
        <f aca="false">"FY"&amp;IF(VALUE(MID(A6025,6,2))&gt;=4,VALUE(LEFT(A6025,4)),VALUE(LEFT(A6025,4))-1)&amp;"-"&amp;TEXT(MOD(IF(VALUE(MID(A6025,6,2))&gt;=4,VALUE(LEFT(A6025,4)),VALUE(LEFT(A6025,4))-1)+1,100),"00")</f>
        <v>FY2025-26</v>
      </c>
      <c r="D6025" s="0" t="s">
        <v>752</v>
      </c>
      <c r="E6025" s="0" t="s">
        <v>440</v>
      </c>
      <c r="F6025" s="0" t="str">
        <f aca="false">INDEX(Mapping!$B$2:$B$465,MATCH(E6025,Mapping!$A$2:$A$465,0))</f>
        <v>NTPC STATIONS</v>
      </c>
      <c r="G6025" s="0" t="str">
        <f aca="false">INDEX(Mapping!$C$2:$C$465,MATCH(E6025,Mapping!$A$2:$A$465,0))</f>
        <v>NTPC GROUP</v>
      </c>
      <c r="H6025" s="2" t="n">
        <v>0.43</v>
      </c>
      <c r="I6025" s="3" t="n">
        <v>0.01</v>
      </c>
    </row>
    <row r="6026" customFormat="false" ht="15" hidden="false" customHeight="false" outlineLevel="0" collapsed="false">
      <c r="A6026" s="0" t="s">
        <v>172</v>
      </c>
      <c r="B6026" s="0" t="n">
        <f aca="false">VALUE(LEFT(A6026,4))</f>
        <v>2025</v>
      </c>
      <c r="C6026" s="0" t="str">
        <f aca="false">"FY"&amp;IF(VALUE(MID(A6026,6,2))&gt;=4,VALUE(LEFT(A6026,4)),VALUE(LEFT(A6026,4))-1)&amp;"-"&amp;TEXT(MOD(IF(VALUE(MID(A6026,6,2))&gt;=4,VALUE(LEFT(A6026,4)),VALUE(LEFT(A6026,4))-1)+1,100),"00")</f>
        <v>FY2025-26</v>
      </c>
      <c r="D6026" s="0" t="s">
        <v>493</v>
      </c>
      <c r="E6026" s="0" t="s">
        <v>493</v>
      </c>
      <c r="F6026" s="0" t="str">
        <f aca="false">INDEX(Mapping!$B$2:$B$465,MATCH(E6026,Mapping!$A$2:$A$465,0))</f>
        <v>NEEPCO STATIONS</v>
      </c>
      <c r="G6026" s="0" t="str">
        <f aca="false">INDEX(Mapping!$C$2:$C$465,MATCH(E6026,Mapping!$A$2:$A$465,0))</f>
        <v>NEEPCO STATIONS</v>
      </c>
      <c r="H6026" s="2" t="n">
        <v>0.43</v>
      </c>
      <c r="I6026" s="3" t="n">
        <v>0.01</v>
      </c>
    </row>
    <row r="6027" customFormat="false" ht="15" hidden="false" customHeight="false" outlineLevel="0" collapsed="false">
      <c r="A6027" s="0" t="s">
        <v>172</v>
      </c>
      <c r="B6027" s="0" t="n">
        <f aca="false">VALUE(LEFT(A6027,4))</f>
        <v>2025</v>
      </c>
      <c r="C6027" s="0" t="str">
        <f aca="false">"FY"&amp;IF(VALUE(MID(A6027,6,2))&gt;=4,VALUE(LEFT(A6027,4)),VALUE(LEFT(A6027,4))-1)&amp;"-"&amp;TEXT(MOD(IF(VALUE(MID(A6027,6,2))&gt;=4,VALUE(LEFT(A6027,4)),VALUE(LEFT(A6027,4))-1)+1,100),"00")</f>
        <v>FY2025-26</v>
      </c>
      <c r="D6027" s="0" t="s">
        <v>777</v>
      </c>
      <c r="E6027" s="0" t="s">
        <v>559</v>
      </c>
      <c r="F6027" s="0" t="str">
        <f aca="false">INDEX(Mapping!$B$2:$B$465,MATCH(E6027,Mapping!$A$2:$A$465,0))</f>
        <v>NTPC STATIONS</v>
      </c>
      <c r="G6027" s="0" t="str">
        <f aca="false">INDEX(Mapping!$C$2:$C$465,MATCH(E6027,Mapping!$A$2:$A$465,0))</f>
        <v>NTPC GROUP</v>
      </c>
      <c r="H6027" s="2" t="n">
        <v>0.41</v>
      </c>
      <c r="I6027" s="3" t="n">
        <v>0.01</v>
      </c>
    </row>
    <row r="6028" customFormat="false" ht="15" hidden="false" customHeight="false" outlineLevel="0" collapsed="false">
      <c r="A6028" s="0" t="s">
        <v>172</v>
      </c>
      <c r="B6028" s="0" t="n">
        <f aca="false">VALUE(LEFT(A6028,4))</f>
        <v>2025</v>
      </c>
      <c r="C6028" s="0" t="str">
        <f aca="false">"FY"&amp;IF(VALUE(MID(A6028,6,2))&gt;=4,VALUE(LEFT(A6028,4)),VALUE(LEFT(A6028,4))-1)&amp;"-"&amp;TEXT(MOD(IF(VALUE(MID(A6028,6,2))&gt;=4,VALUE(LEFT(A6028,4)),VALUE(LEFT(A6028,4))-1)+1,100),"00")</f>
        <v>FY2025-26</v>
      </c>
      <c r="D6028" s="0" t="s">
        <v>326</v>
      </c>
      <c r="E6028" s="0" t="s">
        <v>326</v>
      </c>
      <c r="F6028" s="0" t="str">
        <f aca="false">INDEX(Mapping!$B$2:$B$465,MATCH(E6028,Mapping!$A$2:$A$465,0))</f>
        <v>ITPCL (IL&amp;FS TAMIL NADU)</v>
      </c>
      <c r="G6028" s="0" t="str">
        <f aca="false">INDEX(Mapping!$C$2:$C$465,MATCH(E6028,Mapping!$A$2:$A$465,0))</f>
        <v>ITPCL (IL&amp;FS TAMIL NADU)</v>
      </c>
      <c r="H6028" s="2" t="n">
        <v>0.38</v>
      </c>
      <c r="I6028" s="3" t="n">
        <v>0.01</v>
      </c>
    </row>
    <row r="6029" customFormat="false" ht="15" hidden="false" customHeight="false" outlineLevel="0" collapsed="false">
      <c r="A6029" s="0" t="s">
        <v>172</v>
      </c>
      <c r="B6029" s="0" t="n">
        <f aca="false">VALUE(LEFT(A6029,4))</f>
        <v>2025</v>
      </c>
      <c r="C6029" s="0" t="str">
        <f aca="false">"FY"&amp;IF(VALUE(MID(A6029,6,2))&gt;=4,VALUE(LEFT(A6029,4)),VALUE(LEFT(A6029,4))-1)&amp;"-"&amp;TEXT(MOD(IF(VALUE(MID(A6029,6,2))&gt;=4,VALUE(LEFT(A6029,4)),VALUE(LEFT(A6029,4))-1)+1,100),"00")</f>
        <v>FY2025-26</v>
      </c>
      <c r="D6029" s="0" t="s">
        <v>763</v>
      </c>
      <c r="E6029" s="0" t="s">
        <v>526</v>
      </c>
      <c r="F6029" s="0" t="str">
        <f aca="false">INDEX(Mapping!$B$2:$B$465,MATCH(E6029,Mapping!$A$2:$A$465,0))</f>
        <v>NTPC STATIONS</v>
      </c>
      <c r="G6029" s="0" t="str">
        <f aca="false">INDEX(Mapping!$C$2:$C$465,MATCH(E6029,Mapping!$A$2:$A$465,0))</f>
        <v>NTPC GROUP</v>
      </c>
      <c r="H6029" s="2" t="n">
        <v>0.32</v>
      </c>
      <c r="I6029" s="3" t="n">
        <v>0.01</v>
      </c>
    </row>
    <row r="6030" customFormat="false" ht="15" hidden="false" customHeight="false" outlineLevel="0" collapsed="false">
      <c r="A6030" s="0" t="s">
        <v>172</v>
      </c>
      <c r="B6030" s="0" t="n">
        <f aca="false">VALUE(LEFT(A6030,4))</f>
        <v>2025</v>
      </c>
      <c r="C6030" s="0" t="str">
        <f aca="false">"FY"&amp;IF(VALUE(MID(A6030,6,2))&gt;=4,VALUE(LEFT(A6030,4)),VALUE(LEFT(A6030,4))-1)&amp;"-"&amp;TEXT(MOD(IF(VALUE(MID(A6030,6,2))&gt;=4,VALUE(LEFT(A6030,4)),VALUE(LEFT(A6030,4))-1)+1,100),"00")</f>
        <v>FY2025-26</v>
      </c>
      <c r="D6030" s="0" t="s">
        <v>783</v>
      </c>
      <c r="E6030" s="0" t="s">
        <v>570</v>
      </c>
      <c r="F6030" s="0" t="str">
        <f aca="false">INDEX(Mapping!$B$2:$B$465,MATCH(E6030,Mapping!$A$2:$A$465,0))</f>
        <v>SERENTICA RENEWABLES INDIA 4 PRIVATE LIMITED</v>
      </c>
      <c r="G6030" s="0" t="str">
        <f aca="false">INDEX(Mapping!$C$2:$C$465,MATCH(E6030,Mapping!$A$2:$A$465,0))</f>
        <v>SERENTICA RENEWABLES</v>
      </c>
      <c r="H6030" s="2" t="n">
        <v>0.31</v>
      </c>
      <c r="I6030" s="3" t="n">
        <v>0.007</v>
      </c>
    </row>
    <row r="6031" customFormat="false" ht="15" hidden="false" customHeight="false" outlineLevel="0" collapsed="false">
      <c r="A6031" s="0" t="s">
        <v>172</v>
      </c>
      <c r="B6031" s="0" t="n">
        <f aca="false">VALUE(LEFT(A6031,4))</f>
        <v>2025</v>
      </c>
      <c r="C6031" s="0" t="str">
        <f aca="false">"FY"&amp;IF(VALUE(MID(A6031,6,2))&gt;=4,VALUE(LEFT(A6031,4)),VALUE(LEFT(A6031,4))-1)&amp;"-"&amp;TEXT(MOD(IF(VALUE(MID(A6031,6,2))&gt;=4,VALUE(LEFT(A6031,4)),VALUE(LEFT(A6031,4))-1)+1,100),"00")</f>
        <v>FY2025-26</v>
      </c>
      <c r="D6031" s="0" t="s">
        <v>585</v>
      </c>
      <c r="E6031" s="0" t="s">
        <v>585</v>
      </c>
      <c r="F6031" s="0" t="str">
        <f aca="false">INDEX(Mapping!$B$2:$B$465,MATCH(E6031,Mapping!$A$2:$A$465,0))</f>
        <v>NLC INDIA</v>
      </c>
      <c r="G6031" s="0" t="str">
        <f aca="false">INDEX(Mapping!$C$2:$C$465,MATCH(E6031,Mapping!$A$2:$A$465,0))</f>
        <v>NLC INDIA GROUP</v>
      </c>
      <c r="H6031" s="2" t="n">
        <v>0.29</v>
      </c>
      <c r="I6031" s="3" t="n">
        <v>0.006</v>
      </c>
    </row>
    <row r="6032" customFormat="false" ht="15" hidden="false" customHeight="false" outlineLevel="0" collapsed="false">
      <c r="A6032" s="0" t="s">
        <v>172</v>
      </c>
      <c r="B6032" s="0" t="n">
        <f aca="false">VALUE(LEFT(A6032,4))</f>
        <v>2025</v>
      </c>
      <c r="C6032" s="0" t="str">
        <f aca="false">"FY"&amp;IF(VALUE(MID(A6032,6,2))&gt;=4,VALUE(LEFT(A6032,4)),VALUE(LEFT(A6032,4))-1)&amp;"-"&amp;TEXT(MOD(IF(VALUE(MID(A6032,6,2))&gt;=4,VALUE(LEFT(A6032,4)),VALUE(LEFT(A6032,4))-1)+1,100),"00")</f>
        <v>FY2025-26</v>
      </c>
      <c r="D6032" s="0" t="s">
        <v>711</v>
      </c>
      <c r="E6032" s="0" t="s">
        <v>94</v>
      </c>
      <c r="F6032" s="0" t="str">
        <f aca="false">INDEX(Mapping!$B$2:$B$465,MATCH(E6032,Mapping!$A$2:$A$465,0))</f>
        <v>JHARKHAND</v>
      </c>
      <c r="G6032" s="0" t="str">
        <f aca="false">INDEX(Mapping!$C$2:$C$465,MATCH(E6032,Mapping!$A$2:$A$465,0))</f>
        <v>JHARKHAND</v>
      </c>
      <c r="H6032" s="2" t="n">
        <v>0.26</v>
      </c>
      <c r="I6032" s="3" t="n">
        <v>0.006</v>
      </c>
    </row>
    <row r="6033" customFormat="false" ht="15" hidden="false" customHeight="false" outlineLevel="0" collapsed="false">
      <c r="A6033" s="0" t="s">
        <v>172</v>
      </c>
      <c r="B6033" s="0" t="n">
        <f aca="false">VALUE(LEFT(A6033,4))</f>
        <v>2025</v>
      </c>
      <c r="C6033" s="0" t="str">
        <f aca="false">"FY"&amp;IF(VALUE(MID(A6033,6,2))&gt;=4,VALUE(LEFT(A6033,4)),VALUE(LEFT(A6033,4))-1)&amp;"-"&amp;TEXT(MOD(IF(VALUE(MID(A6033,6,2))&gt;=4,VALUE(LEFT(A6033,4)),VALUE(LEFT(A6033,4))-1)+1,100),"00")</f>
        <v>FY2025-26</v>
      </c>
      <c r="D6033" s="0" t="s">
        <v>715</v>
      </c>
      <c r="E6033" s="0" t="s">
        <v>341</v>
      </c>
      <c r="F6033" s="0" t="str">
        <f aca="false">INDEX(Mapping!$B$2:$B$465,MATCH(E6033,Mapping!$A$2:$A$465,0))</f>
        <v>NTPC STATIONS</v>
      </c>
      <c r="G6033" s="0" t="str">
        <f aca="false">INDEX(Mapping!$C$2:$C$465,MATCH(E6033,Mapping!$A$2:$A$465,0))</f>
        <v>NTPC GROUP</v>
      </c>
      <c r="H6033" s="2" t="n">
        <v>0.24</v>
      </c>
      <c r="I6033" s="3" t="n">
        <v>0.005</v>
      </c>
    </row>
    <row r="6034" customFormat="false" ht="15" hidden="false" customHeight="false" outlineLevel="0" collapsed="false">
      <c r="A6034" s="0" t="s">
        <v>172</v>
      </c>
      <c r="B6034" s="0" t="n">
        <f aca="false">VALUE(LEFT(A6034,4))</f>
        <v>2025</v>
      </c>
      <c r="C6034" s="0" t="str">
        <f aca="false">"FY"&amp;IF(VALUE(MID(A6034,6,2))&gt;=4,VALUE(LEFT(A6034,4)),VALUE(LEFT(A6034,4))-1)&amp;"-"&amp;TEXT(MOD(IF(VALUE(MID(A6034,6,2))&gt;=4,VALUE(LEFT(A6034,4)),VALUE(LEFT(A6034,4))-1)+1,100),"00")</f>
        <v>FY2025-26</v>
      </c>
      <c r="D6034" s="0" t="s">
        <v>732</v>
      </c>
      <c r="E6034" s="0" t="s">
        <v>423</v>
      </c>
      <c r="F6034" s="0" t="str">
        <f aca="false">INDEX(Mapping!$B$2:$B$465,MATCH(E6034,Mapping!$A$2:$A$465,0))</f>
        <v>GMR WARORA (EX-EMCO)</v>
      </c>
      <c r="G6034" s="0" t="str">
        <f aca="false">INDEX(Mapping!$C$2:$C$465,MATCH(E6034,Mapping!$A$2:$A$465,0))</f>
        <v>GMR ENERGY</v>
      </c>
      <c r="H6034" s="2" t="n">
        <v>0.21</v>
      </c>
      <c r="I6034" s="3" t="n">
        <v>0.005</v>
      </c>
    </row>
    <row r="6035" customFormat="false" ht="15" hidden="false" customHeight="false" outlineLevel="0" collapsed="false">
      <c r="A6035" s="0" t="s">
        <v>172</v>
      </c>
      <c r="B6035" s="0" t="n">
        <f aca="false">VALUE(LEFT(A6035,4))</f>
        <v>2025</v>
      </c>
      <c r="C6035" s="0" t="str">
        <f aca="false">"FY"&amp;IF(VALUE(MID(A6035,6,2))&gt;=4,VALUE(LEFT(A6035,4)),VALUE(LEFT(A6035,4))-1)&amp;"-"&amp;TEXT(MOD(IF(VALUE(MID(A6035,6,2))&gt;=4,VALUE(LEFT(A6035,4)),VALUE(LEFT(A6035,4))-1)+1,100),"00")</f>
        <v>FY2025-26</v>
      </c>
      <c r="D6035" s="0" t="s">
        <v>596</v>
      </c>
      <c r="E6035" s="0" t="s">
        <v>596</v>
      </c>
      <c r="F6035" s="0" t="str">
        <f aca="false">INDEX(Mapping!$B$2:$B$465,MATCH(E6035,Mapping!$A$2:$A$465,0))</f>
        <v>NLC INDIA</v>
      </c>
      <c r="G6035" s="0" t="str">
        <f aca="false">INDEX(Mapping!$C$2:$C$465,MATCH(E6035,Mapping!$A$2:$A$465,0))</f>
        <v>NLC INDIA GROUP</v>
      </c>
      <c r="H6035" s="2" t="n">
        <v>0.2</v>
      </c>
      <c r="I6035" s="3" t="n">
        <v>0.004</v>
      </c>
    </row>
    <row r="6036" customFormat="false" ht="15" hidden="false" customHeight="false" outlineLevel="0" collapsed="false">
      <c r="A6036" s="0" t="s">
        <v>172</v>
      </c>
      <c r="B6036" s="0" t="n">
        <f aca="false">VALUE(LEFT(A6036,4))</f>
        <v>2025</v>
      </c>
      <c r="C6036" s="0" t="str">
        <f aca="false">"FY"&amp;IF(VALUE(MID(A6036,6,2))&gt;=4,VALUE(LEFT(A6036,4)),VALUE(LEFT(A6036,4))-1)&amp;"-"&amp;TEXT(MOD(IF(VALUE(MID(A6036,6,2))&gt;=4,VALUE(LEFT(A6036,4)),VALUE(LEFT(A6036,4))-1)+1,100),"00")</f>
        <v>FY2025-26</v>
      </c>
      <c r="D6036" s="0" t="s">
        <v>332</v>
      </c>
      <c r="E6036" s="0" t="s">
        <v>332</v>
      </c>
      <c r="F6036" s="0" t="str">
        <f aca="false">INDEX(Mapping!$B$2:$B$465,MATCH(E6036,Mapping!$A$2:$A$465,0))</f>
        <v>KANTI BIJLEE UTPADAN NIGAM LIMITED</v>
      </c>
      <c r="G6036" s="0" t="str">
        <f aca="false">INDEX(Mapping!$C$2:$C$465,MATCH(E6036,Mapping!$A$2:$A$465,0))</f>
        <v>NTPC GROUP</v>
      </c>
      <c r="H6036" s="2" t="n">
        <v>0.19</v>
      </c>
      <c r="I6036" s="3" t="n">
        <v>0.004</v>
      </c>
    </row>
    <row r="6037" customFormat="false" ht="15" hidden="false" customHeight="false" outlineLevel="0" collapsed="false">
      <c r="A6037" s="0" t="s">
        <v>172</v>
      </c>
      <c r="B6037" s="0" t="n">
        <f aca="false">VALUE(LEFT(A6037,4))</f>
        <v>2025</v>
      </c>
      <c r="C6037" s="0" t="str">
        <f aca="false">"FY"&amp;IF(VALUE(MID(A6037,6,2))&gt;=4,VALUE(LEFT(A6037,4)),VALUE(LEFT(A6037,4))-1)&amp;"-"&amp;TEXT(MOD(IF(VALUE(MID(A6037,6,2))&gt;=4,VALUE(LEFT(A6037,4)),VALUE(LEFT(A6037,4))-1)+1,100),"00")</f>
        <v>FY2025-26</v>
      </c>
      <c r="D6037" s="0" t="s">
        <v>721</v>
      </c>
      <c r="E6037" s="0" t="s">
        <v>176</v>
      </c>
      <c r="F6037" s="0" t="str">
        <f aca="false">INDEX(Mapping!$B$2:$B$465,MATCH(E6037,Mapping!$A$2:$A$465,0))</f>
        <v>SIKKIM</v>
      </c>
      <c r="G6037" s="0" t="str">
        <f aca="false">INDEX(Mapping!$C$2:$C$465,MATCH(E6037,Mapping!$A$2:$A$465,0))</f>
        <v>SIKKIM</v>
      </c>
      <c r="H6037" s="2" t="n">
        <v>0.16</v>
      </c>
      <c r="I6037" s="3" t="n">
        <v>0.004</v>
      </c>
    </row>
    <row r="6038" customFormat="false" ht="15" hidden="false" customHeight="false" outlineLevel="0" collapsed="false">
      <c r="A6038" s="0" t="s">
        <v>172</v>
      </c>
      <c r="B6038" s="0" t="n">
        <f aca="false">VALUE(LEFT(A6038,4))</f>
        <v>2025</v>
      </c>
      <c r="C6038" s="0" t="str">
        <f aca="false">"FY"&amp;IF(VALUE(MID(A6038,6,2))&gt;=4,VALUE(LEFT(A6038,4)),VALUE(LEFT(A6038,4))-1)&amp;"-"&amp;TEXT(MOD(IF(VALUE(MID(A6038,6,2))&gt;=4,VALUE(LEFT(A6038,4)),VALUE(LEFT(A6038,4))-1)+1,100),"00")</f>
        <v>FY2025-26</v>
      </c>
      <c r="D6038" s="0" t="s">
        <v>535</v>
      </c>
      <c r="E6038" s="0" t="s">
        <v>535</v>
      </c>
      <c r="F6038" s="0" t="str">
        <f aca="false">INDEX(Mapping!$B$2:$B$465,MATCH(E6038,Mapping!$A$2:$A$465,0))</f>
        <v>NEEPCO STATIONS</v>
      </c>
      <c r="G6038" s="0" t="str">
        <f aca="false">INDEX(Mapping!$C$2:$C$465,MATCH(E6038,Mapping!$A$2:$A$465,0))</f>
        <v>NEEPCO STATIONS</v>
      </c>
      <c r="H6038" s="2" t="n">
        <v>0.12</v>
      </c>
      <c r="I6038" s="3" t="n">
        <v>0.003</v>
      </c>
    </row>
    <row r="6039" customFormat="false" ht="15" hidden="false" customHeight="false" outlineLevel="0" collapsed="false">
      <c r="A6039" s="0" t="s">
        <v>172</v>
      </c>
      <c r="B6039" s="0" t="n">
        <f aca="false">VALUE(LEFT(A6039,4))</f>
        <v>2025</v>
      </c>
      <c r="C6039" s="0" t="str">
        <f aca="false">"FY"&amp;IF(VALUE(MID(A6039,6,2))&gt;=4,VALUE(LEFT(A6039,4)),VALUE(LEFT(A6039,4))-1)&amp;"-"&amp;TEXT(MOD(IF(VALUE(MID(A6039,6,2))&gt;=4,VALUE(LEFT(A6039,4)),VALUE(LEFT(A6039,4))-1)+1,100),"00")</f>
        <v>FY2025-26</v>
      </c>
      <c r="D6039" s="0" t="s">
        <v>804</v>
      </c>
      <c r="E6039" s="0" t="s">
        <v>576</v>
      </c>
      <c r="F6039" s="0" t="str">
        <f aca="false">INDEX(Mapping!$B$2:$B$465,MATCH(E6039,Mapping!$A$2:$A$465,0))</f>
        <v>ADANI RENEWABLE ENERGY FIFTY FIVE LIMITED_PSS3 (25 MW HYBRID SOLAR OF 25 MW OF 187.5MW HPD)</v>
      </c>
      <c r="G6039" s="0" t="str">
        <f aca="false">INDEX(Mapping!$C$2:$C$465,MATCH(E6039,Mapping!$A$2:$A$465,0))</f>
        <v>ADANI GREEN ENERGY (ALL SPVs)</v>
      </c>
      <c r="H6039" s="2" t="n">
        <v>0.12</v>
      </c>
      <c r="I6039" s="3" t="n">
        <v>0.003</v>
      </c>
    </row>
    <row r="6040" customFormat="false" ht="15" hidden="false" customHeight="false" outlineLevel="0" collapsed="false">
      <c r="A6040" s="0" t="s">
        <v>172</v>
      </c>
      <c r="B6040" s="0" t="n">
        <f aca="false">VALUE(LEFT(A6040,4))</f>
        <v>2025</v>
      </c>
      <c r="C6040" s="0" t="str">
        <f aca="false">"FY"&amp;IF(VALUE(MID(A6040,6,2))&gt;=4,VALUE(LEFT(A6040,4)),VALUE(LEFT(A6040,4))-1)&amp;"-"&amp;TEXT(MOD(IF(VALUE(MID(A6040,6,2))&gt;=4,VALUE(LEFT(A6040,4)),VALUE(LEFT(A6040,4))-1)+1,100),"00")</f>
        <v>FY2025-26</v>
      </c>
      <c r="D6040" s="0" t="s">
        <v>806</v>
      </c>
      <c r="E6040" s="0" t="s">
        <v>568</v>
      </c>
      <c r="F6040" s="0" t="str">
        <f aca="false">INDEX(Mapping!$B$2:$B$465,MATCH(E6040,Mapping!$A$2:$A$465,0))</f>
        <v>ADANI RENEWABLE ENERGY FIFTY FIVE LIMITED_PSS3 (20.8 MW HYBRID WIND OF 25 MW OF 187.5MW HPD)</v>
      </c>
      <c r="G6040" s="0" t="str">
        <f aca="false">INDEX(Mapping!$C$2:$C$465,MATCH(E6040,Mapping!$A$2:$A$465,0))</f>
        <v>ADANI GREEN ENERGY (ALL SPVs)</v>
      </c>
      <c r="H6040" s="2" t="n">
        <v>0.07</v>
      </c>
      <c r="I6040" s="3" t="n">
        <v>0.002</v>
      </c>
    </row>
    <row r="6041" customFormat="false" ht="15" hidden="false" customHeight="false" outlineLevel="0" collapsed="false">
      <c r="A6041" s="0" t="s">
        <v>172</v>
      </c>
      <c r="B6041" s="0" t="n">
        <f aca="false">VALUE(LEFT(A6041,4))</f>
        <v>2025</v>
      </c>
      <c r="C6041" s="0" t="str">
        <f aca="false">"FY"&amp;IF(VALUE(MID(A6041,6,2))&gt;=4,VALUE(LEFT(A6041,4)),VALUE(LEFT(A6041,4))-1)&amp;"-"&amp;TEXT(MOD(IF(VALUE(MID(A6041,6,2))&gt;=4,VALUE(LEFT(A6041,4)),VALUE(LEFT(A6041,4))-1)+1,100),"00")</f>
        <v>FY2025-26</v>
      </c>
      <c r="D6041" s="0" t="s">
        <v>773</v>
      </c>
      <c r="E6041" s="0" t="s">
        <v>595</v>
      </c>
      <c r="F6041" s="0" t="str">
        <f aca="false">INDEX(Mapping!$B$2:$B$465,MATCH(E6041,Mapping!$A$2:$A$465,0))</f>
        <v>NANI VIRANI WIND ENERGY PRIVATE LIMITED</v>
      </c>
      <c r="G6041" s="0" t="str">
        <f aca="false">INDEX(Mapping!$C$2:$C$465,MATCH(E6041,Mapping!$A$2:$A$465,0))</f>
        <v>NANI VIRANI WIND ENERGY PRIVATE LIMITED</v>
      </c>
      <c r="H6041" s="2" t="n">
        <v>0.07</v>
      </c>
      <c r="I6041" s="3" t="n">
        <v>0.002</v>
      </c>
    </row>
    <row r="6042" customFormat="false" ht="15" hidden="false" customHeight="false" outlineLevel="0" collapsed="false">
      <c r="A6042" s="0" t="s">
        <v>172</v>
      </c>
      <c r="B6042" s="0" t="n">
        <f aca="false">VALUE(LEFT(A6042,4))</f>
        <v>2025</v>
      </c>
      <c r="C6042" s="0" t="str">
        <f aca="false">"FY"&amp;IF(VALUE(MID(A6042,6,2))&gt;=4,VALUE(LEFT(A6042,4)),VALUE(LEFT(A6042,4))-1)&amp;"-"&amp;TEXT(MOD(IF(VALUE(MID(A6042,6,2))&gt;=4,VALUE(LEFT(A6042,4)),VALUE(LEFT(A6042,4))-1)+1,100),"00")</f>
        <v>FY2025-26</v>
      </c>
      <c r="D6042" s="0" t="s">
        <v>571</v>
      </c>
      <c r="E6042" s="0" t="s">
        <v>571</v>
      </c>
      <c r="F6042" s="0" t="str">
        <f aca="false">INDEX(Mapping!$B$2:$B$465,MATCH(E6042,Mapping!$A$2:$A$465,0))</f>
        <v>MAITHON POWER LIMITED</v>
      </c>
      <c r="G6042" s="0" t="str">
        <f aca="false">INDEX(Mapping!$C$2:$C$465,MATCH(E6042,Mapping!$A$2:$A$465,0))</f>
        <v>MAITHON POWER LIMITED</v>
      </c>
      <c r="H6042" s="2" t="n">
        <v>0.03</v>
      </c>
      <c r="I6042" s="3" t="n">
        <v>0.0007</v>
      </c>
    </row>
    <row r="6043" customFormat="false" ht="15" hidden="false" customHeight="false" outlineLevel="0" collapsed="false">
      <c r="A6043" s="0" t="s">
        <v>172</v>
      </c>
      <c r="B6043" s="0" t="n">
        <f aca="false">VALUE(LEFT(A6043,4))</f>
        <v>2025</v>
      </c>
      <c r="C6043" s="0" t="str">
        <f aca="false">"FY"&amp;IF(VALUE(MID(A6043,6,2))&gt;=4,VALUE(LEFT(A6043,4)),VALUE(LEFT(A6043,4))-1)&amp;"-"&amp;TEXT(MOD(IF(VALUE(MID(A6043,6,2))&gt;=4,VALUE(LEFT(A6043,4)),VALUE(LEFT(A6043,4))-1)+1,100),"00")</f>
        <v>FY2025-26</v>
      </c>
      <c r="D6043" s="0" t="s">
        <v>770</v>
      </c>
      <c r="E6043" s="0" t="s">
        <v>554</v>
      </c>
      <c r="F6043" s="0" t="str">
        <f aca="false">INDEX(Mapping!$B$2:$B$465,MATCH(E6043,Mapping!$A$2:$A$465,0))</f>
        <v>TPSL BANDERWALA SECI 100_INF</v>
      </c>
      <c r="G6043" s="0" t="str">
        <f aca="false">INDEX(Mapping!$C$2:$C$465,MATCH(E6043,Mapping!$A$2:$A$465,0))</f>
        <v>TPSL BANDERWALA SECI 100_INF</v>
      </c>
      <c r="H6043" s="2" t="n">
        <v>0.007</v>
      </c>
      <c r="I6043" s="3" t="n">
        <v>0.0001</v>
      </c>
    </row>
    <row r="6044" customFormat="false" ht="15" hidden="false" customHeight="false" outlineLevel="0" collapsed="false">
      <c r="A6044" s="0" t="s">
        <v>172</v>
      </c>
      <c r="B6044" s="0" t="n">
        <f aca="false">VALUE(LEFT(A6044,4))</f>
        <v>2025</v>
      </c>
      <c r="C6044" s="0" t="str">
        <f aca="false">"FY"&amp;IF(VALUE(MID(A6044,6,2))&gt;=4,VALUE(LEFT(A6044,4)),VALUE(LEFT(A6044,4))-1)&amp;"-"&amp;TEXT(MOD(IF(VALUE(MID(A6044,6,2))&gt;=4,VALUE(LEFT(A6044,4)),VALUE(LEFT(A6044,4))-1)+1,100),"00")</f>
        <v>FY2025-26</v>
      </c>
      <c r="D6044" s="0" t="s">
        <v>750</v>
      </c>
      <c r="E6044" s="0" t="s">
        <v>508</v>
      </c>
      <c r="F6044" s="0" t="str">
        <f aca="false">INDEX(Mapping!$B$2:$B$465,MATCH(E6044,Mapping!$A$2:$A$465,0))</f>
        <v>NTPC STATIONS</v>
      </c>
      <c r="G6044" s="0" t="str">
        <f aca="false">INDEX(Mapping!$C$2:$C$465,MATCH(E6044,Mapping!$A$2:$A$465,0))</f>
        <v>NTPC GROUP</v>
      </c>
      <c r="H6044" s="2" t="n">
        <v>0.003</v>
      </c>
      <c r="I6044" s="3" t="n">
        <v>0.0001</v>
      </c>
    </row>
    <row r="6045" customFormat="false" ht="15" hidden="false" customHeight="false" outlineLevel="0" collapsed="false">
      <c r="A6045" s="0" t="s">
        <v>202</v>
      </c>
      <c r="B6045" s="0" t="n">
        <f aca="false">VALUE(LEFT(A6045,4))</f>
        <v>2025</v>
      </c>
      <c r="C6045" s="0" t="str">
        <f aca="false">"FY"&amp;IF(VALUE(MID(A6045,6,2))&gt;=4,VALUE(LEFT(A6045,4)),VALUE(LEFT(A6045,4))-1)&amp;"-"&amp;TEXT(MOD(IF(VALUE(MID(A6045,6,2))&gt;=4,VALUE(LEFT(A6045,4)),VALUE(LEFT(A6045,4))-1)+1,100),"00")</f>
        <v>FY2025-26</v>
      </c>
      <c r="D6045" s="0" t="s">
        <v>656</v>
      </c>
      <c r="E6045" s="0" t="s">
        <v>36</v>
      </c>
      <c r="F6045" s="0" t="str">
        <f aca="false">INDEX(Mapping!$B$2:$B$465,MATCH(E6045,Mapping!$A$2:$A$465,0))</f>
        <v>UTTAR PRADESH</v>
      </c>
      <c r="G6045" s="0" t="str">
        <f aca="false">INDEX(Mapping!$C$2:$C$465,MATCH(E6045,Mapping!$A$2:$A$465,0))</f>
        <v>UTTAR PRADESH</v>
      </c>
      <c r="H6045" s="2" t="n">
        <v>360.62</v>
      </c>
      <c r="I6045" s="3" t="n">
        <v>6.53</v>
      </c>
    </row>
    <row r="6046" customFormat="false" ht="15" hidden="false" customHeight="false" outlineLevel="0" collapsed="false">
      <c r="A6046" s="0" t="s">
        <v>202</v>
      </c>
      <c r="B6046" s="0" t="n">
        <f aca="false">VALUE(LEFT(A6046,4))</f>
        <v>2025</v>
      </c>
      <c r="C6046" s="0" t="str">
        <f aca="false">"FY"&amp;IF(VALUE(MID(A6046,6,2))&gt;=4,VALUE(LEFT(A6046,4)),VALUE(LEFT(A6046,4))-1)&amp;"-"&amp;TEXT(MOD(IF(VALUE(MID(A6046,6,2))&gt;=4,VALUE(LEFT(A6046,4)),VALUE(LEFT(A6046,4))-1)+1,100),"00")</f>
        <v>FY2025-26</v>
      </c>
      <c r="D6046" s="0" t="s">
        <v>660</v>
      </c>
      <c r="E6046" s="0" t="s">
        <v>50</v>
      </c>
      <c r="F6046" s="0" t="str">
        <f aca="false">INDEX(Mapping!$B$2:$B$465,MATCH(E6046,Mapping!$A$2:$A$465,0))</f>
        <v>MADHYA PRADESH</v>
      </c>
      <c r="G6046" s="0" t="str">
        <f aca="false">INDEX(Mapping!$C$2:$C$465,MATCH(E6046,Mapping!$A$2:$A$465,0))</f>
        <v>MADHYA PRADESH</v>
      </c>
      <c r="H6046" s="2" t="n">
        <v>352.78</v>
      </c>
      <c r="I6046" s="3" t="n">
        <v>6.39</v>
      </c>
    </row>
    <row r="6047" customFormat="false" ht="15" hidden="false" customHeight="false" outlineLevel="0" collapsed="false">
      <c r="A6047" s="0" t="s">
        <v>202</v>
      </c>
      <c r="B6047" s="0" t="n">
        <f aca="false">VALUE(LEFT(A6047,4))</f>
        <v>2025</v>
      </c>
      <c r="C6047" s="0" t="str">
        <f aca="false">"FY"&amp;IF(VALUE(MID(A6047,6,2))&gt;=4,VALUE(LEFT(A6047,4)),VALUE(LEFT(A6047,4))-1)&amp;"-"&amp;TEXT(MOD(IF(VALUE(MID(A6047,6,2))&gt;=4,VALUE(LEFT(A6047,4)),VALUE(LEFT(A6047,4))-1)+1,100),"00")</f>
        <v>FY2025-26</v>
      </c>
      <c r="D6047" s="0" t="s">
        <v>668</v>
      </c>
      <c r="E6047" s="0" t="s">
        <v>40</v>
      </c>
      <c r="F6047" s="0" t="str">
        <f aca="false">INDEX(Mapping!$B$2:$B$465,MATCH(E6047,Mapping!$A$2:$A$465,0))</f>
        <v>TAMIL NADU</v>
      </c>
      <c r="G6047" s="0" t="str">
        <f aca="false">INDEX(Mapping!$C$2:$C$465,MATCH(E6047,Mapping!$A$2:$A$465,0))</f>
        <v>TAMIL NADU</v>
      </c>
      <c r="H6047" s="2" t="n">
        <v>343.74</v>
      </c>
      <c r="I6047" s="3" t="n">
        <v>6.23</v>
      </c>
    </row>
    <row r="6048" customFormat="false" ht="15" hidden="false" customHeight="false" outlineLevel="0" collapsed="false">
      <c r="A6048" s="0" t="s">
        <v>202</v>
      </c>
      <c r="B6048" s="0" t="n">
        <f aca="false">VALUE(LEFT(A6048,4))</f>
        <v>2025</v>
      </c>
      <c r="C6048" s="0" t="str">
        <f aca="false">"FY"&amp;IF(VALUE(MID(A6048,6,2))&gt;=4,VALUE(LEFT(A6048,4)),VALUE(LEFT(A6048,4))-1)&amp;"-"&amp;TEXT(MOD(IF(VALUE(MID(A6048,6,2))&gt;=4,VALUE(LEFT(A6048,4)),VALUE(LEFT(A6048,4))-1)+1,100),"00")</f>
        <v>FY2025-26</v>
      </c>
      <c r="D6048" s="0" t="s">
        <v>663</v>
      </c>
      <c r="E6048" s="0" t="s">
        <v>41</v>
      </c>
      <c r="F6048" s="0" t="str">
        <f aca="false">INDEX(Mapping!$B$2:$B$465,MATCH(E6048,Mapping!$A$2:$A$465,0))</f>
        <v>RAJASTHAN</v>
      </c>
      <c r="G6048" s="0" t="str">
        <f aca="false">INDEX(Mapping!$C$2:$C$465,MATCH(E6048,Mapping!$A$2:$A$465,0))</f>
        <v>RAJASTHAN</v>
      </c>
      <c r="H6048" s="2" t="n">
        <v>320.22</v>
      </c>
      <c r="I6048" s="3" t="n">
        <v>5.8</v>
      </c>
    </row>
    <row r="6049" customFormat="false" ht="15" hidden="false" customHeight="false" outlineLevel="0" collapsed="false">
      <c r="A6049" s="0" t="s">
        <v>202</v>
      </c>
      <c r="B6049" s="0" t="n">
        <f aca="false">VALUE(LEFT(A6049,4))</f>
        <v>2025</v>
      </c>
      <c r="C6049" s="0" t="str">
        <f aca="false">"FY"&amp;IF(VALUE(MID(A6049,6,2))&gt;=4,VALUE(LEFT(A6049,4)),VALUE(LEFT(A6049,4))-1)&amp;"-"&amp;TEXT(MOD(IF(VALUE(MID(A6049,6,2))&gt;=4,VALUE(LEFT(A6049,4)),VALUE(LEFT(A6049,4))-1)+1,100),"00")</f>
        <v>FY2025-26</v>
      </c>
      <c r="D6049" s="0" t="s">
        <v>655</v>
      </c>
      <c r="E6049" s="0" t="s">
        <v>77</v>
      </c>
      <c r="F6049" s="0" t="str">
        <f aca="false">INDEX(Mapping!$B$2:$B$465,MATCH(E6049,Mapping!$A$2:$A$465,0))</f>
        <v>JINDAL POWER LTD - STAGE 2</v>
      </c>
      <c r="G6049" s="0" t="str">
        <f aca="false">INDEX(Mapping!$C$2:$C$465,MATCH(E6049,Mapping!$A$2:$A$465,0))</f>
        <v>JINDAL POWER LTD (BOTH STAGES)</v>
      </c>
      <c r="H6049" s="2" t="n">
        <v>300.16</v>
      </c>
      <c r="I6049" s="3" t="n">
        <v>5.44</v>
      </c>
    </row>
    <row r="6050" customFormat="false" ht="15" hidden="false" customHeight="false" outlineLevel="0" collapsed="false">
      <c r="A6050" s="0" t="s">
        <v>202</v>
      </c>
      <c r="B6050" s="0" t="n">
        <f aca="false">VALUE(LEFT(A6050,4))</f>
        <v>2025</v>
      </c>
      <c r="C6050" s="0" t="str">
        <f aca="false">"FY"&amp;IF(VALUE(MID(A6050,6,2))&gt;=4,VALUE(LEFT(A6050,4)),VALUE(LEFT(A6050,4))-1)&amp;"-"&amp;TEXT(MOD(IF(VALUE(MID(A6050,6,2))&gt;=4,VALUE(LEFT(A6050,4)),VALUE(LEFT(A6050,4))-1)+1,100),"00")</f>
        <v>FY2025-26</v>
      </c>
      <c r="D6050" s="0" t="s">
        <v>657</v>
      </c>
      <c r="E6050" s="0" t="s">
        <v>46</v>
      </c>
      <c r="F6050" s="0" t="str">
        <f aca="false">INDEX(Mapping!$B$2:$B$465,MATCH(E6050,Mapping!$A$2:$A$465,0))</f>
        <v>CHHATTISGARH</v>
      </c>
      <c r="G6050" s="0" t="str">
        <f aca="false">INDEX(Mapping!$C$2:$C$465,MATCH(E6050,Mapping!$A$2:$A$465,0))</f>
        <v>CHHATTISGARH</v>
      </c>
      <c r="H6050" s="2" t="n">
        <v>246.26</v>
      </c>
      <c r="I6050" s="3" t="n">
        <v>4.46</v>
      </c>
    </row>
    <row r="6051" customFormat="false" ht="15" hidden="false" customHeight="false" outlineLevel="0" collapsed="false">
      <c r="A6051" s="0" t="s">
        <v>202</v>
      </c>
      <c r="B6051" s="0" t="n">
        <f aca="false">VALUE(LEFT(A6051,4))</f>
        <v>2025</v>
      </c>
      <c r="C6051" s="0" t="str">
        <f aca="false">"FY"&amp;IF(VALUE(MID(A6051,6,2))&gt;=4,VALUE(LEFT(A6051,4)),VALUE(LEFT(A6051,4))-1)&amp;"-"&amp;TEXT(MOD(IF(VALUE(MID(A6051,6,2))&gt;=4,VALUE(LEFT(A6051,4)),VALUE(LEFT(A6051,4))-1)+1,100),"00")</f>
        <v>FY2025-26</v>
      </c>
      <c r="D6051" s="0" t="s">
        <v>669</v>
      </c>
      <c r="E6051" s="0" t="s">
        <v>44</v>
      </c>
      <c r="F6051" s="0" t="str">
        <f aca="false">INDEX(Mapping!$B$2:$B$465,MATCH(E6051,Mapping!$A$2:$A$465,0))</f>
        <v>HARYANA</v>
      </c>
      <c r="G6051" s="0" t="str">
        <f aca="false">INDEX(Mapping!$C$2:$C$465,MATCH(E6051,Mapping!$A$2:$A$465,0))</f>
        <v>HARYANA</v>
      </c>
      <c r="H6051" s="2" t="n">
        <v>205.38</v>
      </c>
      <c r="I6051" s="3" t="n">
        <v>3.72</v>
      </c>
    </row>
    <row r="6052" customFormat="false" ht="15" hidden="false" customHeight="false" outlineLevel="0" collapsed="false">
      <c r="A6052" s="0" t="s">
        <v>202</v>
      </c>
      <c r="B6052" s="0" t="n">
        <f aca="false">VALUE(LEFT(A6052,4))</f>
        <v>2025</v>
      </c>
      <c r="C6052" s="0" t="str">
        <f aca="false">"FY"&amp;IF(VALUE(MID(A6052,6,2))&gt;=4,VALUE(LEFT(A6052,4)),VALUE(LEFT(A6052,4))-1)&amp;"-"&amp;TEXT(MOD(IF(VALUE(MID(A6052,6,2))&gt;=4,VALUE(LEFT(A6052,4)),VALUE(LEFT(A6052,4))-1)+1,100),"00")</f>
        <v>FY2025-26</v>
      </c>
      <c r="D6052" s="0" t="s">
        <v>672</v>
      </c>
      <c r="E6052" s="0" t="s">
        <v>38</v>
      </c>
      <c r="F6052" s="0" t="str">
        <f aca="false">INDEX(Mapping!$B$2:$B$465,MATCH(E6052,Mapping!$A$2:$A$465,0))</f>
        <v>ANDHRA PRADESH</v>
      </c>
      <c r="G6052" s="0" t="str">
        <f aca="false">INDEX(Mapping!$C$2:$C$465,MATCH(E6052,Mapping!$A$2:$A$465,0))</f>
        <v>ANDHRA PRADESH</v>
      </c>
      <c r="H6052" s="2" t="n">
        <v>173.57</v>
      </c>
      <c r="I6052" s="3" t="n">
        <v>3.14</v>
      </c>
    </row>
    <row r="6053" customFormat="false" ht="15" hidden="false" customHeight="false" outlineLevel="0" collapsed="false">
      <c r="A6053" s="0" t="s">
        <v>202</v>
      </c>
      <c r="B6053" s="0" t="n">
        <f aca="false">VALUE(LEFT(A6053,4))</f>
        <v>2025</v>
      </c>
      <c r="C6053" s="0" t="str">
        <f aca="false">"FY"&amp;IF(VALUE(MID(A6053,6,2))&gt;=4,VALUE(LEFT(A6053,4)),VALUE(LEFT(A6053,4))-1)&amp;"-"&amp;TEXT(MOD(IF(VALUE(MID(A6053,6,2))&gt;=4,VALUE(LEFT(A6053,4)),VALUE(LEFT(A6053,4))-1)+1,100),"00")</f>
        <v>FY2025-26</v>
      </c>
      <c r="D6053" s="0" t="s">
        <v>662</v>
      </c>
      <c r="E6053" s="0" t="s">
        <v>99</v>
      </c>
      <c r="F6053" s="0" t="str">
        <f aca="false">INDEX(Mapping!$B$2:$B$465,MATCH(E6053,Mapping!$A$2:$A$465,0))</f>
        <v>JINDAL POWER LTD - STAGE 1</v>
      </c>
      <c r="G6053" s="0" t="str">
        <f aca="false">INDEX(Mapping!$C$2:$C$465,MATCH(E6053,Mapping!$A$2:$A$465,0))</f>
        <v>JINDAL POWER LTD (BOTH STAGES)</v>
      </c>
      <c r="H6053" s="2" t="n">
        <v>114.31</v>
      </c>
      <c r="I6053" s="3" t="n">
        <v>2.07</v>
      </c>
    </row>
    <row r="6054" customFormat="false" ht="15" hidden="false" customHeight="false" outlineLevel="0" collapsed="false">
      <c r="A6054" s="0" t="s">
        <v>202</v>
      </c>
      <c r="B6054" s="0" t="n">
        <f aca="false">VALUE(LEFT(A6054,4))</f>
        <v>2025</v>
      </c>
      <c r="C6054" s="0" t="str">
        <f aca="false">"FY"&amp;IF(VALUE(MID(A6054,6,2))&gt;=4,VALUE(LEFT(A6054,4)),VALUE(LEFT(A6054,4))-1)&amp;"-"&amp;TEXT(MOD(IF(VALUE(MID(A6054,6,2))&gt;=4,VALUE(LEFT(A6054,4)),VALUE(LEFT(A6054,4))-1)+1,100),"00")</f>
        <v>FY2025-26</v>
      </c>
      <c r="D6054" s="0" t="s">
        <v>182</v>
      </c>
      <c r="E6054" s="0" t="s">
        <v>182</v>
      </c>
      <c r="F6054" s="0" t="str">
        <f aca="false">INDEX(Mapping!$B$2:$B$465,MATCH(E6054,Mapping!$A$2:$A$465,0))</f>
        <v>AD HYDRO POWER</v>
      </c>
      <c r="G6054" s="0" t="str">
        <f aca="false">INDEX(Mapping!$C$2:$C$465,MATCH(E6054,Mapping!$A$2:$A$465,0))</f>
        <v>AD HYDRO POWER</v>
      </c>
      <c r="H6054" s="2" t="n">
        <v>112.05</v>
      </c>
      <c r="I6054" s="3" t="n">
        <v>2.03</v>
      </c>
    </row>
    <row r="6055" customFormat="false" ht="15" hidden="false" customHeight="false" outlineLevel="0" collapsed="false">
      <c r="A6055" s="0" t="s">
        <v>202</v>
      </c>
      <c r="B6055" s="0" t="n">
        <f aca="false">VALUE(LEFT(A6055,4))</f>
        <v>2025</v>
      </c>
      <c r="C6055" s="0" t="str">
        <f aca="false">"FY"&amp;IF(VALUE(MID(A6055,6,2))&gt;=4,VALUE(LEFT(A6055,4)),VALUE(LEFT(A6055,4))-1)&amp;"-"&amp;TEXT(MOD(IF(VALUE(MID(A6055,6,2))&gt;=4,VALUE(LEFT(A6055,4)),VALUE(LEFT(A6055,4))-1)+1,100),"00")</f>
        <v>FY2025-26</v>
      </c>
      <c r="D6055" s="0" t="s">
        <v>664</v>
      </c>
      <c r="E6055" s="0" t="s">
        <v>108</v>
      </c>
      <c r="F6055" s="0" t="str">
        <f aca="false">INDEX(Mapping!$B$2:$B$465,MATCH(E6055,Mapping!$A$2:$A$465,0))</f>
        <v>JAYPEE NIGRIE STPP</v>
      </c>
      <c r="G6055" s="0" t="str">
        <f aca="false">INDEX(Mapping!$C$2:$C$465,MATCH(E6055,Mapping!$A$2:$A$465,0))</f>
        <v>JAYPEE NIGRIE STPP</v>
      </c>
      <c r="H6055" s="2" t="n">
        <v>106.2</v>
      </c>
      <c r="I6055" s="3" t="n">
        <v>1.92</v>
      </c>
    </row>
    <row r="6056" customFormat="false" ht="15" hidden="false" customHeight="false" outlineLevel="0" collapsed="false">
      <c r="A6056" s="0" t="s">
        <v>202</v>
      </c>
      <c r="B6056" s="0" t="n">
        <f aca="false">VALUE(LEFT(A6056,4))</f>
        <v>2025</v>
      </c>
      <c r="C6056" s="0" t="str">
        <f aca="false">"FY"&amp;IF(VALUE(MID(A6056,6,2))&gt;=4,VALUE(LEFT(A6056,4)),VALUE(LEFT(A6056,4))-1)&amp;"-"&amp;TEXT(MOD(IF(VALUE(MID(A6056,6,2))&gt;=4,VALUE(LEFT(A6056,4)),VALUE(LEFT(A6056,4))-1)+1,100),"00")</f>
        <v>FY2025-26</v>
      </c>
      <c r="D6056" s="0" t="s">
        <v>665</v>
      </c>
      <c r="E6056" s="0" t="s">
        <v>61</v>
      </c>
      <c r="F6056" s="0" t="str">
        <f aca="false">INDEX(Mapping!$B$2:$B$465,MATCH(E6056,Mapping!$A$2:$A$465,0))</f>
        <v>ASSAM</v>
      </c>
      <c r="G6056" s="0" t="str">
        <f aca="false">INDEX(Mapping!$C$2:$C$465,MATCH(E6056,Mapping!$A$2:$A$465,0))</f>
        <v>ASSAM</v>
      </c>
      <c r="H6056" s="2" t="n">
        <v>103.83</v>
      </c>
      <c r="I6056" s="3" t="n">
        <v>1.88</v>
      </c>
    </row>
    <row r="6057" customFormat="false" ht="15" hidden="false" customHeight="false" outlineLevel="0" collapsed="false">
      <c r="A6057" s="0" t="s">
        <v>202</v>
      </c>
      <c r="B6057" s="0" t="n">
        <f aca="false">VALUE(LEFT(A6057,4))</f>
        <v>2025</v>
      </c>
      <c r="C6057" s="0" t="str">
        <f aca="false">"FY"&amp;IF(VALUE(MID(A6057,6,2))&gt;=4,VALUE(LEFT(A6057,4)),VALUE(LEFT(A6057,4))-1)&amp;"-"&amp;TEXT(MOD(IF(VALUE(MID(A6057,6,2))&gt;=4,VALUE(LEFT(A6057,4)),VALUE(LEFT(A6057,4))-1)+1,100),"00")</f>
        <v>FY2025-26</v>
      </c>
      <c r="D6057" s="0" t="s">
        <v>667</v>
      </c>
      <c r="E6057" s="0" t="s">
        <v>109</v>
      </c>
      <c r="F6057" s="0" t="str">
        <f aca="false">INDEX(Mapping!$B$2:$B$465,MATCH(E6057,Mapping!$A$2:$A$465,0))</f>
        <v>ADANI POWER - RAIGARH TPP (EX-REGL)</v>
      </c>
      <c r="G6057" s="0" t="str">
        <f aca="false">INDEX(Mapping!$C$2:$C$465,MATCH(E6057,Mapping!$A$2:$A$465,0))</f>
        <v>ADANI POWER (ALL PLANTS)</v>
      </c>
      <c r="H6057" s="2" t="n">
        <v>103.73</v>
      </c>
      <c r="I6057" s="3" t="n">
        <v>1.88</v>
      </c>
    </row>
    <row r="6058" customFormat="false" ht="15" hidden="false" customHeight="false" outlineLevel="0" collapsed="false">
      <c r="A6058" s="0" t="s">
        <v>202</v>
      </c>
      <c r="B6058" s="0" t="n">
        <f aca="false">VALUE(LEFT(A6058,4))</f>
        <v>2025</v>
      </c>
      <c r="C6058" s="0" t="str">
        <f aca="false">"FY"&amp;IF(VALUE(MID(A6058,6,2))&gt;=4,VALUE(LEFT(A6058,4)),VALUE(LEFT(A6058,4))-1)&amp;"-"&amp;TEXT(MOD(IF(VALUE(MID(A6058,6,2))&gt;=4,VALUE(LEFT(A6058,4)),VALUE(LEFT(A6058,4))-1)+1,100),"00")</f>
        <v>FY2025-26</v>
      </c>
      <c r="D6058" s="0" t="s">
        <v>189</v>
      </c>
      <c r="E6058" s="0" t="s">
        <v>189</v>
      </c>
      <c r="F6058" s="0" t="str">
        <f aca="false">INDEX(Mapping!$B$2:$B$465,MATCH(E6058,Mapping!$A$2:$A$465,0))</f>
        <v>MAHAN ENERGEN (EX-ESSAR POWER MP)</v>
      </c>
      <c r="G6058" s="0" t="str">
        <f aca="false">INDEX(Mapping!$C$2:$C$465,MATCH(E6058,Mapping!$A$2:$A$465,0))</f>
        <v>ADANI POWER (ALL PLANTS)</v>
      </c>
      <c r="H6058" s="2" t="n">
        <v>102.08</v>
      </c>
      <c r="I6058" s="3" t="n">
        <v>1.85</v>
      </c>
    </row>
    <row r="6059" customFormat="false" ht="15" hidden="false" customHeight="false" outlineLevel="0" collapsed="false">
      <c r="A6059" s="0" t="s">
        <v>202</v>
      </c>
      <c r="B6059" s="0" t="n">
        <f aca="false">VALUE(LEFT(A6059,4))</f>
        <v>2025</v>
      </c>
      <c r="C6059" s="0" t="str">
        <f aca="false">"FY"&amp;IF(VALUE(MID(A6059,6,2))&gt;=4,VALUE(LEFT(A6059,4)),VALUE(LEFT(A6059,4))-1)&amp;"-"&amp;TEXT(MOD(IF(VALUE(MID(A6059,6,2))&gt;=4,VALUE(LEFT(A6059,4)),VALUE(LEFT(A6059,4))-1)+1,100),"00")</f>
        <v>FY2025-26</v>
      </c>
      <c r="D6059" s="0" t="s">
        <v>120</v>
      </c>
      <c r="E6059" s="0" t="s">
        <v>120</v>
      </c>
      <c r="F6059" s="0" t="str">
        <f aca="false">INDEX(Mapping!$B$2:$B$465,MATCH(E6059,Mapping!$A$2:$A$465,0))</f>
        <v>NEPAL (NEA / NVVN)</v>
      </c>
      <c r="G6059" s="0" t="str">
        <f aca="false">INDEX(Mapping!$C$2:$C$465,MATCH(E6059,Mapping!$A$2:$A$465,0))</f>
        <v>NEPAL (NEA / NVVN)</v>
      </c>
      <c r="H6059" s="2" t="n">
        <v>100.32</v>
      </c>
      <c r="I6059" s="3" t="n">
        <v>1.82</v>
      </c>
    </row>
    <row r="6060" customFormat="false" ht="15" hidden="false" customHeight="false" outlineLevel="0" collapsed="false">
      <c r="A6060" s="0" t="s">
        <v>202</v>
      </c>
      <c r="B6060" s="0" t="n">
        <f aca="false">VALUE(LEFT(A6060,4))</f>
        <v>2025</v>
      </c>
      <c r="C6060" s="0" t="str">
        <f aca="false">"FY"&amp;IF(VALUE(MID(A6060,6,2))&gt;=4,VALUE(LEFT(A6060,4)),VALUE(LEFT(A6060,4))-1)&amp;"-"&amp;TEXT(MOD(IF(VALUE(MID(A6060,6,2))&gt;=4,VALUE(LEFT(A6060,4)),VALUE(LEFT(A6060,4))-1)+1,100),"00")</f>
        <v>FY2025-26</v>
      </c>
      <c r="D6060" s="0" t="s">
        <v>652</v>
      </c>
      <c r="E6060" s="0" t="s">
        <v>47</v>
      </c>
      <c r="F6060" s="0" t="str">
        <f aca="false">INDEX(Mapping!$B$2:$B$465,MATCH(E6060,Mapping!$A$2:$A$465,0))</f>
        <v>KARNATAKA</v>
      </c>
      <c r="G6060" s="0" t="str">
        <f aca="false">INDEX(Mapping!$C$2:$C$465,MATCH(E6060,Mapping!$A$2:$A$465,0))</f>
        <v>KARNATAKA</v>
      </c>
      <c r="H6060" s="2" t="n">
        <v>99.01</v>
      </c>
      <c r="I6060" s="3" t="n">
        <v>1.79</v>
      </c>
    </row>
    <row r="6061" customFormat="false" ht="15" hidden="false" customHeight="false" outlineLevel="0" collapsed="false">
      <c r="A6061" s="0" t="s">
        <v>202</v>
      </c>
      <c r="B6061" s="0" t="n">
        <f aca="false">VALUE(LEFT(A6061,4))</f>
        <v>2025</v>
      </c>
      <c r="C6061" s="0" t="str">
        <f aca="false">"FY"&amp;IF(VALUE(MID(A6061,6,2))&gt;=4,VALUE(LEFT(A6061,4)),VALUE(LEFT(A6061,4))-1)&amp;"-"&amp;TEXT(MOD(IF(VALUE(MID(A6061,6,2))&gt;=4,VALUE(LEFT(A6061,4)),VALUE(LEFT(A6061,4))-1)+1,100),"00")</f>
        <v>FY2025-26</v>
      </c>
      <c r="D6061" s="0" t="s">
        <v>192</v>
      </c>
      <c r="E6061" s="0" t="s">
        <v>192</v>
      </c>
      <c r="F6061" s="0" t="str">
        <f aca="false">INDEX(Mapping!$B$2:$B$465,MATCH(E6061,Mapping!$A$2:$A$465,0))</f>
        <v>MB POWER (MP)</v>
      </c>
      <c r="G6061" s="0" t="str">
        <f aca="false">INDEX(Mapping!$C$2:$C$465,MATCH(E6061,Mapping!$A$2:$A$465,0))</f>
        <v>MB POWER (MP)</v>
      </c>
      <c r="H6061" s="2" t="n">
        <v>97.33</v>
      </c>
      <c r="I6061" s="3" t="n">
        <v>1.76</v>
      </c>
    </row>
    <row r="6062" customFormat="false" ht="15" hidden="false" customHeight="false" outlineLevel="0" collapsed="false">
      <c r="A6062" s="0" t="s">
        <v>202</v>
      </c>
      <c r="B6062" s="0" t="n">
        <f aca="false">VALUE(LEFT(A6062,4))</f>
        <v>2025</v>
      </c>
      <c r="C6062" s="0" t="str">
        <f aca="false">"FY"&amp;IF(VALUE(MID(A6062,6,2))&gt;=4,VALUE(LEFT(A6062,4)),VALUE(LEFT(A6062,4))-1)&amp;"-"&amp;TEXT(MOD(IF(VALUE(MID(A6062,6,2))&gt;=4,VALUE(LEFT(A6062,4)),VALUE(LEFT(A6062,4))-1)+1,100),"00")</f>
        <v>FY2025-26</v>
      </c>
      <c r="D6062" s="0" t="s">
        <v>658</v>
      </c>
      <c r="E6062" s="0" t="s">
        <v>48</v>
      </c>
      <c r="F6062" s="0" t="str">
        <f aca="false">INDEX(Mapping!$B$2:$B$465,MATCH(E6062,Mapping!$A$2:$A$465,0))</f>
        <v>DELHI</v>
      </c>
      <c r="G6062" s="0" t="str">
        <f aca="false">INDEX(Mapping!$C$2:$C$465,MATCH(E6062,Mapping!$A$2:$A$465,0))</f>
        <v>DELHI</v>
      </c>
      <c r="H6062" s="2" t="n">
        <v>96.22</v>
      </c>
      <c r="I6062" s="3" t="n">
        <v>1.74</v>
      </c>
    </row>
    <row r="6063" customFormat="false" ht="15" hidden="false" customHeight="false" outlineLevel="0" collapsed="false">
      <c r="A6063" s="0" t="s">
        <v>202</v>
      </c>
      <c r="B6063" s="0" t="n">
        <f aca="false">VALUE(LEFT(A6063,4))</f>
        <v>2025</v>
      </c>
      <c r="C6063" s="0" t="str">
        <f aca="false">"FY"&amp;IF(VALUE(MID(A6063,6,2))&gt;=4,VALUE(LEFT(A6063,4)),VALUE(LEFT(A6063,4))-1)&amp;"-"&amp;TEXT(MOD(IF(VALUE(MID(A6063,6,2))&gt;=4,VALUE(LEFT(A6063,4)),VALUE(LEFT(A6063,4))-1)+1,100),"00")</f>
        <v>FY2025-26</v>
      </c>
      <c r="D6063" s="0" t="s">
        <v>676</v>
      </c>
      <c r="E6063" s="0" t="s">
        <v>37</v>
      </c>
      <c r="F6063" s="0" t="str">
        <f aca="false">INDEX(Mapping!$B$2:$B$465,MATCH(E6063,Mapping!$A$2:$A$465,0))</f>
        <v>MAHARASHTRA</v>
      </c>
      <c r="G6063" s="0" t="str">
        <f aca="false">INDEX(Mapping!$C$2:$C$465,MATCH(E6063,Mapping!$A$2:$A$465,0))</f>
        <v>MAHARASHTRA</v>
      </c>
      <c r="H6063" s="2" t="n">
        <v>93.05</v>
      </c>
      <c r="I6063" s="3" t="n">
        <v>1.69</v>
      </c>
    </row>
    <row r="6064" customFormat="false" ht="15" hidden="false" customHeight="false" outlineLevel="0" collapsed="false">
      <c r="A6064" s="0" t="s">
        <v>202</v>
      </c>
      <c r="B6064" s="0" t="n">
        <f aca="false">VALUE(LEFT(A6064,4))</f>
        <v>2025</v>
      </c>
      <c r="C6064" s="0" t="str">
        <f aca="false">"FY"&amp;IF(VALUE(MID(A6064,6,2))&gt;=4,VALUE(LEFT(A6064,4)),VALUE(LEFT(A6064,4))-1)&amp;"-"&amp;TEXT(MOD(IF(VALUE(MID(A6064,6,2))&gt;=4,VALUE(LEFT(A6064,4)),VALUE(LEFT(A6064,4))-1)+1,100),"00")</f>
        <v>FY2025-26</v>
      </c>
      <c r="D6064" s="0" t="s">
        <v>171</v>
      </c>
      <c r="E6064" s="0" t="s">
        <v>171</v>
      </c>
      <c r="F6064" s="0" t="str">
        <f aca="false">INDEX(Mapping!$B$2:$B$465,MATCH(E6064,Mapping!$A$2:$A$465,0))</f>
        <v>MAHAN ENERGEN (EX-ESSAR POWER MP)</v>
      </c>
      <c r="G6064" s="0" t="str">
        <f aca="false">INDEX(Mapping!$C$2:$C$465,MATCH(E6064,Mapping!$A$2:$A$465,0))</f>
        <v>ADANI POWER (ALL PLANTS)</v>
      </c>
      <c r="H6064" s="2" t="n">
        <v>91.15</v>
      </c>
      <c r="I6064" s="3" t="n">
        <v>1.65</v>
      </c>
    </row>
    <row r="6065" customFormat="false" ht="15" hidden="false" customHeight="false" outlineLevel="0" collapsed="false">
      <c r="A6065" s="0" t="s">
        <v>202</v>
      </c>
      <c r="B6065" s="0" t="n">
        <f aca="false">VALUE(LEFT(A6065,4))</f>
        <v>2025</v>
      </c>
      <c r="C6065" s="0" t="str">
        <f aca="false">"FY"&amp;IF(VALUE(MID(A6065,6,2))&gt;=4,VALUE(LEFT(A6065,4)),VALUE(LEFT(A6065,4))-1)&amp;"-"&amp;TEXT(MOD(IF(VALUE(MID(A6065,6,2))&gt;=4,VALUE(LEFT(A6065,4)),VALUE(LEFT(A6065,4))-1)+1,100),"00")</f>
        <v>FY2025-26</v>
      </c>
      <c r="D6065" s="0" t="s">
        <v>826</v>
      </c>
      <c r="E6065" s="0" t="s">
        <v>269</v>
      </c>
      <c r="F6065" s="0" t="str">
        <f aca="false">INDEX(Mapping!$B$2:$B$465,MATCH(E6065,Mapping!$A$2:$A$465,0))</f>
        <v>GREENKO AP01 IREP (PSP)</v>
      </c>
      <c r="G6065" s="0" t="str">
        <f aca="false">INDEX(Mapping!$C$2:$C$465,MATCH(E6065,Mapping!$A$2:$A$465,0))</f>
        <v>GREENKO GROUP</v>
      </c>
      <c r="H6065" s="2" t="n">
        <v>83.68</v>
      </c>
      <c r="I6065" s="3" t="n">
        <v>1.52</v>
      </c>
    </row>
    <row r="6066" customFormat="false" ht="15" hidden="false" customHeight="false" outlineLevel="0" collapsed="false">
      <c r="A6066" s="0" t="s">
        <v>202</v>
      </c>
      <c r="B6066" s="0" t="n">
        <f aca="false">VALUE(LEFT(A6066,4))</f>
        <v>2025</v>
      </c>
      <c r="C6066" s="0" t="str">
        <f aca="false">"FY"&amp;IF(VALUE(MID(A6066,6,2))&gt;=4,VALUE(LEFT(A6066,4)),VALUE(LEFT(A6066,4))-1)&amp;"-"&amp;TEXT(MOD(IF(VALUE(MID(A6066,6,2))&gt;=4,VALUE(LEFT(A6066,4)),VALUE(LEFT(A6066,4))-1)+1,100),"00")</f>
        <v>FY2025-26</v>
      </c>
      <c r="D6066" s="0" t="s">
        <v>200</v>
      </c>
      <c r="E6066" s="0" t="s">
        <v>200</v>
      </c>
      <c r="F6066" s="0" t="str">
        <f aca="false">INDEX(Mapping!$B$2:$B$465,MATCH(E6066,Mapping!$A$2:$A$465,0))</f>
        <v>JSW ENERGY UTKAL (EX-IND BARATH)</v>
      </c>
      <c r="G6066" s="0" t="str">
        <f aca="false">INDEX(Mapping!$C$2:$C$465,MATCH(E6066,Mapping!$A$2:$A$465,0))</f>
        <v>JSW ENERGY (INCL. KSK MAHANADI)</v>
      </c>
      <c r="H6066" s="2" t="n">
        <v>82.73</v>
      </c>
      <c r="I6066" s="3" t="n">
        <v>1.5</v>
      </c>
    </row>
    <row r="6067" customFormat="false" ht="15" hidden="false" customHeight="false" outlineLevel="0" collapsed="false">
      <c r="A6067" s="0" t="s">
        <v>202</v>
      </c>
      <c r="B6067" s="0" t="n">
        <f aca="false">VALUE(LEFT(A6067,4))</f>
        <v>2025</v>
      </c>
      <c r="C6067" s="0" t="str">
        <f aca="false">"FY"&amp;IF(VALUE(MID(A6067,6,2))&gt;=4,VALUE(LEFT(A6067,4)),VALUE(LEFT(A6067,4))-1)&amp;"-"&amp;TEXT(MOD(IF(VALUE(MID(A6067,6,2))&gt;=4,VALUE(LEFT(A6067,4)),VALUE(LEFT(A6067,4))-1)+1,100),"00")</f>
        <v>FY2025-26</v>
      </c>
      <c r="D6067" s="0" t="s">
        <v>654</v>
      </c>
      <c r="E6067" s="0" t="s">
        <v>43</v>
      </c>
      <c r="F6067" s="0" t="str">
        <f aca="false">INDEX(Mapping!$B$2:$B$465,MATCH(E6067,Mapping!$A$2:$A$465,0))</f>
        <v>ODISHA</v>
      </c>
      <c r="G6067" s="0" t="str">
        <f aca="false">INDEX(Mapping!$C$2:$C$465,MATCH(E6067,Mapping!$A$2:$A$465,0))</f>
        <v>ODISHA</v>
      </c>
      <c r="H6067" s="2" t="n">
        <v>81.81</v>
      </c>
      <c r="I6067" s="3" t="n">
        <v>1.48</v>
      </c>
    </row>
    <row r="6068" customFormat="false" ht="15" hidden="false" customHeight="false" outlineLevel="0" collapsed="false">
      <c r="A6068" s="0" t="s">
        <v>202</v>
      </c>
      <c r="B6068" s="0" t="n">
        <f aca="false">VALUE(LEFT(A6068,4))</f>
        <v>2025</v>
      </c>
      <c r="C6068" s="0" t="str">
        <f aca="false">"FY"&amp;IF(VALUE(MID(A6068,6,2))&gt;=4,VALUE(LEFT(A6068,4)),VALUE(LEFT(A6068,4))-1)&amp;"-"&amp;TEXT(MOD(IF(VALUE(MID(A6068,6,2))&gt;=4,VALUE(LEFT(A6068,4)),VALUE(LEFT(A6068,4))-1)+1,100),"00")</f>
        <v>FY2025-26</v>
      </c>
      <c r="D6068" s="0" t="s">
        <v>238</v>
      </c>
      <c r="E6068" s="0" t="s">
        <v>238</v>
      </c>
      <c r="F6068" s="0" t="str">
        <f aca="false">INDEX(Mapping!$B$2:$B$465,MATCH(E6068,Mapping!$A$2:$A$465,0))</f>
        <v>SIMHAPURI ENERGY</v>
      </c>
      <c r="G6068" s="0" t="str">
        <f aca="false">INDEX(Mapping!$C$2:$C$465,MATCH(E6068,Mapping!$A$2:$A$465,0))</f>
        <v>SIMHAPURI ENERGY</v>
      </c>
      <c r="H6068" s="2" t="n">
        <v>77.34</v>
      </c>
      <c r="I6068" s="3" t="n">
        <v>1.4</v>
      </c>
    </row>
    <row r="6069" customFormat="false" ht="15" hidden="false" customHeight="false" outlineLevel="0" collapsed="false">
      <c r="A6069" s="0" t="s">
        <v>202</v>
      </c>
      <c r="B6069" s="0" t="n">
        <f aca="false">VALUE(LEFT(A6069,4))</f>
        <v>2025</v>
      </c>
      <c r="C6069" s="0" t="str">
        <f aca="false">"FY"&amp;IF(VALUE(MID(A6069,6,2))&gt;=4,VALUE(LEFT(A6069,4)),VALUE(LEFT(A6069,4))-1)&amp;"-"&amp;TEXT(MOD(IF(VALUE(MID(A6069,6,2))&gt;=4,VALUE(LEFT(A6069,4)),VALUE(LEFT(A6069,4))-1)+1,100),"00")</f>
        <v>FY2025-26</v>
      </c>
      <c r="D6069" s="0" t="s">
        <v>53</v>
      </c>
      <c r="E6069" s="0" t="s">
        <v>53</v>
      </c>
      <c r="F6069" s="0" t="str">
        <f aca="false">INDEX(Mapping!$B$2:$B$465,MATCH(E6069,Mapping!$A$2:$A$465,0))</f>
        <v>HIMACHAL PRADESH</v>
      </c>
      <c r="G6069" s="0" t="str">
        <f aca="false">INDEX(Mapping!$C$2:$C$465,MATCH(E6069,Mapping!$A$2:$A$465,0))</f>
        <v>HIMACHAL PRADESH</v>
      </c>
      <c r="H6069" s="2" t="n">
        <v>76.73</v>
      </c>
      <c r="I6069" s="3" t="n">
        <v>1.39</v>
      </c>
    </row>
    <row r="6070" customFormat="false" ht="15" hidden="false" customHeight="false" outlineLevel="0" collapsed="false">
      <c r="A6070" s="0" t="s">
        <v>202</v>
      </c>
      <c r="B6070" s="0" t="n">
        <f aca="false">VALUE(LEFT(A6070,4))</f>
        <v>2025</v>
      </c>
      <c r="C6070" s="0" t="str">
        <f aca="false">"FY"&amp;IF(VALUE(MID(A6070,6,2))&gt;=4,VALUE(LEFT(A6070,4)),VALUE(LEFT(A6070,4))-1)&amp;"-"&amp;TEXT(MOD(IF(VALUE(MID(A6070,6,2))&gt;=4,VALUE(LEFT(A6070,4)),VALUE(LEFT(A6070,4))-1)+1,100),"00")</f>
        <v>FY2025-26</v>
      </c>
      <c r="D6070" s="0" t="s">
        <v>702</v>
      </c>
      <c r="E6070" s="0" t="s">
        <v>42</v>
      </c>
      <c r="F6070" s="0" t="str">
        <f aca="false">INDEX(Mapping!$B$2:$B$465,MATCH(E6070,Mapping!$A$2:$A$465,0))</f>
        <v>PUNJAB</v>
      </c>
      <c r="G6070" s="0" t="str">
        <f aca="false">INDEX(Mapping!$C$2:$C$465,MATCH(E6070,Mapping!$A$2:$A$465,0))</f>
        <v>PUNJAB</v>
      </c>
      <c r="H6070" s="2" t="n">
        <v>65.66</v>
      </c>
      <c r="I6070" s="3" t="n">
        <v>1.19</v>
      </c>
    </row>
    <row r="6071" customFormat="false" ht="15" hidden="false" customHeight="false" outlineLevel="0" collapsed="false">
      <c r="A6071" s="0" t="s">
        <v>202</v>
      </c>
      <c r="B6071" s="0" t="n">
        <f aca="false">VALUE(LEFT(A6071,4))</f>
        <v>2025</v>
      </c>
      <c r="C6071" s="0" t="str">
        <f aca="false">"FY"&amp;IF(VALUE(MID(A6071,6,2))&gt;=4,VALUE(LEFT(A6071,4)),VALUE(LEFT(A6071,4))-1)&amp;"-"&amp;TEXT(MOD(IF(VALUE(MID(A6071,6,2))&gt;=4,VALUE(LEFT(A6071,4)),VALUE(LEFT(A6071,4))-1)+1,100),"00")</f>
        <v>FY2025-26</v>
      </c>
      <c r="D6071" s="0" t="s">
        <v>674</v>
      </c>
      <c r="E6071" s="0" t="s">
        <v>212</v>
      </c>
      <c r="F6071" s="0" t="str">
        <f aca="false">INDEX(Mapping!$B$2:$B$465,MATCH(E6071,Mapping!$A$2:$A$465,0))</f>
        <v>ADANI WIND ENERGY KUTCHH FOUR LTD. NAKHATRANA</v>
      </c>
      <c r="G6071" s="0" t="str">
        <f aca="false">INDEX(Mapping!$C$2:$C$465,MATCH(E6071,Mapping!$A$2:$A$465,0))</f>
        <v>ADANI GREEN ENERGY (ALL SPVs)</v>
      </c>
      <c r="H6071" s="2" t="n">
        <v>65.06</v>
      </c>
      <c r="I6071" s="3" t="n">
        <v>1.18</v>
      </c>
    </row>
    <row r="6072" customFormat="false" ht="15" hidden="false" customHeight="false" outlineLevel="0" collapsed="false">
      <c r="A6072" s="0" t="s">
        <v>202</v>
      </c>
      <c r="B6072" s="0" t="n">
        <f aca="false">VALUE(LEFT(A6072,4))</f>
        <v>2025</v>
      </c>
      <c r="C6072" s="0" t="str">
        <f aca="false">"FY"&amp;IF(VALUE(MID(A6072,6,2))&gt;=4,VALUE(LEFT(A6072,4)),VALUE(LEFT(A6072,4))-1)&amp;"-"&amp;TEXT(MOD(IF(VALUE(MID(A6072,6,2))&gt;=4,VALUE(LEFT(A6072,4)),VALUE(LEFT(A6072,4))-1)+1,100),"00")</f>
        <v>FY2025-26</v>
      </c>
      <c r="D6072" s="0" t="s">
        <v>705</v>
      </c>
      <c r="E6072" s="0" t="s">
        <v>35</v>
      </c>
      <c r="F6072" s="0" t="str">
        <f aca="false">INDEX(Mapping!$B$2:$B$465,MATCH(E6072,Mapping!$A$2:$A$465,0))</f>
        <v>TELANGANA</v>
      </c>
      <c r="G6072" s="0" t="str">
        <f aca="false">INDEX(Mapping!$C$2:$C$465,MATCH(E6072,Mapping!$A$2:$A$465,0))</f>
        <v>TELANGANA</v>
      </c>
      <c r="H6072" s="2" t="n">
        <v>59.9</v>
      </c>
      <c r="I6072" s="3" t="n">
        <v>1.08</v>
      </c>
    </row>
    <row r="6073" customFormat="false" ht="15" hidden="false" customHeight="false" outlineLevel="0" collapsed="false">
      <c r="A6073" s="0" t="s">
        <v>202</v>
      </c>
      <c r="B6073" s="0" t="n">
        <f aca="false">VALUE(LEFT(A6073,4))</f>
        <v>2025</v>
      </c>
      <c r="C6073" s="0" t="str">
        <f aca="false">"FY"&amp;IF(VALUE(MID(A6073,6,2))&gt;=4,VALUE(LEFT(A6073,4)),VALUE(LEFT(A6073,4))-1)&amp;"-"&amp;TEXT(MOD(IF(VALUE(MID(A6073,6,2))&gt;=4,VALUE(LEFT(A6073,4)),VALUE(LEFT(A6073,4))-1)+1,100),"00")</f>
        <v>FY2025-26</v>
      </c>
      <c r="D6073" s="0" t="s">
        <v>661</v>
      </c>
      <c r="E6073" s="0" t="s">
        <v>166</v>
      </c>
      <c r="F6073" s="0" t="str">
        <f aca="false">INDEX(Mapping!$B$2:$B$465,MATCH(E6073,Mapping!$A$2:$A$465,0))</f>
        <v>DB POWER</v>
      </c>
      <c r="G6073" s="0" t="str">
        <f aca="false">INDEX(Mapping!$C$2:$C$465,MATCH(E6073,Mapping!$A$2:$A$465,0))</f>
        <v>DB POWER</v>
      </c>
      <c r="H6073" s="2" t="n">
        <v>59.69</v>
      </c>
      <c r="I6073" s="3" t="n">
        <v>1.08</v>
      </c>
    </row>
    <row r="6074" customFormat="false" ht="15" hidden="false" customHeight="false" outlineLevel="0" collapsed="false">
      <c r="A6074" s="0" t="s">
        <v>202</v>
      </c>
      <c r="B6074" s="0" t="n">
        <f aca="false">VALUE(LEFT(A6074,4))</f>
        <v>2025</v>
      </c>
      <c r="C6074" s="0" t="str">
        <f aca="false">"FY"&amp;IF(VALUE(MID(A6074,6,2))&gt;=4,VALUE(LEFT(A6074,4)),VALUE(LEFT(A6074,4))-1)&amp;"-"&amp;TEXT(MOD(IF(VALUE(MID(A6074,6,2))&gt;=4,VALUE(LEFT(A6074,4)),VALUE(LEFT(A6074,4))-1)+1,100),"00")</f>
        <v>FY2025-26</v>
      </c>
      <c r="D6074" s="0" t="s">
        <v>264</v>
      </c>
      <c r="E6074" s="0" t="s">
        <v>264</v>
      </c>
      <c r="F6074" s="0" t="str">
        <f aca="false">INDEX(Mapping!$B$2:$B$465,MATCH(E6074,Mapping!$A$2:$A$465,0))</f>
        <v>ADANI RENEWABLE ENERGY FORTY ONE LIMITED_PSS-3</v>
      </c>
      <c r="G6074" s="0" t="str">
        <f aca="false">INDEX(Mapping!$C$2:$C$465,MATCH(E6074,Mapping!$A$2:$A$465,0))</f>
        <v>ADANI GREEN ENERGY (ALL SPVs)</v>
      </c>
      <c r="H6074" s="2" t="n">
        <v>53.97</v>
      </c>
      <c r="I6074" s="3" t="n">
        <v>0.98</v>
      </c>
    </row>
    <row r="6075" customFormat="false" ht="15" hidden="false" customHeight="false" outlineLevel="0" collapsed="false">
      <c r="A6075" s="0" t="s">
        <v>202</v>
      </c>
      <c r="B6075" s="0" t="n">
        <f aca="false">VALUE(LEFT(A6075,4))</f>
        <v>2025</v>
      </c>
      <c r="C6075" s="0" t="str">
        <f aca="false">"FY"&amp;IF(VALUE(MID(A6075,6,2))&gt;=4,VALUE(LEFT(A6075,4)),VALUE(LEFT(A6075,4))-1)&amp;"-"&amp;TEXT(MOD(IF(VALUE(MID(A6075,6,2))&gt;=4,VALUE(LEFT(A6075,4)),VALUE(LEFT(A6075,4))-1)+1,100),"00")</f>
        <v>FY2025-26</v>
      </c>
      <c r="D6075" s="0" t="s">
        <v>789</v>
      </c>
      <c r="E6075" s="0" t="s">
        <v>177</v>
      </c>
      <c r="F6075" s="0" t="str">
        <f aca="false">INDEX(Mapping!$B$2:$B$465,MATCH(E6075,Mapping!$A$2:$A$465,0))</f>
        <v>JINDAL INDIA THERMAL POWER (JITPL)</v>
      </c>
      <c r="G6075" s="0" t="str">
        <f aca="false">INDEX(Mapping!$C$2:$C$465,MATCH(E6075,Mapping!$A$2:$A$465,0))</f>
        <v>JINDAL INDIA THERMAL POWER (JITPL)</v>
      </c>
      <c r="H6075" s="2" t="n">
        <v>53.81</v>
      </c>
      <c r="I6075" s="3" t="n">
        <v>0.97</v>
      </c>
    </row>
    <row r="6076" customFormat="false" ht="15" hidden="false" customHeight="false" outlineLevel="0" collapsed="false">
      <c r="A6076" s="0" t="s">
        <v>202</v>
      </c>
      <c r="B6076" s="0" t="n">
        <f aca="false">VALUE(LEFT(A6076,4))</f>
        <v>2025</v>
      </c>
      <c r="C6076" s="0" t="str">
        <f aca="false">"FY"&amp;IF(VALUE(MID(A6076,6,2))&gt;=4,VALUE(LEFT(A6076,4)),VALUE(LEFT(A6076,4))-1)&amp;"-"&amp;TEXT(MOD(IF(VALUE(MID(A6076,6,2))&gt;=4,VALUE(LEFT(A6076,4)),VALUE(LEFT(A6076,4))-1)+1,100),"00")</f>
        <v>FY2025-26</v>
      </c>
      <c r="D6076" s="0" t="s">
        <v>227</v>
      </c>
      <c r="E6076" s="0" t="s">
        <v>227</v>
      </c>
      <c r="F6076" s="0" t="str">
        <f aca="false">INDEX(Mapping!$B$2:$B$465,MATCH(E6076,Mapping!$A$2:$A$465,0))</f>
        <v>SHREE CEMENT</v>
      </c>
      <c r="G6076" s="0" t="str">
        <f aca="false">INDEX(Mapping!$C$2:$C$465,MATCH(E6076,Mapping!$A$2:$A$465,0))</f>
        <v>SHREE CEMENT</v>
      </c>
      <c r="H6076" s="2" t="n">
        <v>50.66</v>
      </c>
      <c r="I6076" s="3" t="n">
        <v>0.92</v>
      </c>
    </row>
    <row r="6077" customFormat="false" ht="15" hidden="false" customHeight="false" outlineLevel="0" collapsed="false">
      <c r="A6077" s="0" t="s">
        <v>202</v>
      </c>
      <c r="B6077" s="0" t="n">
        <f aca="false">VALUE(LEFT(A6077,4))</f>
        <v>2025</v>
      </c>
      <c r="C6077" s="0" t="str">
        <f aca="false">"FY"&amp;IF(VALUE(MID(A6077,6,2))&gt;=4,VALUE(LEFT(A6077,4)),VALUE(LEFT(A6077,4))-1)&amp;"-"&amp;TEXT(MOD(IF(VALUE(MID(A6077,6,2))&gt;=4,VALUE(LEFT(A6077,4)),VALUE(LEFT(A6077,4))-1)+1,100),"00")</f>
        <v>FY2025-26</v>
      </c>
      <c r="D6077" s="0" t="s">
        <v>218</v>
      </c>
      <c r="E6077" s="0" t="s">
        <v>218</v>
      </c>
      <c r="F6077" s="0" t="str">
        <f aca="false">INDEX(Mapping!$B$2:$B$465,MATCH(E6077,Mapping!$A$2:$A$465,0))</f>
        <v>KARCHAM WANGTOO HEP</v>
      </c>
      <c r="G6077" s="0" t="str">
        <f aca="false">INDEX(Mapping!$C$2:$C$465,MATCH(E6077,Mapping!$A$2:$A$465,0))</f>
        <v>KARCHAM WANGTOO HEP</v>
      </c>
      <c r="H6077" s="2" t="n">
        <v>46.59</v>
      </c>
      <c r="I6077" s="3" t="n">
        <v>0.84</v>
      </c>
    </row>
    <row r="6078" customFormat="false" ht="15" hidden="false" customHeight="false" outlineLevel="0" collapsed="false">
      <c r="A6078" s="0" t="s">
        <v>202</v>
      </c>
      <c r="B6078" s="0" t="n">
        <f aca="false">VALUE(LEFT(A6078,4))</f>
        <v>2025</v>
      </c>
      <c r="C6078" s="0" t="str">
        <f aca="false">"FY"&amp;IF(VALUE(MID(A6078,6,2))&gt;=4,VALUE(LEFT(A6078,4)),VALUE(LEFT(A6078,4))-1)&amp;"-"&amp;TEXT(MOD(IF(VALUE(MID(A6078,6,2))&gt;=4,VALUE(LEFT(A6078,4)),VALUE(LEFT(A6078,4))-1)+1,100),"00")</f>
        <v>FY2025-26</v>
      </c>
      <c r="D6078" s="0" t="s">
        <v>671</v>
      </c>
      <c r="E6078" s="0" t="s">
        <v>31</v>
      </c>
      <c r="F6078" s="0" t="str">
        <f aca="false">INDEX(Mapping!$B$2:$B$465,MATCH(E6078,Mapping!$A$2:$A$465,0))</f>
        <v>GUJARAT</v>
      </c>
      <c r="G6078" s="0" t="str">
        <f aca="false">INDEX(Mapping!$C$2:$C$465,MATCH(E6078,Mapping!$A$2:$A$465,0))</f>
        <v>GUJARAT</v>
      </c>
      <c r="H6078" s="2" t="n">
        <v>43.36</v>
      </c>
      <c r="I6078" s="3" t="n">
        <v>0.79</v>
      </c>
    </row>
    <row r="6079" customFormat="false" ht="15" hidden="false" customHeight="false" outlineLevel="0" collapsed="false">
      <c r="A6079" s="0" t="s">
        <v>202</v>
      </c>
      <c r="B6079" s="0" t="n">
        <f aca="false">VALUE(LEFT(A6079,4))</f>
        <v>2025</v>
      </c>
      <c r="C6079" s="0" t="str">
        <f aca="false">"FY"&amp;IF(VALUE(MID(A6079,6,2))&gt;=4,VALUE(LEFT(A6079,4)),VALUE(LEFT(A6079,4))-1)&amp;"-"&amp;TEXT(MOD(IF(VALUE(MID(A6079,6,2))&gt;=4,VALUE(LEFT(A6079,4)),VALUE(LEFT(A6079,4))-1)+1,100),"00")</f>
        <v>FY2025-26</v>
      </c>
      <c r="D6079" s="0" t="s">
        <v>791</v>
      </c>
      <c r="E6079" s="0" t="s">
        <v>292</v>
      </c>
      <c r="F6079" s="0" t="str">
        <f aca="false">INDEX(Mapping!$B$2:$B$465,MATCH(E6079,Mapping!$A$2:$A$465,0))</f>
        <v>DIKCHU HEP</v>
      </c>
      <c r="G6079" s="0" t="str">
        <f aca="false">INDEX(Mapping!$C$2:$C$465,MATCH(E6079,Mapping!$A$2:$A$465,0))</f>
        <v>DIKCHU HEP</v>
      </c>
      <c r="H6079" s="2" t="n">
        <v>41.39</v>
      </c>
      <c r="I6079" s="3" t="n">
        <v>0.75</v>
      </c>
    </row>
    <row r="6080" customFormat="false" ht="15" hidden="false" customHeight="false" outlineLevel="0" collapsed="false">
      <c r="A6080" s="0" t="s">
        <v>202</v>
      </c>
      <c r="B6080" s="0" t="n">
        <f aca="false">VALUE(LEFT(A6080,4))</f>
        <v>2025</v>
      </c>
      <c r="C6080" s="0" t="str">
        <f aca="false">"FY"&amp;IF(VALUE(MID(A6080,6,2))&gt;=4,VALUE(LEFT(A6080,4)),VALUE(LEFT(A6080,4))-1)&amp;"-"&amp;TEXT(MOD(IF(VALUE(MID(A6080,6,2))&gt;=4,VALUE(LEFT(A6080,4)),VALUE(LEFT(A6080,4))-1)+1,100),"00")</f>
        <v>FY2025-26</v>
      </c>
      <c r="D6080" s="0" t="s">
        <v>690</v>
      </c>
      <c r="E6080" s="0" t="s">
        <v>198</v>
      </c>
      <c r="F6080" s="0" t="str">
        <f aca="false">INDEX(Mapping!$B$2:$B$465,MATCH(E6080,Mapping!$A$2:$A$465,0))</f>
        <v>CHANDIGARH</v>
      </c>
      <c r="G6080" s="0" t="str">
        <f aca="false">INDEX(Mapping!$C$2:$C$465,MATCH(E6080,Mapping!$A$2:$A$465,0))</f>
        <v>CHANDIGARH</v>
      </c>
      <c r="H6080" s="2" t="n">
        <v>40.42</v>
      </c>
      <c r="I6080" s="3" t="n">
        <v>0.73</v>
      </c>
    </row>
    <row r="6081" customFormat="false" ht="15" hidden="false" customHeight="false" outlineLevel="0" collapsed="false">
      <c r="A6081" s="0" t="s">
        <v>202</v>
      </c>
      <c r="B6081" s="0" t="n">
        <f aca="false">VALUE(LEFT(A6081,4))</f>
        <v>2025</v>
      </c>
      <c r="C6081" s="0" t="str">
        <f aca="false">"FY"&amp;IF(VALUE(MID(A6081,6,2))&gt;=4,VALUE(LEFT(A6081,4)),VALUE(LEFT(A6081,4))-1)&amp;"-"&amp;TEXT(MOD(IF(VALUE(MID(A6081,6,2))&gt;=4,VALUE(LEFT(A6081,4)),VALUE(LEFT(A6081,4))-1)+1,100),"00")</f>
        <v>FY2025-26</v>
      </c>
      <c r="D6081" s="0" t="s">
        <v>683</v>
      </c>
      <c r="E6081" s="0" t="s">
        <v>153</v>
      </c>
      <c r="F6081" s="0" t="str">
        <f aca="false">INDEX(Mapping!$B$2:$B$465,MATCH(E6081,Mapping!$A$2:$A$465,0))</f>
        <v>DVC</v>
      </c>
      <c r="G6081" s="0" t="str">
        <f aca="false">INDEX(Mapping!$C$2:$C$465,MATCH(E6081,Mapping!$A$2:$A$465,0))</f>
        <v>DVC</v>
      </c>
      <c r="H6081" s="2" t="n">
        <v>38.4</v>
      </c>
      <c r="I6081" s="3" t="n">
        <v>0.7</v>
      </c>
    </row>
    <row r="6082" customFormat="false" ht="15" hidden="false" customHeight="false" outlineLevel="0" collapsed="false">
      <c r="A6082" s="0" t="s">
        <v>202</v>
      </c>
      <c r="B6082" s="0" t="n">
        <f aca="false">VALUE(LEFT(A6082,4))</f>
        <v>2025</v>
      </c>
      <c r="C6082" s="0" t="str">
        <f aca="false">"FY"&amp;IF(VALUE(MID(A6082,6,2))&gt;=4,VALUE(LEFT(A6082,4)),VALUE(LEFT(A6082,4))-1)&amp;"-"&amp;TEXT(MOD(IF(VALUE(MID(A6082,6,2))&gt;=4,VALUE(LEFT(A6082,4)),VALUE(LEFT(A6082,4))-1)+1,100),"00")</f>
        <v>FY2025-26</v>
      </c>
      <c r="D6082" s="0" t="s">
        <v>677</v>
      </c>
      <c r="E6082" s="0" t="s">
        <v>39</v>
      </c>
      <c r="F6082" s="0" t="str">
        <f aca="false">INDEX(Mapping!$B$2:$B$465,MATCH(E6082,Mapping!$A$2:$A$465,0))</f>
        <v>WEST BENGAL</v>
      </c>
      <c r="G6082" s="0" t="str">
        <f aca="false">INDEX(Mapping!$C$2:$C$465,MATCH(E6082,Mapping!$A$2:$A$465,0))</f>
        <v>WEST BENGAL</v>
      </c>
      <c r="H6082" s="2" t="n">
        <v>37.34</v>
      </c>
      <c r="I6082" s="3" t="n">
        <v>0.68</v>
      </c>
    </row>
    <row r="6083" customFormat="false" ht="15" hidden="false" customHeight="false" outlineLevel="0" collapsed="false">
      <c r="A6083" s="0" t="s">
        <v>202</v>
      </c>
      <c r="B6083" s="0" t="n">
        <f aca="false">VALUE(LEFT(A6083,4))</f>
        <v>2025</v>
      </c>
      <c r="C6083" s="0" t="str">
        <f aca="false">"FY"&amp;IF(VALUE(MID(A6083,6,2))&gt;=4,VALUE(LEFT(A6083,4)),VALUE(LEFT(A6083,4))-1)&amp;"-"&amp;TEXT(MOD(IF(VALUE(MID(A6083,6,2))&gt;=4,VALUE(LEFT(A6083,4)),VALUE(LEFT(A6083,4))-1)+1,100),"00")</f>
        <v>FY2025-26</v>
      </c>
      <c r="D6083" s="0" t="s">
        <v>124</v>
      </c>
      <c r="E6083" s="0" t="s">
        <v>124</v>
      </c>
      <c r="F6083" s="0" t="str">
        <f aca="false">INDEX(Mapping!$B$2:$B$465,MATCH(E6083,Mapping!$A$2:$A$465,0))</f>
        <v>ADANI RENEWABLE ENERGY HOLDING FOUR</v>
      </c>
      <c r="G6083" s="0" t="str">
        <f aca="false">INDEX(Mapping!$C$2:$C$465,MATCH(E6083,Mapping!$A$2:$A$465,0))</f>
        <v>ADANI GREEN ENERGY (ALL SPVs)</v>
      </c>
      <c r="H6083" s="2" t="n">
        <v>36.25</v>
      </c>
      <c r="I6083" s="3" t="n">
        <v>0.66</v>
      </c>
    </row>
    <row r="6084" customFormat="false" ht="15" hidden="false" customHeight="false" outlineLevel="0" collapsed="false">
      <c r="A6084" s="0" t="s">
        <v>202</v>
      </c>
      <c r="B6084" s="0" t="n">
        <f aca="false">VALUE(LEFT(A6084,4))</f>
        <v>2025</v>
      </c>
      <c r="C6084" s="0" t="str">
        <f aca="false">"FY"&amp;IF(VALUE(MID(A6084,6,2))&gt;=4,VALUE(LEFT(A6084,4)),VALUE(LEFT(A6084,4))-1)&amp;"-"&amp;TEXT(MOD(IF(VALUE(MID(A6084,6,2))&gt;=4,VALUE(LEFT(A6084,4)),VALUE(LEFT(A6084,4))-1)+1,100),"00")</f>
        <v>FY2025-26</v>
      </c>
      <c r="D6084" s="0" t="s">
        <v>827</v>
      </c>
      <c r="E6084" s="0" t="s">
        <v>321</v>
      </c>
      <c r="F6084" s="0" t="str">
        <f aca="false">INDEX(Mapping!$B$2:$B$465,MATCH(E6084,Mapping!$A$2:$A$465,0))</f>
        <v>KLEIO SOLAR POWER PRIVATE LIMITED (WIND)</v>
      </c>
      <c r="G6084" s="0" t="str">
        <f aca="false">INDEX(Mapping!$C$2:$C$465,MATCH(E6084,Mapping!$A$2:$A$465,0))</f>
        <v>KLEIO SOLAR POWER PRIVATE LIMITED (WIND)</v>
      </c>
      <c r="H6084" s="2" t="n">
        <v>33.91</v>
      </c>
      <c r="I6084" s="3" t="n">
        <v>0.61</v>
      </c>
    </row>
    <row r="6085" customFormat="false" ht="15" hidden="false" customHeight="false" outlineLevel="0" collapsed="false">
      <c r="A6085" s="0" t="s">
        <v>202</v>
      </c>
      <c r="B6085" s="0" t="n">
        <f aca="false">VALUE(LEFT(A6085,4))</f>
        <v>2025</v>
      </c>
      <c r="C6085" s="0" t="str">
        <f aca="false">"FY"&amp;IF(VALUE(MID(A6085,6,2))&gt;=4,VALUE(LEFT(A6085,4)),VALUE(LEFT(A6085,4))-1)&amp;"-"&amp;TEXT(MOD(IF(VALUE(MID(A6085,6,2))&gt;=4,VALUE(LEFT(A6085,4)),VALUE(LEFT(A6085,4))-1)+1,100),"00")</f>
        <v>FY2025-26</v>
      </c>
      <c r="D6085" s="0" t="s">
        <v>688</v>
      </c>
      <c r="E6085" s="0" t="s">
        <v>193</v>
      </c>
      <c r="F6085" s="0" t="str">
        <f aca="false">INDEX(Mapping!$B$2:$B$465,MATCH(E6085,Mapping!$A$2:$A$465,0))</f>
        <v>MIZORAM</v>
      </c>
      <c r="G6085" s="0" t="str">
        <f aca="false">INDEX(Mapping!$C$2:$C$465,MATCH(E6085,Mapping!$A$2:$A$465,0))</f>
        <v>MIZORAM</v>
      </c>
      <c r="H6085" s="2" t="n">
        <v>29.84</v>
      </c>
      <c r="I6085" s="3" t="n">
        <v>0.54</v>
      </c>
    </row>
    <row r="6086" customFormat="false" ht="15" hidden="false" customHeight="false" outlineLevel="0" collapsed="false">
      <c r="A6086" s="0" t="s">
        <v>202</v>
      </c>
      <c r="B6086" s="0" t="n">
        <f aca="false">VALUE(LEFT(A6086,4))</f>
        <v>2025</v>
      </c>
      <c r="C6086" s="0" t="str">
        <f aca="false">"FY"&amp;IF(VALUE(MID(A6086,6,2))&gt;=4,VALUE(LEFT(A6086,4)),VALUE(LEFT(A6086,4))-1)&amp;"-"&amp;TEXT(MOD(IF(VALUE(MID(A6086,6,2))&gt;=4,VALUE(LEFT(A6086,4)),VALUE(LEFT(A6086,4))-1)+1,100),"00")</f>
        <v>FY2025-26</v>
      </c>
      <c r="D6086" s="0" t="s">
        <v>210</v>
      </c>
      <c r="E6086" s="0" t="s">
        <v>210</v>
      </c>
      <c r="F6086" s="0" t="str">
        <f aca="false">INDEX(Mapping!$B$2:$B$465,MATCH(E6086,Mapping!$A$2:$A$465,0))</f>
        <v>ACB (INDIA)</v>
      </c>
      <c r="G6086" s="0" t="str">
        <f aca="false">INDEX(Mapping!$C$2:$C$465,MATCH(E6086,Mapping!$A$2:$A$465,0))</f>
        <v>ACB (INDIA)</v>
      </c>
      <c r="H6086" s="2" t="n">
        <v>25.06</v>
      </c>
      <c r="I6086" s="3" t="n">
        <v>0.45</v>
      </c>
    </row>
    <row r="6087" customFormat="false" ht="15" hidden="false" customHeight="false" outlineLevel="0" collapsed="false">
      <c r="A6087" s="0" t="s">
        <v>202</v>
      </c>
      <c r="B6087" s="0" t="n">
        <f aca="false">VALUE(LEFT(A6087,4))</f>
        <v>2025</v>
      </c>
      <c r="C6087" s="0" t="str">
        <f aca="false">"FY"&amp;IF(VALUE(MID(A6087,6,2))&gt;=4,VALUE(LEFT(A6087,4)),VALUE(LEFT(A6087,4))-1)&amp;"-"&amp;TEXT(MOD(IF(VALUE(MID(A6087,6,2))&gt;=4,VALUE(LEFT(A6087,4)),VALUE(LEFT(A6087,4))-1)+1,100),"00")</f>
        <v>FY2025-26</v>
      </c>
      <c r="D6087" s="0" t="s">
        <v>716</v>
      </c>
      <c r="E6087" s="0" t="s">
        <v>247</v>
      </c>
      <c r="F6087" s="0" t="str">
        <f aca="false">INDEX(Mapping!$B$2:$B$465,MATCH(E6087,Mapping!$A$2:$A$465,0))</f>
        <v>SEIL ENERGY INDIA (EX-SEMBCORP)</v>
      </c>
      <c r="G6087" s="0" t="str">
        <f aca="false">INDEX(Mapping!$C$2:$C$465,MATCH(E6087,Mapping!$A$2:$A$465,0))</f>
        <v>SEIL ENERGY INDIA</v>
      </c>
      <c r="H6087" s="2" t="n">
        <v>24.97</v>
      </c>
      <c r="I6087" s="3" t="n">
        <v>0.45</v>
      </c>
    </row>
    <row r="6088" customFormat="false" ht="15" hidden="false" customHeight="false" outlineLevel="0" collapsed="false">
      <c r="A6088" s="0" t="s">
        <v>202</v>
      </c>
      <c r="B6088" s="0" t="n">
        <f aca="false">VALUE(LEFT(A6088,4))</f>
        <v>2025</v>
      </c>
      <c r="C6088" s="0" t="str">
        <f aca="false">"FY"&amp;IF(VALUE(MID(A6088,6,2))&gt;=4,VALUE(LEFT(A6088,4)),VALUE(LEFT(A6088,4))-1)&amp;"-"&amp;TEXT(MOD(IF(VALUE(MID(A6088,6,2))&gt;=4,VALUE(LEFT(A6088,4)),VALUE(LEFT(A6088,4))-1)+1,100),"00")</f>
        <v>FY2025-26</v>
      </c>
      <c r="D6088" s="0" t="s">
        <v>678</v>
      </c>
      <c r="E6088" s="0" t="s">
        <v>294</v>
      </c>
      <c r="F6088" s="0" t="str">
        <f aca="false">INDEX(Mapping!$B$2:$B$465,MATCH(E6088,Mapping!$A$2:$A$465,0))</f>
        <v>DRUK GREEN POWER (BHUTAN)</v>
      </c>
      <c r="G6088" s="0" t="str">
        <f aca="false">INDEX(Mapping!$C$2:$C$465,MATCH(E6088,Mapping!$A$2:$A$465,0))</f>
        <v>DRUK GREEN POWER (BHUTAN)</v>
      </c>
      <c r="H6088" s="2" t="n">
        <v>24.81</v>
      </c>
      <c r="I6088" s="3" t="n">
        <v>0.45</v>
      </c>
    </row>
    <row r="6089" customFormat="false" ht="15" hidden="false" customHeight="false" outlineLevel="0" collapsed="false">
      <c r="A6089" s="0" t="s">
        <v>202</v>
      </c>
      <c r="B6089" s="0" t="n">
        <f aca="false">VALUE(LEFT(A6089,4))</f>
        <v>2025</v>
      </c>
      <c r="C6089" s="0" t="str">
        <f aca="false">"FY"&amp;IF(VALUE(MID(A6089,6,2))&gt;=4,VALUE(LEFT(A6089,4)),VALUE(LEFT(A6089,4))-1)&amp;"-"&amp;TEXT(MOD(IF(VALUE(MID(A6089,6,2))&gt;=4,VALUE(LEFT(A6089,4)),VALUE(LEFT(A6089,4))-1)+1,100),"00")</f>
        <v>FY2025-26</v>
      </c>
      <c r="D6089" s="0" t="s">
        <v>219</v>
      </c>
      <c r="E6089" s="0" t="s">
        <v>219</v>
      </c>
      <c r="F6089" s="0" t="str">
        <f aca="false">INDEX(Mapping!$B$2:$B$465,MATCH(E6089,Mapping!$A$2:$A$465,0))</f>
        <v>RENEW SURYA PRATAP</v>
      </c>
      <c r="G6089" s="0" t="str">
        <f aca="false">INDEX(Mapping!$C$2:$C$465,MATCH(E6089,Mapping!$A$2:$A$465,0))</f>
        <v>RENEW POWER (ALL SPVs)</v>
      </c>
      <c r="H6089" s="2" t="n">
        <v>24.8</v>
      </c>
      <c r="I6089" s="3" t="n">
        <v>0.45</v>
      </c>
    </row>
    <row r="6090" customFormat="false" ht="15" hidden="false" customHeight="false" outlineLevel="0" collapsed="false">
      <c r="A6090" s="0" t="s">
        <v>202</v>
      </c>
      <c r="B6090" s="0" t="n">
        <f aca="false">VALUE(LEFT(A6090,4))</f>
        <v>2025</v>
      </c>
      <c r="C6090" s="0" t="str">
        <f aca="false">"FY"&amp;IF(VALUE(MID(A6090,6,2))&gt;=4,VALUE(LEFT(A6090,4)),VALUE(LEFT(A6090,4))-1)&amp;"-"&amp;TEXT(MOD(IF(VALUE(MID(A6090,6,2))&gt;=4,VALUE(LEFT(A6090,4)),VALUE(LEFT(A6090,4))-1)+1,100),"00")</f>
        <v>FY2025-26</v>
      </c>
      <c r="D6090" s="0" t="s">
        <v>185</v>
      </c>
      <c r="E6090" s="0" t="s">
        <v>185</v>
      </c>
      <c r="F6090" s="0" t="str">
        <f aca="false">INDEX(Mapping!$B$2:$B$465,MATCH(E6090,Mapping!$A$2:$A$465,0))</f>
        <v>ADANI GREEN ENERGY TWENTY FIVE LIMITED</v>
      </c>
      <c r="G6090" s="0" t="str">
        <f aca="false">INDEX(Mapping!$C$2:$C$465,MATCH(E6090,Mapping!$A$2:$A$465,0))</f>
        <v>ADANI GREEN ENERGY (ALL SPVs)</v>
      </c>
      <c r="H6090" s="2" t="n">
        <v>24.17</v>
      </c>
      <c r="I6090" s="3" t="n">
        <v>0.44</v>
      </c>
    </row>
    <row r="6091" customFormat="false" ht="15" hidden="false" customHeight="false" outlineLevel="0" collapsed="false">
      <c r="A6091" s="0" t="s">
        <v>202</v>
      </c>
      <c r="B6091" s="0" t="n">
        <f aca="false">VALUE(LEFT(A6091,4))</f>
        <v>2025</v>
      </c>
      <c r="C6091" s="0" t="str">
        <f aca="false">"FY"&amp;IF(VALUE(MID(A6091,6,2))&gt;=4,VALUE(LEFT(A6091,4)),VALUE(LEFT(A6091,4))-1)&amp;"-"&amp;TEXT(MOD(IF(VALUE(MID(A6091,6,2))&gt;=4,VALUE(LEFT(A6091,4)),VALUE(LEFT(A6091,4))-1)+1,100),"00")</f>
        <v>FY2025-26</v>
      </c>
      <c r="D6091" s="0" t="s">
        <v>173</v>
      </c>
      <c r="E6091" s="0" t="s">
        <v>173</v>
      </c>
      <c r="F6091" s="0" t="str">
        <f aca="false">INDEX(Mapping!$B$2:$B$465,MATCH(E6091,Mapping!$A$2:$A$465,0))</f>
        <v>ADANI GREEN ENERGY TWENTY FOUR LIMITED</v>
      </c>
      <c r="G6091" s="0" t="str">
        <f aca="false">INDEX(Mapping!$C$2:$C$465,MATCH(E6091,Mapping!$A$2:$A$465,0))</f>
        <v>ADANI GREEN ENERGY (ALL SPVs)</v>
      </c>
      <c r="H6091" s="2" t="n">
        <v>24.13</v>
      </c>
      <c r="I6091" s="3" t="n">
        <v>0.44</v>
      </c>
    </row>
    <row r="6092" customFormat="false" ht="15" hidden="false" customHeight="false" outlineLevel="0" collapsed="false">
      <c r="A6092" s="0" t="s">
        <v>202</v>
      </c>
      <c r="B6092" s="0" t="n">
        <f aca="false">VALUE(LEFT(A6092,4))</f>
        <v>2025</v>
      </c>
      <c r="C6092" s="0" t="str">
        <f aca="false">"FY"&amp;IF(VALUE(MID(A6092,6,2))&gt;=4,VALUE(LEFT(A6092,4)),VALUE(LEFT(A6092,4))-1)&amp;"-"&amp;TEXT(MOD(IF(VALUE(MID(A6092,6,2))&gt;=4,VALUE(LEFT(A6092,4)),VALUE(LEFT(A6092,4))-1)+1,100),"00")</f>
        <v>FY2025-26</v>
      </c>
      <c r="D6092" s="0" t="s">
        <v>687</v>
      </c>
      <c r="E6092" s="0" t="s">
        <v>45</v>
      </c>
      <c r="F6092" s="0" t="str">
        <f aca="false">INDEX(Mapping!$B$2:$B$465,MATCH(E6092,Mapping!$A$2:$A$465,0))</f>
        <v>BIHAR</v>
      </c>
      <c r="G6092" s="0" t="str">
        <f aca="false">INDEX(Mapping!$C$2:$C$465,MATCH(E6092,Mapping!$A$2:$A$465,0))</f>
        <v>BIHAR</v>
      </c>
      <c r="H6092" s="2" t="n">
        <v>22.69</v>
      </c>
      <c r="I6092" s="3" t="n">
        <v>0.41</v>
      </c>
    </row>
    <row r="6093" customFormat="false" ht="15" hidden="false" customHeight="false" outlineLevel="0" collapsed="false">
      <c r="A6093" s="0" t="s">
        <v>202</v>
      </c>
      <c r="B6093" s="0" t="n">
        <f aca="false">VALUE(LEFT(A6093,4))</f>
        <v>2025</v>
      </c>
      <c r="C6093" s="0" t="str">
        <f aca="false">"FY"&amp;IF(VALUE(MID(A6093,6,2))&gt;=4,VALUE(LEFT(A6093,4)),VALUE(LEFT(A6093,4))-1)&amp;"-"&amp;TEXT(MOD(IF(VALUE(MID(A6093,6,2))&gt;=4,VALUE(LEFT(A6093,4)),VALUE(LEFT(A6093,4))-1)+1,100),"00")</f>
        <v>FY2025-26</v>
      </c>
      <c r="D6093" s="0" t="s">
        <v>206</v>
      </c>
      <c r="E6093" s="0" t="s">
        <v>206</v>
      </c>
      <c r="F6093" s="0" t="str">
        <f aca="false">INDEX(Mapping!$B$2:$B$465,MATCH(E6093,Mapping!$A$2:$A$465,0))</f>
        <v>ADANI RENEWABLE ENERGY FIFTY SEVEN LIMITED_PSS13</v>
      </c>
      <c r="G6093" s="0" t="str">
        <f aca="false">INDEX(Mapping!$C$2:$C$465,MATCH(E6093,Mapping!$A$2:$A$465,0))</f>
        <v>ADANI GREEN ENERGY (ALL SPVs)</v>
      </c>
      <c r="H6093" s="2" t="n">
        <v>19.77</v>
      </c>
      <c r="I6093" s="3" t="n">
        <v>0.36</v>
      </c>
    </row>
    <row r="6094" customFormat="false" ht="15" hidden="false" customHeight="false" outlineLevel="0" collapsed="false">
      <c r="A6094" s="0" t="s">
        <v>202</v>
      </c>
      <c r="B6094" s="0" t="n">
        <f aca="false">VALUE(LEFT(A6094,4))</f>
        <v>2025</v>
      </c>
      <c r="C6094" s="0" t="str">
        <f aca="false">"FY"&amp;IF(VALUE(MID(A6094,6,2))&gt;=4,VALUE(LEFT(A6094,4)),VALUE(LEFT(A6094,4))-1)&amp;"-"&amp;TEXT(MOD(IF(VALUE(MID(A6094,6,2))&gt;=4,VALUE(LEFT(A6094,4)),VALUE(LEFT(A6094,4))-1)+1,100),"00")</f>
        <v>FY2025-26</v>
      </c>
      <c r="D6094" s="0" t="s">
        <v>699</v>
      </c>
      <c r="E6094" s="0" t="s">
        <v>71</v>
      </c>
      <c r="F6094" s="0" t="str">
        <f aca="false">INDEX(Mapping!$B$2:$B$465,MATCH(E6094,Mapping!$A$2:$A$465,0))</f>
        <v>KERALA</v>
      </c>
      <c r="G6094" s="0" t="str">
        <f aca="false">INDEX(Mapping!$C$2:$C$465,MATCH(E6094,Mapping!$A$2:$A$465,0))</f>
        <v>KERALA</v>
      </c>
      <c r="H6094" s="2" t="n">
        <v>19.08</v>
      </c>
      <c r="I6094" s="3" t="n">
        <v>0.35</v>
      </c>
    </row>
    <row r="6095" customFormat="false" ht="15" hidden="false" customHeight="false" outlineLevel="0" collapsed="false">
      <c r="A6095" s="0" t="s">
        <v>202</v>
      </c>
      <c r="B6095" s="0" t="n">
        <f aca="false">VALUE(LEFT(A6095,4))</f>
        <v>2025</v>
      </c>
      <c r="C6095" s="0" t="str">
        <f aca="false">"FY"&amp;IF(VALUE(MID(A6095,6,2))&gt;=4,VALUE(LEFT(A6095,4)),VALUE(LEFT(A6095,4))-1)&amp;"-"&amp;TEXT(MOD(IF(VALUE(MID(A6095,6,2))&gt;=4,VALUE(LEFT(A6095,4)),VALUE(LEFT(A6095,4))-1)+1,100),"00")</f>
        <v>FY2025-26</v>
      </c>
      <c r="D6095" s="0" t="s">
        <v>831</v>
      </c>
      <c r="E6095" s="0" t="s">
        <v>374</v>
      </c>
      <c r="F6095" s="0" t="str">
        <f aca="false">INDEX(Mapping!$B$2:$B$465,MATCH(E6095,Mapping!$A$2:$A$465,0))</f>
        <v>RONGNICHU HEP</v>
      </c>
      <c r="G6095" s="0" t="str">
        <f aca="false">INDEX(Mapping!$C$2:$C$465,MATCH(E6095,Mapping!$A$2:$A$465,0))</f>
        <v>RONGNICHU HEP</v>
      </c>
      <c r="H6095" s="2" t="n">
        <v>18.5</v>
      </c>
      <c r="I6095" s="3" t="n">
        <v>0.34</v>
      </c>
    </row>
    <row r="6096" customFormat="false" ht="15" hidden="false" customHeight="false" outlineLevel="0" collapsed="false">
      <c r="A6096" s="0" t="s">
        <v>202</v>
      </c>
      <c r="B6096" s="0" t="n">
        <f aca="false">VALUE(LEFT(A6096,4))</f>
        <v>2025</v>
      </c>
      <c r="C6096" s="0" t="str">
        <f aca="false">"FY"&amp;IF(VALUE(MID(A6096,6,2))&gt;=4,VALUE(LEFT(A6096,4)),VALUE(LEFT(A6096,4))-1)&amp;"-"&amp;TEXT(MOD(IF(VALUE(MID(A6096,6,2))&gt;=4,VALUE(LEFT(A6096,4)),VALUE(LEFT(A6096,4))-1)+1,100),"00")</f>
        <v>FY2025-26</v>
      </c>
      <c r="D6096" s="0" t="s">
        <v>761</v>
      </c>
      <c r="E6096" s="0" t="s">
        <v>335</v>
      </c>
      <c r="F6096" s="0" t="str">
        <f aca="false">INDEX(Mapping!$B$2:$B$465,MATCH(E6096,Mapping!$A$2:$A$465,0))</f>
        <v>NTPC STATIONS</v>
      </c>
      <c r="G6096" s="0" t="str">
        <f aca="false">INDEX(Mapping!$C$2:$C$465,MATCH(E6096,Mapping!$A$2:$A$465,0))</f>
        <v>NTPC GROUP</v>
      </c>
      <c r="H6096" s="2" t="n">
        <v>17.82</v>
      </c>
      <c r="I6096" s="3" t="n">
        <v>0.32</v>
      </c>
    </row>
    <row r="6097" customFormat="false" ht="15" hidden="false" customHeight="false" outlineLevel="0" collapsed="false">
      <c r="A6097" s="0" t="s">
        <v>202</v>
      </c>
      <c r="B6097" s="0" t="n">
        <f aca="false">VALUE(LEFT(A6097,4))</f>
        <v>2025</v>
      </c>
      <c r="C6097" s="0" t="str">
        <f aca="false">"FY"&amp;IF(VALUE(MID(A6097,6,2))&gt;=4,VALUE(LEFT(A6097,4)),VALUE(LEFT(A6097,4))-1)&amp;"-"&amp;TEXT(MOD(IF(VALUE(MID(A6097,6,2))&gt;=4,VALUE(LEFT(A6097,4)),VALUE(LEFT(A6097,4))-1)+1,100),"00")</f>
        <v>FY2025-26</v>
      </c>
      <c r="D6097" s="0" t="s">
        <v>692</v>
      </c>
      <c r="E6097" s="0" t="s">
        <v>331</v>
      </c>
      <c r="F6097" s="0" t="str">
        <f aca="false">INDEX(Mapping!$B$2:$B$465,MATCH(E6097,Mapping!$A$2:$A$465,0))</f>
        <v>NIKACHHU HYDROPOWER PROJECT</v>
      </c>
      <c r="G6097" s="0" t="str">
        <f aca="false">INDEX(Mapping!$C$2:$C$465,MATCH(E6097,Mapping!$A$2:$A$465,0))</f>
        <v>NIKACHHU HYDROPOWER PROJECT</v>
      </c>
      <c r="H6097" s="2" t="n">
        <v>17.55</v>
      </c>
      <c r="I6097" s="3" t="n">
        <v>0.32</v>
      </c>
    </row>
    <row r="6098" customFormat="false" ht="15" hidden="false" customHeight="false" outlineLevel="0" collapsed="false">
      <c r="A6098" s="0" t="s">
        <v>202</v>
      </c>
      <c r="B6098" s="0" t="n">
        <f aca="false">VALUE(LEFT(A6098,4))</f>
        <v>2025</v>
      </c>
      <c r="C6098" s="0" t="str">
        <f aca="false">"FY"&amp;IF(VALUE(MID(A6098,6,2))&gt;=4,VALUE(LEFT(A6098,4)),VALUE(LEFT(A6098,4))-1)&amp;"-"&amp;TEXT(MOD(IF(VALUE(MID(A6098,6,2))&gt;=4,VALUE(LEFT(A6098,4)),VALUE(LEFT(A6098,4))-1)+1,100),"00")</f>
        <v>FY2025-26</v>
      </c>
      <c r="D6098" s="0" t="s">
        <v>707</v>
      </c>
      <c r="E6098" s="0" t="s">
        <v>333</v>
      </c>
      <c r="F6098" s="0" t="str">
        <f aca="false">INDEX(Mapping!$B$2:$B$465,MATCH(E6098,Mapping!$A$2:$A$465,0))</f>
        <v>NTPC STATIONS</v>
      </c>
      <c r="G6098" s="0" t="str">
        <f aca="false">INDEX(Mapping!$C$2:$C$465,MATCH(E6098,Mapping!$A$2:$A$465,0))</f>
        <v>NTPC GROUP</v>
      </c>
      <c r="H6098" s="2" t="n">
        <v>17.44</v>
      </c>
      <c r="I6098" s="3" t="n">
        <v>0.32</v>
      </c>
    </row>
    <row r="6099" customFormat="false" ht="15" hidden="false" customHeight="false" outlineLevel="0" collapsed="false">
      <c r="A6099" s="0" t="s">
        <v>202</v>
      </c>
      <c r="B6099" s="0" t="n">
        <f aca="false">VALUE(LEFT(A6099,4))</f>
        <v>2025</v>
      </c>
      <c r="C6099" s="0" t="str">
        <f aca="false">"FY"&amp;IF(VALUE(MID(A6099,6,2))&gt;=4,VALUE(LEFT(A6099,4)),VALUE(LEFT(A6099,4))-1)&amp;"-"&amp;TEXT(MOD(IF(VALUE(MID(A6099,6,2))&gt;=4,VALUE(LEFT(A6099,4)),VALUE(LEFT(A6099,4))-1)+1,100),"00")</f>
        <v>FY2025-26</v>
      </c>
      <c r="D6099" s="0" t="s">
        <v>679</v>
      </c>
      <c r="E6099" s="0" t="s">
        <v>241</v>
      </c>
      <c r="F6099" s="0" t="str">
        <f aca="false">INDEX(Mapping!$B$2:$B$465,MATCH(E6099,Mapping!$A$2:$A$465,0))</f>
        <v>HIMACHAL PRADESH</v>
      </c>
      <c r="G6099" s="0" t="str">
        <f aca="false">INDEX(Mapping!$C$2:$C$465,MATCH(E6099,Mapping!$A$2:$A$465,0))</f>
        <v>HIMACHAL PRADESH</v>
      </c>
      <c r="H6099" s="2" t="n">
        <v>17.23</v>
      </c>
      <c r="I6099" s="3" t="n">
        <v>0.31</v>
      </c>
    </row>
    <row r="6100" customFormat="false" ht="15" hidden="false" customHeight="false" outlineLevel="0" collapsed="false">
      <c r="A6100" s="0" t="s">
        <v>202</v>
      </c>
      <c r="B6100" s="0" t="n">
        <f aca="false">VALUE(LEFT(A6100,4))</f>
        <v>2025</v>
      </c>
      <c r="C6100" s="0" t="str">
        <f aca="false">"FY"&amp;IF(VALUE(MID(A6100,6,2))&gt;=4,VALUE(LEFT(A6100,4)),VALUE(LEFT(A6100,4))-1)&amp;"-"&amp;TEXT(MOD(IF(VALUE(MID(A6100,6,2))&gt;=4,VALUE(LEFT(A6100,4)),VALUE(LEFT(A6100,4))-1)+1,100),"00")</f>
        <v>FY2025-26</v>
      </c>
      <c r="D6100" s="0" t="s">
        <v>794</v>
      </c>
      <c r="E6100" s="0" t="s">
        <v>186</v>
      </c>
      <c r="F6100" s="0" t="str">
        <f aca="false">INDEX(Mapping!$B$2:$B$465,MATCH(E6100,Mapping!$A$2:$A$465,0))</f>
        <v>ADANI GREEN ENERGY TWENTY FIVE A LIMITED_PSS-2</v>
      </c>
      <c r="G6100" s="0" t="str">
        <f aca="false">INDEX(Mapping!$C$2:$C$465,MATCH(E6100,Mapping!$A$2:$A$465,0))</f>
        <v>ADANI GREEN ENERGY (ALL SPVs)</v>
      </c>
      <c r="H6100" s="2" t="n">
        <v>15.43</v>
      </c>
      <c r="I6100" s="3" t="n">
        <v>0.28</v>
      </c>
    </row>
    <row r="6101" customFormat="false" ht="15" hidden="false" customHeight="false" outlineLevel="0" collapsed="false">
      <c r="A6101" s="0" t="s">
        <v>202</v>
      </c>
      <c r="B6101" s="0" t="n">
        <f aca="false">VALUE(LEFT(A6101,4))</f>
        <v>2025</v>
      </c>
      <c r="C6101" s="0" t="str">
        <f aca="false">"FY"&amp;IF(VALUE(MID(A6101,6,2))&gt;=4,VALUE(LEFT(A6101,4)),VALUE(LEFT(A6101,4))-1)&amp;"-"&amp;TEXT(MOD(IF(VALUE(MID(A6101,6,2))&gt;=4,VALUE(LEFT(A6101,4)),VALUE(LEFT(A6101,4))-1)+1,100),"00")</f>
        <v>FY2025-26</v>
      </c>
      <c r="D6101" s="0" t="s">
        <v>670</v>
      </c>
      <c r="E6101" s="0" t="s">
        <v>242</v>
      </c>
      <c r="F6101" s="0" t="str">
        <f aca="false">INDEX(Mapping!$B$2:$B$465,MATCH(E6101,Mapping!$A$2:$A$465,0))</f>
        <v>SKS POWER</v>
      </c>
      <c r="G6101" s="0" t="str">
        <f aca="false">INDEX(Mapping!$C$2:$C$465,MATCH(E6101,Mapping!$A$2:$A$465,0))</f>
        <v>SKS POWER</v>
      </c>
      <c r="H6101" s="2" t="n">
        <v>15.39</v>
      </c>
      <c r="I6101" s="3" t="n">
        <v>0.28</v>
      </c>
    </row>
    <row r="6102" customFormat="false" ht="15" hidden="false" customHeight="false" outlineLevel="0" collapsed="false">
      <c r="A6102" s="0" t="s">
        <v>202</v>
      </c>
      <c r="B6102" s="0" t="n">
        <f aca="false">VALUE(LEFT(A6102,4))</f>
        <v>2025</v>
      </c>
      <c r="C6102" s="0" t="str">
        <f aca="false">"FY"&amp;IF(VALUE(MID(A6102,6,2))&gt;=4,VALUE(LEFT(A6102,4)),VALUE(LEFT(A6102,4))-1)&amp;"-"&amp;TEXT(MOD(IF(VALUE(MID(A6102,6,2))&gt;=4,VALUE(LEFT(A6102,4)),VALUE(LEFT(A6102,4))-1)+1,100),"00")</f>
        <v>FY2025-26</v>
      </c>
      <c r="D6102" s="0" t="s">
        <v>793</v>
      </c>
      <c r="E6102" s="0" t="s">
        <v>164</v>
      </c>
      <c r="F6102" s="0" t="str">
        <f aca="false">INDEX(Mapping!$B$2:$B$465,MATCH(E6102,Mapping!$A$2:$A$465,0))</f>
        <v>ADANI GREEN ENERGY TWENTY FIVE B LIMITED_PSS-2</v>
      </c>
      <c r="G6102" s="0" t="str">
        <f aca="false">INDEX(Mapping!$C$2:$C$465,MATCH(E6102,Mapping!$A$2:$A$465,0))</f>
        <v>ADANI GREEN ENERGY (ALL SPVs)</v>
      </c>
      <c r="H6102" s="2" t="n">
        <v>15.05</v>
      </c>
      <c r="I6102" s="3" t="n">
        <v>0.27</v>
      </c>
    </row>
    <row r="6103" customFormat="false" ht="15" hidden="false" customHeight="false" outlineLevel="0" collapsed="false">
      <c r="A6103" s="0" t="s">
        <v>202</v>
      </c>
      <c r="B6103" s="0" t="n">
        <f aca="false">VALUE(LEFT(A6103,4))</f>
        <v>2025</v>
      </c>
      <c r="C6103" s="0" t="str">
        <f aca="false">"FY"&amp;IF(VALUE(MID(A6103,6,2))&gt;=4,VALUE(LEFT(A6103,4)),VALUE(LEFT(A6103,4))-1)&amp;"-"&amp;TEXT(MOD(IF(VALUE(MID(A6103,6,2))&gt;=4,VALUE(LEFT(A6103,4)),VALUE(LEFT(A6103,4))-1)+1,100),"00")</f>
        <v>FY2025-26</v>
      </c>
      <c r="D6103" s="0" t="s">
        <v>713</v>
      </c>
      <c r="E6103" s="0" t="s">
        <v>268</v>
      </c>
      <c r="F6103" s="0" t="str">
        <f aca="false">INDEX(Mapping!$B$2:$B$465,MATCH(E6103,Mapping!$A$2:$A$465,0))</f>
        <v>GOA</v>
      </c>
      <c r="G6103" s="0" t="str">
        <f aca="false">INDEX(Mapping!$C$2:$C$465,MATCH(E6103,Mapping!$A$2:$A$465,0))</f>
        <v>GOA</v>
      </c>
      <c r="H6103" s="2" t="n">
        <v>15.04</v>
      </c>
      <c r="I6103" s="3" t="n">
        <v>0.27</v>
      </c>
    </row>
    <row r="6104" customFormat="false" ht="15" hidden="false" customHeight="false" outlineLevel="0" collapsed="false">
      <c r="A6104" s="0" t="s">
        <v>202</v>
      </c>
      <c r="B6104" s="0" t="n">
        <f aca="false">VALUE(LEFT(A6104,4))</f>
        <v>2025</v>
      </c>
      <c r="C6104" s="0" t="str">
        <f aca="false">"FY"&amp;IF(VALUE(MID(A6104,6,2))&gt;=4,VALUE(LEFT(A6104,4)),VALUE(LEFT(A6104,4))-1)&amp;"-"&amp;TEXT(MOD(IF(VALUE(MID(A6104,6,2))&gt;=4,VALUE(LEFT(A6104,4)),VALUE(LEFT(A6104,4))-1)+1,100),"00")</f>
        <v>FY2025-26</v>
      </c>
      <c r="D6104" s="0" t="s">
        <v>800</v>
      </c>
      <c r="E6104" s="0" t="s">
        <v>223</v>
      </c>
      <c r="F6104" s="0" t="str">
        <f aca="false">INDEX(Mapping!$B$2:$B$465,MATCH(E6104,Mapping!$A$2:$A$465,0))</f>
        <v>ADANI GREEN ENERGY TWENTY FOUR A LIMITED_PSS-3</v>
      </c>
      <c r="G6104" s="0" t="str">
        <f aca="false">INDEX(Mapping!$C$2:$C$465,MATCH(E6104,Mapping!$A$2:$A$465,0))</f>
        <v>ADANI GREEN ENERGY (ALL SPVs)</v>
      </c>
      <c r="H6104" s="2" t="n">
        <v>14.03</v>
      </c>
      <c r="I6104" s="3" t="n">
        <v>0.25</v>
      </c>
    </row>
    <row r="6105" customFormat="false" ht="15" hidden="false" customHeight="false" outlineLevel="0" collapsed="false">
      <c r="A6105" s="0" t="s">
        <v>202</v>
      </c>
      <c r="B6105" s="0" t="n">
        <f aca="false">VALUE(LEFT(A6105,4))</f>
        <v>2025</v>
      </c>
      <c r="C6105" s="0" t="str">
        <f aca="false">"FY"&amp;IF(VALUE(MID(A6105,6,2))&gt;=4,VALUE(LEFT(A6105,4)),VALUE(LEFT(A6105,4))-1)&amp;"-"&amp;TEXT(MOD(IF(VALUE(MID(A6105,6,2))&gt;=4,VALUE(LEFT(A6105,4)),VALUE(LEFT(A6105,4))-1)+1,100),"00")</f>
        <v>FY2025-26</v>
      </c>
      <c r="D6105" s="0" t="s">
        <v>686</v>
      </c>
      <c r="E6105" s="0" t="s">
        <v>266</v>
      </c>
      <c r="F6105" s="0" t="str">
        <f aca="false">INDEX(Mapping!$B$2:$B$465,MATCH(E6105,Mapping!$A$2:$A$465,0))</f>
        <v>ADEPT RENEWABLE TECHNOLOGIES</v>
      </c>
      <c r="G6105" s="0" t="str">
        <f aca="false">INDEX(Mapping!$C$2:$C$465,MATCH(E6105,Mapping!$A$2:$A$465,0))</f>
        <v>ADEPT RENEWABLE TECHNOLOGIES</v>
      </c>
      <c r="H6105" s="2" t="n">
        <v>13.75</v>
      </c>
      <c r="I6105" s="3" t="n">
        <v>0.25</v>
      </c>
    </row>
    <row r="6106" customFormat="false" ht="15" hidden="false" customHeight="false" outlineLevel="0" collapsed="false">
      <c r="A6106" s="0" t="s">
        <v>202</v>
      </c>
      <c r="B6106" s="0" t="n">
        <f aca="false">VALUE(LEFT(A6106,4))</f>
        <v>2025</v>
      </c>
      <c r="C6106" s="0" t="str">
        <f aca="false">"FY"&amp;IF(VALUE(MID(A6106,6,2))&gt;=4,VALUE(LEFT(A6106,4)),VALUE(LEFT(A6106,4))-1)&amp;"-"&amp;TEXT(MOD(IF(VALUE(MID(A6106,6,2))&gt;=4,VALUE(LEFT(A6106,4)),VALUE(LEFT(A6106,4))-1)+1,100),"00")</f>
        <v>FY2025-26</v>
      </c>
      <c r="D6106" s="0" t="s">
        <v>693</v>
      </c>
      <c r="E6106" s="0" t="s">
        <v>282</v>
      </c>
      <c r="F6106" s="0" t="str">
        <f aca="false">INDEX(Mapping!$B$2:$B$465,MATCH(E6106,Mapping!$A$2:$A$465,0))</f>
        <v>ADANI SOLAR ENERGY JAISALMER TWO</v>
      </c>
      <c r="G6106" s="0" t="str">
        <f aca="false">INDEX(Mapping!$C$2:$C$465,MATCH(E6106,Mapping!$A$2:$A$465,0))</f>
        <v>ADANI GREEN ENERGY (ALL SPVs)</v>
      </c>
      <c r="H6106" s="2" t="n">
        <v>12.59</v>
      </c>
      <c r="I6106" s="3" t="n">
        <v>0.23</v>
      </c>
    </row>
    <row r="6107" customFormat="false" ht="15" hidden="false" customHeight="false" outlineLevel="0" collapsed="false">
      <c r="A6107" s="0" t="s">
        <v>202</v>
      </c>
      <c r="B6107" s="0" t="n">
        <f aca="false">VALUE(LEFT(A6107,4))</f>
        <v>2025</v>
      </c>
      <c r="C6107" s="0" t="str">
        <f aca="false">"FY"&amp;IF(VALUE(MID(A6107,6,2))&gt;=4,VALUE(LEFT(A6107,4)),VALUE(LEFT(A6107,4))-1)&amp;"-"&amp;TEXT(MOD(IF(VALUE(MID(A6107,6,2))&gt;=4,VALUE(LEFT(A6107,4)),VALUE(LEFT(A6107,4))-1)+1,100),"00")</f>
        <v>FY2025-26</v>
      </c>
      <c r="D6107" s="0" t="s">
        <v>317</v>
      </c>
      <c r="E6107" s="0" t="s">
        <v>317</v>
      </c>
      <c r="F6107" s="0" t="str">
        <f aca="false">INDEX(Mapping!$B$2:$B$465,MATCH(E6107,Mapping!$A$2:$A$465,0))</f>
        <v>IGSTPS JHAJJAR</v>
      </c>
      <c r="G6107" s="0" t="str">
        <f aca="false">INDEX(Mapping!$C$2:$C$465,MATCH(E6107,Mapping!$A$2:$A$465,0))</f>
        <v>NTPC GROUP</v>
      </c>
      <c r="H6107" s="2" t="n">
        <v>12.21</v>
      </c>
      <c r="I6107" s="3" t="n">
        <v>0.22</v>
      </c>
    </row>
    <row r="6108" customFormat="false" ht="15" hidden="false" customHeight="false" outlineLevel="0" collapsed="false">
      <c r="A6108" s="0" t="s">
        <v>202</v>
      </c>
      <c r="B6108" s="0" t="n">
        <f aca="false">VALUE(LEFT(A6108,4))</f>
        <v>2025</v>
      </c>
      <c r="C6108" s="0" t="str">
        <f aca="false">"FY"&amp;IF(VALUE(MID(A6108,6,2))&gt;=4,VALUE(LEFT(A6108,4)),VALUE(LEFT(A6108,4))-1)&amp;"-"&amp;TEXT(MOD(IF(VALUE(MID(A6108,6,2))&gt;=4,VALUE(LEFT(A6108,4)),VALUE(LEFT(A6108,4))-1)+1,100),"00")</f>
        <v>FY2025-26</v>
      </c>
      <c r="D6108" s="0" t="s">
        <v>694</v>
      </c>
      <c r="E6108" s="0" t="s">
        <v>328</v>
      </c>
      <c r="F6108" s="0" t="str">
        <f aca="false">INDEX(Mapping!$B$2:$B$465,MATCH(E6108,Mapping!$A$2:$A$465,0))</f>
        <v>HIMACHAL PRADESH</v>
      </c>
      <c r="G6108" s="0" t="str">
        <f aca="false">INDEX(Mapping!$C$2:$C$465,MATCH(E6108,Mapping!$A$2:$A$465,0))</f>
        <v>HIMACHAL PRADESH</v>
      </c>
      <c r="H6108" s="2" t="n">
        <v>11.77</v>
      </c>
      <c r="I6108" s="3" t="n">
        <v>0.21</v>
      </c>
    </row>
    <row r="6109" customFormat="false" ht="15" hidden="false" customHeight="false" outlineLevel="0" collapsed="false">
      <c r="A6109" s="0" t="s">
        <v>202</v>
      </c>
      <c r="B6109" s="0" t="n">
        <f aca="false">VALUE(LEFT(A6109,4))</f>
        <v>2025</v>
      </c>
      <c r="C6109" s="0" t="str">
        <f aca="false">"FY"&amp;IF(VALUE(MID(A6109,6,2))&gt;=4,VALUE(LEFT(A6109,4)),VALUE(LEFT(A6109,4))-1)&amp;"-"&amp;TEXT(MOD(IF(VALUE(MID(A6109,6,2))&gt;=4,VALUE(LEFT(A6109,4)),VALUE(LEFT(A6109,4))-1)+1,100),"00")</f>
        <v>FY2025-26</v>
      </c>
      <c r="D6109" s="0" t="s">
        <v>174</v>
      </c>
      <c r="E6109" s="0" t="s">
        <v>174</v>
      </c>
      <c r="F6109" s="0" t="str">
        <f aca="false">INDEX(Mapping!$B$2:$B$465,MATCH(E6109,Mapping!$A$2:$A$465,0))</f>
        <v>SEIL ENERGY INDIA (EX-SEMBCORP)</v>
      </c>
      <c r="G6109" s="0" t="str">
        <f aca="false">INDEX(Mapping!$C$2:$C$465,MATCH(E6109,Mapping!$A$2:$A$465,0))</f>
        <v>SEIL ENERGY INDIA</v>
      </c>
      <c r="H6109" s="2" t="n">
        <v>10.84</v>
      </c>
      <c r="I6109" s="3" t="n">
        <v>0.2</v>
      </c>
    </row>
    <row r="6110" customFormat="false" ht="15" hidden="false" customHeight="false" outlineLevel="0" collapsed="false">
      <c r="A6110" s="0" t="s">
        <v>202</v>
      </c>
      <c r="B6110" s="0" t="n">
        <f aca="false">VALUE(LEFT(A6110,4))</f>
        <v>2025</v>
      </c>
      <c r="C6110" s="0" t="str">
        <f aca="false">"FY"&amp;IF(VALUE(MID(A6110,6,2))&gt;=4,VALUE(LEFT(A6110,4)),VALUE(LEFT(A6110,4))-1)&amp;"-"&amp;TEXT(MOD(IF(VALUE(MID(A6110,6,2))&gt;=4,VALUE(LEFT(A6110,4)),VALUE(LEFT(A6110,4))-1)+1,100),"00")</f>
        <v>FY2025-26</v>
      </c>
      <c r="D6110" s="0" t="s">
        <v>721</v>
      </c>
      <c r="E6110" s="0" t="s">
        <v>176</v>
      </c>
      <c r="F6110" s="0" t="str">
        <f aca="false">INDEX(Mapping!$B$2:$B$465,MATCH(E6110,Mapping!$A$2:$A$465,0))</f>
        <v>SIKKIM</v>
      </c>
      <c r="G6110" s="0" t="str">
        <f aca="false">INDEX(Mapping!$C$2:$C$465,MATCH(E6110,Mapping!$A$2:$A$465,0))</f>
        <v>SIKKIM</v>
      </c>
      <c r="H6110" s="2" t="n">
        <v>10.43</v>
      </c>
      <c r="I6110" s="3" t="n">
        <v>0.19</v>
      </c>
    </row>
    <row r="6111" customFormat="false" ht="15" hidden="false" customHeight="false" outlineLevel="0" collapsed="false">
      <c r="A6111" s="0" t="s">
        <v>202</v>
      </c>
      <c r="B6111" s="0" t="n">
        <f aca="false">VALUE(LEFT(A6111,4))</f>
        <v>2025</v>
      </c>
      <c r="C6111" s="0" t="str">
        <f aca="false">"FY"&amp;IF(VALUE(MID(A6111,6,2))&gt;=4,VALUE(LEFT(A6111,4)),VALUE(LEFT(A6111,4))-1)&amp;"-"&amp;TEXT(MOD(IF(VALUE(MID(A6111,6,2))&gt;=4,VALUE(LEFT(A6111,4)),VALUE(LEFT(A6111,4))-1)+1,100),"00")</f>
        <v>FY2025-26</v>
      </c>
      <c r="D6111" s="0" t="s">
        <v>697</v>
      </c>
      <c r="E6111" s="0" t="s">
        <v>283</v>
      </c>
      <c r="F6111" s="0" t="str">
        <f aca="false">INDEX(Mapping!$B$2:$B$465,MATCH(E6111,Mapping!$A$2:$A$465,0))</f>
        <v>AMP ENERGY GREEN SIX PRIVATE LIMITED</v>
      </c>
      <c r="G6111" s="0" t="str">
        <f aca="false">INDEX(Mapping!$C$2:$C$465,MATCH(E6111,Mapping!$A$2:$A$465,0))</f>
        <v>AMP ENERGY</v>
      </c>
      <c r="H6111" s="2" t="n">
        <v>10.14</v>
      </c>
      <c r="I6111" s="3" t="n">
        <v>0.18</v>
      </c>
    </row>
    <row r="6112" customFormat="false" ht="15" hidden="false" customHeight="false" outlineLevel="0" collapsed="false">
      <c r="A6112" s="0" t="s">
        <v>202</v>
      </c>
      <c r="B6112" s="0" t="n">
        <f aca="false">VALUE(LEFT(A6112,4))</f>
        <v>2025</v>
      </c>
      <c r="C6112" s="0" t="str">
        <f aca="false">"FY"&amp;IF(VALUE(MID(A6112,6,2))&gt;=4,VALUE(LEFT(A6112,4)),VALUE(LEFT(A6112,4))-1)&amp;"-"&amp;TEXT(MOD(IF(VALUE(MID(A6112,6,2))&gt;=4,VALUE(LEFT(A6112,4)),VALUE(LEFT(A6112,4))-1)+1,100),"00")</f>
        <v>FY2025-26</v>
      </c>
      <c r="D6112" s="0" t="s">
        <v>700</v>
      </c>
      <c r="E6112" s="0" t="s">
        <v>353</v>
      </c>
      <c r="F6112" s="0" t="str">
        <f aca="false">INDEX(Mapping!$B$2:$B$465,MATCH(E6112,Mapping!$A$2:$A$465,0))</f>
        <v>HIMACHAL PRADESH</v>
      </c>
      <c r="G6112" s="0" t="str">
        <f aca="false">INDEX(Mapping!$C$2:$C$465,MATCH(E6112,Mapping!$A$2:$A$465,0))</f>
        <v>HIMACHAL PRADESH</v>
      </c>
      <c r="H6112" s="2" t="n">
        <v>9.89</v>
      </c>
      <c r="I6112" s="3" t="n">
        <v>0.18</v>
      </c>
    </row>
    <row r="6113" customFormat="false" ht="15" hidden="false" customHeight="false" outlineLevel="0" collapsed="false">
      <c r="A6113" s="0" t="s">
        <v>202</v>
      </c>
      <c r="B6113" s="0" t="n">
        <f aca="false">VALUE(LEFT(A6113,4))</f>
        <v>2025</v>
      </c>
      <c r="C6113" s="0" t="str">
        <f aca="false">"FY"&amp;IF(VALUE(MID(A6113,6,2))&gt;=4,VALUE(LEFT(A6113,4)),VALUE(LEFT(A6113,4))-1)&amp;"-"&amp;TEXT(MOD(IF(VALUE(MID(A6113,6,2))&gt;=4,VALUE(LEFT(A6113,4)),VALUE(LEFT(A6113,4))-1)+1,100),"00")</f>
        <v>FY2025-26</v>
      </c>
      <c r="D6113" s="0" t="s">
        <v>706</v>
      </c>
      <c r="E6113" s="0" t="s">
        <v>357</v>
      </c>
      <c r="F6113" s="0" t="str">
        <f aca="false">INDEX(Mapping!$B$2:$B$465,MATCH(E6113,Mapping!$A$2:$A$465,0))</f>
        <v>HIMACHAL PRADESH</v>
      </c>
      <c r="G6113" s="0" t="str">
        <f aca="false">INDEX(Mapping!$C$2:$C$465,MATCH(E6113,Mapping!$A$2:$A$465,0))</f>
        <v>HIMACHAL PRADESH</v>
      </c>
      <c r="H6113" s="2" t="n">
        <v>9.76</v>
      </c>
      <c r="I6113" s="3" t="n">
        <v>0.18</v>
      </c>
    </row>
    <row r="6114" customFormat="false" ht="15" hidden="false" customHeight="false" outlineLevel="0" collapsed="false">
      <c r="A6114" s="0" t="s">
        <v>202</v>
      </c>
      <c r="B6114" s="0" t="n">
        <f aca="false">VALUE(LEFT(A6114,4))</f>
        <v>2025</v>
      </c>
      <c r="C6114" s="0" t="str">
        <f aca="false">"FY"&amp;IF(VALUE(MID(A6114,6,2))&gt;=4,VALUE(LEFT(A6114,4)),VALUE(LEFT(A6114,4))-1)&amp;"-"&amp;TEXT(MOD(IF(VALUE(MID(A6114,6,2))&gt;=4,VALUE(LEFT(A6114,4)),VALUE(LEFT(A6114,4))-1)+1,100),"00")</f>
        <v>FY2025-26</v>
      </c>
      <c r="D6114" s="0" t="s">
        <v>695</v>
      </c>
      <c r="E6114" s="0" t="s">
        <v>211</v>
      </c>
      <c r="F6114" s="0" t="str">
        <f aca="false">INDEX(Mapping!$B$2:$B$465,MATCH(E6114,Mapping!$A$2:$A$465,0))</f>
        <v>SINGOLI BHATWARI HEP</v>
      </c>
      <c r="G6114" s="0" t="str">
        <f aca="false">INDEX(Mapping!$C$2:$C$465,MATCH(E6114,Mapping!$A$2:$A$465,0))</f>
        <v>SINGOLI BHATWARI HEP</v>
      </c>
      <c r="H6114" s="2" t="n">
        <v>9.74</v>
      </c>
      <c r="I6114" s="3" t="n">
        <v>0.18</v>
      </c>
    </row>
    <row r="6115" customFormat="false" ht="15" hidden="false" customHeight="false" outlineLevel="0" collapsed="false">
      <c r="A6115" s="0" t="s">
        <v>202</v>
      </c>
      <c r="B6115" s="0" t="n">
        <f aca="false">VALUE(LEFT(A6115,4))</f>
        <v>2025</v>
      </c>
      <c r="C6115" s="0" t="str">
        <f aca="false">"FY"&amp;IF(VALUE(MID(A6115,6,2))&gt;=4,VALUE(LEFT(A6115,4)),VALUE(LEFT(A6115,4))-1)&amp;"-"&amp;TEXT(MOD(IF(VALUE(MID(A6115,6,2))&gt;=4,VALUE(LEFT(A6115,4)),VALUE(LEFT(A6115,4))-1)+1,100),"00")</f>
        <v>FY2025-26</v>
      </c>
      <c r="D6115" s="0" t="s">
        <v>828</v>
      </c>
      <c r="E6115" s="0" t="s">
        <v>342</v>
      </c>
      <c r="F6115" s="0" t="str">
        <f aca="false">INDEX(Mapping!$B$2:$B$465,MATCH(E6115,Mapping!$A$2:$A$465,0))</f>
        <v>KLEIO SOLAR POWER PRIVATE LIMITED (SOLAR)</v>
      </c>
      <c r="G6115" s="0" t="str">
        <f aca="false">INDEX(Mapping!$C$2:$C$465,MATCH(E6115,Mapping!$A$2:$A$465,0))</f>
        <v>KLEIO SOLAR POWER PRIVATE LIMITED (SOLAR)</v>
      </c>
      <c r="H6115" s="2" t="n">
        <v>9.72</v>
      </c>
      <c r="I6115" s="3" t="n">
        <v>0.18</v>
      </c>
    </row>
    <row r="6116" customFormat="false" ht="15" hidden="false" customHeight="false" outlineLevel="0" collapsed="false">
      <c r="A6116" s="0" t="s">
        <v>202</v>
      </c>
      <c r="B6116" s="0" t="n">
        <f aca="false">VALUE(LEFT(A6116,4))</f>
        <v>2025</v>
      </c>
      <c r="C6116" s="0" t="str">
        <f aca="false">"FY"&amp;IF(VALUE(MID(A6116,6,2))&gt;=4,VALUE(LEFT(A6116,4)),VALUE(LEFT(A6116,4))-1)&amp;"-"&amp;TEXT(MOD(IF(VALUE(MID(A6116,6,2))&gt;=4,VALUE(LEFT(A6116,4)),VALUE(LEFT(A6116,4))-1)+1,100),"00")</f>
        <v>FY2025-26</v>
      </c>
      <c r="D6116" s="0" t="s">
        <v>745</v>
      </c>
      <c r="E6116" s="0" t="s">
        <v>355</v>
      </c>
      <c r="F6116" s="0" t="str">
        <f aca="false">INDEX(Mapping!$B$2:$B$465,MATCH(E6116,Mapping!$A$2:$A$465,0))</f>
        <v>OTPC PALATANA</v>
      </c>
      <c r="G6116" s="0" t="str">
        <f aca="false">INDEX(Mapping!$C$2:$C$465,MATCH(E6116,Mapping!$A$2:$A$465,0))</f>
        <v>OTPC PALATANA</v>
      </c>
      <c r="H6116" s="2" t="n">
        <v>9.1</v>
      </c>
      <c r="I6116" s="3" t="n">
        <v>0.16</v>
      </c>
    </row>
    <row r="6117" customFormat="false" ht="15" hidden="false" customHeight="false" outlineLevel="0" collapsed="false">
      <c r="A6117" s="0" t="s">
        <v>202</v>
      </c>
      <c r="B6117" s="0" t="n">
        <f aca="false">VALUE(LEFT(A6117,4))</f>
        <v>2025</v>
      </c>
      <c r="C6117" s="0" t="str">
        <f aca="false">"FY"&amp;IF(VALUE(MID(A6117,6,2))&gt;=4,VALUE(LEFT(A6117,4)),VALUE(LEFT(A6117,4))-1)&amp;"-"&amp;TEXT(MOD(IF(VALUE(MID(A6117,6,2))&gt;=4,VALUE(LEFT(A6117,4)),VALUE(LEFT(A6117,4))-1)+1,100),"00")</f>
        <v>FY2025-26</v>
      </c>
      <c r="D6117" s="0" t="s">
        <v>821</v>
      </c>
      <c r="E6117" s="0" t="s">
        <v>273</v>
      </c>
      <c r="F6117" s="0" t="str">
        <f aca="false">INDEX(Mapping!$B$2:$B$465,MATCH(E6117,Mapping!$A$2:$A$465,0))</f>
        <v>ADANI RENEWABLE ENERGY FIFTY SIX LIMITED_PSS10</v>
      </c>
      <c r="G6117" s="0" t="str">
        <f aca="false">INDEX(Mapping!$C$2:$C$465,MATCH(E6117,Mapping!$A$2:$A$465,0))</f>
        <v>ADANI GREEN ENERGY (ALL SPVs)</v>
      </c>
      <c r="H6117" s="2" t="n">
        <v>8.92</v>
      </c>
      <c r="I6117" s="3" t="n">
        <v>0.16</v>
      </c>
    </row>
    <row r="6118" customFormat="false" ht="15" hidden="false" customHeight="false" outlineLevel="0" collapsed="false">
      <c r="A6118" s="0" t="s">
        <v>202</v>
      </c>
      <c r="B6118" s="0" t="n">
        <f aca="false">VALUE(LEFT(A6118,4))</f>
        <v>2025</v>
      </c>
      <c r="C6118" s="0" t="str">
        <f aca="false">"FY"&amp;IF(VALUE(MID(A6118,6,2))&gt;=4,VALUE(LEFT(A6118,4)),VALUE(LEFT(A6118,4))-1)&amp;"-"&amp;TEXT(MOD(IF(VALUE(MID(A6118,6,2))&gt;=4,VALUE(LEFT(A6118,4)),VALUE(LEFT(A6118,4))-1)+1,100),"00")</f>
        <v>FY2025-26</v>
      </c>
      <c r="D6118" s="0" t="s">
        <v>418</v>
      </c>
      <c r="E6118" s="0" t="s">
        <v>418</v>
      </c>
      <c r="F6118" s="0" t="str">
        <f aca="false">INDEX(Mapping!$B$2:$B$465,MATCH(E6118,Mapping!$A$2:$A$465,0))</f>
        <v>OSTRO KANNADA POWER PRIVATE LIMITED</v>
      </c>
      <c r="G6118" s="0" t="str">
        <f aca="false">INDEX(Mapping!$C$2:$C$465,MATCH(E6118,Mapping!$A$2:$A$465,0))</f>
        <v>OSTRO KANNADA POWER PRIVATE LIMITED</v>
      </c>
      <c r="H6118" s="2" t="n">
        <v>8.72</v>
      </c>
      <c r="I6118" s="3" t="n">
        <v>0.16</v>
      </c>
    </row>
    <row r="6119" customFormat="false" ht="15" hidden="false" customHeight="false" outlineLevel="0" collapsed="false">
      <c r="A6119" s="0" t="s">
        <v>202</v>
      </c>
      <c r="B6119" s="0" t="n">
        <f aca="false">VALUE(LEFT(A6119,4))</f>
        <v>2025</v>
      </c>
      <c r="C6119" s="0" t="str">
        <f aca="false">"FY"&amp;IF(VALUE(MID(A6119,6,2))&gt;=4,VALUE(LEFT(A6119,4)),VALUE(LEFT(A6119,4))-1)&amp;"-"&amp;TEXT(MOD(IF(VALUE(MID(A6119,6,2))&gt;=4,VALUE(LEFT(A6119,4)),VALUE(LEFT(A6119,4))-1)+1,100),"00")</f>
        <v>FY2025-26</v>
      </c>
      <c r="D6119" s="0" t="s">
        <v>685</v>
      </c>
      <c r="E6119" s="0" t="s">
        <v>278</v>
      </c>
      <c r="F6119" s="0" t="str">
        <f aca="false">INDEX(Mapping!$B$2:$B$465,MATCH(E6119,Mapping!$A$2:$A$465,0))</f>
        <v>RENEW SURYA RAVI</v>
      </c>
      <c r="G6119" s="0" t="str">
        <f aca="false">INDEX(Mapping!$C$2:$C$465,MATCH(E6119,Mapping!$A$2:$A$465,0))</f>
        <v>RENEW POWER (ALL SPVs)</v>
      </c>
      <c r="H6119" s="2" t="n">
        <v>8.67</v>
      </c>
      <c r="I6119" s="3" t="n">
        <v>0.16</v>
      </c>
    </row>
    <row r="6120" customFormat="false" ht="15" hidden="false" customHeight="false" outlineLevel="0" collapsed="false">
      <c r="A6120" s="0" t="s">
        <v>202</v>
      </c>
      <c r="B6120" s="0" t="n">
        <f aca="false">VALUE(LEFT(A6120,4))</f>
        <v>2025</v>
      </c>
      <c r="C6120" s="0" t="str">
        <f aca="false">"FY"&amp;IF(VALUE(MID(A6120,6,2))&gt;=4,VALUE(LEFT(A6120,4)),VALUE(LEFT(A6120,4))-1)&amp;"-"&amp;TEXT(MOD(IF(VALUE(MID(A6120,6,2))&gt;=4,VALUE(LEFT(A6120,4)),VALUE(LEFT(A6120,4))-1)+1,100),"00")</f>
        <v>FY2025-26</v>
      </c>
      <c r="D6120" s="0" t="s">
        <v>256</v>
      </c>
      <c r="E6120" s="0" t="s">
        <v>256</v>
      </c>
      <c r="F6120" s="0" t="str">
        <f aca="false">INDEX(Mapping!$B$2:$B$465,MATCH(E6120,Mapping!$A$2:$A$465,0))</f>
        <v>ADANI RENEWABLE ENERGY FIFTY SIX LIMITED_PSS9</v>
      </c>
      <c r="G6120" s="0" t="str">
        <f aca="false">INDEX(Mapping!$C$2:$C$465,MATCH(E6120,Mapping!$A$2:$A$465,0))</f>
        <v>ADANI GREEN ENERGY (ALL SPVs)</v>
      </c>
      <c r="H6120" s="2" t="n">
        <v>8.62</v>
      </c>
      <c r="I6120" s="3" t="n">
        <v>0.16</v>
      </c>
    </row>
    <row r="6121" customFormat="false" ht="15" hidden="false" customHeight="false" outlineLevel="0" collapsed="false">
      <c r="A6121" s="0" t="s">
        <v>202</v>
      </c>
      <c r="B6121" s="0" t="n">
        <f aca="false">VALUE(LEFT(A6121,4))</f>
        <v>2025</v>
      </c>
      <c r="C6121" s="0" t="str">
        <f aca="false">"FY"&amp;IF(VALUE(MID(A6121,6,2))&gt;=4,VALUE(LEFT(A6121,4)),VALUE(LEFT(A6121,4))-1)&amp;"-"&amp;TEXT(MOD(IF(VALUE(MID(A6121,6,2))&gt;=4,VALUE(LEFT(A6121,4)),VALUE(LEFT(A6121,4))-1)+1,100),"00")</f>
        <v>FY2025-26</v>
      </c>
      <c r="D6121" s="0" t="s">
        <v>681</v>
      </c>
      <c r="E6121" s="0" t="s">
        <v>320</v>
      </c>
      <c r="F6121" s="0" t="str">
        <f aca="false">INDEX(Mapping!$B$2:$B$465,MATCH(E6121,Mapping!$A$2:$A$465,0))</f>
        <v>HIMACHAL PRADESH</v>
      </c>
      <c r="G6121" s="0" t="str">
        <f aca="false">INDEX(Mapping!$C$2:$C$465,MATCH(E6121,Mapping!$A$2:$A$465,0))</f>
        <v>HIMACHAL PRADESH</v>
      </c>
      <c r="H6121" s="2" t="n">
        <v>8.26</v>
      </c>
      <c r="I6121" s="3" t="n">
        <v>0.15</v>
      </c>
    </row>
    <row r="6122" customFormat="false" ht="15" hidden="false" customHeight="false" outlineLevel="0" collapsed="false">
      <c r="A6122" s="0" t="s">
        <v>202</v>
      </c>
      <c r="B6122" s="0" t="n">
        <f aca="false">VALUE(LEFT(A6122,4))</f>
        <v>2025</v>
      </c>
      <c r="C6122" s="0" t="str">
        <f aca="false">"FY"&amp;IF(VALUE(MID(A6122,6,2))&gt;=4,VALUE(LEFT(A6122,4)),VALUE(LEFT(A6122,4))-1)&amp;"-"&amp;TEXT(MOD(IF(VALUE(MID(A6122,6,2))&gt;=4,VALUE(LEFT(A6122,4)),VALUE(LEFT(A6122,4))-1)+1,100),"00")</f>
        <v>FY2025-26</v>
      </c>
      <c r="D6122" s="0" t="s">
        <v>270</v>
      </c>
      <c r="E6122" s="0" t="s">
        <v>270</v>
      </c>
      <c r="F6122" s="0" t="str">
        <f aca="false">INDEX(Mapping!$B$2:$B$465,MATCH(E6122,Mapping!$A$2:$A$465,0))</f>
        <v>ADANI RENEWABLE ENERGY FIFTY SIX LIMITED_PSS4</v>
      </c>
      <c r="G6122" s="0" t="str">
        <f aca="false">INDEX(Mapping!$C$2:$C$465,MATCH(E6122,Mapping!$A$2:$A$465,0))</f>
        <v>ADANI GREEN ENERGY (ALL SPVs)</v>
      </c>
      <c r="H6122" s="2" t="n">
        <v>8.08</v>
      </c>
      <c r="I6122" s="3" t="n">
        <v>0.15</v>
      </c>
    </row>
    <row r="6123" customFormat="false" ht="15" hidden="false" customHeight="false" outlineLevel="0" collapsed="false">
      <c r="A6123" s="0" t="s">
        <v>202</v>
      </c>
      <c r="B6123" s="0" t="n">
        <f aca="false">VALUE(LEFT(A6123,4))</f>
        <v>2025</v>
      </c>
      <c r="C6123" s="0" t="str">
        <f aca="false">"FY"&amp;IF(VALUE(MID(A6123,6,2))&gt;=4,VALUE(LEFT(A6123,4)),VALUE(LEFT(A6123,4))-1)&amp;"-"&amp;TEXT(MOD(IF(VALUE(MID(A6123,6,2))&gt;=4,VALUE(LEFT(A6123,4)),VALUE(LEFT(A6123,4))-1)+1,100),"00")</f>
        <v>FY2025-26</v>
      </c>
      <c r="D6123" s="0" t="s">
        <v>712</v>
      </c>
      <c r="E6123" s="0" t="s">
        <v>414</v>
      </c>
      <c r="F6123" s="0" t="str">
        <f aca="false">INDEX(Mapping!$B$2:$B$465,MATCH(E6123,Mapping!$A$2:$A$465,0))</f>
        <v>BUDHIL HEP (GREENKO BUDHIL HYDRO POWER PVT. LTD.)</v>
      </c>
      <c r="G6123" s="0" t="str">
        <f aca="false">INDEX(Mapping!$C$2:$C$465,MATCH(E6123,Mapping!$A$2:$A$465,0))</f>
        <v>GREENKO GROUP</v>
      </c>
      <c r="H6123" s="2" t="n">
        <v>8.06</v>
      </c>
      <c r="I6123" s="3" t="n">
        <v>0.15</v>
      </c>
    </row>
    <row r="6124" customFormat="false" ht="15" hidden="false" customHeight="false" outlineLevel="0" collapsed="false">
      <c r="A6124" s="0" t="s">
        <v>202</v>
      </c>
      <c r="B6124" s="0" t="n">
        <f aca="false">VALUE(LEFT(A6124,4))</f>
        <v>2025</v>
      </c>
      <c r="C6124" s="0" t="str">
        <f aca="false">"FY"&amp;IF(VALUE(MID(A6124,6,2))&gt;=4,VALUE(LEFT(A6124,4)),VALUE(LEFT(A6124,4))-1)&amp;"-"&amp;TEXT(MOD(IF(VALUE(MID(A6124,6,2))&gt;=4,VALUE(LEFT(A6124,4)),VALUE(LEFT(A6124,4))-1)+1,100),"00")</f>
        <v>FY2025-26</v>
      </c>
      <c r="D6124" s="0" t="s">
        <v>698</v>
      </c>
      <c r="E6124" s="0" t="s">
        <v>298</v>
      </c>
      <c r="F6124" s="0" t="str">
        <f aca="false">INDEX(Mapping!$B$2:$B$465,MATCH(E6124,Mapping!$A$2:$A$465,0))</f>
        <v>HIMACHAL PRADESH</v>
      </c>
      <c r="G6124" s="0" t="str">
        <f aca="false">INDEX(Mapping!$C$2:$C$465,MATCH(E6124,Mapping!$A$2:$A$465,0))</f>
        <v>HIMACHAL PRADESH</v>
      </c>
      <c r="H6124" s="2" t="n">
        <v>7.85</v>
      </c>
      <c r="I6124" s="3" t="n">
        <v>0.14</v>
      </c>
    </row>
    <row r="6125" customFormat="false" ht="15" hidden="false" customHeight="false" outlineLevel="0" collapsed="false">
      <c r="A6125" s="0" t="s">
        <v>202</v>
      </c>
      <c r="B6125" s="0" t="n">
        <f aca="false">VALUE(LEFT(A6125,4))</f>
        <v>2025</v>
      </c>
      <c r="C6125" s="0" t="str">
        <f aca="false">"FY"&amp;IF(VALUE(MID(A6125,6,2))&gt;=4,VALUE(LEFT(A6125,4)),VALUE(LEFT(A6125,4))-1)&amp;"-"&amp;TEXT(MOD(IF(VALUE(MID(A6125,6,2))&gt;=4,VALUE(LEFT(A6125,4)),VALUE(LEFT(A6125,4))-1)+1,100),"00")</f>
        <v>FY2025-26</v>
      </c>
      <c r="D6125" s="0" t="s">
        <v>719</v>
      </c>
      <c r="E6125" s="0" t="s">
        <v>404</v>
      </c>
      <c r="F6125" s="0" t="str">
        <f aca="false">INDEX(Mapping!$B$2:$B$465,MATCH(E6125,Mapping!$A$2:$A$465,0))</f>
        <v>BONGAIGAON THERMAL POWER STATION NTPC</v>
      </c>
      <c r="G6125" s="0" t="str">
        <f aca="false">INDEX(Mapping!$C$2:$C$465,MATCH(E6125,Mapping!$A$2:$A$465,0))</f>
        <v>NTPC GROUP</v>
      </c>
      <c r="H6125" s="2" t="n">
        <v>7.76</v>
      </c>
      <c r="I6125" s="3" t="n">
        <v>0.14</v>
      </c>
    </row>
    <row r="6126" customFormat="false" ht="15" hidden="false" customHeight="false" outlineLevel="0" collapsed="false">
      <c r="A6126" s="0" t="s">
        <v>202</v>
      </c>
      <c r="B6126" s="0" t="n">
        <f aca="false">VALUE(LEFT(A6126,4))</f>
        <v>2025</v>
      </c>
      <c r="C6126" s="0" t="str">
        <f aca="false">"FY"&amp;IF(VALUE(MID(A6126,6,2))&gt;=4,VALUE(LEFT(A6126,4)),VALUE(LEFT(A6126,4))-1)&amp;"-"&amp;TEXT(MOD(IF(VALUE(MID(A6126,6,2))&gt;=4,VALUE(LEFT(A6126,4)),VALUE(LEFT(A6126,4))-1)+1,100),"00")</f>
        <v>FY2025-26</v>
      </c>
      <c r="D6126" s="0" t="s">
        <v>130</v>
      </c>
      <c r="E6126" s="0" t="s">
        <v>130</v>
      </c>
      <c r="F6126" s="0" t="str">
        <f aca="false">INDEX(Mapping!$B$2:$B$465,MATCH(E6126,Mapping!$A$2:$A$465,0))</f>
        <v>KSK MAHANADI</v>
      </c>
      <c r="G6126" s="0" t="str">
        <f aca="false">INDEX(Mapping!$C$2:$C$465,MATCH(E6126,Mapping!$A$2:$A$465,0))</f>
        <v>JSW ENERGY (INCL. KSK MAHANADI)</v>
      </c>
      <c r="H6126" s="2" t="n">
        <v>7.72</v>
      </c>
      <c r="I6126" s="3" t="n">
        <v>0.14</v>
      </c>
    </row>
    <row r="6127" customFormat="false" ht="15" hidden="false" customHeight="false" outlineLevel="0" collapsed="false">
      <c r="A6127" s="0" t="s">
        <v>202</v>
      </c>
      <c r="B6127" s="0" t="n">
        <f aca="false">VALUE(LEFT(A6127,4))</f>
        <v>2025</v>
      </c>
      <c r="C6127" s="0" t="str">
        <f aca="false">"FY"&amp;IF(VALUE(MID(A6127,6,2))&gt;=4,VALUE(LEFT(A6127,4)),VALUE(LEFT(A6127,4))-1)&amp;"-"&amp;TEXT(MOD(IF(VALUE(MID(A6127,6,2))&gt;=4,VALUE(LEFT(A6127,4)),VALUE(LEFT(A6127,4))-1)+1,100),"00")</f>
        <v>FY2025-26</v>
      </c>
      <c r="D6127" s="0" t="s">
        <v>709</v>
      </c>
      <c r="E6127" s="0" t="s">
        <v>358</v>
      </c>
      <c r="F6127" s="0" t="str">
        <f aca="false">INDEX(Mapping!$B$2:$B$465,MATCH(E6127,Mapping!$A$2:$A$465,0))</f>
        <v>NTPC STATIONS</v>
      </c>
      <c r="G6127" s="0" t="str">
        <f aca="false">INDEX(Mapping!$C$2:$C$465,MATCH(E6127,Mapping!$A$2:$A$465,0))</f>
        <v>NTPC GROUP</v>
      </c>
      <c r="H6127" s="2" t="n">
        <v>7.53</v>
      </c>
      <c r="I6127" s="3" t="n">
        <v>0.14</v>
      </c>
    </row>
    <row r="6128" customFormat="false" ht="15" hidden="false" customHeight="false" outlineLevel="0" collapsed="false">
      <c r="A6128" s="0" t="s">
        <v>202</v>
      </c>
      <c r="B6128" s="0" t="n">
        <f aca="false">VALUE(LEFT(A6128,4))</f>
        <v>2025</v>
      </c>
      <c r="C6128" s="0" t="str">
        <f aca="false">"FY"&amp;IF(VALUE(MID(A6128,6,2))&gt;=4,VALUE(LEFT(A6128,4)),VALUE(LEFT(A6128,4))-1)&amp;"-"&amp;TEXT(MOD(IF(VALUE(MID(A6128,6,2))&gt;=4,VALUE(LEFT(A6128,4)),VALUE(LEFT(A6128,4))-1)+1,100),"00")</f>
        <v>FY2025-26</v>
      </c>
      <c r="D6128" s="0" t="s">
        <v>782</v>
      </c>
      <c r="E6128" s="0" t="s">
        <v>329</v>
      </c>
      <c r="F6128" s="0" t="str">
        <f aca="false">INDEX(Mapping!$B$2:$B$465,MATCH(E6128,Mapping!$A$2:$A$465,0))</f>
        <v>NTPC STATIONS</v>
      </c>
      <c r="G6128" s="0" t="str">
        <f aca="false">INDEX(Mapping!$C$2:$C$465,MATCH(E6128,Mapping!$A$2:$A$465,0))</f>
        <v>NTPC GROUP</v>
      </c>
      <c r="H6128" s="2" t="n">
        <v>7.25</v>
      </c>
      <c r="I6128" s="3" t="n">
        <v>0.13</v>
      </c>
    </row>
    <row r="6129" customFormat="false" ht="15" hidden="false" customHeight="false" outlineLevel="0" collapsed="false">
      <c r="A6129" s="0" t="s">
        <v>202</v>
      </c>
      <c r="B6129" s="0" t="n">
        <f aca="false">VALUE(LEFT(A6129,4))</f>
        <v>2025</v>
      </c>
      <c r="C6129" s="0" t="str">
        <f aca="false">"FY"&amp;IF(VALUE(MID(A6129,6,2))&gt;=4,VALUE(LEFT(A6129,4)),VALUE(LEFT(A6129,4))-1)&amp;"-"&amp;TEXT(MOD(IF(VALUE(MID(A6129,6,2))&gt;=4,VALUE(LEFT(A6129,4)),VALUE(LEFT(A6129,4))-1)+1,100),"00")</f>
        <v>FY2025-26</v>
      </c>
      <c r="D6129" s="0" t="s">
        <v>829</v>
      </c>
      <c r="E6129" s="0" t="s">
        <v>410</v>
      </c>
      <c r="F6129" s="0" t="str">
        <f aca="false">INDEX(Mapping!$B$2:$B$465,MATCH(E6129,Mapping!$A$2:$A$465,0))</f>
        <v>ADANI GREEN ENERGY TWENTY FIVE B LIMITED(WIND)_PSS9</v>
      </c>
      <c r="G6129" s="0" t="str">
        <f aca="false">INDEX(Mapping!$C$2:$C$465,MATCH(E6129,Mapping!$A$2:$A$465,0))</f>
        <v>ADANI GREEN ENERGY (ALL SPVs)</v>
      </c>
      <c r="H6129" s="2" t="n">
        <v>7.17</v>
      </c>
      <c r="I6129" s="3" t="n">
        <v>0.13</v>
      </c>
    </row>
    <row r="6130" customFormat="false" ht="15" hidden="false" customHeight="false" outlineLevel="0" collapsed="false">
      <c r="A6130" s="0" t="s">
        <v>202</v>
      </c>
      <c r="B6130" s="0" t="n">
        <f aca="false">VALUE(LEFT(A6130,4))</f>
        <v>2025</v>
      </c>
      <c r="C6130" s="0" t="str">
        <f aca="false">"FY"&amp;IF(VALUE(MID(A6130,6,2))&gt;=4,VALUE(LEFT(A6130,4)),VALUE(LEFT(A6130,4))-1)&amp;"-"&amp;TEXT(MOD(IF(VALUE(MID(A6130,6,2))&gt;=4,VALUE(LEFT(A6130,4)),VALUE(LEFT(A6130,4))-1)+1,100),"00")</f>
        <v>FY2025-26</v>
      </c>
      <c r="D6130" s="0" t="s">
        <v>689</v>
      </c>
      <c r="E6130" s="0" t="s">
        <v>237</v>
      </c>
      <c r="F6130" s="0" t="str">
        <f aca="false">INDEX(Mapping!$B$2:$B$465,MATCH(E6130,Mapping!$A$2:$A$465,0))</f>
        <v>NTPC STATIONS</v>
      </c>
      <c r="G6130" s="0" t="str">
        <f aca="false">INDEX(Mapping!$C$2:$C$465,MATCH(E6130,Mapping!$A$2:$A$465,0))</f>
        <v>NTPC GROUP</v>
      </c>
      <c r="H6130" s="2" t="n">
        <v>7.12</v>
      </c>
      <c r="I6130" s="3" t="n">
        <v>0.13</v>
      </c>
    </row>
    <row r="6131" customFormat="false" ht="15" hidden="false" customHeight="false" outlineLevel="0" collapsed="false">
      <c r="A6131" s="0" t="s">
        <v>202</v>
      </c>
      <c r="B6131" s="0" t="n">
        <f aca="false">VALUE(LEFT(A6131,4))</f>
        <v>2025</v>
      </c>
      <c r="C6131" s="0" t="str">
        <f aca="false">"FY"&amp;IF(VALUE(MID(A6131,6,2))&gt;=4,VALUE(LEFT(A6131,4)),VALUE(LEFT(A6131,4))-1)&amp;"-"&amp;TEXT(MOD(IF(VALUE(MID(A6131,6,2))&gt;=4,VALUE(LEFT(A6131,4)),VALUE(LEFT(A6131,4))-1)+1,100),"00")</f>
        <v>FY2025-26</v>
      </c>
      <c r="D6131" s="0" t="s">
        <v>359</v>
      </c>
      <c r="E6131" s="0" t="s">
        <v>359</v>
      </c>
      <c r="F6131" s="0" t="str">
        <f aca="false">INDEX(Mapping!$B$2:$B$465,MATCH(E6131,Mapping!$A$2:$A$465,0))</f>
        <v>ADANI GREEN ENERGY TWENTY FOUR LIMITED_PSS4</v>
      </c>
      <c r="G6131" s="0" t="str">
        <f aca="false">INDEX(Mapping!$C$2:$C$465,MATCH(E6131,Mapping!$A$2:$A$465,0))</f>
        <v>ADANI GREEN ENERGY (ALL SPVs)</v>
      </c>
      <c r="H6131" s="2" t="n">
        <v>6.9</v>
      </c>
      <c r="I6131" s="3" t="n">
        <v>0.13</v>
      </c>
    </row>
    <row r="6132" customFormat="false" ht="15" hidden="false" customHeight="false" outlineLevel="0" collapsed="false">
      <c r="A6132" s="0" t="s">
        <v>202</v>
      </c>
      <c r="B6132" s="0" t="n">
        <f aca="false">VALUE(LEFT(A6132,4))</f>
        <v>2025</v>
      </c>
      <c r="C6132" s="0" t="str">
        <f aca="false">"FY"&amp;IF(VALUE(MID(A6132,6,2))&gt;=4,VALUE(LEFT(A6132,4)),VALUE(LEFT(A6132,4))-1)&amp;"-"&amp;TEXT(MOD(IF(VALUE(MID(A6132,6,2))&gt;=4,VALUE(LEFT(A6132,4)),VALUE(LEFT(A6132,4))-1)+1,100),"00")</f>
        <v>FY2025-26</v>
      </c>
      <c r="D6132" s="0" t="s">
        <v>344</v>
      </c>
      <c r="E6132" s="0" t="s">
        <v>344</v>
      </c>
      <c r="F6132" s="0" t="str">
        <f aca="false">INDEX(Mapping!$B$2:$B$465,MATCH(E6132,Mapping!$A$2:$A$465,0))</f>
        <v>ADANI RENEWABLE ENERGY FORTY ONE LIMITED_PSS13</v>
      </c>
      <c r="G6132" s="0" t="str">
        <f aca="false">INDEX(Mapping!$C$2:$C$465,MATCH(E6132,Mapping!$A$2:$A$465,0))</f>
        <v>ADANI GREEN ENERGY (ALL SPVs)</v>
      </c>
      <c r="H6132" s="2" t="n">
        <v>6.9</v>
      </c>
      <c r="I6132" s="3" t="n">
        <v>0.12</v>
      </c>
    </row>
    <row r="6133" customFormat="false" ht="15" hidden="false" customHeight="false" outlineLevel="0" collapsed="false">
      <c r="A6133" s="0" t="s">
        <v>202</v>
      </c>
      <c r="B6133" s="0" t="n">
        <f aca="false">VALUE(LEFT(A6133,4))</f>
        <v>2025</v>
      </c>
      <c r="C6133" s="0" t="str">
        <f aca="false">"FY"&amp;IF(VALUE(MID(A6133,6,2))&gt;=4,VALUE(LEFT(A6133,4)),VALUE(LEFT(A6133,4))-1)&amp;"-"&amp;TEXT(MOD(IF(VALUE(MID(A6133,6,2))&gt;=4,VALUE(LEFT(A6133,4)),VALUE(LEFT(A6133,4))-1)+1,100),"00")</f>
        <v>FY2025-26</v>
      </c>
      <c r="D6133" s="0" t="s">
        <v>735</v>
      </c>
      <c r="E6133" s="0" t="s">
        <v>147</v>
      </c>
      <c r="F6133" s="0" t="str">
        <f aca="false">INDEX(Mapping!$B$2:$B$465,MATCH(E6133,Mapping!$A$2:$A$465,0))</f>
        <v>JAMMU &amp; KASHMIR</v>
      </c>
      <c r="G6133" s="0" t="str">
        <f aca="false">INDEX(Mapping!$C$2:$C$465,MATCH(E6133,Mapping!$A$2:$A$465,0))</f>
        <v>JAMMU &amp; KASHMIR</v>
      </c>
      <c r="H6133" s="2" t="n">
        <v>6.68</v>
      </c>
      <c r="I6133" s="3" t="n">
        <v>0.12</v>
      </c>
    </row>
    <row r="6134" customFormat="false" ht="15" hidden="false" customHeight="false" outlineLevel="0" collapsed="false">
      <c r="A6134" s="0" t="s">
        <v>202</v>
      </c>
      <c r="B6134" s="0" t="n">
        <f aca="false">VALUE(LEFT(A6134,4))</f>
        <v>2025</v>
      </c>
      <c r="C6134" s="0" t="str">
        <f aca="false">"FY"&amp;IF(VALUE(MID(A6134,6,2))&gt;=4,VALUE(LEFT(A6134,4)),VALUE(LEFT(A6134,4))-1)&amp;"-"&amp;TEXT(MOD(IF(VALUE(MID(A6134,6,2))&gt;=4,VALUE(LEFT(A6134,4)),VALUE(LEFT(A6134,4))-1)+1,100),"00")</f>
        <v>FY2025-26</v>
      </c>
      <c r="D6134" s="0" t="s">
        <v>817</v>
      </c>
      <c r="E6134" s="0" t="s">
        <v>430</v>
      </c>
      <c r="F6134" s="0" t="str">
        <f aca="false">INDEX(Mapping!$B$2:$B$465,MATCH(E6134,Mapping!$A$2:$A$465,0))</f>
        <v>AMBUJA CEMENTS LIMITED_PSS4_HYBRID WIND</v>
      </c>
      <c r="G6134" s="0" t="str">
        <f aca="false">INDEX(Mapping!$C$2:$C$465,MATCH(E6134,Mapping!$A$2:$A$465,0))</f>
        <v>AMBUJA CEMENTS</v>
      </c>
      <c r="H6134" s="2" t="n">
        <v>6.44</v>
      </c>
      <c r="I6134" s="3" t="n">
        <v>0.12</v>
      </c>
    </row>
    <row r="6135" customFormat="false" ht="15" hidden="false" customHeight="false" outlineLevel="0" collapsed="false">
      <c r="A6135" s="0" t="s">
        <v>202</v>
      </c>
      <c r="B6135" s="0" t="n">
        <f aca="false">VALUE(LEFT(A6135,4))</f>
        <v>2025</v>
      </c>
      <c r="C6135" s="0" t="str">
        <f aca="false">"FY"&amp;IF(VALUE(MID(A6135,6,2))&gt;=4,VALUE(LEFT(A6135,4)),VALUE(LEFT(A6135,4))-1)&amp;"-"&amp;TEXT(MOD(IF(VALUE(MID(A6135,6,2))&gt;=4,VALUE(LEFT(A6135,4)),VALUE(LEFT(A6135,4))-1)+1,100),"00")</f>
        <v>FY2025-26</v>
      </c>
      <c r="D6135" s="0" t="s">
        <v>830</v>
      </c>
      <c r="E6135" s="0" t="s">
        <v>398</v>
      </c>
      <c r="F6135" s="0" t="str">
        <f aca="false">INDEX(Mapping!$B$2:$B$465,MATCH(E6135,Mapping!$A$2:$A$465,0))</f>
        <v>ADANI GREEN ENERGY TWENTY SIX B LIMITED_HYBRID WIND_PSS10</v>
      </c>
      <c r="G6135" s="0" t="str">
        <f aca="false">INDEX(Mapping!$C$2:$C$465,MATCH(E6135,Mapping!$A$2:$A$465,0))</f>
        <v>ADANI GREEN ENERGY (ALL SPVs)</v>
      </c>
      <c r="H6135" s="2" t="n">
        <v>6.29</v>
      </c>
      <c r="I6135" s="3" t="n">
        <v>0.11</v>
      </c>
    </row>
    <row r="6136" customFormat="false" ht="15" hidden="false" customHeight="false" outlineLevel="0" collapsed="false">
      <c r="A6136" s="0" t="s">
        <v>202</v>
      </c>
      <c r="B6136" s="0" t="n">
        <f aca="false">VALUE(LEFT(A6136,4))</f>
        <v>2025</v>
      </c>
      <c r="C6136" s="0" t="str">
        <f aca="false">"FY"&amp;IF(VALUE(MID(A6136,6,2))&gt;=4,VALUE(LEFT(A6136,4)),VALUE(LEFT(A6136,4))-1)&amp;"-"&amp;TEXT(MOD(IF(VALUE(MID(A6136,6,2))&gt;=4,VALUE(LEFT(A6136,4)),VALUE(LEFT(A6136,4))-1)+1,100),"00")</f>
        <v>FY2025-26</v>
      </c>
      <c r="D6136" s="0" t="s">
        <v>308</v>
      </c>
      <c r="E6136" s="0" t="s">
        <v>308</v>
      </c>
      <c r="F6136" s="0" t="str">
        <f aca="false">INDEX(Mapping!$B$2:$B$465,MATCH(E6136,Mapping!$A$2:$A$465,0))</f>
        <v>ADANI RENEWABLE ENERGY FORTY FIVE LIMITED_PSS5</v>
      </c>
      <c r="G6136" s="0" t="str">
        <f aca="false">INDEX(Mapping!$C$2:$C$465,MATCH(E6136,Mapping!$A$2:$A$465,0))</f>
        <v>ADANI GREEN ENERGY (ALL SPVs)</v>
      </c>
      <c r="H6136" s="2" t="n">
        <v>6.2</v>
      </c>
      <c r="I6136" s="3" t="n">
        <v>0.11</v>
      </c>
    </row>
    <row r="6137" customFormat="false" ht="15" hidden="false" customHeight="false" outlineLevel="0" collapsed="false">
      <c r="A6137" s="0" t="s">
        <v>202</v>
      </c>
      <c r="B6137" s="0" t="n">
        <f aca="false">VALUE(LEFT(A6137,4))</f>
        <v>2025</v>
      </c>
      <c r="C6137" s="0" t="str">
        <f aca="false">"FY"&amp;IF(VALUE(MID(A6137,6,2))&gt;=4,VALUE(LEFT(A6137,4)),VALUE(LEFT(A6137,4))-1)&amp;"-"&amp;TEXT(MOD(IF(VALUE(MID(A6137,6,2))&gt;=4,VALUE(LEFT(A6137,4)),VALUE(LEFT(A6137,4))-1)+1,100),"00")</f>
        <v>FY2025-26</v>
      </c>
      <c r="D6137" s="0" t="s">
        <v>796</v>
      </c>
      <c r="E6137" s="0" t="s">
        <v>279</v>
      </c>
      <c r="F6137" s="0" t="str">
        <f aca="false">INDEX(Mapping!$B$2:$B$465,MATCH(E6137,Mapping!$A$2:$A$465,0))</f>
        <v>ADANI GREEN ENERGY TWENTY SIX B LIMITED_PSS-2</v>
      </c>
      <c r="G6137" s="0" t="str">
        <f aca="false">INDEX(Mapping!$C$2:$C$465,MATCH(E6137,Mapping!$A$2:$A$465,0))</f>
        <v>ADANI GREEN ENERGY (ALL SPVs)</v>
      </c>
      <c r="H6137" s="2" t="n">
        <v>6</v>
      </c>
      <c r="I6137" s="3" t="n">
        <v>0.11</v>
      </c>
    </row>
    <row r="6138" customFormat="false" ht="15" hidden="false" customHeight="false" outlineLevel="0" collapsed="false">
      <c r="A6138" s="0" t="s">
        <v>202</v>
      </c>
      <c r="B6138" s="0" t="n">
        <f aca="false">VALUE(LEFT(A6138,4))</f>
        <v>2025</v>
      </c>
      <c r="C6138" s="0" t="str">
        <f aca="false">"FY"&amp;IF(VALUE(MID(A6138,6,2))&gt;=4,VALUE(LEFT(A6138,4)),VALUE(LEFT(A6138,4))-1)&amp;"-"&amp;TEXT(MOD(IF(VALUE(MID(A6138,6,2))&gt;=4,VALUE(LEFT(A6138,4)),VALUE(LEFT(A6138,4))-1)+1,100),"00")</f>
        <v>FY2025-26</v>
      </c>
      <c r="D6138" s="0" t="s">
        <v>795</v>
      </c>
      <c r="E6138" s="0" t="s">
        <v>263</v>
      </c>
      <c r="F6138" s="0" t="str">
        <f aca="false">INDEX(Mapping!$B$2:$B$465,MATCH(E6138,Mapping!$A$2:$A$465,0))</f>
        <v>ADANI RENEWABLE ENERGY FIFTY FIVE LIMITED_PSS-3 (162.5 MW HYBRID SOLAR OF 187.5MW HPD)</v>
      </c>
      <c r="G6138" s="0" t="str">
        <f aca="false">INDEX(Mapping!$C$2:$C$465,MATCH(E6138,Mapping!$A$2:$A$465,0))</f>
        <v>ADANI GREEN ENERGY (ALL SPVs)</v>
      </c>
      <c r="H6138" s="2" t="n">
        <v>5.83</v>
      </c>
      <c r="I6138" s="3" t="n">
        <v>0.11</v>
      </c>
    </row>
    <row r="6139" customFormat="false" ht="15" hidden="false" customHeight="false" outlineLevel="0" collapsed="false">
      <c r="A6139" s="0" t="s">
        <v>202</v>
      </c>
      <c r="B6139" s="0" t="n">
        <f aca="false">VALUE(LEFT(A6139,4))</f>
        <v>2025</v>
      </c>
      <c r="C6139" s="0" t="str">
        <f aca="false">"FY"&amp;IF(VALUE(MID(A6139,6,2))&gt;=4,VALUE(LEFT(A6139,4)),VALUE(LEFT(A6139,4))-1)&amp;"-"&amp;TEXT(MOD(IF(VALUE(MID(A6139,6,2))&gt;=4,VALUE(LEFT(A6139,4)),VALUE(LEFT(A6139,4))-1)+1,100),"00")</f>
        <v>FY2025-26</v>
      </c>
      <c r="D6139" s="0" t="s">
        <v>680</v>
      </c>
      <c r="E6139" s="0" t="s">
        <v>311</v>
      </c>
      <c r="F6139" s="0" t="str">
        <f aca="false">INDEX(Mapping!$B$2:$B$465,MATCH(E6139,Mapping!$A$2:$A$465,0))</f>
        <v>HIMACHAL PRADESH</v>
      </c>
      <c r="G6139" s="0" t="str">
        <f aca="false">INDEX(Mapping!$C$2:$C$465,MATCH(E6139,Mapping!$A$2:$A$465,0))</f>
        <v>HIMACHAL PRADESH</v>
      </c>
      <c r="H6139" s="2" t="n">
        <v>5.83</v>
      </c>
      <c r="I6139" s="3" t="n">
        <v>0.11</v>
      </c>
    </row>
    <row r="6140" customFormat="false" ht="15" hidden="false" customHeight="false" outlineLevel="0" collapsed="false">
      <c r="A6140" s="0" t="s">
        <v>202</v>
      </c>
      <c r="B6140" s="0" t="n">
        <f aca="false">VALUE(LEFT(A6140,4))</f>
        <v>2025</v>
      </c>
      <c r="C6140" s="0" t="str">
        <f aca="false">"FY"&amp;IF(VALUE(MID(A6140,6,2))&gt;=4,VALUE(LEFT(A6140,4)),VALUE(LEFT(A6140,4))-1)&amp;"-"&amp;TEXT(MOD(IF(VALUE(MID(A6140,6,2))&gt;=4,VALUE(LEFT(A6140,4)),VALUE(LEFT(A6140,4))-1)+1,100),"00")</f>
        <v>FY2025-26</v>
      </c>
      <c r="D6140" s="0" t="s">
        <v>280</v>
      </c>
      <c r="E6140" s="0" t="s">
        <v>280</v>
      </c>
      <c r="F6140" s="0" t="str">
        <f aca="false">INDEX(Mapping!$B$2:$B$465,MATCH(E6140,Mapping!$A$2:$A$465,0))</f>
        <v>COASTAL ENERGEN</v>
      </c>
      <c r="G6140" s="0" t="str">
        <f aca="false">INDEX(Mapping!$C$2:$C$465,MATCH(E6140,Mapping!$A$2:$A$465,0))</f>
        <v>COASTAL ENERGEN</v>
      </c>
      <c r="H6140" s="2" t="n">
        <v>5.58</v>
      </c>
      <c r="I6140" s="3" t="n">
        <v>0.1</v>
      </c>
    </row>
    <row r="6141" customFormat="false" ht="15" hidden="false" customHeight="false" outlineLevel="0" collapsed="false">
      <c r="A6141" s="0" t="s">
        <v>202</v>
      </c>
      <c r="B6141" s="0" t="n">
        <f aca="false">VALUE(LEFT(A6141,4))</f>
        <v>2025</v>
      </c>
      <c r="C6141" s="0" t="str">
        <f aca="false">"FY"&amp;IF(VALUE(MID(A6141,6,2))&gt;=4,VALUE(LEFT(A6141,4)),VALUE(LEFT(A6141,4))-1)&amp;"-"&amp;TEXT(MOD(IF(VALUE(MID(A6141,6,2))&gt;=4,VALUE(LEFT(A6141,4)),VALUE(LEFT(A6141,4))-1)+1,100),"00")</f>
        <v>FY2025-26</v>
      </c>
      <c r="D6141" s="0" t="s">
        <v>261</v>
      </c>
      <c r="E6141" s="0" t="s">
        <v>261</v>
      </c>
      <c r="F6141" s="0" t="str">
        <f aca="false">INDEX(Mapping!$B$2:$B$465,MATCH(E6141,Mapping!$A$2:$A$465,0))</f>
        <v>NPGC NABINAGAR</v>
      </c>
      <c r="G6141" s="0" t="str">
        <f aca="false">INDEX(Mapping!$C$2:$C$465,MATCH(E6141,Mapping!$A$2:$A$465,0))</f>
        <v>NTPC GROUP</v>
      </c>
      <c r="H6141" s="2" t="n">
        <v>5.55</v>
      </c>
      <c r="I6141" s="3" t="n">
        <v>0.1</v>
      </c>
    </row>
    <row r="6142" customFormat="false" ht="15" hidden="false" customHeight="false" outlineLevel="0" collapsed="false">
      <c r="A6142" s="0" t="s">
        <v>202</v>
      </c>
      <c r="B6142" s="0" t="n">
        <f aca="false">VALUE(LEFT(A6142,4))</f>
        <v>2025</v>
      </c>
      <c r="C6142" s="0" t="str">
        <f aca="false">"FY"&amp;IF(VALUE(MID(A6142,6,2))&gt;=4,VALUE(LEFT(A6142,4)),VALUE(LEFT(A6142,4))-1)&amp;"-"&amp;TEXT(MOD(IF(VALUE(MID(A6142,6,2))&gt;=4,VALUE(LEFT(A6142,4)),VALUE(LEFT(A6142,4))-1)+1,100),"00")</f>
        <v>FY2025-26</v>
      </c>
      <c r="D6142" s="0" t="s">
        <v>725</v>
      </c>
      <c r="E6142" s="0" t="s">
        <v>394</v>
      </c>
      <c r="F6142" s="0" t="str">
        <f aca="false">INDEX(Mapping!$B$2:$B$465,MATCH(E6142,Mapping!$A$2:$A$465,0))</f>
        <v>NTPC STATIONS</v>
      </c>
      <c r="G6142" s="0" t="str">
        <f aca="false">INDEX(Mapping!$C$2:$C$465,MATCH(E6142,Mapping!$A$2:$A$465,0))</f>
        <v>NTPC GROUP</v>
      </c>
      <c r="H6142" s="2" t="n">
        <v>5.5</v>
      </c>
      <c r="I6142" s="3" t="n">
        <v>0.1</v>
      </c>
    </row>
    <row r="6143" customFormat="false" ht="15" hidden="false" customHeight="false" outlineLevel="0" collapsed="false">
      <c r="A6143" s="0" t="s">
        <v>202</v>
      </c>
      <c r="B6143" s="0" t="n">
        <f aca="false">VALUE(LEFT(A6143,4))</f>
        <v>2025</v>
      </c>
      <c r="C6143" s="0" t="str">
        <f aca="false">"FY"&amp;IF(VALUE(MID(A6143,6,2))&gt;=4,VALUE(LEFT(A6143,4)),VALUE(LEFT(A6143,4))-1)&amp;"-"&amp;TEXT(MOD(IF(VALUE(MID(A6143,6,2))&gt;=4,VALUE(LEFT(A6143,4)),VALUE(LEFT(A6143,4))-1)+1,100),"00")</f>
        <v>FY2025-26</v>
      </c>
      <c r="D6143" s="0" t="s">
        <v>729</v>
      </c>
      <c r="E6143" s="0" t="s">
        <v>253</v>
      </c>
      <c r="F6143" s="0" t="str">
        <f aca="false">INDEX(Mapping!$B$2:$B$465,MATCH(E6143,Mapping!$A$2:$A$465,0))</f>
        <v>NAGALAND</v>
      </c>
      <c r="G6143" s="0" t="str">
        <f aca="false">INDEX(Mapping!$C$2:$C$465,MATCH(E6143,Mapping!$A$2:$A$465,0))</f>
        <v>NAGALAND</v>
      </c>
      <c r="H6143" s="2" t="n">
        <v>5.5</v>
      </c>
      <c r="I6143" s="3" t="n">
        <v>0.1</v>
      </c>
    </row>
    <row r="6144" customFormat="false" ht="15" hidden="false" customHeight="false" outlineLevel="0" collapsed="false">
      <c r="A6144" s="0" t="s">
        <v>202</v>
      </c>
      <c r="B6144" s="0" t="n">
        <f aca="false">VALUE(LEFT(A6144,4))</f>
        <v>2025</v>
      </c>
      <c r="C6144" s="0" t="str">
        <f aca="false">"FY"&amp;IF(VALUE(MID(A6144,6,2))&gt;=4,VALUE(LEFT(A6144,4)),VALUE(LEFT(A6144,4))-1)&amp;"-"&amp;TEXT(MOD(IF(VALUE(MID(A6144,6,2))&gt;=4,VALUE(LEFT(A6144,4)),VALUE(LEFT(A6144,4))-1)+1,100),"00")</f>
        <v>FY2025-26</v>
      </c>
      <c r="D6144" s="0" t="s">
        <v>718</v>
      </c>
      <c r="E6144" s="0" t="s">
        <v>407</v>
      </c>
      <c r="F6144" s="0" t="str">
        <f aca="false">INDEX(Mapping!$B$2:$B$465,MATCH(E6144,Mapping!$A$2:$A$465,0))</f>
        <v>NTPC STATIONS</v>
      </c>
      <c r="G6144" s="0" t="str">
        <f aca="false">INDEX(Mapping!$C$2:$C$465,MATCH(E6144,Mapping!$A$2:$A$465,0))</f>
        <v>NTPC GROUP</v>
      </c>
      <c r="H6144" s="2" t="n">
        <v>5.36</v>
      </c>
      <c r="I6144" s="3" t="n">
        <v>0.1</v>
      </c>
    </row>
    <row r="6145" customFormat="false" ht="15" hidden="false" customHeight="false" outlineLevel="0" collapsed="false">
      <c r="A6145" s="0" t="s">
        <v>202</v>
      </c>
      <c r="B6145" s="0" t="n">
        <f aca="false">VALUE(LEFT(A6145,4))</f>
        <v>2025</v>
      </c>
      <c r="C6145" s="0" t="str">
        <f aca="false">"FY"&amp;IF(VALUE(MID(A6145,6,2))&gt;=4,VALUE(LEFT(A6145,4)),VALUE(LEFT(A6145,4))-1)&amp;"-"&amp;TEXT(MOD(IF(VALUE(MID(A6145,6,2))&gt;=4,VALUE(LEFT(A6145,4)),VALUE(LEFT(A6145,4))-1)+1,100),"00")</f>
        <v>FY2025-26</v>
      </c>
      <c r="D6145" s="0" t="s">
        <v>325</v>
      </c>
      <c r="E6145" s="0" t="s">
        <v>325</v>
      </c>
      <c r="F6145" s="0" t="str">
        <f aca="false">INDEX(Mapping!$B$2:$B$465,MATCH(E6145,Mapping!$A$2:$A$465,0))</f>
        <v>ADANI SOLAR ENERGY JODHPUR TWO LIMITED</v>
      </c>
      <c r="G6145" s="0" t="str">
        <f aca="false">INDEX(Mapping!$C$2:$C$465,MATCH(E6145,Mapping!$A$2:$A$465,0))</f>
        <v>ADANI GREEN ENERGY (ALL SPVs)</v>
      </c>
      <c r="H6145" s="2" t="n">
        <v>5.15</v>
      </c>
      <c r="I6145" s="3" t="n">
        <v>0.09</v>
      </c>
    </row>
    <row r="6146" customFormat="false" ht="15" hidden="false" customHeight="false" outlineLevel="0" collapsed="false">
      <c r="A6146" s="0" t="s">
        <v>202</v>
      </c>
      <c r="B6146" s="0" t="n">
        <f aca="false">VALUE(LEFT(A6146,4))</f>
        <v>2025</v>
      </c>
      <c r="C6146" s="0" t="str">
        <f aca="false">"FY"&amp;IF(VALUE(MID(A6146,6,2))&gt;=4,VALUE(LEFT(A6146,4)),VALUE(LEFT(A6146,4))-1)&amp;"-"&amp;TEXT(MOD(IF(VALUE(MID(A6146,6,2))&gt;=4,VALUE(LEFT(A6146,4)),VALUE(LEFT(A6146,4))-1)+1,100),"00")</f>
        <v>FY2025-26</v>
      </c>
      <c r="D6146" s="0" t="s">
        <v>375</v>
      </c>
      <c r="E6146" s="0" t="s">
        <v>375</v>
      </c>
      <c r="F6146" s="0" t="str">
        <f aca="false">INDEX(Mapping!$B$2:$B$465,MATCH(E6146,Mapping!$A$2:$A$465,0))</f>
        <v>WIND FIVE RENERGY LIMITED</v>
      </c>
      <c r="G6146" s="0" t="str">
        <f aca="false">INDEX(Mapping!$C$2:$C$465,MATCH(E6146,Mapping!$A$2:$A$465,0))</f>
        <v>WIND FIVE RENERGY LIMITED</v>
      </c>
      <c r="H6146" s="2" t="n">
        <v>4.91</v>
      </c>
      <c r="I6146" s="3" t="n">
        <v>0.09</v>
      </c>
    </row>
    <row r="6147" customFormat="false" ht="15" hidden="false" customHeight="false" outlineLevel="0" collapsed="false">
      <c r="A6147" s="0" t="s">
        <v>202</v>
      </c>
      <c r="B6147" s="0" t="n">
        <f aca="false">VALUE(LEFT(A6147,4))</f>
        <v>2025</v>
      </c>
      <c r="C6147" s="0" t="str">
        <f aca="false">"FY"&amp;IF(VALUE(MID(A6147,6,2))&gt;=4,VALUE(LEFT(A6147,4)),VALUE(LEFT(A6147,4))-1)&amp;"-"&amp;TEXT(MOD(IF(VALUE(MID(A6147,6,2))&gt;=4,VALUE(LEFT(A6147,4)),VALUE(LEFT(A6147,4))-1)+1,100),"00")</f>
        <v>FY2025-26</v>
      </c>
      <c r="D6147" s="0" t="s">
        <v>720</v>
      </c>
      <c r="E6147" s="0" t="s">
        <v>428</v>
      </c>
      <c r="F6147" s="0" t="str">
        <f aca="false">INDEX(Mapping!$B$2:$B$465,MATCH(E6147,Mapping!$A$2:$A$465,0))</f>
        <v>NTPC STATIONS</v>
      </c>
      <c r="G6147" s="0" t="str">
        <f aca="false">INDEX(Mapping!$C$2:$C$465,MATCH(E6147,Mapping!$A$2:$A$465,0))</f>
        <v>NTPC GROUP</v>
      </c>
      <c r="H6147" s="2" t="n">
        <v>4.81</v>
      </c>
      <c r="I6147" s="3" t="n">
        <v>0.09</v>
      </c>
    </row>
    <row r="6148" customFormat="false" ht="15" hidden="false" customHeight="false" outlineLevel="0" collapsed="false">
      <c r="A6148" s="0" t="s">
        <v>202</v>
      </c>
      <c r="B6148" s="0" t="n">
        <f aca="false">VALUE(LEFT(A6148,4))</f>
        <v>2025</v>
      </c>
      <c r="C6148" s="0" t="str">
        <f aca="false">"FY"&amp;IF(VALUE(MID(A6148,6,2))&gt;=4,VALUE(LEFT(A6148,4)),VALUE(LEFT(A6148,4))-1)&amp;"-"&amp;TEXT(MOD(IF(VALUE(MID(A6148,6,2))&gt;=4,VALUE(LEFT(A6148,4)),VALUE(LEFT(A6148,4))-1)+1,100),"00")</f>
        <v>FY2025-26</v>
      </c>
      <c r="D6148" s="0" t="s">
        <v>717</v>
      </c>
      <c r="E6148" s="0" t="s">
        <v>381</v>
      </c>
      <c r="F6148" s="0" t="str">
        <f aca="false">INDEX(Mapping!$B$2:$B$465,MATCH(E6148,Mapping!$A$2:$A$465,0))</f>
        <v>NTPC STATIONS</v>
      </c>
      <c r="G6148" s="0" t="str">
        <f aca="false">INDEX(Mapping!$C$2:$C$465,MATCH(E6148,Mapping!$A$2:$A$465,0))</f>
        <v>NTPC GROUP</v>
      </c>
      <c r="H6148" s="2" t="n">
        <v>4.64</v>
      </c>
      <c r="I6148" s="3" t="n">
        <v>0.08</v>
      </c>
    </row>
    <row r="6149" customFormat="false" ht="15" hidden="false" customHeight="false" outlineLevel="0" collapsed="false">
      <c r="A6149" s="0" t="s">
        <v>202</v>
      </c>
      <c r="B6149" s="0" t="n">
        <f aca="false">VALUE(LEFT(A6149,4))</f>
        <v>2025</v>
      </c>
      <c r="C6149" s="0" t="str">
        <f aca="false">"FY"&amp;IF(VALUE(MID(A6149,6,2))&gt;=4,VALUE(LEFT(A6149,4)),VALUE(LEFT(A6149,4))-1)&amp;"-"&amp;TEXT(MOD(IF(VALUE(MID(A6149,6,2))&gt;=4,VALUE(LEFT(A6149,4)),VALUE(LEFT(A6149,4))-1)+1,100),"00")</f>
        <v>FY2025-26</v>
      </c>
      <c r="D6149" s="0" t="s">
        <v>493</v>
      </c>
      <c r="E6149" s="0" t="s">
        <v>493</v>
      </c>
      <c r="F6149" s="0" t="str">
        <f aca="false">INDEX(Mapping!$B$2:$B$465,MATCH(E6149,Mapping!$A$2:$A$465,0))</f>
        <v>NEEPCO STATIONS</v>
      </c>
      <c r="G6149" s="0" t="str">
        <f aca="false">INDEX(Mapping!$C$2:$C$465,MATCH(E6149,Mapping!$A$2:$A$465,0))</f>
        <v>NEEPCO STATIONS</v>
      </c>
      <c r="H6149" s="2" t="n">
        <v>4.5</v>
      </c>
      <c r="I6149" s="3" t="n">
        <v>0.08</v>
      </c>
    </row>
    <row r="6150" customFormat="false" ht="15" hidden="false" customHeight="false" outlineLevel="0" collapsed="false">
      <c r="A6150" s="0" t="s">
        <v>202</v>
      </c>
      <c r="B6150" s="0" t="n">
        <f aca="false">VALUE(LEFT(A6150,4))</f>
        <v>2025</v>
      </c>
      <c r="C6150" s="0" t="str">
        <f aca="false">"FY"&amp;IF(VALUE(MID(A6150,6,2))&gt;=4,VALUE(LEFT(A6150,4)),VALUE(LEFT(A6150,4))-1)&amp;"-"&amp;TEXT(MOD(IF(VALUE(MID(A6150,6,2))&gt;=4,VALUE(LEFT(A6150,4)),VALUE(LEFT(A6150,4))-1)+1,100),"00")</f>
        <v>FY2025-26</v>
      </c>
      <c r="D6150" s="0" t="s">
        <v>714</v>
      </c>
      <c r="E6150" s="0" t="s">
        <v>395</v>
      </c>
      <c r="F6150" s="0" t="str">
        <f aca="false">INDEX(Mapping!$B$2:$B$465,MATCH(E6150,Mapping!$A$2:$A$465,0))</f>
        <v>HIMACHAL PRADESH</v>
      </c>
      <c r="G6150" s="0" t="str">
        <f aca="false">INDEX(Mapping!$C$2:$C$465,MATCH(E6150,Mapping!$A$2:$A$465,0))</f>
        <v>HIMACHAL PRADESH</v>
      </c>
      <c r="H6150" s="2" t="n">
        <v>4.34</v>
      </c>
      <c r="I6150" s="3" t="n">
        <v>0.08</v>
      </c>
    </row>
    <row r="6151" customFormat="false" ht="15" hidden="false" customHeight="false" outlineLevel="0" collapsed="false">
      <c r="A6151" s="0" t="s">
        <v>202</v>
      </c>
      <c r="B6151" s="0" t="n">
        <f aca="false">VALUE(LEFT(A6151,4))</f>
        <v>2025</v>
      </c>
      <c r="C6151" s="0" t="str">
        <f aca="false">"FY"&amp;IF(VALUE(MID(A6151,6,2))&gt;=4,VALUE(LEFT(A6151,4)),VALUE(LEFT(A6151,4))-1)&amp;"-"&amp;TEXT(MOD(IF(VALUE(MID(A6151,6,2))&gt;=4,VALUE(LEFT(A6151,4)),VALUE(LEFT(A6151,4))-1)+1,100),"00")</f>
        <v>FY2025-26</v>
      </c>
      <c r="D6151" s="0" t="s">
        <v>442</v>
      </c>
      <c r="E6151" s="0" t="s">
        <v>442</v>
      </c>
      <c r="F6151" s="0" t="str">
        <f aca="false">INDEX(Mapping!$B$2:$B$465,MATCH(E6151,Mapping!$A$2:$A$465,0))</f>
        <v>ADANI HYBRID ENERGY JAISALMER FIVE LIMITED_PSS4</v>
      </c>
      <c r="G6151" s="0" t="str">
        <f aca="false">INDEX(Mapping!$C$2:$C$465,MATCH(E6151,Mapping!$A$2:$A$465,0))</f>
        <v>ADANI GREEN ENERGY (ALL SPVs)</v>
      </c>
      <c r="H6151" s="2" t="n">
        <v>4.13</v>
      </c>
      <c r="I6151" s="3" t="n">
        <v>0.07</v>
      </c>
    </row>
    <row r="6152" customFormat="false" ht="15" hidden="false" customHeight="false" outlineLevel="0" collapsed="false">
      <c r="A6152" s="0" t="s">
        <v>202</v>
      </c>
      <c r="B6152" s="0" t="n">
        <f aca="false">VALUE(LEFT(A6152,4))</f>
        <v>2025</v>
      </c>
      <c r="C6152" s="0" t="str">
        <f aca="false">"FY"&amp;IF(VALUE(MID(A6152,6,2))&gt;=4,VALUE(LEFT(A6152,4)),VALUE(LEFT(A6152,4))-1)&amp;"-"&amp;TEXT(MOD(IF(VALUE(MID(A6152,6,2))&gt;=4,VALUE(LEFT(A6152,4)),VALUE(LEFT(A6152,4))-1)+1,100),"00")</f>
        <v>FY2025-26</v>
      </c>
      <c r="D6152" s="0" t="s">
        <v>731</v>
      </c>
      <c r="E6152" s="0" t="s">
        <v>429</v>
      </c>
      <c r="F6152" s="0" t="str">
        <f aca="false">INDEX(Mapping!$B$2:$B$465,MATCH(E6152,Mapping!$A$2:$A$465,0))</f>
        <v>NTPC STATIONS</v>
      </c>
      <c r="G6152" s="0" t="str">
        <f aca="false">INDEX(Mapping!$C$2:$C$465,MATCH(E6152,Mapping!$A$2:$A$465,0))</f>
        <v>NTPC GROUP</v>
      </c>
      <c r="H6152" s="2" t="n">
        <v>4.11</v>
      </c>
      <c r="I6152" s="3" t="n">
        <v>0.07</v>
      </c>
    </row>
    <row r="6153" customFormat="false" ht="15" hidden="false" customHeight="false" outlineLevel="0" collapsed="false">
      <c r="A6153" s="0" t="s">
        <v>202</v>
      </c>
      <c r="B6153" s="0" t="n">
        <f aca="false">VALUE(LEFT(A6153,4))</f>
        <v>2025</v>
      </c>
      <c r="C6153" s="0" t="str">
        <f aca="false">"FY"&amp;IF(VALUE(MID(A6153,6,2))&gt;=4,VALUE(LEFT(A6153,4)),VALUE(LEFT(A6153,4))-1)&amp;"-"&amp;TEXT(MOD(IF(VALUE(MID(A6153,6,2))&gt;=4,VALUE(LEFT(A6153,4)),VALUE(LEFT(A6153,4))-1)+1,100),"00")</f>
        <v>FY2025-26</v>
      </c>
      <c r="D6153" s="0" t="s">
        <v>675</v>
      </c>
      <c r="E6153" s="0" t="s">
        <v>137</v>
      </c>
      <c r="F6153" s="0" t="str">
        <f aca="false">INDEX(Mapping!$B$2:$B$465,MATCH(E6153,Mapping!$A$2:$A$465,0))</f>
        <v>JSPL - DCPP</v>
      </c>
      <c r="G6153" s="0" t="str">
        <f aca="false">INDEX(Mapping!$C$2:$C$465,MATCH(E6153,Mapping!$A$2:$A$465,0))</f>
        <v>JSPL</v>
      </c>
      <c r="H6153" s="2" t="n">
        <v>4.1</v>
      </c>
      <c r="I6153" s="3" t="n">
        <v>0.07</v>
      </c>
    </row>
    <row r="6154" customFormat="false" ht="15" hidden="false" customHeight="false" outlineLevel="0" collapsed="false">
      <c r="A6154" s="0" t="s">
        <v>202</v>
      </c>
      <c r="B6154" s="0" t="n">
        <f aca="false">VALUE(LEFT(A6154,4))</f>
        <v>2025</v>
      </c>
      <c r="C6154" s="0" t="str">
        <f aca="false">"FY"&amp;IF(VALUE(MID(A6154,6,2))&gt;=4,VALUE(LEFT(A6154,4)),VALUE(LEFT(A6154,4))-1)&amp;"-"&amp;TEXT(MOD(IF(VALUE(MID(A6154,6,2))&gt;=4,VALUE(LEFT(A6154,4)),VALUE(LEFT(A6154,4))-1)+1,100),"00")</f>
        <v>FY2025-26</v>
      </c>
      <c r="D6154" s="0" t="s">
        <v>832</v>
      </c>
      <c r="E6154" s="0" t="s">
        <v>360</v>
      </c>
      <c r="F6154" s="0" t="str">
        <f aca="false">INDEX(Mapping!$B$2:$B$465,MATCH(E6154,Mapping!$A$2:$A$465,0))</f>
        <v>BLUE LEAF ENERGY RENEWABLES PRIVATE LIMITED_HYBRID_WIND</v>
      </c>
      <c r="G6154" s="0" t="str">
        <f aca="false">INDEX(Mapping!$C$2:$C$465,MATCH(E6154,Mapping!$A$2:$A$465,0))</f>
        <v>BLUE LEAF ENERGY RENEWABLES PRIVATE LIMITED_HYBRID_WIND</v>
      </c>
      <c r="H6154" s="2" t="n">
        <v>4.08</v>
      </c>
      <c r="I6154" s="3" t="n">
        <v>0.07</v>
      </c>
    </row>
    <row r="6155" customFormat="false" ht="15" hidden="false" customHeight="false" outlineLevel="0" collapsed="false">
      <c r="A6155" s="0" t="s">
        <v>202</v>
      </c>
      <c r="B6155" s="0" t="n">
        <f aca="false">VALUE(LEFT(A6155,4))</f>
        <v>2025</v>
      </c>
      <c r="C6155" s="0" t="str">
        <f aca="false">"FY"&amp;IF(VALUE(MID(A6155,6,2))&gt;=4,VALUE(LEFT(A6155,4)),VALUE(LEFT(A6155,4))-1)&amp;"-"&amp;TEXT(MOD(IF(VALUE(MID(A6155,6,2))&gt;=4,VALUE(LEFT(A6155,4)),VALUE(LEFT(A6155,4))-1)+1,100),"00")</f>
        <v>FY2025-26</v>
      </c>
      <c r="D6155" s="0" t="s">
        <v>704</v>
      </c>
      <c r="E6155" s="0" t="s">
        <v>318</v>
      </c>
      <c r="F6155" s="0" t="str">
        <f aca="false">INDEX(Mapping!$B$2:$B$465,MATCH(E6155,Mapping!$A$2:$A$465,0))</f>
        <v>JHABUA POWER</v>
      </c>
      <c r="G6155" s="0" t="str">
        <f aca="false">INDEX(Mapping!$C$2:$C$465,MATCH(E6155,Mapping!$A$2:$A$465,0))</f>
        <v>JHABUA POWER</v>
      </c>
      <c r="H6155" s="2" t="n">
        <v>3.94</v>
      </c>
      <c r="I6155" s="3" t="n">
        <v>0.07</v>
      </c>
    </row>
    <row r="6156" customFormat="false" ht="15" hidden="false" customHeight="false" outlineLevel="0" collapsed="false">
      <c r="A6156" s="0" t="s">
        <v>202</v>
      </c>
      <c r="B6156" s="0" t="n">
        <f aca="false">VALUE(LEFT(A6156,4))</f>
        <v>2025</v>
      </c>
      <c r="C6156" s="0" t="str">
        <f aca="false">"FY"&amp;IF(VALUE(MID(A6156,6,2))&gt;=4,VALUE(LEFT(A6156,4)),VALUE(LEFT(A6156,4))-1)&amp;"-"&amp;TEXT(MOD(IF(VALUE(MID(A6156,6,2))&gt;=4,VALUE(LEFT(A6156,4)),VALUE(LEFT(A6156,4))-1)+1,100),"00")</f>
        <v>FY2025-26</v>
      </c>
      <c r="D6156" s="0" t="s">
        <v>776</v>
      </c>
      <c r="E6156" s="0" t="s">
        <v>489</v>
      </c>
      <c r="F6156" s="0" t="str">
        <f aca="false">INDEX(Mapping!$B$2:$B$465,MATCH(E6156,Mapping!$A$2:$A$465,0))</f>
        <v>NTPL (NLC TAMIL NADU POWER)</v>
      </c>
      <c r="G6156" s="0" t="str">
        <f aca="false">INDEX(Mapping!$C$2:$C$465,MATCH(E6156,Mapping!$A$2:$A$465,0))</f>
        <v>NLC INDIA GROUP</v>
      </c>
      <c r="H6156" s="2" t="n">
        <v>3.83</v>
      </c>
      <c r="I6156" s="3" t="n">
        <v>0.07</v>
      </c>
    </row>
    <row r="6157" customFormat="false" ht="15" hidden="false" customHeight="false" outlineLevel="0" collapsed="false">
      <c r="A6157" s="0" t="s">
        <v>202</v>
      </c>
      <c r="B6157" s="0" t="n">
        <f aca="false">VALUE(LEFT(A6157,4))</f>
        <v>2025</v>
      </c>
      <c r="C6157" s="0" t="str">
        <f aca="false">"FY"&amp;IF(VALUE(MID(A6157,6,2))&gt;=4,VALUE(LEFT(A6157,4)),VALUE(LEFT(A6157,4))-1)&amp;"-"&amp;TEXT(MOD(IF(VALUE(MID(A6157,6,2))&gt;=4,VALUE(LEFT(A6157,4)),VALUE(LEFT(A6157,4))-1)+1,100),"00")</f>
        <v>FY2025-26</v>
      </c>
      <c r="D6157" s="0" t="s">
        <v>332</v>
      </c>
      <c r="E6157" s="0" t="s">
        <v>332</v>
      </c>
      <c r="F6157" s="0" t="str">
        <f aca="false">INDEX(Mapping!$B$2:$B$465,MATCH(E6157,Mapping!$A$2:$A$465,0))</f>
        <v>KANTI BIJLEE UTPADAN NIGAM LIMITED</v>
      </c>
      <c r="G6157" s="0" t="str">
        <f aca="false">INDEX(Mapping!$C$2:$C$465,MATCH(E6157,Mapping!$A$2:$A$465,0))</f>
        <v>NTPC GROUP</v>
      </c>
      <c r="H6157" s="2" t="n">
        <v>3.78</v>
      </c>
      <c r="I6157" s="3" t="n">
        <v>0.07</v>
      </c>
    </row>
    <row r="6158" customFormat="false" ht="15" hidden="false" customHeight="false" outlineLevel="0" collapsed="false">
      <c r="A6158" s="0" t="s">
        <v>202</v>
      </c>
      <c r="B6158" s="0" t="n">
        <f aca="false">VALUE(LEFT(A6158,4))</f>
        <v>2025</v>
      </c>
      <c r="C6158" s="0" t="str">
        <f aca="false">"FY"&amp;IF(VALUE(MID(A6158,6,2))&gt;=4,VALUE(LEFT(A6158,4)),VALUE(LEFT(A6158,4))-1)&amp;"-"&amp;TEXT(MOD(IF(VALUE(MID(A6158,6,2))&gt;=4,VALUE(LEFT(A6158,4)),VALUE(LEFT(A6158,4))-1)+1,100),"00")</f>
        <v>FY2025-26</v>
      </c>
      <c r="D6158" s="0" t="s">
        <v>746</v>
      </c>
      <c r="E6158" s="0" t="s">
        <v>369</v>
      </c>
      <c r="F6158" s="0" t="str">
        <f aca="false">INDEX(Mapping!$B$2:$B$465,MATCH(E6158,Mapping!$A$2:$A$465,0))</f>
        <v>NTPC STATIONS</v>
      </c>
      <c r="G6158" s="0" t="str">
        <f aca="false">INDEX(Mapping!$C$2:$C$465,MATCH(E6158,Mapping!$A$2:$A$465,0))</f>
        <v>NTPC GROUP</v>
      </c>
      <c r="H6158" s="2" t="n">
        <v>3.74</v>
      </c>
      <c r="I6158" s="3" t="n">
        <v>0.07</v>
      </c>
    </row>
    <row r="6159" customFormat="false" ht="15" hidden="false" customHeight="false" outlineLevel="0" collapsed="false">
      <c r="A6159" s="0" t="s">
        <v>202</v>
      </c>
      <c r="B6159" s="0" t="n">
        <f aca="false">VALUE(LEFT(A6159,4))</f>
        <v>2025</v>
      </c>
      <c r="C6159" s="0" t="str">
        <f aca="false">"FY"&amp;IF(VALUE(MID(A6159,6,2))&gt;=4,VALUE(LEFT(A6159,4)),VALUE(LEFT(A6159,4))-1)&amp;"-"&amp;TEXT(MOD(IF(VALUE(MID(A6159,6,2))&gt;=4,VALUE(LEFT(A6159,4)),VALUE(LEFT(A6159,4))-1)+1,100),"00")</f>
        <v>FY2025-26</v>
      </c>
      <c r="D6159" s="0" t="s">
        <v>439</v>
      </c>
      <c r="E6159" s="0" t="s">
        <v>439</v>
      </c>
      <c r="F6159" s="0" t="str">
        <f aca="false">INDEX(Mapping!$B$2:$B$465,MATCH(E6159,Mapping!$A$2:$A$465,0))</f>
        <v>ADANI RENEWABLE ENERGY FORTY ONE LIMITED_PSS4</v>
      </c>
      <c r="G6159" s="0" t="str">
        <f aca="false">INDEX(Mapping!$C$2:$C$465,MATCH(E6159,Mapping!$A$2:$A$465,0))</f>
        <v>ADANI GREEN ENERGY (ALL SPVs)</v>
      </c>
      <c r="H6159" s="2" t="n">
        <v>3.7</v>
      </c>
      <c r="I6159" s="3" t="n">
        <v>0.07</v>
      </c>
    </row>
    <row r="6160" customFormat="false" ht="15" hidden="false" customHeight="false" outlineLevel="0" collapsed="false">
      <c r="A6160" s="0" t="s">
        <v>202</v>
      </c>
      <c r="B6160" s="0" t="n">
        <f aca="false">VALUE(LEFT(A6160,4))</f>
        <v>2025</v>
      </c>
      <c r="C6160" s="0" t="str">
        <f aca="false">"FY"&amp;IF(VALUE(MID(A6160,6,2))&gt;=4,VALUE(LEFT(A6160,4)),VALUE(LEFT(A6160,4))-1)&amp;"-"&amp;TEXT(MOD(IF(VALUE(MID(A6160,6,2))&gt;=4,VALUE(LEFT(A6160,4)),VALUE(LEFT(A6160,4))-1)+1,100),"00")</f>
        <v>FY2025-26</v>
      </c>
      <c r="D6160" s="0" t="s">
        <v>733</v>
      </c>
      <c r="E6160" s="0" t="s">
        <v>413</v>
      </c>
      <c r="F6160" s="0" t="str">
        <f aca="false">INDEX(Mapping!$B$2:$B$465,MATCH(E6160,Mapping!$A$2:$A$465,0))</f>
        <v>NTPC STATIONS</v>
      </c>
      <c r="G6160" s="0" t="str">
        <f aca="false">INDEX(Mapping!$C$2:$C$465,MATCH(E6160,Mapping!$A$2:$A$465,0))</f>
        <v>NTPC GROUP</v>
      </c>
      <c r="H6160" s="2" t="n">
        <v>3.7</v>
      </c>
      <c r="I6160" s="3" t="n">
        <v>0.07</v>
      </c>
    </row>
    <row r="6161" customFormat="false" ht="15" hidden="false" customHeight="false" outlineLevel="0" collapsed="false">
      <c r="A6161" s="0" t="s">
        <v>202</v>
      </c>
      <c r="B6161" s="0" t="n">
        <f aca="false">VALUE(LEFT(A6161,4))</f>
        <v>2025</v>
      </c>
      <c r="C6161" s="0" t="str">
        <f aca="false">"FY"&amp;IF(VALUE(MID(A6161,6,2))&gt;=4,VALUE(LEFT(A6161,4)),VALUE(LEFT(A6161,4))-1)&amp;"-"&amp;TEXT(MOD(IF(VALUE(MID(A6161,6,2))&gt;=4,VALUE(LEFT(A6161,4)),VALUE(LEFT(A6161,4))-1)+1,100),"00")</f>
        <v>FY2025-26</v>
      </c>
      <c r="D6161" s="0" t="s">
        <v>277</v>
      </c>
      <c r="E6161" s="0" t="s">
        <v>277</v>
      </c>
      <c r="F6161" s="0" t="str">
        <f aca="false">INDEX(Mapping!$B$2:$B$465,MATCH(E6161,Mapping!$A$2:$A$465,0))</f>
        <v>RKM POWERGEN</v>
      </c>
      <c r="G6161" s="0" t="str">
        <f aca="false">INDEX(Mapping!$C$2:$C$465,MATCH(E6161,Mapping!$A$2:$A$465,0))</f>
        <v>RKM POWERGEN</v>
      </c>
      <c r="H6161" s="2" t="n">
        <v>3.64</v>
      </c>
      <c r="I6161" s="3" t="n">
        <v>0.07</v>
      </c>
    </row>
    <row r="6162" customFormat="false" ht="15" hidden="false" customHeight="false" outlineLevel="0" collapsed="false">
      <c r="A6162" s="0" t="s">
        <v>202</v>
      </c>
      <c r="B6162" s="0" t="n">
        <f aca="false">VALUE(LEFT(A6162,4))</f>
        <v>2025</v>
      </c>
      <c r="C6162" s="0" t="str">
        <f aca="false">"FY"&amp;IF(VALUE(MID(A6162,6,2))&gt;=4,VALUE(LEFT(A6162,4)),VALUE(LEFT(A6162,4))-1)&amp;"-"&amp;TEXT(MOD(IF(VALUE(MID(A6162,6,2))&gt;=4,VALUE(LEFT(A6162,4)),VALUE(LEFT(A6162,4))-1)+1,100),"00")</f>
        <v>FY2025-26</v>
      </c>
      <c r="D6162" s="0" t="s">
        <v>339</v>
      </c>
      <c r="E6162" s="0" t="s">
        <v>339</v>
      </c>
      <c r="F6162" s="0" t="str">
        <f aca="false">INDEX(Mapping!$B$2:$B$465,MATCH(E6162,Mapping!$A$2:$A$465,0))</f>
        <v>BRBCL NABINAGAR</v>
      </c>
      <c r="G6162" s="0" t="str">
        <f aca="false">INDEX(Mapping!$C$2:$C$465,MATCH(E6162,Mapping!$A$2:$A$465,0))</f>
        <v>NTPC GROUP</v>
      </c>
      <c r="H6162" s="2" t="n">
        <v>3.62</v>
      </c>
      <c r="I6162" s="3" t="n">
        <v>0.07</v>
      </c>
    </row>
    <row r="6163" customFormat="false" ht="15" hidden="false" customHeight="false" outlineLevel="0" collapsed="false">
      <c r="A6163" s="0" t="s">
        <v>202</v>
      </c>
      <c r="B6163" s="0" t="n">
        <f aca="false">VALUE(LEFT(A6163,4))</f>
        <v>2025</v>
      </c>
      <c r="C6163" s="0" t="str">
        <f aca="false">"FY"&amp;IF(VALUE(MID(A6163,6,2))&gt;=4,VALUE(LEFT(A6163,4)),VALUE(LEFT(A6163,4))-1)&amp;"-"&amp;TEXT(MOD(IF(VALUE(MID(A6163,6,2))&gt;=4,VALUE(LEFT(A6163,4)),VALUE(LEFT(A6163,4))-1)+1,100),"00")</f>
        <v>FY2025-26</v>
      </c>
      <c r="D6163" s="0" t="s">
        <v>820</v>
      </c>
      <c r="E6163" s="0" t="s">
        <v>464</v>
      </c>
      <c r="F6163" s="0" t="str">
        <f aca="false">INDEX(Mapping!$B$2:$B$465,MATCH(E6163,Mapping!$A$2:$A$465,0))</f>
        <v>ADANI PORTS AND SPECIAL ECONOMIC ZONE LIMITED_PSS4_WIND</v>
      </c>
      <c r="G6163" s="0" t="str">
        <f aca="false">INDEX(Mapping!$C$2:$C$465,MATCH(E6163,Mapping!$A$2:$A$465,0))</f>
        <v>ADANI PORTS &amp; SEZ</v>
      </c>
      <c r="H6163" s="2" t="n">
        <v>3.57</v>
      </c>
      <c r="I6163" s="3" t="n">
        <v>0.06</v>
      </c>
    </row>
    <row r="6164" customFormat="false" ht="15" hidden="false" customHeight="false" outlineLevel="0" collapsed="false">
      <c r="A6164" s="0" t="s">
        <v>202</v>
      </c>
      <c r="B6164" s="0" t="n">
        <f aca="false">VALUE(LEFT(A6164,4))</f>
        <v>2025</v>
      </c>
      <c r="C6164" s="0" t="str">
        <f aca="false">"FY"&amp;IF(VALUE(MID(A6164,6,2))&gt;=4,VALUE(LEFT(A6164,4)),VALUE(LEFT(A6164,4))-1)&amp;"-"&amp;TEXT(MOD(IF(VALUE(MID(A6164,6,2))&gt;=4,VALUE(LEFT(A6164,4)),VALUE(LEFT(A6164,4))-1)+1,100),"00")</f>
        <v>FY2025-26</v>
      </c>
      <c r="D6164" s="0" t="s">
        <v>737</v>
      </c>
      <c r="E6164" s="0" t="s">
        <v>337</v>
      </c>
      <c r="F6164" s="0" t="str">
        <f aca="false">INDEX(Mapping!$B$2:$B$465,MATCH(E6164,Mapping!$A$2:$A$465,0))</f>
        <v>NTPC STATIONS</v>
      </c>
      <c r="G6164" s="0" t="str">
        <f aca="false">INDEX(Mapping!$C$2:$C$465,MATCH(E6164,Mapping!$A$2:$A$465,0))</f>
        <v>NTPC GROUP</v>
      </c>
      <c r="H6164" s="2" t="n">
        <v>3.48</v>
      </c>
      <c r="I6164" s="3" t="n">
        <v>0.06</v>
      </c>
    </row>
    <row r="6165" customFormat="false" ht="15" hidden="false" customHeight="false" outlineLevel="0" collapsed="false">
      <c r="A6165" s="0" t="s">
        <v>202</v>
      </c>
      <c r="B6165" s="0" t="n">
        <f aca="false">VALUE(LEFT(A6165,4))</f>
        <v>2025</v>
      </c>
      <c r="C6165" s="0" t="str">
        <f aca="false">"FY"&amp;IF(VALUE(MID(A6165,6,2))&gt;=4,VALUE(LEFT(A6165,4)),VALUE(LEFT(A6165,4))-1)&amp;"-"&amp;TEXT(MOD(IF(VALUE(MID(A6165,6,2))&gt;=4,VALUE(LEFT(A6165,4)),VALUE(LEFT(A6165,4))-1)+1,100),"00")</f>
        <v>FY2025-26</v>
      </c>
      <c r="D6165" s="0" t="s">
        <v>738</v>
      </c>
      <c r="E6165" s="0" t="s">
        <v>56</v>
      </c>
      <c r="F6165" s="0" t="str">
        <f aca="false">INDEX(Mapping!$B$2:$B$465,MATCH(E6165,Mapping!$A$2:$A$465,0))</f>
        <v>UTTARAKHAND</v>
      </c>
      <c r="G6165" s="0" t="str">
        <f aca="false">INDEX(Mapping!$C$2:$C$465,MATCH(E6165,Mapping!$A$2:$A$465,0))</f>
        <v>UTTARAKHAND</v>
      </c>
      <c r="H6165" s="2" t="n">
        <v>3.45</v>
      </c>
      <c r="I6165" s="3" t="n">
        <v>0.06</v>
      </c>
    </row>
    <row r="6166" customFormat="false" ht="15" hidden="false" customHeight="false" outlineLevel="0" collapsed="false">
      <c r="A6166" s="0" t="s">
        <v>202</v>
      </c>
      <c r="B6166" s="0" t="n">
        <f aca="false">VALUE(LEFT(A6166,4))</f>
        <v>2025</v>
      </c>
      <c r="C6166" s="0" t="str">
        <f aca="false">"FY"&amp;IF(VALUE(MID(A6166,6,2))&gt;=4,VALUE(LEFT(A6166,4)),VALUE(LEFT(A6166,4))-1)&amp;"-"&amp;TEXT(MOD(IF(VALUE(MID(A6166,6,2))&gt;=4,VALUE(LEFT(A6166,4)),VALUE(LEFT(A6166,4))-1)+1,100),"00")</f>
        <v>FY2025-26</v>
      </c>
      <c r="D6166" s="0" t="s">
        <v>376</v>
      </c>
      <c r="E6166" s="0" t="s">
        <v>376</v>
      </c>
      <c r="F6166" s="0" t="str">
        <f aca="false">INDEX(Mapping!$B$2:$B$465,MATCH(E6166,Mapping!$A$2:$A$465,0))</f>
        <v>ADANI PORTS AND SPECIAL ECONOMIC ZONE LIMITED (PSS-3)</v>
      </c>
      <c r="G6166" s="0" t="str">
        <f aca="false">INDEX(Mapping!$C$2:$C$465,MATCH(E6166,Mapping!$A$2:$A$465,0))</f>
        <v>ADANI PORTS &amp; SEZ</v>
      </c>
      <c r="H6166" s="2" t="n">
        <v>3.37</v>
      </c>
      <c r="I6166" s="3" t="n">
        <v>0.06</v>
      </c>
    </row>
    <row r="6167" customFormat="false" ht="15" hidden="false" customHeight="false" outlineLevel="0" collapsed="false">
      <c r="A6167" s="0" t="s">
        <v>202</v>
      </c>
      <c r="B6167" s="0" t="n">
        <f aca="false">VALUE(LEFT(A6167,4))</f>
        <v>2025</v>
      </c>
      <c r="C6167" s="0" t="str">
        <f aca="false">"FY"&amp;IF(VALUE(MID(A6167,6,2))&gt;=4,VALUE(LEFT(A6167,4)),VALUE(LEFT(A6167,4))-1)&amp;"-"&amp;TEXT(MOD(IF(VALUE(MID(A6167,6,2))&gt;=4,VALUE(LEFT(A6167,4)),VALUE(LEFT(A6167,4))-1)+1,100),"00")</f>
        <v>FY2025-26</v>
      </c>
      <c r="D6167" s="0" t="s">
        <v>300</v>
      </c>
      <c r="E6167" s="0" t="s">
        <v>300</v>
      </c>
      <c r="F6167" s="0" t="str">
        <f aca="false">INDEX(Mapping!$B$2:$B$465,MATCH(E6167,Mapping!$A$2:$A$465,0))</f>
        <v>BALCO</v>
      </c>
      <c r="G6167" s="0" t="str">
        <f aca="false">INDEX(Mapping!$C$2:$C$465,MATCH(E6167,Mapping!$A$2:$A$465,0))</f>
        <v>BALCO</v>
      </c>
      <c r="H6167" s="2" t="n">
        <v>3.3</v>
      </c>
      <c r="I6167" s="3" t="n">
        <v>0.06</v>
      </c>
    </row>
    <row r="6168" customFormat="false" ht="15" hidden="false" customHeight="false" outlineLevel="0" collapsed="false">
      <c r="A6168" s="0" t="s">
        <v>202</v>
      </c>
      <c r="B6168" s="0" t="n">
        <f aca="false">VALUE(LEFT(A6168,4))</f>
        <v>2025</v>
      </c>
      <c r="C6168" s="0" t="str">
        <f aca="false">"FY"&amp;IF(VALUE(MID(A6168,6,2))&gt;=4,VALUE(LEFT(A6168,4)),VALUE(LEFT(A6168,4))-1)&amp;"-"&amp;TEXT(MOD(IF(VALUE(MID(A6168,6,2))&gt;=4,VALUE(LEFT(A6168,4)),VALUE(LEFT(A6168,4))-1)+1,100),"00")</f>
        <v>FY2025-26</v>
      </c>
      <c r="D6168" s="0" t="s">
        <v>431</v>
      </c>
      <c r="E6168" s="0" t="s">
        <v>431</v>
      </c>
      <c r="F6168" s="0" t="str">
        <f aca="false">INDEX(Mapping!$B$2:$B$465,MATCH(E6168,Mapping!$A$2:$A$465,0))</f>
        <v>JUNIPER GREEN COSMIC PRIVATE LIMITED</v>
      </c>
      <c r="G6168" s="0" t="str">
        <f aca="false">INDEX(Mapping!$C$2:$C$465,MATCH(E6168,Mapping!$A$2:$A$465,0))</f>
        <v>JUNIPER GREEN ENERGY</v>
      </c>
      <c r="H6168" s="2" t="n">
        <v>2.88</v>
      </c>
      <c r="I6168" s="3" t="n">
        <v>0.05</v>
      </c>
    </row>
    <row r="6169" customFormat="false" ht="15" hidden="false" customHeight="false" outlineLevel="0" collapsed="false">
      <c r="A6169" s="0" t="s">
        <v>202</v>
      </c>
      <c r="B6169" s="0" t="n">
        <f aca="false">VALUE(LEFT(A6169,4))</f>
        <v>2025</v>
      </c>
      <c r="C6169" s="0" t="str">
        <f aca="false">"FY"&amp;IF(VALUE(MID(A6169,6,2))&gt;=4,VALUE(LEFT(A6169,4)),VALUE(LEFT(A6169,4))-1)&amp;"-"&amp;TEXT(MOD(IF(VALUE(MID(A6169,6,2))&gt;=4,VALUE(LEFT(A6169,4)),VALUE(LEFT(A6169,4))-1)+1,100),"00")</f>
        <v>FY2025-26</v>
      </c>
      <c r="D6169" s="0" t="s">
        <v>724</v>
      </c>
      <c r="E6169" s="0" t="s">
        <v>437</v>
      </c>
      <c r="F6169" s="0" t="str">
        <f aca="false">INDEX(Mapping!$B$2:$B$465,MATCH(E6169,Mapping!$A$2:$A$465,0))</f>
        <v>NTPC STATIONS</v>
      </c>
      <c r="G6169" s="0" t="str">
        <f aca="false">INDEX(Mapping!$C$2:$C$465,MATCH(E6169,Mapping!$A$2:$A$465,0))</f>
        <v>NTPC GROUP</v>
      </c>
      <c r="H6169" s="2" t="n">
        <v>2.81</v>
      </c>
      <c r="I6169" s="3" t="n">
        <v>0.05</v>
      </c>
    </row>
    <row r="6170" customFormat="false" ht="15" hidden="false" customHeight="false" outlineLevel="0" collapsed="false">
      <c r="A6170" s="0" t="s">
        <v>202</v>
      </c>
      <c r="B6170" s="0" t="n">
        <f aca="false">VALUE(LEFT(A6170,4))</f>
        <v>2025</v>
      </c>
      <c r="C6170" s="0" t="str">
        <f aca="false">"FY"&amp;IF(VALUE(MID(A6170,6,2))&gt;=4,VALUE(LEFT(A6170,4)),VALUE(LEFT(A6170,4))-1)&amp;"-"&amp;TEXT(MOD(IF(VALUE(MID(A6170,6,2))&gt;=4,VALUE(LEFT(A6170,4)),VALUE(LEFT(A6170,4))-1)+1,100),"00")</f>
        <v>FY2025-26</v>
      </c>
      <c r="D6170" s="0" t="s">
        <v>740</v>
      </c>
      <c r="E6170" s="0" t="s">
        <v>426</v>
      </c>
      <c r="F6170" s="0" t="str">
        <f aca="false">INDEX(Mapping!$B$2:$B$465,MATCH(E6170,Mapping!$A$2:$A$465,0))</f>
        <v>NTPC STATIONS</v>
      </c>
      <c r="G6170" s="0" t="str">
        <f aca="false">INDEX(Mapping!$C$2:$C$465,MATCH(E6170,Mapping!$A$2:$A$465,0))</f>
        <v>NTPC GROUP</v>
      </c>
      <c r="H6170" s="2" t="n">
        <v>2.74</v>
      </c>
      <c r="I6170" s="3" t="n">
        <v>0.05</v>
      </c>
    </row>
    <row r="6171" customFormat="false" ht="15" hidden="false" customHeight="false" outlineLevel="0" collapsed="false">
      <c r="A6171" s="0" t="s">
        <v>202</v>
      </c>
      <c r="B6171" s="0" t="n">
        <f aca="false">VALUE(LEFT(A6171,4))</f>
        <v>2025</v>
      </c>
      <c r="C6171" s="0" t="str">
        <f aca="false">"FY"&amp;IF(VALUE(MID(A6171,6,2))&gt;=4,VALUE(LEFT(A6171,4)),VALUE(LEFT(A6171,4))-1)&amp;"-"&amp;TEXT(MOD(IF(VALUE(MID(A6171,6,2))&gt;=4,VALUE(LEFT(A6171,4)),VALUE(LEFT(A6171,4))-1)+1,100),"00")</f>
        <v>FY2025-26</v>
      </c>
      <c r="D6171" s="0" t="s">
        <v>726</v>
      </c>
      <c r="E6171" s="0" t="s">
        <v>393</v>
      </c>
      <c r="F6171" s="0" t="str">
        <f aca="false">INDEX(Mapping!$B$2:$B$465,MATCH(E6171,Mapping!$A$2:$A$465,0))</f>
        <v>NTPC STATIONS</v>
      </c>
      <c r="G6171" s="0" t="str">
        <f aca="false">INDEX(Mapping!$C$2:$C$465,MATCH(E6171,Mapping!$A$2:$A$465,0))</f>
        <v>NTPC GROUP</v>
      </c>
      <c r="H6171" s="2" t="n">
        <v>2.64</v>
      </c>
      <c r="I6171" s="3" t="n">
        <v>0.05</v>
      </c>
    </row>
    <row r="6172" customFormat="false" ht="15" hidden="false" customHeight="false" outlineLevel="0" collapsed="false">
      <c r="A6172" s="0" t="s">
        <v>202</v>
      </c>
      <c r="B6172" s="0" t="n">
        <f aca="false">VALUE(LEFT(A6172,4))</f>
        <v>2025</v>
      </c>
      <c r="C6172" s="0" t="str">
        <f aca="false">"FY"&amp;IF(VALUE(MID(A6172,6,2))&gt;=4,VALUE(LEFT(A6172,4)),VALUE(LEFT(A6172,4))-1)&amp;"-"&amp;TEXT(MOD(IF(VALUE(MID(A6172,6,2))&gt;=4,VALUE(LEFT(A6172,4)),VALUE(LEFT(A6172,4))-1)+1,100),"00")</f>
        <v>FY2025-26</v>
      </c>
      <c r="D6172" s="0" t="s">
        <v>723</v>
      </c>
      <c r="E6172" s="0" t="s">
        <v>330</v>
      </c>
      <c r="F6172" s="0" t="str">
        <f aca="false">INDEX(Mapping!$B$2:$B$465,MATCH(E6172,Mapping!$A$2:$A$465,0))</f>
        <v>MARUTI CLEAN COAL &amp; POWER</v>
      </c>
      <c r="G6172" s="0" t="str">
        <f aca="false">INDEX(Mapping!$C$2:$C$465,MATCH(E6172,Mapping!$A$2:$A$465,0))</f>
        <v>MARUTI CLEAN COAL &amp; POWER</v>
      </c>
      <c r="H6172" s="2" t="n">
        <v>2.4</v>
      </c>
      <c r="I6172" s="3" t="n">
        <v>0.04</v>
      </c>
    </row>
    <row r="6173" customFormat="false" ht="15" hidden="false" customHeight="false" outlineLevel="0" collapsed="false">
      <c r="A6173" s="0" t="s">
        <v>202</v>
      </c>
      <c r="B6173" s="0" t="n">
        <f aca="false">VALUE(LEFT(A6173,4))</f>
        <v>2025</v>
      </c>
      <c r="C6173" s="0" t="str">
        <f aca="false">"FY"&amp;IF(VALUE(MID(A6173,6,2))&gt;=4,VALUE(LEFT(A6173,4)),VALUE(LEFT(A6173,4))-1)&amp;"-"&amp;TEXT(MOD(IF(VALUE(MID(A6173,6,2))&gt;=4,VALUE(LEFT(A6173,4)),VALUE(LEFT(A6173,4))-1)+1,100),"00")</f>
        <v>FY2025-26</v>
      </c>
      <c r="D6173" s="0" t="s">
        <v>366</v>
      </c>
      <c r="E6173" s="0" t="s">
        <v>366</v>
      </c>
      <c r="F6173" s="0" t="str">
        <f aca="false">INDEX(Mapping!$B$2:$B$465,MATCH(E6173,Mapping!$A$2:$A$465,0))</f>
        <v>RENEW GREEN (MHS THREE) PRIVATE LIMITED_HYBRID_SOLAR</v>
      </c>
      <c r="G6173" s="0" t="str">
        <f aca="false">INDEX(Mapping!$C$2:$C$465,MATCH(E6173,Mapping!$A$2:$A$465,0))</f>
        <v>RENEW POWER (ALL SPVs)</v>
      </c>
      <c r="H6173" s="2" t="n">
        <v>2.12</v>
      </c>
      <c r="I6173" s="3" t="n">
        <v>0.04</v>
      </c>
    </row>
    <row r="6174" customFormat="false" ht="15" hidden="false" customHeight="false" outlineLevel="0" collapsed="false">
      <c r="A6174" s="0" t="s">
        <v>202</v>
      </c>
      <c r="B6174" s="0" t="n">
        <f aca="false">VALUE(LEFT(A6174,4))</f>
        <v>2025</v>
      </c>
      <c r="C6174" s="0" t="str">
        <f aca="false">"FY"&amp;IF(VALUE(MID(A6174,6,2))&gt;=4,VALUE(LEFT(A6174,4)),VALUE(LEFT(A6174,4))-1)&amp;"-"&amp;TEXT(MOD(IF(VALUE(MID(A6174,6,2))&gt;=4,VALUE(LEFT(A6174,4)),VALUE(LEFT(A6174,4))-1)+1,100),"00")</f>
        <v>FY2025-26</v>
      </c>
      <c r="D6174" s="0" t="s">
        <v>749</v>
      </c>
      <c r="E6174" s="0" t="s">
        <v>411</v>
      </c>
      <c r="F6174" s="0" t="str">
        <f aca="false">INDEX(Mapping!$B$2:$B$465,MATCH(E6174,Mapping!$A$2:$A$465,0))</f>
        <v>NTPC STATIONS</v>
      </c>
      <c r="G6174" s="0" t="str">
        <f aca="false">INDEX(Mapping!$C$2:$C$465,MATCH(E6174,Mapping!$A$2:$A$465,0))</f>
        <v>NTPC GROUP</v>
      </c>
      <c r="H6174" s="2" t="n">
        <v>2.01</v>
      </c>
      <c r="I6174" s="3" t="n">
        <v>0.04</v>
      </c>
    </row>
    <row r="6175" customFormat="false" ht="15" hidden="false" customHeight="false" outlineLevel="0" collapsed="false">
      <c r="A6175" s="0" t="s">
        <v>202</v>
      </c>
      <c r="B6175" s="0" t="n">
        <f aca="false">VALUE(LEFT(A6175,4))</f>
        <v>2025</v>
      </c>
      <c r="C6175" s="0" t="str">
        <f aca="false">"FY"&amp;IF(VALUE(MID(A6175,6,2))&gt;=4,VALUE(LEFT(A6175,4)),VALUE(LEFT(A6175,4))-1)&amp;"-"&amp;TEXT(MOD(IF(VALUE(MID(A6175,6,2))&gt;=4,VALUE(LEFT(A6175,4)),VALUE(LEFT(A6175,4))-1)+1,100),"00")</f>
        <v>FY2025-26</v>
      </c>
      <c r="D6175" s="0" t="s">
        <v>708</v>
      </c>
      <c r="E6175" s="0" t="s">
        <v>491</v>
      </c>
      <c r="F6175" s="0" t="str">
        <f aca="false">INDEX(Mapping!$B$2:$B$465,MATCH(E6175,Mapping!$A$2:$A$465,0))</f>
        <v>SORANG HEP (HIMACHAL SORANG POWER PVT. LTD.))</v>
      </c>
      <c r="G6175" s="0" t="str">
        <f aca="false">INDEX(Mapping!$C$2:$C$465,MATCH(E6175,Mapping!$A$2:$A$465,0))</f>
        <v>SORANG HEP (HIMACHAL SORANG POWER PVT. LTD.))</v>
      </c>
      <c r="H6175" s="2" t="n">
        <v>2</v>
      </c>
      <c r="I6175" s="3" t="n">
        <v>0.04</v>
      </c>
    </row>
    <row r="6176" customFormat="false" ht="15" hidden="false" customHeight="false" outlineLevel="0" collapsed="false">
      <c r="A6176" s="0" t="s">
        <v>202</v>
      </c>
      <c r="B6176" s="0" t="n">
        <f aca="false">VALUE(LEFT(A6176,4))</f>
        <v>2025</v>
      </c>
      <c r="C6176" s="0" t="str">
        <f aca="false">"FY"&amp;IF(VALUE(MID(A6176,6,2))&gt;=4,VALUE(LEFT(A6176,4)),VALUE(LEFT(A6176,4))-1)&amp;"-"&amp;TEXT(MOD(IF(VALUE(MID(A6176,6,2))&gt;=4,VALUE(LEFT(A6176,4)),VALUE(LEFT(A6176,4))-1)+1,100),"00")</f>
        <v>FY2025-26</v>
      </c>
      <c r="D6176" s="0" t="s">
        <v>480</v>
      </c>
      <c r="E6176" s="0" t="s">
        <v>480</v>
      </c>
      <c r="F6176" s="0" t="str">
        <f aca="false">INDEX(Mapping!$B$2:$B$465,MATCH(E6176,Mapping!$A$2:$A$465,0))</f>
        <v>ADANI SOLAR ENERGY JODHPUR SIX PRIVATE LIMITED_50MW</v>
      </c>
      <c r="G6176" s="0" t="str">
        <f aca="false">INDEX(Mapping!$C$2:$C$465,MATCH(E6176,Mapping!$A$2:$A$465,0))</f>
        <v>ADANI GREEN ENERGY (ALL SPVs)</v>
      </c>
      <c r="H6176" s="2" t="n">
        <v>1.88</v>
      </c>
      <c r="I6176" s="3" t="n">
        <v>0.03</v>
      </c>
    </row>
    <row r="6177" customFormat="false" ht="15" hidden="false" customHeight="false" outlineLevel="0" collapsed="false">
      <c r="A6177" s="0" t="s">
        <v>202</v>
      </c>
      <c r="B6177" s="0" t="n">
        <f aca="false">VALUE(LEFT(A6177,4))</f>
        <v>2025</v>
      </c>
      <c r="C6177" s="0" t="str">
        <f aca="false">"FY"&amp;IF(VALUE(MID(A6177,6,2))&gt;=4,VALUE(LEFT(A6177,4)),VALUE(LEFT(A6177,4))-1)&amp;"-"&amp;TEXT(MOD(IF(VALUE(MID(A6177,6,2))&gt;=4,VALUE(LEFT(A6177,4)),VALUE(LEFT(A6177,4))-1)+1,100),"00")</f>
        <v>FY2025-26</v>
      </c>
      <c r="D6177" s="0" t="s">
        <v>742</v>
      </c>
      <c r="E6177" s="0" t="s">
        <v>390</v>
      </c>
      <c r="F6177" s="0" t="str">
        <f aca="false">INDEX(Mapping!$B$2:$B$465,MATCH(E6177,Mapping!$A$2:$A$465,0))</f>
        <v>NTPC STATIONS</v>
      </c>
      <c r="G6177" s="0" t="str">
        <f aca="false">INDEX(Mapping!$C$2:$C$465,MATCH(E6177,Mapping!$A$2:$A$465,0))</f>
        <v>NTPC GROUP</v>
      </c>
      <c r="H6177" s="2" t="n">
        <v>1.87</v>
      </c>
      <c r="I6177" s="3" t="n">
        <v>0.03</v>
      </c>
    </row>
    <row r="6178" customFormat="false" ht="15" hidden="false" customHeight="false" outlineLevel="0" collapsed="false">
      <c r="A6178" s="0" t="s">
        <v>202</v>
      </c>
      <c r="B6178" s="0" t="n">
        <f aca="false">VALUE(LEFT(A6178,4))</f>
        <v>2025</v>
      </c>
      <c r="C6178" s="0" t="str">
        <f aca="false">"FY"&amp;IF(VALUE(MID(A6178,6,2))&gt;=4,VALUE(LEFT(A6178,4)),VALUE(LEFT(A6178,4))-1)&amp;"-"&amp;TEXT(MOD(IF(VALUE(MID(A6178,6,2))&gt;=4,VALUE(LEFT(A6178,4)),VALUE(LEFT(A6178,4))-1)+1,100),"00")</f>
        <v>FY2025-26</v>
      </c>
      <c r="D6178" s="0" t="s">
        <v>822</v>
      </c>
      <c r="E6178" s="0" t="s">
        <v>373</v>
      </c>
      <c r="F6178" s="0" t="str">
        <f aca="false">INDEX(Mapping!$B$2:$B$465,MATCH(E6178,Mapping!$A$2:$A$465,0))</f>
        <v>HIMACHAL PRADESH</v>
      </c>
      <c r="G6178" s="0" t="str">
        <f aca="false">INDEX(Mapping!$C$2:$C$465,MATCH(E6178,Mapping!$A$2:$A$465,0))</f>
        <v>HIMACHAL PRADESH</v>
      </c>
      <c r="H6178" s="2" t="n">
        <v>1.81</v>
      </c>
      <c r="I6178" s="3" t="n">
        <v>0.03</v>
      </c>
    </row>
    <row r="6179" customFormat="false" ht="15" hidden="false" customHeight="false" outlineLevel="0" collapsed="false">
      <c r="A6179" s="0" t="s">
        <v>202</v>
      </c>
      <c r="B6179" s="0" t="n">
        <f aca="false">VALUE(LEFT(A6179,4))</f>
        <v>2025</v>
      </c>
      <c r="C6179" s="0" t="str">
        <f aca="false">"FY"&amp;IF(VALUE(MID(A6179,6,2))&gt;=4,VALUE(LEFT(A6179,4)),VALUE(LEFT(A6179,4))-1)&amp;"-"&amp;TEXT(MOD(IF(VALUE(MID(A6179,6,2))&gt;=4,VALUE(LEFT(A6179,4)),VALUE(LEFT(A6179,4))-1)+1,100),"00")</f>
        <v>FY2025-26</v>
      </c>
      <c r="D6179" s="0" t="s">
        <v>758</v>
      </c>
      <c r="E6179" s="0" t="s">
        <v>400</v>
      </c>
      <c r="F6179" s="0" t="str">
        <f aca="false">INDEX(Mapping!$B$2:$B$465,MATCH(E6179,Mapping!$A$2:$A$465,0))</f>
        <v>NTPC STATIONS</v>
      </c>
      <c r="G6179" s="0" t="str">
        <f aca="false">INDEX(Mapping!$C$2:$C$465,MATCH(E6179,Mapping!$A$2:$A$465,0))</f>
        <v>NTPC GROUP</v>
      </c>
      <c r="H6179" s="2" t="n">
        <v>1.8</v>
      </c>
      <c r="I6179" s="3" t="n">
        <v>0.03</v>
      </c>
    </row>
    <row r="6180" customFormat="false" ht="15" hidden="false" customHeight="false" outlineLevel="0" collapsed="false">
      <c r="A6180" s="0" t="s">
        <v>202</v>
      </c>
      <c r="B6180" s="0" t="n">
        <f aca="false">VALUE(LEFT(A6180,4))</f>
        <v>2025</v>
      </c>
      <c r="C6180" s="0" t="str">
        <f aca="false">"FY"&amp;IF(VALUE(MID(A6180,6,2))&gt;=4,VALUE(LEFT(A6180,4)),VALUE(LEFT(A6180,4))-1)&amp;"-"&amp;TEXT(MOD(IF(VALUE(MID(A6180,6,2))&gt;=4,VALUE(LEFT(A6180,4)),VALUE(LEFT(A6180,4))-1)+1,100),"00")</f>
        <v>FY2025-26</v>
      </c>
      <c r="D6180" s="0" t="s">
        <v>535</v>
      </c>
      <c r="E6180" s="0" t="s">
        <v>535</v>
      </c>
      <c r="F6180" s="0" t="str">
        <f aca="false">INDEX(Mapping!$B$2:$B$465,MATCH(E6180,Mapping!$A$2:$A$465,0))</f>
        <v>NEEPCO STATIONS</v>
      </c>
      <c r="G6180" s="0" t="str">
        <f aca="false">INDEX(Mapping!$C$2:$C$465,MATCH(E6180,Mapping!$A$2:$A$465,0))</f>
        <v>NEEPCO STATIONS</v>
      </c>
      <c r="H6180" s="2" t="n">
        <v>1.61</v>
      </c>
      <c r="I6180" s="3" t="n">
        <v>0.03</v>
      </c>
    </row>
    <row r="6181" customFormat="false" ht="15" hidden="false" customHeight="false" outlineLevel="0" collapsed="false">
      <c r="A6181" s="0" t="s">
        <v>202</v>
      </c>
      <c r="B6181" s="0" t="n">
        <f aca="false">VALUE(LEFT(A6181,4))</f>
        <v>2025</v>
      </c>
      <c r="C6181" s="0" t="str">
        <f aca="false">"FY"&amp;IF(VALUE(MID(A6181,6,2))&gt;=4,VALUE(LEFT(A6181,4)),VALUE(LEFT(A6181,4))-1)&amp;"-"&amp;TEXT(MOD(IF(VALUE(MID(A6181,6,2))&gt;=4,VALUE(LEFT(A6181,4)),VALUE(LEFT(A6181,4))-1)+1,100),"00")</f>
        <v>FY2025-26</v>
      </c>
      <c r="D6181" s="0" t="s">
        <v>751</v>
      </c>
      <c r="E6181" s="0" t="s">
        <v>479</v>
      </c>
      <c r="F6181" s="0" t="str">
        <f aca="false">INDEX(Mapping!$B$2:$B$465,MATCH(E6181,Mapping!$A$2:$A$465,0))</f>
        <v>NTPC STATIONS</v>
      </c>
      <c r="G6181" s="0" t="str">
        <f aca="false">INDEX(Mapping!$C$2:$C$465,MATCH(E6181,Mapping!$A$2:$A$465,0))</f>
        <v>NTPC GROUP</v>
      </c>
      <c r="H6181" s="2" t="n">
        <v>1.61</v>
      </c>
      <c r="I6181" s="3" t="n">
        <v>0.03</v>
      </c>
    </row>
    <row r="6182" customFormat="false" ht="15" hidden="false" customHeight="false" outlineLevel="0" collapsed="false">
      <c r="A6182" s="0" t="s">
        <v>202</v>
      </c>
      <c r="B6182" s="0" t="n">
        <f aca="false">VALUE(LEFT(A6182,4))</f>
        <v>2025</v>
      </c>
      <c r="C6182" s="0" t="str">
        <f aca="false">"FY"&amp;IF(VALUE(MID(A6182,6,2))&gt;=4,VALUE(LEFT(A6182,4)),VALUE(LEFT(A6182,4))-1)&amp;"-"&amp;TEXT(MOD(IF(VALUE(MID(A6182,6,2))&gt;=4,VALUE(LEFT(A6182,4)),VALUE(LEFT(A6182,4))-1)+1,100),"00")</f>
        <v>FY2025-26</v>
      </c>
      <c r="D6182" s="0" t="s">
        <v>771</v>
      </c>
      <c r="E6182" s="0" t="s">
        <v>457</v>
      </c>
      <c r="F6182" s="0" t="str">
        <f aca="false">INDEX(Mapping!$B$2:$B$465,MATCH(E6182,Mapping!$A$2:$A$465,0))</f>
        <v>NTPC STATIONS</v>
      </c>
      <c r="G6182" s="0" t="str">
        <f aca="false">INDEX(Mapping!$C$2:$C$465,MATCH(E6182,Mapping!$A$2:$A$465,0))</f>
        <v>NTPC GROUP</v>
      </c>
      <c r="H6182" s="2" t="n">
        <v>1.45</v>
      </c>
      <c r="I6182" s="3" t="n">
        <v>0.03</v>
      </c>
    </row>
    <row r="6183" customFormat="false" ht="15" hidden="false" customHeight="false" outlineLevel="0" collapsed="false">
      <c r="A6183" s="0" t="s">
        <v>202</v>
      </c>
      <c r="B6183" s="0" t="n">
        <f aca="false">VALUE(LEFT(A6183,4))</f>
        <v>2025</v>
      </c>
      <c r="C6183" s="0" t="str">
        <f aca="false">"FY"&amp;IF(VALUE(MID(A6183,6,2))&gt;=4,VALUE(LEFT(A6183,4)),VALUE(LEFT(A6183,4))-1)&amp;"-"&amp;TEXT(MOD(IF(VALUE(MID(A6183,6,2))&gt;=4,VALUE(LEFT(A6183,4)),VALUE(LEFT(A6183,4))-1)+1,100),"00")</f>
        <v>FY2025-26</v>
      </c>
      <c r="D6183" s="0" t="s">
        <v>767</v>
      </c>
      <c r="E6183" s="0" t="s">
        <v>348</v>
      </c>
      <c r="F6183" s="0" t="str">
        <f aca="false">INDEX(Mapping!$B$2:$B$465,MATCH(E6183,Mapping!$A$2:$A$465,0))</f>
        <v>DHARIWAL INFRASTRUCTURE</v>
      </c>
      <c r="G6183" s="0" t="str">
        <f aca="false">INDEX(Mapping!$C$2:$C$465,MATCH(E6183,Mapping!$A$2:$A$465,0))</f>
        <v>DHARIWAL INFRASTRUCTURE</v>
      </c>
      <c r="H6183" s="2" t="n">
        <v>1.24</v>
      </c>
      <c r="I6183" s="3" t="n">
        <v>0.02</v>
      </c>
    </row>
    <row r="6184" customFormat="false" ht="15" hidden="false" customHeight="false" outlineLevel="0" collapsed="false">
      <c r="A6184" s="0" t="s">
        <v>202</v>
      </c>
      <c r="B6184" s="0" t="n">
        <f aca="false">VALUE(LEFT(A6184,4))</f>
        <v>2025</v>
      </c>
      <c r="C6184" s="0" t="str">
        <f aca="false">"FY"&amp;IF(VALUE(MID(A6184,6,2))&gt;=4,VALUE(LEFT(A6184,4)),VALUE(LEFT(A6184,4))-1)&amp;"-"&amp;TEXT(MOD(IF(VALUE(MID(A6184,6,2))&gt;=4,VALUE(LEFT(A6184,4)),VALUE(LEFT(A6184,4))-1)+1,100),"00")</f>
        <v>FY2025-26</v>
      </c>
      <c r="D6184" s="0" t="s">
        <v>768</v>
      </c>
      <c r="E6184" s="0" t="s">
        <v>460</v>
      </c>
      <c r="F6184" s="0" t="str">
        <f aca="false">INDEX(Mapping!$B$2:$B$465,MATCH(E6184,Mapping!$A$2:$A$465,0))</f>
        <v>NTPC STATIONS</v>
      </c>
      <c r="G6184" s="0" t="str">
        <f aca="false">INDEX(Mapping!$C$2:$C$465,MATCH(E6184,Mapping!$A$2:$A$465,0))</f>
        <v>NTPC GROUP</v>
      </c>
      <c r="H6184" s="2" t="n">
        <v>1.15</v>
      </c>
      <c r="I6184" s="3" t="n">
        <v>0.02</v>
      </c>
    </row>
    <row r="6185" customFormat="false" ht="15" hidden="false" customHeight="false" outlineLevel="0" collapsed="false">
      <c r="A6185" s="0" t="s">
        <v>202</v>
      </c>
      <c r="B6185" s="0" t="n">
        <f aca="false">VALUE(LEFT(A6185,4))</f>
        <v>2025</v>
      </c>
      <c r="C6185" s="0" t="str">
        <f aca="false">"FY"&amp;IF(VALUE(MID(A6185,6,2))&gt;=4,VALUE(LEFT(A6185,4)),VALUE(LEFT(A6185,4))-1)&amp;"-"&amp;TEXT(MOD(IF(VALUE(MID(A6185,6,2))&gt;=4,VALUE(LEFT(A6185,4)),VALUE(LEFT(A6185,4))-1)+1,100),"00")</f>
        <v>FY2025-26</v>
      </c>
      <c r="D6185" s="0" t="s">
        <v>736</v>
      </c>
      <c r="E6185" s="0" t="s">
        <v>303</v>
      </c>
      <c r="F6185" s="0" t="str">
        <f aca="false">INDEX(Mapping!$B$2:$B$465,MATCH(E6185,Mapping!$A$2:$A$465,0))</f>
        <v>PUDUCHERRY</v>
      </c>
      <c r="G6185" s="0" t="str">
        <f aca="false">INDEX(Mapping!$C$2:$C$465,MATCH(E6185,Mapping!$A$2:$A$465,0))</f>
        <v>PUDUCHERRY</v>
      </c>
      <c r="H6185" s="2" t="n">
        <v>1.02</v>
      </c>
      <c r="I6185" s="3" t="n">
        <v>0.02</v>
      </c>
    </row>
    <row r="6186" customFormat="false" ht="15" hidden="false" customHeight="false" outlineLevel="0" collapsed="false">
      <c r="A6186" s="0" t="s">
        <v>202</v>
      </c>
      <c r="B6186" s="0" t="n">
        <f aca="false">VALUE(LEFT(A6186,4))</f>
        <v>2025</v>
      </c>
      <c r="C6186" s="0" t="str">
        <f aca="false">"FY"&amp;IF(VALUE(MID(A6186,6,2))&gt;=4,VALUE(LEFT(A6186,4)),VALUE(LEFT(A6186,4))-1)&amp;"-"&amp;TEXT(MOD(IF(VALUE(MID(A6186,6,2))&gt;=4,VALUE(LEFT(A6186,4)),VALUE(LEFT(A6186,4))-1)+1,100),"00")</f>
        <v>FY2025-26</v>
      </c>
      <c r="D6186" s="0" t="s">
        <v>715</v>
      </c>
      <c r="E6186" s="0" t="s">
        <v>341</v>
      </c>
      <c r="F6186" s="0" t="str">
        <f aca="false">INDEX(Mapping!$B$2:$B$465,MATCH(E6186,Mapping!$A$2:$A$465,0))</f>
        <v>NTPC STATIONS</v>
      </c>
      <c r="G6186" s="0" t="str">
        <f aca="false">INDEX(Mapping!$C$2:$C$465,MATCH(E6186,Mapping!$A$2:$A$465,0))</f>
        <v>NTPC GROUP</v>
      </c>
      <c r="H6186" s="2" t="n">
        <v>1.02</v>
      </c>
      <c r="I6186" s="3" t="n">
        <v>0.02</v>
      </c>
    </row>
    <row r="6187" customFormat="false" ht="15" hidden="false" customHeight="false" outlineLevel="0" collapsed="false">
      <c r="A6187" s="0" t="s">
        <v>202</v>
      </c>
      <c r="B6187" s="0" t="n">
        <f aca="false">VALUE(LEFT(A6187,4))</f>
        <v>2025</v>
      </c>
      <c r="C6187" s="0" t="str">
        <f aca="false">"FY"&amp;IF(VALUE(MID(A6187,6,2))&gt;=4,VALUE(LEFT(A6187,4)),VALUE(LEFT(A6187,4))-1)&amp;"-"&amp;TEXT(MOD(IF(VALUE(MID(A6187,6,2))&gt;=4,VALUE(LEFT(A6187,4)),VALUE(LEFT(A6187,4))-1)+1,100),"00")</f>
        <v>FY2025-26</v>
      </c>
      <c r="D6187" s="0" t="s">
        <v>823</v>
      </c>
      <c r="E6187" s="0" t="s">
        <v>456</v>
      </c>
      <c r="F6187" s="0" t="str">
        <f aca="false">INDEX(Mapping!$B$2:$B$465,MATCH(E6187,Mapping!$A$2:$A$465,0))</f>
        <v>RENEW SURYA JYOTI PRIVATE LIMITED</v>
      </c>
      <c r="G6187" s="0" t="str">
        <f aca="false">INDEX(Mapping!$C$2:$C$465,MATCH(E6187,Mapping!$A$2:$A$465,0))</f>
        <v>RENEW POWER (ALL SPVs)</v>
      </c>
      <c r="H6187" s="2" t="n">
        <v>1</v>
      </c>
      <c r="I6187" s="3" t="n">
        <v>0.02</v>
      </c>
    </row>
    <row r="6188" customFormat="false" ht="15" hidden="false" customHeight="false" outlineLevel="0" collapsed="false">
      <c r="A6188" s="0" t="s">
        <v>202</v>
      </c>
      <c r="B6188" s="0" t="n">
        <f aca="false">VALUE(LEFT(A6188,4))</f>
        <v>2025</v>
      </c>
      <c r="C6188" s="0" t="str">
        <f aca="false">"FY"&amp;IF(VALUE(MID(A6188,6,2))&gt;=4,VALUE(LEFT(A6188,4)),VALUE(LEFT(A6188,4))-1)&amp;"-"&amp;TEXT(MOD(IF(VALUE(MID(A6188,6,2))&gt;=4,VALUE(LEFT(A6188,4)),VALUE(LEFT(A6188,4))-1)+1,100),"00")</f>
        <v>FY2025-26</v>
      </c>
      <c r="D6188" s="0" t="s">
        <v>757</v>
      </c>
      <c r="E6188" s="0" t="s">
        <v>121</v>
      </c>
      <c r="F6188" s="0" t="str">
        <f aca="false">INDEX(Mapping!$B$2:$B$465,MATCH(E6188,Mapping!$A$2:$A$465,0))</f>
        <v>MEGHALAYA</v>
      </c>
      <c r="G6188" s="0" t="str">
        <f aca="false">INDEX(Mapping!$C$2:$C$465,MATCH(E6188,Mapping!$A$2:$A$465,0))</f>
        <v>MEGHALAYA</v>
      </c>
      <c r="H6188" s="2" t="n">
        <v>0.93</v>
      </c>
      <c r="I6188" s="3" t="n">
        <v>0.02</v>
      </c>
    </row>
    <row r="6189" customFormat="false" ht="15" hidden="false" customHeight="false" outlineLevel="0" collapsed="false">
      <c r="A6189" s="0" t="s">
        <v>202</v>
      </c>
      <c r="B6189" s="0" t="n">
        <f aca="false">VALUE(LEFT(A6189,4))</f>
        <v>2025</v>
      </c>
      <c r="C6189" s="0" t="str">
        <f aca="false">"FY"&amp;IF(VALUE(MID(A6189,6,2))&gt;=4,VALUE(LEFT(A6189,4)),VALUE(LEFT(A6189,4))-1)&amp;"-"&amp;TEXT(MOD(IF(VALUE(MID(A6189,6,2))&gt;=4,VALUE(LEFT(A6189,4)),VALUE(LEFT(A6189,4))-1)+1,100),"00")</f>
        <v>FY2025-26</v>
      </c>
      <c r="D6189" s="0" t="s">
        <v>833</v>
      </c>
      <c r="E6189" s="0" t="s">
        <v>356</v>
      </c>
      <c r="F6189" s="0" t="str">
        <f aca="false">INDEX(Mapping!$B$2:$B$465,MATCH(E6189,Mapping!$A$2:$A$465,0))</f>
        <v>BLUE LEAF ENERGY RENEWABLES PRIVATE LIMITED_HYBRID_SOLAR</v>
      </c>
      <c r="G6189" s="0" t="str">
        <f aca="false">INDEX(Mapping!$C$2:$C$465,MATCH(E6189,Mapping!$A$2:$A$465,0))</f>
        <v>BLUE LEAF ENERGY RENEWABLES PRIVATE LIMITED_HYBRID_SOLAR</v>
      </c>
      <c r="H6189" s="2" t="n">
        <v>0.9</v>
      </c>
      <c r="I6189" s="3" t="n">
        <v>0.02</v>
      </c>
    </row>
    <row r="6190" customFormat="false" ht="15" hidden="false" customHeight="false" outlineLevel="0" collapsed="false">
      <c r="A6190" s="0" t="s">
        <v>202</v>
      </c>
      <c r="B6190" s="0" t="n">
        <f aca="false">VALUE(LEFT(A6190,4))</f>
        <v>2025</v>
      </c>
      <c r="C6190" s="0" t="str">
        <f aca="false">"FY"&amp;IF(VALUE(MID(A6190,6,2))&gt;=4,VALUE(LEFT(A6190,4)),VALUE(LEFT(A6190,4))-1)&amp;"-"&amp;TEXT(MOD(IF(VALUE(MID(A6190,6,2))&gt;=4,VALUE(LEFT(A6190,4)),VALUE(LEFT(A6190,4))-1)+1,100),"00")</f>
        <v>FY2025-26</v>
      </c>
      <c r="D6190" s="0" t="s">
        <v>818</v>
      </c>
      <c r="E6190" s="0" t="s">
        <v>419</v>
      </c>
      <c r="F6190" s="0" t="str">
        <f aca="false">INDEX(Mapping!$B$2:$B$465,MATCH(E6190,Mapping!$A$2:$A$465,0))</f>
        <v>ADANI HYBRID ENERGY JAISALMER FIVE LIMITED_PSS5_SOLAR</v>
      </c>
      <c r="G6190" s="0" t="str">
        <f aca="false">INDEX(Mapping!$C$2:$C$465,MATCH(E6190,Mapping!$A$2:$A$465,0))</f>
        <v>ADANI GREEN ENERGY (ALL SPVs)</v>
      </c>
      <c r="H6190" s="2" t="n">
        <v>0.89</v>
      </c>
      <c r="I6190" s="3" t="n">
        <v>0.02</v>
      </c>
    </row>
    <row r="6191" customFormat="false" ht="15" hidden="false" customHeight="false" outlineLevel="0" collapsed="false">
      <c r="A6191" s="0" t="s">
        <v>202</v>
      </c>
      <c r="B6191" s="0" t="n">
        <f aca="false">VALUE(LEFT(A6191,4))</f>
        <v>2025</v>
      </c>
      <c r="C6191" s="0" t="str">
        <f aca="false">"FY"&amp;IF(VALUE(MID(A6191,6,2))&gt;=4,VALUE(LEFT(A6191,4)),VALUE(LEFT(A6191,4))-1)&amp;"-"&amp;TEXT(MOD(IF(VALUE(MID(A6191,6,2))&gt;=4,VALUE(LEFT(A6191,4)),VALUE(LEFT(A6191,4))-1)+1,100),"00")</f>
        <v>FY2025-26</v>
      </c>
      <c r="D6191" s="0" t="s">
        <v>748</v>
      </c>
      <c r="E6191" s="0" t="s">
        <v>427</v>
      </c>
      <c r="F6191" s="0" t="str">
        <f aca="false">INDEX(Mapping!$B$2:$B$465,MATCH(E6191,Mapping!$A$2:$A$465,0))</f>
        <v>NTPC STATIONS</v>
      </c>
      <c r="G6191" s="0" t="str">
        <f aca="false">INDEX(Mapping!$C$2:$C$465,MATCH(E6191,Mapping!$A$2:$A$465,0))</f>
        <v>NTPC GROUP</v>
      </c>
      <c r="H6191" s="2" t="n">
        <v>0.83</v>
      </c>
      <c r="I6191" s="3" t="n">
        <v>0.02</v>
      </c>
    </row>
    <row r="6192" customFormat="false" ht="15" hidden="false" customHeight="false" outlineLevel="0" collapsed="false">
      <c r="A6192" s="0" t="s">
        <v>202</v>
      </c>
      <c r="B6192" s="0" t="n">
        <f aca="false">VALUE(LEFT(A6192,4))</f>
        <v>2025</v>
      </c>
      <c r="C6192" s="0" t="str">
        <f aca="false">"FY"&amp;IF(VALUE(MID(A6192,6,2))&gt;=4,VALUE(LEFT(A6192,4)),VALUE(LEFT(A6192,4))-1)&amp;"-"&amp;TEXT(MOD(IF(VALUE(MID(A6192,6,2))&gt;=4,VALUE(LEFT(A6192,4)),VALUE(LEFT(A6192,4))-1)+1,100),"00")</f>
        <v>FY2025-26</v>
      </c>
      <c r="D6192" s="0" t="s">
        <v>747</v>
      </c>
      <c r="E6192" s="0" t="s">
        <v>478</v>
      </c>
      <c r="F6192" s="0" t="str">
        <f aca="false">INDEX(Mapping!$B$2:$B$465,MATCH(E6192,Mapping!$A$2:$A$465,0))</f>
        <v>NTPC STATIONS</v>
      </c>
      <c r="G6192" s="0" t="str">
        <f aca="false">INDEX(Mapping!$C$2:$C$465,MATCH(E6192,Mapping!$A$2:$A$465,0))</f>
        <v>NTPC GROUP</v>
      </c>
      <c r="H6192" s="2" t="n">
        <v>0.71</v>
      </c>
      <c r="I6192" s="3" t="n">
        <v>0.01</v>
      </c>
    </row>
    <row r="6193" customFormat="false" ht="15" hidden="false" customHeight="false" outlineLevel="0" collapsed="false">
      <c r="A6193" s="0" t="s">
        <v>202</v>
      </c>
      <c r="B6193" s="0" t="n">
        <f aca="false">VALUE(LEFT(A6193,4))</f>
        <v>2025</v>
      </c>
      <c r="C6193" s="0" t="str">
        <f aca="false">"FY"&amp;IF(VALUE(MID(A6193,6,2))&gt;=4,VALUE(LEFT(A6193,4)),VALUE(LEFT(A6193,4))-1)&amp;"-"&amp;TEXT(MOD(IF(VALUE(MID(A6193,6,2))&gt;=4,VALUE(LEFT(A6193,4)),VALUE(LEFT(A6193,4))-1)+1,100),"00")</f>
        <v>FY2025-26</v>
      </c>
      <c r="D6193" s="0" t="s">
        <v>760</v>
      </c>
      <c r="E6193" s="0" t="s">
        <v>488</v>
      </c>
      <c r="F6193" s="0" t="str">
        <f aca="false">INDEX(Mapping!$B$2:$B$465,MATCH(E6193,Mapping!$A$2:$A$465,0))</f>
        <v>NTPC STATIONS</v>
      </c>
      <c r="G6193" s="0" t="str">
        <f aca="false">INDEX(Mapping!$C$2:$C$465,MATCH(E6193,Mapping!$A$2:$A$465,0))</f>
        <v>NTPC GROUP</v>
      </c>
      <c r="H6193" s="2" t="n">
        <v>0.7</v>
      </c>
      <c r="I6193" s="3" t="n">
        <v>0.01</v>
      </c>
    </row>
    <row r="6194" customFormat="false" ht="15" hidden="false" customHeight="false" outlineLevel="0" collapsed="false">
      <c r="A6194" s="0" t="s">
        <v>202</v>
      </c>
      <c r="B6194" s="0" t="n">
        <f aca="false">VALUE(LEFT(A6194,4))</f>
        <v>2025</v>
      </c>
      <c r="C6194" s="0" t="str">
        <f aca="false">"FY"&amp;IF(VALUE(MID(A6194,6,2))&gt;=4,VALUE(LEFT(A6194,4)),VALUE(LEFT(A6194,4))-1)&amp;"-"&amp;TEXT(MOD(IF(VALUE(MID(A6194,6,2))&gt;=4,VALUE(LEFT(A6194,4)),VALUE(LEFT(A6194,4))-1)+1,100),"00")</f>
        <v>FY2025-26</v>
      </c>
      <c r="D6194" s="0" t="s">
        <v>744</v>
      </c>
      <c r="E6194" s="0" t="s">
        <v>372</v>
      </c>
      <c r="F6194" s="0" t="str">
        <f aca="false">INDEX(Mapping!$B$2:$B$465,MATCH(E6194,Mapping!$A$2:$A$465,0))</f>
        <v>NTPC STATIONS</v>
      </c>
      <c r="G6194" s="0" t="str">
        <f aca="false">INDEX(Mapping!$C$2:$C$465,MATCH(E6194,Mapping!$A$2:$A$465,0))</f>
        <v>NTPC GROUP</v>
      </c>
      <c r="H6194" s="2" t="n">
        <v>0.69</v>
      </c>
      <c r="I6194" s="3" t="n">
        <v>0.01</v>
      </c>
    </row>
    <row r="6195" customFormat="false" ht="15" hidden="false" customHeight="false" outlineLevel="0" collapsed="false">
      <c r="A6195" s="0" t="s">
        <v>202</v>
      </c>
      <c r="B6195" s="0" t="n">
        <f aca="false">VALUE(LEFT(A6195,4))</f>
        <v>2025</v>
      </c>
      <c r="C6195" s="0" t="str">
        <f aca="false">"FY"&amp;IF(VALUE(MID(A6195,6,2))&gt;=4,VALUE(LEFT(A6195,4)),VALUE(LEFT(A6195,4))-1)&amp;"-"&amp;TEXT(MOD(IF(VALUE(MID(A6195,6,2))&gt;=4,VALUE(LEFT(A6195,4)),VALUE(LEFT(A6195,4))-1)+1,100),"00")</f>
        <v>FY2025-26</v>
      </c>
      <c r="D6195" s="0" t="s">
        <v>557</v>
      </c>
      <c r="E6195" s="0" t="s">
        <v>557</v>
      </c>
      <c r="F6195" s="0" t="str">
        <f aca="false">INDEX(Mapping!$B$2:$B$465,MATCH(E6195,Mapping!$A$2:$A$465,0))</f>
        <v>NLC INDIA</v>
      </c>
      <c r="G6195" s="0" t="str">
        <f aca="false">INDEX(Mapping!$C$2:$C$465,MATCH(E6195,Mapping!$A$2:$A$465,0))</f>
        <v>NLC INDIA GROUP</v>
      </c>
      <c r="H6195" s="2" t="n">
        <v>0.49</v>
      </c>
      <c r="I6195" s="3" t="n">
        <v>0.01</v>
      </c>
    </row>
    <row r="6196" customFormat="false" ht="15" hidden="false" customHeight="false" outlineLevel="0" collapsed="false">
      <c r="A6196" s="0" t="s">
        <v>202</v>
      </c>
      <c r="B6196" s="0" t="n">
        <f aca="false">VALUE(LEFT(A6196,4))</f>
        <v>2025</v>
      </c>
      <c r="C6196" s="0" t="str">
        <f aca="false">"FY"&amp;IF(VALUE(MID(A6196,6,2))&gt;=4,VALUE(LEFT(A6196,4)),VALUE(LEFT(A6196,4))-1)&amp;"-"&amp;TEXT(MOD(IF(VALUE(MID(A6196,6,2))&gt;=4,VALUE(LEFT(A6196,4)),VALUE(LEFT(A6196,4))-1)+1,100),"00")</f>
        <v>FY2025-26</v>
      </c>
      <c r="D6196" s="0" t="s">
        <v>538</v>
      </c>
      <c r="E6196" s="0" t="s">
        <v>538</v>
      </c>
      <c r="F6196" s="0" t="str">
        <f aca="false">INDEX(Mapping!$B$2:$B$465,MATCH(E6196,Mapping!$A$2:$A$465,0))</f>
        <v>JUNIPER NIRJARA ENERGY PRIVATE LIMITED</v>
      </c>
      <c r="G6196" s="0" t="str">
        <f aca="false">INDEX(Mapping!$C$2:$C$465,MATCH(E6196,Mapping!$A$2:$A$465,0))</f>
        <v>JUNIPER GREEN ENERGY</v>
      </c>
      <c r="H6196" s="2" t="n">
        <v>0.48</v>
      </c>
      <c r="I6196" s="3" t="n">
        <v>0.01</v>
      </c>
    </row>
    <row r="6197" customFormat="false" ht="15" hidden="false" customHeight="false" outlineLevel="0" collapsed="false">
      <c r="A6197" s="0" t="s">
        <v>202</v>
      </c>
      <c r="B6197" s="0" t="n">
        <f aca="false">VALUE(LEFT(A6197,4))</f>
        <v>2025</v>
      </c>
      <c r="C6197" s="0" t="str">
        <f aca="false">"FY"&amp;IF(VALUE(MID(A6197,6,2))&gt;=4,VALUE(LEFT(A6197,4)),VALUE(LEFT(A6197,4))-1)&amp;"-"&amp;TEXT(MOD(IF(VALUE(MID(A6197,6,2))&gt;=4,VALUE(LEFT(A6197,4)),VALUE(LEFT(A6197,4))-1)+1,100),"00")</f>
        <v>FY2025-26</v>
      </c>
      <c r="D6197" s="0" t="s">
        <v>752</v>
      </c>
      <c r="E6197" s="0" t="s">
        <v>440</v>
      </c>
      <c r="F6197" s="0" t="str">
        <f aca="false">INDEX(Mapping!$B$2:$B$465,MATCH(E6197,Mapping!$A$2:$A$465,0))</f>
        <v>NTPC STATIONS</v>
      </c>
      <c r="G6197" s="0" t="str">
        <f aca="false">INDEX(Mapping!$C$2:$C$465,MATCH(E6197,Mapping!$A$2:$A$465,0))</f>
        <v>NTPC GROUP</v>
      </c>
      <c r="H6197" s="2" t="n">
        <v>0.47</v>
      </c>
      <c r="I6197" s="3" t="n">
        <v>0.01</v>
      </c>
    </row>
    <row r="6198" customFormat="false" ht="15" hidden="false" customHeight="false" outlineLevel="0" collapsed="false">
      <c r="A6198" s="0" t="s">
        <v>202</v>
      </c>
      <c r="B6198" s="0" t="n">
        <f aca="false">VALUE(LEFT(A6198,4))</f>
        <v>2025</v>
      </c>
      <c r="C6198" s="0" t="str">
        <f aca="false">"FY"&amp;IF(VALUE(MID(A6198,6,2))&gt;=4,VALUE(LEFT(A6198,4)),VALUE(LEFT(A6198,4))-1)&amp;"-"&amp;TEXT(MOD(IF(VALUE(MID(A6198,6,2))&gt;=4,VALUE(LEFT(A6198,4)),VALUE(LEFT(A6198,4))-1)+1,100),"00")</f>
        <v>FY2025-26</v>
      </c>
      <c r="D6198" s="0" t="s">
        <v>477</v>
      </c>
      <c r="E6198" s="0" t="s">
        <v>477</v>
      </c>
      <c r="F6198" s="0" t="str">
        <f aca="false">INDEX(Mapping!$B$2:$B$465,MATCH(E6198,Mapping!$A$2:$A$465,0))</f>
        <v>ADANI GREEN ENERGY TWENTY SIX A LIMITED_PSS-3</v>
      </c>
      <c r="G6198" s="0" t="str">
        <f aca="false">INDEX(Mapping!$C$2:$C$465,MATCH(E6198,Mapping!$A$2:$A$465,0))</f>
        <v>ADANI GREEN ENERGY (ALL SPVs)</v>
      </c>
      <c r="H6198" s="2" t="n">
        <v>0.44</v>
      </c>
      <c r="I6198" s="3" t="n">
        <v>0.01</v>
      </c>
    </row>
    <row r="6199" customFormat="false" ht="15" hidden="false" customHeight="false" outlineLevel="0" collapsed="false">
      <c r="A6199" s="0" t="s">
        <v>202</v>
      </c>
      <c r="B6199" s="0" t="n">
        <f aca="false">VALUE(LEFT(A6199,4))</f>
        <v>2025</v>
      </c>
      <c r="C6199" s="0" t="str">
        <f aca="false">"FY"&amp;IF(VALUE(MID(A6199,6,2))&gt;=4,VALUE(LEFT(A6199,4)),VALUE(LEFT(A6199,4))-1)&amp;"-"&amp;TEXT(MOD(IF(VALUE(MID(A6199,6,2))&gt;=4,VALUE(LEFT(A6199,4)),VALUE(LEFT(A6199,4))-1)+1,100),"00")</f>
        <v>FY2025-26</v>
      </c>
      <c r="D6199" s="0" t="s">
        <v>792</v>
      </c>
      <c r="E6199" s="0" t="s">
        <v>518</v>
      </c>
      <c r="F6199" s="0" t="str">
        <f aca="false">INDEX(Mapping!$B$2:$B$465,MATCH(E6199,Mapping!$A$2:$A$465,0))</f>
        <v>NTPC STATIONS</v>
      </c>
      <c r="G6199" s="0" t="str">
        <f aca="false">INDEX(Mapping!$C$2:$C$465,MATCH(E6199,Mapping!$A$2:$A$465,0))</f>
        <v>NTPC GROUP</v>
      </c>
      <c r="H6199" s="2" t="n">
        <v>0.42</v>
      </c>
      <c r="I6199" s="3" t="n">
        <v>0.01</v>
      </c>
    </row>
    <row r="6200" customFormat="false" ht="15" hidden="false" customHeight="false" outlineLevel="0" collapsed="false">
      <c r="A6200" s="0" t="s">
        <v>202</v>
      </c>
      <c r="B6200" s="0" t="n">
        <f aca="false">VALUE(LEFT(A6200,4))</f>
        <v>2025</v>
      </c>
      <c r="C6200" s="0" t="str">
        <f aca="false">"FY"&amp;IF(VALUE(MID(A6200,6,2))&gt;=4,VALUE(LEFT(A6200,4)),VALUE(LEFT(A6200,4))-1)&amp;"-"&amp;TEXT(MOD(IF(VALUE(MID(A6200,6,2))&gt;=4,VALUE(LEFT(A6200,4)),VALUE(LEFT(A6200,4))-1)+1,100),"00")</f>
        <v>FY2025-26</v>
      </c>
      <c r="D6200" s="0" t="s">
        <v>741</v>
      </c>
      <c r="E6200" s="0" t="s">
        <v>445</v>
      </c>
      <c r="F6200" s="0" t="str">
        <f aca="false">INDEX(Mapping!$B$2:$B$465,MATCH(E6200,Mapping!$A$2:$A$465,0))</f>
        <v>NTPC STATIONS</v>
      </c>
      <c r="G6200" s="0" t="str">
        <f aca="false">INDEX(Mapping!$C$2:$C$465,MATCH(E6200,Mapping!$A$2:$A$465,0))</f>
        <v>NTPC GROUP</v>
      </c>
      <c r="H6200" s="2" t="n">
        <v>0.41</v>
      </c>
      <c r="I6200" s="3" t="n">
        <v>0.01</v>
      </c>
    </row>
    <row r="6201" customFormat="false" ht="15" hidden="false" customHeight="false" outlineLevel="0" collapsed="false">
      <c r="A6201" s="0" t="s">
        <v>202</v>
      </c>
      <c r="B6201" s="0" t="n">
        <f aca="false">VALUE(LEFT(A6201,4))</f>
        <v>2025</v>
      </c>
      <c r="C6201" s="0" t="str">
        <f aca="false">"FY"&amp;IF(VALUE(MID(A6201,6,2))&gt;=4,VALUE(LEFT(A6201,4)),VALUE(LEFT(A6201,4))-1)&amp;"-"&amp;TEXT(MOD(IF(VALUE(MID(A6201,6,2))&gt;=4,VALUE(LEFT(A6201,4)),VALUE(LEFT(A6201,4))-1)+1,100),"00")</f>
        <v>FY2025-26</v>
      </c>
      <c r="D6201" s="0" t="s">
        <v>696</v>
      </c>
      <c r="E6201" s="0" t="s">
        <v>354</v>
      </c>
      <c r="F6201" s="0" t="str">
        <f aca="false">INDEX(Mapping!$B$2:$B$465,MATCH(E6201,Mapping!$A$2:$A$465,0))</f>
        <v>NTPC STATIONS</v>
      </c>
      <c r="G6201" s="0" t="str">
        <f aca="false">INDEX(Mapping!$C$2:$C$465,MATCH(E6201,Mapping!$A$2:$A$465,0))</f>
        <v>NTPC GROUP</v>
      </c>
      <c r="H6201" s="2" t="n">
        <v>0.38</v>
      </c>
      <c r="I6201" s="3" t="n">
        <v>0.01</v>
      </c>
    </row>
    <row r="6202" customFormat="false" ht="15" hidden="false" customHeight="false" outlineLevel="0" collapsed="false">
      <c r="A6202" s="0" t="s">
        <v>202</v>
      </c>
      <c r="B6202" s="0" t="n">
        <f aca="false">VALUE(LEFT(A6202,4))</f>
        <v>2025</v>
      </c>
      <c r="C6202" s="0" t="str">
        <f aca="false">"FY"&amp;IF(VALUE(MID(A6202,6,2))&gt;=4,VALUE(LEFT(A6202,4)),VALUE(LEFT(A6202,4))-1)&amp;"-"&amp;TEXT(MOD(IF(VALUE(MID(A6202,6,2))&gt;=4,VALUE(LEFT(A6202,4)),VALUE(LEFT(A6202,4))-1)+1,100),"00")</f>
        <v>FY2025-26</v>
      </c>
      <c r="D6202" s="0" t="s">
        <v>285</v>
      </c>
      <c r="E6202" s="0" t="s">
        <v>285</v>
      </c>
      <c r="F6202" s="0" t="str">
        <f aca="false">INDEX(Mapping!$B$2:$B$465,MATCH(E6202,Mapping!$A$2:$A$465,0))</f>
        <v>MEENAKSHI ENERGY</v>
      </c>
      <c r="G6202" s="0" t="str">
        <f aca="false">INDEX(Mapping!$C$2:$C$465,MATCH(E6202,Mapping!$A$2:$A$465,0))</f>
        <v>MEENAKSHI ENERGY</v>
      </c>
      <c r="H6202" s="2" t="n">
        <v>0.38</v>
      </c>
      <c r="I6202" s="3" t="n">
        <v>0.01</v>
      </c>
    </row>
    <row r="6203" customFormat="false" ht="15" hidden="false" customHeight="false" outlineLevel="0" collapsed="false">
      <c r="A6203" s="0" t="s">
        <v>202</v>
      </c>
      <c r="B6203" s="0" t="n">
        <f aca="false">VALUE(LEFT(A6203,4))</f>
        <v>2025</v>
      </c>
      <c r="C6203" s="0" t="str">
        <f aca="false">"FY"&amp;IF(VALUE(MID(A6203,6,2))&gt;=4,VALUE(LEFT(A6203,4)),VALUE(LEFT(A6203,4))-1)&amp;"-"&amp;TEXT(MOD(IF(VALUE(MID(A6203,6,2))&gt;=4,VALUE(LEFT(A6203,4)),VALUE(LEFT(A6203,4))-1)+1,100),"00")</f>
        <v>FY2025-26</v>
      </c>
      <c r="D6203" s="0" t="s">
        <v>762</v>
      </c>
      <c r="E6203" s="0" t="s">
        <v>447</v>
      </c>
      <c r="F6203" s="0" t="str">
        <f aca="false">INDEX(Mapping!$B$2:$B$465,MATCH(E6203,Mapping!$A$2:$A$465,0))</f>
        <v>NTPC STATIONS</v>
      </c>
      <c r="G6203" s="0" t="str">
        <f aca="false">INDEX(Mapping!$C$2:$C$465,MATCH(E6203,Mapping!$A$2:$A$465,0))</f>
        <v>NTPC GROUP</v>
      </c>
      <c r="H6203" s="2" t="n">
        <v>0.36</v>
      </c>
      <c r="I6203" s="3" t="n">
        <v>0.01</v>
      </c>
    </row>
    <row r="6204" customFormat="false" ht="15" hidden="false" customHeight="false" outlineLevel="0" collapsed="false">
      <c r="A6204" s="0" t="s">
        <v>202</v>
      </c>
      <c r="B6204" s="0" t="n">
        <f aca="false">VALUE(LEFT(A6204,4))</f>
        <v>2025</v>
      </c>
      <c r="C6204" s="0" t="str">
        <f aca="false">"FY"&amp;IF(VALUE(MID(A6204,6,2))&gt;=4,VALUE(LEFT(A6204,4)),VALUE(LEFT(A6204,4))-1)&amp;"-"&amp;TEXT(MOD(IF(VALUE(MID(A6204,6,2))&gt;=4,VALUE(LEFT(A6204,4)),VALUE(LEFT(A6204,4))-1)+1,100),"00")</f>
        <v>FY2025-26</v>
      </c>
      <c r="D6204" s="0" t="s">
        <v>763</v>
      </c>
      <c r="E6204" s="0" t="s">
        <v>526</v>
      </c>
      <c r="F6204" s="0" t="str">
        <f aca="false">INDEX(Mapping!$B$2:$B$465,MATCH(E6204,Mapping!$A$2:$A$465,0))</f>
        <v>NTPC STATIONS</v>
      </c>
      <c r="G6204" s="0" t="str">
        <f aca="false">INDEX(Mapping!$C$2:$C$465,MATCH(E6204,Mapping!$A$2:$A$465,0))</f>
        <v>NTPC GROUP</v>
      </c>
      <c r="H6204" s="2" t="n">
        <v>0.31</v>
      </c>
      <c r="I6204" s="3" t="n">
        <v>0.01</v>
      </c>
    </row>
    <row r="6205" customFormat="false" ht="15" hidden="false" customHeight="false" outlineLevel="0" collapsed="false">
      <c r="A6205" s="0" t="s">
        <v>202</v>
      </c>
      <c r="B6205" s="0" t="n">
        <f aca="false">VALUE(LEFT(A6205,4))</f>
        <v>2025</v>
      </c>
      <c r="C6205" s="0" t="str">
        <f aca="false">"FY"&amp;IF(VALUE(MID(A6205,6,2))&gt;=4,VALUE(LEFT(A6205,4)),VALUE(LEFT(A6205,4))-1)&amp;"-"&amp;TEXT(MOD(IF(VALUE(MID(A6205,6,2))&gt;=4,VALUE(LEFT(A6205,4)),VALUE(LEFT(A6205,4))-1)+1,100),"00")</f>
        <v>FY2025-26</v>
      </c>
      <c r="D6205" s="0" t="s">
        <v>756</v>
      </c>
      <c r="E6205" s="0" t="s">
        <v>496</v>
      </c>
      <c r="F6205" s="0" t="str">
        <f aca="false">INDEX(Mapping!$B$2:$B$465,MATCH(E6205,Mapping!$A$2:$A$465,0))</f>
        <v>NTPC STATIONS</v>
      </c>
      <c r="G6205" s="0" t="str">
        <f aca="false">INDEX(Mapping!$C$2:$C$465,MATCH(E6205,Mapping!$A$2:$A$465,0))</f>
        <v>NTPC GROUP</v>
      </c>
      <c r="H6205" s="2" t="n">
        <v>0.31</v>
      </c>
      <c r="I6205" s="3" t="n">
        <v>0.01</v>
      </c>
    </row>
    <row r="6206" customFormat="false" ht="15" hidden="false" customHeight="false" outlineLevel="0" collapsed="false">
      <c r="A6206" s="0" t="s">
        <v>202</v>
      </c>
      <c r="B6206" s="0" t="n">
        <f aca="false">VALUE(LEFT(A6206,4))</f>
        <v>2025</v>
      </c>
      <c r="C6206" s="0" t="str">
        <f aca="false">"FY"&amp;IF(VALUE(MID(A6206,6,2))&gt;=4,VALUE(LEFT(A6206,4)),VALUE(LEFT(A6206,4))-1)&amp;"-"&amp;TEXT(MOD(IF(VALUE(MID(A6206,6,2))&gt;=4,VALUE(LEFT(A6206,4)),VALUE(LEFT(A6206,4))-1)+1,100),"00")</f>
        <v>FY2025-26</v>
      </c>
      <c r="D6206" s="0" t="s">
        <v>701</v>
      </c>
      <c r="E6206" s="0" t="s">
        <v>287</v>
      </c>
      <c r="F6206" s="0" t="str">
        <f aca="false">INDEX(Mapping!$B$2:$B$465,MATCH(E6206,Mapping!$A$2:$A$465,0))</f>
        <v>NTPC STATIONS</v>
      </c>
      <c r="G6206" s="0" t="str">
        <f aca="false">INDEX(Mapping!$C$2:$C$465,MATCH(E6206,Mapping!$A$2:$A$465,0))</f>
        <v>NTPC GROUP</v>
      </c>
      <c r="H6206" s="2" t="n">
        <v>0.28</v>
      </c>
      <c r="I6206" s="3" t="n">
        <v>0.01</v>
      </c>
    </row>
    <row r="6207" customFormat="false" ht="15" hidden="false" customHeight="false" outlineLevel="0" collapsed="false">
      <c r="A6207" s="0" t="s">
        <v>202</v>
      </c>
      <c r="B6207" s="0" t="n">
        <f aca="false">VALUE(LEFT(A6207,4))</f>
        <v>2025</v>
      </c>
      <c r="C6207" s="0" t="str">
        <f aca="false">"FY"&amp;IF(VALUE(MID(A6207,6,2))&gt;=4,VALUE(LEFT(A6207,4)),VALUE(LEFT(A6207,4))-1)&amp;"-"&amp;TEXT(MOD(IF(VALUE(MID(A6207,6,2))&gt;=4,VALUE(LEFT(A6207,4)),VALUE(LEFT(A6207,4))-1)+1,100),"00")</f>
        <v>FY2025-26</v>
      </c>
      <c r="D6207" s="0" t="s">
        <v>572</v>
      </c>
      <c r="E6207" s="0" t="s">
        <v>572</v>
      </c>
      <c r="F6207" s="0" t="str">
        <f aca="false">INDEX(Mapping!$B$2:$B$465,MATCH(E6207,Mapping!$A$2:$A$465,0))</f>
        <v>NLC INDIA</v>
      </c>
      <c r="G6207" s="0" t="str">
        <f aca="false">INDEX(Mapping!$C$2:$C$465,MATCH(E6207,Mapping!$A$2:$A$465,0))</f>
        <v>NLC INDIA GROUP</v>
      </c>
      <c r="H6207" s="2" t="n">
        <v>0.25</v>
      </c>
      <c r="I6207" s="3" t="n">
        <v>0.005</v>
      </c>
    </row>
    <row r="6208" customFormat="false" ht="15" hidden="false" customHeight="false" outlineLevel="0" collapsed="false">
      <c r="A6208" s="0" t="s">
        <v>202</v>
      </c>
      <c r="B6208" s="0" t="n">
        <f aca="false">VALUE(LEFT(A6208,4))</f>
        <v>2025</v>
      </c>
      <c r="C6208" s="0" t="str">
        <f aca="false">"FY"&amp;IF(VALUE(MID(A6208,6,2))&gt;=4,VALUE(LEFT(A6208,4)),VALUE(LEFT(A6208,4))-1)&amp;"-"&amp;TEXT(MOD(IF(VALUE(MID(A6208,6,2))&gt;=4,VALUE(LEFT(A6208,4)),VALUE(LEFT(A6208,4))-1)+1,100),"00")</f>
        <v>FY2025-26</v>
      </c>
      <c r="D6208" s="0" t="s">
        <v>453</v>
      </c>
      <c r="E6208" s="0" t="s">
        <v>453</v>
      </c>
      <c r="F6208" s="0" t="str">
        <f aca="false">INDEX(Mapping!$B$2:$B$465,MATCH(E6208,Mapping!$A$2:$A$465,0))</f>
        <v>GMR KAMALANGA</v>
      </c>
      <c r="G6208" s="0" t="str">
        <f aca="false">INDEX(Mapping!$C$2:$C$465,MATCH(E6208,Mapping!$A$2:$A$465,0))</f>
        <v>GMR ENERGY</v>
      </c>
      <c r="H6208" s="2" t="n">
        <v>0.21</v>
      </c>
      <c r="I6208" s="3" t="n">
        <v>0.004</v>
      </c>
    </row>
    <row r="6209" customFormat="false" ht="15" hidden="false" customHeight="false" outlineLevel="0" collapsed="false">
      <c r="A6209" s="0" t="s">
        <v>202</v>
      </c>
      <c r="B6209" s="0" t="n">
        <f aca="false">VALUE(LEFT(A6209,4))</f>
        <v>2025</v>
      </c>
      <c r="C6209" s="0" t="str">
        <f aca="false">"FY"&amp;IF(VALUE(MID(A6209,6,2))&gt;=4,VALUE(LEFT(A6209,4)),VALUE(LEFT(A6209,4))-1)&amp;"-"&amp;TEXT(MOD(IF(VALUE(MID(A6209,6,2))&gt;=4,VALUE(LEFT(A6209,4)),VALUE(LEFT(A6209,4))-1)+1,100),"00")</f>
        <v>FY2025-26</v>
      </c>
      <c r="D6209" s="0" t="s">
        <v>772</v>
      </c>
      <c r="E6209" s="0" t="s">
        <v>471</v>
      </c>
      <c r="F6209" s="0" t="str">
        <f aca="false">INDEX(Mapping!$B$2:$B$465,MATCH(E6209,Mapping!$A$2:$A$465,0))</f>
        <v>NTPC STATIONS</v>
      </c>
      <c r="G6209" s="0" t="str">
        <f aca="false">INDEX(Mapping!$C$2:$C$465,MATCH(E6209,Mapping!$A$2:$A$465,0))</f>
        <v>NTPC GROUP</v>
      </c>
      <c r="H6209" s="2" t="n">
        <v>0.2</v>
      </c>
      <c r="I6209" s="3" t="n">
        <v>0.004</v>
      </c>
    </row>
    <row r="6210" customFormat="false" ht="15" hidden="false" customHeight="false" outlineLevel="0" collapsed="false">
      <c r="A6210" s="0" t="s">
        <v>202</v>
      </c>
      <c r="B6210" s="0" t="n">
        <f aca="false">VALUE(LEFT(A6210,4))</f>
        <v>2025</v>
      </c>
      <c r="C6210" s="0" t="str">
        <f aca="false">"FY"&amp;IF(VALUE(MID(A6210,6,2))&gt;=4,VALUE(LEFT(A6210,4)),VALUE(LEFT(A6210,4))-1)&amp;"-"&amp;TEXT(MOD(IF(VALUE(MID(A6210,6,2))&gt;=4,VALUE(LEFT(A6210,4)),VALUE(LEFT(A6210,4))-1)+1,100),"00")</f>
        <v>FY2025-26</v>
      </c>
      <c r="D6210" s="0" t="s">
        <v>754</v>
      </c>
      <c r="E6210" s="0" t="s">
        <v>512</v>
      </c>
      <c r="F6210" s="0" t="str">
        <f aca="false">INDEX(Mapping!$B$2:$B$465,MATCH(E6210,Mapping!$A$2:$A$465,0))</f>
        <v>NTPC STATIONS</v>
      </c>
      <c r="G6210" s="0" t="str">
        <f aca="false">INDEX(Mapping!$C$2:$C$465,MATCH(E6210,Mapping!$A$2:$A$465,0))</f>
        <v>NTPC GROUP</v>
      </c>
      <c r="H6210" s="2" t="n">
        <v>0.18</v>
      </c>
      <c r="I6210" s="3" t="n">
        <v>0.003</v>
      </c>
    </row>
    <row r="6211" customFormat="false" ht="15" hidden="false" customHeight="false" outlineLevel="0" collapsed="false">
      <c r="A6211" s="0" t="s">
        <v>202</v>
      </c>
      <c r="B6211" s="0" t="n">
        <f aca="false">VALUE(LEFT(A6211,4))</f>
        <v>2025</v>
      </c>
      <c r="C6211" s="0" t="str">
        <f aca="false">"FY"&amp;IF(VALUE(MID(A6211,6,2))&gt;=4,VALUE(LEFT(A6211,4)),VALUE(LEFT(A6211,4))-1)&amp;"-"&amp;TEXT(MOD(IF(VALUE(MID(A6211,6,2))&gt;=4,VALUE(LEFT(A6211,4)),VALUE(LEFT(A6211,4))-1)+1,100),"00")</f>
        <v>FY2025-26</v>
      </c>
      <c r="D6211" s="0" t="s">
        <v>769</v>
      </c>
      <c r="E6211" s="0" t="s">
        <v>498</v>
      </c>
      <c r="F6211" s="0" t="str">
        <f aca="false">INDEX(Mapping!$B$2:$B$465,MATCH(E6211,Mapping!$A$2:$A$465,0))</f>
        <v>NTPC STATIONS</v>
      </c>
      <c r="G6211" s="0" t="str">
        <f aca="false">INDEX(Mapping!$C$2:$C$465,MATCH(E6211,Mapping!$A$2:$A$465,0))</f>
        <v>NTPC GROUP</v>
      </c>
      <c r="H6211" s="2" t="n">
        <v>0.18</v>
      </c>
      <c r="I6211" s="3" t="n">
        <v>0.003</v>
      </c>
    </row>
    <row r="6212" customFormat="false" ht="15" hidden="false" customHeight="false" outlineLevel="0" collapsed="false">
      <c r="A6212" s="0" t="s">
        <v>202</v>
      </c>
      <c r="B6212" s="0" t="n">
        <f aca="false">VALUE(LEFT(A6212,4))</f>
        <v>2025</v>
      </c>
      <c r="C6212" s="0" t="str">
        <f aca="false">"FY"&amp;IF(VALUE(MID(A6212,6,2))&gt;=4,VALUE(LEFT(A6212,4)),VALUE(LEFT(A6212,4))-1)&amp;"-"&amp;TEXT(MOD(IF(VALUE(MID(A6212,6,2))&gt;=4,VALUE(LEFT(A6212,4)),VALUE(LEFT(A6212,4))-1)+1,100),"00")</f>
        <v>FY2025-26</v>
      </c>
      <c r="D6212" s="0" t="s">
        <v>786</v>
      </c>
      <c r="E6212" s="0" t="s">
        <v>510</v>
      </c>
      <c r="F6212" s="0" t="str">
        <f aca="false">INDEX(Mapping!$B$2:$B$465,MATCH(E6212,Mapping!$A$2:$A$465,0))</f>
        <v>SERENTICA RENEWABLES INDIA 5 PRIVATE LIMITED</v>
      </c>
      <c r="G6212" s="0" t="str">
        <f aca="false">INDEX(Mapping!$C$2:$C$465,MATCH(E6212,Mapping!$A$2:$A$465,0))</f>
        <v>SERENTICA RENEWABLES</v>
      </c>
      <c r="H6212" s="2" t="n">
        <v>0.17</v>
      </c>
      <c r="I6212" s="3" t="n">
        <v>0.003</v>
      </c>
    </row>
    <row r="6213" customFormat="false" ht="15" hidden="false" customHeight="false" outlineLevel="0" collapsed="false">
      <c r="A6213" s="0" t="s">
        <v>202</v>
      </c>
      <c r="B6213" s="0" t="n">
        <f aca="false">VALUE(LEFT(A6213,4))</f>
        <v>2025</v>
      </c>
      <c r="C6213" s="0" t="str">
        <f aca="false">"FY"&amp;IF(VALUE(MID(A6213,6,2))&gt;=4,VALUE(LEFT(A6213,4)),VALUE(LEFT(A6213,4))-1)&amp;"-"&amp;TEXT(MOD(IF(VALUE(MID(A6213,6,2))&gt;=4,VALUE(LEFT(A6213,4)),VALUE(LEFT(A6213,4))-1)+1,100),"00")</f>
        <v>FY2025-26</v>
      </c>
      <c r="D6213" s="0" t="s">
        <v>806</v>
      </c>
      <c r="E6213" s="0" t="s">
        <v>568</v>
      </c>
      <c r="F6213" s="0" t="str">
        <f aca="false">INDEX(Mapping!$B$2:$B$465,MATCH(E6213,Mapping!$A$2:$A$465,0))</f>
        <v>ADANI RENEWABLE ENERGY FIFTY FIVE LIMITED_PSS3 (20.8 MW HYBRID WIND OF 25 MW OF 187.5MW HPD)</v>
      </c>
      <c r="G6213" s="0" t="str">
        <f aca="false">INDEX(Mapping!$C$2:$C$465,MATCH(E6213,Mapping!$A$2:$A$465,0))</f>
        <v>ADANI GREEN ENERGY (ALL SPVs)</v>
      </c>
      <c r="H6213" s="2" t="n">
        <v>0.14</v>
      </c>
      <c r="I6213" s="3" t="n">
        <v>0.002</v>
      </c>
    </row>
    <row r="6214" customFormat="false" ht="15" hidden="false" customHeight="false" outlineLevel="0" collapsed="false">
      <c r="A6214" s="0" t="s">
        <v>202</v>
      </c>
      <c r="B6214" s="0" t="n">
        <f aca="false">VALUE(LEFT(A6214,4))</f>
        <v>2025</v>
      </c>
      <c r="C6214" s="0" t="str">
        <f aca="false">"FY"&amp;IF(VALUE(MID(A6214,6,2))&gt;=4,VALUE(LEFT(A6214,4)),VALUE(LEFT(A6214,4))-1)&amp;"-"&amp;TEXT(MOD(IF(VALUE(MID(A6214,6,2))&gt;=4,VALUE(LEFT(A6214,4)),VALUE(LEFT(A6214,4))-1)+1,100),"00")</f>
        <v>FY2025-26</v>
      </c>
      <c r="D6214" s="0" t="s">
        <v>299</v>
      </c>
      <c r="E6214" s="0" t="s">
        <v>299</v>
      </c>
      <c r="F6214" s="0" t="str">
        <f aca="false">INDEX(Mapping!$B$2:$B$465,MATCH(E6214,Mapping!$A$2:$A$465,0))</f>
        <v>NEPAL (NEA / NVVN)</v>
      </c>
      <c r="G6214" s="0" t="str">
        <f aca="false">INDEX(Mapping!$C$2:$C$465,MATCH(E6214,Mapping!$A$2:$A$465,0))</f>
        <v>NEPAL (NEA / NVVN)</v>
      </c>
      <c r="H6214" s="2" t="n">
        <v>0.13</v>
      </c>
      <c r="I6214" s="3" t="n">
        <v>0.002</v>
      </c>
    </row>
    <row r="6215" customFormat="false" ht="15" hidden="false" customHeight="false" outlineLevel="0" collapsed="false">
      <c r="A6215" s="0" t="s">
        <v>202</v>
      </c>
      <c r="B6215" s="0" t="n">
        <f aca="false">VALUE(LEFT(A6215,4))</f>
        <v>2025</v>
      </c>
      <c r="C6215" s="0" t="str">
        <f aca="false">"FY"&amp;IF(VALUE(MID(A6215,6,2))&gt;=4,VALUE(LEFT(A6215,4)),VALUE(LEFT(A6215,4))-1)&amp;"-"&amp;TEXT(MOD(IF(VALUE(MID(A6215,6,2))&gt;=4,VALUE(LEFT(A6215,4)),VALUE(LEFT(A6215,4))-1)+1,100),"00")</f>
        <v>FY2025-26</v>
      </c>
      <c r="D6215" s="0" t="s">
        <v>834</v>
      </c>
      <c r="E6215" s="0" t="s">
        <v>556</v>
      </c>
      <c r="F6215" s="0" t="str">
        <f aca="false">INDEX(Mapping!$B$2:$B$465,MATCH(E6215,Mapping!$A$2:$A$465,0))</f>
        <v>KHIDRAT RENEWABLE ENERGY PRIVATE LIMITED</v>
      </c>
      <c r="G6215" s="0" t="str">
        <f aca="false">INDEX(Mapping!$C$2:$C$465,MATCH(E6215,Mapping!$A$2:$A$465,0))</f>
        <v>KHIDRAT RENEWABLE ENERGY PRIVATE LIMITED</v>
      </c>
      <c r="H6215" s="2" t="n">
        <v>0.1</v>
      </c>
      <c r="I6215" s="3" t="n">
        <v>0.002</v>
      </c>
    </row>
    <row r="6216" customFormat="false" ht="15" hidden="false" customHeight="false" outlineLevel="0" collapsed="false">
      <c r="A6216" s="0" t="s">
        <v>202</v>
      </c>
      <c r="B6216" s="0" t="n">
        <f aca="false">VALUE(LEFT(A6216,4))</f>
        <v>2025</v>
      </c>
      <c r="C6216" s="0" t="str">
        <f aca="false">"FY"&amp;IF(VALUE(MID(A6216,6,2))&gt;=4,VALUE(LEFT(A6216,4)),VALUE(LEFT(A6216,4))-1)&amp;"-"&amp;TEXT(MOD(IF(VALUE(MID(A6216,6,2))&gt;=4,VALUE(LEFT(A6216,4)),VALUE(LEFT(A6216,4))-1)+1,100),"00")</f>
        <v>FY2025-26</v>
      </c>
      <c r="D6216" s="0" t="s">
        <v>764</v>
      </c>
      <c r="E6216" s="0" t="s">
        <v>505</v>
      </c>
      <c r="F6216" s="0" t="str">
        <f aca="false">INDEX(Mapping!$B$2:$B$465,MATCH(E6216,Mapping!$A$2:$A$465,0))</f>
        <v>NTPC STATIONS</v>
      </c>
      <c r="G6216" s="0" t="str">
        <f aca="false">INDEX(Mapping!$C$2:$C$465,MATCH(E6216,Mapping!$A$2:$A$465,0))</f>
        <v>NTPC GROUP</v>
      </c>
      <c r="H6216" s="2" t="n">
        <v>0.1</v>
      </c>
      <c r="I6216" s="3" t="n">
        <v>0.002</v>
      </c>
    </row>
    <row r="6217" customFormat="false" ht="15" hidden="false" customHeight="false" outlineLevel="0" collapsed="false">
      <c r="A6217" s="0" t="s">
        <v>202</v>
      </c>
      <c r="B6217" s="0" t="n">
        <f aca="false">VALUE(LEFT(A6217,4))</f>
        <v>2025</v>
      </c>
      <c r="C6217" s="0" t="str">
        <f aca="false">"FY"&amp;IF(VALUE(MID(A6217,6,2))&gt;=4,VALUE(LEFT(A6217,4)),VALUE(LEFT(A6217,4))-1)&amp;"-"&amp;TEXT(MOD(IF(VALUE(MID(A6217,6,2))&gt;=4,VALUE(LEFT(A6217,4)),VALUE(LEFT(A6217,4))-1)+1,100),"00")</f>
        <v>FY2025-26</v>
      </c>
      <c r="D6217" s="0" t="s">
        <v>684</v>
      </c>
      <c r="E6217" s="0" t="s">
        <v>334</v>
      </c>
      <c r="F6217" s="0" t="str">
        <f aca="false">INDEX(Mapping!$B$2:$B$465,MATCH(E6217,Mapping!$A$2:$A$465,0))</f>
        <v>NTPC STATIONS</v>
      </c>
      <c r="G6217" s="0" t="str">
        <f aca="false">INDEX(Mapping!$C$2:$C$465,MATCH(E6217,Mapping!$A$2:$A$465,0))</f>
        <v>NTPC GROUP</v>
      </c>
      <c r="H6217" s="2" t="n">
        <v>0.09</v>
      </c>
      <c r="I6217" s="3" t="n">
        <v>0.002</v>
      </c>
    </row>
    <row r="6218" customFormat="false" ht="15" hidden="false" customHeight="false" outlineLevel="0" collapsed="false">
      <c r="A6218" s="0" t="s">
        <v>202</v>
      </c>
      <c r="B6218" s="0" t="n">
        <f aca="false">VALUE(LEFT(A6218,4))</f>
        <v>2025</v>
      </c>
      <c r="C6218" s="0" t="str">
        <f aca="false">"FY"&amp;IF(VALUE(MID(A6218,6,2))&gt;=4,VALUE(LEFT(A6218,4)),VALUE(LEFT(A6218,4))-1)&amp;"-"&amp;TEXT(MOD(IF(VALUE(MID(A6218,6,2))&gt;=4,VALUE(LEFT(A6218,4)),VALUE(LEFT(A6218,4))-1)+1,100),"00")</f>
        <v>FY2025-26</v>
      </c>
      <c r="D6218" s="0" t="s">
        <v>759</v>
      </c>
      <c r="E6218" s="0" t="s">
        <v>517</v>
      </c>
      <c r="F6218" s="0" t="str">
        <f aca="false">INDEX(Mapping!$B$2:$B$465,MATCH(E6218,Mapping!$A$2:$A$465,0))</f>
        <v>NTPC STATIONS</v>
      </c>
      <c r="G6218" s="0" t="str">
        <f aca="false">INDEX(Mapping!$C$2:$C$465,MATCH(E6218,Mapping!$A$2:$A$465,0))</f>
        <v>NTPC GROUP</v>
      </c>
      <c r="H6218" s="2" t="n">
        <v>0.08</v>
      </c>
      <c r="I6218" s="3" t="n">
        <v>0.001</v>
      </c>
    </row>
    <row r="6219" customFormat="false" ht="15" hidden="false" customHeight="false" outlineLevel="0" collapsed="false">
      <c r="A6219" s="0" t="s">
        <v>202</v>
      </c>
      <c r="B6219" s="0" t="n">
        <f aca="false">VALUE(LEFT(A6219,4))</f>
        <v>2025</v>
      </c>
      <c r="C6219" s="0" t="str">
        <f aca="false">"FY"&amp;IF(VALUE(MID(A6219,6,2))&gt;=4,VALUE(LEFT(A6219,4)),VALUE(LEFT(A6219,4))-1)&amp;"-"&amp;TEXT(MOD(IF(VALUE(MID(A6219,6,2))&gt;=4,VALUE(LEFT(A6219,4)),VALUE(LEFT(A6219,4))-1)+1,100),"00")</f>
        <v>FY2025-26</v>
      </c>
      <c r="D6219" s="0" t="s">
        <v>585</v>
      </c>
      <c r="E6219" s="0" t="s">
        <v>585</v>
      </c>
      <c r="F6219" s="0" t="str">
        <f aca="false">INDEX(Mapping!$B$2:$B$465,MATCH(E6219,Mapping!$A$2:$A$465,0))</f>
        <v>NLC INDIA</v>
      </c>
      <c r="G6219" s="0" t="str">
        <f aca="false">INDEX(Mapping!$C$2:$C$465,MATCH(E6219,Mapping!$A$2:$A$465,0))</f>
        <v>NLC INDIA GROUP</v>
      </c>
      <c r="H6219" s="2" t="n">
        <v>0.06</v>
      </c>
      <c r="I6219" s="3" t="n">
        <v>0.001</v>
      </c>
    </row>
    <row r="6220" customFormat="false" ht="15" hidden="false" customHeight="false" outlineLevel="0" collapsed="false">
      <c r="A6220" s="0" t="s">
        <v>202</v>
      </c>
      <c r="B6220" s="0" t="n">
        <f aca="false">VALUE(LEFT(A6220,4))</f>
        <v>2025</v>
      </c>
      <c r="C6220" s="0" t="str">
        <f aca="false">"FY"&amp;IF(VALUE(MID(A6220,6,2))&gt;=4,VALUE(LEFT(A6220,4)),VALUE(LEFT(A6220,4))-1)&amp;"-"&amp;TEXT(MOD(IF(VALUE(MID(A6220,6,2))&gt;=4,VALUE(LEFT(A6220,4)),VALUE(LEFT(A6220,4))-1)+1,100),"00")</f>
        <v>FY2025-26</v>
      </c>
      <c r="D6220" s="0" t="s">
        <v>783</v>
      </c>
      <c r="E6220" s="0" t="s">
        <v>570</v>
      </c>
      <c r="F6220" s="0" t="str">
        <f aca="false">INDEX(Mapping!$B$2:$B$465,MATCH(E6220,Mapping!$A$2:$A$465,0))</f>
        <v>SERENTICA RENEWABLES INDIA 4 PRIVATE LIMITED</v>
      </c>
      <c r="G6220" s="0" t="str">
        <f aca="false">INDEX(Mapping!$C$2:$C$465,MATCH(E6220,Mapping!$A$2:$A$465,0))</f>
        <v>SERENTICA RENEWABLES</v>
      </c>
      <c r="H6220" s="2" t="n">
        <v>0.05</v>
      </c>
      <c r="I6220" s="3" t="n">
        <v>0.001</v>
      </c>
    </row>
    <row r="6221" customFormat="false" ht="15" hidden="false" customHeight="false" outlineLevel="0" collapsed="false">
      <c r="A6221" s="0" t="s">
        <v>202</v>
      </c>
      <c r="B6221" s="0" t="n">
        <f aca="false">VALUE(LEFT(A6221,4))</f>
        <v>2025</v>
      </c>
      <c r="C6221" s="0" t="str">
        <f aca="false">"FY"&amp;IF(VALUE(MID(A6221,6,2))&gt;=4,VALUE(LEFT(A6221,4)),VALUE(LEFT(A6221,4))-1)&amp;"-"&amp;TEXT(MOD(IF(VALUE(MID(A6221,6,2))&gt;=4,VALUE(LEFT(A6221,4)),VALUE(LEFT(A6221,4))-1)+1,100),"00")</f>
        <v>FY2025-26</v>
      </c>
      <c r="D6221" s="0" t="s">
        <v>835</v>
      </c>
      <c r="E6221" s="0" t="s">
        <v>620</v>
      </c>
      <c r="F6221" s="0" t="str">
        <f aca="false">INDEX(Mapping!$B$2:$B$465,MATCH(E6221,Mapping!$A$2:$A$465,0))</f>
        <v>TEQ GREEN POWER XI PRIVATE LIMITED_C&amp;I(HYBRID_WIND)</v>
      </c>
      <c r="G6221" s="0" t="str">
        <f aca="false">INDEX(Mapping!$C$2:$C$465,MATCH(E6221,Mapping!$A$2:$A$465,0))</f>
        <v>TEQ GREEN POWER XI PRIVATE LIMITED_C&amp;I(HYBRID_WIND)</v>
      </c>
      <c r="H6221" s="2" t="n">
        <v>0.05</v>
      </c>
      <c r="I6221" s="3" t="n">
        <v>0.001</v>
      </c>
    </row>
    <row r="6222" customFormat="false" ht="15" hidden="false" customHeight="false" outlineLevel="0" collapsed="false">
      <c r="A6222" s="0" t="s">
        <v>202</v>
      </c>
      <c r="B6222" s="0" t="n">
        <f aca="false">VALUE(LEFT(A6222,4))</f>
        <v>2025</v>
      </c>
      <c r="C6222" s="0" t="str">
        <f aca="false">"FY"&amp;IF(VALUE(MID(A6222,6,2))&gt;=4,VALUE(LEFT(A6222,4)),VALUE(LEFT(A6222,4))-1)&amp;"-"&amp;TEXT(MOD(IF(VALUE(MID(A6222,6,2))&gt;=4,VALUE(LEFT(A6222,4)),VALUE(LEFT(A6222,4))-1)+1,100),"00")</f>
        <v>FY2025-26</v>
      </c>
      <c r="D6222" s="0" t="s">
        <v>773</v>
      </c>
      <c r="E6222" s="0" t="s">
        <v>595</v>
      </c>
      <c r="F6222" s="0" t="str">
        <f aca="false">INDEX(Mapping!$B$2:$B$465,MATCH(E6222,Mapping!$A$2:$A$465,0))</f>
        <v>NANI VIRANI WIND ENERGY PRIVATE LIMITED</v>
      </c>
      <c r="G6222" s="0" t="str">
        <f aca="false">INDEX(Mapping!$C$2:$C$465,MATCH(E6222,Mapping!$A$2:$A$465,0))</f>
        <v>NANI VIRANI WIND ENERGY PRIVATE LIMITED</v>
      </c>
      <c r="H6222" s="2" t="n">
        <v>0.04</v>
      </c>
      <c r="I6222" s="3" t="n">
        <v>0.001</v>
      </c>
    </row>
    <row r="6223" customFormat="false" ht="15" hidden="false" customHeight="false" outlineLevel="0" collapsed="false">
      <c r="A6223" s="0" t="s">
        <v>202</v>
      </c>
      <c r="B6223" s="0" t="n">
        <f aca="false">VALUE(LEFT(A6223,4))</f>
        <v>2025</v>
      </c>
      <c r="C6223" s="0" t="str">
        <f aca="false">"FY"&amp;IF(VALUE(MID(A6223,6,2))&gt;=4,VALUE(LEFT(A6223,4)),VALUE(LEFT(A6223,4))-1)&amp;"-"&amp;TEXT(MOD(IF(VALUE(MID(A6223,6,2))&gt;=4,VALUE(LEFT(A6223,4)),VALUE(LEFT(A6223,4))-1)+1,100),"00")</f>
        <v>FY2025-26</v>
      </c>
      <c r="D6223" s="0" t="s">
        <v>836</v>
      </c>
      <c r="E6223" s="0" t="s">
        <v>611</v>
      </c>
      <c r="F6223" s="0" t="str">
        <f aca="false">INDEX(Mapping!$B$2:$B$465,MATCH(E6223,Mapping!$A$2:$A$465,0))</f>
        <v>JUNA RENEWABLE ENERGY PRIVATE LIMITED</v>
      </c>
      <c r="G6223" s="0" t="str">
        <f aca="false">INDEX(Mapping!$C$2:$C$465,MATCH(E6223,Mapping!$A$2:$A$465,0))</f>
        <v>JUNA RENEWABLE ENERGY PRIVATE LIMITED</v>
      </c>
      <c r="H6223" s="2" t="n">
        <v>0.04</v>
      </c>
      <c r="I6223" s="3" t="n">
        <v>0.001</v>
      </c>
    </row>
    <row r="6224" customFormat="false" ht="15" hidden="false" customHeight="false" outlineLevel="0" collapsed="false">
      <c r="A6224" s="0" t="s">
        <v>202</v>
      </c>
      <c r="B6224" s="0" t="n">
        <f aca="false">VALUE(LEFT(A6224,4))</f>
        <v>2025</v>
      </c>
      <c r="C6224" s="0" t="str">
        <f aca="false">"FY"&amp;IF(VALUE(MID(A6224,6,2))&gt;=4,VALUE(LEFT(A6224,4)),VALUE(LEFT(A6224,4))-1)&amp;"-"&amp;TEXT(MOD(IF(VALUE(MID(A6224,6,2))&gt;=4,VALUE(LEFT(A6224,4)),VALUE(LEFT(A6224,4))-1)+1,100),"00")</f>
        <v>FY2025-26</v>
      </c>
      <c r="D6224" s="0" t="s">
        <v>562</v>
      </c>
      <c r="E6224" s="0" t="s">
        <v>562</v>
      </c>
      <c r="F6224" s="0" t="str">
        <f aca="false">INDEX(Mapping!$B$2:$B$465,MATCH(E6224,Mapping!$A$2:$A$465,0))</f>
        <v>NLC INDIA</v>
      </c>
      <c r="G6224" s="0" t="str">
        <f aca="false">INDEX(Mapping!$C$2:$C$465,MATCH(E6224,Mapping!$A$2:$A$465,0))</f>
        <v>NLC INDIA GROUP</v>
      </c>
      <c r="H6224" s="2" t="n">
        <v>0.04</v>
      </c>
      <c r="I6224" s="3" t="n">
        <v>0.001</v>
      </c>
    </row>
    <row r="6225" customFormat="false" ht="15" hidden="false" customHeight="false" outlineLevel="0" collapsed="false">
      <c r="A6225" s="0" t="s">
        <v>202</v>
      </c>
      <c r="B6225" s="0" t="n">
        <f aca="false">VALUE(LEFT(A6225,4))</f>
        <v>2025</v>
      </c>
      <c r="C6225" s="0" t="str">
        <f aca="false">"FY"&amp;IF(VALUE(MID(A6225,6,2))&gt;=4,VALUE(LEFT(A6225,4)),VALUE(LEFT(A6225,4))-1)&amp;"-"&amp;TEXT(MOD(IF(VALUE(MID(A6225,6,2))&gt;=4,VALUE(LEFT(A6225,4)),VALUE(LEFT(A6225,4))-1)+1,100),"00")</f>
        <v>FY2025-26</v>
      </c>
      <c r="D6225" s="0" t="s">
        <v>837</v>
      </c>
      <c r="E6225" s="0" t="s">
        <v>580</v>
      </c>
      <c r="F6225" s="0" t="str">
        <f aca="false">INDEX(Mapping!$B$2:$B$465,MATCH(E6225,Mapping!$A$2:$A$465,0))</f>
        <v>SPRNG AKSHAYA URJA PRIVATE LIMITED</v>
      </c>
      <c r="G6225" s="0" t="str">
        <f aca="false">INDEX(Mapping!$C$2:$C$465,MATCH(E6225,Mapping!$A$2:$A$465,0))</f>
        <v>SPRNG ENERGY</v>
      </c>
      <c r="H6225" s="2" t="n">
        <v>0.03</v>
      </c>
      <c r="I6225" s="3" t="n">
        <v>0.001</v>
      </c>
    </row>
    <row r="6226" customFormat="false" ht="15" hidden="false" customHeight="false" outlineLevel="0" collapsed="false">
      <c r="A6226" s="0" t="s">
        <v>202</v>
      </c>
      <c r="B6226" s="0" t="n">
        <f aca="false">VALUE(LEFT(A6226,4))</f>
        <v>2025</v>
      </c>
      <c r="C6226" s="0" t="str">
        <f aca="false">"FY"&amp;IF(VALUE(MID(A6226,6,2))&gt;=4,VALUE(LEFT(A6226,4)),VALUE(LEFT(A6226,4))-1)&amp;"-"&amp;TEXT(MOD(IF(VALUE(MID(A6226,6,2))&gt;=4,VALUE(LEFT(A6226,4)),VALUE(LEFT(A6226,4))-1)+1,100),"00")</f>
        <v>FY2025-26</v>
      </c>
      <c r="D6226" s="0" t="s">
        <v>838</v>
      </c>
      <c r="E6226" s="0" t="s">
        <v>624</v>
      </c>
      <c r="F6226" s="0" t="str">
        <f aca="false">INDEX(Mapping!$B$2:$B$465,MATCH(E6226,Mapping!$A$2:$A$465,0))</f>
        <v>O2 RENEWABLE ENERGY III PRIVATE LIMITED(TEQ GREEN X1_MERCHANT)</v>
      </c>
      <c r="G6226" s="0" t="str">
        <f aca="false">INDEX(Mapping!$C$2:$C$465,MATCH(E6226,Mapping!$A$2:$A$465,0))</f>
        <v>O2 RENEWABLE ENERGY III PRIVATE LIMITED(TEQ GREEN X1_MERCHANT)</v>
      </c>
      <c r="H6226" s="2" t="n">
        <v>0.03</v>
      </c>
      <c r="I6226" s="3" t="n">
        <v>0.001</v>
      </c>
    </row>
    <row r="6227" customFormat="false" ht="15" hidden="false" customHeight="false" outlineLevel="0" collapsed="false">
      <c r="A6227" s="0" t="s">
        <v>202</v>
      </c>
      <c r="B6227" s="0" t="n">
        <f aca="false">VALUE(LEFT(A6227,4))</f>
        <v>2025</v>
      </c>
      <c r="C6227" s="0" t="str">
        <f aca="false">"FY"&amp;IF(VALUE(MID(A6227,6,2))&gt;=4,VALUE(LEFT(A6227,4)),VALUE(LEFT(A6227,4))-1)&amp;"-"&amp;TEXT(MOD(IF(VALUE(MID(A6227,6,2))&gt;=4,VALUE(LEFT(A6227,4)),VALUE(LEFT(A6227,4))-1)+1,100),"00")</f>
        <v>FY2025-26</v>
      </c>
      <c r="D6227" s="0" t="s">
        <v>596</v>
      </c>
      <c r="E6227" s="0" t="s">
        <v>596</v>
      </c>
      <c r="F6227" s="0" t="str">
        <f aca="false">INDEX(Mapping!$B$2:$B$465,MATCH(E6227,Mapping!$A$2:$A$465,0))</f>
        <v>NLC INDIA</v>
      </c>
      <c r="G6227" s="0" t="str">
        <f aca="false">INDEX(Mapping!$C$2:$C$465,MATCH(E6227,Mapping!$A$2:$A$465,0))</f>
        <v>NLC INDIA GROUP</v>
      </c>
      <c r="H6227" s="2" t="n">
        <v>0.03</v>
      </c>
      <c r="I6227" s="3" t="n">
        <v>0.0005</v>
      </c>
    </row>
    <row r="6228" customFormat="false" ht="15" hidden="false" customHeight="false" outlineLevel="0" collapsed="false">
      <c r="A6228" s="0" t="s">
        <v>202</v>
      </c>
      <c r="B6228" s="0" t="n">
        <f aca="false">VALUE(LEFT(A6228,4))</f>
        <v>2025</v>
      </c>
      <c r="C6228" s="0" t="str">
        <f aca="false">"FY"&amp;IF(VALUE(MID(A6228,6,2))&gt;=4,VALUE(LEFT(A6228,4)),VALUE(LEFT(A6228,4))-1)&amp;"-"&amp;TEXT(MOD(IF(VALUE(MID(A6228,6,2))&gt;=4,VALUE(LEFT(A6228,4)),VALUE(LEFT(A6228,4))-1)+1,100),"00")</f>
        <v>FY2025-26</v>
      </c>
      <c r="D6228" s="0" t="s">
        <v>770</v>
      </c>
      <c r="E6228" s="0" t="s">
        <v>554</v>
      </c>
      <c r="F6228" s="0" t="str">
        <f aca="false">INDEX(Mapping!$B$2:$B$465,MATCH(E6228,Mapping!$A$2:$A$465,0))</f>
        <v>TPSL BANDERWALA SECI 100_INF</v>
      </c>
      <c r="G6228" s="0" t="str">
        <f aca="false">INDEX(Mapping!$C$2:$C$465,MATCH(E6228,Mapping!$A$2:$A$465,0))</f>
        <v>TPSL BANDERWALA SECI 100_INF</v>
      </c>
      <c r="H6228" s="2" t="n">
        <v>0.02</v>
      </c>
      <c r="I6228" s="3" t="n">
        <v>0.0004</v>
      </c>
    </row>
    <row r="6229" customFormat="false" ht="15" hidden="false" customHeight="false" outlineLevel="0" collapsed="false">
      <c r="A6229" s="0" t="s">
        <v>202</v>
      </c>
      <c r="B6229" s="0" t="n">
        <f aca="false">VALUE(LEFT(A6229,4))</f>
        <v>2025</v>
      </c>
      <c r="C6229" s="0" t="str">
        <f aca="false">"FY"&amp;IF(VALUE(MID(A6229,6,2))&gt;=4,VALUE(LEFT(A6229,4)),VALUE(LEFT(A6229,4))-1)&amp;"-"&amp;TEXT(MOD(IF(VALUE(MID(A6229,6,2))&gt;=4,VALUE(LEFT(A6229,4)),VALUE(LEFT(A6229,4))-1)+1,100),"00")</f>
        <v>FY2025-26</v>
      </c>
      <c r="D6229" s="0" t="s">
        <v>703</v>
      </c>
      <c r="E6229" s="0" t="s">
        <v>425</v>
      </c>
      <c r="F6229" s="0" t="str">
        <f aca="false">INDEX(Mapping!$B$2:$B$465,MATCH(E6229,Mapping!$A$2:$A$465,0))</f>
        <v>THE TATA POWER CO LTD (MTPS)</v>
      </c>
      <c r="G6229" s="0" t="str">
        <f aca="false">INDEX(Mapping!$C$2:$C$465,MATCH(E6229,Mapping!$A$2:$A$465,0))</f>
        <v>THE TATA POWER CO LTD (MTPS)</v>
      </c>
      <c r="H6229" s="2" t="n">
        <v>0.02</v>
      </c>
      <c r="I6229" s="3" t="n">
        <v>0.0004</v>
      </c>
    </row>
    <row r="6230" customFormat="false" ht="15" hidden="false" customHeight="false" outlineLevel="0" collapsed="false">
      <c r="A6230" s="0" t="s">
        <v>202</v>
      </c>
      <c r="B6230" s="0" t="n">
        <f aca="false">VALUE(LEFT(A6230,4))</f>
        <v>2025</v>
      </c>
      <c r="C6230" s="0" t="str">
        <f aca="false">"FY"&amp;IF(VALUE(MID(A6230,6,2))&gt;=4,VALUE(LEFT(A6230,4)),VALUE(LEFT(A6230,4))-1)&amp;"-"&amp;TEXT(MOD(IF(VALUE(MID(A6230,6,2))&gt;=4,VALUE(LEFT(A6230,4)),VALUE(LEFT(A6230,4))-1)+1,100),"00")</f>
        <v>FY2025-26</v>
      </c>
      <c r="D6230" s="0" t="s">
        <v>804</v>
      </c>
      <c r="E6230" s="0" t="s">
        <v>576</v>
      </c>
      <c r="F6230" s="0" t="str">
        <f aca="false">INDEX(Mapping!$B$2:$B$465,MATCH(E6230,Mapping!$A$2:$A$465,0))</f>
        <v>ADANI RENEWABLE ENERGY FIFTY FIVE LIMITED_PSS3 (25 MW HYBRID SOLAR OF 25 MW OF 187.5MW HPD)</v>
      </c>
      <c r="G6230" s="0" t="str">
        <f aca="false">INDEX(Mapping!$C$2:$C$465,MATCH(E6230,Mapping!$A$2:$A$465,0))</f>
        <v>ADANI GREEN ENERGY (ALL SPVs)</v>
      </c>
      <c r="H6230" s="2" t="n">
        <v>0.01</v>
      </c>
      <c r="I6230" s="3" t="n">
        <v>0.0003</v>
      </c>
    </row>
    <row r="6231" customFormat="false" ht="15" hidden="false" customHeight="false" outlineLevel="0" collapsed="false">
      <c r="A6231" s="0" t="s">
        <v>202</v>
      </c>
      <c r="B6231" s="0" t="n">
        <f aca="false">VALUE(LEFT(A6231,4))</f>
        <v>2025</v>
      </c>
      <c r="C6231" s="0" t="str">
        <f aca="false">"FY"&amp;IF(VALUE(MID(A6231,6,2))&gt;=4,VALUE(LEFT(A6231,4)),VALUE(LEFT(A6231,4))-1)&amp;"-"&amp;TEXT(MOD(IF(VALUE(MID(A6231,6,2))&gt;=4,VALUE(LEFT(A6231,4)),VALUE(LEFT(A6231,4))-1)+1,100),"00")</f>
        <v>FY2025-26</v>
      </c>
      <c r="D6231" s="0" t="s">
        <v>766</v>
      </c>
      <c r="E6231" s="0" t="s">
        <v>455</v>
      </c>
      <c r="F6231" s="0" t="str">
        <f aca="false">INDEX(Mapping!$B$2:$B$465,MATCH(E6231,Mapping!$A$2:$A$465,0))</f>
        <v>NTPC STATIONS</v>
      </c>
      <c r="G6231" s="0" t="str">
        <f aca="false">INDEX(Mapping!$C$2:$C$465,MATCH(E6231,Mapping!$A$2:$A$465,0))</f>
        <v>NTPC GROUP</v>
      </c>
      <c r="H6231" s="2" t="n">
        <v>0.007</v>
      </c>
      <c r="I6231" s="3" t="n">
        <v>0.0001</v>
      </c>
    </row>
    <row r="6232" customFormat="false" ht="15" hidden="false" customHeight="false" outlineLevel="0" collapsed="false">
      <c r="A6232" s="0" t="s">
        <v>202</v>
      </c>
      <c r="B6232" s="0" t="n">
        <f aca="false">VALUE(LEFT(A6232,4))</f>
        <v>2025</v>
      </c>
      <c r="C6232" s="0" t="str">
        <f aca="false">"FY"&amp;IF(VALUE(MID(A6232,6,2))&gt;=4,VALUE(LEFT(A6232,4)),VALUE(LEFT(A6232,4))-1)&amp;"-"&amp;TEXT(MOD(IF(VALUE(MID(A6232,6,2))&gt;=4,VALUE(LEFT(A6232,4)),VALUE(LEFT(A6232,4))-1)+1,100),"00")</f>
        <v>FY2025-26</v>
      </c>
      <c r="D6232" s="0" t="s">
        <v>501</v>
      </c>
      <c r="E6232" s="0" t="s">
        <v>501</v>
      </c>
      <c r="F6232" s="0" t="str">
        <f aca="false">INDEX(Mapping!$B$2:$B$465,MATCH(E6232,Mapping!$A$2:$A$465,0))</f>
        <v>AMBUJA CEMENTS LIMITED_PSS3</v>
      </c>
      <c r="G6232" s="0" t="str">
        <f aca="false">INDEX(Mapping!$C$2:$C$465,MATCH(E6232,Mapping!$A$2:$A$465,0))</f>
        <v>AMBUJA CEMENTS</v>
      </c>
      <c r="H6232" s="2" t="n">
        <v>0.004</v>
      </c>
      <c r="I6232" s="3" t="n">
        <v>0.0001</v>
      </c>
    </row>
    <row r="6233" customFormat="false" ht="15" hidden="false" customHeight="false" outlineLevel="0" collapsed="false">
      <c r="A6233" s="0" t="s">
        <v>209</v>
      </c>
      <c r="B6233" s="0" t="n">
        <f aca="false">VALUE(LEFT(A6233,4))</f>
        <v>2025</v>
      </c>
      <c r="C6233" s="0" t="str">
        <f aca="false">"FY"&amp;IF(VALUE(MID(A6233,6,2))&gt;=4,VALUE(LEFT(A6233,4)),VALUE(LEFT(A6233,4))-1)&amp;"-"&amp;TEXT(MOD(IF(VALUE(MID(A6233,6,2))&gt;=4,VALUE(LEFT(A6233,4)),VALUE(LEFT(A6233,4))-1)+1,100),"00")</f>
        <v>FY2025-26</v>
      </c>
      <c r="D6233" s="0" t="s">
        <v>668</v>
      </c>
      <c r="E6233" s="0" t="s">
        <v>40</v>
      </c>
      <c r="F6233" s="0" t="str">
        <f aca="false">INDEX(Mapping!$B$2:$B$465,MATCH(E6233,Mapping!$A$2:$A$465,0))</f>
        <v>TAMIL NADU</v>
      </c>
      <c r="G6233" s="0" t="str">
        <f aca="false">INDEX(Mapping!$C$2:$C$465,MATCH(E6233,Mapping!$A$2:$A$465,0))</f>
        <v>TAMIL NADU</v>
      </c>
      <c r="H6233" s="2" t="n">
        <v>398.95</v>
      </c>
      <c r="I6233" s="3" t="n">
        <v>8.1</v>
      </c>
    </row>
    <row r="6234" customFormat="false" ht="15" hidden="false" customHeight="false" outlineLevel="0" collapsed="false">
      <c r="A6234" s="0" t="s">
        <v>209</v>
      </c>
      <c r="B6234" s="0" t="n">
        <f aca="false">VALUE(LEFT(A6234,4))</f>
        <v>2025</v>
      </c>
      <c r="C6234" s="0" t="str">
        <f aca="false">"FY"&amp;IF(VALUE(MID(A6234,6,2))&gt;=4,VALUE(LEFT(A6234,4)),VALUE(LEFT(A6234,4))-1)&amp;"-"&amp;TEXT(MOD(IF(VALUE(MID(A6234,6,2))&gt;=4,VALUE(LEFT(A6234,4)),VALUE(LEFT(A6234,4))-1)+1,100),"00")</f>
        <v>FY2025-26</v>
      </c>
      <c r="D6234" s="0" t="s">
        <v>705</v>
      </c>
      <c r="E6234" s="0" t="s">
        <v>35</v>
      </c>
      <c r="F6234" s="0" t="str">
        <f aca="false">INDEX(Mapping!$B$2:$B$465,MATCH(E6234,Mapping!$A$2:$A$465,0))</f>
        <v>TELANGANA</v>
      </c>
      <c r="G6234" s="0" t="str">
        <f aca="false">INDEX(Mapping!$C$2:$C$465,MATCH(E6234,Mapping!$A$2:$A$465,0))</f>
        <v>TELANGANA</v>
      </c>
      <c r="H6234" s="2" t="n">
        <v>298.67</v>
      </c>
      <c r="I6234" s="3" t="n">
        <v>6.06</v>
      </c>
    </row>
    <row r="6235" customFormat="false" ht="15" hidden="false" customHeight="false" outlineLevel="0" collapsed="false">
      <c r="A6235" s="0" t="s">
        <v>209</v>
      </c>
      <c r="B6235" s="0" t="n">
        <f aca="false">VALUE(LEFT(A6235,4))</f>
        <v>2025</v>
      </c>
      <c r="C6235" s="0" t="str">
        <f aca="false">"FY"&amp;IF(VALUE(MID(A6235,6,2))&gt;=4,VALUE(LEFT(A6235,4)),VALUE(LEFT(A6235,4))-1)&amp;"-"&amp;TEXT(MOD(IF(VALUE(MID(A6235,6,2))&gt;=4,VALUE(LEFT(A6235,4)),VALUE(LEFT(A6235,4))-1)+1,100),"00")</f>
        <v>FY2025-26</v>
      </c>
      <c r="D6235" s="0" t="s">
        <v>660</v>
      </c>
      <c r="E6235" s="0" t="s">
        <v>50</v>
      </c>
      <c r="F6235" s="0" t="str">
        <f aca="false">INDEX(Mapping!$B$2:$B$465,MATCH(E6235,Mapping!$A$2:$A$465,0))</f>
        <v>MADHYA PRADESH</v>
      </c>
      <c r="G6235" s="0" t="str">
        <f aca="false">INDEX(Mapping!$C$2:$C$465,MATCH(E6235,Mapping!$A$2:$A$465,0))</f>
        <v>MADHYA PRADESH</v>
      </c>
      <c r="H6235" s="2" t="n">
        <v>291.14</v>
      </c>
      <c r="I6235" s="3" t="n">
        <v>5.91</v>
      </c>
    </row>
    <row r="6236" customFormat="false" ht="15" hidden="false" customHeight="false" outlineLevel="0" collapsed="false">
      <c r="A6236" s="0" t="s">
        <v>209</v>
      </c>
      <c r="B6236" s="0" t="n">
        <f aca="false">VALUE(LEFT(A6236,4))</f>
        <v>2025</v>
      </c>
      <c r="C6236" s="0" t="str">
        <f aca="false">"FY"&amp;IF(VALUE(MID(A6236,6,2))&gt;=4,VALUE(LEFT(A6236,4)),VALUE(LEFT(A6236,4))-1)&amp;"-"&amp;TEXT(MOD(IF(VALUE(MID(A6236,6,2))&gt;=4,VALUE(LEFT(A6236,4)),VALUE(LEFT(A6236,4))-1)+1,100),"00")</f>
        <v>FY2025-26</v>
      </c>
      <c r="D6236" s="0" t="s">
        <v>669</v>
      </c>
      <c r="E6236" s="0" t="s">
        <v>44</v>
      </c>
      <c r="F6236" s="0" t="str">
        <f aca="false">INDEX(Mapping!$B$2:$B$465,MATCH(E6236,Mapping!$A$2:$A$465,0))</f>
        <v>HARYANA</v>
      </c>
      <c r="G6236" s="0" t="str">
        <f aca="false">INDEX(Mapping!$C$2:$C$465,MATCH(E6236,Mapping!$A$2:$A$465,0))</f>
        <v>HARYANA</v>
      </c>
      <c r="H6236" s="2" t="n">
        <v>282.73</v>
      </c>
      <c r="I6236" s="3" t="n">
        <v>5.74</v>
      </c>
    </row>
    <row r="6237" customFormat="false" ht="15" hidden="false" customHeight="false" outlineLevel="0" collapsed="false">
      <c r="A6237" s="0" t="s">
        <v>209</v>
      </c>
      <c r="B6237" s="0" t="n">
        <f aca="false">VALUE(LEFT(A6237,4))</f>
        <v>2025</v>
      </c>
      <c r="C6237" s="0" t="str">
        <f aca="false">"FY"&amp;IF(VALUE(MID(A6237,6,2))&gt;=4,VALUE(LEFT(A6237,4)),VALUE(LEFT(A6237,4))-1)&amp;"-"&amp;TEXT(MOD(IF(VALUE(MID(A6237,6,2))&gt;=4,VALUE(LEFT(A6237,4)),VALUE(LEFT(A6237,4))-1)+1,100),"00")</f>
        <v>FY2025-26</v>
      </c>
      <c r="D6237" s="0" t="s">
        <v>656</v>
      </c>
      <c r="E6237" s="0" t="s">
        <v>36</v>
      </c>
      <c r="F6237" s="0" t="str">
        <f aca="false">INDEX(Mapping!$B$2:$B$465,MATCH(E6237,Mapping!$A$2:$A$465,0))</f>
        <v>UTTAR PRADESH</v>
      </c>
      <c r="G6237" s="0" t="str">
        <f aca="false">INDEX(Mapping!$C$2:$C$465,MATCH(E6237,Mapping!$A$2:$A$465,0))</f>
        <v>UTTAR PRADESH</v>
      </c>
      <c r="H6237" s="2" t="n">
        <v>264.12</v>
      </c>
      <c r="I6237" s="3" t="n">
        <v>5.36</v>
      </c>
    </row>
    <row r="6238" customFormat="false" ht="15" hidden="false" customHeight="false" outlineLevel="0" collapsed="false">
      <c r="A6238" s="0" t="s">
        <v>209</v>
      </c>
      <c r="B6238" s="0" t="n">
        <f aca="false">VALUE(LEFT(A6238,4))</f>
        <v>2025</v>
      </c>
      <c r="C6238" s="0" t="str">
        <f aca="false">"FY"&amp;IF(VALUE(MID(A6238,6,2))&gt;=4,VALUE(LEFT(A6238,4)),VALUE(LEFT(A6238,4))-1)&amp;"-"&amp;TEXT(MOD(IF(VALUE(MID(A6238,6,2))&gt;=4,VALUE(LEFT(A6238,4)),VALUE(LEFT(A6238,4))-1)+1,100),"00")</f>
        <v>FY2025-26</v>
      </c>
      <c r="D6238" s="0" t="s">
        <v>655</v>
      </c>
      <c r="E6238" s="0" t="s">
        <v>77</v>
      </c>
      <c r="F6238" s="0" t="str">
        <f aca="false">INDEX(Mapping!$B$2:$B$465,MATCH(E6238,Mapping!$A$2:$A$465,0))</f>
        <v>JINDAL POWER LTD - STAGE 2</v>
      </c>
      <c r="G6238" s="0" t="str">
        <f aca="false">INDEX(Mapping!$C$2:$C$465,MATCH(E6238,Mapping!$A$2:$A$465,0))</f>
        <v>JINDAL POWER LTD (BOTH STAGES)</v>
      </c>
      <c r="H6238" s="2" t="n">
        <v>161.45</v>
      </c>
      <c r="I6238" s="3" t="n">
        <v>3.28</v>
      </c>
    </row>
    <row r="6239" customFormat="false" ht="15" hidden="false" customHeight="false" outlineLevel="0" collapsed="false">
      <c r="A6239" s="0" t="s">
        <v>209</v>
      </c>
      <c r="B6239" s="0" t="n">
        <f aca="false">VALUE(LEFT(A6239,4))</f>
        <v>2025</v>
      </c>
      <c r="C6239" s="0" t="str">
        <f aca="false">"FY"&amp;IF(VALUE(MID(A6239,6,2))&gt;=4,VALUE(LEFT(A6239,4)),VALUE(LEFT(A6239,4))-1)&amp;"-"&amp;TEXT(MOD(IF(VALUE(MID(A6239,6,2))&gt;=4,VALUE(LEFT(A6239,4)),VALUE(LEFT(A6239,4))-1)+1,100),"00")</f>
        <v>FY2025-26</v>
      </c>
      <c r="D6239" s="0" t="s">
        <v>663</v>
      </c>
      <c r="E6239" s="0" t="s">
        <v>41</v>
      </c>
      <c r="F6239" s="0" t="str">
        <f aca="false">INDEX(Mapping!$B$2:$B$465,MATCH(E6239,Mapping!$A$2:$A$465,0))</f>
        <v>RAJASTHAN</v>
      </c>
      <c r="G6239" s="0" t="str">
        <f aca="false">INDEX(Mapping!$C$2:$C$465,MATCH(E6239,Mapping!$A$2:$A$465,0))</f>
        <v>RAJASTHAN</v>
      </c>
      <c r="H6239" s="2" t="n">
        <v>158.62</v>
      </c>
      <c r="I6239" s="3" t="n">
        <v>3.22</v>
      </c>
    </row>
    <row r="6240" customFormat="false" ht="15" hidden="false" customHeight="false" outlineLevel="0" collapsed="false">
      <c r="A6240" s="0" t="s">
        <v>209</v>
      </c>
      <c r="B6240" s="0" t="n">
        <f aca="false">VALUE(LEFT(A6240,4))</f>
        <v>2025</v>
      </c>
      <c r="C6240" s="0" t="str">
        <f aca="false">"FY"&amp;IF(VALUE(MID(A6240,6,2))&gt;=4,VALUE(LEFT(A6240,4)),VALUE(LEFT(A6240,4))-1)&amp;"-"&amp;TEXT(MOD(IF(VALUE(MID(A6240,6,2))&gt;=4,VALUE(LEFT(A6240,4)),VALUE(LEFT(A6240,4))-1)+1,100),"00")</f>
        <v>FY2025-26</v>
      </c>
      <c r="D6240" s="0" t="s">
        <v>664</v>
      </c>
      <c r="E6240" s="0" t="s">
        <v>108</v>
      </c>
      <c r="F6240" s="0" t="str">
        <f aca="false">INDEX(Mapping!$B$2:$B$465,MATCH(E6240,Mapping!$A$2:$A$465,0))</f>
        <v>JAYPEE NIGRIE STPP</v>
      </c>
      <c r="G6240" s="0" t="str">
        <f aca="false">INDEX(Mapping!$C$2:$C$465,MATCH(E6240,Mapping!$A$2:$A$465,0))</f>
        <v>JAYPEE NIGRIE STPP</v>
      </c>
      <c r="H6240" s="2" t="n">
        <v>141.7</v>
      </c>
      <c r="I6240" s="3" t="n">
        <v>2.88</v>
      </c>
    </row>
    <row r="6241" customFormat="false" ht="15" hidden="false" customHeight="false" outlineLevel="0" collapsed="false">
      <c r="A6241" s="0" t="s">
        <v>209</v>
      </c>
      <c r="B6241" s="0" t="n">
        <f aca="false">VALUE(LEFT(A6241,4))</f>
        <v>2025</v>
      </c>
      <c r="C6241" s="0" t="str">
        <f aca="false">"FY"&amp;IF(VALUE(MID(A6241,6,2))&gt;=4,VALUE(LEFT(A6241,4)),VALUE(LEFT(A6241,4))-1)&amp;"-"&amp;TEXT(MOD(IF(VALUE(MID(A6241,6,2))&gt;=4,VALUE(LEFT(A6241,4)),VALUE(LEFT(A6241,4))-1)+1,100),"00")</f>
        <v>FY2025-26</v>
      </c>
      <c r="D6241" s="0" t="s">
        <v>654</v>
      </c>
      <c r="E6241" s="0" t="s">
        <v>43</v>
      </c>
      <c r="F6241" s="0" t="str">
        <f aca="false">INDEX(Mapping!$B$2:$B$465,MATCH(E6241,Mapping!$A$2:$A$465,0))</f>
        <v>ODISHA</v>
      </c>
      <c r="G6241" s="0" t="str">
        <f aca="false">INDEX(Mapping!$C$2:$C$465,MATCH(E6241,Mapping!$A$2:$A$465,0))</f>
        <v>ODISHA</v>
      </c>
      <c r="H6241" s="2" t="n">
        <v>134.62</v>
      </c>
      <c r="I6241" s="3" t="n">
        <v>2.73</v>
      </c>
    </row>
    <row r="6242" customFormat="false" ht="15" hidden="false" customHeight="false" outlineLevel="0" collapsed="false">
      <c r="A6242" s="0" t="s">
        <v>209</v>
      </c>
      <c r="B6242" s="0" t="n">
        <f aca="false">VALUE(LEFT(A6242,4))</f>
        <v>2025</v>
      </c>
      <c r="C6242" s="0" t="str">
        <f aca="false">"FY"&amp;IF(VALUE(MID(A6242,6,2))&gt;=4,VALUE(LEFT(A6242,4)),VALUE(LEFT(A6242,4))-1)&amp;"-"&amp;TEXT(MOD(IF(VALUE(MID(A6242,6,2))&gt;=4,VALUE(LEFT(A6242,4)),VALUE(LEFT(A6242,4))-1)+1,100),"00")</f>
        <v>FY2025-26</v>
      </c>
      <c r="D6242" s="0" t="s">
        <v>665</v>
      </c>
      <c r="E6242" s="0" t="s">
        <v>61</v>
      </c>
      <c r="F6242" s="0" t="str">
        <f aca="false">INDEX(Mapping!$B$2:$B$465,MATCH(E6242,Mapping!$A$2:$A$465,0))</f>
        <v>ASSAM</v>
      </c>
      <c r="G6242" s="0" t="str">
        <f aca="false">INDEX(Mapping!$C$2:$C$465,MATCH(E6242,Mapping!$A$2:$A$465,0))</f>
        <v>ASSAM</v>
      </c>
      <c r="H6242" s="2" t="n">
        <v>125.91</v>
      </c>
      <c r="I6242" s="3" t="n">
        <v>2.56</v>
      </c>
    </row>
    <row r="6243" customFormat="false" ht="15" hidden="false" customHeight="false" outlineLevel="0" collapsed="false">
      <c r="A6243" s="0" t="s">
        <v>209</v>
      </c>
      <c r="B6243" s="0" t="n">
        <f aca="false">VALUE(LEFT(A6243,4))</f>
        <v>2025</v>
      </c>
      <c r="C6243" s="0" t="str">
        <f aca="false">"FY"&amp;IF(VALUE(MID(A6243,6,2))&gt;=4,VALUE(LEFT(A6243,4)),VALUE(LEFT(A6243,4))-1)&amp;"-"&amp;TEXT(MOD(IF(VALUE(MID(A6243,6,2))&gt;=4,VALUE(LEFT(A6243,4)),VALUE(LEFT(A6243,4))-1)+1,100),"00")</f>
        <v>FY2025-26</v>
      </c>
      <c r="D6243" s="0" t="s">
        <v>672</v>
      </c>
      <c r="E6243" s="0" t="s">
        <v>38</v>
      </c>
      <c r="F6243" s="0" t="str">
        <f aca="false">INDEX(Mapping!$B$2:$B$465,MATCH(E6243,Mapping!$A$2:$A$465,0))</f>
        <v>ANDHRA PRADESH</v>
      </c>
      <c r="G6243" s="0" t="str">
        <f aca="false">INDEX(Mapping!$C$2:$C$465,MATCH(E6243,Mapping!$A$2:$A$465,0))</f>
        <v>ANDHRA PRADESH</v>
      </c>
      <c r="H6243" s="2" t="n">
        <v>109.2</v>
      </c>
      <c r="I6243" s="3" t="n">
        <v>2.22</v>
      </c>
    </row>
    <row r="6244" customFormat="false" ht="15" hidden="false" customHeight="false" outlineLevel="0" collapsed="false">
      <c r="A6244" s="0" t="s">
        <v>209</v>
      </c>
      <c r="B6244" s="0" t="n">
        <f aca="false">VALUE(LEFT(A6244,4))</f>
        <v>2025</v>
      </c>
      <c r="C6244" s="0" t="str">
        <f aca="false">"FY"&amp;IF(VALUE(MID(A6244,6,2))&gt;=4,VALUE(LEFT(A6244,4)),VALUE(LEFT(A6244,4))-1)&amp;"-"&amp;TEXT(MOD(IF(VALUE(MID(A6244,6,2))&gt;=4,VALUE(LEFT(A6244,4)),VALUE(LEFT(A6244,4))-1)+1,100),"00")</f>
        <v>FY2025-26</v>
      </c>
      <c r="D6244" s="0" t="s">
        <v>657</v>
      </c>
      <c r="E6244" s="0" t="s">
        <v>46</v>
      </c>
      <c r="F6244" s="0" t="str">
        <f aca="false">INDEX(Mapping!$B$2:$B$465,MATCH(E6244,Mapping!$A$2:$A$465,0))</f>
        <v>CHHATTISGARH</v>
      </c>
      <c r="G6244" s="0" t="str">
        <f aca="false">INDEX(Mapping!$C$2:$C$465,MATCH(E6244,Mapping!$A$2:$A$465,0))</f>
        <v>CHHATTISGARH</v>
      </c>
      <c r="H6244" s="2" t="n">
        <v>99.91</v>
      </c>
      <c r="I6244" s="3" t="n">
        <v>2.03</v>
      </c>
    </row>
    <row r="6245" customFormat="false" ht="15" hidden="false" customHeight="false" outlineLevel="0" collapsed="false">
      <c r="A6245" s="0" t="s">
        <v>209</v>
      </c>
      <c r="B6245" s="0" t="n">
        <f aca="false">VALUE(LEFT(A6245,4))</f>
        <v>2025</v>
      </c>
      <c r="C6245" s="0" t="str">
        <f aca="false">"FY"&amp;IF(VALUE(MID(A6245,6,2))&gt;=4,VALUE(LEFT(A6245,4)),VALUE(LEFT(A6245,4))-1)&amp;"-"&amp;TEXT(MOD(IF(VALUE(MID(A6245,6,2))&gt;=4,VALUE(LEFT(A6245,4)),VALUE(LEFT(A6245,4))-1)+1,100),"00")</f>
        <v>FY2025-26</v>
      </c>
      <c r="D6245" s="0" t="s">
        <v>652</v>
      </c>
      <c r="E6245" s="0" t="s">
        <v>47</v>
      </c>
      <c r="F6245" s="0" t="str">
        <f aca="false">INDEX(Mapping!$B$2:$B$465,MATCH(E6245,Mapping!$A$2:$A$465,0))</f>
        <v>KARNATAKA</v>
      </c>
      <c r="G6245" s="0" t="str">
        <f aca="false">INDEX(Mapping!$C$2:$C$465,MATCH(E6245,Mapping!$A$2:$A$465,0))</f>
        <v>KARNATAKA</v>
      </c>
      <c r="H6245" s="2" t="n">
        <v>91.47</v>
      </c>
      <c r="I6245" s="3" t="n">
        <v>1.86</v>
      </c>
    </row>
    <row r="6246" customFormat="false" ht="15" hidden="false" customHeight="false" outlineLevel="0" collapsed="false">
      <c r="A6246" s="0" t="s">
        <v>209</v>
      </c>
      <c r="B6246" s="0" t="n">
        <f aca="false">VALUE(LEFT(A6246,4))</f>
        <v>2025</v>
      </c>
      <c r="C6246" s="0" t="str">
        <f aca="false">"FY"&amp;IF(VALUE(MID(A6246,6,2))&gt;=4,VALUE(LEFT(A6246,4)),VALUE(LEFT(A6246,4))-1)&amp;"-"&amp;TEXT(MOD(IF(VALUE(MID(A6246,6,2))&gt;=4,VALUE(LEFT(A6246,4)),VALUE(LEFT(A6246,4))-1)+1,100),"00")</f>
        <v>FY2025-26</v>
      </c>
      <c r="D6246" s="0" t="s">
        <v>182</v>
      </c>
      <c r="E6246" s="0" t="s">
        <v>182</v>
      </c>
      <c r="F6246" s="0" t="str">
        <f aca="false">INDEX(Mapping!$B$2:$B$465,MATCH(E6246,Mapping!$A$2:$A$465,0))</f>
        <v>AD HYDRO POWER</v>
      </c>
      <c r="G6246" s="0" t="str">
        <f aca="false">INDEX(Mapping!$C$2:$C$465,MATCH(E6246,Mapping!$A$2:$A$465,0))</f>
        <v>AD HYDRO POWER</v>
      </c>
      <c r="H6246" s="2" t="n">
        <v>90.71</v>
      </c>
      <c r="I6246" s="3" t="n">
        <v>1.84</v>
      </c>
    </row>
    <row r="6247" customFormat="false" ht="15" hidden="false" customHeight="false" outlineLevel="0" collapsed="false">
      <c r="A6247" s="0" t="s">
        <v>209</v>
      </c>
      <c r="B6247" s="0" t="n">
        <f aca="false">VALUE(LEFT(A6247,4))</f>
        <v>2025</v>
      </c>
      <c r="C6247" s="0" t="str">
        <f aca="false">"FY"&amp;IF(VALUE(MID(A6247,6,2))&gt;=4,VALUE(LEFT(A6247,4)),VALUE(LEFT(A6247,4))-1)&amp;"-"&amp;TEXT(MOD(IF(VALUE(MID(A6247,6,2))&gt;=4,VALUE(LEFT(A6247,4)),VALUE(LEFT(A6247,4))-1)+1,100),"00")</f>
        <v>FY2025-26</v>
      </c>
      <c r="D6247" s="0" t="s">
        <v>789</v>
      </c>
      <c r="E6247" s="0" t="s">
        <v>177</v>
      </c>
      <c r="F6247" s="0" t="str">
        <f aca="false">INDEX(Mapping!$B$2:$B$465,MATCH(E6247,Mapping!$A$2:$A$465,0))</f>
        <v>JINDAL INDIA THERMAL POWER (JITPL)</v>
      </c>
      <c r="G6247" s="0" t="str">
        <f aca="false">INDEX(Mapping!$C$2:$C$465,MATCH(E6247,Mapping!$A$2:$A$465,0))</f>
        <v>JINDAL INDIA THERMAL POWER (JITPL)</v>
      </c>
      <c r="H6247" s="2" t="n">
        <v>85.77</v>
      </c>
      <c r="I6247" s="3" t="n">
        <v>1.74</v>
      </c>
    </row>
    <row r="6248" customFormat="false" ht="15" hidden="false" customHeight="false" outlineLevel="0" collapsed="false">
      <c r="A6248" s="0" t="s">
        <v>209</v>
      </c>
      <c r="B6248" s="0" t="n">
        <f aca="false">VALUE(LEFT(A6248,4))</f>
        <v>2025</v>
      </c>
      <c r="C6248" s="0" t="str">
        <f aca="false">"FY"&amp;IF(VALUE(MID(A6248,6,2))&gt;=4,VALUE(LEFT(A6248,4)),VALUE(LEFT(A6248,4))-1)&amp;"-"&amp;TEXT(MOD(IF(VALUE(MID(A6248,6,2))&gt;=4,VALUE(LEFT(A6248,4)),VALUE(LEFT(A6248,4))-1)+1,100),"00")</f>
        <v>FY2025-26</v>
      </c>
      <c r="D6248" s="0" t="s">
        <v>189</v>
      </c>
      <c r="E6248" s="0" t="s">
        <v>189</v>
      </c>
      <c r="F6248" s="0" t="str">
        <f aca="false">INDEX(Mapping!$B$2:$B$465,MATCH(E6248,Mapping!$A$2:$A$465,0))</f>
        <v>MAHAN ENERGEN (EX-ESSAR POWER MP)</v>
      </c>
      <c r="G6248" s="0" t="str">
        <f aca="false">INDEX(Mapping!$C$2:$C$465,MATCH(E6248,Mapping!$A$2:$A$465,0))</f>
        <v>ADANI POWER (ALL PLANTS)</v>
      </c>
      <c r="H6248" s="2" t="n">
        <v>84.49</v>
      </c>
      <c r="I6248" s="3" t="n">
        <v>1.72</v>
      </c>
    </row>
    <row r="6249" customFormat="false" ht="15" hidden="false" customHeight="false" outlineLevel="0" collapsed="false">
      <c r="A6249" s="0" t="s">
        <v>209</v>
      </c>
      <c r="B6249" s="0" t="n">
        <f aca="false">VALUE(LEFT(A6249,4))</f>
        <v>2025</v>
      </c>
      <c r="C6249" s="0" t="str">
        <f aca="false">"FY"&amp;IF(VALUE(MID(A6249,6,2))&gt;=4,VALUE(LEFT(A6249,4)),VALUE(LEFT(A6249,4))-1)&amp;"-"&amp;TEXT(MOD(IF(VALUE(MID(A6249,6,2))&gt;=4,VALUE(LEFT(A6249,4)),VALUE(LEFT(A6249,4))-1)+1,100),"00")</f>
        <v>FY2025-26</v>
      </c>
      <c r="D6249" s="0" t="s">
        <v>120</v>
      </c>
      <c r="E6249" s="0" t="s">
        <v>120</v>
      </c>
      <c r="F6249" s="0" t="str">
        <f aca="false">INDEX(Mapping!$B$2:$B$465,MATCH(E6249,Mapping!$A$2:$A$465,0))</f>
        <v>NEPAL (NEA / NVVN)</v>
      </c>
      <c r="G6249" s="0" t="str">
        <f aca="false">INDEX(Mapping!$C$2:$C$465,MATCH(E6249,Mapping!$A$2:$A$465,0))</f>
        <v>NEPAL (NEA / NVVN)</v>
      </c>
      <c r="H6249" s="2" t="n">
        <v>81.85</v>
      </c>
      <c r="I6249" s="3" t="n">
        <v>1.66</v>
      </c>
    </row>
    <row r="6250" customFormat="false" ht="15" hidden="false" customHeight="false" outlineLevel="0" collapsed="false">
      <c r="A6250" s="0" t="s">
        <v>209</v>
      </c>
      <c r="B6250" s="0" t="n">
        <f aca="false">VALUE(LEFT(A6250,4))</f>
        <v>2025</v>
      </c>
      <c r="C6250" s="0" t="str">
        <f aca="false">"FY"&amp;IF(VALUE(MID(A6250,6,2))&gt;=4,VALUE(LEFT(A6250,4)),VALUE(LEFT(A6250,4))-1)&amp;"-"&amp;TEXT(MOD(IF(VALUE(MID(A6250,6,2))&gt;=4,VALUE(LEFT(A6250,4)),VALUE(LEFT(A6250,4))-1)+1,100),"00")</f>
        <v>FY2025-26</v>
      </c>
      <c r="D6250" s="0" t="s">
        <v>702</v>
      </c>
      <c r="E6250" s="0" t="s">
        <v>42</v>
      </c>
      <c r="F6250" s="0" t="str">
        <f aca="false">INDEX(Mapping!$B$2:$B$465,MATCH(E6250,Mapping!$A$2:$A$465,0))</f>
        <v>PUNJAB</v>
      </c>
      <c r="G6250" s="0" t="str">
        <f aca="false">INDEX(Mapping!$C$2:$C$465,MATCH(E6250,Mapping!$A$2:$A$465,0))</f>
        <v>PUNJAB</v>
      </c>
      <c r="H6250" s="2" t="n">
        <v>80.57</v>
      </c>
      <c r="I6250" s="3" t="n">
        <v>1.64</v>
      </c>
    </row>
    <row r="6251" customFormat="false" ht="15" hidden="false" customHeight="false" outlineLevel="0" collapsed="false">
      <c r="A6251" s="0" t="s">
        <v>209</v>
      </c>
      <c r="B6251" s="0" t="n">
        <f aca="false">VALUE(LEFT(A6251,4))</f>
        <v>2025</v>
      </c>
      <c r="C6251" s="0" t="str">
        <f aca="false">"FY"&amp;IF(VALUE(MID(A6251,6,2))&gt;=4,VALUE(LEFT(A6251,4)),VALUE(LEFT(A6251,4))-1)&amp;"-"&amp;TEXT(MOD(IF(VALUE(MID(A6251,6,2))&gt;=4,VALUE(LEFT(A6251,4)),VALUE(LEFT(A6251,4))-1)+1,100),"00")</f>
        <v>FY2025-26</v>
      </c>
      <c r="D6251" s="0" t="s">
        <v>208</v>
      </c>
      <c r="E6251" s="0" t="s">
        <v>208</v>
      </c>
      <c r="F6251" s="0" t="str">
        <f aca="false">INDEX(Mapping!$B$2:$B$465,MATCH(E6251,Mapping!$A$2:$A$465,0))</f>
        <v>JSW ENERGY UTKAL (EX-IND BARATH)</v>
      </c>
      <c r="G6251" s="0" t="str">
        <f aca="false">INDEX(Mapping!$C$2:$C$465,MATCH(E6251,Mapping!$A$2:$A$465,0))</f>
        <v>JSW ENERGY (INCL. KSK MAHANADI)</v>
      </c>
      <c r="H6251" s="2" t="n">
        <v>66.8</v>
      </c>
      <c r="I6251" s="3" t="n">
        <v>1.36</v>
      </c>
    </row>
    <row r="6252" customFormat="false" ht="15" hidden="false" customHeight="false" outlineLevel="0" collapsed="false">
      <c r="A6252" s="0" t="s">
        <v>209</v>
      </c>
      <c r="B6252" s="0" t="n">
        <f aca="false">VALUE(LEFT(A6252,4))</f>
        <v>2025</v>
      </c>
      <c r="C6252" s="0" t="str">
        <f aca="false">"FY"&amp;IF(VALUE(MID(A6252,6,2))&gt;=4,VALUE(LEFT(A6252,4)),VALUE(LEFT(A6252,4))-1)&amp;"-"&amp;TEXT(MOD(IF(VALUE(MID(A6252,6,2))&gt;=4,VALUE(LEFT(A6252,4)),VALUE(LEFT(A6252,4))-1)+1,100),"00")</f>
        <v>FY2025-26</v>
      </c>
      <c r="D6252" s="0" t="s">
        <v>690</v>
      </c>
      <c r="E6252" s="0" t="s">
        <v>198</v>
      </c>
      <c r="F6252" s="0" t="str">
        <f aca="false">INDEX(Mapping!$B$2:$B$465,MATCH(E6252,Mapping!$A$2:$A$465,0))</f>
        <v>CHANDIGARH</v>
      </c>
      <c r="G6252" s="0" t="str">
        <f aca="false">INDEX(Mapping!$C$2:$C$465,MATCH(E6252,Mapping!$A$2:$A$465,0))</f>
        <v>CHANDIGARH</v>
      </c>
      <c r="H6252" s="2" t="n">
        <v>64.95</v>
      </c>
      <c r="I6252" s="3" t="n">
        <v>1.32</v>
      </c>
    </row>
    <row r="6253" customFormat="false" ht="15" hidden="false" customHeight="false" outlineLevel="0" collapsed="false">
      <c r="A6253" s="0" t="s">
        <v>209</v>
      </c>
      <c r="B6253" s="0" t="n">
        <f aca="false">VALUE(LEFT(A6253,4))</f>
        <v>2025</v>
      </c>
      <c r="C6253" s="0" t="str">
        <f aca="false">"FY"&amp;IF(VALUE(MID(A6253,6,2))&gt;=4,VALUE(LEFT(A6253,4)),VALUE(LEFT(A6253,4))-1)&amp;"-"&amp;TEXT(MOD(IF(VALUE(MID(A6253,6,2))&gt;=4,VALUE(LEFT(A6253,4)),VALUE(LEFT(A6253,4))-1)+1,100),"00")</f>
        <v>FY2025-26</v>
      </c>
      <c r="D6253" s="0" t="s">
        <v>658</v>
      </c>
      <c r="E6253" s="0" t="s">
        <v>48</v>
      </c>
      <c r="F6253" s="0" t="str">
        <f aca="false">INDEX(Mapping!$B$2:$B$465,MATCH(E6253,Mapping!$A$2:$A$465,0))</f>
        <v>DELHI</v>
      </c>
      <c r="G6253" s="0" t="str">
        <f aca="false">INDEX(Mapping!$C$2:$C$465,MATCH(E6253,Mapping!$A$2:$A$465,0))</f>
        <v>DELHI</v>
      </c>
      <c r="H6253" s="2" t="n">
        <v>64.18</v>
      </c>
      <c r="I6253" s="3" t="n">
        <v>1.3</v>
      </c>
    </row>
    <row r="6254" customFormat="false" ht="15" hidden="false" customHeight="false" outlineLevel="0" collapsed="false">
      <c r="A6254" s="0" t="s">
        <v>209</v>
      </c>
      <c r="B6254" s="0" t="n">
        <f aca="false">VALUE(LEFT(A6254,4))</f>
        <v>2025</v>
      </c>
      <c r="C6254" s="0" t="str">
        <f aca="false">"FY"&amp;IF(VALUE(MID(A6254,6,2))&gt;=4,VALUE(LEFT(A6254,4)),VALUE(LEFT(A6254,4))-1)&amp;"-"&amp;TEXT(MOD(IF(VALUE(MID(A6254,6,2))&gt;=4,VALUE(LEFT(A6254,4)),VALUE(LEFT(A6254,4))-1)+1,100),"00")</f>
        <v>FY2025-26</v>
      </c>
      <c r="D6254" s="0" t="s">
        <v>826</v>
      </c>
      <c r="E6254" s="0" t="s">
        <v>269</v>
      </c>
      <c r="F6254" s="0" t="str">
        <f aca="false">INDEX(Mapping!$B$2:$B$465,MATCH(E6254,Mapping!$A$2:$A$465,0))</f>
        <v>GREENKO AP01 IREP (PSP)</v>
      </c>
      <c r="G6254" s="0" t="str">
        <f aca="false">INDEX(Mapping!$C$2:$C$465,MATCH(E6254,Mapping!$A$2:$A$465,0))</f>
        <v>GREENKO GROUP</v>
      </c>
      <c r="H6254" s="2" t="n">
        <v>63.31</v>
      </c>
      <c r="I6254" s="3" t="n">
        <v>1.29</v>
      </c>
    </row>
    <row r="6255" customFormat="false" ht="15" hidden="false" customHeight="false" outlineLevel="0" collapsed="false">
      <c r="A6255" s="0" t="s">
        <v>209</v>
      </c>
      <c r="B6255" s="0" t="n">
        <f aca="false">VALUE(LEFT(A6255,4))</f>
        <v>2025</v>
      </c>
      <c r="C6255" s="0" t="str">
        <f aca="false">"FY"&amp;IF(VALUE(MID(A6255,6,2))&gt;=4,VALUE(LEFT(A6255,4)),VALUE(LEFT(A6255,4))-1)&amp;"-"&amp;TEXT(MOD(IF(VALUE(MID(A6255,6,2))&gt;=4,VALUE(LEFT(A6255,4)),VALUE(LEFT(A6255,4))-1)+1,100),"00")</f>
        <v>FY2025-26</v>
      </c>
      <c r="D6255" s="0" t="s">
        <v>192</v>
      </c>
      <c r="E6255" s="0" t="s">
        <v>192</v>
      </c>
      <c r="F6255" s="0" t="str">
        <f aca="false">INDEX(Mapping!$B$2:$B$465,MATCH(E6255,Mapping!$A$2:$A$465,0))</f>
        <v>MB POWER (MP)</v>
      </c>
      <c r="G6255" s="0" t="str">
        <f aca="false">INDEX(Mapping!$C$2:$C$465,MATCH(E6255,Mapping!$A$2:$A$465,0))</f>
        <v>MB POWER (MP)</v>
      </c>
      <c r="H6255" s="2" t="n">
        <v>59.28</v>
      </c>
      <c r="I6255" s="3" t="n">
        <v>1.2</v>
      </c>
    </row>
    <row r="6256" customFormat="false" ht="15" hidden="false" customHeight="false" outlineLevel="0" collapsed="false">
      <c r="A6256" s="0" t="s">
        <v>209</v>
      </c>
      <c r="B6256" s="0" t="n">
        <f aca="false">VALUE(LEFT(A6256,4))</f>
        <v>2025</v>
      </c>
      <c r="C6256" s="0" t="str">
        <f aca="false">"FY"&amp;IF(VALUE(MID(A6256,6,2))&gt;=4,VALUE(LEFT(A6256,4)),VALUE(LEFT(A6256,4))-1)&amp;"-"&amp;TEXT(MOD(IF(VALUE(MID(A6256,6,2))&gt;=4,VALUE(LEFT(A6256,4)),VALUE(LEFT(A6256,4))-1)+1,100),"00")</f>
        <v>FY2025-26</v>
      </c>
      <c r="D6256" s="0" t="s">
        <v>676</v>
      </c>
      <c r="E6256" s="0" t="s">
        <v>37</v>
      </c>
      <c r="F6256" s="0" t="str">
        <f aca="false">INDEX(Mapping!$B$2:$B$465,MATCH(E6256,Mapping!$A$2:$A$465,0))</f>
        <v>MAHARASHTRA</v>
      </c>
      <c r="G6256" s="0" t="str">
        <f aca="false">INDEX(Mapping!$C$2:$C$465,MATCH(E6256,Mapping!$A$2:$A$465,0))</f>
        <v>MAHARASHTRA</v>
      </c>
      <c r="H6256" s="2" t="n">
        <v>50.44</v>
      </c>
      <c r="I6256" s="3" t="n">
        <v>1.02</v>
      </c>
    </row>
    <row r="6257" customFormat="false" ht="15" hidden="false" customHeight="false" outlineLevel="0" collapsed="false">
      <c r="A6257" s="0" t="s">
        <v>209</v>
      </c>
      <c r="B6257" s="0" t="n">
        <f aca="false">VALUE(LEFT(A6257,4))</f>
        <v>2025</v>
      </c>
      <c r="C6257" s="0" t="str">
        <f aca="false">"FY"&amp;IF(VALUE(MID(A6257,6,2))&gt;=4,VALUE(LEFT(A6257,4)),VALUE(LEFT(A6257,4))-1)&amp;"-"&amp;TEXT(MOD(IF(VALUE(MID(A6257,6,2))&gt;=4,VALUE(LEFT(A6257,4)),VALUE(LEFT(A6257,4))-1)+1,100),"00")</f>
        <v>FY2025-26</v>
      </c>
      <c r="D6257" s="0" t="s">
        <v>53</v>
      </c>
      <c r="E6257" s="0" t="s">
        <v>53</v>
      </c>
      <c r="F6257" s="0" t="str">
        <f aca="false">INDEX(Mapping!$B$2:$B$465,MATCH(E6257,Mapping!$A$2:$A$465,0))</f>
        <v>HIMACHAL PRADESH</v>
      </c>
      <c r="G6257" s="0" t="str">
        <f aca="false">INDEX(Mapping!$C$2:$C$465,MATCH(E6257,Mapping!$A$2:$A$465,0))</f>
        <v>HIMACHAL PRADESH</v>
      </c>
      <c r="H6257" s="2" t="n">
        <v>44.93</v>
      </c>
      <c r="I6257" s="3" t="n">
        <v>0.91</v>
      </c>
    </row>
    <row r="6258" customFormat="false" ht="15" hidden="false" customHeight="false" outlineLevel="0" collapsed="false">
      <c r="A6258" s="0" t="s">
        <v>209</v>
      </c>
      <c r="B6258" s="0" t="n">
        <f aca="false">VALUE(LEFT(A6258,4))</f>
        <v>2025</v>
      </c>
      <c r="C6258" s="0" t="str">
        <f aca="false">"FY"&amp;IF(VALUE(MID(A6258,6,2))&gt;=4,VALUE(LEFT(A6258,4)),VALUE(LEFT(A6258,4))-1)&amp;"-"&amp;TEXT(MOD(IF(VALUE(MID(A6258,6,2))&gt;=4,VALUE(LEFT(A6258,4)),VALUE(LEFT(A6258,4))-1)+1,100),"00")</f>
        <v>FY2025-26</v>
      </c>
      <c r="D6258" s="0" t="s">
        <v>173</v>
      </c>
      <c r="E6258" s="0" t="s">
        <v>173</v>
      </c>
      <c r="F6258" s="0" t="str">
        <f aca="false">INDEX(Mapping!$B$2:$B$465,MATCH(E6258,Mapping!$A$2:$A$465,0))</f>
        <v>ADANI GREEN ENERGY TWENTY FOUR LIMITED</v>
      </c>
      <c r="G6258" s="0" t="str">
        <f aca="false">INDEX(Mapping!$C$2:$C$465,MATCH(E6258,Mapping!$A$2:$A$465,0))</f>
        <v>ADANI GREEN ENERGY (ALL SPVs)</v>
      </c>
      <c r="H6258" s="2" t="n">
        <v>44.62</v>
      </c>
      <c r="I6258" s="3" t="n">
        <v>0.91</v>
      </c>
    </row>
    <row r="6259" customFormat="false" ht="15" hidden="false" customHeight="false" outlineLevel="0" collapsed="false">
      <c r="A6259" s="0" t="s">
        <v>209</v>
      </c>
      <c r="B6259" s="0" t="n">
        <f aca="false">VALUE(LEFT(A6259,4))</f>
        <v>2025</v>
      </c>
      <c r="C6259" s="0" t="str">
        <f aca="false">"FY"&amp;IF(VALUE(MID(A6259,6,2))&gt;=4,VALUE(LEFT(A6259,4)),VALUE(LEFT(A6259,4))-1)&amp;"-"&amp;TEXT(MOD(IF(VALUE(MID(A6259,6,2))&gt;=4,VALUE(LEFT(A6259,4)),VALUE(LEFT(A6259,4))-1)+1,100),"00")</f>
        <v>FY2025-26</v>
      </c>
      <c r="D6259" s="0" t="s">
        <v>238</v>
      </c>
      <c r="E6259" s="0" t="s">
        <v>238</v>
      </c>
      <c r="F6259" s="0" t="str">
        <f aca="false">INDEX(Mapping!$B$2:$B$465,MATCH(E6259,Mapping!$A$2:$A$465,0))</f>
        <v>SIMHAPURI ENERGY</v>
      </c>
      <c r="G6259" s="0" t="str">
        <f aca="false">INDEX(Mapping!$C$2:$C$465,MATCH(E6259,Mapping!$A$2:$A$465,0))</f>
        <v>SIMHAPURI ENERGY</v>
      </c>
      <c r="H6259" s="2" t="n">
        <v>42.36</v>
      </c>
      <c r="I6259" s="3" t="n">
        <v>0.86</v>
      </c>
    </row>
    <row r="6260" customFormat="false" ht="15" hidden="false" customHeight="false" outlineLevel="0" collapsed="false">
      <c r="A6260" s="0" t="s">
        <v>209</v>
      </c>
      <c r="B6260" s="0" t="n">
        <f aca="false">VALUE(LEFT(A6260,4))</f>
        <v>2025</v>
      </c>
      <c r="C6260" s="0" t="str">
        <f aca="false">"FY"&amp;IF(VALUE(MID(A6260,6,2))&gt;=4,VALUE(LEFT(A6260,4)),VALUE(LEFT(A6260,4))-1)&amp;"-"&amp;TEXT(MOD(IF(VALUE(MID(A6260,6,2))&gt;=4,VALUE(LEFT(A6260,4)),VALUE(LEFT(A6260,4))-1)+1,100),"00")</f>
        <v>FY2025-26</v>
      </c>
      <c r="D6260" s="0" t="s">
        <v>661</v>
      </c>
      <c r="E6260" s="0" t="s">
        <v>166</v>
      </c>
      <c r="F6260" s="0" t="str">
        <f aca="false">INDEX(Mapping!$B$2:$B$465,MATCH(E6260,Mapping!$A$2:$A$465,0))</f>
        <v>DB POWER</v>
      </c>
      <c r="G6260" s="0" t="str">
        <f aca="false">INDEX(Mapping!$C$2:$C$465,MATCH(E6260,Mapping!$A$2:$A$465,0))</f>
        <v>DB POWER</v>
      </c>
      <c r="H6260" s="2" t="n">
        <v>41.4</v>
      </c>
      <c r="I6260" s="3" t="n">
        <v>0.84</v>
      </c>
    </row>
    <row r="6261" customFormat="false" ht="15" hidden="false" customHeight="false" outlineLevel="0" collapsed="false">
      <c r="A6261" s="0" t="s">
        <v>209</v>
      </c>
      <c r="B6261" s="0" t="n">
        <f aca="false">VALUE(LEFT(A6261,4))</f>
        <v>2025</v>
      </c>
      <c r="C6261" s="0" t="str">
        <f aca="false">"FY"&amp;IF(VALUE(MID(A6261,6,2))&gt;=4,VALUE(LEFT(A6261,4)),VALUE(LEFT(A6261,4))-1)&amp;"-"&amp;TEXT(MOD(IF(VALUE(MID(A6261,6,2))&gt;=4,VALUE(LEFT(A6261,4)),VALUE(LEFT(A6261,4))-1)+1,100),"00")</f>
        <v>FY2025-26</v>
      </c>
      <c r="D6261" s="0" t="s">
        <v>662</v>
      </c>
      <c r="E6261" s="0" t="s">
        <v>99</v>
      </c>
      <c r="F6261" s="0" t="str">
        <f aca="false">INDEX(Mapping!$B$2:$B$465,MATCH(E6261,Mapping!$A$2:$A$465,0))</f>
        <v>JINDAL POWER LTD - STAGE 1</v>
      </c>
      <c r="G6261" s="0" t="str">
        <f aca="false">INDEX(Mapping!$C$2:$C$465,MATCH(E6261,Mapping!$A$2:$A$465,0))</f>
        <v>JINDAL POWER LTD (BOTH STAGES)</v>
      </c>
      <c r="H6261" s="2" t="n">
        <v>41.28</v>
      </c>
      <c r="I6261" s="3" t="n">
        <v>0.84</v>
      </c>
    </row>
    <row r="6262" customFormat="false" ht="15" hidden="false" customHeight="false" outlineLevel="0" collapsed="false">
      <c r="A6262" s="0" t="s">
        <v>209</v>
      </c>
      <c r="B6262" s="0" t="n">
        <f aca="false">VALUE(LEFT(A6262,4))</f>
        <v>2025</v>
      </c>
      <c r="C6262" s="0" t="str">
        <f aca="false">"FY"&amp;IF(VALUE(MID(A6262,6,2))&gt;=4,VALUE(LEFT(A6262,4)),VALUE(LEFT(A6262,4))-1)&amp;"-"&amp;TEXT(MOD(IF(VALUE(MID(A6262,6,2))&gt;=4,VALUE(LEFT(A6262,4)),VALUE(LEFT(A6262,4))-1)+1,100),"00")</f>
        <v>FY2025-26</v>
      </c>
      <c r="D6262" s="0" t="s">
        <v>791</v>
      </c>
      <c r="E6262" s="0" t="s">
        <v>292</v>
      </c>
      <c r="F6262" s="0" t="str">
        <f aca="false">INDEX(Mapping!$B$2:$B$465,MATCH(E6262,Mapping!$A$2:$A$465,0))</f>
        <v>DIKCHU HEP</v>
      </c>
      <c r="G6262" s="0" t="str">
        <f aca="false">INDEX(Mapping!$C$2:$C$465,MATCH(E6262,Mapping!$A$2:$A$465,0))</f>
        <v>DIKCHU HEP</v>
      </c>
      <c r="H6262" s="2" t="n">
        <v>38.27</v>
      </c>
      <c r="I6262" s="3" t="n">
        <v>0.78</v>
      </c>
    </row>
    <row r="6263" customFormat="false" ht="15" hidden="false" customHeight="false" outlineLevel="0" collapsed="false">
      <c r="A6263" s="0" t="s">
        <v>209</v>
      </c>
      <c r="B6263" s="0" t="n">
        <f aca="false">VALUE(LEFT(A6263,4))</f>
        <v>2025</v>
      </c>
      <c r="C6263" s="0" t="str">
        <f aca="false">"FY"&amp;IF(VALUE(MID(A6263,6,2))&gt;=4,VALUE(LEFT(A6263,4)),VALUE(LEFT(A6263,4))-1)&amp;"-"&amp;TEXT(MOD(IF(VALUE(MID(A6263,6,2))&gt;=4,VALUE(LEFT(A6263,4)),VALUE(LEFT(A6263,4))-1)+1,100),"00")</f>
        <v>FY2025-26</v>
      </c>
      <c r="D6263" s="0" t="s">
        <v>206</v>
      </c>
      <c r="E6263" s="0" t="s">
        <v>206</v>
      </c>
      <c r="F6263" s="0" t="str">
        <f aca="false">INDEX(Mapping!$B$2:$B$465,MATCH(E6263,Mapping!$A$2:$A$465,0))</f>
        <v>ADANI RENEWABLE ENERGY FIFTY SEVEN LIMITED_PSS13</v>
      </c>
      <c r="G6263" s="0" t="str">
        <f aca="false">INDEX(Mapping!$C$2:$C$465,MATCH(E6263,Mapping!$A$2:$A$465,0))</f>
        <v>ADANI GREEN ENERGY (ALL SPVs)</v>
      </c>
      <c r="H6263" s="2" t="n">
        <v>37.44</v>
      </c>
      <c r="I6263" s="3" t="n">
        <v>0.76</v>
      </c>
    </row>
    <row r="6264" customFormat="false" ht="15" hidden="false" customHeight="false" outlineLevel="0" collapsed="false">
      <c r="A6264" s="0" t="s">
        <v>209</v>
      </c>
      <c r="B6264" s="0" t="n">
        <f aca="false">VALUE(LEFT(A6264,4))</f>
        <v>2025</v>
      </c>
      <c r="C6264" s="0" t="str">
        <f aca="false">"FY"&amp;IF(VALUE(MID(A6264,6,2))&gt;=4,VALUE(LEFT(A6264,4)),VALUE(LEFT(A6264,4))-1)&amp;"-"&amp;TEXT(MOD(IF(VALUE(MID(A6264,6,2))&gt;=4,VALUE(LEFT(A6264,4)),VALUE(LEFT(A6264,4))-1)+1,100),"00")</f>
        <v>FY2025-26</v>
      </c>
      <c r="D6264" s="0" t="s">
        <v>688</v>
      </c>
      <c r="E6264" s="0" t="s">
        <v>193</v>
      </c>
      <c r="F6264" s="0" t="str">
        <f aca="false">INDEX(Mapping!$B$2:$B$465,MATCH(E6264,Mapping!$A$2:$A$465,0))</f>
        <v>MIZORAM</v>
      </c>
      <c r="G6264" s="0" t="str">
        <f aca="false">INDEX(Mapping!$C$2:$C$465,MATCH(E6264,Mapping!$A$2:$A$465,0))</f>
        <v>MIZORAM</v>
      </c>
      <c r="H6264" s="2" t="n">
        <v>37.41</v>
      </c>
      <c r="I6264" s="3" t="n">
        <v>0.76</v>
      </c>
    </row>
    <row r="6265" customFormat="false" ht="15" hidden="false" customHeight="false" outlineLevel="0" collapsed="false">
      <c r="A6265" s="0" t="s">
        <v>209</v>
      </c>
      <c r="B6265" s="0" t="n">
        <f aca="false">VALUE(LEFT(A6265,4))</f>
        <v>2025</v>
      </c>
      <c r="C6265" s="0" t="str">
        <f aca="false">"FY"&amp;IF(VALUE(MID(A6265,6,2))&gt;=4,VALUE(LEFT(A6265,4)),VALUE(LEFT(A6265,4))-1)&amp;"-"&amp;TEXT(MOD(IF(VALUE(MID(A6265,6,2))&gt;=4,VALUE(LEFT(A6265,4)),VALUE(LEFT(A6265,4))-1)+1,100),"00")</f>
        <v>FY2025-26</v>
      </c>
      <c r="D6265" s="0" t="s">
        <v>831</v>
      </c>
      <c r="E6265" s="0" t="s">
        <v>374</v>
      </c>
      <c r="F6265" s="0" t="str">
        <f aca="false">INDEX(Mapping!$B$2:$B$465,MATCH(E6265,Mapping!$A$2:$A$465,0))</f>
        <v>RONGNICHU HEP</v>
      </c>
      <c r="G6265" s="0" t="str">
        <f aca="false">INDEX(Mapping!$C$2:$C$465,MATCH(E6265,Mapping!$A$2:$A$465,0))</f>
        <v>RONGNICHU HEP</v>
      </c>
      <c r="H6265" s="2" t="n">
        <v>37.32</v>
      </c>
      <c r="I6265" s="3" t="n">
        <v>0.76</v>
      </c>
    </row>
    <row r="6266" customFormat="false" ht="15" hidden="false" customHeight="false" outlineLevel="0" collapsed="false">
      <c r="A6266" s="0" t="s">
        <v>209</v>
      </c>
      <c r="B6266" s="0" t="n">
        <f aca="false">VALUE(LEFT(A6266,4))</f>
        <v>2025</v>
      </c>
      <c r="C6266" s="0" t="str">
        <f aca="false">"FY"&amp;IF(VALUE(MID(A6266,6,2))&gt;=4,VALUE(LEFT(A6266,4)),VALUE(LEFT(A6266,4))-1)&amp;"-"&amp;TEXT(MOD(IF(VALUE(MID(A6266,6,2))&gt;=4,VALUE(LEFT(A6266,4)),VALUE(LEFT(A6266,4))-1)+1,100),"00")</f>
        <v>FY2025-26</v>
      </c>
      <c r="D6266" s="0" t="s">
        <v>671</v>
      </c>
      <c r="E6266" s="0" t="s">
        <v>31</v>
      </c>
      <c r="F6266" s="0" t="str">
        <f aca="false">INDEX(Mapping!$B$2:$B$465,MATCH(E6266,Mapping!$A$2:$A$465,0))</f>
        <v>GUJARAT</v>
      </c>
      <c r="G6266" s="0" t="str">
        <f aca="false">INDEX(Mapping!$C$2:$C$465,MATCH(E6266,Mapping!$A$2:$A$465,0))</f>
        <v>GUJARAT</v>
      </c>
      <c r="H6266" s="2" t="n">
        <v>34.75</v>
      </c>
      <c r="I6266" s="3" t="n">
        <v>0.71</v>
      </c>
    </row>
    <row r="6267" customFormat="false" ht="15" hidden="false" customHeight="false" outlineLevel="0" collapsed="false">
      <c r="A6267" s="0" t="s">
        <v>209</v>
      </c>
      <c r="B6267" s="0" t="n">
        <f aca="false">VALUE(LEFT(A6267,4))</f>
        <v>2025</v>
      </c>
      <c r="C6267" s="0" t="str">
        <f aca="false">"FY"&amp;IF(VALUE(MID(A6267,6,2))&gt;=4,VALUE(LEFT(A6267,4)),VALUE(LEFT(A6267,4))-1)&amp;"-"&amp;TEXT(MOD(IF(VALUE(MID(A6267,6,2))&gt;=4,VALUE(LEFT(A6267,4)),VALUE(LEFT(A6267,4))-1)+1,100),"00")</f>
        <v>FY2025-26</v>
      </c>
      <c r="D6267" s="0" t="s">
        <v>677</v>
      </c>
      <c r="E6267" s="0" t="s">
        <v>39</v>
      </c>
      <c r="F6267" s="0" t="str">
        <f aca="false">INDEX(Mapping!$B$2:$B$465,MATCH(E6267,Mapping!$A$2:$A$465,0))</f>
        <v>WEST BENGAL</v>
      </c>
      <c r="G6267" s="0" t="str">
        <f aca="false">INDEX(Mapping!$C$2:$C$465,MATCH(E6267,Mapping!$A$2:$A$465,0))</f>
        <v>WEST BENGAL</v>
      </c>
      <c r="H6267" s="2" t="n">
        <v>34.35</v>
      </c>
      <c r="I6267" s="3" t="n">
        <v>0.7</v>
      </c>
    </row>
    <row r="6268" customFormat="false" ht="15" hidden="false" customHeight="false" outlineLevel="0" collapsed="false">
      <c r="A6268" s="0" t="s">
        <v>209</v>
      </c>
      <c r="B6268" s="0" t="n">
        <f aca="false">VALUE(LEFT(A6268,4))</f>
        <v>2025</v>
      </c>
      <c r="C6268" s="0" t="str">
        <f aca="false">"FY"&amp;IF(VALUE(MID(A6268,6,2))&gt;=4,VALUE(LEFT(A6268,4)),VALUE(LEFT(A6268,4))-1)&amp;"-"&amp;TEXT(MOD(IF(VALUE(MID(A6268,6,2))&gt;=4,VALUE(LEFT(A6268,4)),VALUE(LEFT(A6268,4))-1)+1,100),"00")</f>
        <v>FY2025-26</v>
      </c>
      <c r="D6268" s="0" t="s">
        <v>667</v>
      </c>
      <c r="E6268" s="0" t="s">
        <v>109</v>
      </c>
      <c r="F6268" s="0" t="str">
        <f aca="false">INDEX(Mapping!$B$2:$B$465,MATCH(E6268,Mapping!$A$2:$A$465,0))</f>
        <v>ADANI POWER - RAIGARH TPP (EX-REGL)</v>
      </c>
      <c r="G6268" s="0" t="str">
        <f aca="false">INDEX(Mapping!$C$2:$C$465,MATCH(E6268,Mapping!$A$2:$A$465,0))</f>
        <v>ADANI POWER (ALL PLANTS)</v>
      </c>
      <c r="H6268" s="2" t="n">
        <v>32.13</v>
      </c>
      <c r="I6268" s="3" t="n">
        <v>0.65</v>
      </c>
    </row>
    <row r="6269" customFormat="false" ht="15" hidden="false" customHeight="false" outlineLevel="0" collapsed="false">
      <c r="A6269" s="0" t="s">
        <v>209</v>
      </c>
      <c r="B6269" s="0" t="n">
        <f aca="false">VALUE(LEFT(A6269,4))</f>
        <v>2025</v>
      </c>
      <c r="C6269" s="0" t="str">
        <f aca="false">"FY"&amp;IF(VALUE(MID(A6269,6,2))&gt;=4,VALUE(LEFT(A6269,4)),VALUE(LEFT(A6269,4))-1)&amp;"-"&amp;TEXT(MOD(IF(VALUE(MID(A6269,6,2))&gt;=4,VALUE(LEFT(A6269,4)),VALUE(LEFT(A6269,4))-1)+1,100),"00")</f>
        <v>FY2025-26</v>
      </c>
      <c r="D6269" s="0" t="s">
        <v>687</v>
      </c>
      <c r="E6269" s="0" t="s">
        <v>45</v>
      </c>
      <c r="F6269" s="0" t="str">
        <f aca="false">INDEX(Mapping!$B$2:$B$465,MATCH(E6269,Mapping!$A$2:$A$465,0))</f>
        <v>BIHAR</v>
      </c>
      <c r="G6269" s="0" t="str">
        <f aca="false">INDEX(Mapping!$C$2:$C$465,MATCH(E6269,Mapping!$A$2:$A$465,0))</f>
        <v>BIHAR</v>
      </c>
      <c r="H6269" s="2" t="n">
        <v>30.72</v>
      </c>
      <c r="I6269" s="3" t="n">
        <v>0.62</v>
      </c>
    </row>
    <row r="6270" customFormat="false" ht="15" hidden="false" customHeight="false" outlineLevel="0" collapsed="false">
      <c r="A6270" s="0" t="s">
        <v>209</v>
      </c>
      <c r="B6270" s="0" t="n">
        <f aca="false">VALUE(LEFT(A6270,4))</f>
        <v>2025</v>
      </c>
      <c r="C6270" s="0" t="str">
        <f aca="false">"FY"&amp;IF(VALUE(MID(A6270,6,2))&gt;=4,VALUE(LEFT(A6270,4)),VALUE(LEFT(A6270,4))-1)&amp;"-"&amp;TEXT(MOD(IF(VALUE(MID(A6270,6,2))&gt;=4,VALUE(LEFT(A6270,4)),VALUE(LEFT(A6270,4))-1)+1,100),"00")</f>
        <v>FY2025-26</v>
      </c>
      <c r="D6270" s="0" t="s">
        <v>678</v>
      </c>
      <c r="E6270" s="0" t="s">
        <v>294</v>
      </c>
      <c r="F6270" s="0" t="str">
        <f aca="false">INDEX(Mapping!$B$2:$B$465,MATCH(E6270,Mapping!$A$2:$A$465,0))</f>
        <v>DRUK GREEN POWER (BHUTAN)</v>
      </c>
      <c r="G6270" s="0" t="str">
        <f aca="false">INDEX(Mapping!$C$2:$C$465,MATCH(E6270,Mapping!$A$2:$A$465,0))</f>
        <v>DRUK GREEN POWER (BHUTAN)</v>
      </c>
      <c r="H6270" s="2" t="n">
        <v>30.72</v>
      </c>
      <c r="I6270" s="3" t="n">
        <v>0.62</v>
      </c>
    </row>
    <row r="6271" customFormat="false" ht="15" hidden="false" customHeight="false" outlineLevel="0" collapsed="false">
      <c r="A6271" s="0" t="s">
        <v>209</v>
      </c>
      <c r="B6271" s="0" t="n">
        <f aca="false">VALUE(LEFT(A6271,4))</f>
        <v>2025</v>
      </c>
      <c r="C6271" s="0" t="str">
        <f aca="false">"FY"&amp;IF(VALUE(MID(A6271,6,2))&gt;=4,VALUE(LEFT(A6271,4)),VALUE(LEFT(A6271,4))-1)&amp;"-"&amp;TEXT(MOD(IF(VALUE(MID(A6271,6,2))&gt;=4,VALUE(LEFT(A6271,4)),VALUE(LEFT(A6271,4))-1)+1,100),"00")</f>
        <v>FY2025-26</v>
      </c>
      <c r="D6271" s="0" t="s">
        <v>793</v>
      </c>
      <c r="E6271" s="0" t="s">
        <v>164</v>
      </c>
      <c r="F6271" s="0" t="str">
        <f aca="false">INDEX(Mapping!$B$2:$B$465,MATCH(E6271,Mapping!$A$2:$A$465,0))</f>
        <v>ADANI GREEN ENERGY TWENTY FIVE B LIMITED_PSS-2</v>
      </c>
      <c r="G6271" s="0" t="str">
        <f aca="false">INDEX(Mapping!$C$2:$C$465,MATCH(E6271,Mapping!$A$2:$A$465,0))</f>
        <v>ADANI GREEN ENERGY (ALL SPVs)</v>
      </c>
      <c r="H6271" s="2" t="n">
        <v>29.93</v>
      </c>
      <c r="I6271" s="3" t="n">
        <v>0.61</v>
      </c>
    </row>
    <row r="6272" customFormat="false" ht="15" hidden="false" customHeight="false" outlineLevel="0" collapsed="false">
      <c r="A6272" s="0" t="s">
        <v>209</v>
      </c>
      <c r="B6272" s="0" t="n">
        <f aca="false">VALUE(LEFT(A6272,4))</f>
        <v>2025</v>
      </c>
      <c r="C6272" s="0" t="str">
        <f aca="false">"FY"&amp;IF(VALUE(MID(A6272,6,2))&gt;=4,VALUE(LEFT(A6272,4)),VALUE(LEFT(A6272,4))-1)&amp;"-"&amp;TEXT(MOD(IF(VALUE(MID(A6272,6,2))&gt;=4,VALUE(LEFT(A6272,4)),VALUE(LEFT(A6272,4))-1)+1,100),"00")</f>
        <v>FY2025-26</v>
      </c>
      <c r="D6272" s="0" t="s">
        <v>124</v>
      </c>
      <c r="E6272" s="0" t="s">
        <v>124</v>
      </c>
      <c r="F6272" s="0" t="str">
        <f aca="false">INDEX(Mapping!$B$2:$B$465,MATCH(E6272,Mapping!$A$2:$A$465,0))</f>
        <v>ADANI RENEWABLE ENERGY HOLDING FOUR</v>
      </c>
      <c r="G6272" s="0" t="str">
        <f aca="false">INDEX(Mapping!$C$2:$C$465,MATCH(E6272,Mapping!$A$2:$A$465,0))</f>
        <v>ADANI GREEN ENERGY (ALL SPVs)</v>
      </c>
      <c r="H6272" s="2" t="n">
        <v>29.43</v>
      </c>
      <c r="I6272" s="3" t="n">
        <v>0.6</v>
      </c>
    </row>
    <row r="6273" customFormat="false" ht="15" hidden="false" customHeight="false" outlineLevel="0" collapsed="false">
      <c r="A6273" s="0" t="s">
        <v>209</v>
      </c>
      <c r="B6273" s="0" t="n">
        <f aca="false">VALUE(LEFT(A6273,4))</f>
        <v>2025</v>
      </c>
      <c r="C6273" s="0" t="str">
        <f aca="false">"FY"&amp;IF(VALUE(MID(A6273,6,2))&gt;=4,VALUE(LEFT(A6273,4)),VALUE(LEFT(A6273,4))-1)&amp;"-"&amp;TEXT(MOD(IF(VALUE(MID(A6273,6,2))&gt;=4,VALUE(LEFT(A6273,4)),VALUE(LEFT(A6273,4))-1)+1,100),"00")</f>
        <v>FY2025-26</v>
      </c>
      <c r="D6273" s="0" t="s">
        <v>130</v>
      </c>
      <c r="E6273" s="0" t="s">
        <v>130</v>
      </c>
      <c r="F6273" s="0" t="str">
        <f aca="false">INDEX(Mapping!$B$2:$B$465,MATCH(E6273,Mapping!$A$2:$A$465,0))</f>
        <v>KSK MAHANADI</v>
      </c>
      <c r="G6273" s="0" t="str">
        <f aca="false">INDEX(Mapping!$C$2:$C$465,MATCH(E6273,Mapping!$A$2:$A$465,0))</f>
        <v>JSW ENERGY (INCL. KSK MAHANADI)</v>
      </c>
      <c r="H6273" s="2" t="n">
        <v>27.79</v>
      </c>
      <c r="I6273" s="3" t="n">
        <v>0.56</v>
      </c>
    </row>
    <row r="6274" customFormat="false" ht="15" hidden="false" customHeight="false" outlineLevel="0" collapsed="false">
      <c r="A6274" s="0" t="s">
        <v>209</v>
      </c>
      <c r="B6274" s="0" t="n">
        <f aca="false">VALUE(LEFT(A6274,4))</f>
        <v>2025</v>
      </c>
      <c r="C6274" s="0" t="str">
        <f aca="false">"FY"&amp;IF(VALUE(MID(A6274,6,2))&gt;=4,VALUE(LEFT(A6274,4)),VALUE(LEFT(A6274,4))-1)&amp;"-"&amp;TEXT(MOD(IF(VALUE(MID(A6274,6,2))&gt;=4,VALUE(LEFT(A6274,4)),VALUE(LEFT(A6274,4))-1)+1,100),"00")</f>
        <v>FY2025-26</v>
      </c>
      <c r="D6274" s="0" t="s">
        <v>317</v>
      </c>
      <c r="E6274" s="0" t="s">
        <v>317</v>
      </c>
      <c r="F6274" s="0" t="str">
        <f aca="false">INDEX(Mapping!$B$2:$B$465,MATCH(E6274,Mapping!$A$2:$A$465,0))</f>
        <v>IGSTPS JHAJJAR</v>
      </c>
      <c r="G6274" s="0" t="str">
        <f aca="false">INDEX(Mapping!$C$2:$C$465,MATCH(E6274,Mapping!$A$2:$A$465,0))</f>
        <v>NTPC GROUP</v>
      </c>
      <c r="H6274" s="2" t="n">
        <v>25.92</v>
      </c>
      <c r="I6274" s="3" t="n">
        <v>0.53</v>
      </c>
    </row>
    <row r="6275" customFormat="false" ht="15" hidden="false" customHeight="false" outlineLevel="0" collapsed="false">
      <c r="A6275" s="0" t="s">
        <v>209</v>
      </c>
      <c r="B6275" s="0" t="n">
        <f aca="false">VALUE(LEFT(A6275,4))</f>
        <v>2025</v>
      </c>
      <c r="C6275" s="0" t="str">
        <f aca="false">"FY"&amp;IF(VALUE(MID(A6275,6,2))&gt;=4,VALUE(LEFT(A6275,4)),VALUE(LEFT(A6275,4))-1)&amp;"-"&amp;TEXT(MOD(IF(VALUE(MID(A6275,6,2))&gt;=4,VALUE(LEFT(A6275,4)),VALUE(LEFT(A6275,4))-1)+1,100),"00")</f>
        <v>FY2025-26</v>
      </c>
      <c r="D6275" s="0" t="s">
        <v>827</v>
      </c>
      <c r="E6275" s="0" t="s">
        <v>321</v>
      </c>
      <c r="F6275" s="0" t="str">
        <f aca="false">INDEX(Mapping!$B$2:$B$465,MATCH(E6275,Mapping!$A$2:$A$465,0))</f>
        <v>KLEIO SOLAR POWER PRIVATE LIMITED (WIND)</v>
      </c>
      <c r="G6275" s="0" t="str">
        <f aca="false">INDEX(Mapping!$C$2:$C$465,MATCH(E6275,Mapping!$A$2:$A$465,0))</f>
        <v>KLEIO SOLAR POWER PRIVATE LIMITED (WIND)</v>
      </c>
      <c r="H6275" s="2" t="n">
        <v>25.74</v>
      </c>
      <c r="I6275" s="3" t="n">
        <v>0.52</v>
      </c>
    </row>
    <row r="6276" customFormat="false" ht="15" hidden="false" customHeight="false" outlineLevel="0" collapsed="false">
      <c r="A6276" s="0" t="s">
        <v>209</v>
      </c>
      <c r="B6276" s="0" t="n">
        <f aca="false">VALUE(LEFT(A6276,4))</f>
        <v>2025</v>
      </c>
      <c r="C6276" s="0" t="str">
        <f aca="false">"FY"&amp;IF(VALUE(MID(A6276,6,2))&gt;=4,VALUE(LEFT(A6276,4)),VALUE(LEFT(A6276,4))-1)&amp;"-"&amp;TEXT(MOD(IF(VALUE(MID(A6276,6,2))&gt;=4,VALUE(LEFT(A6276,4)),VALUE(LEFT(A6276,4))-1)+1,100),"00")</f>
        <v>FY2025-26</v>
      </c>
      <c r="D6276" s="0" t="s">
        <v>683</v>
      </c>
      <c r="E6276" s="0" t="s">
        <v>153</v>
      </c>
      <c r="F6276" s="0" t="str">
        <f aca="false">INDEX(Mapping!$B$2:$B$465,MATCH(E6276,Mapping!$A$2:$A$465,0))</f>
        <v>DVC</v>
      </c>
      <c r="G6276" s="0" t="str">
        <f aca="false">INDEX(Mapping!$C$2:$C$465,MATCH(E6276,Mapping!$A$2:$A$465,0))</f>
        <v>DVC</v>
      </c>
      <c r="H6276" s="2" t="n">
        <v>25.7</v>
      </c>
      <c r="I6276" s="3" t="n">
        <v>0.52</v>
      </c>
    </row>
    <row r="6277" customFormat="false" ht="15" hidden="false" customHeight="false" outlineLevel="0" collapsed="false">
      <c r="A6277" s="0" t="s">
        <v>209</v>
      </c>
      <c r="B6277" s="0" t="n">
        <f aca="false">VALUE(LEFT(A6277,4))</f>
        <v>2025</v>
      </c>
      <c r="C6277" s="0" t="str">
        <f aca="false">"FY"&amp;IF(VALUE(MID(A6277,6,2))&gt;=4,VALUE(LEFT(A6277,4)),VALUE(LEFT(A6277,4))-1)&amp;"-"&amp;TEXT(MOD(IF(VALUE(MID(A6277,6,2))&gt;=4,VALUE(LEFT(A6277,4)),VALUE(LEFT(A6277,4))-1)+1,100),"00")</f>
        <v>FY2025-26</v>
      </c>
      <c r="D6277" s="0" t="s">
        <v>185</v>
      </c>
      <c r="E6277" s="0" t="s">
        <v>185</v>
      </c>
      <c r="F6277" s="0" t="str">
        <f aca="false">INDEX(Mapping!$B$2:$B$465,MATCH(E6277,Mapping!$A$2:$A$465,0))</f>
        <v>ADANI GREEN ENERGY TWENTY FIVE LIMITED</v>
      </c>
      <c r="G6277" s="0" t="str">
        <f aca="false">INDEX(Mapping!$C$2:$C$465,MATCH(E6277,Mapping!$A$2:$A$465,0))</f>
        <v>ADANI GREEN ENERGY (ALL SPVs)</v>
      </c>
      <c r="H6277" s="2" t="n">
        <v>24.93</v>
      </c>
      <c r="I6277" s="3" t="n">
        <v>0.51</v>
      </c>
    </row>
    <row r="6278" customFormat="false" ht="15" hidden="false" customHeight="false" outlineLevel="0" collapsed="false">
      <c r="A6278" s="0" t="s">
        <v>209</v>
      </c>
      <c r="B6278" s="0" t="n">
        <f aca="false">VALUE(LEFT(A6278,4))</f>
        <v>2025</v>
      </c>
      <c r="C6278" s="0" t="str">
        <f aca="false">"FY"&amp;IF(VALUE(MID(A6278,6,2))&gt;=4,VALUE(LEFT(A6278,4)),VALUE(LEFT(A6278,4))-1)&amp;"-"&amp;TEXT(MOD(IF(VALUE(MID(A6278,6,2))&gt;=4,VALUE(LEFT(A6278,4)),VALUE(LEFT(A6278,4))-1)+1,100),"00")</f>
        <v>FY2025-26</v>
      </c>
      <c r="D6278" s="0" t="s">
        <v>219</v>
      </c>
      <c r="E6278" s="0" t="s">
        <v>219</v>
      </c>
      <c r="F6278" s="0" t="str">
        <f aca="false">INDEX(Mapping!$B$2:$B$465,MATCH(E6278,Mapping!$A$2:$A$465,0))</f>
        <v>RENEW SURYA PRATAP</v>
      </c>
      <c r="G6278" s="0" t="str">
        <f aca="false">INDEX(Mapping!$C$2:$C$465,MATCH(E6278,Mapping!$A$2:$A$465,0))</f>
        <v>RENEW POWER (ALL SPVs)</v>
      </c>
      <c r="H6278" s="2" t="n">
        <v>24.2</v>
      </c>
      <c r="I6278" s="3" t="n">
        <v>0.49</v>
      </c>
    </row>
    <row r="6279" customFormat="false" ht="15" hidden="false" customHeight="false" outlineLevel="0" collapsed="false">
      <c r="A6279" s="0" t="s">
        <v>209</v>
      </c>
      <c r="B6279" s="0" t="n">
        <f aca="false">VALUE(LEFT(A6279,4))</f>
        <v>2025</v>
      </c>
      <c r="C6279" s="0" t="str">
        <f aca="false">"FY"&amp;IF(VALUE(MID(A6279,6,2))&gt;=4,VALUE(LEFT(A6279,4)),VALUE(LEFT(A6279,4))-1)&amp;"-"&amp;TEXT(MOD(IF(VALUE(MID(A6279,6,2))&gt;=4,VALUE(LEFT(A6279,4)),VALUE(LEFT(A6279,4))-1)+1,100),"00")</f>
        <v>FY2025-26</v>
      </c>
      <c r="D6279" s="0" t="s">
        <v>695</v>
      </c>
      <c r="E6279" s="0" t="s">
        <v>211</v>
      </c>
      <c r="F6279" s="0" t="str">
        <f aca="false">INDEX(Mapping!$B$2:$B$465,MATCH(E6279,Mapping!$A$2:$A$465,0))</f>
        <v>SINGOLI BHATWARI HEP</v>
      </c>
      <c r="G6279" s="0" t="str">
        <f aca="false">INDEX(Mapping!$C$2:$C$465,MATCH(E6279,Mapping!$A$2:$A$465,0))</f>
        <v>SINGOLI BHATWARI HEP</v>
      </c>
      <c r="H6279" s="2" t="n">
        <v>23.11</v>
      </c>
      <c r="I6279" s="3" t="n">
        <v>0.47</v>
      </c>
    </row>
    <row r="6280" customFormat="false" ht="15" hidden="false" customHeight="false" outlineLevel="0" collapsed="false">
      <c r="A6280" s="0" t="s">
        <v>209</v>
      </c>
      <c r="B6280" s="0" t="n">
        <f aca="false">VALUE(LEFT(A6280,4))</f>
        <v>2025</v>
      </c>
      <c r="C6280" s="0" t="str">
        <f aca="false">"FY"&amp;IF(VALUE(MID(A6280,6,2))&gt;=4,VALUE(LEFT(A6280,4)),VALUE(LEFT(A6280,4))-1)&amp;"-"&amp;TEXT(MOD(IF(VALUE(MID(A6280,6,2))&gt;=4,VALUE(LEFT(A6280,4)),VALUE(LEFT(A6280,4))-1)+1,100),"00")</f>
        <v>FY2025-26</v>
      </c>
      <c r="D6280" s="0" t="s">
        <v>738</v>
      </c>
      <c r="E6280" s="0" t="s">
        <v>56</v>
      </c>
      <c r="F6280" s="0" t="str">
        <f aca="false">INDEX(Mapping!$B$2:$B$465,MATCH(E6280,Mapping!$A$2:$A$465,0))</f>
        <v>UTTARAKHAND</v>
      </c>
      <c r="G6280" s="0" t="str">
        <f aca="false">INDEX(Mapping!$C$2:$C$465,MATCH(E6280,Mapping!$A$2:$A$465,0))</f>
        <v>UTTARAKHAND</v>
      </c>
      <c r="H6280" s="2" t="n">
        <v>22.81</v>
      </c>
      <c r="I6280" s="3" t="n">
        <v>0.46</v>
      </c>
    </row>
    <row r="6281" customFormat="false" ht="15" hidden="false" customHeight="false" outlineLevel="0" collapsed="false">
      <c r="A6281" s="0" t="s">
        <v>209</v>
      </c>
      <c r="B6281" s="0" t="n">
        <f aca="false">VALUE(LEFT(A6281,4))</f>
        <v>2025</v>
      </c>
      <c r="C6281" s="0" t="str">
        <f aca="false">"FY"&amp;IF(VALUE(MID(A6281,6,2))&gt;=4,VALUE(LEFT(A6281,4)),VALUE(LEFT(A6281,4))-1)&amp;"-"&amp;TEXT(MOD(IF(VALUE(MID(A6281,6,2))&gt;=4,VALUE(LEFT(A6281,4)),VALUE(LEFT(A6281,4))-1)+1,100),"00")</f>
        <v>FY2025-26</v>
      </c>
      <c r="D6281" s="0" t="s">
        <v>171</v>
      </c>
      <c r="E6281" s="0" t="s">
        <v>171</v>
      </c>
      <c r="F6281" s="0" t="str">
        <f aca="false">INDEX(Mapping!$B$2:$B$465,MATCH(E6281,Mapping!$A$2:$A$465,0))</f>
        <v>MAHAN ENERGEN (EX-ESSAR POWER MP)</v>
      </c>
      <c r="G6281" s="0" t="str">
        <f aca="false">INDEX(Mapping!$C$2:$C$465,MATCH(E6281,Mapping!$A$2:$A$465,0))</f>
        <v>ADANI POWER (ALL PLANTS)</v>
      </c>
      <c r="H6281" s="2" t="n">
        <v>22.31</v>
      </c>
      <c r="I6281" s="3" t="n">
        <v>0.45</v>
      </c>
    </row>
    <row r="6282" customFormat="false" ht="15" hidden="false" customHeight="false" outlineLevel="0" collapsed="false">
      <c r="A6282" s="0" t="s">
        <v>209</v>
      </c>
      <c r="B6282" s="0" t="n">
        <f aca="false">VALUE(LEFT(A6282,4))</f>
        <v>2025</v>
      </c>
      <c r="C6282" s="0" t="str">
        <f aca="false">"FY"&amp;IF(VALUE(MID(A6282,6,2))&gt;=4,VALUE(LEFT(A6282,4)),VALUE(LEFT(A6282,4))-1)&amp;"-"&amp;TEXT(MOD(IF(VALUE(MID(A6282,6,2))&gt;=4,VALUE(LEFT(A6282,4)),VALUE(LEFT(A6282,4))-1)+1,100),"00")</f>
        <v>FY2025-26</v>
      </c>
      <c r="D6282" s="0" t="s">
        <v>839</v>
      </c>
      <c r="E6282" s="0" t="s">
        <v>343</v>
      </c>
      <c r="F6282" s="0" t="str">
        <f aca="false">INDEX(Mapping!$B$2:$B$465,MATCH(E6282,Mapping!$A$2:$A$465,0))</f>
        <v>2X600 VEDANTA LIMITED CHHATTISGARH POWER PLANT</v>
      </c>
      <c r="G6282" s="0" t="str">
        <f aca="false">INDEX(Mapping!$C$2:$C$465,MATCH(E6282,Mapping!$A$2:$A$465,0))</f>
        <v>2X600 VEDANTA LIMITED CHHATTISGARH POWER PLANT</v>
      </c>
      <c r="H6282" s="2" t="n">
        <v>22.03</v>
      </c>
      <c r="I6282" s="3" t="n">
        <v>0.45</v>
      </c>
    </row>
    <row r="6283" customFormat="false" ht="15" hidden="false" customHeight="false" outlineLevel="0" collapsed="false">
      <c r="A6283" s="0" t="s">
        <v>209</v>
      </c>
      <c r="B6283" s="0" t="n">
        <f aca="false">VALUE(LEFT(A6283,4))</f>
        <v>2025</v>
      </c>
      <c r="C6283" s="0" t="str">
        <f aca="false">"FY"&amp;IF(VALUE(MID(A6283,6,2))&gt;=4,VALUE(LEFT(A6283,4)),VALUE(LEFT(A6283,4))-1)&amp;"-"&amp;TEXT(MOD(IF(VALUE(MID(A6283,6,2))&gt;=4,VALUE(LEFT(A6283,4)),VALUE(LEFT(A6283,4))-1)+1,100),"00")</f>
        <v>FY2025-26</v>
      </c>
      <c r="D6283" s="0" t="s">
        <v>716</v>
      </c>
      <c r="E6283" s="0" t="s">
        <v>247</v>
      </c>
      <c r="F6283" s="0" t="str">
        <f aca="false">INDEX(Mapping!$B$2:$B$465,MATCH(E6283,Mapping!$A$2:$A$465,0))</f>
        <v>SEIL ENERGY INDIA (EX-SEMBCORP)</v>
      </c>
      <c r="G6283" s="0" t="str">
        <f aca="false">INDEX(Mapping!$C$2:$C$465,MATCH(E6283,Mapping!$A$2:$A$465,0))</f>
        <v>SEIL ENERGY INDIA</v>
      </c>
      <c r="H6283" s="2" t="n">
        <v>21.73</v>
      </c>
      <c r="I6283" s="3" t="n">
        <v>0.44</v>
      </c>
    </row>
    <row r="6284" customFormat="false" ht="15" hidden="false" customHeight="false" outlineLevel="0" collapsed="false">
      <c r="A6284" s="0" t="s">
        <v>209</v>
      </c>
      <c r="B6284" s="0" t="n">
        <f aca="false">VALUE(LEFT(A6284,4))</f>
        <v>2025</v>
      </c>
      <c r="C6284" s="0" t="str">
        <f aca="false">"FY"&amp;IF(VALUE(MID(A6284,6,2))&gt;=4,VALUE(LEFT(A6284,4)),VALUE(LEFT(A6284,4))-1)&amp;"-"&amp;TEXT(MOD(IF(VALUE(MID(A6284,6,2))&gt;=4,VALUE(LEFT(A6284,4)),VALUE(LEFT(A6284,4))-1)+1,100),"00")</f>
        <v>FY2025-26</v>
      </c>
      <c r="D6284" s="0" t="s">
        <v>659</v>
      </c>
      <c r="E6284" s="0" t="s">
        <v>93</v>
      </c>
      <c r="F6284" s="0" t="str">
        <f aca="false">INDEX(Mapping!$B$2:$B$465,MATCH(E6284,Mapping!$A$2:$A$465,0))</f>
        <v>ADANI POWER - RAIPUR TPP (EX-GMR CHHATTISGARH)</v>
      </c>
      <c r="G6284" s="0" t="str">
        <f aca="false">INDEX(Mapping!$C$2:$C$465,MATCH(E6284,Mapping!$A$2:$A$465,0))</f>
        <v>ADANI POWER (ALL PLANTS)</v>
      </c>
      <c r="H6284" s="2" t="n">
        <v>21.01</v>
      </c>
      <c r="I6284" s="3" t="n">
        <v>0.43</v>
      </c>
    </row>
    <row r="6285" customFormat="false" ht="15" hidden="false" customHeight="false" outlineLevel="0" collapsed="false">
      <c r="A6285" s="0" t="s">
        <v>209</v>
      </c>
      <c r="B6285" s="0" t="n">
        <f aca="false">VALUE(LEFT(A6285,4))</f>
        <v>2025</v>
      </c>
      <c r="C6285" s="0" t="str">
        <f aca="false">"FY"&amp;IF(VALUE(MID(A6285,6,2))&gt;=4,VALUE(LEFT(A6285,4)),VALUE(LEFT(A6285,4))-1)&amp;"-"&amp;TEXT(MOD(IF(VALUE(MID(A6285,6,2))&gt;=4,VALUE(LEFT(A6285,4)),VALUE(LEFT(A6285,4))-1)+1,100),"00")</f>
        <v>FY2025-26</v>
      </c>
      <c r="D6285" s="0" t="s">
        <v>800</v>
      </c>
      <c r="E6285" s="0" t="s">
        <v>223</v>
      </c>
      <c r="F6285" s="0" t="str">
        <f aca="false">INDEX(Mapping!$B$2:$B$465,MATCH(E6285,Mapping!$A$2:$A$465,0))</f>
        <v>ADANI GREEN ENERGY TWENTY FOUR A LIMITED_PSS-3</v>
      </c>
      <c r="G6285" s="0" t="str">
        <f aca="false">INDEX(Mapping!$C$2:$C$465,MATCH(E6285,Mapping!$A$2:$A$465,0))</f>
        <v>ADANI GREEN ENERGY (ALL SPVs)</v>
      </c>
      <c r="H6285" s="2" t="n">
        <v>20.64</v>
      </c>
      <c r="I6285" s="3" t="n">
        <v>0.42</v>
      </c>
    </row>
    <row r="6286" customFormat="false" ht="15" hidden="false" customHeight="false" outlineLevel="0" collapsed="false">
      <c r="A6286" s="0" t="s">
        <v>209</v>
      </c>
      <c r="B6286" s="0" t="n">
        <f aca="false">VALUE(LEFT(A6286,4))</f>
        <v>2025</v>
      </c>
      <c r="C6286" s="0" t="str">
        <f aca="false">"FY"&amp;IF(VALUE(MID(A6286,6,2))&gt;=4,VALUE(LEFT(A6286,4)),VALUE(LEFT(A6286,4))-1)&amp;"-"&amp;TEXT(MOD(IF(VALUE(MID(A6286,6,2))&gt;=4,VALUE(LEFT(A6286,4)),VALUE(LEFT(A6286,4))-1)+1,100),"00")</f>
        <v>FY2025-26</v>
      </c>
      <c r="D6286" s="0" t="s">
        <v>692</v>
      </c>
      <c r="E6286" s="0" t="s">
        <v>331</v>
      </c>
      <c r="F6286" s="0" t="str">
        <f aca="false">INDEX(Mapping!$B$2:$B$465,MATCH(E6286,Mapping!$A$2:$A$465,0))</f>
        <v>NIKACHHU HYDROPOWER PROJECT</v>
      </c>
      <c r="G6286" s="0" t="str">
        <f aca="false">INDEX(Mapping!$C$2:$C$465,MATCH(E6286,Mapping!$A$2:$A$465,0))</f>
        <v>NIKACHHU HYDROPOWER PROJECT</v>
      </c>
      <c r="H6286" s="2" t="n">
        <v>20.39</v>
      </c>
      <c r="I6286" s="3" t="n">
        <v>0.41</v>
      </c>
    </row>
    <row r="6287" customFormat="false" ht="15" hidden="false" customHeight="false" outlineLevel="0" collapsed="false">
      <c r="A6287" s="0" t="s">
        <v>209</v>
      </c>
      <c r="B6287" s="0" t="n">
        <f aca="false">VALUE(LEFT(A6287,4))</f>
        <v>2025</v>
      </c>
      <c r="C6287" s="0" t="str">
        <f aca="false">"FY"&amp;IF(VALUE(MID(A6287,6,2))&gt;=4,VALUE(LEFT(A6287,4)),VALUE(LEFT(A6287,4))-1)&amp;"-"&amp;TEXT(MOD(IF(VALUE(MID(A6287,6,2))&gt;=4,VALUE(LEFT(A6287,4)),VALUE(LEFT(A6287,4))-1)+1,100),"00")</f>
        <v>FY2025-26</v>
      </c>
      <c r="D6287" s="0" t="s">
        <v>674</v>
      </c>
      <c r="E6287" s="0" t="s">
        <v>212</v>
      </c>
      <c r="F6287" s="0" t="str">
        <f aca="false">INDEX(Mapping!$B$2:$B$465,MATCH(E6287,Mapping!$A$2:$A$465,0))</f>
        <v>ADANI WIND ENERGY KUTCHH FOUR LTD. NAKHATRANA</v>
      </c>
      <c r="G6287" s="0" t="str">
        <f aca="false">INDEX(Mapping!$C$2:$C$465,MATCH(E6287,Mapping!$A$2:$A$465,0))</f>
        <v>ADANI GREEN ENERGY (ALL SPVs)</v>
      </c>
      <c r="H6287" s="2" t="n">
        <v>16.22</v>
      </c>
      <c r="I6287" s="3" t="n">
        <v>0.33</v>
      </c>
    </row>
    <row r="6288" customFormat="false" ht="15" hidden="false" customHeight="false" outlineLevel="0" collapsed="false">
      <c r="A6288" s="0" t="s">
        <v>209</v>
      </c>
      <c r="B6288" s="0" t="n">
        <f aca="false">VALUE(LEFT(A6288,4))</f>
        <v>2025</v>
      </c>
      <c r="C6288" s="0" t="str">
        <f aca="false">"FY"&amp;IF(VALUE(MID(A6288,6,2))&gt;=4,VALUE(LEFT(A6288,4)),VALUE(LEFT(A6288,4))-1)&amp;"-"&amp;TEXT(MOD(IF(VALUE(MID(A6288,6,2))&gt;=4,VALUE(LEFT(A6288,4)),VALUE(LEFT(A6288,4))-1)+1,100),"00")</f>
        <v>FY2025-26</v>
      </c>
      <c r="D6288" s="0" t="s">
        <v>218</v>
      </c>
      <c r="E6288" s="0" t="s">
        <v>218</v>
      </c>
      <c r="F6288" s="0" t="str">
        <f aca="false">INDEX(Mapping!$B$2:$B$465,MATCH(E6288,Mapping!$A$2:$A$465,0))</f>
        <v>KARCHAM WANGTOO HEP</v>
      </c>
      <c r="G6288" s="0" t="str">
        <f aca="false">INDEX(Mapping!$C$2:$C$465,MATCH(E6288,Mapping!$A$2:$A$465,0))</f>
        <v>KARCHAM WANGTOO HEP</v>
      </c>
      <c r="H6288" s="2" t="n">
        <v>16.02</v>
      </c>
      <c r="I6288" s="3" t="n">
        <v>0.33</v>
      </c>
    </row>
    <row r="6289" customFormat="false" ht="15" hidden="false" customHeight="false" outlineLevel="0" collapsed="false">
      <c r="A6289" s="0" t="s">
        <v>209</v>
      </c>
      <c r="B6289" s="0" t="n">
        <f aca="false">VALUE(LEFT(A6289,4))</f>
        <v>2025</v>
      </c>
      <c r="C6289" s="0" t="str">
        <f aca="false">"FY"&amp;IF(VALUE(MID(A6289,6,2))&gt;=4,VALUE(LEFT(A6289,4)),VALUE(LEFT(A6289,4))-1)&amp;"-"&amp;TEXT(MOD(IF(VALUE(MID(A6289,6,2))&gt;=4,VALUE(LEFT(A6289,4)),VALUE(LEFT(A6289,4))-1)+1,100),"00")</f>
        <v>FY2025-26</v>
      </c>
      <c r="D6289" s="0" t="s">
        <v>670</v>
      </c>
      <c r="E6289" s="0" t="s">
        <v>242</v>
      </c>
      <c r="F6289" s="0" t="str">
        <f aca="false">INDEX(Mapping!$B$2:$B$465,MATCH(E6289,Mapping!$A$2:$A$465,0))</f>
        <v>SKS POWER</v>
      </c>
      <c r="G6289" s="0" t="str">
        <f aca="false">INDEX(Mapping!$C$2:$C$465,MATCH(E6289,Mapping!$A$2:$A$465,0))</f>
        <v>SKS POWER</v>
      </c>
      <c r="H6289" s="2" t="n">
        <v>15.39</v>
      </c>
      <c r="I6289" s="3" t="n">
        <v>0.31</v>
      </c>
    </row>
    <row r="6290" customFormat="false" ht="15" hidden="false" customHeight="false" outlineLevel="0" collapsed="false">
      <c r="A6290" s="0" t="s">
        <v>209</v>
      </c>
      <c r="B6290" s="0" t="n">
        <f aca="false">VALUE(LEFT(A6290,4))</f>
        <v>2025</v>
      </c>
      <c r="C6290" s="0" t="str">
        <f aca="false">"FY"&amp;IF(VALUE(MID(A6290,6,2))&gt;=4,VALUE(LEFT(A6290,4)),VALUE(LEFT(A6290,4))-1)&amp;"-"&amp;TEXT(MOD(IF(VALUE(MID(A6290,6,2))&gt;=4,VALUE(LEFT(A6290,4)),VALUE(LEFT(A6290,4))-1)+1,100),"00")</f>
        <v>FY2025-26</v>
      </c>
      <c r="D6290" s="0" t="s">
        <v>256</v>
      </c>
      <c r="E6290" s="0" t="s">
        <v>256</v>
      </c>
      <c r="F6290" s="0" t="str">
        <f aca="false">INDEX(Mapping!$B$2:$B$465,MATCH(E6290,Mapping!$A$2:$A$465,0))</f>
        <v>ADANI RENEWABLE ENERGY FIFTY SIX LIMITED_PSS9</v>
      </c>
      <c r="G6290" s="0" t="str">
        <f aca="false">INDEX(Mapping!$C$2:$C$465,MATCH(E6290,Mapping!$A$2:$A$465,0))</f>
        <v>ADANI GREEN ENERGY (ALL SPVs)</v>
      </c>
      <c r="H6290" s="2" t="n">
        <v>15.16</v>
      </c>
      <c r="I6290" s="3" t="n">
        <v>0.31</v>
      </c>
    </row>
    <row r="6291" customFormat="false" ht="15" hidden="false" customHeight="false" outlineLevel="0" collapsed="false">
      <c r="A6291" s="0" t="s">
        <v>209</v>
      </c>
      <c r="B6291" s="0" t="n">
        <f aca="false">VALUE(LEFT(A6291,4))</f>
        <v>2025</v>
      </c>
      <c r="C6291" s="0" t="str">
        <f aca="false">"FY"&amp;IF(VALUE(MID(A6291,6,2))&gt;=4,VALUE(LEFT(A6291,4)),VALUE(LEFT(A6291,4))-1)&amp;"-"&amp;TEXT(MOD(IF(VALUE(MID(A6291,6,2))&gt;=4,VALUE(LEFT(A6291,4)),VALUE(LEFT(A6291,4))-1)+1,100),"00")</f>
        <v>FY2025-26</v>
      </c>
      <c r="D6291" s="0" t="s">
        <v>821</v>
      </c>
      <c r="E6291" s="0" t="s">
        <v>273</v>
      </c>
      <c r="F6291" s="0" t="str">
        <f aca="false">INDEX(Mapping!$B$2:$B$465,MATCH(E6291,Mapping!$A$2:$A$465,0))</f>
        <v>ADANI RENEWABLE ENERGY FIFTY SIX LIMITED_PSS10</v>
      </c>
      <c r="G6291" s="0" t="str">
        <f aca="false">INDEX(Mapping!$C$2:$C$465,MATCH(E6291,Mapping!$A$2:$A$465,0))</f>
        <v>ADANI GREEN ENERGY (ALL SPVs)</v>
      </c>
      <c r="H6291" s="2" t="n">
        <v>14.88</v>
      </c>
      <c r="I6291" s="3" t="n">
        <v>0.3</v>
      </c>
    </row>
    <row r="6292" customFormat="false" ht="15" hidden="false" customHeight="false" outlineLevel="0" collapsed="false">
      <c r="A6292" s="0" t="s">
        <v>209</v>
      </c>
      <c r="B6292" s="0" t="n">
        <f aca="false">VALUE(LEFT(A6292,4))</f>
        <v>2025</v>
      </c>
      <c r="C6292" s="0" t="str">
        <f aca="false">"FY"&amp;IF(VALUE(MID(A6292,6,2))&gt;=4,VALUE(LEFT(A6292,4)),VALUE(LEFT(A6292,4))-1)&amp;"-"&amp;TEXT(MOD(IF(VALUE(MID(A6292,6,2))&gt;=4,VALUE(LEFT(A6292,4)),VALUE(LEFT(A6292,4))-1)+1,100),"00")</f>
        <v>FY2025-26</v>
      </c>
      <c r="D6292" s="0" t="s">
        <v>686</v>
      </c>
      <c r="E6292" s="0" t="s">
        <v>266</v>
      </c>
      <c r="F6292" s="0" t="str">
        <f aca="false">INDEX(Mapping!$B$2:$B$465,MATCH(E6292,Mapping!$A$2:$A$465,0))</f>
        <v>ADEPT RENEWABLE TECHNOLOGIES</v>
      </c>
      <c r="G6292" s="0" t="str">
        <f aca="false">INDEX(Mapping!$C$2:$C$465,MATCH(E6292,Mapping!$A$2:$A$465,0))</f>
        <v>ADEPT RENEWABLE TECHNOLOGIES</v>
      </c>
      <c r="H6292" s="2" t="n">
        <v>14.48</v>
      </c>
      <c r="I6292" s="3" t="n">
        <v>0.29</v>
      </c>
    </row>
    <row r="6293" customFormat="false" ht="15" hidden="false" customHeight="false" outlineLevel="0" collapsed="false">
      <c r="A6293" s="0" t="s">
        <v>209</v>
      </c>
      <c r="B6293" s="0" t="n">
        <f aca="false">VALUE(LEFT(A6293,4))</f>
        <v>2025</v>
      </c>
      <c r="C6293" s="0" t="str">
        <f aca="false">"FY"&amp;IF(VALUE(MID(A6293,6,2))&gt;=4,VALUE(LEFT(A6293,4)),VALUE(LEFT(A6293,4))-1)&amp;"-"&amp;TEXT(MOD(IF(VALUE(MID(A6293,6,2))&gt;=4,VALUE(LEFT(A6293,4)),VALUE(LEFT(A6293,4))-1)+1,100),"00")</f>
        <v>FY2025-26</v>
      </c>
      <c r="D6293" s="0" t="s">
        <v>832</v>
      </c>
      <c r="E6293" s="0" t="s">
        <v>360</v>
      </c>
      <c r="F6293" s="0" t="str">
        <f aca="false">INDEX(Mapping!$B$2:$B$465,MATCH(E6293,Mapping!$A$2:$A$465,0))</f>
        <v>BLUE LEAF ENERGY RENEWABLES PRIVATE LIMITED_HYBRID_WIND</v>
      </c>
      <c r="G6293" s="0" t="str">
        <f aca="false">INDEX(Mapping!$C$2:$C$465,MATCH(E6293,Mapping!$A$2:$A$465,0))</f>
        <v>BLUE LEAF ENERGY RENEWABLES PRIVATE LIMITED_HYBRID_WIND</v>
      </c>
      <c r="H6293" s="2" t="n">
        <v>14.14</v>
      </c>
      <c r="I6293" s="3" t="n">
        <v>0.29</v>
      </c>
    </row>
    <row r="6294" customFormat="false" ht="15" hidden="false" customHeight="false" outlineLevel="0" collapsed="false">
      <c r="A6294" s="0" t="s">
        <v>209</v>
      </c>
      <c r="B6294" s="0" t="n">
        <f aca="false">VALUE(LEFT(A6294,4))</f>
        <v>2025</v>
      </c>
      <c r="C6294" s="0" t="str">
        <f aca="false">"FY"&amp;IF(VALUE(MID(A6294,6,2))&gt;=4,VALUE(LEFT(A6294,4)),VALUE(LEFT(A6294,4))-1)&amp;"-"&amp;TEXT(MOD(IF(VALUE(MID(A6294,6,2))&gt;=4,VALUE(LEFT(A6294,4)),VALUE(LEFT(A6294,4))-1)+1,100),"00")</f>
        <v>FY2025-26</v>
      </c>
      <c r="D6294" s="0" t="s">
        <v>699</v>
      </c>
      <c r="E6294" s="0" t="s">
        <v>71</v>
      </c>
      <c r="F6294" s="0" t="str">
        <f aca="false">INDEX(Mapping!$B$2:$B$465,MATCH(E6294,Mapping!$A$2:$A$465,0))</f>
        <v>KERALA</v>
      </c>
      <c r="G6294" s="0" t="str">
        <f aca="false">INDEX(Mapping!$C$2:$C$465,MATCH(E6294,Mapping!$A$2:$A$465,0))</f>
        <v>KERALA</v>
      </c>
      <c r="H6294" s="2" t="n">
        <v>14.1</v>
      </c>
      <c r="I6294" s="3" t="n">
        <v>0.29</v>
      </c>
    </row>
    <row r="6295" customFormat="false" ht="15" hidden="false" customHeight="false" outlineLevel="0" collapsed="false">
      <c r="A6295" s="0" t="s">
        <v>209</v>
      </c>
      <c r="B6295" s="0" t="n">
        <f aca="false">VALUE(LEFT(A6295,4))</f>
        <v>2025</v>
      </c>
      <c r="C6295" s="0" t="str">
        <f aca="false">"FY"&amp;IF(VALUE(MID(A6295,6,2))&gt;=4,VALUE(LEFT(A6295,4)),VALUE(LEFT(A6295,4))-1)&amp;"-"&amp;TEXT(MOD(IF(VALUE(MID(A6295,6,2))&gt;=4,VALUE(LEFT(A6295,4)),VALUE(LEFT(A6295,4))-1)+1,100),"00")</f>
        <v>FY2025-26</v>
      </c>
      <c r="D6295" s="0" t="s">
        <v>227</v>
      </c>
      <c r="E6295" s="0" t="s">
        <v>227</v>
      </c>
      <c r="F6295" s="0" t="str">
        <f aca="false">INDEX(Mapping!$B$2:$B$465,MATCH(E6295,Mapping!$A$2:$A$465,0))</f>
        <v>SHREE CEMENT</v>
      </c>
      <c r="G6295" s="0" t="str">
        <f aca="false">INDEX(Mapping!$C$2:$C$465,MATCH(E6295,Mapping!$A$2:$A$465,0))</f>
        <v>SHREE CEMENT</v>
      </c>
      <c r="H6295" s="2" t="n">
        <v>14.06</v>
      </c>
      <c r="I6295" s="3" t="n">
        <v>0.29</v>
      </c>
    </row>
    <row r="6296" customFormat="false" ht="15" hidden="false" customHeight="false" outlineLevel="0" collapsed="false">
      <c r="A6296" s="0" t="s">
        <v>209</v>
      </c>
      <c r="B6296" s="0" t="n">
        <f aca="false">VALUE(LEFT(A6296,4))</f>
        <v>2025</v>
      </c>
      <c r="C6296" s="0" t="str">
        <f aca="false">"FY"&amp;IF(VALUE(MID(A6296,6,2))&gt;=4,VALUE(LEFT(A6296,4)),VALUE(LEFT(A6296,4))-1)&amp;"-"&amp;TEXT(MOD(IF(VALUE(MID(A6296,6,2))&gt;=4,VALUE(LEFT(A6296,4)),VALUE(LEFT(A6296,4))-1)+1,100),"00")</f>
        <v>FY2025-26</v>
      </c>
      <c r="D6296" s="0" t="s">
        <v>675</v>
      </c>
      <c r="E6296" s="0" t="s">
        <v>137</v>
      </c>
      <c r="F6296" s="0" t="str">
        <f aca="false">INDEX(Mapping!$B$2:$B$465,MATCH(E6296,Mapping!$A$2:$A$465,0))</f>
        <v>JSPL - DCPP</v>
      </c>
      <c r="G6296" s="0" t="str">
        <f aca="false">INDEX(Mapping!$C$2:$C$465,MATCH(E6296,Mapping!$A$2:$A$465,0))</f>
        <v>JSPL</v>
      </c>
      <c r="H6296" s="2" t="n">
        <v>13.85</v>
      </c>
      <c r="I6296" s="3" t="n">
        <v>0.28</v>
      </c>
    </row>
    <row r="6297" customFormat="false" ht="15" hidden="false" customHeight="false" outlineLevel="0" collapsed="false">
      <c r="A6297" s="0" t="s">
        <v>209</v>
      </c>
      <c r="B6297" s="0" t="n">
        <f aca="false">VALUE(LEFT(A6297,4))</f>
        <v>2025</v>
      </c>
      <c r="C6297" s="0" t="str">
        <f aca="false">"FY"&amp;IF(VALUE(MID(A6297,6,2))&gt;=4,VALUE(LEFT(A6297,4)),VALUE(LEFT(A6297,4))-1)&amp;"-"&amp;TEXT(MOD(IF(VALUE(MID(A6297,6,2))&gt;=4,VALUE(LEFT(A6297,4)),VALUE(LEFT(A6297,4))-1)+1,100),"00")</f>
        <v>FY2025-26</v>
      </c>
      <c r="D6297" s="0" t="s">
        <v>822</v>
      </c>
      <c r="E6297" s="0" t="s">
        <v>373</v>
      </c>
      <c r="F6297" s="0" t="str">
        <f aca="false">INDEX(Mapping!$B$2:$B$465,MATCH(E6297,Mapping!$A$2:$A$465,0))</f>
        <v>HIMACHAL PRADESH</v>
      </c>
      <c r="G6297" s="0" t="str">
        <f aca="false">INDEX(Mapping!$C$2:$C$465,MATCH(E6297,Mapping!$A$2:$A$465,0))</f>
        <v>HIMACHAL PRADESH</v>
      </c>
      <c r="H6297" s="2" t="n">
        <v>13.34</v>
      </c>
      <c r="I6297" s="3" t="n">
        <v>0.27</v>
      </c>
    </row>
    <row r="6298" customFormat="false" ht="15" hidden="false" customHeight="false" outlineLevel="0" collapsed="false">
      <c r="A6298" s="0" t="s">
        <v>209</v>
      </c>
      <c r="B6298" s="0" t="n">
        <f aca="false">VALUE(LEFT(A6298,4))</f>
        <v>2025</v>
      </c>
      <c r="C6298" s="0" t="str">
        <f aca="false">"FY"&amp;IF(VALUE(MID(A6298,6,2))&gt;=4,VALUE(LEFT(A6298,4)),VALUE(LEFT(A6298,4))-1)&amp;"-"&amp;TEXT(MOD(IF(VALUE(MID(A6298,6,2))&gt;=4,VALUE(LEFT(A6298,4)),VALUE(LEFT(A6298,4))-1)+1,100),"00")</f>
        <v>FY2025-26</v>
      </c>
      <c r="D6298" s="0" t="s">
        <v>761</v>
      </c>
      <c r="E6298" s="0" t="s">
        <v>335</v>
      </c>
      <c r="F6298" s="0" t="str">
        <f aca="false">INDEX(Mapping!$B$2:$B$465,MATCH(E6298,Mapping!$A$2:$A$465,0))</f>
        <v>NTPC STATIONS</v>
      </c>
      <c r="G6298" s="0" t="str">
        <f aca="false">INDEX(Mapping!$C$2:$C$465,MATCH(E6298,Mapping!$A$2:$A$465,0))</f>
        <v>NTPC GROUP</v>
      </c>
      <c r="H6298" s="2" t="n">
        <v>12.92</v>
      </c>
      <c r="I6298" s="3" t="n">
        <v>0.26</v>
      </c>
    </row>
    <row r="6299" customFormat="false" ht="15" hidden="false" customHeight="false" outlineLevel="0" collapsed="false">
      <c r="A6299" s="0" t="s">
        <v>209</v>
      </c>
      <c r="B6299" s="0" t="n">
        <f aca="false">VALUE(LEFT(A6299,4))</f>
        <v>2025</v>
      </c>
      <c r="C6299" s="0" t="str">
        <f aca="false">"FY"&amp;IF(VALUE(MID(A6299,6,2))&gt;=4,VALUE(LEFT(A6299,4)),VALUE(LEFT(A6299,4))-1)&amp;"-"&amp;TEXT(MOD(IF(VALUE(MID(A6299,6,2))&gt;=4,VALUE(LEFT(A6299,4)),VALUE(LEFT(A6299,4))-1)+1,100),"00")</f>
        <v>FY2025-26</v>
      </c>
      <c r="D6299" s="0" t="s">
        <v>685</v>
      </c>
      <c r="E6299" s="0" t="s">
        <v>278</v>
      </c>
      <c r="F6299" s="0" t="str">
        <f aca="false">INDEX(Mapping!$B$2:$B$465,MATCH(E6299,Mapping!$A$2:$A$465,0))</f>
        <v>RENEW SURYA RAVI</v>
      </c>
      <c r="G6299" s="0" t="str">
        <f aca="false">INDEX(Mapping!$C$2:$C$465,MATCH(E6299,Mapping!$A$2:$A$465,0))</f>
        <v>RENEW POWER (ALL SPVs)</v>
      </c>
      <c r="H6299" s="2" t="n">
        <v>12.61</v>
      </c>
      <c r="I6299" s="3" t="n">
        <v>0.26</v>
      </c>
    </row>
    <row r="6300" customFormat="false" ht="15" hidden="false" customHeight="false" outlineLevel="0" collapsed="false">
      <c r="A6300" s="0" t="s">
        <v>209</v>
      </c>
      <c r="B6300" s="0" t="n">
        <f aca="false">VALUE(LEFT(A6300,4))</f>
        <v>2025</v>
      </c>
      <c r="C6300" s="0" t="str">
        <f aca="false">"FY"&amp;IF(VALUE(MID(A6300,6,2))&gt;=4,VALUE(LEFT(A6300,4)),VALUE(LEFT(A6300,4))-1)&amp;"-"&amp;TEXT(MOD(IF(VALUE(MID(A6300,6,2))&gt;=4,VALUE(LEFT(A6300,4)),VALUE(LEFT(A6300,4))-1)+1,100),"00")</f>
        <v>FY2025-26</v>
      </c>
      <c r="D6300" s="0" t="s">
        <v>693</v>
      </c>
      <c r="E6300" s="0" t="s">
        <v>282</v>
      </c>
      <c r="F6300" s="0" t="str">
        <f aca="false">INDEX(Mapping!$B$2:$B$465,MATCH(E6300,Mapping!$A$2:$A$465,0))</f>
        <v>ADANI SOLAR ENERGY JAISALMER TWO</v>
      </c>
      <c r="G6300" s="0" t="str">
        <f aca="false">INDEX(Mapping!$C$2:$C$465,MATCH(E6300,Mapping!$A$2:$A$465,0))</f>
        <v>ADANI GREEN ENERGY (ALL SPVs)</v>
      </c>
      <c r="H6300" s="2" t="n">
        <v>12.49</v>
      </c>
      <c r="I6300" s="3" t="n">
        <v>0.25</v>
      </c>
    </row>
    <row r="6301" customFormat="false" ht="15" hidden="false" customHeight="false" outlineLevel="0" collapsed="false">
      <c r="A6301" s="0" t="s">
        <v>209</v>
      </c>
      <c r="B6301" s="0" t="n">
        <f aca="false">VALUE(LEFT(A6301,4))</f>
        <v>2025</v>
      </c>
      <c r="C6301" s="0" t="str">
        <f aca="false">"FY"&amp;IF(VALUE(MID(A6301,6,2))&gt;=4,VALUE(LEFT(A6301,4)),VALUE(LEFT(A6301,4))-1)&amp;"-"&amp;TEXT(MOD(IF(VALUE(MID(A6301,6,2))&gt;=4,VALUE(LEFT(A6301,4)),VALUE(LEFT(A6301,4))-1)+1,100),"00")</f>
        <v>FY2025-26</v>
      </c>
      <c r="D6301" s="0" t="s">
        <v>210</v>
      </c>
      <c r="E6301" s="0" t="s">
        <v>210</v>
      </c>
      <c r="F6301" s="0" t="str">
        <f aca="false">INDEX(Mapping!$B$2:$B$465,MATCH(E6301,Mapping!$A$2:$A$465,0))</f>
        <v>ACB (INDIA)</v>
      </c>
      <c r="G6301" s="0" t="str">
        <f aca="false">INDEX(Mapping!$C$2:$C$465,MATCH(E6301,Mapping!$A$2:$A$465,0))</f>
        <v>ACB (INDIA)</v>
      </c>
      <c r="H6301" s="2" t="n">
        <v>12.42</v>
      </c>
      <c r="I6301" s="3" t="n">
        <v>0.25</v>
      </c>
    </row>
    <row r="6302" customFormat="false" ht="15" hidden="false" customHeight="false" outlineLevel="0" collapsed="false">
      <c r="A6302" s="0" t="s">
        <v>209</v>
      </c>
      <c r="B6302" s="0" t="n">
        <f aca="false">VALUE(LEFT(A6302,4))</f>
        <v>2025</v>
      </c>
      <c r="C6302" s="0" t="str">
        <f aca="false">"FY"&amp;IF(VALUE(MID(A6302,6,2))&gt;=4,VALUE(LEFT(A6302,4)),VALUE(LEFT(A6302,4))-1)&amp;"-"&amp;TEXT(MOD(IF(VALUE(MID(A6302,6,2))&gt;=4,VALUE(LEFT(A6302,4)),VALUE(LEFT(A6302,4))-1)+1,100),"00")</f>
        <v>FY2025-26</v>
      </c>
      <c r="D6302" s="0" t="s">
        <v>721</v>
      </c>
      <c r="E6302" s="0" t="s">
        <v>176</v>
      </c>
      <c r="F6302" s="0" t="str">
        <f aca="false">INDEX(Mapping!$B$2:$B$465,MATCH(E6302,Mapping!$A$2:$A$465,0))</f>
        <v>SIKKIM</v>
      </c>
      <c r="G6302" s="0" t="str">
        <f aca="false">INDEX(Mapping!$C$2:$C$465,MATCH(E6302,Mapping!$A$2:$A$465,0))</f>
        <v>SIKKIM</v>
      </c>
      <c r="H6302" s="2" t="n">
        <v>11.87</v>
      </c>
      <c r="I6302" s="3" t="n">
        <v>0.24</v>
      </c>
    </row>
    <row r="6303" customFormat="false" ht="15" hidden="false" customHeight="false" outlineLevel="0" collapsed="false">
      <c r="A6303" s="0" t="s">
        <v>209</v>
      </c>
      <c r="B6303" s="0" t="n">
        <f aca="false">VALUE(LEFT(A6303,4))</f>
        <v>2025</v>
      </c>
      <c r="C6303" s="0" t="str">
        <f aca="false">"FY"&amp;IF(VALUE(MID(A6303,6,2))&gt;=4,VALUE(LEFT(A6303,4)),VALUE(LEFT(A6303,4))-1)&amp;"-"&amp;TEXT(MOD(IF(VALUE(MID(A6303,6,2))&gt;=4,VALUE(LEFT(A6303,4)),VALUE(LEFT(A6303,4))-1)+1,100),"00")</f>
        <v>FY2025-26</v>
      </c>
      <c r="D6303" s="0" t="s">
        <v>270</v>
      </c>
      <c r="E6303" s="0" t="s">
        <v>270</v>
      </c>
      <c r="F6303" s="0" t="str">
        <f aca="false">INDEX(Mapping!$B$2:$B$465,MATCH(E6303,Mapping!$A$2:$A$465,0))</f>
        <v>ADANI RENEWABLE ENERGY FIFTY SIX LIMITED_PSS4</v>
      </c>
      <c r="G6303" s="0" t="str">
        <f aca="false">INDEX(Mapping!$C$2:$C$465,MATCH(E6303,Mapping!$A$2:$A$465,0))</f>
        <v>ADANI GREEN ENERGY (ALL SPVs)</v>
      </c>
      <c r="H6303" s="2" t="n">
        <v>11.85</v>
      </c>
      <c r="I6303" s="3" t="n">
        <v>0.24</v>
      </c>
    </row>
    <row r="6304" customFormat="false" ht="15" hidden="false" customHeight="false" outlineLevel="0" collapsed="false">
      <c r="A6304" s="0" t="s">
        <v>209</v>
      </c>
      <c r="B6304" s="0" t="n">
        <f aca="false">VALUE(LEFT(A6304,4))</f>
        <v>2025</v>
      </c>
      <c r="C6304" s="0" t="str">
        <f aca="false">"FY"&amp;IF(VALUE(MID(A6304,6,2))&gt;=4,VALUE(LEFT(A6304,4)),VALUE(LEFT(A6304,4))-1)&amp;"-"&amp;TEXT(MOD(IF(VALUE(MID(A6304,6,2))&gt;=4,VALUE(LEFT(A6304,4)),VALUE(LEFT(A6304,4))-1)+1,100),"00")</f>
        <v>FY2025-26</v>
      </c>
      <c r="D6304" s="0" t="s">
        <v>713</v>
      </c>
      <c r="E6304" s="0" t="s">
        <v>268</v>
      </c>
      <c r="F6304" s="0" t="str">
        <f aca="false">INDEX(Mapping!$B$2:$B$465,MATCH(E6304,Mapping!$A$2:$A$465,0))</f>
        <v>GOA</v>
      </c>
      <c r="G6304" s="0" t="str">
        <f aca="false">INDEX(Mapping!$C$2:$C$465,MATCH(E6304,Mapping!$A$2:$A$465,0))</f>
        <v>GOA</v>
      </c>
      <c r="H6304" s="2" t="n">
        <v>11.5</v>
      </c>
      <c r="I6304" s="3" t="n">
        <v>0.23</v>
      </c>
    </row>
    <row r="6305" customFormat="false" ht="15" hidden="false" customHeight="false" outlineLevel="0" collapsed="false">
      <c r="A6305" s="0" t="s">
        <v>209</v>
      </c>
      <c r="B6305" s="0" t="n">
        <f aca="false">VALUE(LEFT(A6305,4))</f>
        <v>2025</v>
      </c>
      <c r="C6305" s="0" t="str">
        <f aca="false">"FY"&amp;IF(VALUE(MID(A6305,6,2))&gt;=4,VALUE(LEFT(A6305,4)),VALUE(LEFT(A6305,4))-1)&amp;"-"&amp;TEXT(MOD(IF(VALUE(MID(A6305,6,2))&gt;=4,VALUE(LEFT(A6305,4)),VALUE(LEFT(A6305,4))-1)+1,100),"00")</f>
        <v>FY2025-26</v>
      </c>
      <c r="D6305" s="0" t="s">
        <v>697</v>
      </c>
      <c r="E6305" s="0" t="s">
        <v>283</v>
      </c>
      <c r="F6305" s="0" t="str">
        <f aca="false">INDEX(Mapping!$B$2:$B$465,MATCH(E6305,Mapping!$A$2:$A$465,0))</f>
        <v>AMP ENERGY GREEN SIX PRIVATE LIMITED</v>
      </c>
      <c r="G6305" s="0" t="str">
        <f aca="false">INDEX(Mapping!$C$2:$C$465,MATCH(E6305,Mapping!$A$2:$A$465,0))</f>
        <v>AMP ENERGY</v>
      </c>
      <c r="H6305" s="2" t="n">
        <v>11.12</v>
      </c>
      <c r="I6305" s="3" t="n">
        <v>0.23</v>
      </c>
    </row>
    <row r="6306" customFormat="false" ht="15" hidden="false" customHeight="false" outlineLevel="0" collapsed="false">
      <c r="A6306" s="0" t="s">
        <v>209</v>
      </c>
      <c r="B6306" s="0" t="n">
        <f aca="false">VALUE(LEFT(A6306,4))</f>
        <v>2025</v>
      </c>
      <c r="C6306" s="0" t="str">
        <f aca="false">"FY"&amp;IF(VALUE(MID(A6306,6,2))&gt;=4,VALUE(LEFT(A6306,4)),VALUE(LEFT(A6306,4))-1)&amp;"-"&amp;TEXT(MOD(IF(VALUE(MID(A6306,6,2))&gt;=4,VALUE(LEFT(A6306,4)),VALUE(LEFT(A6306,4))-1)+1,100),"00")</f>
        <v>FY2025-26</v>
      </c>
      <c r="D6306" s="0" t="s">
        <v>694</v>
      </c>
      <c r="E6306" s="0" t="s">
        <v>328</v>
      </c>
      <c r="F6306" s="0" t="str">
        <f aca="false">INDEX(Mapping!$B$2:$B$465,MATCH(E6306,Mapping!$A$2:$A$465,0))</f>
        <v>HIMACHAL PRADESH</v>
      </c>
      <c r="G6306" s="0" t="str">
        <f aca="false">INDEX(Mapping!$C$2:$C$465,MATCH(E6306,Mapping!$A$2:$A$465,0))</f>
        <v>HIMACHAL PRADESH</v>
      </c>
      <c r="H6306" s="2" t="n">
        <v>10.64</v>
      </c>
      <c r="I6306" s="3" t="n">
        <v>0.22</v>
      </c>
    </row>
    <row r="6307" customFormat="false" ht="15" hidden="false" customHeight="false" outlineLevel="0" collapsed="false">
      <c r="A6307" s="0" t="s">
        <v>209</v>
      </c>
      <c r="B6307" s="0" t="n">
        <f aca="false">VALUE(LEFT(A6307,4))</f>
        <v>2025</v>
      </c>
      <c r="C6307" s="0" t="str">
        <f aca="false">"FY"&amp;IF(VALUE(MID(A6307,6,2))&gt;=4,VALUE(LEFT(A6307,4)),VALUE(LEFT(A6307,4))-1)&amp;"-"&amp;TEXT(MOD(IF(VALUE(MID(A6307,6,2))&gt;=4,VALUE(LEFT(A6307,4)),VALUE(LEFT(A6307,4))-1)+1,100),"00")</f>
        <v>FY2025-26</v>
      </c>
      <c r="D6307" s="0" t="s">
        <v>264</v>
      </c>
      <c r="E6307" s="0" t="s">
        <v>264</v>
      </c>
      <c r="F6307" s="0" t="str">
        <f aca="false">INDEX(Mapping!$B$2:$B$465,MATCH(E6307,Mapping!$A$2:$A$465,0))</f>
        <v>ADANI RENEWABLE ENERGY FORTY ONE LIMITED_PSS-3</v>
      </c>
      <c r="G6307" s="0" t="str">
        <f aca="false">INDEX(Mapping!$C$2:$C$465,MATCH(E6307,Mapping!$A$2:$A$465,0))</f>
        <v>ADANI GREEN ENERGY (ALL SPVs)</v>
      </c>
      <c r="H6307" s="2" t="n">
        <v>10.59</v>
      </c>
      <c r="I6307" s="3" t="n">
        <v>0.22</v>
      </c>
    </row>
    <row r="6308" customFormat="false" ht="15" hidden="false" customHeight="false" outlineLevel="0" collapsed="false">
      <c r="A6308" s="0" t="s">
        <v>209</v>
      </c>
      <c r="B6308" s="0" t="n">
        <f aca="false">VALUE(LEFT(A6308,4))</f>
        <v>2025</v>
      </c>
      <c r="C6308" s="0" t="str">
        <f aca="false">"FY"&amp;IF(VALUE(MID(A6308,6,2))&gt;=4,VALUE(LEFT(A6308,4)),VALUE(LEFT(A6308,4))-1)&amp;"-"&amp;TEXT(MOD(IF(VALUE(MID(A6308,6,2))&gt;=4,VALUE(LEFT(A6308,4)),VALUE(LEFT(A6308,4))-1)+1,100),"00")</f>
        <v>FY2025-26</v>
      </c>
      <c r="D6308" s="0" t="s">
        <v>706</v>
      </c>
      <c r="E6308" s="0" t="s">
        <v>357</v>
      </c>
      <c r="F6308" s="0" t="str">
        <f aca="false">INDEX(Mapping!$B$2:$B$465,MATCH(E6308,Mapping!$A$2:$A$465,0))</f>
        <v>HIMACHAL PRADESH</v>
      </c>
      <c r="G6308" s="0" t="str">
        <f aca="false">INDEX(Mapping!$C$2:$C$465,MATCH(E6308,Mapping!$A$2:$A$465,0))</f>
        <v>HIMACHAL PRADESH</v>
      </c>
      <c r="H6308" s="2" t="n">
        <v>10.59</v>
      </c>
      <c r="I6308" s="3" t="n">
        <v>0.21</v>
      </c>
    </row>
    <row r="6309" customFormat="false" ht="15" hidden="false" customHeight="false" outlineLevel="0" collapsed="false">
      <c r="A6309" s="0" t="s">
        <v>209</v>
      </c>
      <c r="B6309" s="0" t="n">
        <f aca="false">VALUE(LEFT(A6309,4))</f>
        <v>2025</v>
      </c>
      <c r="C6309" s="0" t="str">
        <f aca="false">"FY"&amp;IF(VALUE(MID(A6309,6,2))&gt;=4,VALUE(LEFT(A6309,4)),VALUE(LEFT(A6309,4))-1)&amp;"-"&amp;TEXT(MOD(IF(VALUE(MID(A6309,6,2))&gt;=4,VALUE(LEFT(A6309,4)),VALUE(LEFT(A6309,4))-1)+1,100),"00")</f>
        <v>FY2025-26</v>
      </c>
      <c r="D6309" s="0" t="s">
        <v>828</v>
      </c>
      <c r="E6309" s="0" t="s">
        <v>342</v>
      </c>
      <c r="F6309" s="0" t="str">
        <f aca="false">INDEX(Mapping!$B$2:$B$465,MATCH(E6309,Mapping!$A$2:$A$465,0))</f>
        <v>KLEIO SOLAR POWER PRIVATE LIMITED (SOLAR)</v>
      </c>
      <c r="G6309" s="0" t="str">
        <f aca="false">INDEX(Mapping!$C$2:$C$465,MATCH(E6309,Mapping!$A$2:$A$465,0))</f>
        <v>KLEIO SOLAR POWER PRIVATE LIMITED (SOLAR)</v>
      </c>
      <c r="H6309" s="2" t="n">
        <v>10.45</v>
      </c>
      <c r="I6309" s="3" t="n">
        <v>0.21</v>
      </c>
    </row>
    <row r="6310" customFormat="false" ht="15" hidden="false" customHeight="false" outlineLevel="0" collapsed="false">
      <c r="A6310" s="0" t="s">
        <v>209</v>
      </c>
      <c r="B6310" s="0" t="n">
        <f aca="false">VALUE(LEFT(A6310,4))</f>
        <v>2025</v>
      </c>
      <c r="C6310" s="0" t="str">
        <f aca="false">"FY"&amp;IF(VALUE(MID(A6310,6,2))&gt;=4,VALUE(LEFT(A6310,4)),VALUE(LEFT(A6310,4))-1)&amp;"-"&amp;TEXT(MOD(IF(VALUE(MID(A6310,6,2))&gt;=4,VALUE(LEFT(A6310,4)),VALUE(LEFT(A6310,4))-1)+1,100),"00")</f>
        <v>FY2025-26</v>
      </c>
      <c r="D6310" s="0" t="s">
        <v>707</v>
      </c>
      <c r="E6310" s="0" t="s">
        <v>333</v>
      </c>
      <c r="F6310" s="0" t="str">
        <f aca="false">INDEX(Mapping!$B$2:$B$465,MATCH(E6310,Mapping!$A$2:$A$465,0))</f>
        <v>NTPC STATIONS</v>
      </c>
      <c r="G6310" s="0" t="str">
        <f aca="false">INDEX(Mapping!$C$2:$C$465,MATCH(E6310,Mapping!$A$2:$A$465,0))</f>
        <v>NTPC GROUP</v>
      </c>
      <c r="H6310" s="2" t="n">
        <v>10.08</v>
      </c>
      <c r="I6310" s="3" t="n">
        <v>0.2</v>
      </c>
    </row>
    <row r="6311" customFormat="false" ht="15" hidden="false" customHeight="false" outlineLevel="0" collapsed="false">
      <c r="A6311" s="0" t="s">
        <v>209</v>
      </c>
      <c r="B6311" s="0" t="n">
        <f aca="false">VALUE(LEFT(A6311,4))</f>
        <v>2025</v>
      </c>
      <c r="C6311" s="0" t="str">
        <f aca="false">"FY"&amp;IF(VALUE(MID(A6311,6,2))&gt;=4,VALUE(LEFT(A6311,4)),VALUE(LEFT(A6311,4))-1)&amp;"-"&amp;TEXT(MOD(IF(VALUE(MID(A6311,6,2))&gt;=4,VALUE(LEFT(A6311,4)),VALUE(LEFT(A6311,4))-1)+1,100),"00")</f>
        <v>FY2025-26</v>
      </c>
      <c r="D6311" s="0" t="s">
        <v>679</v>
      </c>
      <c r="E6311" s="0" t="s">
        <v>241</v>
      </c>
      <c r="F6311" s="0" t="str">
        <f aca="false">INDEX(Mapping!$B$2:$B$465,MATCH(E6311,Mapping!$A$2:$A$465,0))</f>
        <v>HIMACHAL PRADESH</v>
      </c>
      <c r="G6311" s="0" t="str">
        <f aca="false">INDEX(Mapping!$C$2:$C$465,MATCH(E6311,Mapping!$A$2:$A$465,0))</f>
        <v>HIMACHAL PRADESH</v>
      </c>
      <c r="H6311" s="2" t="n">
        <v>9.46</v>
      </c>
      <c r="I6311" s="3" t="n">
        <v>0.19</v>
      </c>
    </row>
    <row r="6312" customFormat="false" ht="15" hidden="false" customHeight="false" outlineLevel="0" collapsed="false">
      <c r="A6312" s="0" t="s">
        <v>209</v>
      </c>
      <c r="B6312" s="0" t="n">
        <f aca="false">VALUE(LEFT(A6312,4))</f>
        <v>2025</v>
      </c>
      <c r="C6312" s="0" t="str">
        <f aca="false">"FY"&amp;IF(VALUE(MID(A6312,6,2))&gt;=4,VALUE(LEFT(A6312,4)),VALUE(LEFT(A6312,4))-1)&amp;"-"&amp;TEXT(MOD(IF(VALUE(MID(A6312,6,2))&gt;=4,VALUE(LEFT(A6312,4)),VALUE(LEFT(A6312,4))-1)+1,100),"00")</f>
        <v>FY2025-26</v>
      </c>
      <c r="D6312" s="0" t="s">
        <v>840</v>
      </c>
      <c r="E6312" s="0" t="s">
        <v>405</v>
      </c>
      <c r="F6312" s="0" t="str">
        <f aca="false">INDEX(Mapping!$B$2:$B$465,MATCH(E6312,Mapping!$A$2:$A$465,0))</f>
        <v>AMBUJA CEMENTS LIMITED_ESSEL PARK RJ</v>
      </c>
      <c r="G6312" s="0" t="str">
        <f aca="false">INDEX(Mapping!$C$2:$C$465,MATCH(E6312,Mapping!$A$2:$A$465,0))</f>
        <v>AMBUJA CEMENTS</v>
      </c>
      <c r="H6312" s="2" t="n">
        <v>9.4</v>
      </c>
      <c r="I6312" s="3" t="n">
        <v>0.19</v>
      </c>
    </row>
    <row r="6313" customFormat="false" ht="15" hidden="false" customHeight="false" outlineLevel="0" collapsed="false">
      <c r="A6313" s="0" t="s">
        <v>209</v>
      </c>
      <c r="B6313" s="0" t="n">
        <f aca="false">VALUE(LEFT(A6313,4))</f>
        <v>2025</v>
      </c>
      <c r="C6313" s="0" t="str">
        <f aca="false">"FY"&amp;IF(VALUE(MID(A6313,6,2))&gt;=4,VALUE(LEFT(A6313,4)),VALUE(LEFT(A6313,4))-1)&amp;"-"&amp;TEXT(MOD(IF(VALUE(MID(A6313,6,2))&gt;=4,VALUE(LEFT(A6313,4)),VALUE(LEFT(A6313,4))-1)+1,100),"00")</f>
        <v>FY2025-26</v>
      </c>
      <c r="D6313" s="0" t="s">
        <v>829</v>
      </c>
      <c r="E6313" s="0" t="s">
        <v>410</v>
      </c>
      <c r="F6313" s="0" t="str">
        <f aca="false">INDEX(Mapping!$B$2:$B$465,MATCH(E6313,Mapping!$A$2:$A$465,0))</f>
        <v>ADANI GREEN ENERGY TWENTY FIVE B LIMITED(WIND)_PSS9</v>
      </c>
      <c r="G6313" s="0" t="str">
        <f aca="false">INDEX(Mapping!$C$2:$C$465,MATCH(E6313,Mapping!$A$2:$A$465,0))</f>
        <v>ADANI GREEN ENERGY (ALL SPVs)</v>
      </c>
      <c r="H6313" s="2" t="n">
        <v>9.3</v>
      </c>
      <c r="I6313" s="3" t="n">
        <v>0.19</v>
      </c>
    </row>
    <row r="6314" customFormat="false" ht="15" hidden="false" customHeight="false" outlineLevel="0" collapsed="false">
      <c r="A6314" s="0" t="s">
        <v>209</v>
      </c>
      <c r="B6314" s="0" t="n">
        <f aca="false">VALUE(LEFT(A6314,4))</f>
        <v>2025</v>
      </c>
      <c r="C6314" s="0" t="str">
        <f aca="false">"FY"&amp;IF(VALUE(MID(A6314,6,2))&gt;=4,VALUE(LEFT(A6314,4)),VALUE(LEFT(A6314,4))-1)&amp;"-"&amp;TEXT(MOD(IF(VALUE(MID(A6314,6,2))&gt;=4,VALUE(LEFT(A6314,4)),VALUE(LEFT(A6314,4))-1)+1,100),"00")</f>
        <v>FY2025-26</v>
      </c>
      <c r="D6314" s="0" t="s">
        <v>308</v>
      </c>
      <c r="E6314" s="0" t="s">
        <v>308</v>
      </c>
      <c r="F6314" s="0" t="str">
        <f aca="false">INDEX(Mapping!$B$2:$B$465,MATCH(E6314,Mapping!$A$2:$A$465,0))</f>
        <v>ADANI RENEWABLE ENERGY FORTY FIVE LIMITED_PSS5</v>
      </c>
      <c r="G6314" s="0" t="str">
        <f aca="false">INDEX(Mapping!$C$2:$C$465,MATCH(E6314,Mapping!$A$2:$A$465,0))</f>
        <v>ADANI GREEN ENERGY (ALL SPVs)</v>
      </c>
      <c r="H6314" s="2" t="n">
        <v>9.17</v>
      </c>
      <c r="I6314" s="3" t="n">
        <v>0.19</v>
      </c>
    </row>
    <row r="6315" customFormat="false" ht="15" hidden="false" customHeight="false" outlineLevel="0" collapsed="false">
      <c r="A6315" s="0" t="s">
        <v>209</v>
      </c>
      <c r="B6315" s="0" t="n">
        <f aca="false">VALUE(LEFT(A6315,4))</f>
        <v>2025</v>
      </c>
      <c r="C6315" s="0" t="str">
        <f aca="false">"FY"&amp;IF(VALUE(MID(A6315,6,2))&gt;=4,VALUE(LEFT(A6315,4)),VALUE(LEFT(A6315,4))-1)&amp;"-"&amp;TEXT(MOD(IF(VALUE(MID(A6315,6,2))&gt;=4,VALUE(LEFT(A6315,4)),VALUE(LEFT(A6315,4))-1)+1,100),"00")</f>
        <v>FY2025-26</v>
      </c>
      <c r="D6315" s="0" t="s">
        <v>796</v>
      </c>
      <c r="E6315" s="0" t="s">
        <v>279</v>
      </c>
      <c r="F6315" s="0" t="str">
        <f aca="false">INDEX(Mapping!$B$2:$B$465,MATCH(E6315,Mapping!$A$2:$A$465,0))</f>
        <v>ADANI GREEN ENERGY TWENTY SIX B LIMITED_PSS-2</v>
      </c>
      <c r="G6315" s="0" t="str">
        <f aca="false">INDEX(Mapping!$C$2:$C$465,MATCH(E6315,Mapping!$A$2:$A$465,0))</f>
        <v>ADANI GREEN ENERGY (ALL SPVs)</v>
      </c>
      <c r="H6315" s="2" t="n">
        <v>8.8</v>
      </c>
      <c r="I6315" s="3" t="n">
        <v>0.18</v>
      </c>
    </row>
    <row r="6316" customFormat="false" ht="15" hidden="false" customHeight="false" outlineLevel="0" collapsed="false">
      <c r="A6316" s="0" t="s">
        <v>209</v>
      </c>
      <c r="B6316" s="0" t="n">
        <f aca="false">VALUE(LEFT(A6316,4))</f>
        <v>2025</v>
      </c>
      <c r="C6316" s="0" t="str">
        <f aca="false">"FY"&amp;IF(VALUE(MID(A6316,6,2))&gt;=4,VALUE(LEFT(A6316,4)),VALUE(LEFT(A6316,4))-1)&amp;"-"&amp;TEXT(MOD(IF(VALUE(MID(A6316,6,2))&gt;=4,VALUE(LEFT(A6316,4)),VALUE(LEFT(A6316,4))-1)+1,100),"00")</f>
        <v>FY2025-26</v>
      </c>
      <c r="D6316" s="0" t="s">
        <v>700</v>
      </c>
      <c r="E6316" s="0" t="s">
        <v>353</v>
      </c>
      <c r="F6316" s="0" t="str">
        <f aca="false">INDEX(Mapping!$B$2:$B$465,MATCH(E6316,Mapping!$A$2:$A$465,0))</f>
        <v>HIMACHAL PRADESH</v>
      </c>
      <c r="G6316" s="0" t="str">
        <f aca="false">INDEX(Mapping!$C$2:$C$465,MATCH(E6316,Mapping!$A$2:$A$465,0))</f>
        <v>HIMACHAL PRADESH</v>
      </c>
      <c r="H6316" s="2" t="n">
        <v>8.57</v>
      </c>
      <c r="I6316" s="3" t="n">
        <v>0.17</v>
      </c>
    </row>
    <row r="6317" customFormat="false" ht="15" hidden="false" customHeight="false" outlineLevel="0" collapsed="false">
      <c r="A6317" s="0" t="s">
        <v>209</v>
      </c>
      <c r="B6317" s="0" t="n">
        <f aca="false">VALUE(LEFT(A6317,4))</f>
        <v>2025</v>
      </c>
      <c r="C6317" s="0" t="str">
        <f aca="false">"FY"&amp;IF(VALUE(MID(A6317,6,2))&gt;=4,VALUE(LEFT(A6317,4)),VALUE(LEFT(A6317,4))-1)&amp;"-"&amp;TEXT(MOD(IF(VALUE(MID(A6317,6,2))&gt;=4,VALUE(LEFT(A6317,4)),VALUE(LEFT(A6317,4))-1)+1,100),"00")</f>
        <v>FY2025-26</v>
      </c>
      <c r="D6317" s="0" t="s">
        <v>462</v>
      </c>
      <c r="E6317" s="0" t="s">
        <v>462</v>
      </c>
      <c r="F6317" s="0" t="str">
        <f aca="false">INDEX(Mapping!$B$2:$B$465,MATCH(E6317,Mapping!$A$2:$A$465,0))</f>
        <v>DHARIWAL INFRASTRUCTURE</v>
      </c>
      <c r="G6317" s="0" t="str">
        <f aca="false">INDEX(Mapping!$C$2:$C$465,MATCH(E6317,Mapping!$A$2:$A$465,0))</f>
        <v>DHARIWAL INFRASTRUCTURE</v>
      </c>
      <c r="H6317" s="2" t="n">
        <v>8.55</v>
      </c>
      <c r="I6317" s="3" t="n">
        <v>0.17</v>
      </c>
    </row>
    <row r="6318" customFormat="false" ht="15" hidden="false" customHeight="false" outlineLevel="0" collapsed="false">
      <c r="A6318" s="0" t="s">
        <v>209</v>
      </c>
      <c r="B6318" s="0" t="n">
        <f aca="false">VALUE(LEFT(A6318,4))</f>
        <v>2025</v>
      </c>
      <c r="C6318" s="0" t="str">
        <f aca="false">"FY"&amp;IF(VALUE(MID(A6318,6,2))&gt;=4,VALUE(LEFT(A6318,4)),VALUE(LEFT(A6318,4))-1)&amp;"-"&amp;TEXT(MOD(IF(VALUE(MID(A6318,6,2))&gt;=4,VALUE(LEFT(A6318,4)),VALUE(LEFT(A6318,4))-1)+1,100),"00")</f>
        <v>FY2025-26</v>
      </c>
      <c r="D6318" s="0" t="s">
        <v>795</v>
      </c>
      <c r="E6318" s="0" t="s">
        <v>263</v>
      </c>
      <c r="F6318" s="0" t="str">
        <f aca="false">INDEX(Mapping!$B$2:$B$465,MATCH(E6318,Mapping!$A$2:$A$465,0))</f>
        <v>ADANI RENEWABLE ENERGY FIFTY FIVE LIMITED_PSS-3 (162.5 MW HYBRID SOLAR OF 187.5MW HPD)</v>
      </c>
      <c r="G6318" s="0" t="str">
        <f aca="false">INDEX(Mapping!$C$2:$C$465,MATCH(E6318,Mapping!$A$2:$A$465,0))</f>
        <v>ADANI GREEN ENERGY (ALL SPVs)</v>
      </c>
      <c r="H6318" s="2" t="n">
        <v>8.54</v>
      </c>
      <c r="I6318" s="3" t="n">
        <v>0.17</v>
      </c>
    </row>
    <row r="6319" customFormat="false" ht="15" hidden="false" customHeight="false" outlineLevel="0" collapsed="false">
      <c r="A6319" s="0" t="s">
        <v>209</v>
      </c>
      <c r="B6319" s="0" t="n">
        <f aca="false">VALUE(LEFT(A6319,4))</f>
        <v>2025</v>
      </c>
      <c r="C6319" s="0" t="str">
        <f aca="false">"FY"&amp;IF(VALUE(MID(A6319,6,2))&gt;=4,VALUE(LEFT(A6319,4)),VALUE(LEFT(A6319,4))-1)&amp;"-"&amp;TEXT(MOD(IF(VALUE(MID(A6319,6,2))&gt;=4,VALUE(LEFT(A6319,4)),VALUE(LEFT(A6319,4))-1)+1,100),"00")</f>
        <v>FY2025-26</v>
      </c>
      <c r="D6319" s="0" t="s">
        <v>344</v>
      </c>
      <c r="E6319" s="0" t="s">
        <v>344</v>
      </c>
      <c r="F6319" s="0" t="str">
        <f aca="false">INDEX(Mapping!$B$2:$B$465,MATCH(E6319,Mapping!$A$2:$A$465,0))</f>
        <v>ADANI RENEWABLE ENERGY FORTY ONE LIMITED_PSS13</v>
      </c>
      <c r="G6319" s="0" t="str">
        <f aca="false">INDEX(Mapping!$C$2:$C$465,MATCH(E6319,Mapping!$A$2:$A$465,0))</f>
        <v>ADANI GREEN ENERGY (ALL SPVs)</v>
      </c>
      <c r="H6319" s="2" t="n">
        <v>8.47</v>
      </c>
      <c r="I6319" s="3" t="n">
        <v>0.17</v>
      </c>
    </row>
    <row r="6320" customFormat="false" ht="15" hidden="false" customHeight="false" outlineLevel="0" collapsed="false">
      <c r="A6320" s="0" t="s">
        <v>209</v>
      </c>
      <c r="B6320" s="0" t="n">
        <f aca="false">VALUE(LEFT(A6320,4))</f>
        <v>2025</v>
      </c>
      <c r="C6320" s="0" t="str">
        <f aca="false">"FY"&amp;IF(VALUE(MID(A6320,6,2))&gt;=4,VALUE(LEFT(A6320,4)),VALUE(LEFT(A6320,4))-1)&amp;"-"&amp;TEXT(MOD(IF(VALUE(MID(A6320,6,2))&gt;=4,VALUE(LEFT(A6320,4)),VALUE(LEFT(A6320,4))-1)+1,100),"00")</f>
        <v>FY2025-26</v>
      </c>
      <c r="D6320" s="0" t="s">
        <v>830</v>
      </c>
      <c r="E6320" s="0" t="s">
        <v>398</v>
      </c>
      <c r="F6320" s="0" t="str">
        <f aca="false">INDEX(Mapping!$B$2:$B$465,MATCH(E6320,Mapping!$A$2:$A$465,0))</f>
        <v>ADANI GREEN ENERGY TWENTY SIX B LIMITED_HYBRID WIND_PSS10</v>
      </c>
      <c r="G6320" s="0" t="str">
        <f aca="false">INDEX(Mapping!$C$2:$C$465,MATCH(E6320,Mapping!$A$2:$A$465,0))</f>
        <v>ADANI GREEN ENERGY (ALL SPVs)</v>
      </c>
      <c r="H6320" s="2" t="n">
        <v>8.46</v>
      </c>
      <c r="I6320" s="3" t="n">
        <v>0.17</v>
      </c>
    </row>
    <row r="6321" customFormat="false" ht="15" hidden="false" customHeight="false" outlineLevel="0" collapsed="false">
      <c r="A6321" s="0" t="s">
        <v>209</v>
      </c>
      <c r="B6321" s="0" t="n">
        <f aca="false">VALUE(LEFT(A6321,4))</f>
        <v>2025</v>
      </c>
      <c r="C6321" s="0" t="str">
        <f aca="false">"FY"&amp;IF(VALUE(MID(A6321,6,2))&gt;=4,VALUE(LEFT(A6321,4)),VALUE(LEFT(A6321,4))-1)&amp;"-"&amp;TEXT(MOD(IF(VALUE(MID(A6321,6,2))&gt;=4,VALUE(LEFT(A6321,4)),VALUE(LEFT(A6321,4))-1)+1,100),"00")</f>
        <v>FY2025-26</v>
      </c>
      <c r="D6321" s="0" t="s">
        <v>698</v>
      </c>
      <c r="E6321" s="0" t="s">
        <v>298</v>
      </c>
      <c r="F6321" s="0" t="str">
        <f aca="false">INDEX(Mapping!$B$2:$B$465,MATCH(E6321,Mapping!$A$2:$A$465,0))</f>
        <v>HIMACHAL PRADESH</v>
      </c>
      <c r="G6321" s="0" t="str">
        <f aca="false">INDEX(Mapping!$C$2:$C$465,MATCH(E6321,Mapping!$A$2:$A$465,0))</f>
        <v>HIMACHAL PRADESH</v>
      </c>
      <c r="H6321" s="2" t="n">
        <v>8.45</v>
      </c>
      <c r="I6321" s="3" t="n">
        <v>0.17</v>
      </c>
    </row>
    <row r="6322" customFormat="false" ht="15" hidden="false" customHeight="false" outlineLevel="0" collapsed="false">
      <c r="A6322" s="0" t="s">
        <v>209</v>
      </c>
      <c r="B6322" s="0" t="n">
        <f aca="false">VALUE(LEFT(A6322,4))</f>
        <v>2025</v>
      </c>
      <c r="C6322" s="0" t="str">
        <f aca="false">"FY"&amp;IF(VALUE(MID(A6322,6,2))&gt;=4,VALUE(LEFT(A6322,4)),VALUE(LEFT(A6322,4))-1)&amp;"-"&amp;TEXT(MOD(IF(VALUE(MID(A6322,6,2))&gt;=4,VALUE(LEFT(A6322,4)),VALUE(LEFT(A6322,4))-1)+1,100),"00")</f>
        <v>FY2025-26</v>
      </c>
      <c r="D6322" s="0" t="s">
        <v>174</v>
      </c>
      <c r="E6322" s="0" t="s">
        <v>174</v>
      </c>
      <c r="F6322" s="0" t="str">
        <f aca="false">INDEX(Mapping!$B$2:$B$465,MATCH(E6322,Mapping!$A$2:$A$465,0))</f>
        <v>SEIL ENERGY INDIA (EX-SEMBCORP)</v>
      </c>
      <c r="G6322" s="0" t="str">
        <f aca="false">INDEX(Mapping!$C$2:$C$465,MATCH(E6322,Mapping!$A$2:$A$465,0))</f>
        <v>SEIL ENERGY INDIA</v>
      </c>
      <c r="H6322" s="2" t="n">
        <v>7.91</v>
      </c>
      <c r="I6322" s="3" t="n">
        <v>0.16</v>
      </c>
    </row>
    <row r="6323" customFormat="false" ht="15" hidden="false" customHeight="false" outlineLevel="0" collapsed="false">
      <c r="A6323" s="0" t="s">
        <v>209</v>
      </c>
      <c r="B6323" s="0" t="n">
        <f aca="false">VALUE(LEFT(A6323,4))</f>
        <v>2025</v>
      </c>
      <c r="C6323" s="0" t="str">
        <f aca="false">"FY"&amp;IF(VALUE(MID(A6323,6,2))&gt;=4,VALUE(LEFT(A6323,4)),VALUE(LEFT(A6323,4))-1)&amp;"-"&amp;TEXT(MOD(IF(VALUE(MID(A6323,6,2))&gt;=4,VALUE(LEFT(A6323,4)),VALUE(LEFT(A6323,4))-1)+1,100),"00")</f>
        <v>FY2025-26</v>
      </c>
      <c r="D6323" s="0" t="s">
        <v>794</v>
      </c>
      <c r="E6323" s="0" t="s">
        <v>186</v>
      </c>
      <c r="F6323" s="0" t="str">
        <f aca="false">INDEX(Mapping!$B$2:$B$465,MATCH(E6323,Mapping!$A$2:$A$465,0))</f>
        <v>ADANI GREEN ENERGY TWENTY FIVE A LIMITED_PSS-2</v>
      </c>
      <c r="G6323" s="0" t="str">
        <f aca="false">INDEX(Mapping!$C$2:$C$465,MATCH(E6323,Mapping!$A$2:$A$465,0))</f>
        <v>ADANI GREEN ENERGY (ALL SPVs)</v>
      </c>
      <c r="H6323" s="2" t="n">
        <v>7.24</v>
      </c>
      <c r="I6323" s="3" t="n">
        <v>0.15</v>
      </c>
    </row>
    <row r="6324" customFormat="false" ht="15" hidden="false" customHeight="false" outlineLevel="0" collapsed="false">
      <c r="A6324" s="0" t="s">
        <v>209</v>
      </c>
      <c r="B6324" s="0" t="n">
        <f aca="false">VALUE(LEFT(A6324,4))</f>
        <v>2025</v>
      </c>
      <c r="C6324" s="0" t="str">
        <f aca="false">"FY"&amp;IF(VALUE(MID(A6324,6,2))&gt;=4,VALUE(LEFT(A6324,4)),VALUE(LEFT(A6324,4))-1)&amp;"-"&amp;TEXT(MOD(IF(VALUE(MID(A6324,6,2))&gt;=4,VALUE(LEFT(A6324,4)),VALUE(LEFT(A6324,4))-1)+1,100),"00")</f>
        <v>FY2025-26</v>
      </c>
      <c r="D6324" s="0" t="s">
        <v>735</v>
      </c>
      <c r="E6324" s="0" t="s">
        <v>147</v>
      </c>
      <c r="F6324" s="0" t="str">
        <f aca="false">INDEX(Mapping!$B$2:$B$465,MATCH(E6324,Mapping!$A$2:$A$465,0))</f>
        <v>JAMMU &amp; KASHMIR</v>
      </c>
      <c r="G6324" s="0" t="str">
        <f aca="false">INDEX(Mapping!$C$2:$C$465,MATCH(E6324,Mapping!$A$2:$A$465,0))</f>
        <v>JAMMU &amp; KASHMIR</v>
      </c>
      <c r="H6324" s="2" t="n">
        <v>6.8</v>
      </c>
      <c r="I6324" s="3" t="n">
        <v>0.14</v>
      </c>
    </row>
    <row r="6325" customFormat="false" ht="15" hidden="false" customHeight="false" outlineLevel="0" collapsed="false">
      <c r="A6325" s="0" t="s">
        <v>209</v>
      </c>
      <c r="B6325" s="0" t="n">
        <f aca="false">VALUE(LEFT(A6325,4))</f>
        <v>2025</v>
      </c>
      <c r="C6325" s="0" t="str">
        <f aca="false">"FY"&amp;IF(VALUE(MID(A6325,6,2))&gt;=4,VALUE(LEFT(A6325,4)),VALUE(LEFT(A6325,4))-1)&amp;"-"&amp;TEXT(MOD(IF(VALUE(MID(A6325,6,2))&gt;=4,VALUE(LEFT(A6325,4)),VALUE(LEFT(A6325,4))-1)+1,100),"00")</f>
        <v>FY2025-26</v>
      </c>
      <c r="D6325" s="0" t="s">
        <v>709</v>
      </c>
      <c r="E6325" s="0" t="s">
        <v>358</v>
      </c>
      <c r="F6325" s="0" t="str">
        <f aca="false">INDEX(Mapping!$B$2:$B$465,MATCH(E6325,Mapping!$A$2:$A$465,0))</f>
        <v>NTPC STATIONS</v>
      </c>
      <c r="G6325" s="0" t="str">
        <f aca="false">INDEX(Mapping!$C$2:$C$465,MATCH(E6325,Mapping!$A$2:$A$465,0))</f>
        <v>NTPC GROUP</v>
      </c>
      <c r="H6325" s="2" t="n">
        <v>6.55</v>
      </c>
      <c r="I6325" s="3" t="n">
        <v>0.13</v>
      </c>
    </row>
    <row r="6326" customFormat="false" ht="15" hidden="false" customHeight="false" outlineLevel="0" collapsed="false">
      <c r="A6326" s="0" t="s">
        <v>209</v>
      </c>
      <c r="B6326" s="0" t="n">
        <f aca="false">VALUE(LEFT(A6326,4))</f>
        <v>2025</v>
      </c>
      <c r="C6326" s="0" t="str">
        <f aca="false">"FY"&amp;IF(VALUE(MID(A6326,6,2))&gt;=4,VALUE(LEFT(A6326,4)),VALUE(LEFT(A6326,4))-1)&amp;"-"&amp;TEXT(MOD(IF(VALUE(MID(A6326,6,2))&gt;=4,VALUE(LEFT(A6326,4)),VALUE(LEFT(A6326,4))-1)+1,100),"00")</f>
        <v>FY2025-26</v>
      </c>
      <c r="D6326" s="0" t="s">
        <v>681</v>
      </c>
      <c r="E6326" s="0" t="s">
        <v>320</v>
      </c>
      <c r="F6326" s="0" t="str">
        <f aca="false">INDEX(Mapping!$B$2:$B$465,MATCH(E6326,Mapping!$A$2:$A$465,0))</f>
        <v>HIMACHAL PRADESH</v>
      </c>
      <c r="G6326" s="0" t="str">
        <f aca="false">INDEX(Mapping!$C$2:$C$465,MATCH(E6326,Mapping!$A$2:$A$465,0))</f>
        <v>HIMACHAL PRADESH</v>
      </c>
      <c r="H6326" s="2" t="n">
        <v>6.47</v>
      </c>
      <c r="I6326" s="3" t="n">
        <v>0.13</v>
      </c>
    </row>
    <row r="6327" customFormat="false" ht="15" hidden="false" customHeight="false" outlineLevel="0" collapsed="false">
      <c r="A6327" s="0" t="s">
        <v>209</v>
      </c>
      <c r="B6327" s="0" t="n">
        <f aca="false">VALUE(LEFT(A6327,4))</f>
        <v>2025</v>
      </c>
      <c r="C6327" s="0" t="str">
        <f aca="false">"FY"&amp;IF(VALUE(MID(A6327,6,2))&gt;=4,VALUE(LEFT(A6327,4)),VALUE(LEFT(A6327,4))-1)&amp;"-"&amp;TEXT(MOD(IF(VALUE(MID(A6327,6,2))&gt;=4,VALUE(LEFT(A6327,4)),VALUE(LEFT(A6327,4))-1)+1,100),"00")</f>
        <v>FY2025-26</v>
      </c>
      <c r="D6327" s="0" t="s">
        <v>712</v>
      </c>
      <c r="E6327" s="0" t="s">
        <v>414</v>
      </c>
      <c r="F6327" s="0" t="str">
        <f aca="false">INDEX(Mapping!$B$2:$B$465,MATCH(E6327,Mapping!$A$2:$A$465,0))</f>
        <v>BUDHIL HEP (GREENKO BUDHIL HYDRO POWER PVT. LTD.)</v>
      </c>
      <c r="G6327" s="0" t="str">
        <f aca="false">INDEX(Mapping!$C$2:$C$465,MATCH(E6327,Mapping!$A$2:$A$465,0))</f>
        <v>GREENKO GROUP</v>
      </c>
      <c r="H6327" s="2" t="n">
        <v>6.45</v>
      </c>
      <c r="I6327" s="3" t="n">
        <v>0.13</v>
      </c>
    </row>
    <row r="6328" customFormat="false" ht="15" hidden="false" customHeight="false" outlineLevel="0" collapsed="false">
      <c r="A6328" s="0" t="s">
        <v>209</v>
      </c>
      <c r="B6328" s="0" t="n">
        <f aca="false">VALUE(LEFT(A6328,4))</f>
        <v>2025</v>
      </c>
      <c r="C6328" s="0" t="str">
        <f aca="false">"FY"&amp;IF(VALUE(MID(A6328,6,2))&gt;=4,VALUE(LEFT(A6328,4)),VALUE(LEFT(A6328,4))-1)&amp;"-"&amp;TEXT(MOD(IF(VALUE(MID(A6328,6,2))&gt;=4,VALUE(LEFT(A6328,4)),VALUE(LEFT(A6328,4))-1)+1,100),"00")</f>
        <v>FY2025-26</v>
      </c>
      <c r="D6328" s="0" t="s">
        <v>376</v>
      </c>
      <c r="E6328" s="0" t="s">
        <v>376</v>
      </c>
      <c r="F6328" s="0" t="str">
        <f aca="false">INDEX(Mapping!$B$2:$B$465,MATCH(E6328,Mapping!$A$2:$A$465,0))</f>
        <v>ADANI PORTS AND SPECIAL ECONOMIC ZONE LIMITED (PSS-3)</v>
      </c>
      <c r="G6328" s="0" t="str">
        <f aca="false">INDEX(Mapping!$C$2:$C$465,MATCH(E6328,Mapping!$A$2:$A$465,0))</f>
        <v>ADANI PORTS &amp; SEZ</v>
      </c>
      <c r="H6328" s="2" t="n">
        <v>6.42</v>
      </c>
      <c r="I6328" s="3" t="n">
        <v>0.13</v>
      </c>
    </row>
    <row r="6329" customFormat="false" ht="15" hidden="false" customHeight="false" outlineLevel="0" collapsed="false">
      <c r="A6329" s="0" t="s">
        <v>209</v>
      </c>
      <c r="B6329" s="0" t="n">
        <f aca="false">VALUE(LEFT(A6329,4))</f>
        <v>2025</v>
      </c>
      <c r="C6329" s="0" t="str">
        <f aca="false">"FY"&amp;IF(VALUE(MID(A6329,6,2))&gt;=4,VALUE(LEFT(A6329,4)),VALUE(LEFT(A6329,4))-1)&amp;"-"&amp;TEXT(MOD(IF(VALUE(MID(A6329,6,2))&gt;=4,VALUE(LEFT(A6329,4)),VALUE(LEFT(A6329,4))-1)+1,100),"00")</f>
        <v>FY2025-26</v>
      </c>
      <c r="D6329" s="0" t="s">
        <v>750</v>
      </c>
      <c r="E6329" s="0" t="s">
        <v>508</v>
      </c>
      <c r="F6329" s="0" t="str">
        <f aca="false">INDEX(Mapping!$B$2:$B$465,MATCH(E6329,Mapping!$A$2:$A$465,0))</f>
        <v>NTPC STATIONS</v>
      </c>
      <c r="G6329" s="0" t="str">
        <f aca="false">INDEX(Mapping!$C$2:$C$465,MATCH(E6329,Mapping!$A$2:$A$465,0))</f>
        <v>NTPC GROUP</v>
      </c>
      <c r="H6329" s="2" t="n">
        <v>6.38</v>
      </c>
      <c r="I6329" s="3" t="n">
        <v>0.13</v>
      </c>
    </row>
    <row r="6330" customFormat="false" ht="15" hidden="false" customHeight="false" outlineLevel="0" collapsed="false">
      <c r="A6330" s="0" t="s">
        <v>209</v>
      </c>
      <c r="B6330" s="0" t="n">
        <f aca="false">VALUE(LEFT(A6330,4))</f>
        <v>2025</v>
      </c>
      <c r="C6330" s="0" t="str">
        <f aca="false">"FY"&amp;IF(VALUE(MID(A6330,6,2))&gt;=4,VALUE(LEFT(A6330,4)),VALUE(LEFT(A6330,4))-1)&amp;"-"&amp;TEXT(MOD(IF(VALUE(MID(A6330,6,2))&gt;=4,VALUE(LEFT(A6330,4)),VALUE(LEFT(A6330,4))-1)+1,100),"00")</f>
        <v>FY2025-26</v>
      </c>
      <c r="D6330" s="0" t="s">
        <v>325</v>
      </c>
      <c r="E6330" s="0" t="s">
        <v>325</v>
      </c>
      <c r="F6330" s="0" t="str">
        <f aca="false">INDEX(Mapping!$B$2:$B$465,MATCH(E6330,Mapping!$A$2:$A$465,0))</f>
        <v>ADANI SOLAR ENERGY JODHPUR TWO LIMITED</v>
      </c>
      <c r="G6330" s="0" t="str">
        <f aca="false">INDEX(Mapping!$C$2:$C$465,MATCH(E6330,Mapping!$A$2:$A$465,0))</f>
        <v>ADANI GREEN ENERGY (ALL SPVs)</v>
      </c>
      <c r="H6330" s="2" t="n">
        <v>6.05</v>
      </c>
      <c r="I6330" s="3" t="n">
        <v>0.12</v>
      </c>
    </row>
    <row r="6331" customFormat="false" ht="15" hidden="false" customHeight="false" outlineLevel="0" collapsed="false">
      <c r="A6331" s="0" t="s">
        <v>209</v>
      </c>
      <c r="B6331" s="0" t="n">
        <f aca="false">VALUE(LEFT(A6331,4))</f>
        <v>2025</v>
      </c>
      <c r="C6331" s="0" t="str">
        <f aca="false">"FY"&amp;IF(VALUE(MID(A6331,6,2))&gt;=4,VALUE(LEFT(A6331,4)),VALUE(LEFT(A6331,4))-1)&amp;"-"&amp;TEXT(MOD(IF(VALUE(MID(A6331,6,2))&gt;=4,VALUE(LEFT(A6331,4)),VALUE(LEFT(A6331,4))-1)+1,100),"00")</f>
        <v>FY2025-26</v>
      </c>
      <c r="D6331" s="0" t="s">
        <v>833</v>
      </c>
      <c r="E6331" s="0" t="s">
        <v>356</v>
      </c>
      <c r="F6331" s="0" t="str">
        <f aca="false">INDEX(Mapping!$B$2:$B$465,MATCH(E6331,Mapping!$A$2:$A$465,0))</f>
        <v>BLUE LEAF ENERGY RENEWABLES PRIVATE LIMITED_HYBRID_SOLAR</v>
      </c>
      <c r="G6331" s="0" t="str">
        <f aca="false">INDEX(Mapping!$C$2:$C$465,MATCH(E6331,Mapping!$A$2:$A$465,0))</f>
        <v>BLUE LEAF ENERGY RENEWABLES PRIVATE LIMITED_HYBRID_SOLAR</v>
      </c>
      <c r="H6331" s="2" t="n">
        <v>5.92</v>
      </c>
      <c r="I6331" s="3" t="n">
        <v>0.12</v>
      </c>
    </row>
    <row r="6332" customFormat="false" ht="15" hidden="false" customHeight="false" outlineLevel="0" collapsed="false">
      <c r="A6332" s="0" t="s">
        <v>209</v>
      </c>
      <c r="B6332" s="0" t="n">
        <f aca="false">VALUE(LEFT(A6332,4))</f>
        <v>2025</v>
      </c>
      <c r="C6332" s="0" t="str">
        <f aca="false">"FY"&amp;IF(VALUE(MID(A6332,6,2))&gt;=4,VALUE(LEFT(A6332,4)),VALUE(LEFT(A6332,4))-1)&amp;"-"&amp;TEXT(MOD(IF(VALUE(MID(A6332,6,2))&gt;=4,VALUE(LEFT(A6332,4)),VALUE(LEFT(A6332,4))-1)+1,100),"00")</f>
        <v>FY2025-26</v>
      </c>
      <c r="D6332" s="0" t="s">
        <v>841</v>
      </c>
      <c r="E6332" s="0" t="s">
        <v>534</v>
      </c>
      <c r="F6332" s="0" t="str">
        <f aca="false">INDEX(Mapping!$B$2:$B$465,MATCH(E6332,Mapping!$A$2:$A$465,0))</f>
        <v>MEENAKSHI ENERGY</v>
      </c>
      <c r="G6332" s="0" t="str">
        <f aca="false">INDEX(Mapping!$C$2:$C$465,MATCH(E6332,Mapping!$A$2:$A$465,0))</f>
        <v>MEENAKSHI ENERGY</v>
      </c>
      <c r="H6332" s="2" t="n">
        <v>5.89</v>
      </c>
      <c r="I6332" s="3" t="n">
        <v>0.12</v>
      </c>
    </row>
    <row r="6333" customFormat="false" ht="15" hidden="false" customHeight="false" outlineLevel="0" collapsed="false">
      <c r="A6333" s="0" t="s">
        <v>209</v>
      </c>
      <c r="B6333" s="0" t="n">
        <f aca="false">VALUE(LEFT(A6333,4))</f>
        <v>2025</v>
      </c>
      <c r="C6333" s="0" t="str">
        <f aca="false">"FY"&amp;IF(VALUE(MID(A6333,6,2))&gt;=4,VALUE(LEFT(A6333,4)),VALUE(LEFT(A6333,4))-1)&amp;"-"&amp;TEXT(MOD(IF(VALUE(MID(A6333,6,2))&gt;=4,VALUE(LEFT(A6333,4)),VALUE(LEFT(A6333,4))-1)+1,100),"00")</f>
        <v>FY2025-26</v>
      </c>
      <c r="D6333" s="0" t="s">
        <v>746</v>
      </c>
      <c r="E6333" s="0" t="s">
        <v>369</v>
      </c>
      <c r="F6333" s="0" t="str">
        <f aca="false">INDEX(Mapping!$B$2:$B$465,MATCH(E6333,Mapping!$A$2:$A$465,0))</f>
        <v>NTPC STATIONS</v>
      </c>
      <c r="G6333" s="0" t="str">
        <f aca="false">INDEX(Mapping!$C$2:$C$465,MATCH(E6333,Mapping!$A$2:$A$465,0))</f>
        <v>NTPC GROUP</v>
      </c>
      <c r="H6333" s="2" t="n">
        <v>5.48</v>
      </c>
      <c r="I6333" s="3" t="n">
        <v>0.11</v>
      </c>
    </row>
    <row r="6334" customFormat="false" ht="15" hidden="false" customHeight="false" outlineLevel="0" collapsed="false">
      <c r="A6334" s="0" t="s">
        <v>209</v>
      </c>
      <c r="B6334" s="0" t="n">
        <f aca="false">VALUE(LEFT(A6334,4))</f>
        <v>2025</v>
      </c>
      <c r="C6334" s="0" t="str">
        <f aca="false">"FY"&amp;IF(VALUE(MID(A6334,6,2))&gt;=4,VALUE(LEFT(A6334,4)),VALUE(LEFT(A6334,4))-1)&amp;"-"&amp;TEXT(MOD(IF(VALUE(MID(A6334,6,2))&gt;=4,VALUE(LEFT(A6334,4)),VALUE(LEFT(A6334,4))-1)+1,100),"00")</f>
        <v>FY2025-26</v>
      </c>
      <c r="D6334" s="0" t="s">
        <v>261</v>
      </c>
      <c r="E6334" s="0" t="s">
        <v>261</v>
      </c>
      <c r="F6334" s="0" t="str">
        <f aca="false">INDEX(Mapping!$B$2:$B$465,MATCH(E6334,Mapping!$A$2:$A$465,0))</f>
        <v>NPGC NABINAGAR</v>
      </c>
      <c r="G6334" s="0" t="str">
        <f aca="false">INDEX(Mapping!$C$2:$C$465,MATCH(E6334,Mapping!$A$2:$A$465,0))</f>
        <v>NTPC GROUP</v>
      </c>
      <c r="H6334" s="2" t="n">
        <v>5.42</v>
      </c>
      <c r="I6334" s="3" t="n">
        <v>0.11</v>
      </c>
    </row>
    <row r="6335" customFormat="false" ht="15" hidden="false" customHeight="false" outlineLevel="0" collapsed="false">
      <c r="A6335" s="0" t="s">
        <v>209</v>
      </c>
      <c r="B6335" s="0" t="n">
        <f aca="false">VALUE(LEFT(A6335,4))</f>
        <v>2025</v>
      </c>
      <c r="C6335" s="0" t="str">
        <f aca="false">"FY"&amp;IF(VALUE(MID(A6335,6,2))&gt;=4,VALUE(LEFT(A6335,4)),VALUE(LEFT(A6335,4))-1)&amp;"-"&amp;TEXT(MOD(IF(VALUE(MID(A6335,6,2))&gt;=4,VALUE(LEFT(A6335,4)),VALUE(LEFT(A6335,4))-1)+1,100),"00")</f>
        <v>FY2025-26</v>
      </c>
      <c r="D6335" s="0" t="s">
        <v>723</v>
      </c>
      <c r="E6335" s="0" t="s">
        <v>330</v>
      </c>
      <c r="F6335" s="0" t="str">
        <f aca="false">INDEX(Mapping!$B$2:$B$465,MATCH(E6335,Mapping!$A$2:$A$465,0))</f>
        <v>MARUTI CLEAN COAL &amp; POWER</v>
      </c>
      <c r="G6335" s="0" t="str">
        <f aca="false">INDEX(Mapping!$C$2:$C$465,MATCH(E6335,Mapping!$A$2:$A$465,0))</f>
        <v>MARUTI CLEAN COAL &amp; POWER</v>
      </c>
      <c r="H6335" s="2" t="n">
        <v>5.39</v>
      </c>
      <c r="I6335" s="3" t="n">
        <v>0.11</v>
      </c>
    </row>
    <row r="6336" customFormat="false" ht="15" hidden="false" customHeight="false" outlineLevel="0" collapsed="false">
      <c r="A6336" s="0" t="s">
        <v>209</v>
      </c>
      <c r="B6336" s="0" t="n">
        <f aca="false">VALUE(LEFT(A6336,4))</f>
        <v>2025</v>
      </c>
      <c r="C6336" s="0" t="str">
        <f aca="false">"FY"&amp;IF(VALUE(MID(A6336,6,2))&gt;=4,VALUE(LEFT(A6336,4)),VALUE(LEFT(A6336,4))-1)&amp;"-"&amp;TEXT(MOD(IF(VALUE(MID(A6336,6,2))&gt;=4,VALUE(LEFT(A6336,4)),VALUE(LEFT(A6336,4))-1)+1,100),"00")</f>
        <v>FY2025-26</v>
      </c>
      <c r="D6336" s="0" t="s">
        <v>782</v>
      </c>
      <c r="E6336" s="0" t="s">
        <v>329</v>
      </c>
      <c r="F6336" s="0" t="str">
        <f aca="false">INDEX(Mapping!$B$2:$B$465,MATCH(E6336,Mapping!$A$2:$A$465,0))</f>
        <v>NTPC STATIONS</v>
      </c>
      <c r="G6336" s="0" t="str">
        <f aca="false">INDEX(Mapping!$C$2:$C$465,MATCH(E6336,Mapping!$A$2:$A$465,0))</f>
        <v>NTPC GROUP</v>
      </c>
      <c r="H6336" s="2" t="n">
        <v>5.38</v>
      </c>
      <c r="I6336" s="3" t="n">
        <v>0.11</v>
      </c>
    </row>
    <row r="6337" customFormat="false" ht="15" hidden="false" customHeight="false" outlineLevel="0" collapsed="false">
      <c r="A6337" s="0" t="s">
        <v>209</v>
      </c>
      <c r="B6337" s="0" t="n">
        <f aca="false">VALUE(LEFT(A6337,4))</f>
        <v>2025</v>
      </c>
      <c r="C6337" s="0" t="str">
        <f aca="false">"FY"&amp;IF(VALUE(MID(A6337,6,2))&gt;=4,VALUE(LEFT(A6337,4)),VALUE(LEFT(A6337,4))-1)&amp;"-"&amp;TEXT(MOD(IF(VALUE(MID(A6337,6,2))&gt;=4,VALUE(LEFT(A6337,4)),VALUE(LEFT(A6337,4))-1)+1,100),"00")</f>
        <v>FY2025-26</v>
      </c>
      <c r="D6337" s="0" t="s">
        <v>299</v>
      </c>
      <c r="E6337" s="0" t="s">
        <v>299</v>
      </c>
      <c r="F6337" s="0" t="str">
        <f aca="false">INDEX(Mapping!$B$2:$B$465,MATCH(E6337,Mapping!$A$2:$A$465,0))</f>
        <v>NEPAL (NEA / NVVN)</v>
      </c>
      <c r="G6337" s="0" t="str">
        <f aca="false">INDEX(Mapping!$C$2:$C$465,MATCH(E6337,Mapping!$A$2:$A$465,0))</f>
        <v>NEPAL (NEA / NVVN)</v>
      </c>
      <c r="H6337" s="2" t="n">
        <v>5.3</v>
      </c>
      <c r="I6337" s="3" t="n">
        <v>0.11</v>
      </c>
    </row>
    <row r="6338" customFormat="false" ht="15" hidden="false" customHeight="false" outlineLevel="0" collapsed="false">
      <c r="A6338" s="0" t="s">
        <v>209</v>
      </c>
      <c r="B6338" s="0" t="n">
        <f aca="false">VALUE(LEFT(A6338,4))</f>
        <v>2025</v>
      </c>
      <c r="C6338" s="0" t="str">
        <f aca="false">"FY"&amp;IF(VALUE(MID(A6338,6,2))&gt;=4,VALUE(LEFT(A6338,4)),VALUE(LEFT(A6338,4))-1)&amp;"-"&amp;TEXT(MOD(IF(VALUE(MID(A6338,6,2))&gt;=4,VALUE(LEFT(A6338,4)),VALUE(LEFT(A6338,4))-1)+1,100),"00")</f>
        <v>FY2025-26</v>
      </c>
      <c r="D6338" s="0" t="s">
        <v>817</v>
      </c>
      <c r="E6338" s="0" t="s">
        <v>430</v>
      </c>
      <c r="F6338" s="0" t="str">
        <f aca="false">INDEX(Mapping!$B$2:$B$465,MATCH(E6338,Mapping!$A$2:$A$465,0))</f>
        <v>AMBUJA CEMENTS LIMITED_PSS4_HYBRID WIND</v>
      </c>
      <c r="G6338" s="0" t="str">
        <f aca="false">INDEX(Mapping!$C$2:$C$465,MATCH(E6338,Mapping!$A$2:$A$465,0))</f>
        <v>AMBUJA CEMENTS</v>
      </c>
      <c r="H6338" s="2" t="n">
        <v>5.22</v>
      </c>
      <c r="I6338" s="3" t="n">
        <v>0.11</v>
      </c>
    </row>
    <row r="6339" customFormat="false" ht="15" hidden="false" customHeight="false" outlineLevel="0" collapsed="false">
      <c r="A6339" s="0" t="s">
        <v>209</v>
      </c>
      <c r="B6339" s="0" t="n">
        <f aca="false">VALUE(LEFT(A6339,4))</f>
        <v>2025</v>
      </c>
      <c r="C6339" s="0" t="str">
        <f aca="false">"FY"&amp;IF(VALUE(MID(A6339,6,2))&gt;=4,VALUE(LEFT(A6339,4)),VALUE(LEFT(A6339,4))-1)&amp;"-"&amp;TEXT(MOD(IF(VALUE(MID(A6339,6,2))&gt;=4,VALUE(LEFT(A6339,4)),VALUE(LEFT(A6339,4))-1)+1,100),"00")</f>
        <v>FY2025-26</v>
      </c>
      <c r="D6339" s="0" t="s">
        <v>277</v>
      </c>
      <c r="E6339" s="0" t="s">
        <v>277</v>
      </c>
      <c r="F6339" s="0" t="str">
        <f aca="false">INDEX(Mapping!$B$2:$B$465,MATCH(E6339,Mapping!$A$2:$A$465,0))</f>
        <v>RKM POWERGEN</v>
      </c>
      <c r="G6339" s="0" t="str">
        <f aca="false">INDEX(Mapping!$C$2:$C$465,MATCH(E6339,Mapping!$A$2:$A$465,0))</f>
        <v>RKM POWERGEN</v>
      </c>
      <c r="H6339" s="2" t="n">
        <v>5</v>
      </c>
      <c r="I6339" s="3" t="n">
        <v>0.1</v>
      </c>
    </row>
    <row r="6340" customFormat="false" ht="15" hidden="false" customHeight="false" outlineLevel="0" collapsed="false">
      <c r="A6340" s="0" t="s">
        <v>209</v>
      </c>
      <c r="B6340" s="0" t="n">
        <f aca="false">VALUE(LEFT(A6340,4))</f>
        <v>2025</v>
      </c>
      <c r="C6340" s="0" t="str">
        <f aca="false">"FY"&amp;IF(VALUE(MID(A6340,6,2))&gt;=4,VALUE(LEFT(A6340,4)),VALUE(LEFT(A6340,4))-1)&amp;"-"&amp;TEXT(MOD(IF(VALUE(MID(A6340,6,2))&gt;=4,VALUE(LEFT(A6340,4)),VALUE(LEFT(A6340,4))-1)+1,100),"00")</f>
        <v>FY2025-26</v>
      </c>
      <c r="D6340" s="0" t="s">
        <v>749</v>
      </c>
      <c r="E6340" s="0" t="s">
        <v>411</v>
      </c>
      <c r="F6340" s="0" t="str">
        <f aca="false">INDEX(Mapping!$B$2:$B$465,MATCH(E6340,Mapping!$A$2:$A$465,0))</f>
        <v>NTPC STATIONS</v>
      </c>
      <c r="G6340" s="0" t="str">
        <f aca="false">INDEX(Mapping!$C$2:$C$465,MATCH(E6340,Mapping!$A$2:$A$465,0))</f>
        <v>NTPC GROUP</v>
      </c>
      <c r="H6340" s="2" t="n">
        <v>4.96</v>
      </c>
      <c r="I6340" s="3" t="n">
        <v>0.1</v>
      </c>
    </row>
    <row r="6341" customFormat="false" ht="15" hidden="false" customHeight="false" outlineLevel="0" collapsed="false">
      <c r="A6341" s="0" t="s">
        <v>209</v>
      </c>
      <c r="B6341" s="0" t="n">
        <f aca="false">VALUE(LEFT(A6341,4))</f>
        <v>2025</v>
      </c>
      <c r="C6341" s="0" t="str">
        <f aca="false">"FY"&amp;IF(VALUE(MID(A6341,6,2))&gt;=4,VALUE(LEFT(A6341,4)),VALUE(LEFT(A6341,4))-1)&amp;"-"&amp;TEXT(MOD(IF(VALUE(MID(A6341,6,2))&gt;=4,VALUE(LEFT(A6341,4)),VALUE(LEFT(A6341,4))-1)+1,100),"00")</f>
        <v>FY2025-26</v>
      </c>
      <c r="D6341" s="0" t="s">
        <v>729</v>
      </c>
      <c r="E6341" s="0" t="s">
        <v>253</v>
      </c>
      <c r="F6341" s="0" t="str">
        <f aca="false">INDEX(Mapping!$B$2:$B$465,MATCH(E6341,Mapping!$A$2:$A$465,0))</f>
        <v>NAGALAND</v>
      </c>
      <c r="G6341" s="0" t="str">
        <f aca="false">INDEX(Mapping!$C$2:$C$465,MATCH(E6341,Mapping!$A$2:$A$465,0))</f>
        <v>NAGALAND</v>
      </c>
      <c r="H6341" s="2" t="n">
        <v>4.86</v>
      </c>
      <c r="I6341" s="3" t="n">
        <v>0.1</v>
      </c>
    </row>
    <row r="6342" customFormat="false" ht="15" hidden="false" customHeight="false" outlineLevel="0" collapsed="false">
      <c r="A6342" s="0" t="s">
        <v>209</v>
      </c>
      <c r="B6342" s="0" t="n">
        <f aca="false">VALUE(LEFT(A6342,4))</f>
        <v>2025</v>
      </c>
      <c r="C6342" s="0" t="str">
        <f aca="false">"FY"&amp;IF(VALUE(MID(A6342,6,2))&gt;=4,VALUE(LEFT(A6342,4)),VALUE(LEFT(A6342,4))-1)&amp;"-"&amp;TEXT(MOD(IF(VALUE(MID(A6342,6,2))&gt;=4,VALUE(LEFT(A6342,4)),VALUE(LEFT(A6342,4))-1)+1,100),"00")</f>
        <v>FY2025-26</v>
      </c>
      <c r="D6342" s="0" t="s">
        <v>740</v>
      </c>
      <c r="E6342" s="0" t="s">
        <v>426</v>
      </c>
      <c r="F6342" s="0" t="str">
        <f aca="false">INDEX(Mapping!$B$2:$B$465,MATCH(E6342,Mapping!$A$2:$A$465,0))</f>
        <v>NTPC STATIONS</v>
      </c>
      <c r="G6342" s="0" t="str">
        <f aca="false">INDEX(Mapping!$C$2:$C$465,MATCH(E6342,Mapping!$A$2:$A$465,0))</f>
        <v>NTPC GROUP</v>
      </c>
      <c r="H6342" s="2" t="n">
        <v>4.82</v>
      </c>
      <c r="I6342" s="3" t="n">
        <v>0.1</v>
      </c>
    </row>
    <row r="6343" customFormat="false" ht="15" hidden="false" customHeight="false" outlineLevel="0" collapsed="false">
      <c r="A6343" s="0" t="s">
        <v>209</v>
      </c>
      <c r="B6343" s="0" t="n">
        <f aca="false">VALUE(LEFT(A6343,4))</f>
        <v>2025</v>
      </c>
      <c r="C6343" s="0" t="str">
        <f aca="false">"FY"&amp;IF(VALUE(MID(A6343,6,2))&gt;=4,VALUE(LEFT(A6343,4)),VALUE(LEFT(A6343,4))-1)&amp;"-"&amp;TEXT(MOD(IF(VALUE(MID(A6343,6,2))&gt;=4,VALUE(LEFT(A6343,4)),VALUE(LEFT(A6343,4))-1)+1,100),"00")</f>
        <v>FY2025-26</v>
      </c>
      <c r="D6343" s="0" t="s">
        <v>719</v>
      </c>
      <c r="E6343" s="0" t="s">
        <v>404</v>
      </c>
      <c r="F6343" s="0" t="str">
        <f aca="false">INDEX(Mapping!$B$2:$B$465,MATCH(E6343,Mapping!$A$2:$A$465,0))</f>
        <v>BONGAIGAON THERMAL POWER STATION NTPC</v>
      </c>
      <c r="G6343" s="0" t="str">
        <f aca="false">INDEX(Mapping!$C$2:$C$465,MATCH(E6343,Mapping!$A$2:$A$465,0))</f>
        <v>NTPC GROUP</v>
      </c>
      <c r="H6343" s="2" t="n">
        <v>4.63</v>
      </c>
      <c r="I6343" s="3" t="n">
        <v>0.09</v>
      </c>
    </row>
    <row r="6344" customFormat="false" ht="15" hidden="false" customHeight="false" outlineLevel="0" collapsed="false">
      <c r="A6344" s="0" t="s">
        <v>209</v>
      </c>
      <c r="B6344" s="0" t="n">
        <f aca="false">VALUE(LEFT(A6344,4))</f>
        <v>2025</v>
      </c>
      <c r="C6344" s="0" t="str">
        <f aca="false">"FY"&amp;IF(VALUE(MID(A6344,6,2))&gt;=4,VALUE(LEFT(A6344,4)),VALUE(LEFT(A6344,4))-1)&amp;"-"&amp;TEXT(MOD(IF(VALUE(MID(A6344,6,2))&gt;=4,VALUE(LEFT(A6344,4)),VALUE(LEFT(A6344,4))-1)+1,100),"00")</f>
        <v>FY2025-26</v>
      </c>
      <c r="D6344" s="0" t="s">
        <v>375</v>
      </c>
      <c r="E6344" s="0" t="s">
        <v>375</v>
      </c>
      <c r="F6344" s="0" t="str">
        <f aca="false">INDEX(Mapping!$B$2:$B$465,MATCH(E6344,Mapping!$A$2:$A$465,0))</f>
        <v>WIND FIVE RENERGY LIMITED</v>
      </c>
      <c r="G6344" s="0" t="str">
        <f aca="false">INDEX(Mapping!$C$2:$C$465,MATCH(E6344,Mapping!$A$2:$A$465,0))</f>
        <v>WIND FIVE RENERGY LIMITED</v>
      </c>
      <c r="H6344" s="2" t="n">
        <v>4.32</v>
      </c>
      <c r="I6344" s="3" t="n">
        <v>0.09</v>
      </c>
    </row>
    <row r="6345" customFormat="false" ht="15" hidden="false" customHeight="false" outlineLevel="0" collapsed="false">
      <c r="A6345" s="0" t="s">
        <v>209</v>
      </c>
      <c r="B6345" s="0" t="n">
        <f aca="false">VALUE(LEFT(A6345,4))</f>
        <v>2025</v>
      </c>
      <c r="C6345" s="0" t="str">
        <f aca="false">"FY"&amp;IF(VALUE(MID(A6345,6,2))&gt;=4,VALUE(LEFT(A6345,4)),VALUE(LEFT(A6345,4))-1)&amp;"-"&amp;TEXT(MOD(IF(VALUE(MID(A6345,6,2))&gt;=4,VALUE(LEFT(A6345,4)),VALUE(LEFT(A6345,4))-1)+1,100),"00")</f>
        <v>FY2025-26</v>
      </c>
      <c r="D6345" s="0" t="s">
        <v>717</v>
      </c>
      <c r="E6345" s="0" t="s">
        <v>381</v>
      </c>
      <c r="F6345" s="0" t="str">
        <f aca="false">INDEX(Mapping!$B$2:$B$465,MATCH(E6345,Mapping!$A$2:$A$465,0))</f>
        <v>NTPC STATIONS</v>
      </c>
      <c r="G6345" s="0" t="str">
        <f aca="false">INDEX(Mapping!$C$2:$C$465,MATCH(E6345,Mapping!$A$2:$A$465,0))</f>
        <v>NTPC GROUP</v>
      </c>
      <c r="H6345" s="2" t="n">
        <v>4.17</v>
      </c>
      <c r="I6345" s="3" t="n">
        <v>0.08</v>
      </c>
    </row>
    <row r="6346" customFormat="false" ht="15" hidden="false" customHeight="false" outlineLevel="0" collapsed="false">
      <c r="A6346" s="0" t="s">
        <v>209</v>
      </c>
      <c r="B6346" s="0" t="n">
        <f aca="false">VALUE(LEFT(A6346,4))</f>
        <v>2025</v>
      </c>
      <c r="C6346" s="0" t="str">
        <f aca="false">"FY"&amp;IF(VALUE(MID(A6346,6,2))&gt;=4,VALUE(LEFT(A6346,4)),VALUE(LEFT(A6346,4))-1)&amp;"-"&amp;TEXT(MOD(IF(VALUE(MID(A6346,6,2))&gt;=4,VALUE(LEFT(A6346,4)),VALUE(LEFT(A6346,4))-1)+1,100),"00")</f>
        <v>FY2025-26</v>
      </c>
      <c r="D6346" s="0" t="s">
        <v>680</v>
      </c>
      <c r="E6346" s="0" t="s">
        <v>311</v>
      </c>
      <c r="F6346" s="0" t="str">
        <f aca="false">INDEX(Mapping!$B$2:$B$465,MATCH(E6346,Mapping!$A$2:$A$465,0))</f>
        <v>HIMACHAL PRADESH</v>
      </c>
      <c r="G6346" s="0" t="str">
        <f aca="false">INDEX(Mapping!$C$2:$C$465,MATCH(E6346,Mapping!$A$2:$A$465,0))</f>
        <v>HIMACHAL PRADESH</v>
      </c>
      <c r="H6346" s="2" t="n">
        <v>3.92</v>
      </c>
      <c r="I6346" s="3" t="n">
        <v>0.08</v>
      </c>
    </row>
    <row r="6347" customFormat="false" ht="15" hidden="false" customHeight="false" outlineLevel="0" collapsed="false">
      <c r="A6347" s="0" t="s">
        <v>209</v>
      </c>
      <c r="B6347" s="0" t="n">
        <f aca="false">VALUE(LEFT(A6347,4))</f>
        <v>2025</v>
      </c>
      <c r="C6347" s="0" t="str">
        <f aca="false">"FY"&amp;IF(VALUE(MID(A6347,6,2))&gt;=4,VALUE(LEFT(A6347,4)),VALUE(LEFT(A6347,4))-1)&amp;"-"&amp;TEXT(MOD(IF(VALUE(MID(A6347,6,2))&gt;=4,VALUE(LEFT(A6347,4)),VALUE(LEFT(A6347,4))-1)+1,100),"00")</f>
        <v>FY2025-26</v>
      </c>
      <c r="D6347" s="0" t="s">
        <v>300</v>
      </c>
      <c r="E6347" s="0" t="s">
        <v>300</v>
      </c>
      <c r="F6347" s="0" t="str">
        <f aca="false">INDEX(Mapping!$B$2:$B$465,MATCH(E6347,Mapping!$A$2:$A$465,0))</f>
        <v>BALCO</v>
      </c>
      <c r="G6347" s="0" t="str">
        <f aca="false">INDEX(Mapping!$C$2:$C$465,MATCH(E6347,Mapping!$A$2:$A$465,0))</f>
        <v>BALCO</v>
      </c>
      <c r="H6347" s="2" t="n">
        <v>3.81</v>
      </c>
      <c r="I6347" s="3" t="n">
        <v>0.08</v>
      </c>
    </row>
    <row r="6348" customFormat="false" ht="15" hidden="false" customHeight="false" outlineLevel="0" collapsed="false">
      <c r="A6348" s="0" t="s">
        <v>209</v>
      </c>
      <c r="B6348" s="0" t="n">
        <f aca="false">VALUE(LEFT(A6348,4))</f>
        <v>2025</v>
      </c>
      <c r="C6348" s="0" t="str">
        <f aca="false">"FY"&amp;IF(VALUE(MID(A6348,6,2))&gt;=4,VALUE(LEFT(A6348,4)),VALUE(LEFT(A6348,4))-1)&amp;"-"&amp;TEXT(MOD(IF(VALUE(MID(A6348,6,2))&gt;=4,VALUE(LEFT(A6348,4)),VALUE(LEFT(A6348,4))-1)+1,100),"00")</f>
        <v>FY2025-26</v>
      </c>
      <c r="D6348" s="0" t="s">
        <v>823</v>
      </c>
      <c r="E6348" s="0" t="s">
        <v>456</v>
      </c>
      <c r="F6348" s="0" t="str">
        <f aca="false">INDEX(Mapping!$B$2:$B$465,MATCH(E6348,Mapping!$A$2:$A$465,0))</f>
        <v>RENEW SURYA JYOTI PRIVATE LIMITED</v>
      </c>
      <c r="G6348" s="0" t="str">
        <f aca="false">INDEX(Mapping!$C$2:$C$465,MATCH(E6348,Mapping!$A$2:$A$465,0))</f>
        <v>RENEW POWER (ALL SPVs)</v>
      </c>
      <c r="H6348" s="2" t="n">
        <v>3.79</v>
      </c>
      <c r="I6348" s="3" t="n">
        <v>0.08</v>
      </c>
    </row>
    <row r="6349" customFormat="false" ht="15" hidden="false" customHeight="false" outlineLevel="0" collapsed="false">
      <c r="A6349" s="0" t="s">
        <v>209</v>
      </c>
      <c r="B6349" s="0" t="n">
        <f aca="false">VALUE(LEFT(A6349,4))</f>
        <v>2025</v>
      </c>
      <c r="C6349" s="0" t="str">
        <f aca="false">"FY"&amp;IF(VALUE(MID(A6349,6,2))&gt;=4,VALUE(LEFT(A6349,4)),VALUE(LEFT(A6349,4))-1)&amp;"-"&amp;TEXT(MOD(IF(VALUE(MID(A6349,6,2))&gt;=4,VALUE(LEFT(A6349,4)),VALUE(LEFT(A6349,4))-1)+1,100),"00")</f>
        <v>FY2025-26</v>
      </c>
      <c r="D6349" s="0" t="s">
        <v>714</v>
      </c>
      <c r="E6349" s="0" t="s">
        <v>395</v>
      </c>
      <c r="F6349" s="0" t="str">
        <f aca="false">INDEX(Mapping!$B$2:$B$465,MATCH(E6349,Mapping!$A$2:$A$465,0))</f>
        <v>HIMACHAL PRADESH</v>
      </c>
      <c r="G6349" s="0" t="str">
        <f aca="false">INDEX(Mapping!$C$2:$C$465,MATCH(E6349,Mapping!$A$2:$A$465,0))</f>
        <v>HIMACHAL PRADESH</v>
      </c>
      <c r="H6349" s="2" t="n">
        <v>3.61</v>
      </c>
      <c r="I6349" s="3" t="n">
        <v>0.07</v>
      </c>
    </row>
    <row r="6350" customFormat="false" ht="15" hidden="false" customHeight="false" outlineLevel="0" collapsed="false">
      <c r="A6350" s="0" t="s">
        <v>209</v>
      </c>
      <c r="B6350" s="0" t="n">
        <f aca="false">VALUE(LEFT(A6350,4))</f>
        <v>2025</v>
      </c>
      <c r="C6350" s="0" t="str">
        <f aca="false">"FY"&amp;IF(VALUE(MID(A6350,6,2))&gt;=4,VALUE(LEFT(A6350,4)),VALUE(LEFT(A6350,4))-1)&amp;"-"&amp;TEXT(MOD(IF(VALUE(MID(A6350,6,2))&gt;=4,VALUE(LEFT(A6350,4)),VALUE(LEFT(A6350,4))-1)+1,100),"00")</f>
        <v>FY2025-26</v>
      </c>
      <c r="D6350" s="0" t="s">
        <v>339</v>
      </c>
      <c r="E6350" s="0" t="s">
        <v>339</v>
      </c>
      <c r="F6350" s="0" t="str">
        <f aca="false">INDEX(Mapping!$B$2:$B$465,MATCH(E6350,Mapping!$A$2:$A$465,0))</f>
        <v>BRBCL NABINAGAR</v>
      </c>
      <c r="G6350" s="0" t="str">
        <f aca="false">INDEX(Mapping!$C$2:$C$465,MATCH(E6350,Mapping!$A$2:$A$465,0))</f>
        <v>NTPC GROUP</v>
      </c>
      <c r="H6350" s="2" t="n">
        <v>3.51</v>
      </c>
      <c r="I6350" s="3" t="n">
        <v>0.07</v>
      </c>
    </row>
    <row r="6351" customFormat="false" ht="15" hidden="false" customHeight="false" outlineLevel="0" collapsed="false">
      <c r="A6351" s="0" t="s">
        <v>209</v>
      </c>
      <c r="B6351" s="0" t="n">
        <f aca="false">VALUE(LEFT(A6351,4))</f>
        <v>2025</v>
      </c>
      <c r="C6351" s="0" t="str">
        <f aca="false">"FY"&amp;IF(VALUE(MID(A6351,6,2))&gt;=4,VALUE(LEFT(A6351,4)),VALUE(LEFT(A6351,4))-1)&amp;"-"&amp;TEXT(MOD(IF(VALUE(MID(A6351,6,2))&gt;=4,VALUE(LEFT(A6351,4)),VALUE(LEFT(A6351,4))-1)+1,100),"00")</f>
        <v>FY2025-26</v>
      </c>
      <c r="D6351" s="0" t="s">
        <v>480</v>
      </c>
      <c r="E6351" s="0" t="s">
        <v>480</v>
      </c>
      <c r="F6351" s="0" t="str">
        <f aca="false">INDEX(Mapping!$B$2:$B$465,MATCH(E6351,Mapping!$A$2:$A$465,0))</f>
        <v>ADANI SOLAR ENERGY JODHPUR SIX PRIVATE LIMITED_50MW</v>
      </c>
      <c r="G6351" s="0" t="str">
        <f aca="false">INDEX(Mapping!$C$2:$C$465,MATCH(E6351,Mapping!$A$2:$A$465,0))</f>
        <v>ADANI GREEN ENERGY (ALL SPVs)</v>
      </c>
      <c r="H6351" s="2" t="n">
        <v>3.5</v>
      </c>
      <c r="I6351" s="3" t="n">
        <v>0.07</v>
      </c>
    </row>
    <row r="6352" customFormat="false" ht="15" hidden="false" customHeight="false" outlineLevel="0" collapsed="false">
      <c r="A6352" s="0" t="s">
        <v>209</v>
      </c>
      <c r="B6352" s="0" t="n">
        <f aca="false">VALUE(LEFT(A6352,4))</f>
        <v>2025</v>
      </c>
      <c r="C6352" s="0" t="str">
        <f aca="false">"FY"&amp;IF(VALUE(MID(A6352,6,2))&gt;=4,VALUE(LEFT(A6352,4)),VALUE(LEFT(A6352,4))-1)&amp;"-"&amp;TEXT(MOD(IF(VALUE(MID(A6352,6,2))&gt;=4,VALUE(LEFT(A6352,4)),VALUE(LEFT(A6352,4))-1)+1,100),"00")</f>
        <v>FY2025-26</v>
      </c>
      <c r="D6352" s="0" t="s">
        <v>737</v>
      </c>
      <c r="E6352" s="0" t="s">
        <v>337</v>
      </c>
      <c r="F6352" s="0" t="str">
        <f aca="false">INDEX(Mapping!$B$2:$B$465,MATCH(E6352,Mapping!$A$2:$A$465,0))</f>
        <v>NTPC STATIONS</v>
      </c>
      <c r="G6352" s="0" t="str">
        <f aca="false">INDEX(Mapping!$C$2:$C$465,MATCH(E6352,Mapping!$A$2:$A$465,0))</f>
        <v>NTPC GROUP</v>
      </c>
      <c r="H6352" s="2" t="n">
        <v>3.25</v>
      </c>
      <c r="I6352" s="3" t="n">
        <v>0.07</v>
      </c>
    </row>
    <row r="6353" customFormat="false" ht="15" hidden="false" customHeight="false" outlineLevel="0" collapsed="false">
      <c r="A6353" s="0" t="s">
        <v>209</v>
      </c>
      <c r="B6353" s="0" t="n">
        <f aca="false">VALUE(LEFT(A6353,4))</f>
        <v>2025</v>
      </c>
      <c r="C6353" s="0" t="str">
        <f aca="false">"FY"&amp;IF(VALUE(MID(A6353,6,2))&gt;=4,VALUE(LEFT(A6353,4)),VALUE(LEFT(A6353,4))-1)&amp;"-"&amp;TEXT(MOD(IF(VALUE(MID(A6353,6,2))&gt;=4,VALUE(LEFT(A6353,4)),VALUE(LEFT(A6353,4))-1)+1,100),"00")</f>
        <v>FY2025-26</v>
      </c>
      <c r="D6353" s="0" t="s">
        <v>689</v>
      </c>
      <c r="E6353" s="0" t="s">
        <v>237</v>
      </c>
      <c r="F6353" s="0" t="str">
        <f aca="false">INDEX(Mapping!$B$2:$B$465,MATCH(E6353,Mapping!$A$2:$A$465,0))</f>
        <v>NTPC STATIONS</v>
      </c>
      <c r="G6353" s="0" t="str">
        <f aca="false">INDEX(Mapping!$C$2:$C$465,MATCH(E6353,Mapping!$A$2:$A$465,0))</f>
        <v>NTPC GROUP</v>
      </c>
      <c r="H6353" s="2" t="n">
        <v>3.12</v>
      </c>
      <c r="I6353" s="3" t="n">
        <v>0.06</v>
      </c>
    </row>
    <row r="6354" customFormat="false" ht="15" hidden="false" customHeight="false" outlineLevel="0" collapsed="false">
      <c r="A6354" s="0" t="s">
        <v>209</v>
      </c>
      <c r="B6354" s="0" t="n">
        <f aca="false">VALUE(LEFT(A6354,4))</f>
        <v>2025</v>
      </c>
      <c r="C6354" s="0" t="str">
        <f aca="false">"FY"&amp;IF(VALUE(MID(A6354,6,2))&gt;=4,VALUE(LEFT(A6354,4)),VALUE(LEFT(A6354,4))-1)&amp;"-"&amp;TEXT(MOD(IF(VALUE(MID(A6354,6,2))&gt;=4,VALUE(LEFT(A6354,4)),VALUE(LEFT(A6354,4))-1)+1,100),"00")</f>
        <v>FY2025-26</v>
      </c>
      <c r="D6354" s="0" t="s">
        <v>726</v>
      </c>
      <c r="E6354" s="0" t="s">
        <v>393</v>
      </c>
      <c r="F6354" s="0" t="str">
        <f aca="false">INDEX(Mapping!$B$2:$B$465,MATCH(E6354,Mapping!$A$2:$A$465,0))</f>
        <v>NTPC STATIONS</v>
      </c>
      <c r="G6354" s="0" t="str">
        <f aca="false">INDEX(Mapping!$C$2:$C$465,MATCH(E6354,Mapping!$A$2:$A$465,0))</f>
        <v>NTPC GROUP</v>
      </c>
      <c r="H6354" s="2" t="n">
        <v>3.09</v>
      </c>
      <c r="I6354" s="3" t="n">
        <v>0.06</v>
      </c>
    </row>
    <row r="6355" customFormat="false" ht="15" hidden="false" customHeight="false" outlineLevel="0" collapsed="false">
      <c r="A6355" s="0" t="s">
        <v>209</v>
      </c>
      <c r="B6355" s="0" t="n">
        <f aca="false">VALUE(LEFT(A6355,4))</f>
        <v>2025</v>
      </c>
      <c r="C6355" s="0" t="str">
        <f aca="false">"FY"&amp;IF(VALUE(MID(A6355,6,2))&gt;=4,VALUE(LEFT(A6355,4)),VALUE(LEFT(A6355,4))-1)&amp;"-"&amp;TEXT(MOD(IF(VALUE(MID(A6355,6,2))&gt;=4,VALUE(LEFT(A6355,4)),VALUE(LEFT(A6355,4))-1)+1,100),"00")</f>
        <v>FY2025-26</v>
      </c>
      <c r="D6355" s="0" t="s">
        <v>820</v>
      </c>
      <c r="E6355" s="0" t="s">
        <v>464</v>
      </c>
      <c r="F6355" s="0" t="str">
        <f aca="false">INDEX(Mapping!$B$2:$B$465,MATCH(E6355,Mapping!$A$2:$A$465,0))</f>
        <v>ADANI PORTS AND SPECIAL ECONOMIC ZONE LIMITED_PSS4_WIND</v>
      </c>
      <c r="G6355" s="0" t="str">
        <f aca="false">INDEX(Mapping!$C$2:$C$465,MATCH(E6355,Mapping!$A$2:$A$465,0))</f>
        <v>ADANI PORTS &amp; SEZ</v>
      </c>
      <c r="H6355" s="2" t="n">
        <v>3.07</v>
      </c>
      <c r="I6355" s="3" t="n">
        <v>0.06</v>
      </c>
    </row>
    <row r="6356" customFormat="false" ht="15" hidden="false" customHeight="false" outlineLevel="0" collapsed="false">
      <c r="A6356" s="0" t="s">
        <v>209</v>
      </c>
      <c r="B6356" s="0" t="n">
        <f aca="false">VALUE(LEFT(A6356,4))</f>
        <v>2025</v>
      </c>
      <c r="C6356" s="0" t="str">
        <f aca="false">"FY"&amp;IF(VALUE(MID(A6356,6,2))&gt;=4,VALUE(LEFT(A6356,4)),VALUE(LEFT(A6356,4))-1)&amp;"-"&amp;TEXT(MOD(IF(VALUE(MID(A6356,6,2))&gt;=4,VALUE(LEFT(A6356,4)),VALUE(LEFT(A6356,4))-1)+1,100),"00")</f>
        <v>FY2025-26</v>
      </c>
      <c r="D6356" s="0" t="s">
        <v>742</v>
      </c>
      <c r="E6356" s="0" t="s">
        <v>390</v>
      </c>
      <c r="F6356" s="0" t="str">
        <f aca="false">INDEX(Mapping!$B$2:$B$465,MATCH(E6356,Mapping!$A$2:$A$465,0))</f>
        <v>NTPC STATIONS</v>
      </c>
      <c r="G6356" s="0" t="str">
        <f aca="false">INDEX(Mapping!$C$2:$C$465,MATCH(E6356,Mapping!$A$2:$A$465,0))</f>
        <v>NTPC GROUP</v>
      </c>
      <c r="H6356" s="2" t="n">
        <v>2.89</v>
      </c>
      <c r="I6356" s="3" t="n">
        <v>0.06</v>
      </c>
    </row>
    <row r="6357" customFormat="false" ht="15" hidden="false" customHeight="false" outlineLevel="0" collapsed="false">
      <c r="A6357" s="0" t="s">
        <v>209</v>
      </c>
      <c r="B6357" s="0" t="n">
        <f aca="false">VALUE(LEFT(A6357,4))</f>
        <v>2025</v>
      </c>
      <c r="C6357" s="0" t="str">
        <f aca="false">"FY"&amp;IF(VALUE(MID(A6357,6,2))&gt;=4,VALUE(LEFT(A6357,4)),VALUE(LEFT(A6357,4))-1)&amp;"-"&amp;TEXT(MOD(IF(VALUE(MID(A6357,6,2))&gt;=4,VALUE(LEFT(A6357,4)),VALUE(LEFT(A6357,4))-1)+1,100),"00")</f>
        <v>FY2025-26</v>
      </c>
      <c r="D6357" s="0" t="s">
        <v>842</v>
      </c>
      <c r="E6357" s="0" t="s">
        <v>514</v>
      </c>
      <c r="F6357" s="0" t="str">
        <f aca="false">INDEX(Mapping!$B$2:$B$465,MATCH(E6357,Mapping!$A$2:$A$465,0))</f>
        <v>ADANI RENEWABLE ENERGY THREE LIMITED_PSS8_HYBRID WIND</v>
      </c>
      <c r="G6357" s="0" t="str">
        <f aca="false">INDEX(Mapping!$C$2:$C$465,MATCH(E6357,Mapping!$A$2:$A$465,0))</f>
        <v>ADANI GREEN ENERGY (ALL SPVs)</v>
      </c>
      <c r="H6357" s="2" t="n">
        <v>2.76</v>
      </c>
      <c r="I6357" s="3" t="n">
        <v>0.06</v>
      </c>
    </row>
    <row r="6358" customFormat="false" ht="15" hidden="false" customHeight="false" outlineLevel="0" collapsed="false">
      <c r="A6358" s="0" t="s">
        <v>209</v>
      </c>
      <c r="B6358" s="0" t="n">
        <f aca="false">VALUE(LEFT(A6358,4))</f>
        <v>2025</v>
      </c>
      <c r="C6358" s="0" t="str">
        <f aca="false">"FY"&amp;IF(VALUE(MID(A6358,6,2))&gt;=4,VALUE(LEFT(A6358,4)),VALUE(LEFT(A6358,4))-1)&amp;"-"&amp;TEXT(MOD(IF(VALUE(MID(A6358,6,2))&gt;=4,VALUE(LEFT(A6358,4)),VALUE(LEFT(A6358,4))-1)+1,100),"00")</f>
        <v>FY2025-26</v>
      </c>
      <c r="D6358" s="0" t="s">
        <v>724</v>
      </c>
      <c r="E6358" s="0" t="s">
        <v>437</v>
      </c>
      <c r="F6358" s="0" t="str">
        <f aca="false">INDEX(Mapping!$B$2:$B$465,MATCH(E6358,Mapping!$A$2:$A$465,0))</f>
        <v>NTPC STATIONS</v>
      </c>
      <c r="G6358" s="0" t="str">
        <f aca="false">INDEX(Mapping!$C$2:$C$465,MATCH(E6358,Mapping!$A$2:$A$465,0))</f>
        <v>NTPC GROUP</v>
      </c>
      <c r="H6358" s="2" t="n">
        <v>2.64</v>
      </c>
      <c r="I6358" s="3" t="n">
        <v>0.05</v>
      </c>
    </row>
    <row r="6359" customFormat="false" ht="15" hidden="false" customHeight="false" outlineLevel="0" collapsed="false">
      <c r="A6359" s="0" t="s">
        <v>209</v>
      </c>
      <c r="B6359" s="0" t="n">
        <f aca="false">VALUE(LEFT(A6359,4))</f>
        <v>2025</v>
      </c>
      <c r="C6359" s="0" t="str">
        <f aca="false">"FY"&amp;IF(VALUE(MID(A6359,6,2))&gt;=4,VALUE(LEFT(A6359,4)),VALUE(LEFT(A6359,4))-1)&amp;"-"&amp;TEXT(MOD(IF(VALUE(MID(A6359,6,2))&gt;=4,VALUE(LEFT(A6359,4)),VALUE(LEFT(A6359,4))-1)+1,100),"00")</f>
        <v>FY2025-26</v>
      </c>
      <c r="D6359" s="0" t="s">
        <v>725</v>
      </c>
      <c r="E6359" s="0" t="s">
        <v>394</v>
      </c>
      <c r="F6359" s="0" t="str">
        <f aca="false">INDEX(Mapping!$B$2:$B$465,MATCH(E6359,Mapping!$A$2:$A$465,0))</f>
        <v>NTPC STATIONS</v>
      </c>
      <c r="G6359" s="0" t="str">
        <f aca="false">INDEX(Mapping!$C$2:$C$465,MATCH(E6359,Mapping!$A$2:$A$465,0))</f>
        <v>NTPC GROUP</v>
      </c>
      <c r="H6359" s="2" t="n">
        <v>2.6</v>
      </c>
      <c r="I6359" s="3" t="n">
        <v>0.05</v>
      </c>
    </row>
    <row r="6360" customFormat="false" ht="15" hidden="false" customHeight="false" outlineLevel="0" collapsed="false">
      <c r="A6360" s="0" t="s">
        <v>209</v>
      </c>
      <c r="B6360" s="0" t="n">
        <f aca="false">VALUE(LEFT(A6360,4))</f>
        <v>2025</v>
      </c>
      <c r="C6360" s="0" t="str">
        <f aca="false">"FY"&amp;IF(VALUE(MID(A6360,6,2))&gt;=4,VALUE(LEFT(A6360,4)),VALUE(LEFT(A6360,4))-1)&amp;"-"&amp;TEXT(MOD(IF(VALUE(MID(A6360,6,2))&gt;=4,VALUE(LEFT(A6360,4)),VALUE(LEFT(A6360,4))-1)+1,100),"00")</f>
        <v>FY2025-26</v>
      </c>
      <c r="D6360" s="0" t="s">
        <v>332</v>
      </c>
      <c r="E6360" s="0" t="s">
        <v>332</v>
      </c>
      <c r="F6360" s="0" t="str">
        <f aca="false">INDEX(Mapping!$B$2:$B$465,MATCH(E6360,Mapping!$A$2:$A$465,0))</f>
        <v>KANTI BIJLEE UTPADAN NIGAM LIMITED</v>
      </c>
      <c r="G6360" s="0" t="str">
        <f aca="false">INDEX(Mapping!$C$2:$C$465,MATCH(E6360,Mapping!$A$2:$A$465,0))</f>
        <v>NTPC GROUP</v>
      </c>
      <c r="H6360" s="2" t="n">
        <v>2.45</v>
      </c>
      <c r="I6360" s="3" t="n">
        <v>0.05</v>
      </c>
    </row>
    <row r="6361" customFormat="false" ht="15" hidden="false" customHeight="false" outlineLevel="0" collapsed="false">
      <c r="A6361" s="0" t="s">
        <v>209</v>
      </c>
      <c r="B6361" s="0" t="n">
        <f aca="false">VALUE(LEFT(A6361,4))</f>
        <v>2025</v>
      </c>
      <c r="C6361" s="0" t="str">
        <f aca="false">"FY"&amp;IF(VALUE(MID(A6361,6,2))&gt;=4,VALUE(LEFT(A6361,4)),VALUE(LEFT(A6361,4))-1)&amp;"-"&amp;TEXT(MOD(IF(VALUE(MID(A6361,6,2))&gt;=4,VALUE(LEFT(A6361,4)),VALUE(LEFT(A6361,4))-1)+1,100),"00")</f>
        <v>FY2025-26</v>
      </c>
      <c r="D6361" s="0" t="s">
        <v>772</v>
      </c>
      <c r="E6361" s="0" t="s">
        <v>471</v>
      </c>
      <c r="F6361" s="0" t="str">
        <f aca="false">INDEX(Mapping!$B$2:$B$465,MATCH(E6361,Mapping!$A$2:$A$465,0))</f>
        <v>NTPC STATIONS</v>
      </c>
      <c r="G6361" s="0" t="str">
        <f aca="false">INDEX(Mapping!$C$2:$C$465,MATCH(E6361,Mapping!$A$2:$A$465,0))</f>
        <v>NTPC GROUP</v>
      </c>
      <c r="H6361" s="2" t="n">
        <v>2.44</v>
      </c>
      <c r="I6361" s="3" t="n">
        <v>0.05</v>
      </c>
    </row>
    <row r="6362" customFormat="false" ht="15" hidden="false" customHeight="false" outlineLevel="0" collapsed="false">
      <c r="A6362" s="0" t="s">
        <v>209</v>
      </c>
      <c r="B6362" s="0" t="n">
        <f aca="false">VALUE(LEFT(A6362,4))</f>
        <v>2025</v>
      </c>
      <c r="C6362" s="0" t="str">
        <f aca="false">"FY"&amp;IF(VALUE(MID(A6362,6,2))&gt;=4,VALUE(LEFT(A6362,4)),VALUE(LEFT(A6362,4))-1)&amp;"-"&amp;TEXT(MOD(IF(VALUE(MID(A6362,6,2))&gt;=4,VALUE(LEFT(A6362,4)),VALUE(LEFT(A6362,4))-1)+1,100),"00")</f>
        <v>FY2025-26</v>
      </c>
      <c r="D6362" s="0" t="s">
        <v>720</v>
      </c>
      <c r="E6362" s="0" t="s">
        <v>428</v>
      </c>
      <c r="F6362" s="0" t="str">
        <f aca="false">INDEX(Mapping!$B$2:$B$465,MATCH(E6362,Mapping!$A$2:$A$465,0))</f>
        <v>NTPC STATIONS</v>
      </c>
      <c r="G6362" s="0" t="str">
        <f aca="false">INDEX(Mapping!$C$2:$C$465,MATCH(E6362,Mapping!$A$2:$A$465,0))</f>
        <v>NTPC GROUP</v>
      </c>
      <c r="H6362" s="2" t="n">
        <v>2.43</v>
      </c>
      <c r="I6362" s="3" t="n">
        <v>0.05</v>
      </c>
    </row>
    <row r="6363" customFormat="false" ht="15" hidden="false" customHeight="false" outlineLevel="0" collapsed="false">
      <c r="A6363" s="0" t="s">
        <v>209</v>
      </c>
      <c r="B6363" s="0" t="n">
        <f aca="false">VALUE(LEFT(A6363,4))</f>
        <v>2025</v>
      </c>
      <c r="C6363" s="0" t="str">
        <f aca="false">"FY"&amp;IF(VALUE(MID(A6363,6,2))&gt;=4,VALUE(LEFT(A6363,4)),VALUE(LEFT(A6363,4))-1)&amp;"-"&amp;TEXT(MOD(IF(VALUE(MID(A6363,6,2))&gt;=4,VALUE(LEFT(A6363,4)),VALUE(LEFT(A6363,4))-1)+1,100),"00")</f>
        <v>FY2025-26</v>
      </c>
      <c r="D6363" s="0" t="s">
        <v>752</v>
      </c>
      <c r="E6363" s="0" t="s">
        <v>440</v>
      </c>
      <c r="F6363" s="0" t="str">
        <f aca="false">INDEX(Mapping!$B$2:$B$465,MATCH(E6363,Mapping!$A$2:$A$465,0))</f>
        <v>NTPC STATIONS</v>
      </c>
      <c r="G6363" s="0" t="str">
        <f aca="false">INDEX(Mapping!$C$2:$C$465,MATCH(E6363,Mapping!$A$2:$A$465,0))</f>
        <v>NTPC GROUP</v>
      </c>
      <c r="H6363" s="2" t="n">
        <v>2.42</v>
      </c>
      <c r="I6363" s="3" t="n">
        <v>0.05</v>
      </c>
    </row>
    <row r="6364" customFormat="false" ht="15" hidden="false" customHeight="false" outlineLevel="0" collapsed="false">
      <c r="A6364" s="0" t="s">
        <v>209</v>
      </c>
      <c r="B6364" s="0" t="n">
        <f aca="false">VALUE(LEFT(A6364,4))</f>
        <v>2025</v>
      </c>
      <c r="C6364" s="0" t="str">
        <f aca="false">"FY"&amp;IF(VALUE(MID(A6364,6,2))&gt;=4,VALUE(LEFT(A6364,4)),VALUE(LEFT(A6364,4))-1)&amp;"-"&amp;TEXT(MOD(IF(VALUE(MID(A6364,6,2))&gt;=4,VALUE(LEFT(A6364,4)),VALUE(LEFT(A6364,4))-1)+1,100),"00")</f>
        <v>FY2025-26</v>
      </c>
      <c r="D6364" s="0" t="s">
        <v>736</v>
      </c>
      <c r="E6364" s="0" t="s">
        <v>303</v>
      </c>
      <c r="F6364" s="0" t="str">
        <f aca="false">INDEX(Mapping!$B$2:$B$465,MATCH(E6364,Mapping!$A$2:$A$465,0))</f>
        <v>PUDUCHERRY</v>
      </c>
      <c r="G6364" s="0" t="str">
        <f aca="false">INDEX(Mapping!$C$2:$C$465,MATCH(E6364,Mapping!$A$2:$A$465,0))</f>
        <v>PUDUCHERRY</v>
      </c>
      <c r="H6364" s="2" t="n">
        <v>2.39</v>
      </c>
      <c r="I6364" s="3" t="n">
        <v>0.05</v>
      </c>
    </row>
    <row r="6365" customFormat="false" ht="15" hidden="false" customHeight="false" outlineLevel="0" collapsed="false">
      <c r="A6365" s="0" t="s">
        <v>209</v>
      </c>
      <c r="B6365" s="0" t="n">
        <f aca="false">VALUE(LEFT(A6365,4))</f>
        <v>2025</v>
      </c>
      <c r="C6365" s="0" t="str">
        <f aca="false">"FY"&amp;IF(VALUE(MID(A6365,6,2))&gt;=4,VALUE(LEFT(A6365,4)),VALUE(LEFT(A6365,4))-1)&amp;"-"&amp;TEXT(MOD(IF(VALUE(MID(A6365,6,2))&gt;=4,VALUE(LEFT(A6365,4)),VALUE(LEFT(A6365,4))-1)+1,100),"00")</f>
        <v>FY2025-26</v>
      </c>
      <c r="D6365" s="0" t="s">
        <v>733</v>
      </c>
      <c r="E6365" s="0" t="s">
        <v>413</v>
      </c>
      <c r="F6365" s="0" t="str">
        <f aca="false">INDEX(Mapping!$B$2:$B$465,MATCH(E6365,Mapping!$A$2:$A$465,0))</f>
        <v>NTPC STATIONS</v>
      </c>
      <c r="G6365" s="0" t="str">
        <f aca="false">INDEX(Mapping!$C$2:$C$465,MATCH(E6365,Mapping!$A$2:$A$465,0))</f>
        <v>NTPC GROUP</v>
      </c>
      <c r="H6365" s="2" t="n">
        <v>2.29</v>
      </c>
      <c r="I6365" s="3" t="n">
        <v>0.05</v>
      </c>
    </row>
    <row r="6366" customFormat="false" ht="15" hidden="false" customHeight="false" outlineLevel="0" collapsed="false">
      <c r="A6366" s="0" t="s">
        <v>209</v>
      </c>
      <c r="B6366" s="0" t="n">
        <f aca="false">VALUE(LEFT(A6366,4))</f>
        <v>2025</v>
      </c>
      <c r="C6366" s="0" t="str">
        <f aca="false">"FY"&amp;IF(VALUE(MID(A6366,6,2))&gt;=4,VALUE(LEFT(A6366,4)),VALUE(LEFT(A6366,4))-1)&amp;"-"&amp;TEXT(MOD(IF(VALUE(MID(A6366,6,2))&gt;=4,VALUE(LEFT(A6366,4)),VALUE(LEFT(A6366,4))-1)+1,100),"00")</f>
        <v>FY2025-26</v>
      </c>
      <c r="D6366" s="0" t="s">
        <v>326</v>
      </c>
      <c r="E6366" s="0" t="s">
        <v>326</v>
      </c>
      <c r="F6366" s="0" t="str">
        <f aca="false">INDEX(Mapping!$B$2:$B$465,MATCH(E6366,Mapping!$A$2:$A$465,0))</f>
        <v>ITPCL (IL&amp;FS TAMIL NADU)</v>
      </c>
      <c r="G6366" s="0" t="str">
        <f aca="false">INDEX(Mapping!$C$2:$C$465,MATCH(E6366,Mapping!$A$2:$A$465,0))</f>
        <v>ITPCL (IL&amp;FS TAMIL NADU)</v>
      </c>
      <c r="H6366" s="2" t="n">
        <v>2.24</v>
      </c>
      <c r="I6366" s="3" t="n">
        <v>0.05</v>
      </c>
    </row>
    <row r="6367" customFormat="false" ht="15" hidden="false" customHeight="false" outlineLevel="0" collapsed="false">
      <c r="A6367" s="0" t="s">
        <v>209</v>
      </c>
      <c r="B6367" s="0" t="n">
        <f aca="false">VALUE(LEFT(A6367,4))</f>
        <v>2025</v>
      </c>
      <c r="C6367" s="0" t="str">
        <f aca="false">"FY"&amp;IF(VALUE(MID(A6367,6,2))&gt;=4,VALUE(LEFT(A6367,4)),VALUE(LEFT(A6367,4))-1)&amp;"-"&amp;TEXT(MOD(IF(VALUE(MID(A6367,6,2))&gt;=4,VALUE(LEFT(A6367,4)),VALUE(LEFT(A6367,4))-1)+1,100),"00")</f>
        <v>FY2025-26</v>
      </c>
      <c r="D6367" s="0" t="s">
        <v>704</v>
      </c>
      <c r="E6367" s="0" t="s">
        <v>318</v>
      </c>
      <c r="F6367" s="0" t="str">
        <f aca="false">INDEX(Mapping!$B$2:$B$465,MATCH(E6367,Mapping!$A$2:$A$465,0))</f>
        <v>JHABUA POWER</v>
      </c>
      <c r="G6367" s="0" t="str">
        <f aca="false">INDEX(Mapping!$C$2:$C$465,MATCH(E6367,Mapping!$A$2:$A$465,0))</f>
        <v>JHABUA POWER</v>
      </c>
      <c r="H6367" s="2" t="n">
        <v>2.12</v>
      </c>
      <c r="I6367" s="3" t="n">
        <v>0.04</v>
      </c>
    </row>
    <row r="6368" customFormat="false" ht="15" hidden="false" customHeight="false" outlineLevel="0" collapsed="false">
      <c r="A6368" s="0" t="s">
        <v>209</v>
      </c>
      <c r="B6368" s="0" t="n">
        <f aca="false">VALUE(LEFT(A6368,4))</f>
        <v>2025</v>
      </c>
      <c r="C6368" s="0" t="str">
        <f aca="false">"FY"&amp;IF(VALUE(MID(A6368,6,2))&gt;=4,VALUE(LEFT(A6368,4)),VALUE(LEFT(A6368,4))-1)&amp;"-"&amp;TEXT(MOD(IF(VALUE(MID(A6368,6,2))&gt;=4,VALUE(LEFT(A6368,4)),VALUE(LEFT(A6368,4))-1)+1,100),"00")</f>
        <v>FY2025-26</v>
      </c>
      <c r="D6368" s="0" t="s">
        <v>718</v>
      </c>
      <c r="E6368" s="0" t="s">
        <v>407</v>
      </c>
      <c r="F6368" s="0" t="str">
        <f aca="false">INDEX(Mapping!$B$2:$B$465,MATCH(E6368,Mapping!$A$2:$A$465,0))</f>
        <v>NTPC STATIONS</v>
      </c>
      <c r="G6368" s="0" t="str">
        <f aca="false">INDEX(Mapping!$C$2:$C$465,MATCH(E6368,Mapping!$A$2:$A$465,0))</f>
        <v>NTPC GROUP</v>
      </c>
      <c r="H6368" s="2" t="n">
        <v>2.11</v>
      </c>
      <c r="I6368" s="3" t="n">
        <v>0.04</v>
      </c>
    </row>
    <row r="6369" customFormat="false" ht="15" hidden="false" customHeight="false" outlineLevel="0" collapsed="false">
      <c r="A6369" s="0" t="s">
        <v>209</v>
      </c>
      <c r="B6369" s="0" t="n">
        <f aca="false">VALUE(LEFT(A6369,4))</f>
        <v>2025</v>
      </c>
      <c r="C6369" s="0" t="str">
        <f aca="false">"FY"&amp;IF(VALUE(MID(A6369,6,2))&gt;=4,VALUE(LEFT(A6369,4)),VALUE(LEFT(A6369,4))-1)&amp;"-"&amp;TEXT(MOD(IF(VALUE(MID(A6369,6,2))&gt;=4,VALUE(LEFT(A6369,4)),VALUE(LEFT(A6369,4))-1)+1,100),"00")</f>
        <v>FY2025-26</v>
      </c>
      <c r="D6369" s="0" t="s">
        <v>431</v>
      </c>
      <c r="E6369" s="0" t="s">
        <v>431</v>
      </c>
      <c r="F6369" s="0" t="str">
        <f aca="false">INDEX(Mapping!$B$2:$B$465,MATCH(E6369,Mapping!$A$2:$A$465,0))</f>
        <v>JUNIPER GREEN COSMIC PRIVATE LIMITED</v>
      </c>
      <c r="G6369" s="0" t="str">
        <f aca="false">INDEX(Mapping!$C$2:$C$465,MATCH(E6369,Mapping!$A$2:$A$465,0))</f>
        <v>JUNIPER GREEN ENERGY</v>
      </c>
      <c r="H6369" s="2" t="n">
        <v>2.02</v>
      </c>
      <c r="I6369" s="3" t="n">
        <v>0.04</v>
      </c>
    </row>
    <row r="6370" customFormat="false" ht="15" hidden="false" customHeight="false" outlineLevel="0" collapsed="false">
      <c r="A6370" s="0" t="s">
        <v>209</v>
      </c>
      <c r="B6370" s="0" t="n">
        <f aca="false">VALUE(LEFT(A6370,4))</f>
        <v>2025</v>
      </c>
      <c r="C6370" s="0" t="str">
        <f aca="false">"FY"&amp;IF(VALUE(MID(A6370,6,2))&gt;=4,VALUE(LEFT(A6370,4)),VALUE(LEFT(A6370,4))-1)&amp;"-"&amp;TEXT(MOD(IF(VALUE(MID(A6370,6,2))&gt;=4,VALUE(LEFT(A6370,4)),VALUE(LEFT(A6370,4))-1)+1,100),"00")</f>
        <v>FY2025-26</v>
      </c>
      <c r="D6370" s="0" t="s">
        <v>768</v>
      </c>
      <c r="E6370" s="0" t="s">
        <v>460</v>
      </c>
      <c r="F6370" s="0" t="str">
        <f aca="false">INDEX(Mapping!$B$2:$B$465,MATCH(E6370,Mapping!$A$2:$A$465,0))</f>
        <v>NTPC STATIONS</v>
      </c>
      <c r="G6370" s="0" t="str">
        <f aca="false">INDEX(Mapping!$C$2:$C$465,MATCH(E6370,Mapping!$A$2:$A$465,0))</f>
        <v>NTPC GROUP</v>
      </c>
      <c r="H6370" s="2" t="n">
        <v>1.91</v>
      </c>
      <c r="I6370" s="3" t="n">
        <v>0.04</v>
      </c>
    </row>
    <row r="6371" customFormat="false" ht="15" hidden="false" customHeight="false" outlineLevel="0" collapsed="false">
      <c r="A6371" s="0" t="s">
        <v>209</v>
      </c>
      <c r="B6371" s="0" t="n">
        <f aca="false">VALUE(LEFT(A6371,4))</f>
        <v>2025</v>
      </c>
      <c r="C6371" s="0" t="str">
        <f aca="false">"FY"&amp;IF(VALUE(MID(A6371,6,2))&gt;=4,VALUE(LEFT(A6371,4)),VALUE(LEFT(A6371,4))-1)&amp;"-"&amp;TEXT(MOD(IF(VALUE(MID(A6371,6,2))&gt;=4,VALUE(LEFT(A6371,4)),VALUE(LEFT(A6371,4))-1)+1,100),"00")</f>
        <v>FY2025-26</v>
      </c>
      <c r="D6371" s="0" t="s">
        <v>453</v>
      </c>
      <c r="E6371" s="0" t="s">
        <v>453</v>
      </c>
      <c r="F6371" s="0" t="str">
        <f aca="false">INDEX(Mapping!$B$2:$B$465,MATCH(E6371,Mapping!$A$2:$A$465,0))</f>
        <v>GMR KAMALANGA</v>
      </c>
      <c r="G6371" s="0" t="str">
        <f aca="false">INDEX(Mapping!$C$2:$C$465,MATCH(E6371,Mapping!$A$2:$A$465,0))</f>
        <v>GMR ENERGY</v>
      </c>
      <c r="H6371" s="2" t="n">
        <v>1.83</v>
      </c>
      <c r="I6371" s="3" t="n">
        <v>0.04</v>
      </c>
    </row>
    <row r="6372" customFormat="false" ht="15" hidden="false" customHeight="false" outlineLevel="0" collapsed="false">
      <c r="A6372" s="0" t="s">
        <v>209</v>
      </c>
      <c r="B6372" s="0" t="n">
        <f aca="false">VALUE(LEFT(A6372,4))</f>
        <v>2025</v>
      </c>
      <c r="C6372" s="0" t="str">
        <f aca="false">"FY"&amp;IF(VALUE(MID(A6372,6,2))&gt;=4,VALUE(LEFT(A6372,4)),VALUE(LEFT(A6372,4))-1)&amp;"-"&amp;TEXT(MOD(IF(VALUE(MID(A6372,6,2))&gt;=4,VALUE(LEFT(A6372,4)),VALUE(LEFT(A6372,4))-1)+1,100),"00")</f>
        <v>FY2025-26</v>
      </c>
      <c r="D6372" s="0" t="s">
        <v>771</v>
      </c>
      <c r="E6372" s="0" t="s">
        <v>457</v>
      </c>
      <c r="F6372" s="0" t="str">
        <f aca="false">INDEX(Mapping!$B$2:$B$465,MATCH(E6372,Mapping!$A$2:$A$465,0))</f>
        <v>NTPC STATIONS</v>
      </c>
      <c r="G6372" s="0" t="str">
        <f aca="false">INDEX(Mapping!$C$2:$C$465,MATCH(E6372,Mapping!$A$2:$A$465,0))</f>
        <v>NTPC GROUP</v>
      </c>
      <c r="H6372" s="2" t="n">
        <v>1.81</v>
      </c>
      <c r="I6372" s="3" t="n">
        <v>0.04</v>
      </c>
    </row>
    <row r="6373" customFormat="false" ht="15" hidden="false" customHeight="false" outlineLevel="0" collapsed="false">
      <c r="A6373" s="0" t="s">
        <v>209</v>
      </c>
      <c r="B6373" s="0" t="n">
        <f aca="false">VALUE(LEFT(A6373,4))</f>
        <v>2025</v>
      </c>
      <c r="C6373" s="0" t="str">
        <f aca="false">"FY"&amp;IF(VALUE(MID(A6373,6,2))&gt;=4,VALUE(LEFT(A6373,4)),VALUE(LEFT(A6373,4))-1)&amp;"-"&amp;TEXT(MOD(IF(VALUE(MID(A6373,6,2))&gt;=4,VALUE(LEFT(A6373,4)),VALUE(LEFT(A6373,4))-1)+1,100),"00")</f>
        <v>FY2025-26</v>
      </c>
      <c r="D6373" s="0" t="s">
        <v>758</v>
      </c>
      <c r="E6373" s="0" t="s">
        <v>400</v>
      </c>
      <c r="F6373" s="0" t="str">
        <f aca="false">INDEX(Mapping!$B$2:$B$465,MATCH(E6373,Mapping!$A$2:$A$465,0))</f>
        <v>NTPC STATIONS</v>
      </c>
      <c r="G6373" s="0" t="str">
        <f aca="false">INDEX(Mapping!$C$2:$C$465,MATCH(E6373,Mapping!$A$2:$A$465,0))</f>
        <v>NTPC GROUP</v>
      </c>
      <c r="H6373" s="2" t="n">
        <v>1.71</v>
      </c>
      <c r="I6373" s="3" t="n">
        <v>0.03</v>
      </c>
    </row>
    <row r="6374" customFormat="false" ht="15" hidden="false" customHeight="false" outlineLevel="0" collapsed="false">
      <c r="A6374" s="0" t="s">
        <v>209</v>
      </c>
      <c r="B6374" s="0" t="n">
        <f aca="false">VALUE(LEFT(A6374,4))</f>
        <v>2025</v>
      </c>
      <c r="C6374" s="0" t="str">
        <f aca="false">"FY"&amp;IF(VALUE(MID(A6374,6,2))&gt;=4,VALUE(LEFT(A6374,4)),VALUE(LEFT(A6374,4))-1)&amp;"-"&amp;TEXT(MOD(IF(VALUE(MID(A6374,6,2))&gt;=4,VALUE(LEFT(A6374,4)),VALUE(LEFT(A6374,4))-1)+1,100),"00")</f>
        <v>FY2025-26</v>
      </c>
      <c r="D6374" s="0" t="s">
        <v>418</v>
      </c>
      <c r="E6374" s="0" t="s">
        <v>418</v>
      </c>
      <c r="F6374" s="0" t="str">
        <f aca="false">INDEX(Mapping!$B$2:$B$465,MATCH(E6374,Mapping!$A$2:$A$465,0))</f>
        <v>OSTRO KANNADA POWER PRIVATE LIMITED</v>
      </c>
      <c r="G6374" s="0" t="str">
        <f aca="false">INDEX(Mapping!$C$2:$C$465,MATCH(E6374,Mapping!$A$2:$A$465,0))</f>
        <v>OSTRO KANNADA POWER PRIVATE LIMITED</v>
      </c>
      <c r="H6374" s="2" t="n">
        <v>1.65</v>
      </c>
      <c r="I6374" s="3" t="n">
        <v>0.03</v>
      </c>
    </row>
    <row r="6375" customFormat="false" ht="15" hidden="false" customHeight="false" outlineLevel="0" collapsed="false">
      <c r="A6375" s="0" t="s">
        <v>209</v>
      </c>
      <c r="B6375" s="0" t="n">
        <f aca="false">VALUE(LEFT(A6375,4))</f>
        <v>2025</v>
      </c>
      <c r="C6375" s="0" t="str">
        <f aca="false">"FY"&amp;IF(VALUE(MID(A6375,6,2))&gt;=4,VALUE(LEFT(A6375,4)),VALUE(LEFT(A6375,4))-1)&amp;"-"&amp;TEXT(MOD(IF(VALUE(MID(A6375,6,2))&gt;=4,VALUE(LEFT(A6375,4)),VALUE(LEFT(A6375,4))-1)+1,100),"00")</f>
        <v>FY2025-26</v>
      </c>
      <c r="D6375" s="0" t="s">
        <v>708</v>
      </c>
      <c r="E6375" s="0" t="s">
        <v>491</v>
      </c>
      <c r="F6375" s="0" t="str">
        <f aca="false">INDEX(Mapping!$B$2:$B$465,MATCH(E6375,Mapping!$A$2:$A$465,0))</f>
        <v>SORANG HEP (HIMACHAL SORANG POWER PVT. LTD.))</v>
      </c>
      <c r="G6375" s="0" t="str">
        <f aca="false">INDEX(Mapping!$C$2:$C$465,MATCH(E6375,Mapping!$A$2:$A$465,0))</f>
        <v>SORANG HEP (HIMACHAL SORANG POWER PVT. LTD.))</v>
      </c>
      <c r="H6375" s="2" t="n">
        <v>1.62</v>
      </c>
      <c r="I6375" s="3" t="n">
        <v>0.03</v>
      </c>
    </row>
    <row r="6376" customFormat="false" ht="15" hidden="false" customHeight="false" outlineLevel="0" collapsed="false">
      <c r="A6376" s="0" t="s">
        <v>209</v>
      </c>
      <c r="B6376" s="0" t="n">
        <f aca="false">VALUE(LEFT(A6376,4))</f>
        <v>2025</v>
      </c>
      <c r="C6376" s="0" t="str">
        <f aca="false">"FY"&amp;IF(VALUE(MID(A6376,6,2))&gt;=4,VALUE(LEFT(A6376,4)),VALUE(LEFT(A6376,4))-1)&amp;"-"&amp;TEXT(MOD(IF(VALUE(MID(A6376,6,2))&gt;=4,VALUE(LEFT(A6376,4)),VALUE(LEFT(A6376,4))-1)+1,100),"00")</f>
        <v>FY2025-26</v>
      </c>
      <c r="D6376" s="0" t="s">
        <v>732</v>
      </c>
      <c r="E6376" s="0" t="s">
        <v>423</v>
      </c>
      <c r="F6376" s="0" t="str">
        <f aca="false">INDEX(Mapping!$B$2:$B$465,MATCH(E6376,Mapping!$A$2:$A$465,0))</f>
        <v>GMR WARORA (EX-EMCO)</v>
      </c>
      <c r="G6376" s="0" t="str">
        <f aca="false">INDEX(Mapping!$C$2:$C$465,MATCH(E6376,Mapping!$A$2:$A$465,0))</f>
        <v>GMR ENERGY</v>
      </c>
      <c r="H6376" s="2" t="n">
        <v>1.61</v>
      </c>
      <c r="I6376" s="3" t="n">
        <v>0.03</v>
      </c>
    </row>
    <row r="6377" customFormat="false" ht="15" hidden="false" customHeight="false" outlineLevel="0" collapsed="false">
      <c r="A6377" s="0" t="s">
        <v>209</v>
      </c>
      <c r="B6377" s="0" t="n">
        <f aca="false">VALUE(LEFT(A6377,4))</f>
        <v>2025</v>
      </c>
      <c r="C6377" s="0" t="str">
        <f aca="false">"FY"&amp;IF(VALUE(MID(A6377,6,2))&gt;=4,VALUE(LEFT(A6377,4)),VALUE(LEFT(A6377,4))-1)&amp;"-"&amp;TEXT(MOD(IF(VALUE(MID(A6377,6,2))&gt;=4,VALUE(LEFT(A6377,4)),VALUE(LEFT(A6377,4))-1)+1,100),"00")</f>
        <v>FY2025-26</v>
      </c>
      <c r="D6377" s="0" t="s">
        <v>380</v>
      </c>
      <c r="E6377" s="0" t="s">
        <v>380</v>
      </c>
      <c r="F6377" s="0" t="str">
        <f aca="false">INDEX(Mapping!$B$2:$B$465,MATCH(E6377,Mapping!$A$2:$A$465,0))</f>
        <v>RENEW GREEN (MHP ONE) PRIVATE LIMITED</v>
      </c>
      <c r="G6377" s="0" t="str">
        <f aca="false">INDEX(Mapping!$C$2:$C$465,MATCH(E6377,Mapping!$A$2:$A$465,0))</f>
        <v>RENEW POWER (ALL SPVs)</v>
      </c>
      <c r="H6377" s="2" t="n">
        <v>1.53</v>
      </c>
      <c r="I6377" s="3" t="n">
        <v>0.03</v>
      </c>
    </row>
    <row r="6378" customFormat="false" ht="15" hidden="false" customHeight="false" outlineLevel="0" collapsed="false">
      <c r="A6378" s="0" t="s">
        <v>209</v>
      </c>
      <c r="B6378" s="0" t="n">
        <f aca="false">VALUE(LEFT(A6378,4))</f>
        <v>2025</v>
      </c>
      <c r="C6378" s="0" t="str">
        <f aca="false">"FY"&amp;IF(VALUE(MID(A6378,6,2))&gt;=4,VALUE(LEFT(A6378,4)),VALUE(LEFT(A6378,4))-1)&amp;"-"&amp;TEXT(MOD(IF(VALUE(MID(A6378,6,2))&gt;=4,VALUE(LEFT(A6378,4)),VALUE(LEFT(A6378,4))-1)+1,100),"00")</f>
        <v>FY2025-26</v>
      </c>
      <c r="D6378" s="0" t="s">
        <v>767</v>
      </c>
      <c r="E6378" s="0" t="s">
        <v>348</v>
      </c>
      <c r="F6378" s="0" t="str">
        <f aca="false">INDEX(Mapping!$B$2:$B$465,MATCH(E6378,Mapping!$A$2:$A$465,0))</f>
        <v>DHARIWAL INFRASTRUCTURE</v>
      </c>
      <c r="G6378" s="0" t="str">
        <f aca="false">INDEX(Mapping!$C$2:$C$465,MATCH(E6378,Mapping!$A$2:$A$465,0))</f>
        <v>DHARIWAL INFRASTRUCTURE</v>
      </c>
      <c r="H6378" s="2" t="n">
        <v>1.52</v>
      </c>
      <c r="I6378" s="3" t="n">
        <v>0.03</v>
      </c>
    </row>
    <row r="6379" customFormat="false" ht="15" hidden="false" customHeight="false" outlineLevel="0" collapsed="false">
      <c r="A6379" s="0" t="s">
        <v>209</v>
      </c>
      <c r="B6379" s="0" t="n">
        <f aca="false">VALUE(LEFT(A6379,4))</f>
        <v>2025</v>
      </c>
      <c r="C6379" s="0" t="str">
        <f aca="false">"FY"&amp;IF(VALUE(MID(A6379,6,2))&gt;=4,VALUE(LEFT(A6379,4)),VALUE(LEFT(A6379,4))-1)&amp;"-"&amp;TEXT(MOD(IF(VALUE(MID(A6379,6,2))&gt;=4,VALUE(LEFT(A6379,4)),VALUE(LEFT(A6379,4))-1)+1,100),"00")</f>
        <v>FY2025-26</v>
      </c>
      <c r="D6379" s="0" t="s">
        <v>776</v>
      </c>
      <c r="E6379" s="0" t="s">
        <v>489</v>
      </c>
      <c r="F6379" s="0" t="str">
        <f aca="false">INDEX(Mapping!$B$2:$B$465,MATCH(E6379,Mapping!$A$2:$A$465,0))</f>
        <v>NTPL (NLC TAMIL NADU POWER)</v>
      </c>
      <c r="G6379" s="0" t="str">
        <f aca="false">INDEX(Mapping!$C$2:$C$465,MATCH(E6379,Mapping!$A$2:$A$465,0))</f>
        <v>NLC INDIA GROUP</v>
      </c>
      <c r="H6379" s="2" t="n">
        <v>1.5</v>
      </c>
      <c r="I6379" s="3" t="n">
        <v>0.03</v>
      </c>
    </row>
    <row r="6380" customFormat="false" ht="15" hidden="false" customHeight="false" outlineLevel="0" collapsed="false">
      <c r="A6380" s="0" t="s">
        <v>209</v>
      </c>
      <c r="B6380" s="0" t="n">
        <f aca="false">VALUE(LEFT(A6380,4))</f>
        <v>2025</v>
      </c>
      <c r="C6380" s="0" t="str">
        <f aca="false">"FY"&amp;IF(VALUE(MID(A6380,6,2))&gt;=4,VALUE(LEFT(A6380,4)),VALUE(LEFT(A6380,4))-1)&amp;"-"&amp;TEXT(MOD(IF(VALUE(MID(A6380,6,2))&gt;=4,VALUE(LEFT(A6380,4)),VALUE(LEFT(A6380,4))-1)+1,100),"00")</f>
        <v>FY2025-26</v>
      </c>
      <c r="D6380" s="0" t="s">
        <v>366</v>
      </c>
      <c r="E6380" s="0" t="s">
        <v>366</v>
      </c>
      <c r="F6380" s="0" t="str">
        <f aca="false">INDEX(Mapping!$B$2:$B$465,MATCH(E6380,Mapping!$A$2:$A$465,0))</f>
        <v>RENEW GREEN (MHS THREE) PRIVATE LIMITED_HYBRID_SOLAR</v>
      </c>
      <c r="G6380" s="0" t="str">
        <f aca="false">INDEX(Mapping!$C$2:$C$465,MATCH(E6380,Mapping!$A$2:$A$465,0))</f>
        <v>RENEW POWER (ALL SPVs)</v>
      </c>
      <c r="H6380" s="2" t="n">
        <v>1.39</v>
      </c>
      <c r="I6380" s="3" t="n">
        <v>0.03</v>
      </c>
    </row>
    <row r="6381" customFormat="false" ht="15" hidden="false" customHeight="false" outlineLevel="0" collapsed="false">
      <c r="A6381" s="0" t="s">
        <v>209</v>
      </c>
      <c r="B6381" s="0" t="n">
        <f aca="false">VALUE(LEFT(A6381,4))</f>
        <v>2025</v>
      </c>
      <c r="C6381" s="0" t="str">
        <f aca="false">"FY"&amp;IF(VALUE(MID(A6381,6,2))&gt;=4,VALUE(LEFT(A6381,4)),VALUE(LEFT(A6381,4))-1)&amp;"-"&amp;TEXT(MOD(IF(VALUE(MID(A6381,6,2))&gt;=4,VALUE(LEFT(A6381,4)),VALUE(LEFT(A6381,4))-1)+1,100),"00")</f>
        <v>FY2025-26</v>
      </c>
      <c r="D6381" s="0" t="s">
        <v>535</v>
      </c>
      <c r="E6381" s="0" t="s">
        <v>535</v>
      </c>
      <c r="F6381" s="0" t="str">
        <f aca="false">INDEX(Mapping!$B$2:$B$465,MATCH(E6381,Mapping!$A$2:$A$465,0))</f>
        <v>NEEPCO STATIONS</v>
      </c>
      <c r="G6381" s="0" t="str">
        <f aca="false">INDEX(Mapping!$C$2:$C$465,MATCH(E6381,Mapping!$A$2:$A$465,0))</f>
        <v>NEEPCO STATIONS</v>
      </c>
      <c r="H6381" s="2" t="n">
        <v>1.38</v>
      </c>
      <c r="I6381" s="3" t="n">
        <v>0.03</v>
      </c>
    </row>
    <row r="6382" customFormat="false" ht="15" hidden="false" customHeight="false" outlineLevel="0" collapsed="false">
      <c r="A6382" s="0" t="s">
        <v>209</v>
      </c>
      <c r="B6382" s="0" t="n">
        <f aca="false">VALUE(LEFT(A6382,4))</f>
        <v>2025</v>
      </c>
      <c r="C6382" s="0" t="str">
        <f aca="false">"FY"&amp;IF(VALUE(MID(A6382,6,2))&gt;=4,VALUE(LEFT(A6382,4)),VALUE(LEFT(A6382,4))-1)&amp;"-"&amp;TEXT(MOD(IF(VALUE(MID(A6382,6,2))&gt;=4,VALUE(LEFT(A6382,4)),VALUE(LEFT(A6382,4))-1)+1,100),"00")</f>
        <v>FY2025-26</v>
      </c>
      <c r="D6382" s="0" t="s">
        <v>493</v>
      </c>
      <c r="E6382" s="0" t="s">
        <v>493</v>
      </c>
      <c r="F6382" s="0" t="str">
        <f aca="false">INDEX(Mapping!$B$2:$B$465,MATCH(E6382,Mapping!$A$2:$A$465,0))</f>
        <v>NEEPCO STATIONS</v>
      </c>
      <c r="G6382" s="0" t="str">
        <f aca="false">INDEX(Mapping!$C$2:$C$465,MATCH(E6382,Mapping!$A$2:$A$465,0))</f>
        <v>NEEPCO STATIONS</v>
      </c>
      <c r="H6382" s="2" t="n">
        <v>1.34</v>
      </c>
      <c r="I6382" s="3" t="n">
        <v>0.03</v>
      </c>
    </row>
    <row r="6383" customFormat="false" ht="15" hidden="false" customHeight="false" outlineLevel="0" collapsed="false">
      <c r="A6383" s="0" t="s">
        <v>209</v>
      </c>
      <c r="B6383" s="0" t="n">
        <f aca="false">VALUE(LEFT(A6383,4))</f>
        <v>2025</v>
      </c>
      <c r="C6383" s="0" t="str">
        <f aca="false">"FY"&amp;IF(VALUE(MID(A6383,6,2))&gt;=4,VALUE(LEFT(A6383,4)),VALUE(LEFT(A6383,4))-1)&amp;"-"&amp;TEXT(MOD(IF(VALUE(MID(A6383,6,2))&gt;=4,VALUE(LEFT(A6383,4)),VALUE(LEFT(A6383,4))-1)+1,100),"00")</f>
        <v>FY2025-26</v>
      </c>
      <c r="D6383" s="0" t="s">
        <v>696</v>
      </c>
      <c r="E6383" s="0" t="s">
        <v>354</v>
      </c>
      <c r="F6383" s="0" t="str">
        <f aca="false">INDEX(Mapping!$B$2:$B$465,MATCH(E6383,Mapping!$A$2:$A$465,0))</f>
        <v>NTPC STATIONS</v>
      </c>
      <c r="G6383" s="0" t="str">
        <f aca="false">INDEX(Mapping!$C$2:$C$465,MATCH(E6383,Mapping!$A$2:$A$465,0))</f>
        <v>NTPC GROUP</v>
      </c>
      <c r="H6383" s="2" t="n">
        <v>1.3</v>
      </c>
      <c r="I6383" s="3" t="n">
        <v>0.03</v>
      </c>
    </row>
    <row r="6384" customFormat="false" ht="15" hidden="false" customHeight="false" outlineLevel="0" collapsed="false">
      <c r="A6384" s="0" t="s">
        <v>209</v>
      </c>
      <c r="B6384" s="0" t="n">
        <f aca="false">VALUE(LEFT(A6384,4))</f>
        <v>2025</v>
      </c>
      <c r="C6384" s="0" t="str">
        <f aca="false">"FY"&amp;IF(VALUE(MID(A6384,6,2))&gt;=4,VALUE(LEFT(A6384,4)),VALUE(LEFT(A6384,4))-1)&amp;"-"&amp;TEXT(MOD(IF(VALUE(MID(A6384,6,2))&gt;=4,VALUE(LEFT(A6384,4)),VALUE(LEFT(A6384,4))-1)+1,100),"00")</f>
        <v>FY2025-26</v>
      </c>
      <c r="D6384" s="0" t="s">
        <v>843</v>
      </c>
      <c r="E6384" s="0" t="s">
        <v>467</v>
      </c>
      <c r="F6384" s="0" t="str">
        <f aca="false">INDEX(Mapping!$B$2:$B$465,MATCH(E6384,Mapping!$A$2:$A$465,0))</f>
        <v>ADANI SOLAR ENERGY JODHPUR SIX PRIVATE LIMITED_PSS8_HYBRID SOLAR</v>
      </c>
      <c r="G6384" s="0" t="str">
        <f aca="false">INDEX(Mapping!$C$2:$C$465,MATCH(E6384,Mapping!$A$2:$A$465,0))</f>
        <v>ADANI GREEN ENERGY (ALL SPVs)</v>
      </c>
      <c r="H6384" s="2" t="n">
        <v>1.23</v>
      </c>
      <c r="I6384" s="3" t="n">
        <v>0.03</v>
      </c>
    </row>
    <row r="6385" customFormat="false" ht="15" hidden="false" customHeight="false" outlineLevel="0" collapsed="false">
      <c r="A6385" s="0" t="s">
        <v>209</v>
      </c>
      <c r="B6385" s="0" t="n">
        <f aca="false">VALUE(LEFT(A6385,4))</f>
        <v>2025</v>
      </c>
      <c r="C6385" s="0" t="str">
        <f aca="false">"FY"&amp;IF(VALUE(MID(A6385,6,2))&gt;=4,VALUE(LEFT(A6385,4)),VALUE(LEFT(A6385,4))-1)&amp;"-"&amp;TEXT(MOD(IF(VALUE(MID(A6385,6,2))&gt;=4,VALUE(LEFT(A6385,4)),VALUE(LEFT(A6385,4))-1)+1,100),"00")</f>
        <v>FY2025-26</v>
      </c>
      <c r="D6385" s="0" t="s">
        <v>731</v>
      </c>
      <c r="E6385" s="0" t="s">
        <v>429</v>
      </c>
      <c r="F6385" s="0" t="str">
        <f aca="false">INDEX(Mapping!$B$2:$B$465,MATCH(E6385,Mapping!$A$2:$A$465,0))</f>
        <v>NTPC STATIONS</v>
      </c>
      <c r="G6385" s="0" t="str">
        <f aca="false">INDEX(Mapping!$C$2:$C$465,MATCH(E6385,Mapping!$A$2:$A$465,0))</f>
        <v>NTPC GROUP</v>
      </c>
      <c r="H6385" s="2" t="n">
        <v>1.19</v>
      </c>
      <c r="I6385" s="3" t="n">
        <v>0.02</v>
      </c>
    </row>
    <row r="6386" customFormat="false" ht="15" hidden="false" customHeight="false" outlineLevel="0" collapsed="false">
      <c r="A6386" s="0" t="s">
        <v>209</v>
      </c>
      <c r="B6386" s="0" t="n">
        <f aca="false">VALUE(LEFT(A6386,4))</f>
        <v>2025</v>
      </c>
      <c r="C6386" s="0" t="str">
        <f aca="false">"FY"&amp;IF(VALUE(MID(A6386,6,2))&gt;=4,VALUE(LEFT(A6386,4)),VALUE(LEFT(A6386,4))-1)&amp;"-"&amp;TEXT(MOD(IF(VALUE(MID(A6386,6,2))&gt;=4,VALUE(LEFT(A6386,4)),VALUE(LEFT(A6386,4))-1)+1,100),"00")</f>
        <v>FY2025-26</v>
      </c>
      <c r="D6386" s="0" t="s">
        <v>757</v>
      </c>
      <c r="E6386" s="0" t="s">
        <v>121</v>
      </c>
      <c r="F6386" s="0" t="str">
        <f aca="false">INDEX(Mapping!$B$2:$B$465,MATCH(E6386,Mapping!$A$2:$A$465,0))</f>
        <v>MEGHALAYA</v>
      </c>
      <c r="G6386" s="0" t="str">
        <f aca="false">INDEX(Mapping!$C$2:$C$465,MATCH(E6386,Mapping!$A$2:$A$465,0))</f>
        <v>MEGHALAYA</v>
      </c>
      <c r="H6386" s="2" t="n">
        <v>1.19</v>
      </c>
      <c r="I6386" s="3" t="n">
        <v>0.02</v>
      </c>
    </row>
    <row r="6387" customFormat="false" ht="15" hidden="false" customHeight="false" outlineLevel="0" collapsed="false">
      <c r="A6387" s="0" t="s">
        <v>209</v>
      </c>
      <c r="B6387" s="0" t="n">
        <f aca="false">VALUE(LEFT(A6387,4))</f>
        <v>2025</v>
      </c>
      <c r="C6387" s="0" t="str">
        <f aca="false">"FY"&amp;IF(VALUE(MID(A6387,6,2))&gt;=4,VALUE(LEFT(A6387,4)),VALUE(LEFT(A6387,4))-1)&amp;"-"&amp;TEXT(MOD(IF(VALUE(MID(A6387,6,2))&gt;=4,VALUE(LEFT(A6387,4)),VALUE(LEFT(A6387,4))-1)+1,100),"00")</f>
        <v>FY2025-26</v>
      </c>
      <c r="D6387" s="0" t="s">
        <v>715</v>
      </c>
      <c r="E6387" s="0" t="s">
        <v>341</v>
      </c>
      <c r="F6387" s="0" t="str">
        <f aca="false">INDEX(Mapping!$B$2:$B$465,MATCH(E6387,Mapping!$A$2:$A$465,0))</f>
        <v>NTPC STATIONS</v>
      </c>
      <c r="G6387" s="0" t="str">
        <f aca="false">INDEX(Mapping!$C$2:$C$465,MATCH(E6387,Mapping!$A$2:$A$465,0))</f>
        <v>NTPC GROUP</v>
      </c>
      <c r="H6387" s="2" t="n">
        <v>1.07</v>
      </c>
      <c r="I6387" s="3" t="n">
        <v>0.02</v>
      </c>
    </row>
    <row r="6388" customFormat="false" ht="15" hidden="false" customHeight="false" outlineLevel="0" collapsed="false">
      <c r="A6388" s="0" t="s">
        <v>209</v>
      </c>
      <c r="B6388" s="0" t="n">
        <f aca="false">VALUE(LEFT(A6388,4))</f>
        <v>2025</v>
      </c>
      <c r="C6388" s="0" t="str">
        <f aca="false">"FY"&amp;IF(VALUE(MID(A6388,6,2))&gt;=4,VALUE(LEFT(A6388,4)),VALUE(LEFT(A6388,4))-1)&amp;"-"&amp;TEXT(MOD(IF(VALUE(MID(A6388,6,2))&gt;=4,VALUE(LEFT(A6388,4)),VALUE(LEFT(A6388,4))-1)+1,100),"00")</f>
        <v>FY2025-26</v>
      </c>
      <c r="D6388" s="0" t="s">
        <v>684</v>
      </c>
      <c r="E6388" s="0" t="s">
        <v>334</v>
      </c>
      <c r="F6388" s="0" t="str">
        <f aca="false">INDEX(Mapping!$B$2:$B$465,MATCH(E6388,Mapping!$A$2:$A$465,0))</f>
        <v>NTPC STATIONS</v>
      </c>
      <c r="G6388" s="0" t="str">
        <f aca="false">INDEX(Mapping!$C$2:$C$465,MATCH(E6388,Mapping!$A$2:$A$465,0))</f>
        <v>NTPC GROUP</v>
      </c>
      <c r="H6388" s="2" t="n">
        <v>1.02</v>
      </c>
      <c r="I6388" s="3" t="n">
        <v>0.02</v>
      </c>
    </row>
    <row r="6389" customFormat="false" ht="15" hidden="false" customHeight="false" outlineLevel="0" collapsed="false">
      <c r="A6389" s="0" t="s">
        <v>209</v>
      </c>
      <c r="B6389" s="0" t="n">
        <f aca="false">VALUE(LEFT(A6389,4))</f>
        <v>2025</v>
      </c>
      <c r="C6389" s="0" t="str">
        <f aca="false">"FY"&amp;IF(VALUE(MID(A6389,6,2))&gt;=4,VALUE(LEFT(A6389,4)),VALUE(LEFT(A6389,4))-1)&amp;"-"&amp;TEXT(MOD(IF(VALUE(MID(A6389,6,2))&gt;=4,VALUE(LEFT(A6389,4)),VALUE(LEFT(A6389,4))-1)+1,100),"00")</f>
        <v>FY2025-26</v>
      </c>
      <c r="D6389" s="0" t="s">
        <v>751</v>
      </c>
      <c r="E6389" s="0" t="s">
        <v>479</v>
      </c>
      <c r="F6389" s="0" t="str">
        <f aca="false">INDEX(Mapping!$B$2:$B$465,MATCH(E6389,Mapping!$A$2:$A$465,0))</f>
        <v>NTPC STATIONS</v>
      </c>
      <c r="G6389" s="0" t="str">
        <f aca="false">INDEX(Mapping!$C$2:$C$465,MATCH(E6389,Mapping!$A$2:$A$465,0))</f>
        <v>NTPC GROUP</v>
      </c>
      <c r="H6389" s="2" t="n">
        <v>0.93</v>
      </c>
      <c r="I6389" s="3" t="n">
        <v>0.02</v>
      </c>
    </row>
    <row r="6390" customFormat="false" ht="15" hidden="false" customHeight="false" outlineLevel="0" collapsed="false">
      <c r="A6390" s="0" t="s">
        <v>209</v>
      </c>
      <c r="B6390" s="0" t="n">
        <f aca="false">VALUE(LEFT(A6390,4))</f>
        <v>2025</v>
      </c>
      <c r="C6390" s="0" t="str">
        <f aca="false">"FY"&amp;IF(VALUE(MID(A6390,6,2))&gt;=4,VALUE(LEFT(A6390,4)),VALUE(LEFT(A6390,4))-1)&amp;"-"&amp;TEXT(MOD(IF(VALUE(MID(A6390,6,2))&gt;=4,VALUE(LEFT(A6390,4)),VALUE(LEFT(A6390,4))-1)+1,100),"00")</f>
        <v>FY2025-26</v>
      </c>
      <c r="D6390" s="0" t="s">
        <v>442</v>
      </c>
      <c r="E6390" s="0" t="s">
        <v>442</v>
      </c>
      <c r="F6390" s="0" t="str">
        <f aca="false">INDEX(Mapping!$B$2:$B$465,MATCH(E6390,Mapping!$A$2:$A$465,0))</f>
        <v>ADANI HYBRID ENERGY JAISALMER FIVE LIMITED_PSS4</v>
      </c>
      <c r="G6390" s="0" t="str">
        <f aca="false">INDEX(Mapping!$C$2:$C$465,MATCH(E6390,Mapping!$A$2:$A$465,0))</f>
        <v>ADANI GREEN ENERGY (ALL SPVs)</v>
      </c>
      <c r="H6390" s="2" t="n">
        <v>0.91</v>
      </c>
      <c r="I6390" s="3" t="n">
        <v>0.02</v>
      </c>
    </row>
    <row r="6391" customFormat="false" ht="15" hidden="false" customHeight="false" outlineLevel="0" collapsed="false">
      <c r="A6391" s="0" t="s">
        <v>209</v>
      </c>
      <c r="B6391" s="0" t="n">
        <f aca="false">VALUE(LEFT(A6391,4))</f>
        <v>2025</v>
      </c>
      <c r="C6391" s="0" t="str">
        <f aca="false">"FY"&amp;IF(VALUE(MID(A6391,6,2))&gt;=4,VALUE(LEFT(A6391,4)),VALUE(LEFT(A6391,4))-1)&amp;"-"&amp;TEXT(MOD(IF(VALUE(MID(A6391,6,2))&gt;=4,VALUE(LEFT(A6391,4)),VALUE(LEFT(A6391,4))-1)+1,100),"00")</f>
        <v>FY2025-26</v>
      </c>
      <c r="D6391" s="0" t="s">
        <v>359</v>
      </c>
      <c r="E6391" s="0" t="s">
        <v>359</v>
      </c>
      <c r="F6391" s="0" t="str">
        <f aca="false">INDEX(Mapping!$B$2:$B$465,MATCH(E6391,Mapping!$A$2:$A$465,0))</f>
        <v>ADANI GREEN ENERGY TWENTY FOUR LIMITED_PSS4</v>
      </c>
      <c r="G6391" s="0" t="str">
        <f aca="false">INDEX(Mapping!$C$2:$C$465,MATCH(E6391,Mapping!$A$2:$A$465,0))</f>
        <v>ADANI GREEN ENERGY (ALL SPVs)</v>
      </c>
      <c r="H6391" s="2" t="n">
        <v>0.88</v>
      </c>
      <c r="I6391" s="3" t="n">
        <v>0.02</v>
      </c>
    </row>
    <row r="6392" customFormat="false" ht="15" hidden="false" customHeight="false" outlineLevel="0" collapsed="false">
      <c r="A6392" s="0" t="s">
        <v>209</v>
      </c>
      <c r="B6392" s="0" t="n">
        <f aca="false">VALUE(LEFT(A6392,4))</f>
        <v>2025</v>
      </c>
      <c r="C6392" s="0" t="str">
        <f aca="false">"FY"&amp;IF(VALUE(MID(A6392,6,2))&gt;=4,VALUE(LEFT(A6392,4)),VALUE(LEFT(A6392,4))-1)&amp;"-"&amp;TEXT(MOD(IF(VALUE(MID(A6392,6,2))&gt;=4,VALUE(LEFT(A6392,4)),VALUE(LEFT(A6392,4))-1)+1,100),"00")</f>
        <v>FY2025-26</v>
      </c>
      <c r="D6392" s="0" t="s">
        <v>844</v>
      </c>
      <c r="E6392" s="0" t="s">
        <v>483</v>
      </c>
      <c r="F6392" s="0" t="str">
        <f aca="false">INDEX(Mapping!$B$2:$B$465,MATCH(E6392,Mapping!$A$2:$A$465,0))</f>
        <v>ADANI RENEWABLE ENERGY THREE LIMITED_PSS8_HYBRID SOLAR</v>
      </c>
      <c r="G6392" s="0" t="str">
        <f aca="false">INDEX(Mapping!$C$2:$C$465,MATCH(E6392,Mapping!$A$2:$A$465,0))</f>
        <v>ADANI GREEN ENERGY (ALL SPVs)</v>
      </c>
      <c r="H6392" s="2" t="n">
        <v>0.87</v>
      </c>
      <c r="I6392" s="3" t="n">
        <v>0.02</v>
      </c>
    </row>
    <row r="6393" customFormat="false" ht="15" hidden="false" customHeight="false" outlineLevel="0" collapsed="false">
      <c r="A6393" s="0" t="s">
        <v>209</v>
      </c>
      <c r="B6393" s="0" t="n">
        <f aca="false">VALUE(LEFT(A6393,4))</f>
        <v>2025</v>
      </c>
      <c r="C6393" s="0" t="str">
        <f aca="false">"FY"&amp;IF(VALUE(MID(A6393,6,2))&gt;=4,VALUE(LEFT(A6393,4)),VALUE(LEFT(A6393,4))-1)&amp;"-"&amp;TEXT(MOD(IF(VALUE(MID(A6393,6,2))&gt;=4,VALUE(LEFT(A6393,4)),VALUE(LEFT(A6393,4))-1)+1,100),"00")</f>
        <v>FY2025-26</v>
      </c>
      <c r="D6393" s="0" t="s">
        <v>845</v>
      </c>
      <c r="E6393" s="0" t="s">
        <v>589</v>
      </c>
      <c r="F6393" s="0" t="str">
        <f aca="false">INDEX(Mapping!$B$2:$B$465,MATCH(E6393,Mapping!$A$2:$A$465,0))</f>
        <v>TEQ GREEN POWER XI PRIVATE LIMITED_C&amp;I(HYBRID_SOLAR)</v>
      </c>
      <c r="G6393" s="0" t="str">
        <f aca="false">INDEX(Mapping!$C$2:$C$465,MATCH(E6393,Mapping!$A$2:$A$465,0))</f>
        <v>TEQ GREEN POWER XI PRIVATE LIMITED_C&amp;I(HYBRID_SOLAR)</v>
      </c>
      <c r="H6393" s="2" t="n">
        <v>0.73</v>
      </c>
      <c r="I6393" s="3" t="n">
        <v>0.01</v>
      </c>
    </row>
    <row r="6394" customFormat="false" ht="15" hidden="false" customHeight="false" outlineLevel="0" collapsed="false">
      <c r="A6394" s="0" t="s">
        <v>209</v>
      </c>
      <c r="B6394" s="0" t="n">
        <f aca="false">VALUE(LEFT(A6394,4))</f>
        <v>2025</v>
      </c>
      <c r="C6394" s="0" t="str">
        <f aca="false">"FY"&amp;IF(VALUE(MID(A6394,6,2))&gt;=4,VALUE(LEFT(A6394,4)),VALUE(LEFT(A6394,4))-1)&amp;"-"&amp;TEXT(MOD(IF(VALUE(MID(A6394,6,2))&gt;=4,VALUE(LEFT(A6394,4)),VALUE(LEFT(A6394,4))-1)+1,100),"00")</f>
        <v>FY2025-26</v>
      </c>
      <c r="D6394" s="0" t="s">
        <v>370</v>
      </c>
      <c r="E6394" s="0" t="s">
        <v>370</v>
      </c>
      <c r="F6394" s="0" t="str">
        <f aca="false">INDEX(Mapping!$B$2:$B$465,MATCH(E6394,Mapping!$A$2:$A$465,0))</f>
        <v>TRN ENERGY PRIVATE LIMITED</v>
      </c>
      <c r="G6394" s="0" t="str">
        <f aca="false">INDEX(Mapping!$C$2:$C$465,MATCH(E6394,Mapping!$A$2:$A$465,0))</f>
        <v>TRN ENERGY PRIVATE LIMITED</v>
      </c>
      <c r="H6394" s="2" t="n">
        <v>0.72</v>
      </c>
      <c r="I6394" s="3" t="n">
        <v>0.01</v>
      </c>
    </row>
    <row r="6395" customFormat="false" ht="15" hidden="false" customHeight="false" outlineLevel="0" collapsed="false">
      <c r="A6395" s="0" t="s">
        <v>209</v>
      </c>
      <c r="B6395" s="0" t="n">
        <f aca="false">VALUE(LEFT(A6395,4))</f>
        <v>2025</v>
      </c>
      <c r="C6395" s="0" t="str">
        <f aca="false">"FY"&amp;IF(VALUE(MID(A6395,6,2))&gt;=4,VALUE(LEFT(A6395,4)),VALUE(LEFT(A6395,4))-1)&amp;"-"&amp;TEXT(MOD(IF(VALUE(MID(A6395,6,2))&gt;=4,VALUE(LEFT(A6395,4)),VALUE(LEFT(A6395,4))-1)+1,100),"00")</f>
        <v>FY2025-26</v>
      </c>
      <c r="D6395" s="0" t="s">
        <v>745</v>
      </c>
      <c r="E6395" s="0" t="s">
        <v>355</v>
      </c>
      <c r="F6395" s="0" t="str">
        <f aca="false">INDEX(Mapping!$B$2:$B$465,MATCH(E6395,Mapping!$A$2:$A$465,0))</f>
        <v>OTPC PALATANA</v>
      </c>
      <c r="G6395" s="0" t="str">
        <f aca="false">INDEX(Mapping!$C$2:$C$465,MATCH(E6395,Mapping!$A$2:$A$465,0))</f>
        <v>OTPC PALATANA</v>
      </c>
      <c r="H6395" s="2" t="n">
        <v>0.69</v>
      </c>
      <c r="I6395" s="3" t="n">
        <v>0.01</v>
      </c>
    </row>
    <row r="6396" customFormat="false" ht="15" hidden="false" customHeight="false" outlineLevel="0" collapsed="false">
      <c r="A6396" s="0" t="s">
        <v>209</v>
      </c>
      <c r="B6396" s="0" t="n">
        <f aca="false">VALUE(LEFT(A6396,4))</f>
        <v>2025</v>
      </c>
      <c r="C6396" s="0" t="str">
        <f aca="false">"FY"&amp;IF(VALUE(MID(A6396,6,2))&gt;=4,VALUE(LEFT(A6396,4)),VALUE(LEFT(A6396,4))-1)&amp;"-"&amp;TEXT(MOD(IF(VALUE(MID(A6396,6,2))&gt;=4,VALUE(LEFT(A6396,4)),VALUE(LEFT(A6396,4))-1)+1,100),"00")</f>
        <v>FY2025-26</v>
      </c>
      <c r="D6396" s="0" t="s">
        <v>759</v>
      </c>
      <c r="E6396" s="0" t="s">
        <v>517</v>
      </c>
      <c r="F6396" s="0" t="str">
        <f aca="false">INDEX(Mapping!$B$2:$B$465,MATCH(E6396,Mapping!$A$2:$A$465,0))</f>
        <v>NTPC STATIONS</v>
      </c>
      <c r="G6396" s="0" t="str">
        <f aca="false">INDEX(Mapping!$C$2:$C$465,MATCH(E6396,Mapping!$A$2:$A$465,0))</f>
        <v>NTPC GROUP</v>
      </c>
      <c r="H6396" s="2" t="n">
        <v>0.69</v>
      </c>
      <c r="I6396" s="3" t="n">
        <v>0.01</v>
      </c>
    </row>
    <row r="6397" customFormat="false" ht="15" hidden="false" customHeight="false" outlineLevel="0" collapsed="false">
      <c r="A6397" s="0" t="s">
        <v>209</v>
      </c>
      <c r="B6397" s="0" t="n">
        <f aca="false">VALUE(LEFT(A6397,4))</f>
        <v>2025</v>
      </c>
      <c r="C6397" s="0" t="str">
        <f aca="false">"FY"&amp;IF(VALUE(MID(A6397,6,2))&gt;=4,VALUE(LEFT(A6397,4)),VALUE(LEFT(A6397,4))-1)&amp;"-"&amp;TEXT(MOD(IF(VALUE(MID(A6397,6,2))&gt;=4,VALUE(LEFT(A6397,4)),VALUE(LEFT(A6397,4))-1)+1,100),"00")</f>
        <v>FY2025-26</v>
      </c>
      <c r="D6397" s="0" t="s">
        <v>748</v>
      </c>
      <c r="E6397" s="0" t="s">
        <v>427</v>
      </c>
      <c r="F6397" s="0" t="str">
        <f aca="false">INDEX(Mapping!$B$2:$B$465,MATCH(E6397,Mapping!$A$2:$A$465,0))</f>
        <v>NTPC STATIONS</v>
      </c>
      <c r="G6397" s="0" t="str">
        <f aca="false">INDEX(Mapping!$C$2:$C$465,MATCH(E6397,Mapping!$A$2:$A$465,0))</f>
        <v>NTPC GROUP</v>
      </c>
      <c r="H6397" s="2" t="n">
        <v>0.66</v>
      </c>
      <c r="I6397" s="3" t="n">
        <v>0.01</v>
      </c>
    </row>
    <row r="6398" customFormat="false" ht="15" hidden="false" customHeight="false" outlineLevel="0" collapsed="false">
      <c r="A6398" s="0" t="s">
        <v>209</v>
      </c>
      <c r="B6398" s="0" t="n">
        <f aca="false">VALUE(LEFT(A6398,4))</f>
        <v>2025</v>
      </c>
      <c r="C6398" s="0" t="str">
        <f aca="false">"FY"&amp;IF(VALUE(MID(A6398,6,2))&gt;=4,VALUE(LEFT(A6398,4)),VALUE(LEFT(A6398,4))-1)&amp;"-"&amp;TEXT(MOD(IF(VALUE(MID(A6398,6,2))&gt;=4,VALUE(LEFT(A6398,4)),VALUE(LEFT(A6398,4))-1)+1,100),"00")</f>
        <v>FY2025-26</v>
      </c>
      <c r="D6398" s="0" t="s">
        <v>477</v>
      </c>
      <c r="E6398" s="0" t="s">
        <v>477</v>
      </c>
      <c r="F6398" s="0" t="str">
        <f aca="false">INDEX(Mapping!$B$2:$B$465,MATCH(E6398,Mapping!$A$2:$A$465,0))</f>
        <v>ADANI GREEN ENERGY TWENTY SIX A LIMITED_PSS-3</v>
      </c>
      <c r="G6398" s="0" t="str">
        <f aca="false">INDEX(Mapping!$C$2:$C$465,MATCH(E6398,Mapping!$A$2:$A$465,0))</f>
        <v>ADANI GREEN ENERGY (ALL SPVs)</v>
      </c>
      <c r="H6398" s="2" t="n">
        <v>0.64</v>
      </c>
      <c r="I6398" s="3" t="n">
        <v>0.01</v>
      </c>
    </row>
    <row r="6399" customFormat="false" ht="15" hidden="false" customHeight="false" outlineLevel="0" collapsed="false">
      <c r="A6399" s="0" t="s">
        <v>209</v>
      </c>
      <c r="B6399" s="0" t="n">
        <f aca="false">VALUE(LEFT(A6399,4))</f>
        <v>2025</v>
      </c>
      <c r="C6399" s="0" t="str">
        <f aca="false">"FY"&amp;IF(VALUE(MID(A6399,6,2))&gt;=4,VALUE(LEFT(A6399,4)),VALUE(LEFT(A6399,4))-1)&amp;"-"&amp;TEXT(MOD(IF(VALUE(MID(A6399,6,2))&gt;=4,VALUE(LEFT(A6399,4)),VALUE(LEFT(A6399,4))-1)+1,100),"00")</f>
        <v>FY2025-26</v>
      </c>
      <c r="D6399" s="0" t="s">
        <v>439</v>
      </c>
      <c r="E6399" s="0" t="s">
        <v>439</v>
      </c>
      <c r="F6399" s="0" t="str">
        <f aca="false">INDEX(Mapping!$B$2:$B$465,MATCH(E6399,Mapping!$A$2:$A$465,0))</f>
        <v>ADANI RENEWABLE ENERGY FORTY ONE LIMITED_PSS4</v>
      </c>
      <c r="G6399" s="0" t="str">
        <f aca="false">INDEX(Mapping!$C$2:$C$465,MATCH(E6399,Mapping!$A$2:$A$465,0))</f>
        <v>ADANI GREEN ENERGY (ALL SPVs)</v>
      </c>
      <c r="H6399" s="2" t="n">
        <v>0.62</v>
      </c>
      <c r="I6399" s="3" t="n">
        <v>0.01</v>
      </c>
    </row>
    <row r="6400" customFormat="false" ht="15" hidden="false" customHeight="false" outlineLevel="0" collapsed="false">
      <c r="A6400" s="0" t="s">
        <v>209</v>
      </c>
      <c r="B6400" s="0" t="n">
        <f aca="false">VALUE(LEFT(A6400,4))</f>
        <v>2025</v>
      </c>
      <c r="C6400" s="0" t="str">
        <f aca="false">"FY"&amp;IF(VALUE(MID(A6400,6,2))&gt;=4,VALUE(LEFT(A6400,4)),VALUE(LEFT(A6400,4))-1)&amp;"-"&amp;TEXT(MOD(IF(VALUE(MID(A6400,6,2))&gt;=4,VALUE(LEFT(A6400,4)),VALUE(LEFT(A6400,4))-1)+1,100),"00")</f>
        <v>FY2025-26</v>
      </c>
      <c r="D6400" s="0" t="s">
        <v>764</v>
      </c>
      <c r="E6400" s="0" t="s">
        <v>505</v>
      </c>
      <c r="F6400" s="0" t="str">
        <f aca="false">INDEX(Mapping!$B$2:$B$465,MATCH(E6400,Mapping!$A$2:$A$465,0))</f>
        <v>NTPC STATIONS</v>
      </c>
      <c r="G6400" s="0" t="str">
        <f aca="false">INDEX(Mapping!$C$2:$C$465,MATCH(E6400,Mapping!$A$2:$A$465,0))</f>
        <v>NTPC GROUP</v>
      </c>
      <c r="H6400" s="2" t="n">
        <v>0.58</v>
      </c>
      <c r="I6400" s="3" t="n">
        <v>0.01</v>
      </c>
    </row>
    <row r="6401" customFormat="false" ht="15" hidden="false" customHeight="false" outlineLevel="0" collapsed="false">
      <c r="A6401" s="0" t="s">
        <v>209</v>
      </c>
      <c r="B6401" s="0" t="n">
        <f aca="false">VALUE(LEFT(A6401,4))</f>
        <v>2025</v>
      </c>
      <c r="C6401" s="0" t="str">
        <f aca="false">"FY"&amp;IF(VALUE(MID(A6401,6,2))&gt;=4,VALUE(LEFT(A6401,4)),VALUE(LEFT(A6401,4))-1)&amp;"-"&amp;TEXT(MOD(IF(VALUE(MID(A6401,6,2))&gt;=4,VALUE(LEFT(A6401,4)),VALUE(LEFT(A6401,4))-1)+1,100),"00")</f>
        <v>FY2025-26</v>
      </c>
      <c r="D6401" s="0" t="s">
        <v>739</v>
      </c>
      <c r="E6401" s="0" t="s">
        <v>472</v>
      </c>
      <c r="F6401" s="0" t="str">
        <f aca="false">INDEX(Mapping!$B$2:$B$465,MATCH(E6401,Mapping!$A$2:$A$465,0))</f>
        <v>TRANSITION ENERGY SERVICES PRIVATE LIMITED</v>
      </c>
      <c r="G6401" s="0" t="str">
        <f aca="false">INDEX(Mapping!$C$2:$C$465,MATCH(E6401,Mapping!$A$2:$A$465,0))</f>
        <v>TRANSITION ENERGY SERVICES PRIVATE LIMITED</v>
      </c>
      <c r="H6401" s="2" t="n">
        <v>0.56</v>
      </c>
      <c r="I6401" s="3" t="n">
        <v>0.01</v>
      </c>
    </row>
    <row r="6402" customFormat="false" ht="15" hidden="false" customHeight="false" outlineLevel="0" collapsed="false">
      <c r="A6402" s="0" t="s">
        <v>209</v>
      </c>
      <c r="B6402" s="0" t="n">
        <f aca="false">VALUE(LEFT(A6402,4))</f>
        <v>2025</v>
      </c>
      <c r="C6402" s="0" t="str">
        <f aca="false">"FY"&amp;IF(VALUE(MID(A6402,6,2))&gt;=4,VALUE(LEFT(A6402,4)),VALUE(LEFT(A6402,4))-1)&amp;"-"&amp;TEXT(MOD(IF(VALUE(MID(A6402,6,2))&gt;=4,VALUE(LEFT(A6402,4)),VALUE(LEFT(A6402,4))-1)+1,100),"00")</f>
        <v>FY2025-26</v>
      </c>
      <c r="D6402" s="0" t="s">
        <v>760</v>
      </c>
      <c r="E6402" s="0" t="s">
        <v>488</v>
      </c>
      <c r="F6402" s="0" t="str">
        <f aca="false">INDEX(Mapping!$B$2:$B$465,MATCH(E6402,Mapping!$A$2:$A$465,0))</f>
        <v>NTPC STATIONS</v>
      </c>
      <c r="G6402" s="0" t="str">
        <f aca="false">INDEX(Mapping!$C$2:$C$465,MATCH(E6402,Mapping!$A$2:$A$465,0))</f>
        <v>NTPC GROUP</v>
      </c>
      <c r="H6402" s="2" t="n">
        <v>0.56</v>
      </c>
      <c r="I6402" s="3" t="n">
        <v>0.01</v>
      </c>
    </row>
    <row r="6403" customFormat="false" ht="15" hidden="false" customHeight="false" outlineLevel="0" collapsed="false">
      <c r="A6403" s="0" t="s">
        <v>209</v>
      </c>
      <c r="B6403" s="0" t="n">
        <f aca="false">VALUE(LEFT(A6403,4))</f>
        <v>2025</v>
      </c>
      <c r="C6403" s="0" t="str">
        <f aca="false">"FY"&amp;IF(VALUE(MID(A6403,6,2))&gt;=4,VALUE(LEFT(A6403,4)),VALUE(LEFT(A6403,4))-1)&amp;"-"&amp;TEXT(MOD(IF(VALUE(MID(A6403,6,2))&gt;=4,VALUE(LEFT(A6403,4)),VALUE(LEFT(A6403,4))-1)+1,100),"00")</f>
        <v>FY2025-26</v>
      </c>
      <c r="D6403" s="0" t="s">
        <v>792</v>
      </c>
      <c r="E6403" s="0" t="s">
        <v>518</v>
      </c>
      <c r="F6403" s="0" t="str">
        <f aca="false">INDEX(Mapping!$B$2:$B$465,MATCH(E6403,Mapping!$A$2:$A$465,0))</f>
        <v>NTPC STATIONS</v>
      </c>
      <c r="G6403" s="0" t="str">
        <f aca="false">INDEX(Mapping!$C$2:$C$465,MATCH(E6403,Mapping!$A$2:$A$465,0))</f>
        <v>NTPC GROUP</v>
      </c>
      <c r="H6403" s="2" t="n">
        <v>0.55</v>
      </c>
      <c r="I6403" s="3" t="n">
        <v>0.01</v>
      </c>
    </row>
    <row r="6404" customFormat="false" ht="15" hidden="false" customHeight="false" outlineLevel="0" collapsed="false">
      <c r="A6404" s="0" t="s">
        <v>209</v>
      </c>
      <c r="B6404" s="0" t="n">
        <f aca="false">VALUE(LEFT(A6404,4))</f>
        <v>2025</v>
      </c>
      <c r="C6404" s="0" t="str">
        <f aca="false">"FY"&amp;IF(VALUE(MID(A6404,6,2))&gt;=4,VALUE(LEFT(A6404,4)),VALUE(LEFT(A6404,4))-1)&amp;"-"&amp;TEXT(MOD(IF(VALUE(MID(A6404,6,2))&gt;=4,VALUE(LEFT(A6404,4)),VALUE(LEFT(A6404,4))-1)+1,100),"00")</f>
        <v>FY2025-26</v>
      </c>
      <c r="D6404" s="0" t="s">
        <v>762</v>
      </c>
      <c r="E6404" s="0" t="s">
        <v>447</v>
      </c>
      <c r="F6404" s="0" t="str">
        <f aca="false">INDEX(Mapping!$B$2:$B$465,MATCH(E6404,Mapping!$A$2:$A$465,0))</f>
        <v>NTPC STATIONS</v>
      </c>
      <c r="G6404" s="0" t="str">
        <f aca="false">INDEX(Mapping!$C$2:$C$465,MATCH(E6404,Mapping!$A$2:$A$465,0))</f>
        <v>NTPC GROUP</v>
      </c>
      <c r="H6404" s="2" t="n">
        <v>0.53</v>
      </c>
      <c r="I6404" s="3" t="n">
        <v>0.01</v>
      </c>
    </row>
    <row r="6405" customFormat="false" ht="15" hidden="false" customHeight="false" outlineLevel="0" collapsed="false">
      <c r="A6405" s="0" t="s">
        <v>209</v>
      </c>
      <c r="B6405" s="0" t="n">
        <f aca="false">VALUE(LEFT(A6405,4))</f>
        <v>2025</v>
      </c>
      <c r="C6405" s="0" t="str">
        <f aca="false">"FY"&amp;IF(VALUE(MID(A6405,6,2))&gt;=4,VALUE(LEFT(A6405,4)),VALUE(LEFT(A6405,4))-1)&amp;"-"&amp;TEXT(MOD(IF(VALUE(MID(A6405,6,2))&gt;=4,VALUE(LEFT(A6405,4)),VALUE(LEFT(A6405,4))-1)+1,100),"00")</f>
        <v>FY2025-26</v>
      </c>
      <c r="D6405" s="0" t="s">
        <v>837</v>
      </c>
      <c r="E6405" s="0" t="s">
        <v>580</v>
      </c>
      <c r="F6405" s="0" t="str">
        <f aca="false">INDEX(Mapping!$B$2:$B$465,MATCH(E6405,Mapping!$A$2:$A$465,0))</f>
        <v>SPRNG AKSHAYA URJA PRIVATE LIMITED</v>
      </c>
      <c r="G6405" s="0" t="str">
        <f aca="false">INDEX(Mapping!$C$2:$C$465,MATCH(E6405,Mapping!$A$2:$A$465,0))</f>
        <v>SPRNG ENERGY</v>
      </c>
      <c r="H6405" s="2" t="n">
        <v>0.52</v>
      </c>
      <c r="I6405" s="3" t="n">
        <v>0.01</v>
      </c>
    </row>
    <row r="6406" customFormat="false" ht="15" hidden="false" customHeight="false" outlineLevel="0" collapsed="false">
      <c r="A6406" s="0" t="s">
        <v>209</v>
      </c>
      <c r="B6406" s="0" t="n">
        <f aca="false">VALUE(LEFT(A6406,4))</f>
        <v>2025</v>
      </c>
      <c r="C6406" s="0" t="str">
        <f aca="false">"FY"&amp;IF(VALUE(MID(A6406,6,2))&gt;=4,VALUE(LEFT(A6406,4)),VALUE(LEFT(A6406,4))-1)&amp;"-"&amp;TEXT(MOD(IF(VALUE(MID(A6406,6,2))&gt;=4,VALUE(LEFT(A6406,4)),VALUE(LEFT(A6406,4))-1)+1,100),"00")</f>
        <v>FY2025-26</v>
      </c>
      <c r="D6406" s="0" t="s">
        <v>763</v>
      </c>
      <c r="E6406" s="0" t="s">
        <v>526</v>
      </c>
      <c r="F6406" s="0" t="str">
        <f aca="false">INDEX(Mapping!$B$2:$B$465,MATCH(E6406,Mapping!$A$2:$A$465,0))</f>
        <v>NTPC STATIONS</v>
      </c>
      <c r="G6406" s="0" t="str">
        <f aca="false">INDEX(Mapping!$C$2:$C$465,MATCH(E6406,Mapping!$A$2:$A$465,0))</f>
        <v>NTPC GROUP</v>
      </c>
      <c r="H6406" s="2" t="n">
        <v>0.51</v>
      </c>
      <c r="I6406" s="3" t="n">
        <v>0.01</v>
      </c>
    </row>
    <row r="6407" customFormat="false" ht="15" hidden="false" customHeight="false" outlineLevel="0" collapsed="false">
      <c r="A6407" s="0" t="s">
        <v>209</v>
      </c>
      <c r="B6407" s="0" t="n">
        <f aca="false">VALUE(LEFT(A6407,4))</f>
        <v>2025</v>
      </c>
      <c r="C6407" s="0" t="str">
        <f aca="false">"FY"&amp;IF(VALUE(MID(A6407,6,2))&gt;=4,VALUE(LEFT(A6407,4)),VALUE(LEFT(A6407,4))-1)&amp;"-"&amp;TEXT(MOD(IF(VALUE(MID(A6407,6,2))&gt;=4,VALUE(LEFT(A6407,4)),VALUE(LEFT(A6407,4))-1)+1,100),"00")</f>
        <v>FY2025-26</v>
      </c>
      <c r="D6407" s="0" t="s">
        <v>756</v>
      </c>
      <c r="E6407" s="0" t="s">
        <v>496</v>
      </c>
      <c r="F6407" s="0" t="str">
        <f aca="false">INDEX(Mapping!$B$2:$B$465,MATCH(E6407,Mapping!$A$2:$A$465,0))</f>
        <v>NTPC STATIONS</v>
      </c>
      <c r="G6407" s="0" t="str">
        <f aca="false">INDEX(Mapping!$C$2:$C$465,MATCH(E6407,Mapping!$A$2:$A$465,0))</f>
        <v>NTPC GROUP</v>
      </c>
      <c r="H6407" s="2" t="n">
        <v>0.51</v>
      </c>
      <c r="I6407" s="3" t="n">
        <v>0.01</v>
      </c>
    </row>
    <row r="6408" customFormat="false" ht="15" hidden="false" customHeight="false" outlineLevel="0" collapsed="false">
      <c r="A6408" s="0" t="s">
        <v>209</v>
      </c>
      <c r="B6408" s="0" t="n">
        <f aca="false">VALUE(LEFT(A6408,4))</f>
        <v>2025</v>
      </c>
      <c r="C6408" s="0" t="str">
        <f aca="false">"FY"&amp;IF(VALUE(MID(A6408,6,2))&gt;=4,VALUE(LEFT(A6408,4)),VALUE(LEFT(A6408,4))-1)&amp;"-"&amp;TEXT(MOD(IF(VALUE(MID(A6408,6,2))&gt;=4,VALUE(LEFT(A6408,4)),VALUE(LEFT(A6408,4))-1)+1,100),"00")</f>
        <v>FY2025-26</v>
      </c>
      <c r="D6408" s="0" t="s">
        <v>786</v>
      </c>
      <c r="E6408" s="0" t="s">
        <v>510</v>
      </c>
      <c r="F6408" s="0" t="str">
        <f aca="false">INDEX(Mapping!$B$2:$B$465,MATCH(E6408,Mapping!$A$2:$A$465,0))</f>
        <v>SERENTICA RENEWABLES INDIA 5 PRIVATE LIMITED</v>
      </c>
      <c r="G6408" s="0" t="str">
        <f aca="false">INDEX(Mapping!$C$2:$C$465,MATCH(E6408,Mapping!$A$2:$A$465,0))</f>
        <v>SERENTICA RENEWABLES</v>
      </c>
      <c r="H6408" s="2" t="n">
        <v>0.48</v>
      </c>
      <c r="I6408" s="3" t="n">
        <v>0.01</v>
      </c>
    </row>
    <row r="6409" customFormat="false" ht="15" hidden="false" customHeight="false" outlineLevel="0" collapsed="false">
      <c r="A6409" s="0" t="s">
        <v>209</v>
      </c>
      <c r="B6409" s="0" t="n">
        <f aca="false">VALUE(LEFT(A6409,4))</f>
        <v>2025</v>
      </c>
      <c r="C6409" s="0" t="str">
        <f aca="false">"FY"&amp;IF(VALUE(MID(A6409,6,2))&gt;=4,VALUE(LEFT(A6409,4)),VALUE(LEFT(A6409,4))-1)&amp;"-"&amp;TEXT(MOD(IF(VALUE(MID(A6409,6,2))&gt;=4,VALUE(LEFT(A6409,4)),VALUE(LEFT(A6409,4))-1)+1,100),"00")</f>
        <v>FY2025-26</v>
      </c>
      <c r="D6409" s="0" t="s">
        <v>701</v>
      </c>
      <c r="E6409" s="0" t="s">
        <v>287</v>
      </c>
      <c r="F6409" s="0" t="str">
        <f aca="false">INDEX(Mapping!$B$2:$B$465,MATCH(E6409,Mapping!$A$2:$A$465,0))</f>
        <v>NTPC STATIONS</v>
      </c>
      <c r="G6409" s="0" t="str">
        <f aca="false">INDEX(Mapping!$C$2:$C$465,MATCH(E6409,Mapping!$A$2:$A$465,0))</f>
        <v>NTPC GROUP</v>
      </c>
      <c r="H6409" s="2" t="n">
        <v>0.44</v>
      </c>
      <c r="I6409" s="3" t="n">
        <v>0.01</v>
      </c>
    </row>
    <row r="6410" customFormat="false" ht="15" hidden="false" customHeight="false" outlineLevel="0" collapsed="false">
      <c r="A6410" s="0" t="s">
        <v>209</v>
      </c>
      <c r="B6410" s="0" t="n">
        <f aca="false">VALUE(LEFT(A6410,4))</f>
        <v>2025</v>
      </c>
      <c r="C6410" s="0" t="str">
        <f aca="false">"FY"&amp;IF(VALUE(MID(A6410,6,2))&gt;=4,VALUE(LEFT(A6410,4)),VALUE(LEFT(A6410,4))-1)&amp;"-"&amp;TEXT(MOD(IF(VALUE(MID(A6410,6,2))&gt;=4,VALUE(LEFT(A6410,4)),VALUE(LEFT(A6410,4))-1)+1,100),"00")</f>
        <v>FY2025-26</v>
      </c>
      <c r="D6410" s="0" t="s">
        <v>538</v>
      </c>
      <c r="E6410" s="0" t="s">
        <v>538</v>
      </c>
      <c r="F6410" s="0" t="str">
        <f aca="false">INDEX(Mapping!$B$2:$B$465,MATCH(E6410,Mapping!$A$2:$A$465,0))</f>
        <v>JUNIPER NIRJARA ENERGY PRIVATE LIMITED</v>
      </c>
      <c r="G6410" s="0" t="str">
        <f aca="false">INDEX(Mapping!$C$2:$C$465,MATCH(E6410,Mapping!$A$2:$A$465,0))</f>
        <v>JUNIPER GREEN ENERGY</v>
      </c>
      <c r="H6410" s="2" t="n">
        <v>0.42</v>
      </c>
      <c r="I6410" s="3" t="n">
        <v>0.01</v>
      </c>
    </row>
    <row r="6411" customFormat="false" ht="15" hidden="false" customHeight="false" outlineLevel="0" collapsed="false">
      <c r="A6411" s="0" t="s">
        <v>209</v>
      </c>
      <c r="B6411" s="0" t="n">
        <f aca="false">VALUE(LEFT(A6411,4))</f>
        <v>2025</v>
      </c>
      <c r="C6411" s="0" t="str">
        <f aca="false">"FY"&amp;IF(VALUE(MID(A6411,6,2))&gt;=4,VALUE(LEFT(A6411,4)),VALUE(LEFT(A6411,4))-1)&amp;"-"&amp;TEXT(MOD(IF(VALUE(MID(A6411,6,2))&gt;=4,VALUE(LEFT(A6411,4)),VALUE(LEFT(A6411,4))-1)+1,100),"00")</f>
        <v>FY2025-26</v>
      </c>
      <c r="D6411" s="0" t="s">
        <v>754</v>
      </c>
      <c r="E6411" s="0" t="s">
        <v>512</v>
      </c>
      <c r="F6411" s="0" t="str">
        <f aca="false">INDEX(Mapping!$B$2:$B$465,MATCH(E6411,Mapping!$A$2:$A$465,0))</f>
        <v>NTPC STATIONS</v>
      </c>
      <c r="G6411" s="0" t="str">
        <f aca="false">INDEX(Mapping!$C$2:$C$465,MATCH(E6411,Mapping!$A$2:$A$465,0))</f>
        <v>NTPC GROUP</v>
      </c>
      <c r="H6411" s="2" t="n">
        <v>0.42</v>
      </c>
      <c r="I6411" s="3" t="n">
        <v>0.01</v>
      </c>
    </row>
    <row r="6412" customFormat="false" ht="15" hidden="false" customHeight="false" outlineLevel="0" collapsed="false">
      <c r="A6412" s="0" t="s">
        <v>209</v>
      </c>
      <c r="B6412" s="0" t="n">
        <f aca="false">VALUE(LEFT(A6412,4))</f>
        <v>2025</v>
      </c>
      <c r="C6412" s="0" t="str">
        <f aca="false">"FY"&amp;IF(VALUE(MID(A6412,6,2))&gt;=4,VALUE(LEFT(A6412,4)),VALUE(LEFT(A6412,4))-1)&amp;"-"&amp;TEXT(MOD(IF(VALUE(MID(A6412,6,2))&gt;=4,VALUE(LEFT(A6412,4)),VALUE(LEFT(A6412,4))-1)+1,100),"00")</f>
        <v>FY2025-26</v>
      </c>
      <c r="D6412" s="0" t="s">
        <v>747</v>
      </c>
      <c r="E6412" s="0" t="s">
        <v>478</v>
      </c>
      <c r="F6412" s="0" t="str">
        <f aca="false">INDEX(Mapping!$B$2:$B$465,MATCH(E6412,Mapping!$A$2:$A$465,0))</f>
        <v>NTPC STATIONS</v>
      </c>
      <c r="G6412" s="0" t="str">
        <f aca="false">INDEX(Mapping!$C$2:$C$465,MATCH(E6412,Mapping!$A$2:$A$465,0))</f>
        <v>NTPC GROUP</v>
      </c>
      <c r="H6412" s="2" t="n">
        <v>0.41</v>
      </c>
      <c r="I6412" s="3" t="n">
        <v>0.008</v>
      </c>
    </row>
    <row r="6413" customFormat="false" ht="15" hidden="false" customHeight="false" outlineLevel="0" collapsed="false">
      <c r="A6413" s="0" t="s">
        <v>209</v>
      </c>
      <c r="B6413" s="0" t="n">
        <f aca="false">VALUE(LEFT(A6413,4))</f>
        <v>2025</v>
      </c>
      <c r="C6413" s="0" t="str">
        <f aca="false">"FY"&amp;IF(VALUE(MID(A6413,6,2))&gt;=4,VALUE(LEFT(A6413,4)),VALUE(LEFT(A6413,4))-1)&amp;"-"&amp;TEXT(MOD(IF(VALUE(MID(A6413,6,2))&gt;=4,VALUE(LEFT(A6413,4)),VALUE(LEFT(A6413,4))-1)+1,100),"00")</f>
        <v>FY2025-26</v>
      </c>
      <c r="D6413" s="0" t="s">
        <v>741</v>
      </c>
      <c r="E6413" s="0" t="s">
        <v>445</v>
      </c>
      <c r="F6413" s="0" t="str">
        <f aca="false">INDEX(Mapping!$B$2:$B$465,MATCH(E6413,Mapping!$A$2:$A$465,0))</f>
        <v>NTPC STATIONS</v>
      </c>
      <c r="G6413" s="0" t="str">
        <f aca="false">INDEX(Mapping!$C$2:$C$465,MATCH(E6413,Mapping!$A$2:$A$465,0))</f>
        <v>NTPC GROUP</v>
      </c>
      <c r="H6413" s="2" t="n">
        <v>0.41</v>
      </c>
      <c r="I6413" s="3" t="n">
        <v>0.008</v>
      </c>
    </row>
    <row r="6414" customFormat="false" ht="15" hidden="false" customHeight="false" outlineLevel="0" collapsed="false">
      <c r="A6414" s="0" t="s">
        <v>209</v>
      </c>
      <c r="B6414" s="0" t="n">
        <f aca="false">VALUE(LEFT(A6414,4))</f>
        <v>2025</v>
      </c>
      <c r="C6414" s="0" t="str">
        <f aca="false">"FY"&amp;IF(VALUE(MID(A6414,6,2))&gt;=4,VALUE(LEFT(A6414,4)),VALUE(LEFT(A6414,4))-1)&amp;"-"&amp;TEXT(MOD(IF(VALUE(MID(A6414,6,2))&gt;=4,VALUE(LEFT(A6414,4)),VALUE(LEFT(A6414,4))-1)+1,100),"00")</f>
        <v>FY2025-26</v>
      </c>
      <c r="D6414" s="0" t="s">
        <v>812</v>
      </c>
      <c r="E6414" s="0" t="s">
        <v>561</v>
      </c>
      <c r="F6414" s="0" t="str">
        <f aca="false">INDEX(Mapping!$B$2:$B$465,MATCH(E6414,Mapping!$A$2:$A$465,0))</f>
        <v>TRANSITION SUSTAINABLE ENERGY SERVICES ONE PRIVATE LIMITED</v>
      </c>
      <c r="G6414" s="0" t="str">
        <f aca="false">INDEX(Mapping!$C$2:$C$465,MATCH(E6414,Mapping!$A$2:$A$465,0))</f>
        <v>TRANSITION SUSTAINABLE ENERGY SERVICES ONE PRIVATE LIMITED</v>
      </c>
      <c r="H6414" s="2" t="n">
        <v>0.36</v>
      </c>
      <c r="I6414" s="3" t="n">
        <v>0.007</v>
      </c>
    </row>
    <row r="6415" customFormat="false" ht="15" hidden="false" customHeight="false" outlineLevel="0" collapsed="false">
      <c r="A6415" s="0" t="s">
        <v>209</v>
      </c>
      <c r="B6415" s="0" t="n">
        <f aca="false">VALUE(LEFT(A6415,4))</f>
        <v>2025</v>
      </c>
      <c r="C6415" s="0" t="str">
        <f aca="false">"FY"&amp;IF(VALUE(MID(A6415,6,2))&gt;=4,VALUE(LEFT(A6415,4)),VALUE(LEFT(A6415,4))-1)&amp;"-"&amp;TEXT(MOD(IF(VALUE(MID(A6415,6,2))&gt;=4,VALUE(LEFT(A6415,4)),VALUE(LEFT(A6415,4))-1)+1,100),"00")</f>
        <v>FY2025-26</v>
      </c>
      <c r="D6415" s="0" t="s">
        <v>766</v>
      </c>
      <c r="E6415" s="0" t="s">
        <v>455</v>
      </c>
      <c r="F6415" s="0" t="str">
        <f aca="false">INDEX(Mapping!$B$2:$B$465,MATCH(E6415,Mapping!$A$2:$A$465,0))</f>
        <v>NTPC STATIONS</v>
      </c>
      <c r="G6415" s="0" t="str">
        <f aca="false">INDEX(Mapping!$C$2:$C$465,MATCH(E6415,Mapping!$A$2:$A$465,0))</f>
        <v>NTPC GROUP</v>
      </c>
      <c r="H6415" s="2" t="n">
        <v>0.35</v>
      </c>
      <c r="I6415" s="3" t="n">
        <v>0.007</v>
      </c>
    </row>
    <row r="6416" customFormat="false" ht="15" hidden="false" customHeight="false" outlineLevel="0" collapsed="false">
      <c r="A6416" s="0" t="s">
        <v>209</v>
      </c>
      <c r="B6416" s="0" t="n">
        <f aca="false">VALUE(LEFT(A6416,4))</f>
        <v>2025</v>
      </c>
      <c r="C6416" s="0" t="str">
        <f aca="false">"FY"&amp;IF(VALUE(MID(A6416,6,2))&gt;=4,VALUE(LEFT(A6416,4)),VALUE(LEFT(A6416,4))-1)&amp;"-"&amp;TEXT(MOD(IF(VALUE(MID(A6416,6,2))&gt;=4,VALUE(LEFT(A6416,4)),VALUE(LEFT(A6416,4))-1)+1,100),"00")</f>
        <v>FY2025-26</v>
      </c>
      <c r="D6416" s="0" t="s">
        <v>783</v>
      </c>
      <c r="E6416" s="0" t="s">
        <v>570</v>
      </c>
      <c r="F6416" s="0" t="str">
        <f aca="false">INDEX(Mapping!$B$2:$B$465,MATCH(E6416,Mapping!$A$2:$A$465,0))</f>
        <v>SERENTICA RENEWABLES INDIA 4 PRIVATE LIMITED</v>
      </c>
      <c r="G6416" s="0" t="str">
        <f aca="false">INDEX(Mapping!$C$2:$C$465,MATCH(E6416,Mapping!$A$2:$A$465,0))</f>
        <v>SERENTICA RENEWABLES</v>
      </c>
      <c r="H6416" s="2" t="n">
        <v>0.33</v>
      </c>
      <c r="I6416" s="3" t="n">
        <v>0.007</v>
      </c>
    </row>
    <row r="6417" customFormat="false" ht="15" hidden="false" customHeight="false" outlineLevel="0" collapsed="false">
      <c r="A6417" s="0" t="s">
        <v>209</v>
      </c>
      <c r="B6417" s="0" t="n">
        <f aca="false">VALUE(LEFT(A6417,4))</f>
        <v>2025</v>
      </c>
      <c r="C6417" s="0" t="str">
        <f aca="false">"FY"&amp;IF(VALUE(MID(A6417,6,2))&gt;=4,VALUE(LEFT(A6417,4)),VALUE(LEFT(A6417,4))-1)&amp;"-"&amp;TEXT(MOD(IF(VALUE(MID(A6417,6,2))&gt;=4,VALUE(LEFT(A6417,4)),VALUE(LEFT(A6417,4))-1)+1,100),"00")</f>
        <v>FY2025-26</v>
      </c>
      <c r="D6417" s="0" t="s">
        <v>769</v>
      </c>
      <c r="E6417" s="0" t="s">
        <v>498</v>
      </c>
      <c r="F6417" s="0" t="str">
        <f aca="false">INDEX(Mapping!$B$2:$B$465,MATCH(E6417,Mapping!$A$2:$A$465,0))</f>
        <v>NTPC STATIONS</v>
      </c>
      <c r="G6417" s="0" t="str">
        <f aca="false">INDEX(Mapping!$C$2:$C$465,MATCH(E6417,Mapping!$A$2:$A$465,0))</f>
        <v>NTPC GROUP</v>
      </c>
      <c r="H6417" s="2" t="n">
        <v>0.32</v>
      </c>
      <c r="I6417" s="3" t="n">
        <v>0.006</v>
      </c>
    </row>
    <row r="6418" customFormat="false" ht="15" hidden="false" customHeight="false" outlineLevel="0" collapsed="false">
      <c r="A6418" s="0" t="s">
        <v>209</v>
      </c>
      <c r="B6418" s="0" t="n">
        <f aca="false">VALUE(LEFT(A6418,4))</f>
        <v>2025</v>
      </c>
      <c r="C6418" s="0" t="str">
        <f aca="false">"FY"&amp;IF(VALUE(MID(A6418,6,2))&gt;=4,VALUE(LEFT(A6418,4)),VALUE(LEFT(A6418,4))-1)&amp;"-"&amp;TEXT(MOD(IF(VALUE(MID(A6418,6,2))&gt;=4,VALUE(LEFT(A6418,4)),VALUE(LEFT(A6418,4))-1)+1,100),"00")</f>
        <v>FY2025-26</v>
      </c>
      <c r="D6418" s="0" t="s">
        <v>285</v>
      </c>
      <c r="E6418" s="0" t="s">
        <v>285</v>
      </c>
      <c r="F6418" s="0" t="str">
        <f aca="false">INDEX(Mapping!$B$2:$B$465,MATCH(E6418,Mapping!$A$2:$A$465,0))</f>
        <v>MEENAKSHI ENERGY</v>
      </c>
      <c r="G6418" s="0" t="str">
        <f aca="false">INDEX(Mapping!$C$2:$C$465,MATCH(E6418,Mapping!$A$2:$A$465,0))</f>
        <v>MEENAKSHI ENERGY</v>
      </c>
      <c r="H6418" s="2" t="n">
        <v>0.32</v>
      </c>
      <c r="I6418" s="3" t="n">
        <v>0.006</v>
      </c>
    </row>
    <row r="6419" customFormat="false" ht="15" hidden="false" customHeight="false" outlineLevel="0" collapsed="false">
      <c r="A6419" s="0" t="s">
        <v>209</v>
      </c>
      <c r="B6419" s="0" t="n">
        <f aca="false">VALUE(LEFT(A6419,4))</f>
        <v>2025</v>
      </c>
      <c r="C6419" s="0" t="str">
        <f aca="false">"FY"&amp;IF(VALUE(MID(A6419,6,2))&gt;=4,VALUE(LEFT(A6419,4)),VALUE(LEFT(A6419,4))-1)&amp;"-"&amp;TEXT(MOD(IF(VALUE(MID(A6419,6,2))&gt;=4,VALUE(LEFT(A6419,4)),VALUE(LEFT(A6419,4))-1)+1,100),"00")</f>
        <v>FY2025-26</v>
      </c>
      <c r="D6419" s="0" t="s">
        <v>422</v>
      </c>
      <c r="E6419" s="0" t="s">
        <v>422</v>
      </c>
      <c r="F6419" s="0" t="str">
        <f aca="false">INDEX(Mapping!$B$2:$B$465,MATCH(E6419,Mapping!$A$2:$A$465,0))</f>
        <v>NTPC STATIONS</v>
      </c>
      <c r="G6419" s="0" t="str">
        <f aca="false">INDEX(Mapping!$C$2:$C$465,MATCH(E6419,Mapping!$A$2:$A$465,0))</f>
        <v>NTPC GROUP</v>
      </c>
      <c r="H6419" s="2" t="n">
        <v>0.28</v>
      </c>
      <c r="I6419" s="3" t="n">
        <v>0.006</v>
      </c>
    </row>
    <row r="6420" customFormat="false" ht="15" hidden="false" customHeight="false" outlineLevel="0" collapsed="false">
      <c r="A6420" s="0" t="s">
        <v>209</v>
      </c>
      <c r="B6420" s="0" t="n">
        <f aca="false">VALUE(LEFT(A6420,4))</f>
        <v>2025</v>
      </c>
      <c r="C6420" s="0" t="str">
        <f aca="false">"FY"&amp;IF(VALUE(MID(A6420,6,2))&gt;=4,VALUE(LEFT(A6420,4)),VALUE(LEFT(A6420,4))-1)&amp;"-"&amp;TEXT(MOD(IF(VALUE(MID(A6420,6,2))&gt;=4,VALUE(LEFT(A6420,4)),VALUE(LEFT(A6420,4))-1)+1,100),"00")</f>
        <v>FY2025-26</v>
      </c>
      <c r="D6420" s="0" t="s">
        <v>557</v>
      </c>
      <c r="E6420" s="0" t="s">
        <v>557</v>
      </c>
      <c r="F6420" s="0" t="str">
        <f aca="false">INDEX(Mapping!$B$2:$B$465,MATCH(E6420,Mapping!$A$2:$A$465,0))</f>
        <v>NLC INDIA</v>
      </c>
      <c r="G6420" s="0" t="str">
        <f aca="false">INDEX(Mapping!$C$2:$C$465,MATCH(E6420,Mapping!$A$2:$A$465,0))</f>
        <v>NLC INDIA GROUP</v>
      </c>
      <c r="H6420" s="2" t="n">
        <v>0.13</v>
      </c>
      <c r="I6420" s="3" t="n">
        <v>0.003</v>
      </c>
    </row>
    <row r="6421" customFormat="false" ht="15" hidden="false" customHeight="false" outlineLevel="0" collapsed="false">
      <c r="A6421" s="0" t="s">
        <v>209</v>
      </c>
      <c r="B6421" s="0" t="n">
        <f aca="false">VALUE(LEFT(A6421,4))</f>
        <v>2025</v>
      </c>
      <c r="C6421" s="0" t="str">
        <f aca="false">"FY"&amp;IF(VALUE(MID(A6421,6,2))&gt;=4,VALUE(LEFT(A6421,4)),VALUE(LEFT(A6421,4))-1)&amp;"-"&amp;TEXT(MOD(IF(VALUE(MID(A6421,6,2))&gt;=4,VALUE(LEFT(A6421,4)),VALUE(LEFT(A6421,4))-1)+1,100),"00")</f>
        <v>FY2025-26</v>
      </c>
      <c r="D6421" s="0" t="s">
        <v>572</v>
      </c>
      <c r="E6421" s="0" t="s">
        <v>572</v>
      </c>
      <c r="F6421" s="0" t="str">
        <f aca="false">INDEX(Mapping!$B$2:$B$465,MATCH(E6421,Mapping!$A$2:$A$465,0))</f>
        <v>NLC INDIA</v>
      </c>
      <c r="G6421" s="0" t="str">
        <f aca="false">INDEX(Mapping!$C$2:$C$465,MATCH(E6421,Mapping!$A$2:$A$465,0))</f>
        <v>NLC INDIA GROUP</v>
      </c>
      <c r="H6421" s="2" t="n">
        <v>0.12</v>
      </c>
      <c r="I6421" s="3" t="n">
        <v>0.002</v>
      </c>
    </row>
    <row r="6422" customFormat="false" ht="15" hidden="false" customHeight="false" outlineLevel="0" collapsed="false">
      <c r="A6422" s="0" t="s">
        <v>209</v>
      </c>
      <c r="B6422" s="0" t="n">
        <f aca="false">VALUE(LEFT(A6422,4))</f>
        <v>2025</v>
      </c>
      <c r="C6422" s="0" t="str">
        <f aca="false">"FY"&amp;IF(VALUE(MID(A6422,6,2))&gt;=4,VALUE(LEFT(A6422,4)),VALUE(LEFT(A6422,4))-1)&amp;"-"&amp;TEXT(MOD(IF(VALUE(MID(A6422,6,2))&gt;=4,VALUE(LEFT(A6422,4)),VALUE(LEFT(A6422,4))-1)+1,100),"00")</f>
        <v>FY2025-26</v>
      </c>
      <c r="D6422" s="0" t="s">
        <v>501</v>
      </c>
      <c r="E6422" s="0" t="s">
        <v>501</v>
      </c>
      <c r="F6422" s="0" t="str">
        <f aca="false">INDEX(Mapping!$B$2:$B$465,MATCH(E6422,Mapping!$A$2:$A$465,0))</f>
        <v>AMBUJA CEMENTS LIMITED_PSS3</v>
      </c>
      <c r="G6422" s="0" t="str">
        <f aca="false">INDEX(Mapping!$C$2:$C$465,MATCH(E6422,Mapping!$A$2:$A$465,0))</f>
        <v>AMBUJA CEMENTS</v>
      </c>
      <c r="H6422" s="2" t="n">
        <v>0.1</v>
      </c>
      <c r="I6422" s="3" t="n">
        <v>0.002</v>
      </c>
    </row>
    <row r="6423" customFormat="false" ht="15" hidden="false" customHeight="false" outlineLevel="0" collapsed="false">
      <c r="A6423" s="0" t="s">
        <v>209</v>
      </c>
      <c r="B6423" s="0" t="n">
        <f aca="false">VALUE(LEFT(A6423,4))</f>
        <v>2025</v>
      </c>
      <c r="C6423" s="0" t="str">
        <f aca="false">"FY"&amp;IF(VALUE(MID(A6423,6,2))&gt;=4,VALUE(LEFT(A6423,4)),VALUE(LEFT(A6423,4))-1)&amp;"-"&amp;TEXT(MOD(IF(VALUE(MID(A6423,6,2))&gt;=4,VALUE(LEFT(A6423,4)),VALUE(LEFT(A6423,4))-1)+1,100),"00")</f>
        <v>FY2025-26</v>
      </c>
      <c r="D6423" s="0" t="s">
        <v>804</v>
      </c>
      <c r="E6423" s="0" t="s">
        <v>576</v>
      </c>
      <c r="F6423" s="0" t="str">
        <f aca="false">INDEX(Mapping!$B$2:$B$465,MATCH(E6423,Mapping!$A$2:$A$465,0))</f>
        <v>ADANI RENEWABLE ENERGY FIFTY FIVE LIMITED_PSS3 (25 MW HYBRID SOLAR OF 25 MW OF 187.5MW HPD)</v>
      </c>
      <c r="G6423" s="0" t="str">
        <f aca="false">INDEX(Mapping!$C$2:$C$465,MATCH(E6423,Mapping!$A$2:$A$465,0))</f>
        <v>ADANI GREEN ENERGY (ALL SPVs)</v>
      </c>
      <c r="H6423" s="2" t="n">
        <v>0.07</v>
      </c>
      <c r="I6423" s="3" t="n">
        <v>0.001</v>
      </c>
    </row>
    <row r="6424" customFormat="false" ht="15" hidden="false" customHeight="false" outlineLevel="0" collapsed="false">
      <c r="A6424" s="0" t="s">
        <v>209</v>
      </c>
      <c r="B6424" s="0" t="n">
        <f aca="false">VALUE(LEFT(A6424,4))</f>
        <v>2025</v>
      </c>
      <c r="C6424" s="0" t="str">
        <f aca="false">"FY"&amp;IF(VALUE(MID(A6424,6,2))&gt;=4,VALUE(LEFT(A6424,4)),VALUE(LEFT(A6424,4))-1)&amp;"-"&amp;TEXT(MOD(IF(VALUE(MID(A6424,6,2))&gt;=4,VALUE(LEFT(A6424,4)),VALUE(LEFT(A6424,4))-1)+1,100),"00")</f>
        <v>FY2025-26</v>
      </c>
      <c r="D6424" s="0" t="s">
        <v>806</v>
      </c>
      <c r="E6424" s="0" t="s">
        <v>568</v>
      </c>
      <c r="F6424" s="0" t="str">
        <f aca="false">INDEX(Mapping!$B$2:$B$465,MATCH(E6424,Mapping!$A$2:$A$465,0))</f>
        <v>ADANI RENEWABLE ENERGY FIFTY FIVE LIMITED_PSS3 (20.8 MW HYBRID WIND OF 25 MW OF 187.5MW HPD)</v>
      </c>
      <c r="G6424" s="0" t="str">
        <f aca="false">INDEX(Mapping!$C$2:$C$465,MATCH(E6424,Mapping!$A$2:$A$465,0))</f>
        <v>ADANI GREEN ENERGY (ALL SPVs)</v>
      </c>
      <c r="H6424" s="2" t="n">
        <v>0.07</v>
      </c>
      <c r="I6424" s="3" t="n">
        <v>0.001</v>
      </c>
    </row>
    <row r="6425" customFormat="false" ht="15" hidden="false" customHeight="false" outlineLevel="0" collapsed="false">
      <c r="A6425" s="0" t="s">
        <v>209</v>
      </c>
      <c r="B6425" s="0" t="n">
        <f aca="false">VALUE(LEFT(A6425,4))</f>
        <v>2025</v>
      </c>
      <c r="C6425" s="0" t="str">
        <f aca="false">"FY"&amp;IF(VALUE(MID(A6425,6,2))&gt;=4,VALUE(LEFT(A6425,4)),VALUE(LEFT(A6425,4))-1)&amp;"-"&amp;TEXT(MOD(IF(VALUE(MID(A6425,6,2))&gt;=4,VALUE(LEFT(A6425,4)),VALUE(LEFT(A6425,4))-1)+1,100),"00")</f>
        <v>FY2025-26</v>
      </c>
      <c r="D6425" s="0" t="s">
        <v>544</v>
      </c>
      <c r="E6425" s="0" t="s">
        <v>544</v>
      </c>
      <c r="F6425" s="0" t="str">
        <f aca="false">INDEX(Mapping!$B$2:$B$465,MATCH(E6425,Mapping!$A$2:$A$465,0))</f>
        <v>NTECL VALLUR</v>
      </c>
      <c r="G6425" s="0" t="str">
        <f aca="false">INDEX(Mapping!$C$2:$C$465,MATCH(E6425,Mapping!$A$2:$A$465,0))</f>
        <v>NTPC GROUP</v>
      </c>
      <c r="H6425" s="2" t="n">
        <v>0.06</v>
      </c>
      <c r="I6425" s="3" t="n">
        <v>0.001</v>
      </c>
    </row>
    <row r="6426" customFormat="false" ht="15" hidden="false" customHeight="false" outlineLevel="0" collapsed="false">
      <c r="A6426" s="0" t="s">
        <v>209</v>
      </c>
      <c r="B6426" s="0" t="n">
        <f aca="false">VALUE(LEFT(A6426,4))</f>
        <v>2025</v>
      </c>
      <c r="C6426" s="0" t="str">
        <f aca="false">"FY"&amp;IF(VALUE(MID(A6426,6,2))&gt;=4,VALUE(LEFT(A6426,4)),VALUE(LEFT(A6426,4))-1)&amp;"-"&amp;TEXT(MOD(IF(VALUE(MID(A6426,6,2))&gt;=4,VALUE(LEFT(A6426,4)),VALUE(LEFT(A6426,4))-1)+1,100),"00")</f>
        <v>FY2025-26</v>
      </c>
      <c r="D6426" s="0" t="s">
        <v>596</v>
      </c>
      <c r="E6426" s="0" t="s">
        <v>596</v>
      </c>
      <c r="F6426" s="0" t="str">
        <f aca="false">INDEX(Mapping!$B$2:$B$465,MATCH(E6426,Mapping!$A$2:$A$465,0))</f>
        <v>NLC INDIA</v>
      </c>
      <c r="G6426" s="0" t="str">
        <f aca="false">INDEX(Mapping!$C$2:$C$465,MATCH(E6426,Mapping!$A$2:$A$465,0))</f>
        <v>NLC INDIA GROUP</v>
      </c>
      <c r="H6426" s="2" t="n">
        <v>0.04</v>
      </c>
      <c r="I6426" s="3" t="n">
        <v>0.001</v>
      </c>
    </row>
    <row r="6427" customFormat="false" ht="15" hidden="false" customHeight="false" outlineLevel="0" collapsed="false">
      <c r="A6427" s="0" t="s">
        <v>209</v>
      </c>
      <c r="B6427" s="0" t="n">
        <f aca="false">VALUE(LEFT(A6427,4))</f>
        <v>2025</v>
      </c>
      <c r="C6427" s="0" t="str">
        <f aca="false">"FY"&amp;IF(VALUE(MID(A6427,6,2))&gt;=4,VALUE(LEFT(A6427,4)),VALUE(LEFT(A6427,4))-1)&amp;"-"&amp;TEXT(MOD(IF(VALUE(MID(A6427,6,2))&gt;=4,VALUE(LEFT(A6427,4)),VALUE(LEFT(A6427,4))-1)+1,100),"00")</f>
        <v>FY2025-26</v>
      </c>
      <c r="D6427" s="0" t="s">
        <v>777</v>
      </c>
      <c r="E6427" s="0" t="s">
        <v>559</v>
      </c>
      <c r="F6427" s="0" t="str">
        <f aca="false">INDEX(Mapping!$B$2:$B$465,MATCH(E6427,Mapping!$A$2:$A$465,0))</f>
        <v>NTPC STATIONS</v>
      </c>
      <c r="G6427" s="0" t="str">
        <f aca="false">INDEX(Mapping!$C$2:$C$465,MATCH(E6427,Mapping!$A$2:$A$465,0))</f>
        <v>NTPC GROUP</v>
      </c>
      <c r="H6427" s="2" t="n">
        <v>0.03</v>
      </c>
      <c r="I6427" s="3" t="n">
        <v>0.001</v>
      </c>
    </row>
    <row r="6428" customFormat="false" ht="15" hidden="false" customHeight="false" outlineLevel="0" collapsed="false">
      <c r="A6428" s="0" t="s">
        <v>209</v>
      </c>
      <c r="B6428" s="0" t="n">
        <f aca="false">VALUE(LEFT(A6428,4))</f>
        <v>2025</v>
      </c>
      <c r="C6428" s="0" t="str">
        <f aca="false">"FY"&amp;IF(VALUE(MID(A6428,6,2))&gt;=4,VALUE(LEFT(A6428,4)),VALUE(LEFT(A6428,4))-1)&amp;"-"&amp;TEXT(MOD(IF(VALUE(MID(A6428,6,2))&gt;=4,VALUE(LEFT(A6428,4)),VALUE(LEFT(A6428,4))-1)+1,100),"00")</f>
        <v>FY2025-26</v>
      </c>
      <c r="D6428" s="0" t="s">
        <v>585</v>
      </c>
      <c r="E6428" s="0" t="s">
        <v>585</v>
      </c>
      <c r="F6428" s="0" t="str">
        <f aca="false">INDEX(Mapping!$B$2:$B$465,MATCH(E6428,Mapping!$A$2:$A$465,0))</f>
        <v>NLC INDIA</v>
      </c>
      <c r="G6428" s="0" t="str">
        <f aca="false">INDEX(Mapping!$C$2:$C$465,MATCH(E6428,Mapping!$A$2:$A$465,0))</f>
        <v>NLC INDIA GROUP</v>
      </c>
      <c r="H6428" s="2" t="n">
        <v>0.02</v>
      </c>
      <c r="I6428" s="3" t="n">
        <v>0.0004</v>
      </c>
    </row>
    <row r="6429" customFormat="false" ht="15" hidden="false" customHeight="false" outlineLevel="0" collapsed="false">
      <c r="A6429" s="0" t="s">
        <v>209</v>
      </c>
      <c r="B6429" s="0" t="n">
        <f aca="false">VALUE(LEFT(A6429,4))</f>
        <v>2025</v>
      </c>
      <c r="C6429" s="0" t="str">
        <f aca="false">"FY"&amp;IF(VALUE(MID(A6429,6,2))&gt;=4,VALUE(LEFT(A6429,4)),VALUE(LEFT(A6429,4))-1)&amp;"-"&amp;TEXT(MOD(IF(VALUE(MID(A6429,6,2))&gt;=4,VALUE(LEFT(A6429,4)),VALUE(LEFT(A6429,4))-1)+1,100),"00")</f>
        <v>FY2025-26</v>
      </c>
      <c r="D6429" s="0" t="s">
        <v>810</v>
      </c>
      <c r="E6429" s="0" t="s">
        <v>594</v>
      </c>
      <c r="F6429" s="0" t="str">
        <f aca="false">INDEX(Mapping!$B$2:$B$465,MATCH(E6429,Mapping!$A$2:$A$465,0))</f>
        <v>TRANSITION GREEN ENERGY PRIVATE LIMITED</v>
      </c>
      <c r="G6429" s="0" t="str">
        <f aca="false">INDEX(Mapping!$C$2:$C$465,MATCH(E6429,Mapping!$A$2:$A$465,0))</f>
        <v>TRANSITION GREEN ENERGY PRIVATE LIMITED</v>
      </c>
      <c r="H6429" s="2" t="n">
        <v>0.02</v>
      </c>
      <c r="I6429" s="3" t="n">
        <v>0.0003</v>
      </c>
    </row>
    <row r="6430" customFormat="false" ht="15" hidden="false" customHeight="false" outlineLevel="0" collapsed="false">
      <c r="A6430" s="0" t="s">
        <v>209</v>
      </c>
      <c r="B6430" s="0" t="n">
        <f aca="false">VALUE(LEFT(A6430,4))</f>
        <v>2025</v>
      </c>
      <c r="C6430" s="0" t="str">
        <f aca="false">"FY"&amp;IF(VALUE(MID(A6430,6,2))&gt;=4,VALUE(LEFT(A6430,4)),VALUE(LEFT(A6430,4))-1)&amp;"-"&amp;TEXT(MOD(IF(VALUE(MID(A6430,6,2))&gt;=4,VALUE(LEFT(A6430,4)),VALUE(LEFT(A6430,4))-1)+1,100),"00")</f>
        <v>FY2025-26</v>
      </c>
      <c r="D6430" s="0" t="s">
        <v>834</v>
      </c>
      <c r="E6430" s="0" t="s">
        <v>556</v>
      </c>
      <c r="F6430" s="0" t="str">
        <f aca="false">INDEX(Mapping!$B$2:$B$465,MATCH(E6430,Mapping!$A$2:$A$465,0))</f>
        <v>KHIDRAT RENEWABLE ENERGY PRIVATE LIMITED</v>
      </c>
      <c r="G6430" s="0" t="str">
        <f aca="false">INDEX(Mapping!$C$2:$C$465,MATCH(E6430,Mapping!$A$2:$A$465,0))</f>
        <v>KHIDRAT RENEWABLE ENERGY PRIVATE LIMITED</v>
      </c>
      <c r="H6430" s="2" t="n">
        <v>0.01</v>
      </c>
      <c r="I6430" s="3" t="n">
        <v>0.0003</v>
      </c>
    </row>
    <row r="6431" customFormat="false" ht="15" hidden="false" customHeight="false" outlineLevel="0" collapsed="false">
      <c r="A6431" s="0" t="s">
        <v>209</v>
      </c>
      <c r="B6431" s="0" t="n">
        <f aca="false">VALUE(LEFT(A6431,4))</f>
        <v>2025</v>
      </c>
      <c r="C6431" s="0" t="str">
        <f aca="false">"FY"&amp;IF(VALUE(MID(A6431,6,2))&gt;=4,VALUE(LEFT(A6431,4)),VALUE(LEFT(A6431,4))-1)&amp;"-"&amp;TEXT(MOD(IF(VALUE(MID(A6431,6,2))&gt;=4,VALUE(LEFT(A6431,4)),VALUE(LEFT(A6431,4))-1)+1,100),"00")</f>
        <v>FY2025-26</v>
      </c>
      <c r="D6431" s="0" t="s">
        <v>773</v>
      </c>
      <c r="E6431" s="0" t="s">
        <v>595</v>
      </c>
      <c r="F6431" s="0" t="str">
        <f aca="false">INDEX(Mapping!$B$2:$B$465,MATCH(E6431,Mapping!$A$2:$A$465,0))</f>
        <v>NANI VIRANI WIND ENERGY PRIVATE LIMITED</v>
      </c>
      <c r="G6431" s="0" t="str">
        <f aca="false">INDEX(Mapping!$C$2:$C$465,MATCH(E6431,Mapping!$A$2:$A$465,0))</f>
        <v>NANI VIRANI WIND ENERGY PRIVATE LIMITED</v>
      </c>
      <c r="H6431" s="2" t="n">
        <v>0.01</v>
      </c>
      <c r="I6431" s="3" t="n">
        <v>0.0002</v>
      </c>
    </row>
    <row r="6432" customFormat="false" ht="15" hidden="false" customHeight="false" outlineLevel="0" collapsed="false">
      <c r="A6432" s="0" t="s">
        <v>209</v>
      </c>
      <c r="B6432" s="0" t="n">
        <f aca="false">VALUE(LEFT(A6432,4))</f>
        <v>2025</v>
      </c>
      <c r="C6432" s="0" t="str">
        <f aca="false">"FY"&amp;IF(VALUE(MID(A6432,6,2))&gt;=4,VALUE(LEFT(A6432,4)),VALUE(LEFT(A6432,4))-1)&amp;"-"&amp;TEXT(MOD(IF(VALUE(MID(A6432,6,2))&gt;=4,VALUE(LEFT(A6432,4)),VALUE(LEFT(A6432,4))-1)+1,100),"00")</f>
        <v>FY2025-26</v>
      </c>
      <c r="D6432" s="0" t="s">
        <v>770</v>
      </c>
      <c r="E6432" s="0" t="s">
        <v>554</v>
      </c>
      <c r="F6432" s="0" t="str">
        <f aca="false">INDEX(Mapping!$B$2:$B$465,MATCH(E6432,Mapping!$A$2:$A$465,0))</f>
        <v>TPSL BANDERWALA SECI 100_INF</v>
      </c>
      <c r="G6432" s="0" t="str">
        <f aca="false">INDEX(Mapping!$C$2:$C$465,MATCH(E6432,Mapping!$A$2:$A$465,0))</f>
        <v>TPSL BANDERWALA SECI 100_INF</v>
      </c>
      <c r="H6432" s="2" t="n">
        <v>0.01</v>
      </c>
      <c r="I6432" s="3" t="n">
        <v>0.0002</v>
      </c>
    </row>
    <row r="6433" customFormat="false" ht="15" hidden="false" customHeight="false" outlineLevel="0" collapsed="false">
      <c r="A6433" s="0" t="s">
        <v>209</v>
      </c>
      <c r="B6433" s="0" t="n">
        <f aca="false">VALUE(LEFT(A6433,4))</f>
        <v>2025</v>
      </c>
      <c r="C6433" s="0" t="str">
        <f aca="false">"FY"&amp;IF(VALUE(MID(A6433,6,2))&gt;=4,VALUE(LEFT(A6433,4)),VALUE(LEFT(A6433,4))-1)&amp;"-"&amp;TEXT(MOD(IF(VALUE(MID(A6433,6,2))&gt;=4,VALUE(LEFT(A6433,4)),VALUE(LEFT(A6433,4))-1)+1,100),"00")</f>
        <v>FY2025-26</v>
      </c>
      <c r="D6433" s="0" t="s">
        <v>562</v>
      </c>
      <c r="E6433" s="0" t="s">
        <v>562</v>
      </c>
      <c r="F6433" s="0" t="str">
        <f aca="false">INDEX(Mapping!$B$2:$B$465,MATCH(E6433,Mapping!$A$2:$A$465,0))</f>
        <v>NLC INDIA</v>
      </c>
      <c r="G6433" s="0" t="str">
        <f aca="false">INDEX(Mapping!$C$2:$C$465,MATCH(E6433,Mapping!$A$2:$A$465,0))</f>
        <v>NLC INDIA GROUP</v>
      </c>
      <c r="H6433" s="2" t="n">
        <v>0.01</v>
      </c>
      <c r="I6433" s="3" t="n">
        <v>0.0001</v>
      </c>
    </row>
    <row r="6434" customFormat="false" ht="15" hidden="false" customHeight="false" outlineLevel="0" collapsed="false">
      <c r="A6434" s="0" t="s">
        <v>209</v>
      </c>
      <c r="B6434" s="0" t="n">
        <f aca="false">VALUE(LEFT(A6434,4))</f>
        <v>2025</v>
      </c>
      <c r="C6434" s="0" t="str">
        <f aca="false">"FY"&amp;IF(VALUE(MID(A6434,6,2))&gt;=4,VALUE(LEFT(A6434,4)),VALUE(LEFT(A6434,4))-1)&amp;"-"&amp;TEXT(MOD(IF(VALUE(MID(A6434,6,2))&gt;=4,VALUE(LEFT(A6434,4)),VALUE(LEFT(A6434,4))-1)+1,100),"00")</f>
        <v>FY2025-26</v>
      </c>
      <c r="D6434" s="0" t="s">
        <v>846</v>
      </c>
      <c r="E6434" s="0" t="s">
        <v>631</v>
      </c>
      <c r="F6434" s="0" t="str">
        <f aca="false">INDEX(Mapping!$B$2:$B$465,MATCH(E6434,Mapping!$A$2:$A$465,0))</f>
        <v>SERENTICA RENEWABLES INDIA 3 PRIVATE LIMITED (SOLAR)</v>
      </c>
      <c r="G6434" s="0" t="str">
        <f aca="false">INDEX(Mapping!$C$2:$C$465,MATCH(E6434,Mapping!$A$2:$A$465,0))</f>
        <v>SERENTICA RENEWABLES</v>
      </c>
      <c r="H6434" s="2" t="n">
        <v>0.004</v>
      </c>
      <c r="I6434" s="3" t="n">
        <v>0.0001</v>
      </c>
    </row>
    <row r="6435" customFormat="false" ht="15" hidden="false" customHeight="false" outlineLevel="0" collapsed="false">
      <c r="A6435" s="0" t="s">
        <v>209</v>
      </c>
      <c r="B6435" s="0" t="n">
        <f aca="false">VALUE(LEFT(A6435,4))</f>
        <v>2025</v>
      </c>
      <c r="C6435" s="0" t="str">
        <f aca="false">"FY"&amp;IF(VALUE(MID(A6435,6,2))&gt;=4,VALUE(LEFT(A6435,4)),VALUE(LEFT(A6435,4))-1)&amp;"-"&amp;TEXT(MOD(IF(VALUE(MID(A6435,6,2))&gt;=4,VALUE(LEFT(A6435,4)),VALUE(LEFT(A6435,4))-1)+1,100),"00")</f>
        <v>FY2025-26</v>
      </c>
      <c r="D6435" s="0" t="s">
        <v>847</v>
      </c>
      <c r="E6435" s="0" t="s">
        <v>632</v>
      </c>
      <c r="F6435" s="0" t="str">
        <f aca="false">INDEX(Mapping!$B$2:$B$465,MATCH(E6435,Mapping!$A$2:$A$465,0))</f>
        <v>TRANSITION CLEANTECH SERVICES PRIVATE LIMITED</v>
      </c>
      <c r="G6435" s="0" t="str">
        <f aca="false">INDEX(Mapping!$C$2:$C$465,MATCH(E6435,Mapping!$A$2:$A$465,0))</f>
        <v>TRANSITION CLEANTECH SERVICES PRIVATE LIMITED</v>
      </c>
      <c r="H6435" s="2" t="n">
        <v>0.001</v>
      </c>
      <c r="I6435" s="3" t="n">
        <v>1E-005</v>
      </c>
    </row>
    <row r="6436" customFormat="false" ht="15" hidden="false" customHeight="false" outlineLevel="0" collapsed="false">
      <c r="A6436" s="0" t="s">
        <v>209</v>
      </c>
      <c r="B6436" s="0" t="n">
        <f aca="false">VALUE(LEFT(A6436,4))</f>
        <v>2025</v>
      </c>
      <c r="C6436" s="0" t="str">
        <f aca="false">"FY"&amp;IF(VALUE(MID(A6436,6,2))&gt;=4,VALUE(LEFT(A6436,4)),VALUE(LEFT(A6436,4))-1)&amp;"-"&amp;TEXT(MOD(IF(VALUE(MID(A6436,6,2))&gt;=4,VALUE(LEFT(A6436,4)),VALUE(LEFT(A6436,4))-1)+1,100),"00")</f>
        <v>FY2025-26</v>
      </c>
      <c r="D6436" s="0" t="s">
        <v>744</v>
      </c>
      <c r="E6436" s="0" t="s">
        <v>372</v>
      </c>
      <c r="F6436" s="0" t="str">
        <f aca="false">INDEX(Mapping!$B$2:$B$465,MATCH(E6436,Mapping!$A$2:$A$465,0))</f>
        <v>NTPC STATIONS</v>
      </c>
      <c r="G6436" s="0" t="str">
        <f aca="false">INDEX(Mapping!$C$2:$C$465,MATCH(E6436,Mapping!$A$2:$A$465,0))</f>
        <v>NTPC GROUP</v>
      </c>
      <c r="H6436" s="2" t="n">
        <v>0.0002</v>
      </c>
      <c r="I6436" s="3" t="n">
        <v>4E-006</v>
      </c>
    </row>
    <row r="6437" customFormat="false" ht="15" hidden="false" customHeight="false" outlineLevel="0" collapsed="false">
      <c r="A6437" s="0" t="s">
        <v>209</v>
      </c>
      <c r="B6437" s="0" t="n">
        <f aca="false">VALUE(LEFT(A6437,4))</f>
        <v>2025</v>
      </c>
      <c r="C6437" s="0" t="str">
        <f aca="false">"FY"&amp;IF(VALUE(MID(A6437,6,2))&gt;=4,VALUE(LEFT(A6437,4)),VALUE(LEFT(A6437,4))-1)&amp;"-"&amp;TEXT(MOD(IF(VALUE(MID(A6437,6,2))&gt;=4,VALUE(LEFT(A6437,4)),VALUE(LEFT(A6437,4))-1)+1,100),"00")</f>
        <v>FY2025-26</v>
      </c>
      <c r="D6437" s="0" t="s">
        <v>836</v>
      </c>
      <c r="E6437" s="0" t="s">
        <v>611</v>
      </c>
      <c r="F6437" s="0" t="str">
        <f aca="false">INDEX(Mapping!$B$2:$B$465,MATCH(E6437,Mapping!$A$2:$A$465,0))</f>
        <v>JUNA RENEWABLE ENERGY PRIVATE LIMITED</v>
      </c>
      <c r="G6437" s="0" t="str">
        <f aca="false">INDEX(Mapping!$C$2:$C$465,MATCH(E6437,Mapping!$A$2:$A$465,0))</f>
        <v>JUNA RENEWABLE ENERGY PRIVATE LIMITED</v>
      </c>
      <c r="H6437" s="2" t="n">
        <v>0.0001</v>
      </c>
      <c r="I6437" s="3" t="n">
        <v>3E-006</v>
      </c>
    </row>
    <row r="6438" customFormat="false" ht="15" hidden="false" customHeight="false" outlineLevel="0" collapsed="false">
      <c r="A6438" s="0" t="s">
        <v>392</v>
      </c>
      <c r="B6438" s="0" t="n">
        <f aca="false">VALUE(LEFT(A6438,4))</f>
        <v>2025</v>
      </c>
      <c r="C6438" s="0" t="str">
        <f aca="false">"FY"&amp;IF(VALUE(MID(A6438,6,2))&gt;=4,VALUE(LEFT(A6438,4)),VALUE(LEFT(A6438,4))-1)&amp;"-"&amp;TEXT(MOD(IF(VALUE(MID(A6438,6,2))&gt;=4,VALUE(LEFT(A6438,4)),VALUE(LEFT(A6438,4))-1)+1,100),"00")</f>
        <v>FY2025-26</v>
      </c>
      <c r="D6438" s="0" t="s">
        <v>705</v>
      </c>
      <c r="E6438" s="0" t="s">
        <v>35</v>
      </c>
      <c r="F6438" s="0" t="str">
        <f aca="false">INDEX(Mapping!$B$2:$B$465,MATCH(E6438,Mapping!$A$2:$A$465,0))</f>
        <v>TELANGANA</v>
      </c>
      <c r="G6438" s="0" t="str">
        <f aca="false">INDEX(Mapping!$C$2:$C$465,MATCH(E6438,Mapping!$A$2:$A$465,0))</f>
        <v>TELANGANA</v>
      </c>
      <c r="H6438" s="2" t="n">
        <v>392.83</v>
      </c>
      <c r="I6438" s="3" t="n">
        <v>9.29</v>
      </c>
    </row>
    <row r="6439" customFormat="false" ht="15" hidden="false" customHeight="false" outlineLevel="0" collapsed="false">
      <c r="A6439" s="0" t="s">
        <v>392</v>
      </c>
      <c r="B6439" s="0" t="n">
        <f aca="false">VALUE(LEFT(A6439,4))</f>
        <v>2025</v>
      </c>
      <c r="C6439" s="0" t="str">
        <f aca="false">"FY"&amp;IF(VALUE(MID(A6439,6,2))&gt;=4,VALUE(LEFT(A6439,4)),VALUE(LEFT(A6439,4))-1)&amp;"-"&amp;TEXT(MOD(IF(VALUE(MID(A6439,6,2))&gt;=4,VALUE(LEFT(A6439,4)),VALUE(LEFT(A6439,4))-1)+1,100),"00")</f>
        <v>FY2025-26</v>
      </c>
      <c r="D6439" s="0" t="s">
        <v>668</v>
      </c>
      <c r="E6439" s="0" t="s">
        <v>40</v>
      </c>
      <c r="F6439" s="0" t="str">
        <f aca="false">INDEX(Mapping!$B$2:$B$465,MATCH(E6439,Mapping!$A$2:$A$465,0))</f>
        <v>TAMIL NADU</v>
      </c>
      <c r="G6439" s="0" t="str">
        <f aca="false">INDEX(Mapping!$C$2:$C$465,MATCH(E6439,Mapping!$A$2:$A$465,0))</f>
        <v>TAMIL NADU</v>
      </c>
      <c r="H6439" s="2" t="n">
        <v>369.6</v>
      </c>
      <c r="I6439" s="3" t="n">
        <v>8.74</v>
      </c>
    </row>
    <row r="6440" customFormat="false" ht="15" hidden="false" customHeight="false" outlineLevel="0" collapsed="false">
      <c r="A6440" s="0" t="s">
        <v>392</v>
      </c>
      <c r="B6440" s="0" t="n">
        <f aca="false">VALUE(LEFT(A6440,4))</f>
        <v>2025</v>
      </c>
      <c r="C6440" s="0" t="str">
        <f aca="false">"FY"&amp;IF(VALUE(MID(A6440,6,2))&gt;=4,VALUE(LEFT(A6440,4)),VALUE(LEFT(A6440,4))-1)&amp;"-"&amp;TEXT(MOD(IF(VALUE(MID(A6440,6,2))&gt;=4,VALUE(LEFT(A6440,4)),VALUE(LEFT(A6440,4))-1)+1,100),"00")</f>
        <v>FY2025-26</v>
      </c>
      <c r="D6440" s="0" t="s">
        <v>669</v>
      </c>
      <c r="E6440" s="0" t="s">
        <v>44</v>
      </c>
      <c r="F6440" s="0" t="str">
        <f aca="false">INDEX(Mapping!$B$2:$B$465,MATCH(E6440,Mapping!$A$2:$A$465,0))</f>
        <v>HARYANA</v>
      </c>
      <c r="G6440" s="0" t="str">
        <f aca="false">INDEX(Mapping!$C$2:$C$465,MATCH(E6440,Mapping!$A$2:$A$465,0))</f>
        <v>HARYANA</v>
      </c>
      <c r="H6440" s="2" t="n">
        <v>276.97</v>
      </c>
      <c r="I6440" s="3" t="n">
        <v>6.55</v>
      </c>
    </row>
    <row r="6441" customFormat="false" ht="15" hidden="false" customHeight="false" outlineLevel="0" collapsed="false">
      <c r="A6441" s="0" t="s">
        <v>392</v>
      </c>
      <c r="B6441" s="0" t="n">
        <f aca="false">VALUE(LEFT(A6441,4))</f>
        <v>2025</v>
      </c>
      <c r="C6441" s="0" t="str">
        <f aca="false">"FY"&amp;IF(VALUE(MID(A6441,6,2))&gt;=4,VALUE(LEFT(A6441,4)),VALUE(LEFT(A6441,4))-1)&amp;"-"&amp;TEXT(MOD(IF(VALUE(MID(A6441,6,2))&gt;=4,VALUE(LEFT(A6441,4)),VALUE(LEFT(A6441,4))-1)+1,100),"00")</f>
        <v>FY2025-26</v>
      </c>
      <c r="D6441" s="0" t="s">
        <v>655</v>
      </c>
      <c r="E6441" s="0" t="s">
        <v>77</v>
      </c>
      <c r="F6441" s="0" t="str">
        <f aca="false">INDEX(Mapping!$B$2:$B$465,MATCH(E6441,Mapping!$A$2:$A$465,0))</f>
        <v>JINDAL POWER LTD - STAGE 2</v>
      </c>
      <c r="G6441" s="0" t="str">
        <f aca="false">INDEX(Mapping!$C$2:$C$465,MATCH(E6441,Mapping!$A$2:$A$465,0))</f>
        <v>JINDAL POWER LTD (BOTH STAGES)</v>
      </c>
      <c r="H6441" s="2" t="n">
        <v>196.27</v>
      </c>
      <c r="I6441" s="3" t="n">
        <v>4.64</v>
      </c>
    </row>
    <row r="6442" customFormat="false" ht="15" hidden="false" customHeight="false" outlineLevel="0" collapsed="false">
      <c r="A6442" s="0" t="s">
        <v>392</v>
      </c>
      <c r="B6442" s="0" t="n">
        <f aca="false">VALUE(LEFT(A6442,4))</f>
        <v>2025</v>
      </c>
      <c r="C6442" s="0" t="str">
        <f aca="false">"FY"&amp;IF(VALUE(MID(A6442,6,2))&gt;=4,VALUE(LEFT(A6442,4)),VALUE(LEFT(A6442,4))-1)&amp;"-"&amp;TEXT(MOD(IF(VALUE(MID(A6442,6,2))&gt;=4,VALUE(LEFT(A6442,4)),VALUE(LEFT(A6442,4))-1)+1,100),"00")</f>
        <v>FY2025-26</v>
      </c>
      <c r="D6442" s="0" t="s">
        <v>660</v>
      </c>
      <c r="E6442" s="0" t="s">
        <v>50</v>
      </c>
      <c r="F6442" s="0" t="str">
        <f aca="false">INDEX(Mapping!$B$2:$B$465,MATCH(E6442,Mapping!$A$2:$A$465,0))</f>
        <v>MADHYA PRADESH</v>
      </c>
      <c r="G6442" s="0" t="str">
        <f aca="false">INDEX(Mapping!$C$2:$C$465,MATCH(E6442,Mapping!$A$2:$A$465,0))</f>
        <v>MADHYA PRADESH</v>
      </c>
      <c r="H6442" s="2" t="n">
        <v>190.29</v>
      </c>
      <c r="I6442" s="3" t="n">
        <v>4.5</v>
      </c>
    </row>
    <row r="6443" customFormat="false" ht="15" hidden="false" customHeight="false" outlineLevel="0" collapsed="false">
      <c r="A6443" s="0" t="s">
        <v>392</v>
      </c>
      <c r="B6443" s="0" t="n">
        <f aca="false">VALUE(LEFT(A6443,4))</f>
        <v>2025</v>
      </c>
      <c r="C6443" s="0" t="str">
        <f aca="false">"FY"&amp;IF(VALUE(MID(A6443,6,2))&gt;=4,VALUE(LEFT(A6443,4)),VALUE(LEFT(A6443,4))-1)&amp;"-"&amp;TEXT(MOD(IF(VALUE(MID(A6443,6,2))&gt;=4,VALUE(LEFT(A6443,4)),VALUE(LEFT(A6443,4))-1)+1,100),"00")</f>
        <v>FY2025-26</v>
      </c>
      <c r="D6443" s="0" t="s">
        <v>663</v>
      </c>
      <c r="E6443" s="0" t="s">
        <v>41</v>
      </c>
      <c r="F6443" s="0" t="str">
        <f aca="false">INDEX(Mapping!$B$2:$B$465,MATCH(E6443,Mapping!$A$2:$A$465,0))</f>
        <v>RAJASTHAN</v>
      </c>
      <c r="G6443" s="0" t="str">
        <f aca="false">INDEX(Mapping!$C$2:$C$465,MATCH(E6443,Mapping!$A$2:$A$465,0))</f>
        <v>RAJASTHAN</v>
      </c>
      <c r="H6443" s="2" t="n">
        <v>167.04</v>
      </c>
      <c r="I6443" s="3" t="n">
        <v>3.95</v>
      </c>
    </row>
    <row r="6444" customFormat="false" ht="15" hidden="false" customHeight="false" outlineLevel="0" collapsed="false">
      <c r="A6444" s="0" t="s">
        <v>392</v>
      </c>
      <c r="B6444" s="0" t="n">
        <f aca="false">VALUE(LEFT(A6444,4))</f>
        <v>2025</v>
      </c>
      <c r="C6444" s="0" t="str">
        <f aca="false">"FY"&amp;IF(VALUE(MID(A6444,6,2))&gt;=4,VALUE(LEFT(A6444,4)),VALUE(LEFT(A6444,4))-1)&amp;"-"&amp;TEXT(MOD(IF(VALUE(MID(A6444,6,2))&gt;=4,VALUE(LEFT(A6444,4)),VALUE(LEFT(A6444,4))-1)+1,100),"00")</f>
        <v>FY2025-26</v>
      </c>
      <c r="D6444" s="0" t="s">
        <v>665</v>
      </c>
      <c r="E6444" s="0" t="s">
        <v>61</v>
      </c>
      <c r="F6444" s="0" t="str">
        <f aca="false">INDEX(Mapping!$B$2:$B$465,MATCH(E6444,Mapping!$A$2:$A$465,0))</f>
        <v>ASSAM</v>
      </c>
      <c r="G6444" s="0" t="str">
        <f aca="false">INDEX(Mapping!$C$2:$C$465,MATCH(E6444,Mapping!$A$2:$A$465,0))</f>
        <v>ASSAM</v>
      </c>
      <c r="H6444" s="2" t="n">
        <v>152</v>
      </c>
      <c r="I6444" s="3" t="n">
        <v>3.59</v>
      </c>
    </row>
    <row r="6445" customFormat="false" ht="15" hidden="false" customHeight="false" outlineLevel="0" collapsed="false">
      <c r="A6445" s="0" t="s">
        <v>392</v>
      </c>
      <c r="B6445" s="0" t="n">
        <f aca="false">VALUE(LEFT(A6445,4))</f>
        <v>2025</v>
      </c>
      <c r="C6445" s="0" t="str">
        <f aca="false">"FY"&amp;IF(VALUE(MID(A6445,6,2))&gt;=4,VALUE(LEFT(A6445,4)),VALUE(LEFT(A6445,4))-1)&amp;"-"&amp;TEXT(MOD(IF(VALUE(MID(A6445,6,2))&gt;=4,VALUE(LEFT(A6445,4)),VALUE(LEFT(A6445,4))-1)+1,100),"00")</f>
        <v>FY2025-26</v>
      </c>
      <c r="D6445" s="0" t="s">
        <v>702</v>
      </c>
      <c r="E6445" s="0" t="s">
        <v>42</v>
      </c>
      <c r="F6445" s="0" t="str">
        <f aca="false">INDEX(Mapping!$B$2:$B$465,MATCH(E6445,Mapping!$A$2:$A$465,0))</f>
        <v>PUNJAB</v>
      </c>
      <c r="G6445" s="0" t="str">
        <f aca="false">INDEX(Mapping!$C$2:$C$465,MATCH(E6445,Mapping!$A$2:$A$465,0))</f>
        <v>PUNJAB</v>
      </c>
      <c r="H6445" s="2" t="n">
        <v>111.61</v>
      </c>
      <c r="I6445" s="3" t="n">
        <v>2.64</v>
      </c>
    </row>
    <row r="6446" customFormat="false" ht="15" hidden="false" customHeight="false" outlineLevel="0" collapsed="false">
      <c r="A6446" s="0" t="s">
        <v>392</v>
      </c>
      <c r="B6446" s="0" t="n">
        <f aca="false">VALUE(LEFT(A6446,4))</f>
        <v>2025</v>
      </c>
      <c r="C6446" s="0" t="str">
        <f aca="false">"FY"&amp;IF(VALUE(MID(A6446,6,2))&gt;=4,VALUE(LEFT(A6446,4)),VALUE(LEFT(A6446,4))-1)&amp;"-"&amp;TEXT(MOD(IF(VALUE(MID(A6446,6,2))&gt;=4,VALUE(LEFT(A6446,4)),VALUE(LEFT(A6446,4))-1)+1,100),"00")</f>
        <v>FY2025-26</v>
      </c>
      <c r="D6446" s="0" t="s">
        <v>662</v>
      </c>
      <c r="E6446" s="0" t="s">
        <v>99</v>
      </c>
      <c r="F6446" s="0" t="str">
        <f aca="false">INDEX(Mapping!$B$2:$B$465,MATCH(E6446,Mapping!$A$2:$A$465,0))</f>
        <v>JINDAL POWER LTD - STAGE 1</v>
      </c>
      <c r="G6446" s="0" t="str">
        <f aca="false">INDEX(Mapping!$C$2:$C$465,MATCH(E6446,Mapping!$A$2:$A$465,0))</f>
        <v>JINDAL POWER LTD (BOTH STAGES)</v>
      </c>
      <c r="H6446" s="2" t="n">
        <v>99.33</v>
      </c>
      <c r="I6446" s="3" t="n">
        <v>2.35</v>
      </c>
    </row>
    <row r="6447" customFormat="false" ht="15" hidden="false" customHeight="false" outlineLevel="0" collapsed="false">
      <c r="A6447" s="0" t="s">
        <v>392</v>
      </c>
      <c r="B6447" s="0" t="n">
        <f aca="false">VALUE(LEFT(A6447,4))</f>
        <v>2025</v>
      </c>
      <c r="C6447" s="0" t="str">
        <f aca="false">"FY"&amp;IF(VALUE(MID(A6447,6,2))&gt;=4,VALUE(LEFT(A6447,4)),VALUE(LEFT(A6447,4))-1)&amp;"-"&amp;TEXT(MOD(IF(VALUE(MID(A6447,6,2))&gt;=4,VALUE(LEFT(A6447,4)),VALUE(LEFT(A6447,4))-1)+1,100),"00")</f>
        <v>FY2025-26</v>
      </c>
      <c r="D6447" s="0" t="s">
        <v>657</v>
      </c>
      <c r="E6447" s="0" t="s">
        <v>46</v>
      </c>
      <c r="F6447" s="0" t="str">
        <f aca="false">INDEX(Mapping!$B$2:$B$465,MATCH(E6447,Mapping!$A$2:$A$465,0))</f>
        <v>CHHATTISGARH</v>
      </c>
      <c r="G6447" s="0" t="str">
        <f aca="false">INDEX(Mapping!$C$2:$C$465,MATCH(E6447,Mapping!$A$2:$A$465,0))</f>
        <v>CHHATTISGARH</v>
      </c>
      <c r="H6447" s="2" t="n">
        <v>87.94</v>
      </c>
      <c r="I6447" s="3" t="n">
        <v>2.08</v>
      </c>
    </row>
    <row r="6448" customFormat="false" ht="15" hidden="false" customHeight="false" outlineLevel="0" collapsed="false">
      <c r="A6448" s="0" t="s">
        <v>392</v>
      </c>
      <c r="B6448" s="0" t="n">
        <f aca="false">VALUE(LEFT(A6448,4))</f>
        <v>2025</v>
      </c>
      <c r="C6448" s="0" t="str">
        <f aca="false">"FY"&amp;IF(VALUE(MID(A6448,6,2))&gt;=4,VALUE(LEFT(A6448,4)),VALUE(LEFT(A6448,4))-1)&amp;"-"&amp;TEXT(MOD(IF(VALUE(MID(A6448,6,2))&gt;=4,VALUE(LEFT(A6448,4)),VALUE(LEFT(A6448,4))-1)+1,100),"00")</f>
        <v>FY2025-26</v>
      </c>
      <c r="D6448" s="0" t="s">
        <v>675</v>
      </c>
      <c r="E6448" s="0" t="s">
        <v>137</v>
      </c>
      <c r="F6448" s="0" t="str">
        <f aca="false">INDEX(Mapping!$B$2:$B$465,MATCH(E6448,Mapping!$A$2:$A$465,0))</f>
        <v>JSPL - DCPP</v>
      </c>
      <c r="G6448" s="0" t="str">
        <f aca="false">INDEX(Mapping!$C$2:$C$465,MATCH(E6448,Mapping!$A$2:$A$465,0))</f>
        <v>JSPL</v>
      </c>
      <c r="H6448" s="2" t="n">
        <v>79.64</v>
      </c>
      <c r="I6448" s="3" t="n">
        <v>1.88</v>
      </c>
    </row>
    <row r="6449" customFormat="false" ht="15" hidden="false" customHeight="false" outlineLevel="0" collapsed="false">
      <c r="A6449" s="0" t="s">
        <v>392</v>
      </c>
      <c r="B6449" s="0" t="n">
        <f aca="false">VALUE(LEFT(A6449,4))</f>
        <v>2025</v>
      </c>
      <c r="C6449" s="0" t="str">
        <f aca="false">"FY"&amp;IF(VALUE(MID(A6449,6,2))&gt;=4,VALUE(LEFT(A6449,4)),VALUE(LEFT(A6449,4))-1)&amp;"-"&amp;TEXT(MOD(IF(VALUE(MID(A6449,6,2))&gt;=4,VALUE(LEFT(A6449,4)),VALUE(LEFT(A6449,4))-1)+1,100),"00")</f>
        <v>FY2025-26</v>
      </c>
      <c r="D6449" s="0" t="s">
        <v>667</v>
      </c>
      <c r="E6449" s="0" t="s">
        <v>109</v>
      </c>
      <c r="F6449" s="0" t="str">
        <f aca="false">INDEX(Mapping!$B$2:$B$465,MATCH(E6449,Mapping!$A$2:$A$465,0))</f>
        <v>ADANI POWER - RAIGARH TPP (EX-REGL)</v>
      </c>
      <c r="G6449" s="0" t="str">
        <f aca="false">INDEX(Mapping!$C$2:$C$465,MATCH(E6449,Mapping!$A$2:$A$465,0))</f>
        <v>ADANI POWER (ALL PLANTS)</v>
      </c>
      <c r="H6449" s="2" t="n">
        <v>79.31</v>
      </c>
      <c r="I6449" s="3" t="n">
        <v>1.87</v>
      </c>
    </row>
    <row r="6450" customFormat="false" ht="15" hidden="false" customHeight="false" outlineLevel="0" collapsed="false">
      <c r="A6450" s="0" t="s">
        <v>392</v>
      </c>
      <c r="B6450" s="0" t="n">
        <f aca="false">VALUE(LEFT(A6450,4))</f>
        <v>2025</v>
      </c>
      <c r="C6450" s="0" t="str">
        <f aca="false">"FY"&amp;IF(VALUE(MID(A6450,6,2))&gt;=4,VALUE(LEFT(A6450,4)),VALUE(LEFT(A6450,4))-1)&amp;"-"&amp;TEXT(MOD(IF(VALUE(MID(A6450,6,2))&gt;=4,VALUE(LEFT(A6450,4)),VALUE(LEFT(A6450,4))-1)+1,100),"00")</f>
        <v>FY2025-26</v>
      </c>
      <c r="D6450" s="0" t="s">
        <v>192</v>
      </c>
      <c r="E6450" s="0" t="s">
        <v>192</v>
      </c>
      <c r="F6450" s="0" t="str">
        <f aca="false">INDEX(Mapping!$B$2:$B$465,MATCH(E6450,Mapping!$A$2:$A$465,0))</f>
        <v>MB POWER (MP)</v>
      </c>
      <c r="G6450" s="0" t="str">
        <f aca="false">INDEX(Mapping!$C$2:$C$465,MATCH(E6450,Mapping!$A$2:$A$465,0))</f>
        <v>MB POWER (MP)</v>
      </c>
      <c r="H6450" s="2" t="n">
        <v>77.75</v>
      </c>
      <c r="I6450" s="3" t="n">
        <v>1.84</v>
      </c>
    </row>
    <row r="6451" customFormat="false" ht="15" hidden="false" customHeight="false" outlineLevel="0" collapsed="false">
      <c r="A6451" s="0" t="s">
        <v>392</v>
      </c>
      <c r="B6451" s="0" t="n">
        <f aca="false">VALUE(LEFT(A6451,4))</f>
        <v>2025</v>
      </c>
      <c r="C6451" s="0" t="str">
        <f aca="false">"FY"&amp;IF(VALUE(MID(A6451,6,2))&gt;=4,VALUE(LEFT(A6451,4)),VALUE(LEFT(A6451,4))-1)&amp;"-"&amp;TEXT(MOD(IF(VALUE(MID(A6451,6,2))&gt;=4,VALUE(LEFT(A6451,4)),VALUE(LEFT(A6451,4))-1)+1,100),"00")</f>
        <v>FY2025-26</v>
      </c>
      <c r="D6451" s="0" t="s">
        <v>189</v>
      </c>
      <c r="E6451" s="0" t="s">
        <v>189</v>
      </c>
      <c r="F6451" s="0" t="str">
        <f aca="false">INDEX(Mapping!$B$2:$B$465,MATCH(E6451,Mapping!$A$2:$A$465,0))</f>
        <v>MAHAN ENERGEN (EX-ESSAR POWER MP)</v>
      </c>
      <c r="G6451" s="0" t="str">
        <f aca="false">INDEX(Mapping!$C$2:$C$465,MATCH(E6451,Mapping!$A$2:$A$465,0))</f>
        <v>ADANI POWER (ALL PLANTS)</v>
      </c>
      <c r="H6451" s="2" t="n">
        <v>75.51</v>
      </c>
      <c r="I6451" s="3" t="n">
        <v>1.78</v>
      </c>
    </row>
    <row r="6452" customFormat="false" ht="15" hidden="false" customHeight="false" outlineLevel="0" collapsed="false">
      <c r="A6452" s="0" t="s">
        <v>392</v>
      </c>
      <c r="B6452" s="0" t="n">
        <f aca="false">VALUE(LEFT(A6452,4))</f>
        <v>2025</v>
      </c>
      <c r="C6452" s="0" t="str">
        <f aca="false">"FY"&amp;IF(VALUE(MID(A6452,6,2))&gt;=4,VALUE(LEFT(A6452,4)),VALUE(LEFT(A6452,4))-1)&amp;"-"&amp;TEXT(MOD(IF(VALUE(MID(A6452,6,2))&gt;=4,VALUE(LEFT(A6452,4)),VALUE(LEFT(A6452,4))-1)+1,100),"00")</f>
        <v>FY2025-26</v>
      </c>
      <c r="D6452" s="0" t="s">
        <v>124</v>
      </c>
      <c r="E6452" s="0" t="s">
        <v>124</v>
      </c>
      <c r="F6452" s="0" t="str">
        <f aca="false">INDEX(Mapping!$B$2:$B$465,MATCH(E6452,Mapping!$A$2:$A$465,0))</f>
        <v>ADANI RENEWABLE ENERGY HOLDING FOUR</v>
      </c>
      <c r="G6452" s="0" t="str">
        <f aca="false">INDEX(Mapping!$C$2:$C$465,MATCH(E6452,Mapping!$A$2:$A$465,0))</f>
        <v>ADANI GREEN ENERGY (ALL SPVs)</v>
      </c>
      <c r="H6452" s="2" t="n">
        <v>73.47</v>
      </c>
      <c r="I6452" s="3" t="n">
        <v>1.74</v>
      </c>
    </row>
    <row r="6453" customFormat="false" ht="15" hidden="false" customHeight="false" outlineLevel="0" collapsed="false">
      <c r="A6453" s="0" t="s">
        <v>392</v>
      </c>
      <c r="B6453" s="0" t="n">
        <f aca="false">VALUE(LEFT(A6453,4))</f>
        <v>2025</v>
      </c>
      <c r="C6453" s="0" t="str">
        <f aca="false">"FY"&amp;IF(VALUE(MID(A6453,6,2))&gt;=4,VALUE(LEFT(A6453,4)),VALUE(LEFT(A6453,4))-1)&amp;"-"&amp;TEXT(MOD(IF(VALUE(MID(A6453,6,2))&gt;=4,VALUE(LEFT(A6453,4)),VALUE(LEFT(A6453,4))-1)+1,100),"00")</f>
        <v>FY2025-26</v>
      </c>
      <c r="D6453" s="0" t="s">
        <v>656</v>
      </c>
      <c r="E6453" s="0" t="s">
        <v>36</v>
      </c>
      <c r="F6453" s="0" t="str">
        <f aca="false">INDEX(Mapping!$B$2:$B$465,MATCH(E6453,Mapping!$A$2:$A$465,0))</f>
        <v>UTTAR PRADESH</v>
      </c>
      <c r="G6453" s="0" t="str">
        <f aca="false">INDEX(Mapping!$C$2:$C$465,MATCH(E6453,Mapping!$A$2:$A$465,0))</f>
        <v>UTTAR PRADESH</v>
      </c>
      <c r="H6453" s="2" t="n">
        <v>72.96</v>
      </c>
      <c r="I6453" s="3" t="n">
        <v>1.72</v>
      </c>
    </row>
    <row r="6454" customFormat="false" ht="15" hidden="false" customHeight="false" outlineLevel="0" collapsed="false">
      <c r="A6454" s="0" t="s">
        <v>392</v>
      </c>
      <c r="B6454" s="0" t="n">
        <f aca="false">VALUE(LEFT(A6454,4))</f>
        <v>2025</v>
      </c>
      <c r="C6454" s="0" t="str">
        <f aca="false">"FY"&amp;IF(VALUE(MID(A6454,6,2))&gt;=4,VALUE(LEFT(A6454,4)),VALUE(LEFT(A6454,4))-1)&amp;"-"&amp;TEXT(MOD(IF(VALUE(MID(A6454,6,2))&gt;=4,VALUE(LEFT(A6454,4)),VALUE(LEFT(A6454,4))-1)+1,100),"00")</f>
        <v>FY2025-26</v>
      </c>
      <c r="D6454" s="0" t="s">
        <v>672</v>
      </c>
      <c r="E6454" s="0" t="s">
        <v>38</v>
      </c>
      <c r="F6454" s="0" t="str">
        <f aca="false">INDEX(Mapping!$B$2:$B$465,MATCH(E6454,Mapping!$A$2:$A$465,0))</f>
        <v>ANDHRA PRADESH</v>
      </c>
      <c r="G6454" s="0" t="str">
        <f aca="false">INDEX(Mapping!$C$2:$C$465,MATCH(E6454,Mapping!$A$2:$A$465,0))</f>
        <v>ANDHRA PRADESH</v>
      </c>
      <c r="H6454" s="2" t="n">
        <v>65.85</v>
      </c>
      <c r="I6454" s="3" t="n">
        <v>1.56</v>
      </c>
    </row>
    <row r="6455" customFormat="false" ht="15" hidden="false" customHeight="false" outlineLevel="0" collapsed="false">
      <c r="A6455" s="0" t="s">
        <v>392</v>
      </c>
      <c r="B6455" s="0" t="n">
        <f aca="false">VALUE(LEFT(A6455,4))</f>
        <v>2025</v>
      </c>
      <c r="C6455" s="0" t="str">
        <f aca="false">"FY"&amp;IF(VALUE(MID(A6455,6,2))&gt;=4,VALUE(LEFT(A6455,4)),VALUE(LEFT(A6455,4))-1)&amp;"-"&amp;TEXT(MOD(IF(VALUE(MID(A6455,6,2))&gt;=4,VALUE(LEFT(A6455,4)),VALUE(LEFT(A6455,4))-1)+1,100),"00")</f>
        <v>FY2025-26</v>
      </c>
      <c r="D6455" s="0" t="s">
        <v>690</v>
      </c>
      <c r="E6455" s="0" t="s">
        <v>198</v>
      </c>
      <c r="F6455" s="0" t="str">
        <f aca="false">INDEX(Mapping!$B$2:$B$465,MATCH(E6455,Mapping!$A$2:$A$465,0))</f>
        <v>CHANDIGARH</v>
      </c>
      <c r="G6455" s="0" t="str">
        <f aca="false">INDEX(Mapping!$C$2:$C$465,MATCH(E6455,Mapping!$A$2:$A$465,0))</f>
        <v>CHANDIGARH</v>
      </c>
      <c r="H6455" s="2" t="n">
        <v>64.64</v>
      </c>
      <c r="I6455" s="3" t="n">
        <v>1.53</v>
      </c>
    </row>
    <row r="6456" customFormat="false" ht="15" hidden="false" customHeight="false" outlineLevel="0" collapsed="false">
      <c r="A6456" s="0" t="s">
        <v>392</v>
      </c>
      <c r="B6456" s="0" t="n">
        <f aca="false">VALUE(LEFT(A6456,4))</f>
        <v>2025</v>
      </c>
      <c r="C6456" s="0" t="str">
        <f aca="false">"FY"&amp;IF(VALUE(MID(A6456,6,2))&gt;=4,VALUE(LEFT(A6456,4)),VALUE(LEFT(A6456,4))-1)&amp;"-"&amp;TEXT(MOD(IF(VALUE(MID(A6456,6,2))&gt;=4,VALUE(LEFT(A6456,4)),VALUE(LEFT(A6456,4))-1)+1,100),"00")</f>
        <v>FY2025-26</v>
      </c>
      <c r="D6456" s="0" t="s">
        <v>666</v>
      </c>
      <c r="E6456" s="0" t="s">
        <v>53</v>
      </c>
      <c r="F6456" s="0" t="str">
        <f aca="false">INDEX(Mapping!$B$2:$B$465,MATCH(E6456,Mapping!$A$2:$A$465,0))</f>
        <v>HIMACHAL PRADESH</v>
      </c>
      <c r="G6456" s="0" t="str">
        <f aca="false">INDEX(Mapping!$C$2:$C$465,MATCH(E6456,Mapping!$A$2:$A$465,0))</f>
        <v>HIMACHAL PRADESH</v>
      </c>
      <c r="H6456" s="2" t="n">
        <v>53.15</v>
      </c>
      <c r="I6456" s="3" t="n">
        <v>1.26</v>
      </c>
    </row>
    <row r="6457" customFormat="false" ht="15" hidden="false" customHeight="false" outlineLevel="0" collapsed="false">
      <c r="A6457" s="0" t="s">
        <v>392</v>
      </c>
      <c r="B6457" s="0" t="n">
        <f aca="false">VALUE(LEFT(A6457,4))</f>
        <v>2025</v>
      </c>
      <c r="C6457" s="0" t="str">
        <f aca="false">"FY"&amp;IF(VALUE(MID(A6457,6,2))&gt;=4,VALUE(LEFT(A6457,4)),VALUE(LEFT(A6457,4))-1)&amp;"-"&amp;TEXT(MOD(IF(VALUE(MID(A6457,6,2))&gt;=4,VALUE(LEFT(A6457,4)),VALUE(LEFT(A6457,4))-1)+1,100),"00")</f>
        <v>FY2025-26</v>
      </c>
      <c r="D6457" s="0" t="s">
        <v>654</v>
      </c>
      <c r="E6457" s="0" t="s">
        <v>43</v>
      </c>
      <c r="F6457" s="0" t="str">
        <f aca="false">INDEX(Mapping!$B$2:$B$465,MATCH(E6457,Mapping!$A$2:$A$465,0))</f>
        <v>ODISHA</v>
      </c>
      <c r="G6457" s="0" t="str">
        <f aca="false">INDEX(Mapping!$C$2:$C$465,MATCH(E6457,Mapping!$A$2:$A$465,0))</f>
        <v>ODISHA</v>
      </c>
      <c r="H6457" s="2" t="n">
        <v>52.82</v>
      </c>
      <c r="I6457" s="3" t="n">
        <v>1.25</v>
      </c>
    </row>
    <row r="6458" customFormat="false" ht="15" hidden="false" customHeight="false" outlineLevel="0" collapsed="false">
      <c r="A6458" s="0" t="s">
        <v>392</v>
      </c>
      <c r="B6458" s="0" t="n">
        <f aca="false">VALUE(LEFT(A6458,4))</f>
        <v>2025</v>
      </c>
      <c r="C6458" s="0" t="str">
        <f aca="false">"FY"&amp;IF(VALUE(MID(A6458,6,2))&gt;=4,VALUE(LEFT(A6458,4)),VALUE(LEFT(A6458,4))-1)&amp;"-"&amp;TEXT(MOD(IF(VALUE(MID(A6458,6,2))&gt;=4,VALUE(LEFT(A6458,4)),VALUE(LEFT(A6458,4))-1)+1,100),"00")</f>
        <v>FY2025-26</v>
      </c>
      <c r="D6458" s="0" t="s">
        <v>676</v>
      </c>
      <c r="E6458" s="0" t="s">
        <v>37</v>
      </c>
      <c r="F6458" s="0" t="str">
        <f aca="false">INDEX(Mapping!$B$2:$B$465,MATCH(E6458,Mapping!$A$2:$A$465,0))</f>
        <v>MAHARASHTRA</v>
      </c>
      <c r="G6458" s="0" t="str">
        <f aca="false">INDEX(Mapping!$C$2:$C$465,MATCH(E6458,Mapping!$A$2:$A$465,0))</f>
        <v>MAHARASHTRA</v>
      </c>
      <c r="H6458" s="2" t="n">
        <v>46.12</v>
      </c>
      <c r="I6458" s="3" t="n">
        <v>1.09</v>
      </c>
    </row>
    <row r="6459" customFormat="false" ht="15" hidden="false" customHeight="false" outlineLevel="0" collapsed="false">
      <c r="A6459" s="0" t="s">
        <v>392</v>
      </c>
      <c r="B6459" s="0" t="n">
        <f aca="false">VALUE(LEFT(A6459,4))</f>
        <v>2025</v>
      </c>
      <c r="C6459" s="0" t="str">
        <f aca="false">"FY"&amp;IF(VALUE(MID(A6459,6,2))&gt;=4,VALUE(LEFT(A6459,4)),VALUE(LEFT(A6459,4))-1)&amp;"-"&amp;TEXT(MOD(IF(VALUE(MID(A6459,6,2))&gt;=4,VALUE(LEFT(A6459,4)),VALUE(LEFT(A6459,4))-1)+1,100),"00")</f>
        <v>FY2025-26</v>
      </c>
      <c r="D6459" s="0" t="s">
        <v>652</v>
      </c>
      <c r="E6459" s="0" t="s">
        <v>47</v>
      </c>
      <c r="F6459" s="0" t="str">
        <f aca="false">INDEX(Mapping!$B$2:$B$465,MATCH(E6459,Mapping!$A$2:$A$465,0))</f>
        <v>KARNATAKA</v>
      </c>
      <c r="G6459" s="0" t="str">
        <f aca="false">INDEX(Mapping!$C$2:$C$465,MATCH(E6459,Mapping!$A$2:$A$465,0))</f>
        <v>KARNATAKA</v>
      </c>
      <c r="H6459" s="2" t="n">
        <v>43.35</v>
      </c>
      <c r="I6459" s="3" t="n">
        <v>1.02</v>
      </c>
    </row>
    <row r="6460" customFormat="false" ht="15" hidden="false" customHeight="false" outlineLevel="0" collapsed="false">
      <c r="A6460" s="0" t="s">
        <v>392</v>
      </c>
      <c r="B6460" s="0" t="n">
        <f aca="false">VALUE(LEFT(A6460,4))</f>
        <v>2025</v>
      </c>
      <c r="C6460" s="0" t="str">
        <f aca="false">"FY"&amp;IF(VALUE(MID(A6460,6,2))&gt;=4,VALUE(LEFT(A6460,4)),VALUE(LEFT(A6460,4))-1)&amp;"-"&amp;TEXT(MOD(IF(VALUE(MID(A6460,6,2))&gt;=4,VALUE(LEFT(A6460,4)),VALUE(LEFT(A6460,4))-1)+1,100),"00")</f>
        <v>FY2025-26</v>
      </c>
      <c r="D6460" s="0" t="s">
        <v>173</v>
      </c>
      <c r="E6460" s="0" t="s">
        <v>173</v>
      </c>
      <c r="F6460" s="0" t="str">
        <f aca="false">INDEX(Mapping!$B$2:$B$465,MATCH(E6460,Mapping!$A$2:$A$465,0))</f>
        <v>ADANI GREEN ENERGY TWENTY FOUR LIMITED</v>
      </c>
      <c r="G6460" s="0" t="str">
        <f aca="false">INDEX(Mapping!$C$2:$C$465,MATCH(E6460,Mapping!$A$2:$A$465,0))</f>
        <v>ADANI GREEN ENERGY (ALL SPVs)</v>
      </c>
      <c r="H6460" s="2" t="n">
        <v>43.06</v>
      </c>
      <c r="I6460" s="3" t="n">
        <v>1.02</v>
      </c>
    </row>
    <row r="6461" customFormat="false" ht="15" hidden="false" customHeight="false" outlineLevel="0" collapsed="false">
      <c r="A6461" s="0" t="s">
        <v>392</v>
      </c>
      <c r="B6461" s="0" t="n">
        <f aca="false">VALUE(LEFT(A6461,4))</f>
        <v>2025</v>
      </c>
      <c r="C6461" s="0" t="str">
        <f aca="false">"FY"&amp;IF(VALUE(MID(A6461,6,2))&gt;=4,VALUE(LEFT(A6461,4)),VALUE(LEFT(A6461,4))-1)&amp;"-"&amp;TEXT(MOD(IF(VALUE(MID(A6461,6,2))&gt;=4,VALUE(LEFT(A6461,4)),VALUE(LEFT(A6461,4))-1)+1,100),"00")</f>
        <v>FY2025-26</v>
      </c>
      <c r="D6461" s="0" t="s">
        <v>659</v>
      </c>
      <c r="E6461" s="0" t="s">
        <v>93</v>
      </c>
      <c r="F6461" s="0" t="str">
        <f aca="false">INDEX(Mapping!$B$2:$B$465,MATCH(E6461,Mapping!$A$2:$A$465,0))</f>
        <v>ADANI POWER - RAIPUR TPP (EX-GMR CHHATTISGARH)</v>
      </c>
      <c r="G6461" s="0" t="str">
        <f aca="false">INDEX(Mapping!$C$2:$C$465,MATCH(E6461,Mapping!$A$2:$A$465,0))</f>
        <v>ADANI POWER (ALL PLANTS)</v>
      </c>
      <c r="H6461" s="2" t="n">
        <v>41.89</v>
      </c>
      <c r="I6461" s="3" t="n">
        <v>0.99</v>
      </c>
    </row>
    <row r="6462" customFormat="false" ht="15" hidden="false" customHeight="false" outlineLevel="0" collapsed="false">
      <c r="A6462" s="0" t="s">
        <v>392</v>
      </c>
      <c r="B6462" s="0" t="n">
        <f aca="false">VALUE(LEFT(A6462,4))</f>
        <v>2025</v>
      </c>
      <c r="C6462" s="0" t="str">
        <f aca="false">"FY"&amp;IF(VALUE(MID(A6462,6,2))&gt;=4,VALUE(LEFT(A6462,4)),VALUE(LEFT(A6462,4))-1)&amp;"-"&amp;TEXT(MOD(IF(VALUE(MID(A6462,6,2))&gt;=4,VALUE(LEFT(A6462,4)),VALUE(LEFT(A6462,4))-1)+1,100),"00")</f>
        <v>FY2025-26</v>
      </c>
      <c r="D6462" s="0" t="s">
        <v>206</v>
      </c>
      <c r="E6462" s="0" t="s">
        <v>206</v>
      </c>
      <c r="F6462" s="0" t="str">
        <f aca="false">INDEX(Mapping!$B$2:$B$465,MATCH(E6462,Mapping!$A$2:$A$465,0))</f>
        <v>ADANI RENEWABLE ENERGY FIFTY SEVEN LIMITED_PSS13</v>
      </c>
      <c r="G6462" s="0" t="str">
        <f aca="false">INDEX(Mapping!$C$2:$C$465,MATCH(E6462,Mapping!$A$2:$A$465,0))</f>
        <v>ADANI GREEN ENERGY (ALL SPVs)</v>
      </c>
      <c r="H6462" s="2" t="n">
        <v>41.26</v>
      </c>
      <c r="I6462" s="3" t="n">
        <v>0.98</v>
      </c>
    </row>
    <row r="6463" customFormat="false" ht="15" hidden="false" customHeight="false" outlineLevel="0" collapsed="false">
      <c r="A6463" s="0" t="s">
        <v>392</v>
      </c>
      <c r="B6463" s="0" t="n">
        <f aca="false">VALUE(LEFT(A6463,4))</f>
        <v>2025</v>
      </c>
      <c r="C6463" s="0" t="str">
        <f aca="false">"FY"&amp;IF(VALUE(MID(A6463,6,2))&gt;=4,VALUE(LEFT(A6463,4)),VALUE(LEFT(A6463,4))-1)&amp;"-"&amp;TEXT(MOD(IF(VALUE(MID(A6463,6,2))&gt;=4,VALUE(LEFT(A6463,4)),VALUE(LEFT(A6463,4))-1)+1,100),"00")</f>
        <v>FY2025-26</v>
      </c>
      <c r="D6463" s="0" t="s">
        <v>130</v>
      </c>
      <c r="E6463" s="0" t="s">
        <v>130</v>
      </c>
      <c r="F6463" s="0" t="str">
        <f aca="false">INDEX(Mapping!$B$2:$B$465,MATCH(E6463,Mapping!$A$2:$A$465,0))</f>
        <v>KSK MAHANADI</v>
      </c>
      <c r="G6463" s="0" t="str">
        <f aca="false">INDEX(Mapping!$C$2:$C$465,MATCH(E6463,Mapping!$A$2:$A$465,0))</f>
        <v>JSW ENERGY (INCL. KSK MAHANADI)</v>
      </c>
      <c r="H6463" s="2" t="n">
        <v>41.25</v>
      </c>
      <c r="I6463" s="3" t="n">
        <v>0.97</v>
      </c>
    </row>
    <row r="6464" customFormat="false" ht="15" hidden="false" customHeight="false" outlineLevel="0" collapsed="false">
      <c r="A6464" s="0" t="s">
        <v>392</v>
      </c>
      <c r="B6464" s="0" t="n">
        <f aca="false">VALUE(LEFT(A6464,4))</f>
        <v>2025</v>
      </c>
      <c r="C6464" s="0" t="str">
        <f aca="false">"FY"&amp;IF(VALUE(MID(A6464,6,2))&gt;=4,VALUE(LEFT(A6464,4)),VALUE(LEFT(A6464,4))-1)&amp;"-"&amp;TEXT(MOD(IF(VALUE(MID(A6464,6,2))&gt;=4,VALUE(LEFT(A6464,4)),VALUE(LEFT(A6464,4))-1)+1,100),"00")</f>
        <v>FY2025-26</v>
      </c>
      <c r="D6464" s="0" t="s">
        <v>171</v>
      </c>
      <c r="E6464" s="0" t="s">
        <v>171</v>
      </c>
      <c r="F6464" s="0" t="str">
        <f aca="false">INDEX(Mapping!$B$2:$B$465,MATCH(E6464,Mapping!$A$2:$A$465,0))</f>
        <v>MAHAN ENERGEN (EX-ESSAR POWER MP)</v>
      </c>
      <c r="G6464" s="0" t="str">
        <f aca="false">INDEX(Mapping!$C$2:$C$465,MATCH(E6464,Mapping!$A$2:$A$465,0))</f>
        <v>ADANI POWER (ALL PLANTS)</v>
      </c>
      <c r="H6464" s="2" t="n">
        <v>41.06</v>
      </c>
      <c r="I6464" s="3" t="n">
        <v>0.97</v>
      </c>
    </row>
    <row r="6465" customFormat="false" ht="15" hidden="false" customHeight="false" outlineLevel="0" collapsed="false">
      <c r="A6465" s="0" t="s">
        <v>392</v>
      </c>
      <c r="B6465" s="0" t="n">
        <f aca="false">VALUE(LEFT(A6465,4))</f>
        <v>2025</v>
      </c>
      <c r="C6465" s="0" t="str">
        <f aca="false">"FY"&amp;IF(VALUE(MID(A6465,6,2))&gt;=4,VALUE(LEFT(A6465,4)),VALUE(LEFT(A6465,4))-1)&amp;"-"&amp;TEXT(MOD(IF(VALUE(MID(A6465,6,2))&gt;=4,VALUE(LEFT(A6465,4)),VALUE(LEFT(A6465,4))-1)+1,100),"00")</f>
        <v>FY2025-26</v>
      </c>
      <c r="D6465" s="0" t="s">
        <v>688</v>
      </c>
      <c r="E6465" s="0" t="s">
        <v>193</v>
      </c>
      <c r="F6465" s="0" t="str">
        <f aca="false">INDEX(Mapping!$B$2:$B$465,MATCH(E6465,Mapping!$A$2:$A$465,0))</f>
        <v>MIZORAM</v>
      </c>
      <c r="G6465" s="0" t="str">
        <f aca="false">INDEX(Mapping!$C$2:$C$465,MATCH(E6465,Mapping!$A$2:$A$465,0))</f>
        <v>MIZORAM</v>
      </c>
      <c r="H6465" s="2" t="n">
        <v>38.36</v>
      </c>
      <c r="I6465" s="3" t="n">
        <v>0.91</v>
      </c>
    </row>
    <row r="6466" customFormat="false" ht="15" hidden="false" customHeight="false" outlineLevel="0" collapsed="false">
      <c r="A6466" s="0" t="s">
        <v>392</v>
      </c>
      <c r="B6466" s="0" t="n">
        <f aca="false">VALUE(LEFT(A6466,4))</f>
        <v>2025</v>
      </c>
      <c r="C6466" s="0" t="str">
        <f aca="false">"FY"&amp;IF(VALUE(MID(A6466,6,2))&gt;=4,VALUE(LEFT(A6466,4)),VALUE(LEFT(A6466,4))-1)&amp;"-"&amp;TEXT(MOD(IF(VALUE(MID(A6466,6,2))&gt;=4,VALUE(LEFT(A6466,4)),VALUE(LEFT(A6466,4))-1)+1,100),"00")</f>
        <v>FY2025-26</v>
      </c>
      <c r="D6466" s="0" t="s">
        <v>735</v>
      </c>
      <c r="E6466" s="0" t="s">
        <v>147</v>
      </c>
      <c r="F6466" s="0" t="str">
        <f aca="false">INDEX(Mapping!$B$2:$B$465,MATCH(E6466,Mapping!$A$2:$A$465,0))</f>
        <v>JAMMU &amp; KASHMIR</v>
      </c>
      <c r="G6466" s="0" t="str">
        <f aca="false">INDEX(Mapping!$C$2:$C$465,MATCH(E6466,Mapping!$A$2:$A$465,0))</f>
        <v>JAMMU &amp; KASHMIR</v>
      </c>
      <c r="H6466" s="2" t="n">
        <v>37.45</v>
      </c>
      <c r="I6466" s="3" t="n">
        <v>0.89</v>
      </c>
    </row>
    <row r="6467" customFormat="false" ht="15" hidden="false" customHeight="false" outlineLevel="0" collapsed="false">
      <c r="A6467" s="0" t="s">
        <v>392</v>
      </c>
      <c r="B6467" s="0" t="n">
        <f aca="false">VALUE(LEFT(A6467,4))</f>
        <v>2025</v>
      </c>
      <c r="C6467" s="0" t="str">
        <f aca="false">"FY"&amp;IF(VALUE(MID(A6467,6,2))&gt;=4,VALUE(LEFT(A6467,4)),VALUE(LEFT(A6467,4))-1)&amp;"-"&amp;TEXT(MOD(IF(VALUE(MID(A6467,6,2))&gt;=4,VALUE(LEFT(A6467,4)),VALUE(LEFT(A6467,4))-1)+1,100),"00")</f>
        <v>FY2025-26</v>
      </c>
      <c r="D6467" s="0" t="s">
        <v>185</v>
      </c>
      <c r="E6467" s="0" t="s">
        <v>185</v>
      </c>
      <c r="F6467" s="0" t="str">
        <f aca="false">INDEX(Mapping!$B$2:$B$465,MATCH(E6467,Mapping!$A$2:$A$465,0))</f>
        <v>ADANI GREEN ENERGY TWENTY FIVE LIMITED</v>
      </c>
      <c r="G6467" s="0" t="str">
        <f aca="false">INDEX(Mapping!$C$2:$C$465,MATCH(E6467,Mapping!$A$2:$A$465,0))</f>
        <v>ADANI GREEN ENERGY (ALL SPVs)</v>
      </c>
      <c r="H6467" s="2" t="n">
        <v>37.25</v>
      </c>
      <c r="I6467" s="3" t="n">
        <v>0.88</v>
      </c>
    </row>
    <row r="6468" customFormat="false" ht="15" hidden="false" customHeight="false" outlineLevel="0" collapsed="false">
      <c r="A6468" s="0" t="s">
        <v>392</v>
      </c>
      <c r="B6468" s="0" t="n">
        <f aca="false">VALUE(LEFT(A6468,4))</f>
        <v>2025</v>
      </c>
      <c r="C6468" s="0" t="str">
        <f aca="false">"FY"&amp;IF(VALUE(MID(A6468,6,2))&gt;=4,VALUE(LEFT(A6468,4)),VALUE(LEFT(A6468,4))-1)&amp;"-"&amp;TEXT(MOD(IF(VALUE(MID(A6468,6,2))&gt;=4,VALUE(LEFT(A6468,4)),VALUE(LEFT(A6468,4))-1)+1,100),"00")</f>
        <v>FY2025-26</v>
      </c>
      <c r="D6468" s="0" t="s">
        <v>826</v>
      </c>
      <c r="E6468" s="0" t="s">
        <v>269</v>
      </c>
      <c r="F6468" s="0" t="str">
        <f aca="false">INDEX(Mapping!$B$2:$B$465,MATCH(E6468,Mapping!$A$2:$A$465,0))</f>
        <v>GREENKO AP01 IREP (PSP)</v>
      </c>
      <c r="G6468" s="0" t="str">
        <f aca="false">INDEX(Mapping!$C$2:$C$465,MATCH(E6468,Mapping!$A$2:$A$465,0))</f>
        <v>GREENKO GROUP</v>
      </c>
      <c r="H6468" s="2" t="n">
        <v>35.8</v>
      </c>
      <c r="I6468" s="3" t="n">
        <v>0.85</v>
      </c>
    </row>
    <row r="6469" customFormat="false" ht="15" hidden="false" customHeight="false" outlineLevel="0" collapsed="false">
      <c r="A6469" s="0" t="s">
        <v>392</v>
      </c>
      <c r="B6469" s="0" t="n">
        <f aca="false">VALUE(LEFT(A6469,4))</f>
        <v>2025</v>
      </c>
      <c r="C6469" s="0" t="str">
        <f aca="false">"FY"&amp;IF(VALUE(MID(A6469,6,2))&gt;=4,VALUE(LEFT(A6469,4)),VALUE(LEFT(A6469,4))-1)&amp;"-"&amp;TEXT(MOD(IF(VALUE(MID(A6469,6,2))&gt;=4,VALUE(LEFT(A6469,4)),VALUE(LEFT(A6469,4))-1)+1,100),"00")</f>
        <v>FY2025-26</v>
      </c>
      <c r="D6469" s="0" t="s">
        <v>793</v>
      </c>
      <c r="E6469" s="0" t="s">
        <v>164</v>
      </c>
      <c r="F6469" s="0" t="str">
        <f aca="false">INDEX(Mapping!$B$2:$B$465,MATCH(E6469,Mapping!$A$2:$A$465,0))</f>
        <v>ADANI GREEN ENERGY TWENTY FIVE B LIMITED_PSS-2</v>
      </c>
      <c r="G6469" s="0" t="str">
        <f aca="false">INDEX(Mapping!$C$2:$C$465,MATCH(E6469,Mapping!$A$2:$A$465,0))</f>
        <v>ADANI GREEN ENERGY (ALL SPVs)</v>
      </c>
      <c r="H6469" s="2" t="n">
        <v>34.41</v>
      </c>
      <c r="I6469" s="3" t="n">
        <v>0.81</v>
      </c>
    </row>
    <row r="6470" customFormat="false" ht="15" hidden="false" customHeight="false" outlineLevel="0" collapsed="false">
      <c r="A6470" s="0" t="s">
        <v>392</v>
      </c>
      <c r="B6470" s="0" t="n">
        <f aca="false">VALUE(LEFT(A6470,4))</f>
        <v>2025</v>
      </c>
      <c r="C6470" s="0" t="str">
        <f aca="false">"FY"&amp;IF(VALUE(MID(A6470,6,2))&gt;=4,VALUE(LEFT(A6470,4)),VALUE(LEFT(A6470,4))-1)&amp;"-"&amp;TEXT(MOD(IF(VALUE(MID(A6470,6,2))&gt;=4,VALUE(LEFT(A6470,4)),VALUE(LEFT(A6470,4))-1)+1,100),"00")</f>
        <v>FY2025-26</v>
      </c>
      <c r="D6470" s="0" t="s">
        <v>791</v>
      </c>
      <c r="E6470" s="0" t="s">
        <v>292</v>
      </c>
      <c r="F6470" s="0" t="str">
        <f aca="false">INDEX(Mapping!$B$2:$B$465,MATCH(E6470,Mapping!$A$2:$A$465,0))</f>
        <v>DIKCHU HEP</v>
      </c>
      <c r="G6470" s="0" t="str">
        <f aca="false">INDEX(Mapping!$C$2:$C$465,MATCH(E6470,Mapping!$A$2:$A$465,0))</f>
        <v>DIKCHU HEP</v>
      </c>
      <c r="H6470" s="2" t="n">
        <v>33.35</v>
      </c>
      <c r="I6470" s="3" t="n">
        <v>0.79</v>
      </c>
    </row>
    <row r="6471" customFormat="false" ht="15" hidden="false" customHeight="false" outlineLevel="0" collapsed="false">
      <c r="A6471" s="0" t="s">
        <v>392</v>
      </c>
      <c r="B6471" s="0" t="n">
        <f aca="false">VALUE(LEFT(A6471,4))</f>
        <v>2025</v>
      </c>
      <c r="C6471" s="0" t="str">
        <f aca="false">"FY"&amp;IF(VALUE(MID(A6471,6,2))&gt;=4,VALUE(LEFT(A6471,4)),VALUE(LEFT(A6471,4))-1)&amp;"-"&amp;TEXT(MOD(IF(VALUE(MID(A6471,6,2))&gt;=4,VALUE(LEFT(A6471,4)),VALUE(LEFT(A6471,4))-1)+1,100),"00")</f>
        <v>FY2025-26</v>
      </c>
      <c r="D6471" s="0" t="s">
        <v>664</v>
      </c>
      <c r="E6471" s="0" t="s">
        <v>108</v>
      </c>
      <c r="F6471" s="0" t="str">
        <f aca="false">INDEX(Mapping!$B$2:$B$465,MATCH(E6471,Mapping!$A$2:$A$465,0))</f>
        <v>JAYPEE NIGRIE STPP</v>
      </c>
      <c r="G6471" s="0" t="str">
        <f aca="false">INDEX(Mapping!$C$2:$C$465,MATCH(E6471,Mapping!$A$2:$A$465,0))</f>
        <v>JAYPEE NIGRIE STPP</v>
      </c>
      <c r="H6471" s="2" t="n">
        <v>29.48</v>
      </c>
      <c r="I6471" s="3" t="n">
        <v>0.7</v>
      </c>
    </row>
    <row r="6472" customFormat="false" ht="15" hidden="false" customHeight="false" outlineLevel="0" collapsed="false">
      <c r="A6472" s="0" t="s">
        <v>392</v>
      </c>
      <c r="B6472" s="0" t="n">
        <f aca="false">VALUE(LEFT(A6472,4))</f>
        <v>2025</v>
      </c>
      <c r="C6472" s="0" t="str">
        <f aca="false">"FY"&amp;IF(VALUE(MID(A6472,6,2))&gt;=4,VALUE(LEFT(A6472,4)),VALUE(LEFT(A6472,4))-1)&amp;"-"&amp;TEXT(MOD(IF(VALUE(MID(A6472,6,2))&gt;=4,VALUE(LEFT(A6472,4)),VALUE(LEFT(A6472,4))-1)+1,100),"00")</f>
        <v>FY2025-26</v>
      </c>
      <c r="D6472" s="0" t="s">
        <v>678</v>
      </c>
      <c r="E6472" s="0" t="s">
        <v>294</v>
      </c>
      <c r="F6472" s="0" t="str">
        <f aca="false">INDEX(Mapping!$B$2:$B$465,MATCH(E6472,Mapping!$A$2:$A$465,0))</f>
        <v>DRUK GREEN POWER (BHUTAN)</v>
      </c>
      <c r="G6472" s="0" t="str">
        <f aca="false">INDEX(Mapping!$C$2:$C$465,MATCH(E6472,Mapping!$A$2:$A$465,0))</f>
        <v>DRUK GREEN POWER (BHUTAN)</v>
      </c>
      <c r="H6472" s="2" t="n">
        <v>28.95</v>
      </c>
      <c r="I6472" s="3" t="n">
        <v>0.68</v>
      </c>
    </row>
    <row r="6473" customFormat="false" ht="15" hidden="false" customHeight="false" outlineLevel="0" collapsed="false">
      <c r="A6473" s="0" t="s">
        <v>392</v>
      </c>
      <c r="B6473" s="0" t="n">
        <f aca="false">VALUE(LEFT(A6473,4))</f>
        <v>2025</v>
      </c>
      <c r="C6473" s="0" t="str">
        <f aca="false">"FY"&amp;IF(VALUE(MID(A6473,6,2))&gt;=4,VALUE(LEFT(A6473,4)),VALUE(LEFT(A6473,4))-1)&amp;"-"&amp;TEXT(MOD(IF(VALUE(MID(A6473,6,2))&gt;=4,VALUE(LEFT(A6473,4)),VALUE(LEFT(A6473,4))-1)+1,100),"00")</f>
        <v>FY2025-26</v>
      </c>
      <c r="D6473" s="0" t="s">
        <v>219</v>
      </c>
      <c r="E6473" s="0" t="s">
        <v>219</v>
      </c>
      <c r="F6473" s="0" t="str">
        <f aca="false">INDEX(Mapping!$B$2:$B$465,MATCH(E6473,Mapping!$A$2:$A$465,0))</f>
        <v>RENEW SURYA PRATAP</v>
      </c>
      <c r="G6473" s="0" t="str">
        <f aca="false">INDEX(Mapping!$C$2:$C$465,MATCH(E6473,Mapping!$A$2:$A$465,0))</f>
        <v>RENEW POWER (ALL SPVs)</v>
      </c>
      <c r="H6473" s="2" t="n">
        <v>27.6</v>
      </c>
      <c r="I6473" s="3" t="n">
        <v>0.65</v>
      </c>
    </row>
    <row r="6474" customFormat="false" ht="15" hidden="false" customHeight="false" outlineLevel="0" collapsed="false">
      <c r="A6474" s="0" t="s">
        <v>392</v>
      </c>
      <c r="B6474" s="0" t="n">
        <f aca="false">VALUE(LEFT(A6474,4))</f>
        <v>2025</v>
      </c>
      <c r="C6474" s="0" t="str">
        <f aca="false">"FY"&amp;IF(VALUE(MID(A6474,6,2))&gt;=4,VALUE(LEFT(A6474,4)),VALUE(LEFT(A6474,4))-1)&amp;"-"&amp;TEXT(MOD(IF(VALUE(MID(A6474,6,2))&gt;=4,VALUE(LEFT(A6474,4)),VALUE(LEFT(A6474,4))-1)+1,100),"00")</f>
        <v>FY2025-26</v>
      </c>
      <c r="D6474" s="0" t="s">
        <v>671</v>
      </c>
      <c r="E6474" s="0" t="s">
        <v>31</v>
      </c>
      <c r="F6474" s="0" t="str">
        <f aca="false">INDEX(Mapping!$B$2:$B$465,MATCH(E6474,Mapping!$A$2:$A$465,0))</f>
        <v>GUJARAT</v>
      </c>
      <c r="G6474" s="0" t="str">
        <f aca="false">INDEX(Mapping!$C$2:$C$465,MATCH(E6474,Mapping!$A$2:$A$465,0))</f>
        <v>GUJARAT</v>
      </c>
      <c r="H6474" s="2" t="n">
        <v>25.3</v>
      </c>
      <c r="I6474" s="3" t="n">
        <v>0.6</v>
      </c>
    </row>
    <row r="6475" customFormat="false" ht="15" hidden="false" customHeight="false" outlineLevel="0" collapsed="false">
      <c r="A6475" s="0" t="s">
        <v>392</v>
      </c>
      <c r="B6475" s="0" t="n">
        <f aca="false">VALUE(LEFT(A6475,4))</f>
        <v>2025</v>
      </c>
      <c r="C6475" s="0" t="str">
        <f aca="false">"FY"&amp;IF(VALUE(MID(A6475,6,2))&gt;=4,VALUE(LEFT(A6475,4)),VALUE(LEFT(A6475,4))-1)&amp;"-"&amp;TEXT(MOD(IF(VALUE(MID(A6475,6,2))&gt;=4,VALUE(LEFT(A6475,4)),VALUE(LEFT(A6475,4))-1)+1,100),"00")</f>
        <v>FY2025-26</v>
      </c>
      <c r="D6475" s="0" t="s">
        <v>256</v>
      </c>
      <c r="E6475" s="0" t="s">
        <v>256</v>
      </c>
      <c r="F6475" s="0" t="str">
        <f aca="false">INDEX(Mapping!$B$2:$B$465,MATCH(E6475,Mapping!$A$2:$A$465,0))</f>
        <v>ADANI RENEWABLE ENERGY FIFTY SIX LIMITED_PSS9</v>
      </c>
      <c r="G6475" s="0" t="str">
        <f aca="false">INDEX(Mapping!$C$2:$C$465,MATCH(E6475,Mapping!$A$2:$A$465,0))</f>
        <v>ADANI GREEN ENERGY (ALL SPVs)</v>
      </c>
      <c r="H6475" s="2" t="n">
        <v>23.79</v>
      </c>
      <c r="I6475" s="3" t="n">
        <v>0.56</v>
      </c>
    </row>
    <row r="6476" customFormat="false" ht="15" hidden="false" customHeight="false" outlineLevel="0" collapsed="false">
      <c r="A6476" s="0" t="s">
        <v>392</v>
      </c>
      <c r="B6476" s="0" t="n">
        <f aca="false">VALUE(LEFT(A6476,4))</f>
        <v>2025</v>
      </c>
      <c r="C6476" s="0" t="str">
        <f aca="false">"FY"&amp;IF(VALUE(MID(A6476,6,2))&gt;=4,VALUE(LEFT(A6476,4)),VALUE(LEFT(A6476,4))-1)&amp;"-"&amp;TEXT(MOD(IF(VALUE(MID(A6476,6,2))&gt;=4,VALUE(LEFT(A6476,4)),VALUE(LEFT(A6476,4))-1)+1,100),"00")</f>
        <v>FY2025-26</v>
      </c>
      <c r="D6476" s="0" t="s">
        <v>800</v>
      </c>
      <c r="E6476" s="0" t="s">
        <v>223</v>
      </c>
      <c r="F6476" s="0" t="str">
        <f aca="false">INDEX(Mapping!$B$2:$B$465,MATCH(E6476,Mapping!$A$2:$A$465,0))</f>
        <v>ADANI GREEN ENERGY TWENTY FOUR A LIMITED_PSS-3</v>
      </c>
      <c r="G6476" s="0" t="str">
        <f aca="false">INDEX(Mapping!$C$2:$C$465,MATCH(E6476,Mapping!$A$2:$A$465,0))</f>
        <v>ADANI GREEN ENERGY (ALL SPVs)</v>
      </c>
      <c r="H6476" s="2" t="n">
        <v>23.76</v>
      </c>
      <c r="I6476" s="3" t="n">
        <v>0.56</v>
      </c>
    </row>
    <row r="6477" customFormat="false" ht="15" hidden="false" customHeight="false" outlineLevel="0" collapsed="false">
      <c r="A6477" s="0" t="s">
        <v>392</v>
      </c>
      <c r="B6477" s="0" t="n">
        <f aca="false">VALUE(LEFT(A6477,4))</f>
        <v>2025</v>
      </c>
      <c r="C6477" s="0" t="str">
        <f aca="false">"FY"&amp;IF(VALUE(MID(A6477,6,2))&gt;=4,VALUE(LEFT(A6477,4)),VALUE(LEFT(A6477,4))-1)&amp;"-"&amp;TEXT(MOD(IF(VALUE(MID(A6477,6,2))&gt;=4,VALUE(LEFT(A6477,4)),VALUE(LEFT(A6477,4))-1)+1,100),"00")</f>
        <v>FY2025-26</v>
      </c>
      <c r="D6477" s="0" t="s">
        <v>738</v>
      </c>
      <c r="E6477" s="0" t="s">
        <v>56</v>
      </c>
      <c r="F6477" s="0" t="str">
        <f aca="false">INDEX(Mapping!$B$2:$B$465,MATCH(E6477,Mapping!$A$2:$A$465,0))</f>
        <v>UTTARAKHAND</v>
      </c>
      <c r="G6477" s="0" t="str">
        <f aca="false">INDEX(Mapping!$C$2:$C$465,MATCH(E6477,Mapping!$A$2:$A$465,0))</f>
        <v>UTTARAKHAND</v>
      </c>
      <c r="H6477" s="2" t="n">
        <v>22.64</v>
      </c>
      <c r="I6477" s="3" t="n">
        <v>0.54</v>
      </c>
    </row>
    <row r="6478" customFormat="false" ht="15" hidden="false" customHeight="false" outlineLevel="0" collapsed="false">
      <c r="A6478" s="0" t="s">
        <v>392</v>
      </c>
      <c r="B6478" s="0" t="n">
        <f aca="false">VALUE(LEFT(A6478,4))</f>
        <v>2025</v>
      </c>
      <c r="C6478" s="0" t="str">
        <f aca="false">"FY"&amp;IF(VALUE(MID(A6478,6,2))&gt;=4,VALUE(LEFT(A6478,4)),VALUE(LEFT(A6478,4))-1)&amp;"-"&amp;TEXT(MOD(IF(VALUE(MID(A6478,6,2))&gt;=4,VALUE(LEFT(A6478,4)),VALUE(LEFT(A6478,4))-1)+1,100),"00")</f>
        <v>FY2025-26</v>
      </c>
      <c r="D6478" s="0" t="s">
        <v>182</v>
      </c>
      <c r="E6478" s="0" t="s">
        <v>182</v>
      </c>
      <c r="F6478" s="0" t="str">
        <f aca="false">INDEX(Mapping!$B$2:$B$465,MATCH(E6478,Mapping!$A$2:$A$465,0))</f>
        <v>AD HYDRO POWER</v>
      </c>
      <c r="G6478" s="0" t="str">
        <f aca="false">INDEX(Mapping!$C$2:$C$465,MATCH(E6478,Mapping!$A$2:$A$465,0))</f>
        <v>AD HYDRO POWER</v>
      </c>
      <c r="H6478" s="2" t="n">
        <v>22.17</v>
      </c>
      <c r="I6478" s="3" t="n">
        <v>0.52</v>
      </c>
    </row>
    <row r="6479" customFormat="false" ht="15" hidden="false" customHeight="false" outlineLevel="0" collapsed="false">
      <c r="A6479" s="0" t="s">
        <v>392</v>
      </c>
      <c r="B6479" s="0" t="n">
        <f aca="false">VALUE(LEFT(A6479,4))</f>
        <v>2025</v>
      </c>
      <c r="C6479" s="0" t="str">
        <f aca="false">"FY"&amp;IF(VALUE(MID(A6479,6,2))&gt;=4,VALUE(LEFT(A6479,4)),VALUE(LEFT(A6479,4))-1)&amp;"-"&amp;TEXT(MOD(IF(VALUE(MID(A6479,6,2))&gt;=4,VALUE(LEFT(A6479,4)),VALUE(LEFT(A6479,4))-1)+1,100),"00")</f>
        <v>FY2025-26</v>
      </c>
      <c r="D6479" s="0" t="s">
        <v>789</v>
      </c>
      <c r="E6479" s="0" t="s">
        <v>177</v>
      </c>
      <c r="F6479" s="0" t="str">
        <f aca="false">INDEX(Mapping!$B$2:$B$465,MATCH(E6479,Mapping!$A$2:$A$465,0))</f>
        <v>JINDAL INDIA THERMAL POWER (JITPL)</v>
      </c>
      <c r="G6479" s="0" t="str">
        <f aca="false">INDEX(Mapping!$C$2:$C$465,MATCH(E6479,Mapping!$A$2:$A$465,0))</f>
        <v>JINDAL INDIA THERMAL POWER (JITPL)</v>
      </c>
      <c r="H6479" s="2" t="n">
        <v>21.22</v>
      </c>
      <c r="I6479" s="3" t="n">
        <v>0.5</v>
      </c>
    </row>
    <row r="6480" customFormat="false" ht="15" hidden="false" customHeight="false" outlineLevel="0" collapsed="false">
      <c r="A6480" s="0" t="s">
        <v>392</v>
      </c>
      <c r="B6480" s="0" t="n">
        <f aca="false">VALUE(LEFT(A6480,4))</f>
        <v>2025</v>
      </c>
      <c r="C6480" s="0" t="str">
        <f aca="false">"FY"&amp;IF(VALUE(MID(A6480,6,2))&gt;=4,VALUE(LEFT(A6480,4)),VALUE(LEFT(A6480,4))-1)&amp;"-"&amp;TEXT(MOD(IF(VALUE(MID(A6480,6,2))&gt;=4,VALUE(LEFT(A6480,4)),VALUE(LEFT(A6480,4))-1)+1,100),"00")</f>
        <v>FY2025-26</v>
      </c>
      <c r="D6480" s="0" t="s">
        <v>264</v>
      </c>
      <c r="E6480" s="0" t="s">
        <v>264</v>
      </c>
      <c r="F6480" s="0" t="str">
        <f aca="false">INDEX(Mapping!$B$2:$B$465,MATCH(E6480,Mapping!$A$2:$A$465,0))</f>
        <v>ADANI RENEWABLE ENERGY FORTY ONE LIMITED_PSS-3</v>
      </c>
      <c r="G6480" s="0" t="str">
        <f aca="false">INDEX(Mapping!$C$2:$C$465,MATCH(E6480,Mapping!$A$2:$A$465,0))</f>
        <v>ADANI GREEN ENERGY (ALL SPVs)</v>
      </c>
      <c r="H6480" s="2" t="n">
        <v>21.17</v>
      </c>
      <c r="I6480" s="3" t="n">
        <v>0.5</v>
      </c>
    </row>
    <row r="6481" customFormat="false" ht="15" hidden="false" customHeight="false" outlineLevel="0" collapsed="false">
      <c r="A6481" s="0" t="s">
        <v>392</v>
      </c>
      <c r="B6481" s="0" t="n">
        <f aca="false">VALUE(LEFT(A6481,4))</f>
        <v>2025</v>
      </c>
      <c r="C6481" s="0" t="str">
        <f aca="false">"FY"&amp;IF(VALUE(MID(A6481,6,2))&gt;=4,VALUE(LEFT(A6481,4)),VALUE(LEFT(A6481,4))-1)&amp;"-"&amp;TEXT(MOD(IF(VALUE(MID(A6481,6,2))&gt;=4,VALUE(LEFT(A6481,4)),VALUE(LEFT(A6481,4))-1)+1,100),"00")</f>
        <v>FY2025-26</v>
      </c>
      <c r="D6481" s="0" t="s">
        <v>661</v>
      </c>
      <c r="E6481" s="0" t="s">
        <v>166</v>
      </c>
      <c r="F6481" s="0" t="str">
        <f aca="false">INDEX(Mapping!$B$2:$B$465,MATCH(E6481,Mapping!$A$2:$A$465,0))</f>
        <v>DB POWER</v>
      </c>
      <c r="G6481" s="0" t="str">
        <f aca="false">INDEX(Mapping!$C$2:$C$465,MATCH(E6481,Mapping!$A$2:$A$465,0))</f>
        <v>DB POWER</v>
      </c>
      <c r="H6481" s="2" t="n">
        <v>20.92</v>
      </c>
      <c r="I6481" s="3" t="n">
        <v>0.49</v>
      </c>
    </row>
    <row r="6482" customFormat="false" ht="15" hidden="false" customHeight="false" outlineLevel="0" collapsed="false">
      <c r="A6482" s="0" t="s">
        <v>392</v>
      </c>
      <c r="B6482" s="0" t="n">
        <f aca="false">VALUE(LEFT(A6482,4))</f>
        <v>2025</v>
      </c>
      <c r="C6482" s="0" t="str">
        <f aca="false">"FY"&amp;IF(VALUE(MID(A6482,6,2))&gt;=4,VALUE(LEFT(A6482,4)),VALUE(LEFT(A6482,4))-1)&amp;"-"&amp;TEXT(MOD(IF(VALUE(MID(A6482,6,2))&gt;=4,VALUE(LEFT(A6482,4)),VALUE(LEFT(A6482,4))-1)+1,100),"00")</f>
        <v>FY2025-26</v>
      </c>
      <c r="D6482" s="0" t="s">
        <v>821</v>
      </c>
      <c r="E6482" s="0" t="s">
        <v>273</v>
      </c>
      <c r="F6482" s="0" t="str">
        <f aca="false">INDEX(Mapping!$B$2:$B$465,MATCH(E6482,Mapping!$A$2:$A$465,0))</f>
        <v>ADANI RENEWABLE ENERGY FIFTY SIX LIMITED_PSS10</v>
      </c>
      <c r="G6482" s="0" t="str">
        <f aca="false">INDEX(Mapping!$C$2:$C$465,MATCH(E6482,Mapping!$A$2:$A$465,0))</f>
        <v>ADANI GREEN ENERGY (ALL SPVs)</v>
      </c>
      <c r="H6482" s="2" t="n">
        <v>20.33</v>
      </c>
      <c r="I6482" s="3" t="n">
        <v>0.48</v>
      </c>
    </row>
    <row r="6483" customFormat="false" ht="15" hidden="false" customHeight="false" outlineLevel="0" collapsed="false">
      <c r="A6483" s="0" t="s">
        <v>392</v>
      </c>
      <c r="B6483" s="0" t="n">
        <f aca="false">VALUE(LEFT(A6483,4))</f>
        <v>2025</v>
      </c>
      <c r="C6483" s="0" t="str">
        <f aca="false">"FY"&amp;IF(VALUE(MID(A6483,6,2))&gt;=4,VALUE(LEFT(A6483,4)),VALUE(LEFT(A6483,4))-1)&amp;"-"&amp;TEXT(MOD(IF(VALUE(MID(A6483,6,2))&gt;=4,VALUE(LEFT(A6483,4)),VALUE(LEFT(A6483,4))-1)+1,100),"00")</f>
        <v>FY2025-26</v>
      </c>
      <c r="D6483" s="0" t="s">
        <v>827</v>
      </c>
      <c r="E6483" s="0" t="s">
        <v>321</v>
      </c>
      <c r="F6483" s="0" t="str">
        <f aca="false">INDEX(Mapping!$B$2:$B$465,MATCH(E6483,Mapping!$A$2:$A$465,0))</f>
        <v>KLEIO SOLAR POWER PRIVATE LIMITED (WIND)</v>
      </c>
      <c r="G6483" s="0" t="str">
        <f aca="false">INDEX(Mapping!$C$2:$C$465,MATCH(E6483,Mapping!$A$2:$A$465,0))</f>
        <v>KLEIO SOLAR POWER PRIVATE LIMITED (WIND)</v>
      </c>
      <c r="H6483" s="2" t="n">
        <v>19.81</v>
      </c>
      <c r="I6483" s="3" t="n">
        <v>0.47</v>
      </c>
    </row>
    <row r="6484" customFormat="false" ht="15" hidden="false" customHeight="false" outlineLevel="0" collapsed="false">
      <c r="A6484" s="0" t="s">
        <v>392</v>
      </c>
      <c r="B6484" s="0" t="n">
        <f aca="false">VALUE(LEFT(A6484,4))</f>
        <v>2025</v>
      </c>
      <c r="C6484" s="0" t="str">
        <f aca="false">"FY"&amp;IF(VALUE(MID(A6484,6,2))&gt;=4,VALUE(LEFT(A6484,4)),VALUE(LEFT(A6484,4))-1)&amp;"-"&amp;TEXT(MOD(IF(VALUE(MID(A6484,6,2))&gt;=4,VALUE(LEFT(A6484,4)),VALUE(LEFT(A6484,4))-1)+1,100),"00")</f>
        <v>FY2025-26</v>
      </c>
      <c r="D6484" s="0" t="s">
        <v>674</v>
      </c>
      <c r="E6484" s="0" t="s">
        <v>212</v>
      </c>
      <c r="F6484" s="0" t="str">
        <f aca="false">INDEX(Mapping!$B$2:$B$465,MATCH(E6484,Mapping!$A$2:$A$465,0))</f>
        <v>ADANI WIND ENERGY KUTCHH FOUR LTD. NAKHATRANA</v>
      </c>
      <c r="G6484" s="0" t="str">
        <f aca="false">INDEX(Mapping!$C$2:$C$465,MATCH(E6484,Mapping!$A$2:$A$465,0))</f>
        <v>ADANI GREEN ENERGY (ALL SPVs)</v>
      </c>
      <c r="H6484" s="2" t="n">
        <v>19.63</v>
      </c>
      <c r="I6484" s="3" t="n">
        <v>0.46</v>
      </c>
    </row>
    <row r="6485" customFormat="false" ht="15" hidden="false" customHeight="false" outlineLevel="0" collapsed="false">
      <c r="A6485" s="0" t="s">
        <v>392</v>
      </c>
      <c r="B6485" s="0" t="n">
        <f aca="false">VALUE(LEFT(A6485,4))</f>
        <v>2025</v>
      </c>
      <c r="C6485" s="0" t="str">
        <f aca="false">"FY"&amp;IF(VALUE(MID(A6485,6,2))&gt;=4,VALUE(LEFT(A6485,4)),VALUE(LEFT(A6485,4))-1)&amp;"-"&amp;TEXT(MOD(IF(VALUE(MID(A6485,6,2))&gt;=4,VALUE(LEFT(A6485,4)),VALUE(LEFT(A6485,4))-1)+1,100),"00")</f>
        <v>FY2025-26</v>
      </c>
      <c r="D6485" s="0" t="s">
        <v>698</v>
      </c>
      <c r="E6485" s="0" t="s">
        <v>298</v>
      </c>
      <c r="F6485" s="0" t="str">
        <f aca="false">INDEX(Mapping!$B$2:$B$465,MATCH(E6485,Mapping!$A$2:$A$465,0))</f>
        <v>HIMACHAL PRADESH</v>
      </c>
      <c r="G6485" s="0" t="str">
        <f aca="false">INDEX(Mapping!$C$2:$C$465,MATCH(E6485,Mapping!$A$2:$A$465,0))</f>
        <v>HIMACHAL PRADESH</v>
      </c>
      <c r="H6485" s="2" t="n">
        <v>18.94</v>
      </c>
      <c r="I6485" s="3" t="n">
        <v>0.45</v>
      </c>
    </row>
    <row r="6486" customFormat="false" ht="15" hidden="false" customHeight="false" outlineLevel="0" collapsed="false">
      <c r="A6486" s="0" t="s">
        <v>392</v>
      </c>
      <c r="B6486" s="0" t="n">
        <f aca="false">VALUE(LEFT(A6486,4))</f>
        <v>2025</v>
      </c>
      <c r="C6486" s="0" t="str">
        <f aca="false">"FY"&amp;IF(VALUE(MID(A6486,6,2))&gt;=4,VALUE(LEFT(A6486,4)),VALUE(LEFT(A6486,4))-1)&amp;"-"&amp;TEXT(MOD(IF(VALUE(MID(A6486,6,2))&gt;=4,VALUE(LEFT(A6486,4)),VALUE(LEFT(A6486,4))-1)+1,100),"00")</f>
        <v>FY2025-26</v>
      </c>
      <c r="D6486" s="0" t="s">
        <v>174</v>
      </c>
      <c r="E6486" s="0" t="s">
        <v>174</v>
      </c>
      <c r="F6486" s="0" t="str">
        <f aca="false">INDEX(Mapping!$B$2:$B$465,MATCH(E6486,Mapping!$A$2:$A$465,0))</f>
        <v>SEIL ENERGY INDIA (EX-SEMBCORP)</v>
      </c>
      <c r="G6486" s="0" t="str">
        <f aca="false">INDEX(Mapping!$C$2:$C$465,MATCH(E6486,Mapping!$A$2:$A$465,0))</f>
        <v>SEIL ENERGY INDIA</v>
      </c>
      <c r="H6486" s="2" t="n">
        <v>18.88</v>
      </c>
      <c r="I6486" s="3" t="n">
        <v>0.45</v>
      </c>
    </row>
    <row r="6487" customFormat="false" ht="15" hidden="false" customHeight="false" outlineLevel="0" collapsed="false">
      <c r="A6487" s="0" t="s">
        <v>392</v>
      </c>
      <c r="B6487" s="0" t="n">
        <f aca="false">VALUE(LEFT(A6487,4))</f>
        <v>2025</v>
      </c>
      <c r="C6487" s="0" t="str">
        <f aca="false">"FY"&amp;IF(VALUE(MID(A6487,6,2))&gt;=4,VALUE(LEFT(A6487,4)),VALUE(LEFT(A6487,4))-1)&amp;"-"&amp;TEXT(MOD(IF(VALUE(MID(A6487,6,2))&gt;=4,VALUE(LEFT(A6487,4)),VALUE(LEFT(A6487,4))-1)+1,100),"00")</f>
        <v>FY2025-26</v>
      </c>
      <c r="D6487" s="0" t="s">
        <v>687</v>
      </c>
      <c r="E6487" s="0" t="s">
        <v>45</v>
      </c>
      <c r="F6487" s="0" t="str">
        <f aca="false">INDEX(Mapping!$B$2:$B$465,MATCH(E6487,Mapping!$A$2:$A$465,0))</f>
        <v>BIHAR</v>
      </c>
      <c r="G6487" s="0" t="str">
        <f aca="false">INDEX(Mapping!$C$2:$C$465,MATCH(E6487,Mapping!$A$2:$A$465,0))</f>
        <v>BIHAR</v>
      </c>
      <c r="H6487" s="2" t="n">
        <v>18.81</v>
      </c>
      <c r="I6487" s="3" t="n">
        <v>0.44</v>
      </c>
    </row>
    <row r="6488" customFormat="false" ht="15" hidden="false" customHeight="false" outlineLevel="0" collapsed="false">
      <c r="A6488" s="0" t="s">
        <v>392</v>
      </c>
      <c r="B6488" s="0" t="n">
        <f aca="false">VALUE(LEFT(A6488,4))</f>
        <v>2025</v>
      </c>
      <c r="C6488" s="0" t="str">
        <f aca="false">"FY"&amp;IF(VALUE(MID(A6488,6,2))&gt;=4,VALUE(LEFT(A6488,4)),VALUE(LEFT(A6488,4))-1)&amp;"-"&amp;TEXT(MOD(IF(VALUE(MID(A6488,6,2))&gt;=4,VALUE(LEFT(A6488,4)),VALUE(LEFT(A6488,4))-1)+1,100),"00")</f>
        <v>FY2025-26</v>
      </c>
      <c r="D6488" s="0" t="s">
        <v>208</v>
      </c>
      <c r="E6488" s="0" t="s">
        <v>208</v>
      </c>
      <c r="F6488" s="0" t="str">
        <f aca="false">INDEX(Mapping!$B$2:$B$465,MATCH(E6488,Mapping!$A$2:$A$465,0))</f>
        <v>JSW ENERGY UTKAL (EX-IND BARATH)</v>
      </c>
      <c r="G6488" s="0" t="str">
        <f aca="false">INDEX(Mapping!$C$2:$C$465,MATCH(E6488,Mapping!$A$2:$A$465,0))</f>
        <v>JSW ENERGY (INCL. KSK MAHANADI)</v>
      </c>
      <c r="H6488" s="2" t="n">
        <v>18.55</v>
      </c>
      <c r="I6488" s="3" t="n">
        <v>0.44</v>
      </c>
    </row>
    <row r="6489" customFormat="false" ht="15" hidden="false" customHeight="false" outlineLevel="0" collapsed="false">
      <c r="A6489" s="0" t="s">
        <v>392</v>
      </c>
      <c r="B6489" s="0" t="n">
        <f aca="false">VALUE(LEFT(A6489,4))</f>
        <v>2025</v>
      </c>
      <c r="C6489" s="0" t="str">
        <f aca="false">"FY"&amp;IF(VALUE(MID(A6489,6,2))&gt;=4,VALUE(LEFT(A6489,4)),VALUE(LEFT(A6489,4))-1)&amp;"-"&amp;TEXT(MOD(IF(VALUE(MID(A6489,6,2))&gt;=4,VALUE(LEFT(A6489,4)),VALUE(LEFT(A6489,4))-1)+1,100),"00")</f>
        <v>FY2025-26</v>
      </c>
      <c r="D6489" s="0" t="s">
        <v>693</v>
      </c>
      <c r="E6489" s="0" t="s">
        <v>282</v>
      </c>
      <c r="F6489" s="0" t="str">
        <f aca="false">INDEX(Mapping!$B$2:$B$465,MATCH(E6489,Mapping!$A$2:$A$465,0))</f>
        <v>ADANI SOLAR ENERGY JAISALMER TWO</v>
      </c>
      <c r="G6489" s="0" t="str">
        <f aca="false">INDEX(Mapping!$C$2:$C$465,MATCH(E6489,Mapping!$A$2:$A$465,0))</f>
        <v>ADANI GREEN ENERGY (ALL SPVs)</v>
      </c>
      <c r="H6489" s="2" t="n">
        <v>18.01</v>
      </c>
      <c r="I6489" s="3" t="n">
        <v>0.43</v>
      </c>
    </row>
    <row r="6490" customFormat="false" ht="15" hidden="false" customHeight="false" outlineLevel="0" collapsed="false">
      <c r="A6490" s="0" t="s">
        <v>392</v>
      </c>
      <c r="B6490" s="0" t="n">
        <f aca="false">VALUE(LEFT(A6490,4))</f>
        <v>2025</v>
      </c>
      <c r="C6490" s="0" t="str">
        <f aca="false">"FY"&amp;IF(VALUE(MID(A6490,6,2))&gt;=4,VALUE(LEFT(A6490,4)),VALUE(LEFT(A6490,4))-1)&amp;"-"&amp;TEXT(MOD(IF(VALUE(MID(A6490,6,2))&gt;=4,VALUE(LEFT(A6490,4)),VALUE(LEFT(A6490,4))-1)+1,100),"00")</f>
        <v>FY2025-26</v>
      </c>
      <c r="D6490" s="0" t="s">
        <v>658</v>
      </c>
      <c r="E6490" s="0" t="s">
        <v>48</v>
      </c>
      <c r="F6490" s="0" t="str">
        <f aca="false">INDEX(Mapping!$B$2:$B$465,MATCH(E6490,Mapping!$A$2:$A$465,0))</f>
        <v>DELHI</v>
      </c>
      <c r="G6490" s="0" t="str">
        <f aca="false">INDEX(Mapping!$C$2:$C$465,MATCH(E6490,Mapping!$A$2:$A$465,0))</f>
        <v>DELHI</v>
      </c>
      <c r="H6490" s="2" t="n">
        <v>17.97</v>
      </c>
      <c r="I6490" s="3" t="n">
        <v>0.42</v>
      </c>
    </row>
    <row r="6491" customFormat="false" ht="15" hidden="false" customHeight="false" outlineLevel="0" collapsed="false">
      <c r="A6491" s="0" t="s">
        <v>392</v>
      </c>
      <c r="B6491" s="0" t="n">
        <f aca="false">VALUE(LEFT(A6491,4))</f>
        <v>2025</v>
      </c>
      <c r="C6491" s="0" t="str">
        <f aca="false">"FY"&amp;IF(VALUE(MID(A6491,6,2))&gt;=4,VALUE(LEFT(A6491,4)),VALUE(LEFT(A6491,4))-1)&amp;"-"&amp;TEXT(MOD(IF(VALUE(MID(A6491,6,2))&gt;=4,VALUE(LEFT(A6491,4)),VALUE(LEFT(A6491,4))-1)+1,100),"00")</f>
        <v>FY2025-26</v>
      </c>
      <c r="D6491" s="0" t="s">
        <v>692</v>
      </c>
      <c r="E6491" s="0" t="s">
        <v>331</v>
      </c>
      <c r="F6491" s="0" t="str">
        <f aca="false">INDEX(Mapping!$B$2:$B$465,MATCH(E6491,Mapping!$A$2:$A$465,0))</f>
        <v>NIKACHHU HYDROPOWER PROJECT</v>
      </c>
      <c r="G6491" s="0" t="str">
        <f aca="false">INDEX(Mapping!$C$2:$C$465,MATCH(E6491,Mapping!$A$2:$A$465,0))</f>
        <v>NIKACHHU HYDROPOWER PROJECT</v>
      </c>
      <c r="H6491" s="2" t="n">
        <v>17.09</v>
      </c>
      <c r="I6491" s="3" t="n">
        <v>0.4</v>
      </c>
    </row>
    <row r="6492" customFormat="false" ht="15" hidden="false" customHeight="false" outlineLevel="0" collapsed="false">
      <c r="A6492" s="0" t="s">
        <v>392</v>
      </c>
      <c r="B6492" s="0" t="n">
        <f aca="false">VALUE(LEFT(A6492,4))</f>
        <v>2025</v>
      </c>
      <c r="C6492" s="0" t="str">
        <f aca="false">"FY"&amp;IF(VALUE(MID(A6492,6,2))&gt;=4,VALUE(LEFT(A6492,4)),VALUE(LEFT(A6492,4))-1)&amp;"-"&amp;TEXT(MOD(IF(VALUE(MID(A6492,6,2))&gt;=4,VALUE(LEFT(A6492,4)),VALUE(LEFT(A6492,4))-1)+1,100),"00")</f>
        <v>FY2025-26</v>
      </c>
      <c r="D6492" s="0" t="s">
        <v>794</v>
      </c>
      <c r="E6492" s="0" t="s">
        <v>186</v>
      </c>
      <c r="F6492" s="0" t="str">
        <f aca="false">INDEX(Mapping!$B$2:$B$465,MATCH(E6492,Mapping!$A$2:$A$465,0))</f>
        <v>ADANI GREEN ENERGY TWENTY FIVE A LIMITED_PSS-2</v>
      </c>
      <c r="G6492" s="0" t="str">
        <f aca="false">INDEX(Mapping!$C$2:$C$465,MATCH(E6492,Mapping!$A$2:$A$465,0))</f>
        <v>ADANI GREEN ENERGY (ALL SPVs)</v>
      </c>
      <c r="H6492" s="2" t="n">
        <v>16.92</v>
      </c>
      <c r="I6492" s="3" t="n">
        <v>0.4</v>
      </c>
    </row>
    <row r="6493" customFormat="false" ht="15" hidden="false" customHeight="false" outlineLevel="0" collapsed="false">
      <c r="A6493" s="0" t="s">
        <v>392</v>
      </c>
      <c r="B6493" s="0" t="n">
        <f aca="false">VALUE(LEFT(A6493,4))</f>
        <v>2025</v>
      </c>
      <c r="C6493" s="0" t="str">
        <f aca="false">"FY"&amp;IF(VALUE(MID(A6493,6,2))&gt;=4,VALUE(LEFT(A6493,4)),VALUE(LEFT(A6493,4))-1)&amp;"-"&amp;TEXT(MOD(IF(VALUE(MID(A6493,6,2))&gt;=4,VALUE(LEFT(A6493,4)),VALUE(LEFT(A6493,4))-1)+1,100),"00")</f>
        <v>FY2025-26</v>
      </c>
      <c r="D6493" s="0" t="s">
        <v>218</v>
      </c>
      <c r="E6493" s="0" t="s">
        <v>218</v>
      </c>
      <c r="F6493" s="0" t="str">
        <f aca="false">INDEX(Mapping!$B$2:$B$465,MATCH(E6493,Mapping!$A$2:$A$465,0))</f>
        <v>KARCHAM WANGTOO HEP</v>
      </c>
      <c r="G6493" s="0" t="str">
        <f aca="false">INDEX(Mapping!$C$2:$C$465,MATCH(E6493,Mapping!$A$2:$A$465,0))</f>
        <v>KARCHAM WANGTOO HEP</v>
      </c>
      <c r="H6493" s="2" t="n">
        <v>16.3</v>
      </c>
      <c r="I6493" s="3" t="n">
        <v>0.39</v>
      </c>
    </row>
    <row r="6494" customFormat="false" ht="15" hidden="false" customHeight="false" outlineLevel="0" collapsed="false">
      <c r="A6494" s="0" t="s">
        <v>392</v>
      </c>
      <c r="B6494" s="0" t="n">
        <f aca="false">VALUE(LEFT(A6494,4))</f>
        <v>2025</v>
      </c>
      <c r="C6494" s="0" t="str">
        <f aca="false">"FY"&amp;IF(VALUE(MID(A6494,6,2))&gt;=4,VALUE(LEFT(A6494,4)),VALUE(LEFT(A6494,4))-1)&amp;"-"&amp;TEXT(MOD(IF(VALUE(MID(A6494,6,2))&gt;=4,VALUE(LEFT(A6494,4)),VALUE(LEFT(A6494,4))-1)+1,100),"00")</f>
        <v>FY2025-26</v>
      </c>
      <c r="D6494" s="0" t="s">
        <v>677</v>
      </c>
      <c r="E6494" s="0" t="s">
        <v>39</v>
      </c>
      <c r="F6494" s="0" t="str">
        <f aca="false">INDEX(Mapping!$B$2:$B$465,MATCH(E6494,Mapping!$A$2:$A$465,0))</f>
        <v>WEST BENGAL</v>
      </c>
      <c r="G6494" s="0" t="str">
        <f aca="false">INDEX(Mapping!$C$2:$C$465,MATCH(E6494,Mapping!$A$2:$A$465,0))</f>
        <v>WEST BENGAL</v>
      </c>
      <c r="H6494" s="2" t="n">
        <v>15.78</v>
      </c>
      <c r="I6494" s="3" t="n">
        <v>0.37</v>
      </c>
    </row>
    <row r="6495" customFormat="false" ht="15" hidden="false" customHeight="false" outlineLevel="0" collapsed="false">
      <c r="A6495" s="0" t="s">
        <v>392</v>
      </c>
      <c r="B6495" s="0" t="n">
        <f aca="false">VALUE(LEFT(A6495,4))</f>
        <v>2025</v>
      </c>
      <c r="C6495" s="0" t="str">
        <f aca="false">"FY"&amp;IF(VALUE(MID(A6495,6,2))&gt;=4,VALUE(LEFT(A6495,4)),VALUE(LEFT(A6495,4))-1)&amp;"-"&amp;TEXT(MOD(IF(VALUE(MID(A6495,6,2))&gt;=4,VALUE(LEFT(A6495,4)),VALUE(LEFT(A6495,4))-1)+1,100),"00")</f>
        <v>FY2025-26</v>
      </c>
      <c r="D6495" s="0" t="s">
        <v>227</v>
      </c>
      <c r="E6495" s="0" t="s">
        <v>227</v>
      </c>
      <c r="F6495" s="0" t="str">
        <f aca="false">INDEX(Mapping!$B$2:$B$465,MATCH(E6495,Mapping!$A$2:$A$465,0))</f>
        <v>SHREE CEMENT</v>
      </c>
      <c r="G6495" s="0" t="str">
        <f aca="false">INDEX(Mapping!$C$2:$C$465,MATCH(E6495,Mapping!$A$2:$A$465,0))</f>
        <v>SHREE CEMENT</v>
      </c>
      <c r="H6495" s="2" t="n">
        <v>15.67</v>
      </c>
      <c r="I6495" s="3" t="n">
        <v>0.37</v>
      </c>
    </row>
    <row r="6496" customFormat="false" ht="15" hidden="false" customHeight="false" outlineLevel="0" collapsed="false">
      <c r="A6496" s="0" t="s">
        <v>392</v>
      </c>
      <c r="B6496" s="0" t="n">
        <f aca="false">VALUE(LEFT(A6496,4))</f>
        <v>2025</v>
      </c>
      <c r="C6496" s="0" t="str">
        <f aca="false">"FY"&amp;IF(VALUE(MID(A6496,6,2))&gt;=4,VALUE(LEFT(A6496,4)),VALUE(LEFT(A6496,4))-1)&amp;"-"&amp;TEXT(MOD(IF(VALUE(MID(A6496,6,2))&gt;=4,VALUE(LEFT(A6496,4)),VALUE(LEFT(A6496,4))-1)+1,100),"00")</f>
        <v>FY2025-26</v>
      </c>
      <c r="D6496" s="0" t="s">
        <v>679</v>
      </c>
      <c r="E6496" s="0" t="s">
        <v>241</v>
      </c>
      <c r="F6496" s="0" t="str">
        <f aca="false">INDEX(Mapping!$B$2:$B$465,MATCH(E6496,Mapping!$A$2:$A$465,0))</f>
        <v>HIMACHAL PRADESH</v>
      </c>
      <c r="G6496" s="0" t="str">
        <f aca="false">INDEX(Mapping!$C$2:$C$465,MATCH(E6496,Mapping!$A$2:$A$465,0))</f>
        <v>HIMACHAL PRADESH</v>
      </c>
      <c r="H6496" s="2" t="n">
        <v>15.44</v>
      </c>
      <c r="I6496" s="3" t="n">
        <v>0.36</v>
      </c>
    </row>
    <row r="6497" customFormat="false" ht="15" hidden="false" customHeight="false" outlineLevel="0" collapsed="false">
      <c r="A6497" s="0" t="s">
        <v>392</v>
      </c>
      <c r="B6497" s="0" t="n">
        <f aca="false">VALUE(LEFT(A6497,4))</f>
        <v>2025</v>
      </c>
      <c r="C6497" s="0" t="str">
        <f aca="false">"FY"&amp;IF(VALUE(MID(A6497,6,2))&gt;=4,VALUE(LEFT(A6497,4)),VALUE(LEFT(A6497,4))-1)&amp;"-"&amp;TEXT(MOD(IF(VALUE(MID(A6497,6,2))&gt;=4,VALUE(LEFT(A6497,4)),VALUE(LEFT(A6497,4))-1)+1,100),"00")</f>
        <v>FY2025-26</v>
      </c>
      <c r="D6497" s="0" t="s">
        <v>308</v>
      </c>
      <c r="E6497" s="0" t="s">
        <v>308</v>
      </c>
      <c r="F6497" s="0" t="str">
        <f aca="false">INDEX(Mapping!$B$2:$B$465,MATCH(E6497,Mapping!$A$2:$A$465,0))</f>
        <v>ADANI RENEWABLE ENERGY FORTY FIVE LIMITED_PSS5</v>
      </c>
      <c r="G6497" s="0" t="str">
        <f aca="false">INDEX(Mapping!$C$2:$C$465,MATCH(E6497,Mapping!$A$2:$A$465,0))</f>
        <v>ADANI GREEN ENERGY (ALL SPVs)</v>
      </c>
      <c r="H6497" s="2" t="n">
        <v>14.23</v>
      </c>
      <c r="I6497" s="3" t="n">
        <v>0.34</v>
      </c>
    </row>
    <row r="6498" customFormat="false" ht="15" hidden="false" customHeight="false" outlineLevel="0" collapsed="false">
      <c r="A6498" s="0" t="s">
        <v>392</v>
      </c>
      <c r="B6498" s="0" t="n">
        <f aca="false">VALUE(LEFT(A6498,4))</f>
        <v>2025</v>
      </c>
      <c r="C6498" s="0" t="str">
        <f aca="false">"FY"&amp;IF(VALUE(MID(A6498,6,2))&gt;=4,VALUE(LEFT(A6498,4)),VALUE(LEFT(A6498,4))-1)&amp;"-"&amp;TEXT(MOD(IF(VALUE(MID(A6498,6,2))&gt;=4,VALUE(LEFT(A6498,4)),VALUE(LEFT(A6498,4))-1)+1,100),"00")</f>
        <v>FY2025-26</v>
      </c>
      <c r="D6498" s="0" t="s">
        <v>686</v>
      </c>
      <c r="E6498" s="0" t="s">
        <v>266</v>
      </c>
      <c r="F6498" s="0" t="str">
        <f aca="false">INDEX(Mapping!$B$2:$B$465,MATCH(E6498,Mapping!$A$2:$A$465,0))</f>
        <v>ADEPT RENEWABLE TECHNOLOGIES</v>
      </c>
      <c r="G6498" s="0" t="str">
        <f aca="false">INDEX(Mapping!$C$2:$C$465,MATCH(E6498,Mapping!$A$2:$A$465,0))</f>
        <v>ADEPT RENEWABLE TECHNOLOGIES</v>
      </c>
      <c r="H6498" s="2" t="n">
        <v>14.17</v>
      </c>
      <c r="I6498" s="3" t="n">
        <v>0.33</v>
      </c>
    </row>
    <row r="6499" customFormat="false" ht="15" hidden="false" customHeight="false" outlineLevel="0" collapsed="false">
      <c r="A6499" s="0" t="s">
        <v>392</v>
      </c>
      <c r="B6499" s="0" t="n">
        <f aca="false">VALUE(LEFT(A6499,4))</f>
        <v>2025</v>
      </c>
      <c r="C6499" s="0" t="str">
        <f aca="false">"FY"&amp;IF(VALUE(MID(A6499,6,2))&gt;=4,VALUE(LEFT(A6499,4)),VALUE(LEFT(A6499,4))-1)&amp;"-"&amp;TEXT(MOD(IF(VALUE(MID(A6499,6,2))&gt;=4,VALUE(LEFT(A6499,4)),VALUE(LEFT(A6499,4))-1)+1,100),"00")</f>
        <v>FY2025-26</v>
      </c>
      <c r="D6499" s="0" t="s">
        <v>713</v>
      </c>
      <c r="E6499" s="0" t="s">
        <v>268</v>
      </c>
      <c r="F6499" s="0" t="str">
        <f aca="false">INDEX(Mapping!$B$2:$B$465,MATCH(E6499,Mapping!$A$2:$A$465,0))</f>
        <v>GOA</v>
      </c>
      <c r="G6499" s="0" t="str">
        <f aca="false">INDEX(Mapping!$C$2:$C$465,MATCH(E6499,Mapping!$A$2:$A$465,0))</f>
        <v>GOA</v>
      </c>
      <c r="H6499" s="2" t="n">
        <v>13.87</v>
      </c>
      <c r="I6499" s="3" t="n">
        <v>0.33</v>
      </c>
    </row>
    <row r="6500" customFormat="false" ht="15" hidden="false" customHeight="false" outlineLevel="0" collapsed="false">
      <c r="A6500" s="0" t="s">
        <v>392</v>
      </c>
      <c r="B6500" s="0" t="n">
        <f aca="false">VALUE(LEFT(A6500,4))</f>
        <v>2025</v>
      </c>
      <c r="C6500" s="0" t="str">
        <f aca="false">"FY"&amp;IF(VALUE(MID(A6500,6,2))&gt;=4,VALUE(LEFT(A6500,4)),VALUE(LEFT(A6500,4))-1)&amp;"-"&amp;TEXT(MOD(IF(VALUE(MID(A6500,6,2))&gt;=4,VALUE(LEFT(A6500,4)),VALUE(LEFT(A6500,4))-1)+1,100),"00")</f>
        <v>FY2025-26</v>
      </c>
      <c r="D6500" s="0" t="s">
        <v>270</v>
      </c>
      <c r="E6500" s="0" t="s">
        <v>270</v>
      </c>
      <c r="F6500" s="0" t="str">
        <f aca="false">INDEX(Mapping!$B$2:$B$465,MATCH(E6500,Mapping!$A$2:$A$465,0))</f>
        <v>ADANI RENEWABLE ENERGY FIFTY SIX LIMITED_PSS4</v>
      </c>
      <c r="G6500" s="0" t="str">
        <f aca="false">INDEX(Mapping!$C$2:$C$465,MATCH(E6500,Mapping!$A$2:$A$465,0))</f>
        <v>ADANI GREEN ENERGY (ALL SPVs)</v>
      </c>
      <c r="H6500" s="2" t="n">
        <v>13.49</v>
      </c>
      <c r="I6500" s="3" t="n">
        <v>0.32</v>
      </c>
    </row>
    <row r="6501" customFormat="false" ht="15" hidden="false" customHeight="false" outlineLevel="0" collapsed="false">
      <c r="A6501" s="0" t="s">
        <v>392</v>
      </c>
      <c r="B6501" s="0" t="n">
        <f aca="false">VALUE(LEFT(A6501,4))</f>
        <v>2025</v>
      </c>
      <c r="C6501" s="0" t="str">
        <f aca="false">"FY"&amp;IF(VALUE(MID(A6501,6,2))&gt;=4,VALUE(LEFT(A6501,4)),VALUE(LEFT(A6501,4))-1)&amp;"-"&amp;TEXT(MOD(IF(VALUE(MID(A6501,6,2))&gt;=4,VALUE(LEFT(A6501,4)),VALUE(LEFT(A6501,4))-1)+1,100),"00")</f>
        <v>FY2025-26</v>
      </c>
      <c r="D6501" s="0" t="s">
        <v>238</v>
      </c>
      <c r="E6501" s="0" t="s">
        <v>238</v>
      </c>
      <c r="F6501" s="0" t="str">
        <f aca="false">INDEX(Mapping!$B$2:$B$465,MATCH(E6501,Mapping!$A$2:$A$465,0))</f>
        <v>SIMHAPURI ENERGY</v>
      </c>
      <c r="G6501" s="0" t="str">
        <f aca="false">INDEX(Mapping!$C$2:$C$465,MATCH(E6501,Mapping!$A$2:$A$465,0))</f>
        <v>SIMHAPURI ENERGY</v>
      </c>
      <c r="H6501" s="2" t="n">
        <v>13.37</v>
      </c>
      <c r="I6501" s="3" t="n">
        <v>0.32</v>
      </c>
    </row>
    <row r="6502" customFormat="false" ht="15" hidden="false" customHeight="false" outlineLevel="0" collapsed="false">
      <c r="A6502" s="0" t="s">
        <v>392</v>
      </c>
      <c r="B6502" s="0" t="n">
        <f aca="false">VALUE(LEFT(A6502,4))</f>
        <v>2025</v>
      </c>
      <c r="C6502" s="0" t="str">
        <f aca="false">"FY"&amp;IF(VALUE(MID(A6502,6,2))&gt;=4,VALUE(LEFT(A6502,4)),VALUE(LEFT(A6502,4))-1)&amp;"-"&amp;TEXT(MOD(IF(VALUE(MID(A6502,6,2))&gt;=4,VALUE(LEFT(A6502,4)),VALUE(LEFT(A6502,4))-1)+1,100),"00")</f>
        <v>FY2025-26</v>
      </c>
      <c r="D6502" s="0" t="s">
        <v>317</v>
      </c>
      <c r="E6502" s="0" t="s">
        <v>317</v>
      </c>
      <c r="F6502" s="0" t="str">
        <f aca="false">INDEX(Mapping!$B$2:$B$465,MATCH(E6502,Mapping!$A$2:$A$465,0))</f>
        <v>IGSTPS JHAJJAR</v>
      </c>
      <c r="G6502" s="0" t="str">
        <f aca="false">INDEX(Mapping!$C$2:$C$465,MATCH(E6502,Mapping!$A$2:$A$465,0))</f>
        <v>NTPC GROUP</v>
      </c>
      <c r="H6502" s="2" t="n">
        <v>11.17</v>
      </c>
      <c r="I6502" s="3" t="n">
        <v>0.26</v>
      </c>
    </row>
    <row r="6503" customFormat="false" ht="15" hidden="false" customHeight="false" outlineLevel="0" collapsed="false">
      <c r="A6503" s="0" t="s">
        <v>392</v>
      </c>
      <c r="B6503" s="0" t="n">
        <f aca="false">VALUE(LEFT(A6503,4))</f>
        <v>2025</v>
      </c>
      <c r="C6503" s="0" t="str">
        <f aca="false">"FY"&amp;IF(VALUE(MID(A6503,6,2))&gt;=4,VALUE(LEFT(A6503,4)),VALUE(LEFT(A6503,4))-1)&amp;"-"&amp;TEXT(MOD(IF(VALUE(MID(A6503,6,2))&gt;=4,VALUE(LEFT(A6503,4)),VALUE(LEFT(A6503,4))-1)+1,100),"00")</f>
        <v>FY2025-26</v>
      </c>
      <c r="D6503" s="0" t="s">
        <v>697</v>
      </c>
      <c r="E6503" s="0" t="s">
        <v>283</v>
      </c>
      <c r="F6503" s="0" t="str">
        <f aca="false">INDEX(Mapping!$B$2:$B$465,MATCH(E6503,Mapping!$A$2:$A$465,0))</f>
        <v>AMP ENERGY GREEN SIX PRIVATE LIMITED</v>
      </c>
      <c r="G6503" s="0" t="str">
        <f aca="false">INDEX(Mapping!$C$2:$C$465,MATCH(E6503,Mapping!$A$2:$A$465,0))</f>
        <v>AMP ENERGY</v>
      </c>
      <c r="H6503" s="2" t="n">
        <v>10.9</v>
      </c>
      <c r="I6503" s="3" t="n">
        <v>0.26</v>
      </c>
    </row>
    <row r="6504" customFormat="false" ht="15" hidden="false" customHeight="false" outlineLevel="0" collapsed="false">
      <c r="A6504" s="0" t="s">
        <v>392</v>
      </c>
      <c r="B6504" s="0" t="n">
        <f aca="false">VALUE(LEFT(A6504,4))</f>
        <v>2025</v>
      </c>
      <c r="C6504" s="0" t="str">
        <f aca="false">"FY"&amp;IF(VALUE(MID(A6504,6,2))&gt;=4,VALUE(LEFT(A6504,4)),VALUE(LEFT(A6504,4))-1)&amp;"-"&amp;TEXT(MOD(IF(VALUE(MID(A6504,6,2))&gt;=4,VALUE(LEFT(A6504,4)),VALUE(LEFT(A6504,4))-1)+1,100),"00")</f>
        <v>FY2025-26</v>
      </c>
      <c r="D6504" s="0" t="s">
        <v>707</v>
      </c>
      <c r="E6504" s="0" t="s">
        <v>333</v>
      </c>
      <c r="F6504" s="0" t="str">
        <f aca="false">INDEX(Mapping!$B$2:$B$465,MATCH(E6504,Mapping!$A$2:$A$465,0))</f>
        <v>NTPC STATIONS</v>
      </c>
      <c r="G6504" s="0" t="str">
        <f aca="false">INDEX(Mapping!$C$2:$C$465,MATCH(E6504,Mapping!$A$2:$A$465,0))</f>
        <v>NTPC GROUP</v>
      </c>
      <c r="H6504" s="2" t="n">
        <v>10.29</v>
      </c>
      <c r="I6504" s="3" t="n">
        <v>0.24</v>
      </c>
    </row>
    <row r="6505" customFormat="false" ht="15" hidden="false" customHeight="false" outlineLevel="0" collapsed="false">
      <c r="A6505" s="0" t="s">
        <v>392</v>
      </c>
      <c r="B6505" s="0" t="n">
        <f aca="false">VALUE(LEFT(A6505,4))</f>
        <v>2025</v>
      </c>
      <c r="C6505" s="0" t="str">
        <f aca="false">"FY"&amp;IF(VALUE(MID(A6505,6,2))&gt;=4,VALUE(LEFT(A6505,4)),VALUE(LEFT(A6505,4))-1)&amp;"-"&amp;TEXT(MOD(IF(VALUE(MID(A6505,6,2))&gt;=4,VALUE(LEFT(A6505,4)),VALUE(LEFT(A6505,4))-1)+1,100),"00")</f>
        <v>FY2025-26</v>
      </c>
      <c r="D6505" s="0" t="s">
        <v>828</v>
      </c>
      <c r="E6505" s="0" t="s">
        <v>342</v>
      </c>
      <c r="F6505" s="0" t="str">
        <f aca="false">INDEX(Mapping!$B$2:$B$465,MATCH(E6505,Mapping!$A$2:$A$465,0))</f>
        <v>KLEIO SOLAR POWER PRIVATE LIMITED (SOLAR)</v>
      </c>
      <c r="G6505" s="0" t="str">
        <f aca="false">INDEX(Mapping!$C$2:$C$465,MATCH(E6505,Mapping!$A$2:$A$465,0))</f>
        <v>KLEIO SOLAR POWER PRIVATE LIMITED (SOLAR)</v>
      </c>
      <c r="H6505" s="2" t="n">
        <v>10.25</v>
      </c>
      <c r="I6505" s="3" t="n">
        <v>0.24</v>
      </c>
    </row>
    <row r="6506" customFormat="false" ht="15" hidden="false" customHeight="false" outlineLevel="0" collapsed="false">
      <c r="A6506" s="0" t="s">
        <v>392</v>
      </c>
      <c r="B6506" s="0" t="n">
        <f aca="false">VALUE(LEFT(A6506,4))</f>
        <v>2025</v>
      </c>
      <c r="C6506" s="0" t="str">
        <f aca="false">"FY"&amp;IF(VALUE(MID(A6506,6,2))&gt;=4,VALUE(LEFT(A6506,4)),VALUE(LEFT(A6506,4))-1)&amp;"-"&amp;TEXT(MOD(IF(VALUE(MID(A6506,6,2))&gt;=4,VALUE(LEFT(A6506,4)),VALUE(LEFT(A6506,4))-1)+1,100),"00")</f>
        <v>FY2025-26</v>
      </c>
      <c r="D6506" s="0" t="s">
        <v>796</v>
      </c>
      <c r="E6506" s="0" t="s">
        <v>279</v>
      </c>
      <c r="F6506" s="0" t="str">
        <f aca="false">INDEX(Mapping!$B$2:$B$465,MATCH(E6506,Mapping!$A$2:$A$465,0))</f>
        <v>ADANI GREEN ENERGY TWENTY SIX B LIMITED_PSS-2</v>
      </c>
      <c r="G6506" s="0" t="str">
        <f aca="false">INDEX(Mapping!$C$2:$C$465,MATCH(E6506,Mapping!$A$2:$A$465,0))</f>
        <v>ADANI GREEN ENERGY (ALL SPVs)</v>
      </c>
      <c r="H6506" s="2" t="n">
        <v>10.05</v>
      </c>
      <c r="I6506" s="3" t="n">
        <v>0.24</v>
      </c>
    </row>
    <row r="6507" customFormat="false" ht="15" hidden="false" customHeight="false" outlineLevel="0" collapsed="false">
      <c r="A6507" s="0" t="s">
        <v>392</v>
      </c>
      <c r="B6507" s="0" t="n">
        <f aca="false">VALUE(LEFT(A6507,4))</f>
        <v>2025</v>
      </c>
      <c r="C6507" s="0" t="str">
        <f aca="false">"FY"&amp;IF(VALUE(MID(A6507,6,2))&gt;=4,VALUE(LEFT(A6507,4)),VALUE(LEFT(A6507,4))-1)&amp;"-"&amp;TEXT(MOD(IF(VALUE(MID(A6507,6,2))&gt;=4,VALUE(LEFT(A6507,4)),VALUE(LEFT(A6507,4))-1)+1,100),"00")</f>
        <v>FY2025-26</v>
      </c>
      <c r="D6507" s="0" t="s">
        <v>729</v>
      </c>
      <c r="E6507" s="0" t="s">
        <v>253</v>
      </c>
      <c r="F6507" s="0" t="str">
        <f aca="false">INDEX(Mapping!$B$2:$B$465,MATCH(E6507,Mapping!$A$2:$A$465,0))</f>
        <v>NAGALAND</v>
      </c>
      <c r="G6507" s="0" t="str">
        <f aca="false">INDEX(Mapping!$C$2:$C$465,MATCH(E6507,Mapping!$A$2:$A$465,0))</f>
        <v>NAGALAND</v>
      </c>
      <c r="H6507" s="2" t="n">
        <v>9.98</v>
      </c>
      <c r="I6507" s="3" t="n">
        <v>0.24</v>
      </c>
    </row>
    <row r="6508" customFormat="false" ht="15" hidden="false" customHeight="false" outlineLevel="0" collapsed="false">
      <c r="A6508" s="0" t="s">
        <v>392</v>
      </c>
      <c r="B6508" s="0" t="n">
        <f aca="false">VALUE(LEFT(A6508,4))</f>
        <v>2025</v>
      </c>
      <c r="C6508" s="0" t="str">
        <f aca="false">"FY"&amp;IF(VALUE(MID(A6508,6,2))&gt;=4,VALUE(LEFT(A6508,4)),VALUE(LEFT(A6508,4))-1)&amp;"-"&amp;TEXT(MOD(IF(VALUE(MID(A6508,6,2))&gt;=4,VALUE(LEFT(A6508,4)),VALUE(LEFT(A6508,4))-1)+1,100),"00")</f>
        <v>FY2025-26</v>
      </c>
      <c r="D6508" s="0" t="s">
        <v>681</v>
      </c>
      <c r="E6508" s="0" t="s">
        <v>320</v>
      </c>
      <c r="F6508" s="0" t="str">
        <f aca="false">INDEX(Mapping!$B$2:$B$465,MATCH(E6508,Mapping!$A$2:$A$465,0))</f>
        <v>HIMACHAL PRADESH</v>
      </c>
      <c r="G6508" s="0" t="str">
        <f aca="false">INDEX(Mapping!$C$2:$C$465,MATCH(E6508,Mapping!$A$2:$A$465,0))</f>
        <v>HIMACHAL PRADESH</v>
      </c>
      <c r="H6508" s="2" t="n">
        <v>9.85</v>
      </c>
      <c r="I6508" s="3" t="n">
        <v>0.23</v>
      </c>
    </row>
    <row r="6509" customFormat="false" ht="15" hidden="false" customHeight="false" outlineLevel="0" collapsed="false">
      <c r="A6509" s="0" t="s">
        <v>392</v>
      </c>
      <c r="B6509" s="0" t="n">
        <f aca="false">VALUE(LEFT(A6509,4))</f>
        <v>2025</v>
      </c>
      <c r="C6509" s="0" t="str">
        <f aca="false">"FY"&amp;IF(VALUE(MID(A6509,6,2))&gt;=4,VALUE(LEFT(A6509,4)),VALUE(LEFT(A6509,4))-1)&amp;"-"&amp;TEXT(MOD(IF(VALUE(MID(A6509,6,2))&gt;=4,VALUE(LEFT(A6509,4)),VALUE(LEFT(A6509,4))-1)+1,100),"00")</f>
        <v>FY2025-26</v>
      </c>
      <c r="D6509" s="0" t="s">
        <v>795</v>
      </c>
      <c r="E6509" s="0" t="s">
        <v>263</v>
      </c>
      <c r="F6509" s="0" t="str">
        <f aca="false">INDEX(Mapping!$B$2:$B$465,MATCH(E6509,Mapping!$A$2:$A$465,0))</f>
        <v>ADANI RENEWABLE ENERGY FIFTY FIVE LIMITED_PSS-3 (162.5 MW HYBRID SOLAR OF 187.5MW HPD)</v>
      </c>
      <c r="G6509" s="0" t="str">
        <f aca="false">INDEX(Mapping!$C$2:$C$465,MATCH(E6509,Mapping!$A$2:$A$465,0))</f>
        <v>ADANI GREEN ENERGY (ALL SPVs)</v>
      </c>
      <c r="H6509" s="2" t="n">
        <v>9.73</v>
      </c>
      <c r="I6509" s="3" t="n">
        <v>0.23</v>
      </c>
    </row>
    <row r="6510" customFormat="false" ht="15" hidden="false" customHeight="false" outlineLevel="0" collapsed="false">
      <c r="A6510" s="0" t="s">
        <v>392</v>
      </c>
      <c r="B6510" s="0" t="n">
        <f aca="false">VALUE(LEFT(A6510,4))</f>
        <v>2025</v>
      </c>
      <c r="C6510" s="0" t="str">
        <f aca="false">"FY"&amp;IF(VALUE(MID(A6510,6,2))&gt;=4,VALUE(LEFT(A6510,4)),VALUE(LEFT(A6510,4))-1)&amp;"-"&amp;TEXT(MOD(IF(VALUE(MID(A6510,6,2))&gt;=4,VALUE(LEFT(A6510,4)),VALUE(LEFT(A6510,4))-1)+1,100),"00")</f>
        <v>FY2025-26</v>
      </c>
      <c r="D6510" s="0" t="s">
        <v>721</v>
      </c>
      <c r="E6510" s="0" t="s">
        <v>176</v>
      </c>
      <c r="F6510" s="0" t="str">
        <f aca="false">INDEX(Mapping!$B$2:$B$465,MATCH(E6510,Mapping!$A$2:$A$465,0))</f>
        <v>SIKKIM</v>
      </c>
      <c r="G6510" s="0" t="str">
        <f aca="false">INDEX(Mapping!$C$2:$C$465,MATCH(E6510,Mapping!$A$2:$A$465,0))</f>
        <v>SIKKIM</v>
      </c>
      <c r="H6510" s="2" t="n">
        <v>9.58</v>
      </c>
      <c r="I6510" s="3" t="n">
        <v>0.23</v>
      </c>
    </row>
    <row r="6511" customFormat="false" ht="15" hidden="false" customHeight="false" outlineLevel="0" collapsed="false">
      <c r="A6511" s="0" t="s">
        <v>392</v>
      </c>
      <c r="B6511" s="0" t="n">
        <f aca="false">VALUE(LEFT(A6511,4))</f>
        <v>2025</v>
      </c>
      <c r="C6511" s="0" t="str">
        <f aca="false">"FY"&amp;IF(VALUE(MID(A6511,6,2))&gt;=4,VALUE(LEFT(A6511,4)),VALUE(LEFT(A6511,4))-1)&amp;"-"&amp;TEXT(MOD(IF(VALUE(MID(A6511,6,2))&gt;=4,VALUE(LEFT(A6511,4)),VALUE(LEFT(A6511,4))-1)+1,100),"00")</f>
        <v>FY2025-26</v>
      </c>
      <c r="D6511" s="0" t="s">
        <v>210</v>
      </c>
      <c r="E6511" s="0" t="s">
        <v>210</v>
      </c>
      <c r="F6511" s="0" t="str">
        <f aca="false">INDEX(Mapping!$B$2:$B$465,MATCH(E6511,Mapping!$A$2:$A$465,0))</f>
        <v>ACB (INDIA)</v>
      </c>
      <c r="G6511" s="0" t="str">
        <f aca="false">INDEX(Mapping!$C$2:$C$465,MATCH(E6511,Mapping!$A$2:$A$465,0))</f>
        <v>ACB (INDIA)</v>
      </c>
      <c r="H6511" s="2" t="n">
        <v>9.57</v>
      </c>
      <c r="I6511" s="3" t="n">
        <v>0.23</v>
      </c>
    </row>
    <row r="6512" customFormat="false" ht="15" hidden="false" customHeight="false" outlineLevel="0" collapsed="false">
      <c r="A6512" s="0" t="s">
        <v>392</v>
      </c>
      <c r="B6512" s="0" t="n">
        <f aca="false">VALUE(LEFT(A6512,4))</f>
        <v>2025</v>
      </c>
      <c r="C6512" s="0" t="str">
        <f aca="false">"FY"&amp;IF(VALUE(MID(A6512,6,2))&gt;=4,VALUE(LEFT(A6512,4)),VALUE(LEFT(A6512,4))-1)&amp;"-"&amp;TEXT(MOD(IF(VALUE(MID(A6512,6,2))&gt;=4,VALUE(LEFT(A6512,4)),VALUE(LEFT(A6512,4))-1)+1,100),"00")</f>
        <v>FY2025-26</v>
      </c>
      <c r="D6512" s="0" t="s">
        <v>683</v>
      </c>
      <c r="E6512" s="0" t="s">
        <v>153</v>
      </c>
      <c r="F6512" s="0" t="str">
        <f aca="false">INDEX(Mapping!$B$2:$B$465,MATCH(E6512,Mapping!$A$2:$A$465,0))</f>
        <v>DVC</v>
      </c>
      <c r="G6512" s="0" t="str">
        <f aca="false">INDEX(Mapping!$C$2:$C$465,MATCH(E6512,Mapping!$A$2:$A$465,0))</f>
        <v>DVC</v>
      </c>
      <c r="H6512" s="2" t="n">
        <v>9.21</v>
      </c>
      <c r="I6512" s="3" t="n">
        <v>0.22</v>
      </c>
    </row>
    <row r="6513" customFormat="false" ht="15" hidden="false" customHeight="false" outlineLevel="0" collapsed="false">
      <c r="A6513" s="0" t="s">
        <v>392</v>
      </c>
      <c r="B6513" s="0" t="n">
        <f aca="false">VALUE(LEFT(A6513,4))</f>
        <v>2025</v>
      </c>
      <c r="C6513" s="0" t="str">
        <f aca="false">"FY"&amp;IF(VALUE(MID(A6513,6,2))&gt;=4,VALUE(LEFT(A6513,4)),VALUE(LEFT(A6513,4))-1)&amp;"-"&amp;TEXT(MOD(IF(VALUE(MID(A6513,6,2))&gt;=4,VALUE(LEFT(A6513,4)),VALUE(LEFT(A6513,4))-1)+1,100),"00")</f>
        <v>FY2025-26</v>
      </c>
      <c r="D6513" s="0" t="s">
        <v>300</v>
      </c>
      <c r="E6513" s="0" t="s">
        <v>300</v>
      </c>
      <c r="F6513" s="0" t="str">
        <f aca="false">INDEX(Mapping!$B$2:$B$465,MATCH(E6513,Mapping!$A$2:$A$465,0))</f>
        <v>BALCO</v>
      </c>
      <c r="G6513" s="0" t="str">
        <f aca="false">INDEX(Mapping!$C$2:$C$465,MATCH(E6513,Mapping!$A$2:$A$465,0))</f>
        <v>BALCO</v>
      </c>
      <c r="H6513" s="2" t="n">
        <v>9.01</v>
      </c>
      <c r="I6513" s="3" t="n">
        <v>0.21</v>
      </c>
    </row>
    <row r="6514" customFormat="false" ht="15" hidden="false" customHeight="false" outlineLevel="0" collapsed="false">
      <c r="A6514" s="0" t="s">
        <v>392</v>
      </c>
      <c r="B6514" s="0" t="n">
        <f aca="false">VALUE(LEFT(A6514,4))</f>
        <v>2025</v>
      </c>
      <c r="C6514" s="0" t="str">
        <f aca="false">"FY"&amp;IF(VALUE(MID(A6514,6,2))&gt;=4,VALUE(LEFT(A6514,4)),VALUE(LEFT(A6514,4))-1)&amp;"-"&amp;TEXT(MOD(IF(VALUE(MID(A6514,6,2))&gt;=4,VALUE(LEFT(A6514,4)),VALUE(LEFT(A6514,4))-1)+1,100),"00")</f>
        <v>FY2025-26</v>
      </c>
      <c r="D6514" s="0" t="s">
        <v>833</v>
      </c>
      <c r="E6514" s="0" t="s">
        <v>356</v>
      </c>
      <c r="F6514" s="0" t="str">
        <f aca="false">INDEX(Mapping!$B$2:$B$465,MATCH(E6514,Mapping!$A$2:$A$465,0))</f>
        <v>BLUE LEAF ENERGY RENEWABLES PRIVATE LIMITED_HYBRID_SOLAR</v>
      </c>
      <c r="G6514" s="0" t="str">
        <f aca="false">INDEX(Mapping!$C$2:$C$465,MATCH(E6514,Mapping!$A$2:$A$465,0))</f>
        <v>BLUE LEAF ENERGY RENEWABLES PRIVATE LIMITED_HYBRID_SOLAR</v>
      </c>
      <c r="H6514" s="2" t="n">
        <v>8.88</v>
      </c>
      <c r="I6514" s="3" t="n">
        <v>0.21</v>
      </c>
    </row>
    <row r="6515" customFormat="false" ht="15" hidden="false" customHeight="false" outlineLevel="0" collapsed="false">
      <c r="A6515" s="0" t="s">
        <v>392</v>
      </c>
      <c r="B6515" s="0" t="n">
        <f aca="false">VALUE(LEFT(A6515,4))</f>
        <v>2025</v>
      </c>
      <c r="C6515" s="0" t="str">
        <f aca="false">"FY"&amp;IF(VALUE(MID(A6515,6,2))&gt;=4,VALUE(LEFT(A6515,4)),VALUE(LEFT(A6515,4))-1)&amp;"-"&amp;TEXT(MOD(IF(VALUE(MID(A6515,6,2))&gt;=4,VALUE(LEFT(A6515,4)),VALUE(LEFT(A6515,4))-1)+1,100),"00")</f>
        <v>FY2025-26</v>
      </c>
      <c r="D6515" s="0" t="s">
        <v>709</v>
      </c>
      <c r="E6515" s="0" t="s">
        <v>358</v>
      </c>
      <c r="F6515" s="0" t="str">
        <f aca="false">INDEX(Mapping!$B$2:$B$465,MATCH(E6515,Mapping!$A$2:$A$465,0))</f>
        <v>NTPC STATIONS</v>
      </c>
      <c r="G6515" s="0" t="str">
        <f aca="false">INDEX(Mapping!$C$2:$C$465,MATCH(E6515,Mapping!$A$2:$A$465,0))</f>
        <v>NTPC GROUP</v>
      </c>
      <c r="H6515" s="2" t="n">
        <v>8.83</v>
      </c>
      <c r="I6515" s="3" t="n">
        <v>0.21</v>
      </c>
    </row>
    <row r="6516" customFormat="false" ht="15" hidden="false" customHeight="false" outlineLevel="0" collapsed="false">
      <c r="A6516" s="0" t="s">
        <v>392</v>
      </c>
      <c r="B6516" s="0" t="n">
        <f aca="false">VALUE(LEFT(A6516,4))</f>
        <v>2025</v>
      </c>
      <c r="C6516" s="0" t="str">
        <f aca="false">"FY"&amp;IF(VALUE(MID(A6516,6,2))&gt;=4,VALUE(LEFT(A6516,4)),VALUE(LEFT(A6516,4))-1)&amp;"-"&amp;TEXT(MOD(IF(VALUE(MID(A6516,6,2))&gt;=4,VALUE(LEFT(A6516,4)),VALUE(LEFT(A6516,4))-1)+1,100),"00")</f>
        <v>FY2025-26</v>
      </c>
      <c r="D6516" s="0" t="s">
        <v>832</v>
      </c>
      <c r="E6516" s="0" t="s">
        <v>360</v>
      </c>
      <c r="F6516" s="0" t="str">
        <f aca="false">INDEX(Mapping!$B$2:$B$465,MATCH(E6516,Mapping!$A$2:$A$465,0))</f>
        <v>BLUE LEAF ENERGY RENEWABLES PRIVATE LIMITED_HYBRID_WIND</v>
      </c>
      <c r="G6516" s="0" t="str">
        <f aca="false">INDEX(Mapping!$C$2:$C$465,MATCH(E6516,Mapping!$A$2:$A$465,0))</f>
        <v>BLUE LEAF ENERGY RENEWABLES PRIVATE LIMITED_HYBRID_WIND</v>
      </c>
      <c r="H6516" s="2" t="n">
        <v>8.37</v>
      </c>
      <c r="I6516" s="3" t="n">
        <v>0.2</v>
      </c>
    </row>
    <row r="6517" customFormat="false" ht="15" hidden="false" customHeight="false" outlineLevel="0" collapsed="false">
      <c r="A6517" s="0" t="s">
        <v>392</v>
      </c>
      <c r="B6517" s="0" t="n">
        <f aca="false">VALUE(LEFT(A6517,4))</f>
        <v>2025</v>
      </c>
      <c r="C6517" s="0" t="str">
        <f aca="false">"FY"&amp;IF(VALUE(MID(A6517,6,2))&gt;=4,VALUE(LEFT(A6517,4)),VALUE(LEFT(A6517,4))-1)&amp;"-"&amp;TEXT(MOD(IF(VALUE(MID(A6517,6,2))&gt;=4,VALUE(LEFT(A6517,4)),VALUE(LEFT(A6517,4))-1)+1,100),"00")</f>
        <v>FY2025-26</v>
      </c>
      <c r="D6517" s="0" t="s">
        <v>694</v>
      </c>
      <c r="E6517" s="0" t="s">
        <v>328</v>
      </c>
      <c r="F6517" s="0" t="str">
        <f aca="false">INDEX(Mapping!$B$2:$B$465,MATCH(E6517,Mapping!$A$2:$A$465,0))</f>
        <v>HIMACHAL PRADESH</v>
      </c>
      <c r="G6517" s="0" t="str">
        <f aca="false">INDEX(Mapping!$C$2:$C$465,MATCH(E6517,Mapping!$A$2:$A$465,0))</f>
        <v>HIMACHAL PRADESH</v>
      </c>
      <c r="H6517" s="2" t="n">
        <v>7.85</v>
      </c>
      <c r="I6517" s="3" t="n">
        <v>0.19</v>
      </c>
    </row>
    <row r="6518" customFormat="false" ht="15" hidden="false" customHeight="false" outlineLevel="0" collapsed="false">
      <c r="A6518" s="0" t="s">
        <v>392</v>
      </c>
      <c r="B6518" s="0" t="n">
        <f aca="false">VALUE(LEFT(A6518,4))</f>
        <v>2025</v>
      </c>
      <c r="C6518" s="0" t="str">
        <f aca="false">"FY"&amp;IF(VALUE(MID(A6518,6,2))&gt;=4,VALUE(LEFT(A6518,4)),VALUE(LEFT(A6518,4))-1)&amp;"-"&amp;TEXT(MOD(IF(VALUE(MID(A6518,6,2))&gt;=4,VALUE(LEFT(A6518,4)),VALUE(LEFT(A6518,4))-1)+1,100),"00")</f>
        <v>FY2025-26</v>
      </c>
      <c r="D6518" s="0" t="s">
        <v>325</v>
      </c>
      <c r="E6518" s="0" t="s">
        <v>325</v>
      </c>
      <c r="F6518" s="0" t="str">
        <f aca="false">INDEX(Mapping!$B$2:$B$465,MATCH(E6518,Mapping!$A$2:$A$465,0))</f>
        <v>ADANI SOLAR ENERGY JODHPUR TWO LIMITED</v>
      </c>
      <c r="G6518" s="0" t="str">
        <f aca="false">INDEX(Mapping!$C$2:$C$465,MATCH(E6518,Mapping!$A$2:$A$465,0))</f>
        <v>ADANI GREEN ENERGY (ALL SPVs)</v>
      </c>
      <c r="H6518" s="2" t="n">
        <v>7.68</v>
      </c>
      <c r="I6518" s="3" t="n">
        <v>0.18</v>
      </c>
    </row>
    <row r="6519" customFormat="false" ht="15" hidden="false" customHeight="false" outlineLevel="0" collapsed="false">
      <c r="A6519" s="0" t="s">
        <v>392</v>
      </c>
      <c r="B6519" s="0" t="n">
        <f aca="false">VALUE(LEFT(A6519,4))</f>
        <v>2025</v>
      </c>
      <c r="C6519" s="0" t="str">
        <f aca="false">"FY"&amp;IF(VALUE(MID(A6519,6,2))&gt;=4,VALUE(LEFT(A6519,4)),VALUE(LEFT(A6519,4))-1)&amp;"-"&amp;TEXT(MOD(IF(VALUE(MID(A6519,6,2))&gt;=4,VALUE(LEFT(A6519,4)),VALUE(LEFT(A6519,4))-1)+1,100),"00")</f>
        <v>FY2025-26</v>
      </c>
      <c r="D6519" s="0" t="s">
        <v>830</v>
      </c>
      <c r="E6519" s="0" t="s">
        <v>398</v>
      </c>
      <c r="F6519" s="0" t="str">
        <f aca="false">INDEX(Mapping!$B$2:$B$465,MATCH(E6519,Mapping!$A$2:$A$465,0))</f>
        <v>ADANI GREEN ENERGY TWENTY SIX B LIMITED_HYBRID WIND_PSS10</v>
      </c>
      <c r="G6519" s="0" t="str">
        <f aca="false">INDEX(Mapping!$C$2:$C$465,MATCH(E6519,Mapping!$A$2:$A$465,0))</f>
        <v>ADANI GREEN ENERGY (ALL SPVs)</v>
      </c>
      <c r="H6519" s="2" t="n">
        <v>7.56</v>
      </c>
      <c r="I6519" s="3" t="n">
        <v>0.18</v>
      </c>
    </row>
    <row r="6520" customFormat="false" ht="15" hidden="false" customHeight="false" outlineLevel="0" collapsed="false">
      <c r="A6520" s="0" t="s">
        <v>392</v>
      </c>
      <c r="B6520" s="0" t="n">
        <f aca="false">VALUE(LEFT(A6520,4))</f>
        <v>2025</v>
      </c>
      <c r="C6520" s="0" t="str">
        <f aca="false">"FY"&amp;IF(VALUE(MID(A6520,6,2))&gt;=4,VALUE(LEFT(A6520,4)),VALUE(LEFT(A6520,4))-1)&amp;"-"&amp;TEXT(MOD(IF(VALUE(MID(A6520,6,2))&gt;=4,VALUE(LEFT(A6520,4)),VALUE(LEFT(A6520,4))-1)+1,100),"00")</f>
        <v>FY2025-26</v>
      </c>
      <c r="D6520" s="0" t="s">
        <v>680</v>
      </c>
      <c r="E6520" s="0" t="s">
        <v>311</v>
      </c>
      <c r="F6520" s="0" t="str">
        <f aca="false">INDEX(Mapping!$B$2:$B$465,MATCH(E6520,Mapping!$A$2:$A$465,0))</f>
        <v>HIMACHAL PRADESH</v>
      </c>
      <c r="G6520" s="0" t="str">
        <f aca="false">INDEX(Mapping!$C$2:$C$465,MATCH(E6520,Mapping!$A$2:$A$465,0))</f>
        <v>HIMACHAL PRADESH</v>
      </c>
      <c r="H6520" s="2" t="n">
        <v>7.48</v>
      </c>
      <c r="I6520" s="3" t="n">
        <v>0.18</v>
      </c>
    </row>
    <row r="6521" customFormat="false" ht="15" hidden="false" customHeight="false" outlineLevel="0" collapsed="false">
      <c r="A6521" s="0" t="s">
        <v>392</v>
      </c>
      <c r="B6521" s="0" t="n">
        <f aca="false">VALUE(LEFT(A6521,4))</f>
        <v>2025</v>
      </c>
      <c r="C6521" s="0" t="str">
        <f aca="false">"FY"&amp;IF(VALUE(MID(A6521,6,2))&gt;=4,VALUE(LEFT(A6521,4)),VALUE(LEFT(A6521,4))-1)&amp;"-"&amp;TEXT(MOD(IF(VALUE(MID(A6521,6,2))&gt;=4,VALUE(LEFT(A6521,4)),VALUE(LEFT(A6521,4))-1)+1,100),"00")</f>
        <v>FY2025-26</v>
      </c>
      <c r="D6521" s="0" t="s">
        <v>699</v>
      </c>
      <c r="E6521" s="0" t="s">
        <v>71</v>
      </c>
      <c r="F6521" s="0" t="str">
        <f aca="false">INDEX(Mapping!$B$2:$B$465,MATCH(E6521,Mapping!$A$2:$A$465,0))</f>
        <v>KERALA</v>
      </c>
      <c r="G6521" s="0" t="str">
        <f aca="false">INDEX(Mapping!$C$2:$C$465,MATCH(E6521,Mapping!$A$2:$A$465,0))</f>
        <v>KERALA</v>
      </c>
      <c r="H6521" s="2" t="n">
        <v>7.3</v>
      </c>
      <c r="I6521" s="3" t="n">
        <v>0.17</v>
      </c>
    </row>
    <row r="6522" customFormat="false" ht="15" hidden="false" customHeight="false" outlineLevel="0" collapsed="false">
      <c r="A6522" s="0" t="s">
        <v>392</v>
      </c>
      <c r="B6522" s="0" t="n">
        <f aca="false">VALUE(LEFT(A6522,4))</f>
        <v>2025</v>
      </c>
      <c r="C6522" s="0" t="str">
        <f aca="false">"FY"&amp;IF(VALUE(MID(A6522,6,2))&gt;=4,VALUE(LEFT(A6522,4)),VALUE(LEFT(A6522,4))-1)&amp;"-"&amp;TEXT(MOD(IF(VALUE(MID(A6522,6,2))&gt;=4,VALUE(LEFT(A6522,4)),VALUE(LEFT(A6522,4))-1)+1,100),"00")</f>
        <v>FY2025-26</v>
      </c>
      <c r="D6522" s="0" t="s">
        <v>829</v>
      </c>
      <c r="E6522" s="0" t="s">
        <v>410</v>
      </c>
      <c r="F6522" s="0" t="str">
        <f aca="false">INDEX(Mapping!$B$2:$B$465,MATCH(E6522,Mapping!$A$2:$A$465,0))</f>
        <v>ADANI GREEN ENERGY TWENTY FIVE B LIMITED(WIND)_PSS9</v>
      </c>
      <c r="G6522" s="0" t="str">
        <f aca="false">INDEX(Mapping!$C$2:$C$465,MATCH(E6522,Mapping!$A$2:$A$465,0))</f>
        <v>ADANI GREEN ENERGY (ALL SPVs)</v>
      </c>
      <c r="H6522" s="2" t="n">
        <v>7.12</v>
      </c>
      <c r="I6522" s="3" t="n">
        <v>0.17</v>
      </c>
    </row>
    <row r="6523" customFormat="false" ht="15" hidden="false" customHeight="false" outlineLevel="0" collapsed="false">
      <c r="A6523" s="0" t="s">
        <v>392</v>
      </c>
      <c r="B6523" s="0" t="n">
        <f aca="false">VALUE(LEFT(A6523,4))</f>
        <v>2025</v>
      </c>
      <c r="C6523" s="0" t="str">
        <f aca="false">"FY"&amp;IF(VALUE(MID(A6523,6,2))&gt;=4,VALUE(LEFT(A6523,4)),VALUE(LEFT(A6523,4))-1)&amp;"-"&amp;TEXT(MOD(IF(VALUE(MID(A6523,6,2))&gt;=4,VALUE(LEFT(A6523,4)),VALUE(LEFT(A6523,4))-1)+1,100),"00")</f>
        <v>FY2025-26</v>
      </c>
      <c r="D6523" s="0" t="s">
        <v>685</v>
      </c>
      <c r="E6523" s="0" t="s">
        <v>278</v>
      </c>
      <c r="F6523" s="0" t="str">
        <f aca="false">INDEX(Mapping!$B$2:$B$465,MATCH(E6523,Mapping!$A$2:$A$465,0))</f>
        <v>RENEW SURYA RAVI</v>
      </c>
      <c r="G6523" s="0" t="str">
        <f aca="false">INDEX(Mapping!$C$2:$C$465,MATCH(E6523,Mapping!$A$2:$A$465,0))</f>
        <v>RENEW POWER (ALL SPVs)</v>
      </c>
      <c r="H6523" s="2" t="n">
        <v>7.12</v>
      </c>
      <c r="I6523" s="3" t="n">
        <v>0.17</v>
      </c>
    </row>
    <row r="6524" customFormat="false" ht="15" hidden="false" customHeight="false" outlineLevel="0" collapsed="false">
      <c r="A6524" s="0" t="s">
        <v>392</v>
      </c>
      <c r="B6524" s="0" t="n">
        <f aca="false">VALUE(LEFT(A6524,4))</f>
        <v>2025</v>
      </c>
      <c r="C6524" s="0" t="str">
        <f aca="false">"FY"&amp;IF(VALUE(MID(A6524,6,2))&gt;=4,VALUE(LEFT(A6524,4)),VALUE(LEFT(A6524,4))-1)&amp;"-"&amp;TEXT(MOD(IF(VALUE(MID(A6524,6,2))&gt;=4,VALUE(LEFT(A6524,4)),VALUE(LEFT(A6524,4))-1)+1,100),"00")</f>
        <v>FY2025-26</v>
      </c>
      <c r="D6524" s="0" t="s">
        <v>344</v>
      </c>
      <c r="E6524" s="0" t="s">
        <v>344</v>
      </c>
      <c r="F6524" s="0" t="str">
        <f aca="false">INDEX(Mapping!$B$2:$B$465,MATCH(E6524,Mapping!$A$2:$A$465,0))</f>
        <v>ADANI RENEWABLE ENERGY FORTY ONE LIMITED_PSS13</v>
      </c>
      <c r="G6524" s="0" t="str">
        <f aca="false">INDEX(Mapping!$C$2:$C$465,MATCH(E6524,Mapping!$A$2:$A$465,0))</f>
        <v>ADANI GREEN ENERGY (ALL SPVs)</v>
      </c>
      <c r="H6524" s="2" t="n">
        <v>6.71</v>
      </c>
      <c r="I6524" s="3" t="n">
        <v>0.16</v>
      </c>
    </row>
    <row r="6525" customFormat="false" ht="15" hidden="false" customHeight="false" outlineLevel="0" collapsed="false">
      <c r="A6525" s="0" t="s">
        <v>392</v>
      </c>
      <c r="B6525" s="0" t="n">
        <f aca="false">VALUE(LEFT(A6525,4))</f>
        <v>2025</v>
      </c>
      <c r="C6525" s="0" t="str">
        <f aca="false">"FY"&amp;IF(VALUE(MID(A6525,6,2))&gt;=4,VALUE(LEFT(A6525,4)),VALUE(LEFT(A6525,4))-1)&amp;"-"&amp;TEXT(MOD(IF(VALUE(MID(A6525,6,2))&gt;=4,VALUE(LEFT(A6525,4)),VALUE(LEFT(A6525,4))-1)+1,100),"00")</f>
        <v>FY2025-26</v>
      </c>
      <c r="D6525" s="0" t="s">
        <v>840</v>
      </c>
      <c r="E6525" s="0" t="s">
        <v>405</v>
      </c>
      <c r="F6525" s="0" t="str">
        <f aca="false">INDEX(Mapping!$B$2:$B$465,MATCH(E6525,Mapping!$A$2:$A$465,0))</f>
        <v>AMBUJA CEMENTS LIMITED_ESSEL PARK RJ</v>
      </c>
      <c r="G6525" s="0" t="str">
        <f aca="false">INDEX(Mapping!$C$2:$C$465,MATCH(E6525,Mapping!$A$2:$A$465,0))</f>
        <v>AMBUJA CEMENTS</v>
      </c>
      <c r="H6525" s="2" t="n">
        <v>6.47</v>
      </c>
      <c r="I6525" s="3" t="n">
        <v>0.15</v>
      </c>
    </row>
    <row r="6526" customFormat="false" ht="15" hidden="false" customHeight="false" outlineLevel="0" collapsed="false">
      <c r="A6526" s="0" t="s">
        <v>392</v>
      </c>
      <c r="B6526" s="0" t="n">
        <f aca="false">VALUE(LEFT(A6526,4))</f>
        <v>2025</v>
      </c>
      <c r="C6526" s="0" t="str">
        <f aca="false">"FY"&amp;IF(VALUE(MID(A6526,6,2))&gt;=4,VALUE(LEFT(A6526,4)),VALUE(LEFT(A6526,4))-1)&amp;"-"&amp;TEXT(MOD(IF(VALUE(MID(A6526,6,2))&gt;=4,VALUE(LEFT(A6526,4)),VALUE(LEFT(A6526,4))-1)+1,100),"00")</f>
        <v>FY2025-26</v>
      </c>
      <c r="D6526" s="0" t="s">
        <v>359</v>
      </c>
      <c r="E6526" s="0" t="s">
        <v>359</v>
      </c>
      <c r="F6526" s="0" t="str">
        <f aca="false">INDEX(Mapping!$B$2:$B$465,MATCH(E6526,Mapping!$A$2:$A$465,0))</f>
        <v>ADANI GREEN ENERGY TWENTY FOUR LIMITED_PSS4</v>
      </c>
      <c r="G6526" s="0" t="str">
        <f aca="false">INDEX(Mapping!$C$2:$C$465,MATCH(E6526,Mapping!$A$2:$A$465,0))</f>
        <v>ADANI GREEN ENERGY (ALL SPVs)</v>
      </c>
      <c r="H6526" s="2" t="n">
        <v>6</v>
      </c>
      <c r="I6526" s="3" t="n">
        <v>0.14</v>
      </c>
    </row>
    <row r="6527" customFormat="false" ht="15" hidden="false" customHeight="false" outlineLevel="0" collapsed="false">
      <c r="A6527" s="0" t="s">
        <v>392</v>
      </c>
      <c r="B6527" s="0" t="n">
        <f aca="false">VALUE(LEFT(A6527,4))</f>
        <v>2025</v>
      </c>
      <c r="C6527" s="0" t="str">
        <f aca="false">"FY"&amp;IF(VALUE(MID(A6527,6,2))&gt;=4,VALUE(LEFT(A6527,4)),VALUE(LEFT(A6527,4))-1)&amp;"-"&amp;TEXT(MOD(IF(VALUE(MID(A6527,6,2))&gt;=4,VALUE(LEFT(A6527,4)),VALUE(LEFT(A6527,4))-1)+1,100),"00")</f>
        <v>FY2025-26</v>
      </c>
      <c r="D6527" s="0" t="s">
        <v>716</v>
      </c>
      <c r="E6527" s="0" t="s">
        <v>247</v>
      </c>
      <c r="F6527" s="0" t="str">
        <f aca="false">INDEX(Mapping!$B$2:$B$465,MATCH(E6527,Mapping!$A$2:$A$465,0))</f>
        <v>SEIL ENERGY INDIA (EX-SEMBCORP)</v>
      </c>
      <c r="G6527" s="0" t="str">
        <f aca="false">INDEX(Mapping!$C$2:$C$465,MATCH(E6527,Mapping!$A$2:$A$465,0))</f>
        <v>SEIL ENERGY INDIA</v>
      </c>
      <c r="H6527" s="2" t="n">
        <v>5.83</v>
      </c>
      <c r="I6527" s="3" t="n">
        <v>0.14</v>
      </c>
    </row>
    <row r="6528" customFormat="false" ht="15" hidden="false" customHeight="false" outlineLevel="0" collapsed="false">
      <c r="A6528" s="0" t="s">
        <v>392</v>
      </c>
      <c r="B6528" s="0" t="n">
        <f aca="false">VALUE(LEFT(A6528,4))</f>
        <v>2025</v>
      </c>
      <c r="C6528" s="0" t="str">
        <f aca="false">"FY"&amp;IF(VALUE(MID(A6528,6,2))&gt;=4,VALUE(LEFT(A6528,4)),VALUE(LEFT(A6528,4))-1)&amp;"-"&amp;TEXT(MOD(IF(VALUE(MID(A6528,6,2))&gt;=4,VALUE(LEFT(A6528,4)),VALUE(LEFT(A6528,4))-1)+1,100),"00")</f>
        <v>FY2025-26</v>
      </c>
      <c r="D6528" s="0" t="s">
        <v>706</v>
      </c>
      <c r="E6528" s="0" t="s">
        <v>357</v>
      </c>
      <c r="F6528" s="0" t="str">
        <f aca="false">INDEX(Mapping!$B$2:$B$465,MATCH(E6528,Mapping!$A$2:$A$465,0))</f>
        <v>HIMACHAL PRADESH</v>
      </c>
      <c r="G6528" s="0" t="str">
        <f aca="false">INDEX(Mapping!$C$2:$C$465,MATCH(E6528,Mapping!$A$2:$A$465,0))</f>
        <v>HIMACHAL PRADESH</v>
      </c>
      <c r="H6528" s="2" t="n">
        <v>5.79</v>
      </c>
      <c r="I6528" s="3" t="n">
        <v>0.14</v>
      </c>
    </row>
    <row r="6529" customFormat="false" ht="15" hidden="false" customHeight="false" outlineLevel="0" collapsed="false">
      <c r="A6529" s="0" t="s">
        <v>392</v>
      </c>
      <c r="B6529" s="0" t="n">
        <f aca="false">VALUE(LEFT(A6529,4))</f>
        <v>2025</v>
      </c>
      <c r="C6529" s="0" t="str">
        <f aca="false">"FY"&amp;IF(VALUE(MID(A6529,6,2))&gt;=4,VALUE(LEFT(A6529,4)),VALUE(LEFT(A6529,4))-1)&amp;"-"&amp;TEXT(MOD(IF(VALUE(MID(A6529,6,2))&gt;=4,VALUE(LEFT(A6529,4)),VALUE(LEFT(A6529,4))-1)+1,100),"00")</f>
        <v>FY2025-26</v>
      </c>
      <c r="D6529" s="0" t="s">
        <v>782</v>
      </c>
      <c r="E6529" s="0" t="s">
        <v>329</v>
      </c>
      <c r="F6529" s="0" t="str">
        <f aca="false">INDEX(Mapping!$B$2:$B$465,MATCH(E6529,Mapping!$A$2:$A$465,0))</f>
        <v>NTPC STATIONS</v>
      </c>
      <c r="G6529" s="0" t="str">
        <f aca="false">INDEX(Mapping!$C$2:$C$465,MATCH(E6529,Mapping!$A$2:$A$465,0))</f>
        <v>NTPC GROUP</v>
      </c>
      <c r="H6529" s="2" t="n">
        <v>5.5</v>
      </c>
      <c r="I6529" s="3" t="n">
        <v>0.13</v>
      </c>
    </row>
    <row r="6530" customFormat="false" ht="15" hidden="false" customHeight="false" outlineLevel="0" collapsed="false">
      <c r="A6530" s="0" t="s">
        <v>392</v>
      </c>
      <c r="B6530" s="0" t="n">
        <f aca="false">VALUE(LEFT(A6530,4))</f>
        <v>2025</v>
      </c>
      <c r="C6530" s="0" t="str">
        <f aca="false">"FY"&amp;IF(VALUE(MID(A6530,6,2))&gt;=4,VALUE(LEFT(A6530,4)),VALUE(LEFT(A6530,4))-1)&amp;"-"&amp;TEXT(MOD(IF(VALUE(MID(A6530,6,2))&gt;=4,VALUE(LEFT(A6530,4)),VALUE(LEFT(A6530,4))-1)+1,100),"00")</f>
        <v>FY2025-26</v>
      </c>
      <c r="D6530" s="0" t="s">
        <v>375</v>
      </c>
      <c r="E6530" s="0" t="s">
        <v>375</v>
      </c>
      <c r="F6530" s="0" t="str">
        <f aca="false">INDEX(Mapping!$B$2:$B$465,MATCH(E6530,Mapping!$A$2:$A$465,0))</f>
        <v>WIND FIVE RENERGY LIMITED</v>
      </c>
      <c r="G6530" s="0" t="str">
        <f aca="false">INDEX(Mapping!$C$2:$C$465,MATCH(E6530,Mapping!$A$2:$A$465,0))</f>
        <v>WIND FIVE RENERGY LIMITED</v>
      </c>
      <c r="H6530" s="2" t="n">
        <v>4.8</v>
      </c>
      <c r="I6530" s="3" t="n">
        <v>0.11</v>
      </c>
    </row>
    <row r="6531" customFormat="false" ht="15" hidden="false" customHeight="false" outlineLevel="0" collapsed="false">
      <c r="A6531" s="0" t="s">
        <v>392</v>
      </c>
      <c r="B6531" s="0" t="n">
        <f aca="false">VALUE(LEFT(A6531,4))</f>
        <v>2025</v>
      </c>
      <c r="C6531" s="0" t="str">
        <f aca="false">"FY"&amp;IF(VALUE(MID(A6531,6,2))&gt;=4,VALUE(LEFT(A6531,4)),VALUE(LEFT(A6531,4))-1)&amp;"-"&amp;TEXT(MOD(IF(VALUE(MID(A6531,6,2))&gt;=4,VALUE(LEFT(A6531,4)),VALUE(LEFT(A6531,4))-1)+1,100),"00")</f>
        <v>FY2025-26</v>
      </c>
      <c r="D6531" s="0" t="s">
        <v>848</v>
      </c>
      <c r="E6531" s="0" t="s">
        <v>542</v>
      </c>
      <c r="F6531" s="0" t="str">
        <f aca="false">INDEX(Mapping!$B$2:$B$465,MATCH(E6531,Mapping!$A$2:$A$465,0))</f>
        <v>SASAN POWER LIMITED</v>
      </c>
      <c r="G6531" s="0" t="str">
        <f aca="false">INDEX(Mapping!$C$2:$C$465,MATCH(E6531,Mapping!$A$2:$A$465,0))</f>
        <v>SASAN POWER LIMITED</v>
      </c>
      <c r="H6531" s="2" t="n">
        <v>4.77</v>
      </c>
      <c r="I6531" s="3" t="n">
        <v>0.11</v>
      </c>
    </row>
    <row r="6532" customFormat="false" ht="15" hidden="false" customHeight="false" outlineLevel="0" collapsed="false">
      <c r="A6532" s="0" t="s">
        <v>392</v>
      </c>
      <c r="B6532" s="0" t="n">
        <f aca="false">VALUE(LEFT(A6532,4))</f>
        <v>2025</v>
      </c>
      <c r="C6532" s="0" t="str">
        <f aca="false">"FY"&amp;IF(VALUE(MID(A6532,6,2))&gt;=4,VALUE(LEFT(A6532,4)),VALUE(LEFT(A6532,4))-1)&amp;"-"&amp;TEXT(MOD(IF(VALUE(MID(A6532,6,2))&gt;=4,VALUE(LEFT(A6532,4)),VALUE(LEFT(A6532,4))-1)+1,100),"00")</f>
        <v>FY2025-26</v>
      </c>
      <c r="D6532" s="0" t="s">
        <v>700</v>
      </c>
      <c r="E6532" s="0" t="s">
        <v>353</v>
      </c>
      <c r="F6532" s="0" t="str">
        <f aca="false">INDEX(Mapping!$B$2:$B$465,MATCH(E6532,Mapping!$A$2:$A$465,0))</f>
        <v>HIMACHAL PRADESH</v>
      </c>
      <c r="G6532" s="0" t="str">
        <f aca="false">INDEX(Mapping!$C$2:$C$465,MATCH(E6532,Mapping!$A$2:$A$465,0))</f>
        <v>HIMACHAL PRADESH</v>
      </c>
      <c r="H6532" s="2" t="n">
        <v>4.6</v>
      </c>
      <c r="I6532" s="3" t="n">
        <v>0.11</v>
      </c>
    </row>
    <row r="6533" customFormat="false" ht="15" hidden="false" customHeight="false" outlineLevel="0" collapsed="false">
      <c r="A6533" s="0" t="s">
        <v>392</v>
      </c>
      <c r="B6533" s="0" t="n">
        <f aca="false">VALUE(LEFT(A6533,4))</f>
        <v>2025</v>
      </c>
      <c r="C6533" s="0" t="str">
        <f aca="false">"FY"&amp;IF(VALUE(MID(A6533,6,2))&gt;=4,VALUE(LEFT(A6533,4)),VALUE(LEFT(A6533,4))-1)&amp;"-"&amp;TEXT(MOD(IF(VALUE(MID(A6533,6,2))&gt;=4,VALUE(LEFT(A6533,4)),VALUE(LEFT(A6533,4))-1)+1,100),"00")</f>
        <v>FY2025-26</v>
      </c>
      <c r="D6533" s="0" t="s">
        <v>446</v>
      </c>
      <c r="E6533" s="0" t="s">
        <v>446</v>
      </c>
      <c r="F6533" s="0" t="str">
        <f aca="false">INDEX(Mapping!$B$2:$B$465,MATCH(E6533,Mapping!$A$2:$A$465,0))</f>
        <v>ADANI RENEWABLE ENERGY FORTY ONE LIMITED_PSS8</v>
      </c>
      <c r="G6533" s="0" t="str">
        <f aca="false">INDEX(Mapping!$C$2:$C$465,MATCH(E6533,Mapping!$A$2:$A$465,0))</f>
        <v>ADANI GREEN ENERGY (ALL SPVs)</v>
      </c>
      <c r="H6533" s="2" t="n">
        <v>4.49</v>
      </c>
      <c r="I6533" s="3" t="n">
        <v>0.11</v>
      </c>
    </row>
    <row r="6534" customFormat="false" ht="15" hidden="false" customHeight="false" outlineLevel="0" collapsed="false">
      <c r="A6534" s="0" t="s">
        <v>392</v>
      </c>
      <c r="B6534" s="0" t="n">
        <f aca="false">VALUE(LEFT(A6534,4))</f>
        <v>2025</v>
      </c>
      <c r="C6534" s="0" t="str">
        <f aca="false">"FY"&amp;IF(VALUE(MID(A6534,6,2))&gt;=4,VALUE(LEFT(A6534,4)),VALUE(LEFT(A6534,4))-1)&amp;"-"&amp;TEXT(MOD(IF(VALUE(MID(A6534,6,2))&gt;=4,VALUE(LEFT(A6534,4)),VALUE(LEFT(A6534,4))-1)+1,100),"00")</f>
        <v>FY2025-26</v>
      </c>
      <c r="D6534" s="0" t="s">
        <v>737</v>
      </c>
      <c r="E6534" s="0" t="s">
        <v>337</v>
      </c>
      <c r="F6534" s="0" t="str">
        <f aca="false">INDEX(Mapping!$B$2:$B$465,MATCH(E6534,Mapping!$A$2:$A$465,0))</f>
        <v>NTPC STATIONS</v>
      </c>
      <c r="G6534" s="0" t="str">
        <f aca="false">INDEX(Mapping!$C$2:$C$465,MATCH(E6534,Mapping!$A$2:$A$465,0))</f>
        <v>NTPC GROUP</v>
      </c>
      <c r="H6534" s="2" t="n">
        <v>4.16</v>
      </c>
      <c r="I6534" s="3" t="n">
        <v>0.1</v>
      </c>
    </row>
    <row r="6535" customFormat="false" ht="15" hidden="false" customHeight="false" outlineLevel="0" collapsed="false">
      <c r="A6535" s="0" t="s">
        <v>392</v>
      </c>
      <c r="B6535" s="0" t="n">
        <f aca="false">VALUE(LEFT(A6535,4))</f>
        <v>2025</v>
      </c>
      <c r="C6535" s="0" t="str">
        <f aca="false">"FY"&amp;IF(VALUE(MID(A6535,6,2))&gt;=4,VALUE(LEFT(A6535,4)),VALUE(LEFT(A6535,4))-1)&amp;"-"&amp;TEXT(MOD(IF(VALUE(MID(A6535,6,2))&gt;=4,VALUE(LEFT(A6535,4)),VALUE(LEFT(A6535,4))-1)+1,100),"00")</f>
        <v>FY2025-26</v>
      </c>
      <c r="D6535" s="0" t="s">
        <v>714</v>
      </c>
      <c r="E6535" s="0" t="s">
        <v>395</v>
      </c>
      <c r="F6535" s="0" t="str">
        <f aca="false">INDEX(Mapping!$B$2:$B$465,MATCH(E6535,Mapping!$A$2:$A$465,0))</f>
        <v>HIMACHAL PRADESH</v>
      </c>
      <c r="G6535" s="0" t="str">
        <f aca="false">INDEX(Mapping!$C$2:$C$465,MATCH(E6535,Mapping!$A$2:$A$465,0))</f>
        <v>HIMACHAL PRADESH</v>
      </c>
      <c r="H6535" s="2" t="n">
        <v>3.94</v>
      </c>
      <c r="I6535" s="3" t="n">
        <v>0.09</v>
      </c>
    </row>
    <row r="6536" customFormat="false" ht="15" hidden="false" customHeight="false" outlineLevel="0" collapsed="false">
      <c r="A6536" s="0" t="s">
        <v>392</v>
      </c>
      <c r="B6536" s="0" t="n">
        <f aca="false">VALUE(LEFT(A6536,4))</f>
        <v>2025</v>
      </c>
      <c r="C6536" s="0" t="str">
        <f aca="false">"FY"&amp;IF(VALUE(MID(A6536,6,2))&gt;=4,VALUE(LEFT(A6536,4)),VALUE(LEFT(A6536,4))-1)&amp;"-"&amp;TEXT(MOD(IF(VALUE(MID(A6536,6,2))&gt;=4,VALUE(LEFT(A6536,4)),VALUE(LEFT(A6536,4))-1)+1,100),"00")</f>
        <v>FY2025-26</v>
      </c>
      <c r="D6536" s="0" t="s">
        <v>442</v>
      </c>
      <c r="E6536" s="0" t="s">
        <v>442</v>
      </c>
      <c r="F6536" s="0" t="str">
        <f aca="false">INDEX(Mapping!$B$2:$B$465,MATCH(E6536,Mapping!$A$2:$A$465,0))</f>
        <v>ADANI HYBRID ENERGY JAISALMER FIVE LIMITED_PSS4</v>
      </c>
      <c r="G6536" s="0" t="str">
        <f aca="false">INDEX(Mapping!$C$2:$C$465,MATCH(E6536,Mapping!$A$2:$A$465,0))</f>
        <v>ADANI GREEN ENERGY (ALL SPVs)</v>
      </c>
      <c r="H6536" s="2" t="n">
        <v>3.93</v>
      </c>
      <c r="I6536" s="3" t="n">
        <v>0.09</v>
      </c>
    </row>
    <row r="6537" customFormat="false" ht="15" hidden="false" customHeight="false" outlineLevel="0" collapsed="false">
      <c r="A6537" s="0" t="s">
        <v>392</v>
      </c>
      <c r="B6537" s="0" t="n">
        <f aca="false">VALUE(LEFT(A6537,4))</f>
        <v>2025</v>
      </c>
      <c r="C6537" s="0" t="str">
        <f aca="false">"FY"&amp;IF(VALUE(MID(A6537,6,2))&gt;=4,VALUE(LEFT(A6537,4)),VALUE(LEFT(A6537,4))-1)&amp;"-"&amp;TEXT(MOD(IF(VALUE(MID(A6537,6,2))&gt;=4,VALUE(LEFT(A6537,4)),VALUE(LEFT(A6537,4))-1)+1,100),"00")</f>
        <v>FY2025-26</v>
      </c>
      <c r="D6537" s="0" t="s">
        <v>761</v>
      </c>
      <c r="E6537" s="0" t="s">
        <v>335</v>
      </c>
      <c r="F6537" s="0" t="str">
        <f aca="false">INDEX(Mapping!$B$2:$B$465,MATCH(E6537,Mapping!$A$2:$A$465,0))</f>
        <v>NTPC STATIONS</v>
      </c>
      <c r="G6537" s="0" t="str">
        <f aca="false">INDEX(Mapping!$C$2:$C$465,MATCH(E6537,Mapping!$A$2:$A$465,0))</f>
        <v>NTPC GROUP</v>
      </c>
      <c r="H6537" s="2" t="n">
        <v>3.71</v>
      </c>
      <c r="I6537" s="3" t="n">
        <v>0.09</v>
      </c>
    </row>
    <row r="6538" customFormat="false" ht="15" hidden="false" customHeight="false" outlineLevel="0" collapsed="false">
      <c r="A6538" s="0" t="s">
        <v>392</v>
      </c>
      <c r="B6538" s="0" t="n">
        <f aca="false">VALUE(LEFT(A6538,4))</f>
        <v>2025</v>
      </c>
      <c r="C6538" s="0" t="str">
        <f aca="false">"FY"&amp;IF(VALUE(MID(A6538,6,2))&gt;=4,VALUE(LEFT(A6538,4)),VALUE(LEFT(A6538,4))-1)&amp;"-"&amp;TEXT(MOD(IF(VALUE(MID(A6538,6,2))&gt;=4,VALUE(LEFT(A6538,4)),VALUE(LEFT(A6538,4))-1)+1,100),"00")</f>
        <v>FY2025-26</v>
      </c>
      <c r="D6538" s="0" t="s">
        <v>439</v>
      </c>
      <c r="E6538" s="0" t="s">
        <v>439</v>
      </c>
      <c r="F6538" s="0" t="str">
        <f aca="false">INDEX(Mapping!$B$2:$B$465,MATCH(E6538,Mapping!$A$2:$A$465,0))</f>
        <v>ADANI RENEWABLE ENERGY FORTY ONE LIMITED_PSS4</v>
      </c>
      <c r="G6538" s="0" t="str">
        <f aca="false">INDEX(Mapping!$C$2:$C$465,MATCH(E6538,Mapping!$A$2:$A$465,0))</f>
        <v>ADANI GREEN ENERGY (ALL SPVs)</v>
      </c>
      <c r="H6538" s="2" t="n">
        <v>3.58</v>
      </c>
      <c r="I6538" s="3" t="n">
        <v>0.08</v>
      </c>
    </row>
    <row r="6539" customFormat="false" ht="15" hidden="false" customHeight="false" outlineLevel="0" collapsed="false">
      <c r="A6539" s="0" t="s">
        <v>392</v>
      </c>
      <c r="B6539" s="0" t="n">
        <f aca="false">VALUE(LEFT(A6539,4))</f>
        <v>2025</v>
      </c>
      <c r="C6539" s="0" t="str">
        <f aca="false">"FY"&amp;IF(VALUE(MID(A6539,6,2))&gt;=4,VALUE(LEFT(A6539,4)),VALUE(LEFT(A6539,4))-1)&amp;"-"&amp;TEXT(MOD(IF(VALUE(MID(A6539,6,2))&gt;=4,VALUE(LEFT(A6539,4)),VALUE(LEFT(A6539,4))-1)+1,100),"00")</f>
        <v>FY2025-26</v>
      </c>
      <c r="D6539" s="0" t="s">
        <v>689</v>
      </c>
      <c r="E6539" s="0" t="s">
        <v>237</v>
      </c>
      <c r="F6539" s="0" t="str">
        <f aca="false">INDEX(Mapping!$B$2:$B$465,MATCH(E6539,Mapping!$A$2:$A$465,0))</f>
        <v>NTPC STATIONS</v>
      </c>
      <c r="G6539" s="0" t="str">
        <f aca="false">INDEX(Mapping!$C$2:$C$465,MATCH(E6539,Mapping!$A$2:$A$465,0))</f>
        <v>NTPC GROUP</v>
      </c>
      <c r="H6539" s="2" t="n">
        <v>3.45</v>
      </c>
      <c r="I6539" s="3" t="n">
        <v>0.08</v>
      </c>
    </row>
    <row r="6540" customFormat="false" ht="15" hidden="false" customHeight="false" outlineLevel="0" collapsed="false">
      <c r="A6540" s="0" t="s">
        <v>392</v>
      </c>
      <c r="B6540" s="0" t="n">
        <f aca="false">VALUE(LEFT(A6540,4))</f>
        <v>2025</v>
      </c>
      <c r="C6540" s="0" t="str">
        <f aca="false">"FY"&amp;IF(VALUE(MID(A6540,6,2))&gt;=4,VALUE(LEFT(A6540,4)),VALUE(LEFT(A6540,4))-1)&amp;"-"&amp;TEXT(MOD(IF(VALUE(MID(A6540,6,2))&gt;=4,VALUE(LEFT(A6540,4)),VALUE(LEFT(A6540,4))-1)+1,100),"00")</f>
        <v>FY2025-26</v>
      </c>
      <c r="D6540" s="0" t="s">
        <v>480</v>
      </c>
      <c r="E6540" s="0" t="s">
        <v>480</v>
      </c>
      <c r="F6540" s="0" t="str">
        <f aca="false">INDEX(Mapping!$B$2:$B$465,MATCH(E6540,Mapping!$A$2:$A$465,0))</f>
        <v>ADANI SOLAR ENERGY JODHPUR SIX PRIVATE LIMITED_50MW</v>
      </c>
      <c r="G6540" s="0" t="str">
        <f aca="false">INDEX(Mapping!$C$2:$C$465,MATCH(E6540,Mapping!$A$2:$A$465,0))</f>
        <v>ADANI GREEN ENERGY (ALL SPVs)</v>
      </c>
      <c r="H6540" s="2" t="n">
        <v>3.19</v>
      </c>
      <c r="I6540" s="3" t="n">
        <v>0.08</v>
      </c>
    </row>
    <row r="6541" customFormat="false" ht="15" hidden="false" customHeight="false" outlineLevel="0" collapsed="false">
      <c r="A6541" s="0" t="s">
        <v>392</v>
      </c>
      <c r="B6541" s="0" t="n">
        <f aca="false">VALUE(LEFT(A6541,4))</f>
        <v>2025</v>
      </c>
      <c r="C6541" s="0" t="str">
        <f aca="false">"FY"&amp;IF(VALUE(MID(A6541,6,2))&gt;=4,VALUE(LEFT(A6541,4)),VALUE(LEFT(A6541,4))-1)&amp;"-"&amp;TEXT(MOD(IF(VALUE(MID(A6541,6,2))&gt;=4,VALUE(LEFT(A6541,4)),VALUE(LEFT(A6541,4))-1)+1,100),"00")</f>
        <v>FY2025-26</v>
      </c>
      <c r="D6541" s="0" t="s">
        <v>726</v>
      </c>
      <c r="E6541" s="0" t="s">
        <v>393</v>
      </c>
      <c r="F6541" s="0" t="str">
        <f aca="false">INDEX(Mapping!$B$2:$B$465,MATCH(E6541,Mapping!$A$2:$A$465,0))</f>
        <v>NTPC STATIONS</v>
      </c>
      <c r="G6541" s="0" t="str">
        <f aca="false">INDEX(Mapping!$C$2:$C$465,MATCH(E6541,Mapping!$A$2:$A$465,0))</f>
        <v>NTPC GROUP</v>
      </c>
      <c r="H6541" s="2" t="n">
        <v>3.13</v>
      </c>
      <c r="I6541" s="3" t="n">
        <v>0.07</v>
      </c>
    </row>
    <row r="6542" customFormat="false" ht="15" hidden="false" customHeight="false" outlineLevel="0" collapsed="false">
      <c r="A6542" s="0" t="s">
        <v>392</v>
      </c>
      <c r="B6542" s="0" t="n">
        <f aca="false">VALUE(LEFT(A6542,4))</f>
        <v>2025</v>
      </c>
      <c r="C6542" s="0" t="str">
        <f aca="false">"FY"&amp;IF(VALUE(MID(A6542,6,2))&gt;=4,VALUE(LEFT(A6542,4)),VALUE(LEFT(A6542,4))-1)&amp;"-"&amp;TEXT(MOD(IF(VALUE(MID(A6542,6,2))&gt;=4,VALUE(LEFT(A6542,4)),VALUE(LEFT(A6542,4))-1)+1,100),"00")</f>
        <v>FY2025-26</v>
      </c>
      <c r="D6542" s="0" t="s">
        <v>817</v>
      </c>
      <c r="E6542" s="0" t="s">
        <v>430</v>
      </c>
      <c r="F6542" s="0" t="str">
        <f aca="false">INDEX(Mapping!$B$2:$B$465,MATCH(E6542,Mapping!$A$2:$A$465,0))</f>
        <v>AMBUJA CEMENTS LIMITED_PSS4_HYBRID WIND</v>
      </c>
      <c r="G6542" s="0" t="str">
        <f aca="false">INDEX(Mapping!$C$2:$C$465,MATCH(E6542,Mapping!$A$2:$A$465,0))</f>
        <v>AMBUJA CEMENTS</v>
      </c>
      <c r="H6542" s="2" t="n">
        <v>2.96</v>
      </c>
      <c r="I6542" s="3" t="n">
        <v>0.07</v>
      </c>
    </row>
    <row r="6543" customFormat="false" ht="15" hidden="false" customHeight="false" outlineLevel="0" collapsed="false">
      <c r="A6543" s="0" t="s">
        <v>392</v>
      </c>
      <c r="B6543" s="0" t="n">
        <f aca="false">VALUE(LEFT(A6543,4))</f>
        <v>2025</v>
      </c>
      <c r="C6543" s="0" t="str">
        <f aca="false">"FY"&amp;IF(VALUE(MID(A6543,6,2))&gt;=4,VALUE(LEFT(A6543,4)),VALUE(LEFT(A6543,4))-1)&amp;"-"&amp;TEXT(MOD(IF(VALUE(MID(A6543,6,2))&gt;=4,VALUE(LEFT(A6543,4)),VALUE(LEFT(A6543,4))-1)+1,100),"00")</f>
        <v>FY2025-26</v>
      </c>
      <c r="D6543" s="0" t="s">
        <v>723</v>
      </c>
      <c r="E6543" s="0" t="s">
        <v>330</v>
      </c>
      <c r="F6543" s="0" t="str">
        <f aca="false">INDEX(Mapping!$B$2:$B$465,MATCH(E6543,Mapping!$A$2:$A$465,0))</f>
        <v>MARUTI CLEAN COAL &amp; POWER</v>
      </c>
      <c r="G6543" s="0" t="str">
        <f aca="false">INDEX(Mapping!$C$2:$C$465,MATCH(E6543,Mapping!$A$2:$A$465,0))</f>
        <v>MARUTI CLEAN COAL &amp; POWER</v>
      </c>
      <c r="H6543" s="2" t="n">
        <v>2.93</v>
      </c>
      <c r="I6543" s="3" t="n">
        <v>0.07</v>
      </c>
    </row>
    <row r="6544" customFormat="false" ht="15" hidden="false" customHeight="false" outlineLevel="0" collapsed="false">
      <c r="A6544" s="0" t="s">
        <v>392</v>
      </c>
      <c r="B6544" s="0" t="n">
        <f aca="false">VALUE(LEFT(A6544,4))</f>
        <v>2025</v>
      </c>
      <c r="C6544" s="0" t="str">
        <f aca="false">"FY"&amp;IF(VALUE(MID(A6544,6,2))&gt;=4,VALUE(LEFT(A6544,4)),VALUE(LEFT(A6544,4))-1)&amp;"-"&amp;TEXT(MOD(IF(VALUE(MID(A6544,6,2))&gt;=4,VALUE(LEFT(A6544,4)),VALUE(LEFT(A6544,4))-1)+1,100),"00")</f>
        <v>FY2025-26</v>
      </c>
      <c r="D6544" s="0" t="s">
        <v>717</v>
      </c>
      <c r="E6544" s="0" t="s">
        <v>381</v>
      </c>
      <c r="F6544" s="0" t="str">
        <f aca="false">INDEX(Mapping!$B$2:$B$465,MATCH(E6544,Mapping!$A$2:$A$465,0))</f>
        <v>NTPC STATIONS</v>
      </c>
      <c r="G6544" s="0" t="str">
        <f aca="false">INDEX(Mapping!$C$2:$C$465,MATCH(E6544,Mapping!$A$2:$A$465,0))</f>
        <v>NTPC GROUP</v>
      </c>
      <c r="H6544" s="2" t="n">
        <v>2.74</v>
      </c>
      <c r="I6544" s="3" t="n">
        <v>0.06</v>
      </c>
    </row>
    <row r="6545" customFormat="false" ht="15" hidden="false" customHeight="false" outlineLevel="0" collapsed="false">
      <c r="A6545" s="0" t="s">
        <v>392</v>
      </c>
      <c r="B6545" s="0" t="n">
        <f aca="false">VALUE(LEFT(A6545,4))</f>
        <v>2025</v>
      </c>
      <c r="C6545" s="0" t="str">
        <f aca="false">"FY"&amp;IF(VALUE(MID(A6545,6,2))&gt;=4,VALUE(LEFT(A6545,4)),VALUE(LEFT(A6545,4))-1)&amp;"-"&amp;TEXT(MOD(IF(VALUE(MID(A6545,6,2))&gt;=4,VALUE(LEFT(A6545,4)),VALUE(LEFT(A6545,4))-1)+1,100),"00")</f>
        <v>FY2025-26</v>
      </c>
      <c r="D6545" s="0" t="s">
        <v>380</v>
      </c>
      <c r="E6545" s="0" t="s">
        <v>380</v>
      </c>
      <c r="F6545" s="0" t="str">
        <f aca="false">INDEX(Mapping!$B$2:$B$465,MATCH(E6545,Mapping!$A$2:$A$465,0))</f>
        <v>RENEW GREEN (MHP ONE) PRIVATE LIMITED</v>
      </c>
      <c r="G6545" s="0" t="str">
        <f aca="false">INDEX(Mapping!$C$2:$C$465,MATCH(E6545,Mapping!$A$2:$A$465,0))</f>
        <v>RENEW POWER (ALL SPVs)</v>
      </c>
      <c r="H6545" s="2" t="n">
        <v>2.66</v>
      </c>
      <c r="I6545" s="3" t="n">
        <v>0.06</v>
      </c>
    </row>
    <row r="6546" customFormat="false" ht="15" hidden="false" customHeight="false" outlineLevel="0" collapsed="false">
      <c r="A6546" s="0" t="s">
        <v>392</v>
      </c>
      <c r="B6546" s="0" t="n">
        <f aca="false">VALUE(LEFT(A6546,4))</f>
        <v>2025</v>
      </c>
      <c r="C6546" s="0" t="str">
        <f aca="false">"FY"&amp;IF(VALUE(MID(A6546,6,2))&gt;=4,VALUE(LEFT(A6546,4)),VALUE(LEFT(A6546,4))-1)&amp;"-"&amp;TEXT(MOD(IF(VALUE(MID(A6546,6,2))&gt;=4,VALUE(LEFT(A6546,4)),VALUE(LEFT(A6546,4))-1)+1,100),"00")</f>
        <v>FY2025-26</v>
      </c>
      <c r="D6546" s="0" t="s">
        <v>842</v>
      </c>
      <c r="E6546" s="0" t="s">
        <v>514</v>
      </c>
      <c r="F6546" s="0" t="str">
        <f aca="false">INDEX(Mapping!$B$2:$B$465,MATCH(E6546,Mapping!$A$2:$A$465,0))</f>
        <v>ADANI RENEWABLE ENERGY THREE LIMITED_PSS8_HYBRID WIND</v>
      </c>
      <c r="G6546" s="0" t="str">
        <f aca="false">INDEX(Mapping!$C$2:$C$465,MATCH(E6546,Mapping!$A$2:$A$465,0))</f>
        <v>ADANI GREEN ENERGY (ALL SPVs)</v>
      </c>
      <c r="H6546" s="2" t="n">
        <v>2.57</v>
      </c>
      <c r="I6546" s="3" t="n">
        <v>0.06</v>
      </c>
    </row>
    <row r="6547" customFormat="false" ht="15" hidden="false" customHeight="false" outlineLevel="0" collapsed="false">
      <c r="A6547" s="0" t="s">
        <v>392</v>
      </c>
      <c r="B6547" s="0" t="n">
        <f aca="false">VALUE(LEFT(A6547,4))</f>
        <v>2025</v>
      </c>
      <c r="C6547" s="0" t="str">
        <f aca="false">"FY"&amp;IF(VALUE(MID(A6547,6,2))&gt;=4,VALUE(LEFT(A6547,4)),VALUE(LEFT(A6547,4))-1)&amp;"-"&amp;TEXT(MOD(IF(VALUE(MID(A6547,6,2))&gt;=4,VALUE(LEFT(A6547,4)),VALUE(LEFT(A6547,4))-1)+1,100),"00")</f>
        <v>FY2025-26</v>
      </c>
      <c r="D6547" s="0" t="s">
        <v>670</v>
      </c>
      <c r="E6547" s="0" t="s">
        <v>242</v>
      </c>
      <c r="F6547" s="0" t="str">
        <f aca="false">INDEX(Mapping!$B$2:$B$465,MATCH(E6547,Mapping!$A$2:$A$465,0))</f>
        <v>SKS POWER</v>
      </c>
      <c r="G6547" s="0" t="str">
        <f aca="false">INDEX(Mapping!$C$2:$C$465,MATCH(E6547,Mapping!$A$2:$A$465,0))</f>
        <v>SKS POWER</v>
      </c>
      <c r="H6547" s="2" t="n">
        <v>2.51</v>
      </c>
      <c r="I6547" s="3" t="n">
        <v>0.06</v>
      </c>
    </row>
    <row r="6548" customFormat="false" ht="15" hidden="false" customHeight="false" outlineLevel="0" collapsed="false">
      <c r="A6548" s="0" t="s">
        <v>392</v>
      </c>
      <c r="B6548" s="0" t="n">
        <f aca="false">VALUE(LEFT(A6548,4))</f>
        <v>2025</v>
      </c>
      <c r="C6548" s="0" t="str">
        <f aca="false">"FY"&amp;IF(VALUE(MID(A6548,6,2))&gt;=4,VALUE(LEFT(A6548,4)),VALUE(LEFT(A6548,4))-1)&amp;"-"&amp;TEXT(MOD(IF(VALUE(MID(A6548,6,2))&gt;=4,VALUE(LEFT(A6548,4)),VALUE(LEFT(A6548,4))-1)+1,100),"00")</f>
        <v>FY2025-26</v>
      </c>
      <c r="D6548" s="0" t="s">
        <v>712</v>
      </c>
      <c r="E6548" s="0" t="s">
        <v>414</v>
      </c>
      <c r="F6548" s="0" t="str">
        <f aca="false">INDEX(Mapping!$B$2:$B$465,MATCH(E6548,Mapping!$A$2:$A$465,0))</f>
        <v>BUDHIL HEP (GREENKO BUDHIL HYDRO POWER PVT. LTD.)</v>
      </c>
      <c r="G6548" s="0" t="str">
        <f aca="false">INDEX(Mapping!$C$2:$C$465,MATCH(E6548,Mapping!$A$2:$A$465,0))</f>
        <v>GREENKO GROUP</v>
      </c>
      <c r="H6548" s="2" t="n">
        <v>2.43</v>
      </c>
      <c r="I6548" s="3" t="n">
        <v>0.06</v>
      </c>
    </row>
    <row r="6549" customFormat="false" ht="15" hidden="false" customHeight="false" outlineLevel="0" collapsed="false">
      <c r="A6549" s="0" t="s">
        <v>392</v>
      </c>
      <c r="B6549" s="0" t="n">
        <f aca="false">VALUE(LEFT(A6549,4))</f>
        <v>2025</v>
      </c>
      <c r="C6549" s="0" t="str">
        <f aca="false">"FY"&amp;IF(VALUE(MID(A6549,6,2))&gt;=4,VALUE(LEFT(A6549,4)),VALUE(LEFT(A6549,4))-1)&amp;"-"&amp;TEXT(MOD(IF(VALUE(MID(A6549,6,2))&gt;=4,VALUE(LEFT(A6549,4)),VALUE(LEFT(A6549,4))-1)+1,100),"00")</f>
        <v>FY2025-26</v>
      </c>
      <c r="D6549" s="0" t="s">
        <v>695</v>
      </c>
      <c r="E6549" s="0" t="s">
        <v>211</v>
      </c>
      <c r="F6549" s="0" t="str">
        <f aca="false">INDEX(Mapping!$B$2:$B$465,MATCH(E6549,Mapping!$A$2:$A$465,0))</f>
        <v>SINGOLI BHATWARI HEP</v>
      </c>
      <c r="G6549" s="0" t="str">
        <f aca="false">INDEX(Mapping!$C$2:$C$465,MATCH(E6549,Mapping!$A$2:$A$465,0))</f>
        <v>SINGOLI BHATWARI HEP</v>
      </c>
      <c r="H6549" s="2" t="n">
        <v>2.35</v>
      </c>
      <c r="I6549" s="3" t="n">
        <v>0.06</v>
      </c>
    </row>
    <row r="6550" customFormat="false" ht="15" hidden="false" customHeight="false" outlineLevel="0" collapsed="false">
      <c r="A6550" s="0" t="s">
        <v>392</v>
      </c>
      <c r="B6550" s="0" t="n">
        <f aca="false">VALUE(LEFT(A6550,4))</f>
        <v>2025</v>
      </c>
      <c r="C6550" s="0" t="str">
        <f aca="false">"FY"&amp;IF(VALUE(MID(A6550,6,2))&gt;=4,VALUE(LEFT(A6550,4)),VALUE(LEFT(A6550,4))-1)&amp;"-"&amp;TEXT(MOD(IF(VALUE(MID(A6550,6,2))&gt;=4,VALUE(LEFT(A6550,4)),VALUE(LEFT(A6550,4))-1)+1,100),"00")</f>
        <v>FY2025-26</v>
      </c>
      <c r="D6550" s="0" t="s">
        <v>749</v>
      </c>
      <c r="E6550" s="0" t="s">
        <v>411</v>
      </c>
      <c r="F6550" s="0" t="str">
        <f aca="false">INDEX(Mapping!$B$2:$B$465,MATCH(E6550,Mapping!$A$2:$A$465,0))</f>
        <v>NTPC STATIONS</v>
      </c>
      <c r="G6550" s="0" t="str">
        <f aca="false">INDEX(Mapping!$C$2:$C$465,MATCH(E6550,Mapping!$A$2:$A$465,0))</f>
        <v>NTPC GROUP</v>
      </c>
      <c r="H6550" s="2" t="n">
        <v>2.32</v>
      </c>
      <c r="I6550" s="3" t="n">
        <v>0.05</v>
      </c>
    </row>
    <row r="6551" customFormat="false" ht="15" hidden="false" customHeight="false" outlineLevel="0" collapsed="false">
      <c r="A6551" s="0" t="s">
        <v>392</v>
      </c>
      <c r="B6551" s="0" t="n">
        <f aca="false">VALUE(LEFT(A6551,4))</f>
        <v>2025</v>
      </c>
      <c r="C6551" s="0" t="str">
        <f aca="false">"FY"&amp;IF(VALUE(MID(A6551,6,2))&gt;=4,VALUE(LEFT(A6551,4)),VALUE(LEFT(A6551,4))-1)&amp;"-"&amp;TEXT(MOD(IF(VALUE(MID(A6551,6,2))&gt;=4,VALUE(LEFT(A6551,4)),VALUE(LEFT(A6551,4))-1)+1,100),"00")</f>
        <v>FY2025-26</v>
      </c>
      <c r="D6551" s="0" t="s">
        <v>718</v>
      </c>
      <c r="E6551" s="0" t="s">
        <v>407</v>
      </c>
      <c r="F6551" s="0" t="str">
        <f aca="false">INDEX(Mapping!$B$2:$B$465,MATCH(E6551,Mapping!$A$2:$A$465,0))</f>
        <v>NTPC STATIONS</v>
      </c>
      <c r="G6551" s="0" t="str">
        <f aca="false">INDEX(Mapping!$C$2:$C$465,MATCH(E6551,Mapping!$A$2:$A$465,0))</f>
        <v>NTPC GROUP</v>
      </c>
      <c r="H6551" s="2" t="n">
        <v>2.3</v>
      </c>
      <c r="I6551" s="3" t="n">
        <v>0.05</v>
      </c>
    </row>
    <row r="6552" customFormat="false" ht="15" hidden="false" customHeight="false" outlineLevel="0" collapsed="false">
      <c r="A6552" s="0" t="s">
        <v>392</v>
      </c>
      <c r="B6552" s="0" t="n">
        <f aca="false">VALUE(LEFT(A6552,4))</f>
        <v>2025</v>
      </c>
      <c r="C6552" s="0" t="str">
        <f aca="false">"FY"&amp;IF(VALUE(MID(A6552,6,2))&gt;=4,VALUE(LEFT(A6552,4)),VALUE(LEFT(A6552,4))-1)&amp;"-"&amp;TEXT(MOD(IF(VALUE(MID(A6552,6,2))&gt;=4,VALUE(LEFT(A6552,4)),VALUE(LEFT(A6552,4))-1)+1,100),"00")</f>
        <v>FY2025-26</v>
      </c>
      <c r="D6552" s="0" t="s">
        <v>742</v>
      </c>
      <c r="E6552" s="0" t="s">
        <v>390</v>
      </c>
      <c r="F6552" s="0" t="str">
        <f aca="false">INDEX(Mapping!$B$2:$B$465,MATCH(E6552,Mapping!$A$2:$A$465,0))</f>
        <v>NTPC STATIONS</v>
      </c>
      <c r="G6552" s="0" t="str">
        <f aca="false">INDEX(Mapping!$C$2:$C$465,MATCH(E6552,Mapping!$A$2:$A$465,0))</f>
        <v>NTPC GROUP</v>
      </c>
      <c r="H6552" s="2" t="n">
        <v>2.21</v>
      </c>
      <c r="I6552" s="3" t="n">
        <v>0.05</v>
      </c>
    </row>
    <row r="6553" customFormat="false" ht="15" hidden="false" customHeight="false" outlineLevel="0" collapsed="false">
      <c r="A6553" s="0" t="s">
        <v>392</v>
      </c>
      <c r="B6553" s="0" t="n">
        <f aca="false">VALUE(LEFT(A6553,4))</f>
        <v>2025</v>
      </c>
      <c r="C6553" s="0" t="str">
        <f aca="false">"FY"&amp;IF(VALUE(MID(A6553,6,2))&gt;=4,VALUE(LEFT(A6553,4)),VALUE(LEFT(A6553,4))-1)&amp;"-"&amp;TEXT(MOD(IF(VALUE(MID(A6553,6,2))&gt;=4,VALUE(LEFT(A6553,4)),VALUE(LEFT(A6553,4))-1)+1,100),"00")</f>
        <v>FY2025-26</v>
      </c>
      <c r="D6553" s="0" t="s">
        <v>843</v>
      </c>
      <c r="E6553" s="0" t="s">
        <v>467</v>
      </c>
      <c r="F6553" s="0" t="str">
        <f aca="false">INDEX(Mapping!$B$2:$B$465,MATCH(E6553,Mapping!$A$2:$A$465,0))</f>
        <v>ADANI SOLAR ENERGY JODHPUR SIX PRIVATE LIMITED_PSS8_HYBRID SOLAR</v>
      </c>
      <c r="G6553" s="0" t="str">
        <f aca="false">INDEX(Mapping!$C$2:$C$465,MATCH(E6553,Mapping!$A$2:$A$465,0))</f>
        <v>ADANI GREEN ENERGY (ALL SPVs)</v>
      </c>
      <c r="H6553" s="2" t="n">
        <v>2.1</v>
      </c>
      <c r="I6553" s="3" t="n">
        <v>0.05</v>
      </c>
    </row>
    <row r="6554" customFormat="false" ht="15" hidden="false" customHeight="false" outlineLevel="0" collapsed="false">
      <c r="A6554" s="0" t="s">
        <v>392</v>
      </c>
      <c r="B6554" s="0" t="n">
        <f aca="false">VALUE(LEFT(A6554,4))</f>
        <v>2025</v>
      </c>
      <c r="C6554" s="0" t="str">
        <f aca="false">"FY"&amp;IF(VALUE(MID(A6554,6,2))&gt;=4,VALUE(LEFT(A6554,4)),VALUE(LEFT(A6554,4))-1)&amp;"-"&amp;TEXT(MOD(IF(VALUE(MID(A6554,6,2))&gt;=4,VALUE(LEFT(A6554,4)),VALUE(LEFT(A6554,4))-1)+1,100),"00")</f>
        <v>FY2025-26</v>
      </c>
      <c r="D6554" s="0" t="s">
        <v>849</v>
      </c>
      <c r="E6554" s="0" t="s">
        <v>401</v>
      </c>
      <c r="F6554" s="0" t="str">
        <f aca="false">INDEX(Mapping!$B$2:$B$465,MATCH(E6554,Mapping!$A$2:$A$465,0))</f>
        <v>ADANI GREEN ENERGY TWENTY FIVE B LIMITED(HYBRID SOLAR)_PSS9</v>
      </c>
      <c r="G6554" s="0" t="str">
        <f aca="false">INDEX(Mapping!$C$2:$C$465,MATCH(E6554,Mapping!$A$2:$A$465,0))</f>
        <v>ADANI GREEN ENERGY (ALL SPVs)</v>
      </c>
      <c r="H6554" s="2" t="n">
        <v>2</v>
      </c>
      <c r="I6554" s="3" t="n">
        <v>0.05</v>
      </c>
    </row>
    <row r="6555" customFormat="false" ht="15" hidden="false" customHeight="false" outlineLevel="0" collapsed="false">
      <c r="A6555" s="0" t="s">
        <v>392</v>
      </c>
      <c r="B6555" s="0" t="n">
        <f aca="false">VALUE(LEFT(A6555,4))</f>
        <v>2025</v>
      </c>
      <c r="C6555" s="0" t="str">
        <f aca="false">"FY"&amp;IF(VALUE(MID(A6555,6,2))&gt;=4,VALUE(LEFT(A6555,4)),VALUE(LEFT(A6555,4))-1)&amp;"-"&amp;TEXT(MOD(IF(VALUE(MID(A6555,6,2))&gt;=4,VALUE(LEFT(A6555,4)),VALUE(LEFT(A6555,4))-1)+1,100),"00")</f>
        <v>FY2025-26</v>
      </c>
      <c r="D6555" s="0" t="s">
        <v>748</v>
      </c>
      <c r="E6555" s="0" t="s">
        <v>427</v>
      </c>
      <c r="F6555" s="0" t="str">
        <f aca="false">INDEX(Mapping!$B$2:$B$465,MATCH(E6555,Mapping!$A$2:$A$465,0))</f>
        <v>NTPC STATIONS</v>
      </c>
      <c r="G6555" s="0" t="str">
        <f aca="false">INDEX(Mapping!$C$2:$C$465,MATCH(E6555,Mapping!$A$2:$A$465,0))</f>
        <v>NTPC GROUP</v>
      </c>
      <c r="H6555" s="2" t="n">
        <v>1.94</v>
      </c>
      <c r="I6555" s="3" t="n">
        <v>0.05</v>
      </c>
    </row>
    <row r="6556" customFormat="false" ht="15" hidden="false" customHeight="false" outlineLevel="0" collapsed="false">
      <c r="A6556" s="0" t="s">
        <v>392</v>
      </c>
      <c r="B6556" s="0" t="n">
        <f aca="false">VALUE(LEFT(A6556,4))</f>
        <v>2025</v>
      </c>
      <c r="C6556" s="0" t="str">
        <f aca="false">"FY"&amp;IF(VALUE(MID(A6556,6,2))&gt;=4,VALUE(LEFT(A6556,4)),VALUE(LEFT(A6556,4))-1)&amp;"-"&amp;TEXT(MOD(IF(VALUE(MID(A6556,6,2))&gt;=4,VALUE(LEFT(A6556,4)),VALUE(LEFT(A6556,4))-1)+1,100),"00")</f>
        <v>FY2025-26</v>
      </c>
      <c r="D6556" s="0" t="s">
        <v>722</v>
      </c>
      <c r="E6556" s="0" t="s">
        <v>474</v>
      </c>
      <c r="F6556" s="0" t="str">
        <f aca="false">INDEX(Mapping!$B$2:$B$465,MATCH(E6556,Mapping!$A$2:$A$465,0))</f>
        <v>ONEVOLT ENERGY PRIVATE LIMITED</v>
      </c>
      <c r="G6556" s="0" t="str">
        <f aca="false">INDEX(Mapping!$C$2:$C$465,MATCH(E6556,Mapping!$A$2:$A$465,0))</f>
        <v>ONEVOLT ENERGY PRIVATE LIMITED</v>
      </c>
      <c r="H6556" s="2" t="n">
        <v>1.81</v>
      </c>
      <c r="I6556" s="3" t="n">
        <v>0.04</v>
      </c>
    </row>
    <row r="6557" customFormat="false" ht="15" hidden="false" customHeight="false" outlineLevel="0" collapsed="false">
      <c r="A6557" s="0" t="s">
        <v>392</v>
      </c>
      <c r="B6557" s="0" t="n">
        <f aca="false">VALUE(LEFT(A6557,4))</f>
        <v>2025</v>
      </c>
      <c r="C6557" s="0" t="str">
        <f aca="false">"FY"&amp;IF(VALUE(MID(A6557,6,2))&gt;=4,VALUE(LEFT(A6557,4)),VALUE(LEFT(A6557,4))-1)&amp;"-"&amp;TEXT(MOD(IF(VALUE(MID(A6557,6,2))&gt;=4,VALUE(LEFT(A6557,4)),VALUE(LEFT(A6557,4))-1)+1,100),"00")</f>
        <v>FY2025-26</v>
      </c>
      <c r="D6557" s="0" t="s">
        <v>745</v>
      </c>
      <c r="E6557" s="0" t="s">
        <v>355</v>
      </c>
      <c r="F6557" s="0" t="str">
        <f aca="false">INDEX(Mapping!$B$2:$B$465,MATCH(E6557,Mapping!$A$2:$A$465,0))</f>
        <v>OTPC PALATANA</v>
      </c>
      <c r="G6557" s="0" t="str">
        <f aca="false">INDEX(Mapping!$C$2:$C$465,MATCH(E6557,Mapping!$A$2:$A$465,0))</f>
        <v>OTPC PALATANA</v>
      </c>
      <c r="H6557" s="2" t="n">
        <v>1.77</v>
      </c>
      <c r="I6557" s="3" t="n">
        <v>0.04</v>
      </c>
    </row>
    <row r="6558" customFormat="false" ht="15" hidden="false" customHeight="false" outlineLevel="0" collapsed="false">
      <c r="A6558" s="0" t="s">
        <v>392</v>
      </c>
      <c r="B6558" s="0" t="n">
        <f aca="false">VALUE(LEFT(A6558,4))</f>
        <v>2025</v>
      </c>
      <c r="C6558" s="0" t="str">
        <f aca="false">"FY"&amp;IF(VALUE(MID(A6558,6,2))&gt;=4,VALUE(LEFT(A6558,4)),VALUE(LEFT(A6558,4))-1)&amp;"-"&amp;TEXT(MOD(IF(VALUE(MID(A6558,6,2))&gt;=4,VALUE(LEFT(A6558,4)),VALUE(LEFT(A6558,4))-1)+1,100),"00")</f>
        <v>FY2025-26</v>
      </c>
      <c r="D6558" s="0" t="s">
        <v>326</v>
      </c>
      <c r="E6558" s="0" t="s">
        <v>326</v>
      </c>
      <c r="F6558" s="0" t="str">
        <f aca="false">INDEX(Mapping!$B$2:$B$465,MATCH(E6558,Mapping!$A$2:$A$465,0))</f>
        <v>ITPCL (IL&amp;FS TAMIL NADU)</v>
      </c>
      <c r="G6558" s="0" t="str">
        <f aca="false">INDEX(Mapping!$C$2:$C$465,MATCH(E6558,Mapping!$A$2:$A$465,0))</f>
        <v>ITPCL (IL&amp;FS TAMIL NADU)</v>
      </c>
      <c r="H6558" s="2" t="n">
        <v>1.77</v>
      </c>
      <c r="I6558" s="3" t="n">
        <v>0.04</v>
      </c>
    </row>
    <row r="6559" customFormat="false" ht="15" hidden="false" customHeight="false" outlineLevel="0" collapsed="false">
      <c r="A6559" s="0" t="s">
        <v>392</v>
      </c>
      <c r="B6559" s="0" t="n">
        <f aca="false">VALUE(LEFT(A6559,4))</f>
        <v>2025</v>
      </c>
      <c r="C6559" s="0" t="str">
        <f aca="false">"FY"&amp;IF(VALUE(MID(A6559,6,2))&gt;=4,VALUE(LEFT(A6559,4)),VALUE(LEFT(A6559,4))-1)&amp;"-"&amp;TEXT(MOD(IF(VALUE(MID(A6559,6,2))&gt;=4,VALUE(LEFT(A6559,4)),VALUE(LEFT(A6559,4))-1)+1,100),"00")</f>
        <v>FY2025-26</v>
      </c>
      <c r="D6559" s="0" t="s">
        <v>431</v>
      </c>
      <c r="E6559" s="0" t="s">
        <v>431</v>
      </c>
      <c r="F6559" s="0" t="str">
        <f aca="false">INDEX(Mapping!$B$2:$B$465,MATCH(E6559,Mapping!$A$2:$A$465,0))</f>
        <v>JUNIPER GREEN COSMIC PRIVATE LIMITED</v>
      </c>
      <c r="G6559" s="0" t="str">
        <f aca="false">INDEX(Mapping!$C$2:$C$465,MATCH(E6559,Mapping!$A$2:$A$465,0))</f>
        <v>JUNIPER GREEN ENERGY</v>
      </c>
      <c r="H6559" s="2" t="n">
        <v>1.73</v>
      </c>
      <c r="I6559" s="3" t="n">
        <v>0.04</v>
      </c>
    </row>
    <row r="6560" customFormat="false" ht="15" hidden="false" customHeight="false" outlineLevel="0" collapsed="false">
      <c r="A6560" s="0" t="s">
        <v>392</v>
      </c>
      <c r="B6560" s="0" t="n">
        <f aca="false">VALUE(LEFT(A6560,4))</f>
        <v>2025</v>
      </c>
      <c r="C6560" s="0" t="str">
        <f aca="false">"FY"&amp;IF(VALUE(MID(A6560,6,2))&gt;=4,VALUE(LEFT(A6560,4)),VALUE(LEFT(A6560,4))-1)&amp;"-"&amp;TEXT(MOD(IF(VALUE(MID(A6560,6,2))&gt;=4,VALUE(LEFT(A6560,4)),VALUE(LEFT(A6560,4))-1)+1,100),"00")</f>
        <v>FY2025-26</v>
      </c>
      <c r="D6560" s="0" t="s">
        <v>453</v>
      </c>
      <c r="E6560" s="0" t="s">
        <v>453</v>
      </c>
      <c r="F6560" s="0" t="str">
        <f aca="false">INDEX(Mapping!$B$2:$B$465,MATCH(E6560,Mapping!$A$2:$A$465,0))</f>
        <v>GMR KAMALANGA</v>
      </c>
      <c r="G6560" s="0" t="str">
        <f aca="false">INDEX(Mapping!$C$2:$C$465,MATCH(E6560,Mapping!$A$2:$A$465,0))</f>
        <v>GMR ENERGY</v>
      </c>
      <c r="H6560" s="2" t="n">
        <v>1.73</v>
      </c>
      <c r="I6560" s="3" t="n">
        <v>0.04</v>
      </c>
    </row>
    <row r="6561" customFormat="false" ht="15" hidden="false" customHeight="false" outlineLevel="0" collapsed="false">
      <c r="A6561" s="0" t="s">
        <v>392</v>
      </c>
      <c r="B6561" s="0" t="n">
        <f aca="false">VALUE(LEFT(A6561,4))</f>
        <v>2025</v>
      </c>
      <c r="C6561" s="0" t="str">
        <f aca="false">"FY"&amp;IF(VALUE(MID(A6561,6,2))&gt;=4,VALUE(LEFT(A6561,4)),VALUE(LEFT(A6561,4))-1)&amp;"-"&amp;TEXT(MOD(IF(VALUE(MID(A6561,6,2))&gt;=4,VALUE(LEFT(A6561,4)),VALUE(LEFT(A6561,4))-1)+1,100),"00")</f>
        <v>FY2025-26</v>
      </c>
      <c r="D6561" s="0" t="s">
        <v>822</v>
      </c>
      <c r="E6561" s="0" t="s">
        <v>373</v>
      </c>
      <c r="F6561" s="0" t="str">
        <f aca="false">INDEX(Mapping!$B$2:$B$465,MATCH(E6561,Mapping!$A$2:$A$465,0))</f>
        <v>HIMACHAL PRADESH</v>
      </c>
      <c r="G6561" s="0" t="str">
        <f aca="false">INDEX(Mapping!$C$2:$C$465,MATCH(E6561,Mapping!$A$2:$A$465,0))</f>
        <v>HIMACHAL PRADESH</v>
      </c>
      <c r="H6561" s="2" t="n">
        <v>1.67</v>
      </c>
      <c r="I6561" s="3" t="n">
        <v>0.04</v>
      </c>
    </row>
    <row r="6562" customFormat="false" ht="15" hidden="false" customHeight="false" outlineLevel="0" collapsed="false">
      <c r="A6562" s="0" t="s">
        <v>392</v>
      </c>
      <c r="B6562" s="0" t="n">
        <f aca="false">VALUE(LEFT(A6562,4))</f>
        <v>2025</v>
      </c>
      <c r="C6562" s="0" t="str">
        <f aca="false">"FY"&amp;IF(VALUE(MID(A6562,6,2))&gt;=4,VALUE(LEFT(A6562,4)),VALUE(LEFT(A6562,4))-1)&amp;"-"&amp;TEXT(MOD(IF(VALUE(MID(A6562,6,2))&gt;=4,VALUE(LEFT(A6562,4)),VALUE(LEFT(A6562,4))-1)+1,100),"00")</f>
        <v>FY2025-26</v>
      </c>
      <c r="D6562" s="0" t="s">
        <v>261</v>
      </c>
      <c r="E6562" s="0" t="s">
        <v>261</v>
      </c>
      <c r="F6562" s="0" t="str">
        <f aca="false">INDEX(Mapping!$B$2:$B$465,MATCH(E6562,Mapping!$A$2:$A$465,0))</f>
        <v>NPGC NABINAGAR</v>
      </c>
      <c r="G6562" s="0" t="str">
        <f aca="false">INDEX(Mapping!$C$2:$C$465,MATCH(E6562,Mapping!$A$2:$A$465,0))</f>
        <v>NTPC GROUP</v>
      </c>
      <c r="H6562" s="2" t="n">
        <v>1.66</v>
      </c>
      <c r="I6562" s="3" t="n">
        <v>0.04</v>
      </c>
    </row>
    <row r="6563" customFormat="false" ht="15" hidden="false" customHeight="false" outlineLevel="0" collapsed="false">
      <c r="A6563" s="0" t="s">
        <v>392</v>
      </c>
      <c r="B6563" s="0" t="n">
        <f aca="false">VALUE(LEFT(A6563,4))</f>
        <v>2025</v>
      </c>
      <c r="C6563" s="0" t="str">
        <f aca="false">"FY"&amp;IF(VALUE(MID(A6563,6,2))&gt;=4,VALUE(LEFT(A6563,4)),VALUE(LEFT(A6563,4))-1)&amp;"-"&amp;TEXT(MOD(IF(VALUE(MID(A6563,6,2))&gt;=4,VALUE(LEFT(A6563,4)),VALUE(LEFT(A6563,4))-1)+1,100),"00")</f>
        <v>FY2025-26</v>
      </c>
      <c r="D6563" s="0" t="s">
        <v>771</v>
      </c>
      <c r="E6563" s="0" t="s">
        <v>457</v>
      </c>
      <c r="F6563" s="0" t="str">
        <f aca="false">INDEX(Mapping!$B$2:$B$465,MATCH(E6563,Mapping!$A$2:$A$465,0))</f>
        <v>NTPC STATIONS</v>
      </c>
      <c r="G6563" s="0" t="str">
        <f aca="false">INDEX(Mapping!$C$2:$C$465,MATCH(E6563,Mapping!$A$2:$A$465,0))</f>
        <v>NTPC GROUP</v>
      </c>
      <c r="H6563" s="2" t="n">
        <v>1.66</v>
      </c>
      <c r="I6563" s="3" t="n">
        <v>0.04</v>
      </c>
    </row>
    <row r="6564" customFormat="false" ht="15" hidden="false" customHeight="false" outlineLevel="0" collapsed="false">
      <c r="A6564" s="0" t="s">
        <v>392</v>
      </c>
      <c r="B6564" s="0" t="n">
        <f aca="false">VALUE(LEFT(A6564,4))</f>
        <v>2025</v>
      </c>
      <c r="C6564" s="0" t="str">
        <f aca="false">"FY"&amp;IF(VALUE(MID(A6564,6,2))&gt;=4,VALUE(LEFT(A6564,4)),VALUE(LEFT(A6564,4))-1)&amp;"-"&amp;TEXT(MOD(IF(VALUE(MID(A6564,6,2))&gt;=4,VALUE(LEFT(A6564,4)),VALUE(LEFT(A6564,4))-1)+1,100),"00")</f>
        <v>FY2025-26</v>
      </c>
      <c r="D6564" s="0" t="s">
        <v>746</v>
      </c>
      <c r="E6564" s="0" t="s">
        <v>369</v>
      </c>
      <c r="F6564" s="0" t="str">
        <f aca="false">INDEX(Mapping!$B$2:$B$465,MATCH(E6564,Mapping!$A$2:$A$465,0))</f>
        <v>NTPC STATIONS</v>
      </c>
      <c r="G6564" s="0" t="str">
        <f aca="false">INDEX(Mapping!$C$2:$C$465,MATCH(E6564,Mapping!$A$2:$A$465,0))</f>
        <v>NTPC GROUP</v>
      </c>
      <c r="H6564" s="2" t="n">
        <v>1.63</v>
      </c>
      <c r="I6564" s="3" t="n">
        <v>0.04</v>
      </c>
    </row>
    <row r="6565" customFormat="false" ht="15" hidden="false" customHeight="false" outlineLevel="0" collapsed="false">
      <c r="A6565" s="0" t="s">
        <v>392</v>
      </c>
      <c r="B6565" s="0" t="n">
        <f aca="false">VALUE(LEFT(A6565,4))</f>
        <v>2025</v>
      </c>
      <c r="C6565" s="0" t="str">
        <f aca="false">"FY"&amp;IF(VALUE(MID(A6565,6,2))&gt;=4,VALUE(LEFT(A6565,4)),VALUE(LEFT(A6565,4))-1)&amp;"-"&amp;TEXT(MOD(IF(VALUE(MID(A6565,6,2))&gt;=4,VALUE(LEFT(A6565,4)),VALUE(LEFT(A6565,4))-1)+1,100),"00")</f>
        <v>FY2025-26</v>
      </c>
      <c r="D6565" s="0" t="s">
        <v>762</v>
      </c>
      <c r="E6565" s="0" t="s">
        <v>447</v>
      </c>
      <c r="F6565" s="0" t="str">
        <f aca="false">INDEX(Mapping!$B$2:$B$465,MATCH(E6565,Mapping!$A$2:$A$465,0))</f>
        <v>NTPC STATIONS</v>
      </c>
      <c r="G6565" s="0" t="str">
        <f aca="false">INDEX(Mapping!$C$2:$C$465,MATCH(E6565,Mapping!$A$2:$A$465,0))</f>
        <v>NTPC GROUP</v>
      </c>
      <c r="H6565" s="2" t="n">
        <v>1.59</v>
      </c>
      <c r="I6565" s="3" t="n">
        <v>0.04</v>
      </c>
    </row>
    <row r="6566" customFormat="false" ht="15" hidden="false" customHeight="false" outlineLevel="0" collapsed="false">
      <c r="A6566" s="0" t="s">
        <v>392</v>
      </c>
      <c r="B6566" s="0" t="n">
        <f aca="false">VALUE(LEFT(A6566,4))</f>
        <v>2025</v>
      </c>
      <c r="C6566" s="0" t="str">
        <f aca="false">"FY"&amp;IF(VALUE(MID(A6566,6,2))&gt;=4,VALUE(LEFT(A6566,4)),VALUE(LEFT(A6566,4))-1)&amp;"-"&amp;TEXT(MOD(IF(VALUE(MID(A6566,6,2))&gt;=4,VALUE(LEFT(A6566,4)),VALUE(LEFT(A6566,4))-1)+1,100),"00")</f>
        <v>FY2025-26</v>
      </c>
      <c r="D6566" s="0" t="s">
        <v>769</v>
      </c>
      <c r="E6566" s="0" t="s">
        <v>498</v>
      </c>
      <c r="F6566" s="0" t="str">
        <f aca="false">INDEX(Mapping!$B$2:$B$465,MATCH(E6566,Mapping!$A$2:$A$465,0))</f>
        <v>NTPC STATIONS</v>
      </c>
      <c r="G6566" s="0" t="str">
        <f aca="false">INDEX(Mapping!$C$2:$C$465,MATCH(E6566,Mapping!$A$2:$A$465,0))</f>
        <v>NTPC GROUP</v>
      </c>
      <c r="H6566" s="2" t="n">
        <v>1.59</v>
      </c>
      <c r="I6566" s="3" t="n">
        <v>0.04</v>
      </c>
    </row>
    <row r="6567" customFormat="false" ht="15" hidden="false" customHeight="false" outlineLevel="0" collapsed="false">
      <c r="A6567" s="0" t="s">
        <v>392</v>
      </c>
      <c r="B6567" s="0" t="n">
        <f aca="false">VALUE(LEFT(A6567,4))</f>
        <v>2025</v>
      </c>
      <c r="C6567" s="0" t="str">
        <f aca="false">"FY"&amp;IF(VALUE(MID(A6567,6,2))&gt;=4,VALUE(LEFT(A6567,4)),VALUE(LEFT(A6567,4))-1)&amp;"-"&amp;TEXT(MOD(IF(VALUE(MID(A6567,6,2))&gt;=4,VALUE(LEFT(A6567,4)),VALUE(LEFT(A6567,4))-1)+1,100),"00")</f>
        <v>FY2025-26</v>
      </c>
      <c r="D6567" s="0" t="s">
        <v>823</v>
      </c>
      <c r="E6567" s="0" t="s">
        <v>456</v>
      </c>
      <c r="F6567" s="0" t="str">
        <f aca="false">INDEX(Mapping!$B$2:$B$465,MATCH(E6567,Mapping!$A$2:$A$465,0))</f>
        <v>RENEW SURYA JYOTI PRIVATE LIMITED</v>
      </c>
      <c r="G6567" s="0" t="str">
        <f aca="false">INDEX(Mapping!$C$2:$C$465,MATCH(E6567,Mapping!$A$2:$A$465,0))</f>
        <v>RENEW POWER (ALL SPVs)</v>
      </c>
      <c r="H6567" s="2" t="n">
        <v>1.57</v>
      </c>
      <c r="I6567" s="3" t="n">
        <v>0.04</v>
      </c>
    </row>
    <row r="6568" customFormat="false" ht="15" hidden="false" customHeight="false" outlineLevel="0" collapsed="false">
      <c r="A6568" s="0" t="s">
        <v>392</v>
      </c>
      <c r="B6568" s="0" t="n">
        <f aca="false">VALUE(LEFT(A6568,4))</f>
        <v>2025</v>
      </c>
      <c r="C6568" s="0" t="str">
        <f aca="false">"FY"&amp;IF(VALUE(MID(A6568,6,2))&gt;=4,VALUE(LEFT(A6568,4)),VALUE(LEFT(A6568,4))-1)&amp;"-"&amp;TEXT(MOD(IF(VALUE(MID(A6568,6,2))&gt;=4,VALUE(LEFT(A6568,4)),VALUE(LEFT(A6568,4))-1)+1,100),"00")</f>
        <v>FY2025-26</v>
      </c>
      <c r="D6568" s="0" t="s">
        <v>418</v>
      </c>
      <c r="E6568" s="0" t="s">
        <v>418</v>
      </c>
      <c r="F6568" s="0" t="str">
        <f aca="false">INDEX(Mapping!$B$2:$B$465,MATCH(E6568,Mapping!$A$2:$A$465,0))</f>
        <v>OSTRO KANNADA POWER PRIVATE LIMITED</v>
      </c>
      <c r="G6568" s="0" t="str">
        <f aca="false">INDEX(Mapping!$C$2:$C$465,MATCH(E6568,Mapping!$A$2:$A$465,0))</f>
        <v>OSTRO KANNADA POWER PRIVATE LIMITED</v>
      </c>
      <c r="H6568" s="2" t="n">
        <v>1.47</v>
      </c>
      <c r="I6568" s="3" t="n">
        <v>0.03</v>
      </c>
    </row>
    <row r="6569" customFormat="false" ht="15" hidden="false" customHeight="false" outlineLevel="0" collapsed="false">
      <c r="A6569" s="0" t="s">
        <v>392</v>
      </c>
      <c r="B6569" s="0" t="n">
        <f aca="false">VALUE(LEFT(A6569,4))</f>
        <v>2025</v>
      </c>
      <c r="C6569" s="0" t="str">
        <f aca="false">"FY"&amp;IF(VALUE(MID(A6569,6,2))&gt;=4,VALUE(LEFT(A6569,4)),VALUE(LEFT(A6569,4))-1)&amp;"-"&amp;TEXT(MOD(IF(VALUE(MID(A6569,6,2))&gt;=4,VALUE(LEFT(A6569,4)),VALUE(LEFT(A6569,4))-1)+1,100),"00")</f>
        <v>FY2025-26</v>
      </c>
      <c r="D6569" s="0" t="s">
        <v>767</v>
      </c>
      <c r="E6569" s="0" t="s">
        <v>348</v>
      </c>
      <c r="F6569" s="0" t="str">
        <f aca="false">INDEX(Mapping!$B$2:$B$465,MATCH(E6569,Mapping!$A$2:$A$465,0))</f>
        <v>DHARIWAL INFRASTRUCTURE</v>
      </c>
      <c r="G6569" s="0" t="str">
        <f aca="false">INDEX(Mapping!$C$2:$C$465,MATCH(E6569,Mapping!$A$2:$A$465,0))</f>
        <v>DHARIWAL INFRASTRUCTURE</v>
      </c>
      <c r="H6569" s="2" t="n">
        <v>1.42</v>
      </c>
      <c r="I6569" s="3" t="n">
        <v>0.03</v>
      </c>
    </row>
    <row r="6570" customFormat="false" ht="15" hidden="false" customHeight="false" outlineLevel="0" collapsed="false">
      <c r="A6570" s="0" t="s">
        <v>392</v>
      </c>
      <c r="B6570" s="0" t="n">
        <f aca="false">VALUE(LEFT(A6570,4))</f>
        <v>2025</v>
      </c>
      <c r="C6570" s="0" t="str">
        <f aca="false">"FY"&amp;IF(VALUE(MID(A6570,6,2))&gt;=4,VALUE(LEFT(A6570,4)),VALUE(LEFT(A6570,4))-1)&amp;"-"&amp;TEXT(MOD(IF(VALUE(MID(A6570,6,2))&gt;=4,VALUE(LEFT(A6570,4)),VALUE(LEFT(A6570,4))-1)+1,100),"00")</f>
        <v>FY2025-26</v>
      </c>
      <c r="D6570" s="0" t="s">
        <v>493</v>
      </c>
      <c r="E6570" s="0" t="s">
        <v>493</v>
      </c>
      <c r="F6570" s="0" t="str">
        <f aca="false">INDEX(Mapping!$B$2:$B$465,MATCH(E6570,Mapping!$A$2:$A$465,0))</f>
        <v>NEEPCO STATIONS</v>
      </c>
      <c r="G6570" s="0" t="str">
        <f aca="false">INDEX(Mapping!$C$2:$C$465,MATCH(E6570,Mapping!$A$2:$A$465,0))</f>
        <v>NEEPCO STATIONS</v>
      </c>
      <c r="H6570" s="2" t="n">
        <v>1.4</v>
      </c>
      <c r="I6570" s="3" t="n">
        <v>0.03</v>
      </c>
    </row>
    <row r="6571" customFormat="false" ht="15" hidden="false" customHeight="false" outlineLevel="0" collapsed="false">
      <c r="A6571" s="0" t="s">
        <v>392</v>
      </c>
      <c r="B6571" s="0" t="n">
        <f aca="false">VALUE(LEFT(A6571,4))</f>
        <v>2025</v>
      </c>
      <c r="C6571" s="0" t="str">
        <f aca="false">"FY"&amp;IF(VALUE(MID(A6571,6,2))&gt;=4,VALUE(LEFT(A6571,4)),VALUE(LEFT(A6571,4))-1)&amp;"-"&amp;TEXT(MOD(IF(VALUE(MID(A6571,6,2))&gt;=4,VALUE(LEFT(A6571,4)),VALUE(LEFT(A6571,4))-1)+1,100),"00")</f>
        <v>FY2025-26</v>
      </c>
      <c r="D6571" s="0" t="s">
        <v>339</v>
      </c>
      <c r="E6571" s="0" t="s">
        <v>339</v>
      </c>
      <c r="F6571" s="0" t="str">
        <f aca="false">INDEX(Mapping!$B$2:$B$465,MATCH(E6571,Mapping!$A$2:$A$465,0))</f>
        <v>BRBCL NABINAGAR</v>
      </c>
      <c r="G6571" s="0" t="str">
        <f aca="false">INDEX(Mapping!$C$2:$C$465,MATCH(E6571,Mapping!$A$2:$A$465,0))</f>
        <v>NTPC GROUP</v>
      </c>
      <c r="H6571" s="2" t="n">
        <v>1.38</v>
      </c>
      <c r="I6571" s="3" t="n">
        <v>0.03</v>
      </c>
    </row>
    <row r="6572" customFormat="false" ht="15" hidden="false" customHeight="false" outlineLevel="0" collapsed="false">
      <c r="A6572" s="0" t="s">
        <v>392</v>
      </c>
      <c r="B6572" s="0" t="n">
        <f aca="false">VALUE(LEFT(A6572,4))</f>
        <v>2025</v>
      </c>
      <c r="C6572" s="0" t="str">
        <f aca="false">"FY"&amp;IF(VALUE(MID(A6572,6,2))&gt;=4,VALUE(LEFT(A6572,4)),VALUE(LEFT(A6572,4))-1)&amp;"-"&amp;TEXT(MOD(IF(VALUE(MID(A6572,6,2))&gt;=4,VALUE(LEFT(A6572,4)),VALUE(LEFT(A6572,4))-1)+1,100),"00")</f>
        <v>FY2025-26</v>
      </c>
      <c r="D6572" s="0" t="s">
        <v>724</v>
      </c>
      <c r="E6572" s="0" t="s">
        <v>437</v>
      </c>
      <c r="F6572" s="0" t="str">
        <f aca="false">INDEX(Mapping!$B$2:$B$465,MATCH(E6572,Mapping!$A$2:$A$465,0))</f>
        <v>NTPC STATIONS</v>
      </c>
      <c r="G6572" s="0" t="str">
        <f aca="false">INDEX(Mapping!$C$2:$C$465,MATCH(E6572,Mapping!$A$2:$A$465,0))</f>
        <v>NTPC GROUP</v>
      </c>
      <c r="H6572" s="2" t="n">
        <v>1.35</v>
      </c>
      <c r="I6572" s="3" t="n">
        <v>0.03</v>
      </c>
    </row>
    <row r="6573" customFormat="false" ht="15" hidden="false" customHeight="false" outlineLevel="0" collapsed="false">
      <c r="A6573" s="0" t="s">
        <v>392</v>
      </c>
      <c r="B6573" s="0" t="n">
        <f aca="false">VALUE(LEFT(A6573,4))</f>
        <v>2025</v>
      </c>
      <c r="C6573" s="0" t="str">
        <f aca="false">"FY"&amp;IF(VALUE(MID(A6573,6,2))&gt;=4,VALUE(LEFT(A6573,4)),VALUE(LEFT(A6573,4))-1)&amp;"-"&amp;TEXT(MOD(IF(VALUE(MID(A6573,6,2))&gt;=4,VALUE(LEFT(A6573,4)),VALUE(LEFT(A6573,4))-1)+1,100),"00")</f>
        <v>FY2025-26</v>
      </c>
      <c r="D6573" s="0" t="s">
        <v>719</v>
      </c>
      <c r="E6573" s="0" t="s">
        <v>404</v>
      </c>
      <c r="F6573" s="0" t="str">
        <f aca="false">INDEX(Mapping!$B$2:$B$465,MATCH(E6573,Mapping!$A$2:$A$465,0))</f>
        <v>BONGAIGAON THERMAL POWER STATION NTPC</v>
      </c>
      <c r="G6573" s="0" t="str">
        <f aca="false">INDEX(Mapping!$C$2:$C$465,MATCH(E6573,Mapping!$A$2:$A$465,0))</f>
        <v>NTPC GROUP</v>
      </c>
      <c r="H6573" s="2" t="n">
        <v>1.32</v>
      </c>
      <c r="I6573" s="3" t="n">
        <v>0.03</v>
      </c>
    </row>
    <row r="6574" customFormat="false" ht="15" hidden="false" customHeight="false" outlineLevel="0" collapsed="false">
      <c r="A6574" s="0" t="s">
        <v>392</v>
      </c>
      <c r="B6574" s="0" t="n">
        <f aca="false">VALUE(LEFT(A6574,4))</f>
        <v>2025</v>
      </c>
      <c r="C6574" s="0" t="str">
        <f aca="false">"FY"&amp;IF(VALUE(MID(A6574,6,2))&gt;=4,VALUE(LEFT(A6574,4)),VALUE(LEFT(A6574,4))-1)&amp;"-"&amp;TEXT(MOD(IF(VALUE(MID(A6574,6,2))&gt;=4,VALUE(LEFT(A6574,4)),VALUE(LEFT(A6574,4))-1)+1,100),"00")</f>
        <v>FY2025-26</v>
      </c>
      <c r="D6574" s="0" t="s">
        <v>732</v>
      </c>
      <c r="E6574" s="0" t="s">
        <v>423</v>
      </c>
      <c r="F6574" s="0" t="str">
        <f aca="false">INDEX(Mapping!$B$2:$B$465,MATCH(E6574,Mapping!$A$2:$A$465,0))</f>
        <v>GMR WARORA (EX-EMCO)</v>
      </c>
      <c r="G6574" s="0" t="str">
        <f aca="false">INDEX(Mapping!$C$2:$C$465,MATCH(E6574,Mapping!$A$2:$A$465,0))</f>
        <v>GMR ENERGY</v>
      </c>
      <c r="H6574" s="2" t="n">
        <v>1.27</v>
      </c>
      <c r="I6574" s="3" t="n">
        <v>0.03</v>
      </c>
    </row>
    <row r="6575" customFormat="false" ht="15" hidden="false" customHeight="false" outlineLevel="0" collapsed="false">
      <c r="A6575" s="0" t="s">
        <v>392</v>
      </c>
      <c r="B6575" s="0" t="n">
        <f aca="false">VALUE(LEFT(A6575,4))</f>
        <v>2025</v>
      </c>
      <c r="C6575" s="0" t="str">
        <f aca="false">"FY"&amp;IF(VALUE(MID(A6575,6,2))&gt;=4,VALUE(LEFT(A6575,4)),VALUE(LEFT(A6575,4))-1)&amp;"-"&amp;TEXT(MOD(IF(VALUE(MID(A6575,6,2))&gt;=4,VALUE(LEFT(A6575,4)),VALUE(LEFT(A6575,4))-1)+1,100),"00")</f>
        <v>FY2025-26</v>
      </c>
      <c r="D6575" s="0" t="s">
        <v>844</v>
      </c>
      <c r="E6575" s="0" t="s">
        <v>483</v>
      </c>
      <c r="F6575" s="0" t="str">
        <f aca="false">INDEX(Mapping!$B$2:$B$465,MATCH(E6575,Mapping!$A$2:$A$465,0))</f>
        <v>ADANI RENEWABLE ENERGY THREE LIMITED_PSS8_HYBRID SOLAR</v>
      </c>
      <c r="G6575" s="0" t="str">
        <f aca="false">INDEX(Mapping!$C$2:$C$465,MATCH(E6575,Mapping!$A$2:$A$465,0))</f>
        <v>ADANI GREEN ENERGY (ALL SPVs)</v>
      </c>
      <c r="H6575" s="2" t="n">
        <v>1.26</v>
      </c>
      <c r="I6575" s="3" t="n">
        <v>0.03</v>
      </c>
    </row>
    <row r="6576" customFormat="false" ht="15" hidden="false" customHeight="false" outlineLevel="0" collapsed="false">
      <c r="A6576" s="0" t="s">
        <v>392</v>
      </c>
      <c r="B6576" s="0" t="n">
        <f aca="false">VALUE(LEFT(A6576,4))</f>
        <v>2025</v>
      </c>
      <c r="C6576" s="0" t="str">
        <f aca="false">"FY"&amp;IF(VALUE(MID(A6576,6,2))&gt;=4,VALUE(LEFT(A6576,4)),VALUE(LEFT(A6576,4))-1)&amp;"-"&amp;TEXT(MOD(IF(VALUE(MID(A6576,6,2))&gt;=4,VALUE(LEFT(A6576,4)),VALUE(LEFT(A6576,4))-1)+1,100),"00")</f>
        <v>FY2025-26</v>
      </c>
      <c r="D6576" s="0" t="s">
        <v>715</v>
      </c>
      <c r="E6576" s="0" t="s">
        <v>341</v>
      </c>
      <c r="F6576" s="0" t="str">
        <f aca="false">INDEX(Mapping!$B$2:$B$465,MATCH(E6576,Mapping!$A$2:$A$465,0))</f>
        <v>NTPC STATIONS</v>
      </c>
      <c r="G6576" s="0" t="str">
        <f aca="false">INDEX(Mapping!$C$2:$C$465,MATCH(E6576,Mapping!$A$2:$A$465,0))</f>
        <v>NTPC GROUP</v>
      </c>
      <c r="H6576" s="2" t="n">
        <v>1.21</v>
      </c>
      <c r="I6576" s="3" t="n">
        <v>0.03</v>
      </c>
    </row>
    <row r="6577" customFormat="false" ht="15" hidden="false" customHeight="false" outlineLevel="0" collapsed="false">
      <c r="A6577" s="0" t="s">
        <v>392</v>
      </c>
      <c r="B6577" s="0" t="n">
        <f aca="false">VALUE(LEFT(A6577,4))</f>
        <v>2025</v>
      </c>
      <c r="C6577" s="0" t="str">
        <f aca="false">"FY"&amp;IF(VALUE(MID(A6577,6,2))&gt;=4,VALUE(LEFT(A6577,4)),VALUE(LEFT(A6577,4))-1)&amp;"-"&amp;TEXT(MOD(IF(VALUE(MID(A6577,6,2))&gt;=4,VALUE(LEFT(A6577,4)),VALUE(LEFT(A6577,4))-1)+1,100),"00")</f>
        <v>FY2025-26</v>
      </c>
      <c r="D6577" s="0" t="s">
        <v>740</v>
      </c>
      <c r="E6577" s="0" t="s">
        <v>426</v>
      </c>
      <c r="F6577" s="0" t="str">
        <f aca="false">INDEX(Mapping!$B$2:$B$465,MATCH(E6577,Mapping!$A$2:$A$465,0))</f>
        <v>NTPC STATIONS</v>
      </c>
      <c r="G6577" s="0" t="str">
        <f aca="false">INDEX(Mapping!$C$2:$C$465,MATCH(E6577,Mapping!$A$2:$A$465,0))</f>
        <v>NTPC GROUP</v>
      </c>
      <c r="H6577" s="2" t="n">
        <v>1.18</v>
      </c>
      <c r="I6577" s="3" t="n">
        <v>0.03</v>
      </c>
    </row>
    <row r="6578" customFormat="false" ht="15" hidden="false" customHeight="false" outlineLevel="0" collapsed="false">
      <c r="A6578" s="0" t="s">
        <v>392</v>
      </c>
      <c r="B6578" s="0" t="n">
        <f aca="false">VALUE(LEFT(A6578,4))</f>
        <v>2025</v>
      </c>
      <c r="C6578" s="0" t="str">
        <f aca="false">"FY"&amp;IF(VALUE(MID(A6578,6,2))&gt;=4,VALUE(LEFT(A6578,4)),VALUE(LEFT(A6578,4))-1)&amp;"-"&amp;TEXT(MOD(IF(VALUE(MID(A6578,6,2))&gt;=4,VALUE(LEFT(A6578,4)),VALUE(LEFT(A6578,4))-1)+1,100),"00")</f>
        <v>FY2025-26</v>
      </c>
      <c r="D6578" s="0" t="s">
        <v>277</v>
      </c>
      <c r="E6578" s="0" t="s">
        <v>277</v>
      </c>
      <c r="F6578" s="0" t="str">
        <f aca="false">INDEX(Mapping!$B$2:$B$465,MATCH(E6578,Mapping!$A$2:$A$465,0))</f>
        <v>RKM POWERGEN</v>
      </c>
      <c r="G6578" s="0" t="str">
        <f aca="false">INDEX(Mapping!$C$2:$C$465,MATCH(E6578,Mapping!$A$2:$A$465,0))</f>
        <v>RKM POWERGEN</v>
      </c>
      <c r="H6578" s="2" t="n">
        <v>1.13</v>
      </c>
      <c r="I6578" s="3" t="n">
        <v>0.03</v>
      </c>
    </row>
    <row r="6579" customFormat="false" ht="15" hidden="false" customHeight="false" outlineLevel="0" collapsed="false">
      <c r="A6579" s="0" t="s">
        <v>392</v>
      </c>
      <c r="B6579" s="0" t="n">
        <f aca="false">VALUE(LEFT(A6579,4))</f>
        <v>2025</v>
      </c>
      <c r="C6579" s="0" t="str">
        <f aca="false">"FY"&amp;IF(VALUE(MID(A6579,6,2))&gt;=4,VALUE(LEFT(A6579,4)),VALUE(LEFT(A6579,4))-1)&amp;"-"&amp;TEXT(MOD(IF(VALUE(MID(A6579,6,2))&gt;=4,VALUE(LEFT(A6579,4)),VALUE(LEFT(A6579,4))-1)+1,100),"00")</f>
        <v>FY2025-26</v>
      </c>
      <c r="D6579" s="0" t="s">
        <v>757</v>
      </c>
      <c r="E6579" s="0" t="s">
        <v>121</v>
      </c>
      <c r="F6579" s="0" t="str">
        <f aca="false">INDEX(Mapping!$B$2:$B$465,MATCH(E6579,Mapping!$A$2:$A$465,0))</f>
        <v>MEGHALAYA</v>
      </c>
      <c r="G6579" s="0" t="str">
        <f aca="false">INDEX(Mapping!$C$2:$C$465,MATCH(E6579,Mapping!$A$2:$A$465,0))</f>
        <v>MEGHALAYA</v>
      </c>
      <c r="H6579" s="2" t="n">
        <v>1.11</v>
      </c>
      <c r="I6579" s="3" t="n">
        <v>0.03</v>
      </c>
    </row>
    <row r="6580" customFormat="false" ht="15" hidden="false" customHeight="false" outlineLevel="0" collapsed="false">
      <c r="A6580" s="0" t="s">
        <v>392</v>
      </c>
      <c r="B6580" s="0" t="n">
        <f aca="false">VALUE(LEFT(A6580,4))</f>
        <v>2025</v>
      </c>
      <c r="C6580" s="0" t="str">
        <f aca="false">"FY"&amp;IF(VALUE(MID(A6580,6,2))&gt;=4,VALUE(LEFT(A6580,4)),VALUE(LEFT(A6580,4))-1)&amp;"-"&amp;TEXT(MOD(IF(VALUE(MID(A6580,6,2))&gt;=4,VALUE(LEFT(A6580,4)),VALUE(LEFT(A6580,4))-1)+1,100),"00")</f>
        <v>FY2025-26</v>
      </c>
      <c r="D6580" s="0" t="s">
        <v>720</v>
      </c>
      <c r="E6580" s="0" t="s">
        <v>428</v>
      </c>
      <c r="F6580" s="0" t="str">
        <f aca="false">INDEX(Mapping!$B$2:$B$465,MATCH(E6580,Mapping!$A$2:$A$465,0))</f>
        <v>NTPC STATIONS</v>
      </c>
      <c r="G6580" s="0" t="str">
        <f aca="false">INDEX(Mapping!$C$2:$C$465,MATCH(E6580,Mapping!$A$2:$A$465,0))</f>
        <v>NTPC GROUP</v>
      </c>
      <c r="H6580" s="2" t="n">
        <v>1.11</v>
      </c>
      <c r="I6580" s="3" t="n">
        <v>0.03</v>
      </c>
    </row>
    <row r="6581" customFormat="false" ht="15" hidden="false" customHeight="false" outlineLevel="0" collapsed="false">
      <c r="A6581" s="0" t="s">
        <v>392</v>
      </c>
      <c r="B6581" s="0" t="n">
        <f aca="false">VALUE(LEFT(A6581,4))</f>
        <v>2025</v>
      </c>
      <c r="C6581" s="0" t="str">
        <f aca="false">"FY"&amp;IF(VALUE(MID(A6581,6,2))&gt;=4,VALUE(LEFT(A6581,4)),VALUE(LEFT(A6581,4))-1)&amp;"-"&amp;TEXT(MOD(IF(VALUE(MID(A6581,6,2))&gt;=4,VALUE(LEFT(A6581,4)),VALUE(LEFT(A6581,4))-1)+1,100),"00")</f>
        <v>FY2025-26</v>
      </c>
      <c r="D6581" s="0" t="s">
        <v>696</v>
      </c>
      <c r="E6581" s="0" t="s">
        <v>354</v>
      </c>
      <c r="F6581" s="0" t="str">
        <f aca="false">INDEX(Mapping!$B$2:$B$465,MATCH(E6581,Mapping!$A$2:$A$465,0))</f>
        <v>NTPC STATIONS</v>
      </c>
      <c r="G6581" s="0" t="str">
        <f aca="false">INDEX(Mapping!$C$2:$C$465,MATCH(E6581,Mapping!$A$2:$A$465,0))</f>
        <v>NTPC GROUP</v>
      </c>
      <c r="H6581" s="2" t="n">
        <v>1.08</v>
      </c>
      <c r="I6581" s="3" t="n">
        <v>0.03</v>
      </c>
    </row>
    <row r="6582" customFormat="false" ht="15" hidden="false" customHeight="false" outlineLevel="0" collapsed="false">
      <c r="A6582" s="0" t="s">
        <v>392</v>
      </c>
      <c r="B6582" s="0" t="n">
        <f aca="false">VALUE(LEFT(A6582,4))</f>
        <v>2025</v>
      </c>
      <c r="C6582" s="0" t="str">
        <f aca="false">"FY"&amp;IF(VALUE(MID(A6582,6,2))&gt;=4,VALUE(LEFT(A6582,4)),VALUE(LEFT(A6582,4))-1)&amp;"-"&amp;TEXT(MOD(IF(VALUE(MID(A6582,6,2))&gt;=4,VALUE(LEFT(A6582,4)),VALUE(LEFT(A6582,4))-1)+1,100),"00")</f>
        <v>FY2025-26</v>
      </c>
      <c r="D6582" s="0" t="s">
        <v>812</v>
      </c>
      <c r="E6582" s="0" t="s">
        <v>561</v>
      </c>
      <c r="F6582" s="0" t="str">
        <f aca="false">INDEX(Mapping!$B$2:$B$465,MATCH(E6582,Mapping!$A$2:$A$465,0))</f>
        <v>TRANSITION SUSTAINABLE ENERGY SERVICES ONE PRIVATE LIMITED</v>
      </c>
      <c r="G6582" s="0" t="str">
        <f aca="false">INDEX(Mapping!$C$2:$C$465,MATCH(E6582,Mapping!$A$2:$A$465,0))</f>
        <v>TRANSITION SUSTAINABLE ENERGY SERVICES ONE PRIVATE LIMITED</v>
      </c>
      <c r="H6582" s="2" t="n">
        <v>1.06</v>
      </c>
      <c r="I6582" s="3" t="n">
        <v>0.03</v>
      </c>
    </row>
    <row r="6583" customFormat="false" ht="15" hidden="false" customHeight="false" outlineLevel="0" collapsed="false">
      <c r="A6583" s="0" t="s">
        <v>392</v>
      </c>
      <c r="B6583" s="0" t="n">
        <f aca="false">VALUE(LEFT(A6583,4))</f>
        <v>2025</v>
      </c>
      <c r="C6583" s="0" t="str">
        <f aca="false">"FY"&amp;IF(VALUE(MID(A6583,6,2))&gt;=4,VALUE(LEFT(A6583,4)),VALUE(LEFT(A6583,4))-1)&amp;"-"&amp;TEXT(MOD(IF(VALUE(MID(A6583,6,2))&gt;=4,VALUE(LEFT(A6583,4)),VALUE(LEFT(A6583,4))-1)+1,100),"00")</f>
        <v>FY2025-26</v>
      </c>
      <c r="D6583" s="0" t="s">
        <v>704</v>
      </c>
      <c r="E6583" s="0" t="s">
        <v>318</v>
      </c>
      <c r="F6583" s="0" t="str">
        <f aca="false">INDEX(Mapping!$B$2:$B$465,MATCH(E6583,Mapping!$A$2:$A$465,0))</f>
        <v>JHABUA POWER</v>
      </c>
      <c r="G6583" s="0" t="str">
        <f aca="false">INDEX(Mapping!$C$2:$C$465,MATCH(E6583,Mapping!$A$2:$A$465,0))</f>
        <v>JHABUA POWER</v>
      </c>
      <c r="H6583" s="2" t="n">
        <v>1.06</v>
      </c>
      <c r="I6583" s="3" t="n">
        <v>0.03</v>
      </c>
    </row>
    <row r="6584" customFormat="false" ht="15" hidden="false" customHeight="false" outlineLevel="0" collapsed="false">
      <c r="A6584" s="0" t="s">
        <v>392</v>
      </c>
      <c r="B6584" s="0" t="n">
        <f aca="false">VALUE(LEFT(A6584,4))</f>
        <v>2025</v>
      </c>
      <c r="C6584" s="0" t="str">
        <f aca="false">"FY"&amp;IF(VALUE(MID(A6584,6,2))&gt;=4,VALUE(LEFT(A6584,4)),VALUE(LEFT(A6584,4))-1)&amp;"-"&amp;TEXT(MOD(IF(VALUE(MID(A6584,6,2))&gt;=4,VALUE(LEFT(A6584,4)),VALUE(LEFT(A6584,4))-1)+1,100),"00")</f>
        <v>FY2025-26</v>
      </c>
      <c r="D6584" s="0" t="s">
        <v>731</v>
      </c>
      <c r="E6584" s="0" t="s">
        <v>429</v>
      </c>
      <c r="F6584" s="0" t="str">
        <f aca="false">INDEX(Mapping!$B$2:$B$465,MATCH(E6584,Mapping!$A$2:$A$465,0))</f>
        <v>NTPC STATIONS</v>
      </c>
      <c r="G6584" s="0" t="str">
        <f aca="false">INDEX(Mapping!$C$2:$C$465,MATCH(E6584,Mapping!$A$2:$A$465,0))</f>
        <v>NTPC GROUP</v>
      </c>
      <c r="H6584" s="2" t="n">
        <v>0.91</v>
      </c>
      <c r="I6584" s="3" t="n">
        <v>0.02</v>
      </c>
    </row>
    <row r="6585" customFormat="false" ht="15" hidden="false" customHeight="false" outlineLevel="0" collapsed="false">
      <c r="A6585" s="0" t="s">
        <v>392</v>
      </c>
      <c r="B6585" s="0" t="n">
        <f aca="false">VALUE(LEFT(A6585,4))</f>
        <v>2025</v>
      </c>
      <c r="C6585" s="0" t="str">
        <f aca="false">"FY"&amp;IF(VALUE(MID(A6585,6,2))&gt;=4,VALUE(LEFT(A6585,4)),VALUE(LEFT(A6585,4))-1)&amp;"-"&amp;TEXT(MOD(IF(VALUE(MID(A6585,6,2))&gt;=4,VALUE(LEFT(A6585,4)),VALUE(LEFT(A6585,4))-1)+1,100),"00")</f>
        <v>FY2025-26</v>
      </c>
      <c r="D6585" s="0" t="s">
        <v>850</v>
      </c>
      <c r="E6585" s="0" t="s">
        <v>391</v>
      </c>
      <c r="F6585" s="0" t="str">
        <f aca="false">INDEX(Mapping!$B$2:$B$465,MATCH(E6585,Mapping!$A$2:$A$465,0))</f>
        <v>ADANI GREEN ENERGY TWENTY SIX B LIMITED_HYBRID SOLAR_PSS10</v>
      </c>
      <c r="G6585" s="0" t="str">
        <f aca="false">INDEX(Mapping!$C$2:$C$465,MATCH(E6585,Mapping!$A$2:$A$465,0))</f>
        <v>ADANI GREEN ENERGY (ALL SPVs)</v>
      </c>
      <c r="H6585" s="2" t="n">
        <v>0.89</v>
      </c>
      <c r="I6585" s="3" t="n">
        <v>0.02</v>
      </c>
    </row>
    <row r="6586" customFormat="false" ht="15" hidden="false" customHeight="false" outlineLevel="0" collapsed="false">
      <c r="A6586" s="0" t="s">
        <v>392</v>
      </c>
      <c r="B6586" s="0" t="n">
        <f aca="false">VALUE(LEFT(A6586,4))</f>
        <v>2025</v>
      </c>
      <c r="C6586" s="0" t="str">
        <f aca="false">"FY"&amp;IF(VALUE(MID(A6586,6,2))&gt;=4,VALUE(LEFT(A6586,4)),VALUE(LEFT(A6586,4))-1)&amp;"-"&amp;TEXT(MOD(IF(VALUE(MID(A6586,6,2))&gt;=4,VALUE(LEFT(A6586,4)),VALUE(LEFT(A6586,4))-1)+1,100),"00")</f>
        <v>FY2025-26</v>
      </c>
      <c r="D6586" s="0" t="s">
        <v>332</v>
      </c>
      <c r="E6586" s="0" t="s">
        <v>332</v>
      </c>
      <c r="F6586" s="0" t="str">
        <f aca="false">INDEX(Mapping!$B$2:$B$465,MATCH(E6586,Mapping!$A$2:$A$465,0))</f>
        <v>KANTI BIJLEE UTPADAN NIGAM LIMITED</v>
      </c>
      <c r="G6586" s="0" t="str">
        <f aca="false">INDEX(Mapping!$C$2:$C$465,MATCH(E6586,Mapping!$A$2:$A$465,0))</f>
        <v>NTPC GROUP</v>
      </c>
      <c r="H6586" s="2" t="n">
        <v>0.86</v>
      </c>
      <c r="I6586" s="3" t="n">
        <v>0.02</v>
      </c>
    </row>
    <row r="6587" customFormat="false" ht="15" hidden="false" customHeight="false" outlineLevel="0" collapsed="false">
      <c r="A6587" s="0" t="s">
        <v>392</v>
      </c>
      <c r="B6587" s="0" t="n">
        <f aca="false">VALUE(LEFT(A6587,4))</f>
        <v>2025</v>
      </c>
      <c r="C6587" s="0" t="str">
        <f aca="false">"FY"&amp;IF(VALUE(MID(A6587,6,2))&gt;=4,VALUE(LEFT(A6587,4)),VALUE(LEFT(A6587,4))-1)&amp;"-"&amp;TEXT(MOD(IF(VALUE(MID(A6587,6,2))&gt;=4,VALUE(LEFT(A6587,4)),VALUE(LEFT(A6587,4))-1)+1,100),"00")</f>
        <v>FY2025-26</v>
      </c>
      <c r="D6587" s="0" t="s">
        <v>684</v>
      </c>
      <c r="E6587" s="0" t="s">
        <v>334</v>
      </c>
      <c r="F6587" s="0" t="str">
        <f aca="false">INDEX(Mapping!$B$2:$B$465,MATCH(E6587,Mapping!$A$2:$A$465,0))</f>
        <v>NTPC STATIONS</v>
      </c>
      <c r="G6587" s="0" t="str">
        <f aca="false">INDEX(Mapping!$C$2:$C$465,MATCH(E6587,Mapping!$A$2:$A$465,0))</f>
        <v>NTPC GROUP</v>
      </c>
      <c r="H6587" s="2" t="n">
        <v>0.74</v>
      </c>
      <c r="I6587" s="3" t="n">
        <v>0.02</v>
      </c>
    </row>
    <row r="6588" customFormat="false" ht="15" hidden="false" customHeight="false" outlineLevel="0" collapsed="false">
      <c r="A6588" s="0" t="s">
        <v>392</v>
      </c>
      <c r="B6588" s="0" t="n">
        <f aca="false">VALUE(LEFT(A6588,4))</f>
        <v>2025</v>
      </c>
      <c r="C6588" s="0" t="str">
        <f aca="false">"FY"&amp;IF(VALUE(MID(A6588,6,2))&gt;=4,VALUE(LEFT(A6588,4)),VALUE(LEFT(A6588,4))-1)&amp;"-"&amp;TEXT(MOD(IF(VALUE(MID(A6588,6,2))&gt;=4,VALUE(LEFT(A6588,4)),VALUE(LEFT(A6588,4))-1)+1,100),"00")</f>
        <v>FY2025-26</v>
      </c>
      <c r="D6588" s="0" t="s">
        <v>462</v>
      </c>
      <c r="E6588" s="0" t="s">
        <v>462</v>
      </c>
      <c r="F6588" s="0" t="str">
        <f aca="false">INDEX(Mapping!$B$2:$B$465,MATCH(E6588,Mapping!$A$2:$A$465,0))</f>
        <v>DHARIWAL INFRASTRUCTURE</v>
      </c>
      <c r="G6588" s="0" t="str">
        <f aca="false">INDEX(Mapping!$C$2:$C$465,MATCH(E6588,Mapping!$A$2:$A$465,0))</f>
        <v>DHARIWAL INFRASTRUCTURE</v>
      </c>
      <c r="H6588" s="2" t="n">
        <v>0.73</v>
      </c>
      <c r="I6588" s="3" t="n">
        <v>0.02</v>
      </c>
    </row>
    <row r="6589" customFormat="false" ht="15" hidden="false" customHeight="false" outlineLevel="0" collapsed="false">
      <c r="A6589" s="0" t="s">
        <v>392</v>
      </c>
      <c r="B6589" s="0" t="n">
        <f aca="false">VALUE(LEFT(A6589,4))</f>
        <v>2025</v>
      </c>
      <c r="C6589" s="0" t="str">
        <f aca="false">"FY"&amp;IF(VALUE(MID(A6589,6,2))&gt;=4,VALUE(LEFT(A6589,4)),VALUE(LEFT(A6589,4))-1)&amp;"-"&amp;TEXT(MOD(IF(VALUE(MID(A6589,6,2))&gt;=4,VALUE(LEFT(A6589,4)),VALUE(LEFT(A6589,4))-1)+1,100),"00")</f>
        <v>FY2025-26</v>
      </c>
      <c r="D6589" s="0" t="s">
        <v>477</v>
      </c>
      <c r="E6589" s="0" t="s">
        <v>477</v>
      </c>
      <c r="F6589" s="0" t="str">
        <f aca="false">INDEX(Mapping!$B$2:$B$465,MATCH(E6589,Mapping!$A$2:$A$465,0))</f>
        <v>ADANI GREEN ENERGY TWENTY SIX A LIMITED_PSS-3</v>
      </c>
      <c r="G6589" s="0" t="str">
        <f aca="false">INDEX(Mapping!$C$2:$C$465,MATCH(E6589,Mapping!$A$2:$A$465,0))</f>
        <v>ADANI GREEN ENERGY (ALL SPVs)</v>
      </c>
      <c r="H6589" s="2" t="n">
        <v>0.73</v>
      </c>
      <c r="I6589" s="3" t="n">
        <v>0.02</v>
      </c>
    </row>
    <row r="6590" customFormat="false" ht="15" hidden="false" customHeight="false" outlineLevel="0" collapsed="false">
      <c r="A6590" s="0" t="s">
        <v>392</v>
      </c>
      <c r="B6590" s="0" t="n">
        <f aca="false">VALUE(LEFT(A6590,4))</f>
        <v>2025</v>
      </c>
      <c r="C6590" s="0" t="str">
        <f aca="false">"FY"&amp;IF(VALUE(MID(A6590,6,2))&gt;=4,VALUE(LEFT(A6590,4)),VALUE(LEFT(A6590,4))-1)&amp;"-"&amp;TEXT(MOD(IF(VALUE(MID(A6590,6,2))&gt;=4,VALUE(LEFT(A6590,4)),VALUE(LEFT(A6590,4))-1)+1,100),"00")</f>
        <v>FY2025-26</v>
      </c>
      <c r="D6590" s="0" t="s">
        <v>733</v>
      </c>
      <c r="E6590" s="0" t="s">
        <v>413</v>
      </c>
      <c r="F6590" s="0" t="str">
        <f aca="false">INDEX(Mapping!$B$2:$B$465,MATCH(E6590,Mapping!$A$2:$A$465,0))</f>
        <v>NTPC STATIONS</v>
      </c>
      <c r="G6590" s="0" t="str">
        <f aca="false">INDEX(Mapping!$C$2:$C$465,MATCH(E6590,Mapping!$A$2:$A$465,0))</f>
        <v>NTPC GROUP</v>
      </c>
      <c r="H6590" s="2" t="n">
        <v>0.69</v>
      </c>
      <c r="I6590" s="3" t="n">
        <v>0.02</v>
      </c>
    </row>
    <row r="6591" customFormat="false" ht="15" hidden="false" customHeight="false" outlineLevel="0" collapsed="false">
      <c r="A6591" s="0" t="s">
        <v>392</v>
      </c>
      <c r="B6591" s="0" t="n">
        <f aca="false">VALUE(LEFT(A6591,4))</f>
        <v>2025</v>
      </c>
      <c r="C6591" s="0" t="str">
        <f aca="false">"FY"&amp;IF(VALUE(MID(A6591,6,2))&gt;=4,VALUE(LEFT(A6591,4)),VALUE(LEFT(A6591,4))-1)&amp;"-"&amp;TEXT(MOD(IF(VALUE(MID(A6591,6,2))&gt;=4,VALUE(LEFT(A6591,4)),VALUE(LEFT(A6591,4))-1)+1,100),"00")</f>
        <v>FY2025-26</v>
      </c>
      <c r="D6591" s="0" t="s">
        <v>764</v>
      </c>
      <c r="E6591" s="0" t="s">
        <v>505</v>
      </c>
      <c r="F6591" s="0" t="str">
        <f aca="false">INDEX(Mapping!$B$2:$B$465,MATCH(E6591,Mapping!$A$2:$A$465,0))</f>
        <v>NTPC STATIONS</v>
      </c>
      <c r="G6591" s="0" t="str">
        <f aca="false">INDEX(Mapping!$C$2:$C$465,MATCH(E6591,Mapping!$A$2:$A$465,0))</f>
        <v>NTPC GROUP</v>
      </c>
      <c r="H6591" s="2" t="n">
        <v>0.61</v>
      </c>
      <c r="I6591" s="3" t="n">
        <v>0.01</v>
      </c>
    </row>
    <row r="6592" customFormat="false" ht="15" hidden="false" customHeight="false" outlineLevel="0" collapsed="false">
      <c r="A6592" s="0" t="s">
        <v>392</v>
      </c>
      <c r="B6592" s="0" t="n">
        <f aca="false">VALUE(LEFT(A6592,4))</f>
        <v>2025</v>
      </c>
      <c r="C6592" s="0" t="str">
        <f aca="false">"FY"&amp;IF(VALUE(MID(A6592,6,2))&gt;=4,VALUE(LEFT(A6592,4)),VALUE(LEFT(A6592,4))-1)&amp;"-"&amp;TEXT(MOD(IF(VALUE(MID(A6592,6,2))&gt;=4,VALUE(LEFT(A6592,4)),VALUE(LEFT(A6592,4))-1)+1,100),"00")</f>
        <v>FY2025-26</v>
      </c>
      <c r="D6592" s="0" t="s">
        <v>376</v>
      </c>
      <c r="E6592" s="0" t="s">
        <v>376</v>
      </c>
      <c r="F6592" s="0" t="str">
        <f aca="false">INDEX(Mapping!$B$2:$B$465,MATCH(E6592,Mapping!$A$2:$A$465,0))</f>
        <v>ADANI PORTS AND SPECIAL ECONOMIC ZONE LIMITED (PSS-3)</v>
      </c>
      <c r="G6592" s="0" t="str">
        <f aca="false">INDEX(Mapping!$C$2:$C$465,MATCH(E6592,Mapping!$A$2:$A$465,0))</f>
        <v>ADANI PORTS &amp; SEZ</v>
      </c>
      <c r="H6592" s="2" t="n">
        <v>0.58</v>
      </c>
      <c r="I6592" s="3" t="n">
        <v>0.01</v>
      </c>
    </row>
    <row r="6593" customFormat="false" ht="15" hidden="false" customHeight="false" outlineLevel="0" collapsed="false">
      <c r="A6593" s="0" t="s">
        <v>392</v>
      </c>
      <c r="B6593" s="0" t="n">
        <f aca="false">VALUE(LEFT(A6593,4))</f>
        <v>2025</v>
      </c>
      <c r="C6593" s="0" t="str">
        <f aca="false">"FY"&amp;IF(VALUE(MID(A6593,6,2))&gt;=4,VALUE(LEFT(A6593,4)),VALUE(LEFT(A6593,4))-1)&amp;"-"&amp;TEXT(MOD(IF(VALUE(MID(A6593,6,2))&gt;=4,VALUE(LEFT(A6593,4)),VALUE(LEFT(A6593,4))-1)+1,100),"00")</f>
        <v>FY2025-26</v>
      </c>
      <c r="D6593" s="0" t="s">
        <v>739</v>
      </c>
      <c r="E6593" s="0" t="s">
        <v>472</v>
      </c>
      <c r="F6593" s="0" t="str">
        <f aca="false">INDEX(Mapping!$B$2:$B$465,MATCH(E6593,Mapping!$A$2:$A$465,0))</f>
        <v>TRANSITION ENERGY SERVICES PRIVATE LIMITED</v>
      </c>
      <c r="G6593" s="0" t="str">
        <f aca="false">INDEX(Mapping!$C$2:$C$465,MATCH(E6593,Mapping!$A$2:$A$465,0))</f>
        <v>TRANSITION ENERGY SERVICES PRIVATE LIMITED</v>
      </c>
      <c r="H6593" s="2" t="n">
        <v>0.57</v>
      </c>
      <c r="I6593" s="3" t="n">
        <v>0.01</v>
      </c>
    </row>
    <row r="6594" customFormat="false" ht="15" hidden="false" customHeight="false" outlineLevel="0" collapsed="false">
      <c r="A6594" s="0" t="s">
        <v>392</v>
      </c>
      <c r="B6594" s="0" t="n">
        <f aca="false">VALUE(LEFT(A6594,4))</f>
        <v>2025</v>
      </c>
      <c r="C6594" s="0" t="str">
        <f aca="false">"FY"&amp;IF(VALUE(MID(A6594,6,2))&gt;=4,VALUE(LEFT(A6594,4)),VALUE(LEFT(A6594,4))-1)&amp;"-"&amp;TEXT(MOD(IF(VALUE(MID(A6594,6,2))&gt;=4,VALUE(LEFT(A6594,4)),VALUE(LEFT(A6594,4))-1)+1,100),"00")</f>
        <v>FY2025-26</v>
      </c>
      <c r="D6594" s="0" t="s">
        <v>701</v>
      </c>
      <c r="E6594" s="0" t="s">
        <v>287</v>
      </c>
      <c r="F6594" s="0" t="str">
        <f aca="false">INDEX(Mapping!$B$2:$B$465,MATCH(E6594,Mapping!$A$2:$A$465,0))</f>
        <v>NTPC STATIONS</v>
      </c>
      <c r="G6594" s="0" t="str">
        <f aca="false">INDEX(Mapping!$C$2:$C$465,MATCH(E6594,Mapping!$A$2:$A$465,0))</f>
        <v>NTPC GROUP</v>
      </c>
      <c r="H6594" s="2" t="n">
        <v>0.56</v>
      </c>
      <c r="I6594" s="3" t="n">
        <v>0.01</v>
      </c>
    </row>
    <row r="6595" customFormat="false" ht="15" hidden="false" customHeight="false" outlineLevel="0" collapsed="false">
      <c r="A6595" s="0" t="s">
        <v>392</v>
      </c>
      <c r="B6595" s="0" t="n">
        <f aca="false">VALUE(LEFT(A6595,4))</f>
        <v>2025</v>
      </c>
      <c r="C6595" s="0" t="str">
        <f aca="false">"FY"&amp;IF(VALUE(MID(A6595,6,2))&gt;=4,VALUE(LEFT(A6595,4)),VALUE(LEFT(A6595,4))-1)&amp;"-"&amp;TEXT(MOD(IF(VALUE(MID(A6595,6,2))&gt;=4,VALUE(LEFT(A6595,4)),VALUE(LEFT(A6595,4))-1)+1,100),"00")</f>
        <v>FY2025-26</v>
      </c>
      <c r="D6595" s="0" t="s">
        <v>538</v>
      </c>
      <c r="E6595" s="0" t="s">
        <v>538</v>
      </c>
      <c r="F6595" s="0" t="str">
        <f aca="false">INDEX(Mapping!$B$2:$B$465,MATCH(E6595,Mapping!$A$2:$A$465,0))</f>
        <v>JUNIPER NIRJARA ENERGY PRIVATE LIMITED</v>
      </c>
      <c r="G6595" s="0" t="str">
        <f aca="false">INDEX(Mapping!$C$2:$C$465,MATCH(E6595,Mapping!$A$2:$A$465,0))</f>
        <v>JUNIPER GREEN ENERGY</v>
      </c>
      <c r="H6595" s="2" t="n">
        <v>0.55</v>
      </c>
      <c r="I6595" s="3" t="n">
        <v>0.01</v>
      </c>
    </row>
    <row r="6596" customFormat="false" ht="15" hidden="false" customHeight="false" outlineLevel="0" collapsed="false">
      <c r="A6596" s="0" t="s">
        <v>392</v>
      </c>
      <c r="B6596" s="0" t="n">
        <f aca="false">VALUE(LEFT(A6596,4))</f>
        <v>2025</v>
      </c>
      <c r="C6596" s="0" t="str">
        <f aca="false">"FY"&amp;IF(VALUE(MID(A6596,6,2))&gt;=4,VALUE(LEFT(A6596,4)),VALUE(LEFT(A6596,4))-1)&amp;"-"&amp;TEXT(MOD(IF(VALUE(MID(A6596,6,2))&gt;=4,VALUE(LEFT(A6596,4)),VALUE(LEFT(A6596,4))-1)+1,100),"00")</f>
        <v>FY2025-26</v>
      </c>
      <c r="D6596" s="0" t="s">
        <v>818</v>
      </c>
      <c r="E6596" s="0" t="s">
        <v>419</v>
      </c>
      <c r="F6596" s="0" t="str">
        <f aca="false">INDEX(Mapping!$B$2:$B$465,MATCH(E6596,Mapping!$A$2:$A$465,0))</f>
        <v>ADANI HYBRID ENERGY JAISALMER FIVE LIMITED_PSS5_SOLAR</v>
      </c>
      <c r="G6596" s="0" t="str">
        <f aca="false">INDEX(Mapping!$C$2:$C$465,MATCH(E6596,Mapping!$A$2:$A$465,0))</f>
        <v>ADANI GREEN ENERGY (ALL SPVs)</v>
      </c>
      <c r="H6596" s="2" t="n">
        <v>0.44</v>
      </c>
      <c r="I6596" s="3" t="n">
        <v>0.01</v>
      </c>
    </row>
    <row r="6597" customFormat="false" ht="15" hidden="false" customHeight="false" outlineLevel="0" collapsed="false">
      <c r="A6597" s="0" t="s">
        <v>392</v>
      </c>
      <c r="B6597" s="0" t="n">
        <f aca="false">VALUE(LEFT(A6597,4))</f>
        <v>2025</v>
      </c>
      <c r="C6597" s="0" t="str">
        <f aca="false">"FY"&amp;IF(VALUE(MID(A6597,6,2))&gt;=4,VALUE(LEFT(A6597,4)),VALUE(LEFT(A6597,4))-1)&amp;"-"&amp;TEXT(MOD(IF(VALUE(MID(A6597,6,2))&gt;=4,VALUE(LEFT(A6597,4)),VALUE(LEFT(A6597,4))-1)+1,100),"00")</f>
        <v>FY2025-26</v>
      </c>
      <c r="D6597" s="0" t="s">
        <v>725</v>
      </c>
      <c r="E6597" s="0" t="s">
        <v>394</v>
      </c>
      <c r="F6597" s="0" t="str">
        <f aca="false">INDEX(Mapping!$B$2:$B$465,MATCH(E6597,Mapping!$A$2:$A$465,0))</f>
        <v>NTPC STATIONS</v>
      </c>
      <c r="G6597" s="0" t="str">
        <f aca="false">INDEX(Mapping!$C$2:$C$465,MATCH(E6597,Mapping!$A$2:$A$465,0))</f>
        <v>NTPC GROUP</v>
      </c>
      <c r="H6597" s="2" t="n">
        <v>0.43</v>
      </c>
      <c r="I6597" s="3" t="n">
        <v>0.01</v>
      </c>
    </row>
    <row r="6598" customFormat="false" ht="15" hidden="false" customHeight="false" outlineLevel="0" collapsed="false">
      <c r="A6598" s="0" t="s">
        <v>392</v>
      </c>
      <c r="B6598" s="0" t="n">
        <f aca="false">VALUE(LEFT(A6598,4))</f>
        <v>2025</v>
      </c>
      <c r="C6598" s="0" t="str">
        <f aca="false">"FY"&amp;IF(VALUE(MID(A6598,6,2))&gt;=4,VALUE(LEFT(A6598,4)),VALUE(LEFT(A6598,4))-1)&amp;"-"&amp;TEXT(MOD(IF(VALUE(MID(A6598,6,2))&gt;=4,VALUE(LEFT(A6598,4)),VALUE(LEFT(A6598,4))-1)+1,100),"00")</f>
        <v>FY2025-26</v>
      </c>
      <c r="D6598" s="0" t="s">
        <v>837</v>
      </c>
      <c r="E6598" s="0" t="s">
        <v>580</v>
      </c>
      <c r="F6598" s="0" t="str">
        <f aca="false">INDEX(Mapping!$B$2:$B$465,MATCH(E6598,Mapping!$A$2:$A$465,0))</f>
        <v>SPRNG AKSHAYA URJA PRIVATE LIMITED</v>
      </c>
      <c r="G6598" s="0" t="str">
        <f aca="false">INDEX(Mapping!$C$2:$C$465,MATCH(E6598,Mapping!$A$2:$A$465,0))</f>
        <v>SPRNG ENERGY</v>
      </c>
      <c r="H6598" s="2" t="n">
        <v>0.43</v>
      </c>
      <c r="I6598" s="3" t="n">
        <v>0.01</v>
      </c>
    </row>
    <row r="6599" customFormat="false" ht="15" hidden="false" customHeight="false" outlineLevel="0" collapsed="false">
      <c r="A6599" s="0" t="s">
        <v>392</v>
      </c>
      <c r="B6599" s="0" t="n">
        <f aca="false">VALUE(LEFT(A6599,4))</f>
        <v>2025</v>
      </c>
      <c r="C6599" s="0" t="str">
        <f aca="false">"FY"&amp;IF(VALUE(MID(A6599,6,2))&gt;=4,VALUE(LEFT(A6599,4)),VALUE(LEFT(A6599,4))-1)&amp;"-"&amp;TEXT(MOD(IF(VALUE(MID(A6599,6,2))&gt;=4,VALUE(LEFT(A6599,4)),VALUE(LEFT(A6599,4))-1)+1,100),"00")</f>
        <v>FY2025-26</v>
      </c>
      <c r="D6599" s="0" t="s">
        <v>750</v>
      </c>
      <c r="E6599" s="0" t="s">
        <v>508</v>
      </c>
      <c r="F6599" s="0" t="str">
        <f aca="false">INDEX(Mapping!$B$2:$B$465,MATCH(E6599,Mapping!$A$2:$A$465,0))</f>
        <v>NTPC STATIONS</v>
      </c>
      <c r="G6599" s="0" t="str">
        <f aca="false">INDEX(Mapping!$C$2:$C$465,MATCH(E6599,Mapping!$A$2:$A$465,0))</f>
        <v>NTPC GROUP</v>
      </c>
      <c r="H6599" s="2" t="n">
        <v>0.42</v>
      </c>
      <c r="I6599" s="3" t="n">
        <v>0.01</v>
      </c>
    </row>
    <row r="6600" customFormat="false" ht="15" hidden="false" customHeight="false" outlineLevel="0" collapsed="false">
      <c r="A6600" s="0" t="s">
        <v>392</v>
      </c>
      <c r="B6600" s="0" t="n">
        <f aca="false">VALUE(LEFT(A6600,4))</f>
        <v>2025</v>
      </c>
      <c r="C6600" s="0" t="str">
        <f aca="false">"FY"&amp;IF(VALUE(MID(A6600,6,2))&gt;=4,VALUE(LEFT(A6600,4)),VALUE(LEFT(A6600,4))-1)&amp;"-"&amp;TEXT(MOD(IF(VALUE(MID(A6600,6,2))&gt;=4,VALUE(LEFT(A6600,4)),VALUE(LEFT(A6600,4))-1)+1,100),"00")</f>
        <v>FY2025-26</v>
      </c>
      <c r="D6600" s="0" t="s">
        <v>501</v>
      </c>
      <c r="E6600" s="0" t="s">
        <v>501</v>
      </c>
      <c r="F6600" s="0" t="str">
        <f aca="false">INDEX(Mapping!$B$2:$B$465,MATCH(E6600,Mapping!$A$2:$A$465,0))</f>
        <v>AMBUJA CEMENTS LIMITED_PSS3</v>
      </c>
      <c r="G6600" s="0" t="str">
        <f aca="false">INDEX(Mapping!$C$2:$C$465,MATCH(E6600,Mapping!$A$2:$A$465,0))</f>
        <v>AMBUJA CEMENTS</v>
      </c>
      <c r="H6600" s="2" t="n">
        <v>0.41</v>
      </c>
      <c r="I6600" s="3" t="n">
        <v>0.01</v>
      </c>
    </row>
    <row r="6601" customFormat="false" ht="15" hidden="false" customHeight="false" outlineLevel="0" collapsed="false">
      <c r="A6601" s="0" t="s">
        <v>392</v>
      </c>
      <c r="B6601" s="0" t="n">
        <f aca="false">VALUE(LEFT(A6601,4))</f>
        <v>2025</v>
      </c>
      <c r="C6601" s="0" t="str">
        <f aca="false">"FY"&amp;IF(VALUE(MID(A6601,6,2))&gt;=4,VALUE(LEFT(A6601,4)),VALUE(LEFT(A6601,4))-1)&amp;"-"&amp;TEXT(MOD(IF(VALUE(MID(A6601,6,2))&gt;=4,VALUE(LEFT(A6601,4)),VALUE(LEFT(A6601,4))-1)+1,100),"00")</f>
        <v>FY2025-26</v>
      </c>
      <c r="D6601" s="0" t="s">
        <v>792</v>
      </c>
      <c r="E6601" s="0" t="s">
        <v>518</v>
      </c>
      <c r="F6601" s="0" t="str">
        <f aca="false">INDEX(Mapping!$B$2:$B$465,MATCH(E6601,Mapping!$A$2:$A$465,0))</f>
        <v>NTPC STATIONS</v>
      </c>
      <c r="G6601" s="0" t="str">
        <f aca="false">INDEX(Mapping!$C$2:$C$465,MATCH(E6601,Mapping!$A$2:$A$465,0))</f>
        <v>NTPC GROUP</v>
      </c>
      <c r="H6601" s="2" t="n">
        <v>0.4</v>
      </c>
      <c r="I6601" s="3" t="n">
        <v>0.01</v>
      </c>
    </row>
    <row r="6602" customFormat="false" ht="15" hidden="false" customHeight="false" outlineLevel="0" collapsed="false">
      <c r="A6602" s="0" t="s">
        <v>392</v>
      </c>
      <c r="B6602" s="0" t="n">
        <f aca="false">VALUE(LEFT(A6602,4))</f>
        <v>2025</v>
      </c>
      <c r="C6602" s="0" t="str">
        <f aca="false">"FY"&amp;IF(VALUE(MID(A6602,6,2))&gt;=4,VALUE(LEFT(A6602,4)),VALUE(LEFT(A6602,4))-1)&amp;"-"&amp;TEXT(MOD(IF(VALUE(MID(A6602,6,2))&gt;=4,VALUE(LEFT(A6602,4)),VALUE(LEFT(A6602,4))-1)+1,100),"00")</f>
        <v>FY2025-26</v>
      </c>
      <c r="D6602" s="0" t="s">
        <v>786</v>
      </c>
      <c r="E6602" s="0" t="s">
        <v>510</v>
      </c>
      <c r="F6602" s="0" t="str">
        <f aca="false">INDEX(Mapping!$B$2:$B$465,MATCH(E6602,Mapping!$A$2:$A$465,0))</f>
        <v>SERENTICA RENEWABLES INDIA 5 PRIVATE LIMITED</v>
      </c>
      <c r="G6602" s="0" t="str">
        <f aca="false">INDEX(Mapping!$C$2:$C$465,MATCH(E6602,Mapping!$A$2:$A$465,0))</f>
        <v>SERENTICA RENEWABLES</v>
      </c>
      <c r="H6602" s="2" t="n">
        <v>0.39</v>
      </c>
      <c r="I6602" s="3" t="n">
        <v>0.01</v>
      </c>
    </row>
    <row r="6603" customFormat="false" ht="15" hidden="false" customHeight="false" outlineLevel="0" collapsed="false">
      <c r="A6603" s="0" t="s">
        <v>392</v>
      </c>
      <c r="B6603" s="0" t="n">
        <f aca="false">VALUE(LEFT(A6603,4))</f>
        <v>2025</v>
      </c>
      <c r="C6603" s="0" t="str">
        <f aca="false">"FY"&amp;IF(VALUE(MID(A6603,6,2))&gt;=4,VALUE(LEFT(A6603,4)),VALUE(LEFT(A6603,4))-1)&amp;"-"&amp;TEXT(MOD(IF(VALUE(MID(A6603,6,2))&gt;=4,VALUE(LEFT(A6603,4)),VALUE(LEFT(A6603,4))-1)+1,100),"00")</f>
        <v>FY2025-26</v>
      </c>
      <c r="D6603" s="0" t="s">
        <v>783</v>
      </c>
      <c r="E6603" s="0" t="s">
        <v>570</v>
      </c>
      <c r="F6603" s="0" t="str">
        <f aca="false">INDEX(Mapping!$B$2:$B$465,MATCH(E6603,Mapping!$A$2:$A$465,0))</f>
        <v>SERENTICA RENEWABLES INDIA 4 PRIVATE LIMITED</v>
      </c>
      <c r="G6603" s="0" t="str">
        <f aca="false">INDEX(Mapping!$C$2:$C$465,MATCH(E6603,Mapping!$A$2:$A$465,0))</f>
        <v>SERENTICA RENEWABLES</v>
      </c>
      <c r="H6603" s="2" t="n">
        <v>0.39</v>
      </c>
      <c r="I6603" s="3" t="n">
        <v>0.01</v>
      </c>
    </row>
    <row r="6604" customFormat="false" ht="15" hidden="false" customHeight="false" outlineLevel="0" collapsed="false">
      <c r="A6604" s="0" t="s">
        <v>392</v>
      </c>
      <c r="B6604" s="0" t="n">
        <f aca="false">VALUE(LEFT(A6604,4))</f>
        <v>2025</v>
      </c>
      <c r="C6604" s="0" t="str">
        <f aca="false">"FY"&amp;IF(VALUE(MID(A6604,6,2))&gt;=4,VALUE(LEFT(A6604,4)),VALUE(LEFT(A6604,4))-1)&amp;"-"&amp;TEXT(MOD(IF(VALUE(MID(A6604,6,2))&gt;=4,VALUE(LEFT(A6604,4)),VALUE(LEFT(A6604,4))-1)+1,100),"00")</f>
        <v>FY2025-26</v>
      </c>
      <c r="D6604" s="0" t="s">
        <v>751</v>
      </c>
      <c r="E6604" s="0" t="s">
        <v>479</v>
      </c>
      <c r="F6604" s="0" t="str">
        <f aca="false">INDEX(Mapping!$B$2:$B$465,MATCH(E6604,Mapping!$A$2:$A$465,0))</f>
        <v>NTPC STATIONS</v>
      </c>
      <c r="G6604" s="0" t="str">
        <f aca="false">INDEX(Mapping!$C$2:$C$465,MATCH(E6604,Mapping!$A$2:$A$465,0))</f>
        <v>NTPC GROUP</v>
      </c>
      <c r="H6604" s="2" t="n">
        <v>0.39</v>
      </c>
      <c r="I6604" s="3" t="n">
        <v>0.01</v>
      </c>
    </row>
    <row r="6605" customFormat="false" ht="15" hidden="false" customHeight="false" outlineLevel="0" collapsed="false">
      <c r="A6605" s="0" t="s">
        <v>392</v>
      </c>
      <c r="B6605" s="0" t="n">
        <f aca="false">VALUE(LEFT(A6605,4))</f>
        <v>2025</v>
      </c>
      <c r="C6605" s="0" t="str">
        <f aca="false">"FY"&amp;IF(VALUE(MID(A6605,6,2))&gt;=4,VALUE(LEFT(A6605,4)),VALUE(LEFT(A6605,4))-1)&amp;"-"&amp;TEXT(MOD(IF(VALUE(MID(A6605,6,2))&gt;=4,VALUE(LEFT(A6605,4)),VALUE(LEFT(A6605,4))-1)+1,100),"00")</f>
        <v>FY2025-26</v>
      </c>
      <c r="D6605" s="0" t="s">
        <v>754</v>
      </c>
      <c r="E6605" s="0" t="s">
        <v>512</v>
      </c>
      <c r="F6605" s="0" t="str">
        <f aca="false">INDEX(Mapping!$B$2:$B$465,MATCH(E6605,Mapping!$A$2:$A$465,0))</f>
        <v>NTPC STATIONS</v>
      </c>
      <c r="G6605" s="0" t="str">
        <f aca="false">INDEX(Mapping!$C$2:$C$465,MATCH(E6605,Mapping!$A$2:$A$465,0))</f>
        <v>NTPC GROUP</v>
      </c>
      <c r="H6605" s="2" t="n">
        <v>0.36</v>
      </c>
      <c r="I6605" s="3" t="n">
        <v>0.01</v>
      </c>
    </row>
    <row r="6606" customFormat="false" ht="15" hidden="false" customHeight="false" outlineLevel="0" collapsed="false">
      <c r="A6606" s="0" t="s">
        <v>392</v>
      </c>
      <c r="B6606" s="0" t="n">
        <f aca="false">VALUE(LEFT(A6606,4))</f>
        <v>2025</v>
      </c>
      <c r="C6606" s="0" t="str">
        <f aca="false">"FY"&amp;IF(VALUE(MID(A6606,6,2))&gt;=4,VALUE(LEFT(A6606,4)),VALUE(LEFT(A6606,4))-1)&amp;"-"&amp;TEXT(MOD(IF(VALUE(MID(A6606,6,2))&gt;=4,VALUE(LEFT(A6606,4)),VALUE(LEFT(A6606,4))-1)+1,100),"00")</f>
        <v>FY2025-26</v>
      </c>
      <c r="D6606" s="0" t="s">
        <v>851</v>
      </c>
      <c r="E6606" s="0" t="s">
        <v>552</v>
      </c>
      <c r="F6606" s="0" t="str">
        <f aca="false">INDEX(Mapping!$B$2:$B$465,MATCH(E6606,Mapping!$A$2:$A$465,0))</f>
        <v>AMBUJA CEMENTS LIMITED_PSS4_HYBRID SOLAR</v>
      </c>
      <c r="G6606" s="0" t="str">
        <f aca="false">INDEX(Mapping!$C$2:$C$465,MATCH(E6606,Mapping!$A$2:$A$465,0))</f>
        <v>AMBUJA CEMENTS</v>
      </c>
      <c r="H6606" s="2" t="n">
        <v>0.36</v>
      </c>
      <c r="I6606" s="3" t="n">
        <v>0.01</v>
      </c>
    </row>
    <row r="6607" customFormat="false" ht="15" hidden="false" customHeight="false" outlineLevel="0" collapsed="false">
      <c r="A6607" s="0" t="s">
        <v>392</v>
      </c>
      <c r="B6607" s="0" t="n">
        <f aca="false">VALUE(LEFT(A6607,4))</f>
        <v>2025</v>
      </c>
      <c r="C6607" s="0" t="str">
        <f aca="false">"FY"&amp;IF(VALUE(MID(A6607,6,2))&gt;=4,VALUE(LEFT(A6607,4)),VALUE(LEFT(A6607,4))-1)&amp;"-"&amp;TEXT(MOD(IF(VALUE(MID(A6607,6,2))&gt;=4,VALUE(LEFT(A6607,4)),VALUE(LEFT(A6607,4))-1)+1,100),"00")</f>
        <v>FY2025-26</v>
      </c>
      <c r="D6607" s="0" t="s">
        <v>820</v>
      </c>
      <c r="E6607" s="0" t="s">
        <v>464</v>
      </c>
      <c r="F6607" s="0" t="str">
        <f aca="false">INDEX(Mapping!$B$2:$B$465,MATCH(E6607,Mapping!$A$2:$A$465,0))</f>
        <v>ADANI PORTS AND SPECIAL ECONOMIC ZONE LIMITED_PSS4_WIND</v>
      </c>
      <c r="G6607" s="0" t="str">
        <f aca="false">INDEX(Mapping!$C$2:$C$465,MATCH(E6607,Mapping!$A$2:$A$465,0))</f>
        <v>ADANI PORTS &amp; SEZ</v>
      </c>
      <c r="H6607" s="2" t="n">
        <v>0.35</v>
      </c>
      <c r="I6607" s="3" t="n">
        <v>0.01</v>
      </c>
    </row>
    <row r="6608" customFormat="false" ht="15" hidden="false" customHeight="false" outlineLevel="0" collapsed="false">
      <c r="A6608" s="0" t="s">
        <v>392</v>
      </c>
      <c r="B6608" s="0" t="n">
        <f aca="false">VALUE(LEFT(A6608,4))</f>
        <v>2025</v>
      </c>
      <c r="C6608" s="0" t="str">
        <f aca="false">"FY"&amp;IF(VALUE(MID(A6608,6,2))&gt;=4,VALUE(LEFT(A6608,4)),VALUE(LEFT(A6608,4))-1)&amp;"-"&amp;TEXT(MOD(IF(VALUE(MID(A6608,6,2))&gt;=4,VALUE(LEFT(A6608,4)),VALUE(LEFT(A6608,4))-1)+1,100),"00")</f>
        <v>FY2025-26</v>
      </c>
      <c r="D6608" s="0" t="s">
        <v>741</v>
      </c>
      <c r="E6608" s="0" t="s">
        <v>445</v>
      </c>
      <c r="F6608" s="0" t="str">
        <f aca="false">INDEX(Mapping!$B$2:$B$465,MATCH(E6608,Mapping!$A$2:$A$465,0))</f>
        <v>NTPC STATIONS</v>
      </c>
      <c r="G6608" s="0" t="str">
        <f aca="false">INDEX(Mapping!$C$2:$C$465,MATCH(E6608,Mapping!$A$2:$A$465,0))</f>
        <v>NTPC GROUP</v>
      </c>
      <c r="H6608" s="2" t="n">
        <v>0.34</v>
      </c>
      <c r="I6608" s="3" t="n">
        <v>0.008</v>
      </c>
    </row>
    <row r="6609" customFormat="false" ht="15" hidden="false" customHeight="false" outlineLevel="0" collapsed="false">
      <c r="A6609" s="0" t="s">
        <v>392</v>
      </c>
      <c r="B6609" s="0" t="n">
        <f aca="false">VALUE(LEFT(A6609,4))</f>
        <v>2025</v>
      </c>
      <c r="C6609" s="0" t="str">
        <f aca="false">"FY"&amp;IF(VALUE(MID(A6609,6,2))&gt;=4,VALUE(LEFT(A6609,4)),VALUE(LEFT(A6609,4))-1)&amp;"-"&amp;TEXT(MOD(IF(VALUE(MID(A6609,6,2))&gt;=4,VALUE(LEFT(A6609,4)),VALUE(LEFT(A6609,4))-1)+1,100),"00")</f>
        <v>FY2025-26</v>
      </c>
      <c r="D6609" s="0" t="s">
        <v>758</v>
      </c>
      <c r="E6609" s="0" t="s">
        <v>400</v>
      </c>
      <c r="F6609" s="0" t="str">
        <f aca="false">INDEX(Mapping!$B$2:$B$465,MATCH(E6609,Mapping!$A$2:$A$465,0))</f>
        <v>NTPC STATIONS</v>
      </c>
      <c r="G6609" s="0" t="str">
        <f aca="false">INDEX(Mapping!$C$2:$C$465,MATCH(E6609,Mapping!$A$2:$A$465,0))</f>
        <v>NTPC GROUP</v>
      </c>
      <c r="H6609" s="2" t="n">
        <v>0.33</v>
      </c>
      <c r="I6609" s="3" t="n">
        <v>0.008</v>
      </c>
    </row>
    <row r="6610" customFormat="false" ht="15" hidden="false" customHeight="false" outlineLevel="0" collapsed="false">
      <c r="A6610" s="0" t="s">
        <v>392</v>
      </c>
      <c r="B6610" s="0" t="n">
        <f aca="false">VALUE(LEFT(A6610,4))</f>
        <v>2025</v>
      </c>
      <c r="C6610" s="0" t="str">
        <f aca="false">"FY"&amp;IF(VALUE(MID(A6610,6,2))&gt;=4,VALUE(LEFT(A6610,4)),VALUE(LEFT(A6610,4))-1)&amp;"-"&amp;TEXT(MOD(IF(VALUE(MID(A6610,6,2))&gt;=4,VALUE(LEFT(A6610,4)),VALUE(LEFT(A6610,4))-1)+1,100),"00")</f>
        <v>FY2025-26</v>
      </c>
      <c r="D6610" s="0" t="s">
        <v>756</v>
      </c>
      <c r="E6610" s="0" t="s">
        <v>496</v>
      </c>
      <c r="F6610" s="0" t="str">
        <f aca="false">INDEX(Mapping!$B$2:$B$465,MATCH(E6610,Mapping!$A$2:$A$465,0))</f>
        <v>NTPC STATIONS</v>
      </c>
      <c r="G6610" s="0" t="str">
        <f aca="false">INDEX(Mapping!$C$2:$C$465,MATCH(E6610,Mapping!$A$2:$A$465,0))</f>
        <v>NTPC GROUP</v>
      </c>
      <c r="H6610" s="2" t="n">
        <v>0.31</v>
      </c>
      <c r="I6610" s="3" t="n">
        <v>0.007</v>
      </c>
    </row>
    <row r="6611" customFormat="false" ht="15" hidden="false" customHeight="false" outlineLevel="0" collapsed="false">
      <c r="A6611" s="0" t="s">
        <v>392</v>
      </c>
      <c r="B6611" s="0" t="n">
        <f aca="false">VALUE(LEFT(A6611,4))</f>
        <v>2025</v>
      </c>
      <c r="C6611" s="0" t="str">
        <f aca="false">"FY"&amp;IF(VALUE(MID(A6611,6,2))&gt;=4,VALUE(LEFT(A6611,4)),VALUE(LEFT(A6611,4))-1)&amp;"-"&amp;TEXT(MOD(IF(VALUE(MID(A6611,6,2))&gt;=4,VALUE(LEFT(A6611,4)),VALUE(LEFT(A6611,4))-1)+1,100),"00")</f>
        <v>FY2025-26</v>
      </c>
      <c r="D6611" s="0" t="s">
        <v>763</v>
      </c>
      <c r="E6611" s="0" t="s">
        <v>526</v>
      </c>
      <c r="F6611" s="0" t="str">
        <f aca="false">INDEX(Mapping!$B$2:$B$465,MATCH(E6611,Mapping!$A$2:$A$465,0))</f>
        <v>NTPC STATIONS</v>
      </c>
      <c r="G6611" s="0" t="str">
        <f aca="false">INDEX(Mapping!$C$2:$C$465,MATCH(E6611,Mapping!$A$2:$A$465,0))</f>
        <v>NTPC GROUP</v>
      </c>
      <c r="H6611" s="2" t="n">
        <v>0.3</v>
      </c>
      <c r="I6611" s="3" t="n">
        <v>0.007</v>
      </c>
    </row>
    <row r="6612" customFormat="false" ht="15" hidden="false" customHeight="false" outlineLevel="0" collapsed="false">
      <c r="A6612" s="0" t="s">
        <v>392</v>
      </c>
      <c r="B6612" s="0" t="n">
        <f aca="false">VALUE(LEFT(A6612,4))</f>
        <v>2025</v>
      </c>
      <c r="C6612" s="0" t="str">
        <f aca="false">"FY"&amp;IF(VALUE(MID(A6612,6,2))&gt;=4,VALUE(LEFT(A6612,4)),VALUE(LEFT(A6612,4))-1)&amp;"-"&amp;TEXT(MOD(IF(VALUE(MID(A6612,6,2))&gt;=4,VALUE(LEFT(A6612,4)),VALUE(LEFT(A6612,4))-1)+1,100),"00")</f>
        <v>FY2025-26</v>
      </c>
      <c r="D6612" s="0" t="s">
        <v>535</v>
      </c>
      <c r="E6612" s="0" t="s">
        <v>535</v>
      </c>
      <c r="F6612" s="0" t="str">
        <f aca="false">INDEX(Mapping!$B$2:$B$465,MATCH(E6612,Mapping!$A$2:$A$465,0))</f>
        <v>NEEPCO STATIONS</v>
      </c>
      <c r="G6612" s="0" t="str">
        <f aca="false">INDEX(Mapping!$C$2:$C$465,MATCH(E6612,Mapping!$A$2:$A$465,0))</f>
        <v>NEEPCO STATIONS</v>
      </c>
      <c r="H6612" s="2" t="n">
        <v>0.29</v>
      </c>
      <c r="I6612" s="3" t="n">
        <v>0.007</v>
      </c>
    </row>
    <row r="6613" customFormat="false" ht="15" hidden="false" customHeight="false" outlineLevel="0" collapsed="false">
      <c r="A6613" s="0" t="s">
        <v>392</v>
      </c>
      <c r="B6613" s="0" t="n">
        <f aca="false">VALUE(LEFT(A6613,4))</f>
        <v>2025</v>
      </c>
      <c r="C6613" s="0" t="str">
        <f aca="false">"FY"&amp;IF(VALUE(MID(A6613,6,2))&gt;=4,VALUE(LEFT(A6613,4)),VALUE(LEFT(A6613,4))-1)&amp;"-"&amp;TEXT(MOD(IF(VALUE(MID(A6613,6,2))&gt;=4,VALUE(LEFT(A6613,4)),VALUE(LEFT(A6613,4))-1)+1,100),"00")</f>
        <v>FY2025-26</v>
      </c>
      <c r="D6613" s="0" t="s">
        <v>768</v>
      </c>
      <c r="E6613" s="0" t="s">
        <v>460</v>
      </c>
      <c r="F6613" s="0" t="str">
        <f aca="false">INDEX(Mapping!$B$2:$B$465,MATCH(E6613,Mapping!$A$2:$A$465,0))</f>
        <v>NTPC STATIONS</v>
      </c>
      <c r="G6613" s="0" t="str">
        <f aca="false">INDEX(Mapping!$C$2:$C$465,MATCH(E6613,Mapping!$A$2:$A$465,0))</f>
        <v>NTPC GROUP</v>
      </c>
      <c r="H6613" s="2" t="n">
        <v>0.29</v>
      </c>
      <c r="I6613" s="3" t="n">
        <v>0.007</v>
      </c>
    </row>
    <row r="6614" customFormat="false" ht="15" hidden="false" customHeight="false" outlineLevel="0" collapsed="false">
      <c r="A6614" s="0" t="s">
        <v>392</v>
      </c>
      <c r="B6614" s="0" t="n">
        <f aca="false">VALUE(LEFT(A6614,4))</f>
        <v>2025</v>
      </c>
      <c r="C6614" s="0" t="str">
        <f aca="false">"FY"&amp;IF(VALUE(MID(A6614,6,2))&gt;=4,VALUE(LEFT(A6614,4)),VALUE(LEFT(A6614,4))-1)&amp;"-"&amp;TEXT(MOD(IF(VALUE(MID(A6614,6,2))&gt;=4,VALUE(LEFT(A6614,4)),VALUE(LEFT(A6614,4))-1)+1,100),"00")</f>
        <v>FY2025-26</v>
      </c>
      <c r="D6614" s="0" t="s">
        <v>752</v>
      </c>
      <c r="E6614" s="0" t="s">
        <v>440</v>
      </c>
      <c r="F6614" s="0" t="str">
        <f aca="false">INDEX(Mapping!$B$2:$B$465,MATCH(E6614,Mapping!$A$2:$A$465,0))</f>
        <v>NTPC STATIONS</v>
      </c>
      <c r="G6614" s="0" t="str">
        <f aca="false">INDEX(Mapping!$C$2:$C$465,MATCH(E6614,Mapping!$A$2:$A$465,0))</f>
        <v>NTPC GROUP</v>
      </c>
      <c r="H6614" s="2" t="n">
        <v>0.28</v>
      </c>
      <c r="I6614" s="3" t="n">
        <v>0.007</v>
      </c>
    </row>
    <row r="6615" customFormat="false" ht="15" hidden="false" customHeight="false" outlineLevel="0" collapsed="false">
      <c r="A6615" s="0" t="s">
        <v>392</v>
      </c>
      <c r="B6615" s="0" t="n">
        <f aca="false">VALUE(LEFT(A6615,4))</f>
        <v>2025</v>
      </c>
      <c r="C6615" s="0" t="str">
        <f aca="false">"FY"&amp;IF(VALUE(MID(A6615,6,2))&gt;=4,VALUE(LEFT(A6615,4)),VALUE(LEFT(A6615,4))-1)&amp;"-"&amp;TEXT(MOD(IF(VALUE(MID(A6615,6,2))&gt;=4,VALUE(LEFT(A6615,4)),VALUE(LEFT(A6615,4))-1)+1,100),"00")</f>
        <v>FY2025-26</v>
      </c>
      <c r="D6615" s="0" t="s">
        <v>366</v>
      </c>
      <c r="E6615" s="0" t="s">
        <v>366</v>
      </c>
      <c r="F6615" s="0" t="str">
        <f aca="false">INDEX(Mapping!$B$2:$B$465,MATCH(E6615,Mapping!$A$2:$A$465,0))</f>
        <v>RENEW GREEN (MHS THREE) PRIVATE LIMITED_HYBRID_SOLAR</v>
      </c>
      <c r="G6615" s="0" t="str">
        <f aca="false">INDEX(Mapping!$C$2:$C$465,MATCH(E6615,Mapping!$A$2:$A$465,0))</f>
        <v>RENEW POWER (ALL SPVs)</v>
      </c>
      <c r="H6615" s="2" t="n">
        <v>0.23</v>
      </c>
      <c r="I6615" s="3" t="n">
        <v>0.005</v>
      </c>
    </row>
    <row r="6616" customFormat="false" ht="15" hidden="false" customHeight="false" outlineLevel="0" collapsed="false">
      <c r="A6616" s="0" t="s">
        <v>392</v>
      </c>
      <c r="B6616" s="0" t="n">
        <f aca="false">VALUE(LEFT(A6616,4))</f>
        <v>2025</v>
      </c>
      <c r="C6616" s="0" t="str">
        <f aca="false">"FY"&amp;IF(VALUE(MID(A6616,6,2))&gt;=4,VALUE(LEFT(A6616,4)),VALUE(LEFT(A6616,4))-1)&amp;"-"&amp;TEXT(MOD(IF(VALUE(MID(A6616,6,2))&gt;=4,VALUE(LEFT(A6616,4)),VALUE(LEFT(A6616,4))-1)+1,100),"00")</f>
        <v>FY2025-26</v>
      </c>
      <c r="D6616" s="0" t="s">
        <v>747</v>
      </c>
      <c r="E6616" s="0" t="s">
        <v>478</v>
      </c>
      <c r="F6616" s="0" t="str">
        <f aca="false">INDEX(Mapping!$B$2:$B$465,MATCH(E6616,Mapping!$A$2:$A$465,0))</f>
        <v>NTPC STATIONS</v>
      </c>
      <c r="G6616" s="0" t="str">
        <f aca="false">INDEX(Mapping!$C$2:$C$465,MATCH(E6616,Mapping!$A$2:$A$465,0))</f>
        <v>NTPC GROUP</v>
      </c>
      <c r="H6616" s="2" t="n">
        <v>0.22</v>
      </c>
      <c r="I6616" s="3" t="n">
        <v>0.005</v>
      </c>
    </row>
    <row r="6617" customFormat="false" ht="15" hidden="false" customHeight="false" outlineLevel="0" collapsed="false">
      <c r="A6617" s="0" t="s">
        <v>392</v>
      </c>
      <c r="B6617" s="0" t="n">
        <f aca="false">VALUE(LEFT(A6617,4))</f>
        <v>2025</v>
      </c>
      <c r="C6617" s="0" t="str">
        <f aca="false">"FY"&amp;IF(VALUE(MID(A6617,6,2))&gt;=4,VALUE(LEFT(A6617,4)),VALUE(LEFT(A6617,4))-1)&amp;"-"&amp;TEXT(MOD(IF(VALUE(MID(A6617,6,2))&gt;=4,VALUE(LEFT(A6617,4)),VALUE(LEFT(A6617,4))-1)+1,100),"00")</f>
        <v>FY2025-26</v>
      </c>
      <c r="D6617" s="0" t="s">
        <v>760</v>
      </c>
      <c r="E6617" s="0" t="s">
        <v>488</v>
      </c>
      <c r="F6617" s="0" t="str">
        <f aca="false">INDEX(Mapping!$B$2:$B$465,MATCH(E6617,Mapping!$A$2:$A$465,0))</f>
        <v>NTPC STATIONS</v>
      </c>
      <c r="G6617" s="0" t="str">
        <f aca="false">INDEX(Mapping!$C$2:$C$465,MATCH(E6617,Mapping!$A$2:$A$465,0))</f>
        <v>NTPC GROUP</v>
      </c>
      <c r="H6617" s="2" t="n">
        <v>0.19</v>
      </c>
      <c r="I6617" s="3" t="n">
        <v>0.005</v>
      </c>
    </row>
    <row r="6618" customFormat="false" ht="15" hidden="false" customHeight="false" outlineLevel="0" collapsed="false">
      <c r="A6618" s="0" t="s">
        <v>392</v>
      </c>
      <c r="B6618" s="0" t="n">
        <f aca="false">VALUE(LEFT(A6618,4))</f>
        <v>2025</v>
      </c>
      <c r="C6618" s="0" t="str">
        <f aca="false">"FY"&amp;IF(VALUE(MID(A6618,6,2))&gt;=4,VALUE(LEFT(A6618,4)),VALUE(LEFT(A6618,4))-1)&amp;"-"&amp;TEXT(MOD(IF(VALUE(MID(A6618,6,2))&gt;=4,VALUE(LEFT(A6618,4)),VALUE(LEFT(A6618,4))-1)+1,100),"00")</f>
        <v>FY2025-26</v>
      </c>
      <c r="D6618" s="0" t="s">
        <v>370</v>
      </c>
      <c r="E6618" s="0" t="s">
        <v>370</v>
      </c>
      <c r="F6618" s="0" t="str">
        <f aca="false">INDEX(Mapping!$B$2:$B$465,MATCH(E6618,Mapping!$A$2:$A$465,0))</f>
        <v>TRN ENERGY PRIVATE LIMITED</v>
      </c>
      <c r="G6618" s="0" t="str">
        <f aca="false">INDEX(Mapping!$C$2:$C$465,MATCH(E6618,Mapping!$A$2:$A$465,0))</f>
        <v>TRN ENERGY PRIVATE LIMITED</v>
      </c>
      <c r="H6618" s="2" t="n">
        <v>0.18</v>
      </c>
      <c r="I6618" s="3" t="n">
        <v>0.004</v>
      </c>
    </row>
    <row r="6619" customFormat="false" ht="15" hidden="false" customHeight="false" outlineLevel="0" collapsed="false">
      <c r="A6619" s="0" t="s">
        <v>392</v>
      </c>
      <c r="B6619" s="0" t="n">
        <f aca="false">VALUE(LEFT(A6619,4))</f>
        <v>2025</v>
      </c>
      <c r="C6619" s="0" t="str">
        <f aca="false">"FY"&amp;IF(VALUE(MID(A6619,6,2))&gt;=4,VALUE(LEFT(A6619,4)),VALUE(LEFT(A6619,4))-1)&amp;"-"&amp;TEXT(MOD(IF(VALUE(MID(A6619,6,2))&gt;=4,VALUE(LEFT(A6619,4)),VALUE(LEFT(A6619,4))-1)+1,100),"00")</f>
        <v>FY2025-26</v>
      </c>
      <c r="D6619" s="0" t="s">
        <v>744</v>
      </c>
      <c r="E6619" s="0" t="s">
        <v>372</v>
      </c>
      <c r="F6619" s="0" t="str">
        <f aca="false">INDEX(Mapping!$B$2:$B$465,MATCH(E6619,Mapping!$A$2:$A$465,0))</f>
        <v>NTPC STATIONS</v>
      </c>
      <c r="G6619" s="0" t="str">
        <f aca="false">INDEX(Mapping!$C$2:$C$465,MATCH(E6619,Mapping!$A$2:$A$465,0))</f>
        <v>NTPC GROUP</v>
      </c>
      <c r="H6619" s="2" t="n">
        <v>0.15</v>
      </c>
      <c r="I6619" s="3" t="n">
        <v>0.004</v>
      </c>
    </row>
    <row r="6620" customFormat="false" ht="15" hidden="false" customHeight="false" outlineLevel="0" collapsed="false">
      <c r="A6620" s="0" t="s">
        <v>392</v>
      </c>
      <c r="B6620" s="0" t="n">
        <f aca="false">VALUE(LEFT(A6620,4))</f>
        <v>2025</v>
      </c>
      <c r="C6620" s="0" t="str">
        <f aca="false">"FY"&amp;IF(VALUE(MID(A6620,6,2))&gt;=4,VALUE(LEFT(A6620,4)),VALUE(LEFT(A6620,4))-1)&amp;"-"&amp;TEXT(MOD(IF(VALUE(MID(A6620,6,2))&gt;=4,VALUE(LEFT(A6620,4)),VALUE(LEFT(A6620,4))-1)+1,100),"00")</f>
        <v>FY2025-26</v>
      </c>
      <c r="D6620" s="0" t="s">
        <v>736</v>
      </c>
      <c r="E6620" s="0" t="s">
        <v>303</v>
      </c>
      <c r="F6620" s="0" t="str">
        <f aca="false">INDEX(Mapping!$B$2:$B$465,MATCH(E6620,Mapping!$A$2:$A$465,0))</f>
        <v>PUDUCHERRY</v>
      </c>
      <c r="G6620" s="0" t="str">
        <f aca="false">INDEX(Mapping!$C$2:$C$465,MATCH(E6620,Mapping!$A$2:$A$465,0))</f>
        <v>PUDUCHERRY</v>
      </c>
      <c r="H6620" s="2" t="n">
        <v>0.12</v>
      </c>
      <c r="I6620" s="3" t="n">
        <v>0.003</v>
      </c>
    </row>
    <row r="6621" customFormat="false" ht="15" hidden="false" customHeight="false" outlineLevel="0" collapsed="false">
      <c r="A6621" s="0" t="s">
        <v>392</v>
      </c>
      <c r="B6621" s="0" t="n">
        <f aca="false">VALUE(LEFT(A6621,4))</f>
        <v>2025</v>
      </c>
      <c r="C6621" s="0" t="str">
        <f aca="false">"FY"&amp;IF(VALUE(MID(A6621,6,2))&gt;=4,VALUE(LEFT(A6621,4)),VALUE(LEFT(A6621,4))-1)&amp;"-"&amp;TEXT(MOD(IF(VALUE(MID(A6621,6,2))&gt;=4,VALUE(LEFT(A6621,4)),VALUE(LEFT(A6621,4))-1)+1,100),"00")</f>
        <v>FY2025-26</v>
      </c>
      <c r="D6621" s="0" t="s">
        <v>806</v>
      </c>
      <c r="E6621" s="0" t="s">
        <v>568</v>
      </c>
      <c r="F6621" s="0" t="str">
        <f aca="false">INDEX(Mapping!$B$2:$B$465,MATCH(E6621,Mapping!$A$2:$A$465,0))</f>
        <v>ADANI RENEWABLE ENERGY FIFTY FIVE LIMITED_PSS3 (20.8 MW HYBRID WIND OF 25 MW OF 187.5MW HPD)</v>
      </c>
      <c r="G6621" s="0" t="str">
        <f aca="false">INDEX(Mapping!$C$2:$C$465,MATCH(E6621,Mapping!$A$2:$A$465,0))</f>
        <v>ADANI GREEN ENERGY (ALL SPVs)</v>
      </c>
      <c r="H6621" s="2" t="n">
        <v>0.11</v>
      </c>
      <c r="I6621" s="3" t="n">
        <v>0.003</v>
      </c>
    </row>
    <row r="6622" customFormat="false" ht="15" hidden="false" customHeight="false" outlineLevel="0" collapsed="false">
      <c r="A6622" s="0" t="s">
        <v>392</v>
      </c>
      <c r="B6622" s="0" t="n">
        <f aca="false">VALUE(LEFT(A6622,4))</f>
        <v>2025</v>
      </c>
      <c r="C6622" s="0" t="str">
        <f aca="false">"FY"&amp;IF(VALUE(MID(A6622,6,2))&gt;=4,VALUE(LEFT(A6622,4)),VALUE(LEFT(A6622,4))-1)&amp;"-"&amp;TEXT(MOD(IF(VALUE(MID(A6622,6,2))&gt;=4,VALUE(LEFT(A6622,4)),VALUE(LEFT(A6622,4))-1)+1,100),"00")</f>
        <v>FY2025-26</v>
      </c>
      <c r="D6622" s="0" t="s">
        <v>776</v>
      </c>
      <c r="E6622" s="0" t="s">
        <v>489</v>
      </c>
      <c r="F6622" s="0" t="str">
        <f aca="false">INDEX(Mapping!$B$2:$B$465,MATCH(E6622,Mapping!$A$2:$A$465,0))</f>
        <v>NTPL (NLC TAMIL NADU POWER)</v>
      </c>
      <c r="G6622" s="0" t="str">
        <f aca="false">INDEX(Mapping!$C$2:$C$465,MATCH(E6622,Mapping!$A$2:$A$465,0))</f>
        <v>NLC INDIA GROUP</v>
      </c>
      <c r="H6622" s="2" t="n">
        <v>0.1</v>
      </c>
      <c r="I6622" s="3" t="n">
        <v>0.002</v>
      </c>
    </row>
    <row r="6623" customFormat="false" ht="15" hidden="false" customHeight="false" outlineLevel="0" collapsed="false">
      <c r="A6623" s="0" t="s">
        <v>392</v>
      </c>
      <c r="B6623" s="0" t="n">
        <f aca="false">VALUE(LEFT(A6623,4))</f>
        <v>2025</v>
      </c>
      <c r="C6623" s="0" t="str">
        <f aca="false">"FY"&amp;IF(VALUE(MID(A6623,6,2))&gt;=4,VALUE(LEFT(A6623,4)),VALUE(LEFT(A6623,4))-1)&amp;"-"&amp;TEXT(MOD(IF(VALUE(MID(A6623,6,2))&gt;=4,VALUE(LEFT(A6623,4)),VALUE(LEFT(A6623,4))-1)+1,100),"00")</f>
        <v>FY2025-26</v>
      </c>
      <c r="D6623" s="0" t="s">
        <v>285</v>
      </c>
      <c r="E6623" s="0" t="s">
        <v>285</v>
      </c>
      <c r="F6623" s="0" t="str">
        <f aca="false">INDEX(Mapping!$B$2:$B$465,MATCH(E6623,Mapping!$A$2:$A$465,0))</f>
        <v>MEENAKSHI ENERGY</v>
      </c>
      <c r="G6623" s="0" t="str">
        <f aca="false">INDEX(Mapping!$C$2:$C$465,MATCH(E6623,Mapping!$A$2:$A$465,0))</f>
        <v>MEENAKSHI ENERGY</v>
      </c>
      <c r="H6623" s="2" t="n">
        <v>0.08</v>
      </c>
      <c r="I6623" s="3" t="n">
        <v>0.002</v>
      </c>
    </row>
    <row r="6624" customFormat="false" ht="15" hidden="false" customHeight="false" outlineLevel="0" collapsed="false">
      <c r="A6624" s="0" t="s">
        <v>392</v>
      </c>
      <c r="B6624" s="0" t="n">
        <f aca="false">VALUE(LEFT(A6624,4))</f>
        <v>2025</v>
      </c>
      <c r="C6624" s="0" t="str">
        <f aca="false">"FY"&amp;IF(VALUE(MID(A6624,6,2))&gt;=4,VALUE(LEFT(A6624,4)),VALUE(LEFT(A6624,4))-1)&amp;"-"&amp;TEXT(MOD(IF(VALUE(MID(A6624,6,2))&gt;=4,VALUE(LEFT(A6624,4)),VALUE(LEFT(A6624,4))-1)+1,100),"00")</f>
        <v>FY2025-26</v>
      </c>
      <c r="D6624" s="0" t="s">
        <v>766</v>
      </c>
      <c r="E6624" s="0" t="s">
        <v>455</v>
      </c>
      <c r="F6624" s="0" t="str">
        <f aca="false">INDEX(Mapping!$B$2:$B$465,MATCH(E6624,Mapping!$A$2:$A$465,0))</f>
        <v>NTPC STATIONS</v>
      </c>
      <c r="G6624" s="0" t="str">
        <f aca="false">INDEX(Mapping!$C$2:$C$465,MATCH(E6624,Mapping!$A$2:$A$465,0))</f>
        <v>NTPC GROUP</v>
      </c>
      <c r="H6624" s="2" t="n">
        <v>0.07</v>
      </c>
      <c r="I6624" s="3" t="n">
        <v>0.002</v>
      </c>
    </row>
    <row r="6625" customFormat="false" ht="15" hidden="false" customHeight="false" outlineLevel="0" collapsed="false">
      <c r="A6625" s="0" t="s">
        <v>392</v>
      </c>
      <c r="B6625" s="0" t="n">
        <f aca="false">VALUE(LEFT(A6625,4))</f>
        <v>2025</v>
      </c>
      <c r="C6625" s="0" t="str">
        <f aca="false">"FY"&amp;IF(VALUE(MID(A6625,6,2))&gt;=4,VALUE(LEFT(A6625,4)),VALUE(LEFT(A6625,4))-1)&amp;"-"&amp;TEXT(MOD(IF(VALUE(MID(A6625,6,2))&gt;=4,VALUE(LEFT(A6625,4)),VALUE(LEFT(A6625,4))-1)+1,100),"00")</f>
        <v>FY2025-26</v>
      </c>
      <c r="D6625" s="0" t="s">
        <v>772</v>
      </c>
      <c r="E6625" s="0" t="s">
        <v>471</v>
      </c>
      <c r="F6625" s="0" t="str">
        <f aca="false">INDEX(Mapping!$B$2:$B$465,MATCH(E6625,Mapping!$A$2:$A$465,0))</f>
        <v>NTPC STATIONS</v>
      </c>
      <c r="G6625" s="0" t="str">
        <f aca="false">INDEX(Mapping!$C$2:$C$465,MATCH(E6625,Mapping!$A$2:$A$465,0))</f>
        <v>NTPC GROUP</v>
      </c>
      <c r="H6625" s="2" t="n">
        <v>0.06</v>
      </c>
      <c r="I6625" s="3" t="n">
        <v>0.001</v>
      </c>
    </row>
    <row r="6626" customFormat="false" ht="15" hidden="false" customHeight="false" outlineLevel="0" collapsed="false">
      <c r="A6626" s="0" t="s">
        <v>392</v>
      </c>
      <c r="B6626" s="0" t="n">
        <f aca="false">VALUE(LEFT(A6626,4))</f>
        <v>2025</v>
      </c>
      <c r="C6626" s="0" t="str">
        <f aca="false">"FY"&amp;IF(VALUE(MID(A6626,6,2))&gt;=4,VALUE(LEFT(A6626,4)),VALUE(LEFT(A6626,4))-1)&amp;"-"&amp;TEXT(MOD(IF(VALUE(MID(A6626,6,2))&gt;=4,VALUE(LEFT(A6626,4)),VALUE(LEFT(A6626,4))-1)+1,100),"00")</f>
        <v>FY2025-26</v>
      </c>
      <c r="D6626" s="0" t="s">
        <v>759</v>
      </c>
      <c r="E6626" s="0" t="s">
        <v>517</v>
      </c>
      <c r="F6626" s="0" t="str">
        <f aca="false">INDEX(Mapping!$B$2:$B$465,MATCH(E6626,Mapping!$A$2:$A$465,0))</f>
        <v>NTPC STATIONS</v>
      </c>
      <c r="G6626" s="0" t="str">
        <f aca="false">INDEX(Mapping!$C$2:$C$465,MATCH(E6626,Mapping!$A$2:$A$465,0))</f>
        <v>NTPC GROUP</v>
      </c>
      <c r="H6626" s="2" t="n">
        <v>0.04</v>
      </c>
      <c r="I6626" s="3" t="n">
        <v>0.001</v>
      </c>
    </row>
    <row r="6627" customFormat="false" ht="15" hidden="false" customHeight="false" outlineLevel="0" collapsed="false">
      <c r="A6627" s="0" t="s">
        <v>392</v>
      </c>
      <c r="B6627" s="0" t="n">
        <f aca="false">VALUE(LEFT(A6627,4))</f>
        <v>2025</v>
      </c>
      <c r="C6627" s="0" t="str">
        <f aca="false">"FY"&amp;IF(VALUE(MID(A6627,6,2))&gt;=4,VALUE(LEFT(A6627,4)),VALUE(LEFT(A6627,4))-1)&amp;"-"&amp;TEXT(MOD(IF(VALUE(MID(A6627,6,2))&gt;=4,VALUE(LEFT(A6627,4)),VALUE(LEFT(A6627,4))-1)+1,100),"00")</f>
        <v>FY2025-26</v>
      </c>
      <c r="D6627" s="0" t="s">
        <v>773</v>
      </c>
      <c r="E6627" s="0" t="s">
        <v>595</v>
      </c>
      <c r="F6627" s="0" t="str">
        <f aca="false">INDEX(Mapping!$B$2:$B$465,MATCH(E6627,Mapping!$A$2:$A$465,0))</f>
        <v>NANI VIRANI WIND ENERGY PRIVATE LIMITED</v>
      </c>
      <c r="G6627" s="0" t="str">
        <f aca="false">INDEX(Mapping!$C$2:$C$465,MATCH(E6627,Mapping!$A$2:$A$465,0))</f>
        <v>NANI VIRANI WIND ENERGY PRIVATE LIMITED</v>
      </c>
      <c r="H6627" s="2" t="n">
        <v>0.03</v>
      </c>
      <c r="I6627" s="3" t="n">
        <v>0.0006</v>
      </c>
    </row>
    <row r="6628" customFormat="false" ht="15" hidden="false" customHeight="false" outlineLevel="0" collapsed="false">
      <c r="A6628" s="0" t="s">
        <v>392</v>
      </c>
      <c r="B6628" s="0" t="n">
        <f aca="false">VALUE(LEFT(A6628,4))</f>
        <v>2025</v>
      </c>
      <c r="C6628" s="0" t="str">
        <f aca="false">"FY"&amp;IF(VALUE(MID(A6628,6,2))&gt;=4,VALUE(LEFT(A6628,4)),VALUE(LEFT(A6628,4))-1)&amp;"-"&amp;TEXT(MOD(IF(VALUE(MID(A6628,6,2))&gt;=4,VALUE(LEFT(A6628,4)),VALUE(LEFT(A6628,4))-1)+1,100),"00")</f>
        <v>FY2025-26</v>
      </c>
      <c r="D6628" s="0" t="s">
        <v>804</v>
      </c>
      <c r="E6628" s="0" t="s">
        <v>576</v>
      </c>
      <c r="F6628" s="0" t="str">
        <f aca="false">INDEX(Mapping!$B$2:$B$465,MATCH(E6628,Mapping!$A$2:$A$465,0))</f>
        <v>ADANI RENEWABLE ENERGY FIFTY FIVE LIMITED_PSS3 (25 MW HYBRID SOLAR OF 25 MW OF 187.5MW HPD)</v>
      </c>
      <c r="G6628" s="0" t="str">
        <f aca="false">INDEX(Mapping!$C$2:$C$465,MATCH(E6628,Mapping!$A$2:$A$465,0))</f>
        <v>ADANI GREEN ENERGY (ALL SPVs)</v>
      </c>
      <c r="H6628" s="2" t="n">
        <v>0.03</v>
      </c>
      <c r="I6628" s="3" t="n">
        <v>0.0006</v>
      </c>
    </row>
    <row r="6629" customFormat="false" ht="15" hidden="false" customHeight="false" outlineLevel="0" collapsed="false">
      <c r="A6629" s="0" t="s">
        <v>392</v>
      </c>
      <c r="B6629" s="0" t="n">
        <f aca="false">VALUE(LEFT(A6629,4))</f>
        <v>2025</v>
      </c>
      <c r="C6629" s="0" t="str">
        <f aca="false">"FY"&amp;IF(VALUE(MID(A6629,6,2))&gt;=4,VALUE(LEFT(A6629,4)),VALUE(LEFT(A6629,4))-1)&amp;"-"&amp;TEXT(MOD(IF(VALUE(MID(A6629,6,2))&gt;=4,VALUE(LEFT(A6629,4)),VALUE(LEFT(A6629,4))-1)+1,100),"00")</f>
        <v>FY2025-26</v>
      </c>
      <c r="D6629" s="0" t="s">
        <v>727</v>
      </c>
      <c r="E6629" s="0" t="s">
        <v>199</v>
      </c>
      <c r="F6629" s="0" t="str">
        <f aca="false">INDEX(Mapping!$B$2:$B$465,MATCH(E6629,Mapping!$A$2:$A$465,0))</f>
        <v>TRIPURA</v>
      </c>
      <c r="G6629" s="0" t="str">
        <f aca="false">INDEX(Mapping!$C$2:$C$465,MATCH(E6629,Mapping!$A$2:$A$465,0))</f>
        <v>TRIPURA</v>
      </c>
      <c r="H6629" s="2" t="n">
        <v>0.006</v>
      </c>
      <c r="I6629" s="3" t="n">
        <v>0.0001</v>
      </c>
    </row>
    <row r="6630" customFormat="false" ht="15" hidden="false" customHeight="false" outlineLevel="0" collapsed="false">
      <c r="A6630" s="0" t="s">
        <v>392</v>
      </c>
      <c r="B6630" s="0" t="n">
        <f aca="false">VALUE(LEFT(A6630,4))</f>
        <v>2025</v>
      </c>
      <c r="C6630" s="0" t="str">
        <f aca="false">"FY"&amp;IF(VALUE(MID(A6630,6,2))&gt;=4,VALUE(LEFT(A6630,4)),VALUE(LEFT(A6630,4))-1)&amp;"-"&amp;TEXT(MOD(IF(VALUE(MID(A6630,6,2))&gt;=4,VALUE(LEFT(A6630,4)),VALUE(LEFT(A6630,4))-1)+1,100),"00")</f>
        <v>FY2025-26</v>
      </c>
      <c r="D6630" s="0" t="s">
        <v>770</v>
      </c>
      <c r="E6630" s="0" t="s">
        <v>554</v>
      </c>
      <c r="F6630" s="0" t="str">
        <f aca="false">INDEX(Mapping!$B$2:$B$465,MATCH(E6630,Mapping!$A$2:$A$465,0))</f>
        <v>TPSL BANDERWALA SECI 100_INF</v>
      </c>
      <c r="G6630" s="0" t="str">
        <f aca="false">INDEX(Mapping!$C$2:$C$465,MATCH(E6630,Mapping!$A$2:$A$465,0))</f>
        <v>TPSL BANDERWALA SECI 100_INF</v>
      </c>
      <c r="H6630" s="2" t="n">
        <v>0.003</v>
      </c>
      <c r="I6630" s="3" t="n">
        <v>6E-005</v>
      </c>
    </row>
    <row r="6631" customFormat="false" ht="15" hidden="false" customHeight="false" outlineLevel="0" collapsed="false">
      <c r="A6631" s="0" t="s">
        <v>392</v>
      </c>
      <c r="B6631" s="0" t="n">
        <f aca="false">VALUE(LEFT(A6631,4))</f>
        <v>2025</v>
      </c>
      <c r="C6631" s="0" t="str">
        <f aca="false">"FY"&amp;IF(VALUE(MID(A6631,6,2))&gt;=4,VALUE(LEFT(A6631,4)),VALUE(LEFT(A6631,4))-1)&amp;"-"&amp;TEXT(MOD(IF(VALUE(MID(A6631,6,2))&gt;=4,VALUE(LEFT(A6631,4)),VALUE(LEFT(A6631,4))-1)+1,100),"00")</f>
        <v>FY2025-26</v>
      </c>
      <c r="D6631" s="0" t="s">
        <v>836</v>
      </c>
      <c r="E6631" s="0" t="s">
        <v>611</v>
      </c>
      <c r="F6631" s="0" t="str">
        <f aca="false">INDEX(Mapping!$B$2:$B$465,MATCH(E6631,Mapping!$A$2:$A$465,0))</f>
        <v>JUNA RENEWABLE ENERGY PRIVATE LIMITED</v>
      </c>
      <c r="G6631" s="0" t="str">
        <f aca="false">INDEX(Mapping!$C$2:$C$465,MATCH(E6631,Mapping!$A$2:$A$465,0))</f>
        <v>JUNA RENEWABLE ENERGY PRIVATE LIMITED</v>
      </c>
      <c r="H6631" s="2" t="n">
        <v>0.0002</v>
      </c>
      <c r="I6631" s="3" t="n">
        <v>5E-006</v>
      </c>
    </row>
    <row r="6632" customFormat="false" ht="15" hidden="false" customHeight="false" outlineLevel="0" collapsed="false">
      <c r="A6632" s="0" t="s">
        <v>251</v>
      </c>
      <c r="B6632" s="0" t="n">
        <f aca="false">VALUE(LEFT(A6632,4))</f>
        <v>2025</v>
      </c>
      <c r="C6632" s="0" t="str">
        <f aca="false">"FY"&amp;IF(VALUE(MID(A6632,6,2))&gt;=4,VALUE(LEFT(A6632,4)),VALUE(LEFT(A6632,4))-1)&amp;"-"&amp;TEXT(MOD(IF(VALUE(MID(A6632,6,2))&gt;=4,VALUE(LEFT(A6632,4)),VALUE(LEFT(A6632,4))-1)+1,100),"00")</f>
        <v>FY2025-26</v>
      </c>
      <c r="D6632" s="0" t="s">
        <v>655</v>
      </c>
      <c r="E6632" s="0" t="s">
        <v>77</v>
      </c>
      <c r="F6632" s="0" t="str">
        <f aca="false">INDEX(Mapping!$B$2:$B$465,MATCH(E6632,Mapping!$A$2:$A$465,0))</f>
        <v>JINDAL POWER LTD - STAGE 2</v>
      </c>
      <c r="G6632" s="0" t="str">
        <f aca="false">INDEX(Mapping!$C$2:$C$465,MATCH(E6632,Mapping!$A$2:$A$465,0))</f>
        <v>JINDAL POWER LTD (BOTH STAGES)</v>
      </c>
      <c r="H6632" s="2" t="n">
        <v>366.13</v>
      </c>
      <c r="I6632" s="3" t="n">
        <v>7.73</v>
      </c>
    </row>
    <row r="6633" customFormat="false" ht="15" hidden="false" customHeight="false" outlineLevel="0" collapsed="false">
      <c r="A6633" s="0" t="s">
        <v>251</v>
      </c>
      <c r="B6633" s="0" t="n">
        <f aca="false">VALUE(LEFT(A6633,4))</f>
        <v>2025</v>
      </c>
      <c r="C6633" s="0" t="str">
        <f aca="false">"FY"&amp;IF(VALUE(MID(A6633,6,2))&gt;=4,VALUE(LEFT(A6633,4)),VALUE(LEFT(A6633,4))-1)&amp;"-"&amp;TEXT(MOD(IF(VALUE(MID(A6633,6,2))&gt;=4,VALUE(LEFT(A6633,4)),VALUE(LEFT(A6633,4))-1)+1,100),"00")</f>
        <v>FY2025-26</v>
      </c>
      <c r="D6633" s="0" t="s">
        <v>654</v>
      </c>
      <c r="E6633" s="0" t="s">
        <v>43</v>
      </c>
      <c r="F6633" s="0" t="str">
        <f aca="false">INDEX(Mapping!$B$2:$B$465,MATCH(E6633,Mapping!$A$2:$A$465,0))</f>
        <v>ODISHA</v>
      </c>
      <c r="G6633" s="0" t="str">
        <f aca="false">INDEX(Mapping!$C$2:$C$465,MATCH(E6633,Mapping!$A$2:$A$465,0))</f>
        <v>ODISHA</v>
      </c>
      <c r="H6633" s="2" t="n">
        <v>356.14</v>
      </c>
      <c r="I6633" s="3" t="n">
        <v>7.52</v>
      </c>
    </row>
    <row r="6634" customFormat="false" ht="15" hidden="false" customHeight="false" outlineLevel="0" collapsed="false">
      <c r="A6634" s="0" t="s">
        <v>251</v>
      </c>
      <c r="B6634" s="0" t="n">
        <f aca="false">VALUE(LEFT(A6634,4))</f>
        <v>2025</v>
      </c>
      <c r="C6634" s="0" t="str">
        <f aca="false">"FY"&amp;IF(VALUE(MID(A6634,6,2))&gt;=4,VALUE(LEFT(A6634,4)),VALUE(LEFT(A6634,4))-1)&amp;"-"&amp;TEXT(MOD(IF(VALUE(MID(A6634,6,2))&gt;=4,VALUE(LEFT(A6634,4)),VALUE(LEFT(A6634,4))-1)+1,100),"00")</f>
        <v>FY2025-26</v>
      </c>
      <c r="D6634" s="0" t="s">
        <v>668</v>
      </c>
      <c r="E6634" s="0" t="s">
        <v>40</v>
      </c>
      <c r="F6634" s="0" t="str">
        <f aca="false">INDEX(Mapping!$B$2:$B$465,MATCH(E6634,Mapping!$A$2:$A$465,0))</f>
        <v>TAMIL NADU</v>
      </c>
      <c r="G6634" s="0" t="str">
        <f aca="false">INDEX(Mapping!$C$2:$C$465,MATCH(E6634,Mapping!$A$2:$A$465,0))</f>
        <v>TAMIL NADU</v>
      </c>
      <c r="H6634" s="2" t="n">
        <v>271.26</v>
      </c>
      <c r="I6634" s="3" t="n">
        <v>5.73</v>
      </c>
    </row>
    <row r="6635" customFormat="false" ht="15" hidden="false" customHeight="false" outlineLevel="0" collapsed="false">
      <c r="A6635" s="0" t="s">
        <v>251</v>
      </c>
      <c r="B6635" s="0" t="n">
        <f aca="false">VALUE(LEFT(A6635,4))</f>
        <v>2025</v>
      </c>
      <c r="C6635" s="0" t="str">
        <f aca="false">"FY"&amp;IF(VALUE(MID(A6635,6,2))&gt;=4,VALUE(LEFT(A6635,4)),VALUE(LEFT(A6635,4))-1)&amp;"-"&amp;TEXT(MOD(IF(VALUE(MID(A6635,6,2))&gt;=4,VALUE(LEFT(A6635,4)),VALUE(LEFT(A6635,4))-1)+1,100),"00")</f>
        <v>FY2025-26</v>
      </c>
      <c r="D6635" s="0" t="s">
        <v>662</v>
      </c>
      <c r="E6635" s="0" t="s">
        <v>99</v>
      </c>
      <c r="F6635" s="0" t="str">
        <f aca="false">INDEX(Mapping!$B$2:$B$465,MATCH(E6635,Mapping!$A$2:$A$465,0))</f>
        <v>JINDAL POWER LTD - STAGE 1</v>
      </c>
      <c r="G6635" s="0" t="str">
        <f aca="false">INDEX(Mapping!$C$2:$C$465,MATCH(E6635,Mapping!$A$2:$A$465,0))</f>
        <v>JINDAL POWER LTD (BOTH STAGES)</v>
      </c>
      <c r="H6635" s="2" t="n">
        <v>189.97</v>
      </c>
      <c r="I6635" s="3" t="n">
        <v>4.01</v>
      </c>
    </row>
    <row r="6636" customFormat="false" ht="15" hidden="false" customHeight="false" outlineLevel="0" collapsed="false">
      <c r="A6636" s="0" t="s">
        <v>251</v>
      </c>
      <c r="B6636" s="0" t="n">
        <f aca="false">VALUE(LEFT(A6636,4))</f>
        <v>2025</v>
      </c>
      <c r="C6636" s="0" t="str">
        <f aca="false">"FY"&amp;IF(VALUE(MID(A6636,6,2))&gt;=4,VALUE(LEFT(A6636,4)),VALUE(LEFT(A6636,4))-1)&amp;"-"&amp;TEXT(MOD(IF(VALUE(MID(A6636,6,2))&gt;=4,VALUE(LEFT(A6636,4)),VALUE(LEFT(A6636,4))-1)+1,100),"00")</f>
        <v>FY2025-26</v>
      </c>
      <c r="D6636" s="0" t="s">
        <v>735</v>
      </c>
      <c r="E6636" s="0" t="s">
        <v>147</v>
      </c>
      <c r="F6636" s="0" t="str">
        <f aca="false">INDEX(Mapping!$B$2:$B$465,MATCH(E6636,Mapping!$A$2:$A$465,0))</f>
        <v>JAMMU &amp; KASHMIR</v>
      </c>
      <c r="G6636" s="0" t="str">
        <f aca="false">INDEX(Mapping!$C$2:$C$465,MATCH(E6636,Mapping!$A$2:$A$465,0))</f>
        <v>JAMMU &amp; KASHMIR</v>
      </c>
      <c r="H6636" s="2" t="n">
        <v>154.94</v>
      </c>
      <c r="I6636" s="3" t="n">
        <v>3.27</v>
      </c>
    </row>
    <row r="6637" customFormat="false" ht="15" hidden="false" customHeight="false" outlineLevel="0" collapsed="false">
      <c r="A6637" s="0" t="s">
        <v>251</v>
      </c>
      <c r="B6637" s="0" t="n">
        <f aca="false">VALUE(LEFT(A6637,4))</f>
        <v>2025</v>
      </c>
      <c r="C6637" s="0" t="str">
        <f aca="false">"FY"&amp;IF(VALUE(MID(A6637,6,2))&gt;=4,VALUE(LEFT(A6637,4)),VALUE(LEFT(A6637,4))-1)&amp;"-"&amp;TEXT(MOD(IF(VALUE(MID(A6637,6,2))&gt;=4,VALUE(LEFT(A6637,4)),VALUE(LEFT(A6637,4))-1)+1,100),"00")</f>
        <v>FY2025-26</v>
      </c>
      <c r="D6637" s="0" t="s">
        <v>660</v>
      </c>
      <c r="E6637" s="0" t="s">
        <v>50</v>
      </c>
      <c r="F6637" s="0" t="str">
        <f aca="false">INDEX(Mapping!$B$2:$B$465,MATCH(E6637,Mapping!$A$2:$A$465,0))</f>
        <v>MADHYA PRADESH</v>
      </c>
      <c r="G6637" s="0" t="str">
        <f aca="false">INDEX(Mapping!$C$2:$C$465,MATCH(E6637,Mapping!$A$2:$A$465,0))</f>
        <v>MADHYA PRADESH</v>
      </c>
      <c r="H6637" s="2" t="n">
        <v>152.74</v>
      </c>
      <c r="I6637" s="3" t="n">
        <v>3.23</v>
      </c>
    </row>
    <row r="6638" customFormat="false" ht="15" hidden="false" customHeight="false" outlineLevel="0" collapsed="false">
      <c r="A6638" s="0" t="s">
        <v>251</v>
      </c>
      <c r="B6638" s="0" t="n">
        <f aca="false">VALUE(LEFT(A6638,4))</f>
        <v>2025</v>
      </c>
      <c r="C6638" s="0" t="str">
        <f aca="false">"FY"&amp;IF(VALUE(MID(A6638,6,2))&gt;=4,VALUE(LEFT(A6638,4)),VALUE(LEFT(A6638,4))-1)&amp;"-"&amp;TEXT(MOD(IF(VALUE(MID(A6638,6,2))&gt;=4,VALUE(LEFT(A6638,4)),VALUE(LEFT(A6638,4))-1)+1,100),"00")</f>
        <v>FY2025-26</v>
      </c>
      <c r="D6638" s="0" t="s">
        <v>130</v>
      </c>
      <c r="E6638" s="0" t="s">
        <v>130</v>
      </c>
      <c r="F6638" s="0" t="str">
        <f aca="false">INDEX(Mapping!$B$2:$B$465,MATCH(E6638,Mapping!$A$2:$A$465,0))</f>
        <v>KSK MAHANADI</v>
      </c>
      <c r="G6638" s="0" t="str">
        <f aca="false">INDEX(Mapping!$C$2:$C$465,MATCH(E6638,Mapping!$A$2:$A$465,0))</f>
        <v>JSW ENERGY (INCL. KSK MAHANADI)</v>
      </c>
      <c r="H6638" s="2" t="n">
        <v>145.67</v>
      </c>
      <c r="I6638" s="3" t="n">
        <v>3.08</v>
      </c>
    </row>
    <row r="6639" customFormat="false" ht="15" hidden="false" customHeight="false" outlineLevel="0" collapsed="false">
      <c r="A6639" s="0" t="s">
        <v>251</v>
      </c>
      <c r="B6639" s="0" t="n">
        <f aca="false">VALUE(LEFT(A6639,4))</f>
        <v>2025</v>
      </c>
      <c r="C6639" s="0" t="str">
        <f aca="false">"FY"&amp;IF(VALUE(MID(A6639,6,2))&gt;=4,VALUE(LEFT(A6639,4)),VALUE(LEFT(A6639,4))-1)&amp;"-"&amp;TEXT(MOD(IF(VALUE(MID(A6639,6,2))&gt;=4,VALUE(LEFT(A6639,4)),VALUE(LEFT(A6639,4))-1)+1,100),"00")</f>
        <v>FY2025-26</v>
      </c>
      <c r="D6639" s="0" t="s">
        <v>208</v>
      </c>
      <c r="E6639" s="0" t="s">
        <v>208</v>
      </c>
      <c r="F6639" s="0" t="str">
        <f aca="false">INDEX(Mapping!$B$2:$B$465,MATCH(E6639,Mapping!$A$2:$A$465,0))</f>
        <v>JSW ENERGY UTKAL (EX-IND BARATH)</v>
      </c>
      <c r="G6639" s="0" t="str">
        <f aca="false">INDEX(Mapping!$C$2:$C$465,MATCH(E6639,Mapping!$A$2:$A$465,0))</f>
        <v>JSW ENERGY (INCL. KSK MAHANADI)</v>
      </c>
      <c r="H6639" s="2" t="n">
        <v>143.68</v>
      </c>
      <c r="I6639" s="3" t="n">
        <v>3.03</v>
      </c>
    </row>
    <row r="6640" customFormat="false" ht="15" hidden="false" customHeight="false" outlineLevel="0" collapsed="false">
      <c r="A6640" s="0" t="s">
        <v>251</v>
      </c>
      <c r="B6640" s="0" t="n">
        <f aca="false">VALUE(LEFT(A6640,4))</f>
        <v>2025</v>
      </c>
      <c r="C6640" s="0" t="str">
        <f aca="false">"FY"&amp;IF(VALUE(MID(A6640,6,2))&gt;=4,VALUE(LEFT(A6640,4)),VALUE(LEFT(A6640,4))-1)&amp;"-"&amp;TEXT(MOD(IF(VALUE(MID(A6640,6,2))&gt;=4,VALUE(LEFT(A6640,4)),VALUE(LEFT(A6640,4))-1)+1,100),"00")</f>
        <v>FY2025-26</v>
      </c>
      <c r="D6640" s="0" t="s">
        <v>667</v>
      </c>
      <c r="E6640" s="0" t="s">
        <v>109</v>
      </c>
      <c r="F6640" s="0" t="str">
        <f aca="false">INDEX(Mapping!$B$2:$B$465,MATCH(E6640,Mapping!$A$2:$A$465,0))</f>
        <v>ADANI POWER - RAIGARH TPP (EX-REGL)</v>
      </c>
      <c r="G6640" s="0" t="str">
        <f aca="false">INDEX(Mapping!$C$2:$C$465,MATCH(E6640,Mapping!$A$2:$A$465,0))</f>
        <v>ADANI POWER (ALL PLANTS)</v>
      </c>
      <c r="H6640" s="2" t="n">
        <v>124.68</v>
      </c>
      <c r="I6640" s="3" t="n">
        <v>2.63</v>
      </c>
    </row>
    <row r="6641" customFormat="false" ht="15" hidden="false" customHeight="false" outlineLevel="0" collapsed="false">
      <c r="A6641" s="0" t="s">
        <v>251</v>
      </c>
      <c r="B6641" s="0" t="n">
        <f aca="false">VALUE(LEFT(A6641,4))</f>
        <v>2025</v>
      </c>
      <c r="C6641" s="0" t="str">
        <f aca="false">"FY"&amp;IF(VALUE(MID(A6641,6,2))&gt;=4,VALUE(LEFT(A6641,4)),VALUE(LEFT(A6641,4))-1)&amp;"-"&amp;TEXT(MOD(IF(VALUE(MID(A6641,6,2))&gt;=4,VALUE(LEFT(A6641,4)),VALUE(LEFT(A6641,4))-1)+1,100),"00")</f>
        <v>FY2025-26</v>
      </c>
      <c r="D6641" s="0" t="s">
        <v>659</v>
      </c>
      <c r="E6641" s="0" t="s">
        <v>93</v>
      </c>
      <c r="F6641" s="0" t="str">
        <f aca="false">INDEX(Mapping!$B$2:$B$465,MATCH(E6641,Mapping!$A$2:$A$465,0))</f>
        <v>ADANI POWER - RAIPUR TPP (EX-GMR CHHATTISGARH)</v>
      </c>
      <c r="G6641" s="0" t="str">
        <f aca="false">INDEX(Mapping!$C$2:$C$465,MATCH(E6641,Mapping!$A$2:$A$465,0))</f>
        <v>ADANI POWER (ALL PLANTS)</v>
      </c>
      <c r="H6641" s="2" t="n">
        <v>118.84</v>
      </c>
      <c r="I6641" s="3" t="n">
        <v>2.51</v>
      </c>
    </row>
    <row r="6642" customFormat="false" ht="15" hidden="false" customHeight="false" outlineLevel="0" collapsed="false">
      <c r="A6642" s="0" t="s">
        <v>251</v>
      </c>
      <c r="B6642" s="0" t="n">
        <f aca="false">VALUE(LEFT(A6642,4))</f>
        <v>2025</v>
      </c>
      <c r="C6642" s="0" t="str">
        <f aca="false">"FY"&amp;IF(VALUE(MID(A6642,6,2))&gt;=4,VALUE(LEFT(A6642,4)),VALUE(LEFT(A6642,4))-1)&amp;"-"&amp;TEXT(MOD(IF(VALUE(MID(A6642,6,2))&gt;=4,VALUE(LEFT(A6642,4)),VALUE(LEFT(A6642,4))-1)+1,100),"00")</f>
        <v>FY2025-26</v>
      </c>
      <c r="D6642" s="0" t="s">
        <v>705</v>
      </c>
      <c r="E6642" s="0" t="s">
        <v>35</v>
      </c>
      <c r="F6642" s="0" t="str">
        <f aca="false">INDEX(Mapping!$B$2:$B$465,MATCH(E6642,Mapping!$A$2:$A$465,0))</f>
        <v>TELANGANA</v>
      </c>
      <c r="G6642" s="0" t="str">
        <f aca="false">INDEX(Mapping!$C$2:$C$465,MATCH(E6642,Mapping!$A$2:$A$465,0))</f>
        <v>TELANGANA</v>
      </c>
      <c r="H6642" s="2" t="n">
        <v>116.24</v>
      </c>
      <c r="I6642" s="3" t="n">
        <v>2.46</v>
      </c>
    </row>
    <row r="6643" customFormat="false" ht="15" hidden="false" customHeight="false" outlineLevel="0" collapsed="false">
      <c r="A6643" s="0" t="s">
        <v>251</v>
      </c>
      <c r="B6643" s="0" t="n">
        <f aca="false">VALUE(LEFT(A6643,4))</f>
        <v>2025</v>
      </c>
      <c r="C6643" s="0" t="str">
        <f aca="false">"FY"&amp;IF(VALUE(MID(A6643,6,2))&gt;=4,VALUE(LEFT(A6643,4)),VALUE(LEFT(A6643,4))-1)&amp;"-"&amp;TEXT(MOD(IF(VALUE(MID(A6643,6,2))&gt;=4,VALUE(LEFT(A6643,4)),VALUE(LEFT(A6643,4))-1)+1,100),"00")</f>
        <v>FY2025-26</v>
      </c>
      <c r="D6643" s="0" t="s">
        <v>663</v>
      </c>
      <c r="E6643" s="0" t="s">
        <v>41</v>
      </c>
      <c r="F6643" s="0" t="str">
        <f aca="false">INDEX(Mapping!$B$2:$B$465,MATCH(E6643,Mapping!$A$2:$A$465,0))</f>
        <v>RAJASTHAN</v>
      </c>
      <c r="G6643" s="0" t="str">
        <f aca="false">INDEX(Mapping!$C$2:$C$465,MATCH(E6643,Mapping!$A$2:$A$465,0))</f>
        <v>RAJASTHAN</v>
      </c>
      <c r="H6643" s="2" t="n">
        <v>114.3</v>
      </c>
      <c r="I6643" s="3" t="n">
        <v>2.41</v>
      </c>
    </row>
    <row r="6644" customFormat="false" ht="15" hidden="false" customHeight="false" outlineLevel="0" collapsed="false">
      <c r="A6644" s="0" t="s">
        <v>251</v>
      </c>
      <c r="B6644" s="0" t="n">
        <f aca="false">VALUE(LEFT(A6644,4))</f>
        <v>2025</v>
      </c>
      <c r="C6644" s="0" t="str">
        <f aca="false">"FY"&amp;IF(VALUE(MID(A6644,6,2))&gt;=4,VALUE(LEFT(A6644,4)),VALUE(LEFT(A6644,4))-1)&amp;"-"&amp;TEXT(MOD(IF(VALUE(MID(A6644,6,2))&gt;=4,VALUE(LEFT(A6644,4)),VALUE(LEFT(A6644,4))-1)+1,100),"00")</f>
        <v>FY2025-26</v>
      </c>
      <c r="D6644" s="0" t="s">
        <v>120</v>
      </c>
      <c r="E6644" s="0" t="s">
        <v>120</v>
      </c>
      <c r="F6644" s="0" t="str">
        <f aca="false">INDEX(Mapping!$B$2:$B$465,MATCH(E6644,Mapping!$A$2:$A$465,0))</f>
        <v>NEPAL (NEA / NVVN)</v>
      </c>
      <c r="G6644" s="0" t="str">
        <f aca="false">INDEX(Mapping!$C$2:$C$465,MATCH(E6644,Mapping!$A$2:$A$465,0))</f>
        <v>NEPAL (NEA / NVVN)</v>
      </c>
      <c r="H6644" s="2" t="n">
        <v>114.29</v>
      </c>
      <c r="I6644" s="3" t="n">
        <v>2.41</v>
      </c>
    </row>
    <row r="6645" customFormat="false" ht="15" hidden="false" customHeight="false" outlineLevel="0" collapsed="false">
      <c r="A6645" s="0" t="s">
        <v>251</v>
      </c>
      <c r="B6645" s="0" t="n">
        <f aca="false">VALUE(LEFT(A6645,4))</f>
        <v>2025</v>
      </c>
      <c r="C6645" s="0" t="str">
        <f aca="false">"FY"&amp;IF(VALUE(MID(A6645,6,2))&gt;=4,VALUE(LEFT(A6645,4)),VALUE(LEFT(A6645,4))-1)&amp;"-"&amp;TEXT(MOD(IF(VALUE(MID(A6645,6,2))&gt;=4,VALUE(LEFT(A6645,4)),VALUE(LEFT(A6645,4))-1)+1,100),"00")</f>
        <v>FY2025-26</v>
      </c>
      <c r="D6645" s="0" t="s">
        <v>669</v>
      </c>
      <c r="E6645" s="0" t="s">
        <v>44</v>
      </c>
      <c r="F6645" s="0" t="str">
        <f aca="false">INDEX(Mapping!$B$2:$B$465,MATCH(E6645,Mapping!$A$2:$A$465,0))</f>
        <v>HARYANA</v>
      </c>
      <c r="G6645" s="0" t="str">
        <f aca="false">INDEX(Mapping!$C$2:$C$465,MATCH(E6645,Mapping!$A$2:$A$465,0))</f>
        <v>HARYANA</v>
      </c>
      <c r="H6645" s="2" t="n">
        <v>110.66</v>
      </c>
      <c r="I6645" s="3" t="n">
        <v>2.34</v>
      </c>
    </row>
    <row r="6646" customFormat="false" ht="15" hidden="false" customHeight="false" outlineLevel="0" collapsed="false">
      <c r="A6646" s="0" t="s">
        <v>251</v>
      </c>
      <c r="B6646" s="0" t="n">
        <f aca="false">VALUE(LEFT(A6646,4))</f>
        <v>2025</v>
      </c>
      <c r="C6646" s="0" t="str">
        <f aca="false">"FY"&amp;IF(VALUE(MID(A6646,6,2))&gt;=4,VALUE(LEFT(A6646,4)),VALUE(LEFT(A6646,4))-1)&amp;"-"&amp;TEXT(MOD(IF(VALUE(MID(A6646,6,2))&gt;=4,VALUE(LEFT(A6646,4)),VALUE(LEFT(A6646,4))-1)+1,100),"00")</f>
        <v>FY2025-26</v>
      </c>
      <c r="D6646" s="0" t="s">
        <v>657</v>
      </c>
      <c r="E6646" s="0" t="s">
        <v>46</v>
      </c>
      <c r="F6646" s="0" t="str">
        <f aca="false">INDEX(Mapping!$B$2:$B$465,MATCH(E6646,Mapping!$A$2:$A$465,0))</f>
        <v>CHHATTISGARH</v>
      </c>
      <c r="G6646" s="0" t="str">
        <f aca="false">INDEX(Mapping!$C$2:$C$465,MATCH(E6646,Mapping!$A$2:$A$465,0))</f>
        <v>CHHATTISGARH</v>
      </c>
      <c r="H6646" s="2" t="n">
        <v>97.05</v>
      </c>
      <c r="I6646" s="3" t="n">
        <v>2.05</v>
      </c>
    </row>
    <row r="6647" customFormat="false" ht="15" hidden="false" customHeight="false" outlineLevel="0" collapsed="false">
      <c r="A6647" s="0" t="s">
        <v>251</v>
      </c>
      <c r="B6647" s="0" t="n">
        <f aca="false">VALUE(LEFT(A6647,4))</f>
        <v>2025</v>
      </c>
      <c r="C6647" s="0" t="str">
        <f aca="false">"FY"&amp;IF(VALUE(MID(A6647,6,2))&gt;=4,VALUE(LEFT(A6647,4)),VALUE(LEFT(A6647,4))-1)&amp;"-"&amp;TEXT(MOD(IF(VALUE(MID(A6647,6,2))&gt;=4,VALUE(LEFT(A6647,4)),VALUE(LEFT(A6647,4))-1)+1,100),"00")</f>
        <v>FY2025-26</v>
      </c>
      <c r="D6647" s="0" t="s">
        <v>53</v>
      </c>
      <c r="E6647" s="0" t="s">
        <v>53</v>
      </c>
      <c r="F6647" s="0" t="str">
        <f aca="false">INDEX(Mapping!$B$2:$B$465,MATCH(E6647,Mapping!$A$2:$A$465,0))</f>
        <v>HIMACHAL PRADESH</v>
      </c>
      <c r="G6647" s="0" t="str">
        <f aca="false">INDEX(Mapping!$C$2:$C$465,MATCH(E6647,Mapping!$A$2:$A$465,0))</f>
        <v>HIMACHAL PRADESH</v>
      </c>
      <c r="H6647" s="2" t="n">
        <v>88.12</v>
      </c>
      <c r="I6647" s="3" t="n">
        <v>1.86</v>
      </c>
    </row>
    <row r="6648" customFormat="false" ht="15" hidden="false" customHeight="false" outlineLevel="0" collapsed="false">
      <c r="A6648" s="0" t="s">
        <v>251</v>
      </c>
      <c r="B6648" s="0" t="n">
        <f aca="false">VALUE(LEFT(A6648,4))</f>
        <v>2025</v>
      </c>
      <c r="C6648" s="0" t="str">
        <f aca="false">"FY"&amp;IF(VALUE(MID(A6648,6,2))&gt;=4,VALUE(LEFT(A6648,4)),VALUE(LEFT(A6648,4))-1)&amp;"-"&amp;TEXT(MOD(IF(VALUE(MID(A6648,6,2))&gt;=4,VALUE(LEFT(A6648,4)),VALUE(LEFT(A6648,4))-1)+1,100),"00")</f>
        <v>FY2025-26</v>
      </c>
      <c r="D6648" s="0" t="s">
        <v>305</v>
      </c>
      <c r="E6648" s="0" t="s">
        <v>305</v>
      </c>
      <c r="F6648" s="0" t="str">
        <f aca="false">INDEX(Mapping!$B$2:$B$465,MATCH(E6648,Mapping!$A$2:$A$465,0))</f>
        <v>NEEPCO STATIONS</v>
      </c>
      <c r="G6648" s="0" t="str">
        <f aca="false">INDEX(Mapping!$C$2:$C$465,MATCH(E6648,Mapping!$A$2:$A$465,0))</f>
        <v>NEEPCO STATIONS</v>
      </c>
      <c r="H6648" s="2" t="n">
        <v>78.91</v>
      </c>
      <c r="I6648" s="3" t="n">
        <v>1.67</v>
      </c>
    </row>
    <row r="6649" customFormat="false" ht="15" hidden="false" customHeight="false" outlineLevel="0" collapsed="false">
      <c r="A6649" s="0" t="s">
        <v>251</v>
      </c>
      <c r="B6649" s="0" t="n">
        <f aca="false">VALUE(LEFT(A6649,4))</f>
        <v>2025</v>
      </c>
      <c r="C6649" s="0" t="str">
        <f aca="false">"FY"&amp;IF(VALUE(MID(A6649,6,2))&gt;=4,VALUE(LEFT(A6649,4)),VALUE(LEFT(A6649,4))-1)&amp;"-"&amp;TEXT(MOD(IF(VALUE(MID(A6649,6,2))&gt;=4,VALUE(LEFT(A6649,4)),VALUE(LEFT(A6649,4))-1)+1,100),"00")</f>
        <v>FY2025-26</v>
      </c>
      <c r="D6649" s="0" t="s">
        <v>124</v>
      </c>
      <c r="E6649" s="0" t="s">
        <v>124</v>
      </c>
      <c r="F6649" s="0" t="str">
        <f aca="false">INDEX(Mapping!$B$2:$B$465,MATCH(E6649,Mapping!$A$2:$A$465,0))</f>
        <v>ADANI RENEWABLE ENERGY HOLDING FOUR</v>
      </c>
      <c r="G6649" s="0" t="str">
        <f aca="false">INDEX(Mapping!$C$2:$C$465,MATCH(E6649,Mapping!$A$2:$A$465,0))</f>
        <v>ADANI GREEN ENERGY (ALL SPVs)</v>
      </c>
      <c r="H6649" s="2" t="n">
        <v>75.54</v>
      </c>
      <c r="I6649" s="3" t="n">
        <v>1.6</v>
      </c>
    </row>
    <row r="6650" customFormat="false" ht="15" hidden="false" customHeight="false" outlineLevel="0" collapsed="false">
      <c r="A6650" s="0" t="s">
        <v>251</v>
      </c>
      <c r="B6650" s="0" t="n">
        <f aca="false">VALUE(LEFT(A6650,4))</f>
        <v>2025</v>
      </c>
      <c r="C6650" s="0" t="str">
        <f aca="false">"FY"&amp;IF(VALUE(MID(A6650,6,2))&gt;=4,VALUE(LEFT(A6650,4)),VALUE(LEFT(A6650,4))-1)&amp;"-"&amp;TEXT(MOD(IF(VALUE(MID(A6650,6,2))&gt;=4,VALUE(LEFT(A6650,4)),VALUE(LEFT(A6650,4))-1)+1,100),"00")</f>
        <v>FY2025-26</v>
      </c>
      <c r="D6650" s="0" t="s">
        <v>171</v>
      </c>
      <c r="E6650" s="0" t="s">
        <v>171</v>
      </c>
      <c r="F6650" s="0" t="str">
        <f aca="false">INDEX(Mapping!$B$2:$B$465,MATCH(E6650,Mapping!$A$2:$A$465,0))</f>
        <v>MAHAN ENERGEN (EX-ESSAR POWER MP)</v>
      </c>
      <c r="G6650" s="0" t="str">
        <f aca="false">INDEX(Mapping!$C$2:$C$465,MATCH(E6650,Mapping!$A$2:$A$465,0))</f>
        <v>ADANI POWER (ALL PLANTS)</v>
      </c>
      <c r="H6650" s="2" t="n">
        <v>75.08</v>
      </c>
      <c r="I6650" s="3" t="n">
        <v>1.59</v>
      </c>
    </row>
    <row r="6651" customFormat="false" ht="15" hidden="false" customHeight="false" outlineLevel="0" collapsed="false">
      <c r="A6651" s="0" t="s">
        <v>251</v>
      </c>
      <c r="B6651" s="0" t="n">
        <f aca="false">VALUE(LEFT(A6651,4))</f>
        <v>2025</v>
      </c>
      <c r="C6651" s="0" t="str">
        <f aca="false">"FY"&amp;IF(VALUE(MID(A6651,6,2))&gt;=4,VALUE(LEFT(A6651,4)),VALUE(LEFT(A6651,4))-1)&amp;"-"&amp;TEXT(MOD(IF(VALUE(MID(A6651,6,2))&gt;=4,VALUE(LEFT(A6651,4)),VALUE(LEFT(A6651,4))-1)+1,100),"00")</f>
        <v>FY2025-26</v>
      </c>
      <c r="D6651" s="0" t="s">
        <v>664</v>
      </c>
      <c r="E6651" s="0" t="s">
        <v>108</v>
      </c>
      <c r="F6651" s="0" t="str">
        <f aca="false">INDEX(Mapping!$B$2:$B$465,MATCH(E6651,Mapping!$A$2:$A$465,0))</f>
        <v>JAYPEE NIGRIE STPP</v>
      </c>
      <c r="G6651" s="0" t="str">
        <f aca="false">INDEX(Mapping!$C$2:$C$465,MATCH(E6651,Mapping!$A$2:$A$465,0))</f>
        <v>JAYPEE NIGRIE STPP</v>
      </c>
      <c r="H6651" s="2" t="n">
        <v>66.24</v>
      </c>
      <c r="I6651" s="3" t="n">
        <v>1.4</v>
      </c>
    </row>
    <row r="6652" customFormat="false" ht="15" hidden="false" customHeight="false" outlineLevel="0" collapsed="false">
      <c r="A6652" s="0" t="s">
        <v>251</v>
      </c>
      <c r="B6652" s="0" t="n">
        <f aca="false">VALUE(LEFT(A6652,4))</f>
        <v>2025</v>
      </c>
      <c r="C6652" s="0" t="str">
        <f aca="false">"FY"&amp;IF(VALUE(MID(A6652,6,2))&gt;=4,VALUE(LEFT(A6652,4)),VALUE(LEFT(A6652,4))-1)&amp;"-"&amp;TEXT(MOD(IF(VALUE(MID(A6652,6,2))&gt;=4,VALUE(LEFT(A6652,4)),VALUE(LEFT(A6652,4))-1)+1,100),"00")</f>
        <v>FY2025-26</v>
      </c>
      <c r="D6652" s="0" t="s">
        <v>676</v>
      </c>
      <c r="E6652" s="0" t="s">
        <v>37</v>
      </c>
      <c r="F6652" s="0" t="str">
        <f aca="false">INDEX(Mapping!$B$2:$B$465,MATCH(E6652,Mapping!$A$2:$A$465,0))</f>
        <v>MAHARASHTRA</v>
      </c>
      <c r="G6652" s="0" t="str">
        <f aca="false">INDEX(Mapping!$C$2:$C$465,MATCH(E6652,Mapping!$A$2:$A$465,0))</f>
        <v>MAHARASHTRA</v>
      </c>
      <c r="H6652" s="2" t="n">
        <v>61.46</v>
      </c>
      <c r="I6652" s="3" t="n">
        <v>1.3</v>
      </c>
    </row>
    <row r="6653" customFormat="false" ht="15" hidden="false" customHeight="false" outlineLevel="0" collapsed="false">
      <c r="A6653" s="0" t="s">
        <v>251</v>
      </c>
      <c r="B6653" s="0" t="n">
        <f aca="false">VALUE(LEFT(A6653,4))</f>
        <v>2025</v>
      </c>
      <c r="C6653" s="0" t="str">
        <f aca="false">"FY"&amp;IF(VALUE(MID(A6653,6,2))&gt;=4,VALUE(LEFT(A6653,4)),VALUE(LEFT(A6653,4))-1)&amp;"-"&amp;TEXT(MOD(IF(VALUE(MID(A6653,6,2))&gt;=4,VALUE(LEFT(A6653,4)),VALUE(LEFT(A6653,4))-1)+1,100),"00")</f>
        <v>FY2025-26</v>
      </c>
      <c r="D6653" s="0" t="s">
        <v>674</v>
      </c>
      <c r="E6653" s="0" t="s">
        <v>212</v>
      </c>
      <c r="F6653" s="0" t="str">
        <f aca="false">INDEX(Mapping!$B$2:$B$465,MATCH(E6653,Mapping!$A$2:$A$465,0))</f>
        <v>ADANI WIND ENERGY KUTCHH FOUR LTD. NAKHATRANA</v>
      </c>
      <c r="G6653" s="0" t="str">
        <f aca="false">INDEX(Mapping!$C$2:$C$465,MATCH(E6653,Mapping!$A$2:$A$465,0))</f>
        <v>ADANI GREEN ENERGY (ALL SPVs)</v>
      </c>
      <c r="H6653" s="2" t="n">
        <v>59.99</v>
      </c>
      <c r="I6653" s="3" t="n">
        <v>1.27</v>
      </c>
    </row>
    <row r="6654" customFormat="false" ht="15" hidden="false" customHeight="false" outlineLevel="0" collapsed="false">
      <c r="A6654" s="0" t="s">
        <v>251</v>
      </c>
      <c r="B6654" s="0" t="n">
        <f aca="false">VALUE(LEFT(A6654,4))</f>
        <v>2025</v>
      </c>
      <c r="C6654" s="0" t="str">
        <f aca="false">"FY"&amp;IF(VALUE(MID(A6654,6,2))&gt;=4,VALUE(LEFT(A6654,4)),VALUE(LEFT(A6654,4))-1)&amp;"-"&amp;TEXT(MOD(IF(VALUE(MID(A6654,6,2))&gt;=4,VALUE(LEFT(A6654,4)),VALUE(LEFT(A6654,4))-1)+1,100),"00")</f>
        <v>FY2025-26</v>
      </c>
      <c r="D6654" s="0" t="s">
        <v>189</v>
      </c>
      <c r="E6654" s="0" t="s">
        <v>189</v>
      </c>
      <c r="F6654" s="0" t="str">
        <f aca="false">INDEX(Mapping!$B$2:$B$465,MATCH(E6654,Mapping!$A$2:$A$465,0))</f>
        <v>MAHAN ENERGEN (EX-ESSAR POWER MP)</v>
      </c>
      <c r="G6654" s="0" t="str">
        <f aca="false">INDEX(Mapping!$C$2:$C$465,MATCH(E6654,Mapping!$A$2:$A$465,0))</f>
        <v>ADANI POWER (ALL PLANTS)</v>
      </c>
      <c r="H6654" s="2" t="n">
        <v>57.25</v>
      </c>
      <c r="I6654" s="3" t="n">
        <v>1.21</v>
      </c>
    </row>
    <row r="6655" customFormat="false" ht="15" hidden="false" customHeight="false" outlineLevel="0" collapsed="false">
      <c r="A6655" s="0" t="s">
        <v>251</v>
      </c>
      <c r="B6655" s="0" t="n">
        <f aca="false">VALUE(LEFT(A6655,4))</f>
        <v>2025</v>
      </c>
      <c r="C6655" s="0" t="str">
        <f aca="false">"FY"&amp;IF(VALUE(MID(A6655,6,2))&gt;=4,VALUE(LEFT(A6655,4)),VALUE(LEFT(A6655,4))-1)&amp;"-"&amp;TEXT(MOD(IF(VALUE(MID(A6655,6,2))&gt;=4,VALUE(LEFT(A6655,4)),VALUE(LEFT(A6655,4))-1)+1,100),"00")</f>
        <v>FY2025-26</v>
      </c>
      <c r="D6655" s="0" t="s">
        <v>675</v>
      </c>
      <c r="E6655" s="0" t="s">
        <v>137</v>
      </c>
      <c r="F6655" s="0" t="str">
        <f aca="false">INDEX(Mapping!$B$2:$B$465,MATCH(E6655,Mapping!$A$2:$A$465,0))</f>
        <v>JSPL - DCPP</v>
      </c>
      <c r="G6655" s="0" t="str">
        <f aca="false">INDEX(Mapping!$C$2:$C$465,MATCH(E6655,Mapping!$A$2:$A$465,0))</f>
        <v>JSPL</v>
      </c>
      <c r="H6655" s="2" t="n">
        <v>53.51</v>
      </c>
      <c r="I6655" s="3" t="n">
        <v>1.13</v>
      </c>
    </row>
    <row r="6656" customFormat="false" ht="15" hidden="false" customHeight="false" outlineLevel="0" collapsed="false">
      <c r="A6656" s="0" t="s">
        <v>251</v>
      </c>
      <c r="B6656" s="0" t="n">
        <f aca="false">VALUE(LEFT(A6656,4))</f>
        <v>2025</v>
      </c>
      <c r="C6656" s="0" t="str">
        <f aca="false">"FY"&amp;IF(VALUE(MID(A6656,6,2))&gt;=4,VALUE(LEFT(A6656,4)),VALUE(LEFT(A6656,4))-1)&amp;"-"&amp;TEXT(MOD(IF(VALUE(MID(A6656,6,2))&gt;=4,VALUE(LEFT(A6656,4)),VALUE(LEFT(A6656,4))-1)+1,100),"00")</f>
        <v>FY2025-26</v>
      </c>
      <c r="D6656" s="0" t="s">
        <v>852</v>
      </c>
      <c r="E6656" s="0" t="s">
        <v>304</v>
      </c>
      <c r="F6656" s="0" t="str">
        <f aca="false">INDEX(Mapping!$B$2:$B$465,MATCH(E6656,Mapping!$A$2:$A$465,0))</f>
        <v>GREENKO AP01 IREP (PSP)</v>
      </c>
      <c r="G6656" s="0" t="str">
        <f aca="false">INDEX(Mapping!$C$2:$C$465,MATCH(E6656,Mapping!$A$2:$A$465,0))</f>
        <v>GREENKO GROUP</v>
      </c>
      <c r="H6656" s="2" t="n">
        <v>51.55</v>
      </c>
      <c r="I6656" s="3" t="n">
        <v>1.09</v>
      </c>
    </row>
    <row r="6657" customFormat="false" ht="15" hidden="false" customHeight="false" outlineLevel="0" collapsed="false">
      <c r="A6657" s="0" t="s">
        <v>251</v>
      </c>
      <c r="B6657" s="0" t="n">
        <f aca="false">VALUE(LEFT(A6657,4))</f>
        <v>2025</v>
      </c>
      <c r="C6657" s="0" t="str">
        <f aca="false">"FY"&amp;IF(VALUE(MID(A6657,6,2))&gt;=4,VALUE(LEFT(A6657,4)),VALUE(LEFT(A6657,4))-1)&amp;"-"&amp;TEXT(MOD(IF(VALUE(MID(A6657,6,2))&gt;=4,VALUE(LEFT(A6657,4)),VALUE(LEFT(A6657,4))-1)+1,100),"00")</f>
        <v>FY2025-26</v>
      </c>
      <c r="D6657" s="0" t="s">
        <v>652</v>
      </c>
      <c r="E6657" s="0" t="s">
        <v>47</v>
      </c>
      <c r="F6657" s="0" t="str">
        <f aca="false">INDEX(Mapping!$B$2:$B$465,MATCH(E6657,Mapping!$A$2:$A$465,0))</f>
        <v>KARNATAKA</v>
      </c>
      <c r="G6657" s="0" t="str">
        <f aca="false">INDEX(Mapping!$C$2:$C$465,MATCH(E6657,Mapping!$A$2:$A$465,0))</f>
        <v>KARNATAKA</v>
      </c>
      <c r="H6657" s="2" t="n">
        <v>48.08</v>
      </c>
      <c r="I6657" s="3" t="n">
        <v>1.02</v>
      </c>
    </row>
    <row r="6658" customFormat="false" ht="15" hidden="false" customHeight="false" outlineLevel="0" collapsed="false">
      <c r="A6658" s="0" t="s">
        <v>251</v>
      </c>
      <c r="B6658" s="0" t="n">
        <f aca="false">VALUE(LEFT(A6658,4))</f>
        <v>2025</v>
      </c>
      <c r="C6658" s="0" t="str">
        <f aca="false">"FY"&amp;IF(VALUE(MID(A6658,6,2))&gt;=4,VALUE(LEFT(A6658,4)),VALUE(LEFT(A6658,4))-1)&amp;"-"&amp;TEXT(MOD(IF(VALUE(MID(A6658,6,2))&gt;=4,VALUE(LEFT(A6658,4)),VALUE(LEFT(A6658,4))-1)+1,100),"00")</f>
        <v>FY2025-26</v>
      </c>
      <c r="D6658" s="0" t="s">
        <v>264</v>
      </c>
      <c r="E6658" s="0" t="s">
        <v>264</v>
      </c>
      <c r="F6658" s="0" t="str">
        <f aca="false">INDEX(Mapping!$B$2:$B$465,MATCH(E6658,Mapping!$A$2:$A$465,0))</f>
        <v>ADANI RENEWABLE ENERGY FORTY ONE LIMITED_PSS-3</v>
      </c>
      <c r="G6658" s="0" t="str">
        <f aca="false">INDEX(Mapping!$C$2:$C$465,MATCH(E6658,Mapping!$A$2:$A$465,0))</f>
        <v>ADANI GREEN ENERGY (ALL SPVs)</v>
      </c>
      <c r="H6658" s="2" t="n">
        <v>46.51</v>
      </c>
      <c r="I6658" s="3" t="n">
        <v>0.98</v>
      </c>
    </row>
    <row r="6659" customFormat="false" ht="15" hidden="false" customHeight="false" outlineLevel="0" collapsed="false">
      <c r="A6659" s="0" t="s">
        <v>251</v>
      </c>
      <c r="B6659" s="0" t="n">
        <f aca="false">VALUE(LEFT(A6659,4))</f>
        <v>2025</v>
      </c>
      <c r="C6659" s="0" t="str">
        <f aca="false">"FY"&amp;IF(VALUE(MID(A6659,6,2))&gt;=4,VALUE(LEFT(A6659,4)),VALUE(LEFT(A6659,4))-1)&amp;"-"&amp;TEXT(MOD(IF(VALUE(MID(A6659,6,2))&gt;=4,VALUE(LEFT(A6659,4)),VALUE(LEFT(A6659,4))-1)+1,100),"00")</f>
        <v>FY2025-26</v>
      </c>
      <c r="D6659" s="0" t="s">
        <v>173</v>
      </c>
      <c r="E6659" s="0" t="s">
        <v>173</v>
      </c>
      <c r="F6659" s="0" t="str">
        <f aca="false">INDEX(Mapping!$B$2:$B$465,MATCH(E6659,Mapping!$A$2:$A$465,0))</f>
        <v>ADANI GREEN ENERGY TWENTY FOUR LIMITED</v>
      </c>
      <c r="G6659" s="0" t="str">
        <f aca="false">INDEX(Mapping!$C$2:$C$465,MATCH(E6659,Mapping!$A$2:$A$465,0))</f>
        <v>ADANI GREEN ENERGY (ALL SPVs)</v>
      </c>
      <c r="H6659" s="2" t="n">
        <v>45.64</v>
      </c>
      <c r="I6659" s="3" t="n">
        <v>0.96</v>
      </c>
    </row>
    <row r="6660" customFormat="false" ht="15" hidden="false" customHeight="false" outlineLevel="0" collapsed="false">
      <c r="A6660" s="0" t="s">
        <v>251</v>
      </c>
      <c r="B6660" s="0" t="n">
        <f aca="false">VALUE(LEFT(A6660,4))</f>
        <v>2025</v>
      </c>
      <c r="C6660" s="0" t="str">
        <f aca="false">"FY"&amp;IF(VALUE(MID(A6660,6,2))&gt;=4,VALUE(LEFT(A6660,4)),VALUE(LEFT(A6660,4))-1)&amp;"-"&amp;TEXT(MOD(IF(VALUE(MID(A6660,6,2))&gt;=4,VALUE(LEFT(A6660,4)),VALUE(LEFT(A6660,4))-1)+1,100),"00")</f>
        <v>FY2025-26</v>
      </c>
      <c r="D6660" s="0" t="s">
        <v>182</v>
      </c>
      <c r="E6660" s="0" t="s">
        <v>182</v>
      </c>
      <c r="F6660" s="0" t="str">
        <f aca="false">INDEX(Mapping!$B$2:$B$465,MATCH(E6660,Mapping!$A$2:$A$465,0))</f>
        <v>AD HYDRO POWER</v>
      </c>
      <c r="G6660" s="0" t="str">
        <f aca="false">INDEX(Mapping!$C$2:$C$465,MATCH(E6660,Mapping!$A$2:$A$465,0))</f>
        <v>AD HYDRO POWER</v>
      </c>
      <c r="H6660" s="2" t="n">
        <v>42.12</v>
      </c>
      <c r="I6660" s="3" t="n">
        <v>0.89</v>
      </c>
    </row>
    <row r="6661" customFormat="false" ht="15" hidden="false" customHeight="false" outlineLevel="0" collapsed="false">
      <c r="A6661" s="0" t="s">
        <v>251</v>
      </c>
      <c r="B6661" s="0" t="n">
        <f aca="false">VALUE(LEFT(A6661,4))</f>
        <v>2025</v>
      </c>
      <c r="C6661" s="0" t="str">
        <f aca="false">"FY"&amp;IF(VALUE(MID(A6661,6,2))&gt;=4,VALUE(LEFT(A6661,4)),VALUE(LEFT(A6661,4))-1)&amp;"-"&amp;TEXT(MOD(IF(VALUE(MID(A6661,6,2))&gt;=4,VALUE(LEFT(A6661,4)),VALUE(LEFT(A6661,4))-1)+1,100),"00")</f>
        <v>FY2025-26</v>
      </c>
      <c r="D6661" s="0" t="s">
        <v>672</v>
      </c>
      <c r="E6661" s="0" t="s">
        <v>38</v>
      </c>
      <c r="F6661" s="0" t="str">
        <f aca="false">INDEX(Mapping!$B$2:$B$465,MATCH(E6661,Mapping!$A$2:$A$465,0))</f>
        <v>ANDHRA PRADESH</v>
      </c>
      <c r="G6661" s="0" t="str">
        <f aca="false">INDEX(Mapping!$C$2:$C$465,MATCH(E6661,Mapping!$A$2:$A$465,0))</f>
        <v>ANDHRA PRADESH</v>
      </c>
      <c r="H6661" s="2" t="n">
        <v>40.77</v>
      </c>
      <c r="I6661" s="3" t="n">
        <v>0.86</v>
      </c>
    </row>
    <row r="6662" customFormat="false" ht="15" hidden="false" customHeight="false" outlineLevel="0" collapsed="false">
      <c r="A6662" s="0" t="s">
        <v>251</v>
      </c>
      <c r="B6662" s="0" t="n">
        <f aca="false">VALUE(LEFT(A6662,4))</f>
        <v>2025</v>
      </c>
      <c r="C6662" s="0" t="str">
        <f aca="false">"FY"&amp;IF(VALUE(MID(A6662,6,2))&gt;=4,VALUE(LEFT(A6662,4)),VALUE(LEFT(A6662,4))-1)&amp;"-"&amp;TEXT(MOD(IF(VALUE(MID(A6662,6,2))&gt;=4,VALUE(LEFT(A6662,4)),VALUE(LEFT(A6662,4))-1)+1,100),"00")</f>
        <v>FY2025-26</v>
      </c>
      <c r="D6662" s="0" t="s">
        <v>687</v>
      </c>
      <c r="E6662" s="0" t="s">
        <v>45</v>
      </c>
      <c r="F6662" s="0" t="str">
        <f aca="false">INDEX(Mapping!$B$2:$B$465,MATCH(E6662,Mapping!$A$2:$A$465,0))</f>
        <v>BIHAR</v>
      </c>
      <c r="G6662" s="0" t="str">
        <f aca="false">INDEX(Mapping!$C$2:$C$465,MATCH(E6662,Mapping!$A$2:$A$465,0))</f>
        <v>BIHAR</v>
      </c>
      <c r="H6662" s="2" t="n">
        <v>39.99</v>
      </c>
      <c r="I6662" s="3" t="n">
        <v>0.84</v>
      </c>
    </row>
    <row r="6663" customFormat="false" ht="15" hidden="false" customHeight="false" outlineLevel="0" collapsed="false">
      <c r="A6663" s="0" t="s">
        <v>251</v>
      </c>
      <c r="B6663" s="0" t="n">
        <f aca="false">VALUE(LEFT(A6663,4))</f>
        <v>2025</v>
      </c>
      <c r="C6663" s="0" t="str">
        <f aca="false">"FY"&amp;IF(VALUE(MID(A6663,6,2))&gt;=4,VALUE(LEFT(A6663,4)),VALUE(LEFT(A6663,4))-1)&amp;"-"&amp;TEXT(MOD(IF(VALUE(MID(A6663,6,2))&gt;=4,VALUE(LEFT(A6663,4)),VALUE(LEFT(A6663,4))-1)+1,100),"00")</f>
        <v>FY2025-26</v>
      </c>
      <c r="D6663" s="0" t="s">
        <v>789</v>
      </c>
      <c r="E6663" s="0" t="s">
        <v>177</v>
      </c>
      <c r="F6663" s="0" t="str">
        <f aca="false">INDEX(Mapping!$B$2:$B$465,MATCH(E6663,Mapping!$A$2:$A$465,0))</f>
        <v>JINDAL INDIA THERMAL POWER (JITPL)</v>
      </c>
      <c r="G6663" s="0" t="str">
        <f aca="false">INDEX(Mapping!$C$2:$C$465,MATCH(E6663,Mapping!$A$2:$A$465,0))</f>
        <v>JINDAL INDIA THERMAL POWER (JITPL)</v>
      </c>
      <c r="H6663" s="2" t="n">
        <v>38.51</v>
      </c>
      <c r="I6663" s="3" t="n">
        <v>0.81</v>
      </c>
    </row>
    <row r="6664" customFormat="false" ht="15" hidden="false" customHeight="false" outlineLevel="0" collapsed="false">
      <c r="A6664" s="0" t="s">
        <v>251</v>
      </c>
      <c r="B6664" s="0" t="n">
        <f aca="false">VALUE(LEFT(A6664,4))</f>
        <v>2025</v>
      </c>
      <c r="C6664" s="0" t="str">
        <f aca="false">"FY"&amp;IF(VALUE(MID(A6664,6,2))&gt;=4,VALUE(LEFT(A6664,4)),VALUE(LEFT(A6664,4))-1)&amp;"-"&amp;TEXT(MOD(IF(VALUE(MID(A6664,6,2))&gt;=4,VALUE(LEFT(A6664,4)),VALUE(LEFT(A6664,4))-1)+1,100),"00")</f>
        <v>FY2025-26</v>
      </c>
      <c r="D6664" s="0" t="s">
        <v>206</v>
      </c>
      <c r="E6664" s="0" t="s">
        <v>206</v>
      </c>
      <c r="F6664" s="0" t="str">
        <f aca="false">INDEX(Mapping!$B$2:$B$465,MATCH(E6664,Mapping!$A$2:$A$465,0))</f>
        <v>ADANI RENEWABLE ENERGY FIFTY SEVEN LIMITED_PSS13</v>
      </c>
      <c r="G6664" s="0" t="str">
        <f aca="false">INDEX(Mapping!$C$2:$C$465,MATCH(E6664,Mapping!$A$2:$A$465,0))</f>
        <v>ADANI GREEN ENERGY (ALL SPVs)</v>
      </c>
      <c r="H6664" s="2" t="n">
        <v>33.89</v>
      </c>
      <c r="I6664" s="3" t="n">
        <v>0.72</v>
      </c>
    </row>
    <row r="6665" customFormat="false" ht="15" hidden="false" customHeight="false" outlineLevel="0" collapsed="false">
      <c r="A6665" s="0" t="s">
        <v>251</v>
      </c>
      <c r="B6665" s="0" t="n">
        <f aca="false">VALUE(LEFT(A6665,4))</f>
        <v>2025</v>
      </c>
      <c r="C6665" s="0" t="str">
        <f aca="false">"FY"&amp;IF(VALUE(MID(A6665,6,2))&gt;=4,VALUE(LEFT(A6665,4)),VALUE(LEFT(A6665,4))-1)&amp;"-"&amp;TEXT(MOD(IF(VALUE(MID(A6665,6,2))&gt;=4,VALUE(LEFT(A6665,4)),VALUE(LEFT(A6665,4))-1)+1,100),"00")</f>
        <v>FY2025-26</v>
      </c>
      <c r="D6665" s="0" t="s">
        <v>661</v>
      </c>
      <c r="E6665" s="0" t="s">
        <v>166</v>
      </c>
      <c r="F6665" s="0" t="str">
        <f aca="false">INDEX(Mapping!$B$2:$B$465,MATCH(E6665,Mapping!$A$2:$A$465,0))</f>
        <v>DB POWER</v>
      </c>
      <c r="G6665" s="0" t="str">
        <f aca="false">INDEX(Mapping!$C$2:$C$465,MATCH(E6665,Mapping!$A$2:$A$465,0))</f>
        <v>DB POWER</v>
      </c>
      <c r="H6665" s="2" t="n">
        <v>33.52</v>
      </c>
      <c r="I6665" s="3" t="n">
        <v>0.71</v>
      </c>
    </row>
    <row r="6666" customFormat="false" ht="15" hidden="false" customHeight="false" outlineLevel="0" collapsed="false">
      <c r="A6666" s="0" t="s">
        <v>251</v>
      </c>
      <c r="B6666" s="0" t="n">
        <f aca="false">VALUE(LEFT(A6666,4))</f>
        <v>2025</v>
      </c>
      <c r="C6666" s="0" t="str">
        <f aca="false">"FY"&amp;IF(VALUE(MID(A6666,6,2))&gt;=4,VALUE(LEFT(A6666,4)),VALUE(LEFT(A6666,4))-1)&amp;"-"&amp;TEXT(MOD(IF(VALUE(MID(A6666,6,2))&gt;=4,VALUE(LEFT(A6666,4)),VALUE(LEFT(A6666,4))-1)+1,100),"00")</f>
        <v>FY2025-26</v>
      </c>
      <c r="D6666" s="0" t="s">
        <v>690</v>
      </c>
      <c r="E6666" s="0" t="s">
        <v>198</v>
      </c>
      <c r="F6666" s="0" t="str">
        <f aca="false">INDEX(Mapping!$B$2:$B$465,MATCH(E6666,Mapping!$A$2:$A$465,0))</f>
        <v>CHANDIGARH</v>
      </c>
      <c r="G6666" s="0" t="str">
        <f aca="false">INDEX(Mapping!$C$2:$C$465,MATCH(E6666,Mapping!$A$2:$A$465,0))</f>
        <v>CHANDIGARH</v>
      </c>
      <c r="H6666" s="2" t="n">
        <v>31.82</v>
      </c>
      <c r="I6666" s="3" t="n">
        <v>0.67</v>
      </c>
    </row>
    <row r="6667" customFormat="false" ht="15" hidden="false" customHeight="false" outlineLevel="0" collapsed="false">
      <c r="A6667" s="0" t="s">
        <v>251</v>
      </c>
      <c r="B6667" s="0" t="n">
        <f aca="false">VALUE(LEFT(A6667,4))</f>
        <v>2025</v>
      </c>
      <c r="C6667" s="0" t="str">
        <f aca="false">"FY"&amp;IF(VALUE(MID(A6667,6,2))&gt;=4,VALUE(LEFT(A6667,4)),VALUE(LEFT(A6667,4))-1)&amp;"-"&amp;TEXT(MOD(IF(VALUE(MID(A6667,6,2))&gt;=4,VALUE(LEFT(A6667,4)),VALUE(LEFT(A6667,4))-1)+1,100),"00")</f>
        <v>FY2025-26</v>
      </c>
      <c r="D6667" s="0" t="s">
        <v>688</v>
      </c>
      <c r="E6667" s="0" t="s">
        <v>193</v>
      </c>
      <c r="F6667" s="0" t="str">
        <f aca="false">INDEX(Mapping!$B$2:$B$465,MATCH(E6667,Mapping!$A$2:$A$465,0))</f>
        <v>MIZORAM</v>
      </c>
      <c r="G6667" s="0" t="str">
        <f aca="false">INDEX(Mapping!$C$2:$C$465,MATCH(E6667,Mapping!$A$2:$A$465,0))</f>
        <v>MIZORAM</v>
      </c>
      <c r="H6667" s="2" t="n">
        <v>31.47</v>
      </c>
      <c r="I6667" s="3" t="n">
        <v>0.66</v>
      </c>
    </row>
    <row r="6668" customFormat="false" ht="15" hidden="false" customHeight="false" outlineLevel="0" collapsed="false">
      <c r="A6668" s="0" t="s">
        <v>251</v>
      </c>
      <c r="B6668" s="0" t="n">
        <f aca="false">VALUE(LEFT(A6668,4))</f>
        <v>2025</v>
      </c>
      <c r="C6668" s="0" t="str">
        <f aca="false">"FY"&amp;IF(VALUE(MID(A6668,6,2))&gt;=4,VALUE(LEFT(A6668,4)),VALUE(LEFT(A6668,4))-1)&amp;"-"&amp;TEXT(MOD(IF(VALUE(MID(A6668,6,2))&gt;=4,VALUE(LEFT(A6668,4)),VALUE(LEFT(A6668,4))-1)+1,100),"00")</f>
        <v>FY2025-26</v>
      </c>
      <c r="D6668" s="0" t="s">
        <v>793</v>
      </c>
      <c r="E6668" s="0" t="s">
        <v>164</v>
      </c>
      <c r="F6668" s="0" t="str">
        <f aca="false">INDEX(Mapping!$B$2:$B$465,MATCH(E6668,Mapping!$A$2:$A$465,0))</f>
        <v>ADANI GREEN ENERGY TWENTY FIVE B LIMITED_PSS-2</v>
      </c>
      <c r="G6668" s="0" t="str">
        <f aca="false">INDEX(Mapping!$C$2:$C$465,MATCH(E6668,Mapping!$A$2:$A$465,0))</f>
        <v>ADANI GREEN ENERGY (ALL SPVs)</v>
      </c>
      <c r="H6668" s="2" t="n">
        <v>31.44</v>
      </c>
      <c r="I6668" s="3" t="n">
        <v>0.66</v>
      </c>
    </row>
    <row r="6669" customFormat="false" ht="15" hidden="false" customHeight="false" outlineLevel="0" collapsed="false">
      <c r="A6669" s="0" t="s">
        <v>251</v>
      </c>
      <c r="B6669" s="0" t="n">
        <f aca="false">VALUE(LEFT(A6669,4))</f>
        <v>2025</v>
      </c>
      <c r="C6669" s="0" t="str">
        <f aca="false">"FY"&amp;IF(VALUE(MID(A6669,6,2))&gt;=4,VALUE(LEFT(A6669,4)),VALUE(LEFT(A6669,4))-1)&amp;"-"&amp;TEXT(MOD(IF(VALUE(MID(A6669,6,2))&gt;=4,VALUE(LEFT(A6669,4)),VALUE(LEFT(A6669,4))-1)+1,100),"00")</f>
        <v>FY2025-26</v>
      </c>
      <c r="D6669" s="0" t="s">
        <v>826</v>
      </c>
      <c r="E6669" s="0" t="s">
        <v>269</v>
      </c>
      <c r="F6669" s="0" t="str">
        <f aca="false">INDEX(Mapping!$B$2:$B$465,MATCH(E6669,Mapping!$A$2:$A$465,0))</f>
        <v>GREENKO AP01 IREP (PSP)</v>
      </c>
      <c r="G6669" s="0" t="str">
        <f aca="false">INDEX(Mapping!$C$2:$C$465,MATCH(E6669,Mapping!$A$2:$A$465,0))</f>
        <v>GREENKO GROUP</v>
      </c>
      <c r="H6669" s="2" t="n">
        <v>31.27</v>
      </c>
      <c r="I6669" s="3" t="n">
        <v>0.66</v>
      </c>
    </row>
    <row r="6670" customFormat="false" ht="15" hidden="false" customHeight="false" outlineLevel="0" collapsed="false">
      <c r="A6670" s="0" t="s">
        <v>251</v>
      </c>
      <c r="B6670" s="0" t="n">
        <f aca="false">VALUE(LEFT(A6670,4))</f>
        <v>2025</v>
      </c>
      <c r="C6670" s="0" t="str">
        <f aca="false">"FY"&amp;IF(VALUE(MID(A6670,6,2))&gt;=4,VALUE(LEFT(A6670,4)),VALUE(LEFT(A6670,4))-1)&amp;"-"&amp;TEXT(MOD(IF(VALUE(MID(A6670,6,2))&gt;=4,VALUE(LEFT(A6670,4)),VALUE(LEFT(A6670,4))-1)+1,100),"00")</f>
        <v>FY2025-26</v>
      </c>
      <c r="D6670" s="0" t="s">
        <v>656</v>
      </c>
      <c r="E6670" s="0" t="s">
        <v>36</v>
      </c>
      <c r="F6670" s="0" t="str">
        <f aca="false">INDEX(Mapping!$B$2:$B$465,MATCH(E6670,Mapping!$A$2:$A$465,0))</f>
        <v>UTTAR PRADESH</v>
      </c>
      <c r="G6670" s="0" t="str">
        <f aca="false">INDEX(Mapping!$C$2:$C$465,MATCH(E6670,Mapping!$A$2:$A$465,0))</f>
        <v>UTTAR PRADESH</v>
      </c>
      <c r="H6670" s="2" t="n">
        <v>30.78</v>
      </c>
      <c r="I6670" s="3" t="n">
        <v>0.65</v>
      </c>
    </row>
    <row r="6671" customFormat="false" ht="15" hidden="false" customHeight="false" outlineLevel="0" collapsed="false">
      <c r="A6671" s="0" t="s">
        <v>251</v>
      </c>
      <c r="B6671" s="0" t="n">
        <f aca="false">VALUE(LEFT(A6671,4))</f>
        <v>2025</v>
      </c>
      <c r="C6671" s="0" t="str">
        <f aca="false">"FY"&amp;IF(VALUE(MID(A6671,6,2))&gt;=4,VALUE(LEFT(A6671,4)),VALUE(LEFT(A6671,4))-1)&amp;"-"&amp;TEXT(MOD(IF(VALUE(MID(A6671,6,2))&gt;=4,VALUE(LEFT(A6671,4)),VALUE(LEFT(A6671,4))-1)+1,100),"00")</f>
        <v>FY2025-26</v>
      </c>
      <c r="D6671" s="0" t="s">
        <v>665</v>
      </c>
      <c r="E6671" s="0" t="s">
        <v>61</v>
      </c>
      <c r="F6671" s="0" t="str">
        <f aca="false">INDEX(Mapping!$B$2:$B$465,MATCH(E6671,Mapping!$A$2:$A$465,0))</f>
        <v>ASSAM</v>
      </c>
      <c r="G6671" s="0" t="str">
        <f aca="false">INDEX(Mapping!$C$2:$C$465,MATCH(E6671,Mapping!$A$2:$A$465,0))</f>
        <v>ASSAM</v>
      </c>
      <c r="H6671" s="2" t="n">
        <v>28.69</v>
      </c>
      <c r="I6671" s="3" t="n">
        <v>0.61</v>
      </c>
    </row>
    <row r="6672" customFormat="false" ht="15" hidden="false" customHeight="false" outlineLevel="0" collapsed="false">
      <c r="A6672" s="0" t="s">
        <v>251</v>
      </c>
      <c r="B6672" s="0" t="n">
        <f aca="false">VALUE(LEFT(A6672,4))</f>
        <v>2025</v>
      </c>
      <c r="C6672" s="0" t="str">
        <f aca="false">"FY"&amp;IF(VALUE(MID(A6672,6,2))&gt;=4,VALUE(LEFT(A6672,4)),VALUE(LEFT(A6672,4))-1)&amp;"-"&amp;TEXT(MOD(IF(VALUE(MID(A6672,6,2))&gt;=4,VALUE(LEFT(A6672,4)),VALUE(LEFT(A6672,4))-1)+1,100),"00")</f>
        <v>FY2025-26</v>
      </c>
      <c r="D6672" s="0" t="s">
        <v>679</v>
      </c>
      <c r="E6672" s="0" t="s">
        <v>241</v>
      </c>
      <c r="F6672" s="0" t="str">
        <f aca="false">INDEX(Mapping!$B$2:$B$465,MATCH(E6672,Mapping!$A$2:$A$465,0))</f>
        <v>HIMACHAL PRADESH</v>
      </c>
      <c r="G6672" s="0" t="str">
        <f aca="false">INDEX(Mapping!$C$2:$C$465,MATCH(E6672,Mapping!$A$2:$A$465,0))</f>
        <v>HIMACHAL PRADESH</v>
      </c>
      <c r="H6672" s="2" t="n">
        <v>28.68</v>
      </c>
      <c r="I6672" s="3" t="n">
        <v>0.61</v>
      </c>
    </row>
    <row r="6673" customFormat="false" ht="15" hidden="false" customHeight="false" outlineLevel="0" collapsed="false">
      <c r="A6673" s="0" t="s">
        <v>251</v>
      </c>
      <c r="B6673" s="0" t="n">
        <f aca="false">VALUE(LEFT(A6673,4))</f>
        <v>2025</v>
      </c>
      <c r="C6673" s="0" t="str">
        <f aca="false">"FY"&amp;IF(VALUE(MID(A6673,6,2))&gt;=4,VALUE(LEFT(A6673,4)),VALUE(LEFT(A6673,4))-1)&amp;"-"&amp;TEXT(MOD(IF(VALUE(MID(A6673,6,2))&gt;=4,VALUE(LEFT(A6673,4)),VALUE(LEFT(A6673,4))-1)+1,100),"00")</f>
        <v>FY2025-26</v>
      </c>
      <c r="D6673" s="0" t="s">
        <v>791</v>
      </c>
      <c r="E6673" s="0" t="s">
        <v>292</v>
      </c>
      <c r="F6673" s="0" t="str">
        <f aca="false">INDEX(Mapping!$B$2:$B$465,MATCH(E6673,Mapping!$A$2:$A$465,0))</f>
        <v>DIKCHU HEP</v>
      </c>
      <c r="G6673" s="0" t="str">
        <f aca="false">INDEX(Mapping!$C$2:$C$465,MATCH(E6673,Mapping!$A$2:$A$465,0))</f>
        <v>DIKCHU HEP</v>
      </c>
      <c r="H6673" s="2" t="n">
        <v>27.6</v>
      </c>
      <c r="I6673" s="3" t="n">
        <v>0.58</v>
      </c>
    </row>
    <row r="6674" customFormat="false" ht="15" hidden="false" customHeight="false" outlineLevel="0" collapsed="false">
      <c r="A6674" s="0" t="s">
        <v>251</v>
      </c>
      <c r="B6674" s="0" t="n">
        <f aca="false">VALUE(LEFT(A6674,4))</f>
        <v>2025</v>
      </c>
      <c r="C6674" s="0" t="str">
        <f aca="false">"FY"&amp;IF(VALUE(MID(A6674,6,2))&gt;=4,VALUE(LEFT(A6674,4)),VALUE(LEFT(A6674,4))-1)&amp;"-"&amp;TEXT(MOD(IF(VALUE(MID(A6674,6,2))&gt;=4,VALUE(LEFT(A6674,4)),VALUE(LEFT(A6674,4))-1)+1,100),"00")</f>
        <v>FY2025-26</v>
      </c>
      <c r="D6674" s="0" t="s">
        <v>218</v>
      </c>
      <c r="E6674" s="0" t="s">
        <v>218</v>
      </c>
      <c r="F6674" s="0" t="str">
        <f aca="false">INDEX(Mapping!$B$2:$B$465,MATCH(E6674,Mapping!$A$2:$A$465,0))</f>
        <v>KARCHAM WANGTOO HEP</v>
      </c>
      <c r="G6674" s="0" t="str">
        <f aca="false">INDEX(Mapping!$C$2:$C$465,MATCH(E6674,Mapping!$A$2:$A$465,0))</f>
        <v>KARCHAM WANGTOO HEP</v>
      </c>
      <c r="H6674" s="2" t="n">
        <v>27.44</v>
      </c>
      <c r="I6674" s="3" t="n">
        <v>0.58</v>
      </c>
    </row>
    <row r="6675" customFormat="false" ht="15" hidden="false" customHeight="false" outlineLevel="0" collapsed="false">
      <c r="A6675" s="0" t="s">
        <v>251</v>
      </c>
      <c r="B6675" s="0" t="n">
        <f aca="false">VALUE(LEFT(A6675,4))</f>
        <v>2025</v>
      </c>
      <c r="C6675" s="0" t="str">
        <f aca="false">"FY"&amp;IF(VALUE(MID(A6675,6,2))&gt;=4,VALUE(LEFT(A6675,4)),VALUE(LEFT(A6675,4))-1)&amp;"-"&amp;TEXT(MOD(IF(VALUE(MID(A6675,6,2))&gt;=4,VALUE(LEFT(A6675,4)),VALUE(LEFT(A6675,4))-1)+1,100),"00")</f>
        <v>FY2025-26</v>
      </c>
      <c r="D6675" s="0" t="s">
        <v>677</v>
      </c>
      <c r="E6675" s="0" t="s">
        <v>39</v>
      </c>
      <c r="F6675" s="0" t="str">
        <f aca="false">INDEX(Mapping!$B$2:$B$465,MATCH(E6675,Mapping!$A$2:$A$465,0))</f>
        <v>WEST BENGAL</v>
      </c>
      <c r="G6675" s="0" t="str">
        <f aca="false">INDEX(Mapping!$C$2:$C$465,MATCH(E6675,Mapping!$A$2:$A$465,0))</f>
        <v>WEST BENGAL</v>
      </c>
      <c r="H6675" s="2" t="n">
        <v>25.72</v>
      </c>
      <c r="I6675" s="3" t="n">
        <v>0.54</v>
      </c>
    </row>
    <row r="6676" customFormat="false" ht="15" hidden="false" customHeight="false" outlineLevel="0" collapsed="false">
      <c r="A6676" s="0" t="s">
        <v>251</v>
      </c>
      <c r="B6676" s="0" t="n">
        <f aca="false">VALUE(LEFT(A6676,4))</f>
        <v>2025</v>
      </c>
      <c r="C6676" s="0" t="str">
        <f aca="false">"FY"&amp;IF(VALUE(MID(A6676,6,2))&gt;=4,VALUE(LEFT(A6676,4)),VALUE(LEFT(A6676,4))-1)&amp;"-"&amp;TEXT(MOD(IF(VALUE(MID(A6676,6,2))&gt;=4,VALUE(LEFT(A6676,4)),VALUE(LEFT(A6676,4))-1)+1,100),"00")</f>
        <v>FY2025-26</v>
      </c>
      <c r="D6676" s="0" t="s">
        <v>219</v>
      </c>
      <c r="E6676" s="0" t="s">
        <v>219</v>
      </c>
      <c r="F6676" s="0" t="str">
        <f aca="false">INDEX(Mapping!$B$2:$B$465,MATCH(E6676,Mapping!$A$2:$A$465,0))</f>
        <v>RENEW SURYA PRATAP</v>
      </c>
      <c r="G6676" s="0" t="str">
        <f aca="false">INDEX(Mapping!$C$2:$C$465,MATCH(E6676,Mapping!$A$2:$A$465,0))</f>
        <v>RENEW POWER (ALL SPVs)</v>
      </c>
      <c r="H6676" s="2" t="n">
        <v>25.6</v>
      </c>
      <c r="I6676" s="3" t="n">
        <v>0.54</v>
      </c>
    </row>
    <row r="6677" customFormat="false" ht="15" hidden="false" customHeight="false" outlineLevel="0" collapsed="false">
      <c r="A6677" s="0" t="s">
        <v>251</v>
      </c>
      <c r="B6677" s="0" t="n">
        <f aca="false">VALUE(LEFT(A6677,4))</f>
        <v>2025</v>
      </c>
      <c r="C6677" s="0" t="str">
        <f aca="false">"FY"&amp;IF(VALUE(MID(A6677,6,2))&gt;=4,VALUE(LEFT(A6677,4)),VALUE(LEFT(A6677,4))-1)&amp;"-"&amp;TEXT(MOD(IF(VALUE(MID(A6677,6,2))&gt;=4,VALUE(LEFT(A6677,4)),VALUE(LEFT(A6677,4))-1)+1,100),"00")</f>
        <v>FY2025-26</v>
      </c>
      <c r="D6677" s="0" t="s">
        <v>185</v>
      </c>
      <c r="E6677" s="0" t="s">
        <v>185</v>
      </c>
      <c r="F6677" s="0" t="str">
        <f aca="false">INDEX(Mapping!$B$2:$B$465,MATCH(E6677,Mapping!$A$2:$A$465,0))</f>
        <v>ADANI GREEN ENERGY TWENTY FIVE LIMITED</v>
      </c>
      <c r="G6677" s="0" t="str">
        <f aca="false">INDEX(Mapping!$C$2:$C$465,MATCH(E6677,Mapping!$A$2:$A$465,0))</f>
        <v>ADANI GREEN ENERGY (ALL SPVs)</v>
      </c>
      <c r="H6677" s="2" t="n">
        <v>24.22</v>
      </c>
      <c r="I6677" s="3" t="n">
        <v>0.51</v>
      </c>
    </row>
    <row r="6678" customFormat="false" ht="15" hidden="false" customHeight="false" outlineLevel="0" collapsed="false">
      <c r="A6678" s="0" t="s">
        <v>251</v>
      </c>
      <c r="B6678" s="0" t="n">
        <f aca="false">VALUE(LEFT(A6678,4))</f>
        <v>2025</v>
      </c>
      <c r="C6678" s="0" t="str">
        <f aca="false">"FY"&amp;IF(VALUE(MID(A6678,6,2))&gt;=4,VALUE(LEFT(A6678,4)),VALUE(LEFT(A6678,4))-1)&amp;"-"&amp;TEXT(MOD(IF(VALUE(MID(A6678,6,2))&gt;=4,VALUE(LEFT(A6678,4)),VALUE(LEFT(A6678,4))-1)+1,100),"00")</f>
        <v>FY2025-26</v>
      </c>
      <c r="D6678" s="0" t="s">
        <v>794</v>
      </c>
      <c r="E6678" s="0" t="s">
        <v>186</v>
      </c>
      <c r="F6678" s="0" t="str">
        <f aca="false">INDEX(Mapping!$B$2:$B$465,MATCH(E6678,Mapping!$A$2:$A$465,0))</f>
        <v>ADANI GREEN ENERGY TWENTY FIVE A LIMITED_PSS-2</v>
      </c>
      <c r="G6678" s="0" t="str">
        <f aca="false">INDEX(Mapping!$C$2:$C$465,MATCH(E6678,Mapping!$A$2:$A$465,0))</f>
        <v>ADANI GREEN ENERGY (ALL SPVs)</v>
      </c>
      <c r="H6678" s="2" t="n">
        <v>23.18</v>
      </c>
      <c r="I6678" s="3" t="n">
        <v>0.49</v>
      </c>
    </row>
    <row r="6679" customFormat="false" ht="15" hidden="false" customHeight="false" outlineLevel="0" collapsed="false">
      <c r="A6679" s="0" t="s">
        <v>251</v>
      </c>
      <c r="B6679" s="0" t="n">
        <f aca="false">VALUE(LEFT(A6679,4))</f>
        <v>2025</v>
      </c>
      <c r="C6679" s="0" t="str">
        <f aca="false">"FY"&amp;IF(VALUE(MID(A6679,6,2))&gt;=4,VALUE(LEFT(A6679,4)),VALUE(LEFT(A6679,4))-1)&amp;"-"&amp;TEXT(MOD(IF(VALUE(MID(A6679,6,2))&gt;=4,VALUE(LEFT(A6679,4)),VALUE(LEFT(A6679,4))-1)+1,100),"00")</f>
        <v>FY2025-26</v>
      </c>
      <c r="D6679" s="0" t="s">
        <v>678</v>
      </c>
      <c r="E6679" s="0" t="s">
        <v>294</v>
      </c>
      <c r="F6679" s="0" t="str">
        <f aca="false">INDEX(Mapping!$B$2:$B$465,MATCH(E6679,Mapping!$A$2:$A$465,0))</f>
        <v>DRUK GREEN POWER (BHUTAN)</v>
      </c>
      <c r="G6679" s="0" t="str">
        <f aca="false">INDEX(Mapping!$C$2:$C$465,MATCH(E6679,Mapping!$A$2:$A$465,0))</f>
        <v>DRUK GREEN POWER (BHUTAN)</v>
      </c>
      <c r="H6679" s="2" t="n">
        <v>23.12</v>
      </c>
      <c r="I6679" s="3" t="n">
        <v>0.49</v>
      </c>
    </row>
    <row r="6680" customFormat="false" ht="15" hidden="false" customHeight="false" outlineLevel="0" collapsed="false">
      <c r="A6680" s="0" t="s">
        <v>251</v>
      </c>
      <c r="B6680" s="0" t="n">
        <f aca="false">VALUE(LEFT(A6680,4))</f>
        <v>2025</v>
      </c>
      <c r="C6680" s="0" t="str">
        <f aca="false">"FY"&amp;IF(VALUE(MID(A6680,6,2))&gt;=4,VALUE(LEFT(A6680,4)),VALUE(LEFT(A6680,4))-1)&amp;"-"&amp;TEXT(MOD(IF(VALUE(MID(A6680,6,2))&gt;=4,VALUE(LEFT(A6680,4)),VALUE(LEFT(A6680,4))-1)+1,100),"00")</f>
        <v>FY2025-26</v>
      </c>
      <c r="D6680" s="0" t="s">
        <v>210</v>
      </c>
      <c r="E6680" s="0" t="s">
        <v>210</v>
      </c>
      <c r="F6680" s="0" t="str">
        <f aca="false">INDEX(Mapping!$B$2:$B$465,MATCH(E6680,Mapping!$A$2:$A$465,0))</f>
        <v>ACB (INDIA)</v>
      </c>
      <c r="G6680" s="0" t="str">
        <f aca="false">INDEX(Mapping!$C$2:$C$465,MATCH(E6680,Mapping!$A$2:$A$465,0))</f>
        <v>ACB (INDIA)</v>
      </c>
      <c r="H6680" s="2" t="n">
        <v>21.53</v>
      </c>
      <c r="I6680" s="3" t="n">
        <v>0.45</v>
      </c>
    </row>
    <row r="6681" customFormat="false" ht="15" hidden="false" customHeight="false" outlineLevel="0" collapsed="false">
      <c r="A6681" s="0" t="s">
        <v>251</v>
      </c>
      <c r="B6681" s="0" t="n">
        <f aca="false">VALUE(LEFT(A6681,4))</f>
        <v>2025</v>
      </c>
      <c r="C6681" s="0" t="str">
        <f aca="false">"FY"&amp;IF(VALUE(MID(A6681,6,2))&gt;=4,VALUE(LEFT(A6681,4)),VALUE(LEFT(A6681,4))-1)&amp;"-"&amp;TEXT(MOD(IF(VALUE(MID(A6681,6,2))&gt;=4,VALUE(LEFT(A6681,4)),VALUE(LEFT(A6681,4))-1)+1,100),"00")</f>
        <v>FY2025-26</v>
      </c>
      <c r="D6681" s="0" t="s">
        <v>800</v>
      </c>
      <c r="E6681" s="0" t="s">
        <v>223</v>
      </c>
      <c r="F6681" s="0" t="str">
        <f aca="false">INDEX(Mapping!$B$2:$B$465,MATCH(E6681,Mapping!$A$2:$A$465,0))</f>
        <v>ADANI GREEN ENERGY TWENTY FOUR A LIMITED_PSS-3</v>
      </c>
      <c r="G6681" s="0" t="str">
        <f aca="false">INDEX(Mapping!$C$2:$C$465,MATCH(E6681,Mapping!$A$2:$A$465,0))</f>
        <v>ADANI GREEN ENERGY (ALL SPVs)</v>
      </c>
      <c r="H6681" s="2" t="n">
        <v>21.25</v>
      </c>
      <c r="I6681" s="3" t="n">
        <v>0.45</v>
      </c>
    </row>
    <row r="6682" customFormat="false" ht="15" hidden="false" customHeight="false" outlineLevel="0" collapsed="false">
      <c r="A6682" s="0" t="s">
        <v>251</v>
      </c>
      <c r="B6682" s="0" t="n">
        <f aca="false">VALUE(LEFT(A6682,4))</f>
        <v>2025</v>
      </c>
      <c r="C6682" s="0" t="str">
        <f aca="false">"FY"&amp;IF(VALUE(MID(A6682,6,2))&gt;=4,VALUE(LEFT(A6682,4)),VALUE(LEFT(A6682,4))-1)&amp;"-"&amp;TEXT(MOD(IF(VALUE(MID(A6682,6,2))&gt;=4,VALUE(LEFT(A6682,4)),VALUE(LEFT(A6682,4))-1)+1,100),"00")</f>
        <v>FY2025-26</v>
      </c>
      <c r="D6682" s="0" t="s">
        <v>693</v>
      </c>
      <c r="E6682" s="0" t="s">
        <v>282</v>
      </c>
      <c r="F6682" s="0" t="str">
        <f aca="false">INDEX(Mapping!$B$2:$B$465,MATCH(E6682,Mapping!$A$2:$A$465,0))</f>
        <v>ADANI SOLAR ENERGY JAISALMER TWO</v>
      </c>
      <c r="G6682" s="0" t="str">
        <f aca="false">INDEX(Mapping!$C$2:$C$465,MATCH(E6682,Mapping!$A$2:$A$465,0))</f>
        <v>ADANI GREEN ENERGY (ALL SPVs)</v>
      </c>
      <c r="H6682" s="2" t="n">
        <v>20.6</v>
      </c>
      <c r="I6682" s="3" t="n">
        <v>0.43</v>
      </c>
    </row>
    <row r="6683" customFormat="false" ht="15" hidden="false" customHeight="false" outlineLevel="0" collapsed="false">
      <c r="A6683" s="0" t="s">
        <v>251</v>
      </c>
      <c r="B6683" s="0" t="n">
        <f aca="false">VALUE(LEFT(A6683,4))</f>
        <v>2025</v>
      </c>
      <c r="C6683" s="0" t="str">
        <f aca="false">"FY"&amp;IF(VALUE(MID(A6683,6,2))&gt;=4,VALUE(LEFT(A6683,4)),VALUE(LEFT(A6683,4))-1)&amp;"-"&amp;TEXT(MOD(IF(VALUE(MID(A6683,6,2))&gt;=4,VALUE(LEFT(A6683,4)),VALUE(LEFT(A6683,4))-1)+1,100),"00")</f>
        <v>FY2025-26</v>
      </c>
      <c r="D6683" s="0" t="s">
        <v>782</v>
      </c>
      <c r="E6683" s="0" t="s">
        <v>329</v>
      </c>
      <c r="F6683" s="0" t="str">
        <f aca="false">INDEX(Mapping!$B$2:$B$465,MATCH(E6683,Mapping!$A$2:$A$465,0))</f>
        <v>NTPC STATIONS</v>
      </c>
      <c r="G6683" s="0" t="str">
        <f aca="false">INDEX(Mapping!$C$2:$C$465,MATCH(E6683,Mapping!$A$2:$A$465,0))</f>
        <v>NTPC GROUP</v>
      </c>
      <c r="H6683" s="2" t="n">
        <v>20.11</v>
      </c>
      <c r="I6683" s="3" t="n">
        <v>0.42</v>
      </c>
    </row>
    <row r="6684" customFormat="false" ht="15" hidden="false" customHeight="false" outlineLevel="0" collapsed="false">
      <c r="A6684" s="0" t="s">
        <v>251</v>
      </c>
      <c r="B6684" s="0" t="n">
        <f aca="false">VALUE(LEFT(A6684,4))</f>
        <v>2025</v>
      </c>
      <c r="C6684" s="0" t="str">
        <f aca="false">"FY"&amp;IF(VALUE(MID(A6684,6,2))&gt;=4,VALUE(LEFT(A6684,4)),VALUE(LEFT(A6684,4))-1)&amp;"-"&amp;TEXT(MOD(IF(VALUE(MID(A6684,6,2))&gt;=4,VALUE(LEFT(A6684,4)),VALUE(LEFT(A6684,4))-1)+1,100),"00")</f>
        <v>FY2025-26</v>
      </c>
      <c r="D6684" s="0" t="s">
        <v>821</v>
      </c>
      <c r="E6684" s="0" t="s">
        <v>273</v>
      </c>
      <c r="F6684" s="0" t="str">
        <f aca="false">INDEX(Mapping!$B$2:$B$465,MATCH(E6684,Mapping!$A$2:$A$465,0))</f>
        <v>ADANI RENEWABLE ENERGY FIFTY SIX LIMITED_PSS10</v>
      </c>
      <c r="G6684" s="0" t="str">
        <f aca="false">INDEX(Mapping!$C$2:$C$465,MATCH(E6684,Mapping!$A$2:$A$465,0))</f>
        <v>ADANI GREEN ENERGY (ALL SPVs)</v>
      </c>
      <c r="H6684" s="2" t="n">
        <v>19.55</v>
      </c>
      <c r="I6684" s="3" t="n">
        <v>0.41</v>
      </c>
    </row>
    <row r="6685" customFormat="false" ht="15" hidden="false" customHeight="false" outlineLevel="0" collapsed="false">
      <c r="A6685" s="0" t="s">
        <v>251</v>
      </c>
      <c r="B6685" s="0" t="n">
        <f aca="false">VALUE(LEFT(A6685,4))</f>
        <v>2025</v>
      </c>
      <c r="C6685" s="0" t="str">
        <f aca="false">"FY"&amp;IF(VALUE(MID(A6685,6,2))&gt;=4,VALUE(LEFT(A6685,4)),VALUE(LEFT(A6685,4))-1)&amp;"-"&amp;TEXT(MOD(IF(VALUE(MID(A6685,6,2))&gt;=4,VALUE(LEFT(A6685,4)),VALUE(LEFT(A6685,4))-1)+1,100),"00")</f>
        <v>FY2025-26</v>
      </c>
      <c r="D6685" s="0" t="s">
        <v>256</v>
      </c>
      <c r="E6685" s="0" t="s">
        <v>256</v>
      </c>
      <c r="F6685" s="0" t="str">
        <f aca="false">INDEX(Mapping!$B$2:$B$465,MATCH(E6685,Mapping!$A$2:$A$465,0))</f>
        <v>ADANI RENEWABLE ENERGY FIFTY SIX LIMITED_PSS9</v>
      </c>
      <c r="G6685" s="0" t="str">
        <f aca="false">INDEX(Mapping!$C$2:$C$465,MATCH(E6685,Mapping!$A$2:$A$465,0))</f>
        <v>ADANI GREEN ENERGY (ALL SPVs)</v>
      </c>
      <c r="H6685" s="2" t="n">
        <v>19.15</v>
      </c>
      <c r="I6685" s="3" t="n">
        <v>0.4</v>
      </c>
    </row>
    <row r="6686" customFormat="false" ht="15" hidden="false" customHeight="false" outlineLevel="0" collapsed="false">
      <c r="A6686" s="0" t="s">
        <v>251</v>
      </c>
      <c r="B6686" s="0" t="n">
        <f aca="false">VALUE(LEFT(A6686,4))</f>
        <v>2025</v>
      </c>
      <c r="C6686" s="0" t="str">
        <f aca="false">"FY"&amp;IF(VALUE(MID(A6686,6,2))&gt;=4,VALUE(LEFT(A6686,4)),VALUE(LEFT(A6686,4))-1)&amp;"-"&amp;TEXT(MOD(IF(VALUE(MID(A6686,6,2))&gt;=4,VALUE(LEFT(A6686,4)),VALUE(LEFT(A6686,4))-1)+1,100),"00")</f>
        <v>FY2025-26</v>
      </c>
      <c r="D6686" s="0" t="s">
        <v>317</v>
      </c>
      <c r="E6686" s="0" t="s">
        <v>317</v>
      </c>
      <c r="F6686" s="0" t="str">
        <f aca="false">INDEX(Mapping!$B$2:$B$465,MATCH(E6686,Mapping!$A$2:$A$465,0))</f>
        <v>IGSTPS JHAJJAR</v>
      </c>
      <c r="G6686" s="0" t="str">
        <f aca="false">INDEX(Mapping!$C$2:$C$465,MATCH(E6686,Mapping!$A$2:$A$465,0))</f>
        <v>NTPC GROUP</v>
      </c>
      <c r="H6686" s="2" t="n">
        <v>17.49</v>
      </c>
      <c r="I6686" s="3" t="n">
        <v>0.37</v>
      </c>
    </row>
    <row r="6687" customFormat="false" ht="15" hidden="false" customHeight="false" outlineLevel="0" collapsed="false">
      <c r="A6687" s="0" t="s">
        <v>251</v>
      </c>
      <c r="B6687" s="0" t="n">
        <f aca="false">VALUE(LEFT(A6687,4))</f>
        <v>2025</v>
      </c>
      <c r="C6687" s="0" t="str">
        <f aca="false">"FY"&amp;IF(VALUE(MID(A6687,6,2))&gt;=4,VALUE(LEFT(A6687,4)),VALUE(LEFT(A6687,4))-1)&amp;"-"&amp;TEXT(MOD(IF(VALUE(MID(A6687,6,2))&gt;=4,VALUE(LEFT(A6687,4)),VALUE(LEFT(A6687,4))-1)+1,100),"00")</f>
        <v>FY2025-26</v>
      </c>
      <c r="D6687" s="0" t="s">
        <v>698</v>
      </c>
      <c r="E6687" s="0" t="s">
        <v>298</v>
      </c>
      <c r="F6687" s="0" t="str">
        <f aca="false">INDEX(Mapping!$B$2:$B$465,MATCH(E6687,Mapping!$A$2:$A$465,0))</f>
        <v>HIMACHAL PRADESH</v>
      </c>
      <c r="G6687" s="0" t="str">
        <f aca="false">INDEX(Mapping!$C$2:$C$465,MATCH(E6687,Mapping!$A$2:$A$465,0))</f>
        <v>HIMACHAL PRADESH</v>
      </c>
      <c r="H6687" s="2" t="n">
        <v>17.42</v>
      </c>
      <c r="I6687" s="3" t="n">
        <v>0.37</v>
      </c>
    </row>
    <row r="6688" customFormat="false" ht="15" hidden="false" customHeight="false" outlineLevel="0" collapsed="false">
      <c r="A6688" s="0" t="s">
        <v>251</v>
      </c>
      <c r="B6688" s="0" t="n">
        <f aca="false">VALUE(LEFT(A6688,4))</f>
        <v>2025</v>
      </c>
      <c r="C6688" s="0" t="str">
        <f aca="false">"FY"&amp;IF(VALUE(MID(A6688,6,2))&gt;=4,VALUE(LEFT(A6688,4)),VALUE(LEFT(A6688,4))-1)&amp;"-"&amp;TEXT(MOD(IF(VALUE(MID(A6688,6,2))&gt;=4,VALUE(LEFT(A6688,4)),VALUE(LEFT(A6688,4))-1)+1,100),"00")</f>
        <v>FY2025-26</v>
      </c>
      <c r="D6688" s="0" t="s">
        <v>227</v>
      </c>
      <c r="E6688" s="0" t="s">
        <v>227</v>
      </c>
      <c r="F6688" s="0" t="str">
        <f aca="false">INDEX(Mapping!$B$2:$B$465,MATCH(E6688,Mapping!$A$2:$A$465,0))</f>
        <v>SHREE CEMENT</v>
      </c>
      <c r="G6688" s="0" t="str">
        <f aca="false">INDEX(Mapping!$C$2:$C$465,MATCH(E6688,Mapping!$A$2:$A$465,0))</f>
        <v>SHREE CEMENT</v>
      </c>
      <c r="H6688" s="2" t="n">
        <v>16.35</v>
      </c>
      <c r="I6688" s="3" t="n">
        <v>0.35</v>
      </c>
    </row>
    <row r="6689" customFormat="false" ht="15" hidden="false" customHeight="false" outlineLevel="0" collapsed="false">
      <c r="A6689" s="0" t="s">
        <v>251</v>
      </c>
      <c r="B6689" s="0" t="n">
        <f aca="false">VALUE(LEFT(A6689,4))</f>
        <v>2025</v>
      </c>
      <c r="C6689" s="0" t="str">
        <f aca="false">"FY"&amp;IF(VALUE(MID(A6689,6,2))&gt;=4,VALUE(LEFT(A6689,4)),VALUE(LEFT(A6689,4))-1)&amp;"-"&amp;TEXT(MOD(IF(VALUE(MID(A6689,6,2))&gt;=4,VALUE(LEFT(A6689,4)),VALUE(LEFT(A6689,4))-1)+1,100),"00")</f>
        <v>FY2025-26</v>
      </c>
      <c r="D6689" s="0" t="s">
        <v>707</v>
      </c>
      <c r="E6689" s="0" t="s">
        <v>333</v>
      </c>
      <c r="F6689" s="0" t="str">
        <f aca="false">INDEX(Mapping!$B$2:$B$465,MATCH(E6689,Mapping!$A$2:$A$465,0))</f>
        <v>NTPC STATIONS</v>
      </c>
      <c r="G6689" s="0" t="str">
        <f aca="false">INDEX(Mapping!$C$2:$C$465,MATCH(E6689,Mapping!$A$2:$A$465,0))</f>
        <v>NTPC GROUP</v>
      </c>
      <c r="H6689" s="2" t="n">
        <v>15.07</v>
      </c>
      <c r="I6689" s="3" t="n">
        <v>0.32</v>
      </c>
    </row>
    <row r="6690" customFormat="false" ht="15" hidden="false" customHeight="false" outlineLevel="0" collapsed="false">
      <c r="A6690" s="0" t="s">
        <v>251</v>
      </c>
      <c r="B6690" s="0" t="n">
        <f aca="false">VALUE(LEFT(A6690,4))</f>
        <v>2025</v>
      </c>
      <c r="C6690" s="0" t="str">
        <f aca="false">"FY"&amp;IF(VALUE(MID(A6690,6,2))&gt;=4,VALUE(LEFT(A6690,4)),VALUE(LEFT(A6690,4))-1)&amp;"-"&amp;TEXT(MOD(IF(VALUE(MID(A6690,6,2))&gt;=4,VALUE(LEFT(A6690,4)),VALUE(LEFT(A6690,4))-1)+1,100),"00")</f>
        <v>FY2025-26</v>
      </c>
      <c r="D6690" s="0" t="s">
        <v>709</v>
      </c>
      <c r="E6690" s="0" t="s">
        <v>358</v>
      </c>
      <c r="F6690" s="0" t="str">
        <f aca="false">INDEX(Mapping!$B$2:$B$465,MATCH(E6690,Mapping!$A$2:$A$465,0))</f>
        <v>NTPC STATIONS</v>
      </c>
      <c r="G6690" s="0" t="str">
        <f aca="false">INDEX(Mapping!$C$2:$C$465,MATCH(E6690,Mapping!$A$2:$A$465,0))</f>
        <v>NTPC GROUP</v>
      </c>
      <c r="H6690" s="2" t="n">
        <v>14.57</v>
      </c>
      <c r="I6690" s="3" t="n">
        <v>0.31</v>
      </c>
    </row>
    <row r="6691" customFormat="false" ht="15" hidden="false" customHeight="false" outlineLevel="0" collapsed="false">
      <c r="A6691" s="0" t="s">
        <v>251</v>
      </c>
      <c r="B6691" s="0" t="n">
        <f aca="false">VALUE(LEFT(A6691,4))</f>
        <v>2025</v>
      </c>
      <c r="C6691" s="0" t="str">
        <f aca="false">"FY"&amp;IF(VALUE(MID(A6691,6,2))&gt;=4,VALUE(LEFT(A6691,4)),VALUE(LEFT(A6691,4))-1)&amp;"-"&amp;TEXT(MOD(IF(VALUE(MID(A6691,6,2))&gt;=4,VALUE(LEFT(A6691,4)),VALUE(LEFT(A6691,4))-1)+1,100),"00")</f>
        <v>FY2025-26</v>
      </c>
      <c r="D6691" s="0" t="s">
        <v>692</v>
      </c>
      <c r="E6691" s="0" t="s">
        <v>331</v>
      </c>
      <c r="F6691" s="0" t="str">
        <f aca="false">INDEX(Mapping!$B$2:$B$465,MATCH(E6691,Mapping!$A$2:$A$465,0))</f>
        <v>NIKACHHU HYDROPOWER PROJECT</v>
      </c>
      <c r="G6691" s="0" t="str">
        <f aca="false">INDEX(Mapping!$C$2:$C$465,MATCH(E6691,Mapping!$A$2:$A$465,0))</f>
        <v>NIKACHHU HYDROPOWER PROJECT</v>
      </c>
      <c r="H6691" s="2" t="n">
        <v>13.92</v>
      </c>
      <c r="I6691" s="3" t="n">
        <v>0.29</v>
      </c>
    </row>
    <row r="6692" customFormat="false" ht="15" hidden="false" customHeight="false" outlineLevel="0" collapsed="false">
      <c r="A6692" s="0" t="s">
        <v>251</v>
      </c>
      <c r="B6692" s="0" t="n">
        <f aca="false">VALUE(LEFT(A6692,4))</f>
        <v>2025</v>
      </c>
      <c r="C6692" s="0" t="str">
        <f aca="false">"FY"&amp;IF(VALUE(MID(A6692,6,2))&gt;=4,VALUE(LEFT(A6692,4)),VALUE(LEFT(A6692,4))-1)&amp;"-"&amp;TEXT(MOD(IF(VALUE(MID(A6692,6,2))&gt;=4,VALUE(LEFT(A6692,4)),VALUE(LEFT(A6692,4))-1)+1,100),"00")</f>
        <v>FY2025-26</v>
      </c>
      <c r="D6692" s="0" t="s">
        <v>671</v>
      </c>
      <c r="E6692" s="0" t="s">
        <v>31</v>
      </c>
      <c r="F6692" s="0" t="str">
        <f aca="false">INDEX(Mapping!$B$2:$B$465,MATCH(E6692,Mapping!$A$2:$A$465,0))</f>
        <v>GUJARAT</v>
      </c>
      <c r="G6692" s="0" t="str">
        <f aca="false">INDEX(Mapping!$C$2:$C$465,MATCH(E6692,Mapping!$A$2:$A$465,0))</f>
        <v>GUJARAT</v>
      </c>
      <c r="H6692" s="2" t="n">
        <v>13.57</v>
      </c>
      <c r="I6692" s="3" t="n">
        <v>0.29</v>
      </c>
    </row>
    <row r="6693" customFormat="false" ht="15" hidden="false" customHeight="false" outlineLevel="0" collapsed="false">
      <c r="A6693" s="0" t="s">
        <v>251</v>
      </c>
      <c r="B6693" s="0" t="n">
        <f aca="false">VALUE(LEFT(A6693,4))</f>
        <v>2025</v>
      </c>
      <c r="C6693" s="0" t="str">
        <f aca="false">"FY"&amp;IF(VALUE(MID(A6693,6,2))&gt;=4,VALUE(LEFT(A6693,4)),VALUE(LEFT(A6693,4))-1)&amp;"-"&amp;TEXT(MOD(IF(VALUE(MID(A6693,6,2))&gt;=4,VALUE(LEFT(A6693,4)),VALUE(LEFT(A6693,4))-1)+1,100),"00")</f>
        <v>FY2025-26</v>
      </c>
      <c r="D6693" s="0" t="s">
        <v>713</v>
      </c>
      <c r="E6693" s="0" t="s">
        <v>268</v>
      </c>
      <c r="F6693" s="0" t="str">
        <f aca="false">INDEX(Mapping!$B$2:$B$465,MATCH(E6693,Mapping!$A$2:$A$465,0))</f>
        <v>GOA</v>
      </c>
      <c r="G6693" s="0" t="str">
        <f aca="false">INDEX(Mapping!$C$2:$C$465,MATCH(E6693,Mapping!$A$2:$A$465,0))</f>
        <v>GOA</v>
      </c>
      <c r="H6693" s="2" t="n">
        <v>13.38</v>
      </c>
      <c r="I6693" s="3" t="n">
        <v>0.28</v>
      </c>
    </row>
    <row r="6694" customFormat="false" ht="15" hidden="false" customHeight="false" outlineLevel="0" collapsed="false">
      <c r="A6694" s="0" t="s">
        <v>251</v>
      </c>
      <c r="B6694" s="0" t="n">
        <f aca="false">VALUE(LEFT(A6694,4))</f>
        <v>2025</v>
      </c>
      <c r="C6694" s="0" t="str">
        <f aca="false">"FY"&amp;IF(VALUE(MID(A6694,6,2))&gt;=4,VALUE(LEFT(A6694,4)),VALUE(LEFT(A6694,4))-1)&amp;"-"&amp;TEXT(MOD(IF(VALUE(MID(A6694,6,2))&gt;=4,VALUE(LEFT(A6694,4)),VALUE(LEFT(A6694,4))-1)+1,100),"00")</f>
        <v>FY2025-26</v>
      </c>
      <c r="D6694" s="0" t="s">
        <v>299</v>
      </c>
      <c r="E6694" s="0" t="s">
        <v>299</v>
      </c>
      <c r="F6694" s="0" t="str">
        <f aca="false">INDEX(Mapping!$B$2:$B$465,MATCH(E6694,Mapping!$A$2:$A$465,0))</f>
        <v>NEPAL (NEA / NVVN)</v>
      </c>
      <c r="G6694" s="0" t="str">
        <f aca="false">INDEX(Mapping!$C$2:$C$465,MATCH(E6694,Mapping!$A$2:$A$465,0))</f>
        <v>NEPAL (NEA / NVVN)</v>
      </c>
      <c r="H6694" s="2" t="n">
        <v>12.52</v>
      </c>
      <c r="I6694" s="3" t="n">
        <v>0.26</v>
      </c>
    </row>
    <row r="6695" customFormat="false" ht="15" hidden="false" customHeight="false" outlineLevel="0" collapsed="false">
      <c r="A6695" s="0" t="s">
        <v>251</v>
      </c>
      <c r="B6695" s="0" t="n">
        <f aca="false">VALUE(LEFT(A6695,4))</f>
        <v>2025</v>
      </c>
      <c r="C6695" s="0" t="str">
        <f aca="false">"FY"&amp;IF(VALUE(MID(A6695,6,2))&gt;=4,VALUE(LEFT(A6695,4)),VALUE(LEFT(A6695,4))-1)&amp;"-"&amp;TEXT(MOD(IF(VALUE(MID(A6695,6,2))&gt;=4,VALUE(LEFT(A6695,4)),VALUE(LEFT(A6695,4))-1)+1,100),"00")</f>
        <v>FY2025-26</v>
      </c>
      <c r="D6695" s="0" t="s">
        <v>738</v>
      </c>
      <c r="E6695" s="0" t="s">
        <v>56</v>
      </c>
      <c r="F6695" s="0" t="str">
        <f aca="false">INDEX(Mapping!$B$2:$B$465,MATCH(E6695,Mapping!$A$2:$A$465,0))</f>
        <v>UTTARAKHAND</v>
      </c>
      <c r="G6695" s="0" t="str">
        <f aca="false">INDEX(Mapping!$C$2:$C$465,MATCH(E6695,Mapping!$A$2:$A$465,0))</f>
        <v>UTTARAKHAND</v>
      </c>
      <c r="H6695" s="2" t="n">
        <v>12.37</v>
      </c>
      <c r="I6695" s="3" t="n">
        <v>0.26</v>
      </c>
    </row>
    <row r="6696" customFormat="false" ht="15" hidden="false" customHeight="false" outlineLevel="0" collapsed="false">
      <c r="A6696" s="0" t="s">
        <v>251</v>
      </c>
      <c r="B6696" s="0" t="n">
        <f aca="false">VALUE(LEFT(A6696,4))</f>
        <v>2025</v>
      </c>
      <c r="C6696" s="0" t="str">
        <f aca="false">"FY"&amp;IF(VALUE(MID(A6696,6,2))&gt;=4,VALUE(LEFT(A6696,4)),VALUE(LEFT(A6696,4))-1)&amp;"-"&amp;TEXT(MOD(IF(VALUE(MID(A6696,6,2))&gt;=4,VALUE(LEFT(A6696,4)),VALUE(LEFT(A6696,4))-1)+1,100),"00")</f>
        <v>FY2025-26</v>
      </c>
      <c r="D6696" s="0" t="s">
        <v>270</v>
      </c>
      <c r="E6696" s="0" t="s">
        <v>270</v>
      </c>
      <c r="F6696" s="0" t="str">
        <f aca="false">INDEX(Mapping!$B$2:$B$465,MATCH(E6696,Mapping!$A$2:$A$465,0))</f>
        <v>ADANI RENEWABLE ENERGY FIFTY SIX LIMITED_PSS4</v>
      </c>
      <c r="G6696" s="0" t="str">
        <f aca="false">INDEX(Mapping!$C$2:$C$465,MATCH(E6696,Mapping!$A$2:$A$465,0))</f>
        <v>ADANI GREEN ENERGY (ALL SPVs)</v>
      </c>
      <c r="H6696" s="2" t="n">
        <v>12.11</v>
      </c>
      <c r="I6696" s="3" t="n">
        <v>0.26</v>
      </c>
    </row>
    <row r="6697" customFormat="false" ht="15" hidden="false" customHeight="false" outlineLevel="0" collapsed="false">
      <c r="A6697" s="0" t="s">
        <v>251</v>
      </c>
      <c r="B6697" s="0" t="n">
        <f aca="false">VALUE(LEFT(A6697,4))</f>
        <v>2025</v>
      </c>
      <c r="C6697" s="0" t="str">
        <f aca="false">"FY"&amp;IF(VALUE(MID(A6697,6,2))&gt;=4,VALUE(LEFT(A6697,4)),VALUE(LEFT(A6697,4))-1)&amp;"-"&amp;TEXT(MOD(IF(VALUE(MID(A6697,6,2))&gt;=4,VALUE(LEFT(A6697,4)),VALUE(LEFT(A6697,4))-1)+1,100),"00")</f>
        <v>FY2025-26</v>
      </c>
      <c r="D6697" s="0" t="s">
        <v>308</v>
      </c>
      <c r="E6697" s="0" t="s">
        <v>308</v>
      </c>
      <c r="F6697" s="0" t="str">
        <f aca="false">INDEX(Mapping!$B$2:$B$465,MATCH(E6697,Mapping!$A$2:$A$465,0))</f>
        <v>ADANI RENEWABLE ENERGY FORTY FIVE LIMITED_PSS5</v>
      </c>
      <c r="G6697" s="0" t="str">
        <f aca="false">INDEX(Mapping!$C$2:$C$465,MATCH(E6697,Mapping!$A$2:$A$465,0))</f>
        <v>ADANI GREEN ENERGY (ALL SPVs)</v>
      </c>
      <c r="H6697" s="2" t="n">
        <v>11.82</v>
      </c>
      <c r="I6697" s="3" t="n">
        <v>0.25</v>
      </c>
    </row>
    <row r="6698" customFormat="false" ht="15" hidden="false" customHeight="false" outlineLevel="0" collapsed="false">
      <c r="A6698" s="0" t="s">
        <v>251</v>
      </c>
      <c r="B6698" s="0" t="n">
        <f aca="false">VALUE(LEFT(A6698,4))</f>
        <v>2025</v>
      </c>
      <c r="C6698" s="0" t="str">
        <f aca="false">"FY"&amp;IF(VALUE(MID(A6698,6,2))&gt;=4,VALUE(LEFT(A6698,4)),VALUE(LEFT(A6698,4))-1)&amp;"-"&amp;TEXT(MOD(IF(VALUE(MID(A6698,6,2))&gt;=4,VALUE(LEFT(A6698,4)),VALUE(LEFT(A6698,4))-1)+1,100),"00")</f>
        <v>FY2025-26</v>
      </c>
      <c r="D6698" s="0" t="s">
        <v>717</v>
      </c>
      <c r="E6698" s="0" t="s">
        <v>381</v>
      </c>
      <c r="F6698" s="0" t="str">
        <f aca="false">INDEX(Mapping!$B$2:$B$465,MATCH(E6698,Mapping!$A$2:$A$465,0))</f>
        <v>NTPC STATIONS</v>
      </c>
      <c r="G6698" s="0" t="str">
        <f aca="false">INDEX(Mapping!$C$2:$C$465,MATCH(E6698,Mapping!$A$2:$A$465,0))</f>
        <v>NTPC GROUP</v>
      </c>
      <c r="H6698" s="2" t="n">
        <v>11.77</v>
      </c>
      <c r="I6698" s="3" t="n">
        <v>0.25</v>
      </c>
    </row>
    <row r="6699" customFormat="false" ht="15" hidden="false" customHeight="false" outlineLevel="0" collapsed="false">
      <c r="A6699" s="0" t="s">
        <v>251</v>
      </c>
      <c r="B6699" s="0" t="n">
        <f aca="false">VALUE(LEFT(A6699,4))</f>
        <v>2025</v>
      </c>
      <c r="C6699" s="0" t="str">
        <f aca="false">"FY"&amp;IF(VALUE(MID(A6699,6,2))&gt;=4,VALUE(LEFT(A6699,4)),VALUE(LEFT(A6699,4))-1)&amp;"-"&amp;TEXT(MOD(IF(VALUE(MID(A6699,6,2))&gt;=4,VALUE(LEFT(A6699,4)),VALUE(LEFT(A6699,4))-1)+1,100),"00")</f>
        <v>FY2025-26</v>
      </c>
      <c r="D6699" s="0" t="s">
        <v>280</v>
      </c>
      <c r="E6699" s="0" t="s">
        <v>280</v>
      </c>
      <c r="F6699" s="0" t="str">
        <f aca="false">INDEX(Mapping!$B$2:$B$465,MATCH(E6699,Mapping!$A$2:$A$465,0))</f>
        <v>COASTAL ENERGEN</v>
      </c>
      <c r="G6699" s="0" t="str">
        <f aca="false">INDEX(Mapping!$C$2:$C$465,MATCH(E6699,Mapping!$A$2:$A$465,0))</f>
        <v>COASTAL ENERGEN</v>
      </c>
      <c r="H6699" s="2" t="n">
        <v>11.75</v>
      </c>
      <c r="I6699" s="3" t="n">
        <v>0.25</v>
      </c>
    </row>
    <row r="6700" customFormat="false" ht="15" hidden="false" customHeight="false" outlineLevel="0" collapsed="false">
      <c r="A6700" s="0" t="s">
        <v>251</v>
      </c>
      <c r="B6700" s="0" t="n">
        <f aca="false">VALUE(LEFT(A6700,4))</f>
        <v>2025</v>
      </c>
      <c r="C6700" s="0" t="str">
        <f aca="false">"FY"&amp;IF(VALUE(MID(A6700,6,2))&gt;=4,VALUE(LEFT(A6700,4)),VALUE(LEFT(A6700,4))-1)&amp;"-"&amp;TEXT(MOD(IF(VALUE(MID(A6700,6,2))&gt;=4,VALUE(LEFT(A6700,4)),VALUE(LEFT(A6700,4))-1)+1,100),"00")</f>
        <v>FY2025-26</v>
      </c>
      <c r="D6700" s="0" t="s">
        <v>686</v>
      </c>
      <c r="E6700" s="0" t="s">
        <v>266</v>
      </c>
      <c r="F6700" s="0" t="str">
        <f aca="false">INDEX(Mapping!$B$2:$B$465,MATCH(E6700,Mapping!$A$2:$A$465,0))</f>
        <v>ADEPT RENEWABLE TECHNOLOGIES</v>
      </c>
      <c r="G6700" s="0" t="str">
        <f aca="false">INDEX(Mapping!$C$2:$C$465,MATCH(E6700,Mapping!$A$2:$A$465,0))</f>
        <v>ADEPT RENEWABLE TECHNOLOGIES</v>
      </c>
      <c r="H6700" s="2" t="n">
        <v>11.56</v>
      </c>
      <c r="I6700" s="3" t="n">
        <v>0.24</v>
      </c>
    </row>
    <row r="6701" customFormat="false" ht="15" hidden="false" customHeight="false" outlineLevel="0" collapsed="false">
      <c r="A6701" s="0" t="s">
        <v>251</v>
      </c>
      <c r="B6701" s="0" t="n">
        <f aca="false">VALUE(LEFT(A6701,4))</f>
        <v>2025</v>
      </c>
      <c r="C6701" s="0" t="str">
        <f aca="false">"FY"&amp;IF(VALUE(MID(A6701,6,2))&gt;=4,VALUE(LEFT(A6701,4)),VALUE(LEFT(A6701,4))-1)&amp;"-"&amp;TEXT(MOD(IF(VALUE(MID(A6701,6,2))&gt;=4,VALUE(LEFT(A6701,4)),VALUE(LEFT(A6701,4))-1)+1,100),"00")</f>
        <v>FY2025-26</v>
      </c>
      <c r="D6701" s="0" t="s">
        <v>828</v>
      </c>
      <c r="E6701" s="0" t="s">
        <v>342</v>
      </c>
      <c r="F6701" s="0" t="str">
        <f aca="false">INDEX(Mapping!$B$2:$B$465,MATCH(E6701,Mapping!$A$2:$A$465,0))</f>
        <v>KLEIO SOLAR POWER PRIVATE LIMITED (SOLAR)</v>
      </c>
      <c r="G6701" s="0" t="str">
        <f aca="false">INDEX(Mapping!$C$2:$C$465,MATCH(E6701,Mapping!$A$2:$A$465,0))</f>
        <v>KLEIO SOLAR POWER PRIVATE LIMITED (SOLAR)</v>
      </c>
      <c r="H6701" s="2" t="n">
        <v>11.11</v>
      </c>
      <c r="I6701" s="3" t="n">
        <v>0.23</v>
      </c>
    </row>
    <row r="6702" customFormat="false" ht="15" hidden="false" customHeight="false" outlineLevel="0" collapsed="false">
      <c r="A6702" s="0" t="s">
        <v>251</v>
      </c>
      <c r="B6702" s="0" t="n">
        <f aca="false">VALUE(LEFT(A6702,4))</f>
        <v>2025</v>
      </c>
      <c r="C6702" s="0" t="str">
        <f aca="false">"FY"&amp;IF(VALUE(MID(A6702,6,2))&gt;=4,VALUE(LEFT(A6702,4)),VALUE(LEFT(A6702,4))-1)&amp;"-"&amp;TEXT(MOD(IF(VALUE(MID(A6702,6,2))&gt;=4,VALUE(LEFT(A6702,4)),VALUE(LEFT(A6702,4))-1)+1,100),"00")</f>
        <v>FY2025-26</v>
      </c>
      <c r="D6702" s="0" t="s">
        <v>827</v>
      </c>
      <c r="E6702" s="0" t="s">
        <v>321</v>
      </c>
      <c r="F6702" s="0" t="str">
        <f aca="false">INDEX(Mapping!$B$2:$B$465,MATCH(E6702,Mapping!$A$2:$A$465,0))</f>
        <v>KLEIO SOLAR POWER PRIVATE LIMITED (WIND)</v>
      </c>
      <c r="G6702" s="0" t="str">
        <f aca="false">INDEX(Mapping!$C$2:$C$465,MATCH(E6702,Mapping!$A$2:$A$465,0))</f>
        <v>KLEIO SOLAR POWER PRIVATE LIMITED (WIND)</v>
      </c>
      <c r="H6702" s="2" t="n">
        <v>11.06</v>
      </c>
      <c r="I6702" s="3" t="n">
        <v>0.23</v>
      </c>
    </row>
    <row r="6703" customFormat="false" ht="15" hidden="false" customHeight="false" outlineLevel="0" collapsed="false">
      <c r="A6703" s="0" t="s">
        <v>251</v>
      </c>
      <c r="B6703" s="0" t="n">
        <f aca="false">VALUE(LEFT(A6703,4))</f>
        <v>2025</v>
      </c>
      <c r="C6703" s="0" t="str">
        <f aca="false">"FY"&amp;IF(VALUE(MID(A6703,6,2))&gt;=4,VALUE(LEFT(A6703,4)),VALUE(LEFT(A6703,4))-1)&amp;"-"&amp;TEXT(MOD(IF(VALUE(MID(A6703,6,2))&gt;=4,VALUE(LEFT(A6703,4)),VALUE(LEFT(A6703,4))-1)+1,100),"00")</f>
        <v>FY2025-26</v>
      </c>
      <c r="D6703" s="0" t="s">
        <v>697</v>
      </c>
      <c r="E6703" s="0" t="s">
        <v>283</v>
      </c>
      <c r="F6703" s="0" t="str">
        <f aca="false">INDEX(Mapping!$B$2:$B$465,MATCH(E6703,Mapping!$A$2:$A$465,0))</f>
        <v>AMP ENERGY GREEN SIX PRIVATE LIMITED</v>
      </c>
      <c r="G6703" s="0" t="str">
        <f aca="false">INDEX(Mapping!$C$2:$C$465,MATCH(E6703,Mapping!$A$2:$A$465,0))</f>
        <v>AMP ENERGY</v>
      </c>
      <c r="H6703" s="2" t="n">
        <v>10.99</v>
      </c>
      <c r="I6703" s="3" t="n">
        <v>0.23</v>
      </c>
    </row>
    <row r="6704" customFormat="false" ht="15" hidden="false" customHeight="false" outlineLevel="0" collapsed="false">
      <c r="A6704" s="0" t="s">
        <v>251</v>
      </c>
      <c r="B6704" s="0" t="n">
        <f aca="false">VALUE(LEFT(A6704,4))</f>
        <v>2025</v>
      </c>
      <c r="C6704" s="0" t="str">
        <f aca="false">"FY"&amp;IF(VALUE(MID(A6704,6,2))&gt;=4,VALUE(LEFT(A6704,4)),VALUE(LEFT(A6704,4))-1)&amp;"-"&amp;TEXT(MOD(IF(VALUE(MID(A6704,6,2))&gt;=4,VALUE(LEFT(A6704,4)),VALUE(LEFT(A6704,4))-1)+1,100),"00")</f>
        <v>FY2025-26</v>
      </c>
      <c r="D6704" s="0" t="s">
        <v>670</v>
      </c>
      <c r="E6704" s="0" t="s">
        <v>242</v>
      </c>
      <c r="F6704" s="0" t="str">
        <f aca="false">INDEX(Mapping!$B$2:$B$465,MATCH(E6704,Mapping!$A$2:$A$465,0))</f>
        <v>SKS POWER</v>
      </c>
      <c r="G6704" s="0" t="str">
        <f aca="false">INDEX(Mapping!$C$2:$C$465,MATCH(E6704,Mapping!$A$2:$A$465,0))</f>
        <v>SKS POWER</v>
      </c>
      <c r="H6704" s="2" t="n">
        <v>10.71</v>
      </c>
      <c r="I6704" s="3" t="n">
        <v>0.23</v>
      </c>
    </row>
    <row r="6705" customFormat="false" ht="15" hidden="false" customHeight="false" outlineLevel="0" collapsed="false">
      <c r="A6705" s="0" t="s">
        <v>251</v>
      </c>
      <c r="B6705" s="0" t="n">
        <f aca="false">VALUE(LEFT(A6705,4))</f>
        <v>2025</v>
      </c>
      <c r="C6705" s="0" t="str">
        <f aca="false">"FY"&amp;IF(VALUE(MID(A6705,6,2))&gt;=4,VALUE(LEFT(A6705,4)),VALUE(LEFT(A6705,4))-1)&amp;"-"&amp;TEXT(MOD(IF(VALUE(MID(A6705,6,2))&gt;=4,VALUE(LEFT(A6705,4)),VALUE(LEFT(A6705,4))-1)+1,100),"00")</f>
        <v>FY2025-26</v>
      </c>
      <c r="D6705" s="0" t="s">
        <v>238</v>
      </c>
      <c r="E6705" s="0" t="s">
        <v>238</v>
      </c>
      <c r="F6705" s="0" t="str">
        <f aca="false">INDEX(Mapping!$B$2:$B$465,MATCH(E6705,Mapping!$A$2:$A$465,0))</f>
        <v>SIMHAPURI ENERGY</v>
      </c>
      <c r="G6705" s="0" t="str">
        <f aca="false">INDEX(Mapping!$C$2:$C$465,MATCH(E6705,Mapping!$A$2:$A$465,0))</f>
        <v>SIMHAPURI ENERGY</v>
      </c>
      <c r="H6705" s="2" t="n">
        <v>10.54</v>
      </c>
      <c r="I6705" s="3" t="n">
        <v>0.22</v>
      </c>
    </row>
    <row r="6706" customFormat="false" ht="15" hidden="false" customHeight="false" outlineLevel="0" collapsed="false">
      <c r="A6706" s="0" t="s">
        <v>251</v>
      </c>
      <c r="B6706" s="0" t="n">
        <f aca="false">VALUE(LEFT(A6706,4))</f>
        <v>2025</v>
      </c>
      <c r="C6706" s="0" t="str">
        <f aca="false">"FY"&amp;IF(VALUE(MID(A6706,6,2))&gt;=4,VALUE(LEFT(A6706,4)),VALUE(LEFT(A6706,4))-1)&amp;"-"&amp;TEXT(MOD(IF(VALUE(MID(A6706,6,2))&gt;=4,VALUE(LEFT(A6706,4)),VALUE(LEFT(A6706,4))-1)+1,100),"00")</f>
        <v>FY2025-26</v>
      </c>
      <c r="D6706" s="0" t="s">
        <v>683</v>
      </c>
      <c r="E6706" s="0" t="s">
        <v>153</v>
      </c>
      <c r="F6706" s="0" t="str">
        <f aca="false">INDEX(Mapping!$B$2:$B$465,MATCH(E6706,Mapping!$A$2:$A$465,0))</f>
        <v>DVC</v>
      </c>
      <c r="G6706" s="0" t="str">
        <f aca="false">INDEX(Mapping!$C$2:$C$465,MATCH(E6706,Mapping!$A$2:$A$465,0))</f>
        <v>DVC</v>
      </c>
      <c r="H6706" s="2" t="n">
        <v>10.2</v>
      </c>
      <c r="I6706" s="3" t="n">
        <v>0.22</v>
      </c>
    </row>
    <row r="6707" customFormat="false" ht="15" hidden="false" customHeight="false" outlineLevel="0" collapsed="false">
      <c r="A6707" s="0" t="s">
        <v>251</v>
      </c>
      <c r="B6707" s="0" t="n">
        <f aca="false">VALUE(LEFT(A6707,4))</f>
        <v>2025</v>
      </c>
      <c r="C6707" s="0" t="str">
        <f aca="false">"FY"&amp;IF(VALUE(MID(A6707,6,2))&gt;=4,VALUE(LEFT(A6707,4)),VALUE(LEFT(A6707,4))-1)&amp;"-"&amp;TEXT(MOD(IF(VALUE(MID(A6707,6,2))&gt;=4,VALUE(LEFT(A6707,4)),VALUE(LEFT(A6707,4))-1)+1,100),"00")</f>
        <v>FY2025-26</v>
      </c>
      <c r="D6707" s="0" t="s">
        <v>729</v>
      </c>
      <c r="E6707" s="0" t="s">
        <v>253</v>
      </c>
      <c r="F6707" s="0" t="str">
        <f aca="false">INDEX(Mapping!$B$2:$B$465,MATCH(E6707,Mapping!$A$2:$A$465,0))</f>
        <v>NAGALAND</v>
      </c>
      <c r="G6707" s="0" t="str">
        <f aca="false">INDEX(Mapping!$C$2:$C$465,MATCH(E6707,Mapping!$A$2:$A$465,0))</f>
        <v>NAGALAND</v>
      </c>
      <c r="H6707" s="2" t="n">
        <v>9.73</v>
      </c>
      <c r="I6707" s="3" t="n">
        <v>0.21</v>
      </c>
    </row>
    <row r="6708" customFormat="false" ht="15" hidden="false" customHeight="false" outlineLevel="0" collapsed="false">
      <c r="A6708" s="0" t="s">
        <v>251</v>
      </c>
      <c r="B6708" s="0" t="n">
        <f aca="false">VALUE(LEFT(A6708,4))</f>
        <v>2025</v>
      </c>
      <c r="C6708" s="0" t="str">
        <f aca="false">"FY"&amp;IF(VALUE(MID(A6708,6,2))&gt;=4,VALUE(LEFT(A6708,4)),VALUE(LEFT(A6708,4))-1)&amp;"-"&amp;TEXT(MOD(IF(VALUE(MID(A6708,6,2))&gt;=4,VALUE(LEFT(A6708,4)),VALUE(LEFT(A6708,4))-1)+1,100),"00")</f>
        <v>FY2025-26</v>
      </c>
      <c r="D6708" s="0" t="s">
        <v>681</v>
      </c>
      <c r="E6708" s="0" t="s">
        <v>320</v>
      </c>
      <c r="F6708" s="0" t="str">
        <f aca="false">INDEX(Mapping!$B$2:$B$465,MATCH(E6708,Mapping!$A$2:$A$465,0))</f>
        <v>HIMACHAL PRADESH</v>
      </c>
      <c r="G6708" s="0" t="str">
        <f aca="false">INDEX(Mapping!$C$2:$C$465,MATCH(E6708,Mapping!$A$2:$A$465,0))</f>
        <v>HIMACHAL PRADESH</v>
      </c>
      <c r="H6708" s="2" t="n">
        <v>9.39</v>
      </c>
      <c r="I6708" s="3" t="n">
        <v>0.2</v>
      </c>
    </row>
    <row r="6709" customFormat="false" ht="15" hidden="false" customHeight="false" outlineLevel="0" collapsed="false">
      <c r="A6709" s="0" t="s">
        <v>251</v>
      </c>
      <c r="B6709" s="0" t="n">
        <f aca="false">VALUE(LEFT(A6709,4))</f>
        <v>2025</v>
      </c>
      <c r="C6709" s="0" t="str">
        <f aca="false">"FY"&amp;IF(VALUE(MID(A6709,6,2))&gt;=4,VALUE(LEFT(A6709,4)),VALUE(LEFT(A6709,4))-1)&amp;"-"&amp;TEXT(MOD(IF(VALUE(MID(A6709,6,2))&gt;=4,VALUE(LEFT(A6709,4)),VALUE(LEFT(A6709,4))-1)+1,100),"00")</f>
        <v>FY2025-26</v>
      </c>
      <c r="D6709" s="0" t="s">
        <v>796</v>
      </c>
      <c r="E6709" s="0" t="s">
        <v>279</v>
      </c>
      <c r="F6709" s="0" t="str">
        <f aca="false">INDEX(Mapping!$B$2:$B$465,MATCH(E6709,Mapping!$A$2:$A$465,0))</f>
        <v>ADANI GREEN ENERGY TWENTY SIX B LIMITED_PSS-2</v>
      </c>
      <c r="G6709" s="0" t="str">
        <f aca="false">INDEX(Mapping!$C$2:$C$465,MATCH(E6709,Mapping!$A$2:$A$465,0))</f>
        <v>ADANI GREEN ENERGY (ALL SPVs)</v>
      </c>
      <c r="H6709" s="2" t="n">
        <v>8.99</v>
      </c>
      <c r="I6709" s="3" t="n">
        <v>0.19</v>
      </c>
    </row>
    <row r="6710" customFormat="false" ht="15" hidden="false" customHeight="false" outlineLevel="0" collapsed="false">
      <c r="A6710" s="0" t="s">
        <v>251</v>
      </c>
      <c r="B6710" s="0" t="n">
        <f aca="false">VALUE(LEFT(A6710,4))</f>
        <v>2025</v>
      </c>
      <c r="C6710" s="0" t="str">
        <f aca="false">"FY"&amp;IF(VALUE(MID(A6710,6,2))&gt;=4,VALUE(LEFT(A6710,4)),VALUE(LEFT(A6710,4))-1)&amp;"-"&amp;TEXT(MOD(IF(VALUE(MID(A6710,6,2))&gt;=4,VALUE(LEFT(A6710,4)),VALUE(LEFT(A6710,4))-1)+1,100),"00")</f>
        <v>FY2025-26</v>
      </c>
      <c r="D6710" s="0" t="s">
        <v>716</v>
      </c>
      <c r="E6710" s="0" t="s">
        <v>247</v>
      </c>
      <c r="F6710" s="0" t="str">
        <f aca="false">INDEX(Mapping!$B$2:$B$465,MATCH(E6710,Mapping!$A$2:$A$465,0))</f>
        <v>SEIL ENERGY INDIA (EX-SEMBCORP)</v>
      </c>
      <c r="G6710" s="0" t="str">
        <f aca="false">INDEX(Mapping!$C$2:$C$465,MATCH(E6710,Mapping!$A$2:$A$465,0))</f>
        <v>SEIL ENERGY INDIA</v>
      </c>
      <c r="H6710" s="2" t="n">
        <v>8.69</v>
      </c>
      <c r="I6710" s="3" t="n">
        <v>0.18</v>
      </c>
    </row>
    <row r="6711" customFormat="false" ht="15" hidden="false" customHeight="false" outlineLevel="0" collapsed="false">
      <c r="A6711" s="0" t="s">
        <v>251</v>
      </c>
      <c r="B6711" s="0" t="n">
        <f aca="false">VALUE(LEFT(A6711,4))</f>
        <v>2025</v>
      </c>
      <c r="C6711" s="0" t="str">
        <f aca="false">"FY"&amp;IF(VALUE(MID(A6711,6,2))&gt;=4,VALUE(LEFT(A6711,4)),VALUE(LEFT(A6711,4))-1)&amp;"-"&amp;TEXT(MOD(IF(VALUE(MID(A6711,6,2))&gt;=4,VALUE(LEFT(A6711,4)),VALUE(LEFT(A6711,4))-1)+1,100),"00")</f>
        <v>FY2025-26</v>
      </c>
      <c r="D6711" s="0" t="s">
        <v>822</v>
      </c>
      <c r="E6711" s="0" t="s">
        <v>373</v>
      </c>
      <c r="F6711" s="0" t="str">
        <f aca="false">INDEX(Mapping!$B$2:$B$465,MATCH(E6711,Mapping!$A$2:$A$465,0))</f>
        <v>HIMACHAL PRADESH</v>
      </c>
      <c r="G6711" s="0" t="str">
        <f aca="false">INDEX(Mapping!$C$2:$C$465,MATCH(E6711,Mapping!$A$2:$A$465,0))</f>
        <v>HIMACHAL PRADESH</v>
      </c>
      <c r="H6711" s="2" t="n">
        <v>8.68</v>
      </c>
      <c r="I6711" s="3" t="n">
        <v>0.18</v>
      </c>
    </row>
    <row r="6712" customFormat="false" ht="15" hidden="false" customHeight="false" outlineLevel="0" collapsed="false">
      <c r="A6712" s="0" t="s">
        <v>251</v>
      </c>
      <c r="B6712" s="0" t="n">
        <f aca="false">VALUE(LEFT(A6712,4))</f>
        <v>2025</v>
      </c>
      <c r="C6712" s="0" t="str">
        <f aca="false">"FY"&amp;IF(VALUE(MID(A6712,6,2))&gt;=4,VALUE(LEFT(A6712,4)),VALUE(LEFT(A6712,4))-1)&amp;"-"&amp;TEXT(MOD(IF(VALUE(MID(A6712,6,2))&gt;=4,VALUE(LEFT(A6712,4)),VALUE(LEFT(A6712,4))-1)+1,100),"00")</f>
        <v>FY2025-26</v>
      </c>
      <c r="D6712" s="0" t="s">
        <v>795</v>
      </c>
      <c r="E6712" s="0" t="s">
        <v>263</v>
      </c>
      <c r="F6712" s="0" t="str">
        <f aca="false">INDEX(Mapping!$B$2:$B$465,MATCH(E6712,Mapping!$A$2:$A$465,0))</f>
        <v>ADANI RENEWABLE ENERGY FIFTY FIVE LIMITED_PSS-3 (162.5 MW HYBRID SOLAR OF 187.5MW HPD)</v>
      </c>
      <c r="G6712" s="0" t="str">
        <f aca="false">INDEX(Mapping!$C$2:$C$465,MATCH(E6712,Mapping!$A$2:$A$465,0))</f>
        <v>ADANI GREEN ENERGY (ALL SPVs)</v>
      </c>
      <c r="H6712" s="2" t="n">
        <v>8.61</v>
      </c>
      <c r="I6712" s="3" t="n">
        <v>0.18</v>
      </c>
    </row>
    <row r="6713" customFormat="false" ht="15" hidden="false" customHeight="false" outlineLevel="0" collapsed="false">
      <c r="A6713" s="0" t="s">
        <v>251</v>
      </c>
      <c r="B6713" s="0" t="n">
        <f aca="false">VALUE(LEFT(A6713,4))</f>
        <v>2025</v>
      </c>
      <c r="C6713" s="0" t="str">
        <f aca="false">"FY"&amp;IF(VALUE(MID(A6713,6,2))&gt;=4,VALUE(LEFT(A6713,4)),VALUE(LEFT(A6713,4))-1)&amp;"-"&amp;TEXT(MOD(IF(VALUE(MID(A6713,6,2))&gt;=4,VALUE(LEFT(A6713,4)),VALUE(LEFT(A6713,4))-1)+1,100),"00")</f>
        <v>FY2025-26</v>
      </c>
      <c r="D6713" s="0" t="s">
        <v>261</v>
      </c>
      <c r="E6713" s="0" t="s">
        <v>261</v>
      </c>
      <c r="F6713" s="0" t="str">
        <f aca="false">INDEX(Mapping!$B$2:$B$465,MATCH(E6713,Mapping!$A$2:$A$465,0))</f>
        <v>NPGC NABINAGAR</v>
      </c>
      <c r="G6713" s="0" t="str">
        <f aca="false">INDEX(Mapping!$C$2:$C$465,MATCH(E6713,Mapping!$A$2:$A$465,0))</f>
        <v>NTPC GROUP</v>
      </c>
      <c r="H6713" s="2" t="n">
        <v>8.58</v>
      </c>
      <c r="I6713" s="3" t="n">
        <v>0.18</v>
      </c>
    </row>
    <row r="6714" customFormat="false" ht="15" hidden="false" customHeight="false" outlineLevel="0" collapsed="false">
      <c r="A6714" s="0" t="s">
        <v>251</v>
      </c>
      <c r="B6714" s="0" t="n">
        <f aca="false">VALUE(LEFT(A6714,4))</f>
        <v>2025</v>
      </c>
      <c r="C6714" s="0" t="str">
        <f aca="false">"FY"&amp;IF(VALUE(MID(A6714,6,2))&gt;=4,VALUE(LEFT(A6714,4)),VALUE(LEFT(A6714,4))-1)&amp;"-"&amp;TEXT(MOD(IF(VALUE(MID(A6714,6,2))&gt;=4,VALUE(LEFT(A6714,4)),VALUE(LEFT(A6714,4))-1)+1,100),"00")</f>
        <v>FY2025-26</v>
      </c>
      <c r="D6714" s="0" t="s">
        <v>680</v>
      </c>
      <c r="E6714" s="0" t="s">
        <v>311</v>
      </c>
      <c r="F6714" s="0" t="str">
        <f aca="false">INDEX(Mapping!$B$2:$B$465,MATCH(E6714,Mapping!$A$2:$A$465,0))</f>
        <v>HIMACHAL PRADESH</v>
      </c>
      <c r="G6714" s="0" t="str">
        <f aca="false">INDEX(Mapping!$C$2:$C$465,MATCH(E6714,Mapping!$A$2:$A$465,0))</f>
        <v>HIMACHAL PRADESH</v>
      </c>
      <c r="H6714" s="2" t="n">
        <v>8.53</v>
      </c>
      <c r="I6714" s="3" t="n">
        <v>0.18</v>
      </c>
    </row>
    <row r="6715" customFormat="false" ht="15" hidden="false" customHeight="false" outlineLevel="0" collapsed="false">
      <c r="A6715" s="0" t="s">
        <v>251</v>
      </c>
      <c r="B6715" s="0" t="n">
        <f aca="false">VALUE(LEFT(A6715,4))</f>
        <v>2025</v>
      </c>
      <c r="C6715" s="0" t="str">
        <f aca="false">"FY"&amp;IF(VALUE(MID(A6715,6,2))&gt;=4,VALUE(LEFT(A6715,4)),VALUE(LEFT(A6715,4))-1)&amp;"-"&amp;TEXT(MOD(IF(VALUE(MID(A6715,6,2))&gt;=4,VALUE(LEFT(A6715,4)),VALUE(LEFT(A6715,4))-1)+1,100),"00")</f>
        <v>FY2025-26</v>
      </c>
      <c r="D6715" s="0" t="s">
        <v>325</v>
      </c>
      <c r="E6715" s="0" t="s">
        <v>325</v>
      </c>
      <c r="F6715" s="0" t="str">
        <f aca="false">INDEX(Mapping!$B$2:$B$465,MATCH(E6715,Mapping!$A$2:$A$465,0))</f>
        <v>ADANI SOLAR ENERGY JODHPUR TWO LIMITED</v>
      </c>
      <c r="G6715" s="0" t="str">
        <f aca="false">INDEX(Mapping!$C$2:$C$465,MATCH(E6715,Mapping!$A$2:$A$465,0))</f>
        <v>ADANI GREEN ENERGY (ALL SPVs)</v>
      </c>
      <c r="H6715" s="2" t="n">
        <v>8.42</v>
      </c>
      <c r="I6715" s="3" t="n">
        <v>0.18</v>
      </c>
    </row>
    <row r="6716" customFormat="false" ht="15" hidden="false" customHeight="false" outlineLevel="0" collapsed="false">
      <c r="A6716" s="0" t="s">
        <v>251</v>
      </c>
      <c r="B6716" s="0" t="n">
        <f aca="false">VALUE(LEFT(A6716,4))</f>
        <v>2025</v>
      </c>
      <c r="C6716" s="0" t="str">
        <f aca="false">"FY"&amp;IF(VALUE(MID(A6716,6,2))&gt;=4,VALUE(LEFT(A6716,4)),VALUE(LEFT(A6716,4))-1)&amp;"-"&amp;TEXT(MOD(IF(VALUE(MID(A6716,6,2))&gt;=4,VALUE(LEFT(A6716,4)),VALUE(LEFT(A6716,4))-1)+1,100),"00")</f>
        <v>FY2025-26</v>
      </c>
      <c r="D6716" s="0" t="s">
        <v>833</v>
      </c>
      <c r="E6716" s="0" t="s">
        <v>356</v>
      </c>
      <c r="F6716" s="0" t="str">
        <f aca="false">INDEX(Mapping!$B$2:$B$465,MATCH(E6716,Mapping!$A$2:$A$465,0))</f>
        <v>BLUE LEAF ENERGY RENEWABLES PRIVATE LIMITED_HYBRID_SOLAR</v>
      </c>
      <c r="G6716" s="0" t="str">
        <f aca="false">INDEX(Mapping!$C$2:$C$465,MATCH(E6716,Mapping!$A$2:$A$465,0))</f>
        <v>BLUE LEAF ENERGY RENEWABLES PRIVATE LIMITED_HYBRID_SOLAR</v>
      </c>
      <c r="H6716" s="2" t="n">
        <v>8.41</v>
      </c>
      <c r="I6716" s="3" t="n">
        <v>0.18</v>
      </c>
    </row>
    <row r="6717" customFormat="false" ht="15" hidden="false" customHeight="false" outlineLevel="0" collapsed="false">
      <c r="A6717" s="0" t="s">
        <v>251</v>
      </c>
      <c r="B6717" s="0" t="n">
        <f aca="false">VALUE(LEFT(A6717,4))</f>
        <v>2025</v>
      </c>
      <c r="C6717" s="0" t="str">
        <f aca="false">"FY"&amp;IF(VALUE(MID(A6717,6,2))&gt;=4,VALUE(LEFT(A6717,4)),VALUE(LEFT(A6717,4))-1)&amp;"-"&amp;TEXT(MOD(IF(VALUE(MID(A6717,6,2))&gt;=4,VALUE(LEFT(A6717,4)),VALUE(LEFT(A6717,4))-1)+1,100),"00")</f>
        <v>FY2025-26</v>
      </c>
      <c r="D6717" s="0" t="s">
        <v>694</v>
      </c>
      <c r="E6717" s="0" t="s">
        <v>328</v>
      </c>
      <c r="F6717" s="0" t="str">
        <f aca="false">INDEX(Mapping!$B$2:$B$465,MATCH(E6717,Mapping!$A$2:$A$465,0))</f>
        <v>HIMACHAL PRADESH</v>
      </c>
      <c r="G6717" s="0" t="str">
        <f aca="false">INDEX(Mapping!$C$2:$C$465,MATCH(E6717,Mapping!$A$2:$A$465,0))</f>
        <v>HIMACHAL PRADESH</v>
      </c>
      <c r="H6717" s="2" t="n">
        <v>7.94</v>
      </c>
      <c r="I6717" s="3" t="n">
        <v>0.17</v>
      </c>
    </row>
    <row r="6718" customFormat="false" ht="15" hidden="false" customHeight="false" outlineLevel="0" collapsed="false">
      <c r="A6718" s="0" t="s">
        <v>251</v>
      </c>
      <c r="B6718" s="0" t="n">
        <f aca="false">VALUE(LEFT(A6718,4))</f>
        <v>2025</v>
      </c>
      <c r="C6718" s="0" t="str">
        <f aca="false">"FY"&amp;IF(VALUE(MID(A6718,6,2))&gt;=4,VALUE(LEFT(A6718,4)),VALUE(LEFT(A6718,4))-1)&amp;"-"&amp;TEXT(MOD(IF(VALUE(MID(A6718,6,2))&gt;=4,VALUE(LEFT(A6718,4)),VALUE(LEFT(A6718,4))-1)+1,100),"00")</f>
        <v>FY2025-26</v>
      </c>
      <c r="D6718" s="0" t="s">
        <v>699</v>
      </c>
      <c r="E6718" s="0" t="s">
        <v>71</v>
      </c>
      <c r="F6718" s="0" t="str">
        <f aca="false">INDEX(Mapping!$B$2:$B$465,MATCH(E6718,Mapping!$A$2:$A$465,0))</f>
        <v>KERALA</v>
      </c>
      <c r="G6718" s="0" t="str">
        <f aca="false">INDEX(Mapping!$C$2:$C$465,MATCH(E6718,Mapping!$A$2:$A$465,0))</f>
        <v>KERALA</v>
      </c>
      <c r="H6718" s="2" t="n">
        <v>7.72</v>
      </c>
      <c r="I6718" s="3" t="n">
        <v>0.16</v>
      </c>
    </row>
    <row r="6719" customFormat="false" ht="15" hidden="false" customHeight="false" outlineLevel="0" collapsed="false">
      <c r="A6719" s="0" t="s">
        <v>251</v>
      </c>
      <c r="B6719" s="0" t="n">
        <f aca="false">VALUE(LEFT(A6719,4))</f>
        <v>2025</v>
      </c>
      <c r="C6719" s="0" t="str">
        <f aca="false">"FY"&amp;IF(VALUE(MID(A6719,6,2))&gt;=4,VALUE(LEFT(A6719,4)),VALUE(LEFT(A6719,4))-1)&amp;"-"&amp;TEXT(MOD(IF(VALUE(MID(A6719,6,2))&gt;=4,VALUE(LEFT(A6719,4)),VALUE(LEFT(A6719,4))-1)+1,100),"00")</f>
        <v>FY2025-26</v>
      </c>
      <c r="D6719" s="0" t="s">
        <v>192</v>
      </c>
      <c r="E6719" s="0" t="s">
        <v>192</v>
      </c>
      <c r="F6719" s="0" t="str">
        <f aca="false">INDEX(Mapping!$B$2:$B$465,MATCH(E6719,Mapping!$A$2:$A$465,0))</f>
        <v>MB POWER (MP)</v>
      </c>
      <c r="G6719" s="0" t="str">
        <f aca="false">INDEX(Mapping!$C$2:$C$465,MATCH(E6719,Mapping!$A$2:$A$465,0))</f>
        <v>MB POWER (MP)</v>
      </c>
      <c r="H6719" s="2" t="n">
        <v>7.22</v>
      </c>
      <c r="I6719" s="3" t="n">
        <v>0.15</v>
      </c>
    </row>
    <row r="6720" customFormat="false" ht="15" hidden="false" customHeight="false" outlineLevel="0" collapsed="false">
      <c r="A6720" s="0" t="s">
        <v>251</v>
      </c>
      <c r="B6720" s="0" t="n">
        <f aca="false">VALUE(LEFT(A6720,4))</f>
        <v>2025</v>
      </c>
      <c r="C6720" s="0" t="str">
        <f aca="false">"FY"&amp;IF(VALUE(MID(A6720,6,2))&gt;=4,VALUE(LEFT(A6720,4)),VALUE(LEFT(A6720,4))-1)&amp;"-"&amp;TEXT(MOD(IF(VALUE(MID(A6720,6,2))&gt;=4,VALUE(LEFT(A6720,4)),VALUE(LEFT(A6720,4))-1)+1,100),"00")</f>
        <v>FY2025-26</v>
      </c>
      <c r="D6720" s="0" t="s">
        <v>695</v>
      </c>
      <c r="E6720" s="0" t="s">
        <v>211</v>
      </c>
      <c r="F6720" s="0" t="str">
        <f aca="false">INDEX(Mapping!$B$2:$B$465,MATCH(E6720,Mapping!$A$2:$A$465,0))</f>
        <v>SINGOLI BHATWARI HEP</v>
      </c>
      <c r="G6720" s="0" t="str">
        <f aca="false">INDEX(Mapping!$C$2:$C$465,MATCH(E6720,Mapping!$A$2:$A$465,0))</f>
        <v>SINGOLI BHATWARI HEP</v>
      </c>
      <c r="H6720" s="2" t="n">
        <v>6.95</v>
      </c>
      <c r="I6720" s="3" t="n">
        <v>0.15</v>
      </c>
    </row>
    <row r="6721" customFormat="false" ht="15" hidden="false" customHeight="false" outlineLevel="0" collapsed="false">
      <c r="A6721" s="0" t="s">
        <v>251</v>
      </c>
      <c r="B6721" s="0" t="n">
        <f aca="false">VALUE(LEFT(A6721,4))</f>
        <v>2025</v>
      </c>
      <c r="C6721" s="0" t="str">
        <f aca="false">"FY"&amp;IF(VALUE(MID(A6721,6,2))&gt;=4,VALUE(LEFT(A6721,4)),VALUE(LEFT(A6721,4))-1)&amp;"-"&amp;TEXT(MOD(IF(VALUE(MID(A6721,6,2))&gt;=4,VALUE(LEFT(A6721,4)),VALUE(LEFT(A6721,4))-1)+1,100),"00")</f>
        <v>FY2025-26</v>
      </c>
      <c r="D6721" s="0" t="s">
        <v>832</v>
      </c>
      <c r="E6721" s="0" t="s">
        <v>360</v>
      </c>
      <c r="F6721" s="0" t="str">
        <f aca="false">INDEX(Mapping!$B$2:$B$465,MATCH(E6721,Mapping!$A$2:$A$465,0))</f>
        <v>BLUE LEAF ENERGY RENEWABLES PRIVATE LIMITED_HYBRID_WIND</v>
      </c>
      <c r="G6721" s="0" t="str">
        <f aca="false">INDEX(Mapping!$C$2:$C$465,MATCH(E6721,Mapping!$A$2:$A$465,0))</f>
        <v>BLUE LEAF ENERGY RENEWABLES PRIVATE LIMITED_HYBRID_WIND</v>
      </c>
      <c r="H6721" s="2" t="n">
        <v>6.87</v>
      </c>
      <c r="I6721" s="3" t="n">
        <v>0.15</v>
      </c>
    </row>
    <row r="6722" customFormat="false" ht="15" hidden="false" customHeight="false" outlineLevel="0" collapsed="false">
      <c r="A6722" s="0" t="s">
        <v>251</v>
      </c>
      <c r="B6722" s="0" t="n">
        <f aca="false">VALUE(LEFT(A6722,4))</f>
        <v>2025</v>
      </c>
      <c r="C6722" s="0" t="str">
        <f aca="false">"FY"&amp;IF(VALUE(MID(A6722,6,2))&gt;=4,VALUE(LEFT(A6722,4)),VALUE(LEFT(A6722,4))-1)&amp;"-"&amp;TEXT(MOD(IF(VALUE(MID(A6722,6,2))&gt;=4,VALUE(LEFT(A6722,4)),VALUE(LEFT(A6722,4))-1)+1,100),"00")</f>
        <v>FY2025-26</v>
      </c>
      <c r="D6722" s="0" t="s">
        <v>685</v>
      </c>
      <c r="E6722" s="0" t="s">
        <v>278</v>
      </c>
      <c r="F6722" s="0" t="str">
        <f aca="false">INDEX(Mapping!$B$2:$B$465,MATCH(E6722,Mapping!$A$2:$A$465,0))</f>
        <v>RENEW SURYA RAVI</v>
      </c>
      <c r="G6722" s="0" t="str">
        <f aca="false">INDEX(Mapping!$C$2:$C$465,MATCH(E6722,Mapping!$A$2:$A$465,0))</f>
        <v>RENEW POWER (ALL SPVs)</v>
      </c>
      <c r="H6722" s="2" t="n">
        <v>6.66</v>
      </c>
      <c r="I6722" s="3" t="n">
        <v>0.14</v>
      </c>
    </row>
    <row r="6723" customFormat="false" ht="15" hidden="false" customHeight="false" outlineLevel="0" collapsed="false">
      <c r="A6723" s="0" t="s">
        <v>251</v>
      </c>
      <c r="B6723" s="0" t="n">
        <f aca="false">VALUE(LEFT(A6723,4))</f>
        <v>2025</v>
      </c>
      <c r="C6723" s="0" t="str">
        <f aca="false">"FY"&amp;IF(VALUE(MID(A6723,6,2))&gt;=4,VALUE(LEFT(A6723,4)),VALUE(LEFT(A6723,4))-1)&amp;"-"&amp;TEXT(MOD(IF(VALUE(MID(A6723,6,2))&gt;=4,VALUE(LEFT(A6723,4)),VALUE(LEFT(A6723,4))-1)+1,100),"00")</f>
        <v>FY2025-26</v>
      </c>
      <c r="D6723" s="0" t="s">
        <v>375</v>
      </c>
      <c r="E6723" s="0" t="s">
        <v>375</v>
      </c>
      <c r="F6723" s="0" t="str">
        <f aca="false">INDEX(Mapping!$B$2:$B$465,MATCH(E6723,Mapping!$A$2:$A$465,0))</f>
        <v>WIND FIVE RENERGY LIMITED</v>
      </c>
      <c r="G6723" s="0" t="str">
        <f aca="false">INDEX(Mapping!$C$2:$C$465,MATCH(E6723,Mapping!$A$2:$A$465,0))</f>
        <v>WIND FIVE RENERGY LIMITED</v>
      </c>
      <c r="H6723" s="2" t="n">
        <v>6.39</v>
      </c>
      <c r="I6723" s="3" t="n">
        <v>0.14</v>
      </c>
    </row>
    <row r="6724" customFormat="false" ht="15" hidden="false" customHeight="false" outlineLevel="0" collapsed="false">
      <c r="A6724" s="0" t="s">
        <v>251</v>
      </c>
      <c r="B6724" s="0" t="n">
        <f aca="false">VALUE(LEFT(A6724,4))</f>
        <v>2025</v>
      </c>
      <c r="C6724" s="0" t="str">
        <f aca="false">"FY"&amp;IF(VALUE(MID(A6724,6,2))&gt;=4,VALUE(LEFT(A6724,4)),VALUE(LEFT(A6724,4))-1)&amp;"-"&amp;TEXT(MOD(IF(VALUE(MID(A6724,6,2))&gt;=4,VALUE(LEFT(A6724,4)),VALUE(LEFT(A6724,4))-1)+1,100),"00")</f>
        <v>FY2025-26</v>
      </c>
      <c r="D6724" s="0" t="s">
        <v>723</v>
      </c>
      <c r="E6724" s="0" t="s">
        <v>330</v>
      </c>
      <c r="F6724" s="0" t="str">
        <f aca="false">INDEX(Mapping!$B$2:$B$465,MATCH(E6724,Mapping!$A$2:$A$465,0))</f>
        <v>MARUTI CLEAN COAL &amp; POWER</v>
      </c>
      <c r="G6724" s="0" t="str">
        <f aca="false">INDEX(Mapping!$C$2:$C$465,MATCH(E6724,Mapping!$A$2:$A$465,0))</f>
        <v>MARUTI CLEAN COAL &amp; POWER</v>
      </c>
      <c r="H6724" s="2" t="n">
        <v>6.22</v>
      </c>
      <c r="I6724" s="3" t="n">
        <v>0.13</v>
      </c>
    </row>
    <row r="6725" customFormat="false" ht="15" hidden="false" customHeight="false" outlineLevel="0" collapsed="false">
      <c r="A6725" s="0" t="s">
        <v>251</v>
      </c>
      <c r="B6725" s="0" t="n">
        <f aca="false">VALUE(LEFT(A6725,4))</f>
        <v>2025</v>
      </c>
      <c r="C6725" s="0" t="str">
        <f aca="false">"FY"&amp;IF(VALUE(MID(A6725,6,2))&gt;=4,VALUE(LEFT(A6725,4)),VALUE(LEFT(A6725,4))-1)&amp;"-"&amp;TEXT(MOD(IF(VALUE(MID(A6725,6,2))&gt;=4,VALUE(LEFT(A6725,4)),VALUE(LEFT(A6725,4))-1)+1,100),"00")</f>
        <v>FY2025-26</v>
      </c>
      <c r="D6725" s="0" t="s">
        <v>344</v>
      </c>
      <c r="E6725" s="0" t="s">
        <v>344</v>
      </c>
      <c r="F6725" s="0" t="str">
        <f aca="false">INDEX(Mapping!$B$2:$B$465,MATCH(E6725,Mapping!$A$2:$A$465,0))</f>
        <v>ADANI RENEWABLE ENERGY FORTY ONE LIMITED_PSS13</v>
      </c>
      <c r="G6725" s="0" t="str">
        <f aca="false">INDEX(Mapping!$C$2:$C$465,MATCH(E6725,Mapping!$A$2:$A$465,0))</f>
        <v>ADANI GREEN ENERGY (ALL SPVs)</v>
      </c>
      <c r="H6725" s="2" t="n">
        <v>6.18</v>
      </c>
      <c r="I6725" s="3" t="n">
        <v>0.13</v>
      </c>
    </row>
    <row r="6726" customFormat="false" ht="15" hidden="false" customHeight="false" outlineLevel="0" collapsed="false">
      <c r="A6726" s="0" t="s">
        <v>251</v>
      </c>
      <c r="B6726" s="0" t="n">
        <f aca="false">VALUE(LEFT(A6726,4))</f>
        <v>2025</v>
      </c>
      <c r="C6726" s="0" t="str">
        <f aca="false">"FY"&amp;IF(VALUE(MID(A6726,6,2))&gt;=4,VALUE(LEFT(A6726,4)),VALUE(LEFT(A6726,4))-1)&amp;"-"&amp;TEXT(MOD(IF(VALUE(MID(A6726,6,2))&gt;=4,VALUE(LEFT(A6726,4)),VALUE(LEFT(A6726,4))-1)+1,100),"00")</f>
        <v>FY2025-26</v>
      </c>
      <c r="D6726" s="0" t="s">
        <v>737</v>
      </c>
      <c r="E6726" s="0" t="s">
        <v>337</v>
      </c>
      <c r="F6726" s="0" t="str">
        <f aca="false">INDEX(Mapping!$B$2:$B$465,MATCH(E6726,Mapping!$A$2:$A$465,0))</f>
        <v>NTPC STATIONS</v>
      </c>
      <c r="G6726" s="0" t="str">
        <f aca="false">INDEX(Mapping!$C$2:$C$465,MATCH(E6726,Mapping!$A$2:$A$465,0))</f>
        <v>NTPC GROUP</v>
      </c>
      <c r="H6726" s="2" t="n">
        <v>6.02</v>
      </c>
      <c r="I6726" s="3" t="n">
        <v>0.13</v>
      </c>
    </row>
    <row r="6727" customFormat="false" ht="15" hidden="false" customHeight="false" outlineLevel="0" collapsed="false">
      <c r="A6727" s="0" t="s">
        <v>251</v>
      </c>
      <c r="B6727" s="0" t="n">
        <f aca="false">VALUE(LEFT(A6727,4))</f>
        <v>2025</v>
      </c>
      <c r="C6727" s="0" t="str">
        <f aca="false">"FY"&amp;IF(VALUE(MID(A6727,6,2))&gt;=4,VALUE(LEFT(A6727,4)),VALUE(LEFT(A6727,4))-1)&amp;"-"&amp;TEXT(MOD(IF(VALUE(MID(A6727,6,2))&gt;=4,VALUE(LEFT(A6727,4)),VALUE(LEFT(A6727,4))-1)+1,100),"00")</f>
        <v>FY2025-26</v>
      </c>
      <c r="D6727" s="0" t="s">
        <v>749</v>
      </c>
      <c r="E6727" s="0" t="s">
        <v>411</v>
      </c>
      <c r="F6727" s="0" t="str">
        <f aca="false">INDEX(Mapping!$B$2:$B$465,MATCH(E6727,Mapping!$A$2:$A$465,0))</f>
        <v>NTPC STATIONS</v>
      </c>
      <c r="G6727" s="0" t="str">
        <f aca="false">INDEX(Mapping!$C$2:$C$465,MATCH(E6727,Mapping!$A$2:$A$465,0))</f>
        <v>NTPC GROUP</v>
      </c>
      <c r="H6727" s="2" t="n">
        <v>5.91</v>
      </c>
      <c r="I6727" s="3" t="n">
        <v>0.12</v>
      </c>
    </row>
    <row r="6728" customFormat="false" ht="15" hidden="false" customHeight="false" outlineLevel="0" collapsed="false">
      <c r="A6728" s="0" t="s">
        <v>251</v>
      </c>
      <c r="B6728" s="0" t="n">
        <f aca="false">VALUE(LEFT(A6728,4))</f>
        <v>2025</v>
      </c>
      <c r="C6728" s="0" t="str">
        <f aca="false">"FY"&amp;IF(VALUE(MID(A6728,6,2))&gt;=4,VALUE(LEFT(A6728,4)),VALUE(LEFT(A6728,4))-1)&amp;"-"&amp;TEXT(MOD(IF(VALUE(MID(A6728,6,2))&gt;=4,VALUE(LEFT(A6728,4)),VALUE(LEFT(A6728,4))-1)+1,100),"00")</f>
        <v>FY2025-26</v>
      </c>
      <c r="D6728" s="0" t="s">
        <v>718</v>
      </c>
      <c r="E6728" s="0" t="s">
        <v>407</v>
      </c>
      <c r="F6728" s="0" t="str">
        <f aca="false">INDEX(Mapping!$B$2:$B$465,MATCH(E6728,Mapping!$A$2:$A$465,0))</f>
        <v>NTPC STATIONS</v>
      </c>
      <c r="G6728" s="0" t="str">
        <f aca="false">INDEX(Mapping!$C$2:$C$465,MATCH(E6728,Mapping!$A$2:$A$465,0))</f>
        <v>NTPC GROUP</v>
      </c>
      <c r="H6728" s="2" t="n">
        <v>5.81</v>
      </c>
      <c r="I6728" s="3" t="n">
        <v>0.12</v>
      </c>
    </row>
    <row r="6729" customFormat="false" ht="15" hidden="false" customHeight="false" outlineLevel="0" collapsed="false">
      <c r="A6729" s="0" t="s">
        <v>251</v>
      </c>
      <c r="B6729" s="0" t="n">
        <f aca="false">VALUE(LEFT(A6729,4))</f>
        <v>2025</v>
      </c>
      <c r="C6729" s="0" t="str">
        <f aca="false">"FY"&amp;IF(VALUE(MID(A6729,6,2))&gt;=4,VALUE(LEFT(A6729,4)),VALUE(LEFT(A6729,4))-1)&amp;"-"&amp;TEXT(MOD(IF(VALUE(MID(A6729,6,2))&gt;=4,VALUE(LEFT(A6729,4)),VALUE(LEFT(A6729,4))-1)+1,100),"00")</f>
        <v>FY2025-26</v>
      </c>
      <c r="D6729" s="0" t="s">
        <v>174</v>
      </c>
      <c r="E6729" s="0" t="s">
        <v>174</v>
      </c>
      <c r="F6729" s="0" t="str">
        <f aca="false">INDEX(Mapping!$B$2:$B$465,MATCH(E6729,Mapping!$A$2:$A$465,0))</f>
        <v>SEIL ENERGY INDIA (EX-SEMBCORP)</v>
      </c>
      <c r="G6729" s="0" t="str">
        <f aca="false">INDEX(Mapping!$C$2:$C$465,MATCH(E6729,Mapping!$A$2:$A$465,0))</f>
        <v>SEIL ENERGY INDIA</v>
      </c>
      <c r="H6729" s="2" t="n">
        <v>5.74</v>
      </c>
      <c r="I6729" s="3" t="n">
        <v>0.12</v>
      </c>
    </row>
    <row r="6730" customFormat="false" ht="15" hidden="false" customHeight="false" outlineLevel="0" collapsed="false">
      <c r="A6730" s="0" t="s">
        <v>251</v>
      </c>
      <c r="B6730" s="0" t="n">
        <f aca="false">VALUE(LEFT(A6730,4))</f>
        <v>2025</v>
      </c>
      <c r="C6730" s="0" t="str">
        <f aca="false">"FY"&amp;IF(VALUE(MID(A6730,6,2))&gt;=4,VALUE(LEFT(A6730,4)),VALUE(LEFT(A6730,4))-1)&amp;"-"&amp;TEXT(MOD(IF(VALUE(MID(A6730,6,2))&gt;=4,VALUE(LEFT(A6730,4)),VALUE(LEFT(A6730,4))-1)+1,100),"00")</f>
        <v>FY2025-26</v>
      </c>
      <c r="D6730" s="0" t="s">
        <v>684</v>
      </c>
      <c r="E6730" s="0" t="s">
        <v>334</v>
      </c>
      <c r="F6730" s="0" t="str">
        <f aca="false">INDEX(Mapping!$B$2:$B$465,MATCH(E6730,Mapping!$A$2:$A$465,0))</f>
        <v>NTPC STATIONS</v>
      </c>
      <c r="G6730" s="0" t="str">
        <f aca="false">INDEX(Mapping!$C$2:$C$465,MATCH(E6730,Mapping!$A$2:$A$465,0))</f>
        <v>NTPC GROUP</v>
      </c>
      <c r="H6730" s="2" t="n">
        <v>5.66</v>
      </c>
      <c r="I6730" s="3" t="n">
        <v>0.12</v>
      </c>
    </row>
    <row r="6731" customFormat="false" ht="15" hidden="false" customHeight="false" outlineLevel="0" collapsed="false">
      <c r="A6731" s="0" t="s">
        <v>251</v>
      </c>
      <c r="B6731" s="0" t="n">
        <f aca="false">VALUE(LEFT(A6731,4))</f>
        <v>2025</v>
      </c>
      <c r="C6731" s="0" t="str">
        <f aca="false">"FY"&amp;IF(VALUE(MID(A6731,6,2))&gt;=4,VALUE(LEFT(A6731,4)),VALUE(LEFT(A6731,4))-1)&amp;"-"&amp;TEXT(MOD(IF(VALUE(MID(A6731,6,2))&gt;=4,VALUE(LEFT(A6731,4)),VALUE(LEFT(A6731,4))-1)+1,100),"00")</f>
        <v>FY2025-26</v>
      </c>
      <c r="D6731" s="0" t="s">
        <v>721</v>
      </c>
      <c r="E6731" s="0" t="s">
        <v>176</v>
      </c>
      <c r="F6731" s="0" t="str">
        <f aca="false">INDEX(Mapping!$B$2:$B$465,MATCH(E6731,Mapping!$A$2:$A$465,0))</f>
        <v>SIKKIM</v>
      </c>
      <c r="G6731" s="0" t="str">
        <f aca="false">INDEX(Mapping!$C$2:$C$465,MATCH(E6731,Mapping!$A$2:$A$465,0))</f>
        <v>SIKKIM</v>
      </c>
      <c r="H6731" s="2" t="n">
        <v>5.55</v>
      </c>
      <c r="I6731" s="3" t="n">
        <v>0.12</v>
      </c>
    </row>
    <row r="6732" customFormat="false" ht="15" hidden="false" customHeight="false" outlineLevel="0" collapsed="false">
      <c r="A6732" s="0" t="s">
        <v>251</v>
      </c>
      <c r="B6732" s="0" t="n">
        <f aca="false">VALUE(LEFT(A6732,4))</f>
        <v>2025</v>
      </c>
      <c r="C6732" s="0" t="str">
        <f aca="false">"FY"&amp;IF(VALUE(MID(A6732,6,2))&gt;=4,VALUE(LEFT(A6732,4)),VALUE(LEFT(A6732,4))-1)&amp;"-"&amp;TEXT(MOD(IF(VALUE(MID(A6732,6,2))&gt;=4,VALUE(LEFT(A6732,4)),VALUE(LEFT(A6732,4))-1)+1,100),"00")</f>
        <v>FY2025-26</v>
      </c>
      <c r="D6732" s="0" t="s">
        <v>745</v>
      </c>
      <c r="E6732" s="0" t="s">
        <v>355</v>
      </c>
      <c r="F6732" s="0" t="str">
        <f aca="false">INDEX(Mapping!$B$2:$B$465,MATCH(E6732,Mapping!$A$2:$A$465,0))</f>
        <v>OTPC PALATANA</v>
      </c>
      <c r="G6732" s="0" t="str">
        <f aca="false">INDEX(Mapping!$C$2:$C$465,MATCH(E6732,Mapping!$A$2:$A$465,0))</f>
        <v>OTPC PALATANA</v>
      </c>
      <c r="H6732" s="2" t="n">
        <v>5.46</v>
      </c>
      <c r="I6732" s="3" t="n">
        <v>0.12</v>
      </c>
    </row>
    <row r="6733" customFormat="false" ht="15" hidden="false" customHeight="false" outlineLevel="0" collapsed="false">
      <c r="A6733" s="0" t="s">
        <v>251</v>
      </c>
      <c r="B6733" s="0" t="n">
        <f aca="false">VALUE(LEFT(A6733,4))</f>
        <v>2025</v>
      </c>
      <c r="C6733" s="0" t="str">
        <f aca="false">"FY"&amp;IF(VALUE(MID(A6733,6,2))&gt;=4,VALUE(LEFT(A6733,4)),VALUE(LEFT(A6733,4))-1)&amp;"-"&amp;TEXT(MOD(IF(VALUE(MID(A6733,6,2))&gt;=4,VALUE(LEFT(A6733,4)),VALUE(LEFT(A6733,4))-1)+1,100),"00")</f>
        <v>FY2025-26</v>
      </c>
      <c r="D6733" s="0" t="s">
        <v>706</v>
      </c>
      <c r="E6733" s="0" t="s">
        <v>357</v>
      </c>
      <c r="F6733" s="0" t="str">
        <f aca="false">INDEX(Mapping!$B$2:$B$465,MATCH(E6733,Mapping!$A$2:$A$465,0))</f>
        <v>HIMACHAL PRADESH</v>
      </c>
      <c r="G6733" s="0" t="str">
        <f aca="false">INDEX(Mapping!$C$2:$C$465,MATCH(E6733,Mapping!$A$2:$A$465,0))</f>
        <v>HIMACHAL PRADESH</v>
      </c>
      <c r="H6733" s="2" t="n">
        <v>5.43</v>
      </c>
      <c r="I6733" s="3" t="n">
        <v>0.11</v>
      </c>
    </row>
    <row r="6734" customFormat="false" ht="15" hidden="false" customHeight="false" outlineLevel="0" collapsed="false">
      <c r="A6734" s="0" t="s">
        <v>251</v>
      </c>
      <c r="B6734" s="0" t="n">
        <f aca="false">VALUE(LEFT(A6734,4))</f>
        <v>2025</v>
      </c>
      <c r="C6734" s="0" t="str">
        <f aca="false">"FY"&amp;IF(VALUE(MID(A6734,6,2))&gt;=4,VALUE(LEFT(A6734,4)),VALUE(LEFT(A6734,4))-1)&amp;"-"&amp;TEXT(MOD(IF(VALUE(MID(A6734,6,2))&gt;=4,VALUE(LEFT(A6734,4)),VALUE(LEFT(A6734,4))-1)+1,100),"00")</f>
        <v>FY2025-26</v>
      </c>
      <c r="D6734" s="0" t="s">
        <v>300</v>
      </c>
      <c r="E6734" s="0" t="s">
        <v>300</v>
      </c>
      <c r="F6734" s="0" t="str">
        <f aca="false">INDEX(Mapping!$B$2:$B$465,MATCH(E6734,Mapping!$A$2:$A$465,0))</f>
        <v>BALCO</v>
      </c>
      <c r="G6734" s="0" t="str">
        <f aca="false">INDEX(Mapping!$C$2:$C$465,MATCH(E6734,Mapping!$A$2:$A$465,0))</f>
        <v>BALCO</v>
      </c>
      <c r="H6734" s="2" t="n">
        <v>5.25</v>
      </c>
      <c r="I6734" s="3" t="n">
        <v>0.11</v>
      </c>
    </row>
    <row r="6735" customFormat="false" ht="15" hidden="false" customHeight="false" outlineLevel="0" collapsed="false">
      <c r="A6735" s="0" t="s">
        <v>251</v>
      </c>
      <c r="B6735" s="0" t="n">
        <f aca="false">VALUE(LEFT(A6735,4))</f>
        <v>2025</v>
      </c>
      <c r="C6735" s="0" t="str">
        <f aca="false">"FY"&amp;IF(VALUE(MID(A6735,6,2))&gt;=4,VALUE(LEFT(A6735,4)),VALUE(LEFT(A6735,4))-1)&amp;"-"&amp;TEXT(MOD(IF(VALUE(MID(A6735,6,2))&gt;=4,VALUE(LEFT(A6735,4)),VALUE(LEFT(A6735,4))-1)+1,100),"00")</f>
        <v>FY2025-26</v>
      </c>
      <c r="D6735" s="0" t="s">
        <v>830</v>
      </c>
      <c r="E6735" s="0" t="s">
        <v>398</v>
      </c>
      <c r="F6735" s="0" t="str">
        <f aca="false">INDEX(Mapping!$B$2:$B$465,MATCH(E6735,Mapping!$A$2:$A$465,0))</f>
        <v>ADANI GREEN ENERGY TWENTY SIX B LIMITED_HYBRID WIND_PSS10</v>
      </c>
      <c r="G6735" s="0" t="str">
        <f aca="false">INDEX(Mapping!$C$2:$C$465,MATCH(E6735,Mapping!$A$2:$A$465,0))</f>
        <v>ADANI GREEN ENERGY (ALL SPVs)</v>
      </c>
      <c r="H6735" s="2" t="n">
        <v>5</v>
      </c>
      <c r="I6735" s="3" t="n">
        <v>0.11</v>
      </c>
    </row>
    <row r="6736" customFormat="false" ht="15" hidden="false" customHeight="false" outlineLevel="0" collapsed="false">
      <c r="A6736" s="0" t="s">
        <v>251</v>
      </c>
      <c r="B6736" s="0" t="n">
        <f aca="false">VALUE(LEFT(A6736,4))</f>
        <v>2025</v>
      </c>
      <c r="C6736" s="0" t="str">
        <f aca="false">"FY"&amp;IF(VALUE(MID(A6736,6,2))&gt;=4,VALUE(LEFT(A6736,4)),VALUE(LEFT(A6736,4))-1)&amp;"-"&amp;TEXT(MOD(IF(VALUE(MID(A6736,6,2))&gt;=4,VALUE(LEFT(A6736,4)),VALUE(LEFT(A6736,4))-1)+1,100),"00")</f>
        <v>FY2025-26</v>
      </c>
      <c r="D6736" s="0" t="s">
        <v>359</v>
      </c>
      <c r="E6736" s="0" t="s">
        <v>359</v>
      </c>
      <c r="F6736" s="0" t="str">
        <f aca="false">INDEX(Mapping!$B$2:$B$465,MATCH(E6736,Mapping!$A$2:$A$465,0))</f>
        <v>ADANI GREEN ENERGY TWENTY FOUR LIMITED_PSS4</v>
      </c>
      <c r="G6736" s="0" t="str">
        <f aca="false">INDEX(Mapping!$C$2:$C$465,MATCH(E6736,Mapping!$A$2:$A$465,0))</f>
        <v>ADANI GREEN ENERGY (ALL SPVs)</v>
      </c>
      <c r="H6736" s="2" t="n">
        <v>4.96</v>
      </c>
      <c r="I6736" s="3" t="n">
        <v>0.1</v>
      </c>
    </row>
    <row r="6737" customFormat="false" ht="15" hidden="false" customHeight="false" outlineLevel="0" collapsed="false">
      <c r="A6737" s="0" t="s">
        <v>251</v>
      </c>
      <c r="B6737" s="0" t="n">
        <f aca="false">VALUE(LEFT(A6737,4))</f>
        <v>2025</v>
      </c>
      <c r="C6737" s="0" t="str">
        <f aca="false">"FY"&amp;IF(VALUE(MID(A6737,6,2))&gt;=4,VALUE(LEFT(A6737,4)),VALUE(LEFT(A6737,4))-1)&amp;"-"&amp;TEXT(MOD(IF(VALUE(MID(A6737,6,2))&gt;=4,VALUE(LEFT(A6737,4)),VALUE(LEFT(A6737,4))-1)+1,100),"00")</f>
        <v>FY2025-26</v>
      </c>
      <c r="D6737" s="0" t="s">
        <v>849</v>
      </c>
      <c r="E6737" s="0" t="s">
        <v>401</v>
      </c>
      <c r="F6737" s="0" t="str">
        <f aca="false">INDEX(Mapping!$B$2:$B$465,MATCH(E6737,Mapping!$A$2:$A$465,0))</f>
        <v>ADANI GREEN ENERGY TWENTY FIVE B LIMITED(HYBRID SOLAR)_PSS9</v>
      </c>
      <c r="G6737" s="0" t="str">
        <f aca="false">INDEX(Mapping!$C$2:$C$465,MATCH(E6737,Mapping!$A$2:$A$465,0))</f>
        <v>ADANI GREEN ENERGY (ALL SPVs)</v>
      </c>
      <c r="H6737" s="2" t="n">
        <v>4.78</v>
      </c>
      <c r="I6737" s="3" t="n">
        <v>0.1</v>
      </c>
    </row>
    <row r="6738" customFormat="false" ht="15" hidden="false" customHeight="false" outlineLevel="0" collapsed="false">
      <c r="A6738" s="0" t="s">
        <v>251</v>
      </c>
      <c r="B6738" s="0" t="n">
        <f aca="false">VALUE(LEFT(A6738,4))</f>
        <v>2025</v>
      </c>
      <c r="C6738" s="0" t="str">
        <f aca="false">"FY"&amp;IF(VALUE(MID(A6738,6,2))&gt;=4,VALUE(LEFT(A6738,4)),VALUE(LEFT(A6738,4))-1)&amp;"-"&amp;TEXT(MOD(IF(VALUE(MID(A6738,6,2))&gt;=4,VALUE(LEFT(A6738,4)),VALUE(LEFT(A6738,4))-1)+1,100),"00")</f>
        <v>FY2025-26</v>
      </c>
      <c r="D6738" s="0" t="s">
        <v>839</v>
      </c>
      <c r="E6738" s="0" t="s">
        <v>343</v>
      </c>
      <c r="F6738" s="0" t="str">
        <f aca="false">INDEX(Mapping!$B$2:$B$465,MATCH(E6738,Mapping!$A$2:$A$465,0))</f>
        <v>2X600 VEDANTA LIMITED CHHATTISGARH POWER PLANT</v>
      </c>
      <c r="G6738" s="0" t="str">
        <f aca="false">INDEX(Mapping!$C$2:$C$465,MATCH(E6738,Mapping!$A$2:$A$465,0))</f>
        <v>2X600 VEDANTA LIMITED CHHATTISGARH POWER PLANT</v>
      </c>
      <c r="H6738" s="2" t="n">
        <v>4.16</v>
      </c>
      <c r="I6738" s="3" t="n">
        <v>0.09</v>
      </c>
    </row>
    <row r="6739" customFormat="false" ht="15" hidden="false" customHeight="false" outlineLevel="0" collapsed="false">
      <c r="A6739" s="0" t="s">
        <v>251</v>
      </c>
      <c r="B6739" s="0" t="n">
        <f aca="false">VALUE(LEFT(A6739,4))</f>
        <v>2025</v>
      </c>
      <c r="C6739" s="0" t="str">
        <f aca="false">"FY"&amp;IF(VALUE(MID(A6739,6,2))&gt;=4,VALUE(LEFT(A6739,4)),VALUE(LEFT(A6739,4))-1)&amp;"-"&amp;TEXT(MOD(IF(VALUE(MID(A6739,6,2))&gt;=4,VALUE(LEFT(A6739,4)),VALUE(LEFT(A6739,4))-1)+1,100),"00")</f>
        <v>FY2025-26</v>
      </c>
      <c r="D6739" s="0" t="s">
        <v>840</v>
      </c>
      <c r="E6739" s="0" t="s">
        <v>405</v>
      </c>
      <c r="F6739" s="0" t="str">
        <f aca="false">INDEX(Mapping!$B$2:$B$465,MATCH(E6739,Mapping!$A$2:$A$465,0))</f>
        <v>AMBUJA CEMENTS LIMITED_ESSEL PARK RJ</v>
      </c>
      <c r="G6739" s="0" t="str">
        <f aca="false">INDEX(Mapping!$C$2:$C$465,MATCH(E6739,Mapping!$A$2:$A$465,0))</f>
        <v>AMBUJA CEMENTS</v>
      </c>
      <c r="H6739" s="2" t="n">
        <v>4.11</v>
      </c>
      <c r="I6739" s="3" t="n">
        <v>0.09</v>
      </c>
    </row>
    <row r="6740" customFormat="false" ht="15" hidden="false" customHeight="false" outlineLevel="0" collapsed="false">
      <c r="A6740" s="0" t="s">
        <v>251</v>
      </c>
      <c r="B6740" s="0" t="n">
        <f aca="false">VALUE(LEFT(A6740,4))</f>
        <v>2025</v>
      </c>
      <c r="C6740" s="0" t="str">
        <f aca="false">"FY"&amp;IF(VALUE(MID(A6740,6,2))&gt;=4,VALUE(LEFT(A6740,4)),VALUE(LEFT(A6740,4))-1)&amp;"-"&amp;TEXT(MOD(IF(VALUE(MID(A6740,6,2))&gt;=4,VALUE(LEFT(A6740,4)),VALUE(LEFT(A6740,4))-1)+1,100),"00")</f>
        <v>FY2025-26</v>
      </c>
      <c r="D6740" s="0" t="s">
        <v>829</v>
      </c>
      <c r="E6740" s="0" t="s">
        <v>410</v>
      </c>
      <c r="F6740" s="0" t="str">
        <f aca="false">INDEX(Mapping!$B$2:$B$465,MATCH(E6740,Mapping!$A$2:$A$465,0))</f>
        <v>ADANI GREEN ENERGY TWENTY FIVE B LIMITED(WIND)_PSS9</v>
      </c>
      <c r="G6740" s="0" t="str">
        <f aca="false">INDEX(Mapping!$C$2:$C$465,MATCH(E6740,Mapping!$A$2:$A$465,0))</f>
        <v>ADANI GREEN ENERGY (ALL SPVs)</v>
      </c>
      <c r="H6740" s="2" t="n">
        <v>3.85</v>
      </c>
      <c r="I6740" s="3" t="n">
        <v>0.08</v>
      </c>
    </row>
    <row r="6741" customFormat="false" ht="15" hidden="false" customHeight="false" outlineLevel="0" collapsed="false">
      <c r="A6741" s="0" t="s">
        <v>251</v>
      </c>
      <c r="B6741" s="0" t="n">
        <f aca="false">VALUE(LEFT(A6741,4))</f>
        <v>2025</v>
      </c>
      <c r="C6741" s="0" t="str">
        <f aca="false">"FY"&amp;IF(VALUE(MID(A6741,6,2))&gt;=4,VALUE(LEFT(A6741,4)),VALUE(LEFT(A6741,4))-1)&amp;"-"&amp;TEXT(MOD(IF(VALUE(MID(A6741,6,2))&gt;=4,VALUE(LEFT(A6741,4)),VALUE(LEFT(A6741,4))-1)+1,100),"00")</f>
        <v>FY2025-26</v>
      </c>
      <c r="D6741" s="0" t="s">
        <v>714</v>
      </c>
      <c r="E6741" s="0" t="s">
        <v>395</v>
      </c>
      <c r="F6741" s="0" t="str">
        <f aca="false">INDEX(Mapping!$B$2:$B$465,MATCH(E6741,Mapping!$A$2:$A$465,0))</f>
        <v>HIMACHAL PRADESH</v>
      </c>
      <c r="G6741" s="0" t="str">
        <f aca="false">INDEX(Mapping!$C$2:$C$465,MATCH(E6741,Mapping!$A$2:$A$465,0))</f>
        <v>HIMACHAL PRADESH</v>
      </c>
      <c r="H6741" s="2" t="n">
        <v>3.76</v>
      </c>
      <c r="I6741" s="3" t="n">
        <v>0.08</v>
      </c>
    </row>
    <row r="6742" customFormat="false" ht="15" hidden="false" customHeight="false" outlineLevel="0" collapsed="false">
      <c r="A6742" s="0" t="s">
        <v>251</v>
      </c>
      <c r="B6742" s="0" t="n">
        <f aca="false">VALUE(LEFT(A6742,4))</f>
        <v>2025</v>
      </c>
      <c r="C6742" s="0" t="str">
        <f aca="false">"FY"&amp;IF(VALUE(MID(A6742,6,2))&gt;=4,VALUE(LEFT(A6742,4)),VALUE(LEFT(A6742,4))-1)&amp;"-"&amp;TEXT(MOD(IF(VALUE(MID(A6742,6,2))&gt;=4,VALUE(LEFT(A6742,4)),VALUE(LEFT(A6742,4))-1)+1,100),"00")</f>
        <v>FY2025-26</v>
      </c>
      <c r="D6742" s="0" t="s">
        <v>376</v>
      </c>
      <c r="E6742" s="0" t="s">
        <v>376</v>
      </c>
      <c r="F6742" s="0" t="str">
        <f aca="false">INDEX(Mapping!$B$2:$B$465,MATCH(E6742,Mapping!$A$2:$A$465,0))</f>
        <v>ADANI PORTS AND SPECIAL ECONOMIC ZONE LIMITED (PSS-3)</v>
      </c>
      <c r="G6742" s="0" t="str">
        <f aca="false">INDEX(Mapping!$C$2:$C$465,MATCH(E6742,Mapping!$A$2:$A$465,0))</f>
        <v>ADANI PORTS &amp; SEZ</v>
      </c>
      <c r="H6742" s="2" t="n">
        <v>3.65</v>
      </c>
      <c r="I6742" s="3" t="n">
        <v>0.08</v>
      </c>
    </row>
    <row r="6743" customFormat="false" ht="15" hidden="false" customHeight="false" outlineLevel="0" collapsed="false">
      <c r="A6743" s="0" t="s">
        <v>251</v>
      </c>
      <c r="B6743" s="0" t="n">
        <f aca="false">VALUE(LEFT(A6743,4))</f>
        <v>2025</v>
      </c>
      <c r="C6743" s="0" t="str">
        <f aca="false">"FY"&amp;IF(VALUE(MID(A6743,6,2))&gt;=4,VALUE(LEFT(A6743,4)),VALUE(LEFT(A6743,4))-1)&amp;"-"&amp;TEXT(MOD(IF(VALUE(MID(A6743,6,2))&gt;=4,VALUE(LEFT(A6743,4)),VALUE(LEFT(A6743,4))-1)+1,100),"00")</f>
        <v>FY2025-26</v>
      </c>
      <c r="D6743" s="0" t="s">
        <v>767</v>
      </c>
      <c r="E6743" s="0" t="s">
        <v>348</v>
      </c>
      <c r="F6743" s="0" t="str">
        <f aca="false">INDEX(Mapping!$B$2:$B$465,MATCH(E6743,Mapping!$A$2:$A$465,0))</f>
        <v>DHARIWAL INFRASTRUCTURE</v>
      </c>
      <c r="G6743" s="0" t="str">
        <f aca="false">INDEX(Mapping!$C$2:$C$465,MATCH(E6743,Mapping!$A$2:$A$465,0))</f>
        <v>DHARIWAL INFRASTRUCTURE</v>
      </c>
      <c r="H6743" s="2" t="n">
        <v>3.58</v>
      </c>
      <c r="I6743" s="3" t="n">
        <v>0.08</v>
      </c>
    </row>
    <row r="6744" customFormat="false" ht="15" hidden="false" customHeight="false" outlineLevel="0" collapsed="false">
      <c r="A6744" s="0" t="s">
        <v>251</v>
      </c>
      <c r="B6744" s="0" t="n">
        <f aca="false">VALUE(LEFT(A6744,4))</f>
        <v>2025</v>
      </c>
      <c r="C6744" s="0" t="str">
        <f aca="false">"FY"&amp;IF(VALUE(MID(A6744,6,2))&gt;=4,VALUE(LEFT(A6744,4)),VALUE(LEFT(A6744,4))-1)&amp;"-"&amp;TEXT(MOD(IF(VALUE(MID(A6744,6,2))&gt;=4,VALUE(LEFT(A6744,4)),VALUE(LEFT(A6744,4))-1)+1,100),"00")</f>
        <v>FY2025-26</v>
      </c>
      <c r="D6744" s="0" t="s">
        <v>742</v>
      </c>
      <c r="E6744" s="0" t="s">
        <v>390</v>
      </c>
      <c r="F6744" s="0" t="str">
        <f aca="false">INDEX(Mapping!$B$2:$B$465,MATCH(E6744,Mapping!$A$2:$A$465,0))</f>
        <v>NTPC STATIONS</v>
      </c>
      <c r="G6744" s="0" t="str">
        <f aca="false">INDEX(Mapping!$C$2:$C$465,MATCH(E6744,Mapping!$A$2:$A$465,0))</f>
        <v>NTPC GROUP</v>
      </c>
      <c r="H6744" s="2" t="n">
        <v>3.41</v>
      </c>
      <c r="I6744" s="3" t="n">
        <v>0.07</v>
      </c>
    </row>
    <row r="6745" customFormat="false" ht="15" hidden="false" customHeight="false" outlineLevel="0" collapsed="false">
      <c r="A6745" s="0" t="s">
        <v>251</v>
      </c>
      <c r="B6745" s="0" t="n">
        <f aca="false">VALUE(LEFT(A6745,4))</f>
        <v>2025</v>
      </c>
      <c r="C6745" s="0" t="str">
        <f aca="false">"FY"&amp;IF(VALUE(MID(A6745,6,2))&gt;=4,VALUE(LEFT(A6745,4)),VALUE(LEFT(A6745,4))-1)&amp;"-"&amp;TEXT(MOD(IF(VALUE(MID(A6745,6,2))&gt;=4,VALUE(LEFT(A6745,4)),VALUE(LEFT(A6745,4))-1)+1,100),"00")</f>
        <v>FY2025-26</v>
      </c>
      <c r="D6745" s="0" t="s">
        <v>689</v>
      </c>
      <c r="E6745" s="0" t="s">
        <v>237</v>
      </c>
      <c r="F6745" s="0" t="str">
        <f aca="false">INDEX(Mapping!$B$2:$B$465,MATCH(E6745,Mapping!$A$2:$A$465,0))</f>
        <v>NTPC STATIONS</v>
      </c>
      <c r="G6745" s="0" t="str">
        <f aca="false">INDEX(Mapping!$C$2:$C$465,MATCH(E6745,Mapping!$A$2:$A$465,0))</f>
        <v>NTPC GROUP</v>
      </c>
      <c r="H6745" s="2" t="n">
        <v>3.41</v>
      </c>
      <c r="I6745" s="3" t="n">
        <v>0.07</v>
      </c>
    </row>
    <row r="6746" customFormat="false" ht="15" hidden="false" customHeight="false" outlineLevel="0" collapsed="false">
      <c r="A6746" s="0" t="s">
        <v>251</v>
      </c>
      <c r="B6746" s="0" t="n">
        <f aca="false">VALUE(LEFT(A6746,4))</f>
        <v>2025</v>
      </c>
      <c r="C6746" s="0" t="str">
        <f aca="false">"FY"&amp;IF(VALUE(MID(A6746,6,2))&gt;=4,VALUE(LEFT(A6746,4)),VALUE(LEFT(A6746,4))-1)&amp;"-"&amp;TEXT(MOD(IF(VALUE(MID(A6746,6,2))&gt;=4,VALUE(LEFT(A6746,4)),VALUE(LEFT(A6746,4))-1)+1,100),"00")</f>
        <v>FY2025-26</v>
      </c>
      <c r="D6746" s="0" t="s">
        <v>446</v>
      </c>
      <c r="E6746" s="0" t="s">
        <v>446</v>
      </c>
      <c r="F6746" s="0" t="str">
        <f aca="false">INDEX(Mapping!$B$2:$B$465,MATCH(E6746,Mapping!$A$2:$A$465,0))</f>
        <v>ADANI RENEWABLE ENERGY FORTY ONE LIMITED_PSS8</v>
      </c>
      <c r="G6746" s="0" t="str">
        <f aca="false">INDEX(Mapping!$C$2:$C$465,MATCH(E6746,Mapping!$A$2:$A$465,0))</f>
        <v>ADANI GREEN ENERGY (ALL SPVs)</v>
      </c>
      <c r="H6746" s="2" t="n">
        <v>3.23</v>
      </c>
      <c r="I6746" s="3" t="n">
        <v>0.07</v>
      </c>
    </row>
    <row r="6747" customFormat="false" ht="15" hidden="false" customHeight="false" outlineLevel="0" collapsed="false">
      <c r="A6747" s="0" t="s">
        <v>251</v>
      </c>
      <c r="B6747" s="0" t="n">
        <f aca="false">VALUE(LEFT(A6747,4))</f>
        <v>2025</v>
      </c>
      <c r="C6747" s="0" t="str">
        <f aca="false">"FY"&amp;IF(VALUE(MID(A6747,6,2))&gt;=4,VALUE(LEFT(A6747,4)),VALUE(LEFT(A6747,4))-1)&amp;"-"&amp;TEXT(MOD(IF(VALUE(MID(A6747,6,2))&gt;=4,VALUE(LEFT(A6747,4)),VALUE(LEFT(A6747,4))-1)+1,100),"00")</f>
        <v>FY2025-26</v>
      </c>
      <c r="D6747" s="0" t="s">
        <v>422</v>
      </c>
      <c r="E6747" s="0" t="s">
        <v>422</v>
      </c>
      <c r="F6747" s="0" t="str">
        <f aca="false">INDEX(Mapping!$B$2:$B$465,MATCH(E6747,Mapping!$A$2:$A$465,0))</f>
        <v>NTPC STATIONS</v>
      </c>
      <c r="G6747" s="0" t="str">
        <f aca="false">INDEX(Mapping!$C$2:$C$465,MATCH(E6747,Mapping!$A$2:$A$465,0))</f>
        <v>NTPC GROUP</v>
      </c>
      <c r="H6747" s="2" t="n">
        <v>2.97</v>
      </c>
      <c r="I6747" s="3" t="n">
        <v>0.06</v>
      </c>
    </row>
    <row r="6748" customFormat="false" ht="15" hidden="false" customHeight="false" outlineLevel="0" collapsed="false">
      <c r="A6748" s="0" t="s">
        <v>251</v>
      </c>
      <c r="B6748" s="0" t="n">
        <f aca="false">VALUE(LEFT(A6748,4))</f>
        <v>2025</v>
      </c>
      <c r="C6748" s="0" t="str">
        <f aca="false">"FY"&amp;IF(VALUE(MID(A6748,6,2))&gt;=4,VALUE(LEFT(A6748,4)),VALUE(LEFT(A6748,4))-1)&amp;"-"&amp;TEXT(MOD(IF(VALUE(MID(A6748,6,2))&gt;=4,VALUE(LEFT(A6748,4)),VALUE(LEFT(A6748,4))-1)+1,100),"00")</f>
        <v>FY2025-26</v>
      </c>
      <c r="D6748" s="0" t="s">
        <v>702</v>
      </c>
      <c r="E6748" s="0" t="s">
        <v>42</v>
      </c>
      <c r="F6748" s="0" t="str">
        <f aca="false">INDEX(Mapping!$B$2:$B$465,MATCH(E6748,Mapping!$A$2:$A$465,0))</f>
        <v>PUNJAB</v>
      </c>
      <c r="G6748" s="0" t="str">
        <f aca="false">INDEX(Mapping!$C$2:$C$465,MATCH(E6748,Mapping!$A$2:$A$465,0))</f>
        <v>PUNJAB</v>
      </c>
      <c r="H6748" s="2" t="n">
        <v>2.94</v>
      </c>
      <c r="I6748" s="3" t="n">
        <v>0.06</v>
      </c>
    </row>
    <row r="6749" customFormat="false" ht="15" hidden="false" customHeight="false" outlineLevel="0" collapsed="false">
      <c r="A6749" s="0" t="s">
        <v>251</v>
      </c>
      <c r="B6749" s="0" t="n">
        <f aca="false">VALUE(LEFT(A6749,4))</f>
        <v>2025</v>
      </c>
      <c r="C6749" s="0" t="str">
        <f aca="false">"FY"&amp;IF(VALUE(MID(A6749,6,2))&gt;=4,VALUE(LEFT(A6749,4)),VALUE(LEFT(A6749,4))-1)&amp;"-"&amp;TEXT(MOD(IF(VALUE(MID(A6749,6,2))&gt;=4,VALUE(LEFT(A6749,4)),VALUE(LEFT(A6749,4))-1)+1,100),"00")</f>
        <v>FY2025-26</v>
      </c>
      <c r="D6749" s="0" t="s">
        <v>850</v>
      </c>
      <c r="E6749" s="0" t="s">
        <v>391</v>
      </c>
      <c r="F6749" s="0" t="str">
        <f aca="false">INDEX(Mapping!$B$2:$B$465,MATCH(E6749,Mapping!$A$2:$A$465,0))</f>
        <v>ADANI GREEN ENERGY TWENTY SIX B LIMITED_HYBRID SOLAR_PSS10</v>
      </c>
      <c r="G6749" s="0" t="str">
        <f aca="false">INDEX(Mapping!$C$2:$C$465,MATCH(E6749,Mapping!$A$2:$A$465,0))</f>
        <v>ADANI GREEN ENERGY (ALL SPVs)</v>
      </c>
      <c r="H6749" s="2" t="n">
        <v>2.86</v>
      </c>
      <c r="I6749" s="3" t="n">
        <v>0.06</v>
      </c>
    </row>
    <row r="6750" customFormat="false" ht="15" hidden="false" customHeight="false" outlineLevel="0" collapsed="false">
      <c r="A6750" s="0" t="s">
        <v>251</v>
      </c>
      <c r="B6750" s="0" t="n">
        <f aca="false">VALUE(LEFT(A6750,4))</f>
        <v>2025</v>
      </c>
      <c r="C6750" s="0" t="str">
        <f aca="false">"FY"&amp;IF(VALUE(MID(A6750,6,2))&gt;=4,VALUE(LEFT(A6750,4)),VALUE(LEFT(A6750,4))-1)&amp;"-"&amp;TEXT(MOD(IF(VALUE(MID(A6750,6,2))&gt;=4,VALUE(LEFT(A6750,4)),VALUE(LEFT(A6750,4))-1)+1,100),"00")</f>
        <v>FY2025-26</v>
      </c>
      <c r="D6750" s="0" t="s">
        <v>719</v>
      </c>
      <c r="E6750" s="0" t="s">
        <v>404</v>
      </c>
      <c r="F6750" s="0" t="str">
        <f aca="false">INDEX(Mapping!$B$2:$B$465,MATCH(E6750,Mapping!$A$2:$A$465,0))</f>
        <v>BONGAIGAON THERMAL POWER STATION NTPC</v>
      </c>
      <c r="G6750" s="0" t="str">
        <f aca="false">INDEX(Mapping!$C$2:$C$465,MATCH(E6750,Mapping!$A$2:$A$465,0))</f>
        <v>NTPC GROUP</v>
      </c>
      <c r="H6750" s="2" t="n">
        <v>2.84</v>
      </c>
      <c r="I6750" s="3" t="n">
        <v>0.06</v>
      </c>
    </row>
    <row r="6751" customFormat="false" ht="15" hidden="false" customHeight="false" outlineLevel="0" collapsed="false">
      <c r="A6751" s="0" t="s">
        <v>251</v>
      </c>
      <c r="B6751" s="0" t="n">
        <f aca="false">VALUE(LEFT(A6751,4))</f>
        <v>2025</v>
      </c>
      <c r="C6751" s="0" t="str">
        <f aca="false">"FY"&amp;IF(VALUE(MID(A6751,6,2))&gt;=4,VALUE(LEFT(A6751,4)),VALUE(LEFT(A6751,4))-1)&amp;"-"&amp;TEXT(MOD(IF(VALUE(MID(A6751,6,2))&gt;=4,VALUE(LEFT(A6751,4)),VALUE(LEFT(A6751,4))-1)+1,100),"00")</f>
        <v>FY2025-26</v>
      </c>
      <c r="D6751" s="0" t="s">
        <v>761</v>
      </c>
      <c r="E6751" s="0" t="s">
        <v>335</v>
      </c>
      <c r="F6751" s="0" t="str">
        <f aca="false">INDEX(Mapping!$B$2:$B$465,MATCH(E6751,Mapping!$A$2:$A$465,0))</f>
        <v>NTPC STATIONS</v>
      </c>
      <c r="G6751" s="0" t="str">
        <f aca="false">INDEX(Mapping!$C$2:$C$465,MATCH(E6751,Mapping!$A$2:$A$465,0))</f>
        <v>NTPC GROUP</v>
      </c>
      <c r="H6751" s="2" t="n">
        <v>2.82</v>
      </c>
      <c r="I6751" s="3" t="n">
        <v>0.06</v>
      </c>
    </row>
    <row r="6752" customFormat="false" ht="15" hidden="false" customHeight="false" outlineLevel="0" collapsed="false">
      <c r="A6752" s="0" t="s">
        <v>251</v>
      </c>
      <c r="B6752" s="0" t="n">
        <f aca="false">VALUE(LEFT(A6752,4))</f>
        <v>2025</v>
      </c>
      <c r="C6752" s="0" t="str">
        <f aca="false">"FY"&amp;IF(VALUE(MID(A6752,6,2))&gt;=4,VALUE(LEFT(A6752,4)),VALUE(LEFT(A6752,4))-1)&amp;"-"&amp;TEXT(MOD(IF(VALUE(MID(A6752,6,2))&gt;=4,VALUE(LEFT(A6752,4)),VALUE(LEFT(A6752,4))-1)+1,100),"00")</f>
        <v>FY2025-26</v>
      </c>
      <c r="D6752" s="0" t="s">
        <v>439</v>
      </c>
      <c r="E6752" s="0" t="s">
        <v>439</v>
      </c>
      <c r="F6752" s="0" t="str">
        <f aca="false">INDEX(Mapping!$B$2:$B$465,MATCH(E6752,Mapping!$A$2:$A$465,0))</f>
        <v>ADANI RENEWABLE ENERGY FORTY ONE LIMITED_PSS4</v>
      </c>
      <c r="G6752" s="0" t="str">
        <f aca="false">INDEX(Mapping!$C$2:$C$465,MATCH(E6752,Mapping!$A$2:$A$465,0))</f>
        <v>ADANI GREEN ENERGY (ALL SPVs)</v>
      </c>
      <c r="H6752" s="2" t="n">
        <v>2.51</v>
      </c>
      <c r="I6752" s="3" t="n">
        <v>0.05</v>
      </c>
    </row>
    <row r="6753" customFormat="false" ht="15" hidden="false" customHeight="false" outlineLevel="0" collapsed="false">
      <c r="A6753" s="0" t="s">
        <v>251</v>
      </c>
      <c r="B6753" s="0" t="n">
        <f aca="false">VALUE(LEFT(A6753,4))</f>
        <v>2025</v>
      </c>
      <c r="C6753" s="0" t="str">
        <f aca="false">"FY"&amp;IF(VALUE(MID(A6753,6,2))&gt;=4,VALUE(LEFT(A6753,4)),VALUE(LEFT(A6753,4))-1)&amp;"-"&amp;TEXT(MOD(IF(VALUE(MID(A6753,6,2))&gt;=4,VALUE(LEFT(A6753,4)),VALUE(LEFT(A6753,4))-1)+1,100),"00")</f>
        <v>FY2025-26</v>
      </c>
      <c r="D6753" s="0" t="s">
        <v>744</v>
      </c>
      <c r="E6753" s="0" t="s">
        <v>372</v>
      </c>
      <c r="F6753" s="0" t="str">
        <f aca="false">INDEX(Mapping!$B$2:$B$465,MATCH(E6753,Mapping!$A$2:$A$465,0))</f>
        <v>NTPC STATIONS</v>
      </c>
      <c r="G6753" s="0" t="str">
        <f aca="false">INDEX(Mapping!$C$2:$C$465,MATCH(E6753,Mapping!$A$2:$A$465,0))</f>
        <v>NTPC GROUP</v>
      </c>
      <c r="H6753" s="2" t="n">
        <v>2.49</v>
      </c>
      <c r="I6753" s="3" t="n">
        <v>0.05</v>
      </c>
    </row>
    <row r="6754" customFormat="false" ht="15" hidden="false" customHeight="false" outlineLevel="0" collapsed="false">
      <c r="A6754" s="0" t="s">
        <v>251</v>
      </c>
      <c r="B6754" s="0" t="n">
        <f aca="false">VALUE(LEFT(A6754,4))</f>
        <v>2025</v>
      </c>
      <c r="C6754" s="0" t="str">
        <f aca="false">"FY"&amp;IF(VALUE(MID(A6754,6,2))&gt;=4,VALUE(LEFT(A6754,4)),VALUE(LEFT(A6754,4))-1)&amp;"-"&amp;TEXT(MOD(IF(VALUE(MID(A6754,6,2))&gt;=4,VALUE(LEFT(A6754,4)),VALUE(LEFT(A6754,4))-1)+1,100),"00")</f>
        <v>FY2025-26</v>
      </c>
      <c r="D6754" s="0" t="s">
        <v>442</v>
      </c>
      <c r="E6754" s="0" t="s">
        <v>442</v>
      </c>
      <c r="F6754" s="0" t="str">
        <f aca="false">INDEX(Mapping!$B$2:$B$465,MATCH(E6754,Mapping!$A$2:$A$465,0))</f>
        <v>ADANI HYBRID ENERGY JAISALMER FIVE LIMITED_PSS4</v>
      </c>
      <c r="G6754" s="0" t="str">
        <f aca="false">INDEX(Mapping!$C$2:$C$465,MATCH(E6754,Mapping!$A$2:$A$465,0))</f>
        <v>ADANI GREEN ENERGY (ALL SPVs)</v>
      </c>
      <c r="H6754" s="2" t="n">
        <v>2.43</v>
      </c>
      <c r="I6754" s="3" t="n">
        <v>0.05</v>
      </c>
    </row>
    <row r="6755" customFormat="false" ht="15" hidden="false" customHeight="false" outlineLevel="0" collapsed="false">
      <c r="A6755" s="0" t="s">
        <v>251</v>
      </c>
      <c r="B6755" s="0" t="n">
        <f aca="false">VALUE(LEFT(A6755,4))</f>
        <v>2025</v>
      </c>
      <c r="C6755" s="0" t="str">
        <f aca="false">"FY"&amp;IF(VALUE(MID(A6755,6,2))&gt;=4,VALUE(LEFT(A6755,4)),VALUE(LEFT(A6755,4))-1)&amp;"-"&amp;TEXT(MOD(IF(VALUE(MID(A6755,6,2))&gt;=4,VALUE(LEFT(A6755,4)),VALUE(LEFT(A6755,4))-1)+1,100),"00")</f>
        <v>FY2025-26</v>
      </c>
      <c r="D6755" s="0" t="s">
        <v>768</v>
      </c>
      <c r="E6755" s="0" t="s">
        <v>460</v>
      </c>
      <c r="F6755" s="0" t="str">
        <f aca="false">INDEX(Mapping!$B$2:$B$465,MATCH(E6755,Mapping!$A$2:$A$465,0))</f>
        <v>NTPC STATIONS</v>
      </c>
      <c r="G6755" s="0" t="str">
        <f aca="false">INDEX(Mapping!$C$2:$C$465,MATCH(E6755,Mapping!$A$2:$A$465,0))</f>
        <v>NTPC GROUP</v>
      </c>
      <c r="H6755" s="2" t="n">
        <v>2.38</v>
      </c>
      <c r="I6755" s="3" t="n">
        <v>0.05</v>
      </c>
    </row>
    <row r="6756" customFormat="false" ht="15" hidden="false" customHeight="false" outlineLevel="0" collapsed="false">
      <c r="A6756" s="0" t="s">
        <v>251</v>
      </c>
      <c r="B6756" s="0" t="n">
        <f aca="false">VALUE(LEFT(A6756,4))</f>
        <v>2025</v>
      </c>
      <c r="C6756" s="0" t="str">
        <f aca="false">"FY"&amp;IF(VALUE(MID(A6756,6,2))&gt;=4,VALUE(LEFT(A6756,4)),VALUE(LEFT(A6756,4))-1)&amp;"-"&amp;TEXT(MOD(IF(VALUE(MID(A6756,6,2))&gt;=4,VALUE(LEFT(A6756,4)),VALUE(LEFT(A6756,4))-1)+1,100),"00")</f>
        <v>FY2025-26</v>
      </c>
      <c r="D6756" s="0" t="s">
        <v>736</v>
      </c>
      <c r="E6756" s="0" t="s">
        <v>303</v>
      </c>
      <c r="F6756" s="0" t="str">
        <f aca="false">INDEX(Mapping!$B$2:$B$465,MATCH(E6756,Mapping!$A$2:$A$465,0))</f>
        <v>PUDUCHERRY</v>
      </c>
      <c r="G6756" s="0" t="str">
        <f aca="false">INDEX(Mapping!$C$2:$C$465,MATCH(E6756,Mapping!$A$2:$A$465,0))</f>
        <v>PUDUCHERRY</v>
      </c>
      <c r="H6756" s="2" t="n">
        <v>2.38</v>
      </c>
      <c r="I6756" s="3" t="n">
        <v>0.05</v>
      </c>
    </row>
    <row r="6757" customFormat="false" ht="15" hidden="false" customHeight="false" outlineLevel="0" collapsed="false">
      <c r="A6757" s="0" t="s">
        <v>251</v>
      </c>
      <c r="B6757" s="0" t="n">
        <f aca="false">VALUE(LEFT(A6757,4))</f>
        <v>2025</v>
      </c>
      <c r="C6757" s="0" t="str">
        <f aca="false">"FY"&amp;IF(VALUE(MID(A6757,6,2))&gt;=4,VALUE(LEFT(A6757,4)),VALUE(LEFT(A6757,4))-1)&amp;"-"&amp;TEXT(MOD(IF(VALUE(MID(A6757,6,2))&gt;=4,VALUE(LEFT(A6757,4)),VALUE(LEFT(A6757,4))-1)+1,100),"00")</f>
        <v>FY2025-26</v>
      </c>
      <c r="D6757" s="0" t="s">
        <v>700</v>
      </c>
      <c r="E6757" s="0" t="s">
        <v>353</v>
      </c>
      <c r="F6757" s="0" t="str">
        <f aca="false">INDEX(Mapping!$B$2:$B$465,MATCH(E6757,Mapping!$A$2:$A$465,0))</f>
        <v>HIMACHAL PRADESH</v>
      </c>
      <c r="G6757" s="0" t="str">
        <f aca="false">INDEX(Mapping!$C$2:$C$465,MATCH(E6757,Mapping!$A$2:$A$465,0))</f>
        <v>HIMACHAL PRADESH</v>
      </c>
      <c r="H6757" s="2" t="n">
        <v>2.36</v>
      </c>
      <c r="I6757" s="3" t="n">
        <v>0.05</v>
      </c>
    </row>
    <row r="6758" customFormat="false" ht="15" hidden="false" customHeight="false" outlineLevel="0" collapsed="false">
      <c r="A6758" s="0" t="s">
        <v>251</v>
      </c>
      <c r="B6758" s="0" t="n">
        <f aca="false">VALUE(LEFT(A6758,4))</f>
        <v>2025</v>
      </c>
      <c r="C6758" s="0" t="str">
        <f aca="false">"FY"&amp;IF(VALUE(MID(A6758,6,2))&gt;=4,VALUE(LEFT(A6758,4)),VALUE(LEFT(A6758,4))-1)&amp;"-"&amp;TEXT(MOD(IF(VALUE(MID(A6758,6,2))&gt;=4,VALUE(LEFT(A6758,4)),VALUE(LEFT(A6758,4))-1)+1,100),"00")</f>
        <v>FY2025-26</v>
      </c>
      <c r="D6758" s="0" t="s">
        <v>658</v>
      </c>
      <c r="E6758" s="0" t="s">
        <v>48</v>
      </c>
      <c r="F6758" s="0" t="str">
        <f aca="false">INDEX(Mapping!$B$2:$B$465,MATCH(E6758,Mapping!$A$2:$A$465,0))</f>
        <v>DELHI</v>
      </c>
      <c r="G6758" s="0" t="str">
        <f aca="false">INDEX(Mapping!$C$2:$C$465,MATCH(E6758,Mapping!$A$2:$A$465,0))</f>
        <v>DELHI</v>
      </c>
      <c r="H6758" s="2" t="n">
        <v>2.31</v>
      </c>
      <c r="I6758" s="3" t="n">
        <v>0.05</v>
      </c>
    </row>
    <row r="6759" customFormat="false" ht="15" hidden="false" customHeight="false" outlineLevel="0" collapsed="false">
      <c r="A6759" s="0" t="s">
        <v>251</v>
      </c>
      <c r="B6759" s="0" t="n">
        <f aca="false">VALUE(LEFT(A6759,4))</f>
        <v>2025</v>
      </c>
      <c r="C6759" s="0" t="str">
        <f aca="false">"FY"&amp;IF(VALUE(MID(A6759,6,2))&gt;=4,VALUE(LEFT(A6759,4)),VALUE(LEFT(A6759,4))-1)&amp;"-"&amp;TEXT(MOD(IF(VALUE(MID(A6759,6,2))&gt;=4,VALUE(LEFT(A6759,4)),VALUE(LEFT(A6759,4))-1)+1,100),"00")</f>
        <v>FY2025-26</v>
      </c>
      <c r="D6759" s="0" t="s">
        <v>818</v>
      </c>
      <c r="E6759" s="0" t="s">
        <v>419</v>
      </c>
      <c r="F6759" s="0" t="str">
        <f aca="false">INDEX(Mapping!$B$2:$B$465,MATCH(E6759,Mapping!$A$2:$A$465,0))</f>
        <v>ADANI HYBRID ENERGY JAISALMER FIVE LIMITED_PSS5_SOLAR</v>
      </c>
      <c r="G6759" s="0" t="str">
        <f aca="false">INDEX(Mapping!$C$2:$C$465,MATCH(E6759,Mapping!$A$2:$A$465,0))</f>
        <v>ADANI GREEN ENERGY (ALL SPVs)</v>
      </c>
      <c r="H6759" s="2" t="n">
        <v>2.26</v>
      </c>
      <c r="I6759" s="3" t="n">
        <v>0.05</v>
      </c>
    </row>
    <row r="6760" customFormat="false" ht="15" hidden="false" customHeight="false" outlineLevel="0" collapsed="false">
      <c r="A6760" s="0" t="s">
        <v>251</v>
      </c>
      <c r="B6760" s="0" t="n">
        <f aca="false">VALUE(LEFT(A6760,4))</f>
        <v>2025</v>
      </c>
      <c r="C6760" s="0" t="str">
        <f aca="false">"FY"&amp;IF(VALUE(MID(A6760,6,2))&gt;=4,VALUE(LEFT(A6760,4)),VALUE(LEFT(A6760,4))-1)&amp;"-"&amp;TEXT(MOD(IF(VALUE(MID(A6760,6,2))&gt;=4,VALUE(LEFT(A6760,4)),VALUE(LEFT(A6760,4))-1)+1,100),"00")</f>
        <v>FY2025-26</v>
      </c>
      <c r="D6760" s="0" t="s">
        <v>769</v>
      </c>
      <c r="E6760" s="0" t="s">
        <v>498</v>
      </c>
      <c r="F6760" s="0" t="str">
        <f aca="false">INDEX(Mapping!$B$2:$B$465,MATCH(E6760,Mapping!$A$2:$A$465,0))</f>
        <v>NTPC STATIONS</v>
      </c>
      <c r="G6760" s="0" t="str">
        <f aca="false">INDEX(Mapping!$C$2:$C$465,MATCH(E6760,Mapping!$A$2:$A$465,0))</f>
        <v>NTPC GROUP</v>
      </c>
      <c r="H6760" s="2" t="n">
        <v>2.24</v>
      </c>
      <c r="I6760" s="3" t="n">
        <v>0.05</v>
      </c>
    </row>
    <row r="6761" customFormat="false" ht="15" hidden="false" customHeight="false" outlineLevel="0" collapsed="false">
      <c r="A6761" s="0" t="s">
        <v>251</v>
      </c>
      <c r="B6761" s="0" t="n">
        <f aca="false">VALUE(LEFT(A6761,4))</f>
        <v>2025</v>
      </c>
      <c r="C6761" s="0" t="str">
        <f aca="false">"FY"&amp;IF(VALUE(MID(A6761,6,2))&gt;=4,VALUE(LEFT(A6761,4)),VALUE(LEFT(A6761,4))-1)&amp;"-"&amp;TEXT(MOD(IF(VALUE(MID(A6761,6,2))&gt;=4,VALUE(LEFT(A6761,4)),VALUE(LEFT(A6761,4))-1)+1,100),"00")</f>
        <v>FY2025-26</v>
      </c>
      <c r="D6761" s="0" t="s">
        <v>853</v>
      </c>
      <c r="E6761" s="0" t="s">
        <v>433</v>
      </c>
      <c r="F6761" s="0" t="str">
        <f aca="false">INDEX(Mapping!$B$2:$B$465,MATCH(E6761,Mapping!$A$2:$A$465,0))</f>
        <v>ADANI HYBRID ENERGY JAISALMER FIVE LIMITED_SOLAR_PSS8</v>
      </c>
      <c r="G6761" s="0" t="str">
        <f aca="false">INDEX(Mapping!$C$2:$C$465,MATCH(E6761,Mapping!$A$2:$A$465,0))</f>
        <v>ADANI GREEN ENERGY (ALL SPVs)</v>
      </c>
      <c r="H6761" s="2" t="n">
        <v>2.23</v>
      </c>
      <c r="I6761" s="3" t="n">
        <v>0.05</v>
      </c>
    </row>
    <row r="6762" customFormat="false" ht="15" hidden="false" customHeight="false" outlineLevel="0" collapsed="false">
      <c r="A6762" s="0" t="s">
        <v>251</v>
      </c>
      <c r="B6762" s="0" t="n">
        <f aca="false">VALUE(LEFT(A6762,4))</f>
        <v>2025</v>
      </c>
      <c r="C6762" s="0" t="str">
        <f aca="false">"FY"&amp;IF(VALUE(MID(A6762,6,2))&gt;=4,VALUE(LEFT(A6762,4)),VALUE(LEFT(A6762,4))-1)&amp;"-"&amp;TEXT(MOD(IF(VALUE(MID(A6762,6,2))&gt;=4,VALUE(LEFT(A6762,4)),VALUE(LEFT(A6762,4))-1)+1,100),"00")</f>
        <v>FY2025-26</v>
      </c>
      <c r="D6762" s="0" t="s">
        <v>480</v>
      </c>
      <c r="E6762" s="0" t="s">
        <v>480</v>
      </c>
      <c r="F6762" s="0" t="str">
        <f aca="false">INDEX(Mapping!$B$2:$B$465,MATCH(E6762,Mapping!$A$2:$A$465,0))</f>
        <v>ADANI SOLAR ENERGY JODHPUR SIX PRIVATE LIMITED_50MW</v>
      </c>
      <c r="G6762" s="0" t="str">
        <f aca="false">INDEX(Mapping!$C$2:$C$465,MATCH(E6762,Mapping!$A$2:$A$465,0))</f>
        <v>ADANI GREEN ENERGY (ALL SPVs)</v>
      </c>
      <c r="H6762" s="2" t="n">
        <v>2.2</v>
      </c>
      <c r="I6762" s="3" t="n">
        <v>0.05</v>
      </c>
    </row>
    <row r="6763" customFormat="false" ht="15" hidden="false" customHeight="false" outlineLevel="0" collapsed="false">
      <c r="A6763" s="0" t="s">
        <v>251</v>
      </c>
      <c r="B6763" s="0" t="n">
        <f aca="false">VALUE(LEFT(A6763,4))</f>
        <v>2025</v>
      </c>
      <c r="C6763" s="0" t="str">
        <f aca="false">"FY"&amp;IF(VALUE(MID(A6763,6,2))&gt;=4,VALUE(LEFT(A6763,4)),VALUE(LEFT(A6763,4))-1)&amp;"-"&amp;TEXT(MOD(IF(VALUE(MID(A6763,6,2))&gt;=4,VALUE(LEFT(A6763,4)),VALUE(LEFT(A6763,4))-1)+1,100),"00")</f>
        <v>FY2025-26</v>
      </c>
      <c r="D6763" s="0" t="s">
        <v>366</v>
      </c>
      <c r="E6763" s="0" t="s">
        <v>366</v>
      </c>
      <c r="F6763" s="0" t="str">
        <f aca="false">INDEX(Mapping!$B$2:$B$465,MATCH(E6763,Mapping!$A$2:$A$465,0))</f>
        <v>RENEW GREEN (MHS THREE) PRIVATE LIMITED_HYBRID_SOLAR</v>
      </c>
      <c r="G6763" s="0" t="str">
        <f aca="false">INDEX(Mapping!$C$2:$C$465,MATCH(E6763,Mapping!$A$2:$A$465,0))</f>
        <v>RENEW POWER (ALL SPVs)</v>
      </c>
      <c r="H6763" s="2" t="n">
        <v>2.03</v>
      </c>
      <c r="I6763" s="3" t="n">
        <v>0.04</v>
      </c>
    </row>
    <row r="6764" customFormat="false" ht="15" hidden="false" customHeight="false" outlineLevel="0" collapsed="false">
      <c r="A6764" s="0" t="s">
        <v>251</v>
      </c>
      <c r="B6764" s="0" t="n">
        <f aca="false">VALUE(LEFT(A6764,4))</f>
        <v>2025</v>
      </c>
      <c r="C6764" s="0" t="str">
        <f aca="false">"FY"&amp;IF(VALUE(MID(A6764,6,2))&gt;=4,VALUE(LEFT(A6764,4)),VALUE(LEFT(A6764,4))-1)&amp;"-"&amp;TEXT(MOD(IF(VALUE(MID(A6764,6,2))&gt;=4,VALUE(LEFT(A6764,4)),VALUE(LEFT(A6764,4))-1)+1,100),"00")</f>
        <v>FY2025-26</v>
      </c>
      <c r="D6764" s="0" t="s">
        <v>712</v>
      </c>
      <c r="E6764" s="0" t="s">
        <v>414</v>
      </c>
      <c r="F6764" s="0" t="str">
        <f aca="false">INDEX(Mapping!$B$2:$B$465,MATCH(E6764,Mapping!$A$2:$A$465,0))</f>
        <v>BUDHIL HEP (GREENKO BUDHIL HYDRO POWER PVT. LTD.)</v>
      </c>
      <c r="G6764" s="0" t="str">
        <f aca="false">INDEX(Mapping!$C$2:$C$465,MATCH(E6764,Mapping!$A$2:$A$465,0))</f>
        <v>GREENKO GROUP</v>
      </c>
      <c r="H6764" s="2" t="n">
        <v>2.03</v>
      </c>
      <c r="I6764" s="3" t="n">
        <v>0.04</v>
      </c>
    </row>
    <row r="6765" customFormat="false" ht="15" hidden="false" customHeight="false" outlineLevel="0" collapsed="false">
      <c r="A6765" s="0" t="s">
        <v>251</v>
      </c>
      <c r="B6765" s="0" t="n">
        <f aca="false">VALUE(LEFT(A6765,4))</f>
        <v>2025</v>
      </c>
      <c r="C6765" s="0" t="str">
        <f aca="false">"FY"&amp;IF(VALUE(MID(A6765,6,2))&gt;=4,VALUE(LEFT(A6765,4)),VALUE(LEFT(A6765,4))-1)&amp;"-"&amp;TEXT(MOD(IF(VALUE(MID(A6765,6,2))&gt;=4,VALUE(LEFT(A6765,4)),VALUE(LEFT(A6765,4))-1)+1,100),"00")</f>
        <v>FY2025-26</v>
      </c>
      <c r="D6765" s="0" t="s">
        <v>843</v>
      </c>
      <c r="E6765" s="0" t="s">
        <v>467</v>
      </c>
      <c r="F6765" s="0" t="str">
        <f aca="false">INDEX(Mapping!$B$2:$B$465,MATCH(E6765,Mapping!$A$2:$A$465,0))</f>
        <v>ADANI SOLAR ENERGY JODHPUR SIX PRIVATE LIMITED_PSS8_HYBRID SOLAR</v>
      </c>
      <c r="G6765" s="0" t="str">
        <f aca="false">INDEX(Mapping!$C$2:$C$465,MATCH(E6765,Mapping!$A$2:$A$465,0))</f>
        <v>ADANI GREEN ENERGY (ALL SPVs)</v>
      </c>
      <c r="H6765" s="2" t="n">
        <v>1.71</v>
      </c>
      <c r="I6765" s="3" t="n">
        <v>0.04</v>
      </c>
    </row>
    <row r="6766" customFormat="false" ht="15" hidden="false" customHeight="false" outlineLevel="0" collapsed="false">
      <c r="A6766" s="0" t="s">
        <v>251</v>
      </c>
      <c r="B6766" s="0" t="n">
        <f aca="false">VALUE(LEFT(A6766,4))</f>
        <v>2025</v>
      </c>
      <c r="C6766" s="0" t="str">
        <f aca="false">"FY"&amp;IF(VALUE(MID(A6766,6,2))&gt;=4,VALUE(LEFT(A6766,4)),VALUE(LEFT(A6766,4))-1)&amp;"-"&amp;TEXT(MOD(IF(VALUE(MID(A6766,6,2))&gt;=4,VALUE(LEFT(A6766,4)),VALUE(LEFT(A6766,4))-1)+1,100),"00")</f>
        <v>FY2025-26</v>
      </c>
      <c r="D6766" s="0" t="s">
        <v>834</v>
      </c>
      <c r="E6766" s="0" t="s">
        <v>556</v>
      </c>
      <c r="F6766" s="0" t="str">
        <f aca="false">INDEX(Mapping!$B$2:$B$465,MATCH(E6766,Mapping!$A$2:$A$465,0))</f>
        <v>KHIDRAT RENEWABLE ENERGY PRIVATE LIMITED</v>
      </c>
      <c r="G6766" s="0" t="str">
        <f aca="false">INDEX(Mapping!$C$2:$C$465,MATCH(E6766,Mapping!$A$2:$A$465,0))</f>
        <v>KHIDRAT RENEWABLE ENERGY PRIVATE LIMITED</v>
      </c>
      <c r="H6766" s="2" t="n">
        <v>1.63</v>
      </c>
      <c r="I6766" s="3" t="n">
        <v>0.03</v>
      </c>
    </row>
    <row r="6767" customFormat="false" ht="15" hidden="false" customHeight="false" outlineLevel="0" collapsed="false">
      <c r="A6767" s="0" t="s">
        <v>251</v>
      </c>
      <c r="B6767" s="0" t="n">
        <f aca="false">VALUE(LEFT(A6767,4))</f>
        <v>2025</v>
      </c>
      <c r="C6767" s="0" t="str">
        <f aca="false">"FY"&amp;IF(VALUE(MID(A6767,6,2))&gt;=4,VALUE(LEFT(A6767,4)),VALUE(LEFT(A6767,4))-1)&amp;"-"&amp;TEXT(MOD(IF(VALUE(MID(A6767,6,2))&gt;=4,VALUE(LEFT(A6767,4)),VALUE(LEFT(A6767,4))-1)+1,100),"00")</f>
        <v>FY2025-26</v>
      </c>
      <c r="D6767" s="0" t="s">
        <v>696</v>
      </c>
      <c r="E6767" s="0" t="s">
        <v>354</v>
      </c>
      <c r="F6767" s="0" t="str">
        <f aca="false">INDEX(Mapping!$B$2:$B$465,MATCH(E6767,Mapping!$A$2:$A$465,0))</f>
        <v>NTPC STATIONS</v>
      </c>
      <c r="G6767" s="0" t="str">
        <f aca="false">INDEX(Mapping!$C$2:$C$465,MATCH(E6767,Mapping!$A$2:$A$465,0))</f>
        <v>NTPC GROUP</v>
      </c>
      <c r="H6767" s="2" t="n">
        <v>1.59</v>
      </c>
      <c r="I6767" s="3" t="n">
        <v>0.03</v>
      </c>
    </row>
    <row r="6768" customFormat="false" ht="15" hidden="false" customHeight="false" outlineLevel="0" collapsed="false">
      <c r="A6768" s="0" t="s">
        <v>251</v>
      </c>
      <c r="B6768" s="0" t="n">
        <f aca="false">VALUE(LEFT(A6768,4))</f>
        <v>2025</v>
      </c>
      <c r="C6768" s="0" t="str">
        <f aca="false">"FY"&amp;IF(VALUE(MID(A6768,6,2))&gt;=4,VALUE(LEFT(A6768,4)),VALUE(LEFT(A6768,4))-1)&amp;"-"&amp;TEXT(MOD(IF(VALUE(MID(A6768,6,2))&gt;=4,VALUE(LEFT(A6768,4)),VALUE(LEFT(A6768,4))-1)+1,100),"00")</f>
        <v>FY2025-26</v>
      </c>
      <c r="D6768" s="0" t="s">
        <v>764</v>
      </c>
      <c r="E6768" s="0" t="s">
        <v>505</v>
      </c>
      <c r="F6768" s="0" t="str">
        <f aca="false">INDEX(Mapping!$B$2:$B$465,MATCH(E6768,Mapping!$A$2:$A$465,0))</f>
        <v>NTPC STATIONS</v>
      </c>
      <c r="G6768" s="0" t="str">
        <f aca="false">INDEX(Mapping!$C$2:$C$465,MATCH(E6768,Mapping!$A$2:$A$465,0))</f>
        <v>NTPC GROUP</v>
      </c>
      <c r="H6768" s="2" t="n">
        <v>1.51</v>
      </c>
      <c r="I6768" s="3" t="n">
        <v>0.03</v>
      </c>
    </row>
    <row r="6769" customFormat="false" ht="15" hidden="false" customHeight="false" outlineLevel="0" collapsed="false">
      <c r="A6769" s="0" t="s">
        <v>251</v>
      </c>
      <c r="B6769" s="0" t="n">
        <f aca="false">VALUE(LEFT(A6769,4))</f>
        <v>2025</v>
      </c>
      <c r="C6769" s="0" t="str">
        <f aca="false">"FY"&amp;IF(VALUE(MID(A6769,6,2))&gt;=4,VALUE(LEFT(A6769,4)),VALUE(LEFT(A6769,4))-1)&amp;"-"&amp;TEXT(MOD(IF(VALUE(MID(A6769,6,2))&gt;=4,VALUE(LEFT(A6769,4)),VALUE(LEFT(A6769,4))-1)+1,100),"00")</f>
        <v>FY2025-26</v>
      </c>
      <c r="D6769" s="0" t="s">
        <v>720</v>
      </c>
      <c r="E6769" s="0" t="s">
        <v>428</v>
      </c>
      <c r="F6769" s="0" t="str">
        <f aca="false">INDEX(Mapping!$B$2:$B$465,MATCH(E6769,Mapping!$A$2:$A$465,0))</f>
        <v>NTPC STATIONS</v>
      </c>
      <c r="G6769" s="0" t="str">
        <f aca="false">INDEX(Mapping!$C$2:$C$465,MATCH(E6769,Mapping!$A$2:$A$465,0))</f>
        <v>NTPC GROUP</v>
      </c>
      <c r="H6769" s="2" t="n">
        <v>1.5</v>
      </c>
      <c r="I6769" s="3" t="n">
        <v>0.03</v>
      </c>
    </row>
    <row r="6770" customFormat="false" ht="15" hidden="false" customHeight="false" outlineLevel="0" collapsed="false">
      <c r="A6770" s="0" t="s">
        <v>251</v>
      </c>
      <c r="B6770" s="0" t="n">
        <f aca="false">VALUE(LEFT(A6770,4))</f>
        <v>2025</v>
      </c>
      <c r="C6770" s="0" t="str">
        <f aca="false">"FY"&amp;IF(VALUE(MID(A6770,6,2))&gt;=4,VALUE(LEFT(A6770,4)),VALUE(LEFT(A6770,4))-1)&amp;"-"&amp;TEXT(MOD(IF(VALUE(MID(A6770,6,2))&gt;=4,VALUE(LEFT(A6770,4)),VALUE(LEFT(A6770,4))-1)+1,100),"00")</f>
        <v>FY2025-26</v>
      </c>
      <c r="D6770" s="0" t="s">
        <v>740</v>
      </c>
      <c r="E6770" s="0" t="s">
        <v>426</v>
      </c>
      <c r="F6770" s="0" t="str">
        <f aca="false">INDEX(Mapping!$B$2:$B$465,MATCH(E6770,Mapping!$A$2:$A$465,0))</f>
        <v>NTPC STATIONS</v>
      </c>
      <c r="G6770" s="0" t="str">
        <f aca="false">INDEX(Mapping!$C$2:$C$465,MATCH(E6770,Mapping!$A$2:$A$465,0))</f>
        <v>NTPC GROUP</v>
      </c>
      <c r="H6770" s="2" t="n">
        <v>1.46</v>
      </c>
      <c r="I6770" s="3" t="n">
        <v>0.03</v>
      </c>
    </row>
    <row r="6771" customFormat="false" ht="15" hidden="false" customHeight="false" outlineLevel="0" collapsed="false">
      <c r="A6771" s="0" t="s">
        <v>251</v>
      </c>
      <c r="B6771" s="0" t="n">
        <f aca="false">VALUE(LEFT(A6771,4))</f>
        <v>2025</v>
      </c>
      <c r="C6771" s="0" t="str">
        <f aca="false">"FY"&amp;IF(VALUE(MID(A6771,6,2))&gt;=4,VALUE(LEFT(A6771,4)),VALUE(LEFT(A6771,4))-1)&amp;"-"&amp;TEXT(MOD(IF(VALUE(MID(A6771,6,2))&gt;=4,VALUE(LEFT(A6771,4)),VALUE(LEFT(A6771,4))-1)+1,100),"00")</f>
        <v>FY2025-26</v>
      </c>
      <c r="D6771" s="0" t="s">
        <v>748</v>
      </c>
      <c r="E6771" s="0" t="s">
        <v>427</v>
      </c>
      <c r="F6771" s="0" t="str">
        <f aca="false">INDEX(Mapping!$B$2:$B$465,MATCH(E6771,Mapping!$A$2:$A$465,0))</f>
        <v>NTPC STATIONS</v>
      </c>
      <c r="G6771" s="0" t="str">
        <f aca="false">INDEX(Mapping!$C$2:$C$465,MATCH(E6771,Mapping!$A$2:$A$465,0))</f>
        <v>NTPC GROUP</v>
      </c>
      <c r="H6771" s="2" t="n">
        <v>1.41</v>
      </c>
      <c r="I6771" s="3" t="n">
        <v>0.03</v>
      </c>
    </row>
    <row r="6772" customFormat="false" ht="15" hidden="false" customHeight="false" outlineLevel="0" collapsed="false">
      <c r="A6772" s="0" t="s">
        <v>251</v>
      </c>
      <c r="B6772" s="0" t="n">
        <f aca="false">VALUE(LEFT(A6772,4))</f>
        <v>2025</v>
      </c>
      <c r="C6772" s="0" t="str">
        <f aca="false">"FY"&amp;IF(VALUE(MID(A6772,6,2))&gt;=4,VALUE(LEFT(A6772,4)),VALUE(LEFT(A6772,4))-1)&amp;"-"&amp;TEXT(MOD(IF(VALUE(MID(A6772,6,2))&gt;=4,VALUE(LEFT(A6772,4)),VALUE(LEFT(A6772,4))-1)+1,100),"00")</f>
        <v>FY2025-26</v>
      </c>
      <c r="D6772" s="0" t="s">
        <v>277</v>
      </c>
      <c r="E6772" s="0" t="s">
        <v>277</v>
      </c>
      <c r="F6772" s="0" t="str">
        <f aca="false">INDEX(Mapping!$B$2:$B$465,MATCH(E6772,Mapping!$A$2:$A$465,0))</f>
        <v>RKM POWERGEN</v>
      </c>
      <c r="G6772" s="0" t="str">
        <f aca="false">INDEX(Mapping!$C$2:$C$465,MATCH(E6772,Mapping!$A$2:$A$465,0))</f>
        <v>RKM POWERGEN</v>
      </c>
      <c r="H6772" s="2" t="n">
        <v>1.29</v>
      </c>
      <c r="I6772" s="3" t="n">
        <v>0.03</v>
      </c>
    </row>
    <row r="6773" customFormat="false" ht="15" hidden="false" customHeight="false" outlineLevel="0" collapsed="false">
      <c r="A6773" s="0" t="s">
        <v>251</v>
      </c>
      <c r="B6773" s="0" t="n">
        <f aca="false">VALUE(LEFT(A6773,4))</f>
        <v>2025</v>
      </c>
      <c r="C6773" s="0" t="str">
        <f aca="false">"FY"&amp;IF(VALUE(MID(A6773,6,2))&gt;=4,VALUE(LEFT(A6773,4)),VALUE(LEFT(A6773,4))-1)&amp;"-"&amp;TEXT(MOD(IF(VALUE(MID(A6773,6,2))&gt;=4,VALUE(LEFT(A6773,4)),VALUE(LEFT(A6773,4))-1)+1,100),"00")</f>
        <v>FY2025-26</v>
      </c>
      <c r="D6773" s="0" t="s">
        <v>724</v>
      </c>
      <c r="E6773" s="0" t="s">
        <v>437</v>
      </c>
      <c r="F6773" s="0" t="str">
        <f aca="false">INDEX(Mapping!$B$2:$B$465,MATCH(E6773,Mapping!$A$2:$A$465,0))</f>
        <v>NTPC STATIONS</v>
      </c>
      <c r="G6773" s="0" t="str">
        <f aca="false">INDEX(Mapping!$C$2:$C$465,MATCH(E6773,Mapping!$A$2:$A$465,0))</f>
        <v>NTPC GROUP</v>
      </c>
      <c r="H6773" s="2" t="n">
        <v>1.26</v>
      </c>
      <c r="I6773" s="3" t="n">
        <v>0.03</v>
      </c>
    </row>
    <row r="6774" customFormat="false" ht="15" hidden="false" customHeight="false" outlineLevel="0" collapsed="false">
      <c r="A6774" s="0" t="s">
        <v>251</v>
      </c>
      <c r="B6774" s="0" t="n">
        <f aca="false">VALUE(LEFT(A6774,4))</f>
        <v>2025</v>
      </c>
      <c r="C6774" s="0" t="str">
        <f aca="false">"FY"&amp;IF(VALUE(MID(A6774,6,2))&gt;=4,VALUE(LEFT(A6774,4)),VALUE(LEFT(A6774,4))-1)&amp;"-"&amp;TEXT(MOD(IF(VALUE(MID(A6774,6,2))&gt;=4,VALUE(LEFT(A6774,4)),VALUE(LEFT(A6774,4))-1)+1,100),"00")</f>
        <v>FY2025-26</v>
      </c>
      <c r="D6774" s="0" t="s">
        <v>758</v>
      </c>
      <c r="E6774" s="0" t="s">
        <v>400</v>
      </c>
      <c r="F6774" s="0" t="str">
        <f aca="false">INDEX(Mapping!$B$2:$B$465,MATCH(E6774,Mapping!$A$2:$A$465,0))</f>
        <v>NTPC STATIONS</v>
      </c>
      <c r="G6774" s="0" t="str">
        <f aca="false">INDEX(Mapping!$C$2:$C$465,MATCH(E6774,Mapping!$A$2:$A$465,0))</f>
        <v>NTPC GROUP</v>
      </c>
      <c r="H6774" s="2" t="n">
        <v>1.22</v>
      </c>
      <c r="I6774" s="3" t="n">
        <v>0.03</v>
      </c>
    </row>
    <row r="6775" customFormat="false" ht="15" hidden="false" customHeight="false" outlineLevel="0" collapsed="false">
      <c r="A6775" s="0" t="s">
        <v>251</v>
      </c>
      <c r="B6775" s="0" t="n">
        <f aca="false">VALUE(LEFT(A6775,4))</f>
        <v>2025</v>
      </c>
      <c r="C6775" s="0" t="str">
        <f aca="false">"FY"&amp;IF(VALUE(MID(A6775,6,2))&gt;=4,VALUE(LEFT(A6775,4)),VALUE(LEFT(A6775,4))-1)&amp;"-"&amp;TEXT(MOD(IF(VALUE(MID(A6775,6,2))&gt;=4,VALUE(LEFT(A6775,4)),VALUE(LEFT(A6775,4))-1)+1,100),"00")</f>
        <v>FY2025-26</v>
      </c>
      <c r="D6775" s="0" t="s">
        <v>844</v>
      </c>
      <c r="E6775" s="0" t="s">
        <v>483</v>
      </c>
      <c r="F6775" s="0" t="str">
        <f aca="false">INDEX(Mapping!$B$2:$B$465,MATCH(E6775,Mapping!$A$2:$A$465,0))</f>
        <v>ADANI RENEWABLE ENERGY THREE LIMITED_PSS8_HYBRID SOLAR</v>
      </c>
      <c r="G6775" s="0" t="str">
        <f aca="false">INDEX(Mapping!$C$2:$C$465,MATCH(E6775,Mapping!$A$2:$A$465,0))</f>
        <v>ADANI GREEN ENERGY (ALL SPVs)</v>
      </c>
      <c r="H6775" s="2" t="n">
        <v>1.19</v>
      </c>
      <c r="I6775" s="3" t="n">
        <v>0.03</v>
      </c>
    </row>
    <row r="6776" customFormat="false" ht="15" hidden="false" customHeight="false" outlineLevel="0" collapsed="false">
      <c r="A6776" s="0" t="s">
        <v>251</v>
      </c>
      <c r="B6776" s="0" t="n">
        <f aca="false">VALUE(LEFT(A6776,4))</f>
        <v>2025</v>
      </c>
      <c r="C6776" s="0" t="str">
        <f aca="false">"FY"&amp;IF(VALUE(MID(A6776,6,2))&gt;=4,VALUE(LEFT(A6776,4)),VALUE(LEFT(A6776,4))-1)&amp;"-"&amp;TEXT(MOD(IF(VALUE(MID(A6776,6,2))&gt;=4,VALUE(LEFT(A6776,4)),VALUE(LEFT(A6776,4))-1)+1,100),"00")</f>
        <v>FY2025-26</v>
      </c>
      <c r="D6776" s="0" t="s">
        <v>380</v>
      </c>
      <c r="E6776" s="0" t="s">
        <v>380</v>
      </c>
      <c r="F6776" s="0" t="str">
        <f aca="false">INDEX(Mapping!$B$2:$B$465,MATCH(E6776,Mapping!$A$2:$A$465,0))</f>
        <v>RENEW GREEN (MHP ONE) PRIVATE LIMITED</v>
      </c>
      <c r="G6776" s="0" t="str">
        <f aca="false">INDEX(Mapping!$C$2:$C$465,MATCH(E6776,Mapping!$A$2:$A$465,0))</f>
        <v>RENEW POWER (ALL SPVs)</v>
      </c>
      <c r="H6776" s="2" t="n">
        <v>1.13</v>
      </c>
      <c r="I6776" s="3" t="n">
        <v>0.02</v>
      </c>
    </row>
    <row r="6777" customFormat="false" ht="15" hidden="false" customHeight="false" outlineLevel="0" collapsed="false">
      <c r="A6777" s="0" t="s">
        <v>251</v>
      </c>
      <c r="B6777" s="0" t="n">
        <f aca="false">VALUE(LEFT(A6777,4))</f>
        <v>2025</v>
      </c>
      <c r="C6777" s="0" t="str">
        <f aca="false">"FY"&amp;IF(VALUE(MID(A6777,6,2))&gt;=4,VALUE(LEFT(A6777,4)),VALUE(LEFT(A6777,4))-1)&amp;"-"&amp;TEXT(MOD(IF(VALUE(MID(A6777,6,2))&gt;=4,VALUE(LEFT(A6777,4)),VALUE(LEFT(A6777,4))-1)+1,100),"00")</f>
        <v>FY2025-26</v>
      </c>
      <c r="D6777" s="0" t="s">
        <v>823</v>
      </c>
      <c r="E6777" s="0" t="s">
        <v>456</v>
      </c>
      <c r="F6777" s="0" t="str">
        <f aca="false">INDEX(Mapping!$B$2:$B$465,MATCH(E6777,Mapping!$A$2:$A$465,0))</f>
        <v>RENEW SURYA JYOTI PRIVATE LIMITED</v>
      </c>
      <c r="G6777" s="0" t="str">
        <f aca="false">INDEX(Mapping!$C$2:$C$465,MATCH(E6777,Mapping!$A$2:$A$465,0))</f>
        <v>RENEW POWER (ALL SPVs)</v>
      </c>
      <c r="H6777" s="2" t="n">
        <v>1.13</v>
      </c>
      <c r="I6777" s="3" t="n">
        <v>0.02</v>
      </c>
    </row>
    <row r="6778" customFormat="false" ht="15" hidden="false" customHeight="false" outlineLevel="0" collapsed="false">
      <c r="A6778" s="0" t="s">
        <v>251</v>
      </c>
      <c r="B6778" s="0" t="n">
        <f aca="false">VALUE(LEFT(A6778,4))</f>
        <v>2025</v>
      </c>
      <c r="C6778" s="0" t="str">
        <f aca="false">"FY"&amp;IF(VALUE(MID(A6778,6,2))&gt;=4,VALUE(LEFT(A6778,4)),VALUE(LEFT(A6778,4))-1)&amp;"-"&amp;TEXT(MOD(IF(VALUE(MID(A6778,6,2))&gt;=4,VALUE(LEFT(A6778,4)),VALUE(LEFT(A6778,4))-1)+1,100),"00")</f>
        <v>FY2025-26</v>
      </c>
      <c r="D6778" s="0" t="s">
        <v>339</v>
      </c>
      <c r="E6778" s="0" t="s">
        <v>339</v>
      </c>
      <c r="F6778" s="0" t="str">
        <f aca="false">INDEX(Mapping!$B$2:$B$465,MATCH(E6778,Mapping!$A$2:$A$465,0))</f>
        <v>BRBCL NABINAGAR</v>
      </c>
      <c r="G6778" s="0" t="str">
        <f aca="false">INDEX(Mapping!$C$2:$C$465,MATCH(E6778,Mapping!$A$2:$A$465,0))</f>
        <v>NTPC GROUP</v>
      </c>
      <c r="H6778" s="2" t="n">
        <v>1.09</v>
      </c>
      <c r="I6778" s="3" t="n">
        <v>0.02</v>
      </c>
    </row>
    <row r="6779" customFormat="false" ht="15" hidden="false" customHeight="false" outlineLevel="0" collapsed="false">
      <c r="A6779" s="0" t="s">
        <v>251</v>
      </c>
      <c r="B6779" s="0" t="n">
        <f aca="false">VALUE(LEFT(A6779,4))</f>
        <v>2025</v>
      </c>
      <c r="C6779" s="0" t="str">
        <f aca="false">"FY"&amp;IF(VALUE(MID(A6779,6,2))&gt;=4,VALUE(LEFT(A6779,4)),VALUE(LEFT(A6779,4))-1)&amp;"-"&amp;TEXT(MOD(IF(VALUE(MID(A6779,6,2))&gt;=4,VALUE(LEFT(A6779,4)),VALUE(LEFT(A6779,4))-1)+1,100),"00")</f>
        <v>FY2025-26</v>
      </c>
      <c r="D6779" s="0" t="s">
        <v>733</v>
      </c>
      <c r="E6779" s="0" t="s">
        <v>413</v>
      </c>
      <c r="F6779" s="0" t="str">
        <f aca="false">INDEX(Mapping!$B$2:$B$465,MATCH(E6779,Mapping!$A$2:$A$465,0))</f>
        <v>NTPC STATIONS</v>
      </c>
      <c r="G6779" s="0" t="str">
        <f aca="false">INDEX(Mapping!$C$2:$C$465,MATCH(E6779,Mapping!$A$2:$A$465,0))</f>
        <v>NTPC GROUP</v>
      </c>
      <c r="H6779" s="2" t="n">
        <v>1.07</v>
      </c>
      <c r="I6779" s="3" t="n">
        <v>0.02</v>
      </c>
    </row>
    <row r="6780" customFormat="false" ht="15" hidden="false" customHeight="false" outlineLevel="0" collapsed="false">
      <c r="A6780" s="0" t="s">
        <v>251</v>
      </c>
      <c r="B6780" s="0" t="n">
        <f aca="false">VALUE(LEFT(A6780,4))</f>
        <v>2025</v>
      </c>
      <c r="C6780" s="0" t="str">
        <f aca="false">"FY"&amp;IF(VALUE(MID(A6780,6,2))&gt;=4,VALUE(LEFT(A6780,4)),VALUE(LEFT(A6780,4))-1)&amp;"-"&amp;TEXT(MOD(IF(VALUE(MID(A6780,6,2))&gt;=4,VALUE(LEFT(A6780,4)),VALUE(LEFT(A6780,4))-1)+1,100),"00")</f>
        <v>FY2025-26</v>
      </c>
      <c r="D6780" s="0" t="s">
        <v>726</v>
      </c>
      <c r="E6780" s="0" t="s">
        <v>393</v>
      </c>
      <c r="F6780" s="0" t="str">
        <f aca="false">INDEX(Mapping!$B$2:$B$465,MATCH(E6780,Mapping!$A$2:$A$465,0))</f>
        <v>NTPC STATIONS</v>
      </c>
      <c r="G6780" s="0" t="str">
        <f aca="false">INDEX(Mapping!$C$2:$C$465,MATCH(E6780,Mapping!$A$2:$A$465,0))</f>
        <v>NTPC GROUP</v>
      </c>
      <c r="H6780" s="2" t="n">
        <v>0.98</v>
      </c>
      <c r="I6780" s="3" t="n">
        <v>0.02</v>
      </c>
    </row>
    <row r="6781" customFormat="false" ht="15" hidden="false" customHeight="false" outlineLevel="0" collapsed="false">
      <c r="A6781" s="0" t="s">
        <v>251</v>
      </c>
      <c r="B6781" s="0" t="n">
        <f aca="false">VALUE(LEFT(A6781,4))</f>
        <v>2025</v>
      </c>
      <c r="C6781" s="0" t="str">
        <f aca="false">"FY"&amp;IF(VALUE(MID(A6781,6,2))&gt;=4,VALUE(LEFT(A6781,4)),VALUE(LEFT(A6781,4))-1)&amp;"-"&amp;TEXT(MOD(IF(VALUE(MID(A6781,6,2))&gt;=4,VALUE(LEFT(A6781,4)),VALUE(LEFT(A6781,4))-1)+1,100),"00")</f>
        <v>FY2025-26</v>
      </c>
      <c r="D6781" s="0" t="s">
        <v>722</v>
      </c>
      <c r="E6781" s="0" t="s">
        <v>474</v>
      </c>
      <c r="F6781" s="0" t="str">
        <f aca="false">INDEX(Mapping!$B$2:$B$465,MATCH(E6781,Mapping!$A$2:$A$465,0))</f>
        <v>ONEVOLT ENERGY PRIVATE LIMITED</v>
      </c>
      <c r="G6781" s="0" t="str">
        <f aca="false">INDEX(Mapping!$C$2:$C$465,MATCH(E6781,Mapping!$A$2:$A$465,0))</f>
        <v>ONEVOLT ENERGY PRIVATE LIMITED</v>
      </c>
      <c r="H6781" s="2" t="n">
        <v>0.96</v>
      </c>
      <c r="I6781" s="3" t="n">
        <v>0.02</v>
      </c>
    </row>
    <row r="6782" customFormat="false" ht="15" hidden="false" customHeight="false" outlineLevel="0" collapsed="false">
      <c r="A6782" s="0" t="s">
        <v>251</v>
      </c>
      <c r="B6782" s="0" t="n">
        <f aca="false">VALUE(LEFT(A6782,4))</f>
        <v>2025</v>
      </c>
      <c r="C6782" s="0" t="str">
        <f aca="false">"FY"&amp;IF(VALUE(MID(A6782,6,2))&gt;=4,VALUE(LEFT(A6782,4)),VALUE(LEFT(A6782,4))-1)&amp;"-"&amp;TEXT(MOD(IF(VALUE(MID(A6782,6,2))&gt;=4,VALUE(LEFT(A6782,4)),VALUE(LEFT(A6782,4))-1)+1,100),"00")</f>
        <v>FY2025-26</v>
      </c>
      <c r="D6782" s="0" t="s">
        <v>842</v>
      </c>
      <c r="E6782" s="0" t="s">
        <v>514</v>
      </c>
      <c r="F6782" s="0" t="str">
        <f aca="false">INDEX(Mapping!$B$2:$B$465,MATCH(E6782,Mapping!$A$2:$A$465,0))</f>
        <v>ADANI RENEWABLE ENERGY THREE LIMITED_PSS8_HYBRID WIND</v>
      </c>
      <c r="G6782" s="0" t="str">
        <f aca="false">INDEX(Mapping!$C$2:$C$465,MATCH(E6782,Mapping!$A$2:$A$465,0))</f>
        <v>ADANI GREEN ENERGY (ALL SPVs)</v>
      </c>
      <c r="H6782" s="2" t="n">
        <v>0.93</v>
      </c>
      <c r="I6782" s="3" t="n">
        <v>0.02</v>
      </c>
    </row>
    <row r="6783" customFormat="false" ht="15" hidden="false" customHeight="false" outlineLevel="0" collapsed="false">
      <c r="A6783" s="0" t="s">
        <v>251</v>
      </c>
      <c r="B6783" s="0" t="n">
        <f aca="false">VALUE(LEFT(A6783,4))</f>
        <v>2025</v>
      </c>
      <c r="C6783" s="0" t="str">
        <f aca="false">"FY"&amp;IF(VALUE(MID(A6783,6,2))&gt;=4,VALUE(LEFT(A6783,4)),VALUE(LEFT(A6783,4))-1)&amp;"-"&amp;TEXT(MOD(IF(VALUE(MID(A6783,6,2))&gt;=4,VALUE(LEFT(A6783,4)),VALUE(LEFT(A6783,4))-1)+1,100),"00")</f>
        <v>FY2025-26</v>
      </c>
      <c r="D6783" s="0" t="s">
        <v>332</v>
      </c>
      <c r="E6783" s="0" t="s">
        <v>332</v>
      </c>
      <c r="F6783" s="0" t="str">
        <f aca="false">INDEX(Mapping!$B$2:$B$465,MATCH(E6783,Mapping!$A$2:$A$465,0))</f>
        <v>KANTI BIJLEE UTPADAN NIGAM LIMITED</v>
      </c>
      <c r="G6783" s="0" t="str">
        <f aca="false">INDEX(Mapping!$C$2:$C$465,MATCH(E6783,Mapping!$A$2:$A$465,0))</f>
        <v>NTPC GROUP</v>
      </c>
      <c r="H6783" s="2" t="n">
        <v>0.9</v>
      </c>
      <c r="I6783" s="3" t="n">
        <v>0.02</v>
      </c>
    </row>
    <row r="6784" customFormat="false" ht="15" hidden="false" customHeight="false" outlineLevel="0" collapsed="false">
      <c r="A6784" s="0" t="s">
        <v>251</v>
      </c>
      <c r="B6784" s="0" t="n">
        <f aca="false">VALUE(LEFT(A6784,4))</f>
        <v>2025</v>
      </c>
      <c r="C6784" s="0" t="str">
        <f aca="false">"FY"&amp;IF(VALUE(MID(A6784,6,2))&gt;=4,VALUE(LEFT(A6784,4)),VALUE(LEFT(A6784,4))-1)&amp;"-"&amp;TEXT(MOD(IF(VALUE(MID(A6784,6,2))&gt;=4,VALUE(LEFT(A6784,4)),VALUE(LEFT(A6784,4))-1)+1,100),"00")</f>
        <v>FY2025-26</v>
      </c>
      <c r="D6784" s="0" t="s">
        <v>812</v>
      </c>
      <c r="E6784" s="0" t="s">
        <v>561</v>
      </c>
      <c r="F6784" s="0" t="str">
        <f aca="false">INDEX(Mapping!$B$2:$B$465,MATCH(E6784,Mapping!$A$2:$A$465,0))</f>
        <v>TRANSITION SUSTAINABLE ENERGY SERVICES ONE PRIVATE LIMITED</v>
      </c>
      <c r="G6784" s="0" t="str">
        <f aca="false">INDEX(Mapping!$C$2:$C$465,MATCH(E6784,Mapping!$A$2:$A$465,0))</f>
        <v>TRANSITION SUSTAINABLE ENERGY SERVICES ONE PRIVATE LIMITED</v>
      </c>
      <c r="H6784" s="2" t="n">
        <v>0.87</v>
      </c>
      <c r="I6784" s="3" t="n">
        <v>0.02</v>
      </c>
    </row>
    <row r="6785" customFormat="false" ht="15" hidden="false" customHeight="false" outlineLevel="0" collapsed="false">
      <c r="A6785" s="0" t="s">
        <v>251</v>
      </c>
      <c r="B6785" s="0" t="n">
        <f aca="false">VALUE(LEFT(A6785,4))</f>
        <v>2025</v>
      </c>
      <c r="C6785" s="0" t="str">
        <f aca="false">"FY"&amp;IF(VALUE(MID(A6785,6,2))&gt;=4,VALUE(LEFT(A6785,4)),VALUE(LEFT(A6785,4))-1)&amp;"-"&amp;TEXT(MOD(IF(VALUE(MID(A6785,6,2))&gt;=4,VALUE(LEFT(A6785,4)),VALUE(LEFT(A6785,4))-1)+1,100),"00")</f>
        <v>FY2025-26</v>
      </c>
      <c r="D6785" s="0" t="s">
        <v>453</v>
      </c>
      <c r="E6785" s="0" t="s">
        <v>453</v>
      </c>
      <c r="F6785" s="0" t="str">
        <f aca="false">INDEX(Mapping!$B$2:$B$465,MATCH(E6785,Mapping!$A$2:$A$465,0))</f>
        <v>GMR KAMALANGA</v>
      </c>
      <c r="G6785" s="0" t="str">
        <f aca="false">INDEX(Mapping!$C$2:$C$465,MATCH(E6785,Mapping!$A$2:$A$465,0))</f>
        <v>GMR ENERGY</v>
      </c>
      <c r="H6785" s="2" t="n">
        <v>0.86</v>
      </c>
      <c r="I6785" s="3" t="n">
        <v>0.02</v>
      </c>
    </row>
    <row r="6786" customFormat="false" ht="15" hidden="false" customHeight="false" outlineLevel="0" collapsed="false">
      <c r="A6786" s="0" t="s">
        <v>251</v>
      </c>
      <c r="B6786" s="0" t="n">
        <f aca="false">VALUE(LEFT(A6786,4))</f>
        <v>2025</v>
      </c>
      <c r="C6786" s="0" t="str">
        <f aca="false">"FY"&amp;IF(VALUE(MID(A6786,6,2))&gt;=4,VALUE(LEFT(A6786,4)),VALUE(LEFT(A6786,4))-1)&amp;"-"&amp;TEXT(MOD(IF(VALUE(MID(A6786,6,2))&gt;=4,VALUE(LEFT(A6786,4)),VALUE(LEFT(A6786,4))-1)+1,100),"00")</f>
        <v>FY2025-26</v>
      </c>
      <c r="D6786" s="0" t="s">
        <v>731</v>
      </c>
      <c r="E6786" s="0" t="s">
        <v>429</v>
      </c>
      <c r="F6786" s="0" t="str">
        <f aca="false">INDEX(Mapping!$B$2:$B$465,MATCH(E6786,Mapping!$A$2:$A$465,0))</f>
        <v>NTPC STATIONS</v>
      </c>
      <c r="G6786" s="0" t="str">
        <f aca="false">INDEX(Mapping!$C$2:$C$465,MATCH(E6786,Mapping!$A$2:$A$465,0))</f>
        <v>NTPC GROUP</v>
      </c>
      <c r="H6786" s="2" t="n">
        <v>0.86</v>
      </c>
      <c r="I6786" s="3" t="n">
        <v>0.02</v>
      </c>
    </row>
    <row r="6787" customFormat="false" ht="15" hidden="false" customHeight="false" outlineLevel="0" collapsed="false">
      <c r="A6787" s="0" t="s">
        <v>251</v>
      </c>
      <c r="B6787" s="0" t="n">
        <f aca="false">VALUE(LEFT(A6787,4))</f>
        <v>2025</v>
      </c>
      <c r="C6787" s="0" t="str">
        <f aca="false">"FY"&amp;IF(VALUE(MID(A6787,6,2))&gt;=4,VALUE(LEFT(A6787,4)),VALUE(LEFT(A6787,4))-1)&amp;"-"&amp;TEXT(MOD(IF(VALUE(MID(A6787,6,2))&gt;=4,VALUE(LEFT(A6787,4)),VALUE(LEFT(A6787,4))-1)+1,100),"00")</f>
        <v>FY2025-26</v>
      </c>
      <c r="D6787" s="0" t="s">
        <v>771</v>
      </c>
      <c r="E6787" s="0" t="s">
        <v>457</v>
      </c>
      <c r="F6787" s="0" t="str">
        <f aca="false">INDEX(Mapping!$B$2:$B$465,MATCH(E6787,Mapping!$A$2:$A$465,0))</f>
        <v>NTPC STATIONS</v>
      </c>
      <c r="G6787" s="0" t="str">
        <f aca="false">INDEX(Mapping!$C$2:$C$465,MATCH(E6787,Mapping!$A$2:$A$465,0))</f>
        <v>NTPC GROUP</v>
      </c>
      <c r="H6787" s="2" t="n">
        <v>0.77</v>
      </c>
      <c r="I6787" s="3" t="n">
        <v>0.02</v>
      </c>
    </row>
    <row r="6788" customFormat="false" ht="15" hidden="false" customHeight="false" outlineLevel="0" collapsed="false">
      <c r="A6788" s="0" t="s">
        <v>251</v>
      </c>
      <c r="B6788" s="0" t="n">
        <f aca="false">VALUE(LEFT(A6788,4))</f>
        <v>2025</v>
      </c>
      <c r="C6788" s="0" t="str">
        <f aca="false">"FY"&amp;IF(VALUE(MID(A6788,6,2))&gt;=4,VALUE(LEFT(A6788,4)),VALUE(LEFT(A6788,4))-1)&amp;"-"&amp;TEXT(MOD(IF(VALUE(MID(A6788,6,2))&gt;=4,VALUE(LEFT(A6788,4)),VALUE(LEFT(A6788,4))-1)+1,100),"00")</f>
        <v>FY2025-26</v>
      </c>
      <c r="D6788" s="0" t="s">
        <v>746</v>
      </c>
      <c r="E6788" s="0" t="s">
        <v>369</v>
      </c>
      <c r="F6788" s="0" t="str">
        <f aca="false">INDEX(Mapping!$B$2:$B$465,MATCH(E6788,Mapping!$A$2:$A$465,0))</f>
        <v>NTPC STATIONS</v>
      </c>
      <c r="G6788" s="0" t="str">
        <f aca="false">INDEX(Mapping!$C$2:$C$465,MATCH(E6788,Mapping!$A$2:$A$465,0))</f>
        <v>NTPC GROUP</v>
      </c>
      <c r="H6788" s="2" t="n">
        <v>0.75</v>
      </c>
      <c r="I6788" s="3" t="n">
        <v>0.02</v>
      </c>
    </row>
    <row r="6789" customFormat="false" ht="15" hidden="false" customHeight="false" outlineLevel="0" collapsed="false">
      <c r="A6789" s="0" t="s">
        <v>251</v>
      </c>
      <c r="B6789" s="0" t="n">
        <f aca="false">VALUE(LEFT(A6789,4))</f>
        <v>2025</v>
      </c>
      <c r="C6789" s="0" t="str">
        <f aca="false">"FY"&amp;IF(VALUE(MID(A6789,6,2))&gt;=4,VALUE(LEFT(A6789,4)),VALUE(LEFT(A6789,4))-1)&amp;"-"&amp;TEXT(MOD(IF(VALUE(MID(A6789,6,2))&gt;=4,VALUE(LEFT(A6789,4)),VALUE(LEFT(A6789,4))-1)+1,100),"00")</f>
        <v>FY2025-26</v>
      </c>
      <c r="D6789" s="0" t="s">
        <v>786</v>
      </c>
      <c r="E6789" s="0" t="s">
        <v>510</v>
      </c>
      <c r="F6789" s="0" t="str">
        <f aca="false">INDEX(Mapping!$B$2:$B$465,MATCH(E6789,Mapping!$A$2:$A$465,0))</f>
        <v>SERENTICA RENEWABLES INDIA 5 PRIVATE LIMITED</v>
      </c>
      <c r="G6789" s="0" t="str">
        <f aca="false">INDEX(Mapping!$C$2:$C$465,MATCH(E6789,Mapping!$A$2:$A$465,0))</f>
        <v>SERENTICA RENEWABLES</v>
      </c>
      <c r="H6789" s="2" t="n">
        <v>0.75</v>
      </c>
      <c r="I6789" s="3" t="n">
        <v>0.02</v>
      </c>
    </row>
    <row r="6790" customFormat="false" ht="15" hidden="false" customHeight="false" outlineLevel="0" collapsed="false">
      <c r="A6790" s="0" t="s">
        <v>251</v>
      </c>
      <c r="B6790" s="0" t="n">
        <f aca="false">VALUE(LEFT(A6790,4))</f>
        <v>2025</v>
      </c>
      <c r="C6790" s="0" t="str">
        <f aca="false">"FY"&amp;IF(VALUE(MID(A6790,6,2))&gt;=4,VALUE(LEFT(A6790,4)),VALUE(LEFT(A6790,4))-1)&amp;"-"&amp;TEXT(MOD(IF(VALUE(MID(A6790,6,2))&gt;=4,VALUE(LEFT(A6790,4)),VALUE(LEFT(A6790,4))-1)+1,100),"00")</f>
        <v>FY2025-26</v>
      </c>
      <c r="D6790" s="0" t="s">
        <v>772</v>
      </c>
      <c r="E6790" s="0" t="s">
        <v>471</v>
      </c>
      <c r="F6790" s="0" t="str">
        <f aca="false">INDEX(Mapping!$B$2:$B$465,MATCH(E6790,Mapping!$A$2:$A$465,0))</f>
        <v>NTPC STATIONS</v>
      </c>
      <c r="G6790" s="0" t="str">
        <f aca="false">INDEX(Mapping!$C$2:$C$465,MATCH(E6790,Mapping!$A$2:$A$465,0))</f>
        <v>NTPC GROUP</v>
      </c>
      <c r="H6790" s="2" t="n">
        <v>0.75</v>
      </c>
      <c r="I6790" s="3" t="n">
        <v>0.02</v>
      </c>
    </row>
    <row r="6791" customFormat="false" ht="15" hidden="false" customHeight="false" outlineLevel="0" collapsed="false">
      <c r="A6791" s="0" t="s">
        <v>251</v>
      </c>
      <c r="B6791" s="0" t="n">
        <f aca="false">VALUE(LEFT(A6791,4))</f>
        <v>2025</v>
      </c>
      <c r="C6791" s="0" t="str">
        <f aca="false">"FY"&amp;IF(VALUE(MID(A6791,6,2))&gt;=4,VALUE(LEFT(A6791,4)),VALUE(LEFT(A6791,4))-1)&amp;"-"&amp;TEXT(MOD(IF(VALUE(MID(A6791,6,2))&gt;=4,VALUE(LEFT(A6791,4)),VALUE(LEFT(A6791,4))-1)+1,100),"00")</f>
        <v>FY2025-26</v>
      </c>
      <c r="D6791" s="0" t="s">
        <v>792</v>
      </c>
      <c r="E6791" s="0" t="s">
        <v>518</v>
      </c>
      <c r="F6791" s="0" t="str">
        <f aca="false">INDEX(Mapping!$B$2:$B$465,MATCH(E6791,Mapping!$A$2:$A$465,0))</f>
        <v>NTPC STATIONS</v>
      </c>
      <c r="G6791" s="0" t="str">
        <f aca="false">INDEX(Mapping!$C$2:$C$465,MATCH(E6791,Mapping!$A$2:$A$465,0))</f>
        <v>NTPC GROUP</v>
      </c>
      <c r="H6791" s="2" t="n">
        <v>0.73</v>
      </c>
      <c r="I6791" s="3" t="n">
        <v>0.02</v>
      </c>
    </row>
    <row r="6792" customFormat="false" ht="15" hidden="false" customHeight="false" outlineLevel="0" collapsed="false">
      <c r="A6792" s="0" t="s">
        <v>251</v>
      </c>
      <c r="B6792" s="0" t="n">
        <f aca="false">VALUE(LEFT(A6792,4))</f>
        <v>2025</v>
      </c>
      <c r="C6792" s="0" t="str">
        <f aca="false">"FY"&amp;IF(VALUE(MID(A6792,6,2))&gt;=4,VALUE(LEFT(A6792,4)),VALUE(LEFT(A6792,4))-1)&amp;"-"&amp;TEXT(MOD(IF(VALUE(MID(A6792,6,2))&gt;=4,VALUE(LEFT(A6792,4)),VALUE(LEFT(A6792,4))-1)+1,100),"00")</f>
        <v>FY2025-26</v>
      </c>
      <c r="D6792" s="0" t="s">
        <v>752</v>
      </c>
      <c r="E6792" s="0" t="s">
        <v>440</v>
      </c>
      <c r="F6792" s="0" t="str">
        <f aca="false">INDEX(Mapping!$B$2:$B$465,MATCH(E6792,Mapping!$A$2:$A$465,0))</f>
        <v>NTPC STATIONS</v>
      </c>
      <c r="G6792" s="0" t="str">
        <f aca="false">INDEX(Mapping!$C$2:$C$465,MATCH(E6792,Mapping!$A$2:$A$465,0))</f>
        <v>NTPC GROUP</v>
      </c>
      <c r="H6792" s="2" t="n">
        <v>0.71</v>
      </c>
      <c r="I6792" s="3" t="n">
        <v>0.01</v>
      </c>
    </row>
    <row r="6793" customFormat="false" ht="15" hidden="false" customHeight="false" outlineLevel="0" collapsed="false">
      <c r="A6793" s="0" t="s">
        <v>251</v>
      </c>
      <c r="B6793" s="0" t="n">
        <f aca="false">VALUE(LEFT(A6793,4))</f>
        <v>2025</v>
      </c>
      <c r="C6793" s="0" t="str">
        <f aca="false">"FY"&amp;IF(VALUE(MID(A6793,6,2))&gt;=4,VALUE(LEFT(A6793,4)),VALUE(LEFT(A6793,4))-1)&amp;"-"&amp;TEXT(MOD(IF(VALUE(MID(A6793,6,2))&gt;=4,VALUE(LEFT(A6793,4)),VALUE(LEFT(A6793,4))-1)+1,100),"00")</f>
        <v>FY2025-26</v>
      </c>
      <c r="D6793" s="0" t="s">
        <v>760</v>
      </c>
      <c r="E6793" s="0" t="s">
        <v>488</v>
      </c>
      <c r="F6793" s="0" t="str">
        <f aca="false">INDEX(Mapping!$B$2:$B$465,MATCH(E6793,Mapping!$A$2:$A$465,0))</f>
        <v>NTPC STATIONS</v>
      </c>
      <c r="G6793" s="0" t="str">
        <f aca="false">INDEX(Mapping!$C$2:$C$465,MATCH(E6793,Mapping!$A$2:$A$465,0))</f>
        <v>NTPC GROUP</v>
      </c>
      <c r="H6793" s="2" t="n">
        <v>0.69</v>
      </c>
      <c r="I6793" s="3" t="n">
        <v>0.01</v>
      </c>
    </row>
    <row r="6794" customFormat="false" ht="15" hidden="false" customHeight="false" outlineLevel="0" collapsed="false">
      <c r="A6794" s="0" t="s">
        <v>251</v>
      </c>
      <c r="B6794" s="0" t="n">
        <f aca="false">VALUE(LEFT(A6794,4))</f>
        <v>2025</v>
      </c>
      <c r="C6794" s="0" t="str">
        <f aca="false">"FY"&amp;IF(VALUE(MID(A6794,6,2))&gt;=4,VALUE(LEFT(A6794,4)),VALUE(LEFT(A6794,4))-1)&amp;"-"&amp;TEXT(MOD(IF(VALUE(MID(A6794,6,2))&gt;=4,VALUE(LEFT(A6794,4)),VALUE(LEFT(A6794,4))-1)+1,100),"00")</f>
        <v>FY2025-26</v>
      </c>
      <c r="D6794" s="0" t="s">
        <v>741</v>
      </c>
      <c r="E6794" s="0" t="s">
        <v>445</v>
      </c>
      <c r="F6794" s="0" t="str">
        <f aca="false">INDEX(Mapping!$B$2:$B$465,MATCH(E6794,Mapping!$A$2:$A$465,0))</f>
        <v>NTPC STATIONS</v>
      </c>
      <c r="G6794" s="0" t="str">
        <f aca="false">INDEX(Mapping!$C$2:$C$465,MATCH(E6794,Mapping!$A$2:$A$465,0))</f>
        <v>NTPC GROUP</v>
      </c>
      <c r="H6794" s="2" t="n">
        <v>0.68</v>
      </c>
      <c r="I6794" s="3" t="n">
        <v>0.01</v>
      </c>
    </row>
    <row r="6795" customFormat="false" ht="15" hidden="false" customHeight="false" outlineLevel="0" collapsed="false">
      <c r="A6795" s="0" t="s">
        <v>251</v>
      </c>
      <c r="B6795" s="0" t="n">
        <f aca="false">VALUE(LEFT(A6795,4))</f>
        <v>2025</v>
      </c>
      <c r="C6795" s="0" t="str">
        <f aca="false">"FY"&amp;IF(VALUE(MID(A6795,6,2))&gt;=4,VALUE(LEFT(A6795,4)),VALUE(LEFT(A6795,4))-1)&amp;"-"&amp;TEXT(MOD(IF(VALUE(MID(A6795,6,2))&gt;=4,VALUE(LEFT(A6795,4)),VALUE(LEFT(A6795,4))-1)+1,100),"00")</f>
        <v>FY2025-26</v>
      </c>
      <c r="D6795" s="0" t="s">
        <v>715</v>
      </c>
      <c r="E6795" s="0" t="s">
        <v>341</v>
      </c>
      <c r="F6795" s="0" t="str">
        <f aca="false">INDEX(Mapping!$B$2:$B$465,MATCH(E6795,Mapping!$A$2:$A$465,0))</f>
        <v>NTPC STATIONS</v>
      </c>
      <c r="G6795" s="0" t="str">
        <f aca="false">INDEX(Mapping!$C$2:$C$465,MATCH(E6795,Mapping!$A$2:$A$465,0))</f>
        <v>NTPC GROUP</v>
      </c>
      <c r="H6795" s="2" t="n">
        <v>0.65</v>
      </c>
      <c r="I6795" s="3" t="n">
        <v>0.01</v>
      </c>
    </row>
    <row r="6796" customFormat="false" ht="15" hidden="false" customHeight="false" outlineLevel="0" collapsed="false">
      <c r="A6796" s="0" t="s">
        <v>251</v>
      </c>
      <c r="B6796" s="0" t="n">
        <f aca="false">VALUE(LEFT(A6796,4))</f>
        <v>2025</v>
      </c>
      <c r="C6796" s="0" t="str">
        <f aca="false">"FY"&amp;IF(VALUE(MID(A6796,6,2))&gt;=4,VALUE(LEFT(A6796,4)),VALUE(LEFT(A6796,4))-1)&amp;"-"&amp;TEXT(MOD(IF(VALUE(MID(A6796,6,2))&gt;=4,VALUE(LEFT(A6796,4)),VALUE(LEFT(A6796,4))-1)+1,100),"00")</f>
        <v>FY2025-26</v>
      </c>
      <c r="D6796" s="0" t="s">
        <v>431</v>
      </c>
      <c r="E6796" s="0" t="s">
        <v>431</v>
      </c>
      <c r="F6796" s="0" t="str">
        <f aca="false">INDEX(Mapping!$B$2:$B$465,MATCH(E6796,Mapping!$A$2:$A$465,0))</f>
        <v>JUNIPER GREEN COSMIC PRIVATE LIMITED</v>
      </c>
      <c r="G6796" s="0" t="str">
        <f aca="false">INDEX(Mapping!$C$2:$C$465,MATCH(E6796,Mapping!$A$2:$A$465,0))</f>
        <v>JUNIPER GREEN ENERGY</v>
      </c>
      <c r="H6796" s="2" t="n">
        <v>0.63</v>
      </c>
      <c r="I6796" s="3" t="n">
        <v>0.01</v>
      </c>
    </row>
    <row r="6797" customFormat="false" ht="15" hidden="false" customHeight="false" outlineLevel="0" collapsed="false">
      <c r="A6797" s="0" t="s">
        <v>251</v>
      </c>
      <c r="B6797" s="0" t="n">
        <f aca="false">VALUE(LEFT(A6797,4))</f>
        <v>2025</v>
      </c>
      <c r="C6797" s="0" t="str">
        <f aca="false">"FY"&amp;IF(VALUE(MID(A6797,6,2))&gt;=4,VALUE(LEFT(A6797,4)),VALUE(LEFT(A6797,4))-1)&amp;"-"&amp;TEXT(MOD(IF(VALUE(MID(A6797,6,2))&gt;=4,VALUE(LEFT(A6797,4)),VALUE(LEFT(A6797,4))-1)+1,100),"00")</f>
        <v>FY2025-26</v>
      </c>
      <c r="D6797" s="0" t="s">
        <v>762</v>
      </c>
      <c r="E6797" s="0" t="s">
        <v>447</v>
      </c>
      <c r="F6797" s="0" t="str">
        <f aca="false">INDEX(Mapping!$B$2:$B$465,MATCH(E6797,Mapping!$A$2:$A$465,0))</f>
        <v>NTPC STATIONS</v>
      </c>
      <c r="G6797" s="0" t="str">
        <f aca="false">INDEX(Mapping!$C$2:$C$465,MATCH(E6797,Mapping!$A$2:$A$465,0))</f>
        <v>NTPC GROUP</v>
      </c>
      <c r="H6797" s="2" t="n">
        <v>0.63</v>
      </c>
      <c r="I6797" s="3" t="n">
        <v>0.01</v>
      </c>
    </row>
    <row r="6798" customFormat="false" ht="15" hidden="false" customHeight="false" outlineLevel="0" collapsed="false">
      <c r="A6798" s="0" t="s">
        <v>251</v>
      </c>
      <c r="B6798" s="0" t="n">
        <f aca="false">VALUE(LEFT(A6798,4))</f>
        <v>2025</v>
      </c>
      <c r="C6798" s="0" t="str">
        <f aca="false">"FY"&amp;IF(VALUE(MID(A6798,6,2))&gt;=4,VALUE(LEFT(A6798,4)),VALUE(LEFT(A6798,4))-1)&amp;"-"&amp;TEXT(MOD(IF(VALUE(MID(A6798,6,2))&gt;=4,VALUE(LEFT(A6798,4)),VALUE(LEFT(A6798,4))-1)+1,100),"00")</f>
        <v>FY2025-26</v>
      </c>
      <c r="D6798" s="0" t="s">
        <v>326</v>
      </c>
      <c r="E6798" s="0" t="s">
        <v>326</v>
      </c>
      <c r="F6798" s="0" t="str">
        <f aca="false">INDEX(Mapping!$B$2:$B$465,MATCH(E6798,Mapping!$A$2:$A$465,0))</f>
        <v>ITPCL (IL&amp;FS TAMIL NADU)</v>
      </c>
      <c r="G6798" s="0" t="str">
        <f aca="false">INDEX(Mapping!$C$2:$C$465,MATCH(E6798,Mapping!$A$2:$A$465,0))</f>
        <v>ITPCL (IL&amp;FS TAMIL NADU)</v>
      </c>
      <c r="H6798" s="2" t="n">
        <v>0.62</v>
      </c>
      <c r="I6798" s="3" t="n">
        <v>0.01</v>
      </c>
    </row>
    <row r="6799" customFormat="false" ht="15" hidden="false" customHeight="false" outlineLevel="0" collapsed="false">
      <c r="A6799" s="0" t="s">
        <v>251</v>
      </c>
      <c r="B6799" s="0" t="n">
        <f aca="false">VALUE(LEFT(A6799,4))</f>
        <v>2025</v>
      </c>
      <c r="C6799" s="0" t="str">
        <f aca="false">"FY"&amp;IF(VALUE(MID(A6799,6,2))&gt;=4,VALUE(LEFT(A6799,4)),VALUE(LEFT(A6799,4))-1)&amp;"-"&amp;TEXT(MOD(IF(VALUE(MID(A6799,6,2))&gt;=4,VALUE(LEFT(A6799,4)),VALUE(LEFT(A6799,4))-1)+1,100),"00")</f>
        <v>FY2025-26</v>
      </c>
      <c r="D6799" s="0" t="s">
        <v>462</v>
      </c>
      <c r="E6799" s="0" t="s">
        <v>462</v>
      </c>
      <c r="F6799" s="0" t="str">
        <f aca="false">INDEX(Mapping!$B$2:$B$465,MATCH(E6799,Mapping!$A$2:$A$465,0))</f>
        <v>DHARIWAL INFRASTRUCTURE</v>
      </c>
      <c r="G6799" s="0" t="str">
        <f aca="false">INDEX(Mapping!$C$2:$C$465,MATCH(E6799,Mapping!$A$2:$A$465,0))</f>
        <v>DHARIWAL INFRASTRUCTURE</v>
      </c>
      <c r="H6799" s="2" t="n">
        <v>0.58</v>
      </c>
      <c r="I6799" s="3" t="n">
        <v>0.01</v>
      </c>
    </row>
    <row r="6800" customFormat="false" ht="15" hidden="false" customHeight="false" outlineLevel="0" collapsed="false">
      <c r="A6800" s="0" t="s">
        <v>251</v>
      </c>
      <c r="B6800" s="0" t="n">
        <f aca="false">VALUE(LEFT(A6800,4))</f>
        <v>2025</v>
      </c>
      <c r="C6800" s="0" t="str">
        <f aca="false">"FY"&amp;IF(VALUE(MID(A6800,6,2))&gt;=4,VALUE(LEFT(A6800,4)),VALUE(LEFT(A6800,4))-1)&amp;"-"&amp;TEXT(MOD(IF(VALUE(MID(A6800,6,2))&gt;=4,VALUE(LEFT(A6800,4)),VALUE(LEFT(A6800,4))-1)+1,100),"00")</f>
        <v>FY2025-26</v>
      </c>
      <c r="D6800" s="0" t="s">
        <v>756</v>
      </c>
      <c r="E6800" s="0" t="s">
        <v>496</v>
      </c>
      <c r="F6800" s="0" t="str">
        <f aca="false">INDEX(Mapping!$B$2:$B$465,MATCH(E6800,Mapping!$A$2:$A$465,0))</f>
        <v>NTPC STATIONS</v>
      </c>
      <c r="G6800" s="0" t="str">
        <f aca="false">INDEX(Mapping!$C$2:$C$465,MATCH(E6800,Mapping!$A$2:$A$465,0))</f>
        <v>NTPC GROUP</v>
      </c>
      <c r="H6800" s="2" t="n">
        <v>0.58</v>
      </c>
      <c r="I6800" s="3" t="n">
        <v>0.01</v>
      </c>
    </row>
    <row r="6801" customFormat="false" ht="15" hidden="false" customHeight="false" outlineLevel="0" collapsed="false">
      <c r="A6801" s="0" t="s">
        <v>251</v>
      </c>
      <c r="B6801" s="0" t="n">
        <f aca="false">VALUE(LEFT(A6801,4))</f>
        <v>2025</v>
      </c>
      <c r="C6801" s="0" t="str">
        <f aca="false">"FY"&amp;IF(VALUE(MID(A6801,6,2))&gt;=4,VALUE(LEFT(A6801,4)),VALUE(LEFT(A6801,4))-1)&amp;"-"&amp;TEXT(MOD(IF(VALUE(MID(A6801,6,2))&gt;=4,VALUE(LEFT(A6801,4)),VALUE(LEFT(A6801,4))-1)+1,100),"00")</f>
        <v>FY2025-26</v>
      </c>
      <c r="D6801" s="0" t="s">
        <v>854</v>
      </c>
      <c r="E6801" s="0" t="s">
        <v>500</v>
      </c>
      <c r="F6801" s="0" t="str">
        <f aca="false">INDEX(Mapping!$B$2:$B$465,MATCH(E6801,Mapping!$A$2:$A$465,0))</f>
        <v>ADANI HYBRID ENERGY JAISALMER FIVE LIMITED_WIND_PSS8</v>
      </c>
      <c r="G6801" s="0" t="str">
        <f aca="false">INDEX(Mapping!$C$2:$C$465,MATCH(E6801,Mapping!$A$2:$A$465,0))</f>
        <v>ADANI GREEN ENERGY (ALL SPVs)</v>
      </c>
      <c r="H6801" s="2" t="n">
        <v>0.57</v>
      </c>
      <c r="I6801" s="3" t="n">
        <v>0.01</v>
      </c>
    </row>
    <row r="6802" customFormat="false" ht="15" hidden="false" customHeight="false" outlineLevel="0" collapsed="false">
      <c r="A6802" s="0" t="s">
        <v>251</v>
      </c>
      <c r="B6802" s="0" t="n">
        <f aca="false">VALUE(LEFT(A6802,4))</f>
        <v>2025</v>
      </c>
      <c r="C6802" s="0" t="str">
        <f aca="false">"FY"&amp;IF(VALUE(MID(A6802,6,2))&gt;=4,VALUE(LEFT(A6802,4)),VALUE(LEFT(A6802,4))-1)&amp;"-"&amp;TEXT(MOD(IF(VALUE(MID(A6802,6,2))&gt;=4,VALUE(LEFT(A6802,4)),VALUE(LEFT(A6802,4))-1)+1,100),"00")</f>
        <v>FY2025-26</v>
      </c>
      <c r="D6802" s="0" t="s">
        <v>477</v>
      </c>
      <c r="E6802" s="0" t="s">
        <v>477</v>
      </c>
      <c r="F6802" s="0" t="str">
        <f aca="false">INDEX(Mapping!$B$2:$B$465,MATCH(E6802,Mapping!$A$2:$A$465,0))</f>
        <v>ADANI GREEN ENERGY TWENTY SIX A LIMITED_PSS-3</v>
      </c>
      <c r="G6802" s="0" t="str">
        <f aca="false">INDEX(Mapping!$C$2:$C$465,MATCH(E6802,Mapping!$A$2:$A$465,0))</f>
        <v>ADANI GREEN ENERGY (ALL SPVs)</v>
      </c>
      <c r="H6802" s="2" t="n">
        <v>0.56</v>
      </c>
      <c r="I6802" s="3" t="n">
        <v>0.012</v>
      </c>
    </row>
    <row r="6803" customFormat="false" ht="15" hidden="false" customHeight="false" outlineLevel="0" collapsed="false">
      <c r="A6803" s="0" t="s">
        <v>251</v>
      </c>
      <c r="B6803" s="0" t="n">
        <f aca="false">VALUE(LEFT(A6803,4))</f>
        <v>2025</v>
      </c>
      <c r="C6803" s="0" t="str">
        <f aca="false">"FY"&amp;IF(VALUE(MID(A6803,6,2))&gt;=4,VALUE(LEFT(A6803,4)),VALUE(LEFT(A6803,4))-1)&amp;"-"&amp;TEXT(MOD(IF(VALUE(MID(A6803,6,2))&gt;=4,VALUE(LEFT(A6803,4)),VALUE(LEFT(A6803,4))-1)+1,100),"00")</f>
        <v>FY2025-26</v>
      </c>
      <c r="D6803" s="0" t="s">
        <v>493</v>
      </c>
      <c r="E6803" s="0" t="s">
        <v>493</v>
      </c>
      <c r="F6803" s="0" t="str">
        <f aca="false">INDEX(Mapping!$B$2:$B$465,MATCH(E6803,Mapping!$A$2:$A$465,0))</f>
        <v>NEEPCO STATIONS</v>
      </c>
      <c r="G6803" s="0" t="str">
        <f aca="false">INDEX(Mapping!$C$2:$C$465,MATCH(E6803,Mapping!$A$2:$A$465,0))</f>
        <v>NEEPCO STATIONS</v>
      </c>
      <c r="H6803" s="2" t="n">
        <v>0.54</v>
      </c>
      <c r="I6803" s="3" t="n">
        <v>0.011</v>
      </c>
    </row>
    <row r="6804" customFormat="false" ht="15" hidden="false" customHeight="false" outlineLevel="0" collapsed="false">
      <c r="A6804" s="0" t="s">
        <v>251</v>
      </c>
      <c r="B6804" s="0" t="n">
        <f aca="false">VALUE(LEFT(A6804,4))</f>
        <v>2025</v>
      </c>
      <c r="C6804" s="0" t="str">
        <f aca="false">"FY"&amp;IF(VALUE(MID(A6804,6,2))&gt;=4,VALUE(LEFT(A6804,4)),VALUE(LEFT(A6804,4))-1)&amp;"-"&amp;TEXT(MOD(IF(VALUE(MID(A6804,6,2))&gt;=4,VALUE(LEFT(A6804,4)),VALUE(LEFT(A6804,4))-1)+1,100),"00")</f>
        <v>FY2025-26</v>
      </c>
      <c r="D6804" s="0" t="s">
        <v>759</v>
      </c>
      <c r="E6804" s="0" t="s">
        <v>517</v>
      </c>
      <c r="F6804" s="0" t="str">
        <f aca="false">INDEX(Mapping!$B$2:$B$465,MATCH(E6804,Mapping!$A$2:$A$465,0))</f>
        <v>NTPC STATIONS</v>
      </c>
      <c r="G6804" s="0" t="str">
        <f aca="false">INDEX(Mapping!$C$2:$C$465,MATCH(E6804,Mapping!$A$2:$A$465,0))</f>
        <v>NTPC GROUP</v>
      </c>
      <c r="H6804" s="2" t="n">
        <v>0.54</v>
      </c>
      <c r="I6804" s="3" t="n">
        <v>0.011</v>
      </c>
    </row>
    <row r="6805" customFormat="false" ht="15" hidden="false" customHeight="false" outlineLevel="0" collapsed="false">
      <c r="A6805" s="0" t="s">
        <v>251</v>
      </c>
      <c r="B6805" s="0" t="n">
        <f aca="false">VALUE(LEFT(A6805,4))</f>
        <v>2025</v>
      </c>
      <c r="C6805" s="0" t="str">
        <f aca="false">"FY"&amp;IF(VALUE(MID(A6805,6,2))&gt;=4,VALUE(LEFT(A6805,4)),VALUE(LEFT(A6805,4))-1)&amp;"-"&amp;TEXT(MOD(IF(VALUE(MID(A6805,6,2))&gt;=4,VALUE(LEFT(A6805,4)),VALUE(LEFT(A6805,4))-1)+1,100),"00")</f>
        <v>FY2025-26</v>
      </c>
      <c r="D6805" s="0" t="s">
        <v>747</v>
      </c>
      <c r="E6805" s="0" t="s">
        <v>478</v>
      </c>
      <c r="F6805" s="0" t="str">
        <f aca="false">INDEX(Mapping!$B$2:$B$465,MATCH(E6805,Mapping!$A$2:$A$465,0))</f>
        <v>NTPC STATIONS</v>
      </c>
      <c r="G6805" s="0" t="str">
        <f aca="false">INDEX(Mapping!$C$2:$C$465,MATCH(E6805,Mapping!$A$2:$A$465,0))</f>
        <v>NTPC GROUP</v>
      </c>
      <c r="H6805" s="2" t="n">
        <v>0.5</v>
      </c>
      <c r="I6805" s="3" t="n">
        <v>0.011</v>
      </c>
    </row>
    <row r="6806" customFormat="false" ht="15" hidden="false" customHeight="false" outlineLevel="0" collapsed="false">
      <c r="A6806" s="0" t="s">
        <v>251</v>
      </c>
      <c r="B6806" s="0" t="n">
        <f aca="false">VALUE(LEFT(A6806,4))</f>
        <v>2025</v>
      </c>
      <c r="C6806" s="0" t="str">
        <f aca="false">"FY"&amp;IF(VALUE(MID(A6806,6,2))&gt;=4,VALUE(LEFT(A6806,4)),VALUE(LEFT(A6806,4))-1)&amp;"-"&amp;TEXT(MOD(IF(VALUE(MID(A6806,6,2))&gt;=4,VALUE(LEFT(A6806,4)),VALUE(LEFT(A6806,4))-1)+1,100),"00")</f>
        <v>FY2025-26</v>
      </c>
      <c r="D6806" s="0" t="s">
        <v>754</v>
      </c>
      <c r="E6806" s="0" t="s">
        <v>512</v>
      </c>
      <c r="F6806" s="0" t="str">
        <f aca="false">INDEX(Mapping!$B$2:$B$465,MATCH(E6806,Mapping!$A$2:$A$465,0))</f>
        <v>NTPC STATIONS</v>
      </c>
      <c r="G6806" s="0" t="str">
        <f aca="false">INDEX(Mapping!$C$2:$C$465,MATCH(E6806,Mapping!$A$2:$A$465,0))</f>
        <v>NTPC GROUP</v>
      </c>
      <c r="H6806" s="2" t="n">
        <v>0.46</v>
      </c>
      <c r="I6806" s="3" t="n">
        <v>0.01</v>
      </c>
    </row>
    <row r="6807" customFormat="false" ht="15" hidden="false" customHeight="false" outlineLevel="0" collapsed="false">
      <c r="A6807" s="0" t="s">
        <v>251</v>
      </c>
      <c r="B6807" s="0" t="n">
        <f aca="false">VALUE(LEFT(A6807,4))</f>
        <v>2025</v>
      </c>
      <c r="C6807" s="0" t="str">
        <f aca="false">"FY"&amp;IF(VALUE(MID(A6807,6,2))&gt;=4,VALUE(LEFT(A6807,4)),VALUE(LEFT(A6807,4))-1)&amp;"-"&amp;TEXT(MOD(IF(VALUE(MID(A6807,6,2))&gt;=4,VALUE(LEFT(A6807,4)),VALUE(LEFT(A6807,4))-1)+1,100),"00")</f>
        <v>FY2025-26</v>
      </c>
      <c r="D6807" s="0" t="s">
        <v>418</v>
      </c>
      <c r="E6807" s="0" t="s">
        <v>418</v>
      </c>
      <c r="F6807" s="0" t="str">
        <f aca="false">INDEX(Mapping!$B$2:$B$465,MATCH(E6807,Mapping!$A$2:$A$465,0))</f>
        <v>OSTRO KANNADA POWER PRIVATE LIMITED</v>
      </c>
      <c r="G6807" s="0" t="str">
        <f aca="false">INDEX(Mapping!$C$2:$C$465,MATCH(E6807,Mapping!$A$2:$A$465,0))</f>
        <v>OSTRO KANNADA POWER PRIVATE LIMITED</v>
      </c>
      <c r="H6807" s="2" t="n">
        <v>0.46</v>
      </c>
      <c r="I6807" s="3" t="n">
        <v>0.01</v>
      </c>
    </row>
    <row r="6808" customFormat="false" ht="15" hidden="false" customHeight="false" outlineLevel="0" collapsed="false">
      <c r="A6808" s="0" t="s">
        <v>251</v>
      </c>
      <c r="B6808" s="0" t="n">
        <f aca="false">VALUE(LEFT(A6808,4))</f>
        <v>2025</v>
      </c>
      <c r="C6808" s="0" t="str">
        <f aca="false">"FY"&amp;IF(VALUE(MID(A6808,6,2))&gt;=4,VALUE(LEFT(A6808,4)),VALUE(LEFT(A6808,4))-1)&amp;"-"&amp;TEXT(MOD(IF(VALUE(MID(A6808,6,2))&gt;=4,VALUE(LEFT(A6808,4)),VALUE(LEFT(A6808,4))-1)+1,100),"00")</f>
        <v>FY2025-26</v>
      </c>
      <c r="D6808" s="0" t="s">
        <v>751</v>
      </c>
      <c r="E6808" s="0" t="s">
        <v>479</v>
      </c>
      <c r="F6808" s="0" t="str">
        <f aca="false">INDEX(Mapping!$B$2:$B$465,MATCH(E6808,Mapping!$A$2:$A$465,0))</f>
        <v>NTPC STATIONS</v>
      </c>
      <c r="G6808" s="0" t="str">
        <f aca="false">INDEX(Mapping!$C$2:$C$465,MATCH(E6808,Mapping!$A$2:$A$465,0))</f>
        <v>NTPC GROUP</v>
      </c>
      <c r="H6808" s="2" t="n">
        <v>0.46</v>
      </c>
      <c r="I6808" s="3" t="n">
        <v>0.01</v>
      </c>
    </row>
    <row r="6809" customFormat="false" ht="15" hidden="false" customHeight="false" outlineLevel="0" collapsed="false">
      <c r="A6809" s="0" t="s">
        <v>251</v>
      </c>
      <c r="B6809" s="0" t="n">
        <f aca="false">VALUE(LEFT(A6809,4))</f>
        <v>2025</v>
      </c>
      <c r="C6809" s="0" t="str">
        <f aca="false">"FY"&amp;IF(VALUE(MID(A6809,6,2))&gt;=4,VALUE(LEFT(A6809,4)),VALUE(LEFT(A6809,4))-1)&amp;"-"&amp;TEXT(MOD(IF(VALUE(MID(A6809,6,2))&gt;=4,VALUE(LEFT(A6809,4)),VALUE(LEFT(A6809,4))-1)+1,100),"00")</f>
        <v>FY2025-26</v>
      </c>
      <c r="D6809" s="0" t="s">
        <v>763</v>
      </c>
      <c r="E6809" s="0" t="s">
        <v>526</v>
      </c>
      <c r="F6809" s="0" t="str">
        <f aca="false">INDEX(Mapping!$B$2:$B$465,MATCH(E6809,Mapping!$A$2:$A$465,0))</f>
        <v>NTPC STATIONS</v>
      </c>
      <c r="G6809" s="0" t="str">
        <f aca="false">INDEX(Mapping!$C$2:$C$465,MATCH(E6809,Mapping!$A$2:$A$465,0))</f>
        <v>NTPC GROUP</v>
      </c>
      <c r="H6809" s="2" t="n">
        <v>0.45</v>
      </c>
      <c r="I6809" s="3" t="n">
        <v>0.01</v>
      </c>
    </row>
    <row r="6810" customFormat="false" ht="15" hidden="false" customHeight="false" outlineLevel="0" collapsed="false">
      <c r="A6810" s="0" t="s">
        <v>251</v>
      </c>
      <c r="B6810" s="0" t="n">
        <f aca="false">VALUE(LEFT(A6810,4))</f>
        <v>2025</v>
      </c>
      <c r="C6810" s="0" t="str">
        <f aca="false">"FY"&amp;IF(VALUE(MID(A6810,6,2))&gt;=4,VALUE(LEFT(A6810,4)),VALUE(LEFT(A6810,4))-1)&amp;"-"&amp;TEXT(MOD(IF(VALUE(MID(A6810,6,2))&gt;=4,VALUE(LEFT(A6810,4)),VALUE(LEFT(A6810,4))-1)+1,100),"00")</f>
        <v>FY2025-26</v>
      </c>
      <c r="D6810" s="0" t="s">
        <v>704</v>
      </c>
      <c r="E6810" s="0" t="s">
        <v>318</v>
      </c>
      <c r="F6810" s="0" t="str">
        <f aca="false">INDEX(Mapping!$B$2:$B$465,MATCH(E6810,Mapping!$A$2:$A$465,0))</f>
        <v>JHABUA POWER</v>
      </c>
      <c r="G6810" s="0" t="str">
        <f aca="false">INDEX(Mapping!$C$2:$C$465,MATCH(E6810,Mapping!$A$2:$A$465,0))</f>
        <v>JHABUA POWER</v>
      </c>
      <c r="H6810" s="2" t="n">
        <v>0.42</v>
      </c>
      <c r="I6810" s="3" t="n">
        <v>0.009</v>
      </c>
    </row>
    <row r="6811" customFormat="false" ht="15" hidden="false" customHeight="false" outlineLevel="0" collapsed="false">
      <c r="A6811" s="0" t="s">
        <v>251</v>
      </c>
      <c r="B6811" s="0" t="n">
        <f aca="false">VALUE(LEFT(A6811,4))</f>
        <v>2025</v>
      </c>
      <c r="C6811" s="0" t="str">
        <f aca="false">"FY"&amp;IF(VALUE(MID(A6811,6,2))&gt;=4,VALUE(LEFT(A6811,4)),VALUE(LEFT(A6811,4))-1)&amp;"-"&amp;TEXT(MOD(IF(VALUE(MID(A6811,6,2))&gt;=4,VALUE(LEFT(A6811,4)),VALUE(LEFT(A6811,4))-1)+1,100),"00")</f>
        <v>FY2025-26</v>
      </c>
      <c r="D6811" s="0" t="s">
        <v>739</v>
      </c>
      <c r="E6811" s="0" t="s">
        <v>472</v>
      </c>
      <c r="F6811" s="0" t="str">
        <f aca="false">INDEX(Mapping!$B$2:$B$465,MATCH(E6811,Mapping!$A$2:$A$465,0))</f>
        <v>TRANSITION ENERGY SERVICES PRIVATE LIMITED</v>
      </c>
      <c r="G6811" s="0" t="str">
        <f aca="false">INDEX(Mapping!$C$2:$C$465,MATCH(E6811,Mapping!$A$2:$A$465,0))</f>
        <v>TRANSITION ENERGY SERVICES PRIVATE LIMITED</v>
      </c>
      <c r="H6811" s="2" t="n">
        <v>0.41</v>
      </c>
      <c r="I6811" s="3" t="n">
        <v>0.009</v>
      </c>
    </row>
    <row r="6812" customFormat="false" ht="15" hidden="false" customHeight="false" outlineLevel="0" collapsed="false">
      <c r="A6812" s="0" t="s">
        <v>251</v>
      </c>
      <c r="B6812" s="0" t="n">
        <f aca="false">VALUE(LEFT(A6812,4))</f>
        <v>2025</v>
      </c>
      <c r="C6812" s="0" t="str">
        <f aca="false">"FY"&amp;IF(VALUE(MID(A6812,6,2))&gt;=4,VALUE(LEFT(A6812,4)),VALUE(LEFT(A6812,4))-1)&amp;"-"&amp;TEXT(MOD(IF(VALUE(MID(A6812,6,2))&gt;=4,VALUE(LEFT(A6812,4)),VALUE(LEFT(A6812,4))-1)+1,100),"00")</f>
        <v>FY2025-26</v>
      </c>
      <c r="D6812" s="0" t="s">
        <v>732</v>
      </c>
      <c r="E6812" s="0" t="s">
        <v>423</v>
      </c>
      <c r="F6812" s="0" t="str">
        <f aca="false">INDEX(Mapping!$B$2:$B$465,MATCH(E6812,Mapping!$A$2:$A$465,0))</f>
        <v>GMR WARORA (EX-EMCO)</v>
      </c>
      <c r="G6812" s="0" t="str">
        <f aca="false">INDEX(Mapping!$C$2:$C$465,MATCH(E6812,Mapping!$A$2:$A$465,0))</f>
        <v>GMR ENERGY</v>
      </c>
      <c r="H6812" s="2" t="n">
        <v>0.38</v>
      </c>
      <c r="I6812" s="3" t="n">
        <v>0.008</v>
      </c>
    </row>
    <row r="6813" customFormat="false" ht="15" hidden="false" customHeight="false" outlineLevel="0" collapsed="false">
      <c r="A6813" s="0" t="s">
        <v>251</v>
      </c>
      <c r="B6813" s="0" t="n">
        <f aca="false">VALUE(LEFT(A6813,4))</f>
        <v>2025</v>
      </c>
      <c r="C6813" s="0" t="str">
        <f aca="false">"FY"&amp;IF(VALUE(MID(A6813,6,2))&gt;=4,VALUE(LEFT(A6813,4)),VALUE(LEFT(A6813,4))-1)&amp;"-"&amp;TEXT(MOD(IF(VALUE(MID(A6813,6,2))&gt;=4,VALUE(LEFT(A6813,4)),VALUE(LEFT(A6813,4))-1)+1,100),"00")</f>
        <v>FY2025-26</v>
      </c>
      <c r="D6813" s="0" t="s">
        <v>776</v>
      </c>
      <c r="E6813" s="0" t="s">
        <v>489</v>
      </c>
      <c r="F6813" s="0" t="str">
        <f aca="false">INDEX(Mapping!$B$2:$B$465,MATCH(E6813,Mapping!$A$2:$A$465,0))</f>
        <v>NTPL (NLC TAMIL NADU POWER)</v>
      </c>
      <c r="G6813" s="0" t="str">
        <f aca="false">INDEX(Mapping!$C$2:$C$465,MATCH(E6813,Mapping!$A$2:$A$465,0))</f>
        <v>NLC INDIA GROUP</v>
      </c>
      <c r="H6813" s="2" t="n">
        <v>0.33</v>
      </c>
      <c r="I6813" s="3" t="n">
        <v>0.007</v>
      </c>
    </row>
    <row r="6814" customFormat="false" ht="15" hidden="false" customHeight="false" outlineLevel="0" collapsed="false">
      <c r="A6814" s="0" t="s">
        <v>251</v>
      </c>
      <c r="B6814" s="0" t="n">
        <f aca="false">VALUE(LEFT(A6814,4))</f>
        <v>2025</v>
      </c>
      <c r="C6814" s="0" t="str">
        <f aca="false">"FY"&amp;IF(VALUE(MID(A6814,6,2))&gt;=4,VALUE(LEFT(A6814,4)),VALUE(LEFT(A6814,4))-1)&amp;"-"&amp;TEXT(MOD(IF(VALUE(MID(A6814,6,2))&gt;=4,VALUE(LEFT(A6814,4)),VALUE(LEFT(A6814,4))-1)+1,100),"00")</f>
        <v>FY2025-26</v>
      </c>
      <c r="D6814" s="0" t="s">
        <v>783</v>
      </c>
      <c r="E6814" s="0" t="s">
        <v>570</v>
      </c>
      <c r="F6814" s="0" t="str">
        <f aca="false">INDEX(Mapping!$B$2:$B$465,MATCH(E6814,Mapping!$A$2:$A$465,0))</f>
        <v>SERENTICA RENEWABLES INDIA 4 PRIVATE LIMITED</v>
      </c>
      <c r="G6814" s="0" t="str">
        <f aca="false">INDEX(Mapping!$C$2:$C$465,MATCH(E6814,Mapping!$A$2:$A$465,0))</f>
        <v>SERENTICA RENEWABLES</v>
      </c>
      <c r="H6814" s="2" t="n">
        <v>0.27</v>
      </c>
      <c r="I6814" s="3" t="n">
        <v>0.006</v>
      </c>
    </row>
    <row r="6815" customFormat="false" ht="15" hidden="false" customHeight="false" outlineLevel="0" collapsed="false">
      <c r="A6815" s="0" t="s">
        <v>251</v>
      </c>
      <c r="B6815" s="0" t="n">
        <f aca="false">VALUE(LEFT(A6815,4))</f>
        <v>2025</v>
      </c>
      <c r="C6815" s="0" t="str">
        <f aca="false">"FY"&amp;IF(VALUE(MID(A6815,6,2))&gt;=4,VALUE(LEFT(A6815,4)),VALUE(LEFT(A6815,4))-1)&amp;"-"&amp;TEXT(MOD(IF(VALUE(MID(A6815,6,2))&gt;=4,VALUE(LEFT(A6815,4)),VALUE(LEFT(A6815,4))-1)+1,100),"00")</f>
        <v>FY2025-26</v>
      </c>
      <c r="D6815" s="0" t="s">
        <v>538</v>
      </c>
      <c r="E6815" s="0" t="s">
        <v>538</v>
      </c>
      <c r="F6815" s="0" t="str">
        <f aca="false">INDEX(Mapping!$B$2:$B$465,MATCH(E6815,Mapping!$A$2:$A$465,0))</f>
        <v>JUNIPER NIRJARA ENERGY PRIVATE LIMITED</v>
      </c>
      <c r="G6815" s="0" t="str">
        <f aca="false">INDEX(Mapping!$C$2:$C$465,MATCH(E6815,Mapping!$A$2:$A$465,0))</f>
        <v>JUNIPER GREEN ENERGY</v>
      </c>
      <c r="H6815" s="2" t="n">
        <v>0.26</v>
      </c>
      <c r="I6815" s="3" t="n">
        <v>0.006</v>
      </c>
    </row>
    <row r="6816" customFormat="false" ht="15" hidden="false" customHeight="false" outlineLevel="0" collapsed="false">
      <c r="A6816" s="0" t="s">
        <v>251</v>
      </c>
      <c r="B6816" s="0" t="n">
        <f aca="false">VALUE(LEFT(A6816,4))</f>
        <v>2025</v>
      </c>
      <c r="C6816" s="0" t="str">
        <f aca="false">"FY"&amp;IF(VALUE(MID(A6816,6,2))&gt;=4,VALUE(LEFT(A6816,4)),VALUE(LEFT(A6816,4))-1)&amp;"-"&amp;TEXT(MOD(IF(VALUE(MID(A6816,6,2))&gt;=4,VALUE(LEFT(A6816,4)),VALUE(LEFT(A6816,4))-1)+1,100),"00")</f>
        <v>FY2025-26</v>
      </c>
      <c r="D6816" s="0" t="s">
        <v>851</v>
      </c>
      <c r="E6816" s="0" t="s">
        <v>552</v>
      </c>
      <c r="F6816" s="0" t="str">
        <f aca="false">INDEX(Mapping!$B$2:$B$465,MATCH(E6816,Mapping!$A$2:$A$465,0))</f>
        <v>AMBUJA CEMENTS LIMITED_PSS4_HYBRID SOLAR</v>
      </c>
      <c r="G6816" s="0" t="str">
        <f aca="false">INDEX(Mapping!$C$2:$C$465,MATCH(E6816,Mapping!$A$2:$A$465,0))</f>
        <v>AMBUJA CEMENTS</v>
      </c>
      <c r="H6816" s="2" t="n">
        <v>0.26</v>
      </c>
      <c r="I6816" s="3" t="n">
        <v>0.005</v>
      </c>
    </row>
    <row r="6817" customFormat="false" ht="15" hidden="false" customHeight="false" outlineLevel="0" collapsed="false">
      <c r="A6817" s="0" t="s">
        <v>251</v>
      </c>
      <c r="B6817" s="0" t="n">
        <f aca="false">VALUE(LEFT(A6817,4))</f>
        <v>2025</v>
      </c>
      <c r="C6817" s="0" t="str">
        <f aca="false">"FY"&amp;IF(VALUE(MID(A6817,6,2))&gt;=4,VALUE(LEFT(A6817,4)),VALUE(LEFT(A6817,4))-1)&amp;"-"&amp;TEXT(MOD(IF(VALUE(MID(A6817,6,2))&gt;=4,VALUE(LEFT(A6817,4)),VALUE(LEFT(A6817,4))-1)+1,100),"00")</f>
        <v>FY2025-26</v>
      </c>
      <c r="D6817" s="0" t="s">
        <v>757</v>
      </c>
      <c r="E6817" s="0" t="s">
        <v>121</v>
      </c>
      <c r="F6817" s="0" t="str">
        <f aca="false">INDEX(Mapping!$B$2:$B$465,MATCH(E6817,Mapping!$A$2:$A$465,0))</f>
        <v>MEGHALAYA</v>
      </c>
      <c r="G6817" s="0" t="str">
        <f aca="false">INDEX(Mapping!$C$2:$C$465,MATCH(E6817,Mapping!$A$2:$A$465,0))</f>
        <v>MEGHALAYA</v>
      </c>
      <c r="H6817" s="2" t="n">
        <v>0.25</v>
      </c>
      <c r="I6817" s="3" t="n">
        <v>0.005</v>
      </c>
    </row>
    <row r="6818" customFormat="false" ht="15" hidden="false" customHeight="false" outlineLevel="0" collapsed="false">
      <c r="A6818" s="0" t="s">
        <v>251</v>
      </c>
      <c r="B6818" s="0" t="n">
        <f aca="false">VALUE(LEFT(A6818,4))</f>
        <v>2025</v>
      </c>
      <c r="C6818" s="0" t="str">
        <f aca="false">"FY"&amp;IF(VALUE(MID(A6818,6,2))&gt;=4,VALUE(LEFT(A6818,4)),VALUE(LEFT(A6818,4))-1)&amp;"-"&amp;TEXT(MOD(IF(VALUE(MID(A6818,6,2))&gt;=4,VALUE(LEFT(A6818,4)),VALUE(LEFT(A6818,4))-1)+1,100),"00")</f>
        <v>FY2025-26</v>
      </c>
      <c r="D6818" s="0" t="s">
        <v>725</v>
      </c>
      <c r="E6818" s="0" t="s">
        <v>394</v>
      </c>
      <c r="F6818" s="0" t="str">
        <f aca="false">INDEX(Mapping!$B$2:$B$465,MATCH(E6818,Mapping!$A$2:$A$465,0))</f>
        <v>NTPC STATIONS</v>
      </c>
      <c r="G6818" s="0" t="str">
        <f aca="false">INDEX(Mapping!$C$2:$C$465,MATCH(E6818,Mapping!$A$2:$A$465,0))</f>
        <v>NTPC GROUP</v>
      </c>
      <c r="H6818" s="2" t="n">
        <v>0.21</v>
      </c>
      <c r="I6818" s="3" t="n">
        <v>0.005</v>
      </c>
    </row>
    <row r="6819" customFormat="false" ht="15" hidden="false" customHeight="false" outlineLevel="0" collapsed="false">
      <c r="A6819" s="0" t="s">
        <v>251</v>
      </c>
      <c r="B6819" s="0" t="n">
        <f aca="false">VALUE(LEFT(A6819,4))</f>
        <v>2025</v>
      </c>
      <c r="C6819" s="0" t="str">
        <f aca="false">"FY"&amp;IF(VALUE(MID(A6819,6,2))&gt;=4,VALUE(LEFT(A6819,4)),VALUE(LEFT(A6819,4))-1)&amp;"-"&amp;TEXT(MOD(IF(VALUE(MID(A6819,6,2))&gt;=4,VALUE(LEFT(A6819,4)),VALUE(LEFT(A6819,4))-1)+1,100),"00")</f>
        <v>FY2025-26</v>
      </c>
      <c r="D6819" s="0" t="s">
        <v>817</v>
      </c>
      <c r="E6819" s="0" t="s">
        <v>430</v>
      </c>
      <c r="F6819" s="0" t="str">
        <f aca="false">INDEX(Mapping!$B$2:$B$465,MATCH(E6819,Mapping!$A$2:$A$465,0))</f>
        <v>AMBUJA CEMENTS LIMITED_PSS4_HYBRID WIND</v>
      </c>
      <c r="G6819" s="0" t="str">
        <f aca="false">INDEX(Mapping!$C$2:$C$465,MATCH(E6819,Mapping!$A$2:$A$465,0))</f>
        <v>AMBUJA CEMENTS</v>
      </c>
      <c r="H6819" s="2" t="n">
        <v>0.19</v>
      </c>
      <c r="I6819" s="3" t="n">
        <v>0.004</v>
      </c>
    </row>
    <row r="6820" customFormat="false" ht="15" hidden="false" customHeight="false" outlineLevel="0" collapsed="false">
      <c r="A6820" s="0" t="s">
        <v>251</v>
      </c>
      <c r="B6820" s="0" t="n">
        <f aca="false">VALUE(LEFT(A6820,4))</f>
        <v>2025</v>
      </c>
      <c r="C6820" s="0" t="str">
        <f aca="false">"FY"&amp;IF(VALUE(MID(A6820,6,2))&gt;=4,VALUE(LEFT(A6820,4)),VALUE(LEFT(A6820,4))-1)&amp;"-"&amp;TEXT(MOD(IF(VALUE(MID(A6820,6,2))&gt;=4,VALUE(LEFT(A6820,4)),VALUE(LEFT(A6820,4))-1)+1,100),"00")</f>
        <v>FY2025-26</v>
      </c>
      <c r="D6820" s="0" t="s">
        <v>501</v>
      </c>
      <c r="E6820" s="0" t="s">
        <v>501</v>
      </c>
      <c r="F6820" s="0" t="str">
        <f aca="false">INDEX(Mapping!$B$2:$B$465,MATCH(E6820,Mapping!$A$2:$A$465,0))</f>
        <v>AMBUJA CEMENTS LIMITED_PSS3</v>
      </c>
      <c r="G6820" s="0" t="str">
        <f aca="false">INDEX(Mapping!$C$2:$C$465,MATCH(E6820,Mapping!$A$2:$A$465,0))</f>
        <v>AMBUJA CEMENTS</v>
      </c>
      <c r="H6820" s="2" t="n">
        <v>0.19</v>
      </c>
      <c r="I6820" s="3" t="n">
        <v>0.004</v>
      </c>
    </row>
    <row r="6821" customFormat="false" ht="15" hidden="false" customHeight="false" outlineLevel="0" collapsed="false">
      <c r="A6821" s="0" t="s">
        <v>251</v>
      </c>
      <c r="B6821" s="0" t="n">
        <f aca="false">VALUE(LEFT(A6821,4))</f>
        <v>2025</v>
      </c>
      <c r="C6821" s="0" t="str">
        <f aca="false">"FY"&amp;IF(VALUE(MID(A6821,6,2))&gt;=4,VALUE(LEFT(A6821,4)),VALUE(LEFT(A6821,4))-1)&amp;"-"&amp;TEXT(MOD(IF(VALUE(MID(A6821,6,2))&gt;=4,VALUE(LEFT(A6821,4)),VALUE(LEFT(A6821,4))-1)+1,100),"00")</f>
        <v>FY2025-26</v>
      </c>
      <c r="D6821" s="0" t="s">
        <v>820</v>
      </c>
      <c r="E6821" s="0" t="s">
        <v>464</v>
      </c>
      <c r="F6821" s="0" t="str">
        <f aca="false">INDEX(Mapping!$B$2:$B$465,MATCH(E6821,Mapping!$A$2:$A$465,0))</f>
        <v>ADANI PORTS AND SPECIAL ECONOMIC ZONE LIMITED_PSS4_WIND</v>
      </c>
      <c r="G6821" s="0" t="str">
        <f aca="false">INDEX(Mapping!$C$2:$C$465,MATCH(E6821,Mapping!$A$2:$A$465,0))</f>
        <v>ADANI PORTS &amp; SEZ</v>
      </c>
      <c r="H6821" s="2" t="n">
        <v>0.17</v>
      </c>
      <c r="I6821" s="3" t="n">
        <v>0.004</v>
      </c>
    </row>
    <row r="6822" customFormat="false" ht="15" hidden="false" customHeight="false" outlineLevel="0" collapsed="false">
      <c r="A6822" s="0" t="s">
        <v>251</v>
      </c>
      <c r="B6822" s="0" t="n">
        <f aca="false">VALUE(LEFT(A6822,4))</f>
        <v>2025</v>
      </c>
      <c r="C6822" s="0" t="str">
        <f aca="false">"FY"&amp;IF(VALUE(MID(A6822,6,2))&gt;=4,VALUE(LEFT(A6822,4)),VALUE(LEFT(A6822,4))-1)&amp;"-"&amp;TEXT(MOD(IF(VALUE(MID(A6822,6,2))&gt;=4,VALUE(LEFT(A6822,4)),VALUE(LEFT(A6822,4))-1)+1,100),"00")</f>
        <v>FY2025-26</v>
      </c>
      <c r="D6822" s="0" t="s">
        <v>836</v>
      </c>
      <c r="E6822" s="0" t="s">
        <v>611</v>
      </c>
      <c r="F6822" s="0" t="str">
        <f aca="false">INDEX(Mapping!$B$2:$B$465,MATCH(E6822,Mapping!$A$2:$A$465,0))</f>
        <v>JUNA RENEWABLE ENERGY PRIVATE LIMITED</v>
      </c>
      <c r="G6822" s="0" t="str">
        <f aca="false">INDEX(Mapping!$C$2:$C$465,MATCH(E6822,Mapping!$A$2:$A$465,0))</f>
        <v>JUNA RENEWABLE ENERGY PRIVATE LIMITED</v>
      </c>
      <c r="H6822" s="2" t="n">
        <v>0.12</v>
      </c>
      <c r="I6822" s="3" t="n">
        <v>0.002</v>
      </c>
    </row>
    <row r="6823" customFormat="false" ht="15" hidden="false" customHeight="false" outlineLevel="0" collapsed="false">
      <c r="A6823" s="0" t="s">
        <v>251</v>
      </c>
      <c r="B6823" s="0" t="n">
        <f aca="false">VALUE(LEFT(A6823,4))</f>
        <v>2025</v>
      </c>
      <c r="C6823" s="0" t="str">
        <f aca="false">"FY"&amp;IF(VALUE(MID(A6823,6,2))&gt;=4,VALUE(LEFT(A6823,4)),VALUE(LEFT(A6823,4))-1)&amp;"-"&amp;TEXT(MOD(IF(VALUE(MID(A6823,6,2))&gt;=4,VALUE(LEFT(A6823,4)),VALUE(LEFT(A6823,4))-1)+1,100),"00")</f>
        <v>FY2025-26</v>
      </c>
      <c r="D6823" s="0" t="s">
        <v>701</v>
      </c>
      <c r="E6823" s="0" t="s">
        <v>287</v>
      </c>
      <c r="F6823" s="0" t="str">
        <f aca="false">INDEX(Mapping!$B$2:$B$465,MATCH(E6823,Mapping!$A$2:$A$465,0))</f>
        <v>NTPC STATIONS</v>
      </c>
      <c r="G6823" s="0" t="str">
        <f aca="false">INDEX(Mapping!$C$2:$C$465,MATCH(E6823,Mapping!$A$2:$A$465,0))</f>
        <v>NTPC GROUP</v>
      </c>
      <c r="H6823" s="2" t="n">
        <v>0.1</v>
      </c>
      <c r="I6823" s="3" t="n">
        <v>0.002</v>
      </c>
    </row>
    <row r="6824" customFormat="false" ht="15" hidden="false" customHeight="false" outlineLevel="0" collapsed="false">
      <c r="A6824" s="0" t="s">
        <v>251</v>
      </c>
      <c r="B6824" s="0" t="n">
        <f aca="false">VALUE(LEFT(A6824,4))</f>
        <v>2025</v>
      </c>
      <c r="C6824" s="0" t="str">
        <f aca="false">"FY"&amp;IF(VALUE(MID(A6824,6,2))&gt;=4,VALUE(LEFT(A6824,4)),VALUE(LEFT(A6824,4))-1)&amp;"-"&amp;TEXT(MOD(IF(VALUE(MID(A6824,6,2))&gt;=4,VALUE(LEFT(A6824,4)),VALUE(LEFT(A6824,4))-1)+1,100),"00")</f>
        <v>FY2025-26</v>
      </c>
      <c r="D6824" s="0" t="s">
        <v>837</v>
      </c>
      <c r="E6824" s="0" t="s">
        <v>580</v>
      </c>
      <c r="F6824" s="0" t="str">
        <f aca="false">INDEX(Mapping!$B$2:$B$465,MATCH(E6824,Mapping!$A$2:$A$465,0))</f>
        <v>SPRNG AKSHAYA URJA PRIVATE LIMITED</v>
      </c>
      <c r="G6824" s="0" t="str">
        <f aca="false">INDEX(Mapping!$C$2:$C$465,MATCH(E6824,Mapping!$A$2:$A$465,0))</f>
        <v>SPRNG ENERGY</v>
      </c>
      <c r="H6824" s="2" t="n">
        <v>0.09</v>
      </c>
      <c r="I6824" s="3" t="n">
        <v>0.002</v>
      </c>
    </row>
    <row r="6825" customFormat="false" ht="15" hidden="false" customHeight="false" outlineLevel="0" collapsed="false">
      <c r="A6825" s="0" t="s">
        <v>251</v>
      </c>
      <c r="B6825" s="0" t="n">
        <f aca="false">VALUE(LEFT(A6825,4))</f>
        <v>2025</v>
      </c>
      <c r="C6825" s="0" t="str">
        <f aca="false">"FY"&amp;IF(VALUE(MID(A6825,6,2))&gt;=4,VALUE(LEFT(A6825,4)),VALUE(LEFT(A6825,4))-1)&amp;"-"&amp;TEXT(MOD(IF(VALUE(MID(A6825,6,2))&gt;=4,VALUE(LEFT(A6825,4)),VALUE(LEFT(A6825,4))-1)+1,100),"00")</f>
        <v>FY2025-26</v>
      </c>
      <c r="D6825" s="0" t="s">
        <v>777</v>
      </c>
      <c r="E6825" s="0" t="s">
        <v>559</v>
      </c>
      <c r="F6825" s="0" t="str">
        <f aca="false">INDEX(Mapping!$B$2:$B$465,MATCH(E6825,Mapping!$A$2:$A$465,0))</f>
        <v>NTPC STATIONS</v>
      </c>
      <c r="G6825" s="0" t="str">
        <f aca="false">INDEX(Mapping!$C$2:$C$465,MATCH(E6825,Mapping!$A$2:$A$465,0))</f>
        <v>NTPC GROUP</v>
      </c>
      <c r="H6825" s="2" t="n">
        <v>0.09</v>
      </c>
      <c r="I6825" s="3" t="n">
        <v>0.002</v>
      </c>
    </row>
    <row r="6826" customFormat="false" ht="15" hidden="false" customHeight="false" outlineLevel="0" collapsed="false">
      <c r="A6826" s="0" t="s">
        <v>251</v>
      </c>
      <c r="B6826" s="0" t="n">
        <f aca="false">VALUE(LEFT(A6826,4))</f>
        <v>2025</v>
      </c>
      <c r="C6826" s="0" t="str">
        <f aca="false">"FY"&amp;IF(VALUE(MID(A6826,6,2))&gt;=4,VALUE(LEFT(A6826,4)),VALUE(LEFT(A6826,4))-1)&amp;"-"&amp;TEXT(MOD(IF(VALUE(MID(A6826,6,2))&gt;=4,VALUE(LEFT(A6826,4)),VALUE(LEFT(A6826,4))-1)+1,100),"00")</f>
        <v>FY2025-26</v>
      </c>
      <c r="D6826" s="0" t="s">
        <v>544</v>
      </c>
      <c r="E6826" s="0" t="s">
        <v>544</v>
      </c>
      <c r="F6826" s="0" t="str">
        <f aca="false">INDEX(Mapping!$B$2:$B$465,MATCH(E6826,Mapping!$A$2:$A$465,0))</f>
        <v>NTECL VALLUR</v>
      </c>
      <c r="G6826" s="0" t="str">
        <f aca="false">INDEX(Mapping!$C$2:$C$465,MATCH(E6826,Mapping!$A$2:$A$465,0))</f>
        <v>NTPC GROUP</v>
      </c>
      <c r="H6826" s="2" t="n">
        <v>0.09</v>
      </c>
      <c r="I6826" s="3" t="n">
        <v>0.002</v>
      </c>
    </row>
    <row r="6827" customFormat="false" ht="15" hidden="false" customHeight="false" outlineLevel="0" collapsed="false">
      <c r="A6827" s="0" t="s">
        <v>251</v>
      </c>
      <c r="B6827" s="0" t="n">
        <f aca="false">VALUE(LEFT(A6827,4))</f>
        <v>2025</v>
      </c>
      <c r="C6827" s="0" t="str">
        <f aca="false">"FY"&amp;IF(VALUE(MID(A6827,6,2))&gt;=4,VALUE(LEFT(A6827,4)),VALUE(LEFT(A6827,4))-1)&amp;"-"&amp;TEXT(MOD(IF(VALUE(MID(A6827,6,2))&gt;=4,VALUE(LEFT(A6827,4)),VALUE(LEFT(A6827,4))-1)+1,100),"00")</f>
        <v>FY2025-26</v>
      </c>
      <c r="D6827" s="0" t="s">
        <v>535</v>
      </c>
      <c r="E6827" s="0" t="s">
        <v>535</v>
      </c>
      <c r="F6827" s="0" t="str">
        <f aca="false">INDEX(Mapping!$B$2:$B$465,MATCH(E6827,Mapping!$A$2:$A$465,0))</f>
        <v>NEEPCO STATIONS</v>
      </c>
      <c r="G6827" s="0" t="str">
        <f aca="false">INDEX(Mapping!$C$2:$C$465,MATCH(E6827,Mapping!$A$2:$A$465,0))</f>
        <v>NEEPCO STATIONS</v>
      </c>
      <c r="H6827" s="2" t="n">
        <v>0.07</v>
      </c>
      <c r="I6827" s="3" t="n">
        <v>0.001</v>
      </c>
    </row>
    <row r="6828" customFormat="false" ht="15" hidden="false" customHeight="false" outlineLevel="0" collapsed="false">
      <c r="A6828" s="0" t="s">
        <v>251</v>
      </c>
      <c r="B6828" s="0" t="n">
        <f aca="false">VALUE(LEFT(A6828,4))</f>
        <v>2025</v>
      </c>
      <c r="C6828" s="0" t="str">
        <f aca="false">"FY"&amp;IF(VALUE(MID(A6828,6,2))&gt;=4,VALUE(LEFT(A6828,4)),VALUE(LEFT(A6828,4))-1)&amp;"-"&amp;TEXT(MOD(IF(VALUE(MID(A6828,6,2))&gt;=4,VALUE(LEFT(A6828,4)),VALUE(LEFT(A6828,4))-1)+1,100),"00")</f>
        <v>FY2025-26</v>
      </c>
      <c r="D6828" s="0" t="s">
        <v>855</v>
      </c>
      <c r="E6828" s="0" t="s">
        <v>618</v>
      </c>
      <c r="F6828" s="0" t="str">
        <f aca="false">INDEX(Mapping!$B$2:$B$465,MATCH(E6828,Mapping!$A$2:$A$465,0))</f>
        <v>SERENTICA RENEWABLES INDIA 3 PRIVATE LIMITED (WIND)</v>
      </c>
      <c r="G6828" s="0" t="str">
        <f aca="false">INDEX(Mapping!$C$2:$C$465,MATCH(E6828,Mapping!$A$2:$A$465,0))</f>
        <v>SERENTICA RENEWABLES</v>
      </c>
      <c r="H6828" s="2" t="n">
        <v>0.06</v>
      </c>
      <c r="I6828" s="3" t="n">
        <v>0.001</v>
      </c>
    </row>
    <row r="6829" customFormat="false" ht="15" hidden="false" customHeight="false" outlineLevel="0" collapsed="false">
      <c r="A6829" s="0" t="s">
        <v>251</v>
      </c>
      <c r="B6829" s="0" t="n">
        <f aca="false">VALUE(LEFT(A6829,4))</f>
        <v>2025</v>
      </c>
      <c r="C6829" s="0" t="str">
        <f aca="false">"FY"&amp;IF(VALUE(MID(A6829,6,2))&gt;=4,VALUE(LEFT(A6829,4)),VALUE(LEFT(A6829,4))-1)&amp;"-"&amp;TEXT(MOD(IF(VALUE(MID(A6829,6,2))&gt;=4,VALUE(LEFT(A6829,4)),VALUE(LEFT(A6829,4))-1)+1,100),"00")</f>
        <v>FY2025-26</v>
      </c>
      <c r="D6829" s="0" t="s">
        <v>766</v>
      </c>
      <c r="E6829" s="0" t="s">
        <v>455</v>
      </c>
      <c r="F6829" s="0" t="str">
        <f aca="false">INDEX(Mapping!$B$2:$B$465,MATCH(E6829,Mapping!$A$2:$A$465,0))</f>
        <v>NTPC STATIONS</v>
      </c>
      <c r="G6829" s="0" t="str">
        <f aca="false">INDEX(Mapping!$C$2:$C$465,MATCH(E6829,Mapping!$A$2:$A$465,0))</f>
        <v>NTPC GROUP</v>
      </c>
      <c r="H6829" s="2" t="n">
        <v>0.04</v>
      </c>
      <c r="I6829" s="3" t="n">
        <v>0.001</v>
      </c>
    </row>
    <row r="6830" customFormat="false" ht="15" hidden="false" customHeight="false" outlineLevel="0" collapsed="false">
      <c r="A6830" s="0" t="s">
        <v>251</v>
      </c>
      <c r="B6830" s="0" t="n">
        <f aca="false">VALUE(LEFT(A6830,4))</f>
        <v>2025</v>
      </c>
      <c r="C6830" s="0" t="str">
        <f aca="false">"FY"&amp;IF(VALUE(MID(A6830,6,2))&gt;=4,VALUE(LEFT(A6830,4)),VALUE(LEFT(A6830,4))-1)&amp;"-"&amp;TEXT(MOD(IF(VALUE(MID(A6830,6,2))&gt;=4,VALUE(LEFT(A6830,4)),VALUE(LEFT(A6830,4))-1)+1,100),"00")</f>
        <v>FY2025-26</v>
      </c>
      <c r="D6830" s="0" t="s">
        <v>806</v>
      </c>
      <c r="E6830" s="0" t="s">
        <v>568</v>
      </c>
      <c r="F6830" s="0" t="str">
        <f aca="false">INDEX(Mapping!$B$2:$B$465,MATCH(E6830,Mapping!$A$2:$A$465,0))</f>
        <v>ADANI RENEWABLE ENERGY FIFTY FIVE LIMITED_PSS3 (20.8 MW HYBRID WIND OF 25 MW OF 187.5MW HPD)</v>
      </c>
      <c r="G6830" s="0" t="str">
        <f aca="false">INDEX(Mapping!$C$2:$C$465,MATCH(E6830,Mapping!$A$2:$A$465,0))</f>
        <v>ADANI GREEN ENERGY (ALL SPVs)</v>
      </c>
      <c r="H6830" s="2" t="n">
        <v>0.03</v>
      </c>
      <c r="I6830" s="3" t="n">
        <v>0.001</v>
      </c>
    </row>
    <row r="6831" customFormat="false" ht="15" hidden="false" customHeight="false" outlineLevel="0" collapsed="false">
      <c r="A6831" s="0" t="s">
        <v>251</v>
      </c>
      <c r="B6831" s="0" t="n">
        <f aca="false">VALUE(LEFT(A6831,4))</f>
        <v>2025</v>
      </c>
      <c r="C6831" s="0" t="str">
        <f aca="false">"FY"&amp;IF(VALUE(MID(A6831,6,2))&gt;=4,VALUE(LEFT(A6831,4)),VALUE(LEFT(A6831,4))-1)&amp;"-"&amp;TEXT(MOD(IF(VALUE(MID(A6831,6,2))&gt;=4,VALUE(LEFT(A6831,4)),VALUE(LEFT(A6831,4))-1)+1,100),"00")</f>
        <v>FY2025-26</v>
      </c>
      <c r="D6831" s="0" t="s">
        <v>585</v>
      </c>
      <c r="E6831" s="0" t="s">
        <v>585</v>
      </c>
      <c r="F6831" s="0" t="str">
        <f aca="false">INDEX(Mapping!$B$2:$B$465,MATCH(E6831,Mapping!$A$2:$A$465,0))</f>
        <v>NLC INDIA</v>
      </c>
      <c r="G6831" s="0" t="str">
        <f aca="false">INDEX(Mapping!$C$2:$C$465,MATCH(E6831,Mapping!$A$2:$A$465,0))</f>
        <v>NLC INDIA GROUP</v>
      </c>
      <c r="H6831" s="2" t="n">
        <v>0.02</v>
      </c>
      <c r="I6831" s="3" t="n">
        <v>0.0004</v>
      </c>
    </row>
    <row r="6832" customFormat="false" ht="15" hidden="false" customHeight="false" outlineLevel="0" collapsed="false">
      <c r="A6832" s="0" t="s">
        <v>251</v>
      </c>
      <c r="B6832" s="0" t="n">
        <f aca="false">VALUE(LEFT(A6832,4))</f>
        <v>2025</v>
      </c>
      <c r="C6832" s="0" t="str">
        <f aca="false">"FY"&amp;IF(VALUE(MID(A6832,6,2))&gt;=4,VALUE(LEFT(A6832,4)),VALUE(LEFT(A6832,4))-1)&amp;"-"&amp;TEXT(MOD(IF(VALUE(MID(A6832,6,2))&gt;=4,VALUE(LEFT(A6832,4)),VALUE(LEFT(A6832,4))-1)+1,100),"00")</f>
        <v>FY2025-26</v>
      </c>
      <c r="D6832" s="0" t="s">
        <v>773</v>
      </c>
      <c r="E6832" s="0" t="s">
        <v>595</v>
      </c>
      <c r="F6832" s="0" t="str">
        <f aca="false">INDEX(Mapping!$B$2:$B$465,MATCH(E6832,Mapping!$A$2:$A$465,0))</f>
        <v>NANI VIRANI WIND ENERGY PRIVATE LIMITED</v>
      </c>
      <c r="G6832" s="0" t="str">
        <f aca="false">INDEX(Mapping!$C$2:$C$465,MATCH(E6832,Mapping!$A$2:$A$465,0))</f>
        <v>NANI VIRANI WIND ENERGY PRIVATE LIMITED</v>
      </c>
      <c r="H6832" s="2" t="n">
        <v>0.02</v>
      </c>
      <c r="I6832" s="3" t="n">
        <v>0.0004</v>
      </c>
    </row>
    <row r="6833" customFormat="false" ht="15" hidden="false" customHeight="false" outlineLevel="0" collapsed="false">
      <c r="A6833" s="0" t="s">
        <v>251</v>
      </c>
      <c r="B6833" s="0" t="n">
        <f aca="false">VALUE(LEFT(A6833,4))</f>
        <v>2025</v>
      </c>
      <c r="C6833" s="0" t="str">
        <f aca="false">"FY"&amp;IF(VALUE(MID(A6833,6,2))&gt;=4,VALUE(LEFT(A6833,4)),VALUE(LEFT(A6833,4))-1)&amp;"-"&amp;TEXT(MOD(IF(VALUE(MID(A6833,6,2))&gt;=4,VALUE(LEFT(A6833,4)),VALUE(LEFT(A6833,4))-1)+1,100),"00")</f>
        <v>FY2025-26</v>
      </c>
      <c r="D6833" s="0" t="s">
        <v>810</v>
      </c>
      <c r="E6833" s="0" t="s">
        <v>594</v>
      </c>
      <c r="F6833" s="0" t="str">
        <f aca="false">INDEX(Mapping!$B$2:$B$465,MATCH(E6833,Mapping!$A$2:$A$465,0))</f>
        <v>TRANSITION GREEN ENERGY PRIVATE LIMITED</v>
      </c>
      <c r="G6833" s="0" t="str">
        <f aca="false">INDEX(Mapping!$C$2:$C$465,MATCH(E6833,Mapping!$A$2:$A$465,0))</f>
        <v>TRANSITION GREEN ENERGY PRIVATE LIMITED</v>
      </c>
      <c r="H6833" s="2" t="n">
        <v>0.02</v>
      </c>
      <c r="I6833" s="3" t="n">
        <v>0.0003</v>
      </c>
    </row>
    <row r="6834" customFormat="false" ht="15" hidden="false" customHeight="false" outlineLevel="0" collapsed="false">
      <c r="A6834" s="0" t="s">
        <v>251</v>
      </c>
      <c r="B6834" s="0" t="n">
        <f aca="false">VALUE(LEFT(A6834,4))</f>
        <v>2025</v>
      </c>
      <c r="C6834" s="0" t="str">
        <f aca="false">"FY"&amp;IF(VALUE(MID(A6834,6,2))&gt;=4,VALUE(LEFT(A6834,4)),VALUE(LEFT(A6834,4))-1)&amp;"-"&amp;TEXT(MOD(IF(VALUE(MID(A6834,6,2))&gt;=4,VALUE(LEFT(A6834,4)),VALUE(LEFT(A6834,4))-1)+1,100),"00")</f>
        <v>FY2025-26</v>
      </c>
      <c r="D6834" s="0" t="s">
        <v>596</v>
      </c>
      <c r="E6834" s="0" t="s">
        <v>596</v>
      </c>
      <c r="F6834" s="0" t="str">
        <f aca="false">INDEX(Mapping!$B$2:$B$465,MATCH(E6834,Mapping!$A$2:$A$465,0))</f>
        <v>NLC INDIA</v>
      </c>
      <c r="G6834" s="0" t="str">
        <f aca="false">INDEX(Mapping!$C$2:$C$465,MATCH(E6834,Mapping!$A$2:$A$465,0))</f>
        <v>NLC INDIA GROUP</v>
      </c>
      <c r="H6834" s="2" t="n">
        <v>0.004</v>
      </c>
      <c r="I6834" s="3" t="n">
        <v>0.0001</v>
      </c>
    </row>
    <row r="6835" customFormat="false" ht="15" hidden="false" customHeight="false" outlineLevel="0" collapsed="false">
      <c r="A6835" s="0" t="s">
        <v>251</v>
      </c>
      <c r="B6835" s="0" t="n">
        <f aca="false">VALUE(LEFT(A6835,4))</f>
        <v>2025</v>
      </c>
      <c r="C6835" s="0" t="str">
        <f aca="false">"FY"&amp;IF(VALUE(MID(A6835,6,2))&gt;=4,VALUE(LEFT(A6835,4)),VALUE(LEFT(A6835,4))-1)&amp;"-"&amp;TEXT(MOD(IF(VALUE(MID(A6835,6,2))&gt;=4,VALUE(LEFT(A6835,4)),VALUE(LEFT(A6835,4))-1)+1,100),"00")</f>
        <v>FY2025-26</v>
      </c>
      <c r="D6835" s="0" t="s">
        <v>562</v>
      </c>
      <c r="E6835" s="0" t="s">
        <v>562</v>
      </c>
      <c r="F6835" s="0" t="str">
        <f aca="false">INDEX(Mapping!$B$2:$B$465,MATCH(E6835,Mapping!$A$2:$A$465,0))</f>
        <v>NLC INDIA</v>
      </c>
      <c r="G6835" s="0" t="str">
        <f aca="false">INDEX(Mapping!$C$2:$C$465,MATCH(E6835,Mapping!$A$2:$A$465,0))</f>
        <v>NLC INDIA GROUP</v>
      </c>
      <c r="H6835" s="2" t="n">
        <v>0.003</v>
      </c>
      <c r="I6835" s="3" t="n">
        <v>0.0001</v>
      </c>
    </row>
    <row r="6836" customFormat="false" ht="15" hidden="false" customHeight="false" outlineLevel="0" collapsed="false">
      <c r="A6836" s="0" t="s">
        <v>251</v>
      </c>
      <c r="B6836" s="0" t="n">
        <f aca="false">VALUE(LEFT(A6836,4))</f>
        <v>2025</v>
      </c>
      <c r="C6836" s="0" t="str">
        <f aca="false">"FY"&amp;IF(VALUE(MID(A6836,6,2))&gt;=4,VALUE(LEFT(A6836,4)),VALUE(LEFT(A6836,4))-1)&amp;"-"&amp;TEXT(MOD(IF(VALUE(MID(A6836,6,2))&gt;=4,VALUE(LEFT(A6836,4)),VALUE(LEFT(A6836,4))-1)+1,100),"00")</f>
        <v>FY2025-26</v>
      </c>
      <c r="D6836" s="0" t="s">
        <v>557</v>
      </c>
      <c r="E6836" s="0" t="s">
        <v>557</v>
      </c>
      <c r="F6836" s="0" t="str">
        <f aca="false">INDEX(Mapping!$B$2:$B$465,MATCH(E6836,Mapping!$A$2:$A$465,0))</f>
        <v>NLC INDIA</v>
      </c>
      <c r="G6836" s="0" t="str">
        <f aca="false">INDEX(Mapping!$C$2:$C$465,MATCH(E6836,Mapping!$A$2:$A$465,0))</f>
        <v>NLC INDIA GROUP</v>
      </c>
      <c r="H6836" s="2" t="n">
        <v>0.002</v>
      </c>
      <c r="I6836" s="3" t="n">
        <v>0.0001</v>
      </c>
    </row>
    <row r="6837" customFormat="false" ht="15" hidden="false" customHeight="false" outlineLevel="0" collapsed="false">
      <c r="A6837" s="0" t="s">
        <v>251</v>
      </c>
      <c r="B6837" s="0" t="n">
        <f aca="false">VALUE(LEFT(A6837,4))</f>
        <v>2025</v>
      </c>
      <c r="C6837" s="0" t="str">
        <f aca="false">"FY"&amp;IF(VALUE(MID(A6837,6,2))&gt;=4,VALUE(LEFT(A6837,4)),VALUE(LEFT(A6837,4))-1)&amp;"-"&amp;TEXT(MOD(IF(VALUE(MID(A6837,6,2))&gt;=4,VALUE(LEFT(A6837,4)),VALUE(LEFT(A6837,4))-1)+1,100),"00")</f>
        <v>FY2025-26</v>
      </c>
      <c r="D6837" s="0" t="s">
        <v>804</v>
      </c>
      <c r="E6837" s="0" t="s">
        <v>576</v>
      </c>
      <c r="F6837" s="0" t="str">
        <f aca="false">INDEX(Mapping!$B$2:$B$465,MATCH(E6837,Mapping!$A$2:$A$465,0))</f>
        <v>ADANI RENEWABLE ENERGY FIFTY FIVE LIMITED_PSS3 (25 MW HYBRID SOLAR OF 25 MW OF 187.5MW HPD)</v>
      </c>
      <c r="G6837" s="0" t="str">
        <f aca="false">INDEX(Mapping!$C$2:$C$465,MATCH(E6837,Mapping!$A$2:$A$465,0))</f>
        <v>ADANI GREEN ENERGY (ALL SPVs)</v>
      </c>
      <c r="H6837" s="2" t="n">
        <v>0.002</v>
      </c>
      <c r="I6837" s="3" t="n">
        <v>5E-005</v>
      </c>
    </row>
    <row r="6838" customFormat="false" ht="15" hidden="false" customHeight="false" outlineLevel="0" collapsed="false">
      <c r="A6838" s="0" t="s">
        <v>251</v>
      </c>
      <c r="B6838" s="0" t="n">
        <f aca="false">VALUE(LEFT(A6838,4))</f>
        <v>2025</v>
      </c>
      <c r="C6838" s="0" t="str">
        <f aca="false">"FY"&amp;IF(VALUE(MID(A6838,6,2))&gt;=4,VALUE(LEFT(A6838,4)),VALUE(LEFT(A6838,4))-1)&amp;"-"&amp;TEXT(MOD(IF(VALUE(MID(A6838,6,2))&gt;=4,VALUE(LEFT(A6838,4)),VALUE(LEFT(A6838,4))-1)+1,100),"00")</f>
        <v>FY2025-26</v>
      </c>
      <c r="D6838" s="0" t="s">
        <v>770</v>
      </c>
      <c r="E6838" s="0" t="s">
        <v>554</v>
      </c>
      <c r="F6838" s="0" t="str">
        <f aca="false">INDEX(Mapping!$B$2:$B$465,MATCH(E6838,Mapping!$A$2:$A$465,0))</f>
        <v>TPSL BANDERWALA SECI 100_INF</v>
      </c>
      <c r="G6838" s="0" t="str">
        <f aca="false">INDEX(Mapping!$C$2:$C$465,MATCH(E6838,Mapping!$A$2:$A$465,0))</f>
        <v>TPSL BANDERWALA SECI 100_INF</v>
      </c>
      <c r="H6838" s="2" t="n">
        <v>0.0005</v>
      </c>
      <c r="I6838" s="3" t="n">
        <v>1E-005</v>
      </c>
    </row>
    <row r="6839" customFormat="false" ht="15" hidden="false" customHeight="false" outlineLevel="0" collapsed="false">
      <c r="A6839" s="0" t="s">
        <v>365</v>
      </c>
      <c r="B6839" s="0" t="n">
        <f aca="false">VALUE(LEFT(A6839,4))</f>
        <v>2025</v>
      </c>
      <c r="C6839" s="0" t="str">
        <f aca="false">"FY"&amp;IF(VALUE(MID(A6839,6,2))&gt;=4,VALUE(LEFT(A6839,4)),VALUE(LEFT(A6839,4))-1)&amp;"-"&amp;TEXT(MOD(IF(VALUE(MID(A6839,6,2))&gt;=4,VALUE(LEFT(A6839,4)),VALUE(LEFT(A6839,4))-1)+1,100),"00")</f>
        <v>FY2025-26</v>
      </c>
      <c r="D6839" s="0" t="s">
        <v>654</v>
      </c>
      <c r="E6839" s="0" t="s">
        <v>43</v>
      </c>
      <c r="F6839" s="0" t="str">
        <f aca="false">INDEX(Mapping!$B$2:$B$465,MATCH(E6839,Mapping!$A$2:$A$465,0))</f>
        <v>ODISHA</v>
      </c>
      <c r="G6839" s="0" t="str">
        <f aca="false">INDEX(Mapping!$C$2:$C$465,MATCH(E6839,Mapping!$A$2:$A$465,0))</f>
        <v>ODISHA</v>
      </c>
      <c r="H6839" s="2" t="n">
        <v>506.3</v>
      </c>
      <c r="I6839" s="3" t="n">
        <v>8.97</v>
      </c>
    </row>
    <row r="6840" customFormat="false" ht="15" hidden="false" customHeight="false" outlineLevel="0" collapsed="false">
      <c r="A6840" s="0" t="s">
        <v>365</v>
      </c>
      <c r="B6840" s="0" t="n">
        <f aca="false">VALUE(LEFT(A6840,4))</f>
        <v>2025</v>
      </c>
      <c r="C6840" s="0" t="str">
        <f aca="false">"FY"&amp;IF(VALUE(MID(A6840,6,2))&gt;=4,VALUE(LEFT(A6840,4)),VALUE(LEFT(A6840,4))-1)&amp;"-"&amp;TEXT(MOD(IF(VALUE(MID(A6840,6,2))&gt;=4,VALUE(LEFT(A6840,4)),VALUE(LEFT(A6840,4))-1)+1,100),"00")</f>
        <v>FY2025-26</v>
      </c>
      <c r="D6840" s="0" t="s">
        <v>657</v>
      </c>
      <c r="E6840" s="0" t="s">
        <v>46</v>
      </c>
      <c r="F6840" s="0" t="str">
        <f aca="false">INDEX(Mapping!$B$2:$B$465,MATCH(E6840,Mapping!$A$2:$A$465,0))</f>
        <v>CHHATTISGARH</v>
      </c>
      <c r="G6840" s="0" t="str">
        <f aca="false">INDEX(Mapping!$C$2:$C$465,MATCH(E6840,Mapping!$A$2:$A$465,0))</f>
        <v>CHHATTISGARH</v>
      </c>
      <c r="H6840" s="2" t="n">
        <v>305.5</v>
      </c>
      <c r="I6840" s="3" t="n">
        <v>5.41</v>
      </c>
    </row>
    <row r="6841" customFormat="false" ht="15" hidden="false" customHeight="false" outlineLevel="0" collapsed="false">
      <c r="A6841" s="0" t="s">
        <v>365</v>
      </c>
      <c r="B6841" s="0" t="n">
        <f aca="false">VALUE(LEFT(A6841,4))</f>
        <v>2025</v>
      </c>
      <c r="C6841" s="0" t="str">
        <f aca="false">"FY"&amp;IF(VALUE(MID(A6841,6,2))&gt;=4,VALUE(LEFT(A6841,4)),VALUE(LEFT(A6841,4))-1)&amp;"-"&amp;TEXT(MOD(IF(VALUE(MID(A6841,6,2))&gt;=4,VALUE(LEFT(A6841,4)),VALUE(LEFT(A6841,4))-1)+1,100),"00")</f>
        <v>FY2025-26</v>
      </c>
      <c r="D6841" s="0" t="s">
        <v>656</v>
      </c>
      <c r="E6841" s="0" t="s">
        <v>36</v>
      </c>
      <c r="F6841" s="0" t="str">
        <f aca="false">INDEX(Mapping!$B$2:$B$465,MATCH(E6841,Mapping!$A$2:$A$465,0))</f>
        <v>UTTAR PRADESH</v>
      </c>
      <c r="G6841" s="0" t="str">
        <f aca="false">INDEX(Mapping!$C$2:$C$465,MATCH(E6841,Mapping!$A$2:$A$465,0))</f>
        <v>UTTAR PRADESH</v>
      </c>
      <c r="H6841" s="2" t="n">
        <v>305.18</v>
      </c>
      <c r="I6841" s="3" t="n">
        <v>5.41</v>
      </c>
    </row>
    <row r="6842" customFormat="false" ht="15" hidden="false" customHeight="false" outlineLevel="0" collapsed="false">
      <c r="A6842" s="0" t="s">
        <v>365</v>
      </c>
      <c r="B6842" s="0" t="n">
        <f aca="false">VALUE(LEFT(A6842,4))</f>
        <v>2025</v>
      </c>
      <c r="C6842" s="0" t="str">
        <f aca="false">"FY"&amp;IF(VALUE(MID(A6842,6,2))&gt;=4,VALUE(LEFT(A6842,4)),VALUE(LEFT(A6842,4))-1)&amp;"-"&amp;TEXT(MOD(IF(VALUE(MID(A6842,6,2))&gt;=4,VALUE(LEFT(A6842,4)),VALUE(LEFT(A6842,4))-1)+1,100),"00")</f>
        <v>FY2025-26</v>
      </c>
      <c r="D6842" s="0" t="s">
        <v>687</v>
      </c>
      <c r="E6842" s="0" t="s">
        <v>45</v>
      </c>
      <c r="F6842" s="0" t="str">
        <f aca="false">INDEX(Mapping!$B$2:$B$465,MATCH(E6842,Mapping!$A$2:$A$465,0))</f>
        <v>BIHAR</v>
      </c>
      <c r="G6842" s="0" t="str">
        <f aca="false">INDEX(Mapping!$C$2:$C$465,MATCH(E6842,Mapping!$A$2:$A$465,0))</f>
        <v>BIHAR</v>
      </c>
      <c r="H6842" s="2" t="n">
        <v>294.82</v>
      </c>
      <c r="I6842" s="3" t="n">
        <v>5.22</v>
      </c>
    </row>
    <row r="6843" customFormat="false" ht="15" hidden="false" customHeight="false" outlineLevel="0" collapsed="false">
      <c r="A6843" s="0" t="s">
        <v>365</v>
      </c>
      <c r="B6843" s="0" t="n">
        <f aca="false">VALUE(LEFT(A6843,4))</f>
        <v>2025</v>
      </c>
      <c r="C6843" s="0" t="str">
        <f aca="false">"FY"&amp;IF(VALUE(MID(A6843,6,2))&gt;=4,VALUE(LEFT(A6843,4)),VALUE(LEFT(A6843,4))-1)&amp;"-"&amp;TEXT(MOD(IF(VALUE(MID(A6843,6,2))&gt;=4,VALUE(LEFT(A6843,4)),VALUE(LEFT(A6843,4))-1)+1,100),"00")</f>
        <v>FY2025-26</v>
      </c>
      <c r="D6843" s="0" t="s">
        <v>120</v>
      </c>
      <c r="E6843" s="0" t="s">
        <v>120</v>
      </c>
      <c r="F6843" s="0" t="str">
        <f aca="false">INDEX(Mapping!$B$2:$B$465,MATCH(E6843,Mapping!$A$2:$A$465,0))</f>
        <v>NEPAL (NEA / NVVN)</v>
      </c>
      <c r="G6843" s="0" t="str">
        <f aca="false">INDEX(Mapping!$C$2:$C$465,MATCH(E6843,Mapping!$A$2:$A$465,0))</f>
        <v>NEPAL (NEA / NVVN)</v>
      </c>
      <c r="H6843" s="2" t="n">
        <v>294.8</v>
      </c>
      <c r="I6843" s="3" t="n">
        <v>5.22</v>
      </c>
    </row>
    <row r="6844" customFormat="false" ht="15" hidden="false" customHeight="false" outlineLevel="0" collapsed="false">
      <c r="A6844" s="0" t="s">
        <v>365</v>
      </c>
      <c r="B6844" s="0" t="n">
        <f aca="false">VALUE(LEFT(A6844,4))</f>
        <v>2025</v>
      </c>
      <c r="C6844" s="0" t="str">
        <f aca="false">"FY"&amp;IF(VALUE(MID(A6844,6,2))&gt;=4,VALUE(LEFT(A6844,4)),VALUE(LEFT(A6844,4))-1)&amp;"-"&amp;TEXT(MOD(IF(VALUE(MID(A6844,6,2))&gt;=4,VALUE(LEFT(A6844,4)),VALUE(LEFT(A6844,4))-1)+1,100),"00")</f>
        <v>FY2025-26</v>
      </c>
      <c r="D6844" s="0" t="s">
        <v>660</v>
      </c>
      <c r="E6844" s="0" t="s">
        <v>50</v>
      </c>
      <c r="F6844" s="0" t="str">
        <f aca="false">INDEX(Mapping!$B$2:$B$465,MATCH(E6844,Mapping!$A$2:$A$465,0))</f>
        <v>MADHYA PRADESH</v>
      </c>
      <c r="G6844" s="0" t="str">
        <f aca="false">INDEX(Mapping!$C$2:$C$465,MATCH(E6844,Mapping!$A$2:$A$465,0))</f>
        <v>MADHYA PRADESH</v>
      </c>
      <c r="H6844" s="2" t="n">
        <v>207.56</v>
      </c>
      <c r="I6844" s="3" t="n">
        <v>3.68</v>
      </c>
    </row>
    <row r="6845" customFormat="false" ht="15" hidden="false" customHeight="false" outlineLevel="0" collapsed="false">
      <c r="A6845" s="0" t="s">
        <v>365</v>
      </c>
      <c r="B6845" s="0" t="n">
        <f aca="false">VALUE(LEFT(A6845,4))</f>
        <v>2025</v>
      </c>
      <c r="C6845" s="0" t="str">
        <f aca="false">"FY"&amp;IF(VALUE(MID(A6845,6,2))&gt;=4,VALUE(LEFT(A6845,4)),VALUE(LEFT(A6845,4))-1)&amp;"-"&amp;TEXT(MOD(IF(VALUE(MID(A6845,6,2))&gt;=4,VALUE(LEFT(A6845,4)),VALUE(LEFT(A6845,4))-1)+1,100),"00")</f>
        <v>FY2025-26</v>
      </c>
      <c r="D6845" s="0" t="s">
        <v>662</v>
      </c>
      <c r="E6845" s="0" t="s">
        <v>99</v>
      </c>
      <c r="F6845" s="0" t="str">
        <f aca="false">INDEX(Mapping!$B$2:$B$465,MATCH(E6845,Mapping!$A$2:$A$465,0))</f>
        <v>JINDAL POWER LTD - STAGE 1</v>
      </c>
      <c r="G6845" s="0" t="str">
        <f aca="false">INDEX(Mapping!$C$2:$C$465,MATCH(E6845,Mapping!$A$2:$A$465,0))</f>
        <v>JINDAL POWER LTD (BOTH STAGES)</v>
      </c>
      <c r="H6845" s="2" t="n">
        <v>198.31</v>
      </c>
      <c r="I6845" s="3" t="n">
        <v>3.51</v>
      </c>
    </row>
    <row r="6846" customFormat="false" ht="15" hidden="false" customHeight="false" outlineLevel="0" collapsed="false">
      <c r="A6846" s="0" t="s">
        <v>365</v>
      </c>
      <c r="B6846" s="0" t="n">
        <f aca="false">VALUE(LEFT(A6846,4))</f>
        <v>2025</v>
      </c>
      <c r="C6846" s="0" t="str">
        <f aca="false">"FY"&amp;IF(VALUE(MID(A6846,6,2))&gt;=4,VALUE(LEFT(A6846,4)),VALUE(LEFT(A6846,4))-1)&amp;"-"&amp;TEXT(MOD(IF(VALUE(MID(A6846,6,2))&gt;=4,VALUE(LEFT(A6846,4)),VALUE(LEFT(A6846,4))-1)+1,100),"00")</f>
        <v>FY2025-26</v>
      </c>
      <c r="D6846" s="0" t="s">
        <v>664</v>
      </c>
      <c r="E6846" s="0" t="s">
        <v>108</v>
      </c>
      <c r="F6846" s="0" t="str">
        <f aca="false">INDEX(Mapping!$B$2:$B$465,MATCH(E6846,Mapping!$A$2:$A$465,0))</f>
        <v>JAYPEE NIGRIE STPP</v>
      </c>
      <c r="G6846" s="0" t="str">
        <f aca="false">INDEX(Mapping!$C$2:$C$465,MATCH(E6846,Mapping!$A$2:$A$465,0))</f>
        <v>JAYPEE NIGRIE STPP</v>
      </c>
      <c r="H6846" s="2" t="n">
        <v>198.21</v>
      </c>
      <c r="I6846" s="3" t="n">
        <v>3.51</v>
      </c>
    </row>
    <row r="6847" customFormat="false" ht="15" hidden="false" customHeight="false" outlineLevel="0" collapsed="false">
      <c r="A6847" s="0" t="s">
        <v>365</v>
      </c>
      <c r="B6847" s="0" t="n">
        <f aca="false">VALUE(LEFT(A6847,4))</f>
        <v>2025</v>
      </c>
      <c r="C6847" s="0" t="str">
        <f aca="false">"FY"&amp;IF(VALUE(MID(A6847,6,2))&gt;=4,VALUE(LEFT(A6847,4)),VALUE(LEFT(A6847,4))-1)&amp;"-"&amp;TEXT(MOD(IF(VALUE(MID(A6847,6,2))&gt;=4,VALUE(LEFT(A6847,4)),VALUE(LEFT(A6847,4))-1)+1,100),"00")</f>
        <v>FY2025-26</v>
      </c>
      <c r="D6847" s="0" t="s">
        <v>130</v>
      </c>
      <c r="E6847" s="0" t="s">
        <v>130</v>
      </c>
      <c r="F6847" s="0" t="str">
        <f aca="false">INDEX(Mapping!$B$2:$B$465,MATCH(E6847,Mapping!$A$2:$A$465,0))</f>
        <v>KSK MAHANADI</v>
      </c>
      <c r="G6847" s="0" t="str">
        <f aca="false">INDEX(Mapping!$C$2:$C$465,MATCH(E6847,Mapping!$A$2:$A$465,0))</f>
        <v>JSW ENERGY (INCL. KSK MAHANADI)</v>
      </c>
      <c r="H6847" s="2" t="n">
        <v>186.92</v>
      </c>
      <c r="I6847" s="3" t="n">
        <v>3.31</v>
      </c>
    </row>
    <row r="6848" customFormat="false" ht="15" hidden="false" customHeight="false" outlineLevel="0" collapsed="false">
      <c r="A6848" s="0" t="s">
        <v>365</v>
      </c>
      <c r="B6848" s="0" t="n">
        <f aca="false">VALUE(LEFT(A6848,4))</f>
        <v>2025</v>
      </c>
      <c r="C6848" s="0" t="str">
        <f aca="false">"FY"&amp;IF(VALUE(MID(A6848,6,2))&gt;=4,VALUE(LEFT(A6848,4)),VALUE(LEFT(A6848,4))-1)&amp;"-"&amp;TEXT(MOD(IF(VALUE(MID(A6848,6,2))&gt;=4,VALUE(LEFT(A6848,4)),VALUE(LEFT(A6848,4))-1)+1,100),"00")</f>
        <v>FY2025-26</v>
      </c>
      <c r="D6848" s="0" t="s">
        <v>171</v>
      </c>
      <c r="E6848" s="0" t="s">
        <v>171</v>
      </c>
      <c r="F6848" s="0" t="str">
        <f aca="false">INDEX(Mapping!$B$2:$B$465,MATCH(E6848,Mapping!$A$2:$A$465,0))</f>
        <v>MAHAN ENERGEN (EX-ESSAR POWER MP)</v>
      </c>
      <c r="G6848" s="0" t="str">
        <f aca="false">INDEX(Mapping!$C$2:$C$465,MATCH(E6848,Mapping!$A$2:$A$465,0))</f>
        <v>ADANI POWER (ALL PLANTS)</v>
      </c>
      <c r="H6848" s="2" t="n">
        <v>186.49</v>
      </c>
      <c r="I6848" s="3" t="n">
        <v>3.3</v>
      </c>
    </row>
    <row r="6849" customFormat="false" ht="15" hidden="false" customHeight="false" outlineLevel="0" collapsed="false">
      <c r="A6849" s="0" t="s">
        <v>365</v>
      </c>
      <c r="B6849" s="0" t="n">
        <f aca="false">VALUE(LEFT(A6849,4))</f>
        <v>2025</v>
      </c>
      <c r="C6849" s="0" t="str">
        <f aca="false">"FY"&amp;IF(VALUE(MID(A6849,6,2))&gt;=4,VALUE(LEFT(A6849,4)),VALUE(LEFT(A6849,4))-1)&amp;"-"&amp;TEXT(MOD(IF(VALUE(MID(A6849,6,2))&gt;=4,VALUE(LEFT(A6849,4)),VALUE(LEFT(A6849,4))-1)+1,100),"00")</f>
        <v>FY2025-26</v>
      </c>
      <c r="D6849" s="0" t="s">
        <v>655</v>
      </c>
      <c r="E6849" s="0" t="s">
        <v>77</v>
      </c>
      <c r="F6849" s="0" t="str">
        <f aca="false">INDEX(Mapping!$B$2:$B$465,MATCH(E6849,Mapping!$A$2:$A$465,0))</f>
        <v>JINDAL POWER LTD - STAGE 2</v>
      </c>
      <c r="G6849" s="0" t="str">
        <f aca="false">INDEX(Mapping!$C$2:$C$465,MATCH(E6849,Mapping!$A$2:$A$465,0))</f>
        <v>JINDAL POWER LTD (BOTH STAGES)</v>
      </c>
      <c r="H6849" s="2" t="n">
        <v>168.46</v>
      </c>
      <c r="I6849" s="3" t="n">
        <v>2.98</v>
      </c>
    </row>
    <row r="6850" customFormat="false" ht="15" hidden="false" customHeight="false" outlineLevel="0" collapsed="false">
      <c r="A6850" s="0" t="s">
        <v>365</v>
      </c>
      <c r="B6850" s="0" t="n">
        <f aca="false">VALUE(LEFT(A6850,4))</f>
        <v>2025</v>
      </c>
      <c r="C6850" s="0" t="str">
        <f aca="false">"FY"&amp;IF(VALUE(MID(A6850,6,2))&gt;=4,VALUE(LEFT(A6850,4)),VALUE(LEFT(A6850,4))-1)&amp;"-"&amp;TEXT(MOD(IF(VALUE(MID(A6850,6,2))&gt;=4,VALUE(LEFT(A6850,4)),VALUE(LEFT(A6850,4))-1)+1,100),"00")</f>
        <v>FY2025-26</v>
      </c>
      <c r="D6850" s="0" t="s">
        <v>659</v>
      </c>
      <c r="E6850" s="0" t="s">
        <v>93</v>
      </c>
      <c r="F6850" s="0" t="str">
        <f aca="false">INDEX(Mapping!$B$2:$B$465,MATCH(E6850,Mapping!$A$2:$A$465,0))</f>
        <v>ADANI POWER - RAIPUR TPP (EX-GMR CHHATTISGARH)</v>
      </c>
      <c r="G6850" s="0" t="str">
        <f aca="false">INDEX(Mapping!$C$2:$C$465,MATCH(E6850,Mapping!$A$2:$A$465,0))</f>
        <v>ADANI POWER (ALL PLANTS)</v>
      </c>
      <c r="H6850" s="2" t="n">
        <v>145.02</v>
      </c>
      <c r="I6850" s="3" t="n">
        <v>2.57</v>
      </c>
    </row>
    <row r="6851" customFormat="false" ht="15" hidden="false" customHeight="false" outlineLevel="0" collapsed="false">
      <c r="A6851" s="0" t="s">
        <v>365</v>
      </c>
      <c r="B6851" s="0" t="n">
        <f aca="false">VALUE(LEFT(A6851,4))</f>
        <v>2025</v>
      </c>
      <c r="C6851" s="0" t="str">
        <f aca="false">"FY"&amp;IF(VALUE(MID(A6851,6,2))&gt;=4,VALUE(LEFT(A6851,4)),VALUE(LEFT(A6851,4))-1)&amp;"-"&amp;TEXT(MOD(IF(VALUE(MID(A6851,6,2))&gt;=4,VALUE(LEFT(A6851,4)),VALUE(LEFT(A6851,4))-1)+1,100),"00")</f>
        <v>FY2025-26</v>
      </c>
      <c r="D6851" s="0" t="s">
        <v>711</v>
      </c>
      <c r="E6851" s="0" t="s">
        <v>94</v>
      </c>
      <c r="F6851" s="0" t="str">
        <f aca="false">INDEX(Mapping!$B$2:$B$465,MATCH(E6851,Mapping!$A$2:$A$465,0))</f>
        <v>JHARKHAND</v>
      </c>
      <c r="G6851" s="0" t="str">
        <f aca="false">INDEX(Mapping!$C$2:$C$465,MATCH(E6851,Mapping!$A$2:$A$465,0))</f>
        <v>JHARKHAND</v>
      </c>
      <c r="H6851" s="2" t="n">
        <v>135.75</v>
      </c>
      <c r="I6851" s="3" t="n">
        <v>2.4</v>
      </c>
    </row>
    <row r="6852" customFormat="false" ht="15" hidden="false" customHeight="false" outlineLevel="0" collapsed="false">
      <c r="A6852" s="0" t="s">
        <v>365</v>
      </c>
      <c r="B6852" s="0" t="n">
        <f aca="false">VALUE(LEFT(A6852,4))</f>
        <v>2025</v>
      </c>
      <c r="C6852" s="0" t="str">
        <f aca="false">"FY"&amp;IF(VALUE(MID(A6852,6,2))&gt;=4,VALUE(LEFT(A6852,4)),VALUE(LEFT(A6852,4))-1)&amp;"-"&amp;TEXT(MOD(IF(VALUE(MID(A6852,6,2))&gt;=4,VALUE(LEFT(A6852,4)),VALUE(LEFT(A6852,4))-1)+1,100),"00")</f>
        <v>FY2025-26</v>
      </c>
      <c r="D6852" s="0" t="s">
        <v>667</v>
      </c>
      <c r="E6852" s="0" t="s">
        <v>109</v>
      </c>
      <c r="F6852" s="0" t="str">
        <f aca="false">INDEX(Mapping!$B$2:$B$465,MATCH(E6852,Mapping!$A$2:$A$465,0))</f>
        <v>ADANI POWER - RAIGARH TPP (EX-REGL)</v>
      </c>
      <c r="G6852" s="0" t="str">
        <f aca="false">INDEX(Mapping!$C$2:$C$465,MATCH(E6852,Mapping!$A$2:$A$465,0))</f>
        <v>ADANI POWER (ALL PLANTS)</v>
      </c>
      <c r="H6852" s="2" t="n">
        <v>115.2</v>
      </c>
      <c r="I6852" s="3" t="n">
        <v>2.04</v>
      </c>
    </row>
    <row r="6853" customFormat="false" ht="15" hidden="false" customHeight="false" outlineLevel="0" collapsed="false">
      <c r="A6853" s="0" t="s">
        <v>365</v>
      </c>
      <c r="B6853" s="0" t="n">
        <f aca="false">VALUE(LEFT(A6853,4))</f>
        <v>2025</v>
      </c>
      <c r="C6853" s="0" t="str">
        <f aca="false">"FY"&amp;IF(VALUE(MID(A6853,6,2))&gt;=4,VALUE(LEFT(A6853,4)),VALUE(LEFT(A6853,4))-1)&amp;"-"&amp;TEXT(MOD(IF(VALUE(MID(A6853,6,2))&gt;=4,VALUE(LEFT(A6853,4)),VALUE(LEFT(A6853,4))-1)+1,100),"00")</f>
        <v>FY2025-26</v>
      </c>
      <c r="D6853" s="0" t="s">
        <v>668</v>
      </c>
      <c r="E6853" s="0" t="s">
        <v>40</v>
      </c>
      <c r="F6853" s="0" t="str">
        <f aca="false">INDEX(Mapping!$B$2:$B$465,MATCH(E6853,Mapping!$A$2:$A$465,0))</f>
        <v>TAMIL NADU</v>
      </c>
      <c r="G6853" s="0" t="str">
        <f aca="false">INDEX(Mapping!$C$2:$C$465,MATCH(E6853,Mapping!$A$2:$A$465,0))</f>
        <v>TAMIL NADU</v>
      </c>
      <c r="H6853" s="2" t="n">
        <v>110.25</v>
      </c>
      <c r="I6853" s="3" t="n">
        <v>1.95</v>
      </c>
    </row>
    <row r="6854" customFormat="false" ht="15" hidden="false" customHeight="false" outlineLevel="0" collapsed="false">
      <c r="A6854" s="0" t="s">
        <v>365</v>
      </c>
      <c r="B6854" s="0" t="n">
        <f aca="false">VALUE(LEFT(A6854,4))</f>
        <v>2025</v>
      </c>
      <c r="C6854" s="0" t="str">
        <f aca="false">"FY"&amp;IF(VALUE(MID(A6854,6,2))&gt;=4,VALUE(LEFT(A6854,4)),VALUE(LEFT(A6854,4))-1)&amp;"-"&amp;TEXT(MOD(IF(VALUE(MID(A6854,6,2))&gt;=4,VALUE(LEFT(A6854,4)),VALUE(LEFT(A6854,4))-1)+1,100),"00")</f>
        <v>FY2025-26</v>
      </c>
      <c r="D6854" s="0" t="s">
        <v>124</v>
      </c>
      <c r="E6854" s="0" t="s">
        <v>124</v>
      </c>
      <c r="F6854" s="0" t="str">
        <f aca="false">INDEX(Mapping!$B$2:$B$465,MATCH(E6854,Mapping!$A$2:$A$465,0))</f>
        <v>ADANI RENEWABLE ENERGY HOLDING FOUR</v>
      </c>
      <c r="G6854" s="0" t="str">
        <f aca="false">INDEX(Mapping!$C$2:$C$465,MATCH(E6854,Mapping!$A$2:$A$465,0))</f>
        <v>ADANI GREEN ENERGY (ALL SPVs)</v>
      </c>
      <c r="H6854" s="2" t="n">
        <v>107.14</v>
      </c>
      <c r="I6854" s="3" t="n">
        <v>1.9</v>
      </c>
    </row>
    <row r="6855" customFormat="false" ht="15" hidden="false" customHeight="false" outlineLevel="0" collapsed="false">
      <c r="A6855" s="0" t="s">
        <v>365</v>
      </c>
      <c r="B6855" s="0" t="n">
        <f aca="false">VALUE(LEFT(A6855,4))</f>
        <v>2025</v>
      </c>
      <c r="C6855" s="0" t="str">
        <f aca="false">"FY"&amp;IF(VALUE(MID(A6855,6,2))&gt;=4,VALUE(LEFT(A6855,4)),VALUE(LEFT(A6855,4))-1)&amp;"-"&amp;TEXT(MOD(IF(VALUE(MID(A6855,6,2))&gt;=4,VALUE(LEFT(A6855,4)),VALUE(LEFT(A6855,4))-1)+1,100),"00")</f>
        <v>FY2025-26</v>
      </c>
      <c r="D6855" s="0" t="s">
        <v>669</v>
      </c>
      <c r="E6855" s="0" t="s">
        <v>44</v>
      </c>
      <c r="F6855" s="0" t="str">
        <f aca="false">INDEX(Mapping!$B$2:$B$465,MATCH(E6855,Mapping!$A$2:$A$465,0))</f>
        <v>HARYANA</v>
      </c>
      <c r="G6855" s="0" t="str">
        <f aca="false">INDEX(Mapping!$C$2:$C$465,MATCH(E6855,Mapping!$A$2:$A$465,0))</f>
        <v>HARYANA</v>
      </c>
      <c r="H6855" s="2" t="n">
        <v>98.67</v>
      </c>
      <c r="I6855" s="3" t="n">
        <v>1.75</v>
      </c>
    </row>
    <row r="6856" customFormat="false" ht="15" hidden="false" customHeight="false" outlineLevel="0" collapsed="false">
      <c r="A6856" s="0" t="s">
        <v>365</v>
      </c>
      <c r="B6856" s="0" t="n">
        <f aca="false">VALUE(LEFT(A6856,4))</f>
        <v>2025</v>
      </c>
      <c r="C6856" s="0" t="str">
        <f aca="false">"FY"&amp;IF(VALUE(MID(A6856,6,2))&gt;=4,VALUE(LEFT(A6856,4)),VALUE(LEFT(A6856,4))-1)&amp;"-"&amp;TEXT(MOD(IF(VALUE(MID(A6856,6,2))&gt;=4,VALUE(LEFT(A6856,4)),VALUE(LEFT(A6856,4))-1)+1,100),"00")</f>
        <v>FY2025-26</v>
      </c>
      <c r="D6856" s="0" t="s">
        <v>793</v>
      </c>
      <c r="E6856" s="0" t="s">
        <v>164</v>
      </c>
      <c r="F6856" s="0" t="str">
        <f aca="false">INDEX(Mapping!$B$2:$B$465,MATCH(E6856,Mapping!$A$2:$A$465,0))</f>
        <v>ADANI GREEN ENERGY TWENTY FIVE B LIMITED_PSS-2</v>
      </c>
      <c r="G6856" s="0" t="str">
        <f aca="false">INDEX(Mapping!$C$2:$C$465,MATCH(E6856,Mapping!$A$2:$A$465,0))</f>
        <v>ADANI GREEN ENERGY (ALL SPVs)</v>
      </c>
      <c r="H6856" s="2" t="n">
        <v>96.76</v>
      </c>
      <c r="I6856" s="3" t="n">
        <v>1.71</v>
      </c>
    </row>
    <row r="6857" customFormat="false" ht="15" hidden="false" customHeight="false" outlineLevel="0" collapsed="false">
      <c r="A6857" s="0" t="s">
        <v>365</v>
      </c>
      <c r="B6857" s="0" t="n">
        <f aca="false">VALUE(LEFT(A6857,4))</f>
        <v>2025</v>
      </c>
      <c r="C6857" s="0" t="str">
        <f aca="false">"FY"&amp;IF(VALUE(MID(A6857,6,2))&gt;=4,VALUE(LEFT(A6857,4)),VALUE(LEFT(A6857,4))-1)&amp;"-"&amp;TEXT(MOD(IF(VALUE(MID(A6857,6,2))&gt;=4,VALUE(LEFT(A6857,4)),VALUE(LEFT(A6857,4))-1)+1,100),"00")</f>
        <v>FY2025-26</v>
      </c>
      <c r="D6857" s="0" t="s">
        <v>663</v>
      </c>
      <c r="E6857" s="0" t="s">
        <v>41</v>
      </c>
      <c r="F6857" s="0" t="str">
        <f aca="false">INDEX(Mapping!$B$2:$B$465,MATCH(E6857,Mapping!$A$2:$A$465,0))</f>
        <v>RAJASTHAN</v>
      </c>
      <c r="G6857" s="0" t="str">
        <f aca="false">INDEX(Mapping!$C$2:$C$465,MATCH(E6857,Mapping!$A$2:$A$465,0))</f>
        <v>RAJASTHAN</v>
      </c>
      <c r="H6857" s="2" t="n">
        <v>86.74</v>
      </c>
      <c r="I6857" s="3" t="n">
        <v>1.54</v>
      </c>
    </row>
    <row r="6858" customFormat="false" ht="15" hidden="false" customHeight="false" outlineLevel="0" collapsed="false">
      <c r="A6858" s="0" t="s">
        <v>365</v>
      </c>
      <c r="B6858" s="0" t="n">
        <f aca="false">VALUE(LEFT(A6858,4))</f>
        <v>2025</v>
      </c>
      <c r="C6858" s="0" t="str">
        <f aca="false">"FY"&amp;IF(VALUE(MID(A6858,6,2))&gt;=4,VALUE(LEFT(A6858,4)),VALUE(LEFT(A6858,4))-1)&amp;"-"&amp;TEXT(MOD(IF(VALUE(MID(A6858,6,2))&gt;=4,VALUE(LEFT(A6858,4)),VALUE(LEFT(A6858,4))-1)+1,100),"00")</f>
        <v>FY2025-26</v>
      </c>
      <c r="D6858" s="0" t="s">
        <v>705</v>
      </c>
      <c r="E6858" s="0" t="s">
        <v>35</v>
      </c>
      <c r="F6858" s="0" t="str">
        <f aca="false">INDEX(Mapping!$B$2:$B$465,MATCH(E6858,Mapping!$A$2:$A$465,0))</f>
        <v>TELANGANA</v>
      </c>
      <c r="G6858" s="0" t="str">
        <f aca="false">INDEX(Mapping!$C$2:$C$465,MATCH(E6858,Mapping!$A$2:$A$465,0))</f>
        <v>TELANGANA</v>
      </c>
      <c r="H6858" s="2" t="n">
        <v>77.24</v>
      </c>
      <c r="I6858" s="3" t="n">
        <v>1.37</v>
      </c>
    </row>
    <row r="6859" customFormat="false" ht="15" hidden="false" customHeight="false" outlineLevel="0" collapsed="false">
      <c r="A6859" s="0" t="s">
        <v>365</v>
      </c>
      <c r="B6859" s="0" t="n">
        <f aca="false">VALUE(LEFT(A6859,4))</f>
        <v>2025</v>
      </c>
      <c r="C6859" s="0" t="str">
        <f aca="false">"FY"&amp;IF(VALUE(MID(A6859,6,2))&gt;=4,VALUE(LEFT(A6859,4)),VALUE(LEFT(A6859,4))-1)&amp;"-"&amp;TEXT(MOD(IF(VALUE(MID(A6859,6,2))&gt;=4,VALUE(LEFT(A6859,4)),VALUE(LEFT(A6859,4))-1)+1,100),"00")</f>
        <v>FY2025-26</v>
      </c>
      <c r="D6859" s="0" t="s">
        <v>735</v>
      </c>
      <c r="E6859" s="0" t="s">
        <v>147</v>
      </c>
      <c r="F6859" s="0" t="str">
        <f aca="false">INDEX(Mapping!$B$2:$B$465,MATCH(E6859,Mapping!$A$2:$A$465,0))</f>
        <v>JAMMU &amp; KASHMIR</v>
      </c>
      <c r="G6859" s="0" t="str">
        <f aca="false">INDEX(Mapping!$C$2:$C$465,MATCH(E6859,Mapping!$A$2:$A$465,0))</f>
        <v>JAMMU &amp; KASHMIR</v>
      </c>
      <c r="H6859" s="2" t="n">
        <v>77.11</v>
      </c>
      <c r="I6859" s="3" t="n">
        <v>1.37</v>
      </c>
    </row>
    <row r="6860" customFormat="false" ht="15" hidden="false" customHeight="false" outlineLevel="0" collapsed="false">
      <c r="A6860" s="0" t="s">
        <v>365</v>
      </c>
      <c r="B6860" s="0" t="n">
        <f aca="false">VALUE(LEFT(A6860,4))</f>
        <v>2025</v>
      </c>
      <c r="C6860" s="0" t="str">
        <f aca="false">"FY"&amp;IF(VALUE(MID(A6860,6,2))&gt;=4,VALUE(LEFT(A6860,4)),VALUE(LEFT(A6860,4))-1)&amp;"-"&amp;TEXT(MOD(IF(VALUE(MID(A6860,6,2))&gt;=4,VALUE(LEFT(A6860,4)),VALUE(LEFT(A6860,4))-1)+1,100),"00")</f>
        <v>FY2025-26</v>
      </c>
      <c r="D6860" s="0" t="s">
        <v>665</v>
      </c>
      <c r="E6860" s="0" t="s">
        <v>61</v>
      </c>
      <c r="F6860" s="0" t="str">
        <f aca="false">INDEX(Mapping!$B$2:$B$465,MATCH(E6860,Mapping!$A$2:$A$465,0))</f>
        <v>ASSAM</v>
      </c>
      <c r="G6860" s="0" t="str">
        <f aca="false">INDEX(Mapping!$C$2:$C$465,MATCH(E6860,Mapping!$A$2:$A$465,0))</f>
        <v>ASSAM</v>
      </c>
      <c r="H6860" s="2" t="n">
        <v>69.61</v>
      </c>
      <c r="I6860" s="3" t="n">
        <v>1.23</v>
      </c>
    </row>
    <row r="6861" customFormat="false" ht="15" hidden="false" customHeight="false" outlineLevel="0" collapsed="false">
      <c r="A6861" s="0" t="s">
        <v>365</v>
      </c>
      <c r="B6861" s="0" t="n">
        <f aca="false">VALUE(LEFT(A6861,4))</f>
        <v>2025</v>
      </c>
      <c r="C6861" s="0" t="str">
        <f aca="false">"FY"&amp;IF(VALUE(MID(A6861,6,2))&gt;=4,VALUE(LEFT(A6861,4)),VALUE(LEFT(A6861,4))-1)&amp;"-"&amp;TEXT(MOD(IF(VALUE(MID(A6861,6,2))&gt;=4,VALUE(LEFT(A6861,4)),VALUE(LEFT(A6861,4))-1)+1,100),"00")</f>
        <v>FY2025-26</v>
      </c>
      <c r="D6861" s="0" t="s">
        <v>800</v>
      </c>
      <c r="E6861" s="0" t="s">
        <v>223</v>
      </c>
      <c r="F6861" s="0" t="str">
        <f aca="false">INDEX(Mapping!$B$2:$B$465,MATCH(E6861,Mapping!$A$2:$A$465,0))</f>
        <v>ADANI GREEN ENERGY TWENTY FOUR A LIMITED_PSS-3</v>
      </c>
      <c r="G6861" s="0" t="str">
        <f aca="false">INDEX(Mapping!$C$2:$C$465,MATCH(E6861,Mapping!$A$2:$A$465,0))</f>
        <v>ADANI GREEN ENERGY (ALL SPVs)</v>
      </c>
      <c r="H6861" s="2" t="n">
        <v>66.34</v>
      </c>
      <c r="I6861" s="3" t="n">
        <v>1.18</v>
      </c>
    </row>
    <row r="6862" customFormat="false" ht="15" hidden="false" customHeight="false" outlineLevel="0" collapsed="false">
      <c r="A6862" s="0" t="s">
        <v>365</v>
      </c>
      <c r="B6862" s="0" t="n">
        <f aca="false">VALUE(LEFT(A6862,4))</f>
        <v>2025</v>
      </c>
      <c r="C6862" s="0" t="str">
        <f aca="false">"FY"&amp;IF(VALUE(MID(A6862,6,2))&gt;=4,VALUE(LEFT(A6862,4)),VALUE(LEFT(A6862,4))-1)&amp;"-"&amp;TEXT(MOD(IF(VALUE(MID(A6862,6,2))&gt;=4,VALUE(LEFT(A6862,4)),VALUE(LEFT(A6862,4))-1)+1,100),"00")</f>
        <v>FY2025-26</v>
      </c>
      <c r="D6862" s="0" t="s">
        <v>208</v>
      </c>
      <c r="E6862" s="0" t="s">
        <v>208</v>
      </c>
      <c r="F6862" s="0" t="str">
        <f aca="false">INDEX(Mapping!$B$2:$B$465,MATCH(E6862,Mapping!$A$2:$A$465,0))</f>
        <v>JSW ENERGY UTKAL (EX-IND BARATH)</v>
      </c>
      <c r="G6862" s="0" t="str">
        <f aca="false">INDEX(Mapping!$C$2:$C$465,MATCH(E6862,Mapping!$A$2:$A$465,0))</f>
        <v>JSW ENERGY (INCL. KSK MAHANADI)</v>
      </c>
      <c r="H6862" s="2" t="n">
        <v>63.8</v>
      </c>
      <c r="I6862" s="3" t="n">
        <v>1.13</v>
      </c>
    </row>
    <row r="6863" customFormat="false" ht="15" hidden="false" customHeight="false" outlineLevel="0" collapsed="false">
      <c r="A6863" s="0" t="s">
        <v>365</v>
      </c>
      <c r="B6863" s="0" t="n">
        <f aca="false">VALUE(LEFT(A6863,4))</f>
        <v>2025</v>
      </c>
      <c r="C6863" s="0" t="str">
        <f aca="false">"FY"&amp;IF(VALUE(MID(A6863,6,2))&gt;=4,VALUE(LEFT(A6863,4)),VALUE(LEFT(A6863,4))-1)&amp;"-"&amp;TEXT(MOD(IF(VALUE(MID(A6863,6,2))&gt;=4,VALUE(LEFT(A6863,4)),VALUE(LEFT(A6863,4))-1)+1,100),"00")</f>
        <v>FY2025-26</v>
      </c>
      <c r="D6863" s="0" t="s">
        <v>206</v>
      </c>
      <c r="E6863" s="0" t="s">
        <v>206</v>
      </c>
      <c r="F6863" s="0" t="str">
        <f aca="false">INDEX(Mapping!$B$2:$B$465,MATCH(E6863,Mapping!$A$2:$A$465,0))</f>
        <v>ADANI RENEWABLE ENERGY FIFTY SEVEN LIMITED_PSS13</v>
      </c>
      <c r="G6863" s="0" t="str">
        <f aca="false">INDEX(Mapping!$C$2:$C$465,MATCH(E6863,Mapping!$A$2:$A$465,0))</f>
        <v>ADANI GREEN ENERGY (ALL SPVs)</v>
      </c>
      <c r="H6863" s="2" t="n">
        <v>54.56</v>
      </c>
      <c r="I6863" s="3" t="n">
        <v>0.97</v>
      </c>
    </row>
    <row r="6864" customFormat="false" ht="15" hidden="false" customHeight="false" outlineLevel="0" collapsed="false">
      <c r="A6864" s="0" t="s">
        <v>365</v>
      </c>
      <c r="B6864" s="0" t="n">
        <f aca="false">VALUE(LEFT(A6864,4))</f>
        <v>2025</v>
      </c>
      <c r="C6864" s="0" t="str">
        <f aca="false">"FY"&amp;IF(VALUE(MID(A6864,6,2))&gt;=4,VALUE(LEFT(A6864,4)),VALUE(LEFT(A6864,4))-1)&amp;"-"&amp;TEXT(MOD(IF(VALUE(MID(A6864,6,2))&gt;=4,VALUE(LEFT(A6864,4)),VALUE(LEFT(A6864,4))-1)+1,100),"00")</f>
        <v>FY2025-26</v>
      </c>
      <c r="D6864" s="0" t="s">
        <v>652</v>
      </c>
      <c r="E6864" s="0" t="s">
        <v>47</v>
      </c>
      <c r="F6864" s="0" t="str">
        <f aca="false">INDEX(Mapping!$B$2:$B$465,MATCH(E6864,Mapping!$A$2:$A$465,0))</f>
        <v>KARNATAKA</v>
      </c>
      <c r="G6864" s="0" t="str">
        <f aca="false">INDEX(Mapping!$C$2:$C$465,MATCH(E6864,Mapping!$A$2:$A$465,0))</f>
        <v>KARNATAKA</v>
      </c>
      <c r="H6864" s="2" t="n">
        <v>46.4</v>
      </c>
      <c r="I6864" s="3" t="n">
        <v>0.82</v>
      </c>
    </row>
    <row r="6865" customFormat="false" ht="15" hidden="false" customHeight="false" outlineLevel="0" collapsed="false">
      <c r="A6865" s="0" t="s">
        <v>365</v>
      </c>
      <c r="B6865" s="0" t="n">
        <f aca="false">VALUE(LEFT(A6865,4))</f>
        <v>2025</v>
      </c>
      <c r="C6865" s="0" t="str">
        <f aca="false">"FY"&amp;IF(VALUE(MID(A6865,6,2))&gt;=4,VALUE(LEFT(A6865,4)),VALUE(LEFT(A6865,4))-1)&amp;"-"&amp;TEXT(MOD(IF(VALUE(MID(A6865,6,2))&gt;=4,VALUE(LEFT(A6865,4)),VALUE(LEFT(A6865,4))-1)+1,100),"00")</f>
        <v>FY2025-26</v>
      </c>
      <c r="D6865" s="0" t="s">
        <v>189</v>
      </c>
      <c r="E6865" s="0" t="s">
        <v>189</v>
      </c>
      <c r="F6865" s="0" t="str">
        <f aca="false">INDEX(Mapping!$B$2:$B$465,MATCH(E6865,Mapping!$A$2:$A$465,0))</f>
        <v>MAHAN ENERGEN (EX-ESSAR POWER MP)</v>
      </c>
      <c r="G6865" s="0" t="str">
        <f aca="false">INDEX(Mapping!$C$2:$C$465,MATCH(E6865,Mapping!$A$2:$A$465,0))</f>
        <v>ADANI POWER (ALL PLANTS)</v>
      </c>
      <c r="H6865" s="2" t="n">
        <v>44.6</v>
      </c>
      <c r="I6865" s="3" t="n">
        <v>0.79</v>
      </c>
    </row>
    <row r="6866" customFormat="false" ht="15" hidden="false" customHeight="false" outlineLevel="0" collapsed="false">
      <c r="A6866" s="0" t="s">
        <v>365</v>
      </c>
      <c r="B6866" s="0" t="n">
        <f aca="false">VALUE(LEFT(A6866,4))</f>
        <v>2025</v>
      </c>
      <c r="C6866" s="0" t="str">
        <f aca="false">"FY"&amp;IF(VALUE(MID(A6866,6,2))&gt;=4,VALUE(LEFT(A6866,4)),VALUE(LEFT(A6866,4))-1)&amp;"-"&amp;TEXT(MOD(IF(VALUE(MID(A6866,6,2))&gt;=4,VALUE(LEFT(A6866,4)),VALUE(LEFT(A6866,4))-1)+1,100),"00")</f>
        <v>FY2025-26</v>
      </c>
      <c r="D6866" s="0" t="s">
        <v>789</v>
      </c>
      <c r="E6866" s="0" t="s">
        <v>177</v>
      </c>
      <c r="F6866" s="0" t="str">
        <f aca="false">INDEX(Mapping!$B$2:$B$465,MATCH(E6866,Mapping!$A$2:$A$465,0))</f>
        <v>JINDAL INDIA THERMAL POWER (JITPL)</v>
      </c>
      <c r="G6866" s="0" t="str">
        <f aca="false">INDEX(Mapping!$C$2:$C$465,MATCH(E6866,Mapping!$A$2:$A$465,0))</f>
        <v>JINDAL INDIA THERMAL POWER (JITPL)</v>
      </c>
      <c r="H6866" s="2" t="n">
        <v>44.04</v>
      </c>
      <c r="I6866" s="3" t="n">
        <v>0.78</v>
      </c>
    </row>
    <row r="6867" customFormat="false" ht="15" hidden="false" customHeight="false" outlineLevel="0" collapsed="false">
      <c r="A6867" s="0" t="s">
        <v>365</v>
      </c>
      <c r="B6867" s="0" t="n">
        <f aca="false">VALUE(LEFT(A6867,4))</f>
        <v>2025</v>
      </c>
      <c r="C6867" s="0" t="str">
        <f aca="false">"FY"&amp;IF(VALUE(MID(A6867,6,2))&gt;=4,VALUE(LEFT(A6867,4)),VALUE(LEFT(A6867,4))-1)&amp;"-"&amp;TEXT(MOD(IF(VALUE(MID(A6867,6,2))&gt;=4,VALUE(LEFT(A6867,4)),VALUE(LEFT(A6867,4))-1)+1,100),"00")</f>
        <v>FY2025-26</v>
      </c>
      <c r="D6867" s="0" t="s">
        <v>675</v>
      </c>
      <c r="E6867" s="0" t="s">
        <v>137</v>
      </c>
      <c r="F6867" s="0" t="str">
        <f aca="false">INDEX(Mapping!$B$2:$B$465,MATCH(E6867,Mapping!$A$2:$A$465,0))</f>
        <v>JSPL - DCPP</v>
      </c>
      <c r="G6867" s="0" t="str">
        <f aca="false">INDEX(Mapping!$C$2:$C$465,MATCH(E6867,Mapping!$A$2:$A$465,0))</f>
        <v>JSPL</v>
      </c>
      <c r="H6867" s="2" t="n">
        <v>44.03</v>
      </c>
      <c r="I6867" s="3" t="n">
        <v>0.78</v>
      </c>
    </row>
    <row r="6868" customFormat="false" ht="15" hidden="false" customHeight="false" outlineLevel="0" collapsed="false">
      <c r="A6868" s="0" t="s">
        <v>365</v>
      </c>
      <c r="B6868" s="0" t="n">
        <f aca="false">VALUE(LEFT(A6868,4))</f>
        <v>2025</v>
      </c>
      <c r="C6868" s="0" t="str">
        <f aca="false">"FY"&amp;IF(VALUE(MID(A6868,6,2))&gt;=4,VALUE(LEFT(A6868,4)),VALUE(LEFT(A6868,4))-1)&amp;"-"&amp;TEXT(MOD(IF(VALUE(MID(A6868,6,2))&gt;=4,VALUE(LEFT(A6868,4)),VALUE(LEFT(A6868,4))-1)+1,100),"00")</f>
        <v>FY2025-26</v>
      </c>
      <c r="D6868" s="0" t="s">
        <v>852</v>
      </c>
      <c r="E6868" s="0" t="s">
        <v>304</v>
      </c>
      <c r="F6868" s="0" t="str">
        <f aca="false">INDEX(Mapping!$B$2:$B$465,MATCH(E6868,Mapping!$A$2:$A$465,0))</f>
        <v>GREENKO AP01 IREP (PSP)</v>
      </c>
      <c r="G6868" s="0" t="str">
        <f aca="false">INDEX(Mapping!$C$2:$C$465,MATCH(E6868,Mapping!$A$2:$A$465,0))</f>
        <v>GREENKO GROUP</v>
      </c>
      <c r="H6868" s="2" t="n">
        <v>43.31</v>
      </c>
      <c r="I6868" s="3" t="n">
        <v>0.77</v>
      </c>
    </row>
    <row r="6869" customFormat="false" ht="15" hidden="false" customHeight="false" outlineLevel="0" collapsed="false">
      <c r="A6869" s="0" t="s">
        <v>365</v>
      </c>
      <c r="B6869" s="0" t="n">
        <f aca="false">VALUE(LEFT(A6869,4))</f>
        <v>2025</v>
      </c>
      <c r="C6869" s="0" t="str">
        <f aca="false">"FY"&amp;IF(VALUE(MID(A6869,6,2))&gt;=4,VALUE(LEFT(A6869,4)),VALUE(LEFT(A6869,4))-1)&amp;"-"&amp;TEXT(MOD(IF(VALUE(MID(A6869,6,2))&gt;=4,VALUE(LEFT(A6869,4)),VALUE(LEFT(A6869,4))-1)+1,100),"00")</f>
        <v>FY2025-26</v>
      </c>
      <c r="D6869" s="0" t="s">
        <v>670</v>
      </c>
      <c r="E6869" s="0" t="s">
        <v>242</v>
      </c>
      <c r="F6869" s="0" t="str">
        <f aca="false">INDEX(Mapping!$B$2:$B$465,MATCH(E6869,Mapping!$A$2:$A$465,0))</f>
        <v>SKS POWER</v>
      </c>
      <c r="G6869" s="0" t="str">
        <f aca="false">INDEX(Mapping!$C$2:$C$465,MATCH(E6869,Mapping!$A$2:$A$465,0))</f>
        <v>SKS POWER</v>
      </c>
      <c r="H6869" s="2" t="n">
        <v>38.14</v>
      </c>
      <c r="I6869" s="3" t="n">
        <v>0.68</v>
      </c>
    </row>
    <row r="6870" customFormat="false" ht="15" hidden="false" customHeight="false" outlineLevel="0" collapsed="false">
      <c r="A6870" s="0" t="s">
        <v>365</v>
      </c>
      <c r="B6870" s="0" t="n">
        <f aca="false">VALUE(LEFT(A6870,4))</f>
        <v>2025</v>
      </c>
      <c r="C6870" s="0" t="str">
        <f aca="false">"FY"&amp;IF(VALUE(MID(A6870,6,2))&gt;=4,VALUE(LEFT(A6870,4)),VALUE(LEFT(A6870,4))-1)&amp;"-"&amp;TEXT(MOD(IF(VALUE(MID(A6870,6,2))&gt;=4,VALUE(LEFT(A6870,4)),VALUE(LEFT(A6870,4))-1)+1,100),"00")</f>
        <v>FY2025-26</v>
      </c>
      <c r="D6870" s="0" t="s">
        <v>794</v>
      </c>
      <c r="E6870" s="0" t="s">
        <v>186</v>
      </c>
      <c r="F6870" s="0" t="str">
        <f aca="false">INDEX(Mapping!$B$2:$B$465,MATCH(E6870,Mapping!$A$2:$A$465,0))</f>
        <v>ADANI GREEN ENERGY TWENTY FIVE A LIMITED_PSS-2</v>
      </c>
      <c r="G6870" s="0" t="str">
        <f aca="false">INDEX(Mapping!$C$2:$C$465,MATCH(E6870,Mapping!$A$2:$A$465,0))</f>
        <v>ADANI GREEN ENERGY (ALL SPVs)</v>
      </c>
      <c r="H6870" s="2" t="n">
        <v>37.78</v>
      </c>
      <c r="I6870" s="3" t="n">
        <v>0.67</v>
      </c>
    </row>
    <row r="6871" customFormat="false" ht="15" hidden="false" customHeight="false" outlineLevel="0" collapsed="false">
      <c r="A6871" s="0" t="s">
        <v>365</v>
      </c>
      <c r="B6871" s="0" t="n">
        <f aca="false">VALUE(LEFT(A6871,4))</f>
        <v>2025</v>
      </c>
      <c r="C6871" s="0" t="str">
        <f aca="false">"FY"&amp;IF(VALUE(MID(A6871,6,2))&gt;=4,VALUE(LEFT(A6871,4)),VALUE(LEFT(A6871,4))-1)&amp;"-"&amp;TEXT(MOD(IF(VALUE(MID(A6871,6,2))&gt;=4,VALUE(LEFT(A6871,4)),VALUE(LEFT(A6871,4))-1)+1,100),"00")</f>
        <v>FY2025-26</v>
      </c>
      <c r="D6871" s="0" t="s">
        <v>270</v>
      </c>
      <c r="E6871" s="0" t="s">
        <v>270</v>
      </c>
      <c r="F6871" s="0" t="str">
        <f aca="false">INDEX(Mapping!$B$2:$B$465,MATCH(E6871,Mapping!$A$2:$A$465,0))</f>
        <v>ADANI RENEWABLE ENERGY FIFTY SIX LIMITED_PSS4</v>
      </c>
      <c r="G6871" s="0" t="str">
        <f aca="false">INDEX(Mapping!$C$2:$C$465,MATCH(E6871,Mapping!$A$2:$A$465,0))</f>
        <v>ADANI GREEN ENERGY (ALL SPVs)</v>
      </c>
      <c r="H6871" s="2" t="n">
        <v>37.25</v>
      </c>
      <c r="I6871" s="3" t="n">
        <v>0.66</v>
      </c>
    </row>
    <row r="6872" customFormat="false" ht="15" hidden="false" customHeight="false" outlineLevel="0" collapsed="false">
      <c r="A6872" s="0" t="s">
        <v>365</v>
      </c>
      <c r="B6872" s="0" t="n">
        <f aca="false">VALUE(LEFT(A6872,4))</f>
        <v>2025</v>
      </c>
      <c r="C6872" s="0" t="str">
        <f aca="false">"FY"&amp;IF(VALUE(MID(A6872,6,2))&gt;=4,VALUE(LEFT(A6872,4)),VALUE(LEFT(A6872,4))-1)&amp;"-"&amp;TEXT(MOD(IF(VALUE(MID(A6872,6,2))&gt;=4,VALUE(LEFT(A6872,4)),VALUE(LEFT(A6872,4))-1)+1,100),"00")</f>
        <v>FY2025-26</v>
      </c>
      <c r="D6872" s="0" t="s">
        <v>210</v>
      </c>
      <c r="E6872" s="0" t="s">
        <v>210</v>
      </c>
      <c r="F6872" s="0" t="str">
        <f aca="false">INDEX(Mapping!$B$2:$B$465,MATCH(E6872,Mapping!$A$2:$A$465,0))</f>
        <v>ACB (INDIA)</v>
      </c>
      <c r="G6872" s="0" t="str">
        <f aca="false">INDEX(Mapping!$C$2:$C$465,MATCH(E6872,Mapping!$A$2:$A$465,0))</f>
        <v>ACB (INDIA)</v>
      </c>
      <c r="H6872" s="2" t="n">
        <v>32.28</v>
      </c>
      <c r="I6872" s="3" t="n">
        <v>0.57</v>
      </c>
    </row>
    <row r="6873" customFormat="false" ht="15" hidden="false" customHeight="false" outlineLevel="0" collapsed="false">
      <c r="A6873" s="0" t="s">
        <v>365</v>
      </c>
      <c r="B6873" s="0" t="n">
        <f aca="false">VALUE(LEFT(A6873,4))</f>
        <v>2025</v>
      </c>
      <c r="C6873" s="0" t="str">
        <f aca="false">"FY"&amp;IF(VALUE(MID(A6873,6,2))&gt;=4,VALUE(LEFT(A6873,4)),VALUE(LEFT(A6873,4))-1)&amp;"-"&amp;TEXT(MOD(IF(VALUE(MID(A6873,6,2))&gt;=4,VALUE(LEFT(A6873,4)),VALUE(LEFT(A6873,4))-1)+1,100),"00")</f>
        <v>FY2025-26</v>
      </c>
      <c r="D6873" s="0" t="s">
        <v>821</v>
      </c>
      <c r="E6873" s="0" t="s">
        <v>273</v>
      </c>
      <c r="F6873" s="0" t="str">
        <f aca="false">INDEX(Mapping!$B$2:$B$465,MATCH(E6873,Mapping!$A$2:$A$465,0))</f>
        <v>ADANI RENEWABLE ENERGY FIFTY SIX LIMITED_PSS10</v>
      </c>
      <c r="G6873" s="0" t="str">
        <f aca="false">INDEX(Mapping!$C$2:$C$465,MATCH(E6873,Mapping!$A$2:$A$465,0))</f>
        <v>ADANI GREEN ENERGY (ALL SPVs)</v>
      </c>
      <c r="H6873" s="2" t="n">
        <v>32.27</v>
      </c>
      <c r="I6873" s="3" t="n">
        <v>0.57</v>
      </c>
    </row>
    <row r="6874" customFormat="false" ht="15" hidden="false" customHeight="false" outlineLevel="0" collapsed="false">
      <c r="A6874" s="0" t="s">
        <v>365</v>
      </c>
      <c r="B6874" s="0" t="n">
        <f aca="false">VALUE(LEFT(A6874,4))</f>
        <v>2025</v>
      </c>
      <c r="C6874" s="0" t="str">
        <f aca="false">"FY"&amp;IF(VALUE(MID(A6874,6,2))&gt;=4,VALUE(LEFT(A6874,4)),VALUE(LEFT(A6874,4))-1)&amp;"-"&amp;TEXT(MOD(IF(VALUE(MID(A6874,6,2))&gt;=4,VALUE(LEFT(A6874,4)),VALUE(LEFT(A6874,4))-1)+1,100),"00")</f>
        <v>FY2025-26</v>
      </c>
      <c r="D6874" s="0" t="s">
        <v>677</v>
      </c>
      <c r="E6874" s="0" t="s">
        <v>39</v>
      </c>
      <c r="F6874" s="0" t="str">
        <f aca="false">INDEX(Mapping!$B$2:$B$465,MATCH(E6874,Mapping!$A$2:$A$465,0))</f>
        <v>WEST BENGAL</v>
      </c>
      <c r="G6874" s="0" t="str">
        <f aca="false">INDEX(Mapping!$C$2:$C$465,MATCH(E6874,Mapping!$A$2:$A$465,0))</f>
        <v>WEST BENGAL</v>
      </c>
      <c r="H6874" s="2" t="n">
        <v>31.2</v>
      </c>
      <c r="I6874" s="3" t="n">
        <v>0.55</v>
      </c>
    </row>
    <row r="6875" customFormat="false" ht="15" hidden="false" customHeight="false" outlineLevel="0" collapsed="false">
      <c r="A6875" s="0" t="s">
        <v>365</v>
      </c>
      <c r="B6875" s="0" t="n">
        <f aca="false">VALUE(LEFT(A6875,4))</f>
        <v>2025</v>
      </c>
      <c r="C6875" s="0" t="str">
        <f aca="false">"FY"&amp;IF(VALUE(MID(A6875,6,2))&gt;=4,VALUE(LEFT(A6875,4)),VALUE(LEFT(A6875,4))-1)&amp;"-"&amp;TEXT(MOD(IF(VALUE(MID(A6875,6,2))&gt;=4,VALUE(LEFT(A6875,4)),VALUE(LEFT(A6875,4))-1)+1,100),"00")</f>
        <v>FY2025-26</v>
      </c>
      <c r="D6875" s="0" t="s">
        <v>256</v>
      </c>
      <c r="E6875" s="0" t="s">
        <v>256</v>
      </c>
      <c r="F6875" s="0" t="str">
        <f aca="false">INDEX(Mapping!$B$2:$B$465,MATCH(E6875,Mapping!$A$2:$A$465,0))</f>
        <v>ADANI RENEWABLE ENERGY FIFTY SIX LIMITED_PSS9</v>
      </c>
      <c r="G6875" s="0" t="str">
        <f aca="false">INDEX(Mapping!$C$2:$C$465,MATCH(E6875,Mapping!$A$2:$A$465,0))</f>
        <v>ADANI GREEN ENERGY (ALL SPVs)</v>
      </c>
      <c r="H6875" s="2" t="n">
        <v>30.37</v>
      </c>
      <c r="I6875" s="3" t="n">
        <v>0.54</v>
      </c>
    </row>
    <row r="6876" customFormat="false" ht="15" hidden="false" customHeight="false" outlineLevel="0" collapsed="false">
      <c r="A6876" s="0" t="s">
        <v>365</v>
      </c>
      <c r="B6876" s="0" t="n">
        <f aca="false">VALUE(LEFT(A6876,4))</f>
        <v>2025</v>
      </c>
      <c r="C6876" s="0" t="str">
        <f aca="false">"FY"&amp;IF(VALUE(MID(A6876,6,2))&gt;=4,VALUE(LEFT(A6876,4)),VALUE(LEFT(A6876,4))-1)&amp;"-"&amp;TEXT(MOD(IF(VALUE(MID(A6876,6,2))&gt;=4,VALUE(LEFT(A6876,4)),VALUE(LEFT(A6876,4))-1)+1,100),"00")</f>
        <v>FY2025-26</v>
      </c>
      <c r="D6876" s="0" t="s">
        <v>674</v>
      </c>
      <c r="E6876" s="0" t="s">
        <v>212</v>
      </c>
      <c r="F6876" s="0" t="str">
        <f aca="false">INDEX(Mapping!$B$2:$B$465,MATCH(E6876,Mapping!$A$2:$A$465,0))</f>
        <v>ADANI WIND ENERGY KUTCHH FOUR LTD. NAKHATRANA</v>
      </c>
      <c r="G6876" s="0" t="str">
        <f aca="false">INDEX(Mapping!$C$2:$C$465,MATCH(E6876,Mapping!$A$2:$A$465,0))</f>
        <v>ADANI GREEN ENERGY (ALL SPVs)</v>
      </c>
      <c r="H6876" s="2" t="n">
        <v>29.79</v>
      </c>
      <c r="I6876" s="3" t="n">
        <v>0.53</v>
      </c>
    </row>
    <row r="6877" customFormat="false" ht="15" hidden="false" customHeight="false" outlineLevel="0" collapsed="false">
      <c r="A6877" s="0" t="s">
        <v>365</v>
      </c>
      <c r="B6877" s="0" t="n">
        <f aca="false">VALUE(LEFT(A6877,4))</f>
        <v>2025</v>
      </c>
      <c r="C6877" s="0" t="str">
        <f aca="false">"FY"&amp;IF(VALUE(MID(A6877,6,2))&gt;=4,VALUE(LEFT(A6877,4)),VALUE(LEFT(A6877,4))-1)&amp;"-"&amp;TEXT(MOD(IF(VALUE(MID(A6877,6,2))&gt;=4,VALUE(LEFT(A6877,4)),VALUE(LEFT(A6877,4))-1)+1,100),"00")</f>
        <v>FY2025-26</v>
      </c>
      <c r="D6877" s="0" t="s">
        <v>264</v>
      </c>
      <c r="E6877" s="0" t="s">
        <v>264</v>
      </c>
      <c r="F6877" s="0" t="str">
        <f aca="false">INDEX(Mapping!$B$2:$B$465,MATCH(E6877,Mapping!$A$2:$A$465,0))</f>
        <v>ADANI RENEWABLE ENERGY FORTY ONE LIMITED_PSS-3</v>
      </c>
      <c r="G6877" s="0" t="str">
        <f aca="false">INDEX(Mapping!$C$2:$C$465,MATCH(E6877,Mapping!$A$2:$A$465,0))</f>
        <v>ADANI GREEN ENERGY (ALL SPVs)</v>
      </c>
      <c r="H6877" s="2" t="n">
        <v>29.76</v>
      </c>
      <c r="I6877" s="3" t="n">
        <v>0.53</v>
      </c>
    </row>
    <row r="6878" customFormat="false" ht="15" hidden="false" customHeight="false" outlineLevel="0" collapsed="false">
      <c r="A6878" s="0" t="s">
        <v>365</v>
      </c>
      <c r="B6878" s="0" t="n">
        <f aca="false">VALUE(LEFT(A6878,4))</f>
        <v>2025</v>
      </c>
      <c r="C6878" s="0" t="str">
        <f aca="false">"FY"&amp;IF(VALUE(MID(A6878,6,2))&gt;=4,VALUE(LEFT(A6878,4)),VALUE(LEFT(A6878,4))-1)&amp;"-"&amp;TEXT(MOD(IF(VALUE(MID(A6878,6,2))&gt;=4,VALUE(LEFT(A6878,4)),VALUE(LEFT(A6878,4))-1)+1,100),"00")</f>
        <v>FY2025-26</v>
      </c>
      <c r="D6878" s="0" t="s">
        <v>658</v>
      </c>
      <c r="E6878" s="0" t="s">
        <v>48</v>
      </c>
      <c r="F6878" s="0" t="str">
        <f aca="false">INDEX(Mapping!$B$2:$B$465,MATCH(E6878,Mapping!$A$2:$A$465,0))</f>
        <v>DELHI</v>
      </c>
      <c r="G6878" s="0" t="str">
        <f aca="false">INDEX(Mapping!$C$2:$C$465,MATCH(E6878,Mapping!$A$2:$A$465,0))</f>
        <v>DELHI</v>
      </c>
      <c r="H6878" s="2" t="n">
        <v>28.14</v>
      </c>
      <c r="I6878" s="3" t="n">
        <v>0.5</v>
      </c>
    </row>
    <row r="6879" customFormat="false" ht="15" hidden="false" customHeight="false" outlineLevel="0" collapsed="false">
      <c r="A6879" s="0" t="s">
        <v>365</v>
      </c>
      <c r="B6879" s="0" t="n">
        <f aca="false">VALUE(LEFT(A6879,4))</f>
        <v>2025</v>
      </c>
      <c r="C6879" s="0" t="str">
        <f aca="false">"FY"&amp;IF(VALUE(MID(A6879,6,2))&gt;=4,VALUE(LEFT(A6879,4)),VALUE(LEFT(A6879,4))-1)&amp;"-"&amp;TEXT(MOD(IF(VALUE(MID(A6879,6,2))&gt;=4,VALUE(LEFT(A6879,4)),VALUE(LEFT(A6879,4))-1)+1,100),"00")</f>
        <v>FY2025-26</v>
      </c>
      <c r="D6879" s="0" t="s">
        <v>839</v>
      </c>
      <c r="E6879" s="0" t="s">
        <v>343</v>
      </c>
      <c r="F6879" s="0" t="str">
        <f aca="false">INDEX(Mapping!$B$2:$B$465,MATCH(E6879,Mapping!$A$2:$A$465,0))</f>
        <v>2X600 VEDANTA LIMITED CHHATTISGARH POWER PLANT</v>
      </c>
      <c r="G6879" s="0" t="str">
        <f aca="false">INDEX(Mapping!$C$2:$C$465,MATCH(E6879,Mapping!$A$2:$A$465,0))</f>
        <v>2X600 VEDANTA LIMITED CHHATTISGARH POWER PLANT</v>
      </c>
      <c r="H6879" s="2" t="n">
        <v>27.9</v>
      </c>
      <c r="I6879" s="3" t="n">
        <v>0.49</v>
      </c>
    </row>
    <row r="6880" customFormat="false" ht="15" hidden="false" customHeight="false" outlineLevel="0" collapsed="false">
      <c r="A6880" s="0" t="s">
        <v>365</v>
      </c>
      <c r="B6880" s="0" t="n">
        <f aca="false">VALUE(LEFT(A6880,4))</f>
        <v>2025</v>
      </c>
      <c r="C6880" s="0" t="str">
        <f aca="false">"FY"&amp;IF(VALUE(MID(A6880,6,2))&gt;=4,VALUE(LEFT(A6880,4)),VALUE(LEFT(A6880,4))-1)&amp;"-"&amp;TEXT(MOD(IF(VALUE(MID(A6880,6,2))&gt;=4,VALUE(LEFT(A6880,4)),VALUE(LEFT(A6880,4))-1)+1,100),"00")</f>
        <v>FY2025-26</v>
      </c>
      <c r="D6880" s="0" t="s">
        <v>796</v>
      </c>
      <c r="E6880" s="0" t="s">
        <v>279</v>
      </c>
      <c r="F6880" s="0" t="str">
        <f aca="false">INDEX(Mapping!$B$2:$B$465,MATCH(E6880,Mapping!$A$2:$A$465,0))</f>
        <v>ADANI GREEN ENERGY TWENTY SIX B LIMITED_PSS-2</v>
      </c>
      <c r="G6880" s="0" t="str">
        <f aca="false">INDEX(Mapping!$C$2:$C$465,MATCH(E6880,Mapping!$A$2:$A$465,0))</f>
        <v>ADANI GREEN ENERGY (ALL SPVs)</v>
      </c>
      <c r="H6880" s="2" t="n">
        <v>27.65</v>
      </c>
      <c r="I6880" s="3" t="n">
        <v>0.49</v>
      </c>
    </row>
    <row r="6881" customFormat="false" ht="15" hidden="false" customHeight="false" outlineLevel="0" collapsed="false">
      <c r="A6881" s="0" t="s">
        <v>365</v>
      </c>
      <c r="B6881" s="0" t="n">
        <f aca="false">VALUE(LEFT(A6881,4))</f>
        <v>2025</v>
      </c>
      <c r="C6881" s="0" t="str">
        <f aca="false">"FY"&amp;IF(VALUE(MID(A6881,6,2))&gt;=4,VALUE(LEFT(A6881,4)),VALUE(LEFT(A6881,4))-1)&amp;"-"&amp;TEXT(MOD(IF(VALUE(MID(A6881,6,2))&gt;=4,VALUE(LEFT(A6881,4)),VALUE(LEFT(A6881,4))-1)+1,100),"00")</f>
        <v>FY2025-26</v>
      </c>
      <c r="D6881" s="0" t="s">
        <v>219</v>
      </c>
      <c r="E6881" s="0" t="s">
        <v>219</v>
      </c>
      <c r="F6881" s="0" t="str">
        <f aca="false">INDEX(Mapping!$B$2:$B$465,MATCH(E6881,Mapping!$A$2:$A$465,0))</f>
        <v>RENEW SURYA PRATAP</v>
      </c>
      <c r="G6881" s="0" t="str">
        <f aca="false">INDEX(Mapping!$C$2:$C$465,MATCH(E6881,Mapping!$A$2:$A$465,0))</f>
        <v>RENEW POWER (ALL SPVs)</v>
      </c>
      <c r="H6881" s="2" t="n">
        <v>27.26</v>
      </c>
      <c r="I6881" s="3" t="n">
        <v>0.48</v>
      </c>
    </row>
    <row r="6882" customFormat="false" ht="15" hidden="false" customHeight="false" outlineLevel="0" collapsed="false">
      <c r="A6882" s="0" t="s">
        <v>365</v>
      </c>
      <c r="B6882" s="0" t="n">
        <f aca="false">VALUE(LEFT(A6882,4))</f>
        <v>2025</v>
      </c>
      <c r="C6882" s="0" t="str">
        <f aca="false">"FY"&amp;IF(VALUE(MID(A6882,6,2))&gt;=4,VALUE(LEFT(A6882,4)),VALUE(LEFT(A6882,4))-1)&amp;"-"&amp;TEXT(MOD(IF(VALUE(MID(A6882,6,2))&gt;=4,VALUE(LEFT(A6882,4)),VALUE(LEFT(A6882,4))-1)+1,100),"00")</f>
        <v>FY2025-26</v>
      </c>
      <c r="D6882" s="0" t="s">
        <v>795</v>
      </c>
      <c r="E6882" s="0" t="s">
        <v>263</v>
      </c>
      <c r="F6882" s="0" t="str">
        <f aca="false">INDEX(Mapping!$B$2:$B$465,MATCH(E6882,Mapping!$A$2:$A$465,0))</f>
        <v>ADANI RENEWABLE ENERGY FIFTY FIVE LIMITED_PSS-3 (162.5 MW HYBRID SOLAR OF 187.5MW HPD)</v>
      </c>
      <c r="G6882" s="0" t="str">
        <f aca="false">INDEX(Mapping!$C$2:$C$465,MATCH(E6882,Mapping!$A$2:$A$465,0))</f>
        <v>ADANI GREEN ENERGY (ALL SPVs)</v>
      </c>
      <c r="H6882" s="2" t="n">
        <v>26.9</v>
      </c>
      <c r="I6882" s="3" t="n">
        <v>0.48</v>
      </c>
    </row>
    <row r="6883" customFormat="false" ht="15" hidden="false" customHeight="false" outlineLevel="0" collapsed="false">
      <c r="A6883" s="0" t="s">
        <v>365</v>
      </c>
      <c r="B6883" s="0" t="n">
        <f aca="false">VALUE(LEFT(A6883,4))</f>
        <v>2025</v>
      </c>
      <c r="C6883" s="0" t="str">
        <f aca="false">"FY"&amp;IF(VALUE(MID(A6883,6,2))&gt;=4,VALUE(LEFT(A6883,4)),VALUE(LEFT(A6883,4))-1)&amp;"-"&amp;TEXT(MOD(IF(VALUE(MID(A6883,6,2))&gt;=4,VALUE(LEFT(A6883,4)),VALUE(LEFT(A6883,4))-1)+1,100),"00")</f>
        <v>FY2025-26</v>
      </c>
      <c r="D6883" s="0" t="s">
        <v>53</v>
      </c>
      <c r="E6883" s="0" t="s">
        <v>53</v>
      </c>
      <c r="F6883" s="0" t="str">
        <f aca="false">INDEX(Mapping!$B$2:$B$465,MATCH(E6883,Mapping!$A$2:$A$465,0))</f>
        <v>HIMACHAL PRADESH</v>
      </c>
      <c r="G6883" s="0" t="str">
        <f aca="false">INDEX(Mapping!$C$2:$C$465,MATCH(E6883,Mapping!$A$2:$A$465,0))</f>
        <v>HIMACHAL PRADESH</v>
      </c>
      <c r="H6883" s="2" t="n">
        <v>25</v>
      </c>
      <c r="I6883" s="3" t="n">
        <v>0.44</v>
      </c>
    </row>
    <row r="6884" customFormat="false" ht="15" hidden="false" customHeight="false" outlineLevel="0" collapsed="false">
      <c r="A6884" s="0" t="s">
        <v>365</v>
      </c>
      <c r="B6884" s="0" t="n">
        <f aca="false">VALUE(LEFT(A6884,4))</f>
        <v>2025</v>
      </c>
      <c r="C6884" s="0" t="str">
        <f aca="false">"FY"&amp;IF(VALUE(MID(A6884,6,2))&gt;=4,VALUE(LEFT(A6884,4)),VALUE(LEFT(A6884,4))-1)&amp;"-"&amp;TEXT(MOD(IF(VALUE(MID(A6884,6,2))&gt;=4,VALUE(LEFT(A6884,4)),VALUE(LEFT(A6884,4))-1)+1,100),"00")</f>
        <v>FY2025-26</v>
      </c>
      <c r="D6884" s="0" t="s">
        <v>182</v>
      </c>
      <c r="E6884" s="0" t="s">
        <v>182</v>
      </c>
      <c r="F6884" s="0" t="str">
        <f aca="false">INDEX(Mapping!$B$2:$B$465,MATCH(E6884,Mapping!$A$2:$A$465,0))</f>
        <v>AD HYDRO POWER</v>
      </c>
      <c r="G6884" s="0" t="str">
        <f aca="false">INDEX(Mapping!$C$2:$C$465,MATCH(E6884,Mapping!$A$2:$A$465,0))</f>
        <v>AD HYDRO POWER</v>
      </c>
      <c r="H6884" s="2" t="n">
        <v>24.9</v>
      </c>
      <c r="I6884" s="3" t="n">
        <v>0.44</v>
      </c>
    </row>
    <row r="6885" customFormat="false" ht="15" hidden="false" customHeight="false" outlineLevel="0" collapsed="false">
      <c r="A6885" s="0" t="s">
        <v>365</v>
      </c>
      <c r="B6885" s="0" t="n">
        <f aca="false">VALUE(LEFT(A6885,4))</f>
        <v>2025</v>
      </c>
      <c r="C6885" s="0" t="str">
        <f aca="false">"FY"&amp;IF(VALUE(MID(A6885,6,2))&gt;=4,VALUE(LEFT(A6885,4)),VALUE(LEFT(A6885,4))-1)&amp;"-"&amp;TEXT(MOD(IF(VALUE(MID(A6885,6,2))&gt;=4,VALUE(LEFT(A6885,4)),VALUE(LEFT(A6885,4))-1)+1,100),"00")</f>
        <v>FY2025-26</v>
      </c>
      <c r="D6885" s="0" t="s">
        <v>672</v>
      </c>
      <c r="E6885" s="0" t="s">
        <v>38</v>
      </c>
      <c r="F6885" s="0" t="str">
        <f aca="false">INDEX(Mapping!$B$2:$B$465,MATCH(E6885,Mapping!$A$2:$A$465,0))</f>
        <v>ANDHRA PRADESH</v>
      </c>
      <c r="G6885" s="0" t="str">
        <f aca="false">INDEX(Mapping!$C$2:$C$465,MATCH(E6885,Mapping!$A$2:$A$465,0))</f>
        <v>ANDHRA PRADESH</v>
      </c>
      <c r="H6885" s="2" t="n">
        <v>24.49</v>
      </c>
      <c r="I6885" s="3" t="n">
        <v>0.43</v>
      </c>
    </row>
    <row r="6886" customFormat="false" ht="15" hidden="false" customHeight="false" outlineLevel="0" collapsed="false">
      <c r="A6886" s="0" t="s">
        <v>365</v>
      </c>
      <c r="B6886" s="0" t="n">
        <f aca="false">VALUE(LEFT(A6886,4))</f>
        <v>2025</v>
      </c>
      <c r="C6886" s="0" t="str">
        <f aca="false">"FY"&amp;IF(VALUE(MID(A6886,6,2))&gt;=4,VALUE(LEFT(A6886,4)),VALUE(LEFT(A6886,4))-1)&amp;"-"&amp;TEXT(MOD(IF(VALUE(MID(A6886,6,2))&gt;=4,VALUE(LEFT(A6886,4)),VALUE(LEFT(A6886,4))-1)+1,100),"00")</f>
        <v>FY2025-26</v>
      </c>
      <c r="D6886" s="0" t="s">
        <v>261</v>
      </c>
      <c r="E6886" s="0" t="s">
        <v>261</v>
      </c>
      <c r="F6886" s="0" t="str">
        <f aca="false">INDEX(Mapping!$B$2:$B$465,MATCH(E6886,Mapping!$A$2:$A$465,0))</f>
        <v>NPGC NABINAGAR</v>
      </c>
      <c r="G6886" s="0" t="str">
        <f aca="false">INDEX(Mapping!$C$2:$C$465,MATCH(E6886,Mapping!$A$2:$A$465,0))</f>
        <v>NTPC GROUP</v>
      </c>
      <c r="H6886" s="2" t="n">
        <v>24.47</v>
      </c>
      <c r="I6886" s="3" t="n">
        <v>0.43</v>
      </c>
    </row>
    <row r="6887" customFormat="false" ht="15" hidden="false" customHeight="false" outlineLevel="0" collapsed="false">
      <c r="A6887" s="0" t="s">
        <v>365</v>
      </c>
      <c r="B6887" s="0" t="n">
        <f aca="false">VALUE(LEFT(A6887,4))</f>
        <v>2025</v>
      </c>
      <c r="C6887" s="0" t="str">
        <f aca="false">"FY"&amp;IF(VALUE(MID(A6887,6,2))&gt;=4,VALUE(LEFT(A6887,4)),VALUE(LEFT(A6887,4))-1)&amp;"-"&amp;TEXT(MOD(IF(VALUE(MID(A6887,6,2))&gt;=4,VALUE(LEFT(A6887,4)),VALUE(LEFT(A6887,4))-1)+1,100),"00")</f>
        <v>FY2025-26</v>
      </c>
      <c r="D6887" s="0" t="s">
        <v>676</v>
      </c>
      <c r="E6887" s="0" t="s">
        <v>37</v>
      </c>
      <c r="F6887" s="0" t="str">
        <f aca="false">INDEX(Mapping!$B$2:$B$465,MATCH(E6887,Mapping!$A$2:$A$465,0))</f>
        <v>MAHARASHTRA</v>
      </c>
      <c r="G6887" s="0" t="str">
        <f aca="false">INDEX(Mapping!$C$2:$C$465,MATCH(E6887,Mapping!$A$2:$A$465,0))</f>
        <v>MAHARASHTRA</v>
      </c>
      <c r="H6887" s="2" t="n">
        <v>24.45</v>
      </c>
      <c r="I6887" s="3" t="n">
        <v>0.43</v>
      </c>
    </row>
    <row r="6888" customFormat="false" ht="15" hidden="false" customHeight="false" outlineLevel="0" collapsed="false">
      <c r="A6888" s="0" t="s">
        <v>365</v>
      </c>
      <c r="B6888" s="0" t="n">
        <f aca="false">VALUE(LEFT(A6888,4))</f>
        <v>2025</v>
      </c>
      <c r="C6888" s="0" t="str">
        <f aca="false">"FY"&amp;IF(VALUE(MID(A6888,6,2))&gt;=4,VALUE(LEFT(A6888,4)),VALUE(LEFT(A6888,4))-1)&amp;"-"&amp;TEXT(MOD(IF(VALUE(MID(A6888,6,2))&gt;=4,VALUE(LEFT(A6888,4)),VALUE(LEFT(A6888,4))-1)+1,100),"00")</f>
        <v>FY2025-26</v>
      </c>
      <c r="D6888" s="0" t="s">
        <v>690</v>
      </c>
      <c r="E6888" s="0" t="s">
        <v>198</v>
      </c>
      <c r="F6888" s="0" t="str">
        <f aca="false">INDEX(Mapping!$B$2:$B$465,MATCH(E6888,Mapping!$A$2:$A$465,0))</f>
        <v>CHANDIGARH</v>
      </c>
      <c r="G6888" s="0" t="str">
        <f aca="false">INDEX(Mapping!$C$2:$C$465,MATCH(E6888,Mapping!$A$2:$A$465,0))</f>
        <v>CHANDIGARH</v>
      </c>
      <c r="H6888" s="2" t="n">
        <v>23.18</v>
      </c>
      <c r="I6888" s="3" t="n">
        <v>0.41</v>
      </c>
    </row>
    <row r="6889" customFormat="false" ht="15" hidden="false" customHeight="false" outlineLevel="0" collapsed="false">
      <c r="A6889" s="0" t="s">
        <v>365</v>
      </c>
      <c r="B6889" s="0" t="n">
        <f aca="false">VALUE(LEFT(A6889,4))</f>
        <v>2025</v>
      </c>
      <c r="C6889" s="0" t="str">
        <f aca="false">"FY"&amp;IF(VALUE(MID(A6889,6,2))&gt;=4,VALUE(LEFT(A6889,4)),VALUE(LEFT(A6889,4))-1)&amp;"-"&amp;TEXT(MOD(IF(VALUE(MID(A6889,6,2))&gt;=4,VALUE(LEFT(A6889,4)),VALUE(LEFT(A6889,4))-1)+1,100),"00")</f>
        <v>FY2025-26</v>
      </c>
      <c r="D6889" s="0" t="s">
        <v>173</v>
      </c>
      <c r="E6889" s="0" t="s">
        <v>173</v>
      </c>
      <c r="F6889" s="0" t="str">
        <f aca="false">INDEX(Mapping!$B$2:$B$465,MATCH(E6889,Mapping!$A$2:$A$465,0))</f>
        <v>ADANI GREEN ENERGY TWENTY FOUR LIMITED</v>
      </c>
      <c r="G6889" s="0" t="str">
        <f aca="false">INDEX(Mapping!$C$2:$C$465,MATCH(E6889,Mapping!$A$2:$A$465,0))</f>
        <v>ADANI GREEN ENERGY (ALL SPVs)</v>
      </c>
      <c r="H6889" s="2" t="n">
        <v>23.13</v>
      </c>
      <c r="I6889" s="3" t="n">
        <v>0.41</v>
      </c>
    </row>
    <row r="6890" customFormat="false" ht="15" hidden="false" customHeight="false" outlineLevel="0" collapsed="false">
      <c r="A6890" s="0" t="s">
        <v>365</v>
      </c>
      <c r="B6890" s="0" t="n">
        <f aca="false">VALUE(LEFT(A6890,4))</f>
        <v>2025</v>
      </c>
      <c r="C6890" s="0" t="str">
        <f aca="false">"FY"&amp;IF(VALUE(MID(A6890,6,2))&gt;=4,VALUE(LEFT(A6890,4)),VALUE(LEFT(A6890,4))-1)&amp;"-"&amp;TEXT(MOD(IF(VALUE(MID(A6890,6,2))&gt;=4,VALUE(LEFT(A6890,4)),VALUE(LEFT(A6890,4))-1)+1,100),"00")</f>
        <v>FY2025-26</v>
      </c>
      <c r="D6890" s="0" t="s">
        <v>280</v>
      </c>
      <c r="E6890" s="0" t="s">
        <v>280</v>
      </c>
      <c r="F6890" s="0" t="str">
        <f aca="false">INDEX(Mapping!$B$2:$B$465,MATCH(E6890,Mapping!$A$2:$A$465,0))</f>
        <v>COASTAL ENERGEN</v>
      </c>
      <c r="G6890" s="0" t="str">
        <f aca="false">INDEX(Mapping!$C$2:$C$465,MATCH(E6890,Mapping!$A$2:$A$465,0))</f>
        <v>COASTAL ENERGEN</v>
      </c>
      <c r="H6890" s="2" t="n">
        <v>21.52</v>
      </c>
      <c r="I6890" s="3" t="n">
        <v>0.38</v>
      </c>
    </row>
    <row r="6891" customFormat="false" ht="15" hidden="false" customHeight="false" outlineLevel="0" collapsed="false">
      <c r="A6891" s="0" t="s">
        <v>365</v>
      </c>
      <c r="B6891" s="0" t="n">
        <f aca="false">VALUE(LEFT(A6891,4))</f>
        <v>2025</v>
      </c>
      <c r="C6891" s="0" t="str">
        <f aca="false">"FY"&amp;IF(VALUE(MID(A6891,6,2))&gt;=4,VALUE(LEFT(A6891,4)),VALUE(LEFT(A6891,4))-1)&amp;"-"&amp;TEXT(MOD(IF(VALUE(MID(A6891,6,2))&gt;=4,VALUE(LEFT(A6891,4)),VALUE(LEFT(A6891,4))-1)+1,100),"00")</f>
        <v>FY2025-26</v>
      </c>
      <c r="D6891" s="0" t="s">
        <v>299</v>
      </c>
      <c r="E6891" s="0" t="s">
        <v>299</v>
      </c>
      <c r="F6891" s="0" t="str">
        <f aca="false">INDEX(Mapping!$B$2:$B$465,MATCH(E6891,Mapping!$A$2:$A$465,0))</f>
        <v>NEPAL (NEA / NVVN)</v>
      </c>
      <c r="G6891" s="0" t="str">
        <f aca="false">INDEX(Mapping!$C$2:$C$465,MATCH(E6891,Mapping!$A$2:$A$465,0))</f>
        <v>NEPAL (NEA / NVVN)</v>
      </c>
      <c r="H6891" s="2" t="n">
        <v>20.77</v>
      </c>
      <c r="I6891" s="3" t="n">
        <v>0.37</v>
      </c>
    </row>
    <row r="6892" customFormat="false" ht="15" hidden="false" customHeight="false" outlineLevel="0" collapsed="false">
      <c r="A6892" s="0" t="s">
        <v>365</v>
      </c>
      <c r="B6892" s="0" t="n">
        <f aca="false">VALUE(LEFT(A6892,4))</f>
        <v>2025</v>
      </c>
      <c r="C6892" s="0" t="str">
        <f aca="false">"FY"&amp;IF(VALUE(MID(A6892,6,2))&gt;=4,VALUE(LEFT(A6892,4)),VALUE(LEFT(A6892,4))-1)&amp;"-"&amp;TEXT(MOD(IF(VALUE(MID(A6892,6,2))&gt;=4,VALUE(LEFT(A6892,4)),VALUE(LEFT(A6892,4))-1)+1,100),"00")</f>
        <v>FY2025-26</v>
      </c>
      <c r="D6892" s="0" t="s">
        <v>185</v>
      </c>
      <c r="E6892" s="0" t="s">
        <v>185</v>
      </c>
      <c r="F6892" s="0" t="str">
        <f aca="false">INDEX(Mapping!$B$2:$B$465,MATCH(E6892,Mapping!$A$2:$A$465,0))</f>
        <v>ADANI GREEN ENERGY TWENTY FIVE LIMITED</v>
      </c>
      <c r="G6892" s="0" t="str">
        <f aca="false">INDEX(Mapping!$C$2:$C$465,MATCH(E6892,Mapping!$A$2:$A$465,0))</f>
        <v>ADANI GREEN ENERGY (ALL SPVs)</v>
      </c>
      <c r="H6892" s="2" t="n">
        <v>20.06</v>
      </c>
      <c r="I6892" s="3" t="n">
        <v>0.36</v>
      </c>
    </row>
    <row r="6893" customFormat="false" ht="15" hidden="false" customHeight="false" outlineLevel="0" collapsed="false">
      <c r="A6893" s="0" t="s">
        <v>365</v>
      </c>
      <c r="B6893" s="0" t="n">
        <f aca="false">VALUE(LEFT(A6893,4))</f>
        <v>2025</v>
      </c>
      <c r="C6893" s="0" t="str">
        <f aca="false">"FY"&amp;IF(VALUE(MID(A6893,6,2))&gt;=4,VALUE(LEFT(A6893,4)),VALUE(LEFT(A6893,4))-1)&amp;"-"&amp;TEXT(MOD(IF(VALUE(MID(A6893,6,2))&gt;=4,VALUE(LEFT(A6893,4)),VALUE(LEFT(A6893,4))-1)+1,100),"00")</f>
        <v>FY2025-26</v>
      </c>
      <c r="D6893" s="0" t="s">
        <v>693</v>
      </c>
      <c r="E6893" s="0" t="s">
        <v>282</v>
      </c>
      <c r="F6893" s="0" t="str">
        <f aca="false">INDEX(Mapping!$B$2:$B$465,MATCH(E6893,Mapping!$A$2:$A$465,0))</f>
        <v>ADANI SOLAR ENERGY JAISALMER TWO</v>
      </c>
      <c r="G6893" s="0" t="str">
        <f aca="false">INDEX(Mapping!$C$2:$C$465,MATCH(E6893,Mapping!$A$2:$A$465,0))</f>
        <v>ADANI GREEN ENERGY (ALL SPVs)</v>
      </c>
      <c r="H6893" s="2" t="n">
        <v>18.9</v>
      </c>
      <c r="I6893" s="3" t="n">
        <v>0.33</v>
      </c>
    </row>
    <row r="6894" customFormat="false" ht="15" hidden="false" customHeight="false" outlineLevel="0" collapsed="false">
      <c r="A6894" s="0" t="s">
        <v>365</v>
      </c>
      <c r="B6894" s="0" t="n">
        <f aca="false">VALUE(LEFT(A6894,4))</f>
        <v>2025</v>
      </c>
      <c r="C6894" s="0" t="str">
        <f aca="false">"FY"&amp;IF(VALUE(MID(A6894,6,2))&gt;=4,VALUE(LEFT(A6894,4)),VALUE(LEFT(A6894,4))-1)&amp;"-"&amp;TEXT(MOD(IF(VALUE(MID(A6894,6,2))&gt;=4,VALUE(LEFT(A6894,4)),VALUE(LEFT(A6894,4))-1)+1,100),"00")</f>
        <v>FY2025-26</v>
      </c>
      <c r="D6894" s="0" t="s">
        <v>308</v>
      </c>
      <c r="E6894" s="0" t="s">
        <v>308</v>
      </c>
      <c r="F6894" s="0" t="str">
        <f aca="false">INDEX(Mapping!$B$2:$B$465,MATCH(E6894,Mapping!$A$2:$A$465,0))</f>
        <v>ADANI RENEWABLE ENERGY FORTY FIVE LIMITED_PSS5</v>
      </c>
      <c r="G6894" s="0" t="str">
        <f aca="false">INDEX(Mapping!$C$2:$C$465,MATCH(E6894,Mapping!$A$2:$A$465,0))</f>
        <v>ADANI GREEN ENERGY (ALL SPVs)</v>
      </c>
      <c r="H6894" s="2" t="n">
        <v>18.67</v>
      </c>
      <c r="I6894" s="3" t="n">
        <v>0.33</v>
      </c>
    </row>
    <row r="6895" customFormat="false" ht="15" hidden="false" customHeight="false" outlineLevel="0" collapsed="false">
      <c r="A6895" s="0" t="s">
        <v>365</v>
      </c>
      <c r="B6895" s="0" t="n">
        <f aca="false">VALUE(LEFT(A6895,4))</f>
        <v>2025</v>
      </c>
      <c r="C6895" s="0" t="str">
        <f aca="false">"FY"&amp;IF(VALUE(MID(A6895,6,2))&gt;=4,VALUE(LEFT(A6895,4)),VALUE(LEFT(A6895,4))-1)&amp;"-"&amp;TEXT(MOD(IF(VALUE(MID(A6895,6,2))&gt;=4,VALUE(LEFT(A6895,4)),VALUE(LEFT(A6895,4))-1)+1,100),"00")</f>
        <v>FY2025-26</v>
      </c>
      <c r="D6895" s="0" t="s">
        <v>688</v>
      </c>
      <c r="E6895" s="0" t="s">
        <v>193</v>
      </c>
      <c r="F6895" s="0" t="str">
        <f aca="false">INDEX(Mapping!$B$2:$B$465,MATCH(E6895,Mapping!$A$2:$A$465,0))</f>
        <v>MIZORAM</v>
      </c>
      <c r="G6895" s="0" t="str">
        <f aca="false">INDEX(Mapping!$C$2:$C$465,MATCH(E6895,Mapping!$A$2:$A$465,0))</f>
        <v>MIZORAM</v>
      </c>
      <c r="H6895" s="2" t="n">
        <v>18.08</v>
      </c>
      <c r="I6895" s="3" t="n">
        <v>0.32</v>
      </c>
    </row>
    <row r="6896" customFormat="false" ht="15" hidden="false" customHeight="false" outlineLevel="0" collapsed="false">
      <c r="A6896" s="0" t="s">
        <v>365</v>
      </c>
      <c r="B6896" s="0" t="n">
        <f aca="false">VALUE(LEFT(A6896,4))</f>
        <v>2025</v>
      </c>
      <c r="C6896" s="0" t="str">
        <f aca="false">"FY"&amp;IF(VALUE(MID(A6896,6,2))&gt;=4,VALUE(LEFT(A6896,4)),VALUE(LEFT(A6896,4))-1)&amp;"-"&amp;TEXT(MOD(IF(VALUE(MID(A6896,6,2))&gt;=4,VALUE(LEFT(A6896,4)),VALUE(LEFT(A6896,4))-1)+1,100),"00")</f>
        <v>FY2025-26</v>
      </c>
      <c r="D6896" s="0" t="s">
        <v>344</v>
      </c>
      <c r="E6896" s="0" t="s">
        <v>344</v>
      </c>
      <c r="F6896" s="0" t="str">
        <f aca="false">INDEX(Mapping!$B$2:$B$465,MATCH(E6896,Mapping!$A$2:$A$465,0))</f>
        <v>ADANI RENEWABLE ENERGY FORTY ONE LIMITED_PSS13</v>
      </c>
      <c r="G6896" s="0" t="str">
        <f aca="false">INDEX(Mapping!$C$2:$C$465,MATCH(E6896,Mapping!$A$2:$A$465,0))</f>
        <v>ADANI GREEN ENERGY (ALL SPVs)</v>
      </c>
      <c r="H6896" s="2" t="n">
        <v>17.17</v>
      </c>
      <c r="I6896" s="3" t="n">
        <v>0.3</v>
      </c>
    </row>
    <row r="6897" customFormat="false" ht="15" hidden="false" customHeight="false" outlineLevel="0" collapsed="false">
      <c r="A6897" s="0" t="s">
        <v>365</v>
      </c>
      <c r="B6897" s="0" t="n">
        <f aca="false">VALUE(LEFT(A6897,4))</f>
        <v>2025</v>
      </c>
      <c r="C6897" s="0" t="str">
        <f aca="false">"FY"&amp;IF(VALUE(MID(A6897,6,2))&gt;=4,VALUE(LEFT(A6897,4)),VALUE(LEFT(A6897,4))-1)&amp;"-"&amp;TEXT(MOD(IF(VALUE(MID(A6897,6,2))&gt;=4,VALUE(LEFT(A6897,4)),VALUE(LEFT(A6897,4))-1)+1,100),"00")</f>
        <v>FY2025-26</v>
      </c>
      <c r="D6897" s="0" t="s">
        <v>218</v>
      </c>
      <c r="E6897" s="0" t="s">
        <v>218</v>
      </c>
      <c r="F6897" s="0" t="str">
        <f aca="false">INDEX(Mapping!$B$2:$B$465,MATCH(E6897,Mapping!$A$2:$A$465,0))</f>
        <v>KARCHAM WANGTOO HEP</v>
      </c>
      <c r="G6897" s="0" t="str">
        <f aca="false">INDEX(Mapping!$C$2:$C$465,MATCH(E6897,Mapping!$A$2:$A$465,0))</f>
        <v>KARCHAM WANGTOO HEP</v>
      </c>
      <c r="H6897" s="2" t="n">
        <v>16.97</v>
      </c>
      <c r="I6897" s="3" t="n">
        <v>0.3</v>
      </c>
    </row>
    <row r="6898" customFormat="false" ht="15" hidden="false" customHeight="false" outlineLevel="0" collapsed="false">
      <c r="A6898" s="0" t="s">
        <v>365</v>
      </c>
      <c r="B6898" s="0" t="n">
        <f aca="false">VALUE(LEFT(A6898,4))</f>
        <v>2025</v>
      </c>
      <c r="C6898" s="0" t="str">
        <f aca="false">"FY"&amp;IF(VALUE(MID(A6898,6,2))&gt;=4,VALUE(LEFT(A6898,4)),VALUE(LEFT(A6898,4))-1)&amp;"-"&amp;TEXT(MOD(IF(VALUE(MID(A6898,6,2))&gt;=4,VALUE(LEFT(A6898,4)),VALUE(LEFT(A6898,4))-1)+1,100),"00")</f>
        <v>FY2025-26</v>
      </c>
      <c r="D6898" s="0" t="s">
        <v>782</v>
      </c>
      <c r="E6898" s="0" t="s">
        <v>329</v>
      </c>
      <c r="F6898" s="0" t="str">
        <f aca="false">INDEX(Mapping!$B$2:$B$465,MATCH(E6898,Mapping!$A$2:$A$465,0))</f>
        <v>NTPC STATIONS</v>
      </c>
      <c r="G6898" s="0" t="str">
        <f aca="false">INDEX(Mapping!$C$2:$C$465,MATCH(E6898,Mapping!$A$2:$A$465,0))</f>
        <v>NTPC GROUP</v>
      </c>
      <c r="H6898" s="2" t="n">
        <v>16.8</v>
      </c>
      <c r="I6898" s="3" t="n">
        <v>0.3</v>
      </c>
    </row>
    <row r="6899" customFormat="false" ht="15" hidden="false" customHeight="false" outlineLevel="0" collapsed="false">
      <c r="A6899" s="0" t="s">
        <v>365</v>
      </c>
      <c r="B6899" s="0" t="n">
        <f aca="false">VALUE(LEFT(A6899,4))</f>
        <v>2025</v>
      </c>
      <c r="C6899" s="0" t="str">
        <f aca="false">"FY"&amp;IF(VALUE(MID(A6899,6,2))&gt;=4,VALUE(LEFT(A6899,4)),VALUE(LEFT(A6899,4))-1)&amp;"-"&amp;TEXT(MOD(IF(VALUE(MID(A6899,6,2))&gt;=4,VALUE(LEFT(A6899,4)),VALUE(LEFT(A6899,4))-1)+1,100),"00")</f>
        <v>FY2025-26</v>
      </c>
      <c r="D6899" s="0" t="s">
        <v>679</v>
      </c>
      <c r="E6899" s="0" t="s">
        <v>241</v>
      </c>
      <c r="F6899" s="0" t="str">
        <f aca="false">INDEX(Mapping!$B$2:$B$465,MATCH(E6899,Mapping!$A$2:$A$465,0))</f>
        <v>HIMACHAL PRADESH</v>
      </c>
      <c r="G6899" s="0" t="str">
        <f aca="false">INDEX(Mapping!$C$2:$C$465,MATCH(E6899,Mapping!$A$2:$A$465,0))</f>
        <v>HIMACHAL PRADESH</v>
      </c>
      <c r="H6899" s="2" t="n">
        <v>15.94</v>
      </c>
      <c r="I6899" s="3" t="n">
        <v>0.28</v>
      </c>
    </row>
    <row r="6900" customFormat="false" ht="15" hidden="false" customHeight="false" outlineLevel="0" collapsed="false">
      <c r="A6900" s="0" t="s">
        <v>365</v>
      </c>
      <c r="B6900" s="0" t="n">
        <f aca="false">VALUE(LEFT(A6900,4))</f>
        <v>2025</v>
      </c>
      <c r="C6900" s="0" t="str">
        <f aca="false">"FY"&amp;IF(VALUE(MID(A6900,6,2))&gt;=4,VALUE(LEFT(A6900,4)),VALUE(LEFT(A6900,4))-1)&amp;"-"&amp;TEXT(MOD(IF(VALUE(MID(A6900,6,2))&gt;=4,VALUE(LEFT(A6900,4)),VALUE(LEFT(A6900,4))-1)+1,100),"00")</f>
        <v>FY2025-26</v>
      </c>
      <c r="D6900" s="0" t="s">
        <v>716</v>
      </c>
      <c r="E6900" s="0" t="s">
        <v>247</v>
      </c>
      <c r="F6900" s="0" t="str">
        <f aca="false">INDEX(Mapping!$B$2:$B$465,MATCH(E6900,Mapping!$A$2:$A$465,0))</f>
        <v>SEIL ENERGY INDIA (EX-SEMBCORP)</v>
      </c>
      <c r="G6900" s="0" t="str">
        <f aca="false">INDEX(Mapping!$C$2:$C$465,MATCH(E6900,Mapping!$A$2:$A$465,0))</f>
        <v>SEIL ENERGY INDIA</v>
      </c>
      <c r="H6900" s="2" t="n">
        <v>13.89</v>
      </c>
      <c r="I6900" s="3" t="n">
        <v>0.25</v>
      </c>
    </row>
    <row r="6901" customFormat="false" ht="15" hidden="false" customHeight="false" outlineLevel="0" collapsed="false">
      <c r="A6901" s="0" t="s">
        <v>365</v>
      </c>
      <c r="B6901" s="0" t="n">
        <f aca="false">VALUE(LEFT(A6901,4))</f>
        <v>2025</v>
      </c>
      <c r="C6901" s="0" t="str">
        <f aca="false">"FY"&amp;IF(VALUE(MID(A6901,6,2))&gt;=4,VALUE(LEFT(A6901,4)),VALUE(LEFT(A6901,4))-1)&amp;"-"&amp;TEXT(MOD(IF(VALUE(MID(A6901,6,2))&gt;=4,VALUE(LEFT(A6901,4)),VALUE(LEFT(A6901,4))-1)+1,100),"00")</f>
        <v>FY2025-26</v>
      </c>
      <c r="D6901" s="0" t="s">
        <v>380</v>
      </c>
      <c r="E6901" s="0" t="s">
        <v>380</v>
      </c>
      <c r="F6901" s="0" t="str">
        <f aca="false">INDEX(Mapping!$B$2:$B$465,MATCH(E6901,Mapping!$A$2:$A$465,0))</f>
        <v>RENEW GREEN (MHP ONE) PRIVATE LIMITED</v>
      </c>
      <c r="G6901" s="0" t="str">
        <f aca="false">INDEX(Mapping!$C$2:$C$465,MATCH(E6901,Mapping!$A$2:$A$465,0))</f>
        <v>RENEW POWER (ALL SPVs)</v>
      </c>
      <c r="H6901" s="2" t="n">
        <v>13.84</v>
      </c>
      <c r="I6901" s="3" t="n">
        <v>0.25</v>
      </c>
    </row>
    <row r="6902" customFormat="false" ht="15" hidden="false" customHeight="false" outlineLevel="0" collapsed="false">
      <c r="A6902" s="0" t="s">
        <v>365</v>
      </c>
      <c r="B6902" s="0" t="n">
        <f aca="false">VALUE(LEFT(A6902,4))</f>
        <v>2025</v>
      </c>
      <c r="C6902" s="0" t="str">
        <f aca="false">"FY"&amp;IF(VALUE(MID(A6902,6,2))&gt;=4,VALUE(LEFT(A6902,4)),VALUE(LEFT(A6902,4))-1)&amp;"-"&amp;TEXT(MOD(IF(VALUE(MID(A6902,6,2))&gt;=4,VALUE(LEFT(A6902,4)),VALUE(LEFT(A6902,4))-1)+1,100),"00")</f>
        <v>FY2025-26</v>
      </c>
      <c r="D6902" s="0" t="s">
        <v>359</v>
      </c>
      <c r="E6902" s="0" t="s">
        <v>359</v>
      </c>
      <c r="F6902" s="0" t="str">
        <f aca="false">INDEX(Mapping!$B$2:$B$465,MATCH(E6902,Mapping!$A$2:$A$465,0))</f>
        <v>ADANI GREEN ENERGY TWENTY FOUR LIMITED_PSS4</v>
      </c>
      <c r="G6902" s="0" t="str">
        <f aca="false">INDEX(Mapping!$C$2:$C$465,MATCH(E6902,Mapping!$A$2:$A$465,0))</f>
        <v>ADANI GREEN ENERGY (ALL SPVs)</v>
      </c>
      <c r="H6902" s="2" t="n">
        <v>13.68</v>
      </c>
      <c r="I6902" s="3" t="n">
        <v>0.24</v>
      </c>
    </row>
    <row r="6903" customFormat="false" ht="15" hidden="false" customHeight="false" outlineLevel="0" collapsed="false">
      <c r="A6903" s="0" t="s">
        <v>365</v>
      </c>
      <c r="B6903" s="0" t="n">
        <f aca="false">VALUE(LEFT(A6903,4))</f>
        <v>2025</v>
      </c>
      <c r="C6903" s="0" t="str">
        <f aca="false">"FY"&amp;IF(VALUE(MID(A6903,6,2))&gt;=4,VALUE(LEFT(A6903,4)),VALUE(LEFT(A6903,4))-1)&amp;"-"&amp;TEXT(MOD(IF(VALUE(MID(A6903,6,2))&gt;=4,VALUE(LEFT(A6903,4)),VALUE(LEFT(A6903,4))-1)+1,100),"00")</f>
        <v>FY2025-26</v>
      </c>
      <c r="D6903" s="0" t="s">
        <v>683</v>
      </c>
      <c r="E6903" s="0" t="s">
        <v>153</v>
      </c>
      <c r="F6903" s="0" t="str">
        <f aca="false">INDEX(Mapping!$B$2:$B$465,MATCH(E6903,Mapping!$A$2:$A$465,0))</f>
        <v>DVC</v>
      </c>
      <c r="G6903" s="0" t="str">
        <f aca="false">INDEX(Mapping!$C$2:$C$465,MATCH(E6903,Mapping!$A$2:$A$465,0))</f>
        <v>DVC</v>
      </c>
      <c r="H6903" s="2" t="n">
        <v>13.27</v>
      </c>
      <c r="I6903" s="3" t="n">
        <v>0.24</v>
      </c>
    </row>
    <row r="6904" customFormat="false" ht="15" hidden="false" customHeight="false" outlineLevel="0" collapsed="false">
      <c r="A6904" s="0" t="s">
        <v>365</v>
      </c>
      <c r="B6904" s="0" t="n">
        <f aca="false">VALUE(LEFT(A6904,4))</f>
        <v>2025</v>
      </c>
      <c r="C6904" s="0" t="str">
        <f aca="false">"FY"&amp;IF(VALUE(MID(A6904,6,2))&gt;=4,VALUE(LEFT(A6904,4)),VALUE(LEFT(A6904,4))-1)&amp;"-"&amp;TEXT(MOD(IF(VALUE(MID(A6904,6,2))&gt;=4,VALUE(LEFT(A6904,4)),VALUE(LEFT(A6904,4))-1)+1,100),"00")</f>
        <v>FY2025-26</v>
      </c>
      <c r="D6904" s="0" t="s">
        <v>828</v>
      </c>
      <c r="E6904" s="0" t="s">
        <v>342</v>
      </c>
      <c r="F6904" s="0" t="str">
        <f aca="false">INDEX(Mapping!$B$2:$B$465,MATCH(E6904,Mapping!$A$2:$A$465,0))</f>
        <v>KLEIO SOLAR POWER PRIVATE LIMITED (SOLAR)</v>
      </c>
      <c r="G6904" s="0" t="str">
        <f aca="false">INDEX(Mapping!$C$2:$C$465,MATCH(E6904,Mapping!$A$2:$A$465,0))</f>
        <v>KLEIO SOLAR POWER PRIVATE LIMITED (SOLAR)</v>
      </c>
      <c r="H6904" s="2" t="n">
        <v>12.97</v>
      </c>
      <c r="I6904" s="3" t="n">
        <v>0.23</v>
      </c>
    </row>
    <row r="6905" customFormat="false" ht="15" hidden="false" customHeight="false" outlineLevel="0" collapsed="false">
      <c r="A6905" s="0" t="s">
        <v>365</v>
      </c>
      <c r="B6905" s="0" t="n">
        <f aca="false">VALUE(LEFT(A6905,4))</f>
        <v>2025</v>
      </c>
      <c r="C6905" s="0" t="str">
        <f aca="false">"FY"&amp;IF(VALUE(MID(A6905,6,2))&gt;=4,VALUE(LEFT(A6905,4)),VALUE(LEFT(A6905,4))-1)&amp;"-"&amp;TEXT(MOD(IF(VALUE(MID(A6905,6,2))&gt;=4,VALUE(LEFT(A6905,4)),VALUE(LEFT(A6905,4))-1)+1,100),"00")</f>
        <v>FY2025-26</v>
      </c>
      <c r="D6905" s="0" t="s">
        <v>317</v>
      </c>
      <c r="E6905" s="0" t="s">
        <v>317</v>
      </c>
      <c r="F6905" s="0" t="str">
        <f aca="false">INDEX(Mapping!$B$2:$B$465,MATCH(E6905,Mapping!$A$2:$A$465,0))</f>
        <v>IGSTPS JHAJJAR</v>
      </c>
      <c r="G6905" s="0" t="str">
        <f aca="false">INDEX(Mapping!$C$2:$C$465,MATCH(E6905,Mapping!$A$2:$A$465,0))</f>
        <v>NTPC GROUP</v>
      </c>
      <c r="H6905" s="2" t="n">
        <v>12.96</v>
      </c>
      <c r="I6905" s="3" t="n">
        <v>0.23</v>
      </c>
    </row>
    <row r="6906" customFormat="false" ht="15" hidden="false" customHeight="false" outlineLevel="0" collapsed="false">
      <c r="A6906" s="0" t="s">
        <v>365</v>
      </c>
      <c r="B6906" s="0" t="n">
        <f aca="false">VALUE(LEFT(A6906,4))</f>
        <v>2025</v>
      </c>
      <c r="C6906" s="0" t="str">
        <f aca="false">"FY"&amp;IF(VALUE(MID(A6906,6,2))&gt;=4,VALUE(LEFT(A6906,4)),VALUE(LEFT(A6906,4))-1)&amp;"-"&amp;TEXT(MOD(IF(VALUE(MID(A6906,6,2))&gt;=4,VALUE(LEFT(A6906,4)),VALUE(LEFT(A6906,4))-1)+1,100),"00")</f>
        <v>FY2025-26</v>
      </c>
      <c r="D6906" s="0" t="s">
        <v>827</v>
      </c>
      <c r="E6906" s="0" t="s">
        <v>321</v>
      </c>
      <c r="F6906" s="0" t="str">
        <f aca="false">INDEX(Mapping!$B$2:$B$465,MATCH(E6906,Mapping!$A$2:$A$465,0))</f>
        <v>KLEIO SOLAR POWER PRIVATE LIMITED (WIND)</v>
      </c>
      <c r="G6906" s="0" t="str">
        <f aca="false">INDEX(Mapping!$C$2:$C$465,MATCH(E6906,Mapping!$A$2:$A$465,0))</f>
        <v>KLEIO SOLAR POWER PRIVATE LIMITED (WIND)</v>
      </c>
      <c r="H6906" s="2" t="n">
        <v>11.87</v>
      </c>
      <c r="I6906" s="3" t="n">
        <v>0.21</v>
      </c>
    </row>
    <row r="6907" customFormat="false" ht="15" hidden="false" customHeight="false" outlineLevel="0" collapsed="false">
      <c r="A6907" s="0" t="s">
        <v>365</v>
      </c>
      <c r="B6907" s="0" t="n">
        <f aca="false">VALUE(LEFT(A6907,4))</f>
        <v>2025</v>
      </c>
      <c r="C6907" s="0" t="str">
        <f aca="false">"FY"&amp;IF(VALUE(MID(A6907,6,2))&gt;=4,VALUE(LEFT(A6907,4)),VALUE(LEFT(A6907,4))-1)&amp;"-"&amp;TEXT(MOD(IF(VALUE(MID(A6907,6,2))&gt;=4,VALUE(LEFT(A6907,4)),VALUE(LEFT(A6907,4))-1)+1,100),"00")</f>
        <v>FY2025-26</v>
      </c>
      <c r="D6907" s="0" t="s">
        <v>686</v>
      </c>
      <c r="E6907" s="0" t="s">
        <v>266</v>
      </c>
      <c r="F6907" s="0" t="str">
        <f aca="false">INDEX(Mapping!$B$2:$B$465,MATCH(E6907,Mapping!$A$2:$A$465,0))</f>
        <v>ADEPT RENEWABLE TECHNOLOGIES</v>
      </c>
      <c r="G6907" s="0" t="str">
        <f aca="false">INDEX(Mapping!$C$2:$C$465,MATCH(E6907,Mapping!$A$2:$A$465,0))</f>
        <v>ADEPT RENEWABLE TECHNOLOGIES</v>
      </c>
      <c r="H6907" s="2" t="n">
        <v>11.17</v>
      </c>
      <c r="I6907" s="3" t="n">
        <v>0.2</v>
      </c>
    </row>
    <row r="6908" customFormat="false" ht="15" hidden="false" customHeight="false" outlineLevel="0" collapsed="false">
      <c r="A6908" s="0" t="s">
        <v>365</v>
      </c>
      <c r="B6908" s="0" t="n">
        <f aca="false">VALUE(LEFT(A6908,4))</f>
        <v>2025</v>
      </c>
      <c r="C6908" s="0" t="str">
        <f aca="false">"FY"&amp;IF(VALUE(MID(A6908,6,2))&gt;=4,VALUE(LEFT(A6908,4)),VALUE(LEFT(A6908,4))-1)&amp;"-"&amp;TEXT(MOD(IF(VALUE(MID(A6908,6,2))&gt;=4,VALUE(LEFT(A6908,4)),VALUE(LEFT(A6908,4))-1)+1,100),"00")</f>
        <v>FY2025-26</v>
      </c>
      <c r="D6908" s="0" t="s">
        <v>832</v>
      </c>
      <c r="E6908" s="0" t="s">
        <v>360</v>
      </c>
      <c r="F6908" s="0" t="str">
        <f aca="false">INDEX(Mapping!$B$2:$B$465,MATCH(E6908,Mapping!$A$2:$A$465,0))</f>
        <v>BLUE LEAF ENERGY RENEWABLES PRIVATE LIMITED_HYBRID_WIND</v>
      </c>
      <c r="G6908" s="0" t="str">
        <f aca="false">INDEX(Mapping!$C$2:$C$465,MATCH(E6908,Mapping!$A$2:$A$465,0))</f>
        <v>BLUE LEAF ENERGY RENEWABLES PRIVATE LIMITED_HYBRID_WIND</v>
      </c>
      <c r="H6908" s="2" t="n">
        <v>10.74</v>
      </c>
      <c r="I6908" s="3" t="n">
        <v>0.19</v>
      </c>
    </row>
    <row r="6909" customFormat="false" ht="15" hidden="false" customHeight="false" outlineLevel="0" collapsed="false">
      <c r="A6909" s="0" t="s">
        <v>365</v>
      </c>
      <c r="B6909" s="0" t="n">
        <f aca="false">VALUE(LEFT(A6909,4))</f>
        <v>2025</v>
      </c>
      <c r="C6909" s="0" t="str">
        <f aca="false">"FY"&amp;IF(VALUE(MID(A6909,6,2))&gt;=4,VALUE(LEFT(A6909,4)),VALUE(LEFT(A6909,4))-1)&amp;"-"&amp;TEXT(MOD(IF(VALUE(MID(A6909,6,2))&gt;=4,VALUE(LEFT(A6909,4)),VALUE(LEFT(A6909,4))-1)+1,100),"00")</f>
        <v>FY2025-26</v>
      </c>
      <c r="D6909" s="0" t="s">
        <v>697</v>
      </c>
      <c r="E6909" s="0" t="s">
        <v>283</v>
      </c>
      <c r="F6909" s="0" t="str">
        <f aca="false">INDEX(Mapping!$B$2:$B$465,MATCH(E6909,Mapping!$A$2:$A$465,0))</f>
        <v>AMP ENERGY GREEN SIX PRIVATE LIMITED</v>
      </c>
      <c r="G6909" s="0" t="str">
        <f aca="false">INDEX(Mapping!$C$2:$C$465,MATCH(E6909,Mapping!$A$2:$A$465,0))</f>
        <v>AMP ENERGY</v>
      </c>
      <c r="H6909" s="2" t="n">
        <v>10.5</v>
      </c>
      <c r="I6909" s="3" t="n">
        <v>0.19</v>
      </c>
    </row>
    <row r="6910" customFormat="false" ht="15" hidden="false" customHeight="false" outlineLevel="0" collapsed="false">
      <c r="A6910" s="0" t="s">
        <v>365</v>
      </c>
      <c r="B6910" s="0" t="n">
        <f aca="false">VALUE(LEFT(A6910,4))</f>
        <v>2025</v>
      </c>
      <c r="C6910" s="0" t="str">
        <f aca="false">"FY"&amp;IF(VALUE(MID(A6910,6,2))&gt;=4,VALUE(LEFT(A6910,4)),VALUE(LEFT(A6910,4))-1)&amp;"-"&amp;TEXT(MOD(IF(VALUE(MID(A6910,6,2))&gt;=4,VALUE(LEFT(A6910,4)),VALUE(LEFT(A6910,4))-1)+1,100),"00")</f>
        <v>FY2025-26</v>
      </c>
      <c r="D6910" s="0" t="s">
        <v>746</v>
      </c>
      <c r="E6910" s="0" t="s">
        <v>369</v>
      </c>
      <c r="F6910" s="0" t="str">
        <f aca="false">INDEX(Mapping!$B$2:$B$465,MATCH(E6910,Mapping!$A$2:$A$465,0))</f>
        <v>NTPC STATIONS</v>
      </c>
      <c r="G6910" s="0" t="str">
        <f aca="false">INDEX(Mapping!$C$2:$C$465,MATCH(E6910,Mapping!$A$2:$A$465,0))</f>
        <v>NTPC GROUP</v>
      </c>
      <c r="H6910" s="2" t="n">
        <v>9.71</v>
      </c>
      <c r="I6910" s="3" t="n">
        <v>0.17</v>
      </c>
    </row>
    <row r="6911" customFormat="false" ht="15" hidden="false" customHeight="false" outlineLevel="0" collapsed="false">
      <c r="A6911" s="0" t="s">
        <v>365</v>
      </c>
      <c r="B6911" s="0" t="n">
        <f aca="false">VALUE(LEFT(A6911,4))</f>
        <v>2025</v>
      </c>
      <c r="C6911" s="0" t="str">
        <f aca="false">"FY"&amp;IF(VALUE(MID(A6911,6,2))&gt;=4,VALUE(LEFT(A6911,4)),VALUE(LEFT(A6911,4))-1)&amp;"-"&amp;TEXT(MOD(IF(VALUE(MID(A6911,6,2))&gt;=4,VALUE(LEFT(A6911,4)),VALUE(LEFT(A6911,4))-1)+1,100),"00")</f>
        <v>FY2025-26</v>
      </c>
      <c r="D6911" s="0" t="s">
        <v>791</v>
      </c>
      <c r="E6911" s="0" t="s">
        <v>292</v>
      </c>
      <c r="F6911" s="0" t="str">
        <f aca="false">INDEX(Mapping!$B$2:$B$465,MATCH(E6911,Mapping!$A$2:$A$465,0))</f>
        <v>DIKCHU HEP</v>
      </c>
      <c r="G6911" s="0" t="str">
        <f aca="false">INDEX(Mapping!$C$2:$C$465,MATCH(E6911,Mapping!$A$2:$A$465,0))</f>
        <v>DIKCHU HEP</v>
      </c>
      <c r="H6911" s="2" t="n">
        <v>9.16</v>
      </c>
      <c r="I6911" s="3" t="n">
        <v>0.16</v>
      </c>
    </row>
    <row r="6912" customFormat="false" ht="15" hidden="false" customHeight="false" outlineLevel="0" collapsed="false">
      <c r="A6912" s="0" t="s">
        <v>365</v>
      </c>
      <c r="B6912" s="0" t="n">
        <f aca="false">VALUE(LEFT(A6912,4))</f>
        <v>2025</v>
      </c>
      <c r="C6912" s="0" t="str">
        <f aca="false">"FY"&amp;IF(VALUE(MID(A6912,6,2))&gt;=4,VALUE(LEFT(A6912,4)),VALUE(LEFT(A6912,4))-1)&amp;"-"&amp;TEXT(MOD(IF(VALUE(MID(A6912,6,2))&gt;=4,VALUE(LEFT(A6912,4)),VALUE(LEFT(A6912,4))-1)+1,100),"00")</f>
        <v>FY2025-26</v>
      </c>
      <c r="D6912" s="0" t="s">
        <v>713</v>
      </c>
      <c r="E6912" s="0" t="s">
        <v>268</v>
      </c>
      <c r="F6912" s="0" t="str">
        <f aca="false">INDEX(Mapping!$B$2:$B$465,MATCH(E6912,Mapping!$A$2:$A$465,0))</f>
        <v>GOA</v>
      </c>
      <c r="G6912" s="0" t="str">
        <f aca="false">INDEX(Mapping!$C$2:$C$465,MATCH(E6912,Mapping!$A$2:$A$465,0))</f>
        <v>GOA</v>
      </c>
      <c r="H6912" s="2" t="n">
        <v>9.1</v>
      </c>
      <c r="I6912" s="3" t="n">
        <v>0.16</v>
      </c>
    </row>
    <row r="6913" customFormat="false" ht="15" hidden="false" customHeight="false" outlineLevel="0" collapsed="false">
      <c r="A6913" s="0" t="s">
        <v>365</v>
      </c>
      <c r="B6913" s="0" t="n">
        <f aca="false">VALUE(LEFT(A6913,4))</f>
        <v>2025</v>
      </c>
      <c r="C6913" s="0" t="str">
        <f aca="false">"FY"&amp;IF(VALUE(MID(A6913,6,2))&gt;=4,VALUE(LEFT(A6913,4)),VALUE(LEFT(A6913,4))-1)&amp;"-"&amp;TEXT(MOD(IF(VALUE(MID(A6913,6,2))&gt;=4,VALUE(LEFT(A6913,4)),VALUE(LEFT(A6913,4))-1)+1,100),"00")</f>
        <v>FY2025-26</v>
      </c>
      <c r="D6913" s="0" t="s">
        <v>174</v>
      </c>
      <c r="E6913" s="0" t="s">
        <v>174</v>
      </c>
      <c r="F6913" s="0" t="str">
        <f aca="false">INDEX(Mapping!$B$2:$B$465,MATCH(E6913,Mapping!$A$2:$A$465,0))</f>
        <v>SEIL ENERGY INDIA (EX-SEMBCORP)</v>
      </c>
      <c r="G6913" s="0" t="str">
        <f aca="false">INDEX(Mapping!$C$2:$C$465,MATCH(E6913,Mapping!$A$2:$A$465,0))</f>
        <v>SEIL ENERGY INDIA</v>
      </c>
      <c r="H6913" s="2" t="n">
        <v>8.93</v>
      </c>
      <c r="I6913" s="3" t="n">
        <v>0.16</v>
      </c>
    </row>
    <row r="6914" customFormat="false" ht="15" hidden="false" customHeight="false" outlineLevel="0" collapsed="false">
      <c r="A6914" s="0" t="s">
        <v>365</v>
      </c>
      <c r="B6914" s="0" t="n">
        <f aca="false">VALUE(LEFT(A6914,4))</f>
        <v>2025</v>
      </c>
      <c r="C6914" s="0" t="str">
        <f aca="false">"FY"&amp;IF(VALUE(MID(A6914,6,2))&gt;=4,VALUE(LEFT(A6914,4)),VALUE(LEFT(A6914,4))-1)&amp;"-"&amp;TEXT(MOD(IF(VALUE(MID(A6914,6,2))&gt;=4,VALUE(LEFT(A6914,4)),VALUE(LEFT(A6914,4))-1)+1,100),"00")</f>
        <v>FY2025-26</v>
      </c>
      <c r="D6914" s="0" t="s">
        <v>849</v>
      </c>
      <c r="E6914" s="0" t="s">
        <v>401</v>
      </c>
      <c r="F6914" s="0" t="str">
        <f aca="false">INDEX(Mapping!$B$2:$B$465,MATCH(E6914,Mapping!$A$2:$A$465,0))</f>
        <v>ADANI GREEN ENERGY TWENTY FIVE B LIMITED(HYBRID SOLAR)_PSS9</v>
      </c>
      <c r="G6914" s="0" t="str">
        <f aca="false">INDEX(Mapping!$C$2:$C$465,MATCH(E6914,Mapping!$A$2:$A$465,0))</f>
        <v>ADANI GREEN ENERGY (ALL SPVs)</v>
      </c>
      <c r="H6914" s="2" t="n">
        <v>8.92</v>
      </c>
      <c r="I6914" s="3" t="n">
        <v>0.16</v>
      </c>
    </row>
    <row r="6915" customFormat="false" ht="15" hidden="false" customHeight="false" outlineLevel="0" collapsed="false">
      <c r="A6915" s="0" t="s">
        <v>365</v>
      </c>
      <c r="B6915" s="0" t="n">
        <f aca="false">VALUE(LEFT(A6915,4))</f>
        <v>2025</v>
      </c>
      <c r="C6915" s="0" t="str">
        <f aca="false">"FY"&amp;IF(VALUE(MID(A6915,6,2))&gt;=4,VALUE(LEFT(A6915,4)),VALUE(LEFT(A6915,4))-1)&amp;"-"&amp;TEXT(MOD(IF(VALUE(MID(A6915,6,2))&gt;=4,VALUE(LEFT(A6915,4)),VALUE(LEFT(A6915,4))-1)+1,100),"00")</f>
        <v>FY2025-26</v>
      </c>
      <c r="D6915" s="0" t="s">
        <v>749</v>
      </c>
      <c r="E6915" s="0" t="s">
        <v>411</v>
      </c>
      <c r="F6915" s="0" t="str">
        <f aca="false">INDEX(Mapping!$B$2:$B$465,MATCH(E6915,Mapping!$A$2:$A$465,0))</f>
        <v>NTPC STATIONS</v>
      </c>
      <c r="G6915" s="0" t="str">
        <f aca="false">INDEX(Mapping!$C$2:$C$465,MATCH(E6915,Mapping!$A$2:$A$465,0))</f>
        <v>NTPC GROUP</v>
      </c>
      <c r="H6915" s="2" t="n">
        <v>8.68</v>
      </c>
      <c r="I6915" s="3" t="n">
        <v>0.15</v>
      </c>
    </row>
    <row r="6916" customFormat="false" ht="15" hidden="false" customHeight="false" outlineLevel="0" collapsed="false">
      <c r="A6916" s="0" t="s">
        <v>365</v>
      </c>
      <c r="B6916" s="0" t="n">
        <f aca="false">VALUE(LEFT(A6916,4))</f>
        <v>2025</v>
      </c>
      <c r="C6916" s="0" t="str">
        <f aca="false">"FY"&amp;IF(VALUE(MID(A6916,6,2))&gt;=4,VALUE(LEFT(A6916,4)),VALUE(LEFT(A6916,4))-1)&amp;"-"&amp;TEXT(MOD(IF(VALUE(MID(A6916,6,2))&gt;=4,VALUE(LEFT(A6916,4)),VALUE(LEFT(A6916,4))-1)+1,100),"00")</f>
        <v>FY2025-26</v>
      </c>
      <c r="D6916" s="0" t="s">
        <v>661</v>
      </c>
      <c r="E6916" s="0" t="s">
        <v>166</v>
      </c>
      <c r="F6916" s="0" t="str">
        <f aca="false">INDEX(Mapping!$B$2:$B$465,MATCH(E6916,Mapping!$A$2:$A$465,0))</f>
        <v>DB POWER</v>
      </c>
      <c r="G6916" s="0" t="str">
        <f aca="false">INDEX(Mapping!$C$2:$C$465,MATCH(E6916,Mapping!$A$2:$A$465,0))</f>
        <v>DB POWER</v>
      </c>
      <c r="H6916" s="2" t="n">
        <v>8.6</v>
      </c>
      <c r="I6916" s="3" t="n">
        <v>0.15</v>
      </c>
    </row>
    <row r="6917" customFormat="false" ht="15" hidden="false" customHeight="false" outlineLevel="0" collapsed="false">
      <c r="A6917" s="0" t="s">
        <v>365</v>
      </c>
      <c r="B6917" s="0" t="n">
        <f aca="false">VALUE(LEFT(A6917,4))</f>
        <v>2025</v>
      </c>
      <c r="C6917" s="0" t="str">
        <f aca="false">"FY"&amp;IF(VALUE(MID(A6917,6,2))&gt;=4,VALUE(LEFT(A6917,4)),VALUE(LEFT(A6917,4))-1)&amp;"-"&amp;TEXT(MOD(IF(VALUE(MID(A6917,6,2))&gt;=4,VALUE(LEFT(A6917,4)),VALUE(LEFT(A6917,4))-1)+1,100),"00")</f>
        <v>FY2025-26</v>
      </c>
      <c r="D6917" s="0" t="s">
        <v>740</v>
      </c>
      <c r="E6917" s="0" t="s">
        <v>426</v>
      </c>
      <c r="F6917" s="0" t="str">
        <f aca="false">INDEX(Mapping!$B$2:$B$465,MATCH(E6917,Mapping!$A$2:$A$465,0))</f>
        <v>NTPC STATIONS</v>
      </c>
      <c r="G6917" s="0" t="str">
        <f aca="false">INDEX(Mapping!$C$2:$C$465,MATCH(E6917,Mapping!$A$2:$A$465,0))</f>
        <v>NTPC GROUP</v>
      </c>
      <c r="H6917" s="2" t="n">
        <v>8.4</v>
      </c>
      <c r="I6917" s="3" t="n">
        <v>0.15</v>
      </c>
    </row>
    <row r="6918" customFormat="false" ht="15" hidden="false" customHeight="false" outlineLevel="0" collapsed="false">
      <c r="A6918" s="0" t="s">
        <v>365</v>
      </c>
      <c r="B6918" s="0" t="n">
        <f aca="false">VALUE(LEFT(A6918,4))</f>
        <v>2025</v>
      </c>
      <c r="C6918" s="0" t="str">
        <f aca="false">"FY"&amp;IF(VALUE(MID(A6918,6,2))&gt;=4,VALUE(LEFT(A6918,4)),VALUE(LEFT(A6918,4))-1)&amp;"-"&amp;TEXT(MOD(IF(VALUE(MID(A6918,6,2))&gt;=4,VALUE(LEFT(A6918,4)),VALUE(LEFT(A6918,4))-1)+1,100),"00")</f>
        <v>FY2025-26</v>
      </c>
      <c r="D6918" s="0" t="s">
        <v>325</v>
      </c>
      <c r="E6918" s="0" t="s">
        <v>325</v>
      </c>
      <c r="F6918" s="0" t="str">
        <f aca="false">INDEX(Mapping!$B$2:$B$465,MATCH(E6918,Mapping!$A$2:$A$465,0))</f>
        <v>ADANI SOLAR ENERGY JODHPUR TWO LIMITED</v>
      </c>
      <c r="G6918" s="0" t="str">
        <f aca="false">INDEX(Mapping!$C$2:$C$465,MATCH(E6918,Mapping!$A$2:$A$465,0))</f>
        <v>ADANI GREEN ENERGY (ALL SPVs)</v>
      </c>
      <c r="H6918" s="2" t="n">
        <v>8.37</v>
      </c>
      <c r="I6918" s="3" t="n">
        <v>0.15</v>
      </c>
    </row>
    <row r="6919" customFormat="false" ht="15" hidden="false" customHeight="false" outlineLevel="0" collapsed="false">
      <c r="A6919" s="0" t="s">
        <v>365</v>
      </c>
      <c r="B6919" s="0" t="n">
        <f aca="false">VALUE(LEFT(A6919,4))</f>
        <v>2025</v>
      </c>
      <c r="C6919" s="0" t="str">
        <f aca="false">"FY"&amp;IF(VALUE(MID(A6919,6,2))&gt;=4,VALUE(LEFT(A6919,4)),VALUE(LEFT(A6919,4))-1)&amp;"-"&amp;TEXT(MOD(IF(VALUE(MID(A6919,6,2))&gt;=4,VALUE(LEFT(A6919,4)),VALUE(LEFT(A6919,4))-1)+1,100),"00")</f>
        <v>FY2025-26</v>
      </c>
      <c r="D6919" s="0" t="s">
        <v>833</v>
      </c>
      <c r="E6919" s="0" t="s">
        <v>356</v>
      </c>
      <c r="F6919" s="0" t="str">
        <f aca="false">INDEX(Mapping!$B$2:$B$465,MATCH(E6919,Mapping!$A$2:$A$465,0))</f>
        <v>BLUE LEAF ENERGY RENEWABLES PRIVATE LIMITED_HYBRID_SOLAR</v>
      </c>
      <c r="G6919" s="0" t="str">
        <f aca="false">INDEX(Mapping!$C$2:$C$465,MATCH(E6919,Mapping!$A$2:$A$465,0))</f>
        <v>BLUE LEAF ENERGY RENEWABLES PRIVATE LIMITED_HYBRID_SOLAR</v>
      </c>
      <c r="H6919" s="2" t="n">
        <v>7.89</v>
      </c>
      <c r="I6919" s="3" t="n">
        <v>0.14</v>
      </c>
    </row>
    <row r="6920" customFormat="false" ht="15" hidden="false" customHeight="false" outlineLevel="0" collapsed="false">
      <c r="A6920" s="0" t="s">
        <v>365</v>
      </c>
      <c r="B6920" s="0" t="n">
        <f aca="false">VALUE(LEFT(A6920,4))</f>
        <v>2025</v>
      </c>
      <c r="C6920" s="0" t="str">
        <f aca="false">"FY"&amp;IF(VALUE(MID(A6920,6,2))&gt;=4,VALUE(LEFT(A6920,4)),VALUE(LEFT(A6920,4))-1)&amp;"-"&amp;TEXT(MOD(IF(VALUE(MID(A6920,6,2))&gt;=4,VALUE(LEFT(A6920,4)),VALUE(LEFT(A6920,4))-1)+1,100),"00")</f>
        <v>FY2025-26</v>
      </c>
      <c r="D6920" s="0" t="s">
        <v>699</v>
      </c>
      <c r="E6920" s="0" t="s">
        <v>71</v>
      </c>
      <c r="F6920" s="0" t="str">
        <f aca="false">INDEX(Mapping!$B$2:$B$465,MATCH(E6920,Mapping!$A$2:$A$465,0))</f>
        <v>KERALA</v>
      </c>
      <c r="G6920" s="0" t="str">
        <f aca="false">INDEX(Mapping!$C$2:$C$465,MATCH(E6920,Mapping!$A$2:$A$465,0))</f>
        <v>KERALA</v>
      </c>
      <c r="H6920" s="2" t="n">
        <v>7.66</v>
      </c>
      <c r="I6920" s="3" t="n">
        <v>0.14</v>
      </c>
    </row>
    <row r="6921" customFormat="false" ht="15" hidden="false" customHeight="false" outlineLevel="0" collapsed="false">
      <c r="A6921" s="0" t="s">
        <v>365</v>
      </c>
      <c r="B6921" s="0" t="n">
        <f aca="false">VALUE(LEFT(A6921,4))</f>
        <v>2025</v>
      </c>
      <c r="C6921" s="0" t="str">
        <f aca="false">"FY"&amp;IF(VALUE(MID(A6921,6,2))&gt;=4,VALUE(LEFT(A6921,4)),VALUE(LEFT(A6921,4))-1)&amp;"-"&amp;TEXT(MOD(IF(VALUE(MID(A6921,6,2))&gt;=4,VALUE(LEFT(A6921,4)),VALUE(LEFT(A6921,4))-1)+1,100),"00")</f>
        <v>FY2025-26</v>
      </c>
      <c r="D6921" s="0" t="s">
        <v>709</v>
      </c>
      <c r="E6921" s="0" t="s">
        <v>358</v>
      </c>
      <c r="F6921" s="0" t="str">
        <f aca="false">INDEX(Mapping!$B$2:$B$465,MATCH(E6921,Mapping!$A$2:$A$465,0))</f>
        <v>NTPC STATIONS</v>
      </c>
      <c r="G6921" s="0" t="str">
        <f aca="false">INDEX(Mapping!$C$2:$C$465,MATCH(E6921,Mapping!$A$2:$A$465,0))</f>
        <v>NTPC GROUP</v>
      </c>
      <c r="H6921" s="2" t="n">
        <v>7.47</v>
      </c>
      <c r="I6921" s="3" t="n">
        <v>0.13</v>
      </c>
    </row>
    <row r="6922" customFormat="false" ht="15" hidden="false" customHeight="false" outlineLevel="0" collapsed="false">
      <c r="A6922" s="0" t="s">
        <v>365</v>
      </c>
      <c r="B6922" s="0" t="n">
        <f aca="false">VALUE(LEFT(A6922,4))</f>
        <v>2025</v>
      </c>
      <c r="C6922" s="0" t="str">
        <f aca="false">"FY"&amp;IF(VALUE(MID(A6922,6,2))&gt;=4,VALUE(LEFT(A6922,4)),VALUE(LEFT(A6922,4))-1)&amp;"-"&amp;TEXT(MOD(IF(VALUE(MID(A6922,6,2))&gt;=4,VALUE(LEFT(A6922,4)),VALUE(LEFT(A6922,4))-1)+1,100),"00")</f>
        <v>FY2025-26</v>
      </c>
      <c r="D6922" s="0" t="s">
        <v>729</v>
      </c>
      <c r="E6922" s="0" t="s">
        <v>253</v>
      </c>
      <c r="F6922" s="0" t="str">
        <f aca="false">INDEX(Mapping!$B$2:$B$465,MATCH(E6922,Mapping!$A$2:$A$465,0))</f>
        <v>NAGALAND</v>
      </c>
      <c r="G6922" s="0" t="str">
        <f aca="false">INDEX(Mapping!$C$2:$C$465,MATCH(E6922,Mapping!$A$2:$A$465,0))</f>
        <v>NAGALAND</v>
      </c>
      <c r="H6922" s="2" t="n">
        <v>7.22</v>
      </c>
      <c r="I6922" s="3" t="n">
        <v>0.13</v>
      </c>
    </row>
    <row r="6923" customFormat="false" ht="15" hidden="false" customHeight="false" outlineLevel="0" collapsed="false">
      <c r="A6923" s="0" t="s">
        <v>365</v>
      </c>
      <c r="B6923" s="0" t="n">
        <f aca="false">VALUE(LEFT(A6923,4))</f>
        <v>2025</v>
      </c>
      <c r="C6923" s="0" t="str">
        <f aca="false">"FY"&amp;IF(VALUE(MID(A6923,6,2))&gt;=4,VALUE(LEFT(A6923,4)),VALUE(LEFT(A6923,4))-1)&amp;"-"&amp;TEXT(MOD(IF(VALUE(MID(A6923,6,2))&gt;=4,VALUE(LEFT(A6923,4)),VALUE(LEFT(A6923,4))-1)+1,100),"00")</f>
        <v>FY2025-26</v>
      </c>
      <c r="D6923" s="0" t="s">
        <v>439</v>
      </c>
      <c r="E6923" s="0" t="s">
        <v>439</v>
      </c>
      <c r="F6923" s="0" t="str">
        <f aca="false">INDEX(Mapping!$B$2:$B$465,MATCH(E6923,Mapping!$A$2:$A$465,0))</f>
        <v>ADANI RENEWABLE ENERGY FORTY ONE LIMITED_PSS4</v>
      </c>
      <c r="G6923" s="0" t="str">
        <f aca="false">INDEX(Mapping!$C$2:$C$465,MATCH(E6923,Mapping!$A$2:$A$465,0))</f>
        <v>ADANI GREEN ENERGY (ALL SPVs)</v>
      </c>
      <c r="H6923" s="2" t="n">
        <v>6.76</v>
      </c>
      <c r="I6923" s="3" t="n">
        <v>0.12</v>
      </c>
    </row>
    <row r="6924" customFormat="false" ht="15" hidden="false" customHeight="false" outlineLevel="0" collapsed="false">
      <c r="A6924" s="0" t="s">
        <v>365</v>
      </c>
      <c r="B6924" s="0" t="n">
        <f aca="false">VALUE(LEFT(A6924,4))</f>
        <v>2025</v>
      </c>
      <c r="C6924" s="0" t="str">
        <f aca="false">"FY"&amp;IF(VALUE(MID(A6924,6,2))&gt;=4,VALUE(LEFT(A6924,4)),VALUE(LEFT(A6924,4))-1)&amp;"-"&amp;TEXT(MOD(IF(VALUE(MID(A6924,6,2))&gt;=4,VALUE(LEFT(A6924,4)),VALUE(LEFT(A6924,4))-1)+1,100),"00")</f>
        <v>FY2025-26</v>
      </c>
      <c r="D6924" s="0" t="s">
        <v>826</v>
      </c>
      <c r="E6924" s="0" t="s">
        <v>269</v>
      </c>
      <c r="F6924" s="0" t="str">
        <f aca="false">INDEX(Mapping!$B$2:$B$465,MATCH(E6924,Mapping!$A$2:$A$465,0))</f>
        <v>GREENKO AP01 IREP (PSP)</v>
      </c>
      <c r="G6924" s="0" t="str">
        <f aca="false">INDEX(Mapping!$C$2:$C$465,MATCH(E6924,Mapping!$A$2:$A$465,0))</f>
        <v>GREENKO GROUP</v>
      </c>
      <c r="H6924" s="2" t="n">
        <v>6.62</v>
      </c>
      <c r="I6924" s="3" t="n">
        <v>0.12</v>
      </c>
    </row>
    <row r="6925" customFormat="false" ht="15" hidden="false" customHeight="false" outlineLevel="0" collapsed="false">
      <c r="A6925" s="0" t="s">
        <v>365</v>
      </c>
      <c r="B6925" s="0" t="n">
        <f aca="false">VALUE(LEFT(A6925,4))</f>
        <v>2025</v>
      </c>
      <c r="C6925" s="0" t="str">
        <f aca="false">"FY"&amp;IF(VALUE(MID(A6925,6,2))&gt;=4,VALUE(LEFT(A6925,4)),VALUE(LEFT(A6925,4))-1)&amp;"-"&amp;TEXT(MOD(IF(VALUE(MID(A6925,6,2))&gt;=4,VALUE(LEFT(A6925,4)),VALUE(LEFT(A6925,4))-1)+1,100),"00")</f>
        <v>FY2025-26</v>
      </c>
      <c r="D6925" s="0" t="s">
        <v>717</v>
      </c>
      <c r="E6925" s="0" t="s">
        <v>381</v>
      </c>
      <c r="F6925" s="0" t="str">
        <f aca="false">INDEX(Mapping!$B$2:$B$465,MATCH(E6925,Mapping!$A$2:$A$465,0))</f>
        <v>NTPC STATIONS</v>
      </c>
      <c r="G6925" s="0" t="str">
        <f aca="false">INDEX(Mapping!$C$2:$C$465,MATCH(E6925,Mapping!$A$2:$A$465,0))</f>
        <v>NTPC GROUP</v>
      </c>
      <c r="H6925" s="2" t="n">
        <v>6.57</v>
      </c>
      <c r="I6925" s="3" t="n">
        <v>0.12</v>
      </c>
    </row>
    <row r="6926" customFormat="false" ht="15" hidden="false" customHeight="false" outlineLevel="0" collapsed="false">
      <c r="A6926" s="0" t="s">
        <v>365</v>
      </c>
      <c r="B6926" s="0" t="n">
        <f aca="false">VALUE(LEFT(A6926,4))</f>
        <v>2025</v>
      </c>
      <c r="C6926" s="0" t="str">
        <f aca="false">"FY"&amp;IF(VALUE(MID(A6926,6,2))&gt;=4,VALUE(LEFT(A6926,4)),VALUE(LEFT(A6926,4))-1)&amp;"-"&amp;TEXT(MOD(IF(VALUE(MID(A6926,6,2))&gt;=4,VALUE(LEFT(A6926,4)),VALUE(LEFT(A6926,4))-1)+1,100),"00")</f>
        <v>FY2025-26</v>
      </c>
      <c r="D6926" s="0" t="s">
        <v>238</v>
      </c>
      <c r="E6926" s="0" t="s">
        <v>238</v>
      </c>
      <c r="F6926" s="0" t="str">
        <f aca="false">INDEX(Mapping!$B$2:$B$465,MATCH(E6926,Mapping!$A$2:$A$465,0))</f>
        <v>SIMHAPURI ENERGY</v>
      </c>
      <c r="G6926" s="0" t="str">
        <f aca="false">INDEX(Mapping!$C$2:$C$465,MATCH(E6926,Mapping!$A$2:$A$465,0))</f>
        <v>SIMHAPURI ENERGY</v>
      </c>
      <c r="H6926" s="2" t="n">
        <v>6.25</v>
      </c>
      <c r="I6926" s="3" t="n">
        <v>0.11</v>
      </c>
    </row>
    <row r="6927" customFormat="false" ht="15" hidden="false" customHeight="false" outlineLevel="0" collapsed="false">
      <c r="A6927" s="0" t="s">
        <v>365</v>
      </c>
      <c r="B6927" s="0" t="n">
        <f aca="false">VALUE(LEFT(A6927,4))</f>
        <v>2025</v>
      </c>
      <c r="C6927" s="0" t="str">
        <f aca="false">"FY"&amp;IF(VALUE(MID(A6927,6,2))&gt;=4,VALUE(LEFT(A6927,4)),VALUE(LEFT(A6927,4))-1)&amp;"-"&amp;TEXT(MOD(IF(VALUE(MID(A6927,6,2))&gt;=4,VALUE(LEFT(A6927,4)),VALUE(LEFT(A6927,4))-1)+1,100),"00")</f>
        <v>FY2025-26</v>
      </c>
      <c r="D6927" s="0" t="s">
        <v>698</v>
      </c>
      <c r="E6927" s="0" t="s">
        <v>298</v>
      </c>
      <c r="F6927" s="0" t="str">
        <f aca="false">INDEX(Mapping!$B$2:$B$465,MATCH(E6927,Mapping!$A$2:$A$465,0))</f>
        <v>HIMACHAL PRADESH</v>
      </c>
      <c r="G6927" s="0" t="str">
        <f aca="false">INDEX(Mapping!$C$2:$C$465,MATCH(E6927,Mapping!$A$2:$A$465,0))</f>
        <v>HIMACHAL PRADESH</v>
      </c>
      <c r="H6927" s="2" t="n">
        <v>6.21</v>
      </c>
      <c r="I6927" s="3" t="n">
        <v>0.11</v>
      </c>
    </row>
    <row r="6928" customFormat="false" ht="15" hidden="false" customHeight="false" outlineLevel="0" collapsed="false">
      <c r="A6928" s="0" t="s">
        <v>365</v>
      </c>
      <c r="B6928" s="0" t="n">
        <f aca="false">VALUE(LEFT(A6928,4))</f>
        <v>2025</v>
      </c>
      <c r="C6928" s="0" t="str">
        <f aca="false">"FY"&amp;IF(VALUE(MID(A6928,6,2))&gt;=4,VALUE(LEFT(A6928,4)),VALUE(LEFT(A6928,4))-1)&amp;"-"&amp;TEXT(MOD(IF(VALUE(MID(A6928,6,2))&gt;=4,VALUE(LEFT(A6928,4)),VALUE(LEFT(A6928,4))-1)+1,100),"00")</f>
        <v>FY2025-26</v>
      </c>
      <c r="D6928" s="0" t="s">
        <v>768</v>
      </c>
      <c r="E6928" s="0" t="s">
        <v>460</v>
      </c>
      <c r="F6928" s="0" t="str">
        <f aca="false">INDEX(Mapping!$B$2:$B$465,MATCH(E6928,Mapping!$A$2:$A$465,0))</f>
        <v>NTPC STATIONS</v>
      </c>
      <c r="G6928" s="0" t="str">
        <f aca="false">INDEX(Mapping!$C$2:$C$465,MATCH(E6928,Mapping!$A$2:$A$465,0))</f>
        <v>NTPC GROUP</v>
      </c>
      <c r="H6928" s="2" t="n">
        <v>5.86</v>
      </c>
      <c r="I6928" s="3" t="n">
        <v>0.1</v>
      </c>
    </row>
    <row r="6929" customFormat="false" ht="15" hidden="false" customHeight="false" outlineLevel="0" collapsed="false">
      <c r="A6929" s="0" t="s">
        <v>365</v>
      </c>
      <c r="B6929" s="0" t="n">
        <f aca="false">VALUE(LEFT(A6929,4))</f>
        <v>2025</v>
      </c>
      <c r="C6929" s="0" t="str">
        <f aca="false">"FY"&amp;IF(VALUE(MID(A6929,6,2))&gt;=4,VALUE(LEFT(A6929,4)),VALUE(LEFT(A6929,4))-1)&amp;"-"&amp;TEXT(MOD(IF(VALUE(MID(A6929,6,2))&gt;=4,VALUE(LEFT(A6929,4)),VALUE(LEFT(A6929,4))-1)+1,100),"00")</f>
        <v>FY2025-26</v>
      </c>
      <c r="D6929" s="0" t="s">
        <v>689</v>
      </c>
      <c r="E6929" s="0" t="s">
        <v>237</v>
      </c>
      <c r="F6929" s="0" t="str">
        <f aca="false">INDEX(Mapping!$B$2:$B$465,MATCH(E6929,Mapping!$A$2:$A$465,0))</f>
        <v>NTPC STATIONS</v>
      </c>
      <c r="G6929" s="0" t="str">
        <f aca="false">INDEX(Mapping!$C$2:$C$465,MATCH(E6929,Mapping!$A$2:$A$465,0))</f>
        <v>NTPC GROUP</v>
      </c>
      <c r="H6929" s="2" t="n">
        <v>5.67</v>
      </c>
      <c r="I6929" s="3" t="n">
        <v>0.1</v>
      </c>
    </row>
    <row r="6930" customFormat="false" ht="15" hidden="false" customHeight="false" outlineLevel="0" collapsed="false">
      <c r="A6930" s="0" t="s">
        <v>365</v>
      </c>
      <c r="B6930" s="0" t="n">
        <f aca="false">VALUE(LEFT(A6930,4))</f>
        <v>2025</v>
      </c>
      <c r="C6930" s="0" t="str">
        <f aca="false">"FY"&amp;IF(VALUE(MID(A6930,6,2))&gt;=4,VALUE(LEFT(A6930,4)),VALUE(LEFT(A6930,4))-1)&amp;"-"&amp;TEXT(MOD(IF(VALUE(MID(A6930,6,2))&gt;=4,VALUE(LEFT(A6930,4)),VALUE(LEFT(A6930,4))-1)+1,100),"00")</f>
        <v>FY2025-26</v>
      </c>
      <c r="D6930" s="0" t="s">
        <v>830</v>
      </c>
      <c r="E6930" s="0" t="s">
        <v>398</v>
      </c>
      <c r="F6930" s="0" t="str">
        <f aca="false">INDEX(Mapping!$B$2:$B$465,MATCH(E6930,Mapping!$A$2:$A$465,0))</f>
        <v>ADANI GREEN ENERGY TWENTY SIX B LIMITED_HYBRID WIND_PSS10</v>
      </c>
      <c r="G6930" s="0" t="str">
        <f aca="false">INDEX(Mapping!$C$2:$C$465,MATCH(E6930,Mapping!$A$2:$A$465,0))</f>
        <v>ADANI GREEN ENERGY (ALL SPVs)</v>
      </c>
      <c r="H6930" s="2" t="n">
        <v>5.65</v>
      </c>
      <c r="I6930" s="3" t="n">
        <v>0.1</v>
      </c>
    </row>
    <row r="6931" customFormat="false" ht="15" hidden="false" customHeight="false" outlineLevel="0" collapsed="false">
      <c r="A6931" s="0" t="s">
        <v>365</v>
      </c>
      <c r="B6931" s="0" t="n">
        <f aca="false">VALUE(LEFT(A6931,4))</f>
        <v>2025</v>
      </c>
      <c r="C6931" s="0" t="str">
        <f aca="false">"FY"&amp;IF(VALUE(MID(A6931,6,2))&gt;=4,VALUE(LEFT(A6931,4)),VALUE(LEFT(A6931,4))-1)&amp;"-"&amp;TEXT(MOD(IF(VALUE(MID(A6931,6,2))&gt;=4,VALUE(LEFT(A6931,4)),VALUE(LEFT(A6931,4))-1)+1,100),"00")</f>
        <v>FY2025-26</v>
      </c>
      <c r="D6931" s="0" t="s">
        <v>366</v>
      </c>
      <c r="E6931" s="0" t="s">
        <v>366</v>
      </c>
      <c r="F6931" s="0" t="str">
        <f aca="false">INDEX(Mapping!$B$2:$B$465,MATCH(E6931,Mapping!$A$2:$A$465,0))</f>
        <v>RENEW GREEN (MHS THREE) PRIVATE LIMITED_HYBRID_SOLAR</v>
      </c>
      <c r="G6931" s="0" t="str">
        <f aca="false">INDEX(Mapping!$C$2:$C$465,MATCH(E6931,Mapping!$A$2:$A$465,0))</f>
        <v>RENEW POWER (ALL SPVs)</v>
      </c>
      <c r="H6931" s="2" t="n">
        <v>5.39</v>
      </c>
      <c r="I6931" s="3" t="n">
        <v>0.1</v>
      </c>
    </row>
    <row r="6932" customFormat="false" ht="15" hidden="false" customHeight="false" outlineLevel="0" collapsed="false">
      <c r="A6932" s="0" t="s">
        <v>365</v>
      </c>
      <c r="B6932" s="0" t="n">
        <f aca="false">VALUE(LEFT(A6932,4))</f>
        <v>2025</v>
      </c>
      <c r="C6932" s="0" t="str">
        <f aca="false">"FY"&amp;IF(VALUE(MID(A6932,6,2))&gt;=4,VALUE(LEFT(A6932,4)),VALUE(LEFT(A6932,4))-1)&amp;"-"&amp;TEXT(MOD(IF(VALUE(MID(A6932,6,2))&gt;=4,VALUE(LEFT(A6932,4)),VALUE(LEFT(A6932,4))-1)+1,100),"00")</f>
        <v>FY2025-26</v>
      </c>
      <c r="D6932" s="0" t="s">
        <v>701</v>
      </c>
      <c r="E6932" s="0" t="s">
        <v>287</v>
      </c>
      <c r="F6932" s="0" t="str">
        <f aca="false">INDEX(Mapping!$B$2:$B$465,MATCH(E6932,Mapping!$A$2:$A$465,0))</f>
        <v>NTPC STATIONS</v>
      </c>
      <c r="G6932" s="0" t="str">
        <f aca="false">INDEX(Mapping!$C$2:$C$465,MATCH(E6932,Mapping!$A$2:$A$465,0))</f>
        <v>NTPC GROUP</v>
      </c>
      <c r="H6932" s="2" t="n">
        <v>5.38</v>
      </c>
      <c r="I6932" s="3" t="n">
        <v>0.1</v>
      </c>
    </row>
    <row r="6933" customFormat="false" ht="15" hidden="false" customHeight="false" outlineLevel="0" collapsed="false">
      <c r="A6933" s="0" t="s">
        <v>365</v>
      </c>
      <c r="B6933" s="0" t="n">
        <f aca="false">VALUE(LEFT(A6933,4))</f>
        <v>2025</v>
      </c>
      <c r="C6933" s="0" t="str">
        <f aca="false">"FY"&amp;IF(VALUE(MID(A6933,6,2))&gt;=4,VALUE(LEFT(A6933,4)),VALUE(LEFT(A6933,4))-1)&amp;"-"&amp;TEXT(MOD(IF(VALUE(MID(A6933,6,2))&gt;=4,VALUE(LEFT(A6933,4)),VALUE(LEFT(A6933,4))-1)+1,100),"00")</f>
        <v>FY2025-26</v>
      </c>
      <c r="D6933" s="0" t="s">
        <v>723</v>
      </c>
      <c r="E6933" s="0" t="s">
        <v>330</v>
      </c>
      <c r="F6933" s="0" t="str">
        <f aca="false">INDEX(Mapping!$B$2:$B$465,MATCH(E6933,Mapping!$A$2:$A$465,0))</f>
        <v>MARUTI CLEAN COAL &amp; POWER</v>
      </c>
      <c r="G6933" s="0" t="str">
        <f aca="false">INDEX(Mapping!$C$2:$C$465,MATCH(E6933,Mapping!$A$2:$A$465,0))</f>
        <v>MARUTI CLEAN COAL &amp; POWER</v>
      </c>
      <c r="H6933" s="2" t="n">
        <v>5.37</v>
      </c>
      <c r="I6933" s="3" t="n">
        <v>0.1</v>
      </c>
    </row>
    <row r="6934" customFormat="false" ht="15" hidden="false" customHeight="false" outlineLevel="0" collapsed="false">
      <c r="A6934" s="0" t="s">
        <v>365</v>
      </c>
      <c r="B6934" s="0" t="n">
        <f aca="false">VALUE(LEFT(A6934,4))</f>
        <v>2025</v>
      </c>
      <c r="C6934" s="0" t="str">
        <f aca="false">"FY"&amp;IF(VALUE(MID(A6934,6,2))&gt;=4,VALUE(LEFT(A6934,4)),VALUE(LEFT(A6934,4))-1)&amp;"-"&amp;TEXT(MOD(IF(VALUE(MID(A6934,6,2))&gt;=4,VALUE(LEFT(A6934,4)),VALUE(LEFT(A6934,4))-1)+1,100),"00")</f>
        <v>FY2025-26</v>
      </c>
      <c r="D6934" s="0" t="s">
        <v>680</v>
      </c>
      <c r="E6934" s="0" t="s">
        <v>311</v>
      </c>
      <c r="F6934" s="0" t="str">
        <f aca="false">INDEX(Mapping!$B$2:$B$465,MATCH(E6934,Mapping!$A$2:$A$465,0))</f>
        <v>HIMACHAL PRADESH</v>
      </c>
      <c r="G6934" s="0" t="str">
        <f aca="false">INDEX(Mapping!$C$2:$C$465,MATCH(E6934,Mapping!$A$2:$A$465,0))</f>
        <v>HIMACHAL PRADESH</v>
      </c>
      <c r="H6934" s="2" t="n">
        <v>5.27</v>
      </c>
      <c r="I6934" s="3" t="n">
        <v>0.09</v>
      </c>
    </row>
    <row r="6935" customFormat="false" ht="15" hidden="false" customHeight="false" outlineLevel="0" collapsed="false">
      <c r="A6935" s="0" t="s">
        <v>365</v>
      </c>
      <c r="B6935" s="0" t="n">
        <f aca="false">VALUE(LEFT(A6935,4))</f>
        <v>2025</v>
      </c>
      <c r="C6935" s="0" t="str">
        <f aca="false">"FY"&amp;IF(VALUE(MID(A6935,6,2))&gt;=4,VALUE(LEFT(A6935,4)),VALUE(LEFT(A6935,4))-1)&amp;"-"&amp;TEXT(MOD(IF(VALUE(MID(A6935,6,2))&gt;=4,VALUE(LEFT(A6935,4)),VALUE(LEFT(A6935,4))-1)+1,100),"00")</f>
        <v>FY2025-26</v>
      </c>
      <c r="D6935" s="0" t="s">
        <v>850</v>
      </c>
      <c r="E6935" s="0" t="s">
        <v>391</v>
      </c>
      <c r="F6935" s="0" t="str">
        <f aca="false">INDEX(Mapping!$B$2:$B$465,MATCH(E6935,Mapping!$A$2:$A$465,0))</f>
        <v>ADANI GREEN ENERGY TWENTY SIX B LIMITED_HYBRID SOLAR_PSS10</v>
      </c>
      <c r="G6935" s="0" t="str">
        <f aca="false">INDEX(Mapping!$C$2:$C$465,MATCH(E6935,Mapping!$A$2:$A$465,0))</f>
        <v>ADANI GREEN ENERGY (ALL SPVs)</v>
      </c>
      <c r="H6935" s="2" t="n">
        <v>5.16</v>
      </c>
      <c r="I6935" s="3" t="n">
        <v>0.09</v>
      </c>
    </row>
    <row r="6936" customFormat="false" ht="15" hidden="false" customHeight="false" outlineLevel="0" collapsed="false">
      <c r="A6936" s="0" t="s">
        <v>365</v>
      </c>
      <c r="B6936" s="0" t="n">
        <f aca="false">VALUE(LEFT(A6936,4))</f>
        <v>2025</v>
      </c>
      <c r="C6936" s="0" t="str">
        <f aca="false">"FY"&amp;IF(VALUE(MID(A6936,6,2))&gt;=4,VALUE(LEFT(A6936,4)),VALUE(LEFT(A6936,4))-1)&amp;"-"&amp;TEXT(MOD(IF(VALUE(MID(A6936,6,2))&gt;=4,VALUE(LEFT(A6936,4)),VALUE(LEFT(A6936,4))-1)+1,100),"00")</f>
        <v>FY2025-26</v>
      </c>
      <c r="D6936" s="0" t="s">
        <v>761</v>
      </c>
      <c r="E6936" s="0" t="s">
        <v>335</v>
      </c>
      <c r="F6936" s="0" t="str">
        <f aca="false">INDEX(Mapping!$B$2:$B$465,MATCH(E6936,Mapping!$A$2:$A$465,0))</f>
        <v>NTPC STATIONS</v>
      </c>
      <c r="G6936" s="0" t="str">
        <f aca="false">INDEX(Mapping!$C$2:$C$465,MATCH(E6936,Mapping!$A$2:$A$465,0))</f>
        <v>NTPC GROUP</v>
      </c>
      <c r="H6936" s="2" t="n">
        <v>5.06</v>
      </c>
      <c r="I6936" s="3" t="n">
        <v>0.09</v>
      </c>
    </row>
    <row r="6937" customFormat="false" ht="15" hidden="false" customHeight="false" outlineLevel="0" collapsed="false">
      <c r="A6937" s="0" t="s">
        <v>365</v>
      </c>
      <c r="B6937" s="0" t="n">
        <f aca="false">VALUE(LEFT(A6937,4))</f>
        <v>2025</v>
      </c>
      <c r="C6937" s="0" t="str">
        <f aca="false">"FY"&amp;IF(VALUE(MID(A6937,6,2))&gt;=4,VALUE(LEFT(A6937,4)),VALUE(LEFT(A6937,4))-1)&amp;"-"&amp;TEXT(MOD(IF(VALUE(MID(A6937,6,2))&gt;=4,VALUE(LEFT(A6937,4)),VALUE(LEFT(A6937,4))-1)+1,100),"00")</f>
        <v>FY2025-26</v>
      </c>
      <c r="D6937" s="0" t="s">
        <v>707</v>
      </c>
      <c r="E6937" s="0" t="s">
        <v>333</v>
      </c>
      <c r="F6937" s="0" t="str">
        <f aca="false">INDEX(Mapping!$B$2:$B$465,MATCH(E6937,Mapping!$A$2:$A$465,0))</f>
        <v>NTPC STATIONS</v>
      </c>
      <c r="G6937" s="0" t="str">
        <f aca="false">INDEX(Mapping!$C$2:$C$465,MATCH(E6937,Mapping!$A$2:$A$465,0))</f>
        <v>NTPC GROUP</v>
      </c>
      <c r="H6937" s="2" t="n">
        <v>4.89</v>
      </c>
      <c r="I6937" s="3" t="n">
        <v>0.09</v>
      </c>
    </row>
    <row r="6938" customFormat="false" ht="15" hidden="false" customHeight="false" outlineLevel="0" collapsed="false">
      <c r="A6938" s="0" t="s">
        <v>365</v>
      </c>
      <c r="B6938" s="0" t="n">
        <f aca="false">VALUE(LEFT(A6938,4))</f>
        <v>2025</v>
      </c>
      <c r="C6938" s="0" t="str">
        <f aca="false">"FY"&amp;IF(VALUE(MID(A6938,6,2))&gt;=4,VALUE(LEFT(A6938,4)),VALUE(LEFT(A6938,4))-1)&amp;"-"&amp;TEXT(MOD(IF(VALUE(MID(A6938,6,2))&gt;=4,VALUE(LEFT(A6938,4)),VALUE(LEFT(A6938,4))-1)+1,100),"00")</f>
        <v>FY2025-26</v>
      </c>
      <c r="D6938" s="0" t="s">
        <v>685</v>
      </c>
      <c r="E6938" s="0" t="s">
        <v>278</v>
      </c>
      <c r="F6938" s="0" t="str">
        <f aca="false">INDEX(Mapping!$B$2:$B$465,MATCH(E6938,Mapping!$A$2:$A$465,0))</f>
        <v>RENEW SURYA RAVI</v>
      </c>
      <c r="G6938" s="0" t="str">
        <f aca="false">INDEX(Mapping!$C$2:$C$465,MATCH(E6938,Mapping!$A$2:$A$465,0))</f>
        <v>RENEW POWER (ALL SPVs)</v>
      </c>
      <c r="H6938" s="2" t="n">
        <v>4.85</v>
      </c>
      <c r="I6938" s="3" t="n">
        <v>0.09</v>
      </c>
    </row>
    <row r="6939" customFormat="false" ht="15" hidden="false" customHeight="false" outlineLevel="0" collapsed="false">
      <c r="A6939" s="0" t="s">
        <v>365</v>
      </c>
      <c r="B6939" s="0" t="n">
        <f aca="false">VALUE(LEFT(A6939,4))</f>
        <v>2025</v>
      </c>
      <c r="C6939" s="0" t="str">
        <f aca="false">"FY"&amp;IF(VALUE(MID(A6939,6,2))&gt;=4,VALUE(LEFT(A6939,4)),VALUE(LEFT(A6939,4))-1)&amp;"-"&amp;TEXT(MOD(IF(VALUE(MID(A6939,6,2))&gt;=4,VALUE(LEFT(A6939,4)),VALUE(LEFT(A6939,4))-1)+1,100),"00")</f>
        <v>FY2025-26</v>
      </c>
      <c r="D6939" s="0" t="s">
        <v>726</v>
      </c>
      <c r="E6939" s="0" t="s">
        <v>393</v>
      </c>
      <c r="F6939" s="0" t="str">
        <f aca="false">INDEX(Mapping!$B$2:$B$465,MATCH(E6939,Mapping!$A$2:$A$465,0))</f>
        <v>NTPC STATIONS</v>
      </c>
      <c r="G6939" s="0" t="str">
        <f aca="false">INDEX(Mapping!$C$2:$C$465,MATCH(E6939,Mapping!$A$2:$A$465,0))</f>
        <v>NTPC GROUP</v>
      </c>
      <c r="H6939" s="2" t="n">
        <v>4.72</v>
      </c>
      <c r="I6939" s="3" t="n">
        <v>0.08</v>
      </c>
    </row>
    <row r="6940" customFormat="false" ht="15" hidden="false" customHeight="false" outlineLevel="0" collapsed="false">
      <c r="A6940" s="0" t="s">
        <v>365</v>
      </c>
      <c r="B6940" s="0" t="n">
        <f aca="false">VALUE(LEFT(A6940,4))</f>
        <v>2025</v>
      </c>
      <c r="C6940" s="0" t="str">
        <f aca="false">"FY"&amp;IF(VALUE(MID(A6940,6,2))&gt;=4,VALUE(LEFT(A6940,4)),VALUE(LEFT(A6940,4))-1)&amp;"-"&amp;TEXT(MOD(IF(VALUE(MID(A6940,6,2))&gt;=4,VALUE(LEFT(A6940,4)),VALUE(LEFT(A6940,4))-1)+1,100),"00")</f>
        <v>FY2025-26</v>
      </c>
      <c r="D6940" s="0" t="s">
        <v>822</v>
      </c>
      <c r="E6940" s="0" t="s">
        <v>373</v>
      </c>
      <c r="F6940" s="0" t="str">
        <f aca="false">INDEX(Mapping!$B$2:$B$465,MATCH(E6940,Mapping!$A$2:$A$465,0))</f>
        <v>HIMACHAL PRADESH</v>
      </c>
      <c r="G6940" s="0" t="str">
        <f aca="false">INDEX(Mapping!$C$2:$C$465,MATCH(E6940,Mapping!$A$2:$A$465,0))</f>
        <v>HIMACHAL PRADESH</v>
      </c>
      <c r="H6940" s="2" t="n">
        <v>4.72</v>
      </c>
      <c r="I6940" s="3" t="n">
        <v>0.08</v>
      </c>
    </row>
    <row r="6941" customFormat="false" ht="15" hidden="false" customHeight="false" outlineLevel="0" collapsed="false">
      <c r="A6941" s="0" t="s">
        <v>365</v>
      </c>
      <c r="B6941" s="0" t="n">
        <f aca="false">VALUE(LEFT(A6941,4))</f>
        <v>2025</v>
      </c>
      <c r="C6941" s="0" t="str">
        <f aca="false">"FY"&amp;IF(VALUE(MID(A6941,6,2))&gt;=4,VALUE(LEFT(A6941,4)),VALUE(LEFT(A6941,4))-1)&amp;"-"&amp;TEXT(MOD(IF(VALUE(MID(A6941,6,2))&gt;=4,VALUE(LEFT(A6941,4)),VALUE(LEFT(A6941,4))-1)+1,100),"00")</f>
        <v>FY2025-26</v>
      </c>
      <c r="D6941" s="0" t="s">
        <v>376</v>
      </c>
      <c r="E6941" s="0" t="s">
        <v>376</v>
      </c>
      <c r="F6941" s="0" t="str">
        <f aca="false">INDEX(Mapping!$B$2:$B$465,MATCH(E6941,Mapping!$A$2:$A$465,0))</f>
        <v>ADANI PORTS AND SPECIAL ECONOMIC ZONE LIMITED (PSS-3)</v>
      </c>
      <c r="G6941" s="0" t="str">
        <f aca="false">INDEX(Mapping!$C$2:$C$465,MATCH(E6941,Mapping!$A$2:$A$465,0))</f>
        <v>ADANI PORTS &amp; SEZ</v>
      </c>
      <c r="H6941" s="2" t="n">
        <v>4.48</v>
      </c>
      <c r="I6941" s="3" t="n">
        <v>0.08</v>
      </c>
    </row>
    <row r="6942" customFormat="false" ht="15" hidden="false" customHeight="false" outlineLevel="0" collapsed="false">
      <c r="A6942" s="0" t="s">
        <v>365</v>
      </c>
      <c r="B6942" s="0" t="n">
        <f aca="false">VALUE(LEFT(A6942,4))</f>
        <v>2025</v>
      </c>
      <c r="C6942" s="0" t="str">
        <f aca="false">"FY"&amp;IF(VALUE(MID(A6942,6,2))&gt;=4,VALUE(LEFT(A6942,4)),VALUE(LEFT(A6942,4))-1)&amp;"-"&amp;TEXT(MOD(IF(VALUE(MID(A6942,6,2))&gt;=4,VALUE(LEFT(A6942,4)),VALUE(LEFT(A6942,4))-1)+1,100),"00")</f>
        <v>FY2025-26</v>
      </c>
      <c r="D6942" s="0" t="s">
        <v>748</v>
      </c>
      <c r="E6942" s="0" t="s">
        <v>427</v>
      </c>
      <c r="F6942" s="0" t="str">
        <f aca="false">INDEX(Mapping!$B$2:$B$465,MATCH(E6942,Mapping!$A$2:$A$465,0))</f>
        <v>NTPC STATIONS</v>
      </c>
      <c r="G6942" s="0" t="str">
        <f aca="false">INDEX(Mapping!$C$2:$C$465,MATCH(E6942,Mapping!$A$2:$A$465,0))</f>
        <v>NTPC GROUP</v>
      </c>
      <c r="H6942" s="2" t="n">
        <v>4.23</v>
      </c>
      <c r="I6942" s="3" t="n">
        <v>0.07</v>
      </c>
    </row>
    <row r="6943" customFormat="false" ht="15" hidden="false" customHeight="false" outlineLevel="0" collapsed="false">
      <c r="A6943" s="0" t="s">
        <v>365</v>
      </c>
      <c r="B6943" s="0" t="n">
        <f aca="false">VALUE(LEFT(A6943,4))</f>
        <v>2025</v>
      </c>
      <c r="C6943" s="0" t="str">
        <f aca="false">"FY"&amp;IF(VALUE(MID(A6943,6,2))&gt;=4,VALUE(LEFT(A6943,4)),VALUE(LEFT(A6943,4))-1)&amp;"-"&amp;TEXT(MOD(IF(VALUE(MID(A6943,6,2))&gt;=4,VALUE(LEFT(A6943,4)),VALUE(LEFT(A6943,4))-1)+1,100),"00")</f>
        <v>FY2025-26</v>
      </c>
      <c r="D6943" s="0" t="s">
        <v>339</v>
      </c>
      <c r="E6943" s="0" t="s">
        <v>339</v>
      </c>
      <c r="F6943" s="0" t="str">
        <f aca="false">INDEX(Mapping!$B$2:$B$465,MATCH(E6943,Mapping!$A$2:$A$465,0))</f>
        <v>BRBCL NABINAGAR</v>
      </c>
      <c r="G6943" s="0" t="str">
        <f aca="false">INDEX(Mapping!$C$2:$C$465,MATCH(E6943,Mapping!$A$2:$A$465,0))</f>
        <v>NTPC GROUP</v>
      </c>
      <c r="H6943" s="2" t="n">
        <v>4.23</v>
      </c>
      <c r="I6943" s="3" t="n">
        <v>0.07</v>
      </c>
    </row>
    <row r="6944" customFormat="false" ht="15" hidden="false" customHeight="false" outlineLevel="0" collapsed="false">
      <c r="A6944" s="0" t="s">
        <v>365</v>
      </c>
      <c r="B6944" s="0" t="n">
        <f aca="false">VALUE(LEFT(A6944,4))</f>
        <v>2025</v>
      </c>
      <c r="C6944" s="0" t="str">
        <f aca="false">"FY"&amp;IF(VALUE(MID(A6944,6,2))&gt;=4,VALUE(LEFT(A6944,4)),VALUE(LEFT(A6944,4))-1)&amp;"-"&amp;TEXT(MOD(IF(VALUE(MID(A6944,6,2))&gt;=4,VALUE(LEFT(A6944,4)),VALUE(LEFT(A6944,4))-1)+1,100),"00")</f>
        <v>FY2025-26</v>
      </c>
      <c r="D6944" s="0" t="s">
        <v>725</v>
      </c>
      <c r="E6944" s="0" t="s">
        <v>394</v>
      </c>
      <c r="F6944" s="0" t="str">
        <f aca="false">INDEX(Mapping!$B$2:$B$465,MATCH(E6944,Mapping!$A$2:$A$465,0))</f>
        <v>NTPC STATIONS</v>
      </c>
      <c r="G6944" s="0" t="str">
        <f aca="false">INDEX(Mapping!$C$2:$C$465,MATCH(E6944,Mapping!$A$2:$A$465,0))</f>
        <v>NTPC GROUP</v>
      </c>
      <c r="H6944" s="2" t="n">
        <v>3.93</v>
      </c>
      <c r="I6944" s="3" t="n">
        <v>0.07</v>
      </c>
    </row>
    <row r="6945" customFormat="false" ht="15" hidden="false" customHeight="false" outlineLevel="0" collapsed="false">
      <c r="A6945" s="0" t="s">
        <v>365</v>
      </c>
      <c r="B6945" s="0" t="n">
        <f aca="false">VALUE(LEFT(A6945,4))</f>
        <v>2025</v>
      </c>
      <c r="C6945" s="0" t="str">
        <f aca="false">"FY"&amp;IF(VALUE(MID(A6945,6,2))&gt;=4,VALUE(LEFT(A6945,4)),VALUE(LEFT(A6945,4))-1)&amp;"-"&amp;TEXT(MOD(IF(VALUE(MID(A6945,6,2))&gt;=4,VALUE(LEFT(A6945,4)),VALUE(LEFT(A6945,4))-1)+1,100),"00")</f>
        <v>FY2025-26</v>
      </c>
      <c r="D6945" s="0" t="s">
        <v>681</v>
      </c>
      <c r="E6945" s="0" t="s">
        <v>320</v>
      </c>
      <c r="F6945" s="0" t="str">
        <f aca="false">INDEX(Mapping!$B$2:$B$465,MATCH(E6945,Mapping!$A$2:$A$465,0))</f>
        <v>HIMACHAL PRADESH</v>
      </c>
      <c r="G6945" s="0" t="str">
        <f aca="false">INDEX(Mapping!$C$2:$C$465,MATCH(E6945,Mapping!$A$2:$A$465,0))</f>
        <v>HIMACHAL PRADESH</v>
      </c>
      <c r="H6945" s="2" t="n">
        <v>3.93</v>
      </c>
      <c r="I6945" s="3" t="n">
        <v>0.07</v>
      </c>
    </row>
    <row r="6946" customFormat="false" ht="15" hidden="false" customHeight="false" outlineLevel="0" collapsed="false">
      <c r="A6946" s="0" t="s">
        <v>365</v>
      </c>
      <c r="B6946" s="0" t="n">
        <f aca="false">VALUE(LEFT(A6946,4))</f>
        <v>2025</v>
      </c>
      <c r="C6946" s="0" t="str">
        <f aca="false">"FY"&amp;IF(VALUE(MID(A6946,6,2))&gt;=4,VALUE(LEFT(A6946,4)),VALUE(LEFT(A6946,4))-1)&amp;"-"&amp;TEXT(MOD(IF(VALUE(MID(A6946,6,2))&gt;=4,VALUE(LEFT(A6946,4)),VALUE(LEFT(A6946,4))-1)+1,100),"00")</f>
        <v>FY2025-26</v>
      </c>
      <c r="D6946" s="0" t="s">
        <v>694</v>
      </c>
      <c r="E6946" s="0" t="s">
        <v>328</v>
      </c>
      <c r="F6946" s="0" t="str">
        <f aca="false">INDEX(Mapping!$B$2:$B$465,MATCH(E6946,Mapping!$A$2:$A$465,0))</f>
        <v>HIMACHAL PRADESH</v>
      </c>
      <c r="G6946" s="0" t="str">
        <f aca="false">INDEX(Mapping!$C$2:$C$465,MATCH(E6946,Mapping!$A$2:$A$465,0))</f>
        <v>HIMACHAL PRADESH</v>
      </c>
      <c r="H6946" s="2" t="n">
        <v>3.6</v>
      </c>
      <c r="I6946" s="3" t="n">
        <v>0.06</v>
      </c>
    </row>
    <row r="6947" customFormat="false" ht="15" hidden="false" customHeight="false" outlineLevel="0" collapsed="false">
      <c r="A6947" s="0" t="s">
        <v>365</v>
      </c>
      <c r="B6947" s="0" t="n">
        <f aca="false">VALUE(LEFT(A6947,4))</f>
        <v>2025</v>
      </c>
      <c r="C6947" s="0" t="str">
        <f aca="false">"FY"&amp;IF(VALUE(MID(A6947,6,2))&gt;=4,VALUE(LEFT(A6947,4)),VALUE(LEFT(A6947,4))-1)&amp;"-"&amp;TEXT(MOD(IF(VALUE(MID(A6947,6,2))&gt;=4,VALUE(LEFT(A6947,4)),VALUE(LEFT(A6947,4))-1)+1,100),"00")</f>
        <v>FY2025-26</v>
      </c>
      <c r="D6947" s="0" t="s">
        <v>853</v>
      </c>
      <c r="E6947" s="0" t="s">
        <v>433</v>
      </c>
      <c r="F6947" s="0" t="str">
        <f aca="false">INDEX(Mapping!$B$2:$B$465,MATCH(E6947,Mapping!$A$2:$A$465,0))</f>
        <v>ADANI HYBRID ENERGY JAISALMER FIVE LIMITED_SOLAR_PSS8</v>
      </c>
      <c r="G6947" s="0" t="str">
        <f aca="false">INDEX(Mapping!$C$2:$C$465,MATCH(E6947,Mapping!$A$2:$A$465,0))</f>
        <v>ADANI GREEN ENERGY (ALL SPVs)</v>
      </c>
      <c r="H6947" s="2" t="n">
        <v>3.58</v>
      </c>
      <c r="I6947" s="3" t="n">
        <v>0.06</v>
      </c>
    </row>
    <row r="6948" customFormat="false" ht="15" hidden="false" customHeight="false" outlineLevel="0" collapsed="false">
      <c r="A6948" s="0" t="s">
        <v>365</v>
      </c>
      <c r="B6948" s="0" t="n">
        <f aca="false">VALUE(LEFT(A6948,4))</f>
        <v>2025</v>
      </c>
      <c r="C6948" s="0" t="str">
        <f aca="false">"FY"&amp;IF(VALUE(MID(A6948,6,2))&gt;=4,VALUE(LEFT(A6948,4)),VALUE(LEFT(A6948,4))-1)&amp;"-"&amp;TEXT(MOD(IF(VALUE(MID(A6948,6,2))&gt;=4,VALUE(LEFT(A6948,4)),VALUE(LEFT(A6948,4))-1)+1,100),"00")</f>
        <v>FY2025-26</v>
      </c>
      <c r="D6948" s="0" t="s">
        <v>721</v>
      </c>
      <c r="E6948" s="0" t="s">
        <v>176</v>
      </c>
      <c r="F6948" s="0" t="str">
        <f aca="false">INDEX(Mapping!$B$2:$B$465,MATCH(E6948,Mapping!$A$2:$A$465,0))</f>
        <v>SIKKIM</v>
      </c>
      <c r="G6948" s="0" t="str">
        <f aca="false">INDEX(Mapping!$C$2:$C$465,MATCH(E6948,Mapping!$A$2:$A$465,0))</f>
        <v>SIKKIM</v>
      </c>
      <c r="H6948" s="2" t="n">
        <v>3.57</v>
      </c>
      <c r="I6948" s="3" t="n">
        <v>0.06</v>
      </c>
    </row>
    <row r="6949" customFormat="false" ht="15" hidden="false" customHeight="false" outlineLevel="0" collapsed="false">
      <c r="A6949" s="0" t="s">
        <v>365</v>
      </c>
      <c r="B6949" s="0" t="n">
        <f aca="false">VALUE(LEFT(A6949,4))</f>
        <v>2025</v>
      </c>
      <c r="C6949" s="0" t="str">
        <f aca="false">"FY"&amp;IF(VALUE(MID(A6949,6,2))&gt;=4,VALUE(LEFT(A6949,4)),VALUE(LEFT(A6949,4))-1)&amp;"-"&amp;TEXT(MOD(IF(VALUE(MID(A6949,6,2))&gt;=4,VALUE(LEFT(A6949,4)),VALUE(LEFT(A6949,4))-1)+1,100),"00")</f>
        <v>FY2025-26</v>
      </c>
      <c r="D6949" s="0" t="s">
        <v>305</v>
      </c>
      <c r="E6949" s="0" t="s">
        <v>305</v>
      </c>
      <c r="F6949" s="0" t="str">
        <f aca="false">INDEX(Mapping!$B$2:$B$465,MATCH(E6949,Mapping!$A$2:$A$465,0))</f>
        <v>NEEPCO STATIONS</v>
      </c>
      <c r="G6949" s="0" t="str">
        <f aca="false">INDEX(Mapping!$C$2:$C$465,MATCH(E6949,Mapping!$A$2:$A$465,0))</f>
        <v>NEEPCO STATIONS</v>
      </c>
      <c r="H6949" s="2" t="n">
        <v>3.57</v>
      </c>
      <c r="I6949" s="3" t="n">
        <v>0.06</v>
      </c>
    </row>
    <row r="6950" customFormat="false" ht="15" hidden="false" customHeight="false" outlineLevel="0" collapsed="false">
      <c r="A6950" s="0" t="s">
        <v>365</v>
      </c>
      <c r="B6950" s="0" t="n">
        <f aca="false">VALUE(LEFT(A6950,4))</f>
        <v>2025</v>
      </c>
      <c r="C6950" s="0" t="str">
        <f aca="false">"FY"&amp;IF(VALUE(MID(A6950,6,2))&gt;=4,VALUE(LEFT(A6950,4)),VALUE(LEFT(A6950,4))-1)&amp;"-"&amp;TEXT(MOD(IF(VALUE(MID(A6950,6,2))&gt;=4,VALUE(LEFT(A6950,4)),VALUE(LEFT(A6950,4))-1)+1,100),"00")</f>
        <v>FY2025-26</v>
      </c>
      <c r="D6950" s="0" t="s">
        <v>442</v>
      </c>
      <c r="E6950" s="0" t="s">
        <v>442</v>
      </c>
      <c r="F6950" s="0" t="str">
        <f aca="false">INDEX(Mapping!$B$2:$B$465,MATCH(E6950,Mapping!$A$2:$A$465,0))</f>
        <v>ADANI HYBRID ENERGY JAISALMER FIVE LIMITED_PSS4</v>
      </c>
      <c r="G6950" s="0" t="str">
        <f aca="false">INDEX(Mapping!$C$2:$C$465,MATCH(E6950,Mapping!$A$2:$A$465,0))</f>
        <v>ADANI GREEN ENERGY (ALL SPVs)</v>
      </c>
      <c r="H6950" s="2" t="n">
        <v>3.31</v>
      </c>
      <c r="I6950" s="3" t="n">
        <v>0.06</v>
      </c>
    </row>
    <row r="6951" customFormat="false" ht="15" hidden="false" customHeight="false" outlineLevel="0" collapsed="false">
      <c r="A6951" s="0" t="s">
        <v>365</v>
      </c>
      <c r="B6951" s="0" t="n">
        <f aca="false">VALUE(LEFT(A6951,4))</f>
        <v>2025</v>
      </c>
      <c r="C6951" s="0" t="str">
        <f aca="false">"FY"&amp;IF(VALUE(MID(A6951,6,2))&gt;=4,VALUE(LEFT(A6951,4)),VALUE(LEFT(A6951,4))-1)&amp;"-"&amp;TEXT(MOD(IF(VALUE(MID(A6951,6,2))&gt;=4,VALUE(LEFT(A6951,4)),VALUE(LEFT(A6951,4))-1)+1,100),"00")</f>
        <v>FY2025-26</v>
      </c>
      <c r="D6951" s="0" t="s">
        <v>719</v>
      </c>
      <c r="E6951" s="0" t="s">
        <v>404</v>
      </c>
      <c r="F6951" s="0" t="str">
        <f aca="false">INDEX(Mapping!$B$2:$B$465,MATCH(E6951,Mapping!$A$2:$A$465,0))</f>
        <v>BONGAIGAON THERMAL POWER STATION NTPC</v>
      </c>
      <c r="G6951" s="0" t="str">
        <f aca="false">INDEX(Mapping!$C$2:$C$465,MATCH(E6951,Mapping!$A$2:$A$465,0))</f>
        <v>NTPC GROUP</v>
      </c>
      <c r="H6951" s="2" t="n">
        <v>3.1</v>
      </c>
      <c r="I6951" s="3" t="n">
        <v>0.05</v>
      </c>
    </row>
    <row r="6952" customFormat="false" ht="15" hidden="false" customHeight="false" outlineLevel="0" collapsed="false">
      <c r="A6952" s="0" t="s">
        <v>365</v>
      </c>
      <c r="B6952" s="0" t="n">
        <f aca="false">VALUE(LEFT(A6952,4))</f>
        <v>2025</v>
      </c>
      <c r="C6952" s="0" t="str">
        <f aca="false">"FY"&amp;IF(VALUE(MID(A6952,6,2))&gt;=4,VALUE(LEFT(A6952,4)),VALUE(LEFT(A6952,4))-1)&amp;"-"&amp;TEXT(MOD(IF(VALUE(MID(A6952,6,2))&gt;=4,VALUE(LEFT(A6952,4)),VALUE(LEFT(A6952,4))-1)+1,100),"00")</f>
        <v>FY2025-26</v>
      </c>
      <c r="D6952" s="0" t="s">
        <v>375</v>
      </c>
      <c r="E6952" s="0" t="s">
        <v>375</v>
      </c>
      <c r="F6952" s="0" t="str">
        <f aca="false">INDEX(Mapping!$B$2:$B$465,MATCH(E6952,Mapping!$A$2:$A$465,0))</f>
        <v>WIND FIVE RENERGY LIMITED</v>
      </c>
      <c r="G6952" s="0" t="str">
        <f aca="false">INDEX(Mapping!$C$2:$C$465,MATCH(E6952,Mapping!$A$2:$A$465,0))</f>
        <v>WIND FIVE RENERGY LIMITED</v>
      </c>
      <c r="H6952" s="2" t="n">
        <v>3.09</v>
      </c>
      <c r="I6952" s="3" t="n">
        <v>0.05</v>
      </c>
    </row>
    <row r="6953" customFormat="false" ht="15" hidden="false" customHeight="false" outlineLevel="0" collapsed="false">
      <c r="A6953" s="0" t="s">
        <v>365</v>
      </c>
      <c r="B6953" s="0" t="n">
        <f aca="false">VALUE(LEFT(A6953,4))</f>
        <v>2025</v>
      </c>
      <c r="C6953" s="0" t="str">
        <f aca="false">"FY"&amp;IF(VALUE(MID(A6953,6,2))&gt;=4,VALUE(LEFT(A6953,4)),VALUE(LEFT(A6953,4))-1)&amp;"-"&amp;TEXT(MOD(IF(VALUE(MID(A6953,6,2))&gt;=4,VALUE(LEFT(A6953,4)),VALUE(LEFT(A6953,4))-1)+1,100),"00")</f>
        <v>FY2025-26</v>
      </c>
      <c r="D6953" s="0" t="s">
        <v>192</v>
      </c>
      <c r="E6953" s="0" t="s">
        <v>192</v>
      </c>
      <c r="F6953" s="0" t="str">
        <f aca="false">INDEX(Mapping!$B$2:$B$465,MATCH(E6953,Mapping!$A$2:$A$465,0))</f>
        <v>MB POWER (MP)</v>
      </c>
      <c r="G6953" s="0" t="str">
        <f aca="false">INDEX(Mapping!$C$2:$C$465,MATCH(E6953,Mapping!$A$2:$A$465,0))</f>
        <v>MB POWER (MP)</v>
      </c>
      <c r="H6953" s="2" t="n">
        <v>3.05</v>
      </c>
      <c r="I6953" s="3" t="n">
        <v>0.05</v>
      </c>
    </row>
    <row r="6954" customFormat="false" ht="15" hidden="false" customHeight="false" outlineLevel="0" collapsed="false">
      <c r="A6954" s="0" t="s">
        <v>365</v>
      </c>
      <c r="B6954" s="0" t="n">
        <f aca="false">VALUE(LEFT(A6954,4))</f>
        <v>2025</v>
      </c>
      <c r="C6954" s="0" t="str">
        <f aca="false">"FY"&amp;IF(VALUE(MID(A6954,6,2))&gt;=4,VALUE(LEFT(A6954,4)),VALUE(LEFT(A6954,4))-1)&amp;"-"&amp;TEXT(MOD(IF(VALUE(MID(A6954,6,2))&gt;=4,VALUE(LEFT(A6954,4)),VALUE(LEFT(A6954,4))-1)+1,100),"00")</f>
        <v>FY2025-26</v>
      </c>
      <c r="D6954" s="0" t="s">
        <v>762</v>
      </c>
      <c r="E6954" s="0" t="s">
        <v>447</v>
      </c>
      <c r="F6954" s="0" t="str">
        <f aca="false">INDEX(Mapping!$B$2:$B$465,MATCH(E6954,Mapping!$A$2:$A$465,0))</f>
        <v>NTPC STATIONS</v>
      </c>
      <c r="G6954" s="0" t="str">
        <f aca="false">INDEX(Mapping!$C$2:$C$465,MATCH(E6954,Mapping!$A$2:$A$465,0))</f>
        <v>NTPC GROUP</v>
      </c>
      <c r="H6954" s="2" t="n">
        <v>3.03</v>
      </c>
      <c r="I6954" s="3" t="n">
        <v>0.05</v>
      </c>
    </row>
    <row r="6955" customFormat="false" ht="15" hidden="false" customHeight="false" outlineLevel="0" collapsed="false">
      <c r="A6955" s="0" t="s">
        <v>365</v>
      </c>
      <c r="B6955" s="0" t="n">
        <f aca="false">VALUE(LEFT(A6955,4))</f>
        <v>2025</v>
      </c>
      <c r="C6955" s="0" t="str">
        <f aca="false">"FY"&amp;IF(VALUE(MID(A6955,6,2))&gt;=4,VALUE(LEFT(A6955,4)),VALUE(LEFT(A6955,4))-1)&amp;"-"&amp;TEXT(MOD(IF(VALUE(MID(A6955,6,2))&gt;=4,VALUE(LEFT(A6955,4)),VALUE(LEFT(A6955,4))-1)+1,100),"00")</f>
        <v>FY2025-26</v>
      </c>
      <c r="D6955" s="0" t="s">
        <v>480</v>
      </c>
      <c r="E6955" s="0" t="s">
        <v>480</v>
      </c>
      <c r="F6955" s="0" t="str">
        <f aca="false">INDEX(Mapping!$B$2:$B$465,MATCH(E6955,Mapping!$A$2:$A$465,0))</f>
        <v>ADANI SOLAR ENERGY JODHPUR SIX PRIVATE LIMITED_50MW</v>
      </c>
      <c r="G6955" s="0" t="str">
        <f aca="false">INDEX(Mapping!$C$2:$C$465,MATCH(E6955,Mapping!$A$2:$A$465,0))</f>
        <v>ADANI GREEN ENERGY (ALL SPVs)</v>
      </c>
      <c r="H6955" s="2" t="n">
        <v>2.97</v>
      </c>
      <c r="I6955" s="3" t="n">
        <v>0.05</v>
      </c>
    </row>
    <row r="6956" customFormat="false" ht="15" hidden="false" customHeight="false" outlineLevel="0" collapsed="false">
      <c r="A6956" s="0" t="s">
        <v>365</v>
      </c>
      <c r="B6956" s="0" t="n">
        <f aca="false">VALUE(LEFT(A6956,4))</f>
        <v>2025</v>
      </c>
      <c r="C6956" s="0" t="str">
        <f aca="false">"FY"&amp;IF(VALUE(MID(A6956,6,2))&gt;=4,VALUE(LEFT(A6956,4)),VALUE(LEFT(A6956,4))-1)&amp;"-"&amp;TEXT(MOD(IF(VALUE(MID(A6956,6,2))&gt;=4,VALUE(LEFT(A6956,4)),VALUE(LEFT(A6956,4))-1)+1,100),"00")</f>
        <v>FY2025-26</v>
      </c>
      <c r="D6956" s="0" t="s">
        <v>718</v>
      </c>
      <c r="E6956" s="0" t="s">
        <v>407</v>
      </c>
      <c r="F6956" s="0" t="str">
        <f aca="false">INDEX(Mapping!$B$2:$B$465,MATCH(E6956,Mapping!$A$2:$A$465,0))</f>
        <v>NTPC STATIONS</v>
      </c>
      <c r="G6956" s="0" t="str">
        <f aca="false">INDEX(Mapping!$C$2:$C$465,MATCH(E6956,Mapping!$A$2:$A$465,0))</f>
        <v>NTPC GROUP</v>
      </c>
      <c r="H6956" s="2" t="n">
        <v>2.97</v>
      </c>
      <c r="I6956" s="3" t="n">
        <v>0.05</v>
      </c>
    </row>
    <row r="6957" customFormat="false" ht="15" hidden="false" customHeight="false" outlineLevel="0" collapsed="false">
      <c r="A6957" s="0" t="s">
        <v>365</v>
      </c>
      <c r="B6957" s="0" t="n">
        <f aca="false">VALUE(LEFT(A6957,4))</f>
        <v>2025</v>
      </c>
      <c r="C6957" s="0" t="str">
        <f aca="false">"FY"&amp;IF(VALUE(MID(A6957,6,2))&gt;=4,VALUE(LEFT(A6957,4)),VALUE(LEFT(A6957,4))-1)&amp;"-"&amp;TEXT(MOD(IF(VALUE(MID(A6957,6,2))&gt;=4,VALUE(LEFT(A6957,4)),VALUE(LEFT(A6957,4))-1)+1,100),"00")</f>
        <v>FY2025-26</v>
      </c>
      <c r="D6957" s="0" t="s">
        <v>736</v>
      </c>
      <c r="E6957" s="0" t="s">
        <v>303</v>
      </c>
      <c r="F6957" s="0" t="str">
        <f aca="false">INDEX(Mapping!$B$2:$B$465,MATCH(E6957,Mapping!$A$2:$A$465,0))</f>
        <v>PUDUCHERRY</v>
      </c>
      <c r="G6957" s="0" t="str">
        <f aca="false">INDEX(Mapping!$C$2:$C$465,MATCH(E6957,Mapping!$A$2:$A$465,0))</f>
        <v>PUDUCHERRY</v>
      </c>
      <c r="H6957" s="2" t="n">
        <v>2.93</v>
      </c>
      <c r="I6957" s="3" t="n">
        <v>0.05</v>
      </c>
    </row>
    <row r="6958" customFormat="false" ht="15" hidden="false" customHeight="false" outlineLevel="0" collapsed="false">
      <c r="A6958" s="0" t="s">
        <v>365</v>
      </c>
      <c r="B6958" s="0" t="n">
        <f aca="false">VALUE(LEFT(A6958,4))</f>
        <v>2025</v>
      </c>
      <c r="C6958" s="0" t="str">
        <f aca="false">"FY"&amp;IF(VALUE(MID(A6958,6,2))&gt;=4,VALUE(LEFT(A6958,4)),VALUE(LEFT(A6958,4))-1)&amp;"-"&amp;TEXT(MOD(IF(VALUE(MID(A6958,6,2))&gt;=4,VALUE(LEFT(A6958,4)),VALUE(LEFT(A6958,4))-1)+1,100),"00")</f>
        <v>FY2025-26</v>
      </c>
      <c r="D6958" s="0" t="s">
        <v>737</v>
      </c>
      <c r="E6958" s="0" t="s">
        <v>337</v>
      </c>
      <c r="F6958" s="0" t="str">
        <f aca="false">INDEX(Mapping!$B$2:$B$465,MATCH(E6958,Mapping!$A$2:$A$465,0))</f>
        <v>NTPC STATIONS</v>
      </c>
      <c r="G6958" s="0" t="str">
        <f aca="false">INDEX(Mapping!$C$2:$C$465,MATCH(E6958,Mapping!$A$2:$A$465,0))</f>
        <v>NTPC GROUP</v>
      </c>
      <c r="H6958" s="2" t="n">
        <v>2.87</v>
      </c>
      <c r="I6958" s="3" t="n">
        <v>0.05</v>
      </c>
    </row>
    <row r="6959" customFormat="false" ht="15" hidden="false" customHeight="false" outlineLevel="0" collapsed="false">
      <c r="A6959" s="0" t="s">
        <v>365</v>
      </c>
      <c r="B6959" s="0" t="n">
        <f aca="false">VALUE(LEFT(A6959,4))</f>
        <v>2025</v>
      </c>
      <c r="C6959" s="0" t="str">
        <f aca="false">"FY"&amp;IF(VALUE(MID(A6959,6,2))&gt;=4,VALUE(LEFT(A6959,4)),VALUE(LEFT(A6959,4))-1)&amp;"-"&amp;TEXT(MOD(IF(VALUE(MID(A6959,6,2))&gt;=4,VALUE(LEFT(A6959,4)),VALUE(LEFT(A6959,4))-1)+1,100),"00")</f>
        <v>FY2025-26</v>
      </c>
      <c r="D6959" s="0" t="s">
        <v>752</v>
      </c>
      <c r="E6959" s="0" t="s">
        <v>440</v>
      </c>
      <c r="F6959" s="0" t="str">
        <f aca="false">INDEX(Mapping!$B$2:$B$465,MATCH(E6959,Mapping!$A$2:$A$465,0))</f>
        <v>NTPC STATIONS</v>
      </c>
      <c r="G6959" s="0" t="str">
        <f aca="false">INDEX(Mapping!$C$2:$C$465,MATCH(E6959,Mapping!$A$2:$A$465,0))</f>
        <v>NTPC GROUP</v>
      </c>
      <c r="H6959" s="2" t="n">
        <v>2.71</v>
      </c>
      <c r="I6959" s="3" t="n">
        <v>0.05</v>
      </c>
    </row>
    <row r="6960" customFormat="false" ht="15" hidden="false" customHeight="false" outlineLevel="0" collapsed="false">
      <c r="A6960" s="0" t="s">
        <v>365</v>
      </c>
      <c r="B6960" s="0" t="n">
        <f aca="false">VALUE(LEFT(A6960,4))</f>
        <v>2025</v>
      </c>
      <c r="C6960" s="0" t="str">
        <f aca="false">"FY"&amp;IF(VALUE(MID(A6960,6,2))&gt;=4,VALUE(LEFT(A6960,4)),VALUE(LEFT(A6960,4))-1)&amp;"-"&amp;TEXT(MOD(IF(VALUE(MID(A6960,6,2))&gt;=4,VALUE(LEFT(A6960,4)),VALUE(LEFT(A6960,4))-1)+1,100),"00")</f>
        <v>FY2025-26</v>
      </c>
      <c r="D6960" s="0" t="s">
        <v>715</v>
      </c>
      <c r="E6960" s="0" t="s">
        <v>341</v>
      </c>
      <c r="F6960" s="0" t="str">
        <f aca="false">INDEX(Mapping!$B$2:$B$465,MATCH(E6960,Mapping!$A$2:$A$465,0))</f>
        <v>NTPC STATIONS</v>
      </c>
      <c r="G6960" s="0" t="str">
        <f aca="false">INDEX(Mapping!$C$2:$C$465,MATCH(E6960,Mapping!$A$2:$A$465,0))</f>
        <v>NTPC GROUP</v>
      </c>
      <c r="H6960" s="2" t="n">
        <v>2.64</v>
      </c>
      <c r="I6960" s="3" t="n">
        <v>0.05</v>
      </c>
    </row>
    <row r="6961" customFormat="false" ht="15" hidden="false" customHeight="false" outlineLevel="0" collapsed="false">
      <c r="A6961" s="0" t="s">
        <v>365</v>
      </c>
      <c r="B6961" s="0" t="n">
        <f aca="false">VALUE(LEFT(A6961,4))</f>
        <v>2025</v>
      </c>
      <c r="C6961" s="0" t="str">
        <f aca="false">"FY"&amp;IF(VALUE(MID(A6961,6,2))&gt;=4,VALUE(LEFT(A6961,4)),VALUE(LEFT(A6961,4))-1)&amp;"-"&amp;TEXT(MOD(IF(VALUE(MID(A6961,6,2))&gt;=4,VALUE(LEFT(A6961,4)),VALUE(LEFT(A6961,4))-1)+1,100),"00")</f>
        <v>FY2025-26</v>
      </c>
      <c r="D6961" s="0" t="s">
        <v>446</v>
      </c>
      <c r="E6961" s="0" t="s">
        <v>446</v>
      </c>
      <c r="F6961" s="0" t="str">
        <f aca="false">INDEX(Mapping!$B$2:$B$465,MATCH(E6961,Mapping!$A$2:$A$465,0))</f>
        <v>ADANI RENEWABLE ENERGY FORTY ONE LIMITED_PSS8</v>
      </c>
      <c r="G6961" s="0" t="str">
        <f aca="false">INDEX(Mapping!$C$2:$C$465,MATCH(E6961,Mapping!$A$2:$A$465,0))</f>
        <v>ADANI GREEN ENERGY (ALL SPVs)</v>
      </c>
      <c r="H6961" s="2" t="n">
        <v>2.62</v>
      </c>
      <c r="I6961" s="3" t="n">
        <v>0.05</v>
      </c>
    </row>
    <row r="6962" customFormat="false" ht="15" hidden="false" customHeight="false" outlineLevel="0" collapsed="false">
      <c r="A6962" s="0" t="s">
        <v>365</v>
      </c>
      <c r="B6962" s="0" t="n">
        <f aca="false">VALUE(LEFT(A6962,4))</f>
        <v>2025</v>
      </c>
      <c r="C6962" s="0" t="str">
        <f aca="false">"FY"&amp;IF(VALUE(MID(A6962,6,2))&gt;=4,VALUE(LEFT(A6962,4)),VALUE(LEFT(A6962,4))-1)&amp;"-"&amp;TEXT(MOD(IF(VALUE(MID(A6962,6,2))&gt;=4,VALUE(LEFT(A6962,4)),VALUE(LEFT(A6962,4))-1)+1,100),"00")</f>
        <v>FY2025-26</v>
      </c>
      <c r="D6962" s="0" t="s">
        <v>843</v>
      </c>
      <c r="E6962" s="0" t="s">
        <v>467</v>
      </c>
      <c r="F6962" s="0" t="str">
        <f aca="false">INDEX(Mapping!$B$2:$B$465,MATCH(E6962,Mapping!$A$2:$A$465,0))</f>
        <v>ADANI SOLAR ENERGY JODHPUR SIX PRIVATE LIMITED_PSS8_HYBRID SOLAR</v>
      </c>
      <c r="G6962" s="0" t="str">
        <f aca="false">INDEX(Mapping!$C$2:$C$465,MATCH(E6962,Mapping!$A$2:$A$465,0))</f>
        <v>ADANI GREEN ENERGY (ALL SPVs)</v>
      </c>
      <c r="H6962" s="2" t="n">
        <v>2.59</v>
      </c>
      <c r="I6962" s="3" t="n">
        <v>0.05</v>
      </c>
    </row>
    <row r="6963" customFormat="false" ht="15" hidden="false" customHeight="false" outlineLevel="0" collapsed="false">
      <c r="A6963" s="0" t="s">
        <v>365</v>
      </c>
      <c r="B6963" s="0" t="n">
        <f aca="false">VALUE(LEFT(A6963,4))</f>
        <v>2025</v>
      </c>
      <c r="C6963" s="0" t="str">
        <f aca="false">"FY"&amp;IF(VALUE(MID(A6963,6,2))&gt;=4,VALUE(LEFT(A6963,4)),VALUE(LEFT(A6963,4))-1)&amp;"-"&amp;TEXT(MOD(IF(VALUE(MID(A6963,6,2))&gt;=4,VALUE(LEFT(A6963,4)),VALUE(LEFT(A6963,4))-1)+1,100),"00")</f>
        <v>FY2025-26</v>
      </c>
      <c r="D6963" s="0" t="s">
        <v>758</v>
      </c>
      <c r="E6963" s="0" t="s">
        <v>400</v>
      </c>
      <c r="F6963" s="0" t="str">
        <f aca="false">INDEX(Mapping!$B$2:$B$465,MATCH(E6963,Mapping!$A$2:$A$465,0))</f>
        <v>NTPC STATIONS</v>
      </c>
      <c r="G6963" s="0" t="str">
        <f aca="false">INDEX(Mapping!$C$2:$C$465,MATCH(E6963,Mapping!$A$2:$A$465,0))</f>
        <v>NTPC GROUP</v>
      </c>
      <c r="H6963" s="2" t="n">
        <v>2.51</v>
      </c>
      <c r="I6963" s="3" t="n">
        <v>0.04</v>
      </c>
    </row>
    <row r="6964" customFormat="false" ht="15" hidden="false" customHeight="false" outlineLevel="0" collapsed="false">
      <c r="A6964" s="0" t="s">
        <v>365</v>
      </c>
      <c r="B6964" s="0" t="n">
        <f aca="false">VALUE(LEFT(A6964,4))</f>
        <v>2025</v>
      </c>
      <c r="C6964" s="0" t="str">
        <f aca="false">"FY"&amp;IF(VALUE(MID(A6964,6,2))&gt;=4,VALUE(LEFT(A6964,4)),VALUE(LEFT(A6964,4))-1)&amp;"-"&amp;TEXT(MOD(IF(VALUE(MID(A6964,6,2))&gt;=4,VALUE(LEFT(A6964,4)),VALUE(LEFT(A6964,4))-1)+1,100),"00")</f>
        <v>FY2025-26</v>
      </c>
      <c r="D6964" s="0" t="s">
        <v>829</v>
      </c>
      <c r="E6964" s="0" t="s">
        <v>410</v>
      </c>
      <c r="F6964" s="0" t="str">
        <f aca="false">INDEX(Mapping!$B$2:$B$465,MATCH(E6964,Mapping!$A$2:$A$465,0))</f>
        <v>ADANI GREEN ENERGY TWENTY FIVE B LIMITED(WIND)_PSS9</v>
      </c>
      <c r="G6964" s="0" t="str">
        <f aca="false">INDEX(Mapping!$C$2:$C$465,MATCH(E6964,Mapping!$A$2:$A$465,0))</f>
        <v>ADANI GREEN ENERGY (ALL SPVs)</v>
      </c>
      <c r="H6964" s="2" t="n">
        <v>2.45</v>
      </c>
      <c r="I6964" s="3" t="n">
        <v>0.04</v>
      </c>
    </row>
    <row r="6965" customFormat="false" ht="15" hidden="false" customHeight="false" outlineLevel="0" collapsed="false">
      <c r="A6965" s="0" t="s">
        <v>365</v>
      </c>
      <c r="B6965" s="0" t="n">
        <f aca="false">VALUE(LEFT(A6965,4))</f>
        <v>2025</v>
      </c>
      <c r="C6965" s="0" t="str">
        <f aca="false">"FY"&amp;IF(VALUE(MID(A6965,6,2))&gt;=4,VALUE(LEFT(A6965,4)),VALUE(LEFT(A6965,4))-1)&amp;"-"&amp;TEXT(MOD(IF(VALUE(MID(A6965,6,2))&gt;=4,VALUE(LEFT(A6965,4)),VALUE(LEFT(A6965,4))-1)+1,100),"00")</f>
        <v>FY2025-26</v>
      </c>
      <c r="D6965" s="0" t="s">
        <v>831</v>
      </c>
      <c r="E6965" s="0" t="s">
        <v>374</v>
      </c>
      <c r="F6965" s="0" t="str">
        <f aca="false">INDEX(Mapping!$B$2:$B$465,MATCH(E6965,Mapping!$A$2:$A$465,0))</f>
        <v>RONGNICHU HEP</v>
      </c>
      <c r="G6965" s="0" t="str">
        <f aca="false">INDEX(Mapping!$C$2:$C$465,MATCH(E6965,Mapping!$A$2:$A$465,0))</f>
        <v>RONGNICHU HEP</v>
      </c>
      <c r="H6965" s="2" t="n">
        <v>2.4</v>
      </c>
      <c r="I6965" s="3" t="n">
        <v>0.04</v>
      </c>
    </row>
    <row r="6966" customFormat="false" ht="15" hidden="false" customHeight="false" outlineLevel="0" collapsed="false">
      <c r="A6966" s="0" t="s">
        <v>365</v>
      </c>
      <c r="B6966" s="0" t="n">
        <f aca="false">VALUE(LEFT(A6966,4))</f>
        <v>2025</v>
      </c>
      <c r="C6966" s="0" t="str">
        <f aca="false">"FY"&amp;IF(VALUE(MID(A6966,6,2))&gt;=4,VALUE(LEFT(A6966,4)),VALUE(LEFT(A6966,4))-1)&amp;"-"&amp;TEXT(MOD(IF(VALUE(MID(A6966,6,2))&gt;=4,VALUE(LEFT(A6966,4)),VALUE(LEFT(A6966,4))-1)+1,100),"00")</f>
        <v>FY2025-26</v>
      </c>
      <c r="D6966" s="0" t="s">
        <v>684</v>
      </c>
      <c r="E6966" s="0" t="s">
        <v>334</v>
      </c>
      <c r="F6966" s="0" t="str">
        <f aca="false">INDEX(Mapping!$B$2:$B$465,MATCH(E6966,Mapping!$A$2:$A$465,0))</f>
        <v>NTPC STATIONS</v>
      </c>
      <c r="G6966" s="0" t="str">
        <f aca="false">INDEX(Mapping!$C$2:$C$465,MATCH(E6966,Mapping!$A$2:$A$465,0))</f>
        <v>NTPC GROUP</v>
      </c>
      <c r="H6966" s="2" t="n">
        <v>2.37</v>
      </c>
      <c r="I6966" s="3" t="n">
        <v>0.04</v>
      </c>
    </row>
    <row r="6967" customFormat="false" ht="15" hidden="false" customHeight="false" outlineLevel="0" collapsed="false">
      <c r="A6967" s="0" t="s">
        <v>365</v>
      </c>
      <c r="B6967" s="0" t="n">
        <f aca="false">VALUE(LEFT(A6967,4))</f>
        <v>2025</v>
      </c>
      <c r="C6967" s="0" t="str">
        <f aca="false">"FY"&amp;IF(VALUE(MID(A6967,6,2))&gt;=4,VALUE(LEFT(A6967,4)),VALUE(LEFT(A6967,4))-1)&amp;"-"&amp;TEXT(MOD(IF(VALUE(MID(A6967,6,2))&gt;=4,VALUE(LEFT(A6967,4)),VALUE(LEFT(A6967,4))-1)+1,100),"00")</f>
        <v>FY2025-26</v>
      </c>
      <c r="D6967" s="0" t="s">
        <v>671</v>
      </c>
      <c r="E6967" s="0" t="s">
        <v>31</v>
      </c>
      <c r="F6967" s="0" t="str">
        <f aca="false">INDEX(Mapping!$B$2:$B$465,MATCH(E6967,Mapping!$A$2:$A$465,0))</f>
        <v>GUJARAT</v>
      </c>
      <c r="G6967" s="0" t="str">
        <f aca="false">INDEX(Mapping!$C$2:$C$465,MATCH(E6967,Mapping!$A$2:$A$465,0))</f>
        <v>GUJARAT</v>
      </c>
      <c r="H6967" s="2" t="n">
        <v>2.35</v>
      </c>
      <c r="I6967" s="3" t="n">
        <v>0.04</v>
      </c>
    </row>
    <row r="6968" customFormat="false" ht="15" hidden="false" customHeight="false" outlineLevel="0" collapsed="false">
      <c r="A6968" s="0" t="s">
        <v>365</v>
      </c>
      <c r="B6968" s="0" t="n">
        <f aca="false">VALUE(LEFT(A6968,4))</f>
        <v>2025</v>
      </c>
      <c r="C6968" s="0" t="str">
        <f aca="false">"FY"&amp;IF(VALUE(MID(A6968,6,2))&gt;=4,VALUE(LEFT(A6968,4)),VALUE(LEFT(A6968,4))-1)&amp;"-"&amp;TEXT(MOD(IF(VALUE(MID(A6968,6,2))&gt;=4,VALUE(LEFT(A6968,4)),VALUE(LEFT(A6968,4))-1)+1,100),"00")</f>
        <v>FY2025-26</v>
      </c>
      <c r="D6968" s="0" t="s">
        <v>767</v>
      </c>
      <c r="E6968" s="0" t="s">
        <v>348</v>
      </c>
      <c r="F6968" s="0" t="str">
        <f aca="false">INDEX(Mapping!$B$2:$B$465,MATCH(E6968,Mapping!$A$2:$A$465,0))</f>
        <v>DHARIWAL INFRASTRUCTURE</v>
      </c>
      <c r="G6968" s="0" t="str">
        <f aca="false">INDEX(Mapping!$C$2:$C$465,MATCH(E6968,Mapping!$A$2:$A$465,0))</f>
        <v>DHARIWAL INFRASTRUCTURE</v>
      </c>
      <c r="H6968" s="2" t="n">
        <v>2.3</v>
      </c>
      <c r="I6968" s="3" t="n">
        <v>0.04</v>
      </c>
    </row>
    <row r="6969" customFormat="false" ht="15" hidden="false" customHeight="false" outlineLevel="0" collapsed="false">
      <c r="A6969" s="0" t="s">
        <v>365</v>
      </c>
      <c r="B6969" s="0" t="n">
        <f aca="false">VALUE(LEFT(A6969,4))</f>
        <v>2025</v>
      </c>
      <c r="C6969" s="0" t="str">
        <f aca="false">"FY"&amp;IF(VALUE(MID(A6969,6,2))&gt;=4,VALUE(LEFT(A6969,4)),VALUE(LEFT(A6969,4))-1)&amp;"-"&amp;TEXT(MOD(IF(VALUE(MID(A6969,6,2))&gt;=4,VALUE(LEFT(A6969,4)),VALUE(LEFT(A6969,4))-1)+1,100),"00")</f>
        <v>FY2025-26</v>
      </c>
      <c r="D6969" s="0" t="s">
        <v>745</v>
      </c>
      <c r="E6969" s="0" t="s">
        <v>355</v>
      </c>
      <c r="F6969" s="0" t="str">
        <f aca="false">INDEX(Mapping!$B$2:$B$465,MATCH(E6969,Mapping!$A$2:$A$465,0))</f>
        <v>OTPC PALATANA</v>
      </c>
      <c r="G6969" s="0" t="str">
        <f aca="false">INDEX(Mapping!$C$2:$C$465,MATCH(E6969,Mapping!$A$2:$A$465,0))</f>
        <v>OTPC PALATANA</v>
      </c>
      <c r="H6969" s="2" t="n">
        <v>2.23</v>
      </c>
      <c r="I6969" s="3" t="n">
        <v>0.04</v>
      </c>
    </row>
    <row r="6970" customFormat="false" ht="15" hidden="false" customHeight="false" outlineLevel="0" collapsed="false">
      <c r="A6970" s="0" t="s">
        <v>365</v>
      </c>
      <c r="B6970" s="0" t="n">
        <f aca="false">VALUE(LEFT(A6970,4))</f>
        <v>2025</v>
      </c>
      <c r="C6970" s="0" t="str">
        <f aca="false">"FY"&amp;IF(VALUE(MID(A6970,6,2))&gt;=4,VALUE(LEFT(A6970,4)),VALUE(LEFT(A6970,4))-1)&amp;"-"&amp;TEXT(MOD(IF(VALUE(MID(A6970,6,2))&gt;=4,VALUE(LEFT(A6970,4)),VALUE(LEFT(A6970,4))-1)+1,100),"00")</f>
        <v>FY2025-26</v>
      </c>
      <c r="D6970" s="0" t="s">
        <v>706</v>
      </c>
      <c r="E6970" s="0" t="s">
        <v>357</v>
      </c>
      <c r="F6970" s="0" t="str">
        <f aca="false">INDEX(Mapping!$B$2:$B$465,MATCH(E6970,Mapping!$A$2:$A$465,0))</f>
        <v>HIMACHAL PRADESH</v>
      </c>
      <c r="G6970" s="0" t="str">
        <f aca="false">INDEX(Mapping!$C$2:$C$465,MATCH(E6970,Mapping!$A$2:$A$465,0))</f>
        <v>HIMACHAL PRADESH</v>
      </c>
      <c r="H6970" s="2" t="n">
        <v>2.19</v>
      </c>
      <c r="I6970" s="3" t="n">
        <v>0.04</v>
      </c>
    </row>
    <row r="6971" customFormat="false" ht="15" hidden="false" customHeight="false" outlineLevel="0" collapsed="false">
      <c r="A6971" s="0" t="s">
        <v>365</v>
      </c>
      <c r="B6971" s="0" t="n">
        <f aca="false">VALUE(LEFT(A6971,4))</f>
        <v>2025</v>
      </c>
      <c r="C6971" s="0" t="str">
        <f aca="false">"FY"&amp;IF(VALUE(MID(A6971,6,2))&gt;=4,VALUE(LEFT(A6971,4)),VALUE(LEFT(A6971,4))-1)&amp;"-"&amp;TEXT(MOD(IF(VALUE(MID(A6971,6,2))&gt;=4,VALUE(LEFT(A6971,4)),VALUE(LEFT(A6971,4))-1)+1,100),"00")</f>
        <v>FY2025-26</v>
      </c>
      <c r="D6971" s="0" t="s">
        <v>742</v>
      </c>
      <c r="E6971" s="0" t="s">
        <v>390</v>
      </c>
      <c r="F6971" s="0" t="str">
        <f aca="false">INDEX(Mapping!$B$2:$B$465,MATCH(E6971,Mapping!$A$2:$A$465,0))</f>
        <v>NTPC STATIONS</v>
      </c>
      <c r="G6971" s="0" t="str">
        <f aca="false">INDEX(Mapping!$C$2:$C$465,MATCH(E6971,Mapping!$A$2:$A$465,0))</f>
        <v>NTPC GROUP</v>
      </c>
      <c r="H6971" s="2" t="n">
        <v>2.09</v>
      </c>
      <c r="I6971" s="3" t="n">
        <v>0.04</v>
      </c>
    </row>
    <row r="6972" customFormat="false" ht="15" hidden="false" customHeight="false" outlineLevel="0" collapsed="false">
      <c r="A6972" s="0" t="s">
        <v>365</v>
      </c>
      <c r="B6972" s="0" t="n">
        <f aca="false">VALUE(LEFT(A6972,4))</f>
        <v>2025</v>
      </c>
      <c r="C6972" s="0" t="str">
        <f aca="false">"FY"&amp;IF(VALUE(MID(A6972,6,2))&gt;=4,VALUE(LEFT(A6972,4)),VALUE(LEFT(A6972,4))-1)&amp;"-"&amp;TEXT(MOD(IF(VALUE(MID(A6972,6,2))&gt;=4,VALUE(LEFT(A6972,4)),VALUE(LEFT(A6972,4))-1)+1,100),"00")</f>
        <v>FY2025-26</v>
      </c>
      <c r="D6972" s="0" t="s">
        <v>844</v>
      </c>
      <c r="E6972" s="0" t="s">
        <v>483</v>
      </c>
      <c r="F6972" s="0" t="str">
        <f aca="false">INDEX(Mapping!$B$2:$B$465,MATCH(E6972,Mapping!$A$2:$A$465,0))</f>
        <v>ADANI RENEWABLE ENERGY THREE LIMITED_PSS8_HYBRID SOLAR</v>
      </c>
      <c r="G6972" s="0" t="str">
        <f aca="false">INDEX(Mapping!$C$2:$C$465,MATCH(E6972,Mapping!$A$2:$A$465,0))</f>
        <v>ADANI GREEN ENERGY (ALL SPVs)</v>
      </c>
      <c r="H6972" s="2" t="n">
        <v>2.06</v>
      </c>
      <c r="I6972" s="3" t="n">
        <v>0.04</v>
      </c>
    </row>
    <row r="6973" customFormat="false" ht="15" hidden="false" customHeight="false" outlineLevel="0" collapsed="false">
      <c r="A6973" s="0" t="s">
        <v>365</v>
      </c>
      <c r="B6973" s="0" t="n">
        <f aca="false">VALUE(LEFT(A6973,4))</f>
        <v>2025</v>
      </c>
      <c r="C6973" s="0" t="str">
        <f aca="false">"FY"&amp;IF(VALUE(MID(A6973,6,2))&gt;=4,VALUE(LEFT(A6973,4)),VALUE(LEFT(A6973,4))-1)&amp;"-"&amp;TEXT(MOD(IF(VALUE(MID(A6973,6,2))&gt;=4,VALUE(LEFT(A6973,4)),VALUE(LEFT(A6973,4))-1)+1,100),"00")</f>
        <v>FY2025-26</v>
      </c>
      <c r="D6973" s="0" t="s">
        <v>714</v>
      </c>
      <c r="E6973" s="0" t="s">
        <v>395</v>
      </c>
      <c r="F6973" s="0" t="str">
        <f aca="false">INDEX(Mapping!$B$2:$B$465,MATCH(E6973,Mapping!$A$2:$A$465,0))</f>
        <v>HIMACHAL PRADESH</v>
      </c>
      <c r="G6973" s="0" t="str">
        <f aca="false">INDEX(Mapping!$C$2:$C$465,MATCH(E6973,Mapping!$A$2:$A$465,0))</f>
        <v>HIMACHAL PRADESH</v>
      </c>
      <c r="H6973" s="2" t="n">
        <v>1.98</v>
      </c>
      <c r="I6973" s="3" t="n">
        <v>0.04</v>
      </c>
    </row>
    <row r="6974" customFormat="false" ht="15" hidden="false" customHeight="false" outlineLevel="0" collapsed="false">
      <c r="A6974" s="0" t="s">
        <v>365</v>
      </c>
      <c r="B6974" s="0" t="n">
        <f aca="false">VALUE(LEFT(A6974,4))</f>
        <v>2025</v>
      </c>
      <c r="C6974" s="0" t="str">
        <f aca="false">"FY"&amp;IF(VALUE(MID(A6974,6,2))&gt;=4,VALUE(LEFT(A6974,4)),VALUE(LEFT(A6974,4))-1)&amp;"-"&amp;TEXT(MOD(IF(VALUE(MID(A6974,6,2))&gt;=4,VALUE(LEFT(A6974,4)),VALUE(LEFT(A6974,4))-1)+1,100),"00")</f>
        <v>FY2025-26</v>
      </c>
      <c r="D6974" s="0" t="s">
        <v>704</v>
      </c>
      <c r="E6974" s="0" t="s">
        <v>318</v>
      </c>
      <c r="F6974" s="0" t="str">
        <f aca="false">INDEX(Mapping!$B$2:$B$465,MATCH(E6974,Mapping!$A$2:$A$465,0))</f>
        <v>JHABUA POWER</v>
      </c>
      <c r="G6974" s="0" t="str">
        <f aca="false">INDEX(Mapping!$C$2:$C$465,MATCH(E6974,Mapping!$A$2:$A$465,0))</f>
        <v>JHABUA POWER</v>
      </c>
      <c r="H6974" s="2" t="n">
        <v>1.77</v>
      </c>
      <c r="I6974" s="3" t="n">
        <v>0.03</v>
      </c>
    </row>
    <row r="6975" customFormat="false" ht="15" hidden="false" customHeight="false" outlineLevel="0" collapsed="false">
      <c r="A6975" s="0" t="s">
        <v>365</v>
      </c>
      <c r="B6975" s="0" t="n">
        <f aca="false">VALUE(LEFT(A6975,4))</f>
        <v>2025</v>
      </c>
      <c r="C6975" s="0" t="str">
        <f aca="false">"FY"&amp;IF(VALUE(MID(A6975,6,2))&gt;=4,VALUE(LEFT(A6975,4)),VALUE(LEFT(A6975,4))-1)&amp;"-"&amp;TEXT(MOD(IF(VALUE(MID(A6975,6,2))&gt;=4,VALUE(LEFT(A6975,4)),VALUE(LEFT(A6975,4))-1)+1,100),"00")</f>
        <v>FY2025-26</v>
      </c>
      <c r="D6975" s="0" t="s">
        <v>695</v>
      </c>
      <c r="E6975" s="0" t="s">
        <v>211</v>
      </c>
      <c r="F6975" s="0" t="str">
        <f aca="false">INDEX(Mapping!$B$2:$B$465,MATCH(E6975,Mapping!$A$2:$A$465,0))</f>
        <v>SINGOLI BHATWARI HEP</v>
      </c>
      <c r="G6975" s="0" t="str">
        <f aca="false">INDEX(Mapping!$C$2:$C$465,MATCH(E6975,Mapping!$A$2:$A$465,0))</f>
        <v>SINGOLI BHATWARI HEP</v>
      </c>
      <c r="H6975" s="2" t="n">
        <v>1.74</v>
      </c>
      <c r="I6975" s="3" t="n">
        <v>0.03</v>
      </c>
    </row>
    <row r="6976" customFormat="false" ht="15" hidden="false" customHeight="false" outlineLevel="0" collapsed="false">
      <c r="A6976" s="0" t="s">
        <v>365</v>
      </c>
      <c r="B6976" s="0" t="n">
        <f aca="false">VALUE(LEFT(A6976,4))</f>
        <v>2025</v>
      </c>
      <c r="C6976" s="0" t="str">
        <f aca="false">"FY"&amp;IF(VALUE(MID(A6976,6,2))&gt;=4,VALUE(LEFT(A6976,4)),VALUE(LEFT(A6976,4))-1)&amp;"-"&amp;TEXT(MOD(IF(VALUE(MID(A6976,6,2))&gt;=4,VALUE(LEFT(A6976,4)),VALUE(LEFT(A6976,4))-1)+1,100),"00")</f>
        <v>FY2025-26</v>
      </c>
      <c r="D6976" s="0" t="s">
        <v>818</v>
      </c>
      <c r="E6976" s="0" t="s">
        <v>419</v>
      </c>
      <c r="F6976" s="0" t="str">
        <f aca="false">INDEX(Mapping!$B$2:$B$465,MATCH(E6976,Mapping!$A$2:$A$465,0))</f>
        <v>ADANI HYBRID ENERGY JAISALMER FIVE LIMITED_PSS5_SOLAR</v>
      </c>
      <c r="G6976" s="0" t="str">
        <f aca="false">INDEX(Mapping!$C$2:$C$465,MATCH(E6976,Mapping!$A$2:$A$465,0))</f>
        <v>ADANI GREEN ENERGY (ALL SPVs)</v>
      </c>
      <c r="H6976" s="2" t="n">
        <v>1.73</v>
      </c>
      <c r="I6976" s="3" t="n">
        <v>0.03</v>
      </c>
    </row>
    <row r="6977" customFormat="false" ht="15" hidden="false" customHeight="false" outlineLevel="0" collapsed="false">
      <c r="A6977" s="0" t="s">
        <v>365</v>
      </c>
      <c r="B6977" s="0" t="n">
        <f aca="false">VALUE(LEFT(A6977,4))</f>
        <v>2025</v>
      </c>
      <c r="C6977" s="0" t="str">
        <f aca="false">"FY"&amp;IF(VALUE(MID(A6977,6,2))&gt;=4,VALUE(LEFT(A6977,4)),VALUE(LEFT(A6977,4))-1)&amp;"-"&amp;TEXT(MOD(IF(VALUE(MID(A6977,6,2))&gt;=4,VALUE(LEFT(A6977,4)),VALUE(LEFT(A6977,4))-1)+1,100),"00")</f>
        <v>FY2025-26</v>
      </c>
      <c r="D6977" s="0" t="s">
        <v>277</v>
      </c>
      <c r="E6977" s="0" t="s">
        <v>277</v>
      </c>
      <c r="F6977" s="0" t="str">
        <f aca="false">INDEX(Mapping!$B$2:$B$465,MATCH(E6977,Mapping!$A$2:$A$465,0))</f>
        <v>RKM POWERGEN</v>
      </c>
      <c r="G6977" s="0" t="str">
        <f aca="false">INDEX(Mapping!$C$2:$C$465,MATCH(E6977,Mapping!$A$2:$A$465,0))</f>
        <v>RKM POWERGEN</v>
      </c>
      <c r="H6977" s="2" t="n">
        <v>1.64</v>
      </c>
      <c r="I6977" s="3" t="n">
        <v>0.03</v>
      </c>
    </row>
    <row r="6978" customFormat="false" ht="15" hidden="false" customHeight="false" outlineLevel="0" collapsed="false">
      <c r="A6978" s="0" t="s">
        <v>365</v>
      </c>
      <c r="B6978" s="0" t="n">
        <f aca="false">VALUE(LEFT(A6978,4))</f>
        <v>2025</v>
      </c>
      <c r="C6978" s="0" t="str">
        <f aca="false">"FY"&amp;IF(VALUE(MID(A6978,6,2))&gt;=4,VALUE(LEFT(A6978,4)),VALUE(LEFT(A6978,4))-1)&amp;"-"&amp;TEXT(MOD(IF(VALUE(MID(A6978,6,2))&gt;=4,VALUE(LEFT(A6978,4)),VALUE(LEFT(A6978,4))-1)+1,100),"00")</f>
        <v>FY2025-26</v>
      </c>
      <c r="D6978" s="0" t="s">
        <v>732</v>
      </c>
      <c r="E6978" s="0" t="s">
        <v>423</v>
      </c>
      <c r="F6978" s="0" t="str">
        <f aca="false">INDEX(Mapping!$B$2:$B$465,MATCH(E6978,Mapping!$A$2:$A$465,0))</f>
        <v>GMR WARORA (EX-EMCO)</v>
      </c>
      <c r="G6978" s="0" t="str">
        <f aca="false">INDEX(Mapping!$C$2:$C$465,MATCH(E6978,Mapping!$A$2:$A$465,0))</f>
        <v>GMR ENERGY</v>
      </c>
      <c r="H6978" s="2" t="n">
        <v>1.52</v>
      </c>
      <c r="I6978" s="3" t="n">
        <v>0.03</v>
      </c>
    </row>
    <row r="6979" customFormat="false" ht="15" hidden="false" customHeight="false" outlineLevel="0" collapsed="false">
      <c r="A6979" s="0" t="s">
        <v>365</v>
      </c>
      <c r="B6979" s="0" t="n">
        <f aca="false">VALUE(LEFT(A6979,4))</f>
        <v>2025</v>
      </c>
      <c r="C6979" s="0" t="str">
        <f aca="false">"FY"&amp;IF(VALUE(MID(A6979,6,2))&gt;=4,VALUE(LEFT(A6979,4)),VALUE(LEFT(A6979,4))-1)&amp;"-"&amp;TEXT(MOD(IF(VALUE(MID(A6979,6,2))&gt;=4,VALUE(LEFT(A6979,4)),VALUE(LEFT(A6979,4))-1)+1,100),"00")</f>
        <v>FY2025-26</v>
      </c>
      <c r="D6979" s="0" t="s">
        <v>712</v>
      </c>
      <c r="E6979" s="0" t="s">
        <v>414</v>
      </c>
      <c r="F6979" s="0" t="str">
        <f aca="false">INDEX(Mapping!$B$2:$B$465,MATCH(E6979,Mapping!$A$2:$A$465,0))</f>
        <v>BUDHIL HEP (GREENKO BUDHIL HYDRO POWER PVT. LTD.)</v>
      </c>
      <c r="G6979" s="0" t="str">
        <f aca="false">INDEX(Mapping!$C$2:$C$465,MATCH(E6979,Mapping!$A$2:$A$465,0))</f>
        <v>GREENKO GROUP</v>
      </c>
      <c r="H6979" s="2" t="n">
        <v>1.48</v>
      </c>
      <c r="I6979" s="3" t="n">
        <v>0.03</v>
      </c>
    </row>
    <row r="6980" customFormat="false" ht="15" hidden="false" customHeight="false" outlineLevel="0" collapsed="false">
      <c r="A6980" s="0" t="s">
        <v>365</v>
      </c>
      <c r="B6980" s="0" t="n">
        <f aca="false">VALUE(LEFT(A6980,4))</f>
        <v>2025</v>
      </c>
      <c r="C6980" s="0" t="str">
        <f aca="false">"FY"&amp;IF(VALUE(MID(A6980,6,2))&gt;=4,VALUE(LEFT(A6980,4)),VALUE(LEFT(A6980,4))-1)&amp;"-"&amp;TEXT(MOD(IF(VALUE(MID(A6980,6,2))&gt;=4,VALUE(LEFT(A6980,4)),VALUE(LEFT(A6980,4))-1)+1,100),"00")</f>
        <v>FY2025-26</v>
      </c>
      <c r="D6980" s="0" t="s">
        <v>771</v>
      </c>
      <c r="E6980" s="0" t="s">
        <v>457</v>
      </c>
      <c r="F6980" s="0" t="str">
        <f aca="false">INDEX(Mapping!$B$2:$B$465,MATCH(E6980,Mapping!$A$2:$A$465,0))</f>
        <v>NTPC STATIONS</v>
      </c>
      <c r="G6980" s="0" t="str">
        <f aca="false">INDEX(Mapping!$C$2:$C$465,MATCH(E6980,Mapping!$A$2:$A$465,0))</f>
        <v>NTPC GROUP</v>
      </c>
      <c r="H6980" s="2" t="n">
        <v>1.47</v>
      </c>
      <c r="I6980" s="3" t="n">
        <v>0.03</v>
      </c>
    </row>
    <row r="6981" customFormat="false" ht="15" hidden="false" customHeight="false" outlineLevel="0" collapsed="false">
      <c r="A6981" s="0" t="s">
        <v>365</v>
      </c>
      <c r="B6981" s="0" t="n">
        <f aca="false">VALUE(LEFT(A6981,4))</f>
        <v>2025</v>
      </c>
      <c r="C6981" s="0" t="str">
        <f aca="false">"FY"&amp;IF(VALUE(MID(A6981,6,2))&gt;=4,VALUE(LEFT(A6981,4)),VALUE(LEFT(A6981,4))-1)&amp;"-"&amp;TEXT(MOD(IF(VALUE(MID(A6981,6,2))&gt;=4,VALUE(LEFT(A6981,4)),VALUE(LEFT(A6981,4))-1)+1,100),"00")</f>
        <v>FY2025-26</v>
      </c>
      <c r="D6981" s="0" t="s">
        <v>760</v>
      </c>
      <c r="E6981" s="0" t="s">
        <v>488</v>
      </c>
      <c r="F6981" s="0" t="str">
        <f aca="false">INDEX(Mapping!$B$2:$B$465,MATCH(E6981,Mapping!$A$2:$A$465,0))</f>
        <v>NTPC STATIONS</v>
      </c>
      <c r="G6981" s="0" t="str">
        <f aca="false">INDEX(Mapping!$C$2:$C$465,MATCH(E6981,Mapping!$A$2:$A$465,0))</f>
        <v>NTPC GROUP</v>
      </c>
      <c r="H6981" s="2" t="n">
        <v>1.46</v>
      </c>
      <c r="I6981" s="3" t="n">
        <v>0.03</v>
      </c>
    </row>
    <row r="6982" customFormat="false" ht="15" hidden="false" customHeight="false" outlineLevel="0" collapsed="false">
      <c r="A6982" s="0" t="s">
        <v>365</v>
      </c>
      <c r="B6982" s="0" t="n">
        <f aca="false">VALUE(LEFT(A6982,4))</f>
        <v>2025</v>
      </c>
      <c r="C6982" s="0" t="str">
        <f aca="false">"FY"&amp;IF(VALUE(MID(A6982,6,2))&gt;=4,VALUE(LEFT(A6982,4)),VALUE(LEFT(A6982,4))-1)&amp;"-"&amp;TEXT(MOD(IF(VALUE(MID(A6982,6,2))&gt;=4,VALUE(LEFT(A6982,4)),VALUE(LEFT(A6982,4))-1)+1,100),"00")</f>
        <v>FY2025-26</v>
      </c>
      <c r="D6982" s="0" t="s">
        <v>731</v>
      </c>
      <c r="E6982" s="0" t="s">
        <v>429</v>
      </c>
      <c r="F6982" s="0" t="str">
        <f aca="false">INDEX(Mapping!$B$2:$B$465,MATCH(E6982,Mapping!$A$2:$A$465,0))</f>
        <v>NTPC STATIONS</v>
      </c>
      <c r="G6982" s="0" t="str">
        <f aca="false">INDEX(Mapping!$C$2:$C$465,MATCH(E6982,Mapping!$A$2:$A$465,0))</f>
        <v>NTPC GROUP</v>
      </c>
      <c r="H6982" s="2" t="n">
        <v>1.41</v>
      </c>
      <c r="I6982" s="3" t="n">
        <v>0.02</v>
      </c>
    </row>
    <row r="6983" customFormat="false" ht="15" hidden="false" customHeight="false" outlineLevel="0" collapsed="false">
      <c r="A6983" s="0" t="s">
        <v>365</v>
      </c>
      <c r="B6983" s="0" t="n">
        <f aca="false">VALUE(LEFT(A6983,4))</f>
        <v>2025</v>
      </c>
      <c r="C6983" s="0" t="str">
        <f aca="false">"FY"&amp;IF(VALUE(MID(A6983,6,2))&gt;=4,VALUE(LEFT(A6983,4)),VALUE(LEFT(A6983,4))-1)&amp;"-"&amp;TEXT(MOD(IF(VALUE(MID(A6983,6,2))&gt;=4,VALUE(LEFT(A6983,4)),VALUE(LEFT(A6983,4))-1)+1,100),"00")</f>
        <v>FY2025-26</v>
      </c>
      <c r="D6983" s="0" t="s">
        <v>856</v>
      </c>
      <c r="E6983" s="0" t="s">
        <v>364</v>
      </c>
      <c r="F6983" s="0" t="str">
        <f aca="false">INDEX(Mapping!$B$2:$B$465,MATCH(E6983,Mapping!$A$2:$A$465,0))</f>
        <v>PATRATU VIDYUT UTPADAN NIGAM LIMITED</v>
      </c>
      <c r="G6983" s="0" t="str">
        <f aca="false">INDEX(Mapping!$C$2:$C$465,MATCH(E6983,Mapping!$A$2:$A$465,0))</f>
        <v>PATRATU VIDYUT UTPADAN NIGAM LIMITED</v>
      </c>
      <c r="H6983" s="2" t="n">
        <v>1.38</v>
      </c>
      <c r="I6983" s="3" t="n">
        <v>0.02</v>
      </c>
    </row>
    <row r="6984" customFormat="false" ht="15" hidden="false" customHeight="false" outlineLevel="0" collapsed="false">
      <c r="A6984" s="0" t="s">
        <v>365</v>
      </c>
      <c r="B6984" s="0" t="n">
        <f aca="false">VALUE(LEFT(A6984,4))</f>
        <v>2025</v>
      </c>
      <c r="C6984" s="0" t="str">
        <f aca="false">"FY"&amp;IF(VALUE(MID(A6984,6,2))&gt;=4,VALUE(LEFT(A6984,4)),VALUE(LEFT(A6984,4))-1)&amp;"-"&amp;TEXT(MOD(IF(VALUE(MID(A6984,6,2))&gt;=4,VALUE(LEFT(A6984,4)),VALUE(LEFT(A6984,4))-1)+1,100),"00")</f>
        <v>FY2025-26</v>
      </c>
      <c r="D6984" s="0" t="s">
        <v>744</v>
      </c>
      <c r="E6984" s="0" t="s">
        <v>372</v>
      </c>
      <c r="F6984" s="0" t="str">
        <f aca="false">INDEX(Mapping!$B$2:$B$465,MATCH(E6984,Mapping!$A$2:$A$465,0))</f>
        <v>NTPC STATIONS</v>
      </c>
      <c r="G6984" s="0" t="str">
        <f aca="false">INDEX(Mapping!$C$2:$C$465,MATCH(E6984,Mapping!$A$2:$A$465,0))</f>
        <v>NTPC GROUP</v>
      </c>
      <c r="H6984" s="2" t="n">
        <v>1.33</v>
      </c>
      <c r="I6984" s="3" t="n">
        <v>0.02</v>
      </c>
    </row>
    <row r="6985" customFormat="false" ht="15" hidden="false" customHeight="false" outlineLevel="0" collapsed="false">
      <c r="A6985" s="0" t="s">
        <v>365</v>
      </c>
      <c r="B6985" s="0" t="n">
        <f aca="false">VALUE(LEFT(A6985,4))</f>
        <v>2025</v>
      </c>
      <c r="C6985" s="0" t="str">
        <f aca="false">"FY"&amp;IF(VALUE(MID(A6985,6,2))&gt;=4,VALUE(LEFT(A6985,4)),VALUE(LEFT(A6985,4))-1)&amp;"-"&amp;TEXT(MOD(IF(VALUE(MID(A6985,6,2))&gt;=4,VALUE(LEFT(A6985,4)),VALUE(LEFT(A6985,4))-1)+1,100),"00")</f>
        <v>FY2025-26</v>
      </c>
      <c r="D6985" s="0" t="s">
        <v>724</v>
      </c>
      <c r="E6985" s="0" t="s">
        <v>437</v>
      </c>
      <c r="F6985" s="0" t="str">
        <f aca="false">INDEX(Mapping!$B$2:$B$465,MATCH(E6985,Mapping!$A$2:$A$465,0))</f>
        <v>NTPC STATIONS</v>
      </c>
      <c r="G6985" s="0" t="str">
        <f aca="false">INDEX(Mapping!$C$2:$C$465,MATCH(E6985,Mapping!$A$2:$A$465,0))</f>
        <v>NTPC GROUP</v>
      </c>
      <c r="H6985" s="2" t="n">
        <v>1.3</v>
      </c>
      <c r="I6985" s="3" t="n">
        <v>0.02</v>
      </c>
    </row>
    <row r="6986" customFormat="false" ht="15" hidden="false" customHeight="false" outlineLevel="0" collapsed="false">
      <c r="A6986" s="0" t="s">
        <v>365</v>
      </c>
      <c r="B6986" s="0" t="n">
        <f aca="false">VALUE(LEFT(A6986,4))</f>
        <v>2025</v>
      </c>
      <c r="C6986" s="0" t="str">
        <f aca="false">"FY"&amp;IF(VALUE(MID(A6986,6,2))&gt;=4,VALUE(LEFT(A6986,4)),VALUE(LEFT(A6986,4))-1)&amp;"-"&amp;TEXT(MOD(IF(VALUE(MID(A6986,6,2))&gt;=4,VALUE(LEFT(A6986,4)),VALUE(LEFT(A6986,4))-1)+1,100),"00")</f>
        <v>FY2025-26</v>
      </c>
      <c r="D6986" s="0" t="s">
        <v>300</v>
      </c>
      <c r="E6986" s="0" t="s">
        <v>300</v>
      </c>
      <c r="F6986" s="0" t="str">
        <f aca="false">INDEX(Mapping!$B$2:$B$465,MATCH(E6986,Mapping!$A$2:$A$465,0))</f>
        <v>BALCO</v>
      </c>
      <c r="G6986" s="0" t="str">
        <f aca="false">INDEX(Mapping!$C$2:$C$465,MATCH(E6986,Mapping!$A$2:$A$465,0))</f>
        <v>BALCO</v>
      </c>
      <c r="H6986" s="2" t="n">
        <v>1.22</v>
      </c>
      <c r="I6986" s="3" t="n">
        <v>0.02</v>
      </c>
    </row>
    <row r="6987" customFormat="false" ht="15" hidden="false" customHeight="false" outlineLevel="0" collapsed="false">
      <c r="A6987" s="0" t="s">
        <v>365</v>
      </c>
      <c r="B6987" s="0" t="n">
        <f aca="false">VALUE(LEFT(A6987,4))</f>
        <v>2025</v>
      </c>
      <c r="C6987" s="0" t="str">
        <f aca="false">"FY"&amp;IF(VALUE(MID(A6987,6,2))&gt;=4,VALUE(LEFT(A6987,4)),VALUE(LEFT(A6987,4))-1)&amp;"-"&amp;TEXT(MOD(IF(VALUE(MID(A6987,6,2))&gt;=4,VALUE(LEFT(A6987,4)),VALUE(LEFT(A6987,4))-1)+1,100),"00")</f>
        <v>FY2025-26</v>
      </c>
      <c r="D6987" s="0" t="s">
        <v>854</v>
      </c>
      <c r="E6987" s="0" t="s">
        <v>500</v>
      </c>
      <c r="F6987" s="0" t="str">
        <f aca="false">INDEX(Mapping!$B$2:$B$465,MATCH(E6987,Mapping!$A$2:$A$465,0))</f>
        <v>ADANI HYBRID ENERGY JAISALMER FIVE LIMITED_WIND_PSS8</v>
      </c>
      <c r="G6987" s="0" t="str">
        <f aca="false">INDEX(Mapping!$C$2:$C$465,MATCH(E6987,Mapping!$A$2:$A$465,0))</f>
        <v>ADANI GREEN ENERGY (ALL SPVs)</v>
      </c>
      <c r="H6987" s="2" t="n">
        <v>1.18</v>
      </c>
      <c r="I6987" s="3" t="n">
        <v>0.02</v>
      </c>
    </row>
    <row r="6988" customFormat="false" ht="15" hidden="false" customHeight="false" outlineLevel="0" collapsed="false">
      <c r="A6988" s="0" t="s">
        <v>365</v>
      </c>
      <c r="B6988" s="0" t="n">
        <f aca="false">VALUE(LEFT(A6988,4))</f>
        <v>2025</v>
      </c>
      <c r="C6988" s="0" t="str">
        <f aca="false">"FY"&amp;IF(VALUE(MID(A6988,6,2))&gt;=4,VALUE(LEFT(A6988,4)),VALUE(LEFT(A6988,4))-1)&amp;"-"&amp;TEXT(MOD(IF(VALUE(MID(A6988,6,2))&gt;=4,VALUE(LEFT(A6988,4)),VALUE(LEFT(A6988,4))-1)+1,100),"00")</f>
        <v>FY2025-26</v>
      </c>
      <c r="D6988" s="0" t="s">
        <v>453</v>
      </c>
      <c r="E6988" s="0" t="s">
        <v>453</v>
      </c>
      <c r="F6988" s="0" t="str">
        <f aca="false">INDEX(Mapping!$B$2:$B$465,MATCH(E6988,Mapping!$A$2:$A$465,0))</f>
        <v>GMR KAMALANGA</v>
      </c>
      <c r="G6988" s="0" t="str">
        <f aca="false">INDEX(Mapping!$C$2:$C$465,MATCH(E6988,Mapping!$A$2:$A$465,0))</f>
        <v>GMR ENERGY</v>
      </c>
      <c r="H6988" s="2" t="n">
        <v>1.17</v>
      </c>
      <c r="I6988" s="3" t="n">
        <v>0.02</v>
      </c>
    </row>
    <row r="6989" customFormat="false" ht="15" hidden="false" customHeight="false" outlineLevel="0" collapsed="false">
      <c r="A6989" s="0" t="s">
        <v>365</v>
      </c>
      <c r="B6989" s="0" t="n">
        <f aca="false">VALUE(LEFT(A6989,4))</f>
        <v>2025</v>
      </c>
      <c r="C6989" s="0" t="str">
        <f aca="false">"FY"&amp;IF(VALUE(MID(A6989,6,2))&gt;=4,VALUE(LEFT(A6989,4)),VALUE(LEFT(A6989,4))-1)&amp;"-"&amp;TEXT(MOD(IF(VALUE(MID(A6989,6,2))&gt;=4,VALUE(LEFT(A6989,4)),VALUE(LEFT(A6989,4))-1)+1,100),"00")</f>
        <v>FY2025-26</v>
      </c>
      <c r="D6989" s="0" t="s">
        <v>733</v>
      </c>
      <c r="E6989" s="0" t="s">
        <v>413</v>
      </c>
      <c r="F6989" s="0" t="str">
        <f aca="false">INDEX(Mapping!$B$2:$B$465,MATCH(E6989,Mapping!$A$2:$A$465,0))</f>
        <v>NTPC STATIONS</v>
      </c>
      <c r="G6989" s="0" t="str">
        <f aca="false">INDEX(Mapping!$C$2:$C$465,MATCH(E6989,Mapping!$A$2:$A$465,0))</f>
        <v>NTPC GROUP</v>
      </c>
      <c r="H6989" s="2" t="n">
        <v>1.1</v>
      </c>
      <c r="I6989" s="3" t="n">
        <v>0.02</v>
      </c>
    </row>
    <row r="6990" customFormat="false" ht="15" hidden="false" customHeight="false" outlineLevel="0" collapsed="false">
      <c r="A6990" s="0" t="s">
        <v>365</v>
      </c>
      <c r="B6990" s="0" t="n">
        <f aca="false">VALUE(LEFT(A6990,4))</f>
        <v>2025</v>
      </c>
      <c r="C6990" s="0" t="str">
        <f aca="false">"FY"&amp;IF(VALUE(MID(A6990,6,2))&gt;=4,VALUE(LEFT(A6990,4)),VALUE(LEFT(A6990,4))-1)&amp;"-"&amp;TEXT(MOD(IF(VALUE(MID(A6990,6,2))&gt;=4,VALUE(LEFT(A6990,4)),VALUE(LEFT(A6990,4))-1)+1,100),"00")</f>
        <v>FY2025-26</v>
      </c>
      <c r="D6990" s="0" t="s">
        <v>720</v>
      </c>
      <c r="E6990" s="0" t="s">
        <v>428</v>
      </c>
      <c r="F6990" s="0" t="str">
        <f aca="false">INDEX(Mapping!$B$2:$B$465,MATCH(E6990,Mapping!$A$2:$A$465,0))</f>
        <v>NTPC STATIONS</v>
      </c>
      <c r="G6990" s="0" t="str">
        <f aca="false">INDEX(Mapping!$C$2:$C$465,MATCH(E6990,Mapping!$A$2:$A$465,0))</f>
        <v>NTPC GROUP</v>
      </c>
      <c r="H6990" s="2" t="n">
        <v>1.04</v>
      </c>
      <c r="I6990" s="3" t="n">
        <v>0.02</v>
      </c>
    </row>
    <row r="6991" customFormat="false" ht="15" hidden="false" customHeight="false" outlineLevel="0" collapsed="false">
      <c r="A6991" s="0" t="s">
        <v>365</v>
      </c>
      <c r="B6991" s="0" t="n">
        <f aca="false">VALUE(LEFT(A6991,4))</f>
        <v>2025</v>
      </c>
      <c r="C6991" s="0" t="str">
        <f aca="false">"FY"&amp;IF(VALUE(MID(A6991,6,2))&gt;=4,VALUE(LEFT(A6991,4)),VALUE(LEFT(A6991,4))-1)&amp;"-"&amp;TEXT(MOD(IF(VALUE(MID(A6991,6,2))&gt;=4,VALUE(LEFT(A6991,4)),VALUE(LEFT(A6991,4))-1)+1,100),"00")</f>
        <v>FY2025-26</v>
      </c>
      <c r="D6991" s="0" t="s">
        <v>700</v>
      </c>
      <c r="E6991" s="0" t="s">
        <v>353</v>
      </c>
      <c r="F6991" s="0" t="str">
        <f aca="false">INDEX(Mapping!$B$2:$B$465,MATCH(E6991,Mapping!$A$2:$A$465,0))</f>
        <v>HIMACHAL PRADESH</v>
      </c>
      <c r="G6991" s="0" t="str">
        <f aca="false">INDEX(Mapping!$C$2:$C$465,MATCH(E6991,Mapping!$A$2:$A$465,0))</f>
        <v>HIMACHAL PRADESH</v>
      </c>
      <c r="H6991" s="2" t="n">
        <v>1.04</v>
      </c>
      <c r="I6991" s="3" t="n">
        <v>0.02</v>
      </c>
    </row>
    <row r="6992" customFormat="false" ht="15" hidden="false" customHeight="false" outlineLevel="0" collapsed="false">
      <c r="A6992" s="0" t="s">
        <v>365</v>
      </c>
      <c r="B6992" s="0" t="n">
        <f aca="false">VALUE(LEFT(A6992,4))</f>
        <v>2025</v>
      </c>
      <c r="C6992" s="0" t="str">
        <f aca="false">"FY"&amp;IF(VALUE(MID(A6992,6,2))&gt;=4,VALUE(LEFT(A6992,4)),VALUE(LEFT(A6992,4))-1)&amp;"-"&amp;TEXT(MOD(IF(VALUE(MID(A6992,6,2))&gt;=4,VALUE(LEFT(A6992,4)),VALUE(LEFT(A6992,4))-1)+1,100),"00")</f>
        <v>FY2025-26</v>
      </c>
      <c r="D6992" s="0" t="s">
        <v>772</v>
      </c>
      <c r="E6992" s="0" t="s">
        <v>471</v>
      </c>
      <c r="F6992" s="0" t="str">
        <f aca="false">INDEX(Mapping!$B$2:$B$465,MATCH(E6992,Mapping!$A$2:$A$465,0))</f>
        <v>NTPC STATIONS</v>
      </c>
      <c r="G6992" s="0" t="str">
        <f aca="false">INDEX(Mapping!$C$2:$C$465,MATCH(E6992,Mapping!$A$2:$A$465,0))</f>
        <v>NTPC GROUP</v>
      </c>
      <c r="H6992" s="2" t="n">
        <v>1.02</v>
      </c>
      <c r="I6992" s="3" t="n">
        <v>0.02</v>
      </c>
    </row>
    <row r="6993" customFormat="false" ht="15" hidden="false" customHeight="false" outlineLevel="0" collapsed="false">
      <c r="A6993" s="0" t="s">
        <v>365</v>
      </c>
      <c r="B6993" s="0" t="n">
        <f aca="false">VALUE(LEFT(A6993,4))</f>
        <v>2025</v>
      </c>
      <c r="C6993" s="0" t="str">
        <f aca="false">"FY"&amp;IF(VALUE(MID(A6993,6,2))&gt;=4,VALUE(LEFT(A6993,4)),VALUE(LEFT(A6993,4))-1)&amp;"-"&amp;TEXT(MOD(IF(VALUE(MID(A6993,6,2))&gt;=4,VALUE(LEFT(A6993,4)),VALUE(LEFT(A6993,4))-1)+1,100),"00")</f>
        <v>FY2025-26</v>
      </c>
      <c r="D6993" s="0" t="s">
        <v>738</v>
      </c>
      <c r="E6993" s="0" t="s">
        <v>56</v>
      </c>
      <c r="F6993" s="0" t="str">
        <f aca="false">INDEX(Mapping!$B$2:$B$465,MATCH(E6993,Mapping!$A$2:$A$465,0))</f>
        <v>UTTARAKHAND</v>
      </c>
      <c r="G6993" s="0" t="str">
        <f aca="false">INDEX(Mapping!$C$2:$C$465,MATCH(E6993,Mapping!$A$2:$A$465,0))</f>
        <v>UTTARAKHAND</v>
      </c>
      <c r="H6993" s="2" t="n">
        <v>0.97</v>
      </c>
      <c r="I6993" s="3" t="n">
        <v>0.02</v>
      </c>
    </row>
    <row r="6994" customFormat="false" ht="15" hidden="false" customHeight="false" outlineLevel="0" collapsed="false">
      <c r="A6994" s="0" t="s">
        <v>365</v>
      </c>
      <c r="B6994" s="0" t="n">
        <f aca="false">VALUE(LEFT(A6994,4))</f>
        <v>2025</v>
      </c>
      <c r="C6994" s="0" t="str">
        <f aca="false">"FY"&amp;IF(VALUE(MID(A6994,6,2))&gt;=4,VALUE(LEFT(A6994,4)),VALUE(LEFT(A6994,4))-1)&amp;"-"&amp;TEXT(MOD(IF(VALUE(MID(A6994,6,2))&gt;=4,VALUE(LEFT(A6994,4)),VALUE(LEFT(A6994,4))-1)+1,100),"00")</f>
        <v>FY2025-26</v>
      </c>
      <c r="D6994" s="0" t="s">
        <v>747</v>
      </c>
      <c r="E6994" s="0" t="s">
        <v>478</v>
      </c>
      <c r="F6994" s="0" t="str">
        <f aca="false">INDEX(Mapping!$B$2:$B$465,MATCH(E6994,Mapping!$A$2:$A$465,0))</f>
        <v>NTPC STATIONS</v>
      </c>
      <c r="G6994" s="0" t="str">
        <f aca="false">INDEX(Mapping!$C$2:$C$465,MATCH(E6994,Mapping!$A$2:$A$465,0))</f>
        <v>NTPC GROUP</v>
      </c>
      <c r="H6994" s="2" t="n">
        <v>0.96</v>
      </c>
      <c r="I6994" s="3" t="n">
        <v>0.02</v>
      </c>
    </row>
    <row r="6995" customFormat="false" ht="15" hidden="false" customHeight="false" outlineLevel="0" collapsed="false">
      <c r="A6995" s="0" t="s">
        <v>365</v>
      </c>
      <c r="B6995" s="0" t="n">
        <f aca="false">VALUE(LEFT(A6995,4))</f>
        <v>2025</v>
      </c>
      <c r="C6995" s="0" t="str">
        <f aca="false">"FY"&amp;IF(VALUE(MID(A6995,6,2))&gt;=4,VALUE(LEFT(A6995,4)),VALUE(LEFT(A6995,4))-1)&amp;"-"&amp;TEXT(MOD(IF(VALUE(MID(A6995,6,2))&gt;=4,VALUE(LEFT(A6995,4)),VALUE(LEFT(A6995,4))-1)+1,100),"00")</f>
        <v>FY2025-26</v>
      </c>
      <c r="D6995" s="0" t="s">
        <v>741</v>
      </c>
      <c r="E6995" s="0" t="s">
        <v>445</v>
      </c>
      <c r="F6995" s="0" t="str">
        <f aca="false">INDEX(Mapping!$B$2:$B$465,MATCH(E6995,Mapping!$A$2:$A$465,0))</f>
        <v>NTPC STATIONS</v>
      </c>
      <c r="G6995" s="0" t="str">
        <f aca="false">INDEX(Mapping!$C$2:$C$465,MATCH(E6995,Mapping!$A$2:$A$465,0))</f>
        <v>NTPC GROUP</v>
      </c>
      <c r="H6995" s="2" t="n">
        <v>0.96</v>
      </c>
      <c r="I6995" s="3" t="n">
        <v>0.02</v>
      </c>
    </row>
    <row r="6996" customFormat="false" ht="15" hidden="false" customHeight="false" outlineLevel="0" collapsed="false">
      <c r="A6996" s="0" t="s">
        <v>365</v>
      </c>
      <c r="B6996" s="0" t="n">
        <f aca="false">VALUE(LEFT(A6996,4))</f>
        <v>2025</v>
      </c>
      <c r="C6996" s="0" t="str">
        <f aca="false">"FY"&amp;IF(VALUE(MID(A6996,6,2))&gt;=4,VALUE(LEFT(A6996,4)),VALUE(LEFT(A6996,4))-1)&amp;"-"&amp;TEXT(MOD(IF(VALUE(MID(A6996,6,2))&gt;=4,VALUE(LEFT(A6996,4)),VALUE(LEFT(A6996,4))-1)+1,100),"00")</f>
        <v>FY2025-26</v>
      </c>
      <c r="D6996" s="0" t="s">
        <v>326</v>
      </c>
      <c r="E6996" s="0" t="s">
        <v>326</v>
      </c>
      <c r="F6996" s="0" t="str">
        <f aca="false">INDEX(Mapping!$B$2:$B$465,MATCH(E6996,Mapping!$A$2:$A$465,0))</f>
        <v>ITPCL (IL&amp;FS TAMIL NADU)</v>
      </c>
      <c r="G6996" s="0" t="str">
        <f aca="false">INDEX(Mapping!$C$2:$C$465,MATCH(E6996,Mapping!$A$2:$A$465,0))</f>
        <v>ITPCL (IL&amp;FS TAMIL NADU)</v>
      </c>
      <c r="H6996" s="2" t="n">
        <v>0.95</v>
      </c>
      <c r="I6996" s="3" t="n">
        <v>0.02</v>
      </c>
    </row>
    <row r="6997" customFormat="false" ht="15" hidden="false" customHeight="false" outlineLevel="0" collapsed="false">
      <c r="A6997" s="0" t="s">
        <v>365</v>
      </c>
      <c r="B6997" s="0" t="n">
        <f aca="false">VALUE(LEFT(A6997,4))</f>
        <v>2025</v>
      </c>
      <c r="C6997" s="0" t="str">
        <f aca="false">"FY"&amp;IF(VALUE(MID(A6997,6,2))&gt;=4,VALUE(LEFT(A6997,4)),VALUE(LEFT(A6997,4))-1)&amp;"-"&amp;TEXT(MOD(IF(VALUE(MID(A6997,6,2))&gt;=4,VALUE(LEFT(A6997,4)),VALUE(LEFT(A6997,4))-1)+1,100),"00")</f>
        <v>FY2025-26</v>
      </c>
      <c r="D6997" s="0" t="s">
        <v>842</v>
      </c>
      <c r="E6997" s="0" t="s">
        <v>514</v>
      </c>
      <c r="F6997" s="0" t="str">
        <f aca="false">INDEX(Mapping!$B$2:$B$465,MATCH(E6997,Mapping!$A$2:$A$465,0))</f>
        <v>ADANI RENEWABLE ENERGY THREE LIMITED_PSS8_HYBRID WIND</v>
      </c>
      <c r="G6997" s="0" t="str">
        <f aca="false">INDEX(Mapping!$C$2:$C$465,MATCH(E6997,Mapping!$A$2:$A$465,0))</f>
        <v>ADANI GREEN ENERGY (ALL SPVs)</v>
      </c>
      <c r="H6997" s="2" t="n">
        <v>0.72</v>
      </c>
      <c r="I6997" s="3" t="n">
        <v>0.01</v>
      </c>
    </row>
    <row r="6998" customFormat="false" ht="15" hidden="false" customHeight="false" outlineLevel="0" collapsed="false">
      <c r="A6998" s="0" t="s">
        <v>365</v>
      </c>
      <c r="B6998" s="0" t="n">
        <f aca="false">VALUE(LEFT(A6998,4))</f>
        <v>2025</v>
      </c>
      <c r="C6998" s="0" t="str">
        <f aca="false">"FY"&amp;IF(VALUE(MID(A6998,6,2))&gt;=4,VALUE(LEFT(A6998,4)),VALUE(LEFT(A6998,4))-1)&amp;"-"&amp;TEXT(MOD(IF(VALUE(MID(A6998,6,2))&gt;=4,VALUE(LEFT(A6998,4)),VALUE(LEFT(A6998,4))-1)+1,100),"00")</f>
        <v>FY2025-26</v>
      </c>
      <c r="D6998" s="0" t="s">
        <v>776</v>
      </c>
      <c r="E6998" s="0" t="s">
        <v>489</v>
      </c>
      <c r="F6998" s="0" t="str">
        <f aca="false">INDEX(Mapping!$B$2:$B$465,MATCH(E6998,Mapping!$A$2:$A$465,0))</f>
        <v>NTPL (NLC TAMIL NADU POWER)</v>
      </c>
      <c r="G6998" s="0" t="str">
        <f aca="false">INDEX(Mapping!$C$2:$C$465,MATCH(E6998,Mapping!$A$2:$A$465,0))</f>
        <v>NLC INDIA GROUP</v>
      </c>
      <c r="H6998" s="2" t="n">
        <v>0.64</v>
      </c>
      <c r="I6998" s="3" t="n">
        <v>0.01</v>
      </c>
    </row>
    <row r="6999" customFormat="false" ht="15" hidden="false" customHeight="false" outlineLevel="0" collapsed="false">
      <c r="A6999" s="0" t="s">
        <v>365</v>
      </c>
      <c r="B6999" s="0" t="n">
        <f aca="false">VALUE(LEFT(A6999,4))</f>
        <v>2025</v>
      </c>
      <c r="C6999" s="0" t="str">
        <f aca="false">"FY"&amp;IF(VALUE(MID(A6999,6,2))&gt;=4,VALUE(LEFT(A6999,4)),VALUE(LEFT(A6999,4))-1)&amp;"-"&amp;TEXT(MOD(IF(VALUE(MID(A6999,6,2))&gt;=4,VALUE(LEFT(A6999,4)),VALUE(LEFT(A6999,4))-1)+1,100),"00")</f>
        <v>FY2025-26</v>
      </c>
      <c r="D6999" s="0" t="s">
        <v>769</v>
      </c>
      <c r="E6999" s="0" t="s">
        <v>498</v>
      </c>
      <c r="F6999" s="0" t="str">
        <f aca="false">INDEX(Mapping!$B$2:$B$465,MATCH(E6999,Mapping!$A$2:$A$465,0))</f>
        <v>NTPC STATIONS</v>
      </c>
      <c r="G6999" s="0" t="str">
        <f aca="false">INDEX(Mapping!$C$2:$C$465,MATCH(E6999,Mapping!$A$2:$A$465,0))</f>
        <v>NTPC GROUP</v>
      </c>
      <c r="H6999" s="2" t="n">
        <v>0.61</v>
      </c>
      <c r="I6999" s="3" t="n">
        <v>0.01</v>
      </c>
    </row>
    <row r="7000" customFormat="false" ht="15" hidden="false" customHeight="false" outlineLevel="0" collapsed="false">
      <c r="A7000" s="0" t="s">
        <v>365</v>
      </c>
      <c r="B7000" s="0" t="n">
        <f aca="false">VALUE(LEFT(A7000,4))</f>
        <v>2025</v>
      </c>
      <c r="C7000" s="0" t="str">
        <f aca="false">"FY"&amp;IF(VALUE(MID(A7000,6,2))&gt;=4,VALUE(LEFT(A7000,4)),VALUE(LEFT(A7000,4))-1)&amp;"-"&amp;TEXT(MOD(IF(VALUE(MID(A7000,6,2))&gt;=4,VALUE(LEFT(A7000,4)),VALUE(LEFT(A7000,4))-1)+1,100),"00")</f>
        <v>FY2025-26</v>
      </c>
      <c r="D7000" s="0" t="s">
        <v>418</v>
      </c>
      <c r="E7000" s="0" t="s">
        <v>418</v>
      </c>
      <c r="F7000" s="0" t="str">
        <f aca="false">INDEX(Mapping!$B$2:$B$465,MATCH(E7000,Mapping!$A$2:$A$465,0))</f>
        <v>OSTRO KANNADA POWER PRIVATE LIMITED</v>
      </c>
      <c r="G7000" s="0" t="str">
        <f aca="false">INDEX(Mapping!$C$2:$C$465,MATCH(E7000,Mapping!$A$2:$A$465,0))</f>
        <v>OSTRO KANNADA POWER PRIVATE LIMITED</v>
      </c>
      <c r="H7000" s="2" t="n">
        <v>0.57</v>
      </c>
      <c r="I7000" s="3" t="n">
        <v>0.01</v>
      </c>
    </row>
    <row r="7001" customFormat="false" ht="15" hidden="false" customHeight="false" outlineLevel="0" collapsed="false">
      <c r="A7001" s="0" t="s">
        <v>365</v>
      </c>
      <c r="B7001" s="0" t="n">
        <f aca="false">VALUE(LEFT(A7001,4))</f>
        <v>2025</v>
      </c>
      <c r="C7001" s="0" t="str">
        <f aca="false">"FY"&amp;IF(VALUE(MID(A7001,6,2))&gt;=4,VALUE(LEFT(A7001,4)),VALUE(LEFT(A7001,4))-1)&amp;"-"&amp;TEXT(MOD(IF(VALUE(MID(A7001,6,2))&gt;=4,VALUE(LEFT(A7001,4)),VALUE(LEFT(A7001,4))-1)+1,100),"00")</f>
        <v>FY2025-26</v>
      </c>
      <c r="D7001" s="0" t="s">
        <v>422</v>
      </c>
      <c r="E7001" s="0" t="s">
        <v>422</v>
      </c>
      <c r="F7001" s="0" t="str">
        <f aca="false">INDEX(Mapping!$B$2:$B$465,MATCH(E7001,Mapping!$A$2:$A$465,0))</f>
        <v>NTPC STATIONS</v>
      </c>
      <c r="G7001" s="0" t="str">
        <f aca="false">INDEX(Mapping!$C$2:$C$465,MATCH(E7001,Mapping!$A$2:$A$465,0))</f>
        <v>NTPC GROUP</v>
      </c>
      <c r="H7001" s="2" t="n">
        <v>0.57</v>
      </c>
      <c r="I7001" s="3" t="n">
        <v>0.01</v>
      </c>
    </row>
    <row r="7002" customFormat="false" ht="15" hidden="false" customHeight="false" outlineLevel="0" collapsed="false">
      <c r="A7002" s="0" t="s">
        <v>365</v>
      </c>
      <c r="B7002" s="0" t="n">
        <f aca="false">VALUE(LEFT(A7002,4))</f>
        <v>2025</v>
      </c>
      <c r="C7002" s="0" t="str">
        <f aca="false">"FY"&amp;IF(VALUE(MID(A7002,6,2))&gt;=4,VALUE(LEFT(A7002,4)),VALUE(LEFT(A7002,4))-1)&amp;"-"&amp;TEXT(MOD(IF(VALUE(MID(A7002,6,2))&gt;=4,VALUE(LEFT(A7002,4)),VALUE(LEFT(A7002,4))-1)+1,100),"00")</f>
        <v>FY2025-26</v>
      </c>
      <c r="D7002" s="0" t="s">
        <v>823</v>
      </c>
      <c r="E7002" s="0" t="s">
        <v>456</v>
      </c>
      <c r="F7002" s="0" t="str">
        <f aca="false">INDEX(Mapping!$B$2:$B$465,MATCH(E7002,Mapping!$A$2:$A$465,0))</f>
        <v>RENEW SURYA JYOTI PRIVATE LIMITED</v>
      </c>
      <c r="G7002" s="0" t="str">
        <f aca="false">INDEX(Mapping!$C$2:$C$465,MATCH(E7002,Mapping!$A$2:$A$465,0))</f>
        <v>RENEW POWER (ALL SPVs)</v>
      </c>
      <c r="H7002" s="2" t="n">
        <v>0.56</v>
      </c>
      <c r="I7002" s="3" t="n">
        <v>0.01</v>
      </c>
    </row>
    <row r="7003" customFormat="false" ht="15" hidden="false" customHeight="false" outlineLevel="0" collapsed="false">
      <c r="A7003" s="0" t="s">
        <v>365</v>
      </c>
      <c r="B7003" s="0" t="n">
        <f aca="false">VALUE(LEFT(A7003,4))</f>
        <v>2025</v>
      </c>
      <c r="C7003" s="0" t="str">
        <f aca="false">"FY"&amp;IF(VALUE(MID(A7003,6,2))&gt;=4,VALUE(LEFT(A7003,4)),VALUE(LEFT(A7003,4))-1)&amp;"-"&amp;TEXT(MOD(IF(VALUE(MID(A7003,6,2))&gt;=4,VALUE(LEFT(A7003,4)),VALUE(LEFT(A7003,4))-1)+1,100),"00")</f>
        <v>FY2025-26</v>
      </c>
      <c r="D7003" s="0" t="s">
        <v>477</v>
      </c>
      <c r="E7003" s="0" t="s">
        <v>477</v>
      </c>
      <c r="F7003" s="0" t="str">
        <f aca="false">INDEX(Mapping!$B$2:$B$465,MATCH(E7003,Mapping!$A$2:$A$465,0))</f>
        <v>ADANI GREEN ENERGY TWENTY SIX A LIMITED_PSS-3</v>
      </c>
      <c r="G7003" s="0" t="str">
        <f aca="false">INDEX(Mapping!$C$2:$C$465,MATCH(E7003,Mapping!$A$2:$A$465,0))</f>
        <v>ADANI GREEN ENERGY (ALL SPVs)</v>
      </c>
      <c r="H7003" s="2" t="n">
        <v>0.56</v>
      </c>
      <c r="I7003" s="3" t="n">
        <v>0.01</v>
      </c>
    </row>
    <row r="7004" customFormat="false" ht="15" hidden="false" customHeight="false" outlineLevel="0" collapsed="false">
      <c r="A7004" s="0" t="s">
        <v>365</v>
      </c>
      <c r="B7004" s="0" t="n">
        <f aca="false">VALUE(LEFT(A7004,4))</f>
        <v>2025</v>
      </c>
      <c r="C7004" s="0" t="str">
        <f aca="false">"FY"&amp;IF(VALUE(MID(A7004,6,2))&gt;=4,VALUE(LEFT(A7004,4)),VALUE(LEFT(A7004,4))-1)&amp;"-"&amp;TEXT(MOD(IF(VALUE(MID(A7004,6,2))&gt;=4,VALUE(LEFT(A7004,4)),VALUE(LEFT(A7004,4))-1)+1,100),"00")</f>
        <v>FY2025-26</v>
      </c>
      <c r="D7004" s="0" t="s">
        <v>754</v>
      </c>
      <c r="E7004" s="0" t="s">
        <v>512</v>
      </c>
      <c r="F7004" s="0" t="str">
        <f aca="false">INDEX(Mapping!$B$2:$B$465,MATCH(E7004,Mapping!$A$2:$A$465,0))</f>
        <v>NTPC STATIONS</v>
      </c>
      <c r="G7004" s="0" t="str">
        <f aca="false">INDEX(Mapping!$C$2:$C$465,MATCH(E7004,Mapping!$A$2:$A$465,0))</f>
        <v>NTPC GROUP</v>
      </c>
      <c r="H7004" s="2" t="n">
        <v>0.54</v>
      </c>
      <c r="I7004" s="3" t="n">
        <v>0.01</v>
      </c>
    </row>
    <row r="7005" customFormat="false" ht="15" hidden="false" customHeight="false" outlineLevel="0" collapsed="false">
      <c r="A7005" s="0" t="s">
        <v>365</v>
      </c>
      <c r="B7005" s="0" t="n">
        <f aca="false">VALUE(LEFT(A7005,4))</f>
        <v>2025</v>
      </c>
      <c r="C7005" s="0" t="str">
        <f aca="false">"FY"&amp;IF(VALUE(MID(A7005,6,2))&gt;=4,VALUE(LEFT(A7005,4)),VALUE(LEFT(A7005,4))-1)&amp;"-"&amp;TEXT(MOD(IF(VALUE(MID(A7005,6,2))&gt;=4,VALUE(LEFT(A7005,4)),VALUE(LEFT(A7005,4))-1)+1,100),"00")</f>
        <v>FY2025-26</v>
      </c>
      <c r="D7005" s="0" t="s">
        <v>817</v>
      </c>
      <c r="E7005" s="0" t="s">
        <v>430</v>
      </c>
      <c r="F7005" s="0" t="str">
        <f aca="false">INDEX(Mapping!$B$2:$B$465,MATCH(E7005,Mapping!$A$2:$A$465,0))</f>
        <v>AMBUJA CEMENTS LIMITED_PSS4_HYBRID WIND</v>
      </c>
      <c r="G7005" s="0" t="str">
        <f aca="false">INDEX(Mapping!$C$2:$C$465,MATCH(E7005,Mapping!$A$2:$A$465,0))</f>
        <v>AMBUJA CEMENTS</v>
      </c>
      <c r="H7005" s="2" t="n">
        <v>0.54</v>
      </c>
      <c r="I7005" s="3" t="n">
        <v>0.01</v>
      </c>
    </row>
    <row r="7006" customFormat="false" ht="15" hidden="false" customHeight="false" outlineLevel="0" collapsed="false">
      <c r="A7006" s="0" t="s">
        <v>365</v>
      </c>
      <c r="B7006" s="0" t="n">
        <f aca="false">VALUE(LEFT(A7006,4))</f>
        <v>2025</v>
      </c>
      <c r="C7006" s="0" t="str">
        <f aca="false">"FY"&amp;IF(VALUE(MID(A7006,6,2))&gt;=4,VALUE(LEFT(A7006,4)),VALUE(LEFT(A7006,4))-1)&amp;"-"&amp;TEXT(MOD(IF(VALUE(MID(A7006,6,2))&gt;=4,VALUE(LEFT(A7006,4)),VALUE(LEFT(A7006,4))-1)+1,100),"00")</f>
        <v>FY2025-26</v>
      </c>
      <c r="D7006" s="0" t="s">
        <v>751</v>
      </c>
      <c r="E7006" s="0" t="s">
        <v>479</v>
      </c>
      <c r="F7006" s="0" t="str">
        <f aca="false">INDEX(Mapping!$B$2:$B$465,MATCH(E7006,Mapping!$A$2:$A$465,0))</f>
        <v>NTPC STATIONS</v>
      </c>
      <c r="G7006" s="0" t="str">
        <f aca="false">INDEX(Mapping!$C$2:$C$465,MATCH(E7006,Mapping!$A$2:$A$465,0))</f>
        <v>NTPC GROUP</v>
      </c>
      <c r="H7006" s="2" t="n">
        <v>0.53</v>
      </c>
      <c r="I7006" s="3" t="n">
        <v>0.01</v>
      </c>
    </row>
    <row r="7007" customFormat="false" ht="15" hidden="false" customHeight="false" outlineLevel="0" collapsed="false">
      <c r="A7007" s="0" t="s">
        <v>365</v>
      </c>
      <c r="B7007" s="0" t="n">
        <f aca="false">VALUE(LEFT(A7007,4))</f>
        <v>2025</v>
      </c>
      <c r="C7007" s="0" t="str">
        <f aca="false">"FY"&amp;IF(VALUE(MID(A7007,6,2))&gt;=4,VALUE(LEFT(A7007,4)),VALUE(LEFT(A7007,4))-1)&amp;"-"&amp;TEXT(MOD(IF(VALUE(MID(A7007,6,2))&gt;=4,VALUE(LEFT(A7007,4)),VALUE(LEFT(A7007,4))-1)+1,100),"00")</f>
        <v>FY2025-26</v>
      </c>
      <c r="D7007" s="0" t="s">
        <v>431</v>
      </c>
      <c r="E7007" s="0" t="s">
        <v>431</v>
      </c>
      <c r="F7007" s="0" t="str">
        <f aca="false">INDEX(Mapping!$B$2:$B$465,MATCH(E7007,Mapping!$A$2:$A$465,0))</f>
        <v>JUNIPER GREEN COSMIC PRIVATE LIMITED</v>
      </c>
      <c r="G7007" s="0" t="str">
        <f aca="false">INDEX(Mapping!$C$2:$C$465,MATCH(E7007,Mapping!$A$2:$A$465,0))</f>
        <v>JUNIPER GREEN ENERGY</v>
      </c>
      <c r="H7007" s="2" t="n">
        <v>0.43</v>
      </c>
      <c r="I7007" s="3" t="n">
        <v>0.01</v>
      </c>
    </row>
    <row r="7008" customFormat="false" ht="15" hidden="false" customHeight="false" outlineLevel="0" collapsed="false">
      <c r="A7008" s="0" t="s">
        <v>365</v>
      </c>
      <c r="B7008" s="0" t="n">
        <f aca="false">VALUE(LEFT(A7008,4))</f>
        <v>2025</v>
      </c>
      <c r="C7008" s="0" t="str">
        <f aca="false">"FY"&amp;IF(VALUE(MID(A7008,6,2))&gt;=4,VALUE(LEFT(A7008,4)),VALUE(LEFT(A7008,4))-1)&amp;"-"&amp;TEXT(MOD(IF(VALUE(MID(A7008,6,2))&gt;=4,VALUE(LEFT(A7008,4)),VALUE(LEFT(A7008,4))-1)+1,100),"00")</f>
        <v>FY2025-26</v>
      </c>
      <c r="D7008" s="0" t="s">
        <v>756</v>
      </c>
      <c r="E7008" s="0" t="s">
        <v>496</v>
      </c>
      <c r="F7008" s="0" t="str">
        <f aca="false">INDEX(Mapping!$B$2:$B$465,MATCH(E7008,Mapping!$A$2:$A$465,0))</f>
        <v>NTPC STATIONS</v>
      </c>
      <c r="G7008" s="0" t="str">
        <f aca="false">INDEX(Mapping!$C$2:$C$465,MATCH(E7008,Mapping!$A$2:$A$465,0))</f>
        <v>NTPC GROUP</v>
      </c>
      <c r="H7008" s="2" t="n">
        <v>0.43</v>
      </c>
      <c r="I7008" s="3" t="n">
        <v>0.01</v>
      </c>
    </row>
    <row r="7009" customFormat="false" ht="15" hidden="false" customHeight="false" outlineLevel="0" collapsed="false">
      <c r="A7009" s="0" t="s">
        <v>365</v>
      </c>
      <c r="B7009" s="0" t="n">
        <f aca="false">VALUE(LEFT(A7009,4))</f>
        <v>2025</v>
      </c>
      <c r="C7009" s="0" t="str">
        <f aca="false">"FY"&amp;IF(VALUE(MID(A7009,6,2))&gt;=4,VALUE(LEFT(A7009,4)),VALUE(LEFT(A7009,4))-1)&amp;"-"&amp;TEXT(MOD(IF(VALUE(MID(A7009,6,2))&gt;=4,VALUE(LEFT(A7009,4)),VALUE(LEFT(A7009,4))-1)+1,100),"00")</f>
        <v>FY2025-26</v>
      </c>
      <c r="D7009" s="0" t="s">
        <v>702</v>
      </c>
      <c r="E7009" s="0" t="s">
        <v>42</v>
      </c>
      <c r="F7009" s="0" t="str">
        <f aca="false">INDEX(Mapping!$B$2:$B$465,MATCH(E7009,Mapping!$A$2:$A$465,0))</f>
        <v>PUNJAB</v>
      </c>
      <c r="G7009" s="0" t="str">
        <f aca="false">INDEX(Mapping!$C$2:$C$465,MATCH(E7009,Mapping!$A$2:$A$465,0))</f>
        <v>PUNJAB</v>
      </c>
      <c r="H7009" s="2" t="n">
        <v>0.42</v>
      </c>
      <c r="I7009" s="3" t="n">
        <v>0.007</v>
      </c>
    </row>
    <row r="7010" customFormat="false" ht="15" hidden="false" customHeight="false" outlineLevel="0" collapsed="false">
      <c r="A7010" s="0" t="s">
        <v>365</v>
      </c>
      <c r="B7010" s="0" t="n">
        <f aca="false">VALUE(LEFT(A7010,4))</f>
        <v>2025</v>
      </c>
      <c r="C7010" s="0" t="str">
        <f aca="false">"FY"&amp;IF(VALUE(MID(A7010,6,2))&gt;=4,VALUE(LEFT(A7010,4)),VALUE(LEFT(A7010,4))-1)&amp;"-"&amp;TEXT(MOD(IF(VALUE(MID(A7010,6,2))&gt;=4,VALUE(LEFT(A7010,4)),VALUE(LEFT(A7010,4))-1)+1,100),"00")</f>
        <v>FY2025-26</v>
      </c>
      <c r="D7010" s="0" t="s">
        <v>792</v>
      </c>
      <c r="E7010" s="0" t="s">
        <v>518</v>
      </c>
      <c r="F7010" s="0" t="str">
        <f aca="false">INDEX(Mapping!$B$2:$B$465,MATCH(E7010,Mapping!$A$2:$A$465,0))</f>
        <v>NTPC STATIONS</v>
      </c>
      <c r="G7010" s="0" t="str">
        <f aca="false">INDEX(Mapping!$C$2:$C$465,MATCH(E7010,Mapping!$A$2:$A$465,0))</f>
        <v>NTPC GROUP</v>
      </c>
      <c r="H7010" s="2" t="n">
        <v>0.42</v>
      </c>
      <c r="I7010" s="3" t="n">
        <v>0.007</v>
      </c>
    </row>
    <row r="7011" customFormat="false" ht="15" hidden="false" customHeight="false" outlineLevel="0" collapsed="false">
      <c r="A7011" s="0" t="s">
        <v>365</v>
      </c>
      <c r="B7011" s="0" t="n">
        <f aca="false">VALUE(LEFT(A7011,4))</f>
        <v>2025</v>
      </c>
      <c r="C7011" s="0" t="str">
        <f aca="false">"FY"&amp;IF(VALUE(MID(A7011,6,2))&gt;=4,VALUE(LEFT(A7011,4)),VALUE(LEFT(A7011,4))-1)&amp;"-"&amp;TEXT(MOD(IF(VALUE(MID(A7011,6,2))&gt;=4,VALUE(LEFT(A7011,4)),VALUE(LEFT(A7011,4))-1)+1,100),"00")</f>
        <v>FY2025-26</v>
      </c>
      <c r="D7011" s="0" t="s">
        <v>743</v>
      </c>
      <c r="E7011" s="0" t="s">
        <v>468</v>
      </c>
      <c r="F7011" s="0" t="str">
        <f aca="false">INDEX(Mapping!$B$2:$B$465,MATCH(E7011,Mapping!$A$2:$A$465,0))</f>
        <v>TPSL 200MW TPTCL BANDERWALA</v>
      </c>
      <c r="G7011" s="0" t="str">
        <f aca="false">INDEX(Mapping!$C$2:$C$465,MATCH(E7011,Mapping!$A$2:$A$465,0))</f>
        <v>TPSL 200MW TPTCL BANDERWALA</v>
      </c>
      <c r="H7011" s="2" t="n">
        <v>0.4</v>
      </c>
      <c r="I7011" s="3" t="n">
        <v>0.007</v>
      </c>
    </row>
    <row r="7012" customFormat="false" ht="15" hidden="false" customHeight="false" outlineLevel="0" collapsed="false">
      <c r="A7012" s="0" t="s">
        <v>365</v>
      </c>
      <c r="B7012" s="0" t="n">
        <f aca="false">VALUE(LEFT(A7012,4))</f>
        <v>2025</v>
      </c>
      <c r="C7012" s="0" t="str">
        <f aca="false">"FY"&amp;IF(VALUE(MID(A7012,6,2))&gt;=4,VALUE(LEFT(A7012,4)),VALUE(LEFT(A7012,4))-1)&amp;"-"&amp;TEXT(MOD(IF(VALUE(MID(A7012,6,2))&gt;=4,VALUE(LEFT(A7012,4)),VALUE(LEFT(A7012,4))-1)+1,100),"00")</f>
        <v>FY2025-26</v>
      </c>
      <c r="D7012" s="0" t="s">
        <v>493</v>
      </c>
      <c r="E7012" s="0" t="s">
        <v>493</v>
      </c>
      <c r="F7012" s="0" t="str">
        <f aca="false">INDEX(Mapping!$B$2:$B$465,MATCH(E7012,Mapping!$A$2:$A$465,0))</f>
        <v>NEEPCO STATIONS</v>
      </c>
      <c r="G7012" s="0" t="str">
        <f aca="false">INDEX(Mapping!$C$2:$C$465,MATCH(E7012,Mapping!$A$2:$A$465,0))</f>
        <v>NEEPCO STATIONS</v>
      </c>
      <c r="H7012" s="2" t="n">
        <v>0.35</v>
      </c>
      <c r="I7012" s="3" t="n">
        <v>0.006</v>
      </c>
    </row>
    <row r="7013" customFormat="false" ht="15" hidden="false" customHeight="false" outlineLevel="0" collapsed="false">
      <c r="A7013" s="0" t="s">
        <v>365</v>
      </c>
      <c r="B7013" s="0" t="n">
        <f aca="false">VALUE(LEFT(A7013,4))</f>
        <v>2025</v>
      </c>
      <c r="C7013" s="0" t="str">
        <f aca="false">"FY"&amp;IF(VALUE(MID(A7013,6,2))&gt;=4,VALUE(LEFT(A7013,4)),VALUE(LEFT(A7013,4))-1)&amp;"-"&amp;TEXT(MOD(IF(VALUE(MID(A7013,6,2))&gt;=4,VALUE(LEFT(A7013,4)),VALUE(LEFT(A7013,4))-1)+1,100),"00")</f>
        <v>FY2025-26</v>
      </c>
      <c r="D7013" s="0" t="s">
        <v>696</v>
      </c>
      <c r="E7013" s="0" t="s">
        <v>354</v>
      </c>
      <c r="F7013" s="0" t="str">
        <f aca="false">INDEX(Mapping!$B$2:$B$465,MATCH(E7013,Mapping!$A$2:$A$465,0))</f>
        <v>NTPC STATIONS</v>
      </c>
      <c r="G7013" s="0" t="str">
        <f aca="false">INDEX(Mapping!$C$2:$C$465,MATCH(E7013,Mapping!$A$2:$A$465,0))</f>
        <v>NTPC GROUP</v>
      </c>
      <c r="H7013" s="2" t="n">
        <v>0.34</v>
      </c>
      <c r="I7013" s="3" t="n">
        <v>0.006</v>
      </c>
    </row>
    <row r="7014" customFormat="false" ht="15" hidden="false" customHeight="false" outlineLevel="0" collapsed="false">
      <c r="A7014" s="0" t="s">
        <v>365</v>
      </c>
      <c r="B7014" s="0" t="n">
        <f aca="false">VALUE(LEFT(A7014,4))</f>
        <v>2025</v>
      </c>
      <c r="C7014" s="0" t="str">
        <f aca="false">"FY"&amp;IF(VALUE(MID(A7014,6,2))&gt;=4,VALUE(LEFT(A7014,4)),VALUE(LEFT(A7014,4))-1)&amp;"-"&amp;TEXT(MOD(IF(VALUE(MID(A7014,6,2))&gt;=4,VALUE(LEFT(A7014,4)),VALUE(LEFT(A7014,4))-1)+1,100),"00")</f>
        <v>FY2025-26</v>
      </c>
      <c r="D7014" s="0" t="s">
        <v>227</v>
      </c>
      <c r="E7014" s="0" t="s">
        <v>227</v>
      </c>
      <c r="F7014" s="0" t="str">
        <f aca="false">INDEX(Mapping!$B$2:$B$465,MATCH(E7014,Mapping!$A$2:$A$465,0))</f>
        <v>SHREE CEMENT</v>
      </c>
      <c r="G7014" s="0" t="str">
        <f aca="false">INDEX(Mapping!$C$2:$C$465,MATCH(E7014,Mapping!$A$2:$A$465,0))</f>
        <v>SHREE CEMENT</v>
      </c>
      <c r="H7014" s="2" t="n">
        <v>0.34</v>
      </c>
      <c r="I7014" s="3" t="n">
        <v>0.006</v>
      </c>
    </row>
    <row r="7015" customFormat="false" ht="15" hidden="false" customHeight="false" outlineLevel="0" collapsed="false">
      <c r="A7015" s="0" t="s">
        <v>365</v>
      </c>
      <c r="B7015" s="0" t="n">
        <f aca="false">VALUE(LEFT(A7015,4))</f>
        <v>2025</v>
      </c>
      <c r="C7015" s="0" t="str">
        <f aca="false">"FY"&amp;IF(VALUE(MID(A7015,6,2))&gt;=4,VALUE(LEFT(A7015,4)),VALUE(LEFT(A7015,4))-1)&amp;"-"&amp;TEXT(MOD(IF(VALUE(MID(A7015,6,2))&gt;=4,VALUE(LEFT(A7015,4)),VALUE(LEFT(A7015,4))-1)+1,100),"00")</f>
        <v>FY2025-26</v>
      </c>
      <c r="D7015" s="0" t="s">
        <v>722</v>
      </c>
      <c r="E7015" s="0" t="s">
        <v>474</v>
      </c>
      <c r="F7015" s="0" t="str">
        <f aca="false">INDEX(Mapping!$B$2:$B$465,MATCH(E7015,Mapping!$A$2:$A$465,0))</f>
        <v>ONEVOLT ENERGY PRIVATE LIMITED</v>
      </c>
      <c r="G7015" s="0" t="str">
        <f aca="false">INDEX(Mapping!$C$2:$C$465,MATCH(E7015,Mapping!$A$2:$A$465,0))</f>
        <v>ONEVOLT ENERGY PRIVATE LIMITED</v>
      </c>
      <c r="H7015" s="2" t="n">
        <v>0.32</v>
      </c>
      <c r="I7015" s="3" t="n">
        <v>0.006</v>
      </c>
    </row>
    <row r="7016" customFormat="false" ht="15" hidden="false" customHeight="false" outlineLevel="0" collapsed="false">
      <c r="A7016" s="0" t="s">
        <v>365</v>
      </c>
      <c r="B7016" s="0" t="n">
        <f aca="false">VALUE(LEFT(A7016,4))</f>
        <v>2025</v>
      </c>
      <c r="C7016" s="0" t="str">
        <f aca="false">"FY"&amp;IF(VALUE(MID(A7016,6,2))&gt;=4,VALUE(LEFT(A7016,4)),VALUE(LEFT(A7016,4))-1)&amp;"-"&amp;TEXT(MOD(IF(VALUE(MID(A7016,6,2))&gt;=4,VALUE(LEFT(A7016,4)),VALUE(LEFT(A7016,4))-1)+1,100),"00")</f>
        <v>FY2025-26</v>
      </c>
      <c r="D7016" s="0" t="s">
        <v>763</v>
      </c>
      <c r="E7016" s="0" t="s">
        <v>526</v>
      </c>
      <c r="F7016" s="0" t="str">
        <f aca="false">INDEX(Mapping!$B$2:$B$465,MATCH(E7016,Mapping!$A$2:$A$465,0))</f>
        <v>NTPC STATIONS</v>
      </c>
      <c r="G7016" s="0" t="str">
        <f aca="false">INDEX(Mapping!$C$2:$C$465,MATCH(E7016,Mapping!$A$2:$A$465,0))</f>
        <v>NTPC GROUP</v>
      </c>
      <c r="H7016" s="2" t="n">
        <v>0.31</v>
      </c>
      <c r="I7016" s="3" t="n">
        <v>0.005</v>
      </c>
    </row>
    <row r="7017" customFormat="false" ht="15" hidden="false" customHeight="false" outlineLevel="0" collapsed="false">
      <c r="A7017" s="0" t="s">
        <v>365</v>
      </c>
      <c r="B7017" s="0" t="n">
        <f aca="false">VALUE(LEFT(A7017,4))</f>
        <v>2025</v>
      </c>
      <c r="C7017" s="0" t="str">
        <f aca="false">"FY"&amp;IF(VALUE(MID(A7017,6,2))&gt;=4,VALUE(LEFT(A7017,4)),VALUE(LEFT(A7017,4))-1)&amp;"-"&amp;TEXT(MOD(IF(VALUE(MID(A7017,6,2))&gt;=4,VALUE(LEFT(A7017,4)),VALUE(LEFT(A7017,4))-1)+1,100),"00")</f>
        <v>FY2025-26</v>
      </c>
      <c r="D7017" s="0" t="s">
        <v>764</v>
      </c>
      <c r="E7017" s="0" t="s">
        <v>505</v>
      </c>
      <c r="F7017" s="0" t="str">
        <f aca="false">INDEX(Mapping!$B$2:$B$465,MATCH(E7017,Mapping!$A$2:$A$465,0))</f>
        <v>NTPC STATIONS</v>
      </c>
      <c r="G7017" s="0" t="str">
        <f aca="false">INDEX(Mapping!$C$2:$C$465,MATCH(E7017,Mapping!$A$2:$A$465,0))</f>
        <v>NTPC GROUP</v>
      </c>
      <c r="H7017" s="2" t="n">
        <v>0.3</v>
      </c>
      <c r="I7017" s="3" t="n">
        <v>0.005</v>
      </c>
    </row>
    <row r="7018" customFormat="false" ht="15" hidden="false" customHeight="false" outlineLevel="0" collapsed="false">
      <c r="A7018" s="0" t="s">
        <v>365</v>
      </c>
      <c r="B7018" s="0" t="n">
        <f aca="false">VALUE(LEFT(A7018,4))</f>
        <v>2025</v>
      </c>
      <c r="C7018" s="0" t="str">
        <f aca="false">"FY"&amp;IF(VALUE(MID(A7018,6,2))&gt;=4,VALUE(LEFT(A7018,4)),VALUE(LEFT(A7018,4))-1)&amp;"-"&amp;TEXT(MOD(IF(VALUE(MID(A7018,6,2))&gt;=4,VALUE(LEFT(A7018,4)),VALUE(LEFT(A7018,4))-1)+1,100),"00")</f>
        <v>FY2025-26</v>
      </c>
      <c r="D7018" s="0" t="s">
        <v>766</v>
      </c>
      <c r="E7018" s="0" t="s">
        <v>455</v>
      </c>
      <c r="F7018" s="0" t="str">
        <f aca="false">INDEX(Mapping!$B$2:$B$465,MATCH(E7018,Mapping!$A$2:$A$465,0))</f>
        <v>NTPC STATIONS</v>
      </c>
      <c r="G7018" s="0" t="str">
        <f aca="false">INDEX(Mapping!$C$2:$C$465,MATCH(E7018,Mapping!$A$2:$A$465,0))</f>
        <v>NTPC GROUP</v>
      </c>
      <c r="H7018" s="2" t="n">
        <v>0.29</v>
      </c>
      <c r="I7018" s="3" t="n">
        <v>0.005</v>
      </c>
    </row>
    <row r="7019" customFormat="false" ht="15" hidden="false" customHeight="false" outlineLevel="0" collapsed="false">
      <c r="A7019" s="0" t="s">
        <v>365</v>
      </c>
      <c r="B7019" s="0" t="n">
        <f aca="false">VALUE(LEFT(A7019,4))</f>
        <v>2025</v>
      </c>
      <c r="C7019" s="0" t="str">
        <f aca="false">"FY"&amp;IF(VALUE(MID(A7019,6,2))&gt;=4,VALUE(LEFT(A7019,4)),VALUE(LEFT(A7019,4))-1)&amp;"-"&amp;TEXT(MOD(IF(VALUE(MID(A7019,6,2))&gt;=4,VALUE(LEFT(A7019,4)),VALUE(LEFT(A7019,4))-1)+1,100),"00")</f>
        <v>FY2025-26</v>
      </c>
      <c r="D7019" s="0" t="s">
        <v>786</v>
      </c>
      <c r="E7019" s="0" t="s">
        <v>510</v>
      </c>
      <c r="F7019" s="0" t="str">
        <f aca="false">INDEX(Mapping!$B$2:$B$465,MATCH(E7019,Mapping!$A$2:$A$465,0))</f>
        <v>SERENTICA RENEWABLES INDIA 5 PRIVATE LIMITED</v>
      </c>
      <c r="G7019" s="0" t="str">
        <f aca="false">INDEX(Mapping!$C$2:$C$465,MATCH(E7019,Mapping!$A$2:$A$465,0))</f>
        <v>SERENTICA RENEWABLES</v>
      </c>
      <c r="H7019" s="2" t="n">
        <v>0.28</v>
      </c>
      <c r="I7019" s="3" t="n">
        <v>0.005</v>
      </c>
    </row>
    <row r="7020" customFormat="false" ht="15" hidden="false" customHeight="false" outlineLevel="0" collapsed="false">
      <c r="A7020" s="0" t="s">
        <v>365</v>
      </c>
      <c r="B7020" s="0" t="n">
        <f aca="false">VALUE(LEFT(A7020,4))</f>
        <v>2025</v>
      </c>
      <c r="C7020" s="0" t="str">
        <f aca="false">"FY"&amp;IF(VALUE(MID(A7020,6,2))&gt;=4,VALUE(LEFT(A7020,4)),VALUE(LEFT(A7020,4))-1)&amp;"-"&amp;TEXT(MOD(IF(VALUE(MID(A7020,6,2))&gt;=4,VALUE(LEFT(A7020,4)),VALUE(LEFT(A7020,4))-1)+1,100),"00")</f>
        <v>FY2025-26</v>
      </c>
      <c r="D7020" s="0" t="s">
        <v>759</v>
      </c>
      <c r="E7020" s="0" t="s">
        <v>517</v>
      </c>
      <c r="F7020" s="0" t="str">
        <f aca="false">INDEX(Mapping!$B$2:$B$465,MATCH(E7020,Mapping!$A$2:$A$465,0))</f>
        <v>NTPC STATIONS</v>
      </c>
      <c r="G7020" s="0" t="str">
        <f aca="false">INDEX(Mapping!$C$2:$C$465,MATCH(E7020,Mapping!$A$2:$A$465,0))</f>
        <v>NTPC GROUP</v>
      </c>
      <c r="H7020" s="2" t="n">
        <v>0.25</v>
      </c>
      <c r="I7020" s="3" t="n">
        <v>0.004</v>
      </c>
    </row>
    <row r="7021" customFormat="false" ht="15" hidden="false" customHeight="false" outlineLevel="0" collapsed="false">
      <c r="A7021" s="0" t="s">
        <v>365</v>
      </c>
      <c r="B7021" s="0" t="n">
        <f aca="false">VALUE(LEFT(A7021,4))</f>
        <v>2025</v>
      </c>
      <c r="C7021" s="0" t="str">
        <f aca="false">"FY"&amp;IF(VALUE(MID(A7021,6,2))&gt;=4,VALUE(LEFT(A7021,4)),VALUE(LEFT(A7021,4))-1)&amp;"-"&amp;TEXT(MOD(IF(VALUE(MID(A7021,6,2))&gt;=4,VALUE(LEFT(A7021,4)),VALUE(LEFT(A7021,4))-1)+1,100),"00")</f>
        <v>FY2025-26</v>
      </c>
      <c r="D7021" s="0" t="s">
        <v>757</v>
      </c>
      <c r="E7021" s="0" t="s">
        <v>121</v>
      </c>
      <c r="F7021" s="0" t="str">
        <f aca="false">INDEX(Mapping!$B$2:$B$465,MATCH(E7021,Mapping!$A$2:$A$465,0))</f>
        <v>MEGHALAYA</v>
      </c>
      <c r="G7021" s="0" t="str">
        <f aca="false">INDEX(Mapping!$C$2:$C$465,MATCH(E7021,Mapping!$A$2:$A$465,0))</f>
        <v>MEGHALAYA</v>
      </c>
      <c r="H7021" s="2" t="n">
        <v>0.23</v>
      </c>
      <c r="I7021" s="3" t="n">
        <v>0.004</v>
      </c>
    </row>
    <row r="7022" customFormat="false" ht="15" hidden="false" customHeight="false" outlineLevel="0" collapsed="false">
      <c r="A7022" s="0" t="s">
        <v>365</v>
      </c>
      <c r="B7022" s="0" t="n">
        <f aca="false">VALUE(LEFT(A7022,4))</f>
        <v>2025</v>
      </c>
      <c r="C7022" s="0" t="str">
        <f aca="false">"FY"&amp;IF(VALUE(MID(A7022,6,2))&gt;=4,VALUE(LEFT(A7022,4)),VALUE(LEFT(A7022,4))-1)&amp;"-"&amp;TEXT(MOD(IF(VALUE(MID(A7022,6,2))&gt;=4,VALUE(LEFT(A7022,4)),VALUE(LEFT(A7022,4))-1)+1,100),"00")</f>
        <v>FY2025-26</v>
      </c>
      <c r="D7022" s="0" t="s">
        <v>501</v>
      </c>
      <c r="E7022" s="0" t="s">
        <v>501</v>
      </c>
      <c r="F7022" s="0" t="str">
        <f aca="false">INDEX(Mapping!$B$2:$B$465,MATCH(E7022,Mapping!$A$2:$A$465,0))</f>
        <v>AMBUJA CEMENTS LIMITED_PSS3</v>
      </c>
      <c r="G7022" s="0" t="str">
        <f aca="false">INDEX(Mapping!$C$2:$C$465,MATCH(E7022,Mapping!$A$2:$A$465,0))</f>
        <v>AMBUJA CEMENTS</v>
      </c>
      <c r="H7022" s="2" t="n">
        <v>0.18</v>
      </c>
      <c r="I7022" s="3" t="n">
        <v>0.003</v>
      </c>
    </row>
    <row r="7023" customFormat="false" ht="15" hidden="false" customHeight="false" outlineLevel="0" collapsed="false">
      <c r="A7023" s="0" t="s">
        <v>365</v>
      </c>
      <c r="B7023" s="0" t="n">
        <f aca="false">VALUE(LEFT(A7023,4))</f>
        <v>2025</v>
      </c>
      <c r="C7023" s="0" t="str">
        <f aca="false">"FY"&amp;IF(VALUE(MID(A7023,6,2))&gt;=4,VALUE(LEFT(A7023,4)),VALUE(LEFT(A7023,4))-1)&amp;"-"&amp;TEXT(MOD(IF(VALUE(MID(A7023,6,2))&gt;=4,VALUE(LEFT(A7023,4)),VALUE(LEFT(A7023,4))-1)+1,100),"00")</f>
        <v>FY2025-26</v>
      </c>
      <c r="D7023" s="0" t="s">
        <v>538</v>
      </c>
      <c r="E7023" s="0" t="s">
        <v>538</v>
      </c>
      <c r="F7023" s="0" t="str">
        <f aca="false">INDEX(Mapping!$B$2:$B$465,MATCH(E7023,Mapping!$A$2:$A$465,0))</f>
        <v>JUNIPER NIRJARA ENERGY PRIVATE LIMITED</v>
      </c>
      <c r="G7023" s="0" t="str">
        <f aca="false">INDEX(Mapping!$C$2:$C$465,MATCH(E7023,Mapping!$A$2:$A$465,0))</f>
        <v>JUNIPER GREEN ENERGY</v>
      </c>
      <c r="H7023" s="2" t="n">
        <v>0.16</v>
      </c>
      <c r="I7023" s="3" t="n">
        <v>0.003</v>
      </c>
    </row>
    <row r="7024" customFormat="false" ht="15" hidden="false" customHeight="false" outlineLevel="0" collapsed="false">
      <c r="A7024" s="0" t="s">
        <v>365</v>
      </c>
      <c r="B7024" s="0" t="n">
        <f aca="false">VALUE(LEFT(A7024,4))</f>
        <v>2025</v>
      </c>
      <c r="C7024" s="0" t="str">
        <f aca="false">"FY"&amp;IF(VALUE(MID(A7024,6,2))&gt;=4,VALUE(LEFT(A7024,4)),VALUE(LEFT(A7024,4))-1)&amp;"-"&amp;TEXT(MOD(IF(VALUE(MID(A7024,6,2))&gt;=4,VALUE(LEFT(A7024,4)),VALUE(LEFT(A7024,4))-1)+1,100),"00")</f>
        <v>FY2025-26</v>
      </c>
      <c r="D7024" s="0" t="s">
        <v>750</v>
      </c>
      <c r="E7024" s="0" t="s">
        <v>508</v>
      </c>
      <c r="F7024" s="0" t="str">
        <f aca="false">INDEX(Mapping!$B$2:$B$465,MATCH(E7024,Mapping!$A$2:$A$465,0))</f>
        <v>NTPC STATIONS</v>
      </c>
      <c r="G7024" s="0" t="str">
        <f aca="false">INDEX(Mapping!$C$2:$C$465,MATCH(E7024,Mapping!$A$2:$A$465,0))</f>
        <v>NTPC GROUP</v>
      </c>
      <c r="H7024" s="2" t="n">
        <v>0.14</v>
      </c>
      <c r="I7024" s="3" t="n">
        <v>0.002</v>
      </c>
    </row>
    <row r="7025" customFormat="false" ht="15" hidden="false" customHeight="false" outlineLevel="0" collapsed="false">
      <c r="A7025" s="0" t="s">
        <v>365</v>
      </c>
      <c r="B7025" s="0" t="n">
        <f aca="false">VALUE(LEFT(A7025,4))</f>
        <v>2025</v>
      </c>
      <c r="C7025" s="0" t="str">
        <f aca="false">"FY"&amp;IF(VALUE(MID(A7025,6,2))&gt;=4,VALUE(LEFT(A7025,4)),VALUE(LEFT(A7025,4))-1)&amp;"-"&amp;TEXT(MOD(IF(VALUE(MID(A7025,6,2))&gt;=4,VALUE(LEFT(A7025,4)),VALUE(LEFT(A7025,4))-1)+1,100),"00")</f>
        <v>FY2025-26</v>
      </c>
      <c r="D7025" s="0" t="s">
        <v>777</v>
      </c>
      <c r="E7025" s="0" t="s">
        <v>559</v>
      </c>
      <c r="F7025" s="0" t="str">
        <f aca="false">INDEX(Mapping!$B$2:$B$465,MATCH(E7025,Mapping!$A$2:$A$465,0))</f>
        <v>NTPC STATIONS</v>
      </c>
      <c r="G7025" s="0" t="str">
        <f aca="false">INDEX(Mapping!$C$2:$C$465,MATCH(E7025,Mapping!$A$2:$A$465,0))</f>
        <v>NTPC GROUP</v>
      </c>
      <c r="H7025" s="2" t="n">
        <v>0.08</v>
      </c>
      <c r="I7025" s="3" t="n">
        <v>0.001</v>
      </c>
    </row>
    <row r="7026" customFormat="false" ht="15" hidden="false" customHeight="false" outlineLevel="0" collapsed="false">
      <c r="A7026" s="0" t="s">
        <v>365</v>
      </c>
      <c r="B7026" s="0" t="n">
        <f aca="false">VALUE(LEFT(A7026,4))</f>
        <v>2025</v>
      </c>
      <c r="C7026" s="0" t="str">
        <f aca="false">"FY"&amp;IF(VALUE(MID(A7026,6,2))&gt;=4,VALUE(LEFT(A7026,4)),VALUE(LEFT(A7026,4))-1)&amp;"-"&amp;TEXT(MOD(IF(VALUE(MID(A7026,6,2))&gt;=4,VALUE(LEFT(A7026,4)),VALUE(LEFT(A7026,4))-1)+1,100),"00")</f>
        <v>FY2025-26</v>
      </c>
      <c r="D7026" s="0" t="s">
        <v>535</v>
      </c>
      <c r="E7026" s="0" t="s">
        <v>535</v>
      </c>
      <c r="F7026" s="0" t="str">
        <f aca="false">INDEX(Mapping!$B$2:$B$465,MATCH(E7026,Mapping!$A$2:$A$465,0))</f>
        <v>NEEPCO STATIONS</v>
      </c>
      <c r="G7026" s="0" t="str">
        <f aca="false">INDEX(Mapping!$C$2:$C$465,MATCH(E7026,Mapping!$A$2:$A$465,0))</f>
        <v>NEEPCO STATIONS</v>
      </c>
      <c r="H7026" s="2" t="n">
        <v>0.06</v>
      </c>
      <c r="I7026" s="3" t="n">
        <v>0.001</v>
      </c>
    </row>
    <row r="7027" customFormat="false" ht="15" hidden="false" customHeight="false" outlineLevel="0" collapsed="false">
      <c r="A7027" s="0" t="s">
        <v>365</v>
      </c>
      <c r="B7027" s="0" t="n">
        <f aca="false">VALUE(LEFT(A7027,4))</f>
        <v>2025</v>
      </c>
      <c r="C7027" s="0" t="str">
        <f aca="false">"FY"&amp;IF(VALUE(MID(A7027,6,2))&gt;=4,VALUE(LEFT(A7027,4)),VALUE(LEFT(A7027,4))-1)&amp;"-"&amp;TEXT(MOD(IF(VALUE(MID(A7027,6,2))&gt;=4,VALUE(LEFT(A7027,4)),VALUE(LEFT(A7027,4))-1)+1,100),"00")</f>
        <v>FY2025-26</v>
      </c>
      <c r="D7027" s="0" t="s">
        <v>332</v>
      </c>
      <c r="E7027" s="0" t="s">
        <v>332</v>
      </c>
      <c r="F7027" s="0" t="str">
        <f aca="false">INDEX(Mapping!$B$2:$B$465,MATCH(E7027,Mapping!$A$2:$A$465,0))</f>
        <v>KANTI BIJLEE UTPADAN NIGAM LIMITED</v>
      </c>
      <c r="G7027" s="0" t="str">
        <f aca="false">INDEX(Mapping!$C$2:$C$465,MATCH(E7027,Mapping!$A$2:$A$465,0))</f>
        <v>NTPC GROUP</v>
      </c>
      <c r="H7027" s="2" t="n">
        <v>0.06</v>
      </c>
      <c r="I7027" s="3" t="n">
        <v>0.001</v>
      </c>
    </row>
    <row r="7028" customFormat="false" ht="15" hidden="false" customHeight="false" outlineLevel="0" collapsed="false">
      <c r="A7028" s="0" t="s">
        <v>365</v>
      </c>
      <c r="B7028" s="0" t="n">
        <f aca="false">VALUE(LEFT(A7028,4))</f>
        <v>2025</v>
      </c>
      <c r="C7028" s="0" t="str">
        <f aca="false">"FY"&amp;IF(VALUE(MID(A7028,6,2))&gt;=4,VALUE(LEFT(A7028,4)),VALUE(LEFT(A7028,4))-1)&amp;"-"&amp;TEXT(MOD(IF(VALUE(MID(A7028,6,2))&gt;=4,VALUE(LEFT(A7028,4)),VALUE(LEFT(A7028,4))-1)+1,100),"00")</f>
        <v>FY2025-26</v>
      </c>
      <c r="D7028" s="0" t="s">
        <v>572</v>
      </c>
      <c r="E7028" s="0" t="s">
        <v>572</v>
      </c>
      <c r="F7028" s="0" t="str">
        <f aca="false">INDEX(Mapping!$B$2:$B$465,MATCH(E7028,Mapping!$A$2:$A$465,0))</f>
        <v>NLC INDIA</v>
      </c>
      <c r="G7028" s="0" t="str">
        <f aca="false">INDEX(Mapping!$C$2:$C$465,MATCH(E7028,Mapping!$A$2:$A$465,0))</f>
        <v>NLC INDIA GROUP</v>
      </c>
      <c r="H7028" s="2" t="n">
        <v>0.04</v>
      </c>
      <c r="I7028" s="3" t="n">
        <v>0.001</v>
      </c>
    </row>
    <row r="7029" customFormat="false" ht="15" hidden="false" customHeight="false" outlineLevel="0" collapsed="false">
      <c r="A7029" s="0" t="s">
        <v>365</v>
      </c>
      <c r="B7029" s="0" t="n">
        <f aca="false">VALUE(LEFT(A7029,4))</f>
        <v>2025</v>
      </c>
      <c r="C7029" s="0" t="str">
        <f aca="false">"FY"&amp;IF(VALUE(MID(A7029,6,2))&gt;=4,VALUE(LEFT(A7029,4)),VALUE(LEFT(A7029,4))-1)&amp;"-"&amp;TEXT(MOD(IF(VALUE(MID(A7029,6,2))&gt;=4,VALUE(LEFT(A7029,4)),VALUE(LEFT(A7029,4))-1)+1,100),"00")</f>
        <v>FY2025-26</v>
      </c>
      <c r="D7029" s="0" t="s">
        <v>462</v>
      </c>
      <c r="E7029" s="0" t="s">
        <v>462</v>
      </c>
      <c r="F7029" s="0" t="str">
        <f aca="false">INDEX(Mapping!$B$2:$B$465,MATCH(E7029,Mapping!$A$2:$A$465,0))</f>
        <v>DHARIWAL INFRASTRUCTURE</v>
      </c>
      <c r="G7029" s="0" t="str">
        <f aca="false">INDEX(Mapping!$C$2:$C$465,MATCH(E7029,Mapping!$A$2:$A$465,0))</f>
        <v>DHARIWAL INFRASTRUCTURE</v>
      </c>
      <c r="H7029" s="2" t="n">
        <v>0.04</v>
      </c>
      <c r="I7029" s="3" t="n">
        <v>0.001</v>
      </c>
    </row>
    <row r="7030" customFormat="false" ht="15" hidden="false" customHeight="false" outlineLevel="0" collapsed="false">
      <c r="A7030" s="0" t="s">
        <v>365</v>
      </c>
      <c r="B7030" s="0" t="n">
        <f aca="false">VALUE(LEFT(A7030,4))</f>
        <v>2025</v>
      </c>
      <c r="C7030" s="0" t="str">
        <f aca="false">"FY"&amp;IF(VALUE(MID(A7030,6,2))&gt;=4,VALUE(LEFT(A7030,4)),VALUE(LEFT(A7030,4))-1)&amp;"-"&amp;TEXT(MOD(IF(VALUE(MID(A7030,6,2))&gt;=4,VALUE(LEFT(A7030,4)),VALUE(LEFT(A7030,4))-1)+1,100),"00")</f>
        <v>FY2025-26</v>
      </c>
      <c r="D7030" s="0" t="s">
        <v>783</v>
      </c>
      <c r="E7030" s="0" t="s">
        <v>570</v>
      </c>
      <c r="F7030" s="0" t="str">
        <f aca="false">INDEX(Mapping!$B$2:$B$465,MATCH(E7030,Mapping!$A$2:$A$465,0))</f>
        <v>SERENTICA RENEWABLES INDIA 4 PRIVATE LIMITED</v>
      </c>
      <c r="G7030" s="0" t="str">
        <f aca="false">INDEX(Mapping!$C$2:$C$465,MATCH(E7030,Mapping!$A$2:$A$465,0))</f>
        <v>SERENTICA RENEWABLES</v>
      </c>
      <c r="H7030" s="2" t="n">
        <v>0.03</v>
      </c>
      <c r="I7030" s="3" t="n">
        <v>0.0005</v>
      </c>
    </row>
    <row r="7031" customFormat="false" ht="15" hidden="false" customHeight="false" outlineLevel="0" collapsed="false">
      <c r="A7031" s="0" t="s">
        <v>365</v>
      </c>
      <c r="B7031" s="0" t="n">
        <f aca="false">VALUE(LEFT(A7031,4))</f>
        <v>2025</v>
      </c>
      <c r="C7031" s="0" t="str">
        <f aca="false">"FY"&amp;IF(VALUE(MID(A7031,6,2))&gt;=4,VALUE(LEFT(A7031,4)),VALUE(LEFT(A7031,4))-1)&amp;"-"&amp;TEXT(MOD(IF(VALUE(MID(A7031,6,2))&gt;=4,VALUE(LEFT(A7031,4)),VALUE(LEFT(A7031,4))-1)+1,100),"00")</f>
        <v>FY2025-26</v>
      </c>
      <c r="D7031" s="0" t="s">
        <v>834</v>
      </c>
      <c r="E7031" s="0" t="s">
        <v>556</v>
      </c>
      <c r="F7031" s="0" t="str">
        <f aca="false">INDEX(Mapping!$B$2:$B$465,MATCH(E7031,Mapping!$A$2:$A$465,0))</f>
        <v>KHIDRAT RENEWABLE ENERGY PRIVATE LIMITED</v>
      </c>
      <c r="G7031" s="0" t="str">
        <f aca="false">INDEX(Mapping!$C$2:$C$465,MATCH(E7031,Mapping!$A$2:$A$465,0))</f>
        <v>KHIDRAT RENEWABLE ENERGY PRIVATE LIMITED</v>
      </c>
      <c r="H7031" s="2" t="n">
        <v>0.03</v>
      </c>
      <c r="I7031" s="3" t="n">
        <v>0.0005</v>
      </c>
    </row>
    <row r="7032" customFormat="false" ht="15" hidden="false" customHeight="false" outlineLevel="0" collapsed="false">
      <c r="A7032" s="0" t="s">
        <v>365</v>
      </c>
      <c r="B7032" s="0" t="n">
        <f aca="false">VALUE(LEFT(A7032,4))</f>
        <v>2025</v>
      </c>
      <c r="C7032" s="0" t="str">
        <f aca="false">"FY"&amp;IF(VALUE(MID(A7032,6,2))&gt;=4,VALUE(LEFT(A7032,4)),VALUE(LEFT(A7032,4))-1)&amp;"-"&amp;TEXT(MOD(IF(VALUE(MID(A7032,6,2))&gt;=4,VALUE(LEFT(A7032,4)),VALUE(LEFT(A7032,4))-1)+1,100),"00")</f>
        <v>FY2025-26</v>
      </c>
      <c r="D7032" s="0" t="s">
        <v>557</v>
      </c>
      <c r="E7032" s="0" t="s">
        <v>557</v>
      </c>
      <c r="F7032" s="0" t="str">
        <f aca="false">INDEX(Mapping!$B$2:$B$465,MATCH(E7032,Mapping!$A$2:$A$465,0))</f>
        <v>NLC INDIA</v>
      </c>
      <c r="G7032" s="0" t="str">
        <f aca="false">INDEX(Mapping!$C$2:$C$465,MATCH(E7032,Mapping!$A$2:$A$465,0))</f>
        <v>NLC INDIA GROUP</v>
      </c>
      <c r="H7032" s="2" t="n">
        <v>0.02</v>
      </c>
      <c r="I7032" s="3" t="n">
        <v>0.0004</v>
      </c>
    </row>
    <row r="7033" customFormat="false" ht="15" hidden="false" customHeight="false" outlineLevel="0" collapsed="false">
      <c r="A7033" s="0" t="s">
        <v>365</v>
      </c>
      <c r="B7033" s="0" t="n">
        <f aca="false">VALUE(LEFT(A7033,4))</f>
        <v>2025</v>
      </c>
      <c r="C7033" s="0" t="str">
        <f aca="false">"FY"&amp;IF(VALUE(MID(A7033,6,2))&gt;=4,VALUE(LEFT(A7033,4)),VALUE(LEFT(A7033,4))-1)&amp;"-"&amp;TEXT(MOD(IF(VALUE(MID(A7033,6,2))&gt;=4,VALUE(LEFT(A7033,4)),VALUE(LEFT(A7033,4))-1)+1,100),"00")</f>
        <v>FY2025-26</v>
      </c>
      <c r="D7033" s="0" t="s">
        <v>544</v>
      </c>
      <c r="E7033" s="0" t="s">
        <v>544</v>
      </c>
      <c r="F7033" s="0" t="str">
        <f aca="false">INDEX(Mapping!$B$2:$B$465,MATCH(E7033,Mapping!$A$2:$A$465,0))</f>
        <v>NTECL VALLUR</v>
      </c>
      <c r="G7033" s="0" t="str">
        <f aca="false">INDEX(Mapping!$C$2:$C$465,MATCH(E7033,Mapping!$A$2:$A$465,0))</f>
        <v>NTPC GROUP</v>
      </c>
      <c r="H7033" s="2" t="n">
        <v>0.02</v>
      </c>
      <c r="I7033" s="3" t="n">
        <v>0.0003</v>
      </c>
    </row>
    <row r="7034" customFormat="false" ht="15" hidden="false" customHeight="false" outlineLevel="0" collapsed="false">
      <c r="A7034" s="0" t="s">
        <v>365</v>
      </c>
      <c r="B7034" s="0" t="n">
        <f aca="false">VALUE(LEFT(A7034,4))</f>
        <v>2025</v>
      </c>
      <c r="C7034" s="0" t="str">
        <f aca="false">"FY"&amp;IF(VALUE(MID(A7034,6,2))&gt;=4,VALUE(LEFT(A7034,4)),VALUE(LEFT(A7034,4))-1)&amp;"-"&amp;TEXT(MOD(IF(VALUE(MID(A7034,6,2))&gt;=4,VALUE(LEFT(A7034,4)),VALUE(LEFT(A7034,4))-1)+1,100),"00")</f>
        <v>FY2025-26</v>
      </c>
      <c r="D7034" s="0" t="s">
        <v>727</v>
      </c>
      <c r="E7034" s="0" t="s">
        <v>199</v>
      </c>
      <c r="F7034" s="0" t="str">
        <f aca="false">INDEX(Mapping!$B$2:$B$465,MATCH(E7034,Mapping!$A$2:$A$465,0))</f>
        <v>TRIPURA</v>
      </c>
      <c r="G7034" s="0" t="str">
        <f aca="false">INDEX(Mapping!$C$2:$C$465,MATCH(E7034,Mapping!$A$2:$A$465,0))</f>
        <v>TRIPURA</v>
      </c>
      <c r="H7034" s="2" t="n">
        <v>0.02</v>
      </c>
      <c r="I7034" s="3" t="n">
        <v>0.0003</v>
      </c>
    </row>
    <row r="7035" customFormat="false" ht="15" hidden="false" customHeight="false" outlineLevel="0" collapsed="false">
      <c r="A7035" s="0" t="s">
        <v>365</v>
      </c>
      <c r="B7035" s="0" t="n">
        <f aca="false">VALUE(LEFT(A7035,4))</f>
        <v>2025</v>
      </c>
      <c r="C7035" s="0" t="str">
        <f aca="false">"FY"&amp;IF(VALUE(MID(A7035,6,2))&gt;=4,VALUE(LEFT(A7035,4)),VALUE(LEFT(A7035,4))-1)&amp;"-"&amp;TEXT(MOD(IF(VALUE(MID(A7035,6,2))&gt;=4,VALUE(LEFT(A7035,4)),VALUE(LEFT(A7035,4))-1)+1,100),"00")</f>
        <v>FY2025-26</v>
      </c>
      <c r="D7035" s="0" t="s">
        <v>585</v>
      </c>
      <c r="E7035" s="0" t="s">
        <v>585</v>
      </c>
      <c r="F7035" s="0" t="str">
        <f aca="false">INDEX(Mapping!$B$2:$B$465,MATCH(E7035,Mapping!$A$2:$A$465,0))</f>
        <v>NLC INDIA</v>
      </c>
      <c r="G7035" s="0" t="str">
        <f aca="false">INDEX(Mapping!$C$2:$C$465,MATCH(E7035,Mapping!$A$2:$A$465,0))</f>
        <v>NLC INDIA GROUP</v>
      </c>
      <c r="H7035" s="2" t="n">
        <v>0.01</v>
      </c>
      <c r="I7035" s="3" t="n">
        <v>0.0003</v>
      </c>
    </row>
    <row r="7036" customFormat="false" ht="15" hidden="false" customHeight="false" outlineLevel="0" collapsed="false">
      <c r="A7036" s="0" t="s">
        <v>365</v>
      </c>
      <c r="B7036" s="0" t="n">
        <f aca="false">VALUE(LEFT(A7036,4))</f>
        <v>2025</v>
      </c>
      <c r="C7036" s="0" t="str">
        <f aca="false">"FY"&amp;IF(VALUE(MID(A7036,6,2))&gt;=4,VALUE(LEFT(A7036,4)),VALUE(LEFT(A7036,4))-1)&amp;"-"&amp;TEXT(MOD(IF(VALUE(MID(A7036,6,2))&gt;=4,VALUE(LEFT(A7036,4)),VALUE(LEFT(A7036,4))-1)+1,100),"00")</f>
        <v>FY2025-26</v>
      </c>
      <c r="D7036" s="0" t="s">
        <v>596</v>
      </c>
      <c r="E7036" s="0" t="s">
        <v>596</v>
      </c>
      <c r="F7036" s="0" t="str">
        <f aca="false">INDEX(Mapping!$B$2:$B$465,MATCH(E7036,Mapping!$A$2:$A$465,0))</f>
        <v>NLC INDIA</v>
      </c>
      <c r="G7036" s="0" t="str">
        <f aca="false">INDEX(Mapping!$C$2:$C$465,MATCH(E7036,Mapping!$A$2:$A$465,0))</f>
        <v>NLC INDIA GROUP</v>
      </c>
      <c r="H7036" s="2" t="n">
        <v>0.01</v>
      </c>
      <c r="I7036" s="3" t="n">
        <v>0.0003</v>
      </c>
    </row>
    <row r="7037" customFormat="false" ht="15" hidden="false" customHeight="false" outlineLevel="0" collapsed="false">
      <c r="A7037" s="0" t="s">
        <v>365</v>
      </c>
      <c r="B7037" s="0" t="n">
        <f aca="false">VALUE(LEFT(A7037,4))</f>
        <v>2025</v>
      </c>
      <c r="C7037" s="0" t="str">
        <f aca="false">"FY"&amp;IF(VALUE(MID(A7037,6,2))&gt;=4,VALUE(LEFT(A7037,4)),VALUE(LEFT(A7037,4))-1)&amp;"-"&amp;TEXT(MOD(IF(VALUE(MID(A7037,6,2))&gt;=4,VALUE(LEFT(A7037,4)),VALUE(LEFT(A7037,4))-1)+1,100),"00")</f>
        <v>FY2025-26</v>
      </c>
      <c r="D7037" s="0" t="s">
        <v>562</v>
      </c>
      <c r="E7037" s="0" t="s">
        <v>562</v>
      </c>
      <c r="F7037" s="0" t="str">
        <f aca="false">INDEX(Mapping!$B$2:$B$465,MATCH(E7037,Mapping!$A$2:$A$465,0))</f>
        <v>NLC INDIA</v>
      </c>
      <c r="G7037" s="0" t="str">
        <f aca="false">INDEX(Mapping!$C$2:$C$465,MATCH(E7037,Mapping!$A$2:$A$465,0))</f>
        <v>NLC INDIA GROUP</v>
      </c>
      <c r="H7037" s="2" t="n">
        <v>0.01</v>
      </c>
      <c r="I7037" s="3" t="n">
        <v>0.0002</v>
      </c>
    </row>
    <row r="7038" customFormat="false" ht="15" hidden="false" customHeight="false" outlineLevel="0" collapsed="false">
      <c r="A7038" s="0" t="s">
        <v>365</v>
      </c>
      <c r="B7038" s="0" t="n">
        <f aca="false">VALUE(LEFT(A7038,4))</f>
        <v>2025</v>
      </c>
      <c r="C7038" s="0" t="str">
        <f aca="false">"FY"&amp;IF(VALUE(MID(A7038,6,2))&gt;=4,VALUE(LEFT(A7038,4)),VALUE(LEFT(A7038,4))-1)&amp;"-"&amp;TEXT(MOD(IF(VALUE(MID(A7038,6,2))&gt;=4,VALUE(LEFT(A7038,4)),VALUE(LEFT(A7038,4))-1)+1,100),"00")</f>
        <v>FY2025-26</v>
      </c>
      <c r="D7038" s="0" t="s">
        <v>571</v>
      </c>
      <c r="E7038" s="0" t="s">
        <v>571</v>
      </c>
      <c r="F7038" s="0" t="str">
        <f aca="false">INDEX(Mapping!$B$2:$B$465,MATCH(E7038,Mapping!$A$2:$A$465,0))</f>
        <v>MAITHON POWER LIMITED</v>
      </c>
      <c r="G7038" s="0" t="str">
        <f aca="false">INDEX(Mapping!$C$2:$C$465,MATCH(E7038,Mapping!$A$2:$A$465,0))</f>
        <v>MAITHON POWER LIMITED</v>
      </c>
      <c r="H7038" s="2" t="n">
        <v>0.01</v>
      </c>
      <c r="I7038" s="3" t="n">
        <v>0.0002</v>
      </c>
    </row>
    <row r="7039" customFormat="false" ht="15" hidden="false" customHeight="false" outlineLevel="0" collapsed="false">
      <c r="A7039" s="0" t="s">
        <v>365</v>
      </c>
      <c r="B7039" s="0" t="n">
        <f aca="false">VALUE(LEFT(A7039,4))</f>
        <v>2025</v>
      </c>
      <c r="C7039" s="0" t="str">
        <f aca="false">"FY"&amp;IF(VALUE(MID(A7039,6,2))&gt;=4,VALUE(LEFT(A7039,4)),VALUE(LEFT(A7039,4))-1)&amp;"-"&amp;TEXT(MOD(IF(VALUE(MID(A7039,6,2))&gt;=4,VALUE(LEFT(A7039,4)),VALUE(LEFT(A7039,4))-1)+1,100),"00")</f>
        <v>FY2025-26</v>
      </c>
      <c r="D7039" s="0" t="s">
        <v>820</v>
      </c>
      <c r="E7039" s="0" t="s">
        <v>464</v>
      </c>
      <c r="F7039" s="0" t="str">
        <f aca="false">INDEX(Mapping!$B$2:$B$465,MATCH(E7039,Mapping!$A$2:$A$465,0))</f>
        <v>ADANI PORTS AND SPECIAL ECONOMIC ZONE LIMITED_PSS4_WIND</v>
      </c>
      <c r="G7039" s="0" t="str">
        <f aca="false">INDEX(Mapping!$C$2:$C$465,MATCH(E7039,Mapping!$A$2:$A$465,0))</f>
        <v>ADANI PORTS &amp; SEZ</v>
      </c>
      <c r="H7039" s="2" t="n">
        <v>0.01</v>
      </c>
      <c r="I7039" s="3" t="n">
        <v>0.0002</v>
      </c>
    </row>
    <row r="7040" customFormat="false" ht="15" hidden="false" customHeight="false" outlineLevel="0" collapsed="false">
      <c r="A7040" s="0" t="s">
        <v>365</v>
      </c>
      <c r="B7040" s="0" t="n">
        <f aca="false">VALUE(LEFT(A7040,4))</f>
        <v>2025</v>
      </c>
      <c r="C7040" s="0" t="str">
        <f aca="false">"FY"&amp;IF(VALUE(MID(A7040,6,2))&gt;=4,VALUE(LEFT(A7040,4)),VALUE(LEFT(A7040,4))-1)&amp;"-"&amp;TEXT(MOD(IF(VALUE(MID(A7040,6,2))&gt;=4,VALUE(LEFT(A7040,4)),VALUE(LEFT(A7040,4))-1)+1,100),"00")</f>
        <v>FY2025-26</v>
      </c>
      <c r="D7040" s="0" t="s">
        <v>806</v>
      </c>
      <c r="E7040" s="0" t="s">
        <v>568</v>
      </c>
      <c r="F7040" s="0" t="str">
        <f aca="false">INDEX(Mapping!$B$2:$B$465,MATCH(E7040,Mapping!$A$2:$A$465,0))</f>
        <v>ADANI RENEWABLE ENERGY FIFTY FIVE LIMITED_PSS3 (20.8 MW HYBRID WIND OF 25 MW OF 187.5MW HPD)</v>
      </c>
      <c r="G7040" s="0" t="str">
        <f aca="false">INDEX(Mapping!$C$2:$C$465,MATCH(E7040,Mapping!$A$2:$A$465,0))</f>
        <v>ADANI GREEN ENERGY (ALL SPVs)</v>
      </c>
      <c r="H7040" s="2" t="n">
        <v>0.006</v>
      </c>
      <c r="I7040" s="3" t="n">
        <v>0.0001</v>
      </c>
    </row>
    <row r="7041" customFormat="false" ht="15" hidden="false" customHeight="false" outlineLevel="0" collapsed="false">
      <c r="A7041" s="0" t="s">
        <v>365</v>
      </c>
      <c r="B7041" s="0" t="n">
        <f aca="false">VALUE(LEFT(A7041,4))</f>
        <v>2025</v>
      </c>
      <c r="C7041" s="0" t="str">
        <f aca="false">"FY"&amp;IF(VALUE(MID(A7041,6,2))&gt;=4,VALUE(LEFT(A7041,4)),VALUE(LEFT(A7041,4))-1)&amp;"-"&amp;TEXT(MOD(IF(VALUE(MID(A7041,6,2))&gt;=4,VALUE(LEFT(A7041,4)),VALUE(LEFT(A7041,4))-1)+1,100),"00")</f>
        <v>FY2025-26</v>
      </c>
      <c r="D7041" s="0" t="s">
        <v>851</v>
      </c>
      <c r="E7041" s="0" t="s">
        <v>552</v>
      </c>
      <c r="F7041" s="0" t="str">
        <f aca="false">INDEX(Mapping!$B$2:$B$465,MATCH(E7041,Mapping!$A$2:$A$465,0))</f>
        <v>AMBUJA CEMENTS LIMITED_PSS4_HYBRID SOLAR</v>
      </c>
      <c r="G7041" s="0" t="str">
        <f aca="false">INDEX(Mapping!$C$2:$C$465,MATCH(E7041,Mapping!$A$2:$A$465,0))</f>
        <v>AMBUJA CEMENTS</v>
      </c>
      <c r="H7041" s="2" t="n">
        <v>0.005</v>
      </c>
      <c r="I7041" s="3" t="n">
        <v>9E-005</v>
      </c>
    </row>
    <row r="7042" customFormat="false" ht="15" hidden="false" customHeight="false" outlineLevel="0" collapsed="false">
      <c r="A7042" s="0" t="s">
        <v>175</v>
      </c>
      <c r="B7042" s="0" t="n">
        <f aca="false">VALUE(LEFT(A7042,4))</f>
        <v>2025</v>
      </c>
      <c r="C7042" s="0" t="str">
        <f aca="false">"FY"&amp;IF(VALUE(MID(A7042,6,2))&gt;=4,VALUE(LEFT(A7042,4)),VALUE(LEFT(A7042,4))-1)&amp;"-"&amp;TEXT(MOD(IF(VALUE(MID(A7042,6,2))&gt;=4,VALUE(LEFT(A7042,4)),VALUE(LEFT(A7042,4))-1)+1,100),"00")</f>
        <v>FY2025-26</v>
      </c>
      <c r="D7042" s="0" t="s">
        <v>656</v>
      </c>
      <c r="E7042" s="0" t="s">
        <v>36</v>
      </c>
      <c r="F7042" s="0" t="str">
        <f aca="false">INDEX(Mapping!$B$2:$B$465,MATCH(E7042,Mapping!$A$2:$A$465,0))</f>
        <v>UTTAR PRADESH</v>
      </c>
      <c r="G7042" s="0" t="str">
        <f aca="false">INDEX(Mapping!$C$2:$C$465,MATCH(E7042,Mapping!$A$2:$A$465,0))</f>
        <v>UTTAR PRADESH</v>
      </c>
      <c r="H7042" s="2" t="n">
        <v>707.56</v>
      </c>
      <c r="I7042" s="3" t="n">
        <v>11.87</v>
      </c>
    </row>
    <row r="7043" customFormat="false" ht="15" hidden="false" customHeight="false" outlineLevel="0" collapsed="false">
      <c r="A7043" s="0" t="s">
        <v>175</v>
      </c>
      <c r="B7043" s="0" t="n">
        <f aca="false">VALUE(LEFT(A7043,4))</f>
        <v>2025</v>
      </c>
      <c r="C7043" s="0" t="str">
        <f aca="false">"FY"&amp;IF(VALUE(MID(A7043,6,2))&gt;=4,VALUE(LEFT(A7043,4)),VALUE(LEFT(A7043,4))-1)&amp;"-"&amp;TEXT(MOD(IF(VALUE(MID(A7043,6,2))&gt;=4,VALUE(LEFT(A7043,4)),VALUE(LEFT(A7043,4))-1)+1,100),"00")</f>
        <v>FY2025-26</v>
      </c>
      <c r="D7043" s="0" t="s">
        <v>655</v>
      </c>
      <c r="E7043" s="0" t="s">
        <v>77</v>
      </c>
      <c r="F7043" s="0" t="str">
        <f aca="false">INDEX(Mapping!$B$2:$B$465,MATCH(E7043,Mapping!$A$2:$A$465,0))</f>
        <v>JINDAL POWER LTD - STAGE 2</v>
      </c>
      <c r="G7043" s="0" t="str">
        <f aca="false">INDEX(Mapping!$C$2:$C$465,MATCH(E7043,Mapping!$A$2:$A$465,0))</f>
        <v>JINDAL POWER LTD (BOTH STAGES)</v>
      </c>
      <c r="H7043" s="2" t="n">
        <v>533.31</v>
      </c>
      <c r="I7043" s="3" t="n">
        <v>8.95</v>
      </c>
    </row>
    <row r="7044" customFormat="false" ht="15" hidden="false" customHeight="false" outlineLevel="0" collapsed="false">
      <c r="A7044" s="0" t="s">
        <v>175</v>
      </c>
      <c r="B7044" s="0" t="n">
        <f aca="false">VALUE(LEFT(A7044,4))</f>
        <v>2025</v>
      </c>
      <c r="C7044" s="0" t="str">
        <f aca="false">"FY"&amp;IF(VALUE(MID(A7044,6,2))&gt;=4,VALUE(LEFT(A7044,4)),VALUE(LEFT(A7044,4))-1)&amp;"-"&amp;TEXT(MOD(IF(VALUE(MID(A7044,6,2))&gt;=4,VALUE(LEFT(A7044,4)),VALUE(LEFT(A7044,4))-1)+1,100),"00")</f>
        <v>FY2025-26</v>
      </c>
      <c r="D7044" s="0" t="s">
        <v>654</v>
      </c>
      <c r="E7044" s="0" t="s">
        <v>43</v>
      </c>
      <c r="F7044" s="0" t="str">
        <f aca="false">INDEX(Mapping!$B$2:$B$465,MATCH(E7044,Mapping!$A$2:$A$465,0))</f>
        <v>ODISHA</v>
      </c>
      <c r="G7044" s="0" t="str">
        <f aca="false">INDEX(Mapping!$C$2:$C$465,MATCH(E7044,Mapping!$A$2:$A$465,0))</f>
        <v>ODISHA</v>
      </c>
      <c r="H7044" s="2" t="n">
        <v>504.97</v>
      </c>
      <c r="I7044" s="3" t="n">
        <v>8.47</v>
      </c>
    </row>
    <row r="7045" customFormat="false" ht="15" hidden="false" customHeight="false" outlineLevel="0" collapsed="false">
      <c r="A7045" s="0" t="s">
        <v>175</v>
      </c>
      <c r="B7045" s="0" t="n">
        <f aca="false">VALUE(LEFT(A7045,4))</f>
        <v>2025</v>
      </c>
      <c r="C7045" s="0" t="str">
        <f aca="false">"FY"&amp;IF(VALUE(MID(A7045,6,2))&gt;=4,VALUE(LEFT(A7045,4)),VALUE(LEFT(A7045,4))-1)&amp;"-"&amp;TEXT(MOD(IF(VALUE(MID(A7045,6,2))&gt;=4,VALUE(LEFT(A7045,4)),VALUE(LEFT(A7045,4))-1)+1,100),"00")</f>
        <v>FY2025-26</v>
      </c>
      <c r="D7045" s="0" t="s">
        <v>657</v>
      </c>
      <c r="E7045" s="0" t="s">
        <v>46</v>
      </c>
      <c r="F7045" s="0" t="str">
        <f aca="false">INDEX(Mapping!$B$2:$B$465,MATCH(E7045,Mapping!$A$2:$A$465,0))</f>
        <v>CHHATTISGARH</v>
      </c>
      <c r="G7045" s="0" t="str">
        <f aca="false">INDEX(Mapping!$C$2:$C$465,MATCH(E7045,Mapping!$A$2:$A$465,0))</f>
        <v>CHHATTISGARH</v>
      </c>
      <c r="H7045" s="2" t="n">
        <v>437.91</v>
      </c>
      <c r="I7045" s="3" t="n">
        <v>7.35</v>
      </c>
    </row>
    <row r="7046" customFormat="false" ht="15" hidden="false" customHeight="false" outlineLevel="0" collapsed="false">
      <c r="A7046" s="0" t="s">
        <v>175</v>
      </c>
      <c r="B7046" s="0" t="n">
        <f aca="false">VALUE(LEFT(A7046,4))</f>
        <v>2025</v>
      </c>
      <c r="C7046" s="0" t="str">
        <f aca="false">"FY"&amp;IF(VALUE(MID(A7046,6,2))&gt;=4,VALUE(LEFT(A7046,4)),VALUE(LEFT(A7046,4))-1)&amp;"-"&amp;TEXT(MOD(IF(VALUE(MID(A7046,6,2))&gt;=4,VALUE(LEFT(A7046,4)),VALUE(LEFT(A7046,4))-1)+1,100),"00")</f>
        <v>FY2025-26</v>
      </c>
      <c r="D7046" s="0" t="s">
        <v>659</v>
      </c>
      <c r="E7046" s="0" t="s">
        <v>93</v>
      </c>
      <c r="F7046" s="0" t="str">
        <f aca="false">INDEX(Mapping!$B$2:$B$465,MATCH(E7046,Mapping!$A$2:$A$465,0))</f>
        <v>ADANI POWER - RAIPUR TPP (EX-GMR CHHATTISGARH)</v>
      </c>
      <c r="G7046" s="0" t="str">
        <f aca="false">INDEX(Mapping!$C$2:$C$465,MATCH(E7046,Mapping!$A$2:$A$465,0))</f>
        <v>ADANI POWER (ALL PLANTS)</v>
      </c>
      <c r="H7046" s="2" t="n">
        <v>200.7</v>
      </c>
      <c r="I7046" s="3" t="n">
        <v>3.37</v>
      </c>
    </row>
    <row r="7047" customFormat="false" ht="15" hidden="false" customHeight="false" outlineLevel="0" collapsed="false">
      <c r="A7047" s="0" t="s">
        <v>175</v>
      </c>
      <c r="B7047" s="0" t="n">
        <f aca="false">VALUE(LEFT(A7047,4))</f>
        <v>2025</v>
      </c>
      <c r="C7047" s="0" t="str">
        <f aca="false">"FY"&amp;IF(VALUE(MID(A7047,6,2))&gt;=4,VALUE(LEFT(A7047,4)),VALUE(LEFT(A7047,4))-1)&amp;"-"&amp;TEXT(MOD(IF(VALUE(MID(A7047,6,2))&gt;=4,VALUE(LEFT(A7047,4)),VALUE(LEFT(A7047,4))-1)+1,100),"00")</f>
        <v>FY2025-26</v>
      </c>
      <c r="D7047" s="0" t="s">
        <v>687</v>
      </c>
      <c r="E7047" s="0" t="s">
        <v>45</v>
      </c>
      <c r="F7047" s="0" t="str">
        <f aca="false">INDEX(Mapping!$B$2:$B$465,MATCH(E7047,Mapping!$A$2:$A$465,0))</f>
        <v>BIHAR</v>
      </c>
      <c r="G7047" s="0" t="str">
        <f aca="false">INDEX(Mapping!$C$2:$C$465,MATCH(E7047,Mapping!$A$2:$A$465,0))</f>
        <v>BIHAR</v>
      </c>
      <c r="H7047" s="2" t="n">
        <v>198.97</v>
      </c>
      <c r="I7047" s="3" t="n">
        <v>3.34</v>
      </c>
    </row>
    <row r="7048" customFormat="false" ht="15" hidden="false" customHeight="false" outlineLevel="0" collapsed="false">
      <c r="A7048" s="0" t="s">
        <v>175</v>
      </c>
      <c r="B7048" s="0" t="n">
        <f aca="false">VALUE(LEFT(A7048,4))</f>
        <v>2025</v>
      </c>
      <c r="C7048" s="0" t="str">
        <f aca="false">"FY"&amp;IF(VALUE(MID(A7048,6,2))&gt;=4,VALUE(LEFT(A7048,4)),VALUE(LEFT(A7048,4))-1)&amp;"-"&amp;TEXT(MOD(IF(VALUE(MID(A7048,6,2))&gt;=4,VALUE(LEFT(A7048,4)),VALUE(LEFT(A7048,4))-1)+1,100),"00")</f>
        <v>FY2025-26</v>
      </c>
      <c r="D7048" s="0" t="s">
        <v>705</v>
      </c>
      <c r="E7048" s="0" t="s">
        <v>35</v>
      </c>
      <c r="F7048" s="0" t="str">
        <f aca="false">INDEX(Mapping!$B$2:$B$465,MATCH(E7048,Mapping!$A$2:$A$465,0))</f>
        <v>TELANGANA</v>
      </c>
      <c r="G7048" s="0" t="str">
        <f aca="false">INDEX(Mapping!$C$2:$C$465,MATCH(E7048,Mapping!$A$2:$A$465,0))</f>
        <v>TELANGANA</v>
      </c>
      <c r="H7048" s="2" t="n">
        <v>180.36</v>
      </c>
      <c r="I7048" s="3" t="n">
        <v>3.03</v>
      </c>
    </row>
    <row r="7049" customFormat="false" ht="15" hidden="false" customHeight="false" outlineLevel="0" collapsed="false">
      <c r="A7049" s="0" t="s">
        <v>175</v>
      </c>
      <c r="B7049" s="0" t="n">
        <f aca="false">VALUE(LEFT(A7049,4))</f>
        <v>2025</v>
      </c>
      <c r="C7049" s="0" t="str">
        <f aca="false">"FY"&amp;IF(VALUE(MID(A7049,6,2))&gt;=4,VALUE(LEFT(A7049,4)),VALUE(LEFT(A7049,4))-1)&amp;"-"&amp;TEXT(MOD(IF(VALUE(MID(A7049,6,2))&gt;=4,VALUE(LEFT(A7049,4)),VALUE(LEFT(A7049,4))-1)+1,100),"00")</f>
        <v>FY2025-26</v>
      </c>
      <c r="D7049" s="0" t="s">
        <v>662</v>
      </c>
      <c r="E7049" s="0" t="s">
        <v>99</v>
      </c>
      <c r="F7049" s="0" t="str">
        <f aca="false">INDEX(Mapping!$B$2:$B$465,MATCH(E7049,Mapping!$A$2:$A$465,0))</f>
        <v>JINDAL POWER LTD - STAGE 1</v>
      </c>
      <c r="G7049" s="0" t="str">
        <f aca="false">INDEX(Mapping!$C$2:$C$465,MATCH(E7049,Mapping!$A$2:$A$465,0))</f>
        <v>JINDAL POWER LTD (BOTH STAGES)</v>
      </c>
      <c r="H7049" s="2" t="n">
        <v>177.79</v>
      </c>
      <c r="I7049" s="3" t="n">
        <v>2.98</v>
      </c>
    </row>
    <row r="7050" customFormat="false" ht="15" hidden="false" customHeight="false" outlineLevel="0" collapsed="false">
      <c r="A7050" s="0" t="s">
        <v>175</v>
      </c>
      <c r="B7050" s="0" t="n">
        <f aca="false">VALUE(LEFT(A7050,4))</f>
        <v>2025</v>
      </c>
      <c r="C7050" s="0" t="str">
        <f aca="false">"FY"&amp;IF(VALUE(MID(A7050,6,2))&gt;=4,VALUE(LEFT(A7050,4)),VALUE(LEFT(A7050,4))-1)&amp;"-"&amp;TEXT(MOD(IF(VALUE(MID(A7050,6,2))&gt;=4,VALUE(LEFT(A7050,4)),VALUE(LEFT(A7050,4))-1)+1,100),"00")</f>
        <v>FY2025-26</v>
      </c>
      <c r="D7050" s="0" t="s">
        <v>171</v>
      </c>
      <c r="E7050" s="0" t="s">
        <v>171</v>
      </c>
      <c r="F7050" s="0" t="str">
        <f aca="false">INDEX(Mapping!$B$2:$B$465,MATCH(E7050,Mapping!$A$2:$A$465,0))</f>
        <v>MAHAN ENERGEN (EX-ESSAR POWER MP)</v>
      </c>
      <c r="G7050" s="0" t="str">
        <f aca="false">INDEX(Mapping!$C$2:$C$465,MATCH(E7050,Mapping!$A$2:$A$465,0))</f>
        <v>ADANI POWER (ALL PLANTS)</v>
      </c>
      <c r="H7050" s="2" t="n">
        <v>173.54</v>
      </c>
      <c r="I7050" s="3" t="n">
        <v>2.91</v>
      </c>
    </row>
    <row r="7051" customFormat="false" ht="15" hidden="false" customHeight="false" outlineLevel="0" collapsed="false">
      <c r="A7051" s="0" t="s">
        <v>175</v>
      </c>
      <c r="B7051" s="0" t="n">
        <f aca="false">VALUE(LEFT(A7051,4))</f>
        <v>2025</v>
      </c>
      <c r="C7051" s="0" t="str">
        <f aca="false">"FY"&amp;IF(VALUE(MID(A7051,6,2))&gt;=4,VALUE(LEFT(A7051,4)),VALUE(LEFT(A7051,4))-1)&amp;"-"&amp;TEXT(MOD(IF(VALUE(MID(A7051,6,2))&gt;=4,VALUE(LEFT(A7051,4)),VALUE(LEFT(A7051,4))-1)+1,100),"00")</f>
        <v>FY2025-26</v>
      </c>
      <c r="D7051" s="0" t="s">
        <v>677</v>
      </c>
      <c r="E7051" s="0" t="s">
        <v>39</v>
      </c>
      <c r="F7051" s="0" t="str">
        <f aca="false">INDEX(Mapping!$B$2:$B$465,MATCH(E7051,Mapping!$A$2:$A$465,0))</f>
        <v>WEST BENGAL</v>
      </c>
      <c r="G7051" s="0" t="str">
        <f aca="false">INDEX(Mapping!$C$2:$C$465,MATCH(E7051,Mapping!$A$2:$A$465,0))</f>
        <v>WEST BENGAL</v>
      </c>
      <c r="H7051" s="2" t="n">
        <v>146.19</v>
      </c>
      <c r="I7051" s="3" t="n">
        <v>2.45</v>
      </c>
    </row>
    <row r="7052" customFormat="false" ht="15" hidden="false" customHeight="false" outlineLevel="0" collapsed="false">
      <c r="A7052" s="0" t="s">
        <v>175</v>
      </c>
      <c r="B7052" s="0" t="n">
        <f aca="false">VALUE(LEFT(A7052,4))</f>
        <v>2025</v>
      </c>
      <c r="C7052" s="0" t="str">
        <f aca="false">"FY"&amp;IF(VALUE(MID(A7052,6,2))&gt;=4,VALUE(LEFT(A7052,4)),VALUE(LEFT(A7052,4))-1)&amp;"-"&amp;TEXT(MOD(IF(VALUE(MID(A7052,6,2))&gt;=4,VALUE(LEFT(A7052,4)),VALUE(LEFT(A7052,4))-1)+1,100),"00")</f>
        <v>FY2025-26</v>
      </c>
      <c r="D7052" s="0" t="s">
        <v>124</v>
      </c>
      <c r="E7052" s="0" t="s">
        <v>124</v>
      </c>
      <c r="F7052" s="0" t="str">
        <f aca="false">INDEX(Mapping!$B$2:$B$465,MATCH(E7052,Mapping!$A$2:$A$465,0))</f>
        <v>ADANI RENEWABLE ENERGY HOLDING FOUR</v>
      </c>
      <c r="G7052" s="0" t="str">
        <f aca="false">INDEX(Mapping!$C$2:$C$465,MATCH(E7052,Mapping!$A$2:$A$465,0))</f>
        <v>ADANI GREEN ENERGY (ALL SPVs)</v>
      </c>
      <c r="H7052" s="2" t="n">
        <v>123.36</v>
      </c>
      <c r="I7052" s="3" t="n">
        <v>2.07</v>
      </c>
    </row>
    <row r="7053" customFormat="false" ht="15" hidden="false" customHeight="false" outlineLevel="0" collapsed="false">
      <c r="A7053" s="0" t="s">
        <v>175</v>
      </c>
      <c r="B7053" s="0" t="n">
        <f aca="false">VALUE(LEFT(A7053,4))</f>
        <v>2025</v>
      </c>
      <c r="C7053" s="0" t="str">
        <f aca="false">"FY"&amp;IF(VALUE(MID(A7053,6,2))&gt;=4,VALUE(LEFT(A7053,4)),VALUE(LEFT(A7053,4))-1)&amp;"-"&amp;TEXT(MOD(IF(VALUE(MID(A7053,6,2))&gt;=4,VALUE(LEFT(A7053,4)),VALUE(LEFT(A7053,4))-1)+1,100),"00")</f>
        <v>FY2025-26</v>
      </c>
      <c r="D7053" s="0" t="s">
        <v>669</v>
      </c>
      <c r="E7053" s="0" t="s">
        <v>44</v>
      </c>
      <c r="F7053" s="0" t="str">
        <f aca="false">INDEX(Mapping!$B$2:$B$465,MATCH(E7053,Mapping!$A$2:$A$465,0))</f>
        <v>HARYANA</v>
      </c>
      <c r="G7053" s="0" t="str">
        <f aca="false">INDEX(Mapping!$C$2:$C$465,MATCH(E7053,Mapping!$A$2:$A$465,0))</f>
        <v>HARYANA</v>
      </c>
      <c r="H7053" s="2" t="n">
        <v>117.65</v>
      </c>
      <c r="I7053" s="3" t="n">
        <v>1.97</v>
      </c>
    </row>
    <row r="7054" customFormat="false" ht="15" hidden="false" customHeight="false" outlineLevel="0" collapsed="false">
      <c r="A7054" s="0" t="s">
        <v>175</v>
      </c>
      <c r="B7054" s="0" t="n">
        <f aca="false">VALUE(LEFT(A7054,4))</f>
        <v>2025</v>
      </c>
      <c r="C7054" s="0" t="str">
        <f aca="false">"FY"&amp;IF(VALUE(MID(A7054,6,2))&gt;=4,VALUE(LEFT(A7054,4)),VALUE(LEFT(A7054,4))-1)&amp;"-"&amp;TEXT(MOD(IF(VALUE(MID(A7054,6,2))&gt;=4,VALUE(LEFT(A7054,4)),VALUE(LEFT(A7054,4))-1)+1,100),"00")</f>
        <v>FY2025-26</v>
      </c>
      <c r="D7054" s="0" t="s">
        <v>665</v>
      </c>
      <c r="E7054" s="0" t="s">
        <v>61</v>
      </c>
      <c r="F7054" s="0" t="str">
        <f aca="false">INDEX(Mapping!$B$2:$B$465,MATCH(E7054,Mapping!$A$2:$A$465,0))</f>
        <v>ASSAM</v>
      </c>
      <c r="G7054" s="0" t="str">
        <f aca="false">INDEX(Mapping!$C$2:$C$465,MATCH(E7054,Mapping!$A$2:$A$465,0))</f>
        <v>ASSAM</v>
      </c>
      <c r="H7054" s="2" t="n">
        <v>101.44</v>
      </c>
      <c r="I7054" s="3" t="n">
        <v>1.7</v>
      </c>
    </row>
    <row r="7055" customFormat="false" ht="15" hidden="false" customHeight="false" outlineLevel="0" collapsed="false">
      <c r="A7055" s="0" t="s">
        <v>175</v>
      </c>
      <c r="B7055" s="0" t="n">
        <f aca="false">VALUE(LEFT(A7055,4))</f>
        <v>2025</v>
      </c>
      <c r="C7055" s="0" t="str">
        <f aca="false">"FY"&amp;IF(VALUE(MID(A7055,6,2))&gt;=4,VALUE(LEFT(A7055,4)),VALUE(LEFT(A7055,4))-1)&amp;"-"&amp;TEXT(MOD(IF(VALUE(MID(A7055,6,2))&gt;=4,VALUE(LEFT(A7055,4)),VALUE(LEFT(A7055,4))-1)+1,100),"00")</f>
        <v>FY2025-26</v>
      </c>
      <c r="D7055" s="0" t="s">
        <v>711</v>
      </c>
      <c r="E7055" s="0" t="s">
        <v>94</v>
      </c>
      <c r="F7055" s="0" t="str">
        <f aca="false">INDEX(Mapping!$B$2:$B$465,MATCH(E7055,Mapping!$A$2:$A$465,0))</f>
        <v>JHARKHAND</v>
      </c>
      <c r="G7055" s="0" t="str">
        <f aca="false">INDEX(Mapping!$C$2:$C$465,MATCH(E7055,Mapping!$A$2:$A$465,0))</f>
        <v>JHARKHAND</v>
      </c>
      <c r="H7055" s="2" t="n">
        <v>100.69</v>
      </c>
      <c r="I7055" s="3" t="n">
        <v>1.69</v>
      </c>
    </row>
    <row r="7056" customFormat="false" ht="15" hidden="false" customHeight="false" outlineLevel="0" collapsed="false">
      <c r="A7056" s="0" t="s">
        <v>175</v>
      </c>
      <c r="B7056" s="0" t="n">
        <f aca="false">VALUE(LEFT(A7056,4))</f>
        <v>2025</v>
      </c>
      <c r="C7056" s="0" t="str">
        <f aca="false">"FY"&amp;IF(VALUE(MID(A7056,6,2))&gt;=4,VALUE(LEFT(A7056,4)),VALUE(LEFT(A7056,4))-1)&amp;"-"&amp;TEXT(MOD(IF(VALUE(MID(A7056,6,2))&gt;=4,VALUE(LEFT(A7056,4)),VALUE(LEFT(A7056,4))-1)+1,100),"00")</f>
        <v>FY2025-26</v>
      </c>
      <c r="D7056" s="0" t="s">
        <v>664</v>
      </c>
      <c r="E7056" s="0" t="s">
        <v>108</v>
      </c>
      <c r="F7056" s="0" t="str">
        <f aca="false">INDEX(Mapping!$B$2:$B$465,MATCH(E7056,Mapping!$A$2:$A$465,0))</f>
        <v>JAYPEE NIGRIE STPP</v>
      </c>
      <c r="G7056" s="0" t="str">
        <f aca="false">INDEX(Mapping!$C$2:$C$465,MATCH(E7056,Mapping!$A$2:$A$465,0))</f>
        <v>JAYPEE NIGRIE STPP</v>
      </c>
      <c r="H7056" s="2" t="n">
        <v>97.15</v>
      </c>
      <c r="I7056" s="3" t="n">
        <v>1.63</v>
      </c>
    </row>
    <row r="7057" customFormat="false" ht="15" hidden="false" customHeight="false" outlineLevel="0" collapsed="false">
      <c r="A7057" s="0" t="s">
        <v>175</v>
      </c>
      <c r="B7057" s="0" t="n">
        <f aca="false">VALUE(LEFT(A7057,4))</f>
        <v>2025</v>
      </c>
      <c r="C7057" s="0" t="str">
        <f aca="false">"FY"&amp;IF(VALUE(MID(A7057,6,2))&gt;=4,VALUE(LEFT(A7057,4)),VALUE(LEFT(A7057,4))-1)&amp;"-"&amp;TEXT(MOD(IF(VALUE(MID(A7057,6,2))&gt;=4,VALUE(LEFT(A7057,4)),VALUE(LEFT(A7057,4))-1)+1,100),"00")</f>
        <v>FY2025-26</v>
      </c>
      <c r="D7057" s="0" t="s">
        <v>189</v>
      </c>
      <c r="E7057" s="0" t="s">
        <v>189</v>
      </c>
      <c r="F7057" s="0" t="str">
        <f aca="false">INDEX(Mapping!$B$2:$B$465,MATCH(E7057,Mapping!$A$2:$A$465,0))</f>
        <v>MAHAN ENERGEN (EX-ESSAR POWER MP)</v>
      </c>
      <c r="G7057" s="0" t="str">
        <f aca="false">INDEX(Mapping!$C$2:$C$465,MATCH(E7057,Mapping!$A$2:$A$465,0))</f>
        <v>ADANI POWER (ALL PLANTS)</v>
      </c>
      <c r="H7057" s="2" t="n">
        <v>94</v>
      </c>
      <c r="I7057" s="3" t="n">
        <v>1.58</v>
      </c>
    </row>
    <row r="7058" customFormat="false" ht="15" hidden="false" customHeight="false" outlineLevel="0" collapsed="false">
      <c r="A7058" s="0" t="s">
        <v>175</v>
      </c>
      <c r="B7058" s="0" t="n">
        <f aca="false">VALUE(LEFT(A7058,4))</f>
        <v>2025</v>
      </c>
      <c r="C7058" s="0" t="str">
        <f aca="false">"FY"&amp;IF(VALUE(MID(A7058,6,2))&gt;=4,VALUE(LEFT(A7058,4)),VALUE(LEFT(A7058,4))-1)&amp;"-"&amp;TEXT(MOD(IF(VALUE(MID(A7058,6,2))&gt;=4,VALUE(LEFT(A7058,4)),VALUE(LEFT(A7058,4))-1)+1,100),"00")</f>
        <v>FY2025-26</v>
      </c>
      <c r="D7058" s="0" t="s">
        <v>658</v>
      </c>
      <c r="E7058" s="0" t="s">
        <v>48</v>
      </c>
      <c r="F7058" s="0" t="str">
        <f aca="false">INDEX(Mapping!$B$2:$B$465,MATCH(E7058,Mapping!$A$2:$A$465,0))</f>
        <v>DELHI</v>
      </c>
      <c r="G7058" s="0" t="str">
        <f aca="false">INDEX(Mapping!$C$2:$C$465,MATCH(E7058,Mapping!$A$2:$A$465,0))</f>
        <v>DELHI</v>
      </c>
      <c r="H7058" s="2" t="n">
        <v>92.9</v>
      </c>
      <c r="I7058" s="3" t="n">
        <v>1.56</v>
      </c>
    </row>
    <row r="7059" customFormat="false" ht="15" hidden="false" customHeight="false" outlineLevel="0" collapsed="false">
      <c r="A7059" s="0" t="s">
        <v>175</v>
      </c>
      <c r="B7059" s="0" t="n">
        <f aca="false">VALUE(LEFT(A7059,4))</f>
        <v>2025</v>
      </c>
      <c r="C7059" s="0" t="str">
        <f aca="false">"FY"&amp;IF(VALUE(MID(A7059,6,2))&gt;=4,VALUE(LEFT(A7059,4)),VALUE(LEFT(A7059,4))-1)&amp;"-"&amp;TEXT(MOD(IF(VALUE(MID(A7059,6,2))&gt;=4,VALUE(LEFT(A7059,4)),VALUE(LEFT(A7059,4))-1)+1,100),"00")</f>
        <v>FY2025-26</v>
      </c>
      <c r="D7059" s="0" t="s">
        <v>675</v>
      </c>
      <c r="E7059" s="0" t="s">
        <v>137</v>
      </c>
      <c r="F7059" s="0" t="str">
        <f aca="false">INDEX(Mapping!$B$2:$B$465,MATCH(E7059,Mapping!$A$2:$A$465,0))</f>
        <v>JSPL - DCPP</v>
      </c>
      <c r="G7059" s="0" t="str">
        <f aca="false">INDEX(Mapping!$C$2:$C$465,MATCH(E7059,Mapping!$A$2:$A$465,0))</f>
        <v>JSPL</v>
      </c>
      <c r="H7059" s="2" t="n">
        <v>83.73</v>
      </c>
      <c r="I7059" s="3" t="n">
        <v>1.4</v>
      </c>
    </row>
    <row r="7060" customFormat="false" ht="15" hidden="false" customHeight="false" outlineLevel="0" collapsed="false">
      <c r="A7060" s="0" t="s">
        <v>175</v>
      </c>
      <c r="B7060" s="0" t="n">
        <f aca="false">VALUE(LEFT(A7060,4))</f>
        <v>2025</v>
      </c>
      <c r="C7060" s="0" t="str">
        <f aca="false">"FY"&amp;IF(VALUE(MID(A7060,6,2))&gt;=4,VALUE(LEFT(A7060,4)),VALUE(LEFT(A7060,4))-1)&amp;"-"&amp;TEXT(MOD(IF(VALUE(MID(A7060,6,2))&gt;=4,VALUE(LEFT(A7060,4)),VALUE(LEFT(A7060,4))-1)+1,100),"00")</f>
        <v>FY2025-26</v>
      </c>
      <c r="D7060" s="0" t="s">
        <v>208</v>
      </c>
      <c r="E7060" s="0" t="s">
        <v>208</v>
      </c>
      <c r="F7060" s="0" t="str">
        <f aca="false">INDEX(Mapping!$B$2:$B$465,MATCH(E7060,Mapping!$A$2:$A$465,0))</f>
        <v>JSW ENERGY UTKAL (EX-IND BARATH)</v>
      </c>
      <c r="G7060" s="0" t="str">
        <f aca="false">INDEX(Mapping!$C$2:$C$465,MATCH(E7060,Mapping!$A$2:$A$465,0))</f>
        <v>JSW ENERGY (INCL. KSK MAHANADI)</v>
      </c>
      <c r="H7060" s="2" t="n">
        <v>79.26</v>
      </c>
      <c r="I7060" s="3" t="n">
        <v>1.33</v>
      </c>
    </row>
    <row r="7061" customFormat="false" ht="15" hidden="false" customHeight="false" outlineLevel="0" collapsed="false">
      <c r="A7061" s="0" t="s">
        <v>175</v>
      </c>
      <c r="B7061" s="0" t="n">
        <f aca="false">VALUE(LEFT(A7061,4))</f>
        <v>2025</v>
      </c>
      <c r="C7061" s="0" t="str">
        <f aca="false">"FY"&amp;IF(VALUE(MID(A7061,6,2))&gt;=4,VALUE(LEFT(A7061,4)),VALUE(LEFT(A7061,4))-1)&amp;"-"&amp;TEXT(MOD(IF(VALUE(MID(A7061,6,2))&gt;=4,VALUE(LEFT(A7061,4)),VALUE(LEFT(A7061,4))-1)+1,100),"00")</f>
        <v>FY2025-26</v>
      </c>
      <c r="D7061" s="0" t="s">
        <v>668</v>
      </c>
      <c r="E7061" s="0" t="s">
        <v>40</v>
      </c>
      <c r="F7061" s="0" t="str">
        <f aca="false">INDEX(Mapping!$B$2:$B$465,MATCH(E7061,Mapping!$A$2:$A$465,0))</f>
        <v>TAMIL NADU</v>
      </c>
      <c r="G7061" s="0" t="str">
        <f aca="false">INDEX(Mapping!$C$2:$C$465,MATCH(E7061,Mapping!$A$2:$A$465,0))</f>
        <v>TAMIL NADU</v>
      </c>
      <c r="H7061" s="2" t="n">
        <v>79</v>
      </c>
      <c r="I7061" s="3" t="n">
        <v>1.33</v>
      </c>
    </row>
    <row r="7062" customFormat="false" ht="15" hidden="false" customHeight="false" outlineLevel="0" collapsed="false">
      <c r="A7062" s="0" t="s">
        <v>175</v>
      </c>
      <c r="B7062" s="0" t="n">
        <f aca="false">VALUE(LEFT(A7062,4))</f>
        <v>2025</v>
      </c>
      <c r="C7062" s="0" t="str">
        <f aca="false">"FY"&amp;IF(VALUE(MID(A7062,6,2))&gt;=4,VALUE(LEFT(A7062,4)),VALUE(LEFT(A7062,4))-1)&amp;"-"&amp;TEXT(MOD(IF(VALUE(MID(A7062,6,2))&gt;=4,VALUE(LEFT(A7062,4)),VALUE(LEFT(A7062,4))-1)+1,100),"00")</f>
        <v>FY2025-26</v>
      </c>
      <c r="D7062" s="0" t="s">
        <v>793</v>
      </c>
      <c r="E7062" s="0" t="s">
        <v>164</v>
      </c>
      <c r="F7062" s="0" t="str">
        <f aca="false">INDEX(Mapping!$B$2:$B$465,MATCH(E7062,Mapping!$A$2:$A$465,0))</f>
        <v>ADANI GREEN ENERGY TWENTY FIVE B LIMITED_PSS-2</v>
      </c>
      <c r="G7062" s="0" t="str">
        <f aca="false">INDEX(Mapping!$C$2:$C$465,MATCH(E7062,Mapping!$A$2:$A$465,0))</f>
        <v>ADANI GREEN ENERGY (ALL SPVs)</v>
      </c>
      <c r="H7062" s="2" t="n">
        <v>72.4</v>
      </c>
      <c r="I7062" s="3" t="n">
        <v>1.21</v>
      </c>
    </row>
    <row r="7063" customFormat="false" ht="15" hidden="false" customHeight="false" outlineLevel="0" collapsed="false">
      <c r="A7063" s="0" t="s">
        <v>175</v>
      </c>
      <c r="B7063" s="0" t="n">
        <f aca="false">VALUE(LEFT(A7063,4))</f>
        <v>2025</v>
      </c>
      <c r="C7063" s="0" t="str">
        <f aca="false">"FY"&amp;IF(VALUE(MID(A7063,6,2))&gt;=4,VALUE(LEFT(A7063,4)),VALUE(LEFT(A7063,4))-1)&amp;"-"&amp;TEXT(MOD(IF(VALUE(MID(A7063,6,2))&gt;=4,VALUE(LEFT(A7063,4)),VALUE(LEFT(A7063,4))-1)+1,100),"00")</f>
        <v>FY2025-26</v>
      </c>
      <c r="D7063" s="0" t="s">
        <v>206</v>
      </c>
      <c r="E7063" s="0" t="s">
        <v>206</v>
      </c>
      <c r="F7063" s="0" t="str">
        <f aca="false">INDEX(Mapping!$B$2:$B$465,MATCH(E7063,Mapping!$A$2:$A$465,0))</f>
        <v>ADANI RENEWABLE ENERGY FIFTY SEVEN LIMITED_PSS13</v>
      </c>
      <c r="G7063" s="0" t="str">
        <f aca="false">INDEX(Mapping!$C$2:$C$465,MATCH(E7063,Mapping!$A$2:$A$465,0))</f>
        <v>ADANI GREEN ENERGY (ALL SPVs)</v>
      </c>
      <c r="H7063" s="2" t="n">
        <v>70.87</v>
      </c>
      <c r="I7063" s="3" t="n">
        <v>1.19</v>
      </c>
    </row>
    <row r="7064" customFormat="false" ht="15" hidden="false" customHeight="false" outlineLevel="0" collapsed="false">
      <c r="A7064" s="0" t="s">
        <v>175</v>
      </c>
      <c r="B7064" s="0" t="n">
        <f aca="false">VALUE(LEFT(A7064,4))</f>
        <v>2025</v>
      </c>
      <c r="C7064" s="0" t="str">
        <f aca="false">"FY"&amp;IF(VALUE(MID(A7064,6,2))&gt;=4,VALUE(LEFT(A7064,4)),VALUE(LEFT(A7064,4))-1)&amp;"-"&amp;TEXT(MOD(IF(VALUE(MID(A7064,6,2))&gt;=4,VALUE(LEFT(A7064,4)),VALUE(LEFT(A7064,4))-1)+1,100),"00")</f>
        <v>FY2025-26</v>
      </c>
      <c r="D7064" s="0" t="s">
        <v>660</v>
      </c>
      <c r="E7064" s="0" t="s">
        <v>50</v>
      </c>
      <c r="F7064" s="0" t="str">
        <f aca="false">INDEX(Mapping!$B$2:$B$465,MATCH(E7064,Mapping!$A$2:$A$465,0))</f>
        <v>MADHYA PRADESH</v>
      </c>
      <c r="G7064" s="0" t="str">
        <f aca="false">INDEX(Mapping!$C$2:$C$465,MATCH(E7064,Mapping!$A$2:$A$465,0))</f>
        <v>MADHYA PRADESH</v>
      </c>
      <c r="H7064" s="2" t="n">
        <v>59.87</v>
      </c>
      <c r="I7064" s="3" t="n">
        <v>1</v>
      </c>
    </row>
    <row r="7065" customFormat="false" ht="15" hidden="false" customHeight="false" outlineLevel="0" collapsed="false">
      <c r="A7065" s="0" t="s">
        <v>175</v>
      </c>
      <c r="B7065" s="0" t="n">
        <f aca="false">VALUE(LEFT(A7065,4))</f>
        <v>2025</v>
      </c>
      <c r="C7065" s="0" t="str">
        <f aca="false">"FY"&amp;IF(VALUE(MID(A7065,6,2))&gt;=4,VALUE(LEFT(A7065,4)),VALUE(LEFT(A7065,4))-1)&amp;"-"&amp;TEXT(MOD(IF(VALUE(MID(A7065,6,2))&gt;=4,VALUE(LEFT(A7065,4)),VALUE(LEFT(A7065,4))-1)+1,100),"00")</f>
        <v>FY2025-26</v>
      </c>
      <c r="D7065" s="0" t="s">
        <v>821</v>
      </c>
      <c r="E7065" s="0" t="s">
        <v>273</v>
      </c>
      <c r="F7065" s="0" t="str">
        <f aca="false">INDEX(Mapping!$B$2:$B$465,MATCH(E7065,Mapping!$A$2:$A$465,0))</f>
        <v>ADANI RENEWABLE ENERGY FIFTY SIX LIMITED_PSS10</v>
      </c>
      <c r="G7065" s="0" t="str">
        <f aca="false">INDEX(Mapping!$C$2:$C$465,MATCH(E7065,Mapping!$A$2:$A$465,0))</f>
        <v>ADANI GREEN ENERGY (ALL SPVs)</v>
      </c>
      <c r="H7065" s="2" t="n">
        <v>56.12</v>
      </c>
      <c r="I7065" s="3" t="n">
        <v>0.94</v>
      </c>
    </row>
    <row r="7066" customFormat="false" ht="15" hidden="false" customHeight="false" outlineLevel="0" collapsed="false">
      <c r="A7066" s="0" t="s">
        <v>175</v>
      </c>
      <c r="B7066" s="0" t="n">
        <f aca="false">VALUE(LEFT(A7066,4))</f>
        <v>2025</v>
      </c>
      <c r="C7066" s="0" t="str">
        <f aca="false">"FY"&amp;IF(VALUE(MID(A7066,6,2))&gt;=4,VALUE(LEFT(A7066,4)),VALUE(LEFT(A7066,4))-1)&amp;"-"&amp;TEXT(MOD(IF(VALUE(MID(A7066,6,2))&gt;=4,VALUE(LEFT(A7066,4)),VALUE(LEFT(A7066,4))-1)+1,100),"00")</f>
        <v>FY2025-26</v>
      </c>
      <c r="D7066" s="0" t="s">
        <v>794</v>
      </c>
      <c r="E7066" s="0" t="s">
        <v>186</v>
      </c>
      <c r="F7066" s="0" t="str">
        <f aca="false">INDEX(Mapping!$B$2:$B$465,MATCH(E7066,Mapping!$A$2:$A$465,0))</f>
        <v>ADANI GREEN ENERGY TWENTY FIVE A LIMITED_PSS-2</v>
      </c>
      <c r="G7066" s="0" t="str">
        <f aca="false">INDEX(Mapping!$C$2:$C$465,MATCH(E7066,Mapping!$A$2:$A$465,0))</f>
        <v>ADANI GREEN ENERGY (ALL SPVs)</v>
      </c>
      <c r="H7066" s="2" t="n">
        <v>50.98</v>
      </c>
      <c r="I7066" s="3" t="n">
        <v>0.86</v>
      </c>
    </row>
    <row r="7067" customFormat="false" ht="15" hidden="false" customHeight="false" outlineLevel="0" collapsed="false">
      <c r="A7067" s="0" t="s">
        <v>175</v>
      </c>
      <c r="B7067" s="0" t="n">
        <f aca="false">VALUE(LEFT(A7067,4))</f>
        <v>2025</v>
      </c>
      <c r="C7067" s="0" t="str">
        <f aca="false">"FY"&amp;IF(VALUE(MID(A7067,6,2))&gt;=4,VALUE(LEFT(A7067,4)),VALUE(LEFT(A7067,4))-1)&amp;"-"&amp;TEXT(MOD(IF(VALUE(MID(A7067,6,2))&gt;=4,VALUE(LEFT(A7067,4)),VALUE(LEFT(A7067,4))-1)+1,100),"00")</f>
        <v>FY2025-26</v>
      </c>
      <c r="D7067" s="0" t="s">
        <v>800</v>
      </c>
      <c r="E7067" s="0" t="s">
        <v>223</v>
      </c>
      <c r="F7067" s="0" t="str">
        <f aca="false">INDEX(Mapping!$B$2:$B$465,MATCH(E7067,Mapping!$A$2:$A$465,0))</f>
        <v>ADANI GREEN ENERGY TWENTY FOUR A LIMITED_PSS-3</v>
      </c>
      <c r="G7067" s="0" t="str">
        <f aca="false">INDEX(Mapping!$C$2:$C$465,MATCH(E7067,Mapping!$A$2:$A$465,0))</f>
        <v>ADANI GREEN ENERGY (ALL SPVs)</v>
      </c>
      <c r="H7067" s="2" t="n">
        <v>48.74</v>
      </c>
      <c r="I7067" s="3" t="n">
        <v>0.82</v>
      </c>
    </row>
    <row r="7068" customFormat="false" ht="15" hidden="false" customHeight="false" outlineLevel="0" collapsed="false">
      <c r="A7068" s="0" t="s">
        <v>175</v>
      </c>
      <c r="B7068" s="0" t="n">
        <f aca="false">VALUE(LEFT(A7068,4))</f>
        <v>2025</v>
      </c>
      <c r="C7068" s="0" t="str">
        <f aca="false">"FY"&amp;IF(VALUE(MID(A7068,6,2))&gt;=4,VALUE(LEFT(A7068,4)),VALUE(LEFT(A7068,4))-1)&amp;"-"&amp;TEXT(MOD(IF(VALUE(MID(A7068,6,2))&gt;=4,VALUE(LEFT(A7068,4)),VALUE(LEFT(A7068,4))-1)+1,100),"00")</f>
        <v>FY2025-26</v>
      </c>
      <c r="D7068" s="0" t="s">
        <v>652</v>
      </c>
      <c r="E7068" s="0" t="s">
        <v>47</v>
      </c>
      <c r="F7068" s="0" t="str">
        <f aca="false">INDEX(Mapping!$B$2:$B$465,MATCH(E7068,Mapping!$A$2:$A$465,0))</f>
        <v>KARNATAKA</v>
      </c>
      <c r="G7068" s="0" t="str">
        <f aca="false">INDEX(Mapping!$C$2:$C$465,MATCH(E7068,Mapping!$A$2:$A$465,0))</f>
        <v>KARNATAKA</v>
      </c>
      <c r="H7068" s="2" t="n">
        <v>48.1</v>
      </c>
      <c r="I7068" s="3" t="n">
        <v>0.81</v>
      </c>
    </row>
    <row r="7069" customFormat="false" ht="15" hidden="false" customHeight="false" outlineLevel="0" collapsed="false">
      <c r="A7069" s="0" t="s">
        <v>175</v>
      </c>
      <c r="B7069" s="0" t="n">
        <f aca="false">VALUE(LEFT(A7069,4))</f>
        <v>2025</v>
      </c>
      <c r="C7069" s="0" t="str">
        <f aca="false">"FY"&amp;IF(VALUE(MID(A7069,6,2))&gt;=4,VALUE(LEFT(A7069,4)),VALUE(LEFT(A7069,4))-1)&amp;"-"&amp;TEXT(MOD(IF(VALUE(MID(A7069,6,2))&gt;=4,VALUE(LEFT(A7069,4)),VALUE(LEFT(A7069,4))-1)+1,100),"00")</f>
        <v>FY2025-26</v>
      </c>
      <c r="D7069" s="0" t="s">
        <v>663</v>
      </c>
      <c r="E7069" s="0" t="s">
        <v>41</v>
      </c>
      <c r="F7069" s="0" t="str">
        <f aca="false">INDEX(Mapping!$B$2:$B$465,MATCH(E7069,Mapping!$A$2:$A$465,0))</f>
        <v>RAJASTHAN</v>
      </c>
      <c r="G7069" s="0" t="str">
        <f aca="false">INDEX(Mapping!$C$2:$C$465,MATCH(E7069,Mapping!$A$2:$A$465,0))</f>
        <v>RAJASTHAN</v>
      </c>
      <c r="H7069" s="2" t="n">
        <v>46.65</v>
      </c>
      <c r="I7069" s="3" t="n">
        <v>0.78</v>
      </c>
    </row>
    <row r="7070" customFormat="false" ht="15" hidden="false" customHeight="false" outlineLevel="0" collapsed="false">
      <c r="A7070" s="0" t="s">
        <v>175</v>
      </c>
      <c r="B7070" s="0" t="n">
        <f aca="false">VALUE(LEFT(A7070,4))</f>
        <v>2025</v>
      </c>
      <c r="C7070" s="0" t="str">
        <f aca="false">"FY"&amp;IF(VALUE(MID(A7070,6,2))&gt;=4,VALUE(LEFT(A7070,4)),VALUE(LEFT(A7070,4))-1)&amp;"-"&amp;TEXT(MOD(IF(VALUE(MID(A7070,6,2))&gt;=4,VALUE(LEFT(A7070,4)),VALUE(LEFT(A7070,4))-1)+1,100),"00")</f>
        <v>FY2025-26</v>
      </c>
      <c r="D7070" s="0" t="s">
        <v>256</v>
      </c>
      <c r="E7070" s="0" t="s">
        <v>256</v>
      </c>
      <c r="F7070" s="0" t="str">
        <f aca="false">INDEX(Mapping!$B$2:$B$465,MATCH(E7070,Mapping!$A$2:$A$465,0))</f>
        <v>ADANI RENEWABLE ENERGY FIFTY SIX LIMITED_PSS9</v>
      </c>
      <c r="G7070" s="0" t="str">
        <f aca="false">INDEX(Mapping!$C$2:$C$465,MATCH(E7070,Mapping!$A$2:$A$465,0))</f>
        <v>ADANI GREEN ENERGY (ALL SPVs)</v>
      </c>
      <c r="H7070" s="2" t="n">
        <v>43.8</v>
      </c>
      <c r="I7070" s="3" t="n">
        <v>0.73</v>
      </c>
    </row>
    <row r="7071" customFormat="false" ht="15" hidden="false" customHeight="false" outlineLevel="0" collapsed="false">
      <c r="A7071" s="0" t="s">
        <v>175</v>
      </c>
      <c r="B7071" s="0" t="n">
        <f aca="false">VALUE(LEFT(A7071,4))</f>
        <v>2025</v>
      </c>
      <c r="C7071" s="0" t="str">
        <f aca="false">"FY"&amp;IF(VALUE(MID(A7071,6,2))&gt;=4,VALUE(LEFT(A7071,4)),VALUE(LEFT(A7071,4))-1)&amp;"-"&amp;TEXT(MOD(IF(VALUE(MID(A7071,6,2))&gt;=4,VALUE(LEFT(A7071,4)),VALUE(LEFT(A7071,4))-1)+1,100),"00")</f>
        <v>FY2025-26</v>
      </c>
      <c r="D7071" s="0" t="s">
        <v>671</v>
      </c>
      <c r="E7071" s="0" t="s">
        <v>31</v>
      </c>
      <c r="F7071" s="0" t="str">
        <f aca="false">INDEX(Mapping!$B$2:$B$465,MATCH(E7071,Mapping!$A$2:$A$465,0))</f>
        <v>GUJARAT</v>
      </c>
      <c r="G7071" s="0" t="str">
        <f aca="false">INDEX(Mapping!$C$2:$C$465,MATCH(E7071,Mapping!$A$2:$A$465,0))</f>
        <v>GUJARAT</v>
      </c>
      <c r="H7071" s="2" t="n">
        <v>40.86</v>
      </c>
      <c r="I7071" s="3" t="n">
        <v>0.69</v>
      </c>
    </row>
    <row r="7072" customFormat="false" ht="15" hidden="false" customHeight="false" outlineLevel="0" collapsed="false">
      <c r="A7072" s="0" t="s">
        <v>175</v>
      </c>
      <c r="B7072" s="0" t="n">
        <f aca="false">VALUE(LEFT(A7072,4))</f>
        <v>2025</v>
      </c>
      <c r="C7072" s="0" t="str">
        <f aca="false">"FY"&amp;IF(VALUE(MID(A7072,6,2))&gt;=4,VALUE(LEFT(A7072,4)),VALUE(LEFT(A7072,4))-1)&amp;"-"&amp;TEXT(MOD(IF(VALUE(MID(A7072,6,2))&gt;=4,VALUE(LEFT(A7072,4)),VALUE(LEFT(A7072,4))-1)+1,100),"00")</f>
        <v>FY2025-26</v>
      </c>
      <c r="D7072" s="0" t="s">
        <v>716</v>
      </c>
      <c r="E7072" s="0" t="s">
        <v>247</v>
      </c>
      <c r="F7072" s="0" t="str">
        <f aca="false">INDEX(Mapping!$B$2:$B$465,MATCH(E7072,Mapping!$A$2:$A$465,0))</f>
        <v>SEIL ENERGY INDIA (EX-SEMBCORP)</v>
      </c>
      <c r="G7072" s="0" t="str">
        <f aca="false">INDEX(Mapping!$C$2:$C$465,MATCH(E7072,Mapping!$A$2:$A$465,0))</f>
        <v>SEIL ENERGY INDIA</v>
      </c>
      <c r="H7072" s="2" t="n">
        <v>37.64</v>
      </c>
      <c r="I7072" s="3" t="n">
        <v>0.63</v>
      </c>
    </row>
    <row r="7073" customFormat="false" ht="15" hidden="false" customHeight="false" outlineLevel="0" collapsed="false">
      <c r="A7073" s="0" t="s">
        <v>175</v>
      </c>
      <c r="B7073" s="0" t="n">
        <f aca="false">VALUE(LEFT(A7073,4))</f>
        <v>2025</v>
      </c>
      <c r="C7073" s="0" t="str">
        <f aca="false">"FY"&amp;IF(VALUE(MID(A7073,6,2))&gt;=4,VALUE(LEFT(A7073,4)),VALUE(LEFT(A7073,4))-1)&amp;"-"&amp;TEXT(MOD(IF(VALUE(MID(A7073,6,2))&gt;=4,VALUE(LEFT(A7073,4)),VALUE(LEFT(A7073,4))-1)+1,100),"00")</f>
        <v>FY2025-26</v>
      </c>
      <c r="D7073" s="0" t="s">
        <v>672</v>
      </c>
      <c r="E7073" s="0" t="s">
        <v>38</v>
      </c>
      <c r="F7073" s="0" t="str">
        <f aca="false">INDEX(Mapping!$B$2:$B$465,MATCH(E7073,Mapping!$A$2:$A$465,0))</f>
        <v>ANDHRA PRADESH</v>
      </c>
      <c r="G7073" s="0" t="str">
        <f aca="false">INDEX(Mapping!$C$2:$C$465,MATCH(E7073,Mapping!$A$2:$A$465,0))</f>
        <v>ANDHRA PRADESH</v>
      </c>
      <c r="H7073" s="2" t="n">
        <v>37.5</v>
      </c>
      <c r="I7073" s="3" t="n">
        <v>0.63</v>
      </c>
    </row>
    <row r="7074" customFormat="false" ht="15" hidden="false" customHeight="false" outlineLevel="0" collapsed="false">
      <c r="A7074" s="0" t="s">
        <v>175</v>
      </c>
      <c r="B7074" s="0" t="n">
        <f aca="false">VALUE(LEFT(A7074,4))</f>
        <v>2025</v>
      </c>
      <c r="C7074" s="0" t="str">
        <f aca="false">"FY"&amp;IF(VALUE(MID(A7074,6,2))&gt;=4,VALUE(LEFT(A7074,4)),VALUE(LEFT(A7074,4))-1)&amp;"-"&amp;TEXT(MOD(IF(VALUE(MID(A7074,6,2))&gt;=4,VALUE(LEFT(A7074,4)),VALUE(LEFT(A7074,4))-1)+1,100),"00")</f>
        <v>FY2025-26</v>
      </c>
      <c r="D7074" s="0" t="s">
        <v>270</v>
      </c>
      <c r="E7074" s="0" t="s">
        <v>270</v>
      </c>
      <c r="F7074" s="0" t="str">
        <f aca="false">INDEX(Mapping!$B$2:$B$465,MATCH(E7074,Mapping!$A$2:$A$465,0))</f>
        <v>ADANI RENEWABLE ENERGY FIFTY SIX LIMITED_PSS4</v>
      </c>
      <c r="G7074" s="0" t="str">
        <f aca="false">INDEX(Mapping!$C$2:$C$465,MATCH(E7074,Mapping!$A$2:$A$465,0))</f>
        <v>ADANI GREEN ENERGY (ALL SPVs)</v>
      </c>
      <c r="H7074" s="2" t="n">
        <v>35.61</v>
      </c>
      <c r="I7074" s="3" t="n">
        <v>0.6</v>
      </c>
    </row>
    <row r="7075" customFormat="false" ht="15" hidden="false" customHeight="false" outlineLevel="0" collapsed="false">
      <c r="A7075" s="0" t="s">
        <v>175</v>
      </c>
      <c r="B7075" s="0" t="n">
        <f aca="false">VALUE(LEFT(A7075,4))</f>
        <v>2025</v>
      </c>
      <c r="C7075" s="0" t="str">
        <f aca="false">"FY"&amp;IF(VALUE(MID(A7075,6,2))&gt;=4,VALUE(LEFT(A7075,4)),VALUE(LEFT(A7075,4))-1)&amp;"-"&amp;TEXT(MOD(IF(VALUE(MID(A7075,6,2))&gt;=4,VALUE(LEFT(A7075,4)),VALUE(LEFT(A7075,4))-1)+1,100),"00")</f>
        <v>FY2025-26</v>
      </c>
      <c r="D7075" s="0" t="s">
        <v>210</v>
      </c>
      <c r="E7075" s="0" t="s">
        <v>210</v>
      </c>
      <c r="F7075" s="0" t="str">
        <f aca="false">INDEX(Mapping!$B$2:$B$465,MATCH(E7075,Mapping!$A$2:$A$465,0))</f>
        <v>ACB (INDIA)</v>
      </c>
      <c r="G7075" s="0" t="str">
        <f aca="false">INDEX(Mapping!$C$2:$C$465,MATCH(E7075,Mapping!$A$2:$A$465,0))</f>
        <v>ACB (INDIA)</v>
      </c>
      <c r="H7075" s="2" t="n">
        <v>34.31</v>
      </c>
      <c r="I7075" s="3" t="n">
        <v>0.58</v>
      </c>
    </row>
    <row r="7076" customFormat="false" ht="15" hidden="false" customHeight="false" outlineLevel="0" collapsed="false">
      <c r="A7076" s="0" t="s">
        <v>175</v>
      </c>
      <c r="B7076" s="0" t="n">
        <f aca="false">VALUE(LEFT(A7076,4))</f>
        <v>2025</v>
      </c>
      <c r="C7076" s="0" t="str">
        <f aca="false">"FY"&amp;IF(VALUE(MID(A7076,6,2))&gt;=4,VALUE(LEFT(A7076,4)),VALUE(LEFT(A7076,4))-1)&amp;"-"&amp;TEXT(MOD(IF(VALUE(MID(A7076,6,2))&gt;=4,VALUE(LEFT(A7076,4)),VALUE(LEFT(A7076,4))-1)+1,100),"00")</f>
        <v>FY2025-26</v>
      </c>
      <c r="D7076" s="0" t="s">
        <v>737</v>
      </c>
      <c r="E7076" s="0" t="s">
        <v>337</v>
      </c>
      <c r="F7076" s="0" t="str">
        <f aca="false">INDEX(Mapping!$B$2:$B$465,MATCH(E7076,Mapping!$A$2:$A$465,0))</f>
        <v>NTPC STATIONS</v>
      </c>
      <c r="G7076" s="0" t="str">
        <f aca="false">INDEX(Mapping!$C$2:$C$465,MATCH(E7076,Mapping!$A$2:$A$465,0))</f>
        <v>NTPC GROUP</v>
      </c>
      <c r="H7076" s="2" t="n">
        <v>33.03</v>
      </c>
      <c r="I7076" s="3" t="n">
        <v>0.55</v>
      </c>
    </row>
    <row r="7077" customFormat="false" ht="15" hidden="false" customHeight="false" outlineLevel="0" collapsed="false">
      <c r="A7077" s="0" t="s">
        <v>175</v>
      </c>
      <c r="B7077" s="0" t="n">
        <f aca="false">VALUE(LEFT(A7077,4))</f>
        <v>2025</v>
      </c>
      <c r="C7077" s="0" t="str">
        <f aca="false">"FY"&amp;IF(VALUE(MID(A7077,6,2))&gt;=4,VALUE(LEFT(A7077,4)),VALUE(LEFT(A7077,4))-1)&amp;"-"&amp;TEXT(MOD(IF(VALUE(MID(A7077,6,2))&gt;=4,VALUE(LEFT(A7077,4)),VALUE(LEFT(A7077,4))-1)+1,100),"00")</f>
        <v>FY2025-26</v>
      </c>
      <c r="D7077" s="0" t="s">
        <v>683</v>
      </c>
      <c r="E7077" s="0" t="s">
        <v>153</v>
      </c>
      <c r="F7077" s="0" t="str">
        <f aca="false">INDEX(Mapping!$B$2:$B$465,MATCH(E7077,Mapping!$A$2:$A$465,0))</f>
        <v>DVC</v>
      </c>
      <c r="G7077" s="0" t="str">
        <f aca="false">INDEX(Mapping!$C$2:$C$465,MATCH(E7077,Mapping!$A$2:$A$465,0))</f>
        <v>DVC</v>
      </c>
      <c r="H7077" s="2" t="n">
        <v>32.38</v>
      </c>
      <c r="I7077" s="3" t="n">
        <v>0.54</v>
      </c>
    </row>
    <row r="7078" customFormat="false" ht="15" hidden="false" customHeight="false" outlineLevel="0" collapsed="false">
      <c r="A7078" s="0" t="s">
        <v>175</v>
      </c>
      <c r="B7078" s="0" t="n">
        <f aca="false">VALUE(LEFT(A7078,4))</f>
        <v>2025</v>
      </c>
      <c r="C7078" s="0" t="str">
        <f aca="false">"FY"&amp;IF(VALUE(MID(A7078,6,2))&gt;=4,VALUE(LEFT(A7078,4)),VALUE(LEFT(A7078,4))-1)&amp;"-"&amp;TEXT(MOD(IF(VALUE(MID(A7078,6,2))&gt;=4,VALUE(LEFT(A7078,4)),VALUE(LEFT(A7078,4))-1)+1,100),"00")</f>
        <v>FY2025-26</v>
      </c>
      <c r="D7078" s="0" t="s">
        <v>53</v>
      </c>
      <c r="E7078" s="0" t="s">
        <v>53</v>
      </c>
      <c r="F7078" s="0" t="str">
        <f aca="false">INDEX(Mapping!$B$2:$B$465,MATCH(E7078,Mapping!$A$2:$A$465,0))</f>
        <v>HIMACHAL PRADESH</v>
      </c>
      <c r="G7078" s="0" t="str">
        <f aca="false">INDEX(Mapping!$C$2:$C$465,MATCH(E7078,Mapping!$A$2:$A$465,0))</f>
        <v>HIMACHAL PRADESH</v>
      </c>
      <c r="H7078" s="2" t="n">
        <v>29.77</v>
      </c>
      <c r="I7078" s="3" t="n">
        <v>0.5</v>
      </c>
    </row>
    <row r="7079" customFormat="false" ht="15" hidden="false" customHeight="false" outlineLevel="0" collapsed="false">
      <c r="A7079" s="0" t="s">
        <v>175</v>
      </c>
      <c r="B7079" s="0" t="n">
        <f aca="false">VALUE(LEFT(A7079,4))</f>
        <v>2025</v>
      </c>
      <c r="C7079" s="0" t="str">
        <f aca="false">"FY"&amp;IF(VALUE(MID(A7079,6,2))&gt;=4,VALUE(LEFT(A7079,4)),VALUE(LEFT(A7079,4))-1)&amp;"-"&amp;TEXT(MOD(IF(VALUE(MID(A7079,6,2))&gt;=4,VALUE(LEFT(A7079,4)),VALUE(LEFT(A7079,4))-1)+1,100),"00")</f>
        <v>FY2025-26</v>
      </c>
      <c r="D7079" s="0" t="s">
        <v>219</v>
      </c>
      <c r="E7079" s="0" t="s">
        <v>219</v>
      </c>
      <c r="F7079" s="0" t="str">
        <f aca="false">INDEX(Mapping!$B$2:$B$465,MATCH(E7079,Mapping!$A$2:$A$465,0))</f>
        <v>RENEW SURYA PRATAP</v>
      </c>
      <c r="G7079" s="0" t="str">
        <f aca="false">INDEX(Mapping!$C$2:$C$465,MATCH(E7079,Mapping!$A$2:$A$465,0))</f>
        <v>RENEW POWER (ALL SPVs)</v>
      </c>
      <c r="H7079" s="2" t="n">
        <v>29.14</v>
      </c>
      <c r="I7079" s="3" t="n">
        <v>0.49</v>
      </c>
    </row>
    <row r="7080" customFormat="false" ht="15" hidden="false" customHeight="false" outlineLevel="0" collapsed="false">
      <c r="A7080" s="0" t="s">
        <v>175</v>
      </c>
      <c r="B7080" s="0" t="n">
        <f aca="false">VALUE(LEFT(A7080,4))</f>
        <v>2025</v>
      </c>
      <c r="C7080" s="0" t="str">
        <f aca="false">"FY"&amp;IF(VALUE(MID(A7080,6,2))&gt;=4,VALUE(LEFT(A7080,4)),VALUE(LEFT(A7080,4))-1)&amp;"-"&amp;TEXT(MOD(IF(VALUE(MID(A7080,6,2))&gt;=4,VALUE(LEFT(A7080,4)),VALUE(LEFT(A7080,4))-1)+1,100),"00")</f>
        <v>FY2025-26</v>
      </c>
      <c r="D7080" s="0" t="s">
        <v>701</v>
      </c>
      <c r="E7080" s="0" t="s">
        <v>287</v>
      </c>
      <c r="F7080" s="0" t="str">
        <f aca="false">INDEX(Mapping!$B$2:$B$465,MATCH(E7080,Mapping!$A$2:$A$465,0))</f>
        <v>NTPC STATIONS</v>
      </c>
      <c r="G7080" s="0" t="str">
        <f aca="false">INDEX(Mapping!$C$2:$C$465,MATCH(E7080,Mapping!$A$2:$A$465,0))</f>
        <v>NTPC GROUP</v>
      </c>
      <c r="H7080" s="2" t="n">
        <v>27.77</v>
      </c>
      <c r="I7080" s="3" t="n">
        <v>0.47</v>
      </c>
    </row>
    <row r="7081" customFormat="false" ht="15" hidden="false" customHeight="false" outlineLevel="0" collapsed="false">
      <c r="A7081" s="0" t="s">
        <v>175</v>
      </c>
      <c r="B7081" s="0" t="n">
        <f aca="false">VALUE(LEFT(A7081,4))</f>
        <v>2025</v>
      </c>
      <c r="C7081" s="0" t="str">
        <f aca="false">"FY"&amp;IF(VALUE(MID(A7081,6,2))&gt;=4,VALUE(LEFT(A7081,4)),VALUE(LEFT(A7081,4))-1)&amp;"-"&amp;TEXT(MOD(IF(VALUE(MID(A7081,6,2))&gt;=4,VALUE(LEFT(A7081,4)),VALUE(LEFT(A7081,4))-1)+1,100),"00")</f>
        <v>FY2025-26</v>
      </c>
      <c r="D7081" s="0" t="s">
        <v>661</v>
      </c>
      <c r="E7081" s="0" t="s">
        <v>166</v>
      </c>
      <c r="F7081" s="0" t="str">
        <f aca="false">INDEX(Mapping!$B$2:$B$465,MATCH(E7081,Mapping!$A$2:$A$465,0))</f>
        <v>DB POWER</v>
      </c>
      <c r="G7081" s="0" t="str">
        <f aca="false">INDEX(Mapping!$C$2:$C$465,MATCH(E7081,Mapping!$A$2:$A$465,0))</f>
        <v>DB POWER</v>
      </c>
      <c r="H7081" s="2" t="n">
        <v>27.15</v>
      </c>
      <c r="I7081" s="3" t="n">
        <v>0.46</v>
      </c>
    </row>
    <row r="7082" customFormat="false" ht="15" hidden="false" customHeight="false" outlineLevel="0" collapsed="false">
      <c r="A7082" s="0" t="s">
        <v>175</v>
      </c>
      <c r="B7082" s="0" t="n">
        <f aca="false">VALUE(LEFT(A7082,4))</f>
        <v>2025</v>
      </c>
      <c r="C7082" s="0" t="str">
        <f aca="false">"FY"&amp;IF(VALUE(MID(A7082,6,2))&gt;=4,VALUE(LEFT(A7082,4)),VALUE(LEFT(A7082,4))-1)&amp;"-"&amp;TEXT(MOD(IF(VALUE(MID(A7082,6,2))&gt;=4,VALUE(LEFT(A7082,4)),VALUE(LEFT(A7082,4))-1)+1,100),"00")</f>
        <v>FY2025-26</v>
      </c>
      <c r="D7082" s="0" t="s">
        <v>173</v>
      </c>
      <c r="E7082" s="0" t="s">
        <v>173</v>
      </c>
      <c r="F7082" s="0" t="str">
        <f aca="false">INDEX(Mapping!$B$2:$B$465,MATCH(E7082,Mapping!$A$2:$A$465,0))</f>
        <v>ADANI GREEN ENERGY TWENTY FOUR LIMITED</v>
      </c>
      <c r="G7082" s="0" t="str">
        <f aca="false">INDEX(Mapping!$C$2:$C$465,MATCH(E7082,Mapping!$A$2:$A$465,0))</f>
        <v>ADANI GREEN ENERGY (ALL SPVs)</v>
      </c>
      <c r="H7082" s="2" t="n">
        <v>27.05</v>
      </c>
      <c r="I7082" s="3" t="n">
        <v>0.45</v>
      </c>
    </row>
    <row r="7083" customFormat="false" ht="15" hidden="false" customHeight="false" outlineLevel="0" collapsed="false">
      <c r="A7083" s="0" t="s">
        <v>175</v>
      </c>
      <c r="B7083" s="0" t="n">
        <f aca="false">VALUE(LEFT(A7083,4))</f>
        <v>2025</v>
      </c>
      <c r="C7083" s="0" t="str">
        <f aca="false">"FY"&amp;IF(VALUE(MID(A7083,6,2))&gt;=4,VALUE(LEFT(A7083,4)),VALUE(LEFT(A7083,4))-1)&amp;"-"&amp;TEXT(MOD(IF(VALUE(MID(A7083,6,2))&gt;=4,VALUE(LEFT(A7083,4)),VALUE(LEFT(A7083,4))-1)+1,100),"00")</f>
        <v>FY2025-26</v>
      </c>
      <c r="D7083" s="0" t="s">
        <v>308</v>
      </c>
      <c r="E7083" s="0" t="s">
        <v>308</v>
      </c>
      <c r="F7083" s="0" t="str">
        <f aca="false">INDEX(Mapping!$B$2:$B$465,MATCH(E7083,Mapping!$A$2:$A$465,0))</f>
        <v>ADANI RENEWABLE ENERGY FORTY FIVE LIMITED_PSS5</v>
      </c>
      <c r="G7083" s="0" t="str">
        <f aca="false">INDEX(Mapping!$C$2:$C$465,MATCH(E7083,Mapping!$A$2:$A$465,0))</f>
        <v>ADANI GREEN ENERGY (ALL SPVs)</v>
      </c>
      <c r="H7083" s="2" t="n">
        <v>26.88</v>
      </c>
      <c r="I7083" s="3" t="n">
        <v>0.45</v>
      </c>
    </row>
    <row r="7084" customFormat="false" ht="15" hidden="false" customHeight="false" outlineLevel="0" collapsed="false">
      <c r="A7084" s="0" t="s">
        <v>175</v>
      </c>
      <c r="B7084" s="0" t="n">
        <f aca="false">VALUE(LEFT(A7084,4))</f>
        <v>2025</v>
      </c>
      <c r="C7084" s="0" t="str">
        <f aca="false">"FY"&amp;IF(VALUE(MID(A7084,6,2))&gt;=4,VALUE(LEFT(A7084,4)),VALUE(LEFT(A7084,4))-1)&amp;"-"&amp;TEXT(MOD(IF(VALUE(MID(A7084,6,2))&gt;=4,VALUE(LEFT(A7084,4)),VALUE(LEFT(A7084,4))-1)+1,100),"00")</f>
        <v>FY2025-26</v>
      </c>
      <c r="D7084" s="0" t="s">
        <v>796</v>
      </c>
      <c r="E7084" s="0" t="s">
        <v>279</v>
      </c>
      <c r="F7084" s="0" t="str">
        <f aca="false">INDEX(Mapping!$B$2:$B$465,MATCH(E7084,Mapping!$A$2:$A$465,0))</f>
        <v>ADANI GREEN ENERGY TWENTY SIX B LIMITED_PSS-2</v>
      </c>
      <c r="G7084" s="0" t="str">
        <f aca="false">INDEX(Mapping!$C$2:$C$465,MATCH(E7084,Mapping!$A$2:$A$465,0))</f>
        <v>ADANI GREEN ENERGY (ALL SPVs)</v>
      </c>
      <c r="H7084" s="2" t="n">
        <v>26.6</v>
      </c>
      <c r="I7084" s="3" t="n">
        <v>0.45</v>
      </c>
    </row>
    <row r="7085" customFormat="false" ht="15" hidden="false" customHeight="false" outlineLevel="0" collapsed="false">
      <c r="A7085" s="0" t="s">
        <v>175</v>
      </c>
      <c r="B7085" s="0" t="n">
        <f aca="false">VALUE(LEFT(A7085,4))</f>
        <v>2025</v>
      </c>
      <c r="C7085" s="0" t="str">
        <f aca="false">"FY"&amp;IF(VALUE(MID(A7085,6,2))&gt;=4,VALUE(LEFT(A7085,4)),VALUE(LEFT(A7085,4))-1)&amp;"-"&amp;TEXT(MOD(IF(VALUE(MID(A7085,6,2))&gt;=4,VALUE(LEFT(A7085,4)),VALUE(LEFT(A7085,4))-1)+1,100),"00")</f>
        <v>FY2025-26</v>
      </c>
      <c r="D7085" s="0" t="s">
        <v>674</v>
      </c>
      <c r="E7085" s="0" t="s">
        <v>212</v>
      </c>
      <c r="F7085" s="0" t="str">
        <f aca="false">INDEX(Mapping!$B$2:$B$465,MATCH(E7085,Mapping!$A$2:$A$465,0))</f>
        <v>ADANI WIND ENERGY KUTCHH FOUR LTD. NAKHATRANA</v>
      </c>
      <c r="G7085" s="0" t="str">
        <f aca="false">INDEX(Mapping!$C$2:$C$465,MATCH(E7085,Mapping!$A$2:$A$465,0))</f>
        <v>ADANI GREEN ENERGY (ALL SPVs)</v>
      </c>
      <c r="H7085" s="2" t="n">
        <v>26.14</v>
      </c>
      <c r="I7085" s="3" t="n">
        <v>0.44</v>
      </c>
    </row>
    <row r="7086" customFormat="false" ht="15" hidden="false" customHeight="false" outlineLevel="0" collapsed="false">
      <c r="A7086" s="0" t="s">
        <v>175</v>
      </c>
      <c r="B7086" s="0" t="n">
        <f aca="false">VALUE(LEFT(A7086,4))</f>
        <v>2025</v>
      </c>
      <c r="C7086" s="0" t="str">
        <f aca="false">"FY"&amp;IF(VALUE(MID(A7086,6,2))&gt;=4,VALUE(LEFT(A7086,4)),VALUE(LEFT(A7086,4))-1)&amp;"-"&amp;TEXT(MOD(IF(VALUE(MID(A7086,6,2))&gt;=4,VALUE(LEFT(A7086,4)),VALUE(LEFT(A7086,4))-1)+1,100),"00")</f>
        <v>FY2025-26</v>
      </c>
      <c r="D7086" s="0" t="s">
        <v>185</v>
      </c>
      <c r="E7086" s="0" t="s">
        <v>185</v>
      </c>
      <c r="F7086" s="0" t="str">
        <f aca="false">INDEX(Mapping!$B$2:$B$465,MATCH(E7086,Mapping!$A$2:$A$465,0))</f>
        <v>ADANI GREEN ENERGY TWENTY FIVE LIMITED</v>
      </c>
      <c r="G7086" s="0" t="str">
        <f aca="false">INDEX(Mapping!$C$2:$C$465,MATCH(E7086,Mapping!$A$2:$A$465,0))</f>
        <v>ADANI GREEN ENERGY (ALL SPVs)</v>
      </c>
      <c r="H7086" s="2" t="n">
        <v>25.86</v>
      </c>
      <c r="I7086" s="3" t="n">
        <v>0.43</v>
      </c>
    </row>
    <row r="7087" customFormat="false" ht="15" hidden="false" customHeight="false" outlineLevel="0" collapsed="false">
      <c r="A7087" s="0" t="s">
        <v>175</v>
      </c>
      <c r="B7087" s="0" t="n">
        <f aca="false">VALUE(LEFT(A7087,4))</f>
        <v>2025</v>
      </c>
      <c r="C7087" s="0" t="str">
        <f aca="false">"FY"&amp;IF(VALUE(MID(A7087,6,2))&gt;=4,VALUE(LEFT(A7087,4)),VALUE(LEFT(A7087,4))-1)&amp;"-"&amp;TEXT(MOD(IF(VALUE(MID(A7087,6,2))&gt;=4,VALUE(LEFT(A7087,4)),VALUE(LEFT(A7087,4))-1)+1,100),"00")</f>
        <v>FY2025-26</v>
      </c>
      <c r="D7087" s="0" t="s">
        <v>795</v>
      </c>
      <c r="E7087" s="0" t="s">
        <v>263</v>
      </c>
      <c r="F7087" s="0" t="str">
        <f aca="false">INDEX(Mapping!$B$2:$B$465,MATCH(E7087,Mapping!$A$2:$A$465,0))</f>
        <v>ADANI RENEWABLE ENERGY FIFTY FIVE LIMITED_PSS-3 (162.5 MW HYBRID SOLAR OF 187.5MW HPD)</v>
      </c>
      <c r="G7087" s="0" t="str">
        <f aca="false">INDEX(Mapping!$C$2:$C$465,MATCH(E7087,Mapping!$A$2:$A$465,0))</f>
        <v>ADANI GREEN ENERGY (ALL SPVs)</v>
      </c>
      <c r="H7087" s="2" t="n">
        <v>25.8</v>
      </c>
      <c r="I7087" s="3" t="n">
        <v>0.43</v>
      </c>
    </row>
    <row r="7088" customFormat="false" ht="15" hidden="false" customHeight="false" outlineLevel="0" collapsed="false">
      <c r="A7088" s="0" t="s">
        <v>175</v>
      </c>
      <c r="B7088" s="0" t="n">
        <f aca="false">VALUE(LEFT(A7088,4))</f>
        <v>2025</v>
      </c>
      <c r="C7088" s="0" t="str">
        <f aca="false">"FY"&amp;IF(VALUE(MID(A7088,6,2))&gt;=4,VALUE(LEFT(A7088,4)),VALUE(LEFT(A7088,4))-1)&amp;"-"&amp;TEXT(MOD(IF(VALUE(MID(A7088,6,2))&gt;=4,VALUE(LEFT(A7088,4)),VALUE(LEFT(A7088,4))-1)+1,100),"00")</f>
        <v>FY2025-26</v>
      </c>
      <c r="D7088" s="0" t="s">
        <v>713</v>
      </c>
      <c r="E7088" s="0" t="s">
        <v>268</v>
      </c>
      <c r="F7088" s="0" t="str">
        <f aca="false">INDEX(Mapping!$B$2:$B$465,MATCH(E7088,Mapping!$A$2:$A$465,0))</f>
        <v>GOA</v>
      </c>
      <c r="G7088" s="0" t="str">
        <f aca="false">INDEX(Mapping!$C$2:$C$465,MATCH(E7088,Mapping!$A$2:$A$465,0))</f>
        <v>GOA</v>
      </c>
      <c r="H7088" s="2" t="n">
        <v>23.9</v>
      </c>
      <c r="I7088" s="3" t="n">
        <v>0.4</v>
      </c>
    </row>
    <row r="7089" customFormat="false" ht="15" hidden="false" customHeight="false" outlineLevel="0" collapsed="false">
      <c r="A7089" s="0" t="s">
        <v>175</v>
      </c>
      <c r="B7089" s="0" t="n">
        <f aca="false">VALUE(LEFT(A7089,4))</f>
        <v>2025</v>
      </c>
      <c r="C7089" s="0" t="str">
        <f aca="false">"FY"&amp;IF(VALUE(MID(A7089,6,2))&gt;=4,VALUE(LEFT(A7089,4)),VALUE(LEFT(A7089,4))-1)&amp;"-"&amp;TEXT(MOD(IF(VALUE(MID(A7089,6,2))&gt;=4,VALUE(LEFT(A7089,4)),VALUE(LEFT(A7089,4))-1)+1,100),"00")</f>
        <v>FY2025-26</v>
      </c>
      <c r="D7089" s="0" t="s">
        <v>767</v>
      </c>
      <c r="E7089" s="0" t="s">
        <v>348</v>
      </c>
      <c r="F7089" s="0" t="str">
        <f aca="false">INDEX(Mapping!$B$2:$B$465,MATCH(E7089,Mapping!$A$2:$A$465,0))</f>
        <v>DHARIWAL INFRASTRUCTURE</v>
      </c>
      <c r="G7089" s="0" t="str">
        <f aca="false">INDEX(Mapping!$C$2:$C$465,MATCH(E7089,Mapping!$A$2:$A$465,0))</f>
        <v>DHARIWAL INFRASTRUCTURE</v>
      </c>
      <c r="H7089" s="2" t="n">
        <v>22.42</v>
      </c>
      <c r="I7089" s="3" t="n">
        <v>0.38</v>
      </c>
    </row>
    <row r="7090" customFormat="false" ht="15" hidden="false" customHeight="false" outlineLevel="0" collapsed="false">
      <c r="A7090" s="0" t="s">
        <v>175</v>
      </c>
      <c r="B7090" s="0" t="n">
        <f aca="false">VALUE(LEFT(A7090,4))</f>
        <v>2025</v>
      </c>
      <c r="C7090" s="0" t="str">
        <f aca="false">"FY"&amp;IF(VALUE(MID(A7090,6,2))&gt;=4,VALUE(LEFT(A7090,4)),VALUE(LEFT(A7090,4))-1)&amp;"-"&amp;TEXT(MOD(IF(VALUE(MID(A7090,6,2))&gt;=4,VALUE(LEFT(A7090,4)),VALUE(LEFT(A7090,4))-1)+1,100),"00")</f>
        <v>FY2025-26</v>
      </c>
      <c r="D7090" s="0" t="s">
        <v>690</v>
      </c>
      <c r="E7090" s="0" t="s">
        <v>198</v>
      </c>
      <c r="F7090" s="0" t="str">
        <f aca="false">INDEX(Mapping!$B$2:$B$465,MATCH(E7090,Mapping!$A$2:$A$465,0))</f>
        <v>CHANDIGARH</v>
      </c>
      <c r="G7090" s="0" t="str">
        <f aca="false">INDEX(Mapping!$C$2:$C$465,MATCH(E7090,Mapping!$A$2:$A$465,0))</f>
        <v>CHANDIGARH</v>
      </c>
      <c r="H7090" s="2" t="n">
        <v>22.39</v>
      </c>
      <c r="I7090" s="3" t="n">
        <v>0.38</v>
      </c>
    </row>
    <row r="7091" customFormat="false" ht="15" hidden="false" customHeight="false" outlineLevel="0" collapsed="false">
      <c r="A7091" s="0" t="s">
        <v>175</v>
      </c>
      <c r="B7091" s="0" t="n">
        <f aca="false">VALUE(LEFT(A7091,4))</f>
        <v>2025</v>
      </c>
      <c r="C7091" s="0" t="str">
        <f aca="false">"FY"&amp;IF(VALUE(MID(A7091,6,2))&gt;=4,VALUE(LEFT(A7091,4)),VALUE(LEFT(A7091,4))-1)&amp;"-"&amp;TEXT(MOD(IF(VALUE(MID(A7091,6,2))&gt;=4,VALUE(LEFT(A7091,4)),VALUE(LEFT(A7091,4))-1)+1,100),"00")</f>
        <v>FY2025-26</v>
      </c>
      <c r="D7091" s="0" t="s">
        <v>852</v>
      </c>
      <c r="E7091" s="0" t="s">
        <v>304</v>
      </c>
      <c r="F7091" s="0" t="str">
        <f aca="false">INDEX(Mapping!$B$2:$B$465,MATCH(E7091,Mapping!$A$2:$A$465,0))</f>
        <v>GREENKO AP01 IREP (PSP)</v>
      </c>
      <c r="G7091" s="0" t="str">
        <f aca="false">INDEX(Mapping!$C$2:$C$465,MATCH(E7091,Mapping!$A$2:$A$465,0))</f>
        <v>GREENKO GROUP</v>
      </c>
      <c r="H7091" s="2" t="n">
        <v>21.54</v>
      </c>
      <c r="I7091" s="3" t="n">
        <v>0.36</v>
      </c>
    </row>
    <row r="7092" customFormat="false" ht="15" hidden="false" customHeight="false" outlineLevel="0" collapsed="false">
      <c r="A7092" s="0" t="s">
        <v>175</v>
      </c>
      <c r="B7092" s="0" t="n">
        <f aca="false">VALUE(LEFT(A7092,4))</f>
        <v>2025</v>
      </c>
      <c r="C7092" s="0" t="str">
        <f aca="false">"FY"&amp;IF(VALUE(MID(A7092,6,2))&gt;=4,VALUE(LEFT(A7092,4)),VALUE(LEFT(A7092,4))-1)&amp;"-"&amp;TEXT(MOD(IF(VALUE(MID(A7092,6,2))&gt;=4,VALUE(LEFT(A7092,4)),VALUE(LEFT(A7092,4))-1)+1,100),"00")</f>
        <v>FY2025-26</v>
      </c>
      <c r="D7092" s="0" t="s">
        <v>735</v>
      </c>
      <c r="E7092" s="0" t="s">
        <v>147</v>
      </c>
      <c r="F7092" s="0" t="str">
        <f aca="false">INDEX(Mapping!$B$2:$B$465,MATCH(E7092,Mapping!$A$2:$A$465,0))</f>
        <v>JAMMU &amp; KASHMIR</v>
      </c>
      <c r="G7092" s="0" t="str">
        <f aca="false">INDEX(Mapping!$C$2:$C$465,MATCH(E7092,Mapping!$A$2:$A$465,0))</f>
        <v>JAMMU &amp; KASHMIR</v>
      </c>
      <c r="H7092" s="2" t="n">
        <v>21.47</v>
      </c>
      <c r="I7092" s="3" t="n">
        <v>0.36</v>
      </c>
    </row>
    <row r="7093" customFormat="false" ht="15" hidden="false" customHeight="false" outlineLevel="0" collapsed="false">
      <c r="A7093" s="0" t="s">
        <v>175</v>
      </c>
      <c r="B7093" s="0" t="n">
        <f aca="false">VALUE(LEFT(A7093,4))</f>
        <v>2025</v>
      </c>
      <c r="C7093" s="0" t="str">
        <f aca="false">"FY"&amp;IF(VALUE(MID(A7093,6,2))&gt;=4,VALUE(LEFT(A7093,4)),VALUE(LEFT(A7093,4))-1)&amp;"-"&amp;TEXT(MOD(IF(VALUE(MID(A7093,6,2))&gt;=4,VALUE(LEFT(A7093,4)),VALUE(LEFT(A7093,4))-1)+1,100),"00")</f>
        <v>FY2025-26</v>
      </c>
      <c r="D7093" s="0" t="s">
        <v>676</v>
      </c>
      <c r="E7093" s="0" t="s">
        <v>37</v>
      </c>
      <c r="F7093" s="0" t="str">
        <f aca="false">INDEX(Mapping!$B$2:$B$465,MATCH(E7093,Mapping!$A$2:$A$465,0))</f>
        <v>MAHARASHTRA</v>
      </c>
      <c r="G7093" s="0" t="str">
        <f aca="false">INDEX(Mapping!$C$2:$C$465,MATCH(E7093,Mapping!$A$2:$A$465,0))</f>
        <v>MAHARASHTRA</v>
      </c>
      <c r="H7093" s="2" t="n">
        <v>20.41</v>
      </c>
      <c r="I7093" s="3" t="n">
        <v>0.34</v>
      </c>
    </row>
    <row r="7094" customFormat="false" ht="15" hidden="false" customHeight="false" outlineLevel="0" collapsed="false">
      <c r="A7094" s="0" t="s">
        <v>175</v>
      </c>
      <c r="B7094" s="0" t="n">
        <f aca="false">VALUE(LEFT(A7094,4))</f>
        <v>2025</v>
      </c>
      <c r="C7094" s="0" t="str">
        <f aca="false">"FY"&amp;IF(VALUE(MID(A7094,6,2))&gt;=4,VALUE(LEFT(A7094,4)),VALUE(LEFT(A7094,4))-1)&amp;"-"&amp;TEXT(MOD(IF(VALUE(MID(A7094,6,2))&gt;=4,VALUE(LEFT(A7094,4)),VALUE(LEFT(A7094,4))-1)+1,100),"00")</f>
        <v>FY2025-26</v>
      </c>
      <c r="D7094" s="0" t="s">
        <v>736</v>
      </c>
      <c r="E7094" s="0" t="s">
        <v>303</v>
      </c>
      <c r="F7094" s="0" t="str">
        <f aca="false">INDEX(Mapping!$B$2:$B$465,MATCH(E7094,Mapping!$A$2:$A$465,0))</f>
        <v>PUDUCHERRY</v>
      </c>
      <c r="G7094" s="0" t="str">
        <f aca="false">INDEX(Mapping!$C$2:$C$465,MATCH(E7094,Mapping!$A$2:$A$465,0))</f>
        <v>PUDUCHERRY</v>
      </c>
      <c r="H7094" s="2" t="n">
        <v>19.37</v>
      </c>
      <c r="I7094" s="3" t="n">
        <v>0.33</v>
      </c>
    </row>
    <row r="7095" customFormat="false" ht="15" hidden="false" customHeight="false" outlineLevel="0" collapsed="false">
      <c r="A7095" s="0" t="s">
        <v>175</v>
      </c>
      <c r="B7095" s="0" t="n">
        <f aca="false">VALUE(LEFT(A7095,4))</f>
        <v>2025</v>
      </c>
      <c r="C7095" s="0" t="str">
        <f aca="false">"FY"&amp;IF(VALUE(MID(A7095,6,2))&gt;=4,VALUE(LEFT(A7095,4)),VALUE(LEFT(A7095,4))-1)&amp;"-"&amp;TEXT(MOD(IF(VALUE(MID(A7095,6,2))&gt;=4,VALUE(LEFT(A7095,4)),VALUE(LEFT(A7095,4))-1)+1,100),"00")</f>
        <v>FY2025-26</v>
      </c>
      <c r="D7095" s="0" t="s">
        <v>380</v>
      </c>
      <c r="E7095" s="0" t="s">
        <v>380</v>
      </c>
      <c r="F7095" s="0" t="str">
        <f aca="false">INDEX(Mapping!$B$2:$B$465,MATCH(E7095,Mapping!$A$2:$A$465,0))</f>
        <v>RENEW GREEN (MHP ONE) PRIVATE LIMITED</v>
      </c>
      <c r="G7095" s="0" t="str">
        <f aca="false">INDEX(Mapping!$C$2:$C$465,MATCH(E7095,Mapping!$A$2:$A$465,0))</f>
        <v>RENEW POWER (ALL SPVs)</v>
      </c>
      <c r="H7095" s="2" t="n">
        <v>18.09</v>
      </c>
      <c r="I7095" s="3" t="n">
        <v>0.3</v>
      </c>
    </row>
    <row r="7096" customFormat="false" ht="15" hidden="false" customHeight="false" outlineLevel="0" collapsed="false">
      <c r="A7096" s="0" t="s">
        <v>175</v>
      </c>
      <c r="B7096" s="0" t="n">
        <f aca="false">VALUE(LEFT(A7096,4))</f>
        <v>2025</v>
      </c>
      <c r="C7096" s="0" t="str">
        <f aca="false">"FY"&amp;IF(VALUE(MID(A7096,6,2))&gt;=4,VALUE(LEFT(A7096,4)),VALUE(LEFT(A7096,4))-1)&amp;"-"&amp;TEXT(MOD(IF(VALUE(MID(A7096,6,2))&gt;=4,VALUE(LEFT(A7096,4)),VALUE(LEFT(A7096,4))-1)+1,100),"00")</f>
        <v>FY2025-26</v>
      </c>
      <c r="D7096" s="0" t="s">
        <v>182</v>
      </c>
      <c r="E7096" s="0" t="s">
        <v>182</v>
      </c>
      <c r="F7096" s="0" t="str">
        <f aca="false">INDEX(Mapping!$B$2:$B$465,MATCH(E7096,Mapping!$A$2:$A$465,0))</f>
        <v>AD HYDRO POWER</v>
      </c>
      <c r="G7096" s="0" t="str">
        <f aca="false">INDEX(Mapping!$C$2:$C$465,MATCH(E7096,Mapping!$A$2:$A$465,0))</f>
        <v>AD HYDRO POWER</v>
      </c>
      <c r="H7096" s="2" t="n">
        <v>16.35</v>
      </c>
      <c r="I7096" s="3" t="n">
        <v>0.27</v>
      </c>
    </row>
    <row r="7097" customFormat="false" ht="15" hidden="false" customHeight="false" outlineLevel="0" collapsed="false">
      <c r="A7097" s="0" t="s">
        <v>175</v>
      </c>
      <c r="B7097" s="0" t="n">
        <f aca="false">VALUE(LEFT(A7097,4))</f>
        <v>2025</v>
      </c>
      <c r="C7097" s="0" t="str">
        <f aca="false">"FY"&amp;IF(VALUE(MID(A7097,6,2))&gt;=4,VALUE(LEFT(A7097,4)),VALUE(LEFT(A7097,4))-1)&amp;"-"&amp;TEXT(MOD(IF(VALUE(MID(A7097,6,2))&gt;=4,VALUE(LEFT(A7097,4)),VALUE(LEFT(A7097,4))-1)+1,100),"00")</f>
        <v>FY2025-26</v>
      </c>
      <c r="D7097" s="0" t="s">
        <v>715</v>
      </c>
      <c r="E7097" s="0" t="s">
        <v>341</v>
      </c>
      <c r="F7097" s="0" t="str">
        <f aca="false">INDEX(Mapping!$B$2:$B$465,MATCH(E7097,Mapping!$A$2:$A$465,0))</f>
        <v>NTPC STATIONS</v>
      </c>
      <c r="G7097" s="0" t="str">
        <f aca="false">INDEX(Mapping!$C$2:$C$465,MATCH(E7097,Mapping!$A$2:$A$465,0))</f>
        <v>NTPC GROUP</v>
      </c>
      <c r="H7097" s="2" t="n">
        <v>15.23</v>
      </c>
      <c r="I7097" s="3" t="n">
        <v>0.26</v>
      </c>
    </row>
    <row r="7098" customFormat="false" ht="15" hidden="false" customHeight="false" outlineLevel="0" collapsed="false">
      <c r="A7098" s="0" t="s">
        <v>175</v>
      </c>
      <c r="B7098" s="0" t="n">
        <f aca="false">VALUE(LEFT(A7098,4))</f>
        <v>2025</v>
      </c>
      <c r="C7098" s="0" t="str">
        <f aca="false">"FY"&amp;IF(VALUE(MID(A7098,6,2))&gt;=4,VALUE(LEFT(A7098,4)),VALUE(LEFT(A7098,4))-1)&amp;"-"&amp;TEXT(MOD(IF(VALUE(MID(A7098,6,2))&gt;=4,VALUE(LEFT(A7098,4)),VALUE(LEFT(A7098,4))-1)+1,100),"00")</f>
        <v>FY2025-26</v>
      </c>
      <c r="D7098" s="0" t="s">
        <v>828</v>
      </c>
      <c r="E7098" s="0" t="s">
        <v>342</v>
      </c>
      <c r="F7098" s="0" t="str">
        <f aca="false">INDEX(Mapping!$B$2:$B$465,MATCH(E7098,Mapping!$A$2:$A$465,0))</f>
        <v>KLEIO SOLAR POWER PRIVATE LIMITED (SOLAR)</v>
      </c>
      <c r="G7098" s="0" t="str">
        <f aca="false">INDEX(Mapping!$C$2:$C$465,MATCH(E7098,Mapping!$A$2:$A$465,0))</f>
        <v>KLEIO SOLAR POWER PRIVATE LIMITED (SOLAR)</v>
      </c>
      <c r="H7098" s="2" t="n">
        <v>15.03</v>
      </c>
      <c r="I7098" s="3" t="n">
        <v>0.25</v>
      </c>
    </row>
    <row r="7099" customFormat="false" ht="15" hidden="false" customHeight="false" outlineLevel="0" collapsed="false">
      <c r="A7099" s="0" t="s">
        <v>175</v>
      </c>
      <c r="B7099" s="0" t="n">
        <f aca="false">VALUE(LEFT(A7099,4))</f>
        <v>2025</v>
      </c>
      <c r="C7099" s="0" t="str">
        <f aca="false">"FY"&amp;IF(VALUE(MID(A7099,6,2))&gt;=4,VALUE(LEFT(A7099,4)),VALUE(LEFT(A7099,4))-1)&amp;"-"&amp;TEXT(MOD(IF(VALUE(MID(A7099,6,2))&gt;=4,VALUE(LEFT(A7099,4)),VALUE(LEFT(A7099,4))-1)+1,100),"00")</f>
        <v>FY2025-26</v>
      </c>
      <c r="D7099" s="0" t="s">
        <v>261</v>
      </c>
      <c r="E7099" s="0" t="s">
        <v>261</v>
      </c>
      <c r="F7099" s="0" t="str">
        <f aca="false">INDEX(Mapping!$B$2:$B$465,MATCH(E7099,Mapping!$A$2:$A$465,0))</f>
        <v>NPGC NABINAGAR</v>
      </c>
      <c r="G7099" s="0" t="str">
        <f aca="false">INDEX(Mapping!$C$2:$C$465,MATCH(E7099,Mapping!$A$2:$A$465,0))</f>
        <v>NTPC GROUP</v>
      </c>
      <c r="H7099" s="2" t="n">
        <v>14.97</v>
      </c>
      <c r="I7099" s="3" t="n">
        <v>0.25</v>
      </c>
    </row>
    <row r="7100" customFormat="false" ht="15" hidden="false" customHeight="false" outlineLevel="0" collapsed="false">
      <c r="A7100" s="0" t="s">
        <v>175</v>
      </c>
      <c r="B7100" s="0" t="n">
        <f aca="false">VALUE(LEFT(A7100,4))</f>
        <v>2025</v>
      </c>
      <c r="C7100" s="0" t="str">
        <f aca="false">"FY"&amp;IF(VALUE(MID(A7100,6,2))&gt;=4,VALUE(LEFT(A7100,4)),VALUE(LEFT(A7100,4))-1)&amp;"-"&amp;TEXT(MOD(IF(VALUE(MID(A7100,6,2))&gt;=4,VALUE(LEFT(A7100,4)),VALUE(LEFT(A7100,4))-1)+1,100),"00")</f>
        <v>FY2025-26</v>
      </c>
      <c r="D7100" s="0" t="s">
        <v>280</v>
      </c>
      <c r="E7100" s="0" t="s">
        <v>280</v>
      </c>
      <c r="F7100" s="0" t="str">
        <f aca="false">INDEX(Mapping!$B$2:$B$465,MATCH(E7100,Mapping!$A$2:$A$465,0))</f>
        <v>COASTAL ENERGEN</v>
      </c>
      <c r="G7100" s="0" t="str">
        <f aca="false">INDEX(Mapping!$C$2:$C$465,MATCH(E7100,Mapping!$A$2:$A$465,0))</f>
        <v>COASTAL ENERGEN</v>
      </c>
      <c r="H7100" s="2" t="n">
        <v>14.83</v>
      </c>
      <c r="I7100" s="3" t="n">
        <v>0.25</v>
      </c>
    </row>
    <row r="7101" customFormat="false" ht="15" hidden="false" customHeight="false" outlineLevel="0" collapsed="false">
      <c r="A7101" s="0" t="s">
        <v>175</v>
      </c>
      <c r="B7101" s="0" t="n">
        <f aca="false">VALUE(LEFT(A7101,4))</f>
        <v>2025</v>
      </c>
      <c r="C7101" s="0" t="str">
        <f aca="false">"FY"&amp;IF(VALUE(MID(A7101,6,2))&gt;=4,VALUE(LEFT(A7101,4)),VALUE(LEFT(A7101,4))-1)&amp;"-"&amp;TEXT(MOD(IF(VALUE(MID(A7101,6,2))&gt;=4,VALUE(LEFT(A7101,4)),VALUE(LEFT(A7101,4))-1)+1,100),"00")</f>
        <v>FY2025-26</v>
      </c>
      <c r="D7101" s="0" t="s">
        <v>366</v>
      </c>
      <c r="E7101" s="0" t="s">
        <v>366</v>
      </c>
      <c r="F7101" s="0" t="str">
        <f aca="false">INDEX(Mapping!$B$2:$B$465,MATCH(E7101,Mapping!$A$2:$A$465,0))</f>
        <v>RENEW GREEN (MHS THREE) PRIVATE LIMITED_HYBRID_SOLAR</v>
      </c>
      <c r="G7101" s="0" t="str">
        <f aca="false">INDEX(Mapping!$C$2:$C$465,MATCH(E7101,Mapping!$A$2:$A$465,0))</f>
        <v>RENEW POWER (ALL SPVs)</v>
      </c>
      <c r="H7101" s="2" t="n">
        <v>14.7</v>
      </c>
      <c r="I7101" s="3" t="n">
        <v>0.25</v>
      </c>
    </row>
    <row r="7102" customFormat="false" ht="15" hidden="false" customHeight="false" outlineLevel="0" collapsed="false">
      <c r="A7102" s="0" t="s">
        <v>175</v>
      </c>
      <c r="B7102" s="0" t="n">
        <f aca="false">VALUE(LEFT(A7102,4))</f>
        <v>2025</v>
      </c>
      <c r="C7102" s="0" t="str">
        <f aca="false">"FY"&amp;IF(VALUE(MID(A7102,6,2))&gt;=4,VALUE(LEFT(A7102,4)),VALUE(LEFT(A7102,4))-1)&amp;"-"&amp;TEXT(MOD(IF(VALUE(MID(A7102,6,2))&gt;=4,VALUE(LEFT(A7102,4)),VALUE(LEFT(A7102,4))-1)+1,100),"00")</f>
        <v>FY2025-26</v>
      </c>
      <c r="D7102" s="0" t="s">
        <v>686</v>
      </c>
      <c r="E7102" s="0" t="s">
        <v>266</v>
      </c>
      <c r="F7102" s="0" t="str">
        <f aca="false">INDEX(Mapping!$B$2:$B$465,MATCH(E7102,Mapping!$A$2:$A$465,0))</f>
        <v>ADEPT RENEWABLE TECHNOLOGIES</v>
      </c>
      <c r="G7102" s="0" t="str">
        <f aca="false">INDEX(Mapping!$C$2:$C$465,MATCH(E7102,Mapping!$A$2:$A$465,0))</f>
        <v>ADEPT RENEWABLE TECHNOLOGIES</v>
      </c>
      <c r="H7102" s="2" t="n">
        <v>13.74</v>
      </c>
      <c r="I7102" s="3" t="n">
        <v>0.23</v>
      </c>
    </row>
    <row r="7103" customFormat="false" ht="15" hidden="false" customHeight="false" outlineLevel="0" collapsed="false">
      <c r="A7103" s="0" t="s">
        <v>175</v>
      </c>
      <c r="B7103" s="0" t="n">
        <f aca="false">VALUE(LEFT(A7103,4))</f>
        <v>2025</v>
      </c>
      <c r="C7103" s="0" t="str">
        <f aca="false">"FY"&amp;IF(VALUE(MID(A7103,6,2))&gt;=4,VALUE(LEFT(A7103,4)),VALUE(LEFT(A7103,4))-1)&amp;"-"&amp;TEXT(MOD(IF(VALUE(MID(A7103,6,2))&gt;=4,VALUE(LEFT(A7103,4)),VALUE(LEFT(A7103,4))-1)+1,100),"00")</f>
        <v>FY2025-26</v>
      </c>
      <c r="D7103" s="0" t="s">
        <v>130</v>
      </c>
      <c r="E7103" s="0" t="s">
        <v>130</v>
      </c>
      <c r="F7103" s="0" t="str">
        <f aca="false">INDEX(Mapping!$B$2:$B$465,MATCH(E7103,Mapping!$A$2:$A$465,0))</f>
        <v>KSK MAHANADI</v>
      </c>
      <c r="G7103" s="0" t="str">
        <f aca="false">INDEX(Mapping!$C$2:$C$465,MATCH(E7103,Mapping!$A$2:$A$465,0))</f>
        <v>JSW ENERGY (INCL. KSK MAHANADI)</v>
      </c>
      <c r="H7103" s="2" t="n">
        <v>13.49</v>
      </c>
      <c r="I7103" s="3" t="n">
        <v>0.23</v>
      </c>
    </row>
    <row r="7104" customFormat="false" ht="15" hidden="false" customHeight="false" outlineLevel="0" collapsed="false">
      <c r="A7104" s="0" t="s">
        <v>175</v>
      </c>
      <c r="B7104" s="0" t="n">
        <f aca="false">VALUE(LEFT(A7104,4))</f>
        <v>2025</v>
      </c>
      <c r="C7104" s="0" t="str">
        <f aca="false">"FY"&amp;IF(VALUE(MID(A7104,6,2))&gt;=4,VALUE(LEFT(A7104,4)),VALUE(LEFT(A7104,4))-1)&amp;"-"&amp;TEXT(MOD(IF(VALUE(MID(A7104,6,2))&gt;=4,VALUE(LEFT(A7104,4)),VALUE(LEFT(A7104,4))-1)+1,100),"00")</f>
        <v>FY2025-26</v>
      </c>
      <c r="D7104" s="0" t="s">
        <v>849</v>
      </c>
      <c r="E7104" s="0" t="s">
        <v>401</v>
      </c>
      <c r="F7104" s="0" t="str">
        <f aca="false">INDEX(Mapping!$B$2:$B$465,MATCH(E7104,Mapping!$A$2:$A$465,0))</f>
        <v>ADANI GREEN ENERGY TWENTY FIVE B LIMITED(HYBRID SOLAR)_PSS9</v>
      </c>
      <c r="G7104" s="0" t="str">
        <f aca="false">INDEX(Mapping!$C$2:$C$465,MATCH(E7104,Mapping!$A$2:$A$465,0))</f>
        <v>ADANI GREEN ENERGY (ALL SPVs)</v>
      </c>
      <c r="H7104" s="2" t="n">
        <v>13.47</v>
      </c>
      <c r="I7104" s="3" t="n">
        <v>0.23</v>
      </c>
    </row>
    <row r="7105" customFormat="false" ht="15" hidden="false" customHeight="false" outlineLevel="0" collapsed="false">
      <c r="A7105" s="0" t="s">
        <v>175</v>
      </c>
      <c r="B7105" s="0" t="n">
        <f aca="false">VALUE(LEFT(A7105,4))</f>
        <v>2025</v>
      </c>
      <c r="C7105" s="0" t="str">
        <f aca="false">"FY"&amp;IF(VALUE(MID(A7105,6,2))&gt;=4,VALUE(LEFT(A7105,4)),VALUE(LEFT(A7105,4))-1)&amp;"-"&amp;TEXT(MOD(IF(VALUE(MID(A7105,6,2))&gt;=4,VALUE(LEFT(A7105,4)),VALUE(LEFT(A7105,4))-1)+1,100),"00")</f>
        <v>FY2025-26</v>
      </c>
      <c r="D7105" s="0" t="s">
        <v>827</v>
      </c>
      <c r="E7105" s="0" t="s">
        <v>321</v>
      </c>
      <c r="F7105" s="0" t="str">
        <f aca="false">INDEX(Mapping!$B$2:$B$465,MATCH(E7105,Mapping!$A$2:$A$465,0))</f>
        <v>KLEIO SOLAR POWER PRIVATE LIMITED (WIND)</v>
      </c>
      <c r="G7105" s="0" t="str">
        <f aca="false">INDEX(Mapping!$C$2:$C$465,MATCH(E7105,Mapping!$A$2:$A$465,0))</f>
        <v>KLEIO SOLAR POWER PRIVATE LIMITED (WIND)</v>
      </c>
      <c r="H7105" s="2" t="n">
        <v>13.42</v>
      </c>
      <c r="I7105" s="3" t="n">
        <v>0.23</v>
      </c>
    </row>
    <row r="7106" customFormat="false" ht="15" hidden="false" customHeight="false" outlineLevel="0" collapsed="false">
      <c r="A7106" s="0" t="s">
        <v>175</v>
      </c>
      <c r="B7106" s="0" t="n">
        <f aca="false">VALUE(LEFT(A7106,4))</f>
        <v>2025</v>
      </c>
      <c r="C7106" s="0" t="str">
        <f aca="false">"FY"&amp;IF(VALUE(MID(A7106,6,2))&gt;=4,VALUE(LEFT(A7106,4)),VALUE(LEFT(A7106,4))-1)&amp;"-"&amp;TEXT(MOD(IF(VALUE(MID(A7106,6,2))&gt;=4,VALUE(LEFT(A7106,4)),VALUE(LEFT(A7106,4))-1)+1,100),"00")</f>
        <v>FY2025-26</v>
      </c>
      <c r="D7106" s="0" t="s">
        <v>850</v>
      </c>
      <c r="E7106" s="0" t="s">
        <v>391</v>
      </c>
      <c r="F7106" s="0" t="str">
        <f aca="false">INDEX(Mapping!$B$2:$B$465,MATCH(E7106,Mapping!$A$2:$A$465,0))</f>
        <v>ADANI GREEN ENERGY TWENTY SIX B LIMITED_HYBRID SOLAR_PSS10</v>
      </c>
      <c r="G7106" s="0" t="str">
        <f aca="false">INDEX(Mapping!$C$2:$C$465,MATCH(E7106,Mapping!$A$2:$A$465,0))</f>
        <v>ADANI GREEN ENERGY (ALL SPVs)</v>
      </c>
      <c r="H7106" s="2" t="n">
        <v>12.76</v>
      </c>
      <c r="I7106" s="3" t="n">
        <v>0.21</v>
      </c>
    </row>
    <row r="7107" customFormat="false" ht="15" hidden="false" customHeight="false" outlineLevel="0" collapsed="false">
      <c r="A7107" s="0" t="s">
        <v>175</v>
      </c>
      <c r="B7107" s="0" t="n">
        <f aca="false">VALUE(LEFT(A7107,4))</f>
        <v>2025</v>
      </c>
      <c r="C7107" s="0" t="str">
        <f aca="false">"FY"&amp;IF(VALUE(MID(A7107,6,2))&gt;=4,VALUE(LEFT(A7107,4)),VALUE(LEFT(A7107,4))-1)&amp;"-"&amp;TEXT(MOD(IF(VALUE(MID(A7107,6,2))&gt;=4,VALUE(LEFT(A7107,4)),VALUE(LEFT(A7107,4))-1)+1,100),"00")</f>
        <v>FY2025-26</v>
      </c>
      <c r="D7107" s="0" t="s">
        <v>839</v>
      </c>
      <c r="E7107" s="0" t="s">
        <v>343</v>
      </c>
      <c r="F7107" s="0" t="str">
        <f aca="false">INDEX(Mapping!$B$2:$B$465,MATCH(E7107,Mapping!$A$2:$A$465,0))</f>
        <v>2X600 VEDANTA LIMITED CHHATTISGARH POWER PLANT</v>
      </c>
      <c r="G7107" s="0" t="str">
        <f aca="false">INDEX(Mapping!$C$2:$C$465,MATCH(E7107,Mapping!$A$2:$A$465,0))</f>
        <v>2X600 VEDANTA LIMITED CHHATTISGARH POWER PLANT</v>
      </c>
      <c r="H7107" s="2" t="n">
        <v>12.49</v>
      </c>
      <c r="I7107" s="3" t="n">
        <v>0.21</v>
      </c>
    </row>
    <row r="7108" customFormat="false" ht="15" hidden="false" customHeight="false" outlineLevel="0" collapsed="false">
      <c r="A7108" s="0" t="s">
        <v>175</v>
      </c>
      <c r="B7108" s="0" t="n">
        <f aca="false">VALUE(LEFT(A7108,4))</f>
        <v>2025</v>
      </c>
      <c r="C7108" s="0" t="str">
        <f aca="false">"FY"&amp;IF(VALUE(MID(A7108,6,2))&gt;=4,VALUE(LEFT(A7108,4)),VALUE(LEFT(A7108,4))-1)&amp;"-"&amp;TEXT(MOD(IF(VALUE(MID(A7108,6,2))&gt;=4,VALUE(LEFT(A7108,4)),VALUE(LEFT(A7108,4))-1)+1,100),"00")</f>
        <v>FY2025-26</v>
      </c>
      <c r="D7108" s="0" t="s">
        <v>761</v>
      </c>
      <c r="E7108" s="0" t="s">
        <v>335</v>
      </c>
      <c r="F7108" s="0" t="str">
        <f aca="false">INDEX(Mapping!$B$2:$B$465,MATCH(E7108,Mapping!$A$2:$A$465,0))</f>
        <v>NTPC STATIONS</v>
      </c>
      <c r="G7108" s="0" t="str">
        <f aca="false">INDEX(Mapping!$C$2:$C$465,MATCH(E7108,Mapping!$A$2:$A$465,0))</f>
        <v>NTPC GROUP</v>
      </c>
      <c r="H7108" s="2" t="n">
        <v>11.41</v>
      </c>
      <c r="I7108" s="3" t="n">
        <v>0.19</v>
      </c>
    </row>
    <row r="7109" customFormat="false" ht="15" hidden="false" customHeight="false" outlineLevel="0" collapsed="false">
      <c r="A7109" s="0" t="s">
        <v>175</v>
      </c>
      <c r="B7109" s="0" t="n">
        <f aca="false">VALUE(LEFT(A7109,4))</f>
        <v>2025</v>
      </c>
      <c r="C7109" s="0" t="str">
        <f aca="false">"FY"&amp;IF(VALUE(MID(A7109,6,2))&gt;=4,VALUE(LEFT(A7109,4)),VALUE(LEFT(A7109,4))-1)&amp;"-"&amp;TEXT(MOD(IF(VALUE(MID(A7109,6,2))&gt;=4,VALUE(LEFT(A7109,4)),VALUE(LEFT(A7109,4))-1)+1,100),"00")</f>
        <v>FY2025-26</v>
      </c>
      <c r="D7109" s="0" t="s">
        <v>264</v>
      </c>
      <c r="E7109" s="0" t="s">
        <v>264</v>
      </c>
      <c r="F7109" s="0" t="str">
        <f aca="false">INDEX(Mapping!$B$2:$B$465,MATCH(E7109,Mapping!$A$2:$A$465,0))</f>
        <v>ADANI RENEWABLE ENERGY FORTY ONE LIMITED_PSS-3</v>
      </c>
      <c r="G7109" s="0" t="str">
        <f aca="false">INDEX(Mapping!$C$2:$C$465,MATCH(E7109,Mapping!$A$2:$A$465,0))</f>
        <v>ADANI GREEN ENERGY (ALL SPVs)</v>
      </c>
      <c r="H7109" s="2" t="n">
        <v>11.38</v>
      </c>
      <c r="I7109" s="3" t="n">
        <v>0.19</v>
      </c>
    </row>
    <row r="7110" customFormat="false" ht="15" hidden="false" customHeight="false" outlineLevel="0" collapsed="false">
      <c r="A7110" s="0" t="s">
        <v>175</v>
      </c>
      <c r="B7110" s="0" t="n">
        <f aca="false">VALUE(LEFT(A7110,4))</f>
        <v>2025</v>
      </c>
      <c r="C7110" s="0" t="str">
        <f aca="false">"FY"&amp;IF(VALUE(MID(A7110,6,2))&gt;=4,VALUE(LEFT(A7110,4)),VALUE(LEFT(A7110,4))-1)&amp;"-"&amp;TEXT(MOD(IF(VALUE(MID(A7110,6,2))&gt;=4,VALUE(LEFT(A7110,4)),VALUE(LEFT(A7110,4))-1)+1,100),"00")</f>
        <v>FY2025-26</v>
      </c>
      <c r="D7110" s="0" t="s">
        <v>826</v>
      </c>
      <c r="E7110" s="0" t="s">
        <v>269</v>
      </c>
      <c r="F7110" s="0" t="str">
        <f aca="false">INDEX(Mapping!$B$2:$B$465,MATCH(E7110,Mapping!$A$2:$A$465,0))</f>
        <v>GREENKO AP01 IREP (PSP)</v>
      </c>
      <c r="G7110" s="0" t="str">
        <f aca="false">INDEX(Mapping!$C$2:$C$465,MATCH(E7110,Mapping!$A$2:$A$465,0))</f>
        <v>GREENKO GROUP</v>
      </c>
      <c r="H7110" s="2" t="n">
        <v>11.12</v>
      </c>
      <c r="I7110" s="3" t="n">
        <v>0.19</v>
      </c>
    </row>
    <row r="7111" customFormat="false" ht="15" hidden="false" customHeight="false" outlineLevel="0" collapsed="false">
      <c r="A7111" s="0" t="s">
        <v>175</v>
      </c>
      <c r="B7111" s="0" t="n">
        <f aca="false">VALUE(LEFT(A7111,4))</f>
        <v>2025</v>
      </c>
      <c r="C7111" s="0" t="str">
        <f aca="false">"FY"&amp;IF(VALUE(MID(A7111,6,2))&gt;=4,VALUE(LEFT(A7111,4)),VALUE(LEFT(A7111,4))-1)&amp;"-"&amp;TEXT(MOD(IF(VALUE(MID(A7111,6,2))&gt;=4,VALUE(LEFT(A7111,4)),VALUE(LEFT(A7111,4))-1)+1,100),"00")</f>
        <v>FY2025-26</v>
      </c>
      <c r="D7111" s="0" t="s">
        <v>120</v>
      </c>
      <c r="E7111" s="0" t="s">
        <v>120</v>
      </c>
      <c r="F7111" s="0" t="str">
        <f aca="false">INDEX(Mapping!$B$2:$B$465,MATCH(E7111,Mapping!$A$2:$A$465,0))</f>
        <v>NEPAL (NEA / NVVN)</v>
      </c>
      <c r="G7111" s="0" t="str">
        <f aca="false">INDEX(Mapping!$C$2:$C$465,MATCH(E7111,Mapping!$A$2:$A$465,0))</f>
        <v>NEPAL (NEA / NVVN)</v>
      </c>
      <c r="H7111" s="2" t="n">
        <v>10.77</v>
      </c>
      <c r="I7111" s="3" t="n">
        <v>0.18</v>
      </c>
    </row>
    <row r="7112" customFormat="false" ht="15" hidden="false" customHeight="false" outlineLevel="0" collapsed="false">
      <c r="A7112" s="0" t="s">
        <v>175</v>
      </c>
      <c r="B7112" s="0" t="n">
        <f aca="false">VALUE(LEFT(A7112,4))</f>
        <v>2025</v>
      </c>
      <c r="C7112" s="0" t="str">
        <f aca="false">"FY"&amp;IF(VALUE(MID(A7112,6,2))&gt;=4,VALUE(LEFT(A7112,4)),VALUE(LEFT(A7112,4))-1)&amp;"-"&amp;TEXT(MOD(IF(VALUE(MID(A7112,6,2))&gt;=4,VALUE(LEFT(A7112,4)),VALUE(LEFT(A7112,4))-1)+1,100),"00")</f>
        <v>FY2025-26</v>
      </c>
      <c r="D7112" s="0" t="s">
        <v>689</v>
      </c>
      <c r="E7112" s="0" t="s">
        <v>237</v>
      </c>
      <c r="F7112" s="0" t="str">
        <f aca="false">INDEX(Mapping!$B$2:$B$465,MATCH(E7112,Mapping!$A$2:$A$465,0))</f>
        <v>NTPC STATIONS</v>
      </c>
      <c r="G7112" s="0" t="str">
        <f aca="false">INDEX(Mapping!$C$2:$C$465,MATCH(E7112,Mapping!$A$2:$A$465,0))</f>
        <v>NTPC GROUP</v>
      </c>
      <c r="H7112" s="2" t="n">
        <v>10.5</v>
      </c>
      <c r="I7112" s="3" t="n">
        <v>0.18</v>
      </c>
    </row>
    <row r="7113" customFormat="false" ht="15" hidden="false" customHeight="false" outlineLevel="0" collapsed="false">
      <c r="A7113" s="0" t="s">
        <v>175</v>
      </c>
      <c r="B7113" s="0" t="n">
        <f aca="false">VALUE(LEFT(A7113,4))</f>
        <v>2025</v>
      </c>
      <c r="C7113" s="0" t="str">
        <f aca="false">"FY"&amp;IF(VALUE(MID(A7113,6,2))&gt;=4,VALUE(LEFT(A7113,4)),VALUE(LEFT(A7113,4))-1)&amp;"-"&amp;TEXT(MOD(IF(VALUE(MID(A7113,6,2))&gt;=4,VALUE(LEFT(A7113,4)),VALUE(LEFT(A7113,4))-1)+1,100),"00")</f>
        <v>FY2025-26</v>
      </c>
      <c r="D7113" s="0" t="s">
        <v>238</v>
      </c>
      <c r="E7113" s="0" t="s">
        <v>238</v>
      </c>
      <c r="F7113" s="0" t="str">
        <f aca="false">INDEX(Mapping!$B$2:$B$465,MATCH(E7113,Mapping!$A$2:$A$465,0))</f>
        <v>SIMHAPURI ENERGY</v>
      </c>
      <c r="G7113" s="0" t="str">
        <f aca="false">INDEX(Mapping!$C$2:$C$465,MATCH(E7113,Mapping!$A$2:$A$465,0))</f>
        <v>SIMHAPURI ENERGY</v>
      </c>
      <c r="H7113" s="2" t="n">
        <v>10.21</v>
      </c>
      <c r="I7113" s="3" t="n">
        <v>0.17</v>
      </c>
    </row>
    <row r="7114" customFormat="false" ht="15" hidden="false" customHeight="false" outlineLevel="0" collapsed="false">
      <c r="A7114" s="0" t="s">
        <v>175</v>
      </c>
      <c r="B7114" s="0" t="n">
        <f aca="false">VALUE(LEFT(A7114,4))</f>
        <v>2025</v>
      </c>
      <c r="C7114" s="0" t="str">
        <f aca="false">"FY"&amp;IF(VALUE(MID(A7114,6,2))&gt;=4,VALUE(LEFT(A7114,4)),VALUE(LEFT(A7114,4))-1)&amp;"-"&amp;TEXT(MOD(IF(VALUE(MID(A7114,6,2))&gt;=4,VALUE(LEFT(A7114,4)),VALUE(LEFT(A7114,4))-1)+1,100),"00")</f>
        <v>FY2025-26</v>
      </c>
      <c r="D7114" s="0" t="s">
        <v>833</v>
      </c>
      <c r="E7114" s="0" t="s">
        <v>356</v>
      </c>
      <c r="F7114" s="0" t="str">
        <f aca="false">INDEX(Mapping!$B$2:$B$465,MATCH(E7114,Mapping!$A$2:$A$465,0))</f>
        <v>BLUE LEAF ENERGY RENEWABLES PRIVATE LIMITED_HYBRID_SOLAR</v>
      </c>
      <c r="G7114" s="0" t="str">
        <f aca="false">INDEX(Mapping!$C$2:$C$465,MATCH(E7114,Mapping!$A$2:$A$465,0))</f>
        <v>BLUE LEAF ENERGY RENEWABLES PRIVATE LIMITED_HYBRID_SOLAR</v>
      </c>
      <c r="H7114" s="2" t="n">
        <v>10.13</v>
      </c>
      <c r="I7114" s="3" t="n">
        <v>0.17</v>
      </c>
    </row>
    <row r="7115" customFormat="false" ht="15" hidden="false" customHeight="false" outlineLevel="0" collapsed="false">
      <c r="A7115" s="0" t="s">
        <v>175</v>
      </c>
      <c r="B7115" s="0" t="n">
        <f aca="false">VALUE(LEFT(A7115,4))</f>
        <v>2025</v>
      </c>
      <c r="C7115" s="0" t="str">
        <f aca="false">"FY"&amp;IF(VALUE(MID(A7115,6,2))&gt;=4,VALUE(LEFT(A7115,4)),VALUE(LEFT(A7115,4))-1)&amp;"-"&amp;TEXT(MOD(IF(VALUE(MID(A7115,6,2))&gt;=4,VALUE(LEFT(A7115,4)),VALUE(LEFT(A7115,4))-1)+1,100),"00")</f>
        <v>FY2025-26</v>
      </c>
      <c r="D7115" s="0" t="s">
        <v>693</v>
      </c>
      <c r="E7115" s="0" t="s">
        <v>282</v>
      </c>
      <c r="F7115" s="0" t="str">
        <f aca="false">INDEX(Mapping!$B$2:$B$465,MATCH(E7115,Mapping!$A$2:$A$465,0))</f>
        <v>ADANI SOLAR ENERGY JAISALMER TWO</v>
      </c>
      <c r="G7115" s="0" t="str">
        <f aca="false">INDEX(Mapping!$C$2:$C$465,MATCH(E7115,Mapping!$A$2:$A$465,0))</f>
        <v>ADANI GREEN ENERGY (ALL SPVs)</v>
      </c>
      <c r="H7115" s="2" t="n">
        <v>9.99</v>
      </c>
      <c r="I7115" s="3" t="n">
        <v>0.17</v>
      </c>
    </row>
    <row r="7116" customFormat="false" ht="15" hidden="false" customHeight="false" outlineLevel="0" collapsed="false">
      <c r="A7116" s="0" t="s">
        <v>175</v>
      </c>
      <c r="B7116" s="0" t="n">
        <f aca="false">VALUE(LEFT(A7116,4))</f>
        <v>2025</v>
      </c>
      <c r="C7116" s="0" t="str">
        <f aca="false">"FY"&amp;IF(VALUE(MID(A7116,6,2))&gt;=4,VALUE(LEFT(A7116,4)),VALUE(LEFT(A7116,4))-1)&amp;"-"&amp;TEXT(MOD(IF(VALUE(MID(A7116,6,2))&gt;=4,VALUE(LEFT(A7116,4)),VALUE(LEFT(A7116,4))-1)+1,100),"00")</f>
        <v>FY2025-26</v>
      </c>
      <c r="D7116" s="0" t="s">
        <v>685</v>
      </c>
      <c r="E7116" s="0" t="s">
        <v>278</v>
      </c>
      <c r="F7116" s="0" t="str">
        <f aca="false">INDEX(Mapping!$B$2:$B$465,MATCH(E7116,Mapping!$A$2:$A$465,0))</f>
        <v>RENEW SURYA RAVI</v>
      </c>
      <c r="G7116" s="0" t="str">
        <f aca="false">INDEX(Mapping!$C$2:$C$465,MATCH(E7116,Mapping!$A$2:$A$465,0))</f>
        <v>RENEW POWER (ALL SPVs)</v>
      </c>
      <c r="H7116" s="2" t="n">
        <v>9.44</v>
      </c>
      <c r="I7116" s="3" t="n">
        <v>0.16</v>
      </c>
    </row>
    <row r="7117" customFormat="false" ht="15" hidden="false" customHeight="false" outlineLevel="0" collapsed="false">
      <c r="A7117" s="0" t="s">
        <v>175</v>
      </c>
      <c r="B7117" s="0" t="n">
        <f aca="false">VALUE(LEFT(A7117,4))</f>
        <v>2025</v>
      </c>
      <c r="C7117" s="0" t="str">
        <f aca="false">"FY"&amp;IF(VALUE(MID(A7117,6,2))&gt;=4,VALUE(LEFT(A7117,4)),VALUE(LEFT(A7117,4))-1)&amp;"-"&amp;TEXT(MOD(IF(VALUE(MID(A7117,6,2))&gt;=4,VALUE(LEFT(A7117,4)),VALUE(LEFT(A7117,4))-1)+1,100),"00")</f>
        <v>FY2025-26</v>
      </c>
      <c r="D7117" s="0" t="s">
        <v>227</v>
      </c>
      <c r="E7117" s="0" t="s">
        <v>227</v>
      </c>
      <c r="F7117" s="0" t="str">
        <f aca="false">INDEX(Mapping!$B$2:$B$465,MATCH(E7117,Mapping!$A$2:$A$465,0))</f>
        <v>SHREE CEMENT</v>
      </c>
      <c r="G7117" s="0" t="str">
        <f aca="false">INDEX(Mapping!$C$2:$C$465,MATCH(E7117,Mapping!$A$2:$A$465,0))</f>
        <v>SHREE CEMENT</v>
      </c>
      <c r="H7117" s="2" t="n">
        <v>9.37</v>
      </c>
      <c r="I7117" s="3" t="n">
        <v>0.16</v>
      </c>
    </row>
    <row r="7118" customFormat="false" ht="15" hidden="false" customHeight="false" outlineLevel="0" collapsed="false">
      <c r="A7118" s="0" t="s">
        <v>175</v>
      </c>
      <c r="B7118" s="0" t="n">
        <f aca="false">VALUE(LEFT(A7118,4))</f>
        <v>2025</v>
      </c>
      <c r="C7118" s="0" t="str">
        <f aca="false">"FY"&amp;IF(VALUE(MID(A7118,6,2))&gt;=4,VALUE(LEFT(A7118,4)),VALUE(LEFT(A7118,4))-1)&amp;"-"&amp;TEXT(MOD(IF(VALUE(MID(A7118,6,2))&gt;=4,VALUE(LEFT(A7118,4)),VALUE(LEFT(A7118,4))-1)+1,100),"00")</f>
        <v>FY2025-26</v>
      </c>
      <c r="D7118" s="0" t="s">
        <v>856</v>
      </c>
      <c r="E7118" s="0" t="s">
        <v>364</v>
      </c>
      <c r="F7118" s="0" t="str">
        <f aca="false">INDEX(Mapping!$B$2:$B$465,MATCH(E7118,Mapping!$A$2:$A$465,0))</f>
        <v>PATRATU VIDYUT UTPADAN NIGAM LIMITED</v>
      </c>
      <c r="G7118" s="0" t="str">
        <f aca="false">INDEX(Mapping!$C$2:$C$465,MATCH(E7118,Mapping!$A$2:$A$465,0))</f>
        <v>PATRATU VIDYUT UTPADAN NIGAM LIMITED</v>
      </c>
      <c r="H7118" s="2" t="n">
        <v>8.82</v>
      </c>
      <c r="I7118" s="3" t="n">
        <v>0.15</v>
      </c>
    </row>
    <row r="7119" customFormat="false" ht="15" hidden="false" customHeight="false" outlineLevel="0" collapsed="false">
      <c r="A7119" s="0" t="s">
        <v>175</v>
      </c>
      <c r="B7119" s="0" t="n">
        <f aca="false">VALUE(LEFT(A7119,4))</f>
        <v>2025</v>
      </c>
      <c r="C7119" s="0" t="str">
        <f aca="false">"FY"&amp;IF(VALUE(MID(A7119,6,2))&gt;=4,VALUE(LEFT(A7119,4)),VALUE(LEFT(A7119,4))-1)&amp;"-"&amp;TEXT(MOD(IF(VALUE(MID(A7119,6,2))&gt;=4,VALUE(LEFT(A7119,4)),VALUE(LEFT(A7119,4))-1)+1,100),"00")</f>
        <v>FY2025-26</v>
      </c>
      <c r="D7119" s="0" t="s">
        <v>317</v>
      </c>
      <c r="E7119" s="0" t="s">
        <v>317</v>
      </c>
      <c r="F7119" s="0" t="str">
        <f aca="false">INDEX(Mapping!$B$2:$B$465,MATCH(E7119,Mapping!$A$2:$A$465,0))</f>
        <v>IGSTPS JHAJJAR</v>
      </c>
      <c r="G7119" s="0" t="str">
        <f aca="false">INDEX(Mapping!$C$2:$C$465,MATCH(E7119,Mapping!$A$2:$A$465,0))</f>
        <v>NTPC GROUP</v>
      </c>
      <c r="H7119" s="2" t="n">
        <v>8.78</v>
      </c>
      <c r="I7119" s="3" t="n">
        <v>0.15</v>
      </c>
    </row>
    <row r="7120" customFormat="false" ht="15" hidden="false" customHeight="false" outlineLevel="0" collapsed="false">
      <c r="A7120" s="0" t="s">
        <v>175</v>
      </c>
      <c r="B7120" s="0" t="n">
        <f aca="false">VALUE(LEFT(A7120,4))</f>
        <v>2025</v>
      </c>
      <c r="C7120" s="0" t="str">
        <f aca="false">"FY"&amp;IF(VALUE(MID(A7120,6,2))&gt;=4,VALUE(LEFT(A7120,4)),VALUE(LEFT(A7120,4))-1)&amp;"-"&amp;TEXT(MOD(IF(VALUE(MID(A7120,6,2))&gt;=4,VALUE(LEFT(A7120,4)),VALUE(LEFT(A7120,4))-1)+1,100),"00")</f>
        <v>FY2025-26</v>
      </c>
      <c r="D7120" s="0" t="s">
        <v>832</v>
      </c>
      <c r="E7120" s="0" t="s">
        <v>360</v>
      </c>
      <c r="F7120" s="0" t="str">
        <f aca="false">INDEX(Mapping!$B$2:$B$465,MATCH(E7120,Mapping!$A$2:$A$465,0))</f>
        <v>BLUE LEAF ENERGY RENEWABLES PRIVATE LIMITED_HYBRID_WIND</v>
      </c>
      <c r="G7120" s="0" t="str">
        <f aca="false">INDEX(Mapping!$C$2:$C$465,MATCH(E7120,Mapping!$A$2:$A$465,0))</f>
        <v>BLUE LEAF ENERGY RENEWABLES PRIVATE LIMITED_HYBRID_WIND</v>
      </c>
      <c r="H7120" s="2" t="n">
        <v>8.46</v>
      </c>
      <c r="I7120" s="3" t="n">
        <v>0.14</v>
      </c>
    </row>
    <row r="7121" customFormat="false" ht="15" hidden="false" customHeight="false" outlineLevel="0" collapsed="false">
      <c r="A7121" s="0" t="s">
        <v>175</v>
      </c>
      <c r="B7121" s="0" t="n">
        <f aca="false">VALUE(LEFT(A7121,4))</f>
        <v>2025</v>
      </c>
      <c r="C7121" s="0" t="str">
        <f aca="false">"FY"&amp;IF(VALUE(MID(A7121,6,2))&gt;=4,VALUE(LEFT(A7121,4)),VALUE(LEFT(A7121,4))-1)&amp;"-"&amp;TEXT(MOD(IF(VALUE(MID(A7121,6,2))&gt;=4,VALUE(LEFT(A7121,4)),VALUE(LEFT(A7121,4))-1)+1,100),"00")</f>
        <v>FY2025-26</v>
      </c>
      <c r="D7121" s="0" t="s">
        <v>339</v>
      </c>
      <c r="E7121" s="0" t="s">
        <v>339</v>
      </c>
      <c r="F7121" s="0" t="str">
        <f aca="false">INDEX(Mapping!$B$2:$B$465,MATCH(E7121,Mapping!$A$2:$A$465,0))</f>
        <v>BRBCL NABINAGAR</v>
      </c>
      <c r="G7121" s="0" t="str">
        <f aca="false">INDEX(Mapping!$C$2:$C$465,MATCH(E7121,Mapping!$A$2:$A$465,0))</f>
        <v>NTPC GROUP</v>
      </c>
      <c r="H7121" s="2" t="n">
        <v>8.32</v>
      </c>
      <c r="I7121" s="3" t="n">
        <v>0.14</v>
      </c>
    </row>
    <row r="7122" customFormat="false" ht="15" hidden="false" customHeight="false" outlineLevel="0" collapsed="false">
      <c r="A7122" s="0" t="s">
        <v>175</v>
      </c>
      <c r="B7122" s="0" t="n">
        <f aca="false">VALUE(LEFT(A7122,4))</f>
        <v>2025</v>
      </c>
      <c r="C7122" s="0" t="str">
        <f aca="false">"FY"&amp;IF(VALUE(MID(A7122,6,2))&gt;=4,VALUE(LEFT(A7122,4)),VALUE(LEFT(A7122,4))-1)&amp;"-"&amp;TEXT(MOD(IF(VALUE(MID(A7122,6,2))&gt;=4,VALUE(LEFT(A7122,4)),VALUE(LEFT(A7122,4))-1)+1,100),"00")</f>
        <v>FY2025-26</v>
      </c>
      <c r="D7122" s="0" t="s">
        <v>699</v>
      </c>
      <c r="E7122" s="0" t="s">
        <v>71</v>
      </c>
      <c r="F7122" s="0" t="str">
        <f aca="false">INDEX(Mapping!$B$2:$B$465,MATCH(E7122,Mapping!$A$2:$A$465,0))</f>
        <v>KERALA</v>
      </c>
      <c r="G7122" s="0" t="str">
        <f aca="false">INDEX(Mapping!$C$2:$C$465,MATCH(E7122,Mapping!$A$2:$A$465,0))</f>
        <v>KERALA</v>
      </c>
      <c r="H7122" s="2" t="n">
        <v>8.15</v>
      </c>
      <c r="I7122" s="3" t="n">
        <v>0.14</v>
      </c>
    </row>
    <row r="7123" customFormat="false" ht="15" hidden="false" customHeight="false" outlineLevel="0" collapsed="false">
      <c r="A7123" s="0" t="s">
        <v>175</v>
      </c>
      <c r="B7123" s="0" t="n">
        <f aca="false">VALUE(LEFT(A7123,4))</f>
        <v>2025</v>
      </c>
      <c r="C7123" s="0" t="str">
        <f aca="false">"FY"&amp;IF(VALUE(MID(A7123,6,2))&gt;=4,VALUE(LEFT(A7123,4)),VALUE(LEFT(A7123,4))-1)&amp;"-"&amp;TEXT(MOD(IF(VALUE(MID(A7123,6,2))&gt;=4,VALUE(LEFT(A7123,4)),VALUE(LEFT(A7123,4))-1)+1,100),"00")</f>
        <v>FY2025-26</v>
      </c>
      <c r="D7123" s="0" t="s">
        <v>704</v>
      </c>
      <c r="E7123" s="0" t="s">
        <v>318</v>
      </c>
      <c r="F7123" s="0" t="str">
        <f aca="false">INDEX(Mapping!$B$2:$B$465,MATCH(E7123,Mapping!$A$2:$A$465,0))</f>
        <v>JHABUA POWER</v>
      </c>
      <c r="G7123" s="0" t="str">
        <f aca="false">INDEX(Mapping!$C$2:$C$465,MATCH(E7123,Mapping!$A$2:$A$465,0))</f>
        <v>JHABUA POWER</v>
      </c>
      <c r="H7123" s="2" t="n">
        <v>7.44</v>
      </c>
      <c r="I7123" s="3" t="n">
        <v>0.12</v>
      </c>
    </row>
    <row r="7124" customFormat="false" ht="15" hidden="false" customHeight="false" outlineLevel="0" collapsed="false">
      <c r="A7124" s="0" t="s">
        <v>175</v>
      </c>
      <c r="B7124" s="0" t="n">
        <f aca="false">VALUE(LEFT(A7124,4))</f>
        <v>2025</v>
      </c>
      <c r="C7124" s="0" t="str">
        <f aca="false">"FY"&amp;IF(VALUE(MID(A7124,6,2))&gt;=4,VALUE(LEFT(A7124,4)),VALUE(LEFT(A7124,4))-1)&amp;"-"&amp;TEXT(MOD(IF(VALUE(MID(A7124,6,2))&gt;=4,VALUE(LEFT(A7124,4)),VALUE(LEFT(A7124,4))-1)+1,100),"00")</f>
        <v>FY2025-26</v>
      </c>
      <c r="D7124" s="0" t="s">
        <v>344</v>
      </c>
      <c r="E7124" s="0" t="s">
        <v>344</v>
      </c>
      <c r="F7124" s="0" t="str">
        <f aca="false">INDEX(Mapping!$B$2:$B$465,MATCH(E7124,Mapping!$A$2:$A$465,0))</f>
        <v>ADANI RENEWABLE ENERGY FORTY ONE LIMITED_PSS13</v>
      </c>
      <c r="G7124" s="0" t="str">
        <f aca="false">INDEX(Mapping!$C$2:$C$465,MATCH(E7124,Mapping!$A$2:$A$465,0))</f>
        <v>ADANI GREEN ENERGY (ALL SPVs)</v>
      </c>
      <c r="H7124" s="2" t="n">
        <v>7.42</v>
      </c>
      <c r="I7124" s="3" t="n">
        <v>0.12</v>
      </c>
    </row>
    <row r="7125" customFormat="false" ht="15" hidden="false" customHeight="false" outlineLevel="0" collapsed="false">
      <c r="A7125" s="0" t="s">
        <v>175</v>
      </c>
      <c r="B7125" s="0" t="n">
        <f aca="false">VALUE(LEFT(A7125,4))</f>
        <v>2025</v>
      </c>
      <c r="C7125" s="0" t="str">
        <f aca="false">"FY"&amp;IF(VALUE(MID(A7125,6,2))&gt;=4,VALUE(LEFT(A7125,4)),VALUE(LEFT(A7125,4))-1)&amp;"-"&amp;TEXT(MOD(IF(VALUE(MID(A7125,6,2))&gt;=4,VALUE(LEFT(A7125,4)),VALUE(LEFT(A7125,4))-1)+1,100),"00")</f>
        <v>FY2025-26</v>
      </c>
      <c r="D7125" s="0" t="s">
        <v>831</v>
      </c>
      <c r="E7125" s="0" t="s">
        <v>374</v>
      </c>
      <c r="F7125" s="0" t="str">
        <f aca="false">INDEX(Mapping!$B$2:$B$465,MATCH(E7125,Mapping!$A$2:$A$465,0))</f>
        <v>RONGNICHU HEP</v>
      </c>
      <c r="G7125" s="0" t="str">
        <f aca="false">INDEX(Mapping!$C$2:$C$465,MATCH(E7125,Mapping!$A$2:$A$465,0))</f>
        <v>RONGNICHU HEP</v>
      </c>
      <c r="H7125" s="2" t="n">
        <v>7.28</v>
      </c>
      <c r="I7125" s="3" t="n">
        <v>0.12</v>
      </c>
    </row>
    <row r="7126" customFormat="false" ht="15" hidden="false" customHeight="false" outlineLevel="0" collapsed="false">
      <c r="A7126" s="0" t="s">
        <v>175</v>
      </c>
      <c r="B7126" s="0" t="n">
        <f aca="false">VALUE(LEFT(A7126,4))</f>
        <v>2025</v>
      </c>
      <c r="C7126" s="0" t="str">
        <f aca="false">"FY"&amp;IF(VALUE(MID(A7126,6,2))&gt;=4,VALUE(LEFT(A7126,4)),VALUE(LEFT(A7126,4))-1)&amp;"-"&amp;TEXT(MOD(IF(VALUE(MID(A7126,6,2))&gt;=4,VALUE(LEFT(A7126,4)),VALUE(LEFT(A7126,4))-1)+1,100),"00")</f>
        <v>FY2025-26</v>
      </c>
      <c r="D7126" s="0" t="s">
        <v>325</v>
      </c>
      <c r="E7126" s="0" t="s">
        <v>325</v>
      </c>
      <c r="F7126" s="0" t="str">
        <f aca="false">INDEX(Mapping!$B$2:$B$465,MATCH(E7126,Mapping!$A$2:$A$465,0))</f>
        <v>ADANI SOLAR ENERGY JODHPUR TWO LIMITED</v>
      </c>
      <c r="G7126" s="0" t="str">
        <f aca="false">INDEX(Mapping!$C$2:$C$465,MATCH(E7126,Mapping!$A$2:$A$465,0))</f>
        <v>ADANI GREEN ENERGY (ALL SPVs)</v>
      </c>
      <c r="H7126" s="2" t="n">
        <v>7.21</v>
      </c>
      <c r="I7126" s="3" t="n">
        <v>0.12</v>
      </c>
    </row>
    <row r="7127" customFormat="false" ht="15" hidden="false" customHeight="false" outlineLevel="0" collapsed="false">
      <c r="A7127" s="0" t="s">
        <v>175</v>
      </c>
      <c r="B7127" s="0" t="n">
        <f aca="false">VALUE(LEFT(A7127,4))</f>
        <v>2025</v>
      </c>
      <c r="C7127" s="0" t="str">
        <f aca="false">"FY"&amp;IF(VALUE(MID(A7127,6,2))&gt;=4,VALUE(LEFT(A7127,4)),VALUE(LEFT(A7127,4))-1)&amp;"-"&amp;TEXT(MOD(IF(VALUE(MID(A7127,6,2))&gt;=4,VALUE(LEFT(A7127,4)),VALUE(LEFT(A7127,4))-1)+1,100),"00")</f>
        <v>FY2025-26</v>
      </c>
      <c r="D7127" s="0" t="s">
        <v>684</v>
      </c>
      <c r="E7127" s="0" t="s">
        <v>334</v>
      </c>
      <c r="F7127" s="0" t="str">
        <f aca="false">INDEX(Mapping!$B$2:$B$465,MATCH(E7127,Mapping!$A$2:$A$465,0))</f>
        <v>NTPC STATIONS</v>
      </c>
      <c r="G7127" s="0" t="str">
        <f aca="false">INDEX(Mapping!$C$2:$C$465,MATCH(E7127,Mapping!$A$2:$A$465,0))</f>
        <v>NTPC GROUP</v>
      </c>
      <c r="H7127" s="2" t="n">
        <v>6.67</v>
      </c>
      <c r="I7127" s="3" t="n">
        <v>0.11</v>
      </c>
    </row>
    <row r="7128" customFormat="false" ht="15" hidden="false" customHeight="false" outlineLevel="0" collapsed="false">
      <c r="A7128" s="0" t="s">
        <v>175</v>
      </c>
      <c r="B7128" s="0" t="n">
        <f aca="false">VALUE(LEFT(A7128,4))</f>
        <v>2025</v>
      </c>
      <c r="C7128" s="0" t="str">
        <f aca="false">"FY"&amp;IF(VALUE(MID(A7128,6,2))&gt;=4,VALUE(LEFT(A7128,4)),VALUE(LEFT(A7128,4))-1)&amp;"-"&amp;TEXT(MOD(IF(VALUE(MID(A7128,6,2))&gt;=4,VALUE(LEFT(A7128,4)),VALUE(LEFT(A7128,4))-1)+1,100),"00")</f>
        <v>FY2025-26</v>
      </c>
      <c r="D7128" s="0" t="s">
        <v>782</v>
      </c>
      <c r="E7128" s="0" t="s">
        <v>329</v>
      </c>
      <c r="F7128" s="0" t="str">
        <f aca="false">INDEX(Mapping!$B$2:$B$465,MATCH(E7128,Mapping!$A$2:$A$465,0))</f>
        <v>NTPC STATIONS</v>
      </c>
      <c r="G7128" s="0" t="str">
        <f aca="false">INDEX(Mapping!$C$2:$C$465,MATCH(E7128,Mapping!$A$2:$A$465,0))</f>
        <v>NTPC GROUP</v>
      </c>
      <c r="H7128" s="2" t="n">
        <v>6.47</v>
      </c>
      <c r="I7128" s="3" t="n">
        <v>0.11</v>
      </c>
    </row>
    <row r="7129" customFormat="false" ht="15" hidden="false" customHeight="false" outlineLevel="0" collapsed="false">
      <c r="A7129" s="0" t="s">
        <v>175</v>
      </c>
      <c r="B7129" s="0" t="n">
        <f aca="false">VALUE(LEFT(A7129,4))</f>
        <v>2025</v>
      </c>
      <c r="C7129" s="0" t="str">
        <f aca="false">"FY"&amp;IF(VALUE(MID(A7129,6,2))&gt;=4,VALUE(LEFT(A7129,4)),VALUE(LEFT(A7129,4))-1)&amp;"-"&amp;TEXT(MOD(IF(VALUE(MID(A7129,6,2))&gt;=4,VALUE(LEFT(A7129,4)),VALUE(LEFT(A7129,4))-1)+1,100),"00")</f>
        <v>FY2025-26</v>
      </c>
      <c r="D7129" s="0" t="s">
        <v>359</v>
      </c>
      <c r="E7129" s="0" t="s">
        <v>359</v>
      </c>
      <c r="F7129" s="0" t="str">
        <f aca="false">INDEX(Mapping!$B$2:$B$465,MATCH(E7129,Mapping!$A$2:$A$465,0))</f>
        <v>ADANI GREEN ENERGY TWENTY FOUR LIMITED_PSS4</v>
      </c>
      <c r="G7129" s="0" t="str">
        <f aca="false">INDEX(Mapping!$C$2:$C$465,MATCH(E7129,Mapping!$A$2:$A$465,0))</f>
        <v>ADANI GREEN ENERGY (ALL SPVs)</v>
      </c>
      <c r="H7129" s="2" t="n">
        <v>6.14</v>
      </c>
      <c r="I7129" s="3" t="n">
        <v>0.1</v>
      </c>
    </row>
    <row r="7130" customFormat="false" ht="15" hidden="false" customHeight="false" outlineLevel="0" collapsed="false">
      <c r="A7130" s="0" t="s">
        <v>175</v>
      </c>
      <c r="B7130" s="0" t="n">
        <f aca="false">VALUE(LEFT(A7130,4))</f>
        <v>2025</v>
      </c>
      <c r="C7130" s="0" t="str">
        <f aca="false">"FY"&amp;IF(VALUE(MID(A7130,6,2))&gt;=4,VALUE(LEFT(A7130,4)),VALUE(LEFT(A7130,4))-1)&amp;"-"&amp;TEXT(MOD(IF(VALUE(MID(A7130,6,2))&gt;=4,VALUE(LEFT(A7130,4)),VALUE(LEFT(A7130,4))-1)+1,100),"00")</f>
        <v>FY2025-26</v>
      </c>
      <c r="D7130" s="0" t="s">
        <v>746</v>
      </c>
      <c r="E7130" s="0" t="s">
        <v>369</v>
      </c>
      <c r="F7130" s="0" t="str">
        <f aca="false">INDEX(Mapping!$B$2:$B$465,MATCH(E7130,Mapping!$A$2:$A$465,0))</f>
        <v>NTPC STATIONS</v>
      </c>
      <c r="G7130" s="0" t="str">
        <f aca="false">INDEX(Mapping!$C$2:$C$465,MATCH(E7130,Mapping!$A$2:$A$465,0))</f>
        <v>NTPC GROUP</v>
      </c>
      <c r="H7130" s="2" t="n">
        <v>5.82</v>
      </c>
      <c r="I7130" s="3" t="n">
        <v>0.1</v>
      </c>
    </row>
    <row r="7131" customFormat="false" ht="15" hidden="false" customHeight="false" outlineLevel="0" collapsed="false">
      <c r="A7131" s="0" t="s">
        <v>175</v>
      </c>
      <c r="B7131" s="0" t="n">
        <f aca="false">VALUE(LEFT(A7131,4))</f>
        <v>2025</v>
      </c>
      <c r="C7131" s="0" t="str">
        <f aca="false">"FY"&amp;IF(VALUE(MID(A7131,6,2))&gt;=4,VALUE(LEFT(A7131,4)),VALUE(LEFT(A7131,4))-1)&amp;"-"&amp;TEXT(MOD(IF(VALUE(MID(A7131,6,2))&gt;=4,VALUE(LEFT(A7131,4)),VALUE(LEFT(A7131,4))-1)+1,100),"00")</f>
        <v>FY2025-26</v>
      </c>
      <c r="D7131" s="0" t="s">
        <v>857</v>
      </c>
      <c r="E7131" s="0" t="s">
        <v>424</v>
      </c>
      <c r="F7131" s="0" t="str">
        <f aca="false">INDEX(Mapping!$B$2:$B$465,MATCH(E7131,Mapping!$A$2:$A$465,0))</f>
        <v>ADANI GREEN ENERGY TWENTY FIVE C LIMITED_PSS8</v>
      </c>
      <c r="G7131" s="0" t="str">
        <f aca="false">INDEX(Mapping!$C$2:$C$465,MATCH(E7131,Mapping!$A$2:$A$465,0))</f>
        <v>ADANI GREEN ENERGY (ALL SPVs)</v>
      </c>
      <c r="H7131" s="2" t="n">
        <v>5.72</v>
      </c>
      <c r="I7131" s="3" t="n">
        <v>0.1</v>
      </c>
    </row>
    <row r="7132" customFormat="false" ht="15" hidden="false" customHeight="false" outlineLevel="0" collapsed="false">
      <c r="A7132" s="0" t="s">
        <v>175</v>
      </c>
      <c r="B7132" s="0" t="n">
        <f aca="false">VALUE(LEFT(A7132,4))</f>
        <v>2025</v>
      </c>
      <c r="C7132" s="0" t="str">
        <f aca="false">"FY"&amp;IF(VALUE(MID(A7132,6,2))&gt;=4,VALUE(LEFT(A7132,4)),VALUE(LEFT(A7132,4))-1)&amp;"-"&amp;TEXT(MOD(IF(VALUE(MID(A7132,6,2))&gt;=4,VALUE(LEFT(A7132,4)),VALUE(LEFT(A7132,4))-1)+1,100),"00")</f>
        <v>FY2025-26</v>
      </c>
      <c r="D7132" s="0" t="s">
        <v>697</v>
      </c>
      <c r="E7132" s="0" t="s">
        <v>283</v>
      </c>
      <c r="F7132" s="0" t="str">
        <f aca="false">INDEX(Mapping!$B$2:$B$465,MATCH(E7132,Mapping!$A$2:$A$465,0))</f>
        <v>AMP ENERGY GREEN SIX PRIVATE LIMITED</v>
      </c>
      <c r="G7132" s="0" t="str">
        <f aca="false">INDEX(Mapping!$C$2:$C$465,MATCH(E7132,Mapping!$A$2:$A$465,0))</f>
        <v>AMP ENERGY</v>
      </c>
      <c r="H7132" s="2" t="n">
        <v>5.68</v>
      </c>
      <c r="I7132" s="3" t="n">
        <v>0.1</v>
      </c>
    </row>
    <row r="7133" customFormat="false" ht="15" hidden="false" customHeight="false" outlineLevel="0" collapsed="false">
      <c r="A7133" s="0" t="s">
        <v>175</v>
      </c>
      <c r="B7133" s="0" t="n">
        <f aca="false">VALUE(LEFT(A7133,4))</f>
        <v>2025</v>
      </c>
      <c r="C7133" s="0" t="str">
        <f aca="false">"FY"&amp;IF(VALUE(MID(A7133,6,2))&gt;=4,VALUE(LEFT(A7133,4)),VALUE(LEFT(A7133,4))-1)&amp;"-"&amp;TEXT(MOD(IF(VALUE(MID(A7133,6,2))&gt;=4,VALUE(LEFT(A7133,4)),VALUE(LEFT(A7133,4))-1)+1,100),"00")</f>
        <v>FY2025-26</v>
      </c>
      <c r="D7133" s="0" t="s">
        <v>726</v>
      </c>
      <c r="E7133" s="0" t="s">
        <v>393</v>
      </c>
      <c r="F7133" s="0" t="str">
        <f aca="false">INDEX(Mapping!$B$2:$B$465,MATCH(E7133,Mapping!$A$2:$A$465,0))</f>
        <v>NTPC STATIONS</v>
      </c>
      <c r="G7133" s="0" t="str">
        <f aca="false">INDEX(Mapping!$C$2:$C$465,MATCH(E7133,Mapping!$A$2:$A$465,0))</f>
        <v>NTPC GROUP</v>
      </c>
      <c r="H7133" s="2" t="n">
        <v>5.62</v>
      </c>
      <c r="I7133" s="3" t="n">
        <v>0.09</v>
      </c>
    </row>
    <row r="7134" customFormat="false" ht="15" hidden="false" customHeight="false" outlineLevel="0" collapsed="false">
      <c r="A7134" s="0" t="s">
        <v>175</v>
      </c>
      <c r="B7134" s="0" t="n">
        <f aca="false">VALUE(LEFT(A7134,4))</f>
        <v>2025</v>
      </c>
      <c r="C7134" s="0" t="str">
        <f aca="false">"FY"&amp;IF(VALUE(MID(A7134,6,2))&gt;=4,VALUE(LEFT(A7134,4)),VALUE(LEFT(A7134,4))-1)&amp;"-"&amp;TEXT(MOD(IF(VALUE(MID(A7134,6,2))&gt;=4,VALUE(LEFT(A7134,4)),VALUE(LEFT(A7134,4))-1)+1,100),"00")</f>
        <v>FY2025-26</v>
      </c>
      <c r="D7134" s="0" t="s">
        <v>285</v>
      </c>
      <c r="E7134" s="0" t="s">
        <v>285</v>
      </c>
      <c r="F7134" s="0" t="str">
        <f aca="false">INDEX(Mapping!$B$2:$B$465,MATCH(E7134,Mapping!$A$2:$A$465,0))</f>
        <v>MEENAKSHI ENERGY</v>
      </c>
      <c r="G7134" s="0" t="str">
        <f aca="false">INDEX(Mapping!$C$2:$C$465,MATCH(E7134,Mapping!$A$2:$A$465,0))</f>
        <v>MEENAKSHI ENERGY</v>
      </c>
      <c r="H7134" s="2" t="n">
        <v>5.61</v>
      </c>
      <c r="I7134" s="3" t="n">
        <v>0.09</v>
      </c>
    </row>
    <row r="7135" customFormat="false" ht="15" hidden="false" customHeight="false" outlineLevel="0" collapsed="false">
      <c r="A7135" s="0" t="s">
        <v>175</v>
      </c>
      <c r="B7135" s="0" t="n">
        <f aca="false">VALUE(LEFT(A7135,4))</f>
        <v>2025</v>
      </c>
      <c r="C7135" s="0" t="str">
        <f aca="false">"FY"&amp;IF(VALUE(MID(A7135,6,2))&gt;=4,VALUE(LEFT(A7135,4)),VALUE(LEFT(A7135,4))-1)&amp;"-"&amp;TEXT(MOD(IF(VALUE(MID(A7135,6,2))&gt;=4,VALUE(LEFT(A7135,4)),VALUE(LEFT(A7135,4))-1)+1,100),"00")</f>
        <v>FY2025-26</v>
      </c>
      <c r="D7135" s="0" t="s">
        <v>749</v>
      </c>
      <c r="E7135" s="0" t="s">
        <v>411</v>
      </c>
      <c r="F7135" s="0" t="str">
        <f aca="false">INDEX(Mapping!$B$2:$B$465,MATCH(E7135,Mapping!$A$2:$A$465,0))</f>
        <v>NTPC STATIONS</v>
      </c>
      <c r="G7135" s="0" t="str">
        <f aca="false">INDEX(Mapping!$C$2:$C$465,MATCH(E7135,Mapping!$A$2:$A$465,0))</f>
        <v>NTPC GROUP</v>
      </c>
      <c r="H7135" s="2" t="n">
        <v>5.04</v>
      </c>
      <c r="I7135" s="3" t="n">
        <v>0.08</v>
      </c>
    </row>
    <row r="7136" customFormat="false" ht="15" hidden="false" customHeight="false" outlineLevel="0" collapsed="false">
      <c r="A7136" s="0" t="s">
        <v>175</v>
      </c>
      <c r="B7136" s="0" t="n">
        <f aca="false">VALUE(LEFT(A7136,4))</f>
        <v>2025</v>
      </c>
      <c r="C7136" s="0" t="str">
        <f aca="false">"FY"&amp;IF(VALUE(MID(A7136,6,2))&gt;=4,VALUE(LEFT(A7136,4)),VALUE(LEFT(A7136,4))-1)&amp;"-"&amp;TEXT(MOD(IF(VALUE(MID(A7136,6,2))&gt;=4,VALUE(LEFT(A7136,4)),VALUE(LEFT(A7136,4))-1)+1,100),"00")</f>
        <v>FY2025-26</v>
      </c>
      <c r="D7136" s="0" t="s">
        <v>725</v>
      </c>
      <c r="E7136" s="0" t="s">
        <v>394</v>
      </c>
      <c r="F7136" s="0" t="str">
        <f aca="false">INDEX(Mapping!$B$2:$B$465,MATCH(E7136,Mapping!$A$2:$A$465,0))</f>
        <v>NTPC STATIONS</v>
      </c>
      <c r="G7136" s="0" t="str">
        <f aca="false">INDEX(Mapping!$C$2:$C$465,MATCH(E7136,Mapping!$A$2:$A$465,0))</f>
        <v>NTPC GROUP</v>
      </c>
      <c r="H7136" s="2" t="n">
        <v>5.01</v>
      </c>
      <c r="I7136" s="3" t="n">
        <v>0.08</v>
      </c>
    </row>
    <row r="7137" customFormat="false" ht="15" hidden="false" customHeight="false" outlineLevel="0" collapsed="false">
      <c r="A7137" s="0" t="s">
        <v>175</v>
      </c>
      <c r="B7137" s="0" t="n">
        <f aca="false">VALUE(LEFT(A7137,4))</f>
        <v>2025</v>
      </c>
      <c r="C7137" s="0" t="str">
        <f aca="false">"FY"&amp;IF(VALUE(MID(A7137,6,2))&gt;=4,VALUE(LEFT(A7137,4)),VALUE(LEFT(A7137,4))-1)&amp;"-"&amp;TEXT(MOD(IF(VALUE(MID(A7137,6,2))&gt;=4,VALUE(LEFT(A7137,4)),VALUE(LEFT(A7137,4))-1)+1,100),"00")</f>
        <v>FY2025-26</v>
      </c>
      <c r="D7137" s="0" t="s">
        <v>853</v>
      </c>
      <c r="E7137" s="0" t="s">
        <v>433</v>
      </c>
      <c r="F7137" s="0" t="str">
        <f aca="false">INDEX(Mapping!$B$2:$B$465,MATCH(E7137,Mapping!$A$2:$A$465,0))</f>
        <v>ADANI HYBRID ENERGY JAISALMER FIVE LIMITED_SOLAR_PSS8</v>
      </c>
      <c r="G7137" s="0" t="str">
        <f aca="false">INDEX(Mapping!$C$2:$C$465,MATCH(E7137,Mapping!$A$2:$A$465,0))</f>
        <v>ADANI GREEN ENERGY (ALL SPVs)</v>
      </c>
      <c r="H7137" s="2" t="n">
        <v>4.86</v>
      </c>
      <c r="I7137" s="3" t="n">
        <v>0.08</v>
      </c>
    </row>
    <row r="7138" customFormat="false" ht="15" hidden="false" customHeight="false" outlineLevel="0" collapsed="false">
      <c r="A7138" s="0" t="s">
        <v>175</v>
      </c>
      <c r="B7138" s="0" t="n">
        <f aca="false">VALUE(LEFT(A7138,4))</f>
        <v>2025</v>
      </c>
      <c r="C7138" s="0" t="str">
        <f aca="false">"FY"&amp;IF(VALUE(MID(A7138,6,2))&gt;=4,VALUE(LEFT(A7138,4)),VALUE(LEFT(A7138,4))-1)&amp;"-"&amp;TEXT(MOD(IF(VALUE(MID(A7138,6,2))&gt;=4,VALUE(LEFT(A7138,4)),VALUE(LEFT(A7138,4))-1)+1,100),"00")</f>
        <v>FY2025-26</v>
      </c>
      <c r="D7138" s="0" t="s">
        <v>719</v>
      </c>
      <c r="E7138" s="0" t="s">
        <v>404</v>
      </c>
      <c r="F7138" s="0" t="str">
        <f aca="false">INDEX(Mapping!$B$2:$B$465,MATCH(E7138,Mapping!$A$2:$A$465,0))</f>
        <v>BONGAIGAON THERMAL POWER STATION NTPC</v>
      </c>
      <c r="G7138" s="0" t="str">
        <f aca="false">INDEX(Mapping!$C$2:$C$465,MATCH(E7138,Mapping!$A$2:$A$465,0))</f>
        <v>NTPC GROUP</v>
      </c>
      <c r="H7138" s="2" t="n">
        <v>4.28</v>
      </c>
      <c r="I7138" s="3" t="n">
        <v>0.07</v>
      </c>
    </row>
    <row r="7139" customFormat="false" ht="15" hidden="false" customHeight="false" outlineLevel="0" collapsed="false">
      <c r="A7139" s="0" t="s">
        <v>175</v>
      </c>
      <c r="B7139" s="0" t="n">
        <f aca="false">VALUE(LEFT(A7139,4))</f>
        <v>2025</v>
      </c>
      <c r="C7139" s="0" t="str">
        <f aca="false">"FY"&amp;IF(VALUE(MID(A7139,6,2))&gt;=4,VALUE(LEFT(A7139,4)),VALUE(LEFT(A7139,4))-1)&amp;"-"&amp;TEXT(MOD(IF(VALUE(MID(A7139,6,2))&gt;=4,VALUE(LEFT(A7139,4)),VALUE(LEFT(A7139,4))-1)+1,100),"00")</f>
        <v>FY2025-26</v>
      </c>
      <c r="D7139" s="0" t="s">
        <v>748</v>
      </c>
      <c r="E7139" s="0" t="s">
        <v>427</v>
      </c>
      <c r="F7139" s="0" t="str">
        <f aca="false">INDEX(Mapping!$B$2:$B$465,MATCH(E7139,Mapping!$A$2:$A$465,0))</f>
        <v>NTPC STATIONS</v>
      </c>
      <c r="G7139" s="0" t="str">
        <f aca="false">INDEX(Mapping!$C$2:$C$465,MATCH(E7139,Mapping!$A$2:$A$465,0))</f>
        <v>NTPC GROUP</v>
      </c>
      <c r="H7139" s="2" t="n">
        <v>4.24</v>
      </c>
      <c r="I7139" s="3" t="n">
        <v>0.07</v>
      </c>
    </row>
    <row r="7140" customFormat="false" ht="15" hidden="false" customHeight="false" outlineLevel="0" collapsed="false">
      <c r="A7140" s="0" t="s">
        <v>175</v>
      </c>
      <c r="B7140" s="0" t="n">
        <f aca="false">VALUE(LEFT(A7140,4))</f>
        <v>2025</v>
      </c>
      <c r="C7140" s="0" t="str">
        <f aca="false">"FY"&amp;IF(VALUE(MID(A7140,6,2))&gt;=4,VALUE(LEFT(A7140,4)),VALUE(LEFT(A7140,4))-1)&amp;"-"&amp;TEXT(MOD(IF(VALUE(MID(A7140,6,2))&gt;=4,VALUE(LEFT(A7140,4)),VALUE(LEFT(A7140,4))-1)+1,100),"00")</f>
        <v>FY2025-26</v>
      </c>
      <c r="D7140" s="0" t="s">
        <v>277</v>
      </c>
      <c r="E7140" s="0" t="s">
        <v>277</v>
      </c>
      <c r="F7140" s="0" t="str">
        <f aca="false">INDEX(Mapping!$B$2:$B$465,MATCH(E7140,Mapping!$A$2:$A$465,0))</f>
        <v>RKM POWERGEN</v>
      </c>
      <c r="G7140" s="0" t="str">
        <f aca="false">INDEX(Mapping!$C$2:$C$465,MATCH(E7140,Mapping!$A$2:$A$465,0))</f>
        <v>RKM POWERGEN</v>
      </c>
      <c r="H7140" s="2" t="n">
        <v>4.14</v>
      </c>
      <c r="I7140" s="3" t="n">
        <v>0.07</v>
      </c>
    </row>
    <row r="7141" customFormat="false" ht="15" hidden="false" customHeight="false" outlineLevel="0" collapsed="false">
      <c r="A7141" s="0" t="s">
        <v>175</v>
      </c>
      <c r="B7141" s="0" t="n">
        <f aca="false">VALUE(LEFT(A7141,4))</f>
        <v>2025</v>
      </c>
      <c r="C7141" s="0" t="str">
        <f aca="false">"FY"&amp;IF(VALUE(MID(A7141,6,2))&gt;=4,VALUE(LEFT(A7141,4)),VALUE(LEFT(A7141,4))-1)&amp;"-"&amp;TEXT(MOD(IF(VALUE(MID(A7141,6,2))&gt;=4,VALUE(LEFT(A7141,4)),VALUE(LEFT(A7141,4))-1)+1,100),"00")</f>
        <v>FY2025-26</v>
      </c>
      <c r="D7141" s="0" t="s">
        <v>370</v>
      </c>
      <c r="E7141" s="0" t="s">
        <v>370</v>
      </c>
      <c r="F7141" s="0" t="str">
        <f aca="false">INDEX(Mapping!$B$2:$B$465,MATCH(E7141,Mapping!$A$2:$A$465,0))</f>
        <v>TRN ENERGY PRIVATE LIMITED</v>
      </c>
      <c r="G7141" s="0" t="str">
        <f aca="false">INDEX(Mapping!$C$2:$C$465,MATCH(E7141,Mapping!$A$2:$A$465,0))</f>
        <v>TRN ENERGY PRIVATE LIMITED</v>
      </c>
      <c r="H7141" s="2" t="n">
        <v>3.93</v>
      </c>
      <c r="I7141" s="3" t="n">
        <v>0.07</v>
      </c>
    </row>
    <row r="7142" customFormat="false" ht="15" hidden="false" customHeight="false" outlineLevel="0" collapsed="false">
      <c r="A7142" s="0" t="s">
        <v>175</v>
      </c>
      <c r="B7142" s="0" t="n">
        <f aca="false">VALUE(LEFT(A7142,4))</f>
        <v>2025</v>
      </c>
      <c r="C7142" s="0" t="str">
        <f aca="false">"FY"&amp;IF(VALUE(MID(A7142,6,2))&gt;=4,VALUE(LEFT(A7142,4)),VALUE(LEFT(A7142,4))-1)&amp;"-"&amp;TEXT(MOD(IF(VALUE(MID(A7142,6,2))&gt;=4,VALUE(LEFT(A7142,4)),VALUE(LEFT(A7142,4))-1)+1,100),"00")</f>
        <v>FY2025-26</v>
      </c>
      <c r="D7142" s="0" t="s">
        <v>768</v>
      </c>
      <c r="E7142" s="0" t="s">
        <v>460</v>
      </c>
      <c r="F7142" s="0" t="str">
        <f aca="false">INDEX(Mapping!$B$2:$B$465,MATCH(E7142,Mapping!$A$2:$A$465,0))</f>
        <v>NTPC STATIONS</v>
      </c>
      <c r="G7142" s="0" t="str">
        <f aca="false">INDEX(Mapping!$C$2:$C$465,MATCH(E7142,Mapping!$A$2:$A$465,0))</f>
        <v>NTPC GROUP</v>
      </c>
      <c r="H7142" s="2" t="n">
        <v>3.92</v>
      </c>
      <c r="I7142" s="3" t="n">
        <v>0.07</v>
      </c>
    </row>
    <row r="7143" customFormat="false" ht="15" hidden="false" customHeight="false" outlineLevel="0" collapsed="false">
      <c r="A7143" s="0" t="s">
        <v>175</v>
      </c>
      <c r="B7143" s="0" t="n">
        <f aca="false">VALUE(LEFT(A7143,4))</f>
        <v>2025</v>
      </c>
      <c r="C7143" s="0" t="str">
        <f aca="false">"FY"&amp;IF(VALUE(MID(A7143,6,2))&gt;=4,VALUE(LEFT(A7143,4)),VALUE(LEFT(A7143,4))-1)&amp;"-"&amp;TEXT(MOD(IF(VALUE(MID(A7143,6,2))&gt;=4,VALUE(LEFT(A7143,4)),VALUE(LEFT(A7143,4))-1)+1,100),"00")</f>
        <v>FY2025-26</v>
      </c>
      <c r="D7143" s="0" t="s">
        <v>791</v>
      </c>
      <c r="E7143" s="0" t="s">
        <v>292</v>
      </c>
      <c r="F7143" s="0" t="str">
        <f aca="false">INDEX(Mapping!$B$2:$B$465,MATCH(E7143,Mapping!$A$2:$A$465,0))</f>
        <v>DIKCHU HEP</v>
      </c>
      <c r="G7143" s="0" t="str">
        <f aca="false">INDEX(Mapping!$C$2:$C$465,MATCH(E7143,Mapping!$A$2:$A$465,0))</f>
        <v>DIKCHU HEP</v>
      </c>
      <c r="H7143" s="2" t="n">
        <v>3.86</v>
      </c>
      <c r="I7143" s="3" t="n">
        <v>0.06</v>
      </c>
    </row>
    <row r="7144" customFormat="false" ht="15" hidden="false" customHeight="false" outlineLevel="0" collapsed="false">
      <c r="A7144" s="0" t="s">
        <v>175</v>
      </c>
      <c r="B7144" s="0" t="n">
        <f aca="false">VALUE(LEFT(A7144,4))</f>
        <v>2025</v>
      </c>
      <c r="C7144" s="0" t="str">
        <f aca="false">"FY"&amp;IF(VALUE(MID(A7144,6,2))&gt;=4,VALUE(LEFT(A7144,4)),VALUE(LEFT(A7144,4))-1)&amp;"-"&amp;TEXT(MOD(IF(VALUE(MID(A7144,6,2))&gt;=4,VALUE(LEFT(A7144,4)),VALUE(LEFT(A7144,4))-1)+1,100),"00")</f>
        <v>FY2025-26</v>
      </c>
      <c r="D7144" s="0" t="s">
        <v>823</v>
      </c>
      <c r="E7144" s="0" t="s">
        <v>456</v>
      </c>
      <c r="F7144" s="0" t="str">
        <f aca="false">INDEX(Mapping!$B$2:$B$465,MATCH(E7144,Mapping!$A$2:$A$465,0))</f>
        <v>RENEW SURYA JYOTI PRIVATE LIMITED</v>
      </c>
      <c r="G7144" s="0" t="str">
        <f aca="false">INDEX(Mapping!$C$2:$C$465,MATCH(E7144,Mapping!$A$2:$A$465,0))</f>
        <v>RENEW POWER (ALL SPVs)</v>
      </c>
      <c r="H7144" s="2" t="n">
        <v>3.8</v>
      </c>
      <c r="I7144" s="3" t="n">
        <v>0.06</v>
      </c>
    </row>
    <row r="7145" customFormat="false" ht="15" hidden="false" customHeight="false" outlineLevel="0" collapsed="false">
      <c r="A7145" s="0" t="s">
        <v>175</v>
      </c>
      <c r="B7145" s="0" t="n">
        <f aca="false">VALUE(LEFT(A7145,4))</f>
        <v>2025</v>
      </c>
      <c r="C7145" s="0" t="str">
        <f aca="false">"FY"&amp;IF(VALUE(MID(A7145,6,2))&gt;=4,VALUE(LEFT(A7145,4)),VALUE(LEFT(A7145,4))-1)&amp;"-"&amp;TEXT(MOD(IF(VALUE(MID(A7145,6,2))&gt;=4,VALUE(LEFT(A7145,4)),VALUE(LEFT(A7145,4))-1)+1,100),"00")</f>
        <v>FY2025-26</v>
      </c>
      <c r="D7145" s="0" t="s">
        <v>818</v>
      </c>
      <c r="E7145" s="0" t="s">
        <v>419</v>
      </c>
      <c r="F7145" s="0" t="str">
        <f aca="false">INDEX(Mapping!$B$2:$B$465,MATCH(E7145,Mapping!$A$2:$A$465,0))</f>
        <v>ADANI HYBRID ENERGY JAISALMER FIVE LIMITED_PSS5_SOLAR</v>
      </c>
      <c r="G7145" s="0" t="str">
        <f aca="false">INDEX(Mapping!$C$2:$C$465,MATCH(E7145,Mapping!$A$2:$A$465,0))</f>
        <v>ADANI GREEN ENERGY (ALL SPVs)</v>
      </c>
      <c r="H7145" s="2" t="n">
        <v>3.68</v>
      </c>
      <c r="I7145" s="3" t="n">
        <v>0.06</v>
      </c>
    </row>
    <row r="7146" customFormat="false" ht="15" hidden="false" customHeight="false" outlineLevel="0" collapsed="false">
      <c r="A7146" s="0" t="s">
        <v>175</v>
      </c>
      <c r="B7146" s="0" t="n">
        <f aca="false">VALUE(LEFT(A7146,4))</f>
        <v>2025</v>
      </c>
      <c r="C7146" s="0" t="str">
        <f aca="false">"FY"&amp;IF(VALUE(MID(A7146,6,2))&gt;=4,VALUE(LEFT(A7146,4)),VALUE(LEFT(A7146,4))-1)&amp;"-"&amp;TEXT(MOD(IF(VALUE(MID(A7146,6,2))&gt;=4,VALUE(LEFT(A7146,4)),VALUE(LEFT(A7146,4))-1)+1,100),"00")</f>
        <v>FY2025-26</v>
      </c>
      <c r="D7146" s="0" t="s">
        <v>729</v>
      </c>
      <c r="E7146" s="0" t="s">
        <v>253</v>
      </c>
      <c r="F7146" s="0" t="str">
        <f aca="false">INDEX(Mapping!$B$2:$B$465,MATCH(E7146,Mapping!$A$2:$A$465,0))</f>
        <v>NAGALAND</v>
      </c>
      <c r="G7146" s="0" t="str">
        <f aca="false">INDEX(Mapping!$C$2:$C$465,MATCH(E7146,Mapping!$A$2:$A$465,0))</f>
        <v>NAGALAND</v>
      </c>
      <c r="H7146" s="2" t="n">
        <v>3.62</v>
      </c>
      <c r="I7146" s="3" t="n">
        <v>0.06</v>
      </c>
    </row>
    <row r="7147" customFormat="false" ht="15" hidden="false" customHeight="false" outlineLevel="0" collapsed="false">
      <c r="A7147" s="0" t="s">
        <v>175</v>
      </c>
      <c r="B7147" s="0" t="n">
        <f aca="false">VALUE(LEFT(A7147,4))</f>
        <v>2025</v>
      </c>
      <c r="C7147" s="0" t="str">
        <f aca="false">"FY"&amp;IF(VALUE(MID(A7147,6,2))&gt;=4,VALUE(LEFT(A7147,4)),VALUE(LEFT(A7147,4))-1)&amp;"-"&amp;TEXT(MOD(IF(VALUE(MID(A7147,6,2))&gt;=4,VALUE(LEFT(A7147,4)),VALUE(LEFT(A7147,4))-1)+1,100),"00")</f>
        <v>FY2025-26</v>
      </c>
      <c r="D7147" s="0" t="s">
        <v>830</v>
      </c>
      <c r="E7147" s="0" t="s">
        <v>398</v>
      </c>
      <c r="F7147" s="0" t="str">
        <f aca="false">INDEX(Mapping!$B$2:$B$465,MATCH(E7147,Mapping!$A$2:$A$465,0))</f>
        <v>ADANI GREEN ENERGY TWENTY SIX B LIMITED_HYBRID WIND_PSS10</v>
      </c>
      <c r="G7147" s="0" t="str">
        <f aca="false">INDEX(Mapping!$C$2:$C$465,MATCH(E7147,Mapping!$A$2:$A$465,0))</f>
        <v>ADANI GREEN ENERGY (ALL SPVs)</v>
      </c>
      <c r="H7147" s="2" t="n">
        <v>3.46</v>
      </c>
      <c r="I7147" s="3" t="n">
        <v>0.06</v>
      </c>
    </row>
    <row r="7148" customFormat="false" ht="15" hidden="false" customHeight="false" outlineLevel="0" collapsed="false">
      <c r="A7148" s="0" t="s">
        <v>175</v>
      </c>
      <c r="B7148" s="0" t="n">
        <f aca="false">VALUE(LEFT(A7148,4))</f>
        <v>2025</v>
      </c>
      <c r="C7148" s="0" t="str">
        <f aca="false">"FY"&amp;IF(VALUE(MID(A7148,6,2))&gt;=4,VALUE(LEFT(A7148,4)),VALUE(LEFT(A7148,4))-1)&amp;"-"&amp;TEXT(MOD(IF(VALUE(MID(A7148,6,2))&gt;=4,VALUE(LEFT(A7148,4)),VALUE(LEFT(A7148,4))-1)+1,100),"00")</f>
        <v>FY2025-26</v>
      </c>
      <c r="D7148" s="0" t="s">
        <v>843</v>
      </c>
      <c r="E7148" s="0" t="s">
        <v>467</v>
      </c>
      <c r="F7148" s="0" t="str">
        <f aca="false">INDEX(Mapping!$B$2:$B$465,MATCH(E7148,Mapping!$A$2:$A$465,0))</f>
        <v>ADANI SOLAR ENERGY JODHPUR SIX PRIVATE LIMITED_PSS8_HYBRID SOLAR</v>
      </c>
      <c r="G7148" s="0" t="str">
        <f aca="false">INDEX(Mapping!$C$2:$C$465,MATCH(E7148,Mapping!$A$2:$A$465,0))</f>
        <v>ADANI GREEN ENERGY (ALL SPVs)</v>
      </c>
      <c r="H7148" s="2" t="n">
        <v>3.41</v>
      </c>
      <c r="I7148" s="3" t="n">
        <v>0.06</v>
      </c>
    </row>
    <row r="7149" customFormat="false" ht="15" hidden="false" customHeight="false" outlineLevel="0" collapsed="false">
      <c r="A7149" s="0" t="s">
        <v>175</v>
      </c>
      <c r="B7149" s="0" t="n">
        <f aca="false">VALUE(LEFT(A7149,4))</f>
        <v>2025</v>
      </c>
      <c r="C7149" s="0" t="str">
        <f aca="false">"FY"&amp;IF(VALUE(MID(A7149,6,2))&gt;=4,VALUE(LEFT(A7149,4)),VALUE(LEFT(A7149,4))-1)&amp;"-"&amp;TEXT(MOD(IF(VALUE(MID(A7149,6,2))&gt;=4,VALUE(LEFT(A7149,4)),VALUE(LEFT(A7149,4))-1)+1,100),"00")</f>
        <v>FY2025-26</v>
      </c>
      <c r="D7149" s="0" t="s">
        <v>218</v>
      </c>
      <c r="E7149" s="0" t="s">
        <v>218</v>
      </c>
      <c r="F7149" s="0" t="str">
        <f aca="false">INDEX(Mapping!$B$2:$B$465,MATCH(E7149,Mapping!$A$2:$A$465,0))</f>
        <v>KARCHAM WANGTOO HEP</v>
      </c>
      <c r="G7149" s="0" t="str">
        <f aca="false">INDEX(Mapping!$C$2:$C$465,MATCH(E7149,Mapping!$A$2:$A$465,0))</f>
        <v>KARCHAM WANGTOO HEP</v>
      </c>
      <c r="H7149" s="2" t="n">
        <v>3.34</v>
      </c>
      <c r="I7149" s="3" t="n">
        <v>0.06</v>
      </c>
    </row>
    <row r="7150" customFormat="false" ht="15" hidden="false" customHeight="false" outlineLevel="0" collapsed="false">
      <c r="A7150" s="0" t="s">
        <v>175</v>
      </c>
      <c r="B7150" s="0" t="n">
        <f aca="false">VALUE(LEFT(A7150,4))</f>
        <v>2025</v>
      </c>
      <c r="C7150" s="0" t="str">
        <f aca="false">"FY"&amp;IF(VALUE(MID(A7150,6,2))&gt;=4,VALUE(LEFT(A7150,4)),VALUE(LEFT(A7150,4))-1)&amp;"-"&amp;TEXT(MOD(IF(VALUE(MID(A7150,6,2))&gt;=4,VALUE(LEFT(A7150,4)),VALUE(LEFT(A7150,4))-1)+1,100),"00")</f>
        <v>FY2025-26</v>
      </c>
      <c r="D7150" s="0" t="s">
        <v>695</v>
      </c>
      <c r="E7150" s="0" t="s">
        <v>211</v>
      </c>
      <c r="F7150" s="0" t="str">
        <f aca="false">INDEX(Mapping!$B$2:$B$465,MATCH(E7150,Mapping!$A$2:$A$465,0))</f>
        <v>SINGOLI BHATWARI HEP</v>
      </c>
      <c r="G7150" s="0" t="str">
        <f aca="false">INDEX(Mapping!$C$2:$C$465,MATCH(E7150,Mapping!$A$2:$A$465,0))</f>
        <v>SINGOLI BHATWARI HEP</v>
      </c>
      <c r="H7150" s="2" t="n">
        <v>3.21</v>
      </c>
      <c r="I7150" s="3" t="n">
        <v>0.05</v>
      </c>
    </row>
    <row r="7151" customFormat="false" ht="15" hidden="false" customHeight="false" outlineLevel="0" collapsed="false">
      <c r="A7151" s="0" t="s">
        <v>175</v>
      </c>
      <c r="B7151" s="0" t="n">
        <f aca="false">VALUE(LEFT(A7151,4))</f>
        <v>2025</v>
      </c>
      <c r="C7151" s="0" t="str">
        <f aca="false">"FY"&amp;IF(VALUE(MID(A7151,6,2))&gt;=4,VALUE(LEFT(A7151,4)),VALUE(LEFT(A7151,4))-1)&amp;"-"&amp;TEXT(MOD(IF(VALUE(MID(A7151,6,2))&gt;=4,VALUE(LEFT(A7151,4)),VALUE(LEFT(A7151,4))-1)+1,100),"00")</f>
        <v>FY2025-26</v>
      </c>
      <c r="D7151" s="0" t="s">
        <v>829</v>
      </c>
      <c r="E7151" s="0" t="s">
        <v>410</v>
      </c>
      <c r="F7151" s="0" t="str">
        <f aca="false">INDEX(Mapping!$B$2:$B$465,MATCH(E7151,Mapping!$A$2:$A$465,0))</f>
        <v>ADANI GREEN ENERGY TWENTY FIVE B LIMITED(WIND)_PSS9</v>
      </c>
      <c r="G7151" s="0" t="str">
        <f aca="false">INDEX(Mapping!$C$2:$C$465,MATCH(E7151,Mapping!$A$2:$A$465,0))</f>
        <v>ADANI GREEN ENERGY (ALL SPVs)</v>
      </c>
      <c r="H7151" s="2" t="n">
        <v>2.9</v>
      </c>
      <c r="I7151" s="3" t="n">
        <v>0.05</v>
      </c>
    </row>
    <row r="7152" customFormat="false" ht="15" hidden="false" customHeight="false" outlineLevel="0" collapsed="false">
      <c r="A7152" s="0" t="s">
        <v>175</v>
      </c>
      <c r="B7152" s="0" t="n">
        <f aca="false">VALUE(LEFT(A7152,4))</f>
        <v>2025</v>
      </c>
      <c r="C7152" s="0" t="str">
        <f aca="false">"FY"&amp;IF(VALUE(MID(A7152,6,2))&gt;=4,VALUE(LEFT(A7152,4)),VALUE(LEFT(A7152,4))-1)&amp;"-"&amp;TEXT(MOD(IF(VALUE(MID(A7152,6,2))&gt;=4,VALUE(LEFT(A7152,4)),VALUE(LEFT(A7152,4))-1)+1,100),"00")</f>
        <v>FY2025-26</v>
      </c>
      <c r="D7152" s="0" t="s">
        <v>844</v>
      </c>
      <c r="E7152" s="0" t="s">
        <v>483</v>
      </c>
      <c r="F7152" s="0" t="str">
        <f aca="false">INDEX(Mapping!$B$2:$B$465,MATCH(E7152,Mapping!$A$2:$A$465,0))</f>
        <v>ADANI RENEWABLE ENERGY THREE LIMITED_PSS8_HYBRID SOLAR</v>
      </c>
      <c r="G7152" s="0" t="str">
        <f aca="false">INDEX(Mapping!$C$2:$C$465,MATCH(E7152,Mapping!$A$2:$A$465,0))</f>
        <v>ADANI GREEN ENERGY (ALL SPVs)</v>
      </c>
      <c r="H7152" s="2" t="n">
        <v>2.87</v>
      </c>
      <c r="I7152" s="3" t="n">
        <v>0.05</v>
      </c>
    </row>
    <row r="7153" customFormat="false" ht="15" hidden="false" customHeight="false" outlineLevel="0" collapsed="false">
      <c r="A7153" s="0" t="s">
        <v>175</v>
      </c>
      <c r="B7153" s="0" t="n">
        <f aca="false">VALUE(LEFT(A7153,4))</f>
        <v>2025</v>
      </c>
      <c r="C7153" s="0" t="str">
        <f aca="false">"FY"&amp;IF(VALUE(MID(A7153,6,2))&gt;=4,VALUE(LEFT(A7153,4)),VALUE(LEFT(A7153,4))-1)&amp;"-"&amp;TEXT(MOD(IF(VALUE(MID(A7153,6,2))&gt;=4,VALUE(LEFT(A7153,4)),VALUE(LEFT(A7153,4))-1)+1,100),"00")</f>
        <v>FY2025-26</v>
      </c>
      <c r="D7153" s="0" t="s">
        <v>174</v>
      </c>
      <c r="E7153" s="0" t="s">
        <v>174</v>
      </c>
      <c r="F7153" s="0" t="str">
        <f aca="false">INDEX(Mapping!$B$2:$B$465,MATCH(E7153,Mapping!$A$2:$A$465,0))</f>
        <v>SEIL ENERGY INDIA (EX-SEMBCORP)</v>
      </c>
      <c r="G7153" s="0" t="str">
        <f aca="false">INDEX(Mapping!$C$2:$C$465,MATCH(E7153,Mapping!$A$2:$A$465,0))</f>
        <v>SEIL ENERGY INDIA</v>
      </c>
      <c r="H7153" s="2" t="n">
        <v>2.82</v>
      </c>
      <c r="I7153" s="3" t="n">
        <v>0.05</v>
      </c>
    </row>
    <row r="7154" customFormat="false" ht="15" hidden="false" customHeight="false" outlineLevel="0" collapsed="false">
      <c r="A7154" s="0" t="s">
        <v>175</v>
      </c>
      <c r="B7154" s="0" t="n">
        <f aca="false">VALUE(LEFT(A7154,4))</f>
        <v>2025</v>
      </c>
      <c r="C7154" s="0" t="str">
        <f aca="false">"FY"&amp;IF(VALUE(MID(A7154,6,2))&gt;=4,VALUE(LEFT(A7154,4)),VALUE(LEFT(A7154,4))-1)&amp;"-"&amp;TEXT(MOD(IF(VALUE(MID(A7154,6,2))&gt;=4,VALUE(LEFT(A7154,4)),VALUE(LEFT(A7154,4))-1)+1,100),"00")</f>
        <v>FY2025-26</v>
      </c>
      <c r="D7154" s="0" t="s">
        <v>375</v>
      </c>
      <c r="E7154" s="0" t="s">
        <v>375</v>
      </c>
      <c r="F7154" s="0" t="str">
        <f aca="false">INDEX(Mapping!$B$2:$B$465,MATCH(E7154,Mapping!$A$2:$A$465,0))</f>
        <v>WIND FIVE RENERGY LIMITED</v>
      </c>
      <c r="G7154" s="0" t="str">
        <f aca="false">INDEX(Mapping!$C$2:$C$465,MATCH(E7154,Mapping!$A$2:$A$465,0))</f>
        <v>WIND FIVE RENERGY LIMITED</v>
      </c>
      <c r="H7154" s="2" t="n">
        <v>2.77</v>
      </c>
      <c r="I7154" s="3" t="n">
        <v>0.05</v>
      </c>
    </row>
    <row r="7155" customFormat="false" ht="15" hidden="false" customHeight="false" outlineLevel="0" collapsed="false">
      <c r="A7155" s="0" t="s">
        <v>175</v>
      </c>
      <c r="B7155" s="0" t="n">
        <f aca="false">VALUE(LEFT(A7155,4))</f>
        <v>2025</v>
      </c>
      <c r="C7155" s="0" t="str">
        <f aca="false">"FY"&amp;IF(VALUE(MID(A7155,6,2))&gt;=4,VALUE(LEFT(A7155,4)),VALUE(LEFT(A7155,4))-1)&amp;"-"&amp;TEXT(MOD(IF(VALUE(MID(A7155,6,2))&gt;=4,VALUE(LEFT(A7155,4)),VALUE(LEFT(A7155,4))-1)+1,100),"00")</f>
        <v>FY2025-26</v>
      </c>
      <c r="D7155" s="0" t="s">
        <v>446</v>
      </c>
      <c r="E7155" s="0" t="s">
        <v>446</v>
      </c>
      <c r="F7155" s="0" t="str">
        <f aca="false">INDEX(Mapping!$B$2:$B$465,MATCH(E7155,Mapping!$A$2:$A$465,0))</f>
        <v>ADANI RENEWABLE ENERGY FORTY ONE LIMITED_PSS8</v>
      </c>
      <c r="G7155" s="0" t="str">
        <f aca="false">INDEX(Mapping!$C$2:$C$465,MATCH(E7155,Mapping!$A$2:$A$465,0))</f>
        <v>ADANI GREEN ENERGY (ALL SPVs)</v>
      </c>
      <c r="H7155" s="2" t="n">
        <v>2.75</v>
      </c>
      <c r="I7155" s="3" t="n">
        <v>0.05</v>
      </c>
    </row>
    <row r="7156" customFormat="false" ht="15" hidden="false" customHeight="false" outlineLevel="0" collapsed="false">
      <c r="A7156" s="0" t="s">
        <v>175</v>
      </c>
      <c r="B7156" s="0" t="n">
        <f aca="false">VALUE(LEFT(A7156,4))</f>
        <v>2025</v>
      </c>
      <c r="C7156" s="0" t="str">
        <f aca="false">"FY"&amp;IF(VALUE(MID(A7156,6,2))&gt;=4,VALUE(LEFT(A7156,4)),VALUE(LEFT(A7156,4))-1)&amp;"-"&amp;TEXT(MOD(IF(VALUE(MID(A7156,6,2))&gt;=4,VALUE(LEFT(A7156,4)),VALUE(LEFT(A7156,4))-1)+1,100),"00")</f>
        <v>FY2025-26</v>
      </c>
      <c r="D7156" s="0" t="s">
        <v>688</v>
      </c>
      <c r="E7156" s="0" t="s">
        <v>193</v>
      </c>
      <c r="F7156" s="0" t="str">
        <f aca="false">INDEX(Mapping!$B$2:$B$465,MATCH(E7156,Mapping!$A$2:$A$465,0))</f>
        <v>MIZORAM</v>
      </c>
      <c r="G7156" s="0" t="str">
        <f aca="false">INDEX(Mapping!$C$2:$C$465,MATCH(E7156,Mapping!$A$2:$A$465,0))</f>
        <v>MIZORAM</v>
      </c>
      <c r="H7156" s="2" t="n">
        <v>2.71</v>
      </c>
      <c r="I7156" s="3" t="n">
        <v>0.05</v>
      </c>
    </row>
    <row r="7157" customFormat="false" ht="15" hidden="false" customHeight="false" outlineLevel="0" collapsed="false">
      <c r="A7157" s="0" t="s">
        <v>175</v>
      </c>
      <c r="B7157" s="0" t="n">
        <f aca="false">VALUE(LEFT(A7157,4))</f>
        <v>2025</v>
      </c>
      <c r="C7157" s="0" t="str">
        <f aca="false">"FY"&amp;IF(VALUE(MID(A7157,6,2))&gt;=4,VALUE(LEFT(A7157,4)),VALUE(LEFT(A7157,4))-1)&amp;"-"&amp;TEXT(MOD(IF(VALUE(MID(A7157,6,2))&gt;=4,VALUE(LEFT(A7157,4)),VALUE(LEFT(A7157,4))-1)+1,100),"00")</f>
        <v>FY2025-26</v>
      </c>
      <c r="D7157" s="0" t="s">
        <v>192</v>
      </c>
      <c r="E7157" s="0" t="s">
        <v>192</v>
      </c>
      <c r="F7157" s="0" t="str">
        <f aca="false">INDEX(Mapping!$B$2:$B$465,MATCH(E7157,Mapping!$A$2:$A$465,0))</f>
        <v>MB POWER (MP)</v>
      </c>
      <c r="G7157" s="0" t="str">
        <f aca="false">INDEX(Mapping!$C$2:$C$465,MATCH(E7157,Mapping!$A$2:$A$465,0))</f>
        <v>MB POWER (MP)</v>
      </c>
      <c r="H7157" s="2" t="n">
        <v>2.61</v>
      </c>
      <c r="I7157" s="3" t="n">
        <v>0.04</v>
      </c>
    </row>
    <row r="7158" customFormat="false" ht="15" hidden="false" customHeight="false" outlineLevel="0" collapsed="false">
      <c r="A7158" s="0" t="s">
        <v>175</v>
      </c>
      <c r="B7158" s="0" t="n">
        <f aca="false">VALUE(LEFT(A7158,4))</f>
        <v>2025</v>
      </c>
      <c r="C7158" s="0" t="str">
        <f aca="false">"FY"&amp;IF(VALUE(MID(A7158,6,2))&gt;=4,VALUE(LEFT(A7158,4)),VALUE(LEFT(A7158,4))-1)&amp;"-"&amp;TEXT(MOD(IF(VALUE(MID(A7158,6,2))&gt;=4,VALUE(LEFT(A7158,4)),VALUE(LEFT(A7158,4))-1)+1,100),"00")</f>
        <v>FY2025-26</v>
      </c>
      <c r="D7158" s="0" t="s">
        <v>679</v>
      </c>
      <c r="E7158" s="0" t="s">
        <v>241</v>
      </c>
      <c r="F7158" s="0" t="str">
        <f aca="false">INDEX(Mapping!$B$2:$B$465,MATCH(E7158,Mapping!$A$2:$A$465,0))</f>
        <v>HIMACHAL PRADESH</v>
      </c>
      <c r="G7158" s="0" t="str">
        <f aca="false">INDEX(Mapping!$C$2:$C$465,MATCH(E7158,Mapping!$A$2:$A$465,0))</f>
        <v>HIMACHAL PRADESH</v>
      </c>
      <c r="H7158" s="2" t="n">
        <v>2.57</v>
      </c>
      <c r="I7158" s="3" t="n">
        <v>0.04</v>
      </c>
    </row>
    <row r="7159" customFormat="false" ht="15" hidden="false" customHeight="false" outlineLevel="0" collapsed="false">
      <c r="A7159" s="0" t="s">
        <v>175</v>
      </c>
      <c r="B7159" s="0" t="n">
        <f aca="false">VALUE(LEFT(A7159,4))</f>
        <v>2025</v>
      </c>
      <c r="C7159" s="0" t="str">
        <f aca="false">"FY"&amp;IF(VALUE(MID(A7159,6,2))&gt;=4,VALUE(LEFT(A7159,4)),VALUE(LEFT(A7159,4))-1)&amp;"-"&amp;TEXT(MOD(IF(VALUE(MID(A7159,6,2))&gt;=4,VALUE(LEFT(A7159,4)),VALUE(LEFT(A7159,4))-1)+1,100),"00")</f>
        <v>FY2025-26</v>
      </c>
      <c r="D7159" s="0" t="s">
        <v>732</v>
      </c>
      <c r="E7159" s="0" t="s">
        <v>423</v>
      </c>
      <c r="F7159" s="0" t="str">
        <f aca="false">INDEX(Mapping!$B$2:$B$465,MATCH(E7159,Mapping!$A$2:$A$465,0))</f>
        <v>GMR WARORA (EX-EMCO)</v>
      </c>
      <c r="G7159" s="0" t="str">
        <f aca="false">INDEX(Mapping!$C$2:$C$465,MATCH(E7159,Mapping!$A$2:$A$465,0))</f>
        <v>GMR ENERGY</v>
      </c>
      <c r="H7159" s="2" t="n">
        <v>2.55</v>
      </c>
      <c r="I7159" s="3" t="n">
        <v>0.04</v>
      </c>
    </row>
    <row r="7160" customFormat="false" ht="15" hidden="false" customHeight="false" outlineLevel="0" collapsed="false">
      <c r="A7160" s="0" t="s">
        <v>175</v>
      </c>
      <c r="B7160" s="0" t="n">
        <f aca="false">VALUE(LEFT(A7160,4))</f>
        <v>2025</v>
      </c>
      <c r="C7160" s="0" t="str">
        <f aca="false">"FY"&amp;IF(VALUE(MID(A7160,6,2))&gt;=4,VALUE(LEFT(A7160,4)),VALUE(LEFT(A7160,4))-1)&amp;"-"&amp;TEXT(MOD(IF(VALUE(MID(A7160,6,2))&gt;=4,VALUE(LEFT(A7160,4)),VALUE(LEFT(A7160,4))-1)+1,100),"00")</f>
        <v>FY2025-26</v>
      </c>
      <c r="D7160" s="0" t="s">
        <v>442</v>
      </c>
      <c r="E7160" s="0" t="s">
        <v>442</v>
      </c>
      <c r="F7160" s="0" t="str">
        <f aca="false">INDEX(Mapping!$B$2:$B$465,MATCH(E7160,Mapping!$A$2:$A$465,0))</f>
        <v>ADANI HYBRID ENERGY JAISALMER FIVE LIMITED_PSS4</v>
      </c>
      <c r="G7160" s="0" t="str">
        <f aca="false">INDEX(Mapping!$C$2:$C$465,MATCH(E7160,Mapping!$A$2:$A$465,0))</f>
        <v>ADANI GREEN ENERGY (ALL SPVs)</v>
      </c>
      <c r="H7160" s="2" t="n">
        <v>2.54</v>
      </c>
      <c r="I7160" s="3" t="n">
        <v>0.04</v>
      </c>
    </row>
    <row r="7161" customFormat="false" ht="15" hidden="false" customHeight="false" outlineLevel="0" collapsed="false">
      <c r="A7161" s="0" t="s">
        <v>175</v>
      </c>
      <c r="B7161" s="0" t="n">
        <f aca="false">VALUE(LEFT(A7161,4))</f>
        <v>2025</v>
      </c>
      <c r="C7161" s="0" t="str">
        <f aca="false">"FY"&amp;IF(VALUE(MID(A7161,6,2))&gt;=4,VALUE(LEFT(A7161,4)),VALUE(LEFT(A7161,4))-1)&amp;"-"&amp;TEXT(MOD(IF(VALUE(MID(A7161,6,2))&gt;=4,VALUE(LEFT(A7161,4)),VALUE(LEFT(A7161,4))-1)+1,100),"00")</f>
        <v>FY2025-26</v>
      </c>
      <c r="D7161" s="0" t="s">
        <v>422</v>
      </c>
      <c r="E7161" s="0" t="s">
        <v>422</v>
      </c>
      <c r="F7161" s="0" t="str">
        <f aca="false">INDEX(Mapping!$B$2:$B$465,MATCH(E7161,Mapping!$A$2:$A$465,0))</f>
        <v>NTPC STATIONS</v>
      </c>
      <c r="G7161" s="0" t="str">
        <f aca="false">INDEX(Mapping!$C$2:$C$465,MATCH(E7161,Mapping!$A$2:$A$465,0))</f>
        <v>NTPC GROUP</v>
      </c>
      <c r="H7161" s="2" t="n">
        <v>2.26</v>
      </c>
      <c r="I7161" s="3" t="n">
        <v>0.04</v>
      </c>
    </row>
    <row r="7162" customFormat="false" ht="15" hidden="false" customHeight="false" outlineLevel="0" collapsed="false">
      <c r="A7162" s="0" t="s">
        <v>175</v>
      </c>
      <c r="B7162" s="0" t="n">
        <f aca="false">VALUE(LEFT(A7162,4))</f>
        <v>2025</v>
      </c>
      <c r="C7162" s="0" t="str">
        <f aca="false">"FY"&amp;IF(VALUE(MID(A7162,6,2))&gt;=4,VALUE(LEFT(A7162,4)),VALUE(LEFT(A7162,4))-1)&amp;"-"&amp;TEXT(MOD(IF(VALUE(MID(A7162,6,2))&gt;=4,VALUE(LEFT(A7162,4)),VALUE(LEFT(A7162,4))-1)+1,100),"00")</f>
        <v>FY2025-26</v>
      </c>
      <c r="D7162" s="0" t="s">
        <v>742</v>
      </c>
      <c r="E7162" s="0" t="s">
        <v>390</v>
      </c>
      <c r="F7162" s="0" t="str">
        <f aca="false">INDEX(Mapping!$B$2:$B$465,MATCH(E7162,Mapping!$A$2:$A$465,0))</f>
        <v>NTPC STATIONS</v>
      </c>
      <c r="G7162" s="0" t="str">
        <f aca="false">INDEX(Mapping!$C$2:$C$465,MATCH(E7162,Mapping!$A$2:$A$465,0))</f>
        <v>NTPC GROUP</v>
      </c>
      <c r="H7162" s="2" t="n">
        <v>2.2</v>
      </c>
      <c r="I7162" s="3" t="n">
        <v>0.04</v>
      </c>
    </row>
    <row r="7163" customFormat="false" ht="15" hidden="false" customHeight="false" outlineLevel="0" collapsed="false">
      <c r="A7163" s="0" t="s">
        <v>175</v>
      </c>
      <c r="B7163" s="0" t="n">
        <f aca="false">VALUE(LEFT(A7163,4))</f>
        <v>2025</v>
      </c>
      <c r="C7163" s="0" t="str">
        <f aca="false">"FY"&amp;IF(VALUE(MID(A7163,6,2))&gt;=4,VALUE(LEFT(A7163,4)),VALUE(LEFT(A7163,4))-1)&amp;"-"&amp;TEXT(MOD(IF(VALUE(MID(A7163,6,2))&gt;=4,VALUE(LEFT(A7163,4)),VALUE(LEFT(A7163,4))-1)+1,100),"00")</f>
        <v>FY2025-26</v>
      </c>
      <c r="D7163" s="0" t="s">
        <v>300</v>
      </c>
      <c r="E7163" s="0" t="s">
        <v>300</v>
      </c>
      <c r="F7163" s="0" t="str">
        <f aca="false">INDEX(Mapping!$B$2:$B$465,MATCH(E7163,Mapping!$A$2:$A$465,0))</f>
        <v>BALCO</v>
      </c>
      <c r="G7163" s="0" t="str">
        <f aca="false">INDEX(Mapping!$C$2:$C$465,MATCH(E7163,Mapping!$A$2:$A$465,0))</f>
        <v>BALCO</v>
      </c>
      <c r="H7163" s="2" t="n">
        <v>2.17</v>
      </c>
      <c r="I7163" s="3" t="n">
        <v>0.04</v>
      </c>
    </row>
    <row r="7164" customFormat="false" ht="15" hidden="false" customHeight="false" outlineLevel="0" collapsed="false">
      <c r="A7164" s="0" t="s">
        <v>175</v>
      </c>
      <c r="B7164" s="0" t="n">
        <f aca="false">VALUE(LEFT(A7164,4))</f>
        <v>2025</v>
      </c>
      <c r="C7164" s="0" t="str">
        <f aca="false">"FY"&amp;IF(VALUE(MID(A7164,6,2))&gt;=4,VALUE(LEFT(A7164,4)),VALUE(LEFT(A7164,4))-1)&amp;"-"&amp;TEXT(MOD(IF(VALUE(MID(A7164,6,2))&gt;=4,VALUE(LEFT(A7164,4)),VALUE(LEFT(A7164,4))-1)+1,100),"00")</f>
        <v>FY2025-26</v>
      </c>
      <c r="D7164" s="0" t="s">
        <v>431</v>
      </c>
      <c r="E7164" s="0" t="s">
        <v>431</v>
      </c>
      <c r="F7164" s="0" t="str">
        <f aca="false">INDEX(Mapping!$B$2:$B$465,MATCH(E7164,Mapping!$A$2:$A$465,0))</f>
        <v>JUNIPER GREEN COSMIC PRIVATE LIMITED</v>
      </c>
      <c r="G7164" s="0" t="str">
        <f aca="false">INDEX(Mapping!$C$2:$C$465,MATCH(E7164,Mapping!$A$2:$A$465,0))</f>
        <v>JUNIPER GREEN ENERGY</v>
      </c>
      <c r="H7164" s="2" t="n">
        <v>2.09</v>
      </c>
      <c r="I7164" s="3" t="n">
        <v>0.04</v>
      </c>
    </row>
    <row r="7165" customFormat="false" ht="15" hidden="false" customHeight="false" outlineLevel="0" collapsed="false">
      <c r="A7165" s="0" t="s">
        <v>175</v>
      </c>
      <c r="B7165" s="0" t="n">
        <f aca="false">VALUE(LEFT(A7165,4))</f>
        <v>2025</v>
      </c>
      <c r="C7165" s="0" t="str">
        <f aca="false">"FY"&amp;IF(VALUE(MID(A7165,6,2))&gt;=4,VALUE(LEFT(A7165,4)),VALUE(LEFT(A7165,4))-1)&amp;"-"&amp;TEXT(MOD(IF(VALUE(MID(A7165,6,2))&gt;=4,VALUE(LEFT(A7165,4)),VALUE(LEFT(A7165,4))-1)+1,100),"00")</f>
        <v>FY2025-26</v>
      </c>
      <c r="D7165" s="0" t="s">
        <v>822</v>
      </c>
      <c r="E7165" s="0" t="s">
        <v>373</v>
      </c>
      <c r="F7165" s="0" t="str">
        <f aca="false">INDEX(Mapping!$B$2:$B$465,MATCH(E7165,Mapping!$A$2:$A$465,0))</f>
        <v>HIMACHAL PRADESH</v>
      </c>
      <c r="G7165" s="0" t="str">
        <f aca="false">INDEX(Mapping!$C$2:$C$465,MATCH(E7165,Mapping!$A$2:$A$465,0))</f>
        <v>HIMACHAL PRADESH</v>
      </c>
      <c r="H7165" s="2" t="n">
        <v>2</v>
      </c>
      <c r="I7165" s="3" t="n">
        <v>0.03</v>
      </c>
    </row>
    <row r="7166" customFormat="false" ht="15" hidden="false" customHeight="false" outlineLevel="0" collapsed="false">
      <c r="A7166" s="0" t="s">
        <v>175</v>
      </c>
      <c r="B7166" s="0" t="n">
        <f aca="false">VALUE(LEFT(A7166,4))</f>
        <v>2025</v>
      </c>
      <c r="C7166" s="0" t="str">
        <f aca="false">"FY"&amp;IF(VALUE(MID(A7166,6,2))&gt;=4,VALUE(LEFT(A7166,4)),VALUE(LEFT(A7166,4))-1)&amp;"-"&amp;TEXT(MOD(IF(VALUE(MID(A7166,6,2))&gt;=4,VALUE(LEFT(A7166,4)),VALUE(LEFT(A7166,4))-1)+1,100),"00")</f>
        <v>FY2025-26</v>
      </c>
      <c r="D7166" s="0" t="s">
        <v>733</v>
      </c>
      <c r="E7166" s="0" t="s">
        <v>413</v>
      </c>
      <c r="F7166" s="0" t="str">
        <f aca="false">INDEX(Mapping!$B$2:$B$465,MATCH(E7166,Mapping!$A$2:$A$465,0))</f>
        <v>NTPC STATIONS</v>
      </c>
      <c r="G7166" s="0" t="str">
        <f aca="false">INDEX(Mapping!$C$2:$C$465,MATCH(E7166,Mapping!$A$2:$A$465,0))</f>
        <v>NTPC GROUP</v>
      </c>
      <c r="H7166" s="2" t="n">
        <v>1.88</v>
      </c>
      <c r="I7166" s="3" t="n">
        <v>0.03</v>
      </c>
    </row>
    <row r="7167" customFormat="false" ht="15" hidden="false" customHeight="false" outlineLevel="0" collapsed="false">
      <c r="A7167" s="0" t="s">
        <v>175</v>
      </c>
      <c r="B7167" s="0" t="n">
        <f aca="false">VALUE(LEFT(A7167,4))</f>
        <v>2025</v>
      </c>
      <c r="C7167" s="0" t="str">
        <f aca="false">"FY"&amp;IF(VALUE(MID(A7167,6,2))&gt;=4,VALUE(LEFT(A7167,4)),VALUE(LEFT(A7167,4))-1)&amp;"-"&amp;TEXT(MOD(IF(VALUE(MID(A7167,6,2))&gt;=4,VALUE(LEFT(A7167,4)),VALUE(LEFT(A7167,4))-1)+1,100),"00")</f>
        <v>FY2025-26</v>
      </c>
      <c r="D7167" s="0" t="s">
        <v>762</v>
      </c>
      <c r="E7167" s="0" t="s">
        <v>447</v>
      </c>
      <c r="F7167" s="0" t="str">
        <f aca="false">INDEX(Mapping!$B$2:$B$465,MATCH(E7167,Mapping!$A$2:$A$465,0))</f>
        <v>NTPC STATIONS</v>
      </c>
      <c r="G7167" s="0" t="str">
        <f aca="false">INDEX(Mapping!$C$2:$C$465,MATCH(E7167,Mapping!$A$2:$A$465,0))</f>
        <v>NTPC GROUP</v>
      </c>
      <c r="H7167" s="2" t="n">
        <v>1.68</v>
      </c>
      <c r="I7167" s="3" t="n">
        <v>0.03</v>
      </c>
    </row>
    <row r="7168" customFormat="false" ht="15" hidden="false" customHeight="false" outlineLevel="0" collapsed="false">
      <c r="A7168" s="0" t="s">
        <v>175</v>
      </c>
      <c r="B7168" s="0" t="n">
        <f aca="false">VALUE(LEFT(A7168,4))</f>
        <v>2025</v>
      </c>
      <c r="C7168" s="0" t="str">
        <f aca="false">"FY"&amp;IF(VALUE(MID(A7168,6,2))&gt;=4,VALUE(LEFT(A7168,4)),VALUE(LEFT(A7168,4))-1)&amp;"-"&amp;TEXT(MOD(IF(VALUE(MID(A7168,6,2))&gt;=4,VALUE(LEFT(A7168,4)),VALUE(LEFT(A7168,4))-1)+1,100),"00")</f>
        <v>FY2025-26</v>
      </c>
      <c r="D7168" s="0" t="s">
        <v>723</v>
      </c>
      <c r="E7168" s="0" t="s">
        <v>330</v>
      </c>
      <c r="F7168" s="0" t="str">
        <f aca="false">INDEX(Mapping!$B$2:$B$465,MATCH(E7168,Mapping!$A$2:$A$465,0))</f>
        <v>MARUTI CLEAN COAL &amp; POWER</v>
      </c>
      <c r="G7168" s="0" t="str">
        <f aca="false">INDEX(Mapping!$C$2:$C$465,MATCH(E7168,Mapping!$A$2:$A$465,0))</f>
        <v>MARUTI CLEAN COAL &amp; POWER</v>
      </c>
      <c r="H7168" s="2" t="n">
        <v>1.63</v>
      </c>
      <c r="I7168" s="3" t="n">
        <v>0.03</v>
      </c>
    </row>
    <row r="7169" customFormat="false" ht="15" hidden="false" customHeight="false" outlineLevel="0" collapsed="false">
      <c r="A7169" s="0" t="s">
        <v>175</v>
      </c>
      <c r="B7169" s="0" t="n">
        <f aca="false">VALUE(LEFT(A7169,4))</f>
        <v>2025</v>
      </c>
      <c r="C7169" s="0" t="str">
        <f aca="false">"FY"&amp;IF(VALUE(MID(A7169,6,2))&gt;=4,VALUE(LEFT(A7169,4)),VALUE(LEFT(A7169,4))-1)&amp;"-"&amp;TEXT(MOD(IF(VALUE(MID(A7169,6,2))&gt;=4,VALUE(LEFT(A7169,4)),VALUE(LEFT(A7169,4))-1)+1,100),"00")</f>
        <v>FY2025-26</v>
      </c>
      <c r="D7169" s="0" t="s">
        <v>305</v>
      </c>
      <c r="E7169" s="0" t="s">
        <v>305</v>
      </c>
      <c r="F7169" s="0" t="str">
        <f aca="false">INDEX(Mapping!$B$2:$B$465,MATCH(E7169,Mapping!$A$2:$A$465,0))</f>
        <v>NEEPCO STATIONS</v>
      </c>
      <c r="G7169" s="0" t="str">
        <f aca="false">INDEX(Mapping!$C$2:$C$465,MATCH(E7169,Mapping!$A$2:$A$465,0))</f>
        <v>NEEPCO STATIONS</v>
      </c>
      <c r="H7169" s="2" t="n">
        <v>1.58</v>
      </c>
      <c r="I7169" s="3" t="n">
        <v>0.03</v>
      </c>
    </row>
    <row r="7170" customFormat="false" ht="15" hidden="false" customHeight="false" outlineLevel="0" collapsed="false">
      <c r="A7170" s="0" t="s">
        <v>175</v>
      </c>
      <c r="B7170" s="0" t="n">
        <f aca="false">VALUE(LEFT(A7170,4))</f>
        <v>2025</v>
      </c>
      <c r="C7170" s="0" t="str">
        <f aca="false">"FY"&amp;IF(VALUE(MID(A7170,6,2))&gt;=4,VALUE(LEFT(A7170,4)),VALUE(LEFT(A7170,4))-1)&amp;"-"&amp;TEXT(MOD(IF(VALUE(MID(A7170,6,2))&gt;=4,VALUE(LEFT(A7170,4)),VALUE(LEFT(A7170,4))-1)+1,100),"00")</f>
        <v>FY2025-26</v>
      </c>
      <c r="D7170" s="0" t="s">
        <v>752</v>
      </c>
      <c r="E7170" s="0" t="s">
        <v>440</v>
      </c>
      <c r="F7170" s="0" t="str">
        <f aca="false">INDEX(Mapping!$B$2:$B$465,MATCH(E7170,Mapping!$A$2:$A$465,0))</f>
        <v>NTPC STATIONS</v>
      </c>
      <c r="G7170" s="0" t="str">
        <f aca="false">INDEX(Mapping!$C$2:$C$465,MATCH(E7170,Mapping!$A$2:$A$465,0))</f>
        <v>NTPC GROUP</v>
      </c>
      <c r="H7170" s="2" t="n">
        <v>1.58</v>
      </c>
      <c r="I7170" s="3" t="n">
        <v>0.03</v>
      </c>
    </row>
    <row r="7171" customFormat="false" ht="15" hidden="false" customHeight="false" outlineLevel="0" collapsed="false">
      <c r="A7171" s="0" t="s">
        <v>175</v>
      </c>
      <c r="B7171" s="0" t="n">
        <f aca="false">VALUE(LEFT(A7171,4))</f>
        <v>2025</v>
      </c>
      <c r="C7171" s="0" t="str">
        <f aca="false">"FY"&amp;IF(VALUE(MID(A7171,6,2))&gt;=4,VALUE(LEFT(A7171,4)),VALUE(LEFT(A7171,4))-1)&amp;"-"&amp;TEXT(MOD(IF(VALUE(MID(A7171,6,2))&gt;=4,VALUE(LEFT(A7171,4)),VALUE(LEFT(A7171,4))-1)+1,100),"00")</f>
        <v>FY2025-26</v>
      </c>
      <c r="D7171" s="0" t="s">
        <v>854</v>
      </c>
      <c r="E7171" s="0" t="s">
        <v>500</v>
      </c>
      <c r="F7171" s="0" t="str">
        <f aca="false">INDEX(Mapping!$B$2:$B$465,MATCH(E7171,Mapping!$A$2:$A$465,0))</f>
        <v>ADANI HYBRID ENERGY JAISALMER FIVE LIMITED_WIND_PSS8</v>
      </c>
      <c r="G7171" s="0" t="str">
        <f aca="false">INDEX(Mapping!$C$2:$C$465,MATCH(E7171,Mapping!$A$2:$A$465,0))</f>
        <v>ADANI GREEN ENERGY (ALL SPVs)</v>
      </c>
      <c r="H7171" s="2" t="n">
        <v>1.55</v>
      </c>
      <c r="I7171" s="3" t="n">
        <v>0.03</v>
      </c>
    </row>
    <row r="7172" customFormat="false" ht="15" hidden="false" customHeight="false" outlineLevel="0" collapsed="false">
      <c r="A7172" s="0" t="s">
        <v>175</v>
      </c>
      <c r="B7172" s="0" t="n">
        <f aca="false">VALUE(LEFT(A7172,4))</f>
        <v>2025</v>
      </c>
      <c r="C7172" s="0" t="str">
        <f aca="false">"FY"&amp;IF(VALUE(MID(A7172,6,2))&gt;=4,VALUE(LEFT(A7172,4)),VALUE(LEFT(A7172,4))-1)&amp;"-"&amp;TEXT(MOD(IF(VALUE(MID(A7172,6,2))&gt;=4,VALUE(LEFT(A7172,4)),VALUE(LEFT(A7172,4))-1)+1,100),"00")</f>
        <v>FY2025-26</v>
      </c>
      <c r="D7172" s="0" t="s">
        <v>439</v>
      </c>
      <c r="E7172" s="0" t="s">
        <v>439</v>
      </c>
      <c r="F7172" s="0" t="str">
        <f aca="false">INDEX(Mapping!$B$2:$B$465,MATCH(E7172,Mapping!$A$2:$A$465,0))</f>
        <v>ADANI RENEWABLE ENERGY FORTY ONE LIMITED_PSS4</v>
      </c>
      <c r="G7172" s="0" t="str">
        <f aca="false">INDEX(Mapping!$C$2:$C$465,MATCH(E7172,Mapping!$A$2:$A$465,0))</f>
        <v>ADANI GREEN ENERGY (ALL SPVs)</v>
      </c>
      <c r="H7172" s="2" t="n">
        <v>1.48</v>
      </c>
      <c r="I7172" s="3" t="n">
        <v>0.02</v>
      </c>
    </row>
    <row r="7173" customFormat="false" ht="15" hidden="false" customHeight="false" outlineLevel="0" collapsed="false">
      <c r="A7173" s="0" t="s">
        <v>175</v>
      </c>
      <c r="B7173" s="0" t="n">
        <f aca="false">VALUE(LEFT(A7173,4))</f>
        <v>2025</v>
      </c>
      <c r="C7173" s="0" t="str">
        <f aca="false">"FY"&amp;IF(VALUE(MID(A7173,6,2))&gt;=4,VALUE(LEFT(A7173,4)),VALUE(LEFT(A7173,4))-1)&amp;"-"&amp;TEXT(MOD(IF(VALUE(MID(A7173,6,2))&gt;=4,VALUE(LEFT(A7173,4)),VALUE(LEFT(A7173,4))-1)+1,100),"00")</f>
        <v>FY2025-26</v>
      </c>
      <c r="D7173" s="0" t="s">
        <v>453</v>
      </c>
      <c r="E7173" s="0" t="s">
        <v>453</v>
      </c>
      <c r="F7173" s="0" t="str">
        <f aca="false">INDEX(Mapping!$B$2:$B$465,MATCH(E7173,Mapping!$A$2:$A$465,0))</f>
        <v>GMR KAMALANGA</v>
      </c>
      <c r="G7173" s="0" t="str">
        <f aca="false">INDEX(Mapping!$C$2:$C$465,MATCH(E7173,Mapping!$A$2:$A$465,0))</f>
        <v>GMR ENERGY</v>
      </c>
      <c r="H7173" s="2" t="n">
        <v>1.38</v>
      </c>
      <c r="I7173" s="3" t="n">
        <v>0.02</v>
      </c>
    </row>
    <row r="7174" customFormat="false" ht="15" hidden="false" customHeight="false" outlineLevel="0" collapsed="false">
      <c r="A7174" s="0" t="s">
        <v>175</v>
      </c>
      <c r="B7174" s="0" t="n">
        <f aca="false">VALUE(LEFT(A7174,4))</f>
        <v>2025</v>
      </c>
      <c r="C7174" s="0" t="str">
        <f aca="false">"FY"&amp;IF(VALUE(MID(A7174,6,2))&gt;=4,VALUE(LEFT(A7174,4)),VALUE(LEFT(A7174,4))-1)&amp;"-"&amp;TEXT(MOD(IF(VALUE(MID(A7174,6,2))&gt;=4,VALUE(LEFT(A7174,4)),VALUE(LEFT(A7174,4))-1)+1,100),"00")</f>
        <v>FY2025-26</v>
      </c>
      <c r="D7174" s="0" t="s">
        <v>418</v>
      </c>
      <c r="E7174" s="0" t="s">
        <v>418</v>
      </c>
      <c r="F7174" s="0" t="str">
        <f aca="false">INDEX(Mapping!$B$2:$B$465,MATCH(E7174,Mapping!$A$2:$A$465,0))</f>
        <v>OSTRO KANNADA POWER PRIVATE LIMITED</v>
      </c>
      <c r="G7174" s="0" t="str">
        <f aca="false">INDEX(Mapping!$C$2:$C$465,MATCH(E7174,Mapping!$A$2:$A$465,0))</f>
        <v>OSTRO KANNADA POWER PRIVATE LIMITED</v>
      </c>
      <c r="H7174" s="2" t="n">
        <v>1.33</v>
      </c>
      <c r="I7174" s="3" t="n">
        <v>0.02</v>
      </c>
    </row>
    <row r="7175" customFormat="false" ht="15" hidden="false" customHeight="false" outlineLevel="0" collapsed="false">
      <c r="A7175" s="0" t="s">
        <v>175</v>
      </c>
      <c r="B7175" s="0" t="n">
        <f aca="false">VALUE(LEFT(A7175,4))</f>
        <v>2025</v>
      </c>
      <c r="C7175" s="0" t="str">
        <f aca="false">"FY"&amp;IF(VALUE(MID(A7175,6,2))&gt;=4,VALUE(LEFT(A7175,4)),VALUE(LEFT(A7175,4))-1)&amp;"-"&amp;TEXT(MOD(IF(VALUE(MID(A7175,6,2))&gt;=4,VALUE(LEFT(A7175,4)),VALUE(LEFT(A7175,4))-1)+1,100),"00")</f>
        <v>FY2025-26</v>
      </c>
      <c r="D7175" s="0" t="s">
        <v>477</v>
      </c>
      <c r="E7175" s="0" t="s">
        <v>477</v>
      </c>
      <c r="F7175" s="0" t="str">
        <f aca="false">INDEX(Mapping!$B$2:$B$465,MATCH(E7175,Mapping!$A$2:$A$465,0))</f>
        <v>ADANI GREEN ENERGY TWENTY SIX A LIMITED_PSS-3</v>
      </c>
      <c r="G7175" s="0" t="str">
        <f aca="false">INDEX(Mapping!$C$2:$C$465,MATCH(E7175,Mapping!$A$2:$A$465,0))</f>
        <v>ADANI GREEN ENERGY (ALL SPVs)</v>
      </c>
      <c r="H7175" s="2" t="n">
        <v>1.22</v>
      </c>
      <c r="I7175" s="3" t="n">
        <v>0.02</v>
      </c>
    </row>
    <row r="7176" customFormat="false" ht="15" hidden="false" customHeight="false" outlineLevel="0" collapsed="false">
      <c r="A7176" s="0" t="s">
        <v>175</v>
      </c>
      <c r="B7176" s="0" t="n">
        <f aca="false">VALUE(LEFT(A7176,4))</f>
        <v>2025</v>
      </c>
      <c r="C7176" s="0" t="str">
        <f aca="false">"FY"&amp;IF(VALUE(MID(A7176,6,2))&gt;=4,VALUE(LEFT(A7176,4)),VALUE(LEFT(A7176,4))-1)&amp;"-"&amp;TEXT(MOD(IF(VALUE(MID(A7176,6,2))&gt;=4,VALUE(LEFT(A7176,4)),VALUE(LEFT(A7176,4))-1)+1,100),"00")</f>
        <v>FY2025-26</v>
      </c>
      <c r="D7176" s="0" t="s">
        <v>501</v>
      </c>
      <c r="E7176" s="0" t="s">
        <v>501</v>
      </c>
      <c r="F7176" s="0" t="str">
        <f aca="false">INDEX(Mapping!$B$2:$B$465,MATCH(E7176,Mapping!$A$2:$A$465,0))</f>
        <v>AMBUJA CEMENTS LIMITED_PSS3</v>
      </c>
      <c r="G7176" s="0" t="str">
        <f aca="false">INDEX(Mapping!$C$2:$C$465,MATCH(E7176,Mapping!$A$2:$A$465,0))</f>
        <v>AMBUJA CEMENTS</v>
      </c>
      <c r="H7176" s="2" t="n">
        <v>1.19</v>
      </c>
      <c r="I7176" s="3" t="n">
        <v>0.02</v>
      </c>
    </row>
    <row r="7177" customFormat="false" ht="15" hidden="false" customHeight="false" outlineLevel="0" collapsed="false">
      <c r="A7177" s="0" t="s">
        <v>175</v>
      </c>
      <c r="B7177" s="0" t="n">
        <f aca="false">VALUE(LEFT(A7177,4))</f>
        <v>2025</v>
      </c>
      <c r="C7177" s="0" t="str">
        <f aca="false">"FY"&amp;IF(VALUE(MID(A7177,6,2))&gt;=4,VALUE(LEFT(A7177,4)),VALUE(LEFT(A7177,4))-1)&amp;"-"&amp;TEXT(MOD(IF(VALUE(MID(A7177,6,2))&gt;=4,VALUE(LEFT(A7177,4)),VALUE(LEFT(A7177,4))-1)+1,100),"00")</f>
        <v>FY2025-26</v>
      </c>
      <c r="D7177" s="0" t="s">
        <v>766</v>
      </c>
      <c r="E7177" s="0" t="s">
        <v>455</v>
      </c>
      <c r="F7177" s="0" t="str">
        <f aca="false">INDEX(Mapping!$B$2:$B$465,MATCH(E7177,Mapping!$A$2:$A$465,0))</f>
        <v>NTPC STATIONS</v>
      </c>
      <c r="G7177" s="0" t="str">
        <f aca="false">INDEX(Mapping!$C$2:$C$465,MATCH(E7177,Mapping!$A$2:$A$465,0))</f>
        <v>NTPC GROUP</v>
      </c>
      <c r="H7177" s="2" t="n">
        <v>1.12</v>
      </c>
      <c r="I7177" s="3" t="n">
        <v>0.02</v>
      </c>
    </row>
    <row r="7178" customFormat="false" ht="15" hidden="false" customHeight="false" outlineLevel="0" collapsed="false">
      <c r="A7178" s="0" t="s">
        <v>175</v>
      </c>
      <c r="B7178" s="0" t="n">
        <f aca="false">VALUE(LEFT(A7178,4))</f>
        <v>2025</v>
      </c>
      <c r="C7178" s="0" t="str">
        <f aca="false">"FY"&amp;IF(VALUE(MID(A7178,6,2))&gt;=4,VALUE(LEFT(A7178,4)),VALUE(LEFT(A7178,4))-1)&amp;"-"&amp;TEXT(MOD(IF(VALUE(MID(A7178,6,2))&gt;=4,VALUE(LEFT(A7178,4)),VALUE(LEFT(A7178,4))-1)+1,100),"00")</f>
        <v>FY2025-26</v>
      </c>
      <c r="D7178" s="0" t="s">
        <v>326</v>
      </c>
      <c r="E7178" s="0" t="s">
        <v>326</v>
      </c>
      <c r="F7178" s="0" t="str">
        <f aca="false">INDEX(Mapping!$B$2:$B$465,MATCH(E7178,Mapping!$A$2:$A$465,0))</f>
        <v>ITPCL (IL&amp;FS TAMIL NADU)</v>
      </c>
      <c r="G7178" s="0" t="str">
        <f aca="false">INDEX(Mapping!$C$2:$C$465,MATCH(E7178,Mapping!$A$2:$A$465,0))</f>
        <v>ITPCL (IL&amp;FS TAMIL NADU)</v>
      </c>
      <c r="H7178" s="2" t="n">
        <v>1.12</v>
      </c>
      <c r="I7178" s="3" t="n">
        <v>0.02</v>
      </c>
    </row>
    <row r="7179" customFormat="false" ht="15" hidden="false" customHeight="false" outlineLevel="0" collapsed="false">
      <c r="A7179" s="0" t="s">
        <v>175</v>
      </c>
      <c r="B7179" s="0" t="n">
        <f aca="false">VALUE(LEFT(A7179,4))</f>
        <v>2025</v>
      </c>
      <c r="C7179" s="0" t="str">
        <f aca="false">"FY"&amp;IF(VALUE(MID(A7179,6,2))&gt;=4,VALUE(LEFT(A7179,4)),VALUE(LEFT(A7179,4))-1)&amp;"-"&amp;TEXT(MOD(IF(VALUE(MID(A7179,6,2))&gt;=4,VALUE(LEFT(A7179,4)),VALUE(LEFT(A7179,4))-1)+1,100),"00")</f>
        <v>FY2025-26</v>
      </c>
      <c r="D7179" s="0" t="s">
        <v>694</v>
      </c>
      <c r="E7179" s="0" t="s">
        <v>328</v>
      </c>
      <c r="F7179" s="0" t="str">
        <f aca="false">INDEX(Mapping!$B$2:$B$465,MATCH(E7179,Mapping!$A$2:$A$465,0))</f>
        <v>HIMACHAL PRADESH</v>
      </c>
      <c r="G7179" s="0" t="str">
        <f aca="false">INDEX(Mapping!$C$2:$C$465,MATCH(E7179,Mapping!$A$2:$A$465,0))</f>
        <v>HIMACHAL PRADESH</v>
      </c>
      <c r="H7179" s="2" t="n">
        <v>1.09</v>
      </c>
      <c r="I7179" s="3" t="n">
        <v>0.02</v>
      </c>
    </row>
    <row r="7180" customFormat="false" ht="15" hidden="false" customHeight="false" outlineLevel="0" collapsed="false">
      <c r="A7180" s="0" t="s">
        <v>175</v>
      </c>
      <c r="B7180" s="0" t="n">
        <f aca="false">VALUE(LEFT(A7180,4))</f>
        <v>2025</v>
      </c>
      <c r="C7180" s="0" t="str">
        <f aca="false">"FY"&amp;IF(VALUE(MID(A7180,6,2))&gt;=4,VALUE(LEFT(A7180,4)),VALUE(LEFT(A7180,4))-1)&amp;"-"&amp;TEXT(MOD(IF(VALUE(MID(A7180,6,2))&gt;=4,VALUE(LEFT(A7180,4)),VALUE(LEFT(A7180,4))-1)+1,100),"00")</f>
        <v>FY2025-26</v>
      </c>
      <c r="D7180" s="0" t="s">
        <v>480</v>
      </c>
      <c r="E7180" s="0" t="s">
        <v>480</v>
      </c>
      <c r="F7180" s="0" t="str">
        <f aca="false">INDEX(Mapping!$B$2:$B$465,MATCH(E7180,Mapping!$A$2:$A$465,0))</f>
        <v>ADANI SOLAR ENERGY JODHPUR SIX PRIVATE LIMITED_50MW</v>
      </c>
      <c r="G7180" s="0" t="str">
        <f aca="false">INDEX(Mapping!$C$2:$C$465,MATCH(E7180,Mapping!$A$2:$A$465,0))</f>
        <v>ADANI GREEN ENERGY (ALL SPVs)</v>
      </c>
      <c r="H7180" s="2" t="n">
        <v>1.08</v>
      </c>
      <c r="I7180" s="3" t="n">
        <v>0.02</v>
      </c>
    </row>
    <row r="7181" customFormat="false" ht="15" hidden="false" customHeight="false" outlineLevel="0" collapsed="false">
      <c r="A7181" s="0" t="s">
        <v>175</v>
      </c>
      <c r="B7181" s="0" t="n">
        <f aca="false">VALUE(LEFT(A7181,4))</f>
        <v>2025</v>
      </c>
      <c r="C7181" s="0" t="str">
        <f aca="false">"FY"&amp;IF(VALUE(MID(A7181,6,2))&gt;=4,VALUE(LEFT(A7181,4)),VALUE(LEFT(A7181,4))-1)&amp;"-"&amp;TEXT(MOD(IF(VALUE(MID(A7181,6,2))&gt;=4,VALUE(LEFT(A7181,4)),VALUE(LEFT(A7181,4))-1)+1,100),"00")</f>
        <v>FY2025-26</v>
      </c>
      <c r="D7181" s="0" t="s">
        <v>738</v>
      </c>
      <c r="E7181" s="0" t="s">
        <v>56</v>
      </c>
      <c r="F7181" s="0" t="str">
        <f aca="false">INDEX(Mapping!$B$2:$B$465,MATCH(E7181,Mapping!$A$2:$A$465,0))</f>
        <v>UTTARAKHAND</v>
      </c>
      <c r="G7181" s="0" t="str">
        <f aca="false">INDEX(Mapping!$C$2:$C$465,MATCH(E7181,Mapping!$A$2:$A$465,0))</f>
        <v>UTTARAKHAND</v>
      </c>
      <c r="H7181" s="2" t="n">
        <v>1.02</v>
      </c>
      <c r="I7181" s="3" t="n">
        <v>0.02</v>
      </c>
    </row>
    <row r="7182" customFormat="false" ht="15" hidden="false" customHeight="false" outlineLevel="0" collapsed="false">
      <c r="A7182" s="0" t="s">
        <v>175</v>
      </c>
      <c r="B7182" s="0" t="n">
        <f aca="false">VALUE(LEFT(A7182,4))</f>
        <v>2025</v>
      </c>
      <c r="C7182" s="0" t="str">
        <f aca="false">"FY"&amp;IF(VALUE(MID(A7182,6,2))&gt;=4,VALUE(LEFT(A7182,4)),VALUE(LEFT(A7182,4))-1)&amp;"-"&amp;TEXT(MOD(IF(VALUE(MID(A7182,6,2))&gt;=4,VALUE(LEFT(A7182,4)),VALUE(LEFT(A7182,4))-1)+1,100),"00")</f>
        <v>FY2025-26</v>
      </c>
      <c r="D7182" s="0" t="s">
        <v>817</v>
      </c>
      <c r="E7182" s="0" t="s">
        <v>430</v>
      </c>
      <c r="F7182" s="0" t="str">
        <f aca="false">INDEX(Mapping!$B$2:$B$465,MATCH(E7182,Mapping!$A$2:$A$465,0))</f>
        <v>AMBUJA CEMENTS LIMITED_PSS4_HYBRID WIND</v>
      </c>
      <c r="G7182" s="0" t="str">
        <f aca="false">INDEX(Mapping!$C$2:$C$465,MATCH(E7182,Mapping!$A$2:$A$465,0))</f>
        <v>AMBUJA CEMENTS</v>
      </c>
      <c r="H7182" s="2" t="n">
        <v>0.98</v>
      </c>
      <c r="I7182" s="3" t="n">
        <v>0.02</v>
      </c>
    </row>
    <row r="7183" customFormat="false" ht="15" hidden="false" customHeight="false" outlineLevel="0" collapsed="false">
      <c r="A7183" s="0" t="s">
        <v>175</v>
      </c>
      <c r="B7183" s="0" t="n">
        <f aca="false">VALUE(LEFT(A7183,4))</f>
        <v>2025</v>
      </c>
      <c r="C7183" s="0" t="str">
        <f aca="false">"FY"&amp;IF(VALUE(MID(A7183,6,2))&gt;=4,VALUE(LEFT(A7183,4)),VALUE(LEFT(A7183,4))-1)&amp;"-"&amp;TEXT(MOD(IF(VALUE(MID(A7183,6,2))&gt;=4,VALUE(LEFT(A7183,4)),VALUE(LEFT(A7183,4))-1)+1,100),"00")</f>
        <v>FY2025-26</v>
      </c>
      <c r="D7183" s="0" t="s">
        <v>741</v>
      </c>
      <c r="E7183" s="0" t="s">
        <v>445</v>
      </c>
      <c r="F7183" s="0" t="str">
        <f aca="false">INDEX(Mapping!$B$2:$B$465,MATCH(E7183,Mapping!$A$2:$A$465,0))</f>
        <v>NTPC STATIONS</v>
      </c>
      <c r="G7183" s="0" t="str">
        <f aca="false">INDEX(Mapping!$C$2:$C$465,MATCH(E7183,Mapping!$A$2:$A$465,0))</f>
        <v>NTPC GROUP</v>
      </c>
      <c r="H7183" s="2" t="n">
        <v>0.96</v>
      </c>
      <c r="I7183" s="3" t="n">
        <v>0.02</v>
      </c>
    </row>
    <row r="7184" customFormat="false" ht="15" hidden="false" customHeight="false" outlineLevel="0" collapsed="false">
      <c r="A7184" s="0" t="s">
        <v>175</v>
      </c>
      <c r="B7184" s="0" t="n">
        <f aca="false">VALUE(LEFT(A7184,4))</f>
        <v>2025</v>
      </c>
      <c r="C7184" s="0" t="str">
        <f aca="false">"FY"&amp;IF(VALUE(MID(A7184,6,2))&gt;=4,VALUE(LEFT(A7184,4)),VALUE(LEFT(A7184,4))-1)&amp;"-"&amp;TEXT(MOD(IF(VALUE(MID(A7184,6,2))&gt;=4,VALUE(LEFT(A7184,4)),VALUE(LEFT(A7184,4))-1)+1,100),"00")</f>
        <v>FY2025-26</v>
      </c>
      <c r="D7184" s="0" t="s">
        <v>772</v>
      </c>
      <c r="E7184" s="0" t="s">
        <v>471</v>
      </c>
      <c r="F7184" s="0" t="str">
        <f aca="false">INDEX(Mapping!$B$2:$B$465,MATCH(E7184,Mapping!$A$2:$A$465,0))</f>
        <v>NTPC STATIONS</v>
      </c>
      <c r="G7184" s="0" t="str">
        <f aca="false">INDEX(Mapping!$C$2:$C$465,MATCH(E7184,Mapping!$A$2:$A$465,0))</f>
        <v>NTPC GROUP</v>
      </c>
      <c r="H7184" s="2" t="n">
        <v>0.92</v>
      </c>
      <c r="I7184" s="3" t="n">
        <v>0.02</v>
      </c>
    </row>
    <row r="7185" customFormat="false" ht="15" hidden="false" customHeight="false" outlineLevel="0" collapsed="false">
      <c r="A7185" s="0" t="s">
        <v>175</v>
      </c>
      <c r="B7185" s="0" t="n">
        <f aca="false">VALUE(LEFT(A7185,4))</f>
        <v>2025</v>
      </c>
      <c r="C7185" s="0" t="str">
        <f aca="false">"FY"&amp;IF(VALUE(MID(A7185,6,2))&gt;=4,VALUE(LEFT(A7185,4)),VALUE(LEFT(A7185,4))-1)&amp;"-"&amp;TEXT(MOD(IF(VALUE(MID(A7185,6,2))&gt;=4,VALUE(LEFT(A7185,4)),VALUE(LEFT(A7185,4))-1)+1,100),"00")</f>
        <v>FY2025-26</v>
      </c>
      <c r="D7185" s="0" t="s">
        <v>712</v>
      </c>
      <c r="E7185" s="0" t="s">
        <v>414</v>
      </c>
      <c r="F7185" s="0" t="str">
        <f aca="false">INDEX(Mapping!$B$2:$B$465,MATCH(E7185,Mapping!$A$2:$A$465,0))</f>
        <v>BUDHIL HEP (GREENKO BUDHIL HYDRO POWER PVT. LTD.)</v>
      </c>
      <c r="G7185" s="0" t="str">
        <f aca="false">INDEX(Mapping!$C$2:$C$465,MATCH(E7185,Mapping!$A$2:$A$465,0))</f>
        <v>GREENKO GROUP</v>
      </c>
      <c r="H7185" s="2" t="n">
        <v>0.91</v>
      </c>
      <c r="I7185" s="3" t="n">
        <v>0.02</v>
      </c>
    </row>
    <row r="7186" customFormat="false" ht="15" hidden="false" customHeight="false" outlineLevel="0" collapsed="false">
      <c r="A7186" s="0" t="s">
        <v>175</v>
      </c>
      <c r="B7186" s="0" t="n">
        <f aca="false">VALUE(LEFT(A7186,4))</f>
        <v>2025</v>
      </c>
      <c r="C7186" s="0" t="str">
        <f aca="false">"FY"&amp;IF(VALUE(MID(A7186,6,2))&gt;=4,VALUE(LEFT(A7186,4)),VALUE(LEFT(A7186,4))-1)&amp;"-"&amp;TEXT(MOD(IF(VALUE(MID(A7186,6,2))&gt;=4,VALUE(LEFT(A7186,4)),VALUE(LEFT(A7186,4))-1)+1,100),"00")</f>
        <v>FY2025-26</v>
      </c>
      <c r="D7186" s="0" t="s">
        <v>680</v>
      </c>
      <c r="E7186" s="0" t="s">
        <v>311</v>
      </c>
      <c r="F7186" s="0" t="str">
        <f aca="false">INDEX(Mapping!$B$2:$B$465,MATCH(E7186,Mapping!$A$2:$A$465,0))</f>
        <v>HIMACHAL PRADESH</v>
      </c>
      <c r="G7186" s="0" t="str">
        <f aca="false">INDEX(Mapping!$C$2:$C$465,MATCH(E7186,Mapping!$A$2:$A$465,0))</f>
        <v>HIMACHAL PRADESH</v>
      </c>
      <c r="H7186" s="2" t="n">
        <v>0.86</v>
      </c>
      <c r="I7186" s="3" t="n">
        <v>0.01</v>
      </c>
    </row>
    <row r="7187" customFormat="false" ht="15" hidden="false" customHeight="false" outlineLevel="0" collapsed="false">
      <c r="A7187" s="0" t="s">
        <v>175</v>
      </c>
      <c r="B7187" s="0" t="n">
        <f aca="false">VALUE(LEFT(A7187,4))</f>
        <v>2025</v>
      </c>
      <c r="C7187" s="0" t="str">
        <f aca="false">"FY"&amp;IF(VALUE(MID(A7187,6,2))&gt;=4,VALUE(LEFT(A7187,4)),VALUE(LEFT(A7187,4))-1)&amp;"-"&amp;TEXT(MOD(IF(VALUE(MID(A7187,6,2))&gt;=4,VALUE(LEFT(A7187,4)),VALUE(LEFT(A7187,4))-1)+1,100),"00")</f>
        <v>FY2025-26</v>
      </c>
      <c r="D7187" s="0" t="s">
        <v>571</v>
      </c>
      <c r="E7187" s="0" t="s">
        <v>571</v>
      </c>
      <c r="F7187" s="0" t="str">
        <f aca="false">INDEX(Mapping!$B$2:$B$465,MATCH(E7187,Mapping!$A$2:$A$465,0))</f>
        <v>MAITHON POWER LIMITED</v>
      </c>
      <c r="G7187" s="0" t="str">
        <f aca="false">INDEX(Mapping!$C$2:$C$465,MATCH(E7187,Mapping!$A$2:$A$465,0))</f>
        <v>MAITHON POWER LIMITED</v>
      </c>
      <c r="H7187" s="2" t="n">
        <v>0.77</v>
      </c>
      <c r="I7187" s="3" t="n">
        <v>0.01</v>
      </c>
    </row>
    <row r="7188" customFormat="false" ht="15" hidden="false" customHeight="false" outlineLevel="0" collapsed="false">
      <c r="A7188" s="0" t="s">
        <v>175</v>
      </c>
      <c r="B7188" s="0" t="n">
        <f aca="false">VALUE(LEFT(A7188,4))</f>
        <v>2025</v>
      </c>
      <c r="C7188" s="0" t="str">
        <f aca="false">"FY"&amp;IF(VALUE(MID(A7188,6,2))&gt;=4,VALUE(LEFT(A7188,4)),VALUE(LEFT(A7188,4))-1)&amp;"-"&amp;TEXT(MOD(IF(VALUE(MID(A7188,6,2))&gt;=4,VALUE(LEFT(A7188,4)),VALUE(LEFT(A7188,4))-1)+1,100),"00")</f>
        <v>FY2025-26</v>
      </c>
      <c r="D7188" s="0" t="s">
        <v>696</v>
      </c>
      <c r="E7188" s="0" t="s">
        <v>354</v>
      </c>
      <c r="F7188" s="0" t="str">
        <f aca="false">INDEX(Mapping!$B$2:$B$465,MATCH(E7188,Mapping!$A$2:$A$465,0))</f>
        <v>NTPC STATIONS</v>
      </c>
      <c r="G7188" s="0" t="str">
        <f aca="false">INDEX(Mapping!$C$2:$C$465,MATCH(E7188,Mapping!$A$2:$A$465,0))</f>
        <v>NTPC GROUP</v>
      </c>
      <c r="H7188" s="2" t="n">
        <v>0.76</v>
      </c>
      <c r="I7188" s="3" t="n">
        <v>0.01</v>
      </c>
    </row>
    <row r="7189" customFormat="false" ht="15" hidden="false" customHeight="false" outlineLevel="0" collapsed="false">
      <c r="A7189" s="0" t="s">
        <v>175</v>
      </c>
      <c r="B7189" s="0" t="n">
        <f aca="false">VALUE(LEFT(A7189,4))</f>
        <v>2025</v>
      </c>
      <c r="C7189" s="0" t="str">
        <f aca="false">"FY"&amp;IF(VALUE(MID(A7189,6,2))&gt;=4,VALUE(LEFT(A7189,4)),VALUE(LEFT(A7189,4))-1)&amp;"-"&amp;TEXT(MOD(IF(VALUE(MID(A7189,6,2))&gt;=4,VALUE(LEFT(A7189,4)),VALUE(LEFT(A7189,4))-1)+1,100),"00")</f>
        <v>FY2025-26</v>
      </c>
      <c r="D7189" s="0" t="s">
        <v>776</v>
      </c>
      <c r="E7189" s="0" t="s">
        <v>489</v>
      </c>
      <c r="F7189" s="0" t="str">
        <f aca="false">INDEX(Mapping!$B$2:$B$465,MATCH(E7189,Mapping!$A$2:$A$465,0))</f>
        <v>NTPL (NLC TAMIL NADU POWER)</v>
      </c>
      <c r="G7189" s="0" t="str">
        <f aca="false">INDEX(Mapping!$C$2:$C$465,MATCH(E7189,Mapping!$A$2:$A$465,0))</f>
        <v>NLC INDIA GROUP</v>
      </c>
      <c r="H7189" s="2" t="n">
        <v>0.68</v>
      </c>
      <c r="I7189" s="3" t="n">
        <v>0.01</v>
      </c>
    </row>
    <row r="7190" customFormat="false" ht="15" hidden="false" customHeight="false" outlineLevel="0" collapsed="false">
      <c r="A7190" s="0" t="s">
        <v>175</v>
      </c>
      <c r="B7190" s="0" t="n">
        <f aca="false">VALUE(LEFT(A7190,4))</f>
        <v>2025</v>
      </c>
      <c r="C7190" s="0" t="str">
        <f aca="false">"FY"&amp;IF(VALUE(MID(A7190,6,2))&gt;=4,VALUE(LEFT(A7190,4)),VALUE(LEFT(A7190,4))-1)&amp;"-"&amp;TEXT(MOD(IF(VALUE(MID(A7190,6,2))&gt;=4,VALUE(LEFT(A7190,4)),VALUE(LEFT(A7190,4))-1)+1,100),"00")</f>
        <v>FY2025-26</v>
      </c>
      <c r="D7190" s="0" t="s">
        <v>789</v>
      </c>
      <c r="E7190" s="0" t="s">
        <v>177</v>
      </c>
      <c r="F7190" s="0" t="str">
        <f aca="false">INDEX(Mapping!$B$2:$B$465,MATCH(E7190,Mapping!$A$2:$A$465,0))</f>
        <v>JINDAL INDIA THERMAL POWER (JITPL)</v>
      </c>
      <c r="G7190" s="0" t="str">
        <f aca="false">INDEX(Mapping!$C$2:$C$465,MATCH(E7190,Mapping!$A$2:$A$465,0))</f>
        <v>JINDAL INDIA THERMAL POWER (JITPL)</v>
      </c>
      <c r="H7190" s="2" t="n">
        <v>0.68</v>
      </c>
      <c r="I7190" s="3" t="n">
        <v>0.01</v>
      </c>
    </row>
    <row r="7191" customFormat="false" ht="15" hidden="false" customHeight="false" outlineLevel="0" collapsed="false">
      <c r="A7191" s="0" t="s">
        <v>175</v>
      </c>
      <c r="B7191" s="0" t="n">
        <f aca="false">VALUE(LEFT(A7191,4))</f>
        <v>2025</v>
      </c>
      <c r="C7191" s="0" t="str">
        <f aca="false">"FY"&amp;IF(VALUE(MID(A7191,6,2))&gt;=4,VALUE(LEFT(A7191,4)),VALUE(LEFT(A7191,4))-1)&amp;"-"&amp;TEXT(MOD(IF(VALUE(MID(A7191,6,2))&gt;=4,VALUE(LEFT(A7191,4)),VALUE(LEFT(A7191,4))-1)+1,100),"00")</f>
        <v>FY2025-26</v>
      </c>
      <c r="D7191" s="0" t="s">
        <v>740</v>
      </c>
      <c r="E7191" s="0" t="s">
        <v>426</v>
      </c>
      <c r="F7191" s="0" t="str">
        <f aca="false">INDEX(Mapping!$B$2:$B$465,MATCH(E7191,Mapping!$A$2:$A$465,0))</f>
        <v>NTPC STATIONS</v>
      </c>
      <c r="G7191" s="0" t="str">
        <f aca="false">INDEX(Mapping!$C$2:$C$465,MATCH(E7191,Mapping!$A$2:$A$465,0))</f>
        <v>NTPC GROUP</v>
      </c>
      <c r="H7191" s="2" t="n">
        <v>0.67</v>
      </c>
      <c r="I7191" s="3" t="n">
        <v>0.01</v>
      </c>
    </row>
    <row r="7192" customFormat="false" ht="15" hidden="false" customHeight="false" outlineLevel="0" collapsed="false">
      <c r="A7192" s="0" t="s">
        <v>175</v>
      </c>
      <c r="B7192" s="0" t="n">
        <f aca="false">VALUE(LEFT(A7192,4))</f>
        <v>2025</v>
      </c>
      <c r="C7192" s="0" t="str">
        <f aca="false">"FY"&amp;IF(VALUE(MID(A7192,6,2))&gt;=4,VALUE(LEFT(A7192,4)),VALUE(LEFT(A7192,4))-1)&amp;"-"&amp;TEXT(MOD(IF(VALUE(MID(A7192,6,2))&gt;=4,VALUE(LEFT(A7192,4)),VALUE(LEFT(A7192,4))-1)+1,100),"00")</f>
        <v>FY2025-26</v>
      </c>
      <c r="D7192" s="0" t="s">
        <v>840</v>
      </c>
      <c r="E7192" s="0" t="s">
        <v>405</v>
      </c>
      <c r="F7192" s="0" t="str">
        <f aca="false">INDEX(Mapping!$B$2:$B$465,MATCH(E7192,Mapping!$A$2:$A$465,0))</f>
        <v>AMBUJA CEMENTS LIMITED_ESSEL PARK RJ</v>
      </c>
      <c r="G7192" s="0" t="str">
        <f aca="false">INDEX(Mapping!$C$2:$C$465,MATCH(E7192,Mapping!$A$2:$A$465,0))</f>
        <v>AMBUJA CEMENTS</v>
      </c>
      <c r="H7192" s="2" t="n">
        <v>0.65</v>
      </c>
      <c r="I7192" s="3" t="n">
        <v>0.01</v>
      </c>
    </row>
    <row r="7193" customFormat="false" ht="15" hidden="false" customHeight="false" outlineLevel="0" collapsed="false">
      <c r="A7193" s="0" t="s">
        <v>175</v>
      </c>
      <c r="B7193" s="0" t="n">
        <f aca="false">VALUE(LEFT(A7193,4))</f>
        <v>2025</v>
      </c>
      <c r="C7193" s="0" t="str">
        <f aca="false">"FY"&amp;IF(VALUE(MID(A7193,6,2))&gt;=4,VALUE(LEFT(A7193,4)),VALUE(LEFT(A7193,4))-1)&amp;"-"&amp;TEXT(MOD(IF(VALUE(MID(A7193,6,2))&gt;=4,VALUE(LEFT(A7193,4)),VALUE(LEFT(A7193,4))-1)+1,100),"00")</f>
        <v>FY2025-26</v>
      </c>
      <c r="D7193" s="0" t="s">
        <v>744</v>
      </c>
      <c r="E7193" s="0" t="s">
        <v>372</v>
      </c>
      <c r="F7193" s="0" t="str">
        <f aca="false">INDEX(Mapping!$B$2:$B$465,MATCH(E7193,Mapping!$A$2:$A$465,0))</f>
        <v>NTPC STATIONS</v>
      </c>
      <c r="G7193" s="0" t="str">
        <f aca="false">INDEX(Mapping!$C$2:$C$465,MATCH(E7193,Mapping!$A$2:$A$465,0))</f>
        <v>NTPC GROUP</v>
      </c>
      <c r="H7193" s="2" t="n">
        <v>0.63</v>
      </c>
      <c r="I7193" s="3" t="n">
        <v>0.01</v>
      </c>
    </row>
    <row r="7194" customFormat="false" ht="15" hidden="false" customHeight="false" outlineLevel="0" collapsed="false">
      <c r="A7194" s="0" t="s">
        <v>175</v>
      </c>
      <c r="B7194" s="0" t="n">
        <f aca="false">VALUE(LEFT(A7194,4))</f>
        <v>2025</v>
      </c>
      <c r="C7194" s="0" t="str">
        <f aca="false">"FY"&amp;IF(VALUE(MID(A7194,6,2))&gt;=4,VALUE(LEFT(A7194,4)),VALUE(LEFT(A7194,4))-1)&amp;"-"&amp;TEXT(MOD(IF(VALUE(MID(A7194,6,2))&gt;=4,VALUE(LEFT(A7194,4)),VALUE(LEFT(A7194,4))-1)+1,100),"00")</f>
        <v>FY2025-26</v>
      </c>
      <c r="D7194" s="0" t="s">
        <v>493</v>
      </c>
      <c r="E7194" s="0" t="s">
        <v>493</v>
      </c>
      <c r="F7194" s="0" t="str">
        <f aca="false">INDEX(Mapping!$B$2:$B$465,MATCH(E7194,Mapping!$A$2:$A$465,0))</f>
        <v>NEEPCO STATIONS</v>
      </c>
      <c r="G7194" s="0" t="str">
        <f aca="false">INDEX(Mapping!$C$2:$C$465,MATCH(E7194,Mapping!$A$2:$A$465,0))</f>
        <v>NEEPCO STATIONS</v>
      </c>
      <c r="H7194" s="2" t="n">
        <v>0.63</v>
      </c>
      <c r="I7194" s="3" t="n">
        <v>0.01</v>
      </c>
    </row>
    <row r="7195" customFormat="false" ht="15" hidden="false" customHeight="false" outlineLevel="0" collapsed="false">
      <c r="A7195" s="0" t="s">
        <v>175</v>
      </c>
      <c r="B7195" s="0" t="n">
        <f aca="false">VALUE(LEFT(A7195,4))</f>
        <v>2025</v>
      </c>
      <c r="C7195" s="0" t="str">
        <f aca="false">"FY"&amp;IF(VALUE(MID(A7195,6,2))&gt;=4,VALUE(LEFT(A7195,4)),VALUE(LEFT(A7195,4))-1)&amp;"-"&amp;TEXT(MOD(IF(VALUE(MID(A7195,6,2))&gt;=4,VALUE(LEFT(A7195,4)),VALUE(LEFT(A7195,4))-1)+1,100),"00")</f>
        <v>FY2025-26</v>
      </c>
      <c r="D7195" s="0" t="s">
        <v>717</v>
      </c>
      <c r="E7195" s="0" t="s">
        <v>381</v>
      </c>
      <c r="F7195" s="0" t="str">
        <f aca="false">INDEX(Mapping!$B$2:$B$465,MATCH(E7195,Mapping!$A$2:$A$465,0))</f>
        <v>NTPC STATIONS</v>
      </c>
      <c r="G7195" s="0" t="str">
        <f aca="false">INDEX(Mapping!$C$2:$C$465,MATCH(E7195,Mapping!$A$2:$A$465,0))</f>
        <v>NTPC GROUP</v>
      </c>
      <c r="H7195" s="2" t="n">
        <v>0.58</v>
      </c>
      <c r="I7195" s="3" t="n">
        <v>0.01</v>
      </c>
    </row>
    <row r="7196" customFormat="false" ht="15" hidden="false" customHeight="false" outlineLevel="0" collapsed="false">
      <c r="A7196" s="0" t="s">
        <v>175</v>
      </c>
      <c r="B7196" s="0" t="n">
        <f aca="false">VALUE(LEFT(A7196,4))</f>
        <v>2025</v>
      </c>
      <c r="C7196" s="0" t="str">
        <f aca="false">"FY"&amp;IF(VALUE(MID(A7196,6,2))&gt;=4,VALUE(LEFT(A7196,4)),VALUE(LEFT(A7196,4))-1)&amp;"-"&amp;TEXT(MOD(IF(VALUE(MID(A7196,6,2))&gt;=4,VALUE(LEFT(A7196,4)),VALUE(LEFT(A7196,4))-1)+1,100),"00")</f>
        <v>FY2025-26</v>
      </c>
      <c r="D7196" s="0" t="s">
        <v>754</v>
      </c>
      <c r="E7196" s="0" t="s">
        <v>512</v>
      </c>
      <c r="F7196" s="0" t="str">
        <f aca="false">INDEX(Mapping!$B$2:$B$465,MATCH(E7196,Mapping!$A$2:$A$465,0))</f>
        <v>NTPC STATIONS</v>
      </c>
      <c r="G7196" s="0" t="str">
        <f aca="false">INDEX(Mapping!$C$2:$C$465,MATCH(E7196,Mapping!$A$2:$A$465,0))</f>
        <v>NTPC GROUP</v>
      </c>
      <c r="H7196" s="2" t="n">
        <v>0.56</v>
      </c>
      <c r="I7196" s="3" t="n">
        <v>0.01</v>
      </c>
    </row>
    <row r="7197" customFormat="false" ht="15" hidden="false" customHeight="false" outlineLevel="0" collapsed="false">
      <c r="A7197" s="0" t="s">
        <v>175</v>
      </c>
      <c r="B7197" s="0" t="n">
        <f aca="false">VALUE(LEFT(A7197,4))</f>
        <v>2025</v>
      </c>
      <c r="C7197" s="0" t="str">
        <f aca="false">"FY"&amp;IF(VALUE(MID(A7197,6,2))&gt;=4,VALUE(LEFT(A7197,4)),VALUE(LEFT(A7197,4))-1)&amp;"-"&amp;TEXT(MOD(IF(VALUE(MID(A7197,6,2))&gt;=4,VALUE(LEFT(A7197,4)),VALUE(LEFT(A7197,4))-1)+1,100),"00")</f>
        <v>FY2025-26</v>
      </c>
      <c r="D7197" s="0" t="s">
        <v>376</v>
      </c>
      <c r="E7197" s="0" t="s">
        <v>376</v>
      </c>
      <c r="F7197" s="0" t="str">
        <f aca="false">INDEX(Mapping!$B$2:$B$465,MATCH(E7197,Mapping!$A$2:$A$465,0))</f>
        <v>ADANI PORTS AND SPECIAL ECONOMIC ZONE LIMITED (PSS-3)</v>
      </c>
      <c r="G7197" s="0" t="str">
        <f aca="false">INDEX(Mapping!$C$2:$C$465,MATCH(E7197,Mapping!$A$2:$A$465,0))</f>
        <v>ADANI PORTS &amp; SEZ</v>
      </c>
      <c r="H7197" s="2" t="n">
        <v>0.54</v>
      </c>
      <c r="I7197" s="3" t="n">
        <v>0.01</v>
      </c>
    </row>
    <row r="7198" customFormat="false" ht="15" hidden="false" customHeight="false" outlineLevel="0" collapsed="false">
      <c r="A7198" s="0" t="s">
        <v>175</v>
      </c>
      <c r="B7198" s="0" t="n">
        <f aca="false">VALUE(LEFT(A7198,4))</f>
        <v>2025</v>
      </c>
      <c r="C7198" s="0" t="str">
        <f aca="false">"FY"&amp;IF(VALUE(MID(A7198,6,2))&gt;=4,VALUE(LEFT(A7198,4)),VALUE(LEFT(A7198,4))-1)&amp;"-"&amp;TEXT(MOD(IF(VALUE(MID(A7198,6,2))&gt;=4,VALUE(LEFT(A7198,4)),VALUE(LEFT(A7198,4))-1)+1,100),"00")</f>
        <v>FY2025-26</v>
      </c>
      <c r="D7198" s="0" t="s">
        <v>771</v>
      </c>
      <c r="E7198" s="0" t="s">
        <v>457</v>
      </c>
      <c r="F7198" s="0" t="str">
        <f aca="false">INDEX(Mapping!$B$2:$B$465,MATCH(E7198,Mapping!$A$2:$A$465,0))</f>
        <v>NTPC STATIONS</v>
      </c>
      <c r="G7198" s="0" t="str">
        <f aca="false">INDEX(Mapping!$C$2:$C$465,MATCH(E7198,Mapping!$A$2:$A$465,0))</f>
        <v>NTPC GROUP</v>
      </c>
      <c r="H7198" s="2" t="n">
        <v>0.51</v>
      </c>
      <c r="I7198" s="3" t="n">
        <v>0.01</v>
      </c>
    </row>
    <row r="7199" customFormat="false" ht="15" hidden="false" customHeight="false" outlineLevel="0" collapsed="false">
      <c r="A7199" s="0" t="s">
        <v>175</v>
      </c>
      <c r="B7199" s="0" t="n">
        <f aca="false">VALUE(LEFT(A7199,4))</f>
        <v>2025</v>
      </c>
      <c r="C7199" s="0" t="str">
        <f aca="false">"FY"&amp;IF(VALUE(MID(A7199,6,2))&gt;=4,VALUE(LEFT(A7199,4)),VALUE(LEFT(A7199,4))-1)&amp;"-"&amp;TEXT(MOD(IF(VALUE(MID(A7199,6,2))&gt;=4,VALUE(LEFT(A7199,4)),VALUE(LEFT(A7199,4))-1)+1,100),"00")</f>
        <v>FY2025-26</v>
      </c>
      <c r="D7199" s="0" t="s">
        <v>750</v>
      </c>
      <c r="E7199" s="0" t="s">
        <v>508</v>
      </c>
      <c r="F7199" s="0" t="str">
        <f aca="false">INDEX(Mapping!$B$2:$B$465,MATCH(E7199,Mapping!$A$2:$A$465,0))</f>
        <v>NTPC STATIONS</v>
      </c>
      <c r="G7199" s="0" t="str">
        <f aca="false">INDEX(Mapping!$C$2:$C$465,MATCH(E7199,Mapping!$A$2:$A$465,0))</f>
        <v>NTPC GROUP</v>
      </c>
      <c r="H7199" s="2" t="n">
        <v>0.51</v>
      </c>
      <c r="I7199" s="3" t="n">
        <v>0.01</v>
      </c>
    </row>
    <row r="7200" customFormat="false" ht="15" hidden="false" customHeight="false" outlineLevel="0" collapsed="false">
      <c r="A7200" s="0" t="s">
        <v>175</v>
      </c>
      <c r="B7200" s="0" t="n">
        <f aca="false">VALUE(LEFT(A7200,4))</f>
        <v>2025</v>
      </c>
      <c r="C7200" s="0" t="str">
        <f aca="false">"FY"&amp;IF(VALUE(MID(A7200,6,2))&gt;=4,VALUE(LEFT(A7200,4)),VALUE(LEFT(A7200,4))-1)&amp;"-"&amp;TEXT(MOD(IF(VALUE(MID(A7200,6,2))&gt;=4,VALUE(LEFT(A7200,4)),VALUE(LEFT(A7200,4))-1)+1,100),"00")</f>
        <v>FY2025-26</v>
      </c>
      <c r="D7200" s="0" t="s">
        <v>698</v>
      </c>
      <c r="E7200" s="0" t="s">
        <v>298</v>
      </c>
      <c r="F7200" s="0" t="str">
        <f aca="false">INDEX(Mapping!$B$2:$B$465,MATCH(E7200,Mapping!$A$2:$A$465,0))</f>
        <v>HIMACHAL PRADESH</v>
      </c>
      <c r="G7200" s="0" t="str">
        <f aca="false">INDEX(Mapping!$C$2:$C$465,MATCH(E7200,Mapping!$A$2:$A$465,0))</f>
        <v>HIMACHAL PRADESH</v>
      </c>
      <c r="H7200" s="2" t="n">
        <v>0.5</v>
      </c>
      <c r="I7200" s="3" t="n">
        <v>0.01</v>
      </c>
    </row>
    <row r="7201" customFormat="false" ht="15" hidden="false" customHeight="false" outlineLevel="0" collapsed="false">
      <c r="A7201" s="0" t="s">
        <v>175</v>
      </c>
      <c r="B7201" s="0" t="n">
        <f aca="false">VALUE(LEFT(A7201,4))</f>
        <v>2025</v>
      </c>
      <c r="C7201" s="0" t="str">
        <f aca="false">"FY"&amp;IF(VALUE(MID(A7201,6,2))&gt;=4,VALUE(LEFT(A7201,4)),VALUE(LEFT(A7201,4))-1)&amp;"-"&amp;TEXT(MOD(IF(VALUE(MID(A7201,6,2))&gt;=4,VALUE(LEFT(A7201,4)),VALUE(LEFT(A7201,4))-1)+1,100),"00")</f>
        <v>FY2025-26</v>
      </c>
      <c r="D7201" s="0" t="s">
        <v>758</v>
      </c>
      <c r="E7201" s="0" t="s">
        <v>400</v>
      </c>
      <c r="F7201" s="0" t="str">
        <f aca="false">INDEX(Mapping!$B$2:$B$465,MATCH(E7201,Mapping!$A$2:$A$465,0))</f>
        <v>NTPC STATIONS</v>
      </c>
      <c r="G7201" s="0" t="str">
        <f aca="false">INDEX(Mapping!$C$2:$C$465,MATCH(E7201,Mapping!$A$2:$A$465,0))</f>
        <v>NTPC GROUP</v>
      </c>
      <c r="H7201" s="2" t="n">
        <v>0.46</v>
      </c>
      <c r="I7201" s="3" t="n">
        <v>0.01</v>
      </c>
    </row>
    <row r="7202" customFormat="false" ht="15" hidden="false" customHeight="false" outlineLevel="0" collapsed="false">
      <c r="A7202" s="0" t="s">
        <v>175</v>
      </c>
      <c r="B7202" s="0" t="n">
        <f aca="false">VALUE(LEFT(A7202,4))</f>
        <v>2025</v>
      </c>
      <c r="C7202" s="0" t="str">
        <f aca="false">"FY"&amp;IF(VALUE(MID(A7202,6,2))&gt;=4,VALUE(LEFT(A7202,4)),VALUE(LEFT(A7202,4))-1)&amp;"-"&amp;TEXT(MOD(IF(VALUE(MID(A7202,6,2))&gt;=4,VALUE(LEFT(A7202,4)),VALUE(LEFT(A7202,4))-1)+1,100),"00")</f>
        <v>FY2025-26</v>
      </c>
      <c r="D7202" s="0" t="s">
        <v>764</v>
      </c>
      <c r="E7202" s="0" t="s">
        <v>505</v>
      </c>
      <c r="F7202" s="0" t="str">
        <f aca="false">INDEX(Mapping!$B$2:$B$465,MATCH(E7202,Mapping!$A$2:$A$465,0))</f>
        <v>NTPC STATIONS</v>
      </c>
      <c r="G7202" s="0" t="str">
        <f aca="false">INDEX(Mapping!$C$2:$C$465,MATCH(E7202,Mapping!$A$2:$A$465,0))</f>
        <v>NTPC GROUP</v>
      </c>
      <c r="H7202" s="2" t="n">
        <v>0.43</v>
      </c>
      <c r="I7202" s="3" t="n">
        <v>0.01</v>
      </c>
    </row>
    <row r="7203" customFormat="false" ht="15" hidden="false" customHeight="false" outlineLevel="0" collapsed="false">
      <c r="A7203" s="0" t="s">
        <v>175</v>
      </c>
      <c r="B7203" s="0" t="n">
        <f aca="false">VALUE(LEFT(A7203,4))</f>
        <v>2025</v>
      </c>
      <c r="C7203" s="0" t="str">
        <f aca="false">"FY"&amp;IF(VALUE(MID(A7203,6,2))&gt;=4,VALUE(LEFT(A7203,4)),VALUE(LEFT(A7203,4))-1)&amp;"-"&amp;TEXT(MOD(IF(VALUE(MID(A7203,6,2))&gt;=4,VALUE(LEFT(A7203,4)),VALUE(LEFT(A7203,4))-1)+1,100),"00")</f>
        <v>FY2025-26</v>
      </c>
      <c r="D7203" s="0" t="s">
        <v>792</v>
      </c>
      <c r="E7203" s="0" t="s">
        <v>518</v>
      </c>
      <c r="F7203" s="0" t="str">
        <f aca="false">INDEX(Mapping!$B$2:$B$465,MATCH(E7203,Mapping!$A$2:$A$465,0))</f>
        <v>NTPC STATIONS</v>
      </c>
      <c r="G7203" s="0" t="str">
        <f aca="false">INDEX(Mapping!$C$2:$C$465,MATCH(E7203,Mapping!$A$2:$A$465,0))</f>
        <v>NTPC GROUP</v>
      </c>
      <c r="H7203" s="2" t="n">
        <v>0.42</v>
      </c>
      <c r="I7203" s="3" t="n">
        <v>0.01</v>
      </c>
    </row>
    <row r="7204" customFormat="false" ht="15" hidden="false" customHeight="false" outlineLevel="0" collapsed="false">
      <c r="A7204" s="0" t="s">
        <v>175</v>
      </c>
      <c r="B7204" s="0" t="n">
        <f aca="false">VALUE(LEFT(A7204,4))</f>
        <v>2025</v>
      </c>
      <c r="C7204" s="0" t="str">
        <f aca="false">"FY"&amp;IF(VALUE(MID(A7204,6,2))&gt;=4,VALUE(LEFT(A7204,4)),VALUE(LEFT(A7204,4))-1)&amp;"-"&amp;TEXT(MOD(IF(VALUE(MID(A7204,6,2))&gt;=4,VALUE(LEFT(A7204,4)),VALUE(LEFT(A7204,4))-1)+1,100),"00")</f>
        <v>FY2025-26</v>
      </c>
      <c r="D7204" s="0" t="s">
        <v>681</v>
      </c>
      <c r="E7204" s="0" t="s">
        <v>320</v>
      </c>
      <c r="F7204" s="0" t="str">
        <f aca="false">INDEX(Mapping!$B$2:$B$465,MATCH(E7204,Mapping!$A$2:$A$465,0))</f>
        <v>HIMACHAL PRADESH</v>
      </c>
      <c r="G7204" s="0" t="str">
        <f aca="false">INDEX(Mapping!$C$2:$C$465,MATCH(E7204,Mapping!$A$2:$A$465,0))</f>
        <v>HIMACHAL PRADESH</v>
      </c>
      <c r="H7204" s="2" t="n">
        <v>0.39</v>
      </c>
      <c r="I7204" s="3" t="n">
        <v>0.01</v>
      </c>
    </row>
    <row r="7205" customFormat="false" ht="15" hidden="false" customHeight="false" outlineLevel="0" collapsed="false">
      <c r="A7205" s="0" t="s">
        <v>175</v>
      </c>
      <c r="B7205" s="0" t="n">
        <f aca="false">VALUE(LEFT(A7205,4))</f>
        <v>2025</v>
      </c>
      <c r="C7205" s="0" t="str">
        <f aca="false">"FY"&amp;IF(VALUE(MID(A7205,6,2))&gt;=4,VALUE(LEFT(A7205,4)),VALUE(LEFT(A7205,4))-1)&amp;"-"&amp;TEXT(MOD(IF(VALUE(MID(A7205,6,2))&gt;=4,VALUE(LEFT(A7205,4)),VALUE(LEFT(A7205,4))-1)+1,100),"00")</f>
        <v>FY2025-26</v>
      </c>
      <c r="D7205" s="0" t="s">
        <v>714</v>
      </c>
      <c r="E7205" s="0" t="s">
        <v>395</v>
      </c>
      <c r="F7205" s="0" t="str">
        <f aca="false">INDEX(Mapping!$B$2:$B$465,MATCH(E7205,Mapping!$A$2:$A$465,0))</f>
        <v>HIMACHAL PRADESH</v>
      </c>
      <c r="G7205" s="0" t="str">
        <f aca="false">INDEX(Mapping!$C$2:$C$465,MATCH(E7205,Mapping!$A$2:$A$465,0))</f>
        <v>HIMACHAL PRADESH</v>
      </c>
      <c r="H7205" s="2" t="n">
        <v>0.39</v>
      </c>
      <c r="I7205" s="3" t="n">
        <v>0.01</v>
      </c>
    </row>
    <row r="7206" customFormat="false" ht="15" hidden="false" customHeight="false" outlineLevel="0" collapsed="false">
      <c r="A7206" s="0" t="s">
        <v>175</v>
      </c>
      <c r="B7206" s="0" t="n">
        <f aca="false">VALUE(LEFT(A7206,4))</f>
        <v>2025</v>
      </c>
      <c r="C7206" s="0" t="str">
        <f aca="false">"FY"&amp;IF(VALUE(MID(A7206,6,2))&gt;=4,VALUE(LEFT(A7206,4)),VALUE(LEFT(A7206,4))-1)&amp;"-"&amp;TEXT(MOD(IF(VALUE(MID(A7206,6,2))&gt;=4,VALUE(LEFT(A7206,4)),VALUE(LEFT(A7206,4))-1)+1,100),"00")</f>
        <v>FY2025-26</v>
      </c>
      <c r="D7206" s="0" t="s">
        <v>538</v>
      </c>
      <c r="E7206" s="0" t="s">
        <v>538</v>
      </c>
      <c r="F7206" s="0" t="str">
        <f aca="false">INDEX(Mapping!$B$2:$B$465,MATCH(E7206,Mapping!$A$2:$A$465,0))</f>
        <v>JUNIPER NIRJARA ENERGY PRIVATE LIMITED</v>
      </c>
      <c r="G7206" s="0" t="str">
        <f aca="false">INDEX(Mapping!$C$2:$C$465,MATCH(E7206,Mapping!$A$2:$A$465,0))</f>
        <v>JUNIPER GREEN ENERGY</v>
      </c>
      <c r="H7206" s="2" t="n">
        <v>0.39</v>
      </c>
      <c r="I7206" s="3" t="n">
        <v>0.01</v>
      </c>
    </row>
    <row r="7207" customFormat="false" ht="15" hidden="false" customHeight="false" outlineLevel="0" collapsed="false">
      <c r="A7207" s="0" t="s">
        <v>175</v>
      </c>
      <c r="B7207" s="0" t="n">
        <f aca="false">VALUE(LEFT(A7207,4))</f>
        <v>2025</v>
      </c>
      <c r="C7207" s="0" t="str">
        <f aca="false">"FY"&amp;IF(VALUE(MID(A7207,6,2))&gt;=4,VALUE(LEFT(A7207,4)),VALUE(LEFT(A7207,4))-1)&amp;"-"&amp;TEXT(MOD(IF(VALUE(MID(A7207,6,2))&gt;=4,VALUE(LEFT(A7207,4)),VALUE(LEFT(A7207,4))-1)+1,100),"00")</f>
        <v>FY2025-26</v>
      </c>
      <c r="D7207" s="0" t="s">
        <v>299</v>
      </c>
      <c r="E7207" s="0" t="s">
        <v>299</v>
      </c>
      <c r="F7207" s="0" t="str">
        <f aca="false">INDEX(Mapping!$B$2:$B$465,MATCH(E7207,Mapping!$A$2:$A$465,0))</f>
        <v>NEPAL (NEA / NVVN)</v>
      </c>
      <c r="G7207" s="0" t="str">
        <f aca="false">INDEX(Mapping!$C$2:$C$465,MATCH(E7207,Mapping!$A$2:$A$465,0))</f>
        <v>NEPAL (NEA / NVVN)</v>
      </c>
      <c r="H7207" s="2" t="n">
        <v>0.38</v>
      </c>
      <c r="I7207" s="3" t="n">
        <v>0.01</v>
      </c>
    </row>
    <row r="7208" customFormat="false" ht="15" hidden="false" customHeight="false" outlineLevel="0" collapsed="false">
      <c r="A7208" s="0" t="s">
        <v>175</v>
      </c>
      <c r="B7208" s="0" t="n">
        <f aca="false">VALUE(LEFT(A7208,4))</f>
        <v>2025</v>
      </c>
      <c r="C7208" s="0" t="str">
        <f aca="false">"FY"&amp;IF(VALUE(MID(A7208,6,2))&gt;=4,VALUE(LEFT(A7208,4)),VALUE(LEFT(A7208,4))-1)&amp;"-"&amp;TEXT(MOD(IF(VALUE(MID(A7208,6,2))&gt;=4,VALUE(LEFT(A7208,4)),VALUE(LEFT(A7208,4))-1)+1,100),"00")</f>
        <v>FY2025-26</v>
      </c>
      <c r="D7208" s="0" t="s">
        <v>756</v>
      </c>
      <c r="E7208" s="0" t="s">
        <v>496</v>
      </c>
      <c r="F7208" s="0" t="str">
        <f aca="false">INDEX(Mapping!$B$2:$B$465,MATCH(E7208,Mapping!$A$2:$A$465,0))</f>
        <v>NTPC STATIONS</v>
      </c>
      <c r="G7208" s="0" t="str">
        <f aca="false">INDEX(Mapping!$C$2:$C$465,MATCH(E7208,Mapping!$A$2:$A$465,0))</f>
        <v>NTPC GROUP</v>
      </c>
      <c r="H7208" s="2" t="n">
        <v>0.35</v>
      </c>
      <c r="I7208" s="3" t="n">
        <v>0.01</v>
      </c>
    </row>
    <row r="7209" customFormat="false" ht="15" hidden="false" customHeight="false" outlineLevel="0" collapsed="false">
      <c r="A7209" s="0" t="s">
        <v>175</v>
      </c>
      <c r="B7209" s="0" t="n">
        <f aca="false">VALUE(LEFT(A7209,4))</f>
        <v>2025</v>
      </c>
      <c r="C7209" s="0" t="str">
        <f aca="false">"FY"&amp;IF(VALUE(MID(A7209,6,2))&gt;=4,VALUE(LEFT(A7209,4)),VALUE(LEFT(A7209,4))-1)&amp;"-"&amp;TEXT(MOD(IF(VALUE(MID(A7209,6,2))&gt;=4,VALUE(LEFT(A7209,4)),VALUE(LEFT(A7209,4))-1)+1,100),"00")</f>
        <v>FY2025-26</v>
      </c>
      <c r="D7209" s="0" t="s">
        <v>332</v>
      </c>
      <c r="E7209" s="0" t="s">
        <v>332</v>
      </c>
      <c r="F7209" s="0" t="str">
        <f aca="false">INDEX(Mapping!$B$2:$B$465,MATCH(E7209,Mapping!$A$2:$A$465,0))</f>
        <v>KANTI BIJLEE UTPADAN NIGAM LIMITED</v>
      </c>
      <c r="G7209" s="0" t="str">
        <f aca="false">INDEX(Mapping!$C$2:$C$465,MATCH(E7209,Mapping!$A$2:$A$465,0))</f>
        <v>NTPC GROUP</v>
      </c>
      <c r="H7209" s="2" t="n">
        <v>0.35</v>
      </c>
      <c r="I7209" s="3" t="n">
        <v>0.01</v>
      </c>
    </row>
    <row r="7210" customFormat="false" ht="15" hidden="false" customHeight="false" outlineLevel="0" collapsed="false">
      <c r="A7210" s="0" t="s">
        <v>175</v>
      </c>
      <c r="B7210" s="0" t="n">
        <f aca="false">VALUE(LEFT(A7210,4))</f>
        <v>2025</v>
      </c>
      <c r="C7210" s="0" t="str">
        <f aca="false">"FY"&amp;IF(VALUE(MID(A7210,6,2))&gt;=4,VALUE(LEFT(A7210,4)),VALUE(LEFT(A7210,4))-1)&amp;"-"&amp;TEXT(MOD(IF(VALUE(MID(A7210,6,2))&gt;=4,VALUE(LEFT(A7210,4)),VALUE(LEFT(A7210,4))-1)+1,100),"00")</f>
        <v>FY2025-26</v>
      </c>
      <c r="D7210" s="0" t="s">
        <v>842</v>
      </c>
      <c r="E7210" s="0" t="s">
        <v>514</v>
      </c>
      <c r="F7210" s="0" t="str">
        <f aca="false">INDEX(Mapping!$B$2:$B$465,MATCH(E7210,Mapping!$A$2:$A$465,0))</f>
        <v>ADANI RENEWABLE ENERGY THREE LIMITED_PSS8_HYBRID WIND</v>
      </c>
      <c r="G7210" s="0" t="str">
        <f aca="false">INDEX(Mapping!$C$2:$C$465,MATCH(E7210,Mapping!$A$2:$A$465,0))</f>
        <v>ADANI GREEN ENERGY (ALL SPVs)</v>
      </c>
      <c r="H7210" s="2" t="n">
        <v>0.33</v>
      </c>
      <c r="I7210" s="3" t="n">
        <v>0.01</v>
      </c>
    </row>
    <row r="7211" customFormat="false" ht="15" hidden="false" customHeight="false" outlineLevel="0" collapsed="false">
      <c r="A7211" s="0" t="s">
        <v>175</v>
      </c>
      <c r="B7211" s="0" t="n">
        <f aca="false">VALUE(LEFT(A7211,4))</f>
        <v>2025</v>
      </c>
      <c r="C7211" s="0" t="str">
        <f aca="false">"FY"&amp;IF(VALUE(MID(A7211,6,2))&gt;=4,VALUE(LEFT(A7211,4)),VALUE(LEFT(A7211,4))-1)&amp;"-"&amp;TEXT(MOD(IF(VALUE(MID(A7211,6,2))&gt;=4,VALUE(LEFT(A7211,4)),VALUE(LEFT(A7211,4))-1)+1,100),"00")</f>
        <v>FY2025-26</v>
      </c>
      <c r="D7211" s="0" t="s">
        <v>503</v>
      </c>
      <c r="E7211" s="0" t="s">
        <v>503</v>
      </c>
      <c r="F7211" s="0" t="str">
        <f aca="false">INDEX(Mapping!$B$2:$B$465,MATCH(E7211,Mapping!$A$2:$A$465,0))</f>
        <v>JUNIPER GREEN COSMIC PRIVATE LIMITED_BESS</v>
      </c>
      <c r="G7211" s="0" t="str">
        <f aca="false">INDEX(Mapping!$C$2:$C$465,MATCH(E7211,Mapping!$A$2:$A$465,0))</f>
        <v>JUNIPER GREEN ENERGY</v>
      </c>
      <c r="H7211" s="2" t="n">
        <v>0.33</v>
      </c>
      <c r="I7211" s="3" t="n">
        <v>0.01</v>
      </c>
    </row>
    <row r="7212" customFormat="false" ht="15" hidden="false" customHeight="false" outlineLevel="0" collapsed="false">
      <c r="A7212" s="0" t="s">
        <v>175</v>
      </c>
      <c r="B7212" s="0" t="n">
        <f aca="false">VALUE(LEFT(A7212,4))</f>
        <v>2025</v>
      </c>
      <c r="C7212" s="0" t="str">
        <f aca="false">"FY"&amp;IF(VALUE(MID(A7212,6,2))&gt;=4,VALUE(LEFT(A7212,4)),VALUE(LEFT(A7212,4))-1)&amp;"-"&amp;TEXT(MOD(IF(VALUE(MID(A7212,6,2))&gt;=4,VALUE(LEFT(A7212,4)),VALUE(LEFT(A7212,4))-1)+1,100),"00")</f>
        <v>FY2025-26</v>
      </c>
      <c r="D7212" s="0" t="s">
        <v>535</v>
      </c>
      <c r="E7212" s="0" t="s">
        <v>535</v>
      </c>
      <c r="F7212" s="0" t="str">
        <f aca="false">INDEX(Mapping!$B$2:$B$465,MATCH(E7212,Mapping!$A$2:$A$465,0))</f>
        <v>NEEPCO STATIONS</v>
      </c>
      <c r="G7212" s="0" t="str">
        <f aca="false">INDEX(Mapping!$C$2:$C$465,MATCH(E7212,Mapping!$A$2:$A$465,0))</f>
        <v>NEEPCO STATIONS</v>
      </c>
      <c r="H7212" s="2" t="n">
        <v>0.27</v>
      </c>
      <c r="I7212" s="3" t="n">
        <v>0.005</v>
      </c>
    </row>
    <row r="7213" customFormat="false" ht="15" hidden="false" customHeight="false" outlineLevel="0" collapsed="false">
      <c r="A7213" s="0" t="s">
        <v>175</v>
      </c>
      <c r="B7213" s="0" t="n">
        <f aca="false">VALUE(LEFT(A7213,4))</f>
        <v>2025</v>
      </c>
      <c r="C7213" s="0" t="str">
        <f aca="false">"FY"&amp;IF(VALUE(MID(A7213,6,2))&gt;=4,VALUE(LEFT(A7213,4)),VALUE(LEFT(A7213,4))-1)&amp;"-"&amp;TEXT(MOD(IF(VALUE(MID(A7213,6,2))&gt;=4,VALUE(LEFT(A7213,4)),VALUE(LEFT(A7213,4))-1)+1,100),"00")</f>
        <v>FY2025-26</v>
      </c>
      <c r="D7213" s="0" t="s">
        <v>763</v>
      </c>
      <c r="E7213" s="0" t="s">
        <v>526</v>
      </c>
      <c r="F7213" s="0" t="str">
        <f aca="false">INDEX(Mapping!$B$2:$B$465,MATCH(E7213,Mapping!$A$2:$A$465,0))</f>
        <v>NTPC STATIONS</v>
      </c>
      <c r="G7213" s="0" t="str">
        <f aca="false">INDEX(Mapping!$C$2:$C$465,MATCH(E7213,Mapping!$A$2:$A$465,0))</f>
        <v>NTPC GROUP</v>
      </c>
      <c r="H7213" s="2" t="n">
        <v>0.27</v>
      </c>
      <c r="I7213" s="3" t="n">
        <v>0.005</v>
      </c>
    </row>
    <row r="7214" customFormat="false" ht="15" hidden="false" customHeight="false" outlineLevel="0" collapsed="false">
      <c r="A7214" s="0" t="s">
        <v>175</v>
      </c>
      <c r="B7214" s="0" t="n">
        <f aca="false">VALUE(LEFT(A7214,4))</f>
        <v>2025</v>
      </c>
      <c r="C7214" s="0" t="str">
        <f aca="false">"FY"&amp;IF(VALUE(MID(A7214,6,2))&gt;=4,VALUE(LEFT(A7214,4)),VALUE(LEFT(A7214,4))-1)&amp;"-"&amp;TEXT(MOD(IF(VALUE(MID(A7214,6,2))&gt;=4,VALUE(LEFT(A7214,4)),VALUE(LEFT(A7214,4))-1)+1,100),"00")</f>
        <v>FY2025-26</v>
      </c>
      <c r="D7214" s="0" t="s">
        <v>722</v>
      </c>
      <c r="E7214" s="0" t="s">
        <v>474</v>
      </c>
      <c r="F7214" s="0" t="str">
        <f aca="false">INDEX(Mapping!$B$2:$B$465,MATCH(E7214,Mapping!$A$2:$A$465,0))</f>
        <v>ONEVOLT ENERGY PRIVATE LIMITED</v>
      </c>
      <c r="G7214" s="0" t="str">
        <f aca="false">INDEX(Mapping!$C$2:$C$465,MATCH(E7214,Mapping!$A$2:$A$465,0))</f>
        <v>ONEVOLT ENERGY PRIVATE LIMITED</v>
      </c>
      <c r="H7214" s="2" t="n">
        <v>0.22</v>
      </c>
      <c r="I7214" s="3" t="n">
        <v>0.004</v>
      </c>
    </row>
    <row r="7215" customFormat="false" ht="15" hidden="false" customHeight="false" outlineLevel="0" collapsed="false">
      <c r="A7215" s="0" t="s">
        <v>175</v>
      </c>
      <c r="B7215" s="0" t="n">
        <f aca="false">VALUE(LEFT(A7215,4))</f>
        <v>2025</v>
      </c>
      <c r="C7215" s="0" t="str">
        <f aca="false">"FY"&amp;IF(VALUE(MID(A7215,6,2))&gt;=4,VALUE(LEFT(A7215,4)),VALUE(LEFT(A7215,4))-1)&amp;"-"&amp;TEXT(MOD(IF(VALUE(MID(A7215,6,2))&gt;=4,VALUE(LEFT(A7215,4)),VALUE(LEFT(A7215,4))-1)+1,100),"00")</f>
        <v>FY2025-26</v>
      </c>
      <c r="D7215" s="0" t="s">
        <v>544</v>
      </c>
      <c r="E7215" s="0" t="s">
        <v>544</v>
      </c>
      <c r="F7215" s="0" t="str">
        <f aca="false">INDEX(Mapping!$B$2:$B$465,MATCH(E7215,Mapping!$A$2:$A$465,0))</f>
        <v>NTECL VALLUR</v>
      </c>
      <c r="G7215" s="0" t="str">
        <f aca="false">INDEX(Mapping!$C$2:$C$465,MATCH(E7215,Mapping!$A$2:$A$465,0))</f>
        <v>NTPC GROUP</v>
      </c>
      <c r="H7215" s="2" t="n">
        <v>0.21</v>
      </c>
      <c r="I7215" s="3" t="n">
        <v>0.004</v>
      </c>
    </row>
    <row r="7216" customFormat="false" ht="15" hidden="false" customHeight="false" outlineLevel="0" collapsed="false">
      <c r="A7216" s="0" t="s">
        <v>175</v>
      </c>
      <c r="B7216" s="0" t="n">
        <f aca="false">VALUE(LEFT(A7216,4))</f>
        <v>2025</v>
      </c>
      <c r="C7216" s="0" t="str">
        <f aca="false">"FY"&amp;IF(VALUE(MID(A7216,6,2))&gt;=4,VALUE(LEFT(A7216,4)),VALUE(LEFT(A7216,4))-1)&amp;"-"&amp;TEXT(MOD(IF(VALUE(MID(A7216,6,2))&gt;=4,VALUE(LEFT(A7216,4)),VALUE(LEFT(A7216,4))-1)+1,100),"00")</f>
        <v>FY2025-26</v>
      </c>
      <c r="D7216" s="0" t="s">
        <v>462</v>
      </c>
      <c r="E7216" s="0" t="s">
        <v>462</v>
      </c>
      <c r="F7216" s="0" t="str">
        <f aca="false">INDEX(Mapping!$B$2:$B$465,MATCH(E7216,Mapping!$A$2:$A$465,0))</f>
        <v>DHARIWAL INFRASTRUCTURE</v>
      </c>
      <c r="G7216" s="0" t="str">
        <f aca="false">INDEX(Mapping!$C$2:$C$465,MATCH(E7216,Mapping!$A$2:$A$465,0))</f>
        <v>DHARIWAL INFRASTRUCTURE</v>
      </c>
      <c r="H7216" s="2" t="n">
        <v>0.21</v>
      </c>
      <c r="I7216" s="3" t="n">
        <v>0.004</v>
      </c>
    </row>
    <row r="7217" customFormat="false" ht="15" hidden="false" customHeight="false" outlineLevel="0" collapsed="false">
      <c r="A7217" s="0" t="s">
        <v>175</v>
      </c>
      <c r="B7217" s="0" t="n">
        <f aca="false">VALUE(LEFT(A7217,4))</f>
        <v>2025</v>
      </c>
      <c r="C7217" s="0" t="str">
        <f aca="false">"FY"&amp;IF(VALUE(MID(A7217,6,2))&gt;=4,VALUE(LEFT(A7217,4)),VALUE(LEFT(A7217,4))-1)&amp;"-"&amp;TEXT(MOD(IF(VALUE(MID(A7217,6,2))&gt;=4,VALUE(LEFT(A7217,4)),VALUE(LEFT(A7217,4))-1)+1,100),"00")</f>
        <v>FY2025-26</v>
      </c>
      <c r="D7217" s="0" t="s">
        <v>706</v>
      </c>
      <c r="E7217" s="0" t="s">
        <v>357</v>
      </c>
      <c r="F7217" s="0" t="str">
        <f aca="false">INDEX(Mapping!$B$2:$B$465,MATCH(E7217,Mapping!$A$2:$A$465,0))</f>
        <v>HIMACHAL PRADESH</v>
      </c>
      <c r="G7217" s="0" t="str">
        <f aca="false">INDEX(Mapping!$C$2:$C$465,MATCH(E7217,Mapping!$A$2:$A$465,0))</f>
        <v>HIMACHAL PRADESH</v>
      </c>
      <c r="H7217" s="2" t="n">
        <v>0.19</v>
      </c>
      <c r="I7217" s="3" t="n">
        <v>0.003</v>
      </c>
    </row>
    <row r="7218" customFormat="false" ht="15" hidden="false" customHeight="false" outlineLevel="0" collapsed="false">
      <c r="A7218" s="0" t="s">
        <v>175</v>
      </c>
      <c r="B7218" s="0" t="n">
        <f aca="false">VALUE(LEFT(A7218,4))</f>
        <v>2025</v>
      </c>
      <c r="C7218" s="0" t="str">
        <f aca="false">"FY"&amp;IF(VALUE(MID(A7218,6,2))&gt;=4,VALUE(LEFT(A7218,4)),VALUE(LEFT(A7218,4))-1)&amp;"-"&amp;TEXT(MOD(IF(VALUE(MID(A7218,6,2))&gt;=4,VALUE(LEFT(A7218,4)),VALUE(LEFT(A7218,4))-1)+1,100),"00")</f>
        <v>FY2025-26</v>
      </c>
      <c r="D7218" s="0" t="s">
        <v>820</v>
      </c>
      <c r="E7218" s="0" t="s">
        <v>464</v>
      </c>
      <c r="F7218" s="0" t="str">
        <f aca="false">INDEX(Mapping!$B$2:$B$465,MATCH(E7218,Mapping!$A$2:$A$465,0))</f>
        <v>ADANI PORTS AND SPECIAL ECONOMIC ZONE LIMITED_PSS4_WIND</v>
      </c>
      <c r="G7218" s="0" t="str">
        <f aca="false">INDEX(Mapping!$C$2:$C$465,MATCH(E7218,Mapping!$A$2:$A$465,0))</f>
        <v>ADANI PORTS &amp; SEZ</v>
      </c>
      <c r="H7218" s="2" t="n">
        <v>0.18</v>
      </c>
      <c r="I7218" s="3" t="n">
        <v>0.003</v>
      </c>
    </row>
    <row r="7219" customFormat="false" ht="15" hidden="false" customHeight="false" outlineLevel="0" collapsed="false">
      <c r="A7219" s="0" t="s">
        <v>175</v>
      </c>
      <c r="B7219" s="0" t="n">
        <f aca="false">VALUE(LEFT(A7219,4))</f>
        <v>2025</v>
      </c>
      <c r="C7219" s="0" t="str">
        <f aca="false">"FY"&amp;IF(VALUE(MID(A7219,6,2))&gt;=4,VALUE(LEFT(A7219,4)),VALUE(LEFT(A7219,4))-1)&amp;"-"&amp;TEXT(MOD(IF(VALUE(MID(A7219,6,2))&gt;=4,VALUE(LEFT(A7219,4)),VALUE(LEFT(A7219,4))-1)+1,100),"00")</f>
        <v>FY2025-26</v>
      </c>
      <c r="D7219" s="0" t="s">
        <v>700</v>
      </c>
      <c r="E7219" s="0" t="s">
        <v>353</v>
      </c>
      <c r="F7219" s="0" t="str">
        <f aca="false">INDEX(Mapping!$B$2:$B$465,MATCH(E7219,Mapping!$A$2:$A$465,0))</f>
        <v>HIMACHAL PRADESH</v>
      </c>
      <c r="G7219" s="0" t="str">
        <f aca="false">INDEX(Mapping!$C$2:$C$465,MATCH(E7219,Mapping!$A$2:$A$465,0))</f>
        <v>HIMACHAL PRADESH</v>
      </c>
      <c r="H7219" s="2" t="n">
        <v>0.15</v>
      </c>
      <c r="I7219" s="3" t="n">
        <v>0.003</v>
      </c>
    </row>
    <row r="7220" customFormat="false" ht="15" hidden="false" customHeight="false" outlineLevel="0" collapsed="false">
      <c r="A7220" s="0" t="s">
        <v>175</v>
      </c>
      <c r="B7220" s="0" t="n">
        <f aca="false">VALUE(LEFT(A7220,4))</f>
        <v>2025</v>
      </c>
      <c r="C7220" s="0" t="str">
        <f aca="false">"FY"&amp;IF(VALUE(MID(A7220,6,2))&gt;=4,VALUE(LEFT(A7220,4)),VALUE(LEFT(A7220,4))-1)&amp;"-"&amp;TEXT(MOD(IF(VALUE(MID(A7220,6,2))&gt;=4,VALUE(LEFT(A7220,4)),VALUE(LEFT(A7220,4))-1)+1,100),"00")</f>
        <v>FY2025-26</v>
      </c>
      <c r="D7220" s="0" t="s">
        <v>727</v>
      </c>
      <c r="E7220" s="0" t="s">
        <v>199</v>
      </c>
      <c r="F7220" s="0" t="str">
        <f aca="false">INDEX(Mapping!$B$2:$B$465,MATCH(E7220,Mapping!$A$2:$A$465,0))</f>
        <v>TRIPURA</v>
      </c>
      <c r="G7220" s="0" t="str">
        <f aca="false">INDEX(Mapping!$C$2:$C$465,MATCH(E7220,Mapping!$A$2:$A$465,0))</f>
        <v>TRIPURA</v>
      </c>
      <c r="H7220" s="2" t="n">
        <v>0.15</v>
      </c>
      <c r="I7220" s="3" t="n">
        <v>0.003</v>
      </c>
    </row>
    <row r="7221" customFormat="false" ht="15" hidden="false" customHeight="false" outlineLevel="0" collapsed="false">
      <c r="A7221" s="0" t="s">
        <v>175</v>
      </c>
      <c r="B7221" s="0" t="n">
        <f aca="false">VALUE(LEFT(A7221,4))</f>
        <v>2025</v>
      </c>
      <c r="C7221" s="0" t="str">
        <f aca="false">"FY"&amp;IF(VALUE(MID(A7221,6,2))&gt;=4,VALUE(LEFT(A7221,4)),VALUE(LEFT(A7221,4))-1)&amp;"-"&amp;TEXT(MOD(IF(VALUE(MID(A7221,6,2))&gt;=4,VALUE(LEFT(A7221,4)),VALUE(LEFT(A7221,4))-1)+1,100),"00")</f>
        <v>FY2025-26</v>
      </c>
      <c r="D7221" s="0" t="s">
        <v>760</v>
      </c>
      <c r="E7221" s="0" t="s">
        <v>488</v>
      </c>
      <c r="F7221" s="0" t="str">
        <f aca="false">INDEX(Mapping!$B$2:$B$465,MATCH(E7221,Mapping!$A$2:$A$465,0))</f>
        <v>NTPC STATIONS</v>
      </c>
      <c r="G7221" s="0" t="str">
        <f aca="false">INDEX(Mapping!$C$2:$C$465,MATCH(E7221,Mapping!$A$2:$A$465,0))</f>
        <v>NTPC GROUP</v>
      </c>
      <c r="H7221" s="2" t="n">
        <v>0.14</v>
      </c>
      <c r="I7221" s="3" t="n">
        <v>0.002</v>
      </c>
    </row>
    <row r="7222" customFormat="false" ht="15" hidden="false" customHeight="false" outlineLevel="0" collapsed="false">
      <c r="A7222" s="0" t="s">
        <v>175</v>
      </c>
      <c r="B7222" s="0" t="n">
        <f aca="false">VALUE(LEFT(A7222,4))</f>
        <v>2025</v>
      </c>
      <c r="C7222" s="0" t="str">
        <f aca="false">"FY"&amp;IF(VALUE(MID(A7222,6,2))&gt;=4,VALUE(LEFT(A7222,4)),VALUE(LEFT(A7222,4))-1)&amp;"-"&amp;TEXT(MOD(IF(VALUE(MID(A7222,6,2))&gt;=4,VALUE(LEFT(A7222,4)),VALUE(LEFT(A7222,4))-1)+1,100),"00")</f>
        <v>FY2025-26</v>
      </c>
      <c r="D7222" s="0" t="s">
        <v>667</v>
      </c>
      <c r="E7222" s="0" t="s">
        <v>109</v>
      </c>
      <c r="F7222" s="0" t="str">
        <f aca="false">INDEX(Mapping!$B$2:$B$465,MATCH(E7222,Mapping!$A$2:$A$465,0))</f>
        <v>ADANI POWER - RAIGARH TPP (EX-REGL)</v>
      </c>
      <c r="G7222" s="0" t="str">
        <f aca="false">INDEX(Mapping!$C$2:$C$465,MATCH(E7222,Mapping!$A$2:$A$465,0))</f>
        <v>ADANI POWER (ALL PLANTS)</v>
      </c>
      <c r="H7222" s="2" t="n">
        <v>0.14</v>
      </c>
      <c r="I7222" s="3" t="n">
        <v>0.002</v>
      </c>
    </row>
    <row r="7223" customFormat="false" ht="15" hidden="false" customHeight="false" outlineLevel="0" collapsed="false">
      <c r="A7223" s="0" t="s">
        <v>175</v>
      </c>
      <c r="B7223" s="0" t="n">
        <f aca="false">VALUE(LEFT(A7223,4))</f>
        <v>2025</v>
      </c>
      <c r="C7223" s="0" t="str">
        <f aca="false">"FY"&amp;IF(VALUE(MID(A7223,6,2))&gt;=4,VALUE(LEFT(A7223,4)),VALUE(LEFT(A7223,4))-1)&amp;"-"&amp;TEXT(MOD(IF(VALUE(MID(A7223,6,2))&gt;=4,VALUE(LEFT(A7223,4)),VALUE(LEFT(A7223,4))-1)+1,100),"00")</f>
        <v>FY2025-26</v>
      </c>
      <c r="D7223" s="0" t="s">
        <v>743</v>
      </c>
      <c r="E7223" s="0" t="s">
        <v>468</v>
      </c>
      <c r="F7223" s="0" t="str">
        <f aca="false">INDEX(Mapping!$B$2:$B$465,MATCH(E7223,Mapping!$A$2:$A$465,0))</f>
        <v>TPSL 200MW TPTCL BANDERWALA</v>
      </c>
      <c r="G7223" s="0" t="str">
        <f aca="false">INDEX(Mapping!$C$2:$C$465,MATCH(E7223,Mapping!$A$2:$A$465,0))</f>
        <v>TPSL 200MW TPTCL BANDERWALA</v>
      </c>
      <c r="H7223" s="2" t="n">
        <v>0.12</v>
      </c>
      <c r="I7223" s="3" t="n">
        <v>0.002</v>
      </c>
    </row>
    <row r="7224" customFormat="false" ht="15" hidden="false" customHeight="false" outlineLevel="0" collapsed="false">
      <c r="A7224" s="0" t="s">
        <v>175</v>
      </c>
      <c r="B7224" s="0" t="n">
        <f aca="false">VALUE(LEFT(A7224,4))</f>
        <v>2025</v>
      </c>
      <c r="C7224" s="0" t="str">
        <f aca="false">"FY"&amp;IF(VALUE(MID(A7224,6,2))&gt;=4,VALUE(LEFT(A7224,4)),VALUE(LEFT(A7224,4))-1)&amp;"-"&amp;TEXT(MOD(IF(VALUE(MID(A7224,6,2))&gt;=4,VALUE(LEFT(A7224,4)),VALUE(LEFT(A7224,4))-1)+1,100),"00")</f>
        <v>FY2025-26</v>
      </c>
      <c r="D7224" s="0" t="s">
        <v>777</v>
      </c>
      <c r="E7224" s="0" t="s">
        <v>559</v>
      </c>
      <c r="F7224" s="0" t="str">
        <f aca="false">INDEX(Mapping!$B$2:$B$465,MATCH(E7224,Mapping!$A$2:$A$465,0))</f>
        <v>NTPC STATIONS</v>
      </c>
      <c r="G7224" s="0" t="str">
        <f aca="false">INDEX(Mapping!$C$2:$C$465,MATCH(E7224,Mapping!$A$2:$A$465,0))</f>
        <v>NTPC GROUP</v>
      </c>
      <c r="H7224" s="2" t="n">
        <v>0.11</v>
      </c>
      <c r="I7224" s="3" t="n">
        <v>0.002</v>
      </c>
    </row>
    <row r="7225" customFormat="false" ht="15" hidden="false" customHeight="false" outlineLevel="0" collapsed="false">
      <c r="A7225" s="0" t="s">
        <v>175</v>
      </c>
      <c r="B7225" s="0" t="n">
        <f aca="false">VALUE(LEFT(A7225,4))</f>
        <v>2025</v>
      </c>
      <c r="C7225" s="0" t="str">
        <f aca="false">"FY"&amp;IF(VALUE(MID(A7225,6,2))&gt;=4,VALUE(LEFT(A7225,4)),VALUE(LEFT(A7225,4))-1)&amp;"-"&amp;TEXT(MOD(IF(VALUE(MID(A7225,6,2))&gt;=4,VALUE(LEFT(A7225,4)),VALUE(LEFT(A7225,4))-1)+1,100),"00")</f>
        <v>FY2025-26</v>
      </c>
      <c r="D7225" s="0" t="s">
        <v>757</v>
      </c>
      <c r="E7225" s="0" t="s">
        <v>121</v>
      </c>
      <c r="F7225" s="0" t="str">
        <f aca="false">INDEX(Mapping!$B$2:$B$465,MATCH(E7225,Mapping!$A$2:$A$465,0))</f>
        <v>MEGHALAYA</v>
      </c>
      <c r="G7225" s="0" t="str">
        <f aca="false">INDEX(Mapping!$C$2:$C$465,MATCH(E7225,Mapping!$A$2:$A$465,0))</f>
        <v>MEGHALAYA</v>
      </c>
      <c r="H7225" s="2" t="n">
        <v>0.1</v>
      </c>
      <c r="I7225" s="3" t="n">
        <v>0.002</v>
      </c>
    </row>
    <row r="7226" customFormat="false" ht="15" hidden="false" customHeight="false" outlineLevel="0" collapsed="false">
      <c r="A7226" s="0" t="s">
        <v>175</v>
      </c>
      <c r="B7226" s="0" t="n">
        <f aca="false">VALUE(LEFT(A7226,4))</f>
        <v>2025</v>
      </c>
      <c r="C7226" s="0" t="str">
        <f aca="false">"FY"&amp;IF(VALUE(MID(A7226,6,2))&gt;=4,VALUE(LEFT(A7226,4)),VALUE(LEFT(A7226,4))-1)&amp;"-"&amp;TEXT(MOD(IF(VALUE(MID(A7226,6,2))&gt;=4,VALUE(LEFT(A7226,4)),VALUE(LEFT(A7226,4))-1)+1,100),"00")</f>
        <v>FY2025-26</v>
      </c>
      <c r="D7226" s="0" t="s">
        <v>731</v>
      </c>
      <c r="E7226" s="0" t="s">
        <v>429</v>
      </c>
      <c r="F7226" s="0" t="str">
        <f aca="false">INDEX(Mapping!$B$2:$B$465,MATCH(E7226,Mapping!$A$2:$A$465,0))</f>
        <v>NTPC STATIONS</v>
      </c>
      <c r="G7226" s="0" t="str">
        <f aca="false">INDEX(Mapping!$C$2:$C$465,MATCH(E7226,Mapping!$A$2:$A$465,0))</f>
        <v>NTPC GROUP</v>
      </c>
      <c r="H7226" s="2" t="n">
        <v>0.1</v>
      </c>
      <c r="I7226" s="3" t="n">
        <v>0.002</v>
      </c>
    </row>
    <row r="7227" customFormat="false" ht="15" hidden="false" customHeight="false" outlineLevel="0" collapsed="false">
      <c r="A7227" s="0" t="s">
        <v>175</v>
      </c>
      <c r="B7227" s="0" t="n">
        <f aca="false">VALUE(LEFT(A7227,4))</f>
        <v>2025</v>
      </c>
      <c r="C7227" s="0" t="str">
        <f aca="false">"FY"&amp;IF(VALUE(MID(A7227,6,2))&gt;=4,VALUE(LEFT(A7227,4)),VALUE(LEFT(A7227,4))-1)&amp;"-"&amp;TEXT(MOD(IF(VALUE(MID(A7227,6,2))&gt;=4,VALUE(LEFT(A7227,4)),VALUE(LEFT(A7227,4))-1)+1,100),"00")</f>
        <v>FY2025-26</v>
      </c>
      <c r="D7227" s="0" t="s">
        <v>724</v>
      </c>
      <c r="E7227" s="0" t="s">
        <v>437</v>
      </c>
      <c r="F7227" s="0" t="str">
        <f aca="false">INDEX(Mapping!$B$2:$B$465,MATCH(E7227,Mapping!$A$2:$A$465,0))</f>
        <v>NTPC STATIONS</v>
      </c>
      <c r="G7227" s="0" t="str">
        <f aca="false">INDEX(Mapping!$C$2:$C$465,MATCH(E7227,Mapping!$A$2:$A$465,0))</f>
        <v>NTPC GROUP</v>
      </c>
      <c r="H7227" s="2" t="n">
        <v>0.1</v>
      </c>
      <c r="I7227" s="3" t="n">
        <v>0.002</v>
      </c>
    </row>
    <row r="7228" customFormat="false" ht="15" hidden="false" customHeight="false" outlineLevel="0" collapsed="false">
      <c r="A7228" s="0" t="s">
        <v>175</v>
      </c>
      <c r="B7228" s="0" t="n">
        <f aca="false">VALUE(LEFT(A7228,4))</f>
        <v>2025</v>
      </c>
      <c r="C7228" s="0" t="str">
        <f aca="false">"FY"&amp;IF(VALUE(MID(A7228,6,2))&gt;=4,VALUE(LEFT(A7228,4)),VALUE(LEFT(A7228,4))-1)&amp;"-"&amp;TEXT(MOD(IF(VALUE(MID(A7228,6,2))&gt;=4,VALUE(LEFT(A7228,4)),VALUE(LEFT(A7228,4))-1)+1,100),"00")</f>
        <v>FY2025-26</v>
      </c>
      <c r="D7228" s="0" t="s">
        <v>834</v>
      </c>
      <c r="E7228" s="0" t="s">
        <v>556</v>
      </c>
      <c r="F7228" s="0" t="str">
        <f aca="false">INDEX(Mapping!$B$2:$B$465,MATCH(E7228,Mapping!$A$2:$A$465,0))</f>
        <v>KHIDRAT RENEWABLE ENERGY PRIVATE LIMITED</v>
      </c>
      <c r="G7228" s="0" t="str">
        <f aca="false">INDEX(Mapping!$C$2:$C$465,MATCH(E7228,Mapping!$A$2:$A$465,0))</f>
        <v>KHIDRAT RENEWABLE ENERGY PRIVATE LIMITED</v>
      </c>
      <c r="H7228" s="2" t="n">
        <v>0.09</v>
      </c>
      <c r="I7228" s="3" t="n">
        <v>0.002</v>
      </c>
    </row>
    <row r="7229" customFormat="false" ht="15" hidden="false" customHeight="false" outlineLevel="0" collapsed="false">
      <c r="A7229" s="0" t="s">
        <v>175</v>
      </c>
      <c r="B7229" s="0" t="n">
        <f aca="false">VALUE(LEFT(A7229,4))</f>
        <v>2025</v>
      </c>
      <c r="C7229" s="0" t="str">
        <f aca="false">"FY"&amp;IF(VALUE(MID(A7229,6,2))&gt;=4,VALUE(LEFT(A7229,4)),VALUE(LEFT(A7229,4))-1)&amp;"-"&amp;TEXT(MOD(IF(VALUE(MID(A7229,6,2))&gt;=4,VALUE(LEFT(A7229,4)),VALUE(LEFT(A7229,4))-1)+1,100),"00")</f>
        <v>FY2025-26</v>
      </c>
      <c r="D7229" s="0" t="s">
        <v>851</v>
      </c>
      <c r="E7229" s="0" t="s">
        <v>552</v>
      </c>
      <c r="F7229" s="0" t="str">
        <f aca="false">INDEX(Mapping!$B$2:$B$465,MATCH(E7229,Mapping!$A$2:$A$465,0))</f>
        <v>AMBUJA CEMENTS LIMITED_PSS4_HYBRID SOLAR</v>
      </c>
      <c r="G7229" s="0" t="str">
        <f aca="false">INDEX(Mapping!$C$2:$C$465,MATCH(E7229,Mapping!$A$2:$A$465,0))</f>
        <v>AMBUJA CEMENTS</v>
      </c>
      <c r="H7229" s="2" t="n">
        <v>0.08</v>
      </c>
      <c r="I7229" s="3" t="n">
        <v>0.001</v>
      </c>
    </row>
    <row r="7230" customFormat="false" ht="15" hidden="false" customHeight="false" outlineLevel="0" collapsed="false">
      <c r="A7230" s="0" t="s">
        <v>175</v>
      </c>
      <c r="B7230" s="0" t="n">
        <f aca="false">VALUE(LEFT(A7230,4))</f>
        <v>2025</v>
      </c>
      <c r="C7230" s="0" t="str">
        <f aca="false">"FY"&amp;IF(VALUE(MID(A7230,6,2))&gt;=4,VALUE(LEFT(A7230,4)),VALUE(LEFT(A7230,4))-1)&amp;"-"&amp;TEXT(MOD(IF(VALUE(MID(A7230,6,2))&gt;=4,VALUE(LEFT(A7230,4)),VALUE(LEFT(A7230,4))-1)+1,100),"00")</f>
        <v>FY2025-26</v>
      </c>
      <c r="D7230" s="0" t="s">
        <v>806</v>
      </c>
      <c r="E7230" s="0" t="s">
        <v>568</v>
      </c>
      <c r="F7230" s="0" t="str">
        <f aca="false">INDEX(Mapping!$B$2:$B$465,MATCH(E7230,Mapping!$A$2:$A$465,0))</f>
        <v>ADANI RENEWABLE ENERGY FIFTY FIVE LIMITED_PSS3 (20.8 MW HYBRID WIND OF 25 MW OF 187.5MW HPD)</v>
      </c>
      <c r="G7230" s="0" t="str">
        <f aca="false">INDEX(Mapping!$C$2:$C$465,MATCH(E7230,Mapping!$A$2:$A$465,0))</f>
        <v>ADANI GREEN ENERGY (ALL SPVs)</v>
      </c>
      <c r="H7230" s="2" t="n">
        <v>0.06</v>
      </c>
      <c r="I7230" s="3" t="n">
        <v>0.001</v>
      </c>
    </row>
    <row r="7231" customFormat="false" ht="15" hidden="false" customHeight="false" outlineLevel="0" collapsed="false">
      <c r="A7231" s="0" t="s">
        <v>175</v>
      </c>
      <c r="B7231" s="0" t="n">
        <f aca="false">VALUE(LEFT(A7231,4))</f>
        <v>2025</v>
      </c>
      <c r="C7231" s="0" t="str">
        <f aca="false">"FY"&amp;IF(VALUE(MID(A7231,6,2))&gt;=4,VALUE(LEFT(A7231,4)),VALUE(LEFT(A7231,4))-1)&amp;"-"&amp;TEXT(MOD(IF(VALUE(MID(A7231,6,2))&gt;=4,VALUE(LEFT(A7231,4)),VALUE(LEFT(A7231,4))-1)+1,100),"00")</f>
        <v>FY2025-26</v>
      </c>
      <c r="D7231" s="0" t="s">
        <v>747</v>
      </c>
      <c r="E7231" s="0" t="s">
        <v>478</v>
      </c>
      <c r="F7231" s="0" t="str">
        <f aca="false">INDEX(Mapping!$B$2:$B$465,MATCH(E7231,Mapping!$A$2:$A$465,0))</f>
        <v>NTPC STATIONS</v>
      </c>
      <c r="G7231" s="0" t="str">
        <f aca="false">INDEX(Mapping!$C$2:$C$465,MATCH(E7231,Mapping!$A$2:$A$465,0))</f>
        <v>NTPC GROUP</v>
      </c>
      <c r="H7231" s="2" t="n">
        <v>0.06</v>
      </c>
      <c r="I7231" s="3" t="n">
        <v>0.001</v>
      </c>
    </row>
    <row r="7232" customFormat="false" ht="15" hidden="false" customHeight="false" outlineLevel="0" collapsed="false">
      <c r="A7232" s="0" t="s">
        <v>175</v>
      </c>
      <c r="B7232" s="0" t="n">
        <f aca="false">VALUE(LEFT(A7232,4))</f>
        <v>2025</v>
      </c>
      <c r="C7232" s="0" t="str">
        <f aca="false">"FY"&amp;IF(VALUE(MID(A7232,6,2))&gt;=4,VALUE(LEFT(A7232,4)),VALUE(LEFT(A7232,4))-1)&amp;"-"&amp;TEXT(MOD(IF(VALUE(MID(A7232,6,2))&gt;=4,VALUE(LEFT(A7232,4)),VALUE(LEFT(A7232,4))-1)+1,100),"00")</f>
        <v>FY2025-26</v>
      </c>
      <c r="D7232" s="0" t="s">
        <v>720</v>
      </c>
      <c r="E7232" s="0" t="s">
        <v>428</v>
      </c>
      <c r="F7232" s="0" t="str">
        <f aca="false">INDEX(Mapping!$B$2:$B$465,MATCH(E7232,Mapping!$A$2:$A$465,0))</f>
        <v>NTPC STATIONS</v>
      </c>
      <c r="G7232" s="0" t="str">
        <f aca="false">INDEX(Mapping!$C$2:$C$465,MATCH(E7232,Mapping!$A$2:$A$465,0))</f>
        <v>NTPC GROUP</v>
      </c>
      <c r="H7232" s="2" t="n">
        <v>0.06</v>
      </c>
      <c r="I7232" s="3" t="n">
        <v>0.001</v>
      </c>
    </row>
    <row r="7233" customFormat="false" ht="15" hidden="false" customHeight="false" outlineLevel="0" collapsed="false">
      <c r="A7233" s="0" t="s">
        <v>175</v>
      </c>
      <c r="B7233" s="0" t="n">
        <f aca="false">VALUE(LEFT(A7233,4))</f>
        <v>2025</v>
      </c>
      <c r="C7233" s="0" t="str">
        <f aca="false">"FY"&amp;IF(VALUE(MID(A7233,6,2))&gt;=4,VALUE(LEFT(A7233,4)),VALUE(LEFT(A7233,4))-1)&amp;"-"&amp;TEXT(MOD(IF(VALUE(MID(A7233,6,2))&gt;=4,VALUE(LEFT(A7233,4)),VALUE(LEFT(A7233,4))-1)+1,100),"00")</f>
        <v>FY2025-26</v>
      </c>
      <c r="D7233" s="0" t="s">
        <v>751</v>
      </c>
      <c r="E7233" s="0" t="s">
        <v>479</v>
      </c>
      <c r="F7233" s="0" t="str">
        <f aca="false">INDEX(Mapping!$B$2:$B$465,MATCH(E7233,Mapping!$A$2:$A$465,0))</f>
        <v>NTPC STATIONS</v>
      </c>
      <c r="G7233" s="0" t="str">
        <f aca="false">INDEX(Mapping!$C$2:$C$465,MATCH(E7233,Mapping!$A$2:$A$465,0))</f>
        <v>NTPC GROUP</v>
      </c>
      <c r="H7233" s="2" t="n">
        <v>0.05</v>
      </c>
      <c r="I7233" s="3" t="n">
        <v>0.0008</v>
      </c>
    </row>
    <row r="7234" customFormat="false" ht="15" hidden="false" customHeight="false" outlineLevel="0" collapsed="false">
      <c r="A7234" s="0" t="s">
        <v>175</v>
      </c>
      <c r="B7234" s="0" t="n">
        <f aca="false">VALUE(LEFT(A7234,4))</f>
        <v>2025</v>
      </c>
      <c r="C7234" s="0" t="str">
        <f aca="false">"FY"&amp;IF(VALUE(MID(A7234,6,2))&gt;=4,VALUE(LEFT(A7234,4)),VALUE(LEFT(A7234,4))-1)&amp;"-"&amp;TEXT(MOD(IF(VALUE(MID(A7234,6,2))&gt;=4,VALUE(LEFT(A7234,4)),VALUE(LEFT(A7234,4))-1)+1,100),"00")</f>
        <v>FY2025-26</v>
      </c>
      <c r="D7234" s="0" t="s">
        <v>572</v>
      </c>
      <c r="E7234" s="0" t="s">
        <v>572</v>
      </c>
      <c r="F7234" s="0" t="str">
        <f aca="false">INDEX(Mapping!$B$2:$B$465,MATCH(E7234,Mapping!$A$2:$A$465,0))</f>
        <v>NLC INDIA</v>
      </c>
      <c r="G7234" s="0" t="str">
        <f aca="false">INDEX(Mapping!$C$2:$C$465,MATCH(E7234,Mapping!$A$2:$A$465,0))</f>
        <v>NLC INDIA GROUP</v>
      </c>
      <c r="H7234" s="2" t="n">
        <v>0.02</v>
      </c>
      <c r="I7234" s="3" t="n">
        <v>0.0003</v>
      </c>
    </row>
    <row r="7235" customFormat="false" ht="15" hidden="false" customHeight="false" outlineLevel="0" collapsed="false">
      <c r="A7235" s="0" t="s">
        <v>175</v>
      </c>
      <c r="B7235" s="0" t="n">
        <f aca="false">VALUE(LEFT(A7235,4))</f>
        <v>2025</v>
      </c>
      <c r="C7235" s="0" t="str">
        <f aca="false">"FY"&amp;IF(VALUE(MID(A7235,6,2))&gt;=4,VALUE(LEFT(A7235,4)),VALUE(LEFT(A7235,4))-1)&amp;"-"&amp;TEXT(MOD(IF(VALUE(MID(A7235,6,2))&gt;=4,VALUE(LEFT(A7235,4)),VALUE(LEFT(A7235,4))-1)+1,100),"00")</f>
        <v>FY2025-26</v>
      </c>
      <c r="D7235" s="0" t="s">
        <v>769</v>
      </c>
      <c r="E7235" s="0" t="s">
        <v>498</v>
      </c>
      <c r="F7235" s="0" t="str">
        <f aca="false">INDEX(Mapping!$B$2:$B$465,MATCH(E7235,Mapping!$A$2:$A$465,0))</f>
        <v>NTPC STATIONS</v>
      </c>
      <c r="G7235" s="0" t="str">
        <f aca="false">INDEX(Mapping!$C$2:$C$465,MATCH(E7235,Mapping!$A$2:$A$465,0))</f>
        <v>NTPC GROUP</v>
      </c>
      <c r="H7235" s="2" t="n">
        <v>0.01</v>
      </c>
      <c r="I7235" s="3" t="n">
        <v>0.0002</v>
      </c>
    </row>
    <row r="7236" customFormat="false" ht="15" hidden="false" customHeight="false" outlineLevel="0" collapsed="false">
      <c r="A7236" s="0" t="s">
        <v>175</v>
      </c>
      <c r="B7236" s="0" t="n">
        <f aca="false">VALUE(LEFT(A7236,4))</f>
        <v>2025</v>
      </c>
      <c r="C7236" s="0" t="str">
        <f aca="false">"FY"&amp;IF(VALUE(MID(A7236,6,2))&gt;=4,VALUE(LEFT(A7236,4)),VALUE(LEFT(A7236,4))-1)&amp;"-"&amp;TEXT(MOD(IF(VALUE(MID(A7236,6,2))&gt;=4,VALUE(LEFT(A7236,4)),VALUE(LEFT(A7236,4))-1)+1,100),"00")</f>
        <v>FY2025-26</v>
      </c>
      <c r="D7236" s="0" t="s">
        <v>786</v>
      </c>
      <c r="E7236" s="0" t="s">
        <v>510</v>
      </c>
      <c r="F7236" s="0" t="str">
        <f aca="false">INDEX(Mapping!$B$2:$B$465,MATCH(E7236,Mapping!$A$2:$A$465,0))</f>
        <v>SERENTICA RENEWABLES INDIA 5 PRIVATE LIMITED</v>
      </c>
      <c r="G7236" s="0" t="str">
        <f aca="false">INDEX(Mapping!$C$2:$C$465,MATCH(E7236,Mapping!$A$2:$A$465,0))</f>
        <v>SERENTICA RENEWABLES</v>
      </c>
      <c r="H7236" s="2" t="n">
        <v>0.01</v>
      </c>
      <c r="I7236" s="3" t="n">
        <v>0.0002</v>
      </c>
    </row>
    <row r="7237" customFormat="false" ht="15" hidden="false" customHeight="false" outlineLevel="0" collapsed="false">
      <c r="A7237" s="0" t="s">
        <v>175</v>
      </c>
      <c r="B7237" s="0" t="n">
        <f aca="false">VALUE(LEFT(A7237,4))</f>
        <v>2025</v>
      </c>
      <c r="C7237" s="0" t="str">
        <f aca="false">"FY"&amp;IF(VALUE(MID(A7237,6,2))&gt;=4,VALUE(LEFT(A7237,4)),VALUE(LEFT(A7237,4))-1)&amp;"-"&amp;TEXT(MOD(IF(VALUE(MID(A7237,6,2))&gt;=4,VALUE(LEFT(A7237,4)),VALUE(LEFT(A7237,4))-1)+1,100),"00")</f>
        <v>FY2025-26</v>
      </c>
      <c r="D7237" s="0" t="s">
        <v>783</v>
      </c>
      <c r="E7237" s="0" t="s">
        <v>570</v>
      </c>
      <c r="F7237" s="0" t="str">
        <f aca="false">INDEX(Mapping!$B$2:$B$465,MATCH(E7237,Mapping!$A$2:$A$465,0))</f>
        <v>SERENTICA RENEWABLES INDIA 4 PRIVATE LIMITED</v>
      </c>
      <c r="G7237" s="0" t="str">
        <f aca="false">INDEX(Mapping!$C$2:$C$465,MATCH(E7237,Mapping!$A$2:$A$465,0))</f>
        <v>SERENTICA RENEWABLES</v>
      </c>
      <c r="H7237" s="2" t="n">
        <v>0.003</v>
      </c>
      <c r="I7237" s="3" t="n">
        <v>0.0001</v>
      </c>
    </row>
    <row r="7238" customFormat="false" ht="15" hidden="false" customHeight="false" outlineLevel="0" collapsed="false">
      <c r="A7238" s="0" t="s">
        <v>175</v>
      </c>
      <c r="B7238" s="0" t="n">
        <f aca="false">VALUE(LEFT(A7238,4))</f>
        <v>2025</v>
      </c>
      <c r="C7238" s="0" t="str">
        <f aca="false">"FY"&amp;IF(VALUE(MID(A7238,6,2))&gt;=4,VALUE(LEFT(A7238,4)),VALUE(LEFT(A7238,4))-1)&amp;"-"&amp;TEXT(MOD(IF(VALUE(MID(A7238,6,2))&gt;=4,VALUE(LEFT(A7238,4)),VALUE(LEFT(A7238,4))-1)+1,100),"00")</f>
        <v>FY2025-26</v>
      </c>
      <c r="D7238" s="0" t="s">
        <v>759</v>
      </c>
      <c r="E7238" s="0" t="s">
        <v>517</v>
      </c>
      <c r="F7238" s="0" t="str">
        <f aca="false">INDEX(Mapping!$B$2:$B$465,MATCH(E7238,Mapping!$A$2:$A$465,0))</f>
        <v>NTPC STATIONS</v>
      </c>
      <c r="G7238" s="0" t="str">
        <f aca="false">INDEX(Mapping!$C$2:$C$465,MATCH(E7238,Mapping!$A$2:$A$465,0))</f>
        <v>NTPC GROUP</v>
      </c>
      <c r="H7238" s="2" t="n">
        <v>0.002</v>
      </c>
      <c r="I7238" s="3" t="n">
        <v>4E-005</v>
      </c>
    </row>
    <row r="7239" customFormat="false" ht="15" hidden="false" customHeight="false" outlineLevel="0" collapsed="false">
      <c r="A7239" s="0" t="s">
        <v>175</v>
      </c>
      <c r="B7239" s="0" t="n">
        <f aca="false">VALUE(LEFT(A7239,4))</f>
        <v>2025</v>
      </c>
      <c r="C7239" s="0" t="str">
        <f aca="false">"FY"&amp;IF(VALUE(MID(A7239,6,2))&gt;=4,VALUE(LEFT(A7239,4)),VALUE(LEFT(A7239,4))-1)&amp;"-"&amp;TEXT(MOD(IF(VALUE(MID(A7239,6,2))&gt;=4,VALUE(LEFT(A7239,4)),VALUE(LEFT(A7239,4))-1)+1,100),"00")</f>
        <v>FY2025-26</v>
      </c>
      <c r="D7239" s="0" t="s">
        <v>804</v>
      </c>
      <c r="E7239" s="0" t="s">
        <v>576</v>
      </c>
      <c r="F7239" s="0" t="str">
        <f aca="false">INDEX(Mapping!$B$2:$B$465,MATCH(E7239,Mapping!$A$2:$A$465,0))</f>
        <v>ADANI RENEWABLE ENERGY FIFTY FIVE LIMITED_PSS3 (25 MW HYBRID SOLAR OF 25 MW OF 187.5MW HPD)</v>
      </c>
      <c r="G7239" s="0" t="str">
        <f aca="false">INDEX(Mapping!$C$2:$C$465,MATCH(E7239,Mapping!$A$2:$A$465,0))</f>
        <v>ADANI GREEN ENERGY (ALL SPVs)</v>
      </c>
      <c r="H7239" s="2" t="n">
        <v>0.002</v>
      </c>
      <c r="I7239" s="3" t="n">
        <v>3E-005</v>
      </c>
    </row>
    <row r="7240" customFormat="false" ht="15" hidden="false" customHeight="false" outlineLevel="0" collapsed="false">
      <c r="A7240" s="0" t="s">
        <v>175</v>
      </c>
      <c r="B7240" s="0" t="n">
        <f aca="false">VALUE(LEFT(A7240,4))</f>
        <v>2025</v>
      </c>
      <c r="C7240" s="0" t="str">
        <f aca="false">"FY"&amp;IF(VALUE(MID(A7240,6,2))&gt;=4,VALUE(LEFT(A7240,4)),VALUE(LEFT(A7240,4))-1)&amp;"-"&amp;TEXT(MOD(IF(VALUE(MID(A7240,6,2))&gt;=4,VALUE(LEFT(A7240,4)),VALUE(LEFT(A7240,4))-1)+1,100),"00")</f>
        <v>FY2025-26</v>
      </c>
      <c r="D7240" s="0" t="s">
        <v>557</v>
      </c>
      <c r="E7240" s="0" t="s">
        <v>557</v>
      </c>
      <c r="F7240" s="0" t="str">
        <f aca="false">INDEX(Mapping!$B$2:$B$465,MATCH(E7240,Mapping!$A$2:$A$465,0))</f>
        <v>NLC INDIA</v>
      </c>
      <c r="G7240" s="0" t="str">
        <f aca="false">INDEX(Mapping!$C$2:$C$465,MATCH(E7240,Mapping!$A$2:$A$465,0))</f>
        <v>NLC INDIA GROUP</v>
      </c>
      <c r="H7240" s="2" t="n">
        <v>0.0003</v>
      </c>
      <c r="I7240" s="3" t="n">
        <v>1E-005</v>
      </c>
    </row>
    <row r="7241" customFormat="false" ht="15" hidden="false" customHeight="false" outlineLevel="0" collapsed="false">
      <c r="A7241" s="0" t="s">
        <v>222</v>
      </c>
      <c r="B7241" s="0" t="n">
        <f aca="false">VALUE(LEFT(A7241,4))</f>
        <v>2026</v>
      </c>
      <c r="C7241" s="0" t="str">
        <f aca="false">"FY"&amp;IF(VALUE(MID(A7241,6,2))&gt;=4,VALUE(LEFT(A7241,4)),VALUE(LEFT(A7241,4))-1)&amp;"-"&amp;TEXT(MOD(IF(VALUE(MID(A7241,6,2))&gt;=4,VALUE(LEFT(A7241,4)),VALUE(LEFT(A7241,4))-1)+1,100),"00")</f>
        <v>FY2025-26</v>
      </c>
      <c r="D7241" s="0" t="s">
        <v>656</v>
      </c>
      <c r="E7241" s="0" t="s">
        <v>36</v>
      </c>
      <c r="F7241" s="0" t="str">
        <f aca="false">INDEX(Mapping!$B$2:$B$465,MATCH(E7241,Mapping!$A$2:$A$465,0))</f>
        <v>UTTAR PRADESH</v>
      </c>
      <c r="G7241" s="0" t="str">
        <f aca="false">INDEX(Mapping!$C$2:$C$465,MATCH(E7241,Mapping!$A$2:$A$465,0))</f>
        <v>UTTAR PRADESH</v>
      </c>
      <c r="H7241" s="2" t="n">
        <v>562.1</v>
      </c>
      <c r="I7241" s="3" t="n">
        <v>9.16</v>
      </c>
    </row>
    <row r="7242" customFormat="false" ht="15" hidden="false" customHeight="false" outlineLevel="0" collapsed="false">
      <c r="A7242" s="0" t="s">
        <v>222</v>
      </c>
      <c r="B7242" s="0" t="n">
        <f aca="false">VALUE(LEFT(A7242,4))</f>
        <v>2026</v>
      </c>
      <c r="C7242" s="0" t="str">
        <f aca="false">"FY"&amp;IF(VALUE(MID(A7242,6,2))&gt;=4,VALUE(LEFT(A7242,4)),VALUE(LEFT(A7242,4))-1)&amp;"-"&amp;TEXT(MOD(IF(VALUE(MID(A7242,6,2))&gt;=4,VALUE(LEFT(A7242,4)),VALUE(LEFT(A7242,4))-1)+1,100),"00")</f>
        <v>FY2025-26</v>
      </c>
      <c r="D7242" s="0" t="s">
        <v>655</v>
      </c>
      <c r="E7242" s="0" t="s">
        <v>77</v>
      </c>
      <c r="F7242" s="0" t="str">
        <f aca="false">INDEX(Mapping!$B$2:$B$465,MATCH(E7242,Mapping!$A$2:$A$465,0))</f>
        <v>JINDAL POWER LTD - STAGE 2</v>
      </c>
      <c r="G7242" s="0" t="str">
        <f aca="false">INDEX(Mapping!$C$2:$C$465,MATCH(E7242,Mapping!$A$2:$A$465,0))</f>
        <v>JINDAL POWER LTD (BOTH STAGES)</v>
      </c>
      <c r="H7242" s="2" t="n">
        <v>480.28</v>
      </c>
      <c r="I7242" s="3" t="n">
        <v>7.83</v>
      </c>
    </row>
    <row r="7243" customFormat="false" ht="15" hidden="false" customHeight="false" outlineLevel="0" collapsed="false">
      <c r="A7243" s="0" t="s">
        <v>222</v>
      </c>
      <c r="B7243" s="0" t="n">
        <f aca="false">VALUE(LEFT(A7243,4))</f>
        <v>2026</v>
      </c>
      <c r="C7243" s="0" t="str">
        <f aca="false">"FY"&amp;IF(VALUE(MID(A7243,6,2))&gt;=4,VALUE(LEFT(A7243,4)),VALUE(LEFT(A7243,4))-1)&amp;"-"&amp;TEXT(MOD(IF(VALUE(MID(A7243,6,2))&gt;=4,VALUE(LEFT(A7243,4)),VALUE(LEFT(A7243,4))-1)+1,100),"00")</f>
        <v>FY2025-26</v>
      </c>
      <c r="D7243" s="0" t="s">
        <v>654</v>
      </c>
      <c r="E7243" s="0" t="s">
        <v>43</v>
      </c>
      <c r="F7243" s="0" t="str">
        <f aca="false">INDEX(Mapping!$B$2:$B$465,MATCH(E7243,Mapping!$A$2:$A$465,0))</f>
        <v>ODISHA</v>
      </c>
      <c r="G7243" s="0" t="str">
        <f aca="false">INDEX(Mapping!$C$2:$C$465,MATCH(E7243,Mapping!$A$2:$A$465,0))</f>
        <v>ODISHA</v>
      </c>
      <c r="H7243" s="2" t="n">
        <v>394.64</v>
      </c>
      <c r="I7243" s="3" t="n">
        <v>6.43</v>
      </c>
    </row>
    <row r="7244" customFormat="false" ht="15" hidden="false" customHeight="false" outlineLevel="0" collapsed="false">
      <c r="A7244" s="0" t="s">
        <v>222</v>
      </c>
      <c r="B7244" s="0" t="n">
        <f aca="false">VALUE(LEFT(A7244,4))</f>
        <v>2026</v>
      </c>
      <c r="C7244" s="0" t="str">
        <f aca="false">"FY"&amp;IF(VALUE(MID(A7244,6,2))&gt;=4,VALUE(LEFT(A7244,4)),VALUE(LEFT(A7244,4))-1)&amp;"-"&amp;TEXT(MOD(IF(VALUE(MID(A7244,6,2))&gt;=4,VALUE(LEFT(A7244,4)),VALUE(LEFT(A7244,4))-1)+1,100),"00")</f>
        <v>FY2025-26</v>
      </c>
      <c r="D7244" s="0" t="s">
        <v>705</v>
      </c>
      <c r="E7244" s="0" t="s">
        <v>35</v>
      </c>
      <c r="F7244" s="0" t="str">
        <f aca="false">INDEX(Mapping!$B$2:$B$465,MATCH(E7244,Mapping!$A$2:$A$465,0))</f>
        <v>TELANGANA</v>
      </c>
      <c r="G7244" s="0" t="str">
        <f aca="false">INDEX(Mapping!$C$2:$C$465,MATCH(E7244,Mapping!$A$2:$A$465,0))</f>
        <v>TELANGANA</v>
      </c>
      <c r="H7244" s="2" t="n">
        <v>281.75</v>
      </c>
      <c r="I7244" s="3" t="n">
        <v>4.59</v>
      </c>
    </row>
    <row r="7245" customFormat="false" ht="15" hidden="false" customHeight="false" outlineLevel="0" collapsed="false">
      <c r="A7245" s="0" t="s">
        <v>222</v>
      </c>
      <c r="B7245" s="0" t="n">
        <f aca="false">VALUE(LEFT(A7245,4))</f>
        <v>2026</v>
      </c>
      <c r="C7245" s="0" t="str">
        <f aca="false">"FY"&amp;IF(VALUE(MID(A7245,6,2))&gt;=4,VALUE(LEFT(A7245,4)),VALUE(LEFT(A7245,4))-1)&amp;"-"&amp;TEXT(MOD(IF(VALUE(MID(A7245,6,2))&gt;=4,VALUE(LEFT(A7245,4)),VALUE(LEFT(A7245,4))-1)+1,100),"00")</f>
        <v>FY2025-26</v>
      </c>
      <c r="D7245" s="0" t="s">
        <v>130</v>
      </c>
      <c r="E7245" s="0" t="s">
        <v>130</v>
      </c>
      <c r="F7245" s="0" t="str">
        <f aca="false">INDEX(Mapping!$B$2:$B$465,MATCH(E7245,Mapping!$A$2:$A$465,0))</f>
        <v>KSK MAHANADI</v>
      </c>
      <c r="G7245" s="0" t="str">
        <f aca="false">INDEX(Mapping!$C$2:$C$465,MATCH(E7245,Mapping!$A$2:$A$465,0))</f>
        <v>JSW ENERGY (INCL. KSK MAHANADI)</v>
      </c>
      <c r="H7245" s="2" t="n">
        <v>219.5</v>
      </c>
      <c r="I7245" s="3" t="n">
        <v>3.58</v>
      </c>
    </row>
    <row r="7246" customFormat="false" ht="15" hidden="false" customHeight="false" outlineLevel="0" collapsed="false">
      <c r="A7246" s="0" t="s">
        <v>222</v>
      </c>
      <c r="B7246" s="0" t="n">
        <f aca="false">VALUE(LEFT(A7246,4))</f>
        <v>2026</v>
      </c>
      <c r="C7246" s="0" t="str">
        <f aca="false">"FY"&amp;IF(VALUE(MID(A7246,6,2))&gt;=4,VALUE(LEFT(A7246,4)),VALUE(LEFT(A7246,4))-1)&amp;"-"&amp;TEXT(MOD(IF(VALUE(MID(A7246,6,2))&gt;=4,VALUE(LEFT(A7246,4)),VALUE(LEFT(A7246,4))-1)+1,100),"00")</f>
        <v>FY2025-26</v>
      </c>
      <c r="D7246" s="0" t="s">
        <v>659</v>
      </c>
      <c r="E7246" s="0" t="s">
        <v>93</v>
      </c>
      <c r="F7246" s="0" t="str">
        <f aca="false">INDEX(Mapping!$B$2:$B$465,MATCH(E7246,Mapping!$A$2:$A$465,0))</f>
        <v>ADANI POWER - RAIPUR TPP (EX-GMR CHHATTISGARH)</v>
      </c>
      <c r="G7246" s="0" t="str">
        <f aca="false">INDEX(Mapping!$C$2:$C$465,MATCH(E7246,Mapping!$A$2:$A$465,0))</f>
        <v>ADANI POWER (ALL PLANTS)</v>
      </c>
      <c r="H7246" s="2" t="n">
        <v>219.24</v>
      </c>
      <c r="I7246" s="3" t="n">
        <v>3.57</v>
      </c>
    </row>
    <row r="7247" customFormat="false" ht="15" hidden="false" customHeight="false" outlineLevel="0" collapsed="false">
      <c r="A7247" s="0" t="s">
        <v>222</v>
      </c>
      <c r="B7247" s="0" t="n">
        <f aca="false">VALUE(LEFT(A7247,4))</f>
        <v>2026</v>
      </c>
      <c r="C7247" s="0" t="str">
        <f aca="false">"FY"&amp;IF(VALUE(MID(A7247,6,2))&gt;=4,VALUE(LEFT(A7247,4)),VALUE(LEFT(A7247,4))-1)&amp;"-"&amp;TEXT(MOD(IF(VALUE(MID(A7247,6,2))&gt;=4,VALUE(LEFT(A7247,4)),VALUE(LEFT(A7247,4))-1)+1,100),"00")</f>
        <v>FY2025-26</v>
      </c>
      <c r="D7247" s="0" t="s">
        <v>668</v>
      </c>
      <c r="E7247" s="0" t="s">
        <v>40</v>
      </c>
      <c r="F7247" s="0" t="str">
        <f aca="false">INDEX(Mapping!$B$2:$B$465,MATCH(E7247,Mapping!$A$2:$A$465,0))</f>
        <v>TAMIL NADU</v>
      </c>
      <c r="G7247" s="0" t="str">
        <f aca="false">INDEX(Mapping!$C$2:$C$465,MATCH(E7247,Mapping!$A$2:$A$465,0))</f>
        <v>TAMIL NADU</v>
      </c>
      <c r="H7247" s="2" t="n">
        <v>211.35</v>
      </c>
      <c r="I7247" s="3" t="n">
        <v>3.44</v>
      </c>
    </row>
    <row r="7248" customFormat="false" ht="15" hidden="false" customHeight="false" outlineLevel="0" collapsed="false">
      <c r="A7248" s="0" t="s">
        <v>222</v>
      </c>
      <c r="B7248" s="0" t="n">
        <f aca="false">VALUE(LEFT(A7248,4))</f>
        <v>2026</v>
      </c>
      <c r="C7248" s="0" t="str">
        <f aca="false">"FY"&amp;IF(VALUE(MID(A7248,6,2))&gt;=4,VALUE(LEFT(A7248,4)),VALUE(LEFT(A7248,4))-1)&amp;"-"&amp;TEXT(MOD(IF(VALUE(MID(A7248,6,2))&gt;=4,VALUE(LEFT(A7248,4)),VALUE(LEFT(A7248,4))-1)+1,100),"00")</f>
        <v>FY2025-26</v>
      </c>
      <c r="D7248" s="0" t="s">
        <v>687</v>
      </c>
      <c r="E7248" s="0" t="s">
        <v>45</v>
      </c>
      <c r="F7248" s="0" t="str">
        <f aca="false">INDEX(Mapping!$B$2:$B$465,MATCH(E7248,Mapping!$A$2:$A$465,0))</f>
        <v>BIHAR</v>
      </c>
      <c r="G7248" s="0" t="str">
        <f aca="false">INDEX(Mapping!$C$2:$C$465,MATCH(E7248,Mapping!$A$2:$A$465,0))</f>
        <v>BIHAR</v>
      </c>
      <c r="H7248" s="2" t="n">
        <v>181.39</v>
      </c>
      <c r="I7248" s="3" t="n">
        <v>2.96</v>
      </c>
    </row>
    <row r="7249" customFormat="false" ht="15" hidden="false" customHeight="false" outlineLevel="0" collapsed="false">
      <c r="A7249" s="0" t="s">
        <v>222</v>
      </c>
      <c r="B7249" s="0" t="n">
        <f aca="false">VALUE(LEFT(A7249,4))</f>
        <v>2026</v>
      </c>
      <c r="C7249" s="0" t="str">
        <f aca="false">"FY"&amp;IF(VALUE(MID(A7249,6,2))&gt;=4,VALUE(LEFT(A7249,4)),VALUE(LEFT(A7249,4))-1)&amp;"-"&amp;TEXT(MOD(IF(VALUE(MID(A7249,6,2))&gt;=4,VALUE(LEFT(A7249,4)),VALUE(LEFT(A7249,4))-1)+1,100),"00")</f>
        <v>FY2025-26</v>
      </c>
      <c r="D7249" s="0" t="s">
        <v>662</v>
      </c>
      <c r="E7249" s="0" t="s">
        <v>99</v>
      </c>
      <c r="F7249" s="0" t="str">
        <f aca="false">INDEX(Mapping!$B$2:$B$465,MATCH(E7249,Mapping!$A$2:$A$465,0))</f>
        <v>JINDAL POWER LTD - STAGE 1</v>
      </c>
      <c r="G7249" s="0" t="str">
        <f aca="false">INDEX(Mapping!$C$2:$C$465,MATCH(E7249,Mapping!$A$2:$A$465,0))</f>
        <v>JINDAL POWER LTD (BOTH STAGES)</v>
      </c>
      <c r="H7249" s="2" t="n">
        <v>176.17</v>
      </c>
      <c r="I7249" s="3" t="n">
        <v>2.87</v>
      </c>
    </row>
    <row r="7250" customFormat="false" ht="15" hidden="false" customHeight="false" outlineLevel="0" collapsed="false">
      <c r="A7250" s="0" t="s">
        <v>222</v>
      </c>
      <c r="B7250" s="0" t="n">
        <f aca="false">VALUE(LEFT(A7250,4))</f>
        <v>2026</v>
      </c>
      <c r="C7250" s="0" t="str">
        <f aca="false">"FY"&amp;IF(VALUE(MID(A7250,6,2))&gt;=4,VALUE(LEFT(A7250,4)),VALUE(LEFT(A7250,4))-1)&amp;"-"&amp;TEXT(MOD(IF(VALUE(MID(A7250,6,2))&gt;=4,VALUE(LEFT(A7250,4)),VALUE(LEFT(A7250,4))-1)+1,100),"00")</f>
        <v>FY2025-26</v>
      </c>
      <c r="D7250" s="0" t="s">
        <v>669</v>
      </c>
      <c r="E7250" s="0" t="s">
        <v>44</v>
      </c>
      <c r="F7250" s="0" t="str">
        <f aca="false">INDEX(Mapping!$B$2:$B$465,MATCH(E7250,Mapping!$A$2:$A$465,0))</f>
        <v>HARYANA</v>
      </c>
      <c r="G7250" s="0" t="str">
        <f aca="false">INDEX(Mapping!$C$2:$C$465,MATCH(E7250,Mapping!$A$2:$A$465,0))</f>
        <v>HARYANA</v>
      </c>
      <c r="H7250" s="2" t="n">
        <v>155.02</v>
      </c>
      <c r="I7250" s="3" t="n">
        <v>2.53</v>
      </c>
    </row>
    <row r="7251" customFormat="false" ht="15" hidden="false" customHeight="false" outlineLevel="0" collapsed="false">
      <c r="A7251" s="0" t="s">
        <v>222</v>
      </c>
      <c r="B7251" s="0" t="n">
        <f aca="false">VALUE(LEFT(A7251,4))</f>
        <v>2026</v>
      </c>
      <c r="C7251" s="0" t="str">
        <f aca="false">"FY"&amp;IF(VALUE(MID(A7251,6,2))&gt;=4,VALUE(LEFT(A7251,4)),VALUE(LEFT(A7251,4))-1)&amp;"-"&amp;TEXT(MOD(IF(VALUE(MID(A7251,6,2))&gt;=4,VALUE(LEFT(A7251,4)),VALUE(LEFT(A7251,4))-1)+1,100),"00")</f>
        <v>FY2025-26</v>
      </c>
      <c r="D7251" s="0" t="s">
        <v>657</v>
      </c>
      <c r="E7251" s="0" t="s">
        <v>46</v>
      </c>
      <c r="F7251" s="0" t="str">
        <f aca="false">INDEX(Mapping!$B$2:$B$465,MATCH(E7251,Mapping!$A$2:$A$465,0))</f>
        <v>CHHATTISGARH</v>
      </c>
      <c r="G7251" s="0" t="str">
        <f aca="false">INDEX(Mapping!$C$2:$C$465,MATCH(E7251,Mapping!$A$2:$A$465,0))</f>
        <v>CHHATTISGARH</v>
      </c>
      <c r="H7251" s="2" t="n">
        <v>131.19</v>
      </c>
      <c r="I7251" s="3" t="n">
        <v>2.14</v>
      </c>
    </row>
    <row r="7252" customFormat="false" ht="15" hidden="false" customHeight="false" outlineLevel="0" collapsed="false">
      <c r="A7252" s="0" t="s">
        <v>222</v>
      </c>
      <c r="B7252" s="0" t="n">
        <f aca="false">VALUE(LEFT(A7252,4))</f>
        <v>2026</v>
      </c>
      <c r="C7252" s="0" t="str">
        <f aca="false">"FY"&amp;IF(VALUE(MID(A7252,6,2))&gt;=4,VALUE(LEFT(A7252,4)),VALUE(LEFT(A7252,4))-1)&amp;"-"&amp;TEXT(MOD(IF(VALUE(MID(A7252,6,2))&gt;=4,VALUE(LEFT(A7252,4)),VALUE(LEFT(A7252,4))-1)+1,100),"00")</f>
        <v>FY2025-26</v>
      </c>
      <c r="D7252" s="0" t="s">
        <v>124</v>
      </c>
      <c r="E7252" s="0" t="s">
        <v>124</v>
      </c>
      <c r="F7252" s="0" t="str">
        <f aca="false">INDEX(Mapping!$B$2:$B$465,MATCH(E7252,Mapping!$A$2:$A$465,0))</f>
        <v>ADANI RENEWABLE ENERGY HOLDING FOUR</v>
      </c>
      <c r="G7252" s="0" t="str">
        <f aca="false">INDEX(Mapping!$C$2:$C$465,MATCH(E7252,Mapping!$A$2:$A$465,0))</f>
        <v>ADANI GREEN ENERGY (ALL SPVs)</v>
      </c>
      <c r="H7252" s="2" t="n">
        <v>121.69</v>
      </c>
      <c r="I7252" s="3" t="n">
        <v>1.98</v>
      </c>
    </row>
    <row r="7253" customFormat="false" ht="15" hidden="false" customHeight="false" outlineLevel="0" collapsed="false">
      <c r="A7253" s="0" t="s">
        <v>222</v>
      </c>
      <c r="B7253" s="0" t="n">
        <f aca="false">VALUE(LEFT(A7253,4))</f>
        <v>2026</v>
      </c>
      <c r="C7253" s="0" t="str">
        <f aca="false">"FY"&amp;IF(VALUE(MID(A7253,6,2))&gt;=4,VALUE(LEFT(A7253,4)),VALUE(LEFT(A7253,4))-1)&amp;"-"&amp;TEXT(MOD(IF(VALUE(MID(A7253,6,2))&gt;=4,VALUE(LEFT(A7253,4)),VALUE(LEFT(A7253,4))-1)+1,100),"00")</f>
        <v>FY2025-26</v>
      </c>
      <c r="D7253" s="0" t="s">
        <v>675</v>
      </c>
      <c r="E7253" s="0" t="s">
        <v>137</v>
      </c>
      <c r="F7253" s="0" t="str">
        <f aca="false">INDEX(Mapping!$B$2:$B$465,MATCH(E7253,Mapping!$A$2:$A$465,0))</f>
        <v>JSPL - DCPP</v>
      </c>
      <c r="G7253" s="0" t="str">
        <f aca="false">INDEX(Mapping!$C$2:$C$465,MATCH(E7253,Mapping!$A$2:$A$465,0))</f>
        <v>JSPL</v>
      </c>
      <c r="H7253" s="2" t="n">
        <v>121.5</v>
      </c>
      <c r="I7253" s="3" t="n">
        <v>1.98</v>
      </c>
    </row>
    <row r="7254" customFormat="false" ht="15" hidden="false" customHeight="false" outlineLevel="0" collapsed="false">
      <c r="A7254" s="0" t="s">
        <v>222</v>
      </c>
      <c r="B7254" s="0" t="n">
        <f aca="false">VALUE(LEFT(A7254,4))</f>
        <v>2026</v>
      </c>
      <c r="C7254" s="0" t="str">
        <f aca="false">"FY"&amp;IF(VALUE(MID(A7254,6,2))&gt;=4,VALUE(LEFT(A7254,4)),VALUE(LEFT(A7254,4))-1)&amp;"-"&amp;TEXT(MOD(IF(VALUE(MID(A7254,6,2))&gt;=4,VALUE(LEFT(A7254,4)),VALUE(LEFT(A7254,4))-1)+1,100),"00")</f>
        <v>FY2025-26</v>
      </c>
      <c r="D7254" s="0" t="s">
        <v>677</v>
      </c>
      <c r="E7254" s="0" t="s">
        <v>39</v>
      </c>
      <c r="F7254" s="0" t="str">
        <f aca="false">INDEX(Mapping!$B$2:$B$465,MATCH(E7254,Mapping!$A$2:$A$465,0))</f>
        <v>WEST BENGAL</v>
      </c>
      <c r="G7254" s="0" t="str">
        <f aca="false">INDEX(Mapping!$C$2:$C$465,MATCH(E7254,Mapping!$A$2:$A$465,0))</f>
        <v>WEST BENGAL</v>
      </c>
      <c r="H7254" s="2" t="n">
        <v>94.23</v>
      </c>
      <c r="I7254" s="3" t="n">
        <v>1.54</v>
      </c>
    </row>
    <row r="7255" customFormat="false" ht="15" hidden="false" customHeight="false" outlineLevel="0" collapsed="false">
      <c r="A7255" s="0" t="s">
        <v>222</v>
      </c>
      <c r="B7255" s="0" t="n">
        <f aca="false">VALUE(LEFT(A7255,4))</f>
        <v>2026</v>
      </c>
      <c r="C7255" s="0" t="str">
        <f aca="false">"FY"&amp;IF(VALUE(MID(A7255,6,2))&gt;=4,VALUE(LEFT(A7255,4)),VALUE(LEFT(A7255,4))-1)&amp;"-"&amp;TEXT(MOD(IF(VALUE(MID(A7255,6,2))&gt;=4,VALUE(LEFT(A7255,4)),VALUE(LEFT(A7255,4))-1)+1,100),"00")</f>
        <v>FY2025-26</v>
      </c>
      <c r="D7255" s="0" t="s">
        <v>171</v>
      </c>
      <c r="E7255" s="0" t="s">
        <v>171</v>
      </c>
      <c r="F7255" s="0" t="str">
        <f aca="false">INDEX(Mapping!$B$2:$B$465,MATCH(E7255,Mapping!$A$2:$A$465,0))</f>
        <v>MAHAN ENERGEN (EX-ESSAR POWER MP)</v>
      </c>
      <c r="G7255" s="0" t="str">
        <f aca="false">INDEX(Mapping!$C$2:$C$465,MATCH(E7255,Mapping!$A$2:$A$465,0))</f>
        <v>ADANI POWER (ALL PLANTS)</v>
      </c>
      <c r="H7255" s="2" t="n">
        <v>92.34</v>
      </c>
      <c r="I7255" s="3" t="n">
        <v>1.5</v>
      </c>
    </row>
    <row r="7256" customFormat="false" ht="15" hidden="false" customHeight="false" outlineLevel="0" collapsed="false">
      <c r="A7256" s="0" t="s">
        <v>222</v>
      </c>
      <c r="B7256" s="0" t="n">
        <f aca="false">VALUE(LEFT(A7256,4))</f>
        <v>2026</v>
      </c>
      <c r="C7256" s="0" t="str">
        <f aca="false">"FY"&amp;IF(VALUE(MID(A7256,6,2))&gt;=4,VALUE(LEFT(A7256,4)),VALUE(LEFT(A7256,4))-1)&amp;"-"&amp;TEXT(MOD(IF(VALUE(MID(A7256,6,2))&gt;=4,VALUE(LEFT(A7256,4)),VALUE(LEFT(A7256,4))-1)+1,100),"00")</f>
        <v>FY2025-26</v>
      </c>
      <c r="D7256" s="0" t="s">
        <v>208</v>
      </c>
      <c r="E7256" s="0" t="s">
        <v>208</v>
      </c>
      <c r="F7256" s="0" t="str">
        <f aca="false">INDEX(Mapping!$B$2:$B$465,MATCH(E7256,Mapping!$A$2:$A$465,0))</f>
        <v>JSW ENERGY UTKAL (EX-IND BARATH)</v>
      </c>
      <c r="G7256" s="0" t="str">
        <f aca="false">INDEX(Mapping!$C$2:$C$465,MATCH(E7256,Mapping!$A$2:$A$465,0))</f>
        <v>JSW ENERGY (INCL. KSK MAHANADI)</v>
      </c>
      <c r="H7256" s="2" t="n">
        <v>87.53</v>
      </c>
      <c r="I7256" s="3" t="n">
        <v>1.43</v>
      </c>
    </row>
    <row r="7257" customFormat="false" ht="15" hidden="false" customHeight="false" outlineLevel="0" collapsed="false">
      <c r="A7257" s="0" t="s">
        <v>222</v>
      </c>
      <c r="B7257" s="0" t="n">
        <f aca="false">VALUE(LEFT(A7257,4))</f>
        <v>2026</v>
      </c>
      <c r="C7257" s="0" t="str">
        <f aca="false">"FY"&amp;IF(VALUE(MID(A7257,6,2))&gt;=4,VALUE(LEFT(A7257,4)),VALUE(LEFT(A7257,4))-1)&amp;"-"&amp;TEXT(MOD(IF(VALUE(MID(A7257,6,2))&gt;=4,VALUE(LEFT(A7257,4)),VALUE(LEFT(A7257,4))-1)+1,100),"00")</f>
        <v>FY2025-26</v>
      </c>
      <c r="D7257" s="0" t="s">
        <v>658</v>
      </c>
      <c r="E7257" s="0" t="s">
        <v>48</v>
      </c>
      <c r="F7257" s="0" t="str">
        <f aca="false">INDEX(Mapping!$B$2:$B$465,MATCH(E7257,Mapping!$A$2:$A$465,0))</f>
        <v>DELHI</v>
      </c>
      <c r="G7257" s="0" t="str">
        <f aca="false">INDEX(Mapping!$C$2:$C$465,MATCH(E7257,Mapping!$A$2:$A$465,0))</f>
        <v>DELHI</v>
      </c>
      <c r="H7257" s="2" t="n">
        <v>86.81</v>
      </c>
      <c r="I7257" s="3" t="n">
        <v>1.41</v>
      </c>
    </row>
    <row r="7258" customFormat="false" ht="15" hidden="false" customHeight="false" outlineLevel="0" collapsed="false">
      <c r="A7258" s="0" t="s">
        <v>222</v>
      </c>
      <c r="B7258" s="0" t="n">
        <f aca="false">VALUE(LEFT(A7258,4))</f>
        <v>2026</v>
      </c>
      <c r="C7258" s="0" t="str">
        <f aca="false">"FY"&amp;IF(VALUE(MID(A7258,6,2))&gt;=4,VALUE(LEFT(A7258,4)),VALUE(LEFT(A7258,4))-1)&amp;"-"&amp;TEXT(MOD(IF(VALUE(MID(A7258,6,2))&gt;=4,VALUE(LEFT(A7258,4)),VALUE(LEFT(A7258,4))-1)+1,100),"00")</f>
        <v>FY2025-26</v>
      </c>
      <c r="D7258" s="0" t="s">
        <v>664</v>
      </c>
      <c r="E7258" s="0" t="s">
        <v>108</v>
      </c>
      <c r="F7258" s="0" t="str">
        <f aca="false">INDEX(Mapping!$B$2:$B$465,MATCH(E7258,Mapping!$A$2:$A$465,0))</f>
        <v>JAYPEE NIGRIE STPP</v>
      </c>
      <c r="G7258" s="0" t="str">
        <f aca="false">INDEX(Mapping!$C$2:$C$465,MATCH(E7258,Mapping!$A$2:$A$465,0))</f>
        <v>JAYPEE NIGRIE STPP</v>
      </c>
      <c r="H7258" s="2" t="n">
        <v>85.49</v>
      </c>
      <c r="I7258" s="3" t="n">
        <v>1.39</v>
      </c>
    </row>
    <row r="7259" customFormat="false" ht="15" hidden="false" customHeight="false" outlineLevel="0" collapsed="false">
      <c r="A7259" s="0" t="s">
        <v>222</v>
      </c>
      <c r="B7259" s="0" t="n">
        <f aca="false">VALUE(LEFT(A7259,4))</f>
        <v>2026</v>
      </c>
      <c r="C7259" s="0" t="str">
        <f aca="false">"FY"&amp;IF(VALUE(MID(A7259,6,2))&gt;=4,VALUE(LEFT(A7259,4)),VALUE(LEFT(A7259,4))-1)&amp;"-"&amp;TEXT(MOD(IF(VALUE(MID(A7259,6,2))&gt;=4,VALUE(LEFT(A7259,4)),VALUE(LEFT(A7259,4))-1)+1,100),"00")</f>
        <v>FY2025-26</v>
      </c>
      <c r="D7259" s="0" t="s">
        <v>206</v>
      </c>
      <c r="E7259" s="0" t="s">
        <v>206</v>
      </c>
      <c r="F7259" s="0" t="str">
        <f aca="false">INDEX(Mapping!$B$2:$B$465,MATCH(E7259,Mapping!$A$2:$A$465,0))</f>
        <v>ADANI RENEWABLE ENERGY FIFTY SEVEN LIMITED_PSS13</v>
      </c>
      <c r="G7259" s="0" t="str">
        <f aca="false">INDEX(Mapping!$C$2:$C$465,MATCH(E7259,Mapping!$A$2:$A$465,0))</f>
        <v>ADANI GREEN ENERGY (ALL SPVs)</v>
      </c>
      <c r="H7259" s="2" t="n">
        <v>78.1</v>
      </c>
      <c r="I7259" s="3" t="n">
        <v>1.27</v>
      </c>
    </row>
    <row r="7260" customFormat="false" ht="15" hidden="false" customHeight="false" outlineLevel="0" collapsed="false">
      <c r="A7260" s="0" t="s">
        <v>222</v>
      </c>
      <c r="B7260" s="0" t="n">
        <f aca="false">VALUE(LEFT(A7260,4))</f>
        <v>2026</v>
      </c>
      <c r="C7260" s="0" t="str">
        <f aca="false">"FY"&amp;IF(VALUE(MID(A7260,6,2))&gt;=4,VALUE(LEFT(A7260,4)),VALUE(LEFT(A7260,4))-1)&amp;"-"&amp;TEXT(MOD(IF(VALUE(MID(A7260,6,2))&gt;=4,VALUE(LEFT(A7260,4)),VALUE(LEFT(A7260,4))-1)+1,100),"00")</f>
        <v>FY2025-26</v>
      </c>
      <c r="D7260" s="0" t="s">
        <v>789</v>
      </c>
      <c r="E7260" s="0" t="s">
        <v>177</v>
      </c>
      <c r="F7260" s="0" t="str">
        <f aca="false">INDEX(Mapping!$B$2:$B$465,MATCH(E7260,Mapping!$A$2:$A$465,0))</f>
        <v>JINDAL INDIA THERMAL POWER (JITPL)</v>
      </c>
      <c r="G7260" s="0" t="str">
        <f aca="false">INDEX(Mapping!$C$2:$C$465,MATCH(E7260,Mapping!$A$2:$A$465,0))</f>
        <v>JINDAL INDIA THERMAL POWER (JITPL)</v>
      </c>
      <c r="H7260" s="2" t="n">
        <v>77.68</v>
      </c>
      <c r="I7260" s="3" t="n">
        <v>1.27</v>
      </c>
    </row>
    <row r="7261" customFormat="false" ht="15" hidden="false" customHeight="false" outlineLevel="0" collapsed="false">
      <c r="A7261" s="0" t="s">
        <v>222</v>
      </c>
      <c r="B7261" s="0" t="n">
        <f aca="false">VALUE(LEFT(A7261,4))</f>
        <v>2026</v>
      </c>
      <c r="C7261" s="0" t="str">
        <f aca="false">"FY"&amp;IF(VALUE(MID(A7261,6,2))&gt;=4,VALUE(LEFT(A7261,4)),VALUE(LEFT(A7261,4))-1)&amp;"-"&amp;TEXT(MOD(IF(VALUE(MID(A7261,6,2))&gt;=4,VALUE(LEFT(A7261,4)),VALUE(LEFT(A7261,4))-1)+1,100),"00")</f>
        <v>FY2025-26</v>
      </c>
      <c r="D7261" s="0" t="s">
        <v>663</v>
      </c>
      <c r="E7261" s="0" t="s">
        <v>41</v>
      </c>
      <c r="F7261" s="0" t="str">
        <f aca="false">INDEX(Mapping!$B$2:$B$465,MATCH(E7261,Mapping!$A$2:$A$465,0))</f>
        <v>RAJASTHAN</v>
      </c>
      <c r="G7261" s="0" t="str">
        <f aca="false">INDEX(Mapping!$C$2:$C$465,MATCH(E7261,Mapping!$A$2:$A$465,0))</f>
        <v>RAJASTHAN</v>
      </c>
      <c r="H7261" s="2" t="n">
        <v>73.73</v>
      </c>
      <c r="I7261" s="3" t="n">
        <v>1.2</v>
      </c>
    </row>
    <row r="7262" customFormat="false" ht="15" hidden="false" customHeight="false" outlineLevel="0" collapsed="false">
      <c r="A7262" s="0" t="s">
        <v>222</v>
      </c>
      <c r="B7262" s="0" t="n">
        <f aca="false">VALUE(LEFT(A7262,4))</f>
        <v>2026</v>
      </c>
      <c r="C7262" s="0" t="str">
        <f aca="false">"FY"&amp;IF(VALUE(MID(A7262,6,2))&gt;=4,VALUE(LEFT(A7262,4)),VALUE(LEFT(A7262,4))-1)&amp;"-"&amp;TEXT(MOD(IF(VALUE(MID(A7262,6,2))&gt;=4,VALUE(LEFT(A7262,4)),VALUE(LEFT(A7262,4))-1)+1,100),"00")</f>
        <v>FY2025-26</v>
      </c>
      <c r="D7262" s="0" t="s">
        <v>711</v>
      </c>
      <c r="E7262" s="0" t="s">
        <v>94</v>
      </c>
      <c r="F7262" s="0" t="str">
        <f aca="false">INDEX(Mapping!$B$2:$B$465,MATCH(E7262,Mapping!$A$2:$A$465,0))</f>
        <v>JHARKHAND</v>
      </c>
      <c r="G7262" s="0" t="str">
        <f aca="false">INDEX(Mapping!$C$2:$C$465,MATCH(E7262,Mapping!$A$2:$A$465,0))</f>
        <v>JHARKHAND</v>
      </c>
      <c r="H7262" s="2" t="n">
        <v>72.67</v>
      </c>
      <c r="I7262" s="3" t="n">
        <v>1.18</v>
      </c>
    </row>
    <row r="7263" customFormat="false" ht="15" hidden="false" customHeight="false" outlineLevel="0" collapsed="false">
      <c r="A7263" s="0" t="s">
        <v>222</v>
      </c>
      <c r="B7263" s="0" t="n">
        <f aca="false">VALUE(LEFT(A7263,4))</f>
        <v>2026</v>
      </c>
      <c r="C7263" s="0" t="str">
        <f aca="false">"FY"&amp;IF(VALUE(MID(A7263,6,2))&gt;=4,VALUE(LEFT(A7263,4)),VALUE(LEFT(A7263,4))-1)&amp;"-"&amp;TEXT(MOD(IF(VALUE(MID(A7263,6,2))&gt;=4,VALUE(LEFT(A7263,4)),VALUE(LEFT(A7263,4))-1)+1,100),"00")</f>
        <v>FY2025-26</v>
      </c>
      <c r="D7263" s="0" t="s">
        <v>189</v>
      </c>
      <c r="E7263" s="0" t="s">
        <v>189</v>
      </c>
      <c r="F7263" s="0" t="str">
        <f aca="false">INDEX(Mapping!$B$2:$B$465,MATCH(E7263,Mapping!$A$2:$A$465,0))</f>
        <v>MAHAN ENERGEN (EX-ESSAR POWER MP)</v>
      </c>
      <c r="G7263" s="0" t="str">
        <f aca="false">INDEX(Mapping!$C$2:$C$465,MATCH(E7263,Mapping!$A$2:$A$465,0))</f>
        <v>ADANI POWER (ALL PLANTS)</v>
      </c>
      <c r="H7263" s="2" t="n">
        <v>72.63</v>
      </c>
      <c r="I7263" s="3" t="n">
        <v>1.18</v>
      </c>
    </row>
    <row r="7264" customFormat="false" ht="15" hidden="false" customHeight="false" outlineLevel="0" collapsed="false">
      <c r="A7264" s="0" t="s">
        <v>222</v>
      </c>
      <c r="B7264" s="0" t="n">
        <f aca="false">VALUE(LEFT(A7264,4))</f>
        <v>2026</v>
      </c>
      <c r="C7264" s="0" t="str">
        <f aca="false">"FY"&amp;IF(VALUE(MID(A7264,6,2))&gt;=4,VALUE(LEFT(A7264,4)),VALUE(LEFT(A7264,4))-1)&amp;"-"&amp;TEXT(MOD(IF(VALUE(MID(A7264,6,2))&gt;=4,VALUE(LEFT(A7264,4)),VALUE(LEFT(A7264,4))-1)+1,100),"00")</f>
        <v>FY2025-26</v>
      </c>
      <c r="D7264" s="0" t="s">
        <v>793</v>
      </c>
      <c r="E7264" s="0" t="s">
        <v>164</v>
      </c>
      <c r="F7264" s="0" t="str">
        <f aca="false">INDEX(Mapping!$B$2:$B$465,MATCH(E7264,Mapping!$A$2:$A$465,0))</f>
        <v>ADANI GREEN ENERGY TWENTY FIVE B LIMITED_PSS-2</v>
      </c>
      <c r="G7264" s="0" t="str">
        <f aca="false">INDEX(Mapping!$C$2:$C$465,MATCH(E7264,Mapping!$A$2:$A$465,0))</f>
        <v>ADANI GREEN ENERGY (ALL SPVs)</v>
      </c>
      <c r="H7264" s="2" t="n">
        <v>71.96</v>
      </c>
      <c r="I7264" s="3" t="n">
        <v>1.17</v>
      </c>
    </row>
    <row r="7265" customFormat="false" ht="15" hidden="false" customHeight="false" outlineLevel="0" collapsed="false">
      <c r="A7265" s="0" t="s">
        <v>222</v>
      </c>
      <c r="B7265" s="0" t="n">
        <f aca="false">VALUE(LEFT(A7265,4))</f>
        <v>2026</v>
      </c>
      <c r="C7265" s="0" t="str">
        <f aca="false">"FY"&amp;IF(VALUE(MID(A7265,6,2))&gt;=4,VALUE(LEFT(A7265,4)),VALUE(LEFT(A7265,4))-1)&amp;"-"&amp;TEXT(MOD(IF(VALUE(MID(A7265,6,2))&gt;=4,VALUE(LEFT(A7265,4)),VALUE(LEFT(A7265,4))-1)+1,100),"00")</f>
        <v>FY2025-26</v>
      </c>
      <c r="D7265" s="0" t="s">
        <v>672</v>
      </c>
      <c r="E7265" s="0" t="s">
        <v>38</v>
      </c>
      <c r="F7265" s="0" t="str">
        <f aca="false">INDEX(Mapping!$B$2:$B$465,MATCH(E7265,Mapping!$A$2:$A$465,0))</f>
        <v>ANDHRA PRADESH</v>
      </c>
      <c r="G7265" s="0" t="str">
        <f aca="false">INDEX(Mapping!$C$2:$C$465,MATCH(E7265,Mapping!$A$2:$A$465,0))</f>
        <v>ANDHRA PRADESH</v>
      </c>
      <c r="H7265" s="2" t="n">
        <v>65.56</v>
      </c>
      <c r="I7265" s="3" t="n">
        <v>1.07</v>
      </c>
    </row>
    <row r="7266" customFormat="false" ht="15" hidden="false" customHeight="false" outlineLevel="0" collapsed="false">
      <c r="A7266" s="0" t="s">
        <v>222</v>
      </c>
      <c r="B7266" s="0" t="n">
        <f aca="false">VALUE(LEFT(A7266,4))</f>
        <v>2026</v>
      </c>
      <c r="C7266" s="0" t="str">
        <f aca="false">"FY"&amp;IF(VALUE(MID(A7266,6,2))&gt;=4,VALUE(LEFT(A7266,4)),VALUE(LEFT(A7266,4))-1)&amp;"-"&amp;TEXT(MOD(IF(VALUE(MID(A7266,6,2))&gt;=4,VALUE(LEFT(A7266,4)),VALUE(LEFT(A7266,4))-1)+1,100),"00")</f>
        <v>FY2025-26</v>
      </c>
      <c r="D7266" s="0" t="s">
        <v>670</v>
      </c>
      <c r="E7266" s="0" t="s">
        <v>242</v>
      </c>
      <c r="F7266" s="0" t="str">
        <f aca="false">INDEX(Mapping!$B$2:$B$465,MATCH(E7266,Mapping!$A$2:$A$465,0))</f>
        <v>SKS POWER</v>
      </c>
      <c r="G7266" s="0" t="str">
        <f aca="false">INDEX(Mapping!$C$2:$C$465,MATCH(E7266,Mapping!$A$2:$A$465,0))</f>
        <v>SKS POWER</v>
      </c>
      <c r="H7266" s="2" t="n">
        <v>63.21</v>
      </c>
      <c r="I7266" s="3" t="n">
        <v>1.03</v>
      </c>
    </row>
    <row r="7267" customFormat="false" ht="15" hidden="false" customHeight="false" outlineLevel="0" collapsed="false">
      <c r="A7267" s="0" t="s">
        <v>222</v>
      </c>
      <c r="B7267" s="0" t="n">
        <f aca="false">VALUE(LEFT(A7267,4))</f>
        <v>2026</v>
      </c>
      <c r="C7267" s="0" t="str">
        <f aca="false">"FY"&amp;IF(VALUE(MID(A7267,6,2))&gt;=4,VALUE(LEFT(A7267,4)),VALUE(LEFT(A7267,4))-1)&amp;"-"&amp;TEXT(MOD(IF(VALUE(MID(A7267,6,2))&gt;=4,VALUE(LEFT(A7267,4)),VALUE(LEFT(A7267,4))-1)+1,100),"00")</f>
        <v>FY2025-26</v>
      </c>
      <c r="D7267" s="0" t="s">
        <v>667</v>
      </c>
      <c r="E7267" s="0" t="s">
        <v>109</v>
      </c>
      <c r="F7267" s="0" t="str">
        <f aca="false">INDEX(Mapping!$B$2:$B$465,MATCH(E7267,Mapping!$A$2:$A$465,0))</f>
        <v>ADANI POWER - RAIGARH TPP (EX-REGL)</v>
      </c>
      <c r="G7267" s="0" t="str">
        <f aca="false">INDEX(Mapping!$C$2:$C$465,MATCH(E7267,Mapping!$A$2:$A$465,0))</f>
        <v>ADANI POWER (ALL PLANTS)</v>
      </c>
      <c r="H7267" s="2" t="n">
        <v>59.89</v>
      </c>
      <c r="I7267" s="3" t="n">
        <v>0.98</v>
      </c>
    </row>
    <row r="7268" customFormat="false" ht="15" hidden="false" customHeight="false" outlineLevel="0" collapsed="false">
      <c r="A7268" s="0" t="s">
        <v>222</v>
      </c>
      <c r="B7268" s="0" t="n">
        <f aca="false">VALUE(LEFT(A7268,4))</f>
        <v>2026</v>
      </c>
      <c r="C7268" s="0" t="str">
        <f aca="false">"FY"&amp;IF(VALUE(MID(A7268,6,2))&gt;=4,VALUE(LEFT(A7268,4)),VALUE(LEFT(A7268,4))-1)&amp;"-"&amp;TEXT(MOD(IF(VALUE(MID(A7268,6,2))&gt;=4,VALUE(LEFT(A7268,4)),VALUE(LEFT(A7268,4))-1)+1,100),"00")</f>
        <v>FY2025-26</v>
      </c>
      <c r="D7268" s="0" t="s">
        <v>210</v>
      </c>
      <c r="E7268" s="0" t="s">
        <v>210</v>
      </c>
      <c r="F7268" s="0" t="str">
        <f aca="false">INDEX(Mapping!$B$2:$B$465,MATCH(E7268,Mapping!$A$2:$A$465,0))</f>
        <v>ACB (INDIA)</v>
      </c>
      <c r="G7268" s="0" t="str">
        <f aca="false">INDEX(Mapping!$C$2:$C$465,MATCH(E7268,Mapping!$A$2:$A$465,0))</f>
        <v>ACB (INDIA)</v>
      </c>
      <c r="H7268" s="2" t="n">
        <v>59.22</v>
      </c>
      <c r="I7268" s="3" t="n">
        <v>0.97</v>
      </c>
    </row>
    <row r="7269" customFormat="false" ht="15" hidden="false" customHeight="false" outlineLevel="0" collapsed="false">
      <c r="A7269" s="0" t="s">
        <v>222</v>
      </c>
      <c r="B7269" s="0" t="n">
        <f aca="false">VALUE(LEFT(A7269,4))</f>
        <v>2026</v>
      </c>
      <c r="C7269" s="0" t="str">
        <f aca="false">"FY"&amp;IF(VALUE(MID(A7269,6,2))&gt;=4,VALUE(LEFT(A7269,4)),VALUE(LEFT(A7269,4))-1)&amp;"-"&amp;TEXT(MOD(IF(VALUE(MID(A7269,6,2))&gt;=4,VALUE(LEFT(A7269,4)),VALUE(LEFT(A7269,4))-1)+1,100),"00")</f>
        <v>FY2025-26</v>
      </c>
      <c r="D7269" s="0" t="s">
        <v>794</v>
      </c>
      <c r="E7269" s="0" t="s">
        <v>186</v>
      </c>
      <c r="F7269" s="0" t="str">
        <f aca="false">INDEX(Mapping!$B$2:$B$465,MATCH(E7269,Mapping!$A$2:$A$465,0))</f>
        <v>ADANI GREEN ENERGY TWENTY FIVE A LIMITED_PSS-2</v>
      </c>
      <c r="G7269" s="0" t="str">
        <f aca="false">INDEX(Mapping!$C$2:$C$465,MATCH(E7269,Mapping!$A$2:$A$465,0))</f>
        <v>ADANI GREEN ENERGY (ALL SPVs)</v>
      </c>
      <c r="H7269" s="2" t="n">
        <v>59.07</v>
      </c>
      <c r="I7269" s="3" t="n">
        <v>0.96</v>
      </c>
    </row>
    <row r="7270" customFormat="false" ht="15" hidden="false" customHeight="false" outlineLevel="0" collapsed="false">
      <c r="A7270" s="0" t="s">
        <v>222</v>
      </c>
      <c r="B7270" s="0" t="n">
        <f aca="false">VALUE(LEFT(A7270,4))</f>
        <v>2026</v>
      </c>
      <c r="C7270" s="0" t="str">
        <f aca="false">"FY"&amp;IF(VALUE(MID(A7270,6,2))&gt;=4,VALUE(LEFT(A7270,4)),VALUE(LEFT(A7270,4))-1)&amp;"-"&amp;TEXT(MOD(IF(VALUE(MID(A7270,6,2))&gt;=4,VALUE(LEFT(A7270,4)),VALUE(LEFT(A7270,4))-1)+1,100),"00")</f>
        <v>FY2025-26</v>
      </c>
      <c r="D7270" s="0" t="s">
        <v>661</v>
      </c>
      <c r="E7270" s="0" t="s">
        <v>166</v>
      </c>
      <c r="F7270" s="0" t="str">
        <f aca="false">INDEX(Mapping!$B$2:$B$465,MATCH(E7270,Mapping!$A$2:$A$465,0))</f>
        <v>DB POWER</v>
      </c>
      <c r="G7270" s="0" t="str">
        <f aca="false">INDEX(Mapping!$C$2:$C$465,MATCH(E7270,Mapping!$A$2:$A$465,0))</f>
        <v>DB POWER</v>
      </c>
      <c r="H7270" s="2" t="n">
        <v>55.46</v>
      </c>
      <c r="I7270" s="3" t="n">
        <v>0.9</v>
      </c>
    </row>
    <row r="7271" customFormat="false" ht="15" hidden="false" customHeight="false" outlineLevel="0" collapsed="false">
      <c r="A7271" s="0" t="s">
        <v>222</v>
      </c>
      <c r="B7271" s="0" t="n">
        <f aca="false">VALUE(LEFT(A7271,4))</f>
        <v>2026</v>
      </c>
      <c r="C7271" s="0" t="str">
        <f aca="false">"FY"&amp;IF(VALUE(MID(A7271,6,2))&gt;=4,VALUE(LEFT(A7271,4)),VALUE(LEFT(A7271,4))-1)&amp;"-"&amp;TEXT(MOD(IF(VALUE(MID(A7271,6,2))&gt;=4,VALUE(LEFT(A7271,4)),VALUE(LEFT(A7271,4))-1)+1,100),"00")</f>
        <v>FY2025-26</v>
      </c>
      <c r="D7271" s="0" t="s">
        <v>652</v>
      </c>
      <c r="E7271" s="0" t="s">
        <v>47</v>
      </c>
      <c r="F7271" s="0" t="str">
        <f aca="false">INDEX(Mapping!$B$2:$B$465,MATCH(E7271,Mapping!$A$2:$A$465,0))</f>
        <v>KARNATAKA</v>
      </c>
      <c r="G7271" s="0" t="str">
        <f aca="false">INDEX(Mapping!$C$2:$C$465,MATCH(E7271,Mapping!$A$2:$A$465,0))</f>
        <v>KARNATAKA</v>
      </c>
      <c r="H7271" s="2" t="n">
        <v>54.15</v>
      </c>
      <c r="I7271" s="3" t="n">
        <v>0.88</v>
      </c>
    </row>
    <row r="7272" customFormat="false" ht="15" hidden="false" customHeight="false" outlineLevel="0" collapsed="false">
      <c r="A7272" s="0" t="s">
        <v>222</v>
      </c>
      <c r="B7272" s="0" t="n">
        <f aca="false">VALUE(LEFT(A7272,4))</f>
        <v>2026</v>
      </c>
      <c r="C7272" s="0" t="str">
        <f aca="false">"FY"&amp;IF(VALUE(MID(A7272,6,2))&gt;=4,VALUE(LEFT(A7272,4)),VALUE(LEFT(A7272,4))-1)&amp;"-"&amp;TEXT(MOD(IF(VALUE(MID(A7272,6,2))&gt;=4,VALUE(LEFT(A7272,4)),VALUE(LEFT(A7272,4))-1)+1,100),"00")</f>
        <v>FY2025-26</v>
      </c>
      <c r="D7272" s="0" t="s">
        <v>671</v>
      </c>
      <c r="E7272" s="0" t="s">
        <v>31</v>
      </c>
      <c r="F7272" s="0" t="str">
        <f aca="false">INDEX(Mapping!$B$2:$B$465,MATCH(E7272,Mapping!$A$2:$A$465,0))</f>
        <v>GUJARAT</v>
      </c>
      <c r="G7272" s="0" t="str">
        <f aca="false">INDEX(Mapping!$C$2:$C$465,MATCH(E7272,Mapping!$A$2:$A$465,0))</f>
        <v>GUJARAT</v>
      </c>
      <c r="H7272" s="2" t="n">
        <v>53.56</v>
      </c>
      <c r="I7272" s="3" t="n">
        <v>0.87</v>
      </c>
    </row>
    <row r="7273" customFormat="false" ht="15" hidden="false" customHeight="false" outlineLevel="0" collapsed="false">
      <c r="A7273" s="0" t="s">
        <v>222</v>
      </c>
      <c r="B7273" s="0" t="n">
        <f aca="false">VALUE(LEFT(A7273,4))</f>
        <v>2026</v>
      </c>
      <c r="C7273" s="0" t="str">
        <f aca="false">"FY"&amp;IF(VALUE(MID(A7273,6,2))&gt;=4,VALUE(LEFT(A7273,4)),VALUE(LEFT(A7273,4))-1)&amp;"-"&amp;TEXT(MOD(IF(VALUE(MID(A7273,6,2))&gt;=4,VALUE(LEFT(A7273,4)),VALUE(LEFT(A7273,4))-1)+1,100),"00")</f>
        <v>FY2025-26</v>
      </c>
      <c r="D7273" s="0" t="s">
        <v>800</v>
      </c>
      <c r="E7273" s="0" t="s">
        <v>223</v>
      </c>
      <c r="F7273" s="0" t="str">
        <f aca="false">INDEX(Mapping!$B$2:$B$465,MATCH(E7273,Mapping!$A$2:$A$465,0))</f>
        <v>ADANI GREEN ENERGY TWENTY FOUR A LIMITED_PSS-3</v>
      </c>
      <c r="G7273" s="0" t="str">
        <f aca="false">INDEX(Mapping!$C$2:$C$465,MATCH(E7273,Mapping!$A$2:$A$465,0))</f>
        <v>ADANI GREEN ENERGY (ALL SPVs)</v>
      </c>
      <c r="H7273" s="2" t="n">
        <v>51.11</v>
      </c>
      <c r="I7273" s="3" t="n">
        <v>0.83</v>
      </c>
    </row>
    <row r="7274" customFormat="false" ht="15" hidden="false" customHeight="false" outlineLevel="0" collapsed="false">
      <c r="A7274" s="0" t="s">
        <v>222</v>
      </c>
      <c r="B7274" s="0" t="n">
        <f aca="false">VALUE(LEFT(A7274,4))</f>
        <v>2026</v>
      </c>
      <c r="C7274" s="0" t="str">
        <f aca="false">"FY"&amp;IF(VALUE(MID(A7274,6,2))&gt;=4,VALUE(LEFT(A7274,4)),VALUE(LEFT(A7274,4))-1)&amp;"-"&amp;TEXT(MOD(IF(VALUE(MID(A7274,6,2))&gt;=4,VALUE(LEFT(A7274,4)),VALUE(LEFT(A7274,4))-1)+1,100),"00")</f>
        <v>FY2025-26</v>
      </c>
      <c r="D7274" s="0" t="s">
        <v>665</v>
      </c>
      <c r="E7274" s="0" t="s">
        <v>61</v>
      </c>
      <c r="F7274" s="0" t="str">
        <f aca="false">INDEX(Mapping!$B$2:$B$465,MATCH(E7274,Mapping!$A$2:$A$465,0))</f>
        <v>ASSAM</v>
      </c>
      <c r="G7274" s="0" t="str">
        <f aca="false">INDEX(Mapping!$C$2:$C$465,MATCH(E7274,Mapping!$A$2:$A$465,0))</f>
        <v>ASSAM</v>
      </c>
      <c r="H7274" s="2" t="n">
        <v>50.43</v>
      </c>
      <c r="I7274" s="3" t="n">
        <v>0.82</v>
      </c>
    </row>
    <row r="7275" customFormat="false" ht="15" hidden="false" customHeight="false" outlineLevel="0" collapsed="false">
      <c r="A7275" s="0" t="s">
        <v>222</v>
      </c>
      <c r="B7275" s="0" t="n">
        <f aca="false">VALUE(LEFT(A7275,4))</f>
        <v>2026</v>
      </c>
      <c r="C7275" s="0" t="str">
        <f aca="false">"FY"&amp;IF(VALUE(MID(A7275,6,2))&gt;=4,VALUE(LEFT(A7275,4)),VALUE(LEFT(A7275,4))-1)&amp;"-"&amp;TEXT(MOD(IF(VALUE(MID(A7275,6,2))&gt;=4,VALUE(LEFT(A7275,4)),VALUE(LEFT(A7275,4))-1)+1,100),"00")</f>
        <v>FY2025-26</v>
      </c>
      <c r="D7275" s="0" t="s">
        <v>674</v>
      </c>
      <c r="E7275" s="0" t="s">
        <v>212</v>
      </c>
      <c r="F7275" s="0" t="str">
        <f aca="false">INDEX(Mapping!$B$2:$B$465,MATCH(E7275,Mapping!$A$2:$A$465,0))</f>
        <v>ADANI WIND ENERGY KUTCHH FOUR LTD. NAKHATRANA</v>
      </c>
      <c r="G7275" s="0" t="str">
        <f aca="false">INDEX(Mapping!$C$2:$C$465,MATCH(E7275,Mapping!$A$2:$A$465,0))</f>
        <v>ADANI GREEN ENERGY (ALL SPVs)</v>
      </c>
      <c r="H7275" s="2" t="n">
        <v>49.17</v>
      </c>
      <c r="I7275" s="3" t="n">
        <v>0.8</v>
      </c>
    </row>
    <row r="7276" customFormat="false" ht="15" hidden="false" customHeight="false" outlineLevel="0" collapsed="false">
      <c r="A7276" s="0" t="s">
        <v>222</v>
      </c>
      <c r="B7276" s="0" t="n">
        <f aca="false">VALUE(LEFT(A7276,4))</f>
        <v>2026</v>
      </c>
      <c r="C7276" s="0" t="str">
        <f aca="false">"FY"&amp;IF(VALUE(MID(A7276,6,2))&gt;=4,VALUE(LEFT(A7276,4)),VALUE(LEFT(A7276,4))-1)&amp;"-"&amp;TEXT(MOD(IF(VALUE(MID(A7276,6,2))&gt;=4,VALUE(LEFT(A7276,4)),VALUE(LEFT(A7276,4))-1)+1,100),"00")</f>
        <v>FY2025-26</v>
      </c>
      <c r="D7276" s="0" t="s">
        <v>821</v>
      </c>
      <c r="E7276" s="0" t="s">
        <v>273</v>
      </c>
      <c r="F7276" s="0" t="str">
        <f aca="false">INDEX(Mapping!$B$2:$B$465,MATCH(E7276,Mapping!$A$2:$A$465,0))</f>
        <v>ADANI RENEWABLE ENERGY FIFTY SIX LIMITED_PSS10</v>
      </c>
      <c r="G7276" s="0" t="str">
        <f aca="false">INDEX(Mapping!$C$2:$C$465,MATCH(E7276,Mapping!$A$2:$A$465,0))</f>
        <v>ADANI GREEN ENERGY (ALL SPVs)</v>
      </c>
      <c r="H7276" s="2" t="n">
        <v>48.93</v>
      </c>
      <c r="I7276" s="3" t="n">
        <v>0.8</v>
      </c>
    </row>
    <row r="7277" customFormat="false" ht="15" hidden="false" customHeight="false" outlineLevel="0" collapsed="false">
      <c r="A7277" s="0" t="s">
        <v>222</v>
      </c>
      <c r="B7277" s="0" t="n">
        <f aca="false">VALUE(LEFT(A7277,4))</f>
        <v>2026</v>
      </c>
      <c r="C7277" s="0" t="str">
        <f aca="false">"FY"&amp;IF(VALUE(MID(A7277,6,2))&gt;=4,VALUE(LEFT(A7277,4)),VALUE(LEFT(A7277,4))-1)&amp;"-"&amp;TEXT(MOD(IF(VALUE(MID(A7277,6,2))&gt;=4,VALUE(LEFT(A7277,4)),VALUE(LEFT(A7277,4))-1)+1,100),"00")</f>
        <v>FY2025-26</v>
      </c>
      <c r="D7277" s="0" t="s">
        <v>173</v>
      </c>
      <c r="E7277" s="0" t="s">
        <v>173</v>
      </c>
      <c r="F7277" s="0" t="str">
        <f aca="false">INDEX(Mapping!$B$2:$B$465,MATCH(E7277,Mapping!$A$2:$A$465,0))</f>
        <v>ADANI GREEN ENERGY TWENTY FOUR LIMITED</v>
      </c>
      <c r="G7277" s="0" t="str">
        <f aca="false">INDEX(Mapping!$C$2:$C$465,MATCH(E7277,Mapping!$A$2:$A$465,0))</f>
        <v>ADANI GREEN ENERGY (ALL SPVs)</v>
      </c>
      <c r="H7277" s="2" t="n">
        <v>48.33</v>
      </c>
      <c r="I7277" s="3" t="n">
        <v>0.79</v>
      </c>
    </row>
    <row r="7278" customFormat="false" ht="15" hidden="false" customHeight="false" outlineLevel="0" collapsed="false">
      <c r="A7278" s="0" t="s">
        <v>222</v>
      </c>
      <c r="B7278" s="0" t="n">
        <f aca="false">VALUE(LEFT(A7278,4))</f>
        <v>2026</v>
      </c>
      <c r="C7278" s="0" t="str">
        <f aca="false">"FY"&amp;IF(VALUE(MID(A7278,6,2))&gt;=4,VALUE(LEFT(A7278,4)),VALUE(LEFT(A7278,4))-1)&amp;"-"&amp;TEXT(MOD(IF(VALUE(MID(A7278,6,2))&gt;=4,VALUE(LEFT(A7278,4)),VALUE(LEFT(A7278,4))-1)+1,100),"00")</f>
        <v>FY2025-26</v>
      </c>
      <c r="D7278" s="0" t="s">
        <v>736</v>
      </c>
      <c r="E7278" s="0" t="s">
        <v>303</v>
      </c>
      <c r="F7278" s="0" t="str">
        <f aca="false">INDEX(Mapping!$B$2:$B$465,MATCH(E7278,Mapping!$A$2:$A$465,0))</f>
        <v>PUDUCHERRY</v>
      </c>
      <c r="G7278" s="0" t="str">
        <f aca="false">INDEX(Mapping!$C$2:$C$465,MATCH(E7278,Mapping!$A$2:$A$465,0))</f>
        <v>PUDUCHERRY</v>
      </c>
      <c r="H7278" s="2" t="n">
        <v>47.57</v>
      </c>
      <c r="I7278" s="3" t="n">
        <v>0.78</v>
      </c>
    </row>
    <row r="7279" customFormat="false" ht="15" hidden="false" customHeight="false" outlineLevel="0" collapsed="false">
      <c r="A7279" s="0" t="s">
        <v>222</v>
      </c>
      <c r="B7279" s="0" t="n">
        <f aca="false">VALUE(LEFT(A7279,4))</f>
        <v>2026</v>
      </c>
      <c r="C7279" s="0" t="str">
        <f aca="false">"FY"&amp;IF(VALUE(MID(A7279,6,2))&gt;=4,VALUE(LEFT(A7279,4)),VALUE(LEFT(A7279,4))-1)&amp;"-"&amp;TEXT(MOD(IF(VALUE(MID(A7279,6,2))&gt;=4,VALUE(LEFT(A7279,4)),VALUE(LEFT(A7279,4))-1)+1,100),"00")</f>
        <v>FY2025-26</v>
      </c>
      <c r="D7279" s="0" t="s">
        <v>676</v>
      </c>
      <c r="E7279" s="0" t="s">
        <v>37</v>
      </c>
      <c r="F7279" s="0" t="str">
        <f aca="false">INDEX(Mapping!$B$2:$B$465,MATCH(E7279,Mapping!$A$2:$A$465,0))</f>
        <v>MAHARASHTRA</v>
      </c>
      <c r="G7279" s="0" t="str">
        <f aca="false">INDEX(Mapping!$C$2:$C$465,MATCH(E7279,Mapping!$A$2:$A$465,0))</f>
        <v>MAHARASHTRA</v>
      </c>
      <c r="H7279" s="2" t="n">
        <v>46.63</v>
      </c>
      <c r="I7279" s="3" t="n">
        <v>0.76</v>
      </c>
    </row>
    <row r="7280" customFormat="false" ht="15" hidden="false" customHeight="false" outlineLevel="0" collapsed="false">
      <c r="A7280" s="0" t="s">
        <v>222</v>
      </c>
      <c r="B7280" s="0" t="n">
        <f aca="false">VALUE(LEFT(A7280,4))</f>
        <v>2026</v>
      </c>
      <c r="C7280" s="0" t="str">
        <f aca="false">"FY"&amp;IF(VALUE(MID(A7280,6,2))&gt;=4,VALUE(LEFT(A7280,4)),VALUE(LEFT(A7280,4))-1)&amp;"-"&amp;TEXT(MOD(IF(VALUE(MID(A7280,6,2))&gt;=4,VALUE(LEFT(A7280,4)),VALUE(LEFT(A7280,4))-1)+1,100),"00")</f>
        <v>FY2025-26</v>
      </c>
      <c r="D7280" s="0" t="s">
        <v>185</v>
      </c>
      <c r="E7280" s="0" t="s">
        <v>185</v>
      </c>
      <c r="F7280" s="0" t="str">
        <f aca="false">INDEX(Mapping!$B$2:$B$465,MATCH(E7280,Mapping!$A$2:$A$465,0))</f>
        <v>ADANI GREEN ENERGY TWENTY FIVE LIMITED</v>
      </c>
      <c r="G7280" s="0" t="str">
        <f aca="false">INDEX(Mapping!$C$2:$C$465,MATCH(E7280,Mapping!$A$2:$A$465,0))</f>
        <v>ADANI GREEN ENERGY (ALL SPVs)</v>
      </c>
      <c r="H7280" s="2" t="n">
        <v>46.09</v>
      </c>
      <c r="I7280" s="3" t="n">
        <v>0.75</v>
      </c>
    </row>
    <row r="7281" customFormat="false" ht="15" hidden="false" customHeight="false" outlineLevel="0" collapsed="false">
      <c r="A7281" s="0" t="s">
        <v>222</v>
      </c>
      <c r="B7281" s="0" t="n">
        <f aca="false">VALUE(LEFT(A7281,4))</f>
        <v>2026</v>
      </c>
      <c r="C7281" s="0" t="str">
        <f aca="false">"FY"&amp;IF(VALUE(MID(A7281,6,2))&gt;=4,VALUE(LEFT(A7281,4)),VALUE(LEFT(A7281,4))-1)&amp;"-"&amp;TEXT(MOD(IF(VALUE(MID(A7281,6,2))&gt;=4,VALUE(LEFT(A7281,4)),VALUE(LEFT(A7281,4))-1)+1,100),"00")</f>
        <v>FY2025-26</v>
      </c>
      <c r="D7281" s="0" t="s">
        <v>716</v>
      </c>
      <c r="E7281" s="0" t="s">
        <v>247</v>
      </c>
      <c r="F7281" s="0" t="str">
        <f aca="false">INDEX(Mapping!$B$2:$B$465,MATCH(E7281,Mapping!$A$2:$A$465,0))</f>
        <v>SEIL ENERGY INDIA (EX-SEMBCORP)</v>
      </c>
      <c r="G7281" s="0" t="str">
        <f aca="false">INDEX(Mapping!$C$2:$C$465,MATCH(E7281,Mapping!$A$2:$A$465,0))</f>
        <v>SEIL ENERGY INDIA</v>
      </c>
      <c r="H7281" s="2" t="n">
        <v>41.28</v>
      </c>
      <c r="I7281" s="3" t="n">
        <v>0.67</v>
      </c>
    </row>
    <row r="7282" customFormat="false" ht="15" hidden="false" customHeight="false" outlineLevel="0" collapsed="false">
      <c r="A7282" s="0" t="s">
        <v>222</v>
      </c>
      <c r="B7282" s="0" t="n">
        <f aca="false">VALUE(LEFT(A7282,4))</f>
        <v>2026</v>
      </c>
      <c r="C7282" s="0" t="str">
        <f aca="false">"FY"&amp;IF(VALUE(MID(A7282,6,2))&gt;=4,VALUE(LEFT(A7282,4)),VALUE(LEFT(A7282,4))-1)&amp;"-"&amp;TEXT(MOD(IF(VALUE(MID(A7282,6,2))&gt;=4,VALUE(LEFT(A7282,4)),VALUE(LEFT(A7282,4))-1)+1,100),"00")</f>
        <v>FY2025-26</v>
      </c>
      <c r="D7282" s="0" t="s">
        <v>256</v>
      </c>
      <c r="E7282" s="0" t="s">
        <v>256</v>
      </c>
      <c r="F7282" s="0" t="str">
        <f aca="false">INDEX(Mapping!$B$2:$B$465,MATCH(E7282,Mapping!$A$2:$A$465,0))</f>
        <v>ADANI RENEWABLE ENERGY FIFTY SIX LIMITED_PSS9</v>
      </c>
      <c r="G7282" s="0" t="str">
        <f aca="false">INDEX(Mapping!$C$2:$C$465,MATCH(E7282,Mapping!$A$2:$A$465,0))</f>
        <v>ADANI GREEN ENERGY (ALL SPVs)</v>
      </c>
      <c r="H7282" s="2" t="n">
        <v>41.16</v>
      </c>
      <c r="I7282" s="3" t="n">
        <v>0.67</v>
      </c>
    </row>
    <row r="7283" customFormat="false" ht="15" hidden="false" customHeight="false" outlineLevel="0" collapsed="false">
      <c r="A7283" s="0" t="s">
        <v>222</v>
      </c>
      <c r="B7283" s="0" t="n">
        <f aca="false">VALUE(LEFT(A7283,4))</f>
        <v>2026</v>
      </c>
      <c r="C7283" s="0" t="str">
        <f aca="false">"FY"&amp;IF(VALUE(MID(A7283,6,2))&gt;=4,VALUE(LEFT(A7283,4)),VALUE(LEFT(A7283,4))-1)&amp;"-"&amp;TEXT(MOD(IF(VALUE(MID(A7283,6,2))&gt;=4,VALUE(LEFT(A7283,4)),VALUE(LEFT(A7283,4))-1)+1,100),"00")</f>
        <v>FY2025-26</v>
      </c>
      <c r="D7283" s="0" t="s">
        <v>660</v>
      </c>
      <c r="E7283" s="0" t="s">
        <v>50</v>
      </c>
      <c r="F7283" s="0" t="str">
        <f aca="false">INDEX(Mapping!$B$2:$B$465,MATCH(E7283,Mapping!$A$2:$A$465,0))</f>
        <v>MADHYA PRADESH</v>
      </c>
      <c r="G7283" s="0" t="str">
        <f aca="false">INDEX(Mapping!$C$2:$C$465,MATCH(E7283,Mapping!$A$2:$A$465,0))</f>
        <v>MADHYA PRADESH</v>
      </c>
      <c r="H7283" s="2" t="n">
        <v>38.73</v>
      </c>
      <c r="I7283" s="3" t="n">
        <v>0.63</v>
      </c>
    </row>
    <row r="7284" customFormat="false" ht="15" hidden="false" customHeight="false" outlineLevel="0" collapsed="false">
      <c r="A7284" s="0" t="s">
        <v>222</v>
      </c>
      <c r="B7284" s="0" t="n">
        <f aca="false">VALUE(LEFT(A7284,4))</f>
        <v>2026</v>
      </c>
      <c r="C7284" s="0" t="str">
        <f aca="false">"FY"&amp;IF(VALUE(MID(A7284,6,2))&gt;=4,VALUE(LEFT(A7284,4)),VALUE(LEFT(A7284,4))-1)&amp;"-"&amp;TEXT(MOD(IF(VALUE(MID(A7284,6,2))&gt;=4,VALUE(LEFT(A7284,4)),VALUE(LEFT(A7284,4))-1)+1,100),"00")</f>
        <v>FY2025-26</v>
      </c>
      <c r="D7284" s="0" t="s">
        <v>53</v>
      </c>
      <c r="E7284" s="0" t="s">
        <v>53</v>
      </c>
      <c r="F7284" s="0" t="str">
        <f aca="false">INDEX(Mapping!$B$2:$B$465,MATCH(E7284,Mapping!$A$2:$A$465,0))</f>
        <v>HIMACHAL PRADESH</v>
      </c>
      <c r="G7284" s="0" t="str">
        <f aca="false">INDEX(Mapping!$C$2:$C$465,MATCH(E7284,Mapping!$A$2:$A$465,0))</f>
        <v>HIMACHAL PRADESH</v>
      </c>
      <c r="H7284" s="2" t="n">
        <v>38.61</v>
      </c>
      <c r="I7284" s="3" t="n">
        <v>0.63</v>
      </c>
    </row>
    <row r="7285" customFormat="false" ht="15" hidden="false" customHeight="false" outlineLevel="0" collapsed="false">
      <c r="A7285" s="0" t="s">
        <v>222</v>
      </c>
      <c r="B7285" s="0" t="n">
        <f aca="false">VALUE(LEFT(A7285,4))</f>
        <v>2026</v>
      </c>
      <c r="C7285" s="0" t="str">
        <f aca="false">"FY"&amp;IF(VALUE(MID(A7285,6,2))&gt;=4,VALUE(LEFT(A7285,4)),VALUE(LEFT(A7285,4))-1)&amp;"-"&amp;TEXT(MOD(IF(VALUE(MID(A7285,6,2))&gt;=4,VALUE(LEFT(A7285,4)),VALUE(LEFT(A7285,4))-1)+1,100),"00")</f>
        <v>FY2025-26</v>
      </c>
      <c r="D7285" s="0" t="s">
        <v>227</v>
      </c>
      <c r="E7285" s="0" t="s">
        <v>227</v>
      </c>
      <c r="F7285" s="0" t="str">
        <f aca="false">INDEX(Mapping!$B$2:$B$465,MATCH(E7285,Mapping!$A$2:$A$465,0))</f>
        <v>SHREE CEMENT</v>
      </c>
      <c r="G7285" s="0" t="str">
        <f aca="false">INDEX(Mapping!$C$2:$C$465,MATCH(E7285,Mapping!$A$2:$A$465,0))</f>
        <v>SHREE CEMENT</v>
      </c>
      <c r="H7285" s="2" t="n">
        <v>35.82</v>
      </c>
      <c r="I7285" s="3" t="n">
        <v>0.58</v>
      </c>
    </row>
    <row r="7286" customFormat="false" ht="15" hidden="false" customHeight="false" outlineLevel="0" collapsed="false">
      <c r="A7286" s="0" t="s">
        <v>222</v>
      </c>
      <c r="B7286" s="0" t="n">
        <f aca="false">VALUE(LEFT(A7286,4))</f>
        <v>2026</v>
      </c>
      <c r="C7286" s="0" t="str">
        <f aca="false">"FY"&amp;IF(VALUE(MID(A7286,6,2))&gt;=4,VALUE(LEFT(A7286,4)),VALUE(LEFT(A7286,4))-1)&amp;"-"&amp;TEXT(MOD(IF(VALUE(MID(A7286,6,2))&gt;=4,VALUE(LEFT(A7286,4)),VALUE(LEFT(A7286,4))-1)+1,100),"00")</f>
        <v>FY2025-26</v>
      </c>
      <c r="D7286" s="0" t="s">
        <v>270</v>
      </c>
      <c r="E7286" s="0" t="s">
        <v>270</v>
      </c>
      <c r="F7286" s="0" t="str">
        <f aca="false">INDEX(Mapping!$B$2:$B$465,MATCH(E7286,Mapping!$A$2:$A$465,0))</f>
        <v>ADANI RENEWABLE ENERGY FIFTY SIX LIMITED_PSS4</v>
      </c>
      <c r="G7286" s="0" t="str">
        <f aca="false">INDEX(Mapping!$C$2:$C$465,MATCH(E7286,Mapping!$A$2:$A$465,0))</f>
        <v>ADANI GREEN ENERGY (ALL SPVs)</v>
      </c>
      <c r="H7286" s="2" t="n">
        <v>35.5</v>
      </c>
      <c r="I7286" s="3" t="n">
        <v>0.58</v>
      </c>
    </row>
    <row r="7287" customFormat="false" ht="15" hidden="false" customHeight="false" outlineLevel="0" collapsed="false">
      <c r="A7287" s="0" t="s">
        <v>222</v>
      </c>
      <c r="B7287" s="0" t="n">
        <f aca="false">VALUE(LEFT(A7287,4))</f>
        <v>2026</v>
      </c>
      <c r="C7287" s="0" t="str">
        <f aca="false">"FY"&amp;IF(VALUE(MID(A7287,6,2))&gt;=4,VALUE(LEFT(A7287,4)),VALUE(LEFT(A7287,4))-1)&amp;"-"&amp;TEXT(MOD(IF(VALUE(MID(A7287,6,2))&gt;=4,VALUE(LEFT(A7287,4)),VALUE(LEFT(A7287,4))-1)+1,100),"00")</f>
        <v>FY2025-26</v>
      </c>
      <c r="D7287" s="0" t="s">
        <v>735</v>
      </c>
      <c r="E7287" s="0" t="s">
        <v>147</v>
      </c>
      <c r="F7287" s="0" t="str">
        <f aca="false">INDEX(Mapping!$B$2:$B$465,MATCH(E7287,Mapping!$A$2:$A$465,0))</f>
        <v>JAMMU &amp; KASHMIR</v>
      </c>
      <c r="G7287" s="0" t="str">
        <f aca="false">INDEX(Mapping!$C$2:$C$465,MATCH(E7287,Mapping!$A$2:$A$465,0))</f>
        <v>JAMMU &amp; KASHMIR</v>
      </c>
      <c r="H7287" s="2" t="n">
        <v>29.53</v>
      </c>
      <c r="I7287" s="3" t="n">
        <v>0.48</v>
      </c>
    </row>
    <row r="7288" customFormat="false" ht="15" hidden="false" customHeight="false" outlineLevel="0" collapsed="false">
      <c r="A7288" s="0" t="s">
        <v>222</v>
      </c>
      <c r="B7288" s="0" t="n">
        <f aca="false">VALUE(LEFT(A7288,4))</f>
        <v>2026</v>
      </c>
      <c r="C7288" s="0" t="str">
        <f aca="false">"FY"&amp;IF(VALUE(MID(A7288,6,2))&gt;=4,VALUE(LEFT(A7288,4)),VALUE(LEFT(A7288,4))-1)&amp;"-"&amp;TEXT(MOD(IF(VALUE(MID(A7288,6,2))&gt;=4,VALUE(LEFT(A7288,4)),VALUE(LEFT(A7288,4))-1)+1,100),"00")</f>
        <v>FY2025-26</v>
      </c>
      <c r="D7288" s="0" t="s">
        <v>280</v>
      </c>
      <c r="E7288" s="0" t="s">
        <v>280</v>
      </c>
      <c r="F7288" s="0" t="str">
        <f aca="false">INDEX(Mapping!$B$2:$B$465,MATCH(E7288,Mapping!$A$2:$A$465,0))</f>
        <v>COASTAL ENERGEN</v>
      </c>
      <c r="G7288" s="0" t="str">
        <f aca="false">INDEX(Mapping!$C$2:$C$465,MATCH(E7288,Mapping!$A$2:$A$465,0))</f>
        <v>COASTAL ENERGEN</v>
      </c>
      <c r="H7288" s="2" t="n">
        <v>26.77</v>
      </c>
      <c r="I7288" s="3" t="n">
        <v>0.44</v>
      </c>
    </row>
    <row r="7289" customFormat="false" ht="15" hidden="false" customHeight="false" outlineLevel="0" collapsed="false">
      <c r="A7289" s="0" t="s">
        <v>222</v>
      </c>
      <c r="B7289" s="0" t="n">
        <f aca="false">VALUE(LEFT(A7289,4))</f>
        <v>2026</v>
      </c>
      <c r="C7289" s="0" t="str">
        <f aca="false">"FY"&amp;IF(VALUE(MID(A7289,6,2))&gt;=4,VALUE(LEFT(A7289,4)),VALUE(LEFT(A7289,4))-1)&amp;"-"&amp;TEXT(MOD(IF(VALUE(MID(A7289,6,2))&gt;=4,VALUE(LEFT(A7289,4)),VALUE(LEFT(A7289,4))-1)+1,100),"00")</f>
        <v>FY2025-26</v>
      </c>
      <c r="D7289" s="0" t="s">
        <v>796</v>
      </c>
      <c r="E7289" s="0" t="s">
        <v>279</v>
      </c>
      <c r="F7289" s="0" t="str">
        <f aca="false">INDEX(Mapping!$B$2:$B$465,MATCH(E7289,Mapping!$A$2:$A$465,0))</f>
        <v>ADANI GREEN ENERGY TWENTY SIX B LIMITED_PSS-2</v>
      </c>
      <c r="G7289" s="0" t="str">
        <f aca="false">INDEX(Mapping!$C$2:$C$465,MATCH(E7289,Mapping!$A$2:$A$465,0))</f>
        <v>ADANI GREEN ENERGY (ALL SPVs)</v>
      </c>
      <c r="H7289" s="2" t="n">
        <v>26.39</v>
      </c>
      <c r="I7289" s="3" t="n">
        <v>0.43</v>
      </c>
    </row>
    <row r="7290" customFormat="false" ht="15" hidden="false" customHeight="false" outlineLevel="0" collapsed="false">
      <c r="A7290" s="0" t="s">
        <v>222</v>
      </c>
      <c r="B7290" s="0" t="n">
        <f aca="false">VALUE(LEFT(A7290,4))</f>
        <v>2026</v>
      </c>
      <c r="C7290" s="0" t="str">
        <f aca="false">"FY"&amp;IF(VALUE(MID(A7290,6,2))&gt;=4,VALUE(LEFT(A7290,4)),VALUE(LEFT(A7290,4))-1)&amp;"-"&amp;TEXT(MOD(IF(VALUE(MID(A7290,6,2))&gt;=4,VALUE(LEFT(A7290,4)),VALUE(LEFT(A7290,4))-1)+1,100),"00")</f>
        <v>FY2025-26</v>
      </c>
      <c r="D7290" s="0" t="s">
        <v>795</v>
      </c>
      <c r="E7290" s="0" t="s">
        <v>263</v>
      </c>
      <c r="F7290" s="0" t="str">
        <f aca="false">INDEX(Mapping!$B$2:$B$465,MATCH(E7290,Mapping!$A$2:$A$465,0))</f>
        <v>ADANI RENEWABLE ENERGY FIFTY FIVE LIMITED_PSS-3 (162.5 MW HYBRID SOLAR OF 187.5MW HPD)</v>
      </c>
      <c r="G7290" s="0" t="str">
        <f aca="false">INDEX(Mapping!$C$2:$C$465,MATCH(E7290,Mapping!$A$2:$A$465,0))</f>
        <v>ADANI GREEN ENERGY (ALL SPVs)</v>
      </c>
      <c r="H7290" s="2" t="n">
        <v>25.64</v>
      </c>
      <c r="I7290" s="3" t="n">
        <v>0.42</v>
      </c>
    </row>
    <row r="7291" customFormat="false" ht="15" hidden="false" customHeight="false" outlineLevel="0" collapsed="false">
      <c r="A7291" s="0" t="s">
        <v>222</v>
      </c>
      <c r="B7291" s="0" t="n">
        <f aca="false">VALUE(LEFT(A7291,4))</f>
        <v>2026</v>
      </c>
      <c r="C7291" s="0" t="str">
        <f aca="false">"FY"&amp;IF(VALUE(MID(A7291,6,2))&gt;=4,VALUE(LEFT(A7291,4)),VALUE(LEFT(A7291,4))-1)&amp;"-"&amp;TEXT(MOD(IF(VALUE(MID(A7291,6,2))&gt;=4,VALUE(LEFT(A7291,4)),VALUE(LEFT(A7291,4))-1)+1,100),"00")</f>
        <v>FY2025-26</v>
      </c>
      <c r="D7291" s="0" t="s">
        <v>737</v>
      </c>
      <c r="E7291" s="0" t="s">
        <v>337</v>
      </c>
      <c r="F7291" s="0" t="str">
        <f aca="false">INDEX(Mapping!$B$2:$B$465,MATCH(E7291,Mapping!$A$2:$A$465,0))</f>
        <v>NTPC STATIONS</v>
      </c>
      <c r="G7291" s="0" t="str">
        <f aca="false">INDEX(Mapping!$C$2:$C$465,MATCH(E7291,Mapping!$A$2:$A$465,0))</f>
        <v>NTPC GROUP</v>
      </c>
      <c r="H7291" s="2" t="n">
        <v>25.46</v>
      </c>
      <c r="I7291" s="3" t="n">
        <v>0.42</v>
      </c>
    </row>
    <row r="7292" customFormat="false" ht="15" hidden="false" customHeight="false" outlineLevel="0" collapsed="false">
      <c r="A7292" s="0" t="s">
        <v>222</v>
      </c>
      <c r="B7292" s="0" t="n">
        <f aca="false">VALUE(LEFT(A7292,4))</f>
        <v>2026</v>
      </c>
      <c r="C7292" s="0" t="str">
        <f aca="false">"FY"&amp;IF(VALUE(MID(A7292,6,2))&gt;=4,VALUE(LEFT(A7292,4)),VALUE(LEFT(A7292,4))-1)&amp;"-"&amp;TEXT(MOD(IF(VALUE(MID(A7292,6,2))&gt;=4,VALUE(LEFT(A7292,4)),VALUE(LEFT(A7292,4))-1)+1,100),"00")</f>
        <v>FY2025-26</v>
      </c>
      <c r="D7292" s="0" t="s">
        <v>308</v>
      </c>
      <c r="E7292" s="0" t="s">
        <v>308</v>
      </c>
      <c r="F7292" s="0" t="str">
        <f aca="false">INDEX(Mapping!$B$2:$B$465,MATCH(E7292,Mapping!$A$2:$A$465,0))</f>
        <v>ADANI RENEWABLE ENERGY FORTY FIVE LIMITED_PSS5</v>
      </c>
      <c r="G7292" s="0" t="str">
        <f aca="false">INDEX(Mapping!$C$2:$C$465,MATCH(E7292,Mapping!$A$2:$A$465,0))</f>
        <v>ADANI GREEN ENERGY (ALL SPVs)</v>
      </c>
      <c r="H7292" s="2" t="n">
        <v>25.44</v>
      </c>
      <c r="I7292" s="3" t="n">
        <v>0.41</v>
      </c>
    </row>
    <row r="7293" customFormat="false" ht="15" hidden="false" customHeight="false" outlineLevel="0" collapsed="false">
      <c r="A7293" s="0" t="s">
        <v>222</v>
      </c>
      <c r="B7293" s="0" t="n">
        <f aca="false">VALUE(LEFT(A7293,4))</f>
        <v>2026</v>
      </c>
      <c r="C7293" s="0" t="str">
        <f aca="false">"FY"&amp;IF(VALUE(MID(A7293,6,2))&gt;=4,VALUE(LEFT(A7293,4)),VALUE(LEFT(A7293,4))-1)&amp;"-"&amp;TEXT(MOD(IF(VALUE(MID(A7293,6,2))&gt;=4,VALUE(LEFT(A7293,4)),VALUE(LEFT(A7293,4))-1)+1,100),"00")</f>
        <v>FY2025-26</v>
      </c>
      <c r="D7293" s="0" t="s">
        <v>238</v>
      </c>
      <c r="E7293" s="0" t="s">
        <v>238</v>
      </c>
      <c r="F7293" s="0" t="str">
        <f aca="false">INDEX(Mapping!$B$2:$B$465,MATCH(E7293,Mapping!$A$2:$A$465,0))</f>
        <v>SIMHAPURI ENERGY</v>
      </c>
      <c r="G7293" s="0" t="str">
        <f aca="false">INDEX(Mapping!$C$2:$C$465,MATCH(E7293,Mapping!$A$2:$A$465,0))</f>
        <v>SIMHAPURI ENERGY</v>
      </c>
      <c r="H7293" s="2" t="n">
        <v>25.24</v>
      </c>
      <c r="I7293" s="3" t="n">
        <v>0.41</v>
      </c>
    </row>
    <row r="7294" customFormat="false" ht="15" hidden="false" customHeight="false" outlineLevel="0" collapsed="false">
      <c r="A7294" s="0" t="s">
        <v>222</v>
      </c>
      <c r="B7294" s="0" t="n">
        <f aca="false">VALUE(LEFT(A7294,4))</f>
        <v>2026</v>
      </c>
      <c r="C7294" s="0" t="str">
        <f aca="false">"FY"&amp;IF(VALUE(MID(A7294,6,2))&gt;=4,VALUE(LEFT(A7294,4)),VALUE(LEFT(A7294,4))-1)&amp;"-"&amp;TEXT(MOD(IF(VALUE(MID(A7294,6,2))&gt;=4,VALUE(LEFT(A7294,4)),VALUE(LEFT(A7294,4))-1)+1,100),"00")</f>
        <v>FY2025-26</v>
      </c>
      <c r="D7294" s="0" t="s">
        <v>683</v>
      </c>
      <c r="E7294" s="0" t="s">
        <v>153</v>
      </c>
      <c r="F7294" s="0" t="str">
        <f aca="false">INDEX(Mapping!$B$2:$B$465,MATCH(E7294,Mapping!$A$2:$A$465,0))</f>
        <v>DVC</v>
      </c>
      <c r="G7294" s="0" t="str">
        <f aca="false">INDEX(Mapping!$C$2:$C$465,MATCH(E7294,Mapping!$A$2:$A$465,0))</f>
        <v>DVC</v>
      </c>
      <c r="H7294" s="2" t="n">
        <v>24.37</v>
      </c>
      <c r="I7294" s="3" t="n">
        <v>0.4</v>
      </c>
    </row>
    <row r="7295" customFormat="false" ht="15" hidden="false" customHeight="false" outlineLevel="0" collapsed="false">
      <c r="A7295" s="0" t="s">
        <v>222</v>
      </c>
      <c r="B7295" s="0" t="n">
        <f aca="false">VALUE(LEFT(A7295,4))</f>
        <v>2026</v>
      </c>
      <c r="C7295" s="0" t="str">
        <f aca="false">"FY"&amp;IF(VALUE(MID(A7295,6,2))&gt;=4,VALUE(LEFT(A7295,4)),VALUE(LEFT(A7295,4))-1)&amp;"-"&amp;TEXT(MOD(IF(VALUE(MID(A7295,6,2))&gt;=4,VALUE(LEFT(A7295,4)),VALUE(LEFT(A7295,4))-1)+1,100),"00")</f>
        <v>FY2025-26</v>
      </c>
      <c r="D7295" s="0" t="s">
        <v>852</v>
      </c>
      <c r="E7295" s="0" t="s">
        <v>304</v>
      </c>
      <c r="F7295" s="0" t="str">
        <f aca="false">INDEX(Mapping!$B$2:$B$465,MATCH(E7295,Mapping!$A$2:$A$465,0))</f>
        <v>GREENKO AP01 IREP (PSP)</v>
      </c>
      <c r="G7295" s="0" t="str">
        <f aca="false">INDEX(Mapping!$C$2:$C$465,MATCH(E7295,Mapping!$A$2:$A$465,0))</f>
        <v>GREENKO GROUP</v>
      </c>
      <c r="H7295" s="2" t="n">
        <v>22.92</v>
      </c>
      <c r="I7295" s="3" t="n">
        <v>0.37</v>
      </c>
    </row>
    <row r="7296" customFormat="false" ht="15" hidden="false" customHeight="false" outlineLevel="0" collapsed="false">
      <c r="A7296" s="0" t="s">
        <v>222</v>
      </c>
      <c r="B7296" s="0" t="n">
        <f aca="false">VALUE(LEFT(A7296,4))</f>
        <v>2026</v>
      </c>
      <c r="C7296" s="0" t="str">
        <f aca="false">"FY"&amp;IF(VALUE(MID(A7296,6,2))&gt;=4,VALUE(LEFT(A7296,4)),VALUE(LEFT(A7296,4))-1)&amp;"-"&amp;TEXT(MOD(IF(VALUE(MID(A7296,6,2))&gt;=4,VALUE(LEFT(A7296,4)),VALUE(LEFT(A7296,4))-1)+1,100),"00")</f>
        <v>FY2025-26</v>
      </c>
      <c r="D7296" s="0" t="s">
        <v>839</v>
      </c>
      <c r="E7296" s="0" t="s">
        <v>343</v>
      </c>
      <c r="F7296" s="0" t="str">
        <f aca="false">INDEX(Mapping!$B$2:$B$465,MATCH(E7296,Mapping!$A$2:$A$465,0))</f>
        <v>2X600 VEDANTA LIMITED CHHATTISGARH POWER PLANT</v>
      </c>
      <c r="G7296" s="0" t="str">
        <f aca="false">INDEX(Mapping!$C$2:$C$465,MATCH(E7296,Mapping!$A$2:$A$465,0))</f>
        <v>2X600 VEDANTA LIMITED CHHATTISGARH POWER PLANT</v>
      </c>
      <c r="H7296" s="2" t="n">
        <v>20.96</v>
      </c>
      <c r="I7296" s="3" t="n">
        <v>0.34</v>
      </c>
    </row>
    <row r="7297" customFormat="false" ht="15" hidden="false" customHeight="false" outlineLevel="0" collapsed="false">
      <c r="A7297" s="0" t="s">
        <v>222</v>
      </c>
      <c r="B7297" s="0" t="n">
        <f aca="false">VALUE(LEFT(A7297,4))</f>
        <v>2026</v>
      </c>
      <c r="C7297" s="0" t="str">
        <f aca="false">"FY"&amp;IF(VALUE(MID(A7297,6,2))&gt;=4,VALUE(LEFT(A7297,4)),VALUE(LEFT(A7297,4))-1)&amp;"-"&amp;TEXT(MOD(IF(VALUE(MID(A7297,6,2))&gt;=4,VALUE(LEFT(A7297,4)),VALUE(LEFT(A7297,4))-1)+1,100),"00")</f>
        <v>FY2025-26</v>
      </c>
      <c r="D7297" s="0" t="s">
        <v>219</v>
      </c>
      <c r="E7297" s="0" t="s">
        <v>219</v>
      </c>
      <c r="F7297" s="0" t="str">
        <f aca="false">INDEX(Mapping!$B$2:$B$465,MATCH(E7297,Mapping!$A$2:$A$465,0))</f>
        <v>RENEW SURYA PRATAP</v>
      </c>
      <c r="G7297" s="0" t="str">
        <f aca="false">INDEX(Mapping!$C$2:$C$465,MATCH(E7297,Mapping!$A$2:$A$465,0))</f>
        <v>RENEW POWER (ALL SPVs)</v>
      </c>
      <c r="H7297" s="2" t="n">
        <v>19.73</v>
      </c>
      <c r="I7297" s="3" t="n">
        <v>0.32</v>
      </c>
    </row>
    <row r="7298" customFormat="false" ht="15" hidden="false" customHeight="false" outlineLevel="0" collapsed="false">
      <c r="A7298" s="0" t="s">
        <v>222</v>
      </c>
      <c r="B7298" s="0" t="n">
        <f aca="false">VALUE(LEFT(A7298,4))</f>
        <v>2026</v>
      </c>
      <c r="C7298" s="0" t="str">
        <f aca="false">"FY"&amp;IF(VALUE(MID(A7298,6,2))&gt;=4,VALUE(LEFT(A7298,4)),VALUE(LEFT(A7298,4))-1)&amp;"-"&amp;TEXT(MOD(IF(VALUE(MID(A7298,6,2))&gt;=4,VALUE(LEFT(A7298,4)),VALUE(LEFT(A7298,4))-1)+1,100),"00")</f>
        <v>FY2025-26</v>
      </c>
      <c r="D7298" s="0" t="s">
        <v>264</v>
      </c>
      <c r="E7298" s="0" t="s">
        <v>264</v>
      </c>
      <c r="F7298" s="0" t="str">
        <f aca="false">INDEX(Mapping!$B$2:$B$465,MATCH(E7298,Mapping!$A$2:$A$465,0))</f>
        <v>ADANI RENEWABLE ENERGY FORTY ONE LIMITED_PSS-3</v>
      </c>
      <c r="G7298" s="0" t="str">
        <f aca="false">INDEX(Mapping!$C$2:$C$465,MATCH(E7298,Mapping!$A$2:$A$465,0))</f>
        <v>ADANI GREEN ENERGY (ALL SPVs)</v>
      </c>
      <c r="H7298" s="2" t="n">
        <v>19.14</v>
      </c>
      <c r="I7298" s="3" t="n">
        <v>0.31</v>
      </c>
    </row>
    <row r="7299" customFormat="false" ht="15" hidden="false" customHeight="false" outlineLevel="0" collapsed="false">
      <c r="A7299" s="0" t="s">
        <v>222</v>
      </c>
      <c r="B7299" s="0" t="n">
        <f aca="false">VALUE(LEFT(A7299,4))</f>
        <v>2026</v>
      </c>
      <c r="C7299" s="0" t="str">
        <f aca="false">"FY"&amp;IF(VALUE(MID(A7299,6,2))&gt;=4,VALUE(LEFT(A7299,4)),VALUE(LEFT(A7299,4))-1)&amp;"-"&amp;TEXT(MOD(IF(VALUE(MID(A7299,6,2))&gt;=4,VALUE(LEFT(A7299,4)),VALUE(LEFT(A7299,4))-1)+1,100),"00")</f>
        <v>FY2025-26</v>
      </c>
      <c r="D7299" s="0" t="s">
        <v>826</v>
      </c>
      <c r="E7299" s="0" t="s">
        <v>269</v>
      </c>
      <c r="F7299" s="0" t="str">
        <f aca="false">INDEX(Mapping!$B$2:$B$465,MATCH(E7299,Mapping!$A$2:$A$465,0))</f>
        <v>GREENKO AP01 IREP (PSP)</v>
      </c>
      <c r="G7299" s="0" t="str">
        <f aca="false">INDEX(Mapping!$C$2:$C$465,MATCH(E7299,Mapping!$A$2:$A$465,0))</f>
        <v>GREENKO GROUP</v>
      </c>
      <c r="H7299" s="2" t="n">
        <v>17.92</v>
      </c>
      <c r="I7299" s="3" t="n">
        <v>0.29</v>
      </c>
    </row>
    <row r="7300" customFormat="false" ht="15" hidden="false" customHeight="false" outlineLevel="0" collapsed="false">
      <c r="A7300" s="0" t="s">
        <v>222</v>
      </c>
      <c r="B7300" s="0" t="n">
        <f aca="false">VALUE(LEFT(A7300,4))</f>
        <v>2026</v>
      </c>
      <c r="C7300" s="0" t="str">
        <f aca="false">"FY"&amp;IF(VALUE(MID(A7300,6,2))&gt;=4,VALUE(LEFT(A7300,4)),VALUE(LEFT(A7300,4))-1)&amp;"-"&amp;TEXT(MOD(IF(VALUE(MID(A7300,6,2))&gt;=4,VALUE(LEFT(A7300,4)),VALUE(LEFT(A7300,4))-1)+1,100),"00")</f>
        <v>FY2025-26</v>
      </c>
      <c r="D7300" s="0" t="s">
        <v>366</v>
      </c>
      <c r="E7300" s="0" t="s">
        <v>366</v>
      </c>
      <c r="F7300" s="0" t="str">
        <f aca="false">INDEX(Mapping!$B$2:$B$465,MATCH(E7300,Mapping!$A$2:$A$465,0))</f>
        <v>RENEW GREEN (MHS THREE) PRIVATE LIMITED_HYBRID_SOLAR</v>
      </c>
      <c r="G7300" s="0" t="str">
        <f aca="false">INDEX(Mapping!$C$2:$C$465,MATCH(E7300,Mapping!$A$2:$A$465,0))</f>
        <v>RENEW POWER (ALL SPVs)</v>
      </c>
      <c r="H7300" s="2" t="n">
        <v>17.55</v>
      </c>
      <c r="I7300" s="3" t="n">
        <v>0.29</v>
      </c>
    </row>
    <row r="7301" customFormat="false" ht="15" hidden="false" customHeight="false" outlineLevel="0" collapsed="false">
      <c r="A7301" s="0" t="s">
        <v>222</v>
      </c>
      <c r="B7301" s="0" t="n">
        <f aca="false">VALUE(LEFT(A7301,4))</f>
        <v>2026</v>
      </c>
      <c r="C7301" s="0" t="str">
        <f aca="false">"FY"&amp;IF(VALUE(MID(A7301,6,2))&gt;=4,VALUE(LEFT(A7301,4)),VALUE(LEFT(A7301,4))-1)&amp;"-"&amp;TEXT(MOD(IF(VALUE(MID(A7301,6,2))&gt;=4,VALUE(LEFT(A7301,4)),VALUE(LEFT(A7301,4))-1)+1,100),"00")</f>
        <v>FY2025-26</v>
      </c>
      <c r="D7301" s="0" t="s">
        <v>767</v>
      </c>
      <c r="E7301" s="0" t="s">
        <v>348</v>
      </c>
      <c r="F7301" s="0" t="str">
        <f aca="false">INDEX(Mapping!$B$2:$B$465,MATCH(E7301,Mapping!$A$2:$A$465,0))</f>
        <v>DHARIWAL INFRASTRUCTURE</v>
      </c>
      <c r="G7301" s="0" t="str">
        <f aca="false">INDEX(Mapping!$C$2:$C$465,MATCH(E7301,Mapping!$A$2:$A$465,0))</f>
        <v>DHARIWAL INFRASTRUCTURE</v>
      </c>
      <c r="H7301" s="2" t="n">
        <v>17.36</v>
      </c>
      <c r="I7301" s="3" t="n">
        <v>0.28</v>
      </c>
    </row>
    <row r="7302" customFormat="false" ht="15" hidden="false" customHeight="false" outlineLevel="0" collapsed="false">
      <c r="A7302" s="0" t="s">
        <v>222</v>
      </c>
      <c r="B7302" s="0" t="n">
        <f aca="false">VALUE(LEFT(A7302,4))</f>
        <v>2026</v>
      </c>
      <c r="C7302" s="0" t="str">
        <f aca="false">"FY"&amp;IF(VALUE(MID(A7302,6,2))&gt;=4,VALUE(LEFT(A7302,4)),VALUE(LEFT(A7302,4))-1)&amp;"-"&amp;TEXT(MOD(IF(VALUE(MID(A7302,6,2))&gt;=4,VALUE(LEFT(A7302,4)),VALUE(LEFT(A7302,4))-1)+1,100),"00")</f>
        <v>FY2025-26</v>
      </c>
      <c r="D7302" s="0" t="s">
        <v>723</v>
      </c>
      <c r="E7302" s="0" t="s">
        <v>330</v>
      </c>
      <c r="F7302" s="0" t="str">
        <f aca="false">INDEX(Mapping!$B$2:$B$465,MATCH(E7302,Mapping!$A$2:$A$465,0))</f>
        <v>MARUTI CLEAN COAL &amp; POWER</v>
      </c>
      <c r="G7302" s="0" t="str">
        <f aca="false">INDEX(Mapping!$C$2:$C$465,MATCH(E7302,Mapping!$A$2:$A$465,0))</f>
        <v>MARUTI CLEAN COAL &amp; POWER</v>
      </c>
      <c r="H7302" s="2" t="n">
        <v>16.73</v>
      </c>
      <c r="I7302" s="3" t="n">
        <v>0.27</v>
      </c>
    </row>
    <row r="7303" customFormat="false" ht="15" hidden="false" customHeight="false" outlineLevel="0" collapsed="false">
      <c r="A7303" s="0" t="s">
        <v>222</v>
      </c>
      <c r="B7303" s="0" t="n">
        <f aca="false">VALUE(LEFT(A7303,4))</f>
        <v>2026</v>
      </c>
      <c r="C7303" s="0" t="str">
        <f aca="false">"FY"&amp;IF(VALUE(MID(A7303,6,2))&gt;=4,VALUE(LEFT(A7303,4)),VALUE(LEFT(A7303,4))-1)&amp;"-"&amp;TEXT(MOD(IF(VALUE(MID(A7303,6,2))&gt;=4,VALUE(LEFT(A7303,4)),VALUE(LEFT(A7303,4))-1)+1,100),"00")</f>
        <v>FY2025-26</v>
      </c>
      <c r="D7303" s="0" t="s">
        <v>701</v>
      </c>
      <c r="E7303" s="0" t="s">
        <v>287</v>
      </c>
      <c r="F7303" s="0" t="str">
        <f aca="false">INDEX(Mapping!$B$2:$B$465,MATCH(E7303,Mapping!$A$2:$A$465,0))</f>
        <v>NTPC STATIONS</v>
      </c>
      <c r="G7303" s="0" t="str">
        <f aca="false">INDEX(Mapping!$C$2:$C$465,MATCH(E7303,Mapping!$A$2:$A$465,0))</f>
        <v>NTPC GROUP</v>
      </c>
      <c r="H7303" s="2" t="n">
        <v>16.51</v>
      </c>
      <c r="I7303" s="3" t="n">
        <v>0.27</v>
      </c>
    </row>
    <row r="7304" customFormat="false" ht="15" hidden="false" customHeight="false" outlineLevel="0" collapsed="false">
      <c r="A7304" s="0" t="s">
        <v>222</v>
      </c>
      <c r="B7304" s="0" t="n">
        <f aca="false">VALUE(LEFT(A7304,4))</f>
        <v>2026</v>
      </c>
      <c r="C7304" s="0" t="str">
        <f aca="false">"FY"&amp;IF(VALUE(MID(A7304,6,2))&gt;=4,VALUE(LEFT(A7304,4)),VALUE(LEFT(A7304,4))-1)&amp;"-"&amp;TEXT(MOD(IF(VALUE(MID(A7304,6,2))&gt;=4,VALUE(LEFT(A7304,4)),VALUE(LEFT(A7304,4))-1)+1,100),"00")</f>
        <v>FY2025-26</v>
      </c>
      <c r="D7304" s="0" t="s">
        <v>713</v>
      </c>
      <c r="E7304" s="0" t="s">
        <v>268</v>
      </c>
      <c r="F7304" s="0" t="str">
        <f aca="false">INDEX(Mapping!$B$2:$B$465,MATCH(E7304,Mapping!$A$2:$A$465,0))</f>
        <v>GOA</v>
      </c>
      <c r="G7304" s="0" t="str">
        <f aca="false">INDEX(Mapping!$C$2:$C$465,MATCH(E7304,Mapping!$A$2:$A$465,0))</f>
        <v>GOA</v>
      </c>
      <c r="H7304" s="2" t="n">
        <v>15.73</v>
      </c>
      <c r="I7304" s="3" t="n">
        <v>0.26</v>
      </c>
    </row>
    <row r="7305" customFormat="false" ht="15" hidden="false" customHeight="false" outlineLevel="0" collapsed="false">
      <c r="A7305" s="0" t="s">
        <v>222</v>
      </c>
      <c r="B7305" s="0" t="n">
        <f aca="false">VALUE(LEFT(A7305,4))</f>
        <v>2026</v>
      </c>
      <c r="C7305" s="0" t="str">
        <f aca="false">"FY"&amp;IF(VALUE(MID(A7305,6,2))&gt;=4,VALUE(LEFT(A7305,4)),VALUE(LEFT(A7305,4))-1)&amp;"-"&amp;TEXT(MOD(IF(VALUE(MID(A7305,6,2))&gt;=4,VALUE(LEFT(A7305,4)),VALUE(LEFT(A7305,4))-1)+1,100),"00")</f>
        <v>FY2025-26</v>
      </c>
      <c r="D7305" s="0" t="s">
        <v>192</v>
      </c>
      <c r="E7305" s="0" t="s">
        <v>192</v>
      </c>
      <c r="F7305" s="0" t="str">
        <f aca="false">INDEX(Mapping!$B$2:$B$465,MATCH(E7305,Mapping!$A$2:$A$465,0))</f>
        <v>MB POWER (MP)</v>
      </c>
      <c r="G7305" s="0" t="str">
        <f aca="false">INDEX(Mapping!$C$2:$C$465,MATCH(E7305,Mapping!$A$2:$A$465,0))</f>
        <v>MB POWER (MP)</v>
      </c>
      <c r="H7305" s="2" t="n">
        <v>15.22</v>
      </c>
      <c r="I7305" s="3" t="n">
        <v>0.25</v>
      </c>
    </row>
    <row r="7306" customFormat="false" ht="15" hidden="false" customHeight="false" outlineLevel="0" collapsed="false">
      <c r="A7306" s="0" t="s">
        <v>222</v>
      </c>
      <c r="B7306" s="0" t="n">
        <f aca="false">VALUE(LEFT(A7306,4))</f>
        <v>2026</v>
      </c>
      <c r="C7306" s="0" t="str">
        <f aca="false">"FY"&amp;IF(VALUE(MID(A7306,6,2))&gt;=4,VALUE(LEFT(A7306,4)),VALUE(LEFT(A7306,4))-1)&amp;"-"&amp;TEXT(MOD(IF(VALUE(MID(A7306,6,2))&gt;=4,VALUE(LEFT(A7306,4)),VALUE(LEFT(A7306,4))-1)+1,100),"00")</f>
        <v>FY2025-26</v>
      </c>
      <c r="D7306" s="0" t="s">
        <v>833</v>
      </c>
      <c r="E7306" s="0" t="s">
        <v>356</v>
      </c>
      <c r="F7306" s="0" t="str">
        <f aca="false">INDEX(Mapping!$B$2:$B$465,MATCH(E7306,Mapping!$A$2:$A$465,0))</f>
        <v>BLUE LEAF ENERGY RENEWABLES PRIVATE LIMITED_HYBRID_SOLAR</v>
      </c>
      <c r="G7306" s="0" t="str">
        <f aca="false">INDEX(Mapping!$C$2:$C$465,MATCH(E7306,Mapping!$A$2:$A$465,0))</f>
        <v>BLUE LEAF ENERGY RENEWABLES PRIVATE LIMITED_HYBRID_SOLAR</v>
      </c>
      <c r="H7306" s="2" t="n">
        <v>14.61</v>
      </c>
      <c r="I7306" s="3" t="n">
        <v>0.24</v>
      </c>
    </row>
    <row r="7307" customFormat="false" ht="15" hidden="false" customHeight="false" outlineLevel="0" collapsed="false">
      <c r="A7307" s="0" t="s">
        <v>222</v>
      </c>
      <c r="B7307" s="0" t="n">
        <f aca="false">VALUE(LEFT(A7307,4))</f>
        <v>2026</v>
      </c>
      <c r="C7307" s="0" t="str">
        <f aca="false">"FY"&amp;IF(VALUE(MID(A7307,6,2))&gt;=4,VALUE(LEFT(A7307,4)),VALUE(LEFT(A7307,4))-1)&amp;"-"&amp;TEXT(MOD(IF(VALUE(MID(A7307,6,2))&gt;=4,VALUE(LEFT(A7307,4)),VALUE(LEFT(A7307,4))-1)+1,100),"00")</f>
        <v>FY2025-26</v>
      </c>
      <c r="D7307" s="0" t="s">
        <v>850</v>
      </c>
      <c r="E7307" s="0" t="s">
        <v>391</v>
      </c>
      <c r="F7307" s="0" t="str">
        <f aca="false">INDEX(Mapping!$B$2:$B$465,MATCH(E7307,Mapping!$A$2:$A$465,0))</f>
        <v>ADANI GREEN ENERGY TWENTY SIX B LIMITED_HYBRID SOLAR_PSS10</v>
      </c>
      <c r="G7307" s="0" t="str">
        <f aca="false">INDEX(Mapping!$C$2:$C$465,MATCH(E7307,Mapping!$A$2:$A$465,0))</f>
        <v>ADANI GREEN ENERGY (ALL SPVs)</v>
      </c>
      <c r="H7307" s="2" t="n">
        <v>14.03</v>
      </c>
      <c r="I7307" s="3" t="n">
        <v>0.23</v>
      </c>
    </row>
    <row r="7308" customFormat="false" ht="15" hidden="false" customHeight="false" outlineLevel="0" collapsed="false">
      <c r="A7308" s="0" t="s">
        <v>222</v>
      </c>
      <c r="B7308" s="0" t="n">
        <f aca="false">VALUE(LEFT(A7308,4))</f>
        <v>2026</v>
      </c>
      <c r="C7308" s="0" t="str">
        <f aca="false">"FY"&amp;IF(VALUE(MID(A7308,6,2))&gt;=4,VALUE(LEFT(A7308,4)),VALUE(LEFT(A7308,4))-1)&amp;"-"&amp;TEXT(MOD(IF(VALUE(MID(A7308,6,2))&gt;=4,VALUE(LEFT(A7308,4)),VALUE(LEFT(A7308,4))-1)+1,100),"00")</f>
        <v>FY2025-26</v>
      </c>
      <c r="D7308" s="0" t="s">
        <v>828</v>
      </c>
      <c r="E7308" s="0" t="s">
        <v>342</v>
      </c>
      <c r="F7308" s="0" t="str">
        <f aca="false">INDEX(Mapping!$B$2:$B$465,MATCH(E7308,Mapping!$A$2:$A$465,0))</f>
        <v>KLEIO SOLAR POWER PRIVATE LIMITED (SOLAR)</v>
      </c>
      <c r="G7308" s="0" t="str">
        <f aca="false">INDEX(Mapping!$C$2:$C$465,MATCH(E7308,Mapping!$A$2:$A$465,0))</f>
        <v>KLEIO SOLAR POWER PRIVATE LIMITED (SOLAR)</v>
      </c>
      <c r="H7308" s="2" t="n">
        <v>13.84</v>
      </c>
      <c r="I7308" s="3" t="n">
        <v>0.23</v>
      </c>
    </row>
    <row r="7309" customFormat="false" ht="15" hidden="false" customHeight="false" outlineLevel="0" collapsed="false">
      <c r="A7309" s="0" t="s">
        <v>222</v>
      </c>
      <c r="B7309" s="0" t="n">
        <f aca="false">VALUE(LEFT(A7309,4))</f>
        <v>2026</v>
      </c>
      <c r="C7309" s="0" t="str">
        <f aca="false">"FY"&amp;IF(VALUE(MID(A7309,6,2))&gt;=4,VALUE(LEFT(A7309,4)),VALUE(LEFT(A7309,4))-1)&amp;"-"&amp;TEXT(MOD(IF(VALUE(MID(A7309,6,2))&gt;=4,VALUE(LEFT(A7309,4)),VALUE(LEFT(A7309,4))-1)+1,100),"00")</f>
        <v>FY2025-26</v>
      </c>
      <c r="D7309" s="0" t="s">
        <v>277</v>
      </c>
      <c r="E7309" s="0" t="s">
        <v>277</v>
      </c>
      <c r="F7309" s="0" t="str">
        <f aca="false">INDEX(Mapping!$B$2:$B$465,MATCH(E7309,Mapping!$A$2:$A$465,0))</f>
        <v>RKM POWERGEN</v>
      </c>
      <c r="G7309" s="0" t="str">
        <f aca="false">INDEX(Mapping!$C$2:$C$465,MATCH(E7309,Mapping!$A$2:$A$465,0))</f>
        <v>RKM POWERGEN</v>
      </c>
      <c r="H7309" s="2" t="n">
        <v>13.6</v>
      </c>
      <c r="I7309" s="3" t="n">
        <v>0.22</v>
      </c>
    </row>
    <row r="7310" customFormat="false" ht="15" hidden="false" customHeight="false" outlineLevel="0" collapsed="false">
      <c r="A7310" s="0" t="s">
        <v>222</v>
      </c>
      <c r="B7310" s="0" t="n">
        <f aca="false">VALUE(LEFT(A7310,4))</f>
        <v>2026</v>
      </c>
      <c r="C7310" s="0" t="str">
        <f aca="false">"FY"&amp;IF(VALUE(MID(A7310,6,2))&gt;=4,VALUE(LEFT(A7310,4)),VALUE(LEFT(A7310,4))-1)&amp;"-"&amp;TEXT(MOD(IF(VALUE(MID(A7310,6,2))&gt;=4,VALUE(LEFT(A7310,4)),VALUE(LEFT(A7310,4))-1)+1,100),"00")</f>
        <v>FY2025-26</v>
      </c>
      <c r="D7310" s="0" t="s">
        <v>832</v>
      </c>
      <c r="E7310" s="0" t="s">
        <v>360</v>
      </c>
      <c r="F7310" s="0" t="str">
        <f aca="false">INDEX(Mapping!$B$2:$B$465,MATCH(E7310,Mapping!$A$2:$A$465,0))</f>
        <v>BLUE LEAF ENERGY RENEWABLES PRIVATE LIMITED_HYBRID_WIND</v>
      </c>
      <c r="G7310" s="0" t="str">
        <f aca="false">INDEX(Mapping!$C$2:$C$465,MATCH(E7310,Mapping!$A$2:$A$465,0))</f>
        <v>BLUE LEAF ENERGY RENEWABLES PRIVATE LIMITED_HYBRID_WIND</v>
      </c>
      <c r="H7310" s="2" t="n">
        <v>13.22</v>
      </c>
      <c r="I7310" s="3" t="n">
        <v>0.22</v>
      </c>
    </row>
    <row r="7311" customFormat="false" ht="15" hidden="false" customHeight="false" outlineLevel="0" collapsed="false">
      <c r="A7311" s="0" t="s">
        <v>222</v>
      </c>
      <c r="B7311" s="0" t="n">
        <f aca="false">VALUE(LEFT(A7311,4))</f>
        <v>2026</v>
      </c>
      <c r="C7311" s="0" t="str">
        <f aca="false">"FY"&amp;IF(VALUE(MID(A7311,6,2))&gt;=4,VALUE(LEFT(A7311,4)),VALUE(LEFT(A7311,4))-1)&amp;"-"&amp;TEXT(MOD(IF(VALUE(MID(A7311,6,2))&gt;=4,VALUE(LEFT(A7311,4)),VALUE(LEFT(A7311,4))-1)+1,100),"00")</f>
        <v>FY2025-26</v>
      </c>
      <c r="D7311" s="0" t="s">
        <v>686</v>
      </c>
      <c r="E7311" s="0" t="s">
        <v>266</v>
      </c>
      <c r="F7311" s="0" t="str">
        <f aca="false">INDEX(Mapping!$B$2:$B$465,MATCH(E7311,Mapping!$A$2:$A$465,0))</f>
        <v>ADEPT RENEWABLE TECHNOLOGIES</v>
      </c>
      <c r="G7311" s="0" t="str">
        <f aca="false">INDEX(Mapping!$C$2:$C$465,MATCH(E7311,Mapping!$A$2:$A$465,0))</f>
        <v>ADEPT RENEWABLE TECHNOLOGIES</v>
      </c>
      <c r="H7311" s="2" t="n">
        <v>13.08</v>
      </c>
      <c r="I7311" s="3" t="n">
        <v>0.21</v>
      </c>
    </row>
    <row r="7312" customFormat="false" ht="15" hidden="false" customHeight="false" outlineLevel="0" collapsed="false">
      <c r="A7312" s="0" t="s">
        <v>222</v>
      </c>
      <c r="B7312" s="0" t="n">
        <f aca="false">VALUE(LEFT(A7312,4))</f>
        <v>2026</v>
      </c>
      <c r="C7312" s="0" t="str">
        <f aca="false">"FY"&amp;IF(VALUE(MID(A7312,6,2))&gt;=4,VALUE(LEFT(A7312,4)),VALUE(LEFT(A7312,4))-1)&amp;"-"&amp;TEXT(MOD(IF(VALUE(MID(A7312,6,2))&gt;=4,VALUE(LEFT(A7312,4)),VALUE(LEFT(A7312,4))-1)+1,100),"00")</f>
        <v>FY2025-26</v>
      </c>
      <c r="D7312" s="0" t="s">
        <v>827</v>
      </c>
      <c r="E7312" s="0" t="s">
        <v>321</v>
      </c>
      <c r="F7312" s="0" t="str">
        <f aca="false">INDEX(Mapping!$B$2:$B$465,MATCH(E7312,Mapping!$A$2:$A$465,0))</f>
        <v>KLEIO SOLAR POWER PRIVATE LIMITED (WIND)</v>
      </c>
      <c r="G7312" s="0" t="str">
        <f aca="false">INDEX(Mapping!$C$2:$C$465,MATCH(E7312,Mapping!$A$2:$A$465,0))</f>
        <v>KLEIO SOLAR POWER PRIVATE LIMITED (WIND)</v>
      </c>
      <c r="H7312" s="2" t="n">
        <v>12.83</v>
      </c>
      <c r="I7312" s="3" t="n">
        <v>0.21</v>
      </c>
    </row>
    <row r="7313" customFormat="false" ht="15" hidden="false" customHeight="false" outlineLevel="0" collapsed="false">
      <c r="A7313" s="0" t="s">
        <v>222</v>
      </c>
      <c r="B7313" s="0" t="n">
        <f aca="false">VALUE(LEFT(A7313,4))</f>
        <v>2026</v>
      </c>
      <c r="C7313" s="0" t="str">
        <f aca="false">"FY"&amp;IF(VALUE(MID(A7313,6,2))&gt;=4,VALUE(LEFT(A7313,4)),VALUE(LEFT(A7313,4))-1)&amp;"-"&amp;TEXT(MOD(IF(VALUE(MID(A7313,6,2))&gt;=4,VALUE(LEFT(A7313,4)),VALUE(LEFT(A7313,4))-1)+1,100),"00")</f>
        <v>FY2025-26</v>
      </c>
      <c r="D7313" s="0" t="s">
        <v>344</v>
      </c>
      <c r="E7313" s="0" t="s">
        <v>344</v>
      </c>
      <c r="F7313" s="0" t="str">
        <f aca="false">INDEX(Mapping!$B$2:$B$465,MATCH(E7313,Mapping!$A$2:$A$465,0))</f>
        <v>ADANI RENEWABLE ENERGY FORTY ONE LIMITED_PSS13</v>
      </c>
      <c r="G7313" s="0" t="str">
        <f aca="false">INDEX(Mapping!$C$2:$C$465,MATCH(E7313,Mapping!$A$2:$A$465,0))</f>
        <v>ADANI GREEN ENERGY (ALL SPVs)</v>
      </c>
      <c r="H7313" s="2" t="n">
        <v>12.32</v>
      </c>
      <c r="I7313" s="3" t="n">
        <v>0.2</v>
      </c>
    </row>
    <row r="7314" customFormat="false" ht="15" hidden="false" customHeight="false" outlineLevel="0" collapsed="false">
      <c r="A7314" s="0" t="s">
        <v>222</v>
      </c>
      <c r="B7314" s="0" t="n">
        <f aca="false">VALUE(LEFT(A7314,4))</f>
        <v>2026</v>
      </c>
      <c r="C7314" s="0" t="str">
        <f aca="false">"FY"&amp;IF(VALUE(MID(A7314,6,2))&gt;=4,VALUE(LEFT(A7314,4)),VALUE(LEFT(A7314,4))-1)&amp;"-"&amp;TEXT(MOD(IF(VALUE(MID(A7314,6,2))&gt;=4,VALUE(LEFT(A7314,4)),VALUE(LEFT(A7314,4))-1)+1,100),"00")</f>
        <v>FY2025-26</v>
      </c>
      <c r="D7314" s="0" t="s">
        <v>380</v>
      </c>
      <c r="E7314" s="0" t="s">
        <v>380</v>
      </c>
      <c r="F7314" s="0" t="str">
        <f aca="false">INDEX(Mapping!$B$2:$B$465,MATCH(E7314,Mapping!$A$2:$A$465,0))</f>
        <v>RENEW GREEN (MHP ONE) PRIVATE LIMITED</v>
      </c>
      <c r="G7314" s="0" t="str">
        <f aca="false">INDEX(Mapping!$C$2:$C$465,MATCH(E7314,Mapping!$A$2:$A$465,0))</f>
        <v>RENEW POWER (ALL SPVs)</v>
      </c>
      <c r="H7314" s="2" t="n">
        <v>11.95</v>
      </c>
      <c r="I7314" s="3" t="n">
        <v>0.19</v>
      </c>
    </row>
    <row r="7315" customFormat="false" ht="15" hidden="false" customHeight="false" outlineLevel="0" collapsed="false">
      <c r="A7315" s="0" t="s">
        <v>222</v>
      </c>
      <c r="B7315" s="0" t="n">
        <f aca="false">VALUE(LEFT(A7315,4))</f>
        <v>2026</v>
      </c>
      <c r="C7315" s="0" t="str">
        <f aca="false">"FY"&amp;IF(VALUE(MID(A7315,6,2))&gt;=4,VALUE(LEFT(A7315,4)),VALUE(LEFT(A7315,4))-1)&amp;"-"&amp;TEXT(MOD(IF(VALUE(MID(A7315,6,2))&gt;=4,VALUE(LEFT(A7315,4)),VALUE(LEFT(A7315,4))-1)+1,100),"00")</f>
        <v>FY2025-26</v>
      </c>
      <c r="D7315" s="0" t="s">
        <v>849</v>
      </c>
      <c r="E7315" s="0" t="s">
        <v>401</v>
      </c>
      <c r="F7315" s="0" t="str">
        <f aca="false">INDEX(Mapping!$B$2:$B$465,MATCH(E7315,Mapping!$A$2:$A$465,0))</f>
        <v>ADANI GREEN ENERGY TWENTY FIVE B LIMITED(HYBRID SOLAR)_PSS9</v>
      </c>
      <c r="G7315" s="0" t="str">
        <f aca="false">INDEX(Mapping!$C$2:$C$465,MATCH(E7315,Mapping!$A$2:$A$465,0))</f>
        <v>ADANI GREEN ENERGY (ALL SPVs)</v>
      </c>
      <c r="H7315" s="2" t="n">
        <v>11.93</v>
      </c>
      <c r="I7315" s="3" t="n">
        <v>0.19</v>
      </c>
    </row>
    <row r="7316" customFormat="false" ht="15" hidden="false" customHeight="false" outlineLevel="0" collapsed="false">
      <c r="A7316" s="0" t="s">
        <v>222</v>
      </c>
      <c r="B7316" s="0" t="n">
        <f aca="false">VALUE(LEFT(A7316,4))</f>
        <v>2026</v>
      </c>
      <c r="C7316" s="0" t="str">
        <f aca="false">"FY"&amp;IF(VALUE(MID(A7316,6,2))&gt;=4,VALUE(LEFT(A7316,4)),VALUE(LEFT(A7316,4))-1)&amp;"-"&amp;TEXT(MOD(IF(VALUE(MID(A7316,6,2))&gt;=4,VALUE(LEFT(A7316,4)),VALUE(LEFT(A7316,4))-1)+1,100),"00")</f>
        <v>FY2025-26</v>
      </c>
      <c r="D7316" s="0" t="s">
        <v>359</v>
      </c>
      <c r="E7316" s="0" t="s">
        <v>359</v>
      </c>
      <c r="F7316" s="0" t="str">
        <f aca="false">INDEX(Mapping!$B$2:$B$465,MATCH(E7316,Mapping!$A$2:$A$465,0))</f>
        <v>ADANI GREEN ENERGY TWENTY FOUR LIMITED_PSS4</v>
      </c>
      <c r="G7316" s="0" t="str">
        <f aca="false">INDEX(Mapping!$C$2:$C$465,MATCH(E7316,Mapping!$A$2:$A$465,0))</f>
        <v>ADANI GREEN ENERGY (ALL SPVs)</v>
      </c>
      <c r="H7316" s="2" t="n">
        <v>11.76</v>
      </c>
      <c r="I7316" s="3" t="n">
        <v>0.19</v>
      </c>
    </row>
    <row r="7317" customFormat="false" ht="15" hidden="false" customHeight="false" outlineLevel="0" collapsed="false">
      <c r="A7317" s="0" t="s">
        <v>222</v>
      </c>
      <c r="B7317" s="0" t="n">
        <f aca="false">VALUE(LEFT(A7317,4))</f>
        <v>2026</v>
      </c>
      <c r="C7317" s="0" t="str">
        <f aca="false">"FY"&amp;IF(VALUE(MID(A7317,6,2))&gt;=4,VALUE(LEFT(A7317,4)),VALUE(LEFT(A7317,4))-1)&amp;"-"&amp;TEXT(MOD(IF(VALUE(MID(A7317,6,2))&gt;=4,VALUE(LEFT(A7317,4)),VALUE(LEFT(A7317,4))-1)+1,100),"00")</f>
        <v>FY2025-26</v>
      </c>
      <c r="D7317" s="0" t="s">
        <v>182</v>
      </c>
      <c r="E7317" s="0" t="s">
        <v>182</v>
      </c>
      <c r="F7317" s="0" t="str">
        <f aca="false">INDEX(Mapping!$B$2:$B$465,MATCH(E7317,Mapping!$A$2:$A$465,0))</f>
        <v>AD HYDRO POWER</v>
      </c>
      <c r="G7317" s="0" t="str">
        <f aca="false">INDEX(Mapping!$C$2:$C$465,MATCH(E7317,Mapping!$A$2:$A$465,0))</f>
        <v>AD HYDRO POWER</v>
      </c>
      <c r="H7317" s="2" t="n">
        <v>11.5</v>
      </c>
      <c r="I7317" s="3" t="n">
        <v>0.19</v>
      </c>
    </row>
    <row r="7318" customFormat="false" ht="15" hidden="false" customHeight="false" outlineLevel="0" collapsed="false">
      <c r="A7318" s="0" t="s">
        <v>222</v>
      </c>
      <c r="B7318" s="0" t="n">
        <f aca="false">VALUE(LEFT(A7318,4))</f>
        <v>2026</v>
      </c>
      <c r="C7318" s="0" t="str">
        <f aca="false">"FY"&amp;IF(VALUE(MID(A7318,6,2))&gt;=4,VALUE(LEFT(A7318,4)),VALUE(LEFT(A7318,4))-1)&amp;"-"&amp;TEXT(MOD(IF(VALUE(MID(A7318,6,2))&gt;=4,VALUE(LEFT(A7318,4)),VALUE(LEFT(A7318,4))-1)+1,100),"00")</f>
        <v>FY2025-26</v>
      </c>
      <c r="D7318" s="0" t="s">
        <v>690</v>
      </c>
      <c r="E7318" s="0" t="s">
        <v>198</v>
      </c>
      <c r="F7318" s="0" t="str">
        <f aca="false">INDEX(Mapping!$B$2:$B$465,MATCH(E7318,Mapping!$A$2:$A$465,0))</f>
        <v>CHANDIGARH</v>
      </c>
      <c r="G7318" s="0" t="str">
        <f aca="false">INDEX(Mapping!$C$2:$C$465,MATCH(E7318,Mapping!$A$2:$A$465,0))</f>
        <v>CHANDIGARH</v>
      </c>
      <c r="H7318" s="2" t="n">
        <v>11.01</v>
      </c>
      <c r="I7318" s="3" t="n">
        <v>0.18</v>
      </c>
    </row>
    <row r="7319" customFormat="false" ht="15" hidden="false" customHeight="false" outlineLevel="0" collapsed="false">
      <c r="A7319" s="0" t="s">
        <v>222</v>
      </c>
      <c r="B7319" s="0" t="n">
        <f aca="false">VALUE(LEFT(A7319,4))</f>
        <v>2026</v>
      </c>
      <c r="C7319" s="0" t="str">
        <f aca="false">"FY"&amp;IF(VALUE(MID(A7319,6,2))&gt;=4,VALUE(LEFT(A7319,4)),VALUE(LEFT(A7319,4))-1)&amp;"-"&amp;TEXT(MOD(IF(VALUE(MID(A7319,6,2))&gt;=4,VALUE(LEFT(A7319,4)),VALUE(LEFT(A7319,4))-1)+1,100),"00")</f>
        <v>FY2025-26</v>
      </c>
      <c r="D7319" s="0" t="s">
        <v>685</v>
      </c>
      <c r="E7319" s="0" t="s">
        <v>278</v>
      </c>
      <c r="F7319" s="0" t="str">
        <f aca="false">INDEX(Mapping!$B$2:$B$465,MATCH(E7319,Mapping!$A$2:$A$465,0))</f>
        <v>RENEW SURYA RAVI</v>
      </c>
      <c r="G7319" s="0" t="str">
        <f aca="false">INDEX(Mapping!$C$2:$C$465,MATCH(E7319,Mapping!$A$2:$A$465,0))</f>
        <v>RENEW POWER (ALL SPVs)</v>
      </c>
      <c r="H7319" s="2" t="n">
        <v>10.59</v>
      </c>
      <c r="I7319" s="3" t="n">
        <v>0.17</v>
      </c>
    </row>
    <row r="7320" customFormat="false" ht="15" hidden="false" customHeight="false" outlineLevel="0" collapsed="false">
      <c r="A7320" s="0" t="s">
        <v>222</v>
      </c>
      <c r="B7320" s="0" t="n">
        <f aca="false">VALUE(LEFT(A7320,4))</f>
        <v>2026</v>
      </c>
      <c r="C7320" s="0" t="str">
        <f aca="false">"FY"&amp;IF(VALUE(MID(A7320,6,2))&gt;=4,VALUE(LEFT(A7320,4)),VALUE(LEFT(A7320,4))-1)&amp;"-"&amp;TEXT(MOD(IF(VALUE(MID(A7320,6,2))&gt;=4,VALUE(LEFT(A7320,4)),VALUE(LEFT(A7320,4))-1)+1,100),"00")</f>
        <v>FY2025-26</v>
      </c>
      <c r="D7320" s="0" t="s">
        <v>782</v>
      </c>
      <c r="E7320" s="0" t="s">
        <v>329</v>
      </c>
      <c r="F7320" s="0" t="str">
        <f aca="false">INDEX(Mapping!$B$2:$B$465,MATCH(E7320,Mapping!$A$2:$A$465,0))</f>
        <v>NTPC STATIONS</v>
      </c>
      <c r="G7320" s="0" t="str">
        <f aca="false">INDEX(Mapping!$C$2:$C$465,MATCH(E7320,Mapping!$A$2:$A$465,0))</f>
        <v>NTPC GROUP</v>
      </c>
      <c r="H7320" s="2" t="n">
        <v>10</v>
      </c>
      <c r="I7320" s="3" t="n">
        <v>0.16</v>
      </c>
    </row>
    <row r="7321" customFormat="false" ht="15" hidden="false" customHeight="false" outlineLevel="0" collapsed="false">
      <c r="A7321" s="0" t="s">
        <v>222</v>
      </c>
      <c r="B7321" s="0" t="n">
        <f aca="false">VALUE(LEFT(A7321,4))</f>
        <v>2026</v>
      </c>
      <c r="C7321" s="0" t="str">
        <f aca="false">"FY"&amp;IF(VALUE(MID(A7321,6,2))&gt;=4,VALUE(LEFT(A7321,4)),VALUE(LEFT(A7321,4))-1)&amp;"-"&amp;TEXT(MOD(IF(VALUE(MID(A7321,6,2))&gt;=4,VALUE(LEFT(A7321,4)),VALUE(LEFT(A7321,4))-1)+1,100),"00")</f>
        <v>FY2025-26</v>
      </c>
      <c r="D7321" s="0" t="s">
        <v>715</v>
      </c>
      <c r="E7321" s="0" t="s">
        <v>341</v>
      </c>
      <c r="F7321" s="0" t="str">
        <f aca="false">INDEX(Mapping!$B$2:$B$465,MATCH(E7321,Mapping!$A$2:$A$465,0))</f>
        <v>NTPC STATIONS</v>
      </c>
      <c r="G7321" s="0" t="str">
        <f aca="false">INDEX(Mapping!$C$2:$C$465,MATCH(E7321,Mapping!$A$2:$A$465,0))</f>
        <v>NTPC GROUP</v>
      </c>
      <c r="H7321" s="2" t="n">
        <v>9.46</v>
      </c>
      <c r="I7321" s="3" t="n">
        <v>0.15</v>
      </c>
    </row>
    <row r="7322" customFormat="false" ht="15" hidden="false" customHeight="false" outlineLevel="0" collapsed="false">
      <c r="A7322" s="0" t="s">
        <v>222</v>
      </c>
      <c r="B7322" s="0" t="n">
        <f aca="false">VALUE(LEFT(A7322,4))</f>
        <v>2026</v>
      </c>
      <c r="C7322" s="0" t="str">
        <f aca="false">"FY"&amp;IF(VALUE(MID(A7322,6,2))&gt;=4,VALUE(LEFT(A7322,4)),VALUE(LEFT(A7322,4))-1)&amp;"-"&amp;TEXT(MOD(IF(VALUE(MID(A7322,6,2))&gt;=4,VALUE(LEFT(A7322,4)),VALUE(LEFT(A7322,4))-1)+1,100),"00")</f>
        <v>FY2025-26</v>
      </c>
      <c r="D7322" s="0" t="s">
        <v>761</v>
      </c>
      <c r="E7322" s="0" t="s">
        <v>335</v>
      </c>
      <c r="F7322" s="0" t="str">
        <f aca="false">INDEX(Mapping!$B$2:$B$465,MATCH(E7322,Mapping!$A$2:$A$465,0))</f>
        <v>NTPC STATIONS</v>
      </c>
      <c r="G7322" s="0" t="str">
        <f aca="false">INDEX(Mapping!$C$2:$C$465,MATCH(E7322,Mapping!$A$2:$A$465,0))</f>
        <v>NTPC GROUP</v>
      </c>
      <c r="H7322" s="2" t="n">
        <v>9.2</v>
      </c>
      <c r="I7322" s="3" t="n">
        <v>0.15</v>
      </c>
    </row>
    <row r="7323" customFormat="false" ht="15" hidden="false" customHeight="false" outlineLevel="0" collapsed="false">
      <c r="A7323" s="0" t="s">
        <v>222</v>
      </c>
      <c r="B7323" s="0" t="n">
        <f aca="false">VALUE(LEFT(A7323,4))</f>
        <v>2026</v>
      </c>
      <c r="C7323" s="0" t="str">
        <f aca="false">"FY"&amp;IF(VALUE(MID(A7323,6,2))&gt;=4,VALUE(LEFT(A7323,4)),VALUE(LEFT(A7323,4))-1)&amp;"-"&amp;TEXT(MOD(IF(VALUE(MID(A7323,6,2))&gt;=4,VALUE(LEFT(A7323,4)),VALUE(LEFT(A7323,4))-1)+1,100),"00")</f>
        <v>FY2025-26</v>
      </c>
      <c r="D7323" s="0" t="s">
        <v>830</v>
      </c>
      <c r="E7323" s="0" t="s">
        <v>398</v>
      </c>
      <c r="F7323" s="0" t="str">
        <f aca="false">INDEX(Mapping!$B$2:$B$465,MATCH(E7323,Mapping!$A$2:$A$465,0))</f>
        <v>ADANI GREEN ENERGY TWENTY SIX B LIMITED_HYBRID WIND_PSS10</v>
      </c>
      <c r="G7323" s="0" t="str">
        <f aca="false">INDEX(Mapping!$C$2:$C$465,MATCH(E7323,Mapping!$A$2:$A$465,0))</f>
        <v>ADANI GREEN ENERGY (ALL SPVs)</v>
      </c>
      <c r="H7323" s="2" t="n">
        <v>9.19</v>
      </c>
      <c r="I7323" s="3" t="n">
        <v>0.15</v>
      </c>
    </row>
    <row r="7324" customFormat="false" ht="15" hidden="false" customHeight="false" outlineLevel="0" collapsed="false">
      <c r="A7324" s="0" t="s">
        <v>222</v>
      </c>
      <c r="B7324" s="0" t="n">
        <f aca="false">VALUE(LEFT(A7324,4))</f>
        <v>2026</v>
      </c>
      <c r="C7324" s="0" t="str">
        <f aca="false">"FY"&amp;IF(VALUE(MID(A7324,6,2))&gt;=4,VALUE(LEFT(A7324,4)),VALUE(LEFT(A7324,4))-1)&amp;"-"&amp;TEXT(MOD(IF(VALUE(MID(A7324,6,2))&gt;=4,VALUE(LEFT(A7324,4)),VALUE(LEFT(A7324,4))-1)+1,100),"00")</f>
        <v>FY2025-26</v>
      </c>
      <c r="D7324" s="0" t="s">
        <v>300</v>
      </c>
      <c r="E7324" s="0" t="s">
        <v>300</v>
      </c>
      <c r="F7324" s="0" t="str">
        <f aca="false">INDEX(Mapping!$B$2:$B$465,MATCH(E7324,Mapping!$A$2:$A$465,0))</f>
        <v>BALCO</v>
      </c>
      <c r="G7324" s="0" t="str">
        <f aca="false">INDEX(Mapping!$C$2:$C$465,MATCH(E7324,Mapping!$A$2:$A$465,0))</f>
        <v>BALCO</v>
      </c>
      <c r="H7324" s="2" t="n">
        <v>9.17</v>
      </c>
      <c r="I7324" s="3" t="n">
        <v>0.15</v>
      </c>
    </row>
    <row r="7325" customFormat="false" ht="15" hidden="false" customHeight="false" outlineLevel="0" collapsed="false">
      <c r="A7325" s="0" t="s">
        <v>222</v>
      </c>
      <c r="B7325" s="0" t="n">
        <f aca="false">VALUE(LEFT(A7325,4))</f>
        <v>2026</v>
      </c>
      <c r="C7325" s="0" t="str">
        <f aca="false">"FY"&amp;IF(VALUE(MID(A7325,6,2))&gt;=4,VALUE(LEFT(A7325,4)),VALUE(LEFT(A7325,4))-1)&amp;"-"&amp;TEXT(MOD(IF(VALUE(MID(A7325,6,2))&gt;=4,VALUE(LEFT(A7325,4)),VALUE(LEFT(A7325,4))-1)+1,100),"00")</f>
        <v>FY2025-26</v>
      </c>
      <c r="D7325" s="0" t="s">
        <v>840</v>
      </c>
      <c r="E7325" s="0" t="s">
        <v>405</v>
      </c>
      <c r="F7325" s="0" t="str">
        <f aca="false">INDEX(Mapping!$B$2:$B$465,MATCH(E7325,Mapping!$A$2:$A$465,0))</f>
        <v>AMBUJA CEMENTS LIMITED_ESSEL PARK RJ</v>
      </c>
      <c r="G7325" s="0" t="str">
        <f aca="false">INDEX(Mapping!$C$2:$C$465,MATCH(E7325,Mapping!$A$2:$A$465,0))</f>
        <v>AMBUJA CEMENTS</v>
      </c>
      <c r="H7325" s="2" t="n">
        <v>8.84</v>
      </c>
      <c r="I7325" s="3" t="n">
        <v>0.14</v>
      </c>
    </row>
    <row r="7326" customFormat="false" ht="15" hidden="false" customHeight="false" outlineLevel="0" collapsed="false">
      <c r="A7326" s="0" t="s">
        <v>222</v>
      </c>
      <c r="B7326" s="0" t="n">
        <f aca="false">VALUE(LEFT(A7326,4))</f>
        <v>2026</v>
      </c>
      <c r="C7326" s="0" t="str">
        <f aca="false">"FY"&amp;IF(VALUE(MID(A7326,6,2))&gt;=4,VALUE(LEFT(A7326,4)),VALUE(LEFT(A7326,4))-1)&amp;"-"&amp;TEXT(MOD(IF(VALUE(MID(A7326,6,2))&gt;=4,VALUE(LEFT(A7326,4)),VALUE(LEFT(A7326,4))-1)+1,100),"00")</f>
        <v>FY2025-26</v>
      </c>
      <c r="D7326" s="0" t="s">
        <v>261</v>
      </c>
      <c r="E7326" s="0" t="s">
        <v>261</v>
      </c>
      <c r="F7326" s="0" t="str">
        <f aca="false">INDEX(Mapping!$B$2:$B$465,MATCH(E7326,Mapping!$A$2:$A$465,0))</f>
        <v>NPGC NABINAGAR</v>
      </c>
      <c r="G7326" s="0" t="str">
        <f aca="false">INDEX(Mapping!$C$2:$C$465,MATCH(E7326,Mapping!$A$2:$A$465,0))</f>
        <v>NTPC GROUP</v>
      </c>
      <c r="H7326" s="2" t="n">
        <v>8.68</v>
      </c>
      <c r="I7326" s="3" t="n">
        <v>0.14</v>
      </c>
    </row>
    <row r="7327" customFormat="false" ht="15" hidden="false" customHeight="false" outlineLevel="0" collapsed="false">
      <c r="A7327" s="0" t="s">
        <v>222</v>
      </c>
      <c r="B7327" s="0" t="n">
        <f aca="false">VALUE(LEFT(A7327,4))</f>
        <v>2026</v>
      </c>
      <c r="C7327" s="0" t="str">
        <f aca="false">"FY"&amp;IF(VALUE(MID(A7327,6,2))&gt;=4,VALUE(LEFT(A7327,4)),VALUE(LEFT(A7327,4))-1)&amp;"-"&amp;TEXT(MOD(IF(VALUE(MID(A7327,6,2))&gt;=4,VALUE(LEFT(A7327,4)),VALUE(LEFT(A7327,4))-1)+1,100),"00")</f>
        <v>FY2025-26</v>
      </c>
      <c r="D7327" s="0" t="s">
        <v>853</v>
      </c>
      <c r="E7327" s="0" t="s">
        <v>433</v>
      </c>
      <c r="F7327" s="0" t="str">
        <f aca="false">INDEX(Mapping!$B$2:$B$465,MATCH(E7327,Mapping!$A$2:$A$465,0))</f>
        <v>ADANI HYBRID ENERGY JAISALMER FIVE LIMITED_SOLAR_PSS8</v>
      </c>
      <c r="G7327" s="0" t="str">
        <f aca="false">INDEX(Mapping!$C$2:$C$465,MATCH(E7327,Mapping!$A$2:$A$465,0))</f>
        <v>ADANI GREEN ENERGY (ALL SPVs)</v>
      </c>
      <c r="H7327" s="2" t="n">
        <v>8.21</v>
      </c>
      <c r="I7327" s="3" t="n">
        <v>0.13</v>
      </c>
    </row>
    <row r="7328" customFormat="false" ht="15" hidden="false" customHeight="false" outlineLevel="0" collapsed="false">
      <c r="A7328" s="0" t="s">
        <v>222</v>
      </c>
      <c r="B7328" s="0" t="n">
        <f aca="false">VALUE(LEFT(A7328,4))</f>
        <v>2026</v>
      </c>
      <c r="C7328" s="0" t="str">
        <f aca="false">"FY"&amp;IF(VALUE(MID(A7328,6,2))&gt;=4,VALUE(LEFT(A7328,4)),VALUE(LEFT(A7328,4))-1)&amp;"-"&amp;TEXT(MOD(IF(VALUE(MID(A7328,6,2))&gt;=4,VALUE(LEFT(A7328,4)),VALUE(LEFT(A7328,4))-1)+1,100),"00")</f>
        <v>FY2025-26</v>
      </c>
      <c r="D7328" s="0" t="s">
        <v>693</v>
      </c>
      <c r="E7328" s="0" t="s">
        <v>282</v>
      </c>
      <c r="F7328" s="0" t="str">
        <f aca="false">INDEX(Mapping!$B$2:$B$465,MATCH(E7328,Mapping!$A$2:$A$465,0))</f>
        <v>ADANI SOLAR ENERGY JAISALMER TWO</v>
      </c>
      <c r="G7328" s="0" t="str">
        <f aca="false">INDEX(Mapping!$C$2:$C$465,MATCH(E7328,Mapping!$A$2:$A$465,0))</f>
        <v>ADANI GREEN ENERGY (ALL SPVs)</v>
      </c>
      <c r="H7328" s="2" t="n">
        <v>8.19</v>
      </c>
      <c r="I7328" s="3" t="n">
        <v>0.13</v>
      </c>
    </row>
    <row r="7329" customFormat="false" ht="15" hidden="false" customHeight="false" outlineLevel="0" collapsed="false">
      <c r="A7329" s="0" t="s">
        <v>222</v>
      </c>
      <c r="B7329" s="0" t="n">
        <f aca="false">VALUE(LEFT(A7329,4))</f>
        <v>2026</v>
      </c>
      <c r="C7329" s="0" t="str">
        <f aca="false">"FY"&amp;IF(VALUE(MID(A7329,6,2))&gt;=4,VALUE(LEFT(A7329,4)),VALUE(LEFT(A7329,4))-1)&amp;"-"&amp;TEXT(MOD(IF(VALUE(MID(A7329,6,2))&gt;=4,VALUE(LEFT(A7329,4)),VALUE(LEFT(A7329,4))-1)+1,100),"00")</f>
        <v>FY2025-26</v>
      </c>
      <c r="D7329" s="0" t="s">
        <v>446</v>
      </c>
      <c r="E7329" s="0" t="s">
        <v>446</v>
      </c>
      <c r="F7329" s="0" t="str">
        <f aca="false">INDEX(Mapping!$B$2:$B$465,MATCH(E7329,Mapping!$A$2:$A$465,0))</f>
        <v>ADANI RENEWABLE ENERGY FORTY ONE LIMITED_PSS8</v>
      </c>
      <c r="G7329" s="0" t="str">
        <f aca="false">INDEX(Mapping!$C$2:$C$465,MATCH(E7329,Mapping!$A$2:$A$465,0))</f>
        <v>ADANI GREEN ENERGY (ALL SPVs)</v>
      </c>
      <c r="H7329" s="2" t="n">
        <v>8.19</v>
      </c>
      <c r="I7329" s="3" t="n">
        <v>0.13</v>
      </c>
    </row>
    <row r="7330" customFormat="false" ht="15" hidden="false" customHeight="false" outlineLevel="0" collapsed="false">
      <c r="A7330" s="0" t="s">
        <v>222</v>
      </c>
      <c r="B7330" s="0" t="n">
        <f aca="false">VALUE(LEFT(A7330,4))</f>
        <v>2026</v>
      </c>
      <c r="C7330" s="0" t="str">
        <f aca="false">"FY"&amp;IF(VALUE(MID(A7330,6,2))&gt;=4,VALUE(LEFT(A7330,4)),VALUE(LEFT(A7330,4))-1)&amp;"-"&amp;TEXT(MOD(IF(VALUE(MID(A7330,6,2))&gt;=4,VALUE(LEFT(A7330,4)),VALUE(LEFT(A7330,4))-1)+1,100),"00")</f>
        <v>FY2025-26</v>
      </c>
      <c r="D7330" s="0" t="s">
        <v>829</v>
      </c>
      <c r="E7330" s="0" t="s">
        <v>410</v>
      </c>
      <c r="F7330" s="0" t="str">
        <f aca="false">INDEX(Mapping!$B$2:$B$465,MATCH(E7330,Mapping!$A$2:$A$465,0))</f>
        <v>ADANI GREEN ENERGY TWENTY FIVE B LIMITED(WIND)_PSS9</v>
      </c>
      <c r="G7330" s="0" t="str">
        <f aca="false">INDEX(Mapping!$C$2:$C$465,MATCH(E7330,Mapping!$A$2:$A$465,0))</f>
        <v>ADANI GREEN ENERGY (ALL SPVs)</v>
      </c>
      <c r="H7330" s="2" t="n">
        <v>8.05</v>
      </c>
      <c r="I7330" s="3" t="n">
        <v>0.13</v>
      </c>
    </row>
    <row r="7331" customFormat="false" ht="15" hidden="false" customHeight="false" outlineLevel="0" collapsed="false">
      <c r="A7331" s="0" t="s">
        <v>222</v>
      </c>
      <c r="B7331" s="0" t="n">
        <f aca="false">VALUE(LEFT(A7331,4))</f>
        <v>2026</v>
      </c>
      <c r="C7331" s="0" t="str">
        <f aca="false">"FY"&amp;IF(VALUE(MID(A7331,6,2))&gt;=4,VALUE(LEFT(A7331,4)),VALUE(LEFT(A7331,4))-1)&amp;"-"&amp;TEXT(MOD(IF(VALUE(MID(A7331,6,2))&gt;=4,VALUE(LEFT(A7331,4)),VALUE(LEFT(A7331,4))-1)+1,100),"00")</f>
        <v>FY2025-26</v>
      </c>
      <c r="D7331" s="0" t="s">
        <v>857</v>
      </c>
      <c r="E7331" s="0" t="s">
        <v>424</v>
      </c>
      <c r="F7331" s="0" t="str">
        <f aca="false">INDEX(Mapping!$B$2:$B$465,MATCH(E7331,Mapping!$A$2:$A$465,0))</f>
        <v>ADANI GREEN ENERGY TWENTY FIVE C LIMITED_PSS8</v>
      </c>
      <c r="G7331" s="0" t="str">
        <f aca="false">INDEX(Mapping!$C$2:$C$465,MATCH(E7331,Mapping!$A$2:$A$465,0))</f>
        <v>ADANI GREEN ENERGY (ALL SPVs)</v>
      </c>
      <c r="H7331" s="2" t="n">
        <v>7.62</v>
      </c>
      <c r="I7331" s="3" t="n">
        <v>0.12</v>
      </c>
    </row>
    <row r="7332" customFormat="false" ht="15" hidden="false" customHeight="false" outlineLevel="0" collapsed="false">
      <c r="A7332" s="0" t="s">
        <v>222</v>
      </c>
      <c r="B7332" s="0" t="n">
        <f aca="false">VALUE(LEFT(A7332,4))</f>
        <v>2026</v>
      </c>
      <c r="C7332" s="0" t="str">
        <f aca="false">"FY"&amp;IF(VALUE(MID(A7332,6,2))&gt;=4,VALUE(LEFT(A7332,4)),VALUE(LEFT(A7332,4))-1)&amp;"-"&amp;TEXT(MOD(IF(VALUE(MID(A7332,6,2))&gt;=4,VALUE(LEFT(A7332,4)),VALUE(LEFT(A7332,4))-1)+1,100),"00")</f>
        <v>FY2025-26</v>
      </c>
      <c r="D7332" s="0" t="s">
        <v>325</v>
      </c>
      <c r="E7332" s="0" t="s">
        <v>325</v>
      </c>
      <c r="F7332" s="0" t="str">
        <f aca="false">INDEX(Mapping!$B$2:$B$465,MATCH(E7332,Mapping!$A$2:$A$465,0))</f>
        <v>ADANI SOLAR ENERGY JODHPUR TWO LIMITED</v>
      </c>
      <c r="G7332" s="0" t="str">
        <f aca="false">INDEX(Mapping!$C$2:$C$465,MATCH(E7332,Mapping!$A$2:$A$465,0))</f>
        <v>ADANI GREEN ENERGY (ALL SPVs)</v>
      </c>
      <c r="H7332" s="2" t="n">
        <v>7.23</v>
      </c>
      <c r="I7332" s="3" t="n">
        <v>0.12</v>
      </c>
    </row>
    <row r="7333" customFormat="false" ht="15" hidden="false" customHeight="false" outlineLevel="0" collapsed="false">
      <c r="A7333" s="0" t="s">
        <v>222</v>
      </c>
      <c r="B7333" s="0" t="n">
        <f aca="false">VALUE(LEFT(A7333,4))</f>
        <v>2026</v>
      </c>
      <c r="C7333" s="0" t="str">
        <f aca="false">"FY"&amp;IF(VALUE(MID(A7333,6,2))&gt;=4,VALUE(LEFT(A7333,4)),VALUE(LEFT(A7333,4))-1)&amp;"-"&amp;TEXT(MOD(IF(VALUE(MID(A7333,6,2))&gt;=4,VALUE(LEFT(A7333,4)),VALUE(LEFT(A7333,4))-1)+1,100),"00")</f>
        <v>FY2025-26</v>
      </c>
      <c r="D7333" s="0" t="s">
        <v>699</v>
      </c>
      <c r="E7333" s="0" t="s">
        <v>71</v>
      </c>
      <c r="F7333" s="0" t="str">
        <f aca="false">INDEX(Mapping!$B$2:$B$465,MATCH(E7333,Mapping!$A$2:$A$465,0))</f>
        <v>KERALA</v>
      </c>
      <c r="G7333" s="0" t="str">
        <f aca="false">INDEX(Mapping!$C$2:$C$465,MATCH(E7333,Mapping!$A$2:$A$465,0))</f>
        <v>KERALA</v>
      </c>
      <c r="H7333" s="2" t="n">
        <v>6.94</v>
      </c>
      <c r="I7333" s="3" t="n">
        <v>0.11</v>
      </c>
    </row>
    <row r="7334" customFormat="false" ht="15" hidden="false" customHeight="false" outlineLevel="0" collapsed="false">
      <c r="A7334" s="0" t="s">
        <v>222</v>
      </c>
      <c r="B7334" s="0" t="n">
        <f aca="false">VALUE(LEFT(A7334,4))</f>
        <v>2026</v>
      </c>
      <c r="C7334" s="0" t="str">
        <f aca="false">"FY"&amp;IF(VALUE(MID(A7334,6,2))&gt;=4,VALUE(LEFT(A7334,4)),VALUE(LEFT(A7334,4))-1)&amp;"-"&amp;TEXT(MOD(IF(VALUE(MID(A7334,6,2))&gt;=4,VALUE(LEFT(A7334,4)),VALUE(LEFT(A7334,4))-1)+1,100),"00")</f>
        <v>FY2025-26</v>
      </c>
      <c r="D7334" s="0" t="s">
        <v>679</v>
      </c>
      <c r="E7334" s="0" t="s">
        <v>241</v>
      </c>
      <c r="F7334" s="0" t="str">
        <f aca="false">INDEX(Mapping!$B$2:$B$465,MATCH(E7334,Mapping!$A$2:$A$465,0))</f>
        <v>HIMACHAL PRADESH</v>
      </c>
      <c r="G7334" s="0" t="str">
        <f aca="false">INDEX(Mapping!$C$2:$C$465,MATCH(E7334,Mapping!$A$2:$A$465,0))</f>
        <v>HIMACHAL PRADESH</v>
      </c>
      <c r="H7334" s="2" t="n">
        <v>6.62</v>
      </c>
      <c r="I7334" s="3" t="n">
        <v>0.11</v>
      </c>
    </row>
    <row r="7335" customFormat="false" ht="15" hidden="false" customHeight="false" outlineLevel="0" collapsed="false">
      <c r="A7335" s="0" t="s">
        <v>222</v>
      </c>
      <c r="B7335" s="0" t="n">
        <f aca="false">VALUE(LEFT(A7335,4))</f>
        <v>2026</v>
      </c>
      <c r="C7335" s="0" t="str">
        <f aca="false">"FY"&amp;IF(VALUE(MID(A7335,6,2))&gt;=4,VALUE(LEFT(A7335,4)),VALUE(LEFT(A7335,4))-1)&amp;"-"&amp;TEXT(MOD(IF(VALUE(MID(A7335,6,2))&gt;=4,VALUE(LEFT(A7335,4)),VALUE(LEFT(A7335,4))-1)+1,100),"00")</f>
        <v>FY2025-26</v>
      </c>
      <c r="D7335" s="0" t="s">
        <v>748</v>
      </c>
      <c r="E7335" s="0" t="s">
        <v>427</v>
      </c>
      <c r="F7335" s="0" t="str">
        <f aca="false">INDEX(Mapping!$B$2:$B$465,MATCH(E7335,Mapping!$A$2:$A$465,0))</f>
        <v>NTPC STATIONS</v>
      </c>
      <c r="G7335" s="0" t="str">
        <f aca="false">INDEX(Mapping!$C$2:$C$465,MATCH(E7335,Mapping!$A$2:$A$465,0))</f>
        <v>NTPC GROUP</v>
      </c>
      <c r="H7335" s="2" t="n">
        <v>6.52</v>
      </c>
      <c r="I7335" s="3" t="n">
        <v>0.11</v>
      </c>
    </row>
    <row r="7336" customFormat="false" ht="15" hidden="false" customHeight="false" outlineLevel="0" collapsed="false">
      <c r="A7336" s="0" t="s">
        <v>222</v>
      </c>
      <c r="B7336" s="0" t="n">
        <f aca="false">VALUE(LEFT(A7336,4))</f>
        <v>2026</v>
      </c>
      <c r="C7336" s="0" t="str">
        <f aca="false">"FY"&amp;IF(VALUE(MID(A7336,6,2))&gt;=4,VALUE(LEFT(A7336,4)),VALUE(LEFT(A7336,4))-1)&amp;"-"&amp;TEXT(MOD(IF(VALUE(MID(A7336,6,2))&gt;=4,VALUE(LEFT(A7336,4)),VALUE(LEFT(A7336,4))-1)+1,100),"00")</f>
        <v>FY2025-26</v>
      </c>
      <c r="D7336" s="0" t="s">
        <v>376</v>
      </c>
      <c r="E7336" s="0" t="s">
        <v>376</v>
      </c>
      <c r="F7336" s="0" t="str">
        <f aca="false">INDEX(Mapping!$B$2:$B$465,MATCH(E7336,Mapping!$A$2:$A$465,0))</f>
        <v>ADANI PORTS AND SPECIAL ECONOMIC ZONE LIMITED (PSS-3)</v>
      </c>
      <c r="G7336" s="0" t="str">
        <f aca="false">INDEX(Mapping!$C$2:$C$465,MATCH(E7336,Mapping!$A$2:$A$465,0))</f>
        <v>ADANI PORTS &amp; SEZ</v>
      </c>
      <c r="H7336" s="2" t="n">
        <v>6.41</v>
      </c>
      <c r="I7336" s="3" t="n">
        <v>0.1</v>
      </c>
    </row>
    <row r="7337" customFormat="false" ht="15" hidden="false" customHeight="false" outlineLevel="0" collapsed="false">
      <c r="A7337" s="0" t="s">
        <v>222</v>
      </c>
      <c r="B7337" s="0" t="n">
        <f aca="false">VALUE(LEFT(A7337,4))</f>
        <v>2026</v>
      </c>
      <c r="C7337" s="0" t="str">
        <f aca="false">"FY"&amp;IF(VALUE(MID(A7337,6,2))&gt;=4,VALUE(LEFT(A7337,4)),VALUE(LEFT(A7337,4))-1)&amp;"-"&amp;TEXT(MOD(IF(VALUE(MID(A7337,6,2))&gt;=4,VALUE(LEFT(A7337,4)),VALUE(LEFT(A7337,4))-1)+1,100),"00")</f>
        <v>FY2025-26</v>
      </c>
      <c r="D7337" s="0" t="s">
        <v>831</v>
      </c>
      <c r="E7337" s="0" t="s">
        <v>374</v>
      </c>
      <c r="F7337" s="0" t="str">
        <f aca="false">INDEX(Mapping!$B$2:$B$465,MATCH(E7337,Mapping!$A$2:$A$465,0))</f>
        <v>RONGNICHU HEP</v>
      </c>
      <c r="G7337" s="0" t="str">
        <f aca="false">INDEX(Mapping!$C$2:$C$465,MATCH(E7337,Mapping!$A$2:$A$465,0))</f>
        <v>RONGNICHU HEP</v>
      </c>
      <c r="H7337" s="2" t="n">
        <v>6</v>
      </c>
      <c r="I7337" s="3" t="n">
        <v>0.1</v>
      </c>
    </row>
    <row r="7338" customFormat="false" ht="15" hidden="false" customHeight="false" outlineLevel="0" collapsed="false">
      <c r="A7338" s="0" t="s">
        <v>222</v>
      </c>
      <c r="B7338" s="0" t="n">
        <f aca="false">VALUE(LEFT(A7338,4))</f>
        <v>2026</v>
      </c>
      <c r="C7338" s="0" t="str">
        <f aca="false">"FY"&amp;IF(VALUE(MID(A7338,6,2))&gt;=4,VALUE(LEFT(A7338,4)),VALUE(LEFT(A7338,4))-1)&amp;"-"&amp;TEXT(MOD(IF(VALUE(MID(A7338,6,2))&gt;=4,VALUE(LEFT(A7338,4)),VALUE(LEFT(A7338,4))-1)+1,100),"00")</f>
        <v>FY2025-26</v>
      </c>
      <c r="D7338" s="0" t="s">
        <v>218</v>
      </c>
      <c r="E7338" s="0" t="s">
        <v>218</v>
      </c>
      <c r="F7338" s="0" t="str">
        <f aca="false">INDEX(Mapping!$B$2:$B$465,MATCH(E7338,Mapping!$A$2:$A$465,0))</f>
        <v>KARCHAM WANGTOO HEP</v>
      </c>
      <c r="G7338" s="0" t="str">
        <f aca="false">INDEX(Mapping!$C$2:$C$465,MATCH(E7338,Mapping!$A$2:$A$465,0))</f>
        <v>KARCHAM WANGTOO HEP</v>
      </c>
      <c r="H7338" s="2" t="n">
        <v>5.7</v>
      </c>
      <c r="I7338" s="3" t="n">
        <v>0.09</v>
      </c>
    </row>
    <row r="7339" customFormat="false" ht="15" hidden="false" customHeight="false" outlineLevel="0" collapsed="false">
      <c r="A7339" s="0" t="s">
        <v>222</v>
      </c>
      <c r="B7339" s="0" t="n">
        <f aca="false">VALUE(LEFT(A7339,4))</f>
        <v>2026</v>
      </c>
      <c r="C7339" s="0" t="str">
        <f aca="false">"FY"&amp;IF(VALUE(MID(A7339,6,2))&gt;=4,VALUE(LEFT(A7339,4)),VALUE(LEFT(A7339,4))-1)&amp;"-"&amp;TEXT(MOD(IF(VALUE(MID(A7339,6,2))&gt;=4,VALUE(LEFT(A7339,4)),VALUE(LEFT(A7339,4))-1)+1,100),"00")</f>
        <v>FY2025-26</v>
      </c>
      <c r="D7339" s="0" t="s">
        <v>375</v>
      </c>
      <c r="E7339" s="0" t="s">
        <v>375</v>
      </c>
      <c r="F7339" s="0" t="str">
        <f aca="false">INDEX(Mapping!$B$2:$B$465,MATCH(E7339,Mapping!$A$2:$A$465,0))</f>
        <v>WIND FIVE RENERGY LIMITED</v>
      </c>
      <c r="G7339" s="0" t="str">
        <f aca="false">INDEX(Mapping!$C$2:$C$465,MATCH(E7339,Mapping!$A$2:$A$465,0))</f>
        <v>WIND FIVE RENERGY LIMITED</v>
      </c>
      <c r="H7339" s="2" t="n">
        <v>5.55</v>
      </c>
      <c r="I7339" s="3" t="n">
        <v>0.09</v>
      </c>
    </row>
    <row r="7340" customFormat="false" ht="15" hidden="false" customHeight="false" outlineLevel="0" collapsed="false">
      <c r="A7340" s="0" t="s">
        <v>222</v>
      </c>
      <c r="B7340" s="0" t="n">
        <f aca="false">VALUE(LEFT(A7340,4))</f>
        <v>2026</v>
      </c>
      <c r="C7340" s="0" t="str">
        <f aca="false">"FY"&amp;IF(VALUE(MID(A7340,6,2))&gt;=4,VALUE(LEFT(A7340,4)),VALUE(LEFT(A7340,4))-1)&amp;"-"&amp;TEXT(MOD(IF(VALUE(MID(A7340,6,2))&gt;=4,VALUE(LEFT(A7340,4)),VALUE(LEFT(A7340,4))-1)+1,100),"00")</f>
        <v>FY2025-26</v>
      </c>
      <c r="D7340" s="0" t="s">
        <v>697</v>
      </c>
      <c r="E7340" s="0" t="s">
        <v>283</v>
      </c>
      <c r="F7340" s="0" t="str">
        <f aca="false">INDEX(Mapping!$B$2:$B$465,MATCH(E7340,Mapping!$A$2:$A$465,0))</f>
        <v>AMP ENERGY GREEN SIX PRIVATE LIMITED</v>
      </c>
      <c r="G7340" s="0" t="str">
        <f aca="false">INDEX(Mapping!$C$2:$C$465,MATCH(E7340,Mapping!$A$2:$A$465,0))</f>
        <v>AMP ENERGY</v>
      </c>
      <c r="H7340" s="2" t="n">
        <v>5.4</v>
      </c>
      <c r="I7340" s="3" t="n">
        <v>0.09</v>
      </c>
    </row>
    <row r="7341" customFormat="false" ht="15" hidden="false" customHeight="false" outlineLevel="0" collapsed="false">
      <c r="A7341" s="0" t="s">
        <v>222</v>
      </c>
      <c r="B7341" s="0" t="n">
        <f aca="false">VALUE(LEFT(A7341,4))</f>
        <v>2026</v>
      </c>
      <c r="C7341" s="0" t="str">
        <f aca="false">"FY"&amp;IF(VALUE(MID(A7341,6,2))&gt;=4,VALUE(LEFT(A7341,4)),VALUE(LEFT(A7341,4))-1)&amp;"-"&amp;TEXT(MOD(IF(VALUE(MID(A7341,6,2))&gt;=4,VALUE(LEFT(A7341,4)),VALUE(LEFT(A7341,4))-1)+1,100),"00")</f>
        <v>FY2025-26</v>
      </c>
      <c r="D7341" s="0" t="s">
        <v>442</v>
      </c>
      <c r="E7341" s="0" t="s">
        <v>442</v>
      </c>
      <c r="F7341" s="0" t="str">
        <f aca="false">INDEX(Mapping!$B$2:$B$465,MATCH(E7341,Mapping!$A$2:$A$465,0))</f>
        <v>ADANI HYBRID ENERGY JAISALMER FIVE LIMITED_PSS4</v>
      </c>
      <c r="G7341" s="0" t="str">
        <f aca="false">INDEX(Mapping!$C$2:$C$465,MATCH(E7341,Mapping!$A$2:$A$465,0))</f>
        <v>ADANI GREEN ENERGY (ALL SPVs)</v>
      </c>
      <c r="H7341" s="2" t="n">
        <v>5.09</v>
      </c>
      <c r="I7341" s="3" t="n">
        <v>0.08</v>
      </c>
    </row>
    <row r="7342" customFormat="false" ht="15" hidden="false" customHeight="false" outlineLevel="0" collapsed="false">
      <c r="A7342" s="0" t="s">
        <v>222</v>
      </c>
      <c r="B7342" s="0" t="n">
        <f aca="false">VALUE(LEFT(A7342,4))</f>
        <v>2026</v>
      </c>
      <c r="C7342" s="0" t="str">
        <f aca="false">"FY"&amp;IF(VALUE(MID(A7342,6,2))&gt;=4,VALUE(LEFT(A7342,4)),VALUE(LEFT(A7342,4))-1)&amp;"-"&amp;TEXT(MOD(IF(VALUE(MID(A7342,6,2))&gt;=4,VALUE(LEFT(A7342,4)),VALUE(LEFT(A7342,4))-1)+1,100),"00")</f>
        <v>FY2025-26</v>
      </c>
      <c r="D7342" s="0" t="s">
        <v>725</v>
      </c>
      <c r="E7342" s="0" t="s">
        <v>394</v>
      </c>
      <c r="F7342" s="0" t="str">
        <f aca="false">INDEX(Mapping!$B$2:$B$465,MATCH(E7342,Mapping!$A$2:$A$465,0))</f>
        <v>NTPC STATIONS</v>
      </c>
      <c r="G7342" s="0" t="str">
        <f aca="false">INDEX(Mapping!$C$2:$C$465,MATCH(E7342,Mapping!$A$2:$A$465,0))</f>
        <v>NTPC GROUP</v>
      </c>
      <c r="H7342" s="2" t="n">
        <v>4.96</v>
      </c>
      <c r="I7342" s="3" t="n">
        <v>0.08</v>
      </c>
    </row>
    <row r="7343" customFormat="false" ht="15" hidden="false" customHeight="false" outlineLevel="0" collapsed="false">
      <c r="A7343" s="0" t="s">
        <v>222</v>
      </c>
      <c r="B7343" s="0" t="n">
        <f aca="false">VALUE(LEFT(A7343,4))</f>
        <v>2026</v>
      </c>
      <c r="C7343" s="0" t="str">
        <f aca="false">"FY"&amp;IF(VALUE(MID(A7343,6,2))&gt;=4,VALUE(LEFT(A7343,4)),VALUE(LEFT(A7343,4))-1)&amp;"-"&amp;TEXT(MOD(IF(VALUE(MID(A7343,6,2))&gt;=4,VALUE(LEFT(A7343,4)),VALUE(LEFT(A7343,4))-1)+1,100),"00")</f>
        <v>FY2025-26</v>
      </c>
      <c r="D7343" s="0" t="s">
        <v>726</v>
      </c>
      <c r="E7343" s="0" t="s">
        <v>393</v>
      </c>
      <c r="F7343" s="0" t="str">
        <f aca="false">INDEX(Mapping!$B$2:$B$465,MATCH(E7343,Mapping!$A$2:$A$465,0))</f>
        <v>NTPC STATIONS</v>
      </c>
      <c r="G7343" s="0" t="str">
        <f aca="false">INDEX(Mapping!$C$2:$C$465,MATCH(E7343,Mapping!$A$2:$A$465,0))</f>
        <v>NTPC GROUP</v>
      </c>
      <c r="H7343" s="2" t="n">
        <v>4.8</v>
      </c>
      <c r="I7343" s="3" t="n">
        <v>0.08</v>
      </c>
    </row>
    <row r="7344" customFormat="false" ht="15" hidden="false" customHeight="false" outlineLevel="0" collapsed="false">
      <c r="A7344" s="0" t="s">
        <v>222</v>
      </c>
      <c r="B7344" s="0" t="n">
        <f aca="false">VALUE(LEFT(A7344,4))</f>
        <v>2026</v>
      </c>
      <c r="C7344" s="0" t="str">
        <f aca="false">"FY"&amp;IF(VALUE(MID(A7344,6,2))&gt;=4,VALUE(LEFT(A7344,4)),VALUE(LEFT(A7344,4))-1)&amp;"-"&amp;TEXT(MOD(IF(VALUE(MID(A7344,6,2))&gt;=4,VALUE(LEFT(A7344,4)),VALUE(LEFT(A7344,4))-1)+1,100),"00")</f>
        <v>FY2025-26</v>
      </c>
      <c r="D7344" s="0" t="s">
        <v>689</v>
      </c>
      <c r="E7344" s="0" t="s">
        <v>237</v>
      </c>
      <c r="F7344" s="0" t="str">
        <f aca="false">INDEX(Mapping!$B$2:$B$465,MATCH(E7344,Mapping!$A$2:$A$465,0))</f>
        <v>NTPC STATIONS</v>
      </c>
      <c r="G7344" s="0" t="str">
        <f aca="false">INDEX(Mapping!$C$2:$C$465,MATCH(E7344,Mapping!$A$2:$A$465,0))</f>
        <v>NTPC GROUP</v>
      </c>
      <c r="H7344" s="2" t="n">
        <v>4.79</v>
      </c>
      <c r="I7344" s="3" t="n">
        <v>0.08</v>
      </c>
    </row>
    <row r="7345" customFormat="false" ht="15" hidden="false" customHeight="false" outlineLevel="0" collapsed="false">
      <c r="A7345" s="0" t="s">
        <v>222</v>
      </c>
      <c r="B7345" s="0" t="n">
        <f aca="false">VALUE(LEFT(A7345,4))</f>
        <v>2026</v>
      </c>
      <c r="C7345" s="0" t="str">
        <f aca="false">"FY"&amp;IF(VALUE(MID(A7345,6,2))&gt;=4,VALUE(LEFT(A7345,4)),VALUE(LEFT(A7345,4))-1)&amp;"-"&amp;TEXT(MOD(IF(VALUE(MID(A7345,6,2))&gt;=4,VALUE(LEFT(A7345,4)),VALUE(LEFT(A7345,4))-1)+1,100),"00")</f>
        <v>FY2025-26</v>
      </c>
      <c r="D7345" s="0" t="s">
        <v>370</v>
      </c>
      <c r="E7345" s="0" t="s">
        <v>370</v>
      </c>
      <c r="F7345" s="0" t="str">
        <f aca="false">INDEX(Mapping!$B$2:$B$465,MATCH(E7345,Mapping!$A$2:$A$465,0))</f>
        <v>TRN ENERGY PRIVATE LIMITED</v>
      </c>
      <c r="G7345" s="0" t="str">
        <f aca="false">INDEX(Mapping!$C$2:$C$465,MATCH(E7345,Mapping!$A$2:$A$465,0))</f>
        <v>TRN ENERGY PRIVATE LIMITED</v>
      </c>
      <c r="H7345" s="2" t="n">
        <v>4.72</v>
      </c>
      <c r="I7345" s="3" t="n">
        <v>0.08</v>
      </c>
    </row>
    <row r="7346" customFormat="false" ht="15" hidden="false" customHeight="false" outlineLevel="0" collapsed="false">
      <c r="A7346" s="0" t="s">
        <v>222</v>
      </c>
      <c r="B7346" s="0" t="n">
        <f aca="false">VALUE(LEFT(A7346,4))</f>
        <v>2026</v>
      </c>
      <c r="C7346" s="0" t="str">
        <f aca="false">"FY"&amp;IF(VALUE(MID(A7346,6,2))&gt;=4,VALUE(LEFT(A7346,4)),VALUE(LEFT(A7346,4))-1)&amp;"-"&amp;TEXT(MOD(IF(VALUE(MID(A7346,6,2))&gt;=4,VALUE(LEFT(A7346,4)),VALUE(LEFT(A7346,4))-1)+1,100),"00")</f>
        <v>FY2025-26</v>
      </c>
      <c r="D7346" s="0" t="s">
        <v>856</v>
      </c>
      <c r="E7346" s="0" t="s">
        <v>364</v>
      </c>
      <c r="F7346" s="0" t="str">
        <f aca="false">INDEX(Mapping!$B$2:$B$465,MATCH(E7346,Mapping!$A$2:$A$465,0))</f>
        <v>PATRATU VIDYUT UTPADAN NIGAM LIMITED</v>
      </c>
      <c r="G7346" s="0" t="str">
        <f aca="false">INDEX(Mapping!$C$2:$C$465,MATCH(E7346,Mapping!$A$2:$A$465,0))</f>
        <v>PATRATU VIDYUT UTPADAN NIGAM LIMITED</v>
      </c>
      <c r="H7346" s="2" t="n">
        <v>4.43</v>
      </c>
      <c r="I7346" s="3" t="n">
        <v>0.07</v>
      </c>
    </row>
    <row r="7347" customFormat="false" ht="15" hidden="false" customHeight="false" outlineLevel="0" collapsed="false">
      <c r="A7347" s="0" t="s">
        <v>222</v>
      </c>
      <c r="B7347" s="0" t="n">
        <f aca="false">VALUE(LEFT(A7347,4))</f>
        <v>2026</v>
      </c>
      <c r="C7347" s="0" t="str">
        <f aca="false">"FY"&amp;IF(VALUE(MID(A7347,6,2))&gt;=4,VALUE(LEFT(A7347,4)),VALUE(LEFT(A7347,4))-1)&amp;"-"&amp;TEXT(MOD(IF(VALUE(MID(A7347,6,2))&gt;=4,VALUE(LEFT(A7347,4)),VALUE(LEFT(A7347,4))-1)+1,100),"00")</f>
        <v>FY2025-26</v>
      </c>
      <c r="D7347" s="0" t="s">
        <v>854</v>
      </c>
      <c r="E7347" s="0" t="s">
        <v>500</v>
      </c>
      <c r="F7347" s="0" t="str">
        <f aca="false">INDEX(Mapping!$B$2:$B$465,MATCH(E7347,Mapping!$A$2:$A$465,0))</f>
        <v>ADANI HYBRID ENERGY JAISALMER FIVE LIMITED_WIND_PSS8</v>
      </c>
      <c r="G7347" s="0" t="str">
        <f aca="false">INDEX(Mapping!$C$2:$C$465,MATCH(E7347,Mapping!$A$2:$A$465,0))</f>
        <v>ADANI GREEN ENERGY (ALL SPVs)</v>
      </c>
      <c r="H7347" s="2" t="n">
        <v>4.2</v>
      </c>
      <c r="I7347" s="3" t="n">
        <v>0.07</v>
      </c>
    </row>
    <row r="7348" customFormat="false" ht="15" hidden="false" customHeight="false" outlineLevel="0" collapsed="false">
      <c r="A7348" s="0" t="s">
        <v>222</v>
      </c>
      <c r="B7348" s="0" t="n">
        <f aca="false">VALUE(LEFT(A7348,4))</f>
        <v>2026</v>
      </c>
      <c r="C7348" s="0" t="str">
        <f aca="false">"FY"&amp;IF(VALUE(MID(A7348,6,2))&gt;=4,VALUE(LEFT(A7348,4)),VALUE(LEFT(A7348,4))-1)&amp;"-"&amp;TEXT(MOD(IF(VALUE(MID(A7348,6,2))&gt;=4,VALUE(LEFT(A7348,4)),VALUE(LEFT(A7348,4))-1)+1,100),"00")</f>
        <v>FY2025-26</v>
      </c>
      <c r="D7348" s="0" t="s">
        <v>422</v>
      </c>
      <c r="E7348" s="0" t="s">
        <v>422</v>
      </c>
      <c r="F7348" s="0" t="str">
        <f aca="false">INDEX(Mapping!$B$2:$B$465,MATCH(E7348,Mapping!$A$2:$A$465,0))</f>
        <v>NTPC STATIONS</v>
      </c>
      <c r="G7348" s="0" t="str">
        <f aca="false">INDEX(Mapping!$C$2:$C$465,MATCH(E7348,Mapping!$A$2:$A$465,0))</f>
        <v>NTPC GROUP</v>
      </c>
      <c r="H7348" s="2" t="n">
        <v>3.95</v>
      </c>
      <c r="I7348" s="3" t="n">
        <v>0.06</v>
      </c>
    </row>
    <row r="7349" customFormat="false" ht="15" hidden="false" customHeight="false" outlineLevel="0" collapsed="false">
      <c r="A7349" s="0" t="s">
        <v>222</v>
      </c>
      <c r="B7349" s="0" t="n">
        <f aca="false">VALUE(LEFT(A7349,4))</f>
        <v>2026</v>
      </c>
      <c r="C7349" s="0" t="str">
        <f aca="false">"FY"&amp;IF(VALUE(MID(A7349,6,2))&gt;=4,VALUE(LEFT(A7349,4)),VALUE(LEFT(A7349,4))-1)&amp;"-"&amp;TEXT(MOD(IF(VALUE(MID(A7349,6,2))&gt;=4,VALUE(LEFT(A7349,4)),VALUE(LEFT(A7349,4))-1)+1,100),"00")</f>
        <v>FY2025-26</v>
      </c>
      <c r="D7349" s="0" t="s">
        <v>339</v>
      </c>
      <c r="E7349" s="0" t="s">
        <v>339</v>
      </c>
      <c r="F7349" s="0" t="str">
        <f aca="false">INDEX(Mapping!$B$2:$B$465,MATCH(E7349,Mapping!$A$2:$A$465,0))</f>
        <v>BRBCL NABINAGAR</v>
      </c>
      <c r="G7349" s="0" t="str">
        <f aca="false">INDEX(Mapping!$C$2:$C$465,MATCH(E7349,Mapping!$A$2:$A$465,0))</f>
        <v>NTPC GROUP</v>
      </c>
      <c r="H7349" s="2" t="n">
        <v>3.8</v>
      </c>
      <c r="I7349" s="3" t="n">
        <v>0.06</v>
      </c>
    </row>
    <row r="7350" customFormat="false" ht="15" hidden="false" customHeight="false" outlineLevel="0" collapsed="false">
      <c r="A7350" s="0" t="s">
        <v>222</v>
      </c>
      <c r="B7350" s="0" t="n">
        <f aca="false">VALUE(LEFT(A7350,4))</f>
        <v>2026</v>
      </c>
      <c r="C7350" s="0" t="str">
        <f aca="false">"FY"&amp;IF(VALUE(MID(A7350,6,2))&gt;=4,VALUE(LEFT(A7350,4)),VALUE(LEFT(A7350,4))-1)&amp;"-"&amp;TEXT(MOD(IF(VALUE(MID(A7350,6,2))&gt;=4,VALUE(LEFT(A7350,4)),VALUE(LEFT(A7350,4))-1)+1,100),"00")</f>
        <v>FY2025-26</v>
      </c>
      <c r="D7350" s="0" t="s">
        <v>762</v>
      </c>
      <c r="E7350" s="0" t="s">
        <v>447</v>
      </c>
      <c r="F7350" s="0" t="str">
        <f aca="false">INDEX(Mapping!$B$2:$B$465,MATCH(E7350,Mapping!$A$2:$A$465,0))</f>
        <v>NTPC STATIONS</v>
      </c>
      <c r="G7350" s="0" t="str">
        <f aca="false">INDEX(Mapping!$C$2:$C$465,MATCH(E7350,Mapping!$A$2:$A$465,0))</f>
        <v>NTPC GROUP</v>
      </c>
      <c r="H7350" s="2" t="n">
        <v>3.63</v>
      </c>
      <c r="I7350" s="3" t="n">
        <v>0.06</v>
      </c>
    </row>
    <row r="7351" customFormat="false" ht="15" hidden="false" customHeight="false" outlineLevel="0" collapsed="false">
      <c r="A7351" s="0" t="s">
        <v>222</v>
      </c>
      <c r="B7351" s="0" t="n">
        <f aca="false">VALUE(LEFT(A7351,4))</f>
        <v>2026</v>
      </c>
      <c r="C7351" s="0" t="str">
        <f aca="false">"FY"&amp;IF(VALUE(MID(A7351,6,2))&gt;=4,VALUE(LEFT(A7351,4)),VALUE(LEFT(A7351,4))-1)&amp;"-"&amp;TEXT(MOD(IF(VALUE(MID(A7351,6,2))&gt;=4,VALUE(LEFT(A7351,4)),VALUE(LEFT(A7351,4))-1)+1,100),"00")</f>
        <v>FY2025-26</v>
      </c>
      <c r="D7351" s="0" t="s">
        <v>843</v>
      </c>
      <c r="E7351" s="0" t="s">
        <v>467</v>
      </c>
      <c r="F7351" s="0" t="str">
        <f aca="false">INDEX(Mapping!$B$2:$B$465,MATCH(E7351,Mapping!$A$2:$A$465,0))</f>
        <v>ADANI SOLAR ENERGY JODHPUR SIX PRIVATE LIMITED_PSS8_HYBRID SOLAR</v>
      </c>
      <c r="G7351" s="0" t="str">
        <f aca="false">INDEX(Mapping!$C$2:$C$465,MATCH(E7351,Mapping!$A$2:$A$465,0))</f>
        <v>ADANI GREEN ENERGY (ALL SPVs)</v>
      </c>
      <c r="H7351" s="2" t="n">
        <v>3.53</v>
      </c>
      <c r="I7351" s="3" t="n">
        <v>0.06</v>
      </c>
    </row>
    <row r="7352" customFormat="false" ht="15" hidden="false" customHeight="false" outlineLevel="0" collapsed="false">
      <c r="A7352" s="0" t="s">
        <v>222</v>
      </c>
      <c r="B7352" s="0" t="n">
        <f aca="false">VALUE(LEFT(A7352,4))</f>
        <v>2026</v>
      </c>
      <c r="C7352" s="0" t="str">
        <f aca="false">"FY"&amp;IF(VALUE(MID(A7352,6,2))&gt;=4,VALUE(LEFT(A7352,4)),VALUE(LEFT(A7352,4))-1)&amp;"-"&amp;TEXT(MOD(IF(VALUE(MID(A7352,6,2))&gt;=4,VALUE(LEFT(A7352,4)),VALUE(LEFT(A7352,4))-1)+1,100),"00")</f>
        <v>FY2025-26</v>
      </c>
      <c r="D7352" s="0" t="s">
        <v>688</v>
      </c>
      <c r="E7352" s="0" t="s">
        <v>193</v>
      </c>
      <c r="F7352" s="0" t="str">
        <f aca="false">INDEX(Mapping!$B$2:$B$465,MATCH(E7352,Mapping!$A$2:$A$465,0))</f>
        <v>MIZORAM</v>
      </c>
      <c r="G7352" s="0" t="str">
        <f aca="false">INDEX(Mapping!$C$2:$C$465,MATCH(E7352,Mapping!$A$2:$A$465,0))</f>
        <v>MIZORAM</v>
      </c>
      <c r="H7352" s="2" t="n">
        <v>3.5</v>
      </c>
      <c r="I7352" s="3" t="n">
        <v>0.06</v>
      </c>
    </row>
    <row r="7353" customFormat="false" ht="15" hidden="false" customHeight="false" outlineLevel="0" collapsed="false">
      <c r="A7353" s="0" t="s">
        <v>222</v>
      </c>
      <c r="B7353" s="0" t="n">
        <f aca="false">VALUE(LEFT(A7353,4))</f>
        <v>2026</v>
      </c>
      <c r="C7353" s="0" t="str">
        <f aca="false">"FY"&amp;IF(VALUE(MID(A7353,6,2))&gt;=4,VALUE(LEFT(A7353,4)),VALUE(LEFT(A7353,4))-1)&amp;"-"&amp;TEXT(MOD(IF(VALUE(MID(A7353,6,2))&gt;=4,VALUE(LEFT(A7353,4)),VALUE(LEFT(A7353,4))-1)+1,100),"00")</f>
        <v>FY2025-26</v>
      </c>
      <c r="D7353" s="0" t="s">
        <v>285</v>
      </c>
      <c r="E7353" s="0" t="s">
        <v>285</v>
      </c>
      <c r="F7353" s="0" t="str">
        <f aca="false">INDEX(Mapping!$B$2:$B$465,MATCH(E7353,Mapping!$A$2:$A$465,0))</f>
        <v>MEENAKSHI ENERGY</v>
      </c>
      <c r="G7353" s="0" t="str">
        <f aca="false">INDEX(Mapping!$C$2:$C$465,MATCH(E7353,Mapping!$A$2:$A$465,0))</f>
        <v>MEENAKSHI ENERGY</v>
      </c>
      <c r="H7353" s="2" t="n">
        <v>3.19</v>
      </c>
      <c r="I7353" s="3" t="n">
        <v>0.05</v>
      </c>
    </row>
    <row r="7354" customFormat="false" ht="15" hidden="false" customHeight="false" outlineLevel="0" collapsed="false">
      <c r="A7354" s="0" t="s">
        <v>222</v>
      </c>
      <c r="B7354" s="0" t="n">
        <f aca="false">VALUE(LEFT(A7354,4))</f>
        <v>2026</v>
      </c>
      <c r="C7354" s="0" t="str">
        <f aca="false">"FY"&amp;IF(VALUE(MID(A7354,6,2))&gt;=4,VALUE(LEFT(A7354,4)),VALUE(LEFT(A7354,4))-1)&amp;"-"&amp;TEXT(MOD(IF(VALUE(MID(A7354,6,2))&gt;=4,VALUE(LEFT(A7354,4)),VALUE(LEFT(A7354,4))-1)+1,100),"00")</f>
        <v>FY2025-26</v>
      </c>
      <c r="D7354" s="0" t="s">
        <v>326</v>
      </c>
      <c r="E7354" s="0" t="s">
        <v>326</v>
      </c>
      <c r="F7354" s="0" t="str">
        <f aca="false">INDEX(Mapping!$B$2:$B$465,MATCH(E7354,Mapping!$A$2:$A$465,0))</f>
        <v>ITPCL (IL&amp;FS TAMIL NADU)</v>
      </c>
      <c r="G7354" s="0" t="str">
        <f aca="false">INDEX(Mapping!$C$2:$C$465,MATCH(E7354,Mapping!$A$2:$A$465,0))</f>
        <v>ITPCL (IL&amp;FS TAMIL NADU)</v>
      </c>
      <c r="H7354" s="2" t="n">
        <v>3.16</v>
      </c>
      <c r="I7354" s="3" t="n">
        <v>0.05</v>
      </c>
    </row>
    <row r="7355" customFormat="false" ht="15" hidden="false" customHeight="false" outlineLevel="0" collapsed="false">
      <c r="A7355" s="0" t="s">
        <v>222</v>
      </c>
      <c r="B7355" s="0" t="n">
        <f aca="false">VALUE(LEFT(A7355,4))</f>
        <v>2026</v>
      </c>
      <c r="C7355" s="0" t="str">
        <f aca="false">"FY"&amp;IF(VALUE(MID(A7355,6,2))&gt;=4,VALUE(LEFT(A7355,4)),VALUE(LEFT(A7355,4))-1)&amp;"-"&amp;TEXT(MOD(IF(VALUE(MID(A7355,6,2))&gt;=4,VALUE(LEFT(A7355,4)),VALUE(LEFT(A7355,4))-1)+1,100),"00")</f>
        <v>FY2025-26</v>
      </c>
      <c r="D7355" s="0" t="s">
        <v>707</v>
      </c>
      <c r="E7355" s="0" t="s">
        <v>333</v>
      </c>
      <c r="F7355" s="0" t="str">
        <f aca="false">INDEX(Mapping!$B$2:$B$465,MATCH(E7355,Mapping!$A$2:$A$465,0))</f>
        <v>NTPC STATIONS</v>
      </c>
      <c r="G7355" s="0" t="str">
        <f aca="false">INDEX(Mapping!$C$2:$C$465,MATCH(E7355,Mapping!$A$2:$A$465,0))</f>
        <v>NTPC GROUP</v>
      </c>
      <c r="H7355" s="2" t="n">
        <v>3.09</v>
      </c>
      <c r="I7355" s="3" t="n">
        <v>0.05</v>
      </c>
    </row>
    <row r="7356" customFormat="false" ht="15" hidden="false" customHeight="false" outlineLevel="0" collapsed="false">
      <c r="A7356" s="0" t="s">
        <v>222</v>
      </c>
      <c r="B7356" s="0" t="n">
        <f aca="false">VALUE(LEFT(A7356,4))</f>
        <v>2026</v>
      </c>
      <c r="C7356" s="0" t="str">
        <f aca="false">"FY"&amp;IF(VALUE(MID(A7356,6,2))&gt;=4,VALUE(LEFT(A7356,4)),VALUE(LEFT(A7356,4))-1)&amp;"-"&amp;TEXT(MOD(IF(VALUE(MID(A7356,6,2))&gt;=4,VALUE(LEFT(A7356,4)),VALUE(LEFT(A7356,4))-1)+1,100),"00")</f>
        <v>FY2025-26</v>
      </c>
      <c r="D7356" s="0" t="s">
        <v>844</v>
      </c>
      <c r="E7356" s="0" t="s">
        <v>483</v>
      </c>
      <c r="F7356" s="0" t="str">
        <f aca="false">INDEX(Mapping!$B$2:$B$465,MATCH(E7356,Mapping!$A$2:$A$465,0))</f>
        <v>ADANI RENEWABLE ENERGY THREE LIMITED_PSS8_HYBRID SOLAR</v>
      </c>
      <c r="G7356" s="0" t="str">
        <f aca="false">INDEX(Mapping!$C$2:$C$465,MATCH(E7356,Mapping!$A$2:$A$465,0))</f>
        <v>ADANI GREEN ENERGY (ALL SPVs)</v>
      </c>
      <c r="H7356" s="2" t="n">
        <v>2.96</v>
      </c>
      <c r="I7356" s="3" t="n">
        <v>0.05</v>
      </c>
    </row>
    <row r="7357" customFormat="false" ht="15" hidden="false" customHeight="false" outlineLevel="0" collapsed="false">
      <c r="A7357" s="0" t="s">
        <v>222</v>
      </c>
      <c r="B7357" s="0" t="n">
        <f aca="false">VALUE(LEFT(A7357,4))</f>
        <v>2026</v>
      </c>
      <c r="C7357" s="0" t="str">
        <f aca="false">"FY"&amp;IF(VALUE(MID(A7357,6,2))&gt;=4,VALUE(LEFT(A7357,4)),VALUE(LEFT(A7357,4))-1)&amp;"-"&amp;TEXT(MOD(IF(VALUE(MID(A7357,6,2))&gt;=4,VALUE(LEFT(A7357,4)),VALUE(LEFT(A7357,4))-1)+1,100),"00")</f>
        <v>FY2025-26</v>
      </c>
      <c r="D7357" s="0" t="s">
        <v>698</v>
      </c>
      <c r="E7357" s="0" t="s">
        <v>298</v>
      </c>
      <c r="F7357" s="0" t="str">
        <f aca="false">INDEX(Mapping!$B$2:$B$465,MATCH(E7357,Mapping!$A$2:$A$465,0))</f>
        <v>HIMACHAL PRADESH</v>
      </c>
      <c r="G7357" s="0" t="str">
        <f aca="false">INDEX(Mapping!$C$2:$C$465,MATCH(E7357,Mapping!$A$2:$A$465,0))</f>
        <v>HIMACHAL PRADESH</v>
      </c>
      <c r="H7357" s="2" t="n">
        <v>2.89</v>
      </c>
      <c r="I7357" s="3" t="n">
        <v>0.05</v>
      </c>
    </row>
    <row r="7358" customFormat="false" ht="15" hidden="false" customHeight="false" outlineLevel="0" collapsed="false">
      <c r="A7358" s="0" t="s">
        <v>222</v>
      </c>
      <c r="B7358" s="0" t="n">
        <f aca="false">VALUE(LEFT(A7358,4))</f>
        <v>2026</v>
      </c>
      <c r="C7358" s="0" t="str">
        <f aca="false">"FY"&amp;IF(VALUE(MID(A7358,6,2))&gt;=4,VALUE(LEFT(A7358,4)),VALUE(LEFT(A7358,4))-1)&amp;"-"&amp;TEXT(MOD(IF(VALUE(MID(A7358,6,2))&gt;=4,VALUE(LEFT(A7358,4)),VALUE(LEFT(A7358,4))-1)+1,100),"00")</f>
        <v>FY2025-26</v>
      </c>
      <c r="D7358" s="0" t="s">
        <v>742</v>
      </c>
      <c r="E7358" s="0" t="s">
        <v>390</v>
      </c>
      <c r="F7358" s="0" t="str">
        <f aca="false">INDEX(Mapping!$B$2:$B$465,MATCH(E7358,Mapping!$A$2:$A$465,0))</f>
        <v>NTPC STATIONS</v>
      </c>
      <c r="G7358" s="0" t="str">
        <f aca="false">INDEX(Mapping!$C$2:$C$465,MATCH(E7358,Mapping!$A$2:$A$465,0))</f>
        <v>NTPC GROUP</v>
      </c>
      <c r="H7358" s="2" t="n">
        <v>2.7</v>
      </c>
      <c r="I7358" s="3" t="n">
        <v>0.04</v>
      </c>
    </row>
    <row r="7359" customFormat="false" ht="15" hidden="false" customHeight="false" outlineLevel="0" collapsed="false">
      <c r="A7359" s="0" t="s">
        <v>222</v>
      </c>
      <c r="B7359" s="0" t="n">
        <f aca="false">VALUE(LEFT(A7359,4))</f>
        <v>2026</v>
      </c>
      <c r="C7359" s="0" t="str">
        <f aca="false">"FY"&amp;IF(VALUE(MID(A7359,6,2))&gt;=4,VALUE(LEFT(A7359,4)),VALUE(LEFT(A7359,4))-1)&amp;"-"&amp;TEXT(MOD(IF(VALUE(MID(A7359,6,2))&gt;=4,VALUE(LEFT(A7359,4)),VALUE(LEFT(A7359,4))-1)+1,100),"00")</f>
        <v>FY2025-26</v>
      </c>
      <c r="D7359" s="0" t="s">
        <v>738</v>
      </c>
      <c r="E7359" s="0" t="s">
        <v>56</v>
      </c>
      <c r="F7359" s="0" t="str">
        <f aca="false">INDEX(Mapping!$B$2:$B$465,MATCH(E7359,Mapping!$A$2:$A$465,0))</f>
        <v>UTTARAKHAND</v>
      </c>
      <c r="G7359" s="0" t="str">
        <f aca="false">INDEX(Mapping!$C$2:$C$465,MATCH(E7359,Mapping!$A$2:$A$465,0))</f>
        <v>UTTARAKHAND</v>
      </c>
      <c r="H7359" s="2" t="n">
        <v>2.69</v>
      </c>
      <c r="I7359" s="3" t="n">
        <v>0.04</v>
      </c>
    </row>
    <row r="7360" customFormat="false" ht="15" hidden="false" customHeight="false" outlineLevel="0" collapsed="false">
      <c r="A7360" s="0" t="s">
        <v>222</v>
      </c>
      <c r="B7360" s="0" t="n">
        <f aca="false">VALUE(LEFT(A7360,4))</f>
        <v>2026</v>
      </c>
      <c r="C7360" s="0" t="str">
        <f aca="false">"FY"&amp;IF(VALUE(MID(A7360,6,2))&gt;=4,VALUE(LEFT(A7360,4)),VALUE(LEFT(A7360,4))-1)&amp;"-"&amp;TEXT(MOD(IF(VALUE(MID(A7360,6,2))&gt;=4,VALUE(LEFT(A7360,4)),VALUE(LEFT(A7360,4))-1)+1,100),"00")</f>
        <v>FY2025-26</v>
      </c>
      <c r="D7360" s="0" t="s">
        <v>823</v>
      </c>
      <c r="E7360" s="0" t="s">
        <v>456</v>
      </c>
      <c r="F7360" s="0" t="str">
        <f aca="false">INDEX(Mapping!$B$2:$B$465,MATCH(E7360,Mapping!$A$2:$A$465,0))</f>
        <v>RENEW SURYA JYOTI PRIVATE LIMITED</v>
      </c>
      <c r="G7360" s="0" t="str">
        <f aca="false">INDEX(Mapping!$C$2:$C$465,MATCH(E7360,Mapping!$A$2:$A$465,0))</f>
        <v>RENEW POWER (ALL SPVs)</v>
      </c>
      <c r="H7360" s="2" t="n">
        <v>2.66</v>
      </c>
      <c r="I7360" s="3" t="n">
        <v>0.04</v>
      </c>
    </row>
    <row r="7361" customFormat="false" ht="15" hidden="false" customHeight="false" outlineLevel="0" collapsed="false">
      <c r="A7361" s="0" t="s">
        <v>222</v>
      </c>
      <c r="B7361" s="0" t="n">
        <f aca="false">VALUE(LEFT(A7361,4))</f>
        <v>2026</v>
      </c>
      <c r="C7361" s="0" t="str">
        <f aca="false">"FY"&amp;IF(VALUE(MID(A7361,6,2))&gt;=4,VALUE(LEFT(A7361,4)),VALUE(LEFT(A7361,4))-1)&amp;"-"&amp;TEXT(MOD(IF(VALUE(MID(A7361,6,2))&gt;=4,VALUE(LEFT(A7361,4)),VALUE(LEFT(A7361,4))-1)+1,100),"00")</f>
        <v>FY2025-26</v>
      </c>
      <c r="D7361" s="0" t="s">
        <v>305</v>
      </c>
      <c r="E7361" s="0" t="s">
        <v>305</v>
      </c>
      <c r="F7361" s="0" t="str">
        <f aca="false">INDEX(Mapping!$B$2:$B$465,MATCH(E7361,Mapping!$A$2:$A$465,0))</f>
        <v>NEEPCO STATIONS</v>
      </c>
      <c r="G7361" s="0" t="str">
        <f aca="false">INDEX(Mapping!$C$2:$C$465,MATCH(E7361,Mapping!$A$2:$A$465,0))</f>
        <v>NEEPCO STATIONS</v>
      </c>
      <c r="H7361" s="2" t="n">
        <v>2.58</v>
      </c>
      <c r="I7361" s="3" t="n">
        <v>0.04</v>
      </c>
    </row>
    <row r="7362" customFormat="false" ht="15" hidden="false" customHeight="false" outlineLevel="0" collapsed="false">
      <c r="A7362" s="0" t="s">
        <v>222</v>
      </c>
      <c r="B7362" s="0" t="n">
        <f aca="false">VALUE(LEFT(A7362,4))</f>
        <v>2026</v>
      </c>
      <c r="C7362" s="0" t="str">
        <f aca="false">"FY"&amp;IF(VALUE(MID(A7362,6,2))&gt;=4,VALUE(LEFT(A7362,4)),VALUE(LEFT(A7362,4))-1)&amp;"-"&amp;TEXT(MOD(IF(VALUE(MID(A7362,6,2))&gt;=4,VALUE(LEFT(A7362,4)),VALUE(LEFT(A7362,4))-1)+1,100),"00")</f>
        <v>FY2025-26</v>
      </c>
      <c r="D7362" s="0" t="s">
        <v>317</v>
      </c>
      <c r="E7362" s="0" t="s">
        <v>317</v>
      </c>
      <c r="F7362" s="0" t="str">
        <f aca="false">INDEX(Mapping!$B$2:$B$465,MATCH(E7362,Mapping!$A$2:$A$465,0))</f>
        <v>IGSTPS JHAJJAR</v>
      </c>
      <c r="G7362" s="0" t="str">
        <f aca="false">INDEX(Mapping!$C$2:$C$465,MATCH(E7362,Mapping!$A$2:$A$465,0))</f>
        <v>NTPC GROUP</v>
      </c>
      <c r="H7362" s="2" t="n">
        <v>2.57</v>
      </c>
      <c r="I7362" s="3" t="n">
        <v>0.04</v>
      </c>
    </row>
    <row r="7363" customFormat="false" ht="15" hidden="false" customHeight="false" outlineLevel="0" collapsed="false">
      <c r="A7363" s="0" t="s">
        <v>222</v>
      </c>
      <c r="B7363" s="0" t="n">
        <f aca="false">VALUE(LEFT(A7363,4))</f>
        <v>2026</v>
      </c>
      <c r="C7363" s="0" t="str">
        <f aca="false">"FY"&amp;IF(VALUE(MID(A7363,6,2))&gt;=4,VALUE(LEFT(A7363,4)),VALUE(LEFT(A7363,4))-1)&amp;"-"&amp;TEXT(MOD(IF(VALUE(MID(A7363,6,2))&gt;=4,VALUE(LEFT(A7363,4)),VALUE(LEFT(A7363,4))-1)+1,100),"00")</f>
        <v>FY2025-26</v>
      </c>
      <c r="D7363" s="0" t="s">
        <v>729</v>
      </c>
      <c r="E7363" s="0" t="s">
        <v>253</v>
      </c>
      <c r="F7363" s="0" t="str">
        <f aca="false">INDEX(Mapping!$B$2:$B$465,MATCH(E7363,Mapping!$A$2:$A$465,0))</f>
        <v>NAGALAND</v>
      </c>
      <c r="G7363" s="0" t="str">
        <f aca="false">INDEX(Mapping!$C$2:$C$465,MATCH(E7363,Mapping!$A$2:$A$465,0))</f>
        <v>NAGALAND</v>
      </c>
      <c r="H7363" s="2" t="n">
        <v>2.47</v>
      </c>
      <c r="I7363" s="3" t="n">
        <v>0.04</v>
      </c>
    </row>
    <row r="7364" customFormat="false" ht="15" hidden="false" customHeight="false" outlineLevel="0" collapsed="false">
      <c r="A7364" s="0" t="s">
        <v>222</v>
      </c>
      <c r="B7364" s="0" t="n">
        <f aca="false">VALUE(LEFT(A7364,4))</f>
        <v>2026</v>
      </c>
      <c r="C7364" s="0" t="str">
        <f aca="false">"FY"&amp;IF(VALUE(MID(A7364,6,2))&gt;=4,VALUE(LEFT(A7364,4)),VALUE(LEFT(A7364,4))-1)&amp;"-"&amp;TEXT(MOD(IF(VALUE(MID(A7364,6,2))&gt;=4,VALUE(LEFT(A7364,4)),VALUE(LEFT(A7364,4))-1)+1,100),"00")</f>
        <v>FY2025-26</v>
      </c>
      <c r="D7364" s="0" t="s">
        <v>709</v>
      </c>
      <c r="E7364" s="0" t="s">
        <v>358</v>
      </c>
      <c r="F7364" s="0" t="str">
        <f aca="false">INDEX(Mapping!$B$2:$B$465,MATCH(E7364,Mapping!$A$2:$A$465,0))</f>
        <v>NTPC STATIONS</v>
      </c>
      <c r="G7364" s="0" t="str">
        <f aca="false">INDEX(Mapping!$C$2:$C$465,MATCH(E7364,Mapping!$A$2:$A$465,0))</f>
        <v>NTPC GROUP</v>
      </c>
      <c r="H7364" s="2" t="n">
        <v>2.33</v>
      </c>
      <c r="I7364" s="3" t="n">
        <v>0.04</v>
      </c>
    </row>
    <row r="7365" customFormat="false" ht="15" hidden="false" customHeight="false" outlineLevel="0" collapsed="false">
      <c r="A7365" s="0" t="s">
        <v>222</v>
      </c>
      <c r="B7365" s="0" t="n">
        <f aca="false">VALUE(LEFT(A7365,4))</f>
        <v>2026</v>
      </c>
      <c r="C7365" s="0" t="str">
        <f aca="false">"FY"&amp;IF(VALUE(MID(A7365,6,2))&gt;=4,VALUE(LEFT(A7365,4)),VALUE(LEFT(A7365,4))-1)&amp;"-"&amp;TEXT(MOD(IF(VALUE(MID(A7365,6,2))&gt;=4,VALUE(LEFT(A7365,4)),VALUE(LEFT(A7365,4))-1)+1,100),"00")</f>
        <v>FY2025-26</v>
      </c>
      <c r="D7365" s="0" t="s">
        <v>858</v>
      </c>
      <c r="E7365" s="0" t="s">
        <v>502</v>
      </c>
      <c r="F7365" s="0" t="str">
        <f aca="false">INDEX(Mapping!$B$2:$B$465,MATCH(E7365,Mapping!$A$2:$A$465,0))</f>
        <v>ADANI GREEN ENERGY TWENTY SIX B LIMITED_SOLAR_PSS10</v>
      </c>
      <c r="G7365" s="0" t="str">
        <f aca="false">INDEX(Mapping!$C$2:$C$465,MATCH(E7365,Mapping!$A$2:$A$465,0))</f>
        <v>ADANI GREEN ENERGY (ALL SPVs)</v>
      </c>
      <c r="H7365" s="2" t="n">
        <v>2.32</v>
      </c>
      <c r="I7365" s="3" t="n">
        <v>0.04</v>
      </c>
    </row>
    <row r="7366" customFormat="false" ht="15" hidden="false" customHeight="false" outlineLevel="0" collapsed="false">
      <c r="A7366" s="0" t="s">
        <v>222</v>
      </c>
      <c r="B7366" s="0" t="n">
        <f aca="false">VALUE(LEFT(A7366,4))</f>
        <v>2026</v>
      </c>
      <c r="C7366" s="0" t="str">
        <f aca="false">"FY"&amp;IF(VALUE(MID(A7366,6,2))&gt;=4,VALUE(LEFT(A7366,4)),VALUE(LEFT(A7366,4))-1)&amp;"-"&amp;TEXT(MOD(IF(VALUE(MID(A7366,6,2))&gt;=4,VALUE(LEFT(A7366,4)),VALUE(LEFT(A7366,4))-1)+1,100),"00")</f>
        <v>FY2025-26</v>
      </c>
      <c r="D7366" s="0" t="s">
        <v>503</v>
      </c>
      <c r="E7366" s="0" t="s">
        <v>503</v>
      </c>
      <c r="F7366" s="0" t="str">
        <f aca="false">INDEX(Mapping!$B$2:$B$465,MATCH(E7366,Mapping!$A$2:$A$465,0))</f>
        <v>JUNIPER GREEN COSMIC PRIVATE LIMITED_BESS</v>
      </c>
      <c r="G7366" s="0" t="str">
        <f aca="false">INDEX(Mapping!$C$2:$C$465,MATCH(E7366,Mapping!$A$2:$A$465,0))</f>
        <v>JUNIPER GREEN ENERGY</v>
      </c>
      <c r="H7366" s="2" t="n">
        <v>2.3</v>
      </c>
      <c r="I7366" s="3" t="n">
        <v>0.04</v>
      </c>
    </row>
    <row r="7367" customFormat="false" ht="15" hidden="false" customHeight="false" outlineLevel="0" collapsed="false">
      <c r="A7367" s="0" t="s">
        <v>222</v>
      </c>
      <c r="B7367" s="0" t="n">
        <f aca="false">VALUE(LEFT(A7367,4))</f>
        <v>2026</v>
      </c>
      <c r="C7367" s="0" t="str">
        <f aca="false">"FY"&amp;IF(VALUE(MID(A7367,6,2))&gt;=4,VALUE(LEFT(A7367,4)),VALUE(LEFT(A7367,4))-1)&amp;"-"&amp;TEXT(MOD(IF(VALUE(MID(A7367,6,2))&gt;=4,VALUE(LEFT(A7367,4)),VALUE(LEFT(A7367,4))-1)+1,100),"00")</f>
        <v>FY2025-26</v>
      </c>
      <c r="D7367" s="0" t="s">
        <v>680</v>
      </c>
      <c r="E7367" s="0" t="s">
        <v>311</v>
      </c>
      <c r="F7367" s="0" t="str">
        <f aca="false">INDEX(Mapping!$B$2:$B$465,MATCH(E7367,Mapping!$A$2:$A$465,0))</f>
        <v>HIMACHAL PRADESH</v>
      </c>
      <c r="G7367" s="0" t="str">
        <f aca="false">INDEX(Mapping!$C$2:$C$465,MATCH(E7367,Mapping!$A$2:$A$465,0))</f>
        <v>HIMACHAL PRADESH</v>
      </c>
      <c r="H7367" s="2" t="n">
        <v>2.28</v>
      </c>
      <c r="I7367" s="3" t="n">
        <v>0.04</v>
      </c>
    </row>
    <row r="7368" customFormat="false" ht="15" hidden="false" customHeight="false" outlineLevel="0" collapsed="false">
      <c r="A7368" s="0" t="s">
        <v>222</v>
      </c>
      <c r="B7368" s="0" t="n">
        <f aca="false">VALUE(LEFT(A7368,4))</f>
        <v>2026</v>
      </c>
      <c r="C7368" s="0" t="str">
        <f aca="false">"FY"&amp;IF(VALUE(MID(A7368,6,2))&gt;=4,VALUE(LEFT(A7368,4)),VALUE(LEFT(A7368,4))-1)&amp;"-"&amp;TEXT(MOD(IF(VALUE(MID(A7368,6,2))&gt;=4,VALUE(LEFT(A7368,4)),VALUE(LEFT(A7368,4))-1)+1,100),"00")</f>
        <v>FY2025-26</v>
      </c>
      <c r="D7368" s="0" t="s">
        <v>733</v>
      </c>
      <c r="E7368" s="0" t="s">
        <v>413</v>
      </c>
      <c r="F7368" s="0" t="str">
        <f aca="false">INDEX(Mapping!$B$2:$B$465,MATCH(E7368,Mapping!$A$2:$A$465,0))</f>
        <v>NTPC STATIONS</v>
      </c>
      <c r="G7368" s="0" t="str">
        <f aca="false">INDEX(Mapping!$C$2:$C$465,MATCH(E7368,Mapping!$A$2:$A$465,0))</f>
        <v>NTPC GROUP</v>
      </c>
      <c r="H7368" s="2" t="n">
        <v>2.22</v>
      </c>
      <c r="I7368" s="3" t="n">
        <v>0.04</v>
      </c>
    </row>
    <row r="7369" customFormat="false" ht="15" hidden="false" customHeight="false" outlineLevel="0" collapsed="false">
      <c r="A7369" s="0" t="s">
        <v>222</v>
      </c>
      <c r="B7369" s="0" t="n">
        <f aca="false">VALUE(LEFT(A7369,4))</f>
        <v>2026</v>
      </c>
      <c r="C7369" s="0" t="str">
        <f aca="false">"FY"&amp;IF(VALUE(MID(A7369,6,2))&gt;=4,VALUE(LEFT(A7369,4)),VALUE(LEFT(A7369,4))-1)&amp;"-"&amp;TEXT(MOD(IF(VALUE(MID(A7369,6,2))&gt;=4,VALUE(LEFT(A7369,4)),VALUE(LEFT(A7369,4))-1)+1,100),"00")</f>
        <v>FY2025-26</v>
      </c>
      <c r="D7369" s="0" t="s">
        <v>501</v>
      </c>
      <c r="E7369" s="0" t="s">
        <v>501</v>
      </c>
      <c r="F7369" s="0" t="str">
        <f aca="false">INDEX(Mapping!$B$2:$B$465,MATCH(E7369,Mapping!$A$2:$A$465,0))</f>
        <v>AMBUJA CEMENTS LIMITED_PSS3</v>
      </c>
      <c r="G7369" s="0" t="str">
        <f aca="false">INDEX(Mapping!$C$2:$C$465,MATCH(E7369,Mapping!$A$2:$A$465,0))</f>
        <v>AMBUJA CEMENTS</v>
      </c>
      <c r="H7369" s="2" t="n">
        <v>2.16</v>
      </c>
      <c r="I7369" s="3" t="n">
        <v>0.04</v>
      </c>
    </row>
    <row r="7370" customFormat="false" ht="15" hidden="false" customHeight="false" outlineLevel="0" collapsed="false">
      <c r="A7370" s="0" t="s">
        <v>222</v>
      </c>
      <c r="B7370" s="0" t="n">
        <f aca="false">VALUE(LEFT(A7370,4))</f>
        <v>2026</v>
      </c>
      <c r="C7370" s="0" t="str">
        <f aca="false">"FY"&amp;IF(VALUE(MID(A7370,6,2))&gt;=4,VALUE(LEFT(A7370,4)),VALUE(LEFT(A7370,4))-1)&amp;"-"&amp;TEXT(MOD(IF(VALUE(MID(A7370,6,2))&gt;=4,VALUE(LEFT(A7370,4)),VALUE(LEFT(A7370,4))-1)+1,100),"00")</f>
        <v>FY2025-26</v>
      </c>
      <c r="D7370" s="0" t="s">
        <v>746</v>
      </c>
      <c r="E7370" s="0" t="s">
        <v>369</v>
      </c>
      <c r="F7370" s="0" t="str">
        <f aca="false">INDEX(Mapping!$B$2:$B$465,MATCH(E7370,Mapping!$A$2:$A$465,0))</f>
        <v>NTPC STATIONS</v>
      </c>
      <c r="G7370" s="0" t="str">
        <f aca="false">INDEX(Mapping!$C$2:$C$465,MATCH(E7370,Mapping!$A$2:$A$465,0))</f>
        <v>NTPC GROUP</v>
      </c>
      <c r="H7370" s="2" t="n">
        <v>2.13</v>
      </c>
      <c r="I7370" s="3" t="n">
        <v>0.03</v>
      </c>
    </row>
    <row r="7371" customFormat="false" ht="15" hidden="false" customHeight="false" outlineLevel="0" collapsed="false">
      <c r="A7371" s="0" t="s">
        <v>222</v>
      </c>
      <c r="B7371" s="0" t="n">
        <f aca="false">VALUE(LEFT(A7371,4))</f>
        <v>2026</v>
      </c>
      <c r="C7371" s="0" t="str">
        <f aca="false">"FY"&amp;IF(VALUE(MID(A7371,6,2))&gt;=4,VALUE(LEFT(A7371,4)),VALUE(LEFT(A7371,4))-1)&amp;"-"&amp;TEXT(MOD(IF(VALUE(MID(A7371,6,2))&gt;=4,VALUE(LEFT(A7371,4)),VALUE(LEFT(A7371,4))-1)+1,100),"00")</f>
        <v>FY2025-26</v>
      </c>
      <c r="D7371" s="0" t="s">
        <v>732</v>
      </c>
      <c r="E7371" s="0" t="s">
        <v>423</v>
      </c>
      <c r="F7371" s="0" t="str">
        <f aca="false">INDEX(Mapping!$B$2:$B$465,MATCH(E7371,Mapping!$A$2:$A$465,0))</f>
        <v>GMR WARORA (EX-EMCO)</v>
      </c>
      <c r="G7371" s="0" t="str">
        <f aca="false">INDEX(Mapping!$C$2:$C$465,MATCH(E7371,Mapping!$A$2:$A$465,0))</f>
        <v>GMR ENERGY</v>
      </c>
      <c r="H7371" s="2" t="n">
        <v>2.02</v>
      </c>
      <c r="I7371" s="3" t="n">
        <v>0.03</v>
      </c>
    </row>
    <row r="7372" customFormat="false" ht="15" hidden="false" customHeight="false" outlineLevel="0" collapsed="false">
      <c r="A7372" s="0" t="s">
        <v>222</v>
      </c>
      <c r="B7372" s="0" t="n">
        <f aca="false">VALUE(LEFT(A7372,4))</f>
        <v>2026</v>
      </c>
      <c r="C7372" s="0" t="str">
        <f aca="false">"FY"&amp;IF(VALUE(MID(A7372,6,2))&gt;=4,VALUE(LEFT(A7372,4)),VALUE(LEFT(A7372,4))-1)&amp;"-"&amp;TEXT(MOD(IF(VALUE(MID(A7372,6,2))&gt;=4,VALUE(LEFT(A7372,4)),VALUE(LEFT(A7372,4))-1)+1,100),"00")</f>
        <v>FY2025-26</v>
      </c>
      <c r="D7372" s="0" t="s">
        <v>817</v>
      </c>
      <c r="E7372" s="0" t="s">
        <v>430</v>
      </c>
      <c r="F7372" s="0" t="str">
        <f aca="false">INDEX(Mapping!$B$2:$B$465,MATCH(E7372,Mapping!$A$2:$A$465,0))</f>
        <v>AMBUJA CEMENTS LIMITED_PSS4_HYBRID WIND</v>
      </c>
      <c r="G7372" s="0" t="str">
        <f aca="false">INDEX(Mapping!$C$2:$C$465,MATCH(E7372,Mapping!$A$2:$A$465,0))</f>
        <v>AMBUJA CEMENTS</v>
      </c>
      <c r="H7372" s="2" t="n">
        <v>1.95</v>
      </c>
      <c r="I7372" s="3" t="n">
        <v>0.03</v>
      </c>
    </row>
    <row r="7373" customFormat="false" ht="15" hidden="false" customHeight="false" outlineLevel="0" collapsed="false">
      <c r="A7373" s="0" t="s">
        <v>222</v>
      </c>
      <c r="B7373" s="0" t="n">
        <f aca="false">VALUE(LEFT(A7373,4))</f>
        <v>2026</v>
      </c>
      <c r="C7373" s="0" t="str">
        <f aca="false">"FY"&amp;IF(VALUE(MID(A7373,6,2))&gt;=4,VALUE(LEFT(A7373,4)),VALUE(LEFT(A7373,4))-1)&amp;"-"&amp;TEXT(MOD(IF(VALUE(MID(A7373,6,2))&gt;=4,VALUE(LEFT(A7373,4)),VALUE(LEFT(A7373,4))-1)+1,100),"00")</f>
        <v>FY2025-26</v>
      </c>
      <c r="D7373" s="0" t="s">
        <v>684</v>
      </c>
      <c r="E7373" s="0" t="s">
        <v>334</v>
      </c>
      <c r="F7373" s="0" t="str">
        <f aca="false">INDEX(Mapping!$B$2:$B$465,MATCH(E7373,Mapping!$A$2:$A$465,0))</f>
        <v>NTPC STATIONS</v>
      </c>
      <c r="G7373" s="0" t="str">
        <f aca="false">INDEX(Mapping!$C$2:$C$465,MATCH(E7373,Mapping!$A$2:$A$465,0))</f>
        <v>NTPC GROUP</v>
      </c>
      <c r="H7373" s="2" t="n">
        <v>1.92</v>
      </c>
      <c r="I7373" s="3" t="n">
        <v>0.03</v>
      </c>
    </row>
    <row r="7374" customFormat="false" ht="15" hidden="false" customHeight="false" outlineLevel="0" collapsed="false">
      <c r="A7374" s="0" t="s">
        <v>222</v>
      </c>
      <c r="B7374" s="0" t="n">
        <f aca="false">VALUE(LEFT(A7374,4))</f>
        <v>2026</v>
      </c>
      <c r="C7374" s="0" t="str">
        <f aca="false">"FY"&amp;IF(VALUE(MID(A7374,6,2))&gt;=4,VALUE(LEFT(A7374,4)),VALUE(LEFT(A7374,4))-1)&amp;"-"&amp;TEXT(MOD(IF(VALUE(MID(A7374,6,2))&gt;=4,VALUE(LEFT(A7374,4)),VALUE(LEFT(A7374,4))-1)+1,100),"00")</f>
        <v>FY2025-26</v>
      </c>
      <c r="D7374" s="0" t="s">
        <v>752</v>
      </c>
      <c r="E7374" s="0" t="s">
        <v>440</v>
      </c>
      <c r="F7374" s="0" t="str">
        <f aca="false">INDEX(Mapping!$B$2:$B$465,MATCH(E7374,Mapping!$A$2:$A$465,0))</f>
        <v>NTPC STATIONS</v>
      </c>
      <c r="G7374" s="0" t="str">
        <f aca="false">INDEX(Mapping!$C$2:$C$465,MATCH(E7374,Mapping!$A$2:$A$465,0))</f>
        <v>NTPC GROUP</v>
      </c>
      <c r="H7374" s="2" t="n">
        <v>1.84</v>
      </c>
      <c r="I7374" s="3" t="n">
        <v>0.03</v>
      </c>
    </row>
    <row r="7375" customFormat="false" ht="15" hidden="false" customHeight="false" outlineLevel="0" collapsed="false">
      <c r="A7375" s="0" t="s">
        <v>222</v>
      </c>
      <c r="B7375" s="0" t="n">
        <f aca="false">VALUE(LEFT(A7375,4))</f>
        <v>2026</v>
      </c>
      <c r="C7375" s="0" t="str">
        <f aca="false">"FY"&amp;IF(VALUE(MID(A7375,6,2))&gt;=4,VALUE(LEFT(A7375,4)),VALUE(LEFT(A7375,4))-1)&amp;"-"&amp;TEXT(MOD(IF(VALUE(MID(A7375,6,2))&gt;=4,VALUE(LEFT(A7375,4)),VALUE(LEFT(A7375,4))-1)+1,100),"00")</f>
        <v>FY2025-26</v>
      </c>
      <c r="D7375" s="0" t="s">
        <v>695</v>
      </c>
      <c r="E7375" s="0" t="s">
        <v>211</v>
      </c>
      <c r="F7375" s="0" t="str">
        <f aca="false">INDEX(Mapping!$B$2:$B$465,MATCH(E7375,Mapping!$A$2:$A$465,0))</f>
        <v>SINGOLI BHATWARI HEP</v>
      </c>
      <c r="G7375" s="0" t="str">
        <f aca="false">INDEX(Mapping!$C$2:$C$465,MATCH(E7375,Mapping!$A$2:$A$465,0))</f>
        <v>SINGOLI BHATWARI HEP</v>
      </c>
      <c r="H7375" s="2" t="n">
        <v>1.67</v>
      </c>
      <c r="I7375" s="3" t="n">
        <v>0.03</v>
      </c>
    </row>
    <row r="7376" customFormat="false" ht="15" hidden="false" customHeight="false" outlineLevel="0" collapsed="false">
      <c r="A7376" s="0" t="s">
        <v>222</v>
      </c>
      <c r="B7376" s="0" t="n">
        <f aca="false">VALUE(LEFT(A7376,4))</f>
        <v>2026</v>
      </c>
      <c r="C7376" s="0" t="str">
        <f aca="false">"FY"&amp;IF(VALUE(MID(A7376,6,2))&gt;=4,VALUE(LEFT(A7376,4)),VALUE(LEFT(A7376,4))-1)&amp;"-"&amp;TEXT(MOD(IF(VALUE(MID(A7376,6,2))&gt;=4,VALUE(LEFT(A7376,4)),VALUE(LEFT(A7376,4))-1)+1,100),"00")</f>
        <v>FY2025-26</v>
      </c>
      <c r="D7376" s="0" t="s">
        <v>717</v>
      </c>
      <c r="E7376" s="0" t="s">
        <v>381</v>
      </c>
      <c r="F7376" s="0" t="str">
        <f aca="false">INDEX(Mapping!$B$2:$B$465,MATCH(E7376,Mapping!$A$2:$A$465,0))</f>
        <v>NTPC STATIONS</v>
      </c>
      <c r="G7376" s="0" t="str">
        <f aca="false">INDEX(Mapping!$C$2:$C$465,MATCH(E7376,Mapping!$A$2:$A$465,0))</f>
        <v>NTPC GROUP</v>
      </c>
      <c r="H7376" s="2" t="n">
        <v>1.63</v>
      </c>
      <c r="I7376" s="3" t="n">
        <v>0.03</v>
      </c>
    </row>
    <row r="7377" customFormat="false" ht="15" hidden="false" customHeight="false" outlineLevel="0" collapsed="false">
      <c r="A7377" s="0" t="s">
        <v>222</v>
      </c>
      <c r="B7377" s="0" t="n">
        <f aca="false">VALUE(LEFT(A7377,4))</f>
        <v>2026</v>
      </c>
      <c r="C7377" s="0" t="str">
        <f aca="false">"FY"&amp;IF(VALUE(MID(A7377,6,2))&gt;=4,VALUE(LEFT(A7377,4)),VALUE(LEFT(A7377,4))-1)&amp;"-"&amp;TEXT(MOD(IF(VALUE(MID(A7377,6,2))&gt;=4,VALUE(LEFT(A7377,4)),VALUE(LEFT(A7377,4))-1)+1,100),"00")</f>
        <v>FY2025-26</v>
      </c>
      <c r="D7377" s="0" t="s">
        <v>453</v>
      </c>
      <c r="E7377" s="0" t="s">
        <v>453</v>
      </c>
      <c r="F7377" s="0" t="str">
        <f aca="false">INDEX(Mapping!$B$2:$B$465,MATCH(E7377,Mapping!$A$2:$A$465,0))</f>
        <v>GMR KAMALANGA</v>
      </c>
      <c r="G7377" s="0" t="str">
        <f aca="false">INDEX(Mapping!$C$2:$C$465,MATCH(E7377,Mapping!$A$2:$A$465,0))</f>
        <v>GMR ENERGY</v>
      </c>
      <c r="H7377" s="2" t="n">
        <v>1.62</v>
      </c>
      <c r="I7377" s="3" t="n">
        <v>0.03</v>
      </c>
    </row>
    <row r="7378" customFormat="false" ht="15" hidden="false" customHeight="false" outlineLevel="0" collapsed="false">
      <c r="A7378" s="0" t="s">
        <v>222</v>
      </c>
      <c r="B7378" s="0" t="n">
        <f aca="false">VALUE(LEFT(A7378,4))</f>
        <v>2026</v>
      </c>
      <c r="C7378" s="0" t="str">
        <f aca="false">"FY"&amp;IF(VALUE(MID(A7378,6,2))&gt;=4,VALUE(LEFT(A7378,4)),VALUE(LEFT(A7378,4))-1)&amp;"-"&amp;TEXT(MOD(IF(VALUE(MID(A7378,6,2))&gt;=4,VALUE(LEFT(A7378,4)),VALUE(LEFT(A7378,4))-1)+1,100),"00")</f>
        <v>FY2025-26</v>
      </c>
      <c r="D7378" s="0" t="s">
        <v>439</v>
      </c>
      <c r="E7378" s="0" t="s">
        <v>439</v>
      </c>
      <c r="F7378" s="0" t="str">
        <f aca="false">INDEX(Mapping!$B$2:$B$465,MATCH(E7378,Mapping!$A$2:$A$465,0))</f>
        <v>ADANI RENEWABLE ENERGY FORTY ONE LIMITED_PSS4</v>
      </c>
      <c r="G7378" s="0" t="str">
        <f aca="false">INDEX(Mapping!$C$2:$C$465,MATCH(E7378,Mapping!$A$2:$A$465,0))</f>
        <v>ADANI GREEN ENERGY (ALL SPVs)</v>
      </c>
      <c r="H7378" s="2" t="n">
        <v>1.52</v>
      </c>
      <c r="I7378" s="3" t="n">
        <v>0.02</v>
      </c>
    </row>
    <row r="7379" customFormat="false" ht="15" hidden="false" customHeight="false" outlineLevel="0" collapsed="false">
      <c r="A7379" s="0" t="s">
        <v>222</v>
      </c>
      <c r="B7379" s="0" t="n">
        <f aca="false">VALUE(LEFT(A7379,4))</f>
        <v>2026</v>
      </c>
      <c r="C7379" s="0" t="str">
        <f aca="false">"FY"&amp;IF(VALUE(MID(A7379,6,2))&gt;=4,VALUE(LEFT(A7379,4)),VALUE(LEFT(A7379,4))-1)&amp;"-"&amp;TEXT(MOD(IF(VALUE(MID(A7379,6,2))&gt;=4,VALUE(LEFT(A7379,4)),VALUE(LEFT(A7379,4))-1)+1,100),"00")</f>
        <v>FY2025-26</v>
      </c>
      <c r="D7379" s="0" t="s">
        <v>842</v>
      </c>
      <c r="E7379" s="0" t="s">
        <v>514</v>
      </c>
      <c r="F7379" s="0" t="str">
        <f aca="false">INDEX(Mapping!$B$2:$B$465,MATCH(E7379,Mapping!$A$2:$A$465,0))</f>
        <v>ADANI RENEWABLE ENERGY THREE LIMITED_PSS8_HYBRID WIND</v>
      </c>
      <c r="G7379" s="0" t="str">
        <f aca="false">INDEX(Mapping!$C$2:$C$465,MATCH(E7379,Mapping!$A$2:$A$465,0))</f>
        <v>ADANI GREEN ENERGY (ALL SPVs)</v>
      </c>
      <c r="H7379" s="2" t="n">
        <v>1.52</v>
      </c>
      <c r="I7379" s="3" t="n">
        <v>0.02</v>
      </c>
    </row>
    <row r="7380" customFormat="false" ht="15" hidden="false" customHeight="false" outlineLevel="0" collapsed="false">
      <c r="A7380" s="0" t="s">
        <v>222</v>
      </c>
      <c r="B7380" s="0" t="n">
        <f aca="false">VALUE(LEFT(A7380,4))</f>
        <v>2026</v>
      </c>
      <c r="C7380" s="0" t="str">
        <f aca="false">"FY"&amp;IF(VALUE(MID(A7380,6,2))&gt;=4,VALUE(LEFT(A7380,4)),VALUE(LEFT(A7380,4))-1)&amp;"-"&amp;TEXT(MOD(IF(VALUE(MID(A7380,6,2))&gt;=4,VALUE(LEFT(A7380,4)),VALUE(LEFT(A7380,4))-1)+1,100),"00")</f>
        <v>FY2025-26</v>
      </c>
      <c r="D7380" s="0" t="s">
        <v>822</v>
      </c>
      <c r="E7380" s="0" t="s">
        <v>373</v>
      </c>
      <c r="F7380" s="0" t="str">
        <f aca="false">INDEX(Mapping!$B$2:$B$465,MATCH(E7380,Mapping!$A$2:$A$465,0))</f>
        <v>HIMACHAL PRADESH</v>
      </c>
      <c r="G7380" s="0" t="str">
        <f aca="false">INDEX(Mapping!$C$2:$C$465,MATCH(E7380,Mapping!$A$2:$A$465,0))</f>
        <v>HIMACHAL PRADESH</v>
      </c>
      <c r="H7380" s="2" t="n">
        <v>1.5</v>
      </c>
      <c r="I7380" s="3" t="n">
        <v>0.02</v>
      </c>
    </row>
    <row r="7381" customFormat="false" ht="15" hidden="false" customHeight="false" outlineLevel="0" collapsed="false">
      <c r="A7381" s="0" t="s">
        <v>222</v>
      </c>
      <c r="B7381" s="0" t="n">
        <f aca="false">VALUE(LEFT(A7381,4))</f>
        <v>2026</v>
      </c>
      <c r="C7381" s="0" t="str">
        <f aca="false">"FY"&amp;IF(VALUE(MID(A7381,6,2))&gt;=4,VALUE(LEFT(A7381,4)),VALUE(LEFT(A7381,4))-1)&amp;"-"&amp;TEXT(MOD(IF(VALUE(MID(A7381,6,2))&gt;=4,VALUE(LEFT(A7381,4)),VALUE(LEFT(A7381,4))-1)+1,100),"00")</f>
        <v>FY2025-26</v>
      </c>
      <c r="D7381" s="0" t="s">
        <v>791</v>
      </c>
      <c r="E7381" s="0" t="s">
        <v>292</v>
      </c>
      <c r="F7381" s="0" t="str">
        <f aca="false">INDEX(Mapping!$B$2:$B$465,MATCH(E7381,Mapping!$A$2:$A$465,0))</f>
        <v>DIKCHU HEP</v>
      </c>
      <c r="G7381" s="0" t="str">
        <f aca="false">INDEX(Mapping!$C$2:$C$465,MATCH(E7381,Mapping!$A$2:$A$465,0))</f>
        <v>DIKCHU HEP</v>
      </c>
      <c r="H7381" s="2" t="n">
        <v>1.5</v>
      </c>
      <c r="I7381" s="3" t="n">
        <v>0.02</v>
      </c>
    </row>
    <row r="7382" customFormat="false" ht="15" hidden="false" customHeight="false" outlineLevel="0" collapsed="false">
      <c r="A7382" s="0" t="s">
        <v>222</v>
      </c>
      <c r="B7382" s="0" t="n">
        <f aca="false">VALUE(LEFT(A7382,4))</f>
        <v>2026</v>
      </c>
      <c r="C7382" s="0" t="str">
        <f aca="false">"FY"&amp;IF(VALUE(MID(A7382,6,2))&gt;=4,VALUE(LEFT(A7382,4)),VALUE(LEFT(A7382,4))-1)&amp;"-"&amp;TEXT(MOD(IF(VALUE(MID(A7382,6,2))&gt;=4,VALUE(LEFT(A7382,4)),VALUE(LEFT(A7382,4))-1)+1,100),"00")</f>
        <v>FY2025-26</v>
      </c>
      <c r="D7382" s="0" t="s">
        <v>772</v>
      </c>
      <c r="E7382" s="0" t="s">
        <v>471</v>
      </c>
      <c r="F7382" s="0" t="str">
        <f aca="false">INDEX(Mapping!$B$2:$B$465,MATCH(E7382,Mapping!$A$2:$A$465,0))</f>
        <v>NTPC STATIONS</v>
      </c>
      <c r="G7382" s="0" t="str">
        <f aca="false">INDEX(Mapping!$C$2:$C$465,MATCH(E7382,Mapping!$A$2:$A$465,0))</f>
        <v>NTPC GROUP</v>
      </c>
      <c r="H7382" s="2" t="n">
        <v>1.5</v>
      </c>
      <c r="I7382" s="3" t="n">
        <v>0.02</v>
      </c>
    </row>
    <row r="7383" customFormat="false" ht="15" hidden="false" customHeight="false" outlineLevel="0" collapsed="false">
      <c r="A7383" s="0" t="s">
        <v>222</v>
      </c>
      <c r="B7383" s="0" t="n">
        <f aca="false">VALUE(LEFT(A7383,4))</f>
        <v>2026</v>
      </c>
      <c r="C7383" s="0" t="str">
        <f aca="false">"FY"&amp;IF(VALUE(MID(A7383,6,2))&gt;=4,VALUE(LEFT(A7383,4)),VALUE(LEFT(A7383,4))-1)&amp;"-"&amp;TEXT(MOD(IF(VALUE(MID(A7383,6,2))&gt;=4,VALUE(LEFT(A7383,4)),VALUE(LEFT(A7383,4))-1)+1,100),"00")</f>
        <v>FY2025-26</v>
      </c>
      <c r="D7383" s="0" t="s">
        <v>731</v>
      </c>
      <c r="E7383" s="0" t="s">
        <v>429</v>
      </c>
      <c r="F7383" s="0" t="str">
        <f aca="false">INDEX(Mapping!$B$2:$B$465,MATCH(E7383,Mapping!$A$2:$A$465,0))</f>
        <v>NTPC STATIONS</v>
      </c>
      <c r="G7383" s="0" t="str">
        <f aca="false">INDEX(Mapping!$C$2:$C$465,MATCH(E7383,Mapping!$A$2:$A$465,0))</f>
        <v>NTPC GROUP</v>
      </c>
      <c r="H7383" s="2" t="n">
        <v>1.47</v>
      </c>
      <c r="I7383" s="3" t="n">
        <v>0.02</v>
      </c>
    </row>
    <row r="7384" customFormat="false" ht="15" hidden="false" customHeight="false" outlineLevel="0" collapsed="false">
      <c r="A7384" s="0" t="s">
        <v>222</v>
      </c>
      <c r="B7384" s="0" t="n">
        <f aca="false">VALUE(LEFT(A7384,4))</f>
        <v>2026</v>
      </c>
      <c r="C7384" s="0" t="str">
        <f aca="false">"FY"&amp;IF(VALUE(MID(A7384,6,2))&gt;=4,VALUE(LEFT(A7384,4)),VALUE(LEFT(A7384,4))-1)&amp;"-"&amp;TEXT(MOD(IF(VALUE(MID(A7384,6,2))&gt;=4,VALUE(LEFT(A7384,4)),VALUE(LEFT(A7384,4))-1)+1,100),"00")</f>
        <v>FY2025-26</v>
      </c>
      <c r="D7384" s="0" t="s">
        <v>694</v>
      </c>
      <c r="E7384" s="0" t="s">
        <v>328</v>
      </c>
      <c r="F7384" s="0" t="str">
        <f aca="false">INDEX(Mapping!$B$2:$B$465,MATCH(E7384,Mapping!$A$2:$A$465,0))</f>
        <v>HIMACHAL PRADESH</v>
      </c>
      <c r="G7384" s="0" t="str">
        <f aca="false">INDEX(Mapping!$C$2:$C$465,MATCH(E7384,Mapping!$A$2:$A$465,0))</f>
        <v>HIMACHAL PRADESH</v>
      </c>
      <c r="H7384" s="2" t="n">
        <v>1.44</v>
      </c>
      <c r="I7384" s="3" t="n">
        <v>0.02</v>
      </c>
    </row>
    <row r="7385" customFormat="false" ht="15" hidden="false" customHeight="false" outlineLevel="0" collapsed="false">
      <c r="A7385" s="0" t="s">
        <v>222</v>
      </c>
      <c r="B7385" s="0" t="n">
        <f aca="false">VALUE(LEFT(A7385,4))</f>
        <v>2026</v>
      </c>
      <c r="C7385" s="0" t="str">
        <f aca="false">"FY"&amp;IF(VALUE(MID(A7385,6,2))&gt;=4,VALUE(LEFT(A7385,4)),VALUE(LEFT(A7385,4))-1)&amp;"-"&amp;TEXT(MOD(IF(VALUE(MID(A7385,6,2))&gt;=4,VALUE(LEFT(A7385,4)),VALUE(LEFT(A7385,4))-1)+1,100),"00")</f>
        <v>FY2025-26</v>
      </c>
      <c r="D7385" s="0" t="s">
        <v>724</v>
      </c>
      <c r="E7385" s="0" t="s">
        <v>437</v>
      </c>
      <c r="F7385" s="0" t="str">
        <f aca="false">INDEX(Mapping!$B$2:$B$465,MATCH(E7385,Mapping!$A$2:$A$465,0))</f>
        <v>NTPC STATIONS</v>
      </c>
      <c r="G7385" s="0" t="str">
        <f aca="false">INDEX(Mapping!$C$2:$C$465,MATCH(E7385,Mapping!$A$2:$A$465,0))</f>
        <v>NTPC GROUP</v>
      </c>
      <c r="H7385" s="2" t="n">
        <v>1.39</v>
      </c>
      <c r="I7385" s="3" t="n">
        <v>0.02</v>
      </c>
    </row>
    <row r="7386" customFormat="false" ht="15" hidden="false" customHeight="false" outlineLevel="0" collapsed="false">
      <c r="A7386" s="0" t="s">
        <v>222</v>
      </c>
      <c r="B7386" s="0" t="n">
        <f aca="false">VALUE(LEFT(A7386,4))</f>
        <v>2026</v>
      </c>
      <c r="C7386" s="0" t="str">
        <f aca="false">"FY"&amp;IF(VALUE(MID(A7386,6,2))&gt;=4,VALUE(LEFT(A7386,4)),VALUE(LEFT(A7386,4))-1)&amp;"-"&amp;TEXT(MOD(IF(VALUE(MID(A7386,6,2))&gt;=4,VALUE(LEFT(A7386,4)),VALUE(LEFT(A7386,4))-1)+1,100),"00")</f>
        <v>FY2025-26</v>
      </c>
      <c r="D7386" s="0" t="s">
        <v>718</v>
      </c>
      <c r="E7386" s="0" t="s">
        <v>407</v>
      </c>
      <c r="F7386" s="0" t="str">
        <f aca="false">INDEX(Mapping!$B$2:$B$465,MATCH(E7386,Mapping!$A$2:$A$465,0))</f>
        <v>NTPC STATIONS</v>
      </c>
      <c r="G7386" s="0" t="str">
        <f aca="false">INDEX(Mapping!$C$2:$C$465,MATCH(E7386,Mapping!$A$2:$A$465,0))</f>
        <v>NTPC GROUP</v>
      </c>
      <c r="H7386" s="2" t="n">
        <v>1.39</v>
      </c>
      <c r="I7386" s="3" t="n">
        <v>0.02</v>
      </c>
    </row>
    <row r="7387" customFormat="false" ht="15" hidden="false" customHeight="false" outlineLevel="0" collapsed="false">
      <c r="A7387" s="0" t="s">
        <v>222</v>
      </c>
      <c r="B7387" s="0" t="n">
        <f aca="false">VALUE(LEFT(A7387,4))</f>
        <v>2026</v>
      </c>
      <c r="C7387" s="0" t="str">
        <f aca="false">"FY"&amp;IF(VALUE(MID(A7387,6,2))&gt;=4,VALUE(LEFT(A7387,4)),VALUE(LEFT(A7387,4))-1)&amp;"-"&amp;TEXT(MOD(IF(VALUE(MID(A7387,6,2))&gt;=4,VALUE(LEFT(A7387,4)),VALUE(LEFT(A7387,4))-1)+1,100),"00")</f>
        <v>FY2025-26</v>
      </c>
      <c r="D7387" s="0" t="s">
        <v>418</v>
      </c>
      <c r="E7387" s="0" t="s">
        <v>418</v>
      </c>
      <c r="F7387" s="0" t="str">
        <f aca="false">INDEX(Mapping!$B$2:$B$465,MATCH(E7387,Mapping!$A$2:$A$465,0))</f>
        <v>OSTRO KANNADA POWER PRIVATE LIMITED</v>
      </c>
      <c r="G7387" s="0" t="str">
        <f aca="false">INDEX(Mapping!$C$2:$C$465,MATCH(E7387,Mapping!$A$2:$A$465,0))</f>
        <v>OSTRO KANNADA POWER PRIVATE LIMITED</v>
      </c>
      <c r="H7387" s="2" t="n">
        <v>1.35</v>
      </c>
      <c r="I7387" s="3" t="n">
        <v>0.02</v>
      </c>
    </row>
    <row r="7388" customFormat="false" ht="15" hidden="false" customHeight="false" outlineLevel="0" collapsed="false">
      <c r="A7388" s="0" t="s">
        <v>222</v>
      </c>
      <c r="B7388" s="0" t="n">
        <f aca="false">VALUE(LEFT(A7388,4))</f>
        <v>2026</v>
      </c>
      <c r="C7388" s="0" t="str">
        <f aca="false">"FY"&amp;IF(VALUE(MID(A7388,6,2))&gt;=4,VALUE(LEFT(A7388,4)),VALUE(LEFT(A7388,4))-1)&amp;"-"&amp;TEXT(MOD(IF(VALUE(MID(A7388,6,2))&gt;=4,VALUE(LEFT(A7388,4)),VALUE(LEFT(A7388,4))-1)+1,100),"00")</f>
        <v>FY2025-26</v>
      </c>
      <c r="D7388" s="0" t="s">
        <v>719</v>
      </c>
      <c r="E7388" s="0" t="s">
        <v>404</v>
      </c>
      <c r="F7388" s="0" t="str">
        <f aca="false">INDEX(Mapping!$B$2:$B$465,MATCH(E7388,Mapping!$A$2:$A$465,0))</f>
        <v>BONGAIGAON THERMAL POWER STATION NTPC</v>
      </c>
      <c r="G7388" s="0" t="str">
        <f aca="false">INDEX(Mapping!$C$2:$C$465,MATCH(E7388,Mapping!$A$2:$A$465,0))</f>
        <v>NTPC GROUP</v>
      </c>
      <c r="H7388" s="2" t="n">
        <v>1.34</v>
      </c>
      <c r="I7388" s="3" t="n">
        <v>0.02</v>
      </c>
    </row>
    <row r="7389" customFormat="false" ht="15" hidden="false" customHeight="false" outlineLevel="0" collapsed="false">
      <c r="A7389" s="0" t="s">
        <v>222</v>
      </c>
      <c r="B7389" s="0" t="n">
        <f aca="false">VALUE(LEFT(A7389,4))</f>
        <v>2026</v>
      </c>
      <c r="C7389" s="0" t="str">
        <f aca="false">"FY"&amp;IF(VALUE(MID(A7389,6,2))&gt;=4,VALUE(LEFT(A7389,4)),VALUE(LEFT(A7389,4))-1)&amp;"-"&amp;TEXT(MOD(IF(VALUE(MID(A7389,6,2))&gt;=4,VALUE(LEFT(A7389,4)),VALUE(LEFT(A7389,4))-1)+1,100),"00")</f>
        <v>FY2025-26</v>
      </c>
      <c r="D7389" s="0" t="s">
        <v>851</v>
      </c>
      <c r="E7389" s="0" t="s">
        <v>552</v>
      </c>
      <c r="F7389" s="0" t="str">
        <f aca="false">INDEX(Mapping!$B$2:$B$465,MATCH(E7389,Mapping!$A$2:$A$465,0))</f>
        <v>AMBUJA CEMENTS LIMITED_PSS4_HYBRID SOLAR</v>
      </c>
      <c r="G7389" s="0" t="str">
        <f aca="false">INDEX(Mapping!$C$2:$C$465,MATCH(E7389,Mapping!$A$2:$A$465,0))</f>
        <v>AMBUJA CEMENTS</v>
      </c>
      <c r="H7389" s="2" t="n">
        <v>1.3</v>
      </c>
      <c r="I7389" s="3" t="n">
        <v>0.02</v>
      </c>
    </row>
    <row r="7390" customFormat="false" ht="15" hidden="false" customHeight="false" outlineLevel="0" collapsed="false">
      <c r="A7390" s="0" t="s">
        <v>222</v>
      </c>
      <c r="B7390" s="0" t="n">
        <f aca="false">VALUE(LEFT(A7390,4))</f>
        <v>2026</v>
      </c>
      <c r="C7390" s="0" t="str">
        <f aca="false">"FY"&amp;IF(VALUE(MID(A7390,6,2))&gt;=4,VALUE(LEFT(A7390,4)),VALUE(LEFT(A7390,4))-1)&amp;"-"&amp;TEXT(MOD(IF(VALUE(MID(A7390,6,2))&gt;=4,VALUE(LEFT(A7390,4)),VALUE(LEFT(A7390,4))-1)+1,100),"00")</f>
        <v>FY2025-26</v>
      </c>
      <c r="D7390" s="0" t="s">
        <v>776</v>
      </c>
      <c r="E7390" s="0" t="s">
        <v>489</v>
      </c>
      <c r="F7390" s="0" t="str">
        <f aca="false">INDEX(Mapping!$B$2:$B$465,MATCH(E7390,Mapping!$A$2:$A$465,0))</f>
        <v>NTPL (NLC TAMIL NADU POWER)</v>
      </c>
      <c r="G7390" s="0" t="str">
        <f aca="false">INDEX(Mapping!$C$2:$C$465,MATCH(E7390,Mapping!$A$2:$A$465,0))</f>
        <v>NLC INDIA GROUP</v>
      </c>
      <c r="H7390" s="2" t="n">
        <v>1.23</v>
      </c>
      <c r="I7390" s="3" t="n">
        <v>0.02</v>
      </c>
    </row>
    <row r="7391" customFormat="false" ht="15" hidden="false" customHeight="false" outlineLevel="0" collapsed="false">
      <c r="A7391" s="0" t="s">
        <v>222</v>
      </c>
      <c r="B7391" s="0" t="n">
        <f aca="false">VALUE(LEFT(A7391,4))</f>
        <v>2026</v>
      </c>
      <c r="C7391" s="0" t="str">
        <f aca="false">"FY"&amp;IF(VALUE(MID(A7391,6,2))&gt;=4,VALUE(LEFT(A7391,4)),VALUE(LEFT(A7391,4))-1)&amp;"-"&amp;TEXT(MOD(IF(VALUE(MID(A7391,6,2))&gt;=4,VALUE(LEFT(A7391,4)),VALUE(LEFT(A7391,4))-1)+1,100),"00")</f>
        <v>FY2025-26</v>
      </c>
      <c r="D7391" s="0" t="s">
        <v>720</v>
      </c>
      <c r="E7391" s="0" t="s">
        <v>428</v>
      </c>
      <c r="F7391" s="0" t="str">
        <f aca="false">INDEX(Mapping!$B$2:$B$465,MATCH(E7391,Mapping!$A$2:$A$465,0))</f>
        <v>NTPC STATIONS</v>
      </c>
      <c r="G7391" s="0" t="str">
        <f aca="false">INDEX(Mapping!$C$2:$C$465,MATCH(E7391,Mapping!$A$2:$A$465,0))</f>
        <v>NTPC GROUP</v>
      </c>
      <c r="H7391" s="2" t="n">
        <v>1.22</v>
      </c>
      <c r="I7391" s="3" t="n">
        <v>0.02</v>
      </c>
    </row>
    <row r="7392" customFormat="false" ht="15" hidden="false" customHeight="false" outlineLevel="0" collapsed="false">
      <c r="A7392" s="0" t="s">
        <v>222</v>
      </c>
      <c r="B7392" s="0" t="n">
        <f aca="false">VALUE(LEFT(A7392,4))</f>
        <v>2026</v>
      </c>
      <c r="C7392" s="0" t="str">
        <f aca="false">"FY"&amp;IF(VALUE(MID(A7392,6,2))&gt;=4,VALUE(LEFT(A7392,4)),VALUE(LEFT(A7392,4))-1)&amp;"-"&amp;TEXT(MOD(IF(VALUE(MID(A7392,6,2))&gt;=4,VALUE(LEFT(A7392,4)),VALUE(LEFT(A7392,4))-1)+1,100),"00")</f>
        <v>FY2025-26</v>
      </c>
      <c r="D7392" s="0" t="s">
        <v>745</v>
      </c>
      <c r="E7392" s="0" t="s">
        <v>355</v>
      </c>
      <c r="F7392" s="0" t="str">
        <f aca="false">INDEX(Mapping!$B$2:$B$465,MATCH(E7392,Mapping!$A$2:$A$465,0))</f>
        <v>OTPC PALATANA</v>
      </c>
      <c r="G7392" s="0" t="str">
        <f aca="false">INDEX(Mapping!$C$2:$C$465,MATCH(E7392,Mapping!$A$2:$A$465,0))</f>
        <v>OTPC PALATANA</v>
      </c>
      <c r="H7392" s="2" t="n">
        <v>1.19</v>
      </c>
      <c r="I7392" s="3" t="n">
        <v>0.02</v>
      </c>
    </row>
    <row r="7393" customFormat="false" ht="15" hidden="false" customHeight="false" outlineLevel="0" collapsed="false">
      <c r="A7393" s="0" t="s">
        <v>222</v>
      </c>
      <c r="B7393" s="0" t="n">
        <f aca="false">VALUE(LEFT(A7393,4))</f>
        <v>2026</v>
      </c>
      <c r="C7393" s="0" t="str">
        <f aca="false">"FY"&amp;IF(VALUE(MID(A7393,6,2))&gt;=4,VALUE(LEFT(A7393,4)),VALUE(LEFT(A7393,4))-1)&amp;"-"&amp;TEXT(MOD(IF(VALUE(MID(A7393,6,2))&gt;=4,VALUE(LEFT(A7393,4)),VALUE(LEFT(A7393,4))-1)+1,100),"00")</f>
        <v>FY2025-26</v>
      </c>
      <c r="D7393" s="0" t="s">
        <v>477</v>
      </c>
      <c r="E7393" s="0" t="s">
        <v>477</v>
      </c>
      <c r="F7393" s="0" t="str">
        <f aca="false">INDEX(Mapping!$B$2:$B$465,MATCH(E7393,Mapping!$A$2:$A$465,0))</f>
        <v>ADANI GREEN ENERGY TWENTY SIX A LIMITED_PSS-3</v>
      </c>
      <c r="G7393" s="0" t="str">
        <f aca="false">INDEX(Mapping!$C$2:$C$465,MATCH(E7393,Mapping!$A$2:$A$465,0))</f>
        <v>ADANI GREEN ENERGY (ALL SPVs)</v>
      </c>
      <c r="H7393" s="2" t="n">
        <v>1.16</v>
      </c>
      <c r="I7393" s="3" t="n">
        <v>0.02</v>
      </c>
    </row>
    <row r="7394" customFormat="false" ht="15" hidden="false" customHeight="false" outlineLevel="0" collapsed="false">
      <c r="A7394" s="0" t="s">
        <v>222</v>
      </c>
      <c r="B7394" s="0" t="n">
        <f aca="false">VALUE(LEFT(A7394,4))</f>
        <v>2026</v>
      </c>
      <c r="C7394" s="0" t="str">
        <f aca="false">"FY"&amp;IF(VALUE(MID(A7394,6,2))&gt;=4,VALUE(LEFT(A7394,4)),VALUE(LEFT(A7394,4))-1)&amp;"-"&amp;TEXT(MOD(IF(VALUE(MID(A7394,6,2))&gt;=4,VALUE(LEFT(A7394,4)),VALUE(LEFT(A7394,4))-1)+1,100),"00")</f>
        <v>FY2025-26</v>
      </c>
      <c r="D7394" s="0" t="s">
        <v>749</v>
      </c>
      <c r="E7394" s="0" t="s">
        <v>411</v>
      </c>
      <c r="F7394" s="0" t="str">
        <f aca="false">INDEX(Mapping!$B$2:$B$465,MATCH(E7394,Mapping!$A$2:$A$465,0))</f>
        <v>NTPC STATIONS</v>
      </c>
      <c r="G7394" s="0" t="str">
        <f aca="false">INDEX(Mapping!$C$2:$C$465,MATCH(E7394,Mapping!$A$2:$A$465,0))</f>
        <v>NTPC GROUP</v>
      </c>
      <c r="H7394" s="2" t="n">
        <v>1.12</v>
      </c>
      <c r="I7394" s="3" t="n">
        <v>0.02</v>
      </c>
    </row>
    <row r="7395" customFormat="false" ht="15" hidden="false" customHeight="false" outlineLevel="0" collapsed="false">
      <c r="A7395" s="0" t="s">
        <v>222</v>
      </c>
      <c r="B7395" s="0" t="n">
        <f aca="false">VALUE(LEFT(A7395,4))</f>
        <v>2026</v>
      </c>
      <c r="C7395" s="0" t="str">
        <f aca="false">"FY"&amp;IF(VALUE(MID(A7395,6,2))&gt;=4,VALUE(LEFT(A7395,4)),VALUE(LEFT(A7395,4))-1)&amp;"-"&amp;TEXT(MOD(IF(VALUE(MID(A7395,6,2))&gt;=4,VALUE(LEFT(A7395,4)),VALUE(LEFT(A7395,4))-1)+1,100),"00")</f>
        <v>FY2025-26</v>
      </c>
      <c r="D7395" s="0" t="s">
        <v>681</v>
      </c>
      <c r="E7395" s="0" t="s">
        <v>320</v>
      </c>
      <c r="F7395" s="0" t="str">
        <f aca="false">INDEX(Mapping!$B$2:$B$465,MATCH(E7395,Mapping!$A$2:$A$465,0))</f>
        <v>HIMACHAL PRADESH</v>
      </c>
      <c r="G7395" s="0" t="str">
        <f aca="false">INDEX(Mapping!$C$2:$C$465,MATCH(E7395,Mapping!$A$2:$A$465,0))</f>
        <v>HIMACHAL PRADESH</v>
      </c>
      <c r="H7395" s="2" t="n">
        <v>1.11</v>
      </c>
      <c r="I7395" s="3" t="n">
        <v>0.02</v>
      </c>
    </row>
    <row r="7396" customFormat="false" ht="15" hidden="false" customHeight="false" outlineLevel="0" collapsed="false">
      <c r="A7396" s="0" t="s">
        <v>222</v>
      </c>
      <c r="B7396" s="0" t="n">
        <f aca="false">VALUE(LEFT(A7396,4))</f>
        <v>2026</v>
      </c>
      <c r="C7396" s="0" t="str">
        <f aca="false">"FY"&amp;IF(VALUE(MID(A7396,6,2))&gt;=4,VALUE(LEFT(A7396,4)),VALUE(LEFT(A7396,4))-1)&amp;"-"&amp;TEXT(MOD(IF(VALUE(MID(A7396,6,2))&gt;=4,VALUE(LEFT(A7396,4)),VALUE(LEFT(A7396,4))-1)+1,100),"00")</f>
        <v>FY2025-26</v>
      </c>
      <c r="D7396" s="0" t="s">
        <v>431</v>
      </c>
      <c r="E7396" s="0" t="s">
        <v>431</v>
      </c>
      <c r="F7396" s="0" t="str">
        <f aca="false">INDEX(Mapping!$B$2:$B$465,MATCH(E7396,Mapping!$A$2:$A$465,0))</f>
        <v>JUNIPER GREEN COSMIC PRIVATE LIMITED</v>
      </c>
      <c r="G7396" s="0" t="str">
        <f aca="false">INDEX(Mapping!$C$2:$C$465,MATCH(E7396,Mapping!$A$2:$A$465,0))</f>
        <v>JUNIPER GREEN ENERGY</v>
      </c>
      <c r="H7396" s="2" t="n">
        <v>1.03</v>
      </c>
      <c r="I7396" s="3" t="n">
        <v>0.02</v>
      </c>
    </row>
    <row r="7397" customFormat="false" ht="15" hidden="false" customHeight="false" outlineLevel="0" collapsed="false">
      <c r="A7397" s="0" t="s">
        <v>222</v>
      </c>
      <c r="B7397" s="0" t="n">
        <f aca="false">VALUE(LEFT(A7397,4))</f>
        <v>2026</v>
      </c>
      <c r="C7397" s="0" t="str">
        <f aca="false">"FY"&amp;IF(VALUE(MID(A7397,6,2))&gt;=4,VALUE(LEFT(A7397,4)),VALUE(LEFT(A7397,4))-1)&amp;"-"&amp;TEXT(MOD(IF(VALUE(MID(A7397,6,2))&gt;=4,VALUE(LEFT(A7397,4)),VALUE(LEFT(A7397,4))-1)+1,100),"00")</f>
        <v>FY2025-26</v>
      </c>
      <c r="D7397" s="0" t="s">
        <v>792</v>
      </c>
      <c r="E7397" s="0" t="s">
        <v>518</v>
      </c>
      <c r="F7397" s="0" t="str">
        <f aca="false">INDEX(Mapping!$B$2:$B$465,MATCH(E7397,Mapping!$A$2:$A$465,0))</f>
        <v>NTPC STATIONS</v>
      </c>
      <c r="G7397" s="0" t="str">
        <f aca="false">INDEX(Mapping!$C$2:$C$465,MATCH(E7397,Mapping!$A$2:$A$465,0))</f>
        <v>NTPC GROUP</v>
      </c>
      <c r="H7397" s="2" t="n">
        <v>1.01</v>
      </c>
      <c r="I7397" s="3" t="n">
        <v>0.02</v>
      </c>
    </row>
    <row r="7398" customFormat="false" ht="15" hidden="false" customHeight="false" outlineLevel="0" collapsed="false">
      <c r="A7398" s="0" t="s">
        <v>222</v>
      </c>
      <c r="B7398" s="0" t="n">
        <f aca="false">VALUE(LEFT(A7398,4))</f>
        <v>2026</v>
      </c>
      <c r="C7398" s="0" t="str">
        <f aca="false">"FY"&amp;IF(VALUE(MID(A7398,6,2))&gt;=4,VALUE(LEFT(A7398,4)),VALUE(LEFT(A7398,4))-1)&amp;"-"&amp;TEXT(MOD(IF(VALUE(MID(A7398,6,2))&gt;=4,VALUE(LEFT(A7398,4)),VALUE(LEFT(A7398,4))-1)+1,100),"00")</f>
        <v>FY2025-26</v>
      </c>
      <c r="D7398" s="0" t="s">
        <v>480</v>
      </c>
      <c r="E7398" s="0" t="s">
        <v>480</v>
      </c>
      <c r="F7398" s="0" t="str">
        <f aca="false">INDEX(Mapping!$B$2:$B$465,MATCH(E7398,Mapping!$A$2:$A$465,0))</f>
        <v>ADANI SOLAR ENERGY JODHPUR SIX PRIVATE LIMITED_50MW</v>
      </c>
      <c r="G7398" s="0" t="str">
        <f aca="false">INDEX(Mapping!$C$2:$C$465,MATCH(E7398,Mapping!$A$2:$A$465,0))</f>
        <v>ADANI GREEN ENERGY (ALL SPVs)</v>
      </c>
      <c r="H7398" s="2" t="n">
        <v>0.73</v>
      </c>
      <c r="I7398" s="3" t="n">
        <v>0.01</v>
      </c>
    </row>
    <row r="7399" customFormat="false" ht="15" hidden="false" customHeight="false" outlineLevel="0" collapsed="false">
      <c r="A7399" s="0" t="s">
        <v>222</v>
      </c>
      <c r="B7399" s="0" t="n">
        <f aca="false">VALUE(LEFT(A7399,4))</f>
        <v>2026</v>
      </c>
      <c r="C7399" s="0" t="str">
        <f aca="false">"FY"&amp;IF(VALUE(MID(A7399,6,2))&gt;=4,VALUE(LEFT(A7399,4)),VALUE(LEFT(A7399,4))-1)&amp;"-"&amp;TEXT(MOD(IF(VALUE(MID(A7399,6,2))&gt;=4,VALUE(LEFT(A7399,4)),VALUE(LEFT(A7399,4))-1)+1,100),"00")</f>
        <v>FY2025-26</v>
      </c>
      <c r="D7399" s="0" t="s">
        <v>740</v>
      </c>
      <c r="E7399" s="0" t="s">
        <v>426</v>
      </c>
      <c r="F7399" s="0" t="str">
        <f aca="false">INDEX(Mapping!$B$2:$B$465,MATCH(E7399,Mapping!$A$2:$A$465,0))</f>
        <v>NTPC STATIONS</v>
      </c>
      <c r="G7399" s="0" t="str">
        <f aca="false">INDEX(Mapping!$C$2:$C$465,MATCH(E7399,Mapping!$A$2:$A$465,0))</f>
        <v>NTPC GROUP</v>
      </c>
      <c r="H7399" s="2" t="n">
        <v>0.71</v>
      </c>
      <c r="I7399" s="3" t="n">
        <v>0.01</v>
      </c>
    </row>
    <row r="7400" customFormat="false" ht="15" hidden="false" customHeight="false" outlineLevel="0" collapsed="false">
      <c r="A7400" s="0" t="s">
        <v>222</v>
      </c>
      <c r="B7400" s="0" t="n">
        <f aca="false">VALUE(LEFT(A7400,4))</f>
        <v>2026</v>
      </c>
      <c r="C7400" s="0" t="str">
        <f aca="false">"FY"&amp;IF(VALUE(MID(A7400,6,2))&gt;=4,VALUE(LEFT(A7400,4)),VALUE(LEFT(A7400,4))-1)&amp;"-"&amp;TEXT(MOD(IF(VALUE(MID(A7400,6,2))&gt;=4,VALUE(LEFT(A7400,4)),VALUE(LEFT(A7400,4))-1)+1,100),"00")</f>
        <v>FY2025-26</v>
      </c>
      <c r="D7400" s="0" t="s">
        <v>820</v>
      </c>
      <c r="E7400" s="0" t="s">
        <v>464</v>
      </c>
      <c r="F7400" s="0" t="str">
        <f aca="false">INDEX(Mapping!$B$2:$B$465,MATCH(E7400,Mapping!$A$2:$A$465,0))</f>
        <v>ADANI PORTS AND SPECIAL ECONOMIC ZONE LIMITED_PSS4_WIND</v>
      </c>
      <c r="G7400" s="0" t="str">
        <f aca="false">INDEX(Mapping!$C$2:$C$465,MATCH(E7400,Mapping!$A$2:$A$465,0))</f>
        <v>ADANI PORTS &amp; SEZ</v>
      </c>
      <c r="H7400" s="2" t="n">
        <v>0.69</v>
      </c>
      <c r="I7400" s="3" t="n">
        <v>0.01</v>
      </c>
    </row>
    <row r="7401" customFormat="false" ht="15" hidden="false" customHeight="false" outlineLevel="0" collapsed="false">
      <c r="A7401" s="0" t="s">
        <v>222</v>
      </c>
      <c r="B7401" s="0" t="n">
        <f aca="false">VALUE(LEFT(A7401,4))</f>
        <v>2026</v>
      </c>
      <c r="C7401" s="0" t="str">
        <f aca="false">"FY"&amp;IF(VALUE(MID(A7401,6,2))&gt;=4,VALUE(LEFT(A7401,4)),VALUE(LEFT(A7401,4))-1)&amp;"-"&amp;TEXT(MOD(IF(VALUE(MID(A7401,6,2))&gt;=4,VALUE(LEFT(A7401,4)),VALUE(LEFT(A7401,4))-1)+1,100),"00")</f>
        <v>FY2025-26</v>
      </c>
      <c r="D7401" s="0" t="s">
        <v>751</v>
      </c>
      <c r="E7401" s="0" t="s">
        <v>479</v>
      </c>
      <c r="F7401" s="0" t="str">
        <f aca="false">INDEX(Mapping!$B$2:$B$465,MATCH(E7401,Mapping!$A$2:$A$465,0))</f>
        <v>NTPC STATIONS</v>
      </c>
      <c r="G7401" s="0" t="str">
        <f aca="false">INDEX(Mapping!$C$2:$C$465,MATCH(E7401,Mapping!$A$2:$A$465,0))</f>
        <v>NTPC GROUP</v>
      </c>
      <c r="H7401" s="2" t="n">
        <v>0.66</v>
      </c>
      <c r="I7401" s="3" t="n">
        <v>0.01</v>
      </c>
    </row>
    <row r="7402" customFormat="false" ht="15" hidden="false" customHeight="false" outlineLevel="0" collapsed="false">
      <c r="A7402" s="0" t="s">
        <v>222</v>
      </c>
      <c r="B7402" s="0" t="n">
        <f aca="false">VALUE(LEFT(A7402,4))</f>
        <v>2026</v>
      </c>
      <c r="C7402" s="0" t="str">
        <f aca="false">"FY"&amp;IF(VALUE(MID(A7402,6,2))&gt;=4,VALUE(LEFT(A7402,4)),VALUE(LEFT(A7402,4))-1)&amp;"-"&amp;TEXT(MOD(IF(VALUE(MID(A7402,6,2))&gt;=4,VALUE(LEFT(A7402,4)),VALUE(LEFT(A7402,4))-1)+1,100),"00")</f>
        <v>FY2025-26</v>
      </c>
      <c r="D7402" s="0" t="s">
        <v>766</v>
      </c>
      <c r="E7402" s="0" t="s">
        <v>455</v>
      </c>
      <c r="F7402" s="0" t="str">
        <f aca="false">INDEX(Mapping!$B$2:$B$465,MATCH(E7402,Mapping!$A$2:$A$465,0))</f>
        <v>NTPC STATIONS</v>
      </c>
      <c r="G7402" s="0" t="str">
        <f aca="false">INDEX(Mapping!$C$2:$C$465,MATCH(E7402,Mapping!$A$2:$A$465,0))</f>
        <v>NTPC GROUP</v>
      </c>
      <c r="H7402" s="2" t="n">
        <v>0.66</v>
      </c>
      <c r="I7402" s="3" t="n">
        <v>0.01</v>
      </c>
    </row>
    <row r="7403" customFormat="false" ht="15" hidden="false" customHeight="false" outlineLevel="0" collapsed="false">
      <c r="A7403" s="0" t="s">
        <v>222</v>
      </c>
      <c r="B7403" s="0" t="n">
        <f aca="false">VALUE(LEFT(A7403,4))</f>
        <v>2026</v>
      </c>
      <c r="C7403" s="0" t="str">
        <f aca="false">"FY"&amp;IF(VALUE(MID(A7403,6,2))&gt;=4,VALUE(LEFT(A7403,4)),VALUE(LEFT(A7403,4))-1)&amp;"-"&amp;TEXT(MOD(IF(VALUE(MID(A7403,6,2))&gt;=4,VALUE(LEFT(A7403,4)),VALUE(LEFT(A7403,4))-1)+1,100),"00")</f>
        <v>FY2025-26</v>
      </c>
      <c r="D7403" s="0" t="s">
        <v>758</v>
      </c>
      <c r="E7403" s="0" t="s">
        <v>400</v>
      </c>
      <c r="F7403" s="0" t="str">
        <f aca="false">INDEX(Mapping!$B$2:$B$465,MATCH(E7403,Mapping!$A$2:$A$465,0))</f>
        <v>NTPC STATIONS</v>
      </c>
      <c r="G7403" s="0" t="str">
        <f aca="false">INDEX(Mapping!$C$2:$C$465,MATCH(E7403,Mapping!$A$2:$A$465,0))</f>
        <v>NTPC GROUP</v>
      </c>
      <c r="H7403" s="2" t="n">
        <v>0.62</v>
      </c>
      <c r="I7403" s="3" t="n">
        <v>0.01</v>
      </c>
    </row>
    <row r="7404" customFormat="false" ht="15" hidden="false" customHeight="false" outlineLevel="0" collapsed="false">
      <c r="A7404" s="0" t="s">
        <v>222</v>
      </c>
      <c r="B7404" s="0" t="n">
        <f aca="false">VALUE(LEFT(A7404,4))</f>
        <v>2026</v>
      </c>
      <c r="C7404" s="0" t="str">
        <f aca="false">"FY"&amp;IF(VALUE(MID(A7404,6,2))&gt;=4,VALUE(LEFT(A7404,4)),VALUE(LEFT(A7404,4))-1)&amp;"-"&amp;TEXT(MOD(IF(VALUE(MID(A7404,6,2))&gt;=4,VALUE(LEFT(A7404,4)),VALUE(LEFT(A7404,4))-1)+1,100),"00")</f>
        <v>FY2025-26</v>
      </c>
      <c r="D7404" s="0" t="s">
        <v>712</v>
      </c>
      <c r="E7404" s="0" t="s">
        <v>414</v>
      </c>
      <c r="F7404" s="0" t="str">
        <f aca="false">INDEX(Mapping!$B$2:$B$465,MATCH(E7404,Mapping!$A$2:$A$465,0))</f>
        <v>BUDHIL HEP (GREENKO BUDHIL HYDRO POWER PVT. LTD.)</v>
      </c>
      <c r="G7404" s="0" t="str">
        <f aca="false">INDEX(Mapping!$C$2:$C$465,MATCH(E7404,Mapping!$A$2:$A$465,0))</f>
        <v>GREENKO GROUP</v>
      </c>
      <c r="H7404" s="2" t="n">
        <v>0.61</v>
      </c>
      <c r="I7404" s="3" t="n">
        <v>0.01</v>
      </c>
    </row>
    <row r="7405" customFormat="false" ht="15" hidden="false" customHeight="false" outlineLevel="0" collapsed="false">
      <c r="A7405" s="0" t="s">
        <v>222</v>
      </c>
      <c r="B7405" s="0" t="n">
        <f aca="false">VALUE(LEFT(A7405,4))</f>
        <v>2026</v>
      </c>
      <c r="C7405" s="0" t="str">
        <f aca="false">"FY"&amp;IF(VALUE(MID(A7405,6,2))&gt;=4,VALUE(LEFT(A7405,4)),VALUE(LEFT(A7405,4))-1)&amp;"-"&amp;TEXT(MOD(IF(VALUE(MID(A7405,6,2))&gt;=4,VALUE(LEFT(A7405,4)),VALUE(LEFT(A7405,4))-1)+1,100),"00")</f>
        <v>FY2025-26</v>
      </c>
      <c r="D7405" s="0" t="s">
        <v>744</v>
      </c>
      <c r="E7405" s="0" t="s">
        <v>372</v>
      </c>
      <c r="F7405" s="0" t="str">
        <f aca="false">INDEX(Mapping!$B$2:$B$465,MATCH(E7405,Mapping!$A$2:$A$465,0))</f>
        <v>NTPC STATIONS</v>
      </c>
      <c r="G7405" s="0" t="str">
        <f aca="false">INDEX(Mapping!$C$2:$C$465,MATCH(E7405,Mapping!$A$2:$A$465,0))</f>
        <v>NTPC GROUP</v>
      </c>
      <c r="H7405" s="2" t="n">
        <v>0.59</v>
      </c>
      <c r="I7405" s="3" t="n">
        <v>0.01</v>
      </c>
    </row>
    <row r="7406" customFormat="false" ht="15" hidden="false" customHeight="false" outlineLevel="0" collapsed="false">
      <c r="A7406" s="0" t="s">
        <v>222</v>
      </c>
      <c r="B7406" s="0" t="n">
        <f aca="false">VALUE(LEFT(A7406,4))</f>
        <v>2026</v>
      </c>
      <c r="C7406" s="0" t="str">
        <f aca="false">"FY"&amp;IF(VALUE(MID(A7406,6,2))&gt;=4,VALUE(LEFT(A7406,4)),VALUE(LEFT(A7406,4))-1)&amp;"-"&amp;TEXT(MOD(IF(VALUE(MID(A7406,6,2))&gt;=4,VALUE(LEFT(A7406,4)),VALUE(LEFT(A7406,4))-1)+1,100),"00")</f>
        <v>FY2025-26</v>
      </c>
      <c r="D7406" s="0" t="s">
        <v>756</v>
      </c>
      <c r="E7406" s="0" t="s">
        <v>496</v>
      </c>
      <c r="F7406" s="0" t="str">
        <f aca="false">INDEX(Mapping!$B$2:$B$465,MATCH(E7406,Mapping!$A$2:$A$465,0))</f>
        <v>NTPC STATIONS</v>
      </c>
      <c r="G7406" s="0" t="str">
        <f aca="false">INDEX(Mapping!$C$2:$C$465,MATCH(E7406,Mapping!$A$2:$A$465,0))</f>
        <v>NTPC GROUP</v>
      </c>
      <c r="H7406" s="2" t="n">
        <v>0.58</v>
      </c>
      <c r="I7406" s="3" t="n">
        <v>0.01</v>
      </c>
    </row>
    <row r="7407" customFormat="false" ht="15" hidden="false" customHeight="false" outlineLevel="0" collapsed="false">
      <c r="A7407" s="0" t="s">
        <v>222</v>
      </c>
      <c r="B7407" s="0" t="n">
        <f aca="false">VALUE(LEFT(A7407,4))</f>
        <v>2026</v>
      </c>
      <c r="C7407" s="0" t="str">
        <f aca="false">"FY"&amp;IF(VALUE(MID(A7407,6,2))&gt;=4,VALUE(LEFT(A7407,4)),VALUE(LEFT(A7407,4))-1)&amp;"-"&amp;TEXT(MOD(IF(VALUE(MID(A7407,6,2))&gt;=4,VALUE(LEFT(A7407,4)),VALUE(LEFT(A7407,4))-1)+1,100),"00")</f>
        <v>FY2025-26</v>
      </c>
      <c r="D7407" s="0" t="s">
        <v>714</v>
      </c>
      <c r="E7407" s="0" t="s">
        <v>395</v>
      </c>
      <c r="F7407" s="0" t="str">
        <f aca="false">INDEX(Mapping!$B$2:$B$465,MATCH(E7407,Mapping!$A$2:$A$465,0))</f>
        <v>HIMACHAL PRADESH</v>
      </c>
      <c r="G7407" s="0" t="str">
        <f aca="false">INDEX(Mapping!$C$2:$C$465,MATCH(E7407,Mapping!$A$2:$A$465,0))</f>
        <v>HIMACHAL PRADESH</v>
      </c>
      <c r="H7407" s="2" t="n">
        <v>0.57</v>
      </c>
      <c r="I7407" s="3" t="n">
        <v>0.01</v>
      </c>
    </row>
    <row r="7408" customFormat="false" ht="15" hidden="false" customHeight="false" outlineLevel="0" collapsed="false">
      <c r="A7408" s="0" t="s">
        <v>222</v>
      </c>
      <c r="B7408" s="0" t="n">
        <f aca="false">VALUE(LEFT(A7408,4))</f>
        <v>2026</v>
      </c>
      <c r="C7408" s="0" t="str">
        <f aca="false">"FY"&amp;IF(VALUE(MID(A7408,6,2))&gt;=4,VALUE(LEFT(A7408,4)),VALUE(LEFT(A7408,4))-1)&amp;"-"&amp;TEXT(MOD(IF(VALUE(MID(A7408,6,2))&gt;=4,VALUE(LEFT(A7408,4)),VALUE(LEFT(A7408,4))-1)+1,100),"00")</f>
        <v>FY2025-26</v>
      </c>
      <c r="D7408" s="0" t="s">
        <v>768</v>
      </c>
      <c r="E7408" s="0" t="s">
        <v>460</v>
      </c>
      <c r="F7408" s="0" t="str">
        <f aca="false">INDEX(Mapping!$B$2:$B$465,MATCH(E7408,Mapping!$A$2:$A$465,0))</f>
        <v>NTPC STATIONS</v>
      </c>
      <c r="G7408" s="0" t="str">
        <f aca="false">INDEX(Mapping!$C$2:$C$465,MATCH(E7408,Mapping!$A$2:$A$465,0))</f>
        <v>NTPC GROUP</v>
      </c>
      <c r="H7408" s="2" t="n">
        <v>0.53</v>
      </c>
      <c r="I7408" s="3" t="n">
        <v>0.01</v>
      </c>
    </row>
    <row r="7409" customFormat="false" ht="15" hidden="false" customHeight="false" outlineLevel="0" collapsed="false">
      <c r="A7409" s="0" t="s">
        <v>222</v>
      </c>
      <c r="B7409" s="0" t="n">
        <f aca="false">VALUE(LEFT(A7409,4))</f>
        <v>2026</v>
      </c>
      <c r="C7409" s="0" t="str">
        <f aca="false">"FY"&amp;IF(VALUE(MID(A7409,6,2))&gt;=4,VALUE(LEFT(A7409,4)),VALUE(LEFT(A7409,4))-1)&amp;"-"&amp;TEXT(MOD(IF(VALUE(MID(A7409,6,2))&gt;=4,VALUE(LEFT(A7409,4)),VALUE(LEFT(A7409,4))-1)+1,100),"00")</f>
        <v>FY2025-26</v>
      </c>
      <c r="D7409" s="0" t="s">
        <v>764</v>
      </c>
      <c r="E7409" s="0" t="s">
        <v>505</v>
      </c>
      <c r="F7409" s="0" t="str">
        <f aca="false">INDEX(Mapping!$B$2:$B$465,MATCH(E7409,Mapping!$A$2:$A$465,0))</f>
        <v>NTPC STATIONS</v>
      </c>
      <c r="G7409" s="0" t="str">
        <f aca="false">INDEX(Mapping!$C$2:$C$465,MATCH(E7409,Mapping!$A$2:$A$465,0))</f>
        <v>NTPC GROUP</v>
      </c>
      <c r="H7409" s="2" t="n">
        <v>0.46</v>
      </c>
      <c r="I7409" s="3" t="n">
        <v>0.01</v>
      </c>
    </row>
    <row r="7410" customFormat="false" ht="15" hidden="false" customHeight="false" outlineLevel="0" collapsed="false">
      <c r="A7410" s="0" t="s">
        <v>222</v>
      </c>
      <c r="B7410" s="0" t="n">
        <f aca="false">VALUE(LEFT(A7410,4))</f>
        <v>2026</v>
      </c>
      <c r="C7410" s="0" t="str">
        <f aca="false">"FY"&amp;IF(VALUE(MID(A7410,6,2))&gt;=4,VALUE(LEFT(A7410,4)),VALUE(LEFT(A7410,4))-1)&amp;"-"&amp;TEXT(MOD(IF(VALUE(MID(A7410,6,2))&gt;=4,VALUE(LEFT(A7410,4)),VALUE(LEFT(A7410,4))-1)+1,100),"00")</f>
        <v>FY2025-26</v>
      </c>
      <c r="D7410" s="0" t="s">
        <v>754</v>
      </c>
      <c r="E7410" s="0" t="s">
        <v>512</v>
      </c>
      <c r="F7410" s="0" t="str">
        <f aca="false">INDEX(Mapping!$B$2:$B$465,MATCH(E7410,Mapping!$A$2:$A$465,0))</f>
        <v>NTPC STATIONS</v>
      </c>
      <c r="G7410" s="0" t="str">
        <f aca="false">INDEX(Mapping!$C$2:$C$465,MATCH(E7410,Mapping!$A$2:$A$465,0))</f>
        <v>NTPC GROUP</v>
      </c>
      <c r="H7410" s="2" t="n">
        <v>0.46</v>
      </c>
      <c r="I7410" s="3" t="n">
        <v>0.01</v>
      </c>
    </row>
    <row r="7411" customFormat="false" ht="15" hidden="false" customHeight="false" outlineLevel="0" collapsed="false">
      <c r="A7411" s="0" t="s">
        <v>222</v>
      </c>
      <c r="B7411" s="0" t="n">
        <f aca="false">VALUE(LEFT(A7411,4))</f>
        <v>2026</v>
      </c>
      <c r="C7411" s="0" t="str">
        <f aca="false">"FY"&amp;IF(VALUE(MID(A7411,6,2))&gt;=4,VALUE(LEFT(A7411,4)),VALUE(LEFT(A7411,4))-1)&amp;"-"&amp;TEXT(MOD(IF(VALUE(MID(A7411,6,2))&gt;=4,VALUE(LEFT(A7411,4)),VALUE(LEFT(A7411,4))-1)+1,100),"00")</f>
        <v>FY2025-26</v>
      </c>
      <c r="D7411" s="0" t="s">
        <v>704</v>
      </c>
      <c r="E7411" s="0" t="s">
        <v>318</v>
      </c>
      <c r="F7411" s="0" t="str">
        <f aca="false">INDEX(Mapping!$B$2:$B$465,MATCH(E7411,Mapping!$A$2:$A$465,0))</f>
        <v>JHABUA POWER</v>
      </c>
      <c r="G7411" s="0" t="str">
        <f aca="false">INDEX(Mapping!$C$2:$C$465,MATCH(E7411,Mapping!$A$2:$A$465,0))</f>
        <v>JHABUA POWER</v>
      </c>
      <c r="H7411" s="2" t="n">
        <v>0.43</v>
      </c>
      <c r="I7411" s="3" t="n">
        <v>0.007</v>
      </c>
    </row>
    <row r="7412" customFormat="false" ht="15" hidden="false" customHeight="false" outlineLevel="0" collapsed="false">
      <c r="A7412" s="0" t="s">
        <v>222</v>
      </c>
      <c r="B7412" s="0" t="n">
        <f aca="false">VALUE(LEFT(A7412,4))</f>
        <v>2026</v>
      </c>
      <c r="C7412" s="0" t="str">
        <f aca="false">"FY"&amp;IF(VALUE(MID(A7412,6,2))&gt;=4,VALUE(LEFT(A7412,4)),VALUE(LEFT(A7412,4))-1)&amp;"-"&amp;TEXT(MOD(IF(VALUE(MID(A7412,6,2))&gt;=4,VALUE(LEFT(A7412,4)),VALUE(LEFT(A7412,4))-1)+1,100),"00")</f>
        <v>FY2025-26</v>
      </c>
      <c r="D7412" s="0" t="s">
        <v>332</v>
      </c>
      <c r="E7412" s="0" t="s">
        <v>332</v>
      </c>
      <c r="F7412" s="0" t="str">
        <f aca="false">INDEX(Mapping!$B$2:$B$465,MATCH(E7412,Mapping!$A$2:$A$465,0))</f>
        <v>KANTI BIJLEE UTPADAN NIGAM LIMITED</v>
      </c>
      <c r="G7412" s="0" t="str">
        <f aca="false">INDEX(Mapping!$C$2:$C$465,MATCH(E7412,Mapping!$A$2:$A$465,0))</f>
        <v>NTPC GROUP</v>
      </c>
      <c r="H7412" s="2" t="n">
        <v>0.42</v>
      </c>
      <c r="I7412" s="3" t="n">
        <v>0.007</v>
      </c>
    </row>
    <row r="7413" customFormat="false" ht="15" hidden="false" customHeight="false" outlineLevel="0" collapsed="false">
      <c r="A7413" s="0" t="s">
        <v>222</v>
      </c>
      <c r="B7413" s="0" t="n">
        <f aca="false">VALUE(LEFT(A7413,4))</f>
        <v>2026</v>
      </c>
      <c r="C7413" s="0" t="str">
        <f aca="false">"FY"&amp;IF(VALUE(MID(A7413,6,2))&gt;=4,VALUE(LEFT(A7413,4)),VALUE(LEFT(A7413,4))-1)&amp;"-"&amp;TEXT(MOD(IF(VALUE(MID(A7413,6,2))&gt;=4,VALUE(LEFT(A7413,4)),VALUE(LEFT(A7413,4))-1)+1,100),"00")</f>
        <v>FY2025-26</v>
      </c>
      <c r="D7413" s="0" t="s">
        <v>673</v>
      </c>
      <c r="E7413" s="0" t="s">
        <v>142</v>
      </c>
      <c r="F7413" s="0" t="str">
        <f aca="false">INDEX(Mapping!$B$2:$B$465,MATCH(E7413,Mapping!$A$2:$A$465,0))</f>
        <v>SAINJ HEP</v>
      </c>
      <c r="G7413" s="0" t="str">
        <f aca="false">INDEX(Mapping!$C$2:$C$465,MATCH(E7413,Mapping!$A$2:$A$465,0))</f>
        <v>SAINJ HEP</v>
      </c>
      <c r="H7413" s="2" t="n">
        <v>0.42</v>
      </c>
      <c r="I7413" s="3" t="n">
        <v>0.007</v>
      </c>
    </row>
    <row r="7414" customFormat="false" ht="15" hidden="false" customHeight="false" outlineLevel="0" collapsed="false">
      <c r="A7414" s="0" t="s">
        <v>222</v>
      </c>
      <c r="B7414" s="0" t="n">
        <f aca="false">VALUE(LEFT(A7414,4))</f>
        <v>2026</v>
      </c>
      <c r="C7414" s="0" t="str">
        <f aca="false">"FY"&amp;IF(VALUE(MID(A7414,6,2))&gt;=4,VALUE(LEFT(A7414,4)),VALUE(LEFT(A7414,4))-1)&amp;"-"&amp;TEXT(MOD(IF(VALUE(MID(A7414,6,2))&gt;=4,VALUE(LEFT(A7414,4)),VALUE(LEFT(A7414,4))-1)+1,100),"00")</f>
        <v>FY2025-26</v>
      </c>
      <c r="D7414" s="0" t="s">
        <v>538</v>
      </c>
      <c r="E7414" s="0" t="s">
        <v>538</v>
      </c>
      <c r="F7414" s="0" t="str">
        <f aca="false">INDEX(Mapping!$B$2:$B$465,MATCH(E7414,Mapping!$A$2:$A$465,0))</f>
        <v>JUNIPER NIRJARA ENERGY PRIVATE LIMITED</v>
      </c>
      <c r="G7414" s="0" t="str">
        <f aca="false">INDEX(Mapping!$C$2:$C$465,MATCH(E7414,Mapping!$A$2:$A$465,0))</f>
        <v>JUNIPER GREEN ENERGY</v>
      </c>
      <c r="H7414" s="2" t="n">
        <v>0.4</v>
      </c>
      <c r="I7414" s="3" t="n">
        <v>0.007</v>
      </c>
    </row>
    <row r="7415" customFormat="false" ht="15" hidden="false" customHeight="false" outlineLevel="0" collapsed="false">
      <c r="A7415" s="0" t="s">
        <v>222</v>
      </c>
      <c r="B7415" s="0" t="n">
        <f aca="false">VALUE(LEFT(A7415,4))</f>
        <v>2026</v>
      </c>
      <c r="C7415" s="0" t="str">
        <f aca="false">"FY"&amp;IF(VALUE(MID(A7415,6,2))&gt;=4,VALUE(LEFT(A7415,4)),VALUE(LEFT(A7415,4))-1)&amp;"-"&amp;TEXT(MOD(IF(VALUE(MID(A7415,6,2))&gt;=4,VALUE(LEFT(A7415,4)),VALUE(LEFT(A7415,4))-1)+1,100),"00")</f>
        <v>FY2025-26</v>
      </c>
      <c r="D7415" s="0" t="s">
        <v>771</v>
      </c>
      <c r="E7415" s="0" t="s">
        <v>457</v>
      </c>
      <c r="F7415" s="0" t="str">
        <f aca="false">INDEX(Mapping!$B$2:$B$465,MATCH(E7415,Mapping!$A$2:$A$465,0))</f>
        <v>NTPC STATIONS</v>
      </c>
      <c r="G7415" s="0" t="str">
        <f aca="false">INDEX(Mapping!$C$2:$C$465,MATCH(E7415,Mapping!$A$2:$A$465,0))</f>
        <v>NTPC GROUP</v>
      </c>
      <c r="H7415" s="2" t="n">
        <v>0.4</v>
      </c>
      <c r="I7415" s="3" t="n">
        <v>0.006</v>
      </c>
    </row>
    <row r="7416" customFormat="false" ht="15" hidden="false" customHeight="false" outlineLevel="0" collapsed="false">
      <c r="A7416" s="0" t="s">
        <v>222</v>
      </c>
      <c r="B7416" s="0" t="n">
        <f aca="false">VALUE(LEFT(A7416,4))</f>
        <v>2026</v>
      </c>
      <c r="C7416" s="0" t="str">
        <f aca="false">"FY"&amp;IF(VALUE(MID(A7416,6,2))&gt;=4,VALUE(LEFT(A7416,4)),VALUE(LEFT(A7416,4))-1)&amp;"-"&amp;TEXT(MOD(IF(VALUE(MID(A7416,6,2))&gt;=4,VALUE(LEFT(A7416,4)),VALUE(LEFT(A7416,4))-1)+1,100),"00")</f>
        <v>FY2025-26</v>
      </c>
      <c r="D7416" s="0" t="s">
        <v>763</v>
      </c>
      <c r="E7416" s="0" t="s">
        <v>526</v>
      </c>
      <c r="F7416" s="0" t="str">
        <f aca="false">INDEX(Mapping!$B$2:$B$465,MATCH(E7416,Mapping!$A$2:$A$465,0))</f>
        <v>NTPC STATIONS</v>
      </c>
      <c r="G7416" s="0" t="str">
        <f aca="false">INDEX(Mapping!$C$2:$C$465,MATCH(E7416,Mapping!$A$2:$A$465,0))</f>
        <v>NTPC GROUP</v>
      </c>
      <c r="H7416" s="2" t="n">
        <v>0.39</v>
      </c>
      <c r="I7416" s="3" t="n">
        <v>0.006</v>
      </c>
    </row>
    <row r="7417" customFormat="false" ht="15" hidden="false" customHeight="false" outlineLevel="0" collapsed="false">
      <c r="A7417" s="0" t="s">
        <v>222</v>
      </c>
      <c r="B7417" s="0" t="n">
        <f aca="false">VALUE(LEFT(A7417,4))</f>
        <v>2026</v>
      </c>
      <c r="C7417" s="0" t="str">
        <f aca="false">"FY"&amp;IF(VALUE(MID(A7417,6,2))&gt;=4,VALUE(LEFT(A7417,4)),VALUE(LEFT(A7417,4))-1)&amp;"-"&amp;TEXT(MOD(IF(VALUE(MID(A7417,6,2))&gt;=4,VALUE(LEFT(A7417,4)),VALUE(LEFT(A7417,4))-1)+1,100),"00")</f>
        <v>FY2025-26</v>
      </c>
      <c r="D7417" s="0" t="s">
        <v>544</v>
      </c>
      <c r="E7417" s="0" t="s">
        <v>544</v>
      </c>
      <c r="F7417" s="0" t="str">
        <f aca="false">INDEX(Mapping!$B$2:$B$465,MATCH(E7417,Mapping!$A$2:$A$465,0))</f>
        <v>NTECL VALLUR</v>
      </c>
      <c r="G7417" s="0" t="str">
        <f aca="false">INDEX(Mapping!$C$2:$C$465,MATCH(E7417,Mapping!$A$2:$A$465,0))</f>
        <v>NTPC GROUP</v>
      </c>
      <c r="H7417" s="2" t="n">
        <v>0.38</v>
      </c>
      <c r="I7417" s="3" t="n">
        <v>0.006</v>
      </c>
    </row>
    <row r="7418" customFormat="false" ht="15" hidden="false" customHeight="false" outlineLevel="0" collapsed="false">
      <c r="A7418" s="0" t="s">
        <v>222</v>
      </c>
      <c r="B7418" s="0" t="n">
        <f aca="false">VALUE(LEFT(A7418,4))</f>
        <v>2026</v>
      </c>
      <c r="C7418" s="0" t="str">
        <f aca="false">"FY"&amp;IF(VALUE(MID(A7418,6,2))&gt;=4,VALUE(LEFT(A7418,4)),VALUE(LEFT(A7418,4))-1)&amp;"-"&amp;TEXT(MOD(IF(VALUE(MID(A7418,6,2))&gt;=4,VALUE(LEFT(A7418,4)),VALUE(LEFT(A7418,4))-1)+1,100),"00")</f>
        <v>FY2025-26</v>
      </c>
      <c r="D7418" s="0" t="s">
        <v>818</v>
      </c>
      <c r="E7418" s="0" t="s">
        <v>419</v>
      </c>
      <c r="F7418" s="0" t="str">
        <f aca="false">INDEX(Mapping!$B$2:$B$465,MATCH(E7418,Mapping!$A$2:$A$465,0))</f>
        <v>ADANI HYBRID ENERGY JAISALMER FIVE LIMITED_PSS5_SOLAR</v>
      </c>
      <c r="G7418" s="0" t="str">
        <f aca="false">INDEX(Mapping!$C$2:$C$465,MATCH(E7418,Mapping!$A$2:$A$465,0))</f>
        <v>ADANI GREEN ENERGY (ALL SPVs)</v>
      </c>
      <c r="H7418" s="2" t="n">
        <v>0.37</v>
      </c>
      <c r="I7418" s="3" t="n">
        <v>0.006</v>
      </c>
    </row>
    <row r="7419" customFormat="false" ht="15" hidden="false" customHeight="false" outlineLevel="0" collapsed="false">
      <c r="A7419" s="0" t="s">
        <v>222</v>
      </c>
      <c r="B7419" s="0" t="n">
        <f aca="false">VALUE(LEFT(A7419,4))</f>
        <v>2026</v>
      </c>
      <c r="C7419" s="0" t="str">
        <f aca="false">"FY"&amp;IF(VALUE(MID(A7419,6,2))&gt;=4,VALUE(LEFT(A7419,4)),VALUE(LEFT(A7419,4))-1)&amp;"-"&amp;TEXT(MOD(IF(VALUE(MID(A7419,6,2))&gt;=4,VALUE(LEFT(A7419,4)),VALUE(LEFT(A7419,4))-1)+1,100),"00")</f>
        <v>FY2025-26</v>
      </c>
      <c r="D7419" s="0" t="s">
        <v>493</v>
      </c>
      <c r="E7419" s="0" t="s">
        <v>493</v>
      </c>
      <c r="F7419" s="0" t="str">
        <f aca="false">INDEX(Mapping!$B$2:$B$465,MATCH(E7419,Mapping!$A$2:$A$465,0))</f>
        <v>NEEPCO STATIONS</v>
      </c>
      <c r="G7419" s="0" t="str">
        <f aca="false">INDEX(Mapping!$C$2:$C$465,MATCH(E7419,Mapping!$A$2:$A$465,0))</f>
        <v>NEEPCO STATIONS</v>
      </c>
      <c r="H7419" s="2" t="n">
        <v>0.35</v>
      </c>
      <c r="I7419" s="3" t="n">
        <v>0.006</v>
      </c>
    </row>
    <row r="7420" customFormat="false" ht="15" hidden="false" customHeight="false" outlineLevel="0" collapsed="false">
      <c r="A7420" s="0" t="s">
        <v>222</v>
      </c>
      <c r="B7420" s="0" t="n">
        <f aca="false">VALUE(LEFT(A7420,4))</f>
        <v>2026</v>
      </c>
      <c r="C7420" s="0" t="str">
        <f aca="false">"FY"&amp;IF(VALUE(MID(A7420,6,2))&gt;=4,VALUE(LEFT(A7420,4)),VALUE(LEFT(A7420,4))-1)&amp;"-"&amp;TEXT(MOD(IF(VALUE(MID(A7420,6,2))&gt;=4,VALUE(LEFT(A7420,4)),VALUE(LEFT(A7420,4))-1)+1,100),"00")</f>
        <v>FY2025-26</v>
      </c>
      <c r="D7420" s="0" t="s">
        <v>859</v>
      </c>
      <c r="E7420" s="0" t="s">
        <v>599</v>
      </c>
      <c r="F7420" s="0" t="str">
        <f aca="false">INDEX(Mapping!$B$2:$B$465,MATCH(E7420,Mapping!$A$2:$A$465,0))</f>
        <v>SUBANSIRI LOWER HEP</v>
      </c>
      <c r="G7420" s="0" t="str">
        <f aca="false">INDEX(Mapping!$C$2:$C$465,MATCH(E7420,Mapping!$A$2:$A$465,0))</f>
        <v>SUBANSIRI LOWER HEP</v>
      </c>
      <c r="H7420" s="2" t="n">
        <v>0.32</v>
      </c>
      <c r="I7420" s="3" t="n">
        <v>0.005</v>
      </c>
    </row>
    <row r="7421" customFormat="false" ht="15" hidden="false" customHeight="false" outlineLevel="0" collapsed="false">
      <c r="A7421" s="0" t="s">
        <v>222</v>
      </c>
      <c r="B7421" s="0" t="n">
        <f aca="false">VALUE(LEFT(A7421,4))</f>
        <v>2026</v>
      </c>
      <c r="C7421" s="0" t="str">
        <f aca="false">"FY"&amp;IF(VALUE(MID(A7421,6,2))&gt;=4,VALUE(LEFT(A7421,4)),VALUE(LEFT(A7421,4))-1)&amp;"-"&amp;TEXT(MOD(IF(VALUE(MID(A7421,6,2))&gt;=4,VALUE(LEFT(A7421,4)),VALUE(LEFT(A7421,4))-1)+1,100),"00")</f>
        <v>FY2025-26</v>
      </c>
      <c r="D7421" s="0" t="s">
        <v>860</v>
      </c>
      <c r="E7421" s="0" t="s">
        <v>565</v>
      </c>
      <c r="F7421" s="0" t="str">
        <f aca="false">INDEX(Mapping!$B$2:$B$465,MATCH(E7421,Mapping!$A$2:$A$465,0))</f>
        <v>TP SAURYA LIMITED KOPPAL</v>
      </c>
      <c r="G7421" s="0" t="str">
        <f aca="false">INDEX(Mapping!$C$2:$C$465,MATCH(E7421,Mapping!$A$2:$A$465,0))</f>
        <v>TATA POWER</v>
      </c>
      <c r="H7421" s="2" t="n">
        <v>0.26</v>
      </c>
      <c r="I7421" s="3" t="n">
        <v>0.004</v>
      </c>
    </row>
    <row r="7422" customFormat="false" ht="15" hidden="false" customHeight="false" outlineLevel="0" collapsed="false">
      <c r="A7422" s="0" t="s">
        <v>222</v>
      </c>
      <c r="B7422" s="0" t="n">
        <f aca="false">VALUE(LEFT(A7422,4))</f>
        <v>2026</v>
      </c>
      <c r="C7422" s="0" t="str">
        <f aca="false">"FY"&amp;IF(VALUE(MID(A7422,6,2))&gt;=4,VALUE(LEFT(A7422,4)),VALUE(LEFT(A7422,4))-1)&amp;"-"&amp;TEXT(MOD(IF(VALUE(MID(A7422,6,2))&gt;=4,VALUE(LEFT(A7422,4)),VALUE(LEFT(A7422,4))-1)+1,100),"00")</f>
        <v>FY2025-26</v>
      </c>
      <c r="D7422" s="0" t="s">
        <v>741</v>
      </c>
      <c r="E7422" s="0" t="s">
        <v>445</v>
      </c>
      <c r="F7422" s="0" t="str">
        <f aca="false">INDEX(Mapping!$B$2:$B$465,MATCH(E7422,Mapping!$A$2:$A$465,0))</f>
        <v>NTPC STATIONS</v>
      </c>
      <c r="G7422" s="0" t="str">
        <f aca="false">INDEX(Mapping!$C$2:$C$465,MATCH(E7422,Mapping!$A$2:$A$465,0))</f>
        <v>NTPC GROUP</v>
      </c>
      <c r="H7422" s="2" t="n">
        <v>0.23</v>
      </c>
      <c r="I7422" s="3" t="n">
        <v>0.004</v>
      </c>
    </row>
    <row r="7423" customFormat="false" ht="15" hidden="false" customHeight="false" outlineLevel="0" collapsed="false">
      <c r="A7423" s="0" t="s">
        <v>222</v>
      </c>
      <c r="B7423" s="0" t="n">
        <f aca="false">VALUE(LEFT(A7423,4))</f>
        <v>2026</v>
      </c>
      <c r="C7423" s="0" t="str">
        <f aca="false">"FY"&amp;IF(VALUE(MID(A7423,6,2))&gt;=4,VALUE(LEFT(A7423,4)),VALUE(LEFT(A7423,4))-1)&amp;"-"&amp;TEXT(MOD(IF(VALUE(MID(A7423,6,2))&gt;=4,VALUE(LEFT(A7423,4)),VALUE(LEFT(A7423,4))-1)+1,100),"00")</f>
        <v>FY2025-26</v>
      </c>
      <c r="D7423" s="0" t="s">
        <v>769</v>
      </c>
      <c r="E7423" s="0" t="s">
        <v>498</v>
      </c>
      <c r="F7423" s="0" t="str">
        <f aca="false">INDEX(Mapping!$B$2:$B$465,MATCH(E7423,Mapping!$A$2:$A$465,0))</f>
        <v>NTPC STATIONS</v>
      </c>
      <c r="G7423" s="0" t="str">
        <f aca="false">INDEX(Mapping!$C$2:$C$465,MATCH(E7423,Mapping!$A$2:$A$465,0))</f>
        <v>NTPC GROUP</v>
      </c>
      <c r="H7423" s="2" t="n">
        <v>0.22</v>
      </c>
      <c r="I7423" s="3" t="n">
        <v>0.004</v>
      </c>
    </row>
    <row r="7424" customFormat="false" ht="15" hidden="false" customHeight="false" outlineLevel="0" collapsed="false">
      <c r="A7424" s="0" t="s">
        <v>222</v>
      </c>
      <c r="B7424" s="0" t="n">
        <f aca="false">VALUE(LEFT(A7424,4))</f>
        <v>2026</v>
      </c>
      <c r="C7424" s="0" t="str">
        <f aca="false">"FY"&amp;IF(VALUE(MID(A7424,6,2))&gt;=4,VALUE(LEFT(A7424,4)),VALUE(LEFT(A7424,4))-1)&amp;"-"&amp;TEXT(MOD(IF(VALUE(MID(A7424,6,2))&gt;=4,VALUE(LEFT(A7424,4)),VALUE(LEFT(A7424,4))-1)+1,100),"00")</f>
        <v>FY2025-26</v>
      </c>
      <c r="D7424" s="0" t="s">
        <v>700</v>
      </c>
      <c r="E7424" s="0" t="s">
        <v>353</v>
      </c>
      <c r="F7424" s="0" t="str">
        <f aca="false">INDEX(Mapping!$B$2:$B$465,MATCH(E7424,Mapping!$A$2:$A$465,0))</f>
        <v>HIMACHAL PRADESH</v>
      </c>
      <c r="G7424" s="0" t="str">
        <f aca="false">INDEX(Mapping!$C$2:$C$465,MATCH(E7424,Mapping!$A$2:$A$465,0))</f>
        <v>HIMACHAL PRADESH</v>
      </c>
      <c r="H7424" s="2" t="n">
        <v>0.19</v>
      </c>
      <c r="I7424" s="3" t="n">
        <v>0.003</v>
      </c>
    </row>
    <row r="7425" customFormat="false" ht="15" hidden="false" customHeight="false" outlineLevel="0" collapsed="false">
      <c r="A7425" s="0" t="s">
        <v>222</v>
      </c>
      <c r="B7425" s="0" t="n">
        <f aca="false">VALUE(LEFT(A7425,4))</f>
        <v>2026</v>
      </c>
      <c r="C7425" s="0" t="str">
        <f aca="false">"FY"&amp;IF(VALUE(MID(A7425,6,2))&gt;=4,VALUE(LEFT(A7425,4)),VALUE(LEFT(A7425,4))-1)&amp;"-"&amp;TEXT(MOD(IF(VALUE(MID(A7425,6,2))&gt;=4,VALUE(LEFT(A7425,4)),VALUE(LEFT(A7425,4))-1)+1,100),"00")</f>
        <v>FY2025-26</v>
      </c>
      <c r="D7425" s="0" t="s">
        <v>757</v>
      </c>
      <c r="E7425" s="0" t="s">
        <v>121</v>
      </c>
      <c r="F7425" s="0" t="str">
        <f aca="false">INDEX(Mapping!$B$2:$B$465,MATCH(E7425,Mapping!$A$2:$A$465,0))</f>
        <v>MEGHALAYA</v>
      </c>
      <c r="G7425" s="0" t="str">
        <f aca="false">INDEX(Mapping!$C$2:$C$465,MATCH(E7425,Mapping!$A$2:$A$465,0))</f>
        <v>MEGHALAYA</v>
      </c>
      <c r="H7425" s="2" t="n">
        <v>0.18</v>
      </c>
      <c r="I7425" s="3" t="n">
        <v>0.003</v>
      </c>
    </row>
    <row r="7426" customFormat="false" ht="15" hidden="false" customHeight="false" outlineLevel="0" collapsed="false">
      <c r="A7426" s="0" t="s">
        <v>222</v>
      </c>
      <c r="B7426" s="0" t="n">
        <f aca="false">VALUE(LEFT(A7426,4))</f>
        <v>2026</v>
      </c>
      <c r="C7426" s="0" t="str">
        <f aca="false">"FY"&amp;IF(VALUE(MID(A7426,6,2))&gt;=4,VALUE(LEFT(A7426,4)),VALUE(LEFT(A7426,4))-1)&amp;"-"&amp;TEXT(MOD(IF(VALUE(MID(A7426,6,2))&gt;=4,VALUE(LEFT(A7426,4)),VALUE(LEFT(A7426,4))-1)+1,100),"00")</f>
        <v>FY2025-26</v>
      </c>
      <c r="D7426" s="0" t="s">
        <v>834</v>
      </c>
      <c r="E7426" s="0" t="s">
        <v>556</v>
      </c>
      <c r="F7426" s="0" t="str">
        <f aca="false">INDEX(Mapping!$B$2:$B$465,MATCH(E7426,Mapping!$A$2:$A$465,0))</f>
        <v>KHIDRAT RENEWABLE ENERGY PRIVATE LIMITED</v>
      </c>
      <c r="G7426" s="0" t="str">
        <f aca="false">INDEX(Mapping!$C$2:$C$465,MATCH(E7426,Mapping!$A$2:$A$465,0))</f>
        <v>KHIDRAT RENEWABLE ENERGY PRIVATE LIMITED</v>
      </c>
      <c r="H7426" s="2" t="n">
        <v>0.18</v>
      </c>
      <c r="I7426" s="3" t="n">
        <v>0.003</v>
      </c>
    </row>
    <row r="7427" customFormat="false" ht="15" hidden="false" customHeight="false" outlineLevel="0" collapsed="false">
      <c r="A7427" s="0" t="s">
        <v>222</v>
      </c>
      <c r="B7427" s="0" t="n">
        <f aca="false">VALUE(LEFT(A7427,4))</f>
        <v>2026</v>
      </c>
      <c r="C7427" s="0" t="str">
        <f aca="false">"FY"&amp;IF(VALUE(MID(A7427,6,2))&gt;=4,VALUE(LEFT(A7427,4)),VALUE(LEFT(A7427,4))-1)&amp;"-"&amp;TEXT(MOD(IF(VALUE(MID(A7427,6,2))&gt;=4,VALUE(LEFT(A7427,4)),VALUE(LEFT(A7427,4))-1)+1,100),"00")</f>
        <v>FY2025-26</v>
      </c>
      <c r="D7427" s="0" t="s">
        <v>535</v>
      </c>
      <c r="E7427" s="0" t="s">
        <v>535</v>
      </c>
      <c r="F7427" s="0" t="str">
        <f aca="false">INDEX(Mapping!$B$2:$B$465,MATCH(E7427,Mapping!$A$2:$A$465,0))</f>
        <v>NEEPCO STATIONS</v>
      </c>
      <c r="G7427" s="0" t="str">
        <f aca="false">INDEX(Mapping!$C$2:$C$465,MATCH(E7427,Mapping!$A$2:$A$465,0))</f>
        <v>NEEPCO STATIONS</v>
      </c>
      <c r="H7427" s="2" t="n">
        <v>0.14</v>
      </c>
      <c r="I7427" s="3" t="n">
        <v>0.002</v>
      </c>
    </row>
    <row r="7428" customFormat="false" ht="15" hidden="false" customHeight="false" outlineLevel="0" collapsed="false">
      <c r="A7428" s="0" t="s">
        <v>222</v>
      </c>
      <c r="B7428" s="0" t="n">
        <f aca="false">VALUE(LEFT(A7428,4))</f>
        <v>2026</v>
      </c>
      <c r="C7428" s="0" t="str">
        <f aca="false">"FY"&amp;IF(VALUE(MID(A7428,6,2))&gt;=4,VALUE(LEFT(A7428,4)),VALUE(LEFT(A7428,4))-1)&amp;"-"&amp;TEXT(MOD(IF(VALUE(MID(A7428,6,2))&gt;=4,VALUE(LEFT(A7428,4)),VALUE(LEFT(A7428,4))-1)+1,100),"00")</f>
        <v>FY2025-26</v>
      </c>
      <c r="D7428" s="0" t="s">
        <v>750</v>
      </c>
      <c r="E7428" s="0" t="s">
        <v>508</v>
      </c>
      <c r="F7428" s="0" t="str">
        <f aca="false">INDEX(Mapping!$B$2:$B$465,MATCH(E7428,Mapping!$A$2:$A$465,0))</f>
        <v>NTPC STATIONS</v>
      </c>
      <c r="G7428" s="0" t="str">
        <f aca="false">INDEX(Mapping!$C$2:$C$465,MATCH(E7428,Mapping!$A$2:$A$465,0))</f>
        <v>NTPC GROUP</v>
      </c>
      <c r="H7428" s="2" t="n">
        <v>0.14</v>
      </c>
      <c r="I7428" s="3" t="n">
        <v>0.002</v>
      </c>
    </row>
    <row r="7429" customFormat="false" ht="15" hidden="false" customHeight="false" outlineLevel="0" collapsed="false">
      <c r="A7429" s="0" t="s">
        <v>222</v>
      </c>
      <c r="B7429" s="0" t="n">
        <f aca="false">VALUE(LEFT(A7429,4))</f>
        <v>2026</v>
      </c>
      <c r="C7429" s="0" t="str">
        <f aca="false">"FY"&amp;IF(VALUE(MID(A7429,6,2))&gt;=4,VALUE(LEFT(A7429,4)),VALUE(LEFT(A7429,4))-1)&amp;"-"&amp;TEXT(MOD(IF(VALUE(MID(A7429,6,2))&gt;=4,VALUE(LEFT(A7429,4)),VALUE(LEFT(A7429,4))-1)+1,100),"00")</f>
        <v>FY2025-26</v>
      </c>
      <c r="D7429" s="0" t="s">
        <v>743</v>
      </c>
      <c r="E7429" s="0" t="s">
        <v>468</v>
      </c>
      <c r="F7429" s="0" t="str">
        <f aca="false">INDEX(Mapping!$B$2:$B$465,MATCH(E7429,Mapping!$A$2:$A$465,0))</f>
        <v>TPSL 200MW TPTCL BANDERWALA</v>
      </c>
      <c r="G7429" s="0" t="str">
        <f aca="false">INDEX(Mapping!$C$2:$C$465,MATCH(E7429,Mapping!$A$2:$A$465,0))</f>
        <v>TPSL 200MW TPTCL BANDERWALA</v>
      </c>
      <c r="H7429" s="2" t="n">
        <v>0.13</v>
      </c>
      <c r="I7429" s="3" t="n">
        <v>0.002</v>
      </c>
    </row>
    <row r="7430" customFormat="false" ht="15" hidden="false" customHeight="false" outlineLevel="0" collapsed="false">
      <c r="A7430" s="0" t="s">
        <v>222</v>
      </c>
      <c r="B7430" s="0" t="n">
        <f aca="false">VALUE(LEFT(A7430,4))</f>
        <v>2026</v>
      </c>
      <c r="C7430" s="0" t="str">
        <f aca="false">"FY"&amp;IF(VALUE(MID(A7430,6,2))&gt;=4,VALUE(LEFT(A7430,4)),VALUE(LEFT(A7430,4))-1)&amp;"-"&amp;TEXT(MOD(IF(VALUE(MID(A7430,6,2))&gt;=4,VALUE(LEFT(A7430,4)),VALUE(LEFT(A7430,4))-1)+1,100),"00")</f>
        <v>FY2025-26</v>
      </c>
      <c r="D7430" s="0" t="s">
        <v>462</v>
      </c>
      <c r="E7430" s="0" t="s">
        <v>462</v>
      </c>
      <c r="F7430" s="0" t="str">
        <f aca="false">INDEX(Mapping!$B$2:$B$465,MATCH(E7430,Mapping!$A$2:$A$465,0))</f>
        <v>DHARIWAL INFRASTRUCTURE</v>
      </c>
      <c r="G7430" s="0" t="str">
        <f aca="false">INDEX(Mapping!$C$2:$C$465,MATCH(E7430,Mapping!$A$2:$A$465,0))</f>
        <v>DHARIWAL INFRASTRUCTURE</v>
      </c>
      <c r="H7430" s="2" t="n">
        <v>0.12</v>
      </c>
      <c r="I7430" s="3" t="n">
        <v>0.002</v>
      </c>
    </row>
    <row r="7431" customFormat="false" ht="15" hidden="false" customHeight="false" outlineLevel="0" collapsed="false">
      <c r="A7431" s="0" t="s">
        <v>222</v>
      </c>
      <c r="B7431" s="0" t="n">
        <f aca="false">VALUE(LEFT(A7431,4))</f>
        <v>2026</v>
      </c>
      <c r="C7431" s="0" t="str">
        <f aca="false">"FY"&amp;IF(VALUE(MID(A7431,6,2))&gt;=4,VALUE(LEFT(A7431,4)),VALUE(LEFT(A7431,4))-1)&amp;"-"&amp;TEXT(MOD(IF(VALUE(MID(A7431,6,2))&gt;=4,VALUE(LEFT(A7431,4)),VALUE(LEFT(A7431,4))-1)+1,100),"00")</f>
        <v>FY2025-26</v>
      </c>
      <c r="D7431" s="0" t="s">
        <v>747</v>
      </c>
      <c r="E7431" s="0" t="s">
        <v>478</v>
      </c>
      <c r="F7431" s="0" t="str">
        <f aca="false">INDEX(Mapping!$B$2:$B$465,MATCH(E7431,Mapping!$A$2:$A$465,0))</f>
        <v>NTPC STATIONS</v>
      </c>
      <c r="G7431" s="0" t="str">
        <f aca="false">INDEX(Mapping!$C$2:$C$465,MATCH(E7431,Mapping!$A$2:$A$465,0))</f>
        <v>NTPC GROUP</v>
      </c>
      <c r="H7431" s="2" t="n">
        <v>0.12</v>
      </c>
      <c r="I7431" s="3" t="n">
        <v>0.002</v>
      </c>
    </row>
    <row r="7432" customFormat="false" ht="15" hidden="false" customHeight="false" outlineLevel="0" collapsed="false">
      <c r="A7432" s="0" t="s">
        <v>222</v>
      </c>
      <c r="B7432" s="0" t="n">
        <f aca="false">VALUE(LEFT(A7432,4))</f>
        <v>2026</v>
      </c>
      <c r="C7432" s="0" t="str">
        <f aca="false">"FY"&amp;IF(VALUE(MID(A7432,6,2))&gt;=4,VALUE(LEFT(A7432,4)),VALUE(LEFT(A7432,4))-1)&amp;"-"&amp;TEXT(MOD(IF(VALUE(MID(A7432,6,2))&gt;=4,VALUE(LEFT(A7432,4)),VALUE(LEFT(A7432,4))-1)+1,100),"00")</f>
        <v>FY2025-26</v>
      </c>
      <c r="D7432" s="0" t="s">
        <v>759</v>
      </c>
      <c r="E7432" s="0" t="s">
        <v>517</v>
      </c>
      <c r="F7432" s="0" t="str">
        <f aca="false">INDEX(Mapping!$B$2:$B$465,MATCH(E7432,Mapping!$A$2:$A$465,0))</f>
        <v>NTPC STATIONS</v>
      </c>
      <c r="G7432" s="0" t="str">
        <f aca="false">INDEX(Mapping!$C$2:$C$465,MATCH(E7432,Mapping!$A$2:$A$465,0))</f>
        <v>NTPC GROUP</v>
      </c>
      <c r="H7432" s="2" t="n">
        <v>0.09</v>
      </c>
      <c r="I7432" s="3" t="n">
        <v>0.001</v>
      </c>
    </row>
    <row r="7433" customFormat="false" ht="15" hidden="false" customHeight="false" outlineLevel="0" collapsed="false">
      <c r="A7433" s="0" t="s">
        <v>222</v>
      </c>
      <c r="B7433" s="0" t="n">
        <f aca="false">VALUE(LEFT(A7433,4))</f>
        <v>2026</v>
      </c>
      <c r="C7433" s="0" t="str">
        <f aca="false">"FY"&amp;IF(VALUE(MID(A7433,6,2))&gt;=4,VALUE(LEFT(A7433,4)),VALUE(LEFT(A7433,4))-1)&amp;"-"&amp;TEXT(MOD(IF(VALUE(MID(A7433,6,2))&gt;=4,VALUE(LEFT(A7433,4)),VALUE(LEFT(A7433,4))-1)+1,100),"00")</f>
        <v>FY2025-26</v>
      </c>
      <c r="D7433" s="0" t="s">
        <v>760</v>
      </c>
      <c r="E7433" s="0" t="s">
        <v>488</v>
      </c>
      <c r="F7433" s="0" t="str">
        <f aca="false">INDEX(Mapping!$B$2:$B$465,MATCH(E7433,Mapping!$A$2:$A$465,0))</f>
        <v>NTPC STATIONS</v>
      </c>
      <c r="G7433" s="0" t="str">
        <f aca="false">INDEX(Mapping!$C$2:$C$465,MATCH(E7433,Mapping!$A$2:$A$465,0))</f>
        <v>NTPC GROUP</v>
      </c>
      <c r="H7433" s="2" t="n">
        <v>0.08</v>
      </c>
      <c r="I7433" s="3" t="n">
        <v>0.001</v>
      </c>
    </row>
    <row r="7434" customFormat="false" ht="15" hidden="false" customHeight="false" outlineLevel="0" collapsed="false">
      <c r="A7434" s="0" t="s">
        <v>222</v>
      </c>
      <c r="B7434" s="0" t="n">
        <f aca="false">VALUE(LEFT(A7434,4))</f>
        <v>2026</v>
      </c>
      <c r="C7434" s="0" t="str">
        <f aca="false">"FY"&amp;IF(VALUE(MID(A7434,6,2))&gt;=4,VALUE(LEFT(A7434,4)),VALUE(LEFT(A7434,4))-1)&amp;"-"&amp;TEXT(MOD(IF(VALUE(MID(A7434,6,2))&gt;=4,VALUE(LEFT(A7434,4)),VALUE(LEFT(A7434,4))-1)+1,100),"00")</f>
        <v>FY2025-26</v>
      </c>
      <c r="D7434" s="0" t="s">
        <v>727</v>
      </c>
      <c r="E7434" s="0" t="s">
        <v>199</v>
      </c>
      <c r="F7434" s="0" t="str">
        <f aca="false">INDEX(Mapping!$B$2:$B$465,MATCH(E7434,Mapping!$A$2:$A$465,0))</f>
        <v>TRIPURA</v>
      </c>
      <c r="G7434" s="0" t="str">
        <f aca="false">INDEX(Mapping!$C$2:$C$465,MATCH(E7434,Mapping!$A$2:$A$465,0))</f>
        <v>TRIPURA</v>
      </c>
      <c r="H7434" s="2" t="n">
        <v>0.08</v>
      </c>
      <c r="I7434" s="3" t="n">
        <v>0.001</v>
      </c>
    </row>
    <row r="7435" customFormat="false" ht="15" hidden="false" customHeight="false" outlineLevel="0" collapsed="false">
      <c r="A7435" s="0" t="s">
        <v>222</v>
      </c>
      <c r="B7435" s="0" t="n">
        <f aca="false">VALUE(LEFT(A7435,4))</f>
        <v>2026</v>
      </c>
      <c r="C7435" s="0" t="str">
        <f aca="false">"FY"&amp;IF(VALUE(MID(A7435,6,2))&gt;=4,VALUE(LEFT(A7435,4)),VALUE(LEFT(A7435,4))-1)&amp;"-"&amp;TEXT(MOD(IF(VALUE(MID(A7435,6,2))&gt;=4,VALUE(LEFT(A7435,4)),VALUE(LEFT(A7435,4))-1)+1,100),"00")</f>
        <v>FY2025-26</v>
      </c>
      <c r="D7435" s="0" t="s">
        <v>557</v>
      </c>
      <c r="E7435" s="0" t="s">
        <v>557</v>
      </c>
      <c r="F7435" s="0" t="str">
        <f aca="false">INDEX(Mapping!$B$2:$B$465,MATCH(E7435,Mapping!$A$2:$A$465,0))</f>
        <v>NLC INDIA</v>
      </c>
      <c r="G7435" s="0" t="str">
        <f aca="false">INDEX(Mapping!$C$2:$C$465,MATCH(E7435,Mapping!$A$2:$A$465,0))</f>
        <v>NLC INDIA GROUP</v>
      </c>
      <c r="H7435" s="2" t="n">
        <v>0.07</v>
      </c>
      <c r="I7435" s="3" t="n">
        <v>0.001</v>
      </c>
    </row>
    <row r="7436" customFormat="false" ht="15" hidden="false" customHeight="false" outlineLevel="0" collapsed="false">
      <c r="A7436" s="0" t="s">
        <v>222</v>
      </c>
      <c r="B7436" s="0" t="n">
        <f aca="false">VALUE(LEFT(A7436,4))</f>
        <v>2026</v>
      </c>
      <c r="C7436" s="0" t="str">
        <f aca="false">"FY"&amp;IF(VALUE(MID(A7436,6,2))&gt;=4,VALUE(LEFT(A7436,4)),VALUE(LEFT(A7436,4))-1)&amp;"-"&amp;TEXT(MOD(IF(VALUE(MID(A7436,6,2))&gt;=4,VALUE(LEFT(A7436,4)),VALUE(LEFT(A7436,4))-1)+1,100),"00")</f>
        <v>FY2025-26</v>
      </c>
      <c r="D7436" s="0" t="s">
        <v>571</v>
      </c>
      <c r="E7436" s="0" t="s">
        <v>571</v>
      </c>
      <c r="F7436" s="0" t="str">
        <f aca="false">INDEX(Mapping!$B$2:$B$465,MATCH(E7436,Mapping!$A$2:$A$465,0))</f>
        <v>MAITHON POWER LIMITED</v>
      </c>
      <c r="G7436" s="0" t="str">
        <f aca="false">INDEX(Mapping!$C$2:$C$465,MATCH(E7436,Mapping!$A$2:$A$465,0))</f>
        <v>MAITHON POWER LIMITED</v>
      </c>
      <c r="H7436" s="2" t="n">
        <v>0.06</v>
      </c>
      <c r="I7436" s="3" t="n">
        <v>0.001</v>
      </c>
    </row>
    <row r="7437" customFormat="false" ht="15" hidden="false" customHeight="false" outlineLevel="0" collapsed="false">
      <c r="A7437" s="0" t="s">
        <v>222</v>
      </c>
      <c r="B7437" s="0" t="n">
        <f aca="false">VALUE(LEFT(A7437,4))</f>
        <v>2026</v>
      </c>
      <c r="C7437" s="0" t="str">
        <f aca="false">"FY"&amp;IF(VALUE(MID(A7437,6,2))&gt;=4,VALUE(LEFT(A7437,4)),VALUE(LEFT(A7437,4))-1)&amp;"-"&amp;TEXT(MOD(IF(VALUE(MID(A7437,6,2))&gt;=4,VALUE(LEFT(A7437,4)),VALUE(LEFT(A7437,4))-1)+1,100),"00")</f>
        <v>FY2025-26</v>
      </c>
      <c r="D7437" s="0" t="s">
        <v>696</v>
      </c>
      <c r="E7437" s="0" t="s">
        <v>354</v>
      </c>
      <c r="F7437" s="0" t="str">
        <f aca="false">INDEX(Mapping!$B$2:$B$465,MATCH(E7437,Mapping!$A$2:$A$465,0))</f>
        <v>NTPC STATIONS</v>
      </c>
      <c r="G7437" s="0" t="str">
        <f aca="false">INDEX(Mapping!$C$2:$C$465,MATCH(E7437,Mapping!$A$2:$A$465,0))</f>
        <v>NTPC GROUP</v>
      </c>
      <c r="H7437" s="2" t="n">
        <v>0.06</v>
      </c>
      <c r="I7437" s="3" t="n">
        <v>0.001</v>
      </c>
    </row>
    <row r="7438" customFormat="false" ht="15" hidden="false" customHeight="false" outlineLevel="0" collapsed="false">
      <c r="A7438" s="0" t="s">
        <v>222</v>
      </c>
      <c r="B7438" s="0" t="n">
        <f aca="false">VALUE(LEFT(A7438,4))</f>
        <v>2026</v>
      </c>
      <c r="C7438" s="0" t="str">
        <f aca="false">"FY"&amp;IF(VALUE(MID(A7438,6,2))&gt;=4,VALUE(LEFT(A7438,4)),VALUE(LEFT(A7438,4))-1)&amp;"-"&amp;TEXT(MOD(IF(VALUE(MID(A7438,6,2))&gt;=4,VALUE(LEFT(A7438,4)),VALUE(LEFT(A7438,4))-1)+1,100),"00")</f>
        <v>FY2025-26</v>
      </c>
      <c r="D7438" s="0" t="s">
        <v>443</v>
      </c>
      <c r="E7438" s="0" t="s">
        <v>443</v>
      </c>
      <c r="F7438" s="0" t="str">
        <f aca="false">INDEX(Mapping!$B$2:$B$465,MATCH(E7438,Mapping!$A$2:$A$465,0))</f>
        <v>RENEW DINKAR URJA PRIVATE LIMITED</v>
      </c>
      <c r="G7438" s="0" t="str">
        <f aca="false">INDEX(Mapping!$C$2:$C$465,MATCH(E7438,Mapping!$A$2:$A$465,0))</f>
        <v>RENEW POWER (ALL SPVs)</v>
      </c>
      <c r="H7438" s="2" t="n">
        <v>0.04</v>
      </c>
      <c r="I7438" s="3" t="n">
        <v>0.0007</v>
      </c>
    </row>
    <row r="7439" customFormat="false" ht="15" hidden="false" customHeight="false" outlineLevel="0" collapsed="false">
      <c r="A7439" s="0" t="s">
        <v>222</v>
      </c>
      <c r="B7439" s="0" t="n">
        <f aca="false">VALUE(LEFT(A7439,4))</f>
        <v>2026</v>
      </c>
      <c r="C7439" s="0" t="str">
        <f aca="false">"FY"&amp;IF(VALUE(MID(A7439,6,2))&gt;=4,VALUE(LEFT(A7439,4)),VALUE(LEFT(A7439,4))-1)&amp;"-"&amp;TEXT(MOD(IF(VALUE(MID(A7439,6,2))&gt;=4,VALUE(LEFT(A7439,4)),VALUE(LEFT(A7439,4))-1)+1,100),"00")</f>
        <v>FY2025-26</v>
      </c>
      <c r="D7439" s="0" t="s">
        <v>585</v>
      </c>
      <c r="E7439" s="0" t="s">
        <v>585</v>
      </c>
      <c r="F7439" s="0" t="str">
        <f aca="false">INDEX(Mapping!$B$2:$B$465,MATCH(E7439,Mapping!$A$2:$A$465,0))</f>
        <v>NLC INDIA</v>
      </c>
      <c r="G7439" s="0" t="str">
        <f aca="false">INDEX(Mapping!$C$2:$C$465,MATCH(E7439,Mapping!$A$2:$A$465,0))</f>
        <v>NLC INDIA GROUP</v>
      </c>
      <c r="H7439" s="2" t="n">
        <v>0.04</v>
      </c>
      <c r="I7439" s="3" t="n">
        <v>0.0006</v>
      </c>
    </row>
    <row r="7440" customFormat="false" ht="15" hidden="false" customHeight="false" outlineLevel="0" collapsed="false">
      <c r="A7440" s="0" t="s">
        <v>222</v>
      </c>
      <c r="B7440" s="0" t="n">
        <f aca="false">VALUE(LEFT(A7440,4))</f>
        <v>2026</v>
      </c>
      <c r="C7440" s="0" t="str">
        <f aca="false">"FY"&amp;IF(VALUE(MID(A7440,6,2))&gt;=4,VALUE(LEFT(A7440,4)),VALUE(LEFT(A7440,4))-1)&amp;"-"&amp;TEXT(MOD(IF(VALUE(MID(A7440,6,2))&gt;=4,VALUE(LEFT(A7440,4)),VALUE(LEFT(A7440,4))-1)+1,100),"00")</f>
        <v>FY2025-26</v>
      </c>
      <c r="D7440" s="0" t="s">
        <v>786</v>
      </c>
      <c r="E7440" s="0" t="s">
        <v>510</v>
      </c>
      <c r="F7440" s="0" t="str">
        <f aca="false">INDEX(Mapping!$B$2:$B$465,MATCH(E7440,Mapping!$A$2:$A$465,0))</f>
        <v>SERENTICA RENEWABLES INDIA 5 PRIVATE LIMITED</v>
      </c>
      <c r="G7440" s="0" t="str">
        <f aca="false">INDEX(Mapping!$C$2:$C$465,MATCH(E7440,Mapping!$A$2:$A$465,0))</f>
        <v>SERENTICA RENEWABLES</v>
      </c>
      <c r="H7440" s="2" t="n">
        <v>0.03</v>
      </c>
      <c r="I7440" s="3" t="n">
        <v>0.0006</v>
      </c>
    </row>
    <row r="7441" customFormat="false" ht="15" hidden="false" customHeight="false" outlineLevel="0" collapsed="false">
      <c r="A7441" s="0" t="s">
        <v>222</v>
      </c>
      <c r="B7441" s="0" t="n">
        <f aca="false">VALUE(LEFT(A7441,4))</f>
        <v>2026</v>
      </c>
      <c r="C7441" s="0" t="str">
        <f aca="false">"FY"&amp;IF(VALUE(MID(A7441,6,2))&gt;=4,VALUE(LEFT(A7441,4)),VALUE(LEFT(A7441,4))-1)&amp;"-"&amp;TEXT(MOD(IF(VALUE(MID(A7441,6,2))&gt;=4,VALUE(LEFT(A7441,4)),VALUE(LEFT(A7441,4))-1)+1,100),"00")</f>
        <v>FY2025-26</v>
      </c>
      <c r="D7441" s="0" t="s">
        <v>806</v>
      </c>
      <c r="E7441" s="0" t="s">
        <v>568</v>
      </c>
      <c r="F7441" s="0" t="str">
        <f aca="false">INDEX(Mapping!$B$2:$B$465,MATCH(E7441,Mapping!$A$2:$A$465,0))</f>
        <v>ADANI RENEWABLE ENERGY FIFTY FIVE LIMITED_PSS3 (20.8 MW HYBRID WIND OF 25 MW OF 187.5MW HPD)</v>
      </c>
      <c r="G7441" s="0" t="str">
        <f aca="false">INDEX(Mapping!$C$2:$C$465,MATCH(E7441,Mapping!$A$2:$A$465,0))</f>
        <v>ADANI GREEN ENERGY (ALL SPVs)</v>
      </c>
      <c r="H7441" s="2" t="n">
        <v>0.03</v>
      </c>
      <c r="I7441" s="3" t="n">
        <v>0.0005</v>
      </c>
    </row>
    <row r="7442" customFormat="false" ht="15" hidden="false" customHeight="false" outlineLevel="0" collapsed="false">
      <c r="A7442" s="0" t="s">
        <v>222</v>
      </c>
      <c r="B7442" s="0" t="n">
        <f aca="false">VALUE(LEFT(A7442,4))</f>
        <v>2026</v>
      </c>
      <c r="C7442" s="0" t="str">
        <f aca="false">"FY"&amp;IF(VALUE(MID(A7442,6,2))&gt;=4,VALUE(LEFT(A7442,4)),VALUE(LEFT(A7442,4))-1)&amp;"-"&amp;TEXT(MOD(IF(VALUE(MID(A7442,6,2))&gt;=4,VALUE(LEFT(A7442,4)),VALUE(LEFT(A7442,4))-1)+1,100),"00")</f>
        <v>FY2025-26</v>
      </c>
      <c r="D7442" s="0" t="s">
        <v>596</v>
      </c>
      <c r="E7442" s="0" t="s">
        <v>596</v>
      </c>
      <c r="F7442" s="0" t="str">
        <f aca="false">INDEX(Mapping!$B$2:$B$465,MATCH(E7442,Mapping!$A$2:$A$465,0))</f>
        <v>NLC INDIA</v>
      </c>
      <c r="G7442" s="0" t="str">
        <f aca="false">INDEX(Mapping!$C$2:$C$465,MATCH(E7442,Mapping!$A$2:$A$465,0))</f>
        <v>NLC INDIA GROUP</v>
      </c>
      <c r="H7442" s="2" t="n">
        <v>0.03</v>
      </c>
      <c r="I7442" s="3" t="n">
        <v>0.0005</v>
      </c>
    </row>
    <row r="7443" customFormat="false" ht="15" hidden="false" customHeight="false" outlineLevel="0" collapsed="false">
      <c r="A7443" s="0" t="s">
        <v>222</v>
      </c>
      <c r="B7443" s="0" t="n">
        <f aca="false">VALUE(LEFT(A7443,4))</f>
        <v>2026</v>
      </c>
      <c r="C7443" s="0" t="str">
        <f aca="false">"FY"&amp;IF(VALUE(MID(A7443,6,2))&gt;=4,VALUE(LEFT(A7443,4)),VALUE(LEFT(A7443,4))-1)&amp;"-"&amp;TEXT(MOD(IF(VALUE(MID(A7443,6,2))&gt;=4,VALUE(LEFT(A7443,4)),VALUE(LEFT(A7443,4))-1)+1,100),"00")</f>
        <v>FY2025-26</v>
      </c>
      <c r="D7443" s="0" t="s">
        <v>562</v>
      </c>
      <c r="E7443" s="0" t="s">
        <v>562</v>
      </c>
      <c r="F7443" s="0" t="str">
        <f aca="false">INDEX(Mapping!$B$2:$B$465,MATCH(E7443,Mapping!$A$2:$A$465,0))</f>
        <v>NLC INDIA</v>
      </c>
      <c r="G7443" s="0" t="str">
        <f aca="false">INDEX(Mapping!$C$2:$C$465,MATCH(E7443,Mapping!$A$2:$A$465,0))</f>
        <v>NLC INDIA GROUP</v>
      </c>
      <c r="H7443" s="2" t="n">
        <v>0.02</v>
      </c>
      <c r="I7443" s="3" t="n">
        <v>0.0003</v>
      </c>
    </row>
    <row r="7444" customFormat="false" ht="15" hidden="false" customHeight="false" outlineLevel="0" collapsed="false">
      <c r="A7444" s="0" t="s">
        <v>222</v>
      </c>
      <c r="B7444" s="0" t="n">
        <f aca="false">VALUE(LEFT(A7444,4))</f>
        <v>2026</v>
      </c>
      <c r="C7444" s="0" t="str">
        <f aca="false">"FY"&amp;IF(VALUE(MID(A7444,6,2))&gt;=4,VALUE(LEFT(A7444,4)),VALUE(LEFT(A7444,4))-1)&amp;"-"&amp;TEXT(MOD(IF(VALUE(MID(A7444,6,2))&gt;=4,VALUE(LEFT(A7444,4)),VALUE(LEFT(A7444,4))-1)+1,100),"00")</f>
        <v>FY2025-26</v>
      </c>
      <c r="D7444" s="0" t="s">
        <v>777</v>
      </c>
      <c r="E7444" s="0" t="s">
        <v>559</v>
      </c>
      <c r="F7444" s="0" t="str">
        <f aca="false">INDEX(Mapping!$B$2:$B$465,MATCH(E7444,Mapping!$A$2:$A$465,0))</f>
        <v>NTPC STATIONS</v>
      </c>
      <c r="G7444" s="0" t="str">
        <f aca="false">INDEX(Mapping!$C$2:$C$465,MATCH(E7444,Mapping!$A$2:$A$465,0))</f>
        <v>NTPC GROUP</v>
      </c>
      <c r="H7444" s="2" t="n">
        <v>0.01</v>
      </c>
      <c r="I7444" s="3" t="n">
        <v>0.0002</v>
      </c>
    </row>
    <row r="7445" customFormat="false" ht="15" hidden="false" customHeight="false" outlineLevel="0" collapsed="false">
      <c r="A7445" s="0" t="s">
        <v>222</v>
      </c>
      <c r="B7445" s="0" t="n">
        <f aca="false">VALUE(LEFT(A7445,4))</f>
        <v>2026</v>
      </c>
      <c r="C7445" s="0" t="str">
        <f aca="false">"FY"&amp;IF(VALUE(MID(A7445,6,2))&gt;=4,VALUE(LEFT(A7445,4)),VALUE(LEFT(A7445,4))-1)&amp;"-"&amp;TEXT(MOD(IF(VALUE(MID(A7445,6,2))&gt;=4,VALUE(LEFT(A7445,4)),VALUE(LEFT(A7445,4))-1)+1,100),"00")</f>
        <v>FY2025-26</v>
      </c>
      <c r="D7445" s="0" t="s">
        <v>804</v>
      </c>
      <c r="E7445" s="0" t="s">
        <v>576</v>
      </c>
      <c r="F7445" s="0" t="str">
        <f aca="false">INDEX(Mapping!$B$2:$B$465,MATCH(E7445,Mapping!$A$2:$A$465,0))</f>
        <v>ADANI RENEWABLE ENERGY FIFTY FIVE LIMITED_PSS3 (25 MW HYBRID SOLAR OF 25 MW OF 187.5MW HPD)</v>
      </c>
      <c r="G7445" s="0" t="str">
        <f aca="false">INDEX(Mapping!$C$2:$C$465,MATCH(E7445,Mapping!$A$2:$A$465,0))</f>
        <v>ADANI GREEN ENERGY (ALL SPVs)</v>
      </c>
      <c r="H7445" s="2" t="n">
        <v>0.01</v>
      </c>
      <c r="I7445" s="3" t="n">
        <v>0.0001</v>
      </c>
    </row>
    <row r="7446" customFormat="false" ht="15" hidden="false" customHeight="false" outlineLevel="0" collapsed="false">
      <c r="A7446" s="0" t="s">
        <v>302</v>
      </c>
      <c r="B7446" s="0" t="n">
        <f aca="false">VALUE(LEFT(A7446,4))</f>
        <v>2026</v>
      </c>
      <c r="C7446" s="0" t="str">
        <f aca="false">"FY"&amp;IF(VALUE(MID(A7446,6,2))&gt;=4,VALUE(LEFT(A7446,4)),VALUE(LEFT(A7446,4))-1)&amp;"-"&amp;TEXT(MOD(IF(VALUE(MID(A7446,6,2))&gt;=4,VALUE(LEFT(A7446,4)),VALUE(LEFT(A7446,4))-1)+1,100),"00")</f>
        <v>FY2025-26</v>
      </c>
      <c r="D7446" s="0" t="s">
        <v>130</v>
      </c>
      <c r="E7446" s="0" t="s">
        <v>130</v>
      </c>
      <c r="F7446" s="0" t="str">
        <f aca="false">INDEX(Mapping!$B$2:$B$465,MATCH(E7446,Mapping!$A$2:$A$465,0))</f>
        <v>KSK MAHANADI</v>
      </c>
      <c r="G7446" s="0" t="str">
        <f aca="false">INDEX(Mapping!$C$2:$C$465,MATCH(E7446,Mapping!$A$2:$A$465,0))</f>
        <v>JSW ENERGY (INCL. KSK MAHANADI)</v>
      </c>
      <c r="H7446" s="2" t="n">
        <v>562.52</v>
      </c>
      <c r="I7446" s="3" t="n">
        <v>8.54</v>
      </c>
    </row>
    <row r="7447" customFormat="false" ht="15" hidden="false" customHeight="false" outlineLevel="0" collapsed="false">
      <c r="A7447" s="0" t="s">
        <v>302</v>
      </c>
      <c r="B7447" s="0" t="n">
        <f aca="false">VALUE(LEFT(A7447,4))</f>
        <v>2026</v>
      </c>
      <c r="C7447" s="0" t="str">
        <f aca="false">"FY"&amp;IF(VALUE(MID(A7447,6,2))&gt;=4,VALUE(LEFT(A7447,4)),VALUE(LEFT(A7447,4))-1)&amp;"-"&amp;TEXT(MOD(IF(VALUE(MID(A7447,6,2))&gt;=4,VALUE(LEFT(A7447,4)),VALUE(LEFT(A7447,4))-1)+1,100),"00")</f>
        <v>FY2025-26</v>
      </c>
      <c r="D7447" s="0" t="s">
        <v>687</v>
      </c>
      <c r="E7447" s="0" t="s">
        <v>45</v>
      </c>
      <c r="F7447" s="0" t="str">
        <f aca="false">INDEX(Mapping!$B$2:$B$465,MATCH(E7447,Mapping!$A$2:$A$465,0))</f>
        <v>BIHAR</v>
      </c>
      <c r="G7447" s="0" t="str">
        <f aca="false">INDEX(Mapping!$C$2:$C$465,MATCH(E7447,Mapping!$A$2:$A$465,0))</f>
        <v>BIHAR</v>
      </c>
      <c r="H7447" s="2" t="n">
        <v>485.23</v>
      </c>
      <c r="I7447" s="3" t="n">
        <v>7.37</v>
      </c>
    </row>
    <row r="7448" customFormat="false" ht="15" hidden="false" customHeight="false" outlineLevel="0" collapsed="false">
      <c r="A7448" s="0" t="s">
        <v>302</v>
      </c>
      <c r="B7448" s="0" t="n">
        <f aca="false">VALUE(LEFT(A7448,4))</f>
        <v>2026</v>
      </c>
      <c r="C7448" s="0" t="str">
        <f aca="false">"FY"&amp;IF(VALUE(MID(A7448,6,2))&gt;=4,VALUE(LEFT(A7448,4)),VALUE(LEFT(A7448,4))-1)&amp;"-"&amp;TEXT(MOD(IF(VALUE(MID(A7448,6,2))&gt;=4,VALUE(LEFT(A7448,4)),VALUE(LEFT(A7448,4))-1)+1,100),"00")</f>
        <v>FY2025-26</v>
      </c>
      <c r="D7448" s="0" t="s">
        <v>654</v>
      </c>
      <c r="E7448" s="0" t="s">
        <v>43</v>
      </c>
      <c r="F7448" s="0" t="str">
        <f aca="false">INDEX(Mapping!$B$2:$B$465,MATCH(E7448,Mapping!$A$2:$A$465,0))</f>
        <v>ODISHA</v>
      </c>
      <c r="G7448" s="0" t="str">
        <f aca="false">INDEX(Mapping!$C$2:$C$465,MATCH(E7448,Mapping!$A$2:$A$465,0))</f>
        <v>ODISHA</v>
      </c>
      <c r="H7448" s="2" t="n">
        <v>426.58</v>
      </c>
      <c r="I7448" s="3" t="n">
        <v>6.48</v>
      </c>
    </row>
    <row r="7449" customFormat="false" ht="15" hidden="false" customHeight="false" outlineLevel="0" collapsed="false">
      <c r="A7449" s="0" t="s">
        <v>302</v>
      </c>
      <c r="B7449" s="0" t="n">
        <f aca="false">VALUE(LEFT(A7449,4))</f>
        <v>2026</v>
      </c>
      <c r="C7449" s="0" t="str">
        <f aca="false">"FY"&amp;IF(VALUE(MID(A7449,6,2))&gt;=4,VALUE(LEFT(A7449,4)),VALUE(LEFT(A7449,4))-1)&amp;"-"&amp;TEXT(MOD(IF(VALUE(MID(A7449,6,2))&gt;=4,VALUE(LEFT(A7449,4)),VALUE(LEFT(A7449,4))-1)+1,100),"00")</f>
        <v>FY2025-26</v>
      </c>
      <c r="D7449" s="0" t="s">
        <v>655</v>
      </c>
      <c r="E7449" s="0" t="s">
        <v>77</v>
      </c>
      <c r="F7449" s="0" t="str">
        <f aca="false">INDEX(Mapping!$B$2:$B$465,MATCH(E7449,Mapping!$A$2:$A$465,0))</f>
        <v>JINDAL POWER LTD - STAGE 2</v>
      </c>
      <c r="G7449" s="0" t="str">
        <f aca="false">INDEX(Mapping!$C$2:$C$465,MATCH(E7449,Mapping!$A$2:$A$465,0))</f>
        <v>JINDAL POWER LTD (BOTH STAGES)</v>
      </c>
      <c r="H7449" s="2" t="n">
        <v>359.77</v>
      </c>
      <c r="I7449" s="3" t="n">
        <v>5.46</v>
      </c>
    </row>
    <row r="7450" customFormat="false" ht="15" hidden="false" customHeight="false" outlineLevel="0" collapsed="false">
      <c r="A7450" s="0" t="s">
        <v>302</v>
      </c>
      <c r="B7450" s="0" t="n">
        <f aca="false">VALUE(LEFT(A7450,4))</f>
        <v>2026</v>
      </c>
      <c r="C7450" s="0" t="str">
        <f aca="false">"FY"&amp;IF(VALUE(MID(A7450,6,2))&gt;=4,VALUE(LEFT(A7450,4)),VALUE(LEFT(A7450,4))-1)&amp;"-"&amp;TEXT(MOD(IF(VALUE(MID(A7450,6,2))&gt;=4,VALUE(LEFT(A7450,4)),VALUE(LEFT(A7450,4))-1)+1,100),"00")</f>
        <v>FY2025-26</v>
      </c>
      <c r="D7450" s="0" t="s">
        <v>656</v>
      </c>
      <c r="E7450" s="0" t="s">
        <v>36</v>
      </c>
      <c r="F7450" s="0" t="str">
        <f aca="false">INDEX(Mapping!$B$2:$B$465,MATCH(E7450,Mapping!$A$2:$A$465,0))</f>
        <v>UTTAR PRADESH</v>
      </c>
      <c r="G7450" s="0" t="str">
        <f aca="false">INDEX(Mapping!$C$2:$C$465,MATCH(E7450,Mapping!$A$2:$A$465,0))</f>
        <v>UTTAR PRADESH</v>
      </c>
      <c r="H7450" s="2" t="n">
        <v>341.26</v>
      </c>
      <c r="I7450" s="3" t="n">
        <v>5.18</v>
      </c>
    </row>
    <row r="7451" customFormat="false" ht="15" hidden="false" customHeight="false" outlineLevel="0" collapsed="false">
      <c r="A7451" s="0" t="s">
        <v>302</v>
      </c>
      <c r="B7451" s="0" t="n">
        <f aca="false">VALUE(LEFT(A7451,4))</f>
        <v>2026</v>
      </c>
      <c r="C7451" s="0" t="str">
        <f aca="false">"FY"&amp;IF(VALUE(MID(A7451,6,2))&gt;=4,VALUE(LEFT(A7451,4)),VALUE(LEFT(A7451,4))-1)&amp;"-"&amp;TEXT(MOD(IF(VALUE(MID(A7451,6,2))&gt;=4,VALUE(LEFT(A7451,4)),VALUE(LEFT(A7451,4))-1)+1,100),"00")</f>
        <v>FY2025-26</v>
      </c>
      <c r="D7451" s="0" t="s">
        <v>668</v>
      </c>
      <c r="E7451" s="0" t="s">
        <v>40</v>
      </c>
      <c r="F7451" s="0" t="str">
        <f aca="false">INDEX(Mapping!$B$2:$B$465,MATCH(E7451,Mapping!$A$2:$A$465,0))</f>
        <v>TAMIL NADU</v>
      </c>
      <c r="G7451" s="0" t="str">
        <f aca="false">INDEX(Mapping!$C$2:$C$465,MATCH(E7451,Mapping!$A$2:$A$465,0))</f>
        <v>TAMIL NADU</v>
      </c>
      <c r="H7451" s="2" t="n">
        <v>309.58</v>
      </c>
      <c r="I7451" s="3" t="n">
        <v>4.7</v>
      </c>
    </row>
    <row r="7452" customFormat="false" ht="15" hidden="false" customHeight="false" outlineLevel="0" collapsed="false">
      <c r="A7452" s="0" t="s">
        <v>302</v>
      </c>
      <c r="B7452" s="0" t="n">
        <f aca="false">VALUE(LEFT(A7452,4))</f>
        <v>2026</v>
      </c>
      <c r="C7452" s="0" t="str">
        <f aca="false">"FY"&amp;IF(VALUE(MID(A7452,6,2))&gt;=4,VALUE(LEFT(A7452,4)),VALUE(LEFT(A7452,4))-1)&amp;"-"&amp;TEXT(MOD(IF(VALUE(MID(A7452,6,2))&gt;=4,VALUE(LEFT(A7452,4)),VALUE(LEFT(A7452,4))-1)+1,100),"00")</f>
        <v>FY2025-26</v>
      </c>
      <c r="D7452" s="0" t="s">
        <v>657</v>
      </c>
      <c r="E7452" s="0" t="s">
        <v>46</v>
      </c>
      <c r="F7452" s="0" t="str">
        <f aca="false">INDEX(Mapping!$B$2:$B$465,MATCH(E7452,Mapping!$A$2:$A$465,0))</f>
        <v>CHHATTISGARH</v>
      </c>
      <c r="G7452" s="0" t="str">
        <f aca="false">INDEX(Mapping!$C$2:$C$465,MATCH(E7452,Mapping!$A$2:$A$465,0))</f>
        <v>CHHATTISGARH</v>
      </c>
      <c r="H7452" s="2" t="n">
        <v>252.11</v>
      </c>
      <c r="I7452" s="3" t="n">
        <v>3.83</v>
      </c>
    </row>
    <row r="7453" customFormat="false" ht="15" hidden="false" customHeight="false" outlineLevel="0" collapsed="false">
      <c r="A7453" s="0" t="s">
        <v>302</v>
      </c>
      <c r="B7453" s="0" t="n">
        <f aca="false">VALUE(LEFT(A7453,4))</f>
        <v>2026</v>
      </c>
      <c r="C7453" s="0" t="str">
        <f aca="false">"FY"&amp;IF(VALUE(MID(A7453,6,2))&gt;=4,VALUE(LEFT(A7453,4)),VALUE(LEFT(A7453,4))-1)&amp;"-"&amp;TEXT(MOD(IF(VALUE(MID(A7453,6,2))&gt;=4,VALUE(LEFT(A7453,4)),VALUE(LEFT(A7453,4))-1)+1,100),"00")</f>
        <v>FY2025-26</v>
      </c>
      <c r="D7453" s="0" t="s">
        <v>659</v>
      </c>
      <c r="E7453" s="0" t="s">
        <v>93</v>
      </c>
      <c r="F7453" s="0" t="str">
        <f aca="false">INDEX(Mapping!$B$2:$B$465,MATCH(E7453,Mapping!$A$2:$A$465,0))</f>
        <v>ADANI POWER - RAIPUR TPP (EX-GMR CHHATTISGARH)</v>
      </c>
      <c r="G7453" s="0" t="str">
        <f aca="false">INDEX(Mapping!$C$2:$C$465,MATCH(E7453,Mapping!$A$2:$A$465,0))</f>
        <v>ADANI POWER (ALL PLANTS)</v>
      </c>
      <c r="H7453" s="2" t="n">
        <v>236.29</v>
      </c>
      <c r="I7453" s="3" t="n">
        <v>3.59</v>
      </c>
    </row>
    <row r="7454" customFormat="false" ht="15" hidden="false" customHeight="false" outlineLevel="0" collapsed="false">
      <c r="A7454" s="0" t="s">
        <v>302</v>
      </c>
      <c r="B7454" s="0" t="n">
        <f aca="false">VALUE(LEFT(A7454,4))</f>
        <v>2026</v>
      </c>
      <c r="C7454" s="0" t="str">
        <f aca="false">"FY"&amp;IF(VALUE(MID(A7454,6,2))&gt;=4,VALUE(LEFT(A7454,4)),VALUE(LEFT(A7454,4))-1)&amp;"-"&amp;TEXT(MOD(IF(VALUE(MID(A7454,6,2))&gt;=4,VALUE(LEFT(A7454,4)),VALUE(LEFT(A7454,4))-1)+1,100),"00")</f>
        <v>FY2025-26</v>
      </c>
      <c r="D7454" s="0" t="s">
        <v>705</v>
      </c>
      <c r="E7454" s="0" t="s">
        <v>35</v>
      </c>
      <c r="F7454" s="0" t="str">
        <f aca="false">INDEX(Mapping!$B$2:$B$465,MATCH(E7454,Mapping!$A$2:$A$465,0))</f>
        <v>TELANGANA</v>
      </c>
      <c r="G7454" s="0" t="str">
        <f aca="false">INDEX(Mapping!$C$2:$C$465,MATCH(E7454,Mapping!$A$2:$A$465,0))</f>
        <v>TELANGANA</v>
      </c>
      <c r="H7454" s="2" t="n">
        <v>178.74</v>
      </c>
      <c r="I7454" s="3" t="n">
        <v>2.71</v>
      </c>
    </row>
    <row r="7455" customFormat="false" ht="15" hidden="false" customHeight="false" outlineLevel="0" collapsed="false">
      <c r="A7455" s="0" t="s">
        <v>302</v>
      </c>
      <c r="B7455" s="0" t="n">
        <f aca="false">VALUE(LEFT(A7455,4))</f>
        <v>2026</v>
      </c>
      <c r="C7455" s="0" t="str">
        <f aca="false">"FY"&amp;IF(VALUE(MID(A7455,6,2))&gt;=4,VALUE(LEFT(A7455,4)),VALUE(LEFT(A7455,4))-1)&amp;"-"&amp;TEXT(MOD(IF(VALUE(MID(A7455,6,2))&gt;=4,VALUE(LEFT(A7455,4)),VALUE(LEFT(A7455,4))-1)+1,100),"00")</f>
        <v>FY2025-26</v>
      </c>
      <c r="D7455" s="0" t="s">
        <v>662</v>
      </c>
      <c r="E7455" s="0" t="s">
        <v>99</v>
      </c>
      <c r="F7455" s="0" t="str">
        <f aca="false">INDEX(Mapping!$B$2:$B$465,MATCH(E7455,Mapping!$A$2:$A$465,0))</f>
        <v>JINDAL POWER LTD - STAGE 1</v>
      </c>
      <c r="G7455" s="0" t="str">
        <f aca="false">INDEX(Mapping!$C$2:$C$465,MATCH(E7455,Mapping!$A$2:$A$465,0))</f>
        <v>JINDAL POWER LTD (BOTH STAGES)</v>
      </c>
      <c r="H7455" s="2" t="n">
        <v>175.01</v>
      </c>
      <c r="I7455" s="3" t="n">
        <v>2.66</v>
      </c>
    </row>
    <row r="7456" customFormat="false" ht="15" hidden="false" customHeight="false" outlineLevel="0" collapsed="false">
      <c r="A7456" s="0" t="s">
        <v>302</v>
      </c>
      <c r="B7456" s="0" t="n">
        <f aca="false">VALUE(LEFT(A7456,4))</f>
        <v>2026</v>
      </c>
      <c r="C7456" s="0" t="str">
        <f aca="false">"FY"&amp;IF(VALUE(MID(A7456,6,2))&gt;=4,VALUE(LEFT(A7456,4)),VALUE(LEFT(A7456,4))-1)&amp;"-"&amp;TEXT(MOD(IF(VALUE(MID(A7456,6,2))&gt;=4,VALUE(LEFT(A7456,4)),VALUE(LEFT(A7456,4))-1)+1,100),"00")</f>
        <v>FY2025-26</v>
      </c>
      <c r="D7456" s="0" t="s">
        <v>660</v>
      </c>
      <c r="E7456" s="0" t="s">
        <v>50</v>
      </c>
      <c r="F7456" s="0" t="str">
        <f aca="false">INDEX(Mapping!$B$2:$B$465,MATCH(E7456,Mapping!$A$2:$A$465,0))</f>
        <v>MADHYA PRADESH</v>
      </c>
      <c r="G7456" s="0" t="str">
        <f aca="false">INDEX(Mapping!$C$2:$C$465,MATCH(E7456,Mapping!$A$2:$A$465,0))</f>
        <v>MADHYA PRADESH</v>
      </c>
      <c r="H7456" s="2" t="n">
        <v>149.05</v>
      </c>
      <c r="I7456" s="3" t="n">
        <v>2.26</v>
      </c>
    </row>
    <row r="7457" customFormat="false" ht="15" hidden="false" customHeight="false" outlineLevel="0" collapsed="false">
      <c r="A7457" s="0" t="s">
        <v>302</v>
      </c>
      <c r="B7457" s="0" t="n">
        <f aca="false">VALUE(LEFT(A7457,4))</f>
        <v>2026</v>
      </c>
      <c r="C7457" s="0" t="str">
        <f aca="false">"FY"&amp;IF(VALUE(MID(A7457,6,2))&gt;=4,VALUE(LEFT(A7457,4)),VALUE(LEFT(A7457,4))-1)&amp;"-"&amp;TEXT(MOD(IF(VALUE(MID(A7457,6,2))&gt;=4,VALUE(LEFT(A7457,4)),VALUE(LEFT(A7457,4))-1)+1,100),"00")</f>
        <v>FY2025-26</v>
      </c>
      <c r="D7457" s="0" t="s">
        <v>677</v>
      </c>
      <c r="E7457" s="0" t="s">
        <v>39</v>
      </c>
      <c r="F7457" s="0" t="str">
        <f aca="false">INDEX(Mapping!$B$2:$B$465,MATCH(E7457,Mapping!$A$2:$A$465,0))</f>
        <v>WEST BENGAL</v>
      </c>
      <c r="G7457" s="0" t="str">
        <f aca="false">INDEX(Mapping!$C$2:$C$465,MATCH(E7457,Mapping!$A$2:$A$465,0))</f>
        <v>WEST BENGAL</v>
      </c>
      <c r="H7457" s="2" t="n">
        <v>148.56</v>
      </c>
      <c r="I7457" s="3" t="n">
        <v>2.26</v>
      </c>
    </row>
    <row r="7458" customFormat="false" ht="15" hidden="false" customHeight="false" outlineLevel="0" collapsed="false">
      <c r="A7458" s="0" t="s">
        <v>302</v>
      </c>
      <c r="B7458" s="0" t="n">
        <f aca="false">VALUE(LEFT(A7458,4))</f>
        <v>2026</v>
      </c>
      <c r="C7458" s="0" t="str">
        <f aca="false">"FY"&amp;IF(VALUE(MID(A7458,6,2))&gt;=4,VALUE(LEFT(A7458,4)),VALUE(LEFT(A7458,4))-1)&amp;"-"&amp;TEXT(MOD(IF(VALUE(MID(A7458,6,2))&gt;=4,VALUE(LEFT(A7458,4)),VALUE(LEFT(A7458,4))-1)+1,100),"00")</f>
        <v>FY2025-26</v>
      </c>
      <c r="D7458" s="0" t="s">
        <v>669</v>
      </c>
      <c r="E7458" s="0" t="s">
        <v>44</v>
      </c>
      <c r="F7458" s="0" t="str">
        <f aca="false">INDEX(Mapping!$B$2:$B$465,MATCH(E7458,Mapping!$A$2:$A$465,0))</f>
        <v>HARYANA</v>
      </c>
      <c r="G7458" s="0" t="str">
        <f aca="false">INDEX(Mapping!$C$2:$C$465,MATCH(E7458,Mapping!$A$2:$A$465,0))</f>
        <v>HARYANA</v>
      </c>
      <c r="H7458" s="2" t="n">
        <v>137.25</v>
      </c>
      <c r="I7458" s="3" t="n">
        <v>2.08</v>
      </c>
    </row>
    <row r="7459" customFormat="false" ht="15" hidden="false" customHeight="false" outlineLevel="0" collapsed="false">
      <c r="A7459" s="0" t="s">
        <v>302</v>
      </c>
      <c r="B7459" s="0" t="n">
        <f aca="false">VALUE(LEFT(A7459,4))</f>
        <v>2026</v>
      </c>
      <c r="C7459" s="0" t="str">
        <f aca="false">"FY"&amp;IF(VALUE(MID(A7459,6,2))&gt;=4,VALUE(LEFT(A7459,4)),VALUE(LEFT(A7459,4))-1)&amp;"-"&amp;TEXT(MOD(IF(VALUE(MID(A7459,6,2))&gt;=4,VALUE(LEFT(A7459,4)),VALUE(LEFT(A7459,4))-1)+1,100),"00")</f>
        <v>FY2025-26</v>
      </c>
      <c r="D7459" s="0" t="s">
        <v>663</v>
      </c>
      <c r="E7459" s="0" t="s">
        <v>41</v>
      </c>
      <c r="F7459" s="0" t="str">
        <f aca="false">INDEX(Mapping!$B$2:$B$465,MATCH(E7459,Mapping!$A$2:$A$465,0))</f>
        <v>RAJASTHAN</v>
      </c>
      <c r="G7459" s="0" t="str">
        <f aca="false">INDEX(Mapping!$C$2:$C$465,MATCH(E7459,Mapping!$A$2:$A$465,0))</f>
        <v>RAJASTHAN</v>
      </c>
      <c r="H7459" s="2" t="n">
        <v>132.2</v>
      </c>
      <c r="I7459" s="3" t="n">
        <v>2.01</v>
      </c>
    </row>
    <row r="7460" customFormat="false" ht="15" hidden="false" customHeight="false" outlineLevel="0" collapsed="false">
      <c r="A7460" s="0" t="s">
        <v>302</v>
      </c>
      <c r="B7460" s="0" t="n">
        <f aca="false">VALUE(LEFT(A7460,4))</f>
        <v>2026</v>
      </c>
      <c r="C7460" s="0" t="str">
        <f aca="false">"FY"&amp;IF(VALUE(MID(A7460,6,2))&gt;=4,VALUE(LEFT(A7460,4)),VALUE(LEFT(A7460,4))-1)&amp;"-"&amp;TEXT(MOD(IF(VALUE(MID(A7460,6,2))&gt;=4,VALUE(LEFT(A7460,4)),VALUE(LEFT(A7460,4))-1)+1,100),"00")</f>
        <v>FY2025-26</v>
      </c>
      <c r="D7460" s="0" t="s">
        <v>711</v>
      </c>
      <c r="E7460" s="0" t="s">
        <v>94</v>
      </c>
      <c r="F7460" s="0" t="str">
        <f aca="false">INDEX(Mapping!$B$2:$B$465,MATCH(E7460,Mapping!$A$2:$A$465,0))</f>
        <v>JHARKHAND</v>
      </c>
      <c r="G7460" s="0" t="str">
        <f aca="false">INDEX(Mapping!$C$2:$C$465,MATCH(E7460,Mapping!$A$2:$A$465,0))</f>
        <v>JHARKHAND</v>
      </c>
      <c r="H7460" s="2" t="n">
        <v>118.09</v>
      </c>
      <c r="I7460" s="3" t="n">
        <v>1.79</v>
      </c>
    </row>
    <row r="7461" customFormat="false" ht="15" hidden="false" customHeight="false" outlineLevel="0" collapsed="false">
      <c r="A7461" s="0" t="s">
        <v>302</v>
      </c>
      <c r="B7461" s="0" t="n">
        <f aca="false">VALUE(LEFT(A7461,4))</f>
        <v>2026</v>
      </c>
      <c r="C7461" s="0" t="str">
        <f aca="false">"FY"&amp;IF(VALUE(MID(A7461,6,2))&gt;=4,VALUE(LEFT(A7461,4)),VALUE(LEFT(A7461,4))-1)&amp;"-"&amp;TEXT(MOD(IF(VALUE(MID(A7461,6,2))&gt;=4,VALUE(LEFT(A7461,4)),VALUE(LEFT(A7461,4))-1)+1,100),"00")</f>
        <v>FY2025-26</v>
      </c>
      <c r="D7461" s="0" t="s">
        <v>675</v>
      </c>
      <c r="E7461" s="0" t="s">
        <v>137</v>
      </c>
      <c r="F7461" s="0" t="str">
        <f aca="false">INDEX(Mapping!$B$2:$B$465,MATCH(E7461,Mapping!$A$2:$A$465,0))</f>
        <v>JSPL - DCPP</v>
      </c>
      <c r="G7461" s="0" t="str">
        <f aca="false">INDEX(Mapping!$C$2:$C$465,MATCH(E7461,Mapping!$A$2:$A$465,0))</f>
        <v>JSPL</v>
      </c>
      <c r="H7461" s="2" t="n">
        <v>114.96</v>
      </c>
      <c r="I7461" s="3" t="n">
        <v>1.75</v>
      </c>
    </row>
    <row r="7462" customFormat="false" ht="15" hidden="false" customHeight="false" outlineLevel="0" collapsed="false">
      <c r="A7462" s="0" t="s">
        <v>302</v>
      </c>
      <c r="B7462" s="0" t="n">
        <f aca="false">VALUE(LEFT(A7462,4))</f>
        <v>2026</v>
      </c>
      <c r="C7462" s="0" t="str">
        <f aca="false">"FY"&amp;IF(VALUE(MID(A7462,6,2))&gt;=4,VALUE(LEFT(A7462,4)),VALUE(LEFT(A7462,4))-1)&amp;"-"&amp;TEXT(MOD(IF(VALUE(MID(A7462,6,2))&gt;=4,VALUE(LEFT(A7462,4)),VALUE(LEFT(A7462,4))-1)+1,100),"00")</f>
        <v>FY2025-26</v>
      </c>
      <c r="D7462" s="0" t="s">
        <v>124</v>
      </c>
      <c r="E7462" s="0" t="s">
        <v>124</v>
      </c>
      <c r="F7462" s="0" t="str">
        <f aca="false">INDEX(Mapping!$B$2:$B$465,MATCH(E7462,Mapping!$A$2:$A$465,0))</f>
        <v>ADANI RENEWABLE ENERGY HOLDING FOUR</v>
      </c>
      <c r="G7462" s="0" t="str">
        <f aca="false">INDEX(Mapping!$C$2:$C$465,MATCH(E7462,Mapping!$A$2:$A$465,0))</f>
        <v>ADANI GREEN ENERGY (ALL SPVs)</v>
      </c>
      <c r="H7462" s="2" t="n">
        <v>108.53</v>
      </c>
      <c r="I7462" s="3" t="n">
        <v>1.65</v>
      </c>
    </row>
    <row r="7463" customFormat="false" ht="15" hidden="false" customHeight="false" outlineLevel="0" collapsed="false">
      <c r="A7463" s="0" t="s">
        <v>302</v>
      </c>
      <c r="B7463" s="0" t="n">
        <f aca="false">VALUE(LEFT(A7463,4))</f>
        <v>2026</v>
      </c>
      <c r="C7463" s="0" t="str">
        <f aca="false">"FY"&amp;IF(VALUE(MID(A7463,6,2))&gt;=4,VALUE(LEFT(A7463,4)),VALUE(LEFT(A7463,4))-1)&amp;"-"&amp;TEXT(MOD(IF(VALUE(MID(A7463,6,2))&gt;=4,VALUE(LEFT(A7463,4)),VALUE(LEFT(A7463,4))-1)+1,100),"00")</f>
        <v>FY2025-26</v>
      </c>
      <c r="D7463" s="0" t="s">
        <v>185</v>
      </c>
      <c r="E7463" s="0" t="s">
        <v>185</v>
      </c>
      <c r="F7463" s="0" t="str">
        <f aca="false">INDEX(Mapping!$B$2:$B$465,MATCH(E7463,Mapping!$A$2:$A$465,0))</f>
        <v>ADANI GREEN ENERGY TWENTY FIVE LIMITED</v>
      </c>
      <c r="G7463" s="0" t="str">
        <f aca="false">INDEX(Mapping!$C$2:$C$465,MATCH(E7463,Mapping!$A$2:$A$465,0))</f>
        <v>ADANI GREEN ENERGY (ALL SPVs)</v>
      </c>
      <c r="H7463" s="2" t="n">
        <v>98.72</v>
      </c>
      <c r="I7463" s="3" t="n">
        <v>1.5</v>
      </c>
    </row>
    <row r="7464" customFormat="false" ht="15" hidden="false" customHeight="false" outlineLevel="0" collapsed="false">
      <c r="A7464" s="0" t="s">
        <v>302</v>
      </c>
      <c r="B7464" s="0" t="n">
        <f aca="false">VALUE(LEFT(A7464,4))</f>
        <v>2026</v>
      </c>
      <c r="C7464" s="0" t="str">
        <f aca="false">"FY"&amp;IF(VALUE(MID(A7464,6,2))&gt;=4,VALUE(LEFT(A7464,4)),VALUE(LEFT(A7464,4))-1)&amp;"-"&amp;TEXT(MOD(IF(VALUE(MID(A7464,6,2))&gt;=4,VALUE(LEFT(A7464,4)),VALUE(LEFT(A7464,4))-1)+1,100),"00")</f>
        <v>FY2025-26</v>
      </c>
      <c r="D7464" s="0" t="s">
        <v>173</v>
      </c>
      <c r="E7464" s="0" t="s">
        <v>173</v>
      </c>
      <c r="F7464" s="0" t="str">
        <f aca="false">INDEX(Mapping!$B$2:$B$465,MATCH(E7464,Mapping!$A$2:$A$465,0))</f>
        <v>ADANI GREEN ENERGY TWENTY FOUR LIMITED</v>
      </c>
      <c r="G7464" s="0" t="str">
        <f aca="false">INDEX(Mapping!$C$2:$C$465,MATCH(E7464,Mapping!$A$2:$A$465,0))</f>
        <v>ADANI GREEN ENERGY (ALL SPVs)</v>
      </c>
      <c r="H7464" s="2" t="n">
        <v>90.25</v>
      </c>
      <c r="I7464" s="3" t="n">
        <v>1.37</v>
      </c>
    </row>
    <row r="7465" customFormat="false" ht="15" hidden="false" customHeight="false" outlineLevel="0" collapsed="false">
      <c r="A7465" s="0" t="s">
        <v>302</v>
      </c>
      <c r="B7465" s="0" t="n">
        <f aca="false">VALUE(LEFT(A7465,4))</f>
        <v>2026</v>
      </c>
      <c r="C7465" s="0" t="str">
        <f aca="false">"FY"&amp;IF(VALUE(MID(A7465,6,2))&gt;=4,VALUE(LEFT(A7465,4)),VALUE(LEFT(A7465,4))-1)&amp;"-"&amp;TEXT(MOD(IF(VALUE(MID(A7465,6,2))&gt;=4,VALUE(LEFT(A7465,4)),VALUE(LEFT(A7465,4))-1)+1,100),"00")</f>
        <v>FY2025-26</v>
      </c>
      <c r="D7465" s="0" t="s">
        <v>667</v>
      </c>
      <c r="E7465" s="0" t="s">
        <v>109</v>
      </c>
      <c r="F7465" s="0" t="str">
        <f aca="false">INDEX(Mapping!$B$2:$B$465,MATCH(E7465,Mapping!$A$2:$A$465,0))</f>
        <v>ADANI POWER - RAIGARH TPP (EX-REGL)</v>
      </c>
      <c r="G7465" s="0" t="str">
        <f aca="false">INDEX(Mapping!$C$2:$C$465,MATCH(E7465,Mapping!$A$2:$A$465,0))</f>
        <v>ADANI POWER (ALL PLANTS)</v>
      </c>
      <c r="H7465" s="2" t="n">
        <v>74.68</v>
      </c>
      <c r="I7465" s="3" t="n">
        <v>1.13</v>
      </c>
    </row>
    <row r="7466" customFormat="false" ht="15" hidden="false" customHeight="false" outlineLevel="0" collapsed="false">
      <c r="A7466" s="0" t="s">
        <v>302</v>
      </c>
      <c r="B7466" s="0" t="n">
        <f aca="false">VALUE(LEFT(A7466,4))</f>
        <v>2026</v>
      </c>
      <c r="C7466" s="0" t="str">
        <f aca="false">"FY"&amp;IF(VALUE(MID(A7466,6,2))&gt;=4,VALUE(LEFT(A7466,4)),VALUE(LEFT(A7466,4))-1)&amp;"-"&amp;TEXT(MOD(IF(VALUE(MID(A7466,6,2))&gt;=4,VALUE(LEFT(A7466,4)),VALUE(LEFT(A7466,4))-1)+1,100),"00")</f>
        <v>FY2025-26</v>
      </c>
      <c r="D7466" s="0" t="s">
        <v>208</v>
      </c>
      <c r="E7466" s="0" t="s">
        <v>208</v>
      </c>
      <c r="F7466" s="0" t="str">
        <f aca="false">INDEX(Mapping!$B$2:$B$465,MATCH(E7466,Mapping!$A$2:$A$465,0))</f>
        <v>JSW ENERGY UTKAL (EX-IND BARATH)</v>
      </c>
      <c r="G7466" s="0" t="str">
        <f aca="false">INDEX(Mapping!$C$2:$C$465,MATCH(E7466,Mapping!$A$2:$A$465,0))</f>
        <v>JSW ENERGY (INCL. KSK MAHANADI)</v>
      </c>
      <c r="H7466" s="2" t="n">
        <v>74.54</v>
      </c>
      <c r="I7466" s="3" t="n">
        <v>1.13</v>
      </c>
    </row>
    <row r="7467" customFormat="false" ht="15" hidden="false" customHeight="false" outlineLevel="0" collapsed="false">
      <c r="A7467" s="0" t="s">
        <v>302</v>
      </c>
      <c r="B7467" s="0" t="n">
        <f aca="false">VALUE(LEFT(A7467,4))</f>
        <v>2026</v>
      </c>
      <c r="C7467" s="0" t="str">
        <f aca="false">"FY"&amp;IF(VALUE(MID(A7467,6,2))&gt;=4,VALUE(LEFT(A7467,4)),VALUE(LEFT(A7467,4))-1)&amp;"-"&amp;TEXT(MOD(IF(VALUE(MID(A7467,6,2))&gt;=4,VALUE(LEFT(A7467,4)),VALUE(LEFT(A7467,4))-1)+1,100),"00")</f>
        <v>FY2025-26</v>
      </c>
      <c r="D7467" s="0" t="s">
        <v>206</v>
      </c>
      <c r="E7467" s="0" t="s">
        <v>206</v>
      </c>
      <c r="F7467" s="0" t="str">
        <f aca="false">INDEX(Mapping!$B$2:$B$465,MATCH(E7467,Mapping!$A$2:$A$465,0))</f>
        <v>ADANI RENEWABLE ENERGY FIFTY SEVEN LIMITED_PSS13</v>
      </c>
      <c r="G7467" s="0" t="str">
        <f aca="false">INDEX(Mapping!$C$2:$C$465,MATCH(E7467,Mapping!$A$2:$A$465,0))</f>
        <v>ADANI GREEN ENERGY (ALL SPVs)</v>
      </c>
      <c r="H7467" s="2" t="n">
        <v>74.13</v>
      </c>
      <c r="I7467" s="3" t="n">
        <v>1.13</v>
      </c>
    </row>
    <row r="7468" customFormat="false" ht="15" hidden="false" customHeight="false" outlineLevel="0" collapsed="false">
      <c r="A7468" s="0" t="s">
        <v>302</v>
      </c>
      <c r="B7468" s="0" t="n">
        <f aca="false">VALUE(LEFT(A7468,4))</f>
        <v>2026</v>
      </c>
      <c r="C7468" s="0" t="str">
        <f aca="false">"FY"&amp;IF(VALUE(MID(A7468,6,2))&gt;=4,VALUE(LEFT(A7468,4)),VALUE(LEFT(A7468,4))-1)&amp;"-"&amp;TEXT(MOD(IF(VALUE(MID(A7468,6,2))&gt;=4,VALUE(LEFT(A7468,4)),VALUE(LEFT(A7468,4))-1)+1,100),"00")</f>
        <v>FY2025-26</v>
      </c>
      <c r="D7468" s="0" t="s">
        <v>189</v>
      </c>
      <c r="E7468" s="0" t="s">
        <v>189</v>
      </c>
      <c r="F7468" s="0" t="str">
        <f aca="false">INDEX(Mapping!$B$2:$B$465,MATCH(E7468,Mapping!$A$2:$A$465,0))</f>
        <v>MAHAN ENERGEN (EX-ESSAR POWER MP)</v>
      </c>
      <c r="G7468" s="0" t="str">
        <f aca="false">INDEX(Mapping!$C$2:$C$465,MATCH(E7468,Mapping!$A$2:$A$465,0))</f>
        <v>ADANI POWER (ALL PLANTS)</v>
      </c>
      <c r="H7468" s="2" t="n">
        <v>68.37</v>
      </c>
      <c r="I7468" s="3" t="n">
        <v>1.04</v>
      </c>
    </row>
    <row r="7469" customFormat="false" ht="15" hidden="false" customHeight="false" outlineLevel="0" collapsed="false">
      <c r="A7469" s="0" t="s">
        <v>302</v>
      </c>
      <c r="B7469" s="0" t="n">
        <f aca="false">VALUE(LEFT(A7469,4))</f>
        <v>2026</v>
      </c>
      <c r="C7469" s="0" t="str">
        <f aca="false">"FY"&amp;IF(VALUE(MID(A7469,6,2))&gt;=4,VALUE(LEFT(A7469,4)),VALUE(LEFT(A7469,4))-1)&amp;"-"&amp;TEXT(MOD(IF(VALUE(MID(A7469,6,2))&gt;=4,VALUE(LEFT(A7469,4)),VALUE(LEFT(A7469,4))-1)+1,100),"00")</f>
        <v>FY2025-26</v>
      </c>
      <c r="D7469" s="0" t="s">
        <v>793</v>
      </c>
      <c r="E7469" s="0" t="s">
        <v>164</v>
      </c>
      <c r="F7469" s="0" t="str">
        <f aca="false">INDEX(Mapping!$B$2:$B$465,MATCH(E7469,Mapping!$A$2:$A$465,0))</f>
        <v>ADANI GREEN ENERGY TWENTY FIVE B LIMITED_PSS-2</v>
      </c>
      <c r="G7469" s="0" t="str">
        <f aca="false">INDEX(Mapping!$C$2:$C$465,MATCH(E7469,Mapping!$A$2:$A$465,0))</f>
        <v>ADANI GREEN ENERGY (ALL SPVs)</v>
      </c>
      <c r="H7469" s="2" t="n">
        <v>66.24</v>
      </c>
      <c r="I7469" s="3" t="n">
        <v>1.01</v>
      </c>
    </row>
    <row r="7470" customFormat="false" ht="15" hidden="false" customHeight="false" outlineLevel="0" collapsed="false">
      <c r="A7470" s="0" t="s">
        <v>302</v>
      </c>
      <c r="B7470" s="0" t="n">
        <f aca="false">VALUE(LEFT(A7470,4))</f>
        <v>2026</v>
      </c>
      <c r="C7470" s="0" t="str">
        <f aca="false">"FY"&amp;IF(VALUE(MID(A7470,6,2))&gt;=4,VALUE(LEFT(A7470,4)),VALUE(LEFT(A7470,4))-1)&amp;"-"&amp;TEXT(MOD(IF(VALUE(MID(A7470,6,2))&gt;=4,VALUE(LEFT(A7470,4)),VALUE(LEFT(A7470,4))-1)+1,100),"00")</f>
        <v>FY2025-26</v>
      </c>
      <c r="D7470" s="0" t="s">
        <v>171</v>
      </c>
      <c r="E7470" s="0" t="s">
        <v>171</v>
      </c>
      <c r="F7470" s="0" t="str">
        <f aca="false">INDEX(Mapping!$B$2:$B$465,MATCH(E7470,Mapping!$A$2:$A$465,0))</f>
        <v>MAHAN ENERGEN (EX-ESSAR POWER MP)</v>
      </c>
      <c r="G7470" s="0" t="str">
        <f aca="false">INDEX(Mapping!$C$2:$C$465,MATCH(E7470,Mapping!$A$2:$A$465,0))</f>
        <v>ADANI POWER (ALL PLANTS)</v>
      </c>
      <c r="H7470" s="2" t="n">
        <v>64.1</v>
      </c>
      <c r="I7470" s="3" t="n">
        <v>0.97</v>
      </c>
    </row>
    <row r="7471" customFormat="false" ht="15" hidden="false" customHeight="false" outlineLevel="0" collapsed="false">
      <c r="A7471" s="0" t="s">
        <v>302</v>
      </c>
      <c r="B7471" s="0" t="n">
        <f aca="false">VALUE(LEFT(A7471,4))</f>
        <v>2026</v>
      </c>
      <c r="C7471" s="0" t="str">
        <f aca="false">"FY"&amp;IF(VALUE(MID(A7471,6,2))&gt;=4,VALUE(LEFT(A7471,4)),VALUE(LEFT(A7471,4))-1)&amp;"-"&amp;TEXT(MOD(IF(VALUE(MID(A7471,6,2))&gt;=4,VALUE(LEFT(A7471,4)),VALUE(LEFT(A7471,4))-1)+1,100),"00")</f>
        <v>FY2025-26</v>
      </c>
      <c r="D7471" s="0" t="s">
        <v>794</v>
      </c>
      <c r="E7471" s="0" t="s">
        <v>186</v>
      </c>
      <c r="F7471" s="0" t="str">
        <f aca="false">INDEX(Mapping!$B$2:$B$465,MATCH(E7471,Mapping!$A$2:$A$465,0))</f>
        <v>ADANI GREEN ENERGY TWENTY FIVE A LIMITED_PSS-2</v>
      </c>
      <c r="G7471" s="0" t="str">
        <f aca="false">INDEX(Mapping!$C$2:$C$465,MATCH(E7471,Mapping!$A$2:$A$465,0))</f>
        <v>ADANI GREEN ENERGY (ALL SPVs)</v>
      </c>
      <c r="H7471" s="2" t="n">
        <v>54.71</v>
      </c>
      <c r="I7471" s="3" t="n">
        <v>0.83</v>
      </c>
    </row>
    <row r="7472" customFormat="false" ht="15" hidden="false" customHeight="false" outlineLevel="0" collapsed="false">
      <c r="A7472" s="0" t="s">
        <v>302</v>
      </c>
      <c r="B7472" s="0" t="n">
        <f aca="false">VALUE(LEFT(A7472,4))</f>
        <v>2026</v>
      </c>
      <c r="C7472" s="0" t="str">
        <f aca="false">"FY"&amp;IF(VALUE(MID(A7472,6,2))&gt;=4,VALUE(LEFT(A7472,4)),VALUE(LEFT(A7472,4))-1)&amp;"-"&amp;TEXT(MOD(IF(VALUE(MID(A7472,6,2))&gt;=4,VALUE(LEFT(A7472,4)),VALUE(LEFT(A7472,4))-1)+1,100),"00")</f>
        <v>FY2025-26</v>
      </c>
      <c r="D7472" s="0" t="s">
        <v>671</v>
      </c>
      <c r="E7472" s="0" t="s">
        <v>31</v>
      </c>
      <c r="F7472" s="0" t="str">
        <f aca="false">INDEX(Mapping!$B$2:$B$465,MATCH(E7472,Mapping!$A$2:$A$465,0))</f>
        <v>GUJARAT</v>
      </c>
      <c r="G7472" s="0" t="str">
        <f aca="false">INDEX(Mapping!$C$2:$C$465,MATCH(E7472,Mapping!$A$2:$A$465,0))</f>
        <v>GUJARAT</v>
      </c>
      <c r="H7472" s="2" t="n">
        <v>49.7</v>
      </c>
      <c r="I7472" s="3" t="n">
        <v>0.75</v>
      </c>
    </row>
    <row r="7473" customFormat="false" ht="15" hidden="false" customHeight="false" outlineLevel="0" collapsed="false">
      <c r="A7473" s="0" t="s">
        <v>302</v>
      </c>
      <c r="B7473" s="0" t="n">
        <f aca="false">VALUE(LEFT(A7473,4))</f>
        <v>2026</v>
      </c>
      <c r="C7473" s="0" t="str">
        <f aca="false">"FY"&amp;IF(VALUE(MID(A7473,6,2))&gt;=4,VALUE(LEFT(A7473,4)),VALUE(LEFT(A7473,4))-1)&amp;"-"&amp;TEXT(MOD(IF(VALUE(MID(A7473,6,2))&gt;=4,VALUE(LEFT(A7473,4)),VALUE(LEFT(A7473,4))-1)+1,100),"00")</f>
        <v>FY2025-26</v>
      </c>
      <c r="D7473" s="0" t="s">
        <v>664</v>
      </c>
      <c r="E7473" s="0" t="s">
        <v>108</v>
      </c>
      <c r="F7473" s="0" t="str">
        <f aca="false">INDEX(Mapping!$B$2:$B$465,MATCH(E7473,Mapping!$A$2:$A$465,0))</f>
        <v>JAYPEE NIGRIE STPP</v>
      </c>
      <c r="G7473" s="0" t="str">
        <f aca="false">INDEX(Mapping!$C$2:$C$465,MATCH(E7473,Mapping!$A$2:$A$465,0))</f>
        <v>JAYPEE NIGRIE STPP</v>
      </c>
      <c r="H7473" s="2" t="n">
        <v>49.51</v>
      </c>
      <c r="I7473" s="3" t="n">
        <v>0.75</v>
      </c>
    </row>
    <row r="7474" customFormat="false" ht="15" hidden="false" customHeight="false" outlineLevel="0" collapsed="false">
      <c r="A7474" s="0" t="s">
        <v>302</v>
      </c>
      <c r="B7474" s="0" t="n">
        <f aca="false">VALUE(LEFT(A7474,4))</f>
        <v>2026</v>
      </c>
      <c r="C7474" s="0" t="str">
        <f aca="false">"FY"&amp;IF(VALUE(MID(A7474,6,2))&gt;=4,VALUE(LEFT(A7474,4)),VALUE(LEFT(A7474,4))-1)&amp;"-"&amp;TEXT(MOD(IF(VALUE(MID(A7474,6,2))&gt;=4,VALUE(LEFT(A7474,4)),VALUE(LEFT(A7474,4))-1)+1,100),"00")</f>
        <v>FY2025-26</v>
      </c>
      <c r="D7474" s="0" t="s">
        <v>821</v>
      </c>
      <c r="E7474" s="0" t="s">
        <v>273</v>
      </c>
      <c r="F7474" s="0" t="str">
        <f aca="false">INDEX(Mapping!$B$2:$B$465,MATCH(E7474,Mapping!$A$2:$A$465,0))</f>
        <v>ADANI RENEWABLE ENERGY FIFTY SIX LIMITED_PSS10</v>
      </c>
      <c r="G7474" s="0" t="str">
        <f aca="false">INDEX(Mapping!$C$2:$C$465,MATCH(E7474,Mapping!$A$2:$A$465,0))</f>
        <v>ADANI GREEN ENERGY (ALL SPVs)</v>
      </c>
      <c r="H7474" s="2" t="n">
        <v>46.71</v>
      </c>
      <c r="I7474" s="3" t="n">
        <v>0.71</v>
      </c>
    </row>
    <row r="7475" customFormat="false" ht="15" hidden="false" customHeight="false" outlineLevel="0" collapsed="false">
      <c r="A7475" s="0" t="s">
        <v>302</v>
      </c>
      <c r="B7475" s="0" t="n">
        <f aca="false">VALUE(LEFT(A7475,4))</f>
        <v>2026</v>
      </c>
      <c r="C7475" s="0" t="str">
        <f aca="false">"FY"&amp;IF(VALUE(MID(A7475,6,2))&gt;=4,VALUE(LEFT(A7475,4)),VALUE(LEFT(A7475,4))-1)&amp;"-"&amp;TEXT(MOD(IF(VALUE(MID(A7475,6,2))&gt;=4,VALUE(LEFT(A7475,4)),VALUE(LEFT(A7475,4))-1)+1,100),"00")</f>
        <v>FY2025-26</v>
      </c>
      <c r="D7475" s="0" t="s">
        <v>735</v>
      </c>
      <c r="E7475" s="0" t="s">
        <v>147</v>
      </c>
      <c r="F7475" s="0" t="str">
        <f aca="false">INDEX(Mapping!$B$2:$B$465,MATCH(E7475,Mapping!$A$2:$A$465,0))</f>
        <v>JAMMU &amp; KASHMIR</v>
      </c>
      <c r="G7475" s="0" t="str">
        <f aca="false">INDEX(Mapping!$C$2:$C$465,MATCH(E7475,Mapping!$A$2:$A$465,0))</f>
        <v>JAMMU &amp; KASHMIR</v>
      </c>
      <c r="H7475" s="2" t="n">
        <v>45.08</v>
      </c>
      <c r="I7475" s="3" t="n">
        <v>0.68</v>
      </c>
    </row>
    <row r="7476" customFormat="false" ht="15" hidden="false" customHeight="false" outlineLevel="0" collapsed="false">
      <c r="A7476" s="0" t="s">
        <v>302</v>
      </c>
      <c r="B7476" s="0" t="n">
        <f aca="false">VALUE(LEFT(A7476,4))</f>
        <v>2026</v>
      </c>
      <c r="C7476" s="0" t="str">
        <f aca="false">"FY"&amp;IF(VALUE(MID(A7476,6,2))&gt;=4,VALUE(LEFT(A7476,4)),VALUE(LEFT(A7476,4))-1)&amp;"-"&amp;TEXT(MOD(IF(VALUE(MID(A7476,6,2))&gt;=4,VALUE(LEFT(A7476,4)),VALUE(LEFT(A7476,4))-1)+1,100),"00")</f>
        <v>FY2025-26</v>
      </c>
      <c r="D7476" s="0" t="s">
        <v>736</v>
      </c>
      <c r="E7476" s="0" t="s">
        <v>303</v>
      </c>
      <c r="F7476" s="0" t="str">
        <f aca="false">INDEX(Mapping!$B$2:$B$465,MATCH(E7476,Mapping!$A$2:$A$465,0))</f>
        <v>PUDUCHERRY</v>
      </c>
      <c r="G7476" s="0" t="str">
        <f aca="false">INDEX(Mapping!$C$2:$C$465,MATCH(E7476,Mapping!$A$2:$A$465,0))</f>
        <v>PUDUCHERRY</v>
      </c>
      <c r="H7476" s="2" t="n">
        <v>44.69</v>
      </c>
      <c r="I7476" s="3" t="n">
        <v>0.68</v>
      </c>
    </row>
    <row r="7477" customFormat="false" ht="15" hidden="false" customHeight="false" outlineLevel="0" collapsed="false">
      <c r="A7477" s="0" t="s">
        <v>302</v>
      </c>
      <c r="B7477" s="0" t="n">
        <f aca="false">VALUE(LEFT(A7477,4))</f>
        <v>2026</v>
      </c>
      <c r="C7477" s="0" t="str">
        <f aca="false">"FY"&amp;IF(VALUE(MID(A7477,6,2))&gt;=4,VALUE(LEFT(A7477,4)),VALUE(LEFT(A7477,4))-1)&amp;"-"&amp;TEXT(MOD(IF(VALUE(MID(A7477,6,2))&gt;=4,VALUE(LEFT(A7477,4)),VALUE(LEFT(A7477,4))-1)+1,100),"00")</f>
        <v>FY2025-26</v>
      </c>
      <c r="D7477" s="0" t="s">
        <v>661</v>
      </c>
      <c r="E7477" s="0" t="s">
        <v>166</v>
      </c>
      <c r="F7477" s="0" t="str">
        <f aca="false">INDEX(Mapping!$B$2:$B$465,MATCH(E7477,Mapping!$A$2:$A$465,0))</f>
        <v>DB POWER</v>
      </c>
      <c r="G7477" s="0" t="str">
        <f aca="false">INDEX(Mapping!$C$2:$C$465,MATCH(E7477,Mapping!$A$2:$A$465,0))</f>
        <v>DB POWER</v>
      </c>
      <c r="H7477" s="2" t="n">
        <v>43.86</v>
      </c>
      <c r="I7477" s="3" t="n">
        <v>0.67</v>
      </c>
    </row>
    <row r="7478" customFormat="false" ht="15" hidden="false" customHeight="false" outlineLevel="0" collapsed="false">
      <c r="A7478" s="0" t="s">
        <v>302</v>
      </c>
      <c r="B7478" s="0" t="n">
        <f aca="false">VALUE(LEFT(A7478,4))</f>
        <v>2026</v>
      </c>
      <c r="C7478" s="0" t="str">
        <f aca="false">"FY"&amp;IF(VALUE(MID(A7478,6,2))&gt;=4,VALUE(LEFT(A7478,4)),VALUE(LEFT(A7478,4))-1)&amp;"-"&amp;TEXT(MOD(IF(VALUE(MID(A7478,6,2))&gt;=4,VALUE(LEFT(A7478,4)),VALUE(LEFT(A7478,4))-1)+1,100),"00")</f>
        <v>FY2025-26</v>
      </c>
      <c r="D7478" s="0" t="s">
        <v>227</v>
      </c>
      <c r="E7478" s="0" t="s">
        <v>227</v>
      </c>
      <c r="F7478" s="0" t="str">
        <f aca="false">INDEX(Mapping!$B$2:$B$465,MATCH(E7478,Mapping!$A$2:$A$465,0))</f>
        <v>SHREE CEMENT</v>
      </c>
      <c r="G7478" s="0" t="str">
        <f aca="false">INDEX(Mapping!$C$2:$C$465,MATCH(E7478,Mapping!$A$2:$A$465,0))</f>
        <v>SHREE CEMENT</v>
      </c>
      <c r="H7478" s="2" t="n">
        <v>42.45</v>
      </c>
      <c r="I7478" s="3" t="n">
        <v>0.64</v>
      </c>
    </row>
    <row r="7479" customFormat="false" ht="15" hidden="false" customHeight="false" outlineLevel="0" collapsed="false">
      <c r="A7479" s="0" t="s">
        <v>302</v>
      </c>
      <c r="B7479" s="0" t="n">
        <f aca="false">VALUE(LEFT(A7479,4))</f>
        <v>2026</v>
      </c>
      <c r="C7479" s="0" t="str">
        <f aca="false">"FY"&amp;IF(VALUE(MID(A7479,6,2))&gt;=4,VALUE(LEFT(A7479,4)),VALUE(LEFT(A7479,4))-1)&amp;"-"&amp;TEXT(MOD(IF(VALUE(MID(A7479,6,2))&gt;=4,VALUE(LEFT(A7479,4)),VALUE(LEFT(A7479,4))-1)+1,100),"00")</f>
        <v>FY2025-26</v>
      </c>
      <c r="D7479" s="0" t="s">
        <v>800</v>
      </c>
      <c r="E7479" s="0" t="s">
        <v>223</v>
      </c>
      <c r="F7479" s="0" t="str">
        <f aca="false">INDEX(Mapping!$B$2:$B$465,MATCH(E7479,Mapping!$A$2:$A$465,0))</f>
        <v>ADANI GREEN ENERGY TWENTY FOUR A LIMITED_PSS-3</v>
      </c>
      <c r="G7479" s="0" t="str">
        <f aca="false">INDEX(Mapping!$C$2:$C$465,MATCH(E7479,Mapping!$A$2:$A$465,0))</f>
        <v>ADANI GREEN ENERGY (ALL SPVs)</v>
      </c>
      <c r="H7479" s="2" t="n">
        <v>41.82</v>
      </c>
      <c r="I7479" s="3" t="n">
        <v>0.64</v>
      </c>
    </row>
    <row r="7480" customFormat="false" ht="15" hidden="false" customHeight="false" outlineLevel="0" collapsed="false">
      <c r="A7480" s="0" t="s">
        <v>302</v>
      </c>
      <c r="B7480" s="0" t="n">
        <f aca="false">VALUE(LEFT(A7480,4))</f>
        <v>2026</v>
      </c>
      <c r="C7480" s="0" t="str">
        <f aca="false">"FY"&amp;IF(VALUE(MID(A7480,6,2))&gt;=4,VALUE(LEFT(A7480,4)),VALUE(LEFT(A7480,4))-1)&amp;"-"&amp;TEXT(MOD(IF(VALUE(MID(A7480,6,2))&gt;=4,VALUE(LEFT(A7480,4)),VALUE(LEFT(A7480,4))-1)+1,100),"00")</f>
        <v>FY2025-26</v>
      </c>
      <c r="D7480" s="0" t="s">
        <v>672</v>
      </c>
      <c r="E7480" s="0" t="s">
        <v>38</v>
      </c>
      <c r="F7480" s="0" t="str">
        <f aca="false">INDEX(Mapping!$B$2:$B$465,MATCH(E7480,Mapping!$A$2:$A$465,0))</f>
        <v>ANDHRA PRADESH</v>
      </c>
      <c r="G7480" s="0" t="str">
        <f aca="false">INDEX(Mapping!$C$2:$C$465,MATCH(E7480,Mapping!$A$2:$A$465,0))</f>
        <v>ANDHRA PRADESH</v>
      </c>
      <c r="H7480" s="2" t="n">
        <v>39.73</v>
      </c>
      <c r="I7480" s="3" t="n">
        <v>0.6</v>
      </c>
    </row>
    <row r="7481" customFormat="false" ht="15" hidden="false" customHeight="false" outlineLevel="0" collapsed="false">
      <c r="A7481" s="0" t="s">
        <v>302</v>
      </c>
      <c r="B7481" s="0" t="n">
        <f aca="false">VALUE(LEFT(A7481,4))</f>
        <v>2026</v>
      </c>
      <c r="C7481" s="0" t="str">
        <f aca="false">"FY"&amp;IF(VALUE(MID(A7481,6,2))&gt;=4,VALUE(LEFT(A7481,4)),VALUE(LEFT(A7481,4))-1)&amp;"-"&amp;TEXT(MOD(IF(VALUE(MID(A7481,6,2))&gt;=4,VALUE(LEFT(A7481,4)),VALUE(LEFT(A7481,4))-1)+1,100),"00")</f>
        <v>FY2025-26</v>
      </c>
      <c r="D7481" s="0" t="s">
        <v>53</v>
      </c>
      <c r="E7481" s="0" t="s">
        <v>53</v>
      </c>
      <c r="F7481" s="0" t="str">
        <f aca="false">INDEX(Mapping!$B$2:$B$465,MATCH(E7481,Mapping!$A$2:$A$465,0))</f>
        <v>HIMACHAL PRADESH</v>
      </c>
      <c r="G7481" s="0" t="str">
        <f aca="false">INDEX(Mapping!$C$2:$C$465,MATCH(E7481,Mapping!$A$2:$A$465,0))</f>
        <v>HIMACHAL PRADESH</v>
      </c>
      <c r="H7481" s="2" t="n">
        <v>39.39</v>
      </c>
      <c r="I7481" s="3" t="n">
        <v>0.6</v>
      </c>
    </row>
    <row r="7482" customFormat="false" ht="15" hidden="false" customHeight="false" outlineLevel="0" collapsed="false">
      <c r="A7482" s="0" t="s">
        <v>302</v>
      </c>
      <c r="B7482" s="0" t="n">
        <f aca="false">VALUE(LEFT(A7482,4))</f>
        <v>2026</v>
      </c>
      <c r="C7482" s="0" t="str">
        <f aca="false">"FY"&amp;IF(VALUE(MID(A7482,6,2))&gt;=4,VALUE(LEFT(A7482,4)),VALUE(LEFT(A7482,4))-1)&amp;"-"&amp;TEXT(MOD(IF(VALUE(MID(A7482,6,2))&gt;=4,VALUE(LEFT(A7482,4)),VALUE(LEFT(A7482,4))-1)+1,100),"00")</f>
        <v>FY2025-26</v>
      </c>
      <c r="D7482" s="0" t="s">
        <v>652</v>
      </c>
      <c r="E7482" s="0" t="s">
        <v>47</v>
      </c>
      <c r="F7482" s="0" t="str">
        <f aca="false">INDEX(Mapping!$B$2:$B$465,MATCH(E7482,Mapping!$A$2:$A$465,0))</f>
        <v>KARNATAKA</v>
      </c>
      <c r="G7482" s="0" t="str">
        <f aca="false">INDEX(Mapping!$C$2:$C$465,MATCH(E7482,Mapping!$A$2:$A$465,0))</f>
        <v>KARNATAKA</v>
      </c>
      <c r="H7482" s="2" t="n">
        <v>36.73</v>
      </c>
      <c r="I7482" s="3" t="n">
        <v>0.56</v>
      </c>
    </row>
    <row r="7483" customFormat="false" ht="15" hidden="false" customHeight="false" outlineLevel="0" collapsed="false">
      <c r="A7483" s="0" t="s">
        <v>302</v>
      </c>
      <c r="B7483" s="0" t="n">
        <f aca="false">VALUE(LEFT(A7483,4))</f>
        <v>2026</v>
      </c>
      <c r="C7483" s="0" t="str">
        <f aca="false">"FY"&amp;IF(VALUE(MID(A7483,6,2))&gt;=4,VALUE(LEFT(A7483,4)),VALUE(LEFT(A7483,4))-1)&amp;"-"&amp;TEXT(MOD(IF(VALUE(MID(A7483,6,2))&gt;=4,VALUE(LEFT(A7483,4)),VALUE(LEFT(A7483,4))-1)+1,100),"00")</f>
        <v>FY2025-26</v>
      </c>
      <c r="D7483" s="0" t="s">
        <v>256</v>
      </c>
      <c r="E7483" s="0" t="s">
        <v>256</v>
      </c>
      <c r="F7483" s="0" t="str">
        <f aca="false">INDEX(Mapping!$B$2:$B$465,MATCH(E7483,Mapping!$A$2:$A$465,0))</f>
        <v>ADANI RENEWABLE ENERGY FIFTY SIX LIMITED_PSS9</v>
      </c>
      <c r="G7483" s="0" t="str">
        <f aca="false">INDEX(Mapping!$C$2:$C$465,MATCH(E7483,Mapping!$A$2:$A$465,0))</f>
        <v>ADANI GREEN ENERGY (ALL SPVs)</v>
      </c>
      <c r="H7483" s="2" t="n">
        <v>36.66</v>
      </c>
      <c r="I7483" s="3" t="n">
        <v>0.56</v>
      </c>
    </row>
    <row r="7484" customFormat="false" ht="15" hidden="false" customHeight="false" outlineLevel="0" collapsed="false">
      <c r="A7484" s="0" t="s">
        <v>302</v>
      </c>
      <c r="B7484" s="0" t="n">
        <f aca="false">VALUE(LEFT(A7484,4))</f>
        <v>2026</v>
      </c>
      <c r="C7484" s="0" t="str">
        <f aca="false">"FY"&amp;IF(VALUE(MID(A7484,6,2))&gt;=4,VALUE(LEFT(A7484,4)),VALUE(LEFT(A7484,4))-1)&amp;"-"&amp;TEXT(MOD(IF(VALUE(MID(A7484,6,2))&gt;=4,VALUE(LEFT(A7484,4)),VALUE(LEFT(A7484,4))-1)+1,100),"00")</f>
        <v>FY2025-26</v>
      </c>
      <c r="D7484" s="0" t="s">
        <v>674</v>
      </c>
      <c r="E7484" s="0" t="s">
        <v>212</v>
      </c>
      <c r="F7484" s="0" t="str">
        <f aca="false">INDEX(Mapping!$B$2:$B$465,MATCH(E7484,Mapping!$A$2:$A$465,0))</f>
        <v>ADANI WIND ENERGY KUTCHH FOUR LTD. NAKHATRANA</v>
      </c>
      <c r="G7484" s="0" t="str">
        <f aca="false">INDEX(Mapping!$C$2:$C$465,MATCH(E7484,Mapping!$A$2:$A$465,0))</f>
        <v>ADANI GREEN ENERGY (ALL SPVs)</v>
      </c>
      <c r="H7484" s="2" t="n">
        <v>36.57</v>
      </c>
      <c r="I7484" s="3" t="n">
        <v>0.56</v>
      </c>
    </row>
    <row r="7485" customFormat="false" ht="15" hidden="false" customHeight="false" outlineLevel="0" collapsed="false">
      <c r="A7485" s="0" t="s">
        <v>302</v>
      </c>
      <c r="B7485" s="0" t="n">
        <f aca="false">VALUE(LEFT(A7485,4))</f>
        <v>2026</v>
      </c>
      <c r="C7485" s="0" t="str">
        <f aca="false">"FY"&amp;IF(VALUE(MID(A7485,6,2))&gt;=4,VALUE(LEFT(A7485,4)),VALUE(LEFT(A7485,4))-1)&amp;"-"&amp;TEXT(MOD(IF(VALUE(MID(A7485,6,2))&gt;=4,VALUE(LEFT(A7485,4)),VALUE(LEFT(A7485,4))-1)+1,100),"00")</f>
        <v>FY2025-26</v>
      </c>
      <c r="D7485" s="0" t="s">
        <v>280</v>
      </c>
      <c r="E7485" s="0" t="s">
        <v>280</v>
      </c>
      <c r="F7485" s="0" t="str">
        <f aca="false">INDEX(Mapping!$B$2:$B$465,MATCH(E7485,Mapping!$A$2:$A$465,0))</f>
        <v>COASTAL ENERGEN</v>
      </c>
      <c r="G7485" s="0" t="str">
        <f aca="false">INDEX(Mapping!$C$2:$C$465,MATCH(E7485,Mapping!$A$2:$A$465,0))</f>
        <v>COASTAL ENERGEN</v>
      </c>
      <c r="H7485" s="2" t="n">
        <v>36.28</v>
      </c>
      <c r="I7485" s="3" t="n">
        <v>0.55</v>
      </c>
    </row>
    <row r="7486" customFormat="false" ht="15" hidden="false" customHeight="false" outlineLevel="0" collapsed="false">
      <c r="A7486" s="0" t="s">
        <v>302</v>
      </c>
      <c r="B7486" s="0" t="n">
        <f aca="false">VALUE(LEFT(A7486,4))</f>
        <v>2026</v>
      </c>
      <c r="C7486" s="0" t="str">
        <f aca="false">"FY"&amp;IF(VALUE(MID(A7486,6,2))&gt;=4,VALUE(LEFT(A7486,4)),VALUE(LEFT(A7486,4))-1)&amp;"-"&amp;TEXT(MOD(IF(VALUE(MID(A7486,6,2))&gt;=4,VALUE(LEFT(A7486,4)),VALUE(LEFT(A7486,4))-1)+1,100),"00")</f>
        <v>FY2025-26</v>
      </c>
      <c r="D7486" s="0" t="s">
        <v>192</v>
      </c>
      <c r="E7486" s="0" t="s">
        <v>192</v>
      </c>
      <c r="F7486" s="0" t="str">
        <f aca="false">INDEX(Mapping!$B$2:$B$465,MATCH(E7486,Mapping!$A$2:$A$465,0))</f>
        <v>MB POWER (MP)</v>
      </c>
      <c r="G7486" s="0" t="str">
        <f aca="false">INDEX(Mapping!$C$2:$C$465,MATCH(E7486,Mapping!$A$2:$A$465,0))</f>
        <v>MB POWER (MP)</v>
      </c>
      <c r="H7486" s="2" t="n">
        <v>35.75</v>
      </c>
      <c r="I7486" s="3" t="n">
        <v>0.54</v>
      </c>
    </row>
    <row r="7487" customFormat="false" ht="15" hidden="false" customHeight="false" outlineLevel="0" collapsed="false">
      <c r="A7487" s="0" t="s">
        <v>302</v>
      </c>
      <c r="B7487" s="0" t="n">
        <f aca="false">VALUE(LEFT(A7487,4))</f>
        <v>2026</v>
      </c>
      <c r="C7487" s="0" t="str">
        <f aca="false">"FY"&amp;IF(VALUE(MID(A7487,6,2))&gt;=4,VALUE(LEFT(A7487,4)),VALUE(LEFT(A7487,4))-1)&amp;"-"&amp;TEXT(MOD(IF(VALUE(MID(A7487,6,2))&gt;=4,VALUE(LEFT(A7487,4)),VALUE(LEFT(A7487,4))-1)+1,100),"00")</f>
        <v>FY2025-26</v>
      </c>
      <c r="D7487" s="0" t="s">
        <v>852</v>
      </c>
      <c r="E7487" s="0" t="s">
        <v>304</v>
      </c>
      <c r="F7487" s="0" t="str">
        <f aca="false">INDEX(Mapping!$B$2:$B$465,MATCH(E7487,Mapping!$A$2:$A$465,0))</f>
        <v>GREENKO AP01 IREP (PSP)</v>
      </c>
      <c r="G7487" s="0" t="str">
        <f aca="false">INDEX(Mapping!$C$2:$C$465,MATCH(E7487,Mapping!$A$2:$A$465,0))</f>
        <v>GREENKO GROUP</v>
      </c>
      <c r="H7487" s="2" t="n">
        <v>33.95</v>
      </c>
      <c r="I7487" s="3" t="n">
        <v>0.52</v>
      </c>
    </row>
    <row r="7488" customFormat="false" ht="15" hidden="false" customHeight="false" outlineLevel="0" collapsed="false">
      <c r="A7488" s="0" t="s">
        <v>302</v>
      </c>
      <c r="B7488" s="0" t="n">
        <f aca="false">VALUE(LEFT(A7488,4))</f>
        <v>2026</v>
      </c>
      <c r="C7488" s="0" t="str">
        <f aca="false">"FY"&amp;IF(VALUE(MID(A7488,6,2))&gt;=4,VALUE(LEFT(A7488,4)),VALUE(LEFT(A7488,4))-1)&amp;"-"&amp;TEXT(MOD(IF(VALUE(MID(A7488,6,2))&gt;=4,VALUE(LEFT(A7488,4)),VALUE(LEFT(A7488,4))-1)+1,100),"00")</f>
        <v>FY2025-26</v>
      </c>
      <c r="D7488" s="0" t="s">
        <v>270</v>
      </c>
      <c r="E7488" s="0" t="s">
        <v>270</v>
      </c>
      <c r="F7488" s="0" t="str">
        <f aca="false">INDEX(Mapping!$B$2:$B$465,MATCH(E7488,Mapping!$A$2:$A$465,0))</f>
        <v>ADANI RENEWABLE ENERGY FIFTY SIX LIMITED_PSS4</v>
      </c>
      <c r="G7488" s="0" t="str">
        <f aca="false">INDEX(Mapping!$C$2:$C$465,MATCH(E7488,Mapping!$A$2:$A$465,0))</f>
        <v>ADANI GREEN ENERGY (ALL SPVs)</v>
      </c>
      <c r="H7488" s="2" t="n">
        <v>33.24</v>
      </c>
      <c r="I7488" s="3" t="n">
        <v>0.5</v>
      </c>
    </row>
    <row r="7489" customFormat="false" ht="15" hidden="false" customHeight="false" outlineLevel="0" collapsed="false">
      <c r="A7489" s="0" t="s">
        <v>302</v>
      </c>
      <c r="B7489" s="0" t="n">
        <f aca="false">VALUE(LEFT(A7489,4))</f>
        <v>2026</v>
      </c>
      <c r="C7489" s="0" t="str">
        <f aca="false">"FY"&amp;IF(VALUE(MID(A7489,6,2))&gt;=4,VALUE(LEFT(A7489,4)),VALUE(LEFT(A7489,4))-1)&amp;"-"&amp;TEXT(MOD(IF(VALUE(MID(A7489,6,2))&gt;=4,VALUE(LEFT(A7489,4)),VALUE(LEFT(A7489,4))-1)+1,100),"00")</f>
        <v>FY2025-26</v>
      </c>
      <c r="D7489" s="0" t="s">
        <v>658</v>
      </c>
      <c r="E7489" s="0" t="s">
        <v>48</v>
      </c>
      <c r="F7489" s="0" t="str">
        <f aca="false">INDEX(Mapping!$B$2:$B$465,MATCH(E7489,Mapping!$A$2:$A$465,0))</f>
        <v>DELHI</v>
      </c>
      <c r="G7489" s="0" t="str">
        <f aca="false">INDEX(Mapping!$C$2:$C$465,MATCH(E7489,Mapping!$A$2:$A$465,0))</f>
        <v>DELHI</v>
      </c>
      <c r="H7489" s="2" t="n">
        <v>31.62</v>
      </c>
      <c r="I7489" s="3" t="n">
        <v>0.48</v>
      </c>
    </row>
    <row r="7490" customFormat="false" ht="15" hidden="false" customHeight="false" outlineLevel="0" collapsed="false">
      <c r="A7490" s="0" t="s">
        <v>302</v>
      </c>
      <c r="B7490" s="0" t="n">
        <f aca="false">VALUE(LEFT(A7490,4))</f>
        <v>2026</v>
      </c>
      <c r="C7490" s="0" t="str">
        <f aca="false">"FY"&amp;IF(VALUE(MID(A7490,6,2))&gt;=4,VALUE(LEFT(A7490,4)),VALUE(LEFT(A7490,4))-1)&amp;"-"&amp;TEXT(MOD(IF(VALUE(MID(A7490,6,2))&gt;=4,VALUE(LEFT(A7490,4)),VALUE(LEFT(A7490,4))-1)+1,100),"00")</f>
        <v>FY2025-26</v>
      </c>
      <c r="D7490" s="0" t="s">
        <v>326</v>
      </c>
      <c r="E7490" s="0" t="s">
        <v>326</v>
      </c>
      <c r="F7490" s="0" t="str">
        <f aca="false">INDEX(Mapping!$B$2:$B$465,MATCH(E7490,Mapping!$A$2:$A$465,0))</f>
        <v>ITPCL (IL&amp;FS TAMIL NADU)</v>
      </c>
      <c r="G7490" s="0" t="str">
        <f aca="false">INDEX(Mapping!$C$2:$C$465,MATCH(E7490,Mapping!$A$2:$A$465,0))</f>
        <v>ITPCL (IL&amp;FS TAMIL NADU)</v>
      </c>
      <c r="H7490" s="2" t="n">
        <v>31.21</v>
      </c>
      <c r="I7490" s="3" t="n">
        <v>0.47</v>
      </c>
    </row>
    <row r="7491" customFormat="false" ht="15" hidden="false" customHeight="false" outlineLevel="0" collapsed="false">
      <c r="A7491" s="0" t="s">
        <v>302</v>
      </c>
      <c r="B7491" s="0" t="n">
        <f aca="false">VALUE(LEFT(A7491,4))</f>
        <v>2026</v>
      </c>
      <c r="C7491" s="0" t="str">
        <f aca="false">"FY"&amp;IF(VALUE(MID(A7491,6,2))&gt;=4,VALUE(LEFT(A7491,4)),VALUE(LEFT(A7491,4))-1)&amp;"-"&amp;TEXT(MOD(IF(VALUE(MID(A7491,6,2))&gt;=4,VALUE(LEFT(A7491,4)),VALUE(LEFT(A7491,4))-1)+1,100),"00")</f>
        <v>FY2025-26</v>
      </c>
      <c r="D7491" s="0" t="s">
        <v>789</v>
      </c>
      <c r="E7491" s="0" t="s">
        <v>177</v>
      </c>
      <c r="F7491" s="0" t="str">
        <f aca="false">INDEX(Mapping!$B$2:$B$465,MATCH(E7491,Mapping!$A$2:$A$465,0))</f>
        <v>JINDAL INDIA THERMAL POWER (JITPL)</v>
      </c>
      <c r="G7491" s="0" t="str">
        <f aca="false">INDEX(Mapping!$C$2:$C$465,MATCH(E7491,Mapping!$A$2:$A$465,0))</f>
        <v>JINDAL INDIA THERMAL POWER (JITPL)</v>
      </c>
      <c r="H7491" s="2" t="n">
        <v>31.1</v>
      </c>
      <c r="I7491" s="3" t="n">
        <v>0.47</v>
      </c>
    </row>
    <row r="7492" customFormat="false" ht="15" hidden="false" customHeight="false" outlineLevel="0" collapsed="false">
      <c r="A7492" s="0" t="s">
        <v>302</v>
      </c>
      <c r="B7492" s="0" t="n">
        <f aca="false">VALUE(LEFT(A7492,4))</f>
        <v>2026</v>
      </c>
      <c r="C7492" s="0" t="str">
        <f aca="false">"FY"&amp;IF(VALUE(MID(A7492,6,2))&gt;=4,VALUE(LEFT(A7492,4)),VALUE(LEFT(A7492,4))-1)&amp;"-"&amp;TEXT(MOD(IF(VALUE(MID(A7492,6,2))&gt;=4,VALUE(LEFT(A7492,4)),VALUE(LEFT(A7492,4))-1)+1,100),"00")</f>
        <v>FY2025-26</v>
      </c>
      <c r="D7492" s="0" t="s">
        <v>826</v>
      </c>
      <c r="E7492" s="0" t="s">
        <v>269</v>
      </c>
      <c r="F7492" s="0" t="str">
        <f aca="false">INDEX(Mapping!$B$2:$B$465,MATCH(E7492,Mapping!$A$2:$A$465,0))</f>
        <v>GREENKO AP01 IREP (PSP)</v>
      </c>
      <c r="G7492" s="0" t="str">
        <f aca="false">INDEX(Mapping!$C$2:$C$465,MATCH(E7492,Mapping!$A$2:$A$465,0))</f>
        <v>GREENKO GROUP</v>
      </c>
      <c r="H7492" s="2" t="n">
        <v>28.15</v>
      </c>
      <c r="I7492" s="3" t="n">
        <v>0.43</v>
      </c>
    </row>
    <row r="7493" customFormat="false" ht="15" hidden="false" customHeight="false" outlineLevel="0" collapsed="false">
      <c r="A7493" s="0" t="s">
        <v>302</v>
      </c>
      <c r="B7493" s="0" t="n">
        <f aca="false">VALUE(LEFT(A7493,4))</f>
        <v>2026</v>
      </c>
      <c r="C7493" s="0" t="str">
        <f aca="false">"FY"&amp;IF(VALUE(MID(A7493,6,2))&gt;=4,VALUE(LEFT(A7493,4)),VALUE(LEFT(A7493,4))-1)&amp;"-"&amp;TEXT(MOD(IF(VALUE(MID(A7493,6,2))&gt;=4,VALUE(LEFT(A7493,4)),VALUE(LEFT(A7493,4))-1)+1,100),"00")</f>
        <v>FY2025-26</v>
      </c>
      <c r="D7493" s="0" t="s">
        <v>665</v>
      </c>
      <c r="E7493" s="0" t="s">
        <v>61</v>
      </c>
      <c r="F7493" s="0" t="str">
        <f aca="false">INDEX(Mapping!$B$2:$B$465,MATCH(E7493,Mapping!$A$2:$A$465,0))</f>
        <v>ASSAM</v>
      </c>
      <c r="G7493" s="0" t="str">
        <f aca="false">INDEX(Mapping!$C$2:$C$465,MATCH(E7493,Mapping!$A$2:$A$465,0))</f>
        <v>ASSAM</v>
      </c>
      <c r="H7493" s="2" t="n">
        <v>27</v>
      </c>
      <c r="I7493" s="3" t="n">
        <v>0.41</v>
      </c>
    </row>
    <row r="7494" customFormat="false" ht="15" hidden="false" customHeight="false" outlineLevel="0" collapsed="false">
      <c r="A7494" s="0" t="s">
        <v>302</v>
      </c>
      <c r="B7494" s="0" t="n">
        <f aca="false">VALUE(LEFT(A7494,4))</f>
        <v>2026</v>
      </c>
      <c r="C7494" s="0" t="str">
        <f aca="false">"FY"&amp;IF(VALUE(MID(A7494,6,2))&gt;=4,VALUE(LEFT(A7494,4)),VALUE(LEFT(A7494,4))-1)&amp;"-"&amp;TEXT(MOD(IF(VALUE(MID(A7494,6,2))&gt;=4,VALUE(LEFT(A7494,4)),VALUE(LEFT(A7494,4))-1)+1,100),"00")</f>
        <v>FY2025-26</v>
      </c>
      <c r="D7494" s="0" t="s">
        <v>277</v>
      </c>
      <c r="E7494" s="0" t="s">
        <v>277</v>
      </c>
      <c r="F7494" s="0" t="str">
        <f aca="false">INDEX(Mapping!$B$2:$B$465,MATCH(E7494,Mapping!$A$2:$A$465,0))</f>
        <v>RKM POWERGEN</v>
      </c>
      <c r="G7494" s="0" t="str">
        <f aca="false">INDEX(Mapping!$C$2:$C$465,MATCH(E7494,Mapping!$A$2:$A$465,0))</f>
        <v>RKM POWERGEN</v>
      </c>
      <c r="H7494" s="2" t="n">
        <v>25.96</v>
      </c>
      <c r="I7494" s="3" t="n">
        <v>0.39</v>
      </c>
    </row>
    <row r="7495" customFormat="false" ht="15" hidden="false" customHeight="false" outlineLevel="0" collapsed="false">
      <c r="A7495" s="0" t="s">
        <v>302</v>
      </c>
      <c r="B7495" s="0" t="n">
        <f aca="false">VALUE(LEFT(A7495,4))</f>
        <v>2026</v>
      </c>
      <c r="C7495" s="0" t="str">
        <f aca="false">"FY"&amp;IF(VALUE(MID(A7495,6,2))&gt;=4,VALUE(LEFT(A7495,4)),VALUE(LEFT(A7495,4))-1)&amp;"-"&amp;TEXT(MOD(IF(VALUE(MID(A7495,6,2))&gt;=4,VALUE(LEFT(A7495,4)),VALUE(LEFT(A7495,4))-1)+1,100),"00")</f>
        <v>FY2025-26</v>
      </c>
      <c r="D7495" s="0" t="s">
        <v>796</v>
      </c>
      <c r="E7495" s="0" t="s">
        <v>279</v>
      </c>
      <c r="F7495" s="0" t="str">
        <f aca="false">INDEX(Mapping!$B$2:$B$465,MATCH(E7495,Mapping!$A$2:$A$465,0))</f>
        <v>ADANI GREEN ENERGY TWENTY SIX B LIMITED_PSS-2</v>
      </c>
      <c r="G7495" s="0" t="str">
        <f aca="false">INDEX(Mapping!$C$2:$C$465,MATCH(E7495,Mapping!$A$2:$A$465,0))</f>
        <v>ADANI GREEN ENERGY (ALL SPVs)</v>
      </c>
      <c r="H7495" s="2" t="n">
        <v>24.77</v>
      </c>
      <c r="I7495" s="3" t="n">
        <v>0.38</v>
      </c>
    </row>
    <row r="7496" customFormat="false" ht="15" hidden="false" customHeight="false" outlineLevel="0" collapsed="false">
      <c r="A7496" s="0" t="s">
        <v>302</v>
      </c>
      <c r="B7496" s="0" t="n">
        <f aca="false">VALUE(LEFT(A7496,4))</f>
        <v>2026</v>
      </c>
      <c r="C7496" s="0" t="str">
        <f aca="false">"FY"&amp;IF(VALUE(MID(A7496,6,2))&gt;=4,VALUE(LEFT(A7496,4)),VALUE(LEFT(A7496,4))-1)&amp;"-"&amp;TEXT(MOD(IF(VALUE(MID(A7496,6,2))&gt;=4,VALUE(LEFT(A7496,4)),VALUE(LEFT(A7496,4))-1)+1,100),"00")</f>
        <v>FY2025-26</v>
      </c>
      <c r="D7496" s="0" t="s">
        <v>795</v>
      </c>
      <c r="E7496" s="0" t="s">
        <v>263</v>
      </c>
      <c r="F7496" s="0" t="str">
        <f aca="false">INDEX(Mapping!$B$2:$B$465,MATCH(E7496,Mapping!$A$2:$A$465,0))</f>
        <v>ADANI RENEWABLE ENERGY FIFTY FIVE LIMITED_PSS-3 (162.5 MW HYBRID SOLAR OF 187.5MW HPD)</v>
      </c>
      <c r="G7496" s="0" t="str">
        <f aca="false">INDEX(Mapping!$C$2:$C$465,MATCH(E7496,Mapping!$A$2:$A$465,0))</f>
        <v>ADANI GREEN ENERGY (ALL SPVs)</v>
      </c>
      <c r="H7496" s="2" t="n">
        <v>24.05</v>
      </c>
      <c r="I7496" s="3" t="n">
        <v>0.37</v>
      </c>
    </row>
    <row r="7497" customFormat="false" ht="15" hidden="false" customHeight="false" outlineLevel="0" collapsed="false">
      <c r="A7497" s="0" t="s">
        <v>302</v>
      </c>
      <c r="B7497" s="0" t="n">
        <f aca="false">VALUE(LEFT(A7497,4))</f>
        <v>2026</v>
      </c>
      <c r="C7497" s="0" t="str">
        <f aca="false">"FY"&amp;IF(VALUE(MID(A7497,6,2))&gt;=4,VALUE(LEFT(A7497,4)),VALUE(LEFT(A7497,4))-1)&amp;"-"&amp;TEXT(MOD(IF(VALUE(MID(A7497,6,2))&gt;=4,VALUE(LEFT(A7497,4)),VALUE(LEFT(A7497,4))-1)+1,100),"00")</f>
        <v>FY2025-26</v>
      </c>
      <c r="D7497" s="0" t="s">
        <v>308</v>
      </c>
      <c r="E7497" s="0" t="s">
        <v>308</v>
      </c>
      <c r="F7497" s="0" t="str">
        <f aca="false">INDEX(Mapping!$B$2:$B$465,MATCH(E7497,Mapping!$A$2:$A$465,0))</f>
        <v>ADANI RENEWABLE ENERGY FORTY FIVE LIMITED_PSS5</v>
      </c>
      <c r="G7497" s="0" t="str">
        <f aca="false">INDEX(Mapping!$C$2:$C$465,MATCH(E7497,Mapping!$A$2:$A$465,0))</f>
        <v>ADANI GREEN ENERGY (ALL SPVs)</v>
      </c>
      <c r="H7497" s="2" t="n">
        <v>22.56</v>
      </c>
      <c r="I7497" s="3" t="n">
        <v>0.34</v>
      </c>
    </row>
    <row r="7498" customFormat="false" ht="15" hidden="false" customHeight="false" outlineLevel="0" collapsed="false">
      <c r="A7498" s="0" t="s">
        <v>302</v>
      </c>
      <c r="B7498" s="0" t="n">
        <f aca="false">VALUE(LEFT(A7498,4))</f>
        <v>2026</v>
      </c>
      <c r="C7498" s="0" t="str">
        <f aca="false">"FY"&amp;IF(VALUE(MID(A7498,6,2))&gt;=4,VALUE(LEFT(A7498,4)),VALUE(LEFT(A7498,4))-1)&amp;"-"&amp;TEXT(MOD(IF(VALUE(MID(A7498,6,2))&gt;=4,VALUE(LEFT(A7498,4)),VALUE(LEFT(A7498,4))-1)+1,100),"00")</f>
        <v>FY2025-26</v>
      </c>
      <c r="D7498" s="0" t="s">
        <v>690</v>
      </c>
      <c r="E7498" s="0" t="s">
        <v>198</v>
      </c>
      <c r="F7498" s="0" t="str">
        <f aca="false">INDEX(Mapping!$B$2:$B$465,MATCH(E7498,Mapping!$A$2:$A$465,0))</f>
        <v>CHANDIGARH</v>
      </c>
      <c r="G7498" s="0" t="str">
        <f aca="false">INDEX(Mapping!$C$2:$C$465,MATCH(E7498,Mapping!$A$2:$A$465,0))</f>
        <v>CHANDIGARH</v>
      </c>
      <c r="H7498" s="2" t="n">
        <v>21.34</v>
      </c>
      <c r="I7498" s="3" t="n">
        <v>0.32</v>
      </c>
    </row>
    <row r="7499" customFormat="false" ht="15" hidden="false" customHeight="false" outlineLevel="0" collapsed="false">
      <c r="A7499" s="0" t="s">
        <v>302</v>
      </c>
      <c r="B7499" s="0" t="n">
        <f aca="false">VALUE(LEFT(A7499,4))</f>
        <v>2026</v>
      </c>
      <c r="C7499" s="0" t="str">
        <f aca="false">"FY"&amp;IF(VALUE(MID(A7499,6,2))&gt;=4,VALUE(LEFT(A7499,4)),VALUE(LEFT(A7499,4))-1)&amp;"-"&amp;TEXT(MOD(IF(VALUE(MID(A7499,6,2))&gt;=4,VALUE(LEFT(A7499,4)),VALUE(LEFT(A7499,4))-1)+1,100),"00")</f>
        <v>FY2025-26</v>
      </c>
      <c r="D7499" s="0" t="s">
        <v>716</v>
      </c>
      <c r="E7499" s="0" t="s">
        <v>247</v>
      </c>
      <c r="F7499" s="0" t="str">
        <f aca="false">INDEX(Mapping!$B$2:$B$465,MATCH(E7499,Mapping!$A$2:$A$465,0))</f>
        <v>SEIL ENERGY INDIA (EX-SEMBCORP)</v>
      </c>
      <c r="G7499" s="0" t="str">
        <f aca="false">INDEX(Mapping!$C$2:$C$465,MATCH(E7499,Mapping!$A$2:$A$465,0))</f>
        <v>SEIL ENERGY INDIA</v>
      </c>
      <c r="H7499" s="2" t="n">
        <v>20.65</v>
      </c>
      <c r="I7499" s="3" t="n">
        <v>0.31</v>
      </c>
    </row>
    <row r="7500" customFormat="false" ht="15" hidden="false" customHeight="false" outlineLevel="0" collapsed="false">
      <c r="A7500" s="0" t="s">
        <v>302</v>
      </c>
      <c r="B7500" s="0" t="n">
        <f aca="false">VALUE(LEFT(A7500,4))</f>
        <v>2026</v>
      </c>
      <c r="C7500" s="0" t="str">
        <f aca="false">"FY"&amp;IF(VALUE(MID(A7500,6,2))&gt;=4,VALUE(LEFT(A7500,4)),VALUE(LEFT(A7500,4))-1)&amp;"-"&amp;TEXT(MOD(IF(VALUE(MID(A7500,6,2))&gt;=4,VALUE(LEFT(A7500,4)),VALUE(LEFT(A7500,4))-1)+1,100),"00")</f>
        <v>FY2025-26</v>
      </c>
      <c r="D7500" s="0" t="s">
        <v>676</v>
      </c>
      <c r="E7500" s="0" t="s">
        <v>37</v>
      </c>
      <c r="F7500" s="0" t="str">
        <f aca="false">INDEX(Mapping!$B$2:$B$465,MATCH(E7500,Mapping!$A$2:$A$465,0))</f>
        <v>MAHARASHTRA</v>
      </c>
      <c r="G7500" s="0" t="str">
        <f aca="false">INDEX(Mapping!$C$2:$C$465,MATCH(E7500,Mapping!$A$2:$A$465,0))</f>
        <v>MAHARASHTRA</v>
      </c>
      <c r="H7500" s="2" t="n">
        <v>20.58</v>
      </c>
      <c r="I7500" s="3" t="n">
        <v>0.31</v>
      </c>
    </row>
    <row r="7501" customFormat="false" ht="15" hidden="false" customHeight="false" outlineLevel="0" collapsed="false">
      <c r="A7501" s="0" t="s">
        <v>302</v>
      </c>
      <c r="B7501" s="0" t="n">
        <f aca="false">VALUE(LEFT(A7501,4))</f>
        <v>2026</v>
      </c>
      <c r="C7501" s="0" t="str">
        <f aca="false">"FY"&amp;IF(VALUE(MID(A7501,6,2))&gt;=4,VALUE(LEFT(A7501,4)),VALUE(LEFT(A7501,4))-1)&amp;"-"&amp;TEXT(MOD(IF(VALUE(MID(A7501,6,2))&gt;=4,VALUE(LEFT(A7501,4)),VALUE(LEFT(A7501,4))-1)+1,100),"00")</f>
        <v>FY2025-26</v>
      </c>
      <c r="D7501" s="0" t="s">
        <v>856</v>
      </c>
      <c r="E7501" s="0" t="s">
        <v>364</v>
      </c>
      <c r="F7501" s="0" t="str">
        <f aca="false">INDEX(Mapping!$B$2:$B$465,MATCH(E7501,Mapping!$A$2:$A$465,0))</f>
        <v>PATRATU VIDYUT UTPADAN NIGAM LIMITED</v>
      </c>
      <c r="G7501" s="0" t="str">
        <f aca="false">INDEX(Mapping!$C$2:$C$465,MATCH(E7501,Mapping!$A$2:$A$465,0))</f>
        <v>PATRATU VIDYUT UTPADAN NIGAM LIMITED</v>
      </c>
      <c r="H7501" s="2" t="n">
        <v>19.52</v>
      </c>
      <c r="I7501" s="3" t="n">
        <v>0.3</v>
      </c>
    </row>
    <row r="7502" customFormat="false" ht="15" hidden="false" customHeight="false" outlineLevel="0" collapsed="false">
      <c r="A7502" s="0" t="s">
        <v>302</v>
      </c>
      <c r="B7502" s="0" t="n">
        <f aca="false">VALUE(LEFT(A7502,4))</f>
        <v>2026</v>
      </c>
      <c r="C7502" s="0" t="str">
        <f aca="false">"FY"&amp;IF(VALUE(MID(A7502,6,2))&gt;=4,VALUE(LEFT(A7502,4)),VALUE(LEFT(A7502,4))-1)&amp;"-"&amp;TEXT(MOD(IF(VALUE(MID(A7502,6,2))&gt;=4,VALUE(LEFT(A7502,4)),VALUE(LEFT(A7502,4))-1)+1,100),"00")</f>
        <v>FY2025-26</v>
      </c>
      <c r="D7502" s="0" t="s">
        <v>840</v>
      </c>
      <c r="E7502" s="0" t="s">
        <v>405</v>
      </c>
      <c r="F7502" s="0" t="str">
        <f aca="false">INDEX(Mapping!$B$2:$B$465,MATCH(E7502,Mapping!$A$2:$A$465,0))</f>
        <v>AMBUJA CEMENTS LIMITED_ESSEL PARK RJ</v>
      </c>
      <c r="G7502" s="0" t="str">
        <f aca="false">INDEX(Mapping!$C$2:$C$465,MATCH(E7502,Mapping!$A$2:$A$465,0))</f>
        <v>AMBUJA CEMENTS</v>
      </c>
      <c r="H7502" s="2" t="n">
        <v>19.01</v>
      </c>
      <c r="I7502" s="3" t="n">
        <v>0.29</v>
      </c>
    </row>
    <row r="7503" customFormat="false" ht="15" hidden="false" customHeight="false" outlineLevel="0" collapsed="false">
      <c r="A7503" s="0" t="s">
        <v>302</v>
      </c>
      <c r="B7503" s="0" t="n">
        <f aca="false">VALUE(LEFT(A7503,4))</f>
        <v>2026</v>
      </c>
      <c r="C7503" s="0" t="str">
        <f aca="false">"FY"&amp;IF(VALUE(MID(A7503,6,2))&gt;=4,VALUE(LEFT(A7503,4)),VALUE(LEFT(A7503,4))-1)&amp;"-"&amp;TEXT(MOD(IF(VALUE(MID(A7503,6,2))&gt;=4,VALUE(LEFT(A7503,4)),VALUE(LEFT(A7503,4))-1)+1,100),"00")</f>
        <v>FY2025-26</v>
      </c>
      <c r="D7503" s="0" t="s">
        <v>684</v>
      </c>
      <c r="E7503" s="0" t="s">
        <v>334</v>
      </c>
      <c r="F7503" s="0" t="str">
        <f aca="false">INDEX(Mapping!$B$2:$B$465,MATCH(E7503,Mapping!$A$2:$A$465,0))</f>
        <v>NTPC STATIONS</v>
      </c>
      <c r="G7503" s="0" t="str">
        <f aca="false">INDEX(Mapping!$C$2:$C$465,MATCH(E7503,Mapping!$A$2:$A$465,0))</f>
        <v>NTPC GROUP</v>
      </c>
      <c r="H7503" s="2" t="n">
        <v>18.88</v>
      </c>
      <c r="I7503" s="3" t="n">
        <v>0.29</v>
      </c>
    </row>
    <row r="7504" customFormat="false" ht="15" hidden="false" customHeight="false" outlineLevel="0" collapsed="false">
      <c r="A7504" s="0" t="s">
        <v>302</v>
      </c>
      <c r="B7504" s="0" t="n">
        <f aca="false">VALUE(LEFT(A7504,4))</f>
        <v>2026</v>
      </c>
      <c r="C7504" s="0" t="str">
        <f aca="false">"FY"&amp;IF(VALUE(MID(A7504,6,2))&gt;=4,VALUE(LEFT(A7504,4)),VALUE(LEFT(A7504,4))-1)&amp;"-"&amp;TEXT(MOD(IF(VALUE(MID(A7504,6,2))&gt;=4,VALUE(LEFT(A7504,4)),VALUE(LEFT(A7504,4))-1)+1,100),"00")</f>
        <v>FY2025-26</v>
      </c>
      <c r="D7504" s="0" t="s">
        <v>723</v>
      </c>
      <c r="E7504" s="0" t="s">
        <v>330</v>
      </c>
      <c r="F7504" s="0" t="str">
        <f aca="false">INDEX(Mapping!$B$2:$B$465,MATCH(E7504,Mapping!$A$2:$A$465,0))</f>
        <v>MARUTI CLEAN COAL &amp; POWER</v>
      </c>
      <c r="G7504" s="0" t="str">
        <f aca="false">INDEX(Mapping!$C$2:$C$465,MATCH(E7504,Mapping!$A$2:$A$465,0))</f>
        <v>MARUTI CLEAN COAL &amp; POWER</v>
      </c>
      <c r="H7504" s="2" t="n">
        <v>18.53</v>
      </c>
      <c r="I7504" s="3" t="n">
        <v>0.28</v>
      </c>
    </row>
    <row r="7505" customFormat="false" ht="15" hidden="false" customHeight="false" outlineLevel="0" collapsed="false">
      <c r="A7505" s="0" t="s">
        <v>302</v>
      </c>
      <c r="B7505" s="0" t="n">
        <f aca="false">VALUE(LEFT(A7505,4))</f>
        <v>2026</v>
      </c>
      <c r="C7505" s="0" t="str">
        <f aca="false">"FY"&amp;IF(VALUE(MID(A7505,6,2))&gt;=4,VALUE(LEFT(A7505,4)),VALUE(LEFT(A7505,4))-1)&amp;"-"&amp;TEXT(MOD(IF(VALUE(MID(A7505,6,2))&gt;=4,VALUE(LEFT(A7505,4)),VALUE(LEFT(A7505,4))-1)+1,100),"00")</f>
        <v>FY2025-26</v>
      </c>
      <c r="D7505" s="0" t="s">
        <v>689</v>
      </c>
      <c r="E7505" s="0" t="s">
        <v>237</v>
      </c>
      <c r="F7505" s="0" t="str">
        <f aca="false">INDEX(Mapping!$B$2:$B$465,MATCH(E7505,Mapping!$A$2:$A$465,0))</f>
        <v>NTPC STATIONS</v>
      </c>
      <c r="G7505" s="0" t="str">
        <f aca="false">INDEX(Mapping!$C$2:$C$465,MATCH(E7505,Mapping!$A$2:$A$465,0))</f>
        <v>NTPC GROUP</v>
      </c>
      <c r="H7505" s="2" t="n">
        <v>18.39</v>
      </c>
      <c r="I7505" s="3" t="n">
        <v>0.28</v>
      </c>
    </row>
    <row r="7506" customFormat="false" ht="15" hidden="false" customHeight="false" outlineLevel="0" collapsed="false">
      <c r="A7506" s="0" t="s">
        <v>302</v>
      </c>
      <c r="B7506" s="0" t="n">
        <f aca="false">VALUE(LEFT(A7506,4))</f>
        <v>2026</v>
      </c>
      <c r="C7506" s="0" t="str">
        <f aca="false">"FY"&amp;IF(VALUE(MID(A7506,6,2))&gt;=4,VALUE(LEFT(A7506,4)),VALUE(LEFT(A7506,4))-1)&amp;"-"&amp;TEXT(MOD(IF(VALUE(MID(A7506,6,2))&gt;=4,VALUE(LEFT(A7506,4)),VALUE(LEFT(A7506,4))-1)+1,100),"00")</f>
        <v>FY2025-26</v>
      </c>
      <c r="D7506" s="0" t="s">
        <v>366</v>
      </c>
      <c r="E7506" s="0" t="s">
        <v>366</v>
      </c>
      <c r="F7506" s="0" t="str">
        <f aca="false">INDEX(Mapping!$B$2:$B$465,MATCH(E7506,Mapping!$A$2:$A$465,0))</f>
        <v>RENEW GREEN (MHS THREE) PRIVATE LIMITED_HYBRID_SOLAR</v>
      </c>
      <c r="G7506" s="0" t="str">
        <f aca="false">INDEX(Mapping!$C$2:$C$465,MATCH(E7506,Mapping!$A$2:$A$465,0))</f>
        <v>RENEW POWER (ALL SPVs)</v>
      </c>
      <c r="H7506" s="2" t="n">
        <v>17.18</v>
      </c>
      <c r="I7506" s="3" t="n">
        <v>0.26</v>
      </c>
    </row>
    <row r="7507" customFormat="false" ht="15" hidden="false" customHeight="false" outlineLevel="0" collapsed="false">
      <c r="A7507" s="0" t="s">
        <v>302</v>
      </c>
      <c r="B7507" s="0" t="n">
        <f aca="false">VALUE(LEFT(A7507,4))</f>
        <v>2026</v>
      </c>
      <c r="C7507" s="0" t="str">
        <f aca="false">"FY"&amp;IF(VALUE(MID(A7507,6,2))&gt;=4,VALUE(LEFT(A7507,4)),VALUE(LEFT(A7507,4))-1)&amp;"-"&amp;TEXT(MOD(IF(VALUE(MID(A7507,6,2))&gt;=4,VALUE(LEFT(A7507,4)),VALUE(LEFT(A7507,4))-1)+1,100),"00")</f>
        <v>FY2025-26</v>
      </c>
      <c r="D7507" s="0" t="s">
        <v>833</v>
      </c>
      <c r="E7507" s="0" t="s">
        <v>356</v>
      </c>
      <c r="F7507" s="0" t="str">
        <f aca="false">INDEX(Mapping!$B$2:$B$465,MATCH(E7507,Mapping!$A$2:$A$465,0))</f>
        <v>BLUE LEAF ENERGY RENEWABLES PRIVATE LIMITED_HYBRID_SOLAR</v>
      </c>
      <c r="G7507" s="0" t="str">
        <f aca="false">INDEX(Mapping!$C$2:$C$465,MATCH(E7507,Mapping!$A$2:$A$465,0))</f>
        <v>BLUE LEAF ENERGY RENEWABLES PRIVATE LIMITED_HYBRID_SOLAR</v>
      </c>
      <c r="H7507" s="2" t="n">
        <v>16.47</v>
      </c>
      <c r="I7507" s="3" t="n">
        <v>0.25</v>
      </c>
    </row>
    <row r="7508" customFormat="false" ht="15" hidden="false" customHeight="false" outlineLevel="0" collapsed="false">
      <c r="A7508" s="0" t="s">
        <v>302</v>
      </c>
      <c r="B7508" s="0" t="n">
        <f aca="false">VALUE(LEFT(A7508,4))</f>
        <v>2026</v>
      </c>
      <c r="C7508" s="0" t="str">
        <f aca="false">"FY"&amp;IF(VALUE(MID(A7508,6,2))&gt;=4,VALUE(LEFT(A7508,4)),VALUE(LEFT(A7508,4))-1)&amp;"-"&amp;TEXT(MOD(IF(VALUE(MID(A7508,6,2))&gt;=4,VALUE(LEFT(A7508,4)),VALUE(LEFT(A7508,4))-1)+1,100),"00")</f>
        <v>FY2025-26</v>
      </c>
      <c r="D7508" s="0" t="s">
        <v>683</v>
      </c>
      <c r="E7508" s="0" t="s">
        <v>153</v>
      </c>
      <c r="F7508" s="0" t="str">
        <f aca="false">INDEX(Mapping!$B$2:$B$465,MATCH(E7508,Mapping!$A$2:$A$465,0))</f>
        <v>DVC</v>
      </c>
      <c r="G7508" s="0" t="str">
        <f aca="false">INDEX(Mapping!$C$2:$C$465,MATCH(E7508,Mapping!$A$2:$A$465,0))</f>
        <v>DVC</v>
      </c>
      <c r="H7508" s="2" t="n">
        <v>16.24</v>
      </c>
      <c r="I7508" s="3" t="n">
        <v>0.25</v>
      </c>
    </row>
    <row r="7509" customFormat="false" ht="15" hidden="false" customHeight="false" outlineLevel="0" collapsed="false">
      <c r="A7509" s="0" t="s">
        <v>302</v>
      </c>
      <c r="B7509" s="0" t="n">
        <f aca="false">VALUE(LEFT(A7509,4))</f>
        <v>2026</v>
      </c>
      <c r="C7509" s="0" t="str">
        <f aca="false">"FY"&amp;IF(VALUE(MID(A7509,6,2))&gt;=4,VALUE(LEFT(A7509,4)),VALUE(LEFT(A7509,4))-1)&amp;"-"&amp;TEXT(MOD(IF(VALUE(MID(A7509,6,2))&gt;=4,VALUE(LEFT(A7509,4)),VALUE(LEFT(A7509,4))-1)+1,100),"00")</f>
        <v>FY2025-26</v>
      </c>
      <c r="D7509" s="0" t="s">
        <v>264</v>
      </c>
      <c r="E7509" s="0" t="s">
        <v>264</v>
      </c>
      <c r="F7509" s="0" t="str">
        <f aca="false">INDEX(Mapping!$B$2:$B$465,MATCH(E7509,Mapping!$A$2:$A$465,0))</f>
        <v>ADANI RENEWABLE ENERGY FORTY ONE LIMITED_PSS-3</v>
      </c>
      <c r="G7509" s="0" t="str">
        <f aca="false">INDEX(Mapping!$C$2:$C$465,MATCH(E7509,Mapping!$A$2:$A$465,0))</f>
        <v>ADANI GREEN ENERGY (ALL SPVs)</v>
      </c>
      <c r="H7509" s="2" t="n">
        <v>15.99</v>
      </c>
      <c r="I7509" s="3" t="n">
        <v>0.24</v>
      </c>
    </row>
    <row r="7510" customFormat="false" ht="15" hidden="false" customHeight="false" outlineLevel="0" collapsed="false">
      <c r="A7510" s="0" t="s">
        <v>302</v>
      </c>
      <c r="B7510" s="0" t="n">
        <f aca="false">VALUE(LEFT(A7510,4))</f>
        <v>2026</v>
      </c>
      <c r="C7510" s="0" t="str">
        <f aca="false">"FY"&amp;IF(VALUE(MID(A7510,6,2))&gt;=4,VALUE(LEFT(A7510,4)),VALUE(LEFT(A7510,4))-1)&amp;"-"&amp;TEXT(MOD(IF(VALUE(MID(A7510,6,2))&gt;=4,VALUE(LEFT(A7510,4)),VALUE(LEFT(A7510,4))-1)+1,100),"00")</f>
        <v>FY2025-26</v>
      </c>
      <c r="D7510" s="0" t="s">
        <v>210</v>
      </c>
      <c r="E7510" s="0" t="s">
        <v>210</v>
      </c>
      <c r="F7510" s="0" t="str">
        <f aca="false">INDEX(Mapping!$B$2:$B$465,MATCH(E7510,Mapping!$A$2:$A$465,0))</f>
        <v>ACB (INDIA)</v>
      </c>
      <c r="G7510" s="0" t="str">
        <f aca="false">INDEX(Mapping!$C$2:$C$465,MATCH(E7510,Mapping!$A$2:$A$465,0))</f>
        <v>ACB (INDIA)</v>
      </c>
      <c r="H7510" s="2" t="n">
        <v>15.17</v>
      </c>
      <c r="I7510" s="3" t="n">
        <v>0.23</v>
      </c>
    </row>
    <row r="7511" customFormat="false" ht="15" hidden="false" customHeight="false" outlineLevel="0" collapsed="false">
      <c r="A7511" s="0" t="s">
        <v>302</v>
      </c>
      <c r="B7511" s="0" t="n">
        <f aca="false">VALUE(LEFT(A7511,4))</f>
        <v>2026</v>
      </c>
      <c r="C7511" s="0" t="str">
        <f aca="false">"FY"&amp;IF(VALUE(MID(A7511,6,2))&gt;=4,VALUE(LEFT(A7511,4)),VALUE(LEFT(A7511,4))-1)&amp;"-"&amp;TEXT(MOD(IF(VALUE(MID(A7511,6,2))&gt;=4,VALUE(LEFT(A7511,4)),VALUE(LEFT(A7511,4))-1)+1,100),"00")</f>
        <v>FY2025-26</v>
      </c>
      <c r="D7511" s="0" t="s">
        <v>376</v>
      </c>
      <c r="E7511" s="0" t="s">
        <v>376</v>
      </c>
      <c r="F7511" s="0" t="str">
        <f aca="false">INDEX(Mapping!$B$2:$B$465,MATCH(E7511,Mapping!$A$2:$A$465,0))</f>
        <v>ADANI PORTS AND SPECIAL ECONOMIC ZONE LIMITED (PSS-3)</v>
      </c>
      <c r="G7511" s="0" t="str">
        <f aca="false">INDEX(Mapping!$C$2:$C$465,MATCH(E7511,Mapping!$A$2:$A$465,0))</f>
        <v>ADANI PORTS &amp; SEZ</v>
      </c>
      <c r="H7511" s="2" t="n">
        <v>15.17</v>
      </c>
      <c r="I7511" s="3" t="n">
        <v>0.23</v>
      </c>
    </row>
    <row r="7512" customFormat="false" ht="15" hidden="false" customHeight="false" outlineLevel="0" collapsed="false">
      <c r="A7512" s="0" t="s">
        <v>302</v>
      </c>
      <c r="B7512" s="0" t="n">
        <f aca="false">VALUE(LEFT(A7512,4))</f>
        <v>2026</v>
      </c>
      <c r="C7512" s="0" t="str">
        <f aca="false">"FY"&amp;IF(VALUE(MID(A7512,6,2))&gt;=4,VALUE(LEFT(A7512,4)),VALUE(LEFT(A7512,4))-1)&amp;"-"&amp;TEXT(MOD(IF(VALUE(MID(A7512,6,2))&gt;=4,VALUE(LEFT(A7512,4)),VALUE(LEFT(A7512,4))-1)+1,100),"00")</f>
        <v>FY2025-26</v>
      </c>
      <c r="D7512" s="0" t="s">
        <v>828</v>
      </c>
      <c r="E7512" s="0" t="s">
        <v>342</v>
      </c>
      <c r="F7512" s="0" t="str">
        <f aca="false">INDEX(Mapping!$B$2:$B$465,MATCH(E7512,Mapping!$A$2:$A$465,0))</f>
        <v>KLEIO SOLAR POWER PRIVATE LIMITED (SOLAR)</v>
      </c>
      <c r="G7512" s="0" t="str">
        <f aca="false">INDEX(Mapping!$C$2:$C$465,MATCH(E7512,Mapping!$A$2:$A$465,0))</f>
        <v>KLEIO SOLAR POWER PRIVATE LIMITED (SOLAR)</v>
      </c>
      <c r="H7512" s="2" t="n">
        <v>14.52</v>
      </c>
      <c r="I7512" s="3" t="n">
        <v>0.22</v>
      </c>
    </row>
    <row r="7513" customFormat="false" ht="15" hidden="false" customHeight="false" outlineLevel="0" collapsed="false">
      <c r="A7513" s="0" t="s">
        <v>302</v>
      </c>
      <c r="B7513" s="0" t="n">
        <f aca="false">VALUE(LEFT(A7513,4))</f>
        <v>2026</v>
      </c>
      <c r="C7513" s="0" t="str">
        <f aca="false">"FY"&amp;IF(VALUE(MID(A7513,6,2))&gt;=4,VALUE(LEFT(A7513,4)),VALUE(LEFT(A7513,4))-1)&amp;"-"&amp;TEXT(MOD(IF(VALUE(MID(A7513,6,2))&gt;=4,VALUE(LEFT(A7513,4)),VALUE(LEFT(A7513,4))-1)+1,100),"00")</f>
        <v>FY2025-26</v>
      </c>
      <c r="D7513" s="0" t="s">
        <v>850</v>
      </c>
      <c r="E7513" s="0" t="s">
        <v>391</v>
      </c>
      <c r="F7513" s="0" t="str">
        <f aca="false">INDEX(Mapping!$B$2:$B$465,MATCH(E7513,Mapping!$A$2:$A$465,0))</f>
        <v>ADANI GREEN ENERGY TWENTY SIX B LIMITED_HYBRID SOLAR_PSS10</v>
      </c>
      <c r="G7513" s="0" t="str">
        <f aca="false">INDEX(Mapping!$C$2:$C$465,MATCH(E7513,Mapping!$A$2:$A$465,0))</f>
        <v>ADANI GREEN ENERGY (ALL SPVs)</v>
      </c>
      <c r="H7513" s="2" t="n">
        <v>14.02</v>
      </c>
      <c r="I7513" s="3" t="n">
        <v>0.21</v>
      </c>
    </row>
    <row r="7514" customFormat="false" ht="15" hidden="false" customHeight="false" outlineLevel="0" collapsed="false">
      <c r="A7514" s="0" t="s">
        <v>302</v>
      </c>
      <c r="B7514" s="0" t="n">
        <f aca="false">VALUE(LEFT(A7514,4))</f>
        <v>2026</v>
      </c>
      <c r="C7514" s="0" t="str">
        <f aca="false">"FY"&amp;IF(VALUE(MID(A7514,6,2))&gt;=4,VALUE(LEFT(A7514,4)),VALUE(LEFT(A7514,4))-1)&amp;"-"&amp;TEXT(MOD(IF(VALUE(MID(A7514,6,2))&gt;=4,VALUE(LEFT(A7514,4)),VALUE(LEFT(A7514,4))-1)+1,100),"00")</f>
        <v>FY2025-26</v>
      </c>
      <c r="D7514" s="0" t="s">
        <v>686</v>
      </c>
      <c r="E7514" s="0" t="s">
        <v>266</v>
      </c>
      <c r="F7514" s="0" t="str">
        <f aca="false">INDEX(Mapping!$B$2:$B$465,MATCH(E7514,Mapping!$A$2:$A$465,0))</f>
        <v>ADEPT RENEWABLE TECHNOLOGIES</v>
      </c>
      <c r="G7514" s="0" t="str">
        <f aca="false">INDEX(Mapping!$C$2:$C$465,MATCH(E7514,Mapping!$A$2:$A$465,0))</f>
        <v>ADEPT RENEWABLE TECHNOLOGIES</v>
      </c>
      <c r="H7514" s="2" t="n">
        <v>13.12</v>
      </c>
      <c r="I7514" s="3" t="n">
        <v>0.2</v>
      </c>
    </row>
    <row r="7515" customFormat="false" ht="15" hidden="false" customHeight="false" outlineLevel="0" collapsed="false">
      <c r="A7515" s="0" t="s">
        <v>302</v>
      </c>
      <c r="B7515" s="0" t="n">
        <f aca="false">VALUE(LEFT(A7515,4))</f>
        <v>2026</v>
      </c>
      <c r="C7515" s="0" t="str">
        <f aca="false">"FY"&amp;IF(VALUE(MID(A7515,6,2))&gt;=4,VALUE(LEFT(A7515,4)),VALUE(LEFT(A7515,4))-1)&amp;"-"&amp;TEXT(MOD(IF(VALUE(MID(A7515,6,2))&gt;=4,VALUE(LEFT(A7515,4)),VALUE(LEFT(A7515,4))-1)+1,100),"00")</f>
        <v>FY2025-26</v>
      </c>
      <c r="D7515" s="0" t="s">
        <v>679</v>
      </c>
      <c r="E7515" s="0" t="s">
        <v>241</v>
      </c>
      <c r="F7515" s="0" t="str">
        <f aca="false">INDEX(Mapping!$B$2:$B$465,MATCH(E7515,Mapping!$A$2:$A$465,0))</f>
        <v>HIMACHAL PRADESH</v>
      </c>
      <c r="G7515" s="0" t="str">
        <f aca="false">INDEX(Mapping!$C$2:$C$465,MATCH(E7515,Mapping!$A$2:$A$465,0))</f>
        <v>HIMACHAL PRADESH</v>
      </c>
      <c r="H7515" s="2" t="n">
        <v>12.89</v>
      </c>
      <c r="I7515" s="3" t="n">
        <v>0.2</v>
      </c>
    </row>
    <row r="7516" customFormat="false" ht="15" hidden="false" customHeight="false" outlineLevel="0" collapsed="false">
      <c r="A7516" s="0" t="s">
        <v>302</v>
      </c>
      <c r="B7516" s="0" t="n">
        <f aca="false">VALUE(LEFT(A7516,4))</f>
        <v>2026</v>
      </c>
      <c r="C7516" s="0" t="str">
        <f aca="false">"FY"&amp;IF(VALUE(MID(A7516,6,2))&gt;=4,VALUE(LEFT(A7516,4)),VALUE(LEFT(A7516,4))-1)&amp;"-"&amp;TEXT(MOD(IF(VALUE(MID(A7516,6,2))&gt;=4,VALUE(LEFT(A7516,4)),VALUE(LEFT(A7516,4))-1)+1,100),"00")</f>
        <v>FY2025-26</v>
      </c>
      <c r="D7516" s="0" t="s">
        <v>443</v>
      </c>
      <c r="E7516" s="0" t="s">
        <v>443</v>
      </c>
      <c r="F7516" s="0" t="str">
        <f aca="false">INDEX(Mapping!$B$2:$B$465,MATCH(E7516,Mapping!$A$2:$A$465,0))</f>
        <v>RENEW DINKAR URJA PRIVATE LIMITED</v>
      </c>
      <c r="G7516" s="0" t="str">
        <f aca="false">INDEX(Mapping!$C$2:$C$465,MATCH(E7516,Mapping!$A$2:$A$465,0))</f>
        <v>RENEW POWER (ALL SPVs)</v>
      </c>
      <c r="H7516" s="2" t="n">
        <v>12.51</v>
      </c>
      <c r="I7516" s="3" t="n">
        <v>0.19</v>
      </c>
    </row>
    <row r="7517" customFormat="false" ht="15" hidden="false" customHeight="false" outlineLevel="0" collapsed="false">
      <c r="A7517" s="0" t="s">
        <v>302</v>
      </c>
      <c r="B7517" s="0" t="n">
        <f aca="false">VALUE(LEFT(A7517,4))</f>
        <v>2026</v>
      </c>
      <c r="C7517" s="0" t="str">
        <f aca="false">"FY"&amp;IF(VALUE(MID(A7517,6,2))&gt;=4,VALUE(LEFT(A7517,4)),VALUE(LEFT(A7517,4))-1)&amp;"-"&amp;TEXT(MOD(IF(VALUE(MID(A7517,6,2))&gt;=4,VALUE(LEFT(A7517,4)),VALUE(LEFT(A7517,4))-1)+1,100),"00")</f>
        <v>FY2025-26</v>
      </c>
      <c r="D7517" s="0" t="s">
        <v>317</v>
      </c>
      <c r="E7517" s="0" t="s">
        <v>317</v>
      </c>
      <c r="F7517" s="0" t="str">
        <f aca="false">INDEX(Mapping!$B$2:$B$465,MATCH(E7517,Mapping!$A$2:$A$465,0))</f>
        <v>IGSTPS JHAJJAR</v>
      </c>
      <c r="G7517" s="0" t="str">
        <f aca="false">INDEX(Mapping!$C$2:$C$465,MATCH(E7517,Mapping!$A$2:$A$465,0))</f>
        <v>NTPC GROUP</v>
      </c>
      <c r="H7517" s="2" t="n">
        <v>12.11</v>
      </c>
      <c r="I7517" s="3" t="n">
        <v>0.18</v>
      </c>
    </row>
    <row r="7518" customFormat="false" ht="15" hidden="false" customHeight="false" outlineLevel="0" collapsed="false">
      <c r="A7518" s="0" t="s">
        <v>302</v>
      </c>
      <c r="B7518" s="0" t="n">
        <f aca="false">VALUE(LEFT(A7518,4))</f>
        <v>2026</v>
      </c>
      <c r="C7518" s="0" t="str">
        <f aca="false">"FY"&amp;IF(VALUE(MID(A7518,6,2))&gt;=4,VALUE(LEFT(A7518,4)),VALUE(LEFT(A7518,4))-1)&amp;"-"&amp;TEXT(MOD(IF(VALUE(MID(A7518,6,2))&gt;=4,VALUE(LEFT(A7518,4)),VALUE(LEFT(A7518,4))-1)+1,100),"00")</f>
        <v>FY2025-26</v>
      </c>
      <c r="D7518" s="0" t="s">
        <v>182</v>
      </c>
      <c r="E7518" s="0" t="s">
        <v>182</v>
      </c>
      <c r="F7518" s="0" t="str">
        <f aca="false">INDEX(Mapping!$B$2:$B$465,MATCH(E7518,Mapping!$A$2:$A$465,0))</f>
        <v>AD HYDRO POWER</v>
      </c>
      <c r="G7518" s="0" t="str">
        <f aca="false">INDEX(Mapping!$C$2:$C$465,MATCH(E7518,Mapping!$A$2:$A$465,0))</f>
        <v>AD HYDRO POWER</v>
      </c>
      <c r="H7518" s="2" t="n">
        <v>12.06</v>
      </c>
      <c r="I7518" s="3" t="n">
        <v>0.18</v>
      </c>
    </row>
    <row r="7519" customFormat="false" ht="15" hidden="false" customHeight="false" outlineLevel="0" collapsed="false">
      <c r="A7519" s="0" t="s">
        <v>302</v>
      </c>
      <c r="B7519" s="0" t="n">
        <f aca="false">VALUE(LEFT(A7519,4))</f>
        <v>2026</v>
      </c>
      <c r="C7519" s="0" t="str">
        <f aca="false">"FY"&amp;IF(VALUE(MID(A7519,6,2))&gt;=4,VALUE(LEFT(A7519,4)),VALUE(LEFT(A7519,4))-1)&amp;"-"&amp;TEXT(MOD(IF(VALUE(MID(A7519,6,2))&gt;=4,VALUE(LEFT(A7519,4)),VALUE(LEFT(A7519,4))-1)+1,100),"00")</f>
        <v>FY2025-26</v>
      </c>
      <c r="D7519" s="0" t="s">
        <v>713</v>
      </c>
      <c r="E7519" s="0" t="s">
        <v>268</v>
      </c>
      <c r="F7519" s="0" t="str">
        <f aca="false">INDEX(Mapping!$B$2:$B$465,MATCH(E7519,Mapping!$A$2:$A$465,0))</f>
        <v>GOA</v>
      </c>
      <c r="G7519" s="0" t="str">
        <f aca="false">INDEX(Mapping!$C$2:$C$465,MATCH(E7519,Mapping!$A$2:$A$465,0))</f>
        <v>GOA</v>
      </c>
      <c r="H7519" s="2" t="n">
        <v>11.62</v>
      </c>
      <c r="I7519" s="3" t="n">
        <v>0.18</v>
      </c>
    </row>
    <row r="7520" customFormat="false" ht="15" hidden="false" customHeight="false" outlineLevel="0" collapsed="false">
      <c r="A7520" s="0" t="s">
        <v>302</v>
      </c>
      <c r="B7520" s="0" t="n">
        <f aca="false">VALUE(LEFT(A7520,4))</f>
        <v>2026</v>
      </c>
      <c r="C7520" s="0" t="str">
        <f aca="false">"FY"&amp;IF(VALUE(MID(A7520,6,2))&gt;=4,VALUE(LEFT(A7520,4)),VALUE(LEFT(A7520,4))-1)&amp;"-"&amp;TEXT(MOD(IF(VALUE(MID(A7520,6,2))&gt;=4,VALUE(LEFT(A7520,4)),VALUE(LEFT(A7520,4))-1)+1,100),"00")</f>
        <v>FY2025-26</v>
      </c>
      <c r="D7520" s="0" t="s">
        <v>685</v>
      </c>
      <c r="E7520" s="0" t="s">
        <v>278</v>
      </c>
      <c r="F7520" s="0" t="str">
        <f aca="false">INDEX(Mapping!$B$2:$B$465,MATCH(E7520,Mapping!$A$2:$A$465,0))</f>
        <v>RENEW SURYA RAVI</v>
      </c>
      <c r="G7520" s="0" t="str">
        <f aca="false">INDEX(Mapping!$C$2:$C$465,MATCH(E7520,Mapping!$A$2:$A$465,0))</f>
        <v>RENEW POWER (ALL SPVs)</v>
      </c>
      <c r="H7520" s="2" t="n">
        <v>11.36</v>
      </c>
      <c r="I7520" s="3" t="n">
        <v>0.17</v>
      </c>
    </row>
    <row r="7521" customFormat="false" ht="15" hidden="false" customHeight="false" outlineLevel="0" collapsed="false">
      <c r="A7521" s="0" t="s">
        <v>302</v>
      </c>
      <c r="B7521" s="0" t="n">
        <f aca="false">VALUE(LEFT(A7521,4))</f>
        <v>2026</v>
      </c>
      <c r="C7521" s="0" t="str">
        <f aca="false">"FY"&amp;IF(VALUE(MID(A7521,6,2))&gt;=4,VALUE(LEFT(A7521,4)),VALUE(LEFT(A7521,4))-1)&amp;"-"&amp;TEXT(MOD(IF(VALUE(MID(A7521,6,2))&gt;=4,VALUE(LEFT(A7521,4)),VALUE(LEFT(A7521,4))-1)+1,100),"00")</f>
        <v>FY2025-26</v>
      </c>
      <c r="D7521" s="0" t="s">
        <v>693</v>
      </c>
      <c r="E7521" s="0" t="s">
        <v>282</v>
      </c>
      <c r="F7521" s="0" t="str">
        <f aca="false">INDEX(Mapping!$B$2:$B$465,MATCH(E7521,Mapping!$A$2:$A$465,0))</f>
        <v>ADANI SOLAR ENERGY JAISALMER TWO</v>
      </c>
      <c r="G7521" s="0" t="str">
        <f aca="false">INDEX(Mapping!$C$2:$C$465,MATCH(E7521,Mapping!$A$2:$A$465,0))</f>
        <v>ADANI GREEN ENERGY (ALL SPVs)</v>
      </c>
      <c r="H7521" s="2" t="n">
        <v>11.27</v>
      </c>
      <c r="I7521" s="3" t="n">
        <v>0.17</v>
      </c>
    </row>
    <row r="7522" customFormat="false" ht="15" hidden="false" customHeight="false" outlineLevel="0" collapsed="false">
      <c r="A7522" s="0" t="s">
        <v>302</v>
      </c>
      <c r="B7522" s="0" t="n">
        <f aca="false">VALUE(LEFT(A7522,4))</f>
        <v>2026</v>
      </c>
      <c r="C7522" s="0" t="str">
        <f aca="false">"FY"&amp;IF(VALUE(MID(A7522,6,2))&gt;=4,VALUE(LEFT(A7522,4)),VALUE(LEFT(A7522,4))-1)&amp;"-"&amp;TEXT(MOD(IF(VALUE(MID(A7522,6,2))&gt;=4,VALUE(LEFT(A7522,4)),VALUE(LEFT(A7522,4))-1)+1,100),"00")</f>
        <v>FY2025-26</v>
      </c>
      <c r="D7522" s="0" t="s">
        <v>218</v>
      </c>
      <c r="E7522" s="0" t="s">
        <v>218</v>
      </c>
      <c r="F7522" s="0" t="str">
        <f aca="false">INDEX(Mapping!$B$2:$B$465,MATCH(E7522,Mapping!$A$2:$A$465,0))</f>
        <v>KARCHAM WANGTOO HEP</v>
      </c>
      <c r="G7522" s="0" t="str">
        <f aca="false">INDEX(Mapping!$C$2:$C$465,MATCH(E7522,Mapping!$A$2:$A$465,0))</f>
        <v>KARCHAM WANGTOO HEP</v>
      </c>
      <c r="H7522" s="2" t="n">
        <v>11.24</v>
      </c>
      <c r="I7522" s="3" t="n">
        <v>0.17</v>
      </c>
    </row>
    <row r="7523" customFormat="false" ht="15" hidden="false" customHeight="false" outlineLevel="0" collapsed="false">
      <c r="A7523" s="0" t="s">
        <v>302</v>
      </c>
      <c r="B7523" s="0" t="n">
        <f aca="false">VALUE(LEFT(A7523,4))</f>
        <v>2026</v>
      </c>
      <c r="C7523" s="0" t="str">
        <f aca="false">"FY"&amp;IF(VALUE(MID(A7523,6,2))&gt;=4,VALUE(LEFT(A7523,4)),VALUE(LEFT(A7523,4))-1)&amp;"-"&amp;TEXT(MOD(IF(VALUE(MID(A7523,6,2))&gt;=4,VALUE(LEFT(A7523,4)),VALUE(LEFT(A7523,4))-1)+1,100),"00")</f>
        <v>FY2025-26</v>
      </c>
      <c r="D7523" s="0" t="s">
        <v>832</v>
      </c>
      <c r="E7523" s="0" t="s">
        <v>360</v>
      </c>
      <c r="F7523" s="0" t="str">
        <f aca="false">INDEX(Mapping!$B$2:$B$465,MATCH(E7523,Mapping!$A$2:$A$465,0))</f>
        <v>BLUE LEAF ENERGY RENEWABLES PRIVATE LIMITED_HYBRID_WIND</v>
      </c>
      <c r="G7523" s="0" t="str">
        <f aca="false">INDEX(Mapping!$C$2:$C$465,MATCH(E7523,Mapping!$A$2:$A$465,0))</f>
        <v>BLUE LEAF ENERGY RENEWABLES PRIVATE LIMITED_HYBRID_WIND</v>
      </c>
      <c r="H7523" s="2" t="n">
        <v>11.22</v>
      </c>
      <c r="I7523" s="3" t="n">
        <v>0.17</v>
      </c>
    </row>
    <row r="7524" customFormat="false" ht="15" hidden="false" customHeight="false" outlineLevel="0" collapsed="false">
      <c r="A7524" s="0" t="s">
        <v>302</v>
      </c>
      <c r="B7524" s="0" t="n">
        <f aca="false">VALUE(LEFT(A7524,4))</f>
        <v>2026</v>
      </c>
      <c r="C7524" s="0" t="str">
        <f aca="false">"FY"&amp;IF(VALUE(MID(A7524,6,2))&gt;=4,VALUE(LEFT(A7524,4)),VALUE(LEFT(A7524,4))-1)&amp;"-"&amp;TEXT(MOD(IF(VALUE(MID(A7524,6,2))&gt;=4,VALUE(LEFT(A7524,4)),VALUE(LEFT(A7524,4))-1)+1,100),"00")</f>
        <v>FY2025-26</v>
      </c>
      <c r="D7524" s="0" t="s">
        <v>737</v>
      </c>
      <c r="E7524" s="0" t="s">
        <v>337</v>
      </c>
      <c r="F7524" s="0" t="str">
        <f aca="false">INDEX(Mapping!$B$2:$B$465,MATCH(E7524,Mapping!$A$2:$A$465,0))</f>
        <v>NTPC STATIONS</v>
      </c>
      <c r="G7524" s="0" t="str">
        <f aca="false">INDEX(Mapping!$C$2:$C$465,MATCH(E7524,Mapping!$A$2:$A$465,0))</f>
        <v>NTPC GROUP</v>
      </c>
      <c r="H7524" s="2" t="n">
        <v>11.05</v>
      </c>
      <c r="I7524" s="3" t="n">
        <v>0.17</v>
      </c>
    </row>
    <row r="7525" customFormat="false" ht="15" hidden="false" customHeight="false" outlineLevel="0" collapsed="false">
      <c r="A7525" s="0" t="s">
        <v>302</v>
      </c>
      <c r="B7525" s="0" t="n">
        <f aca="false">VALUE(LEFT(A7525,4))</f>
        <v>2026</v>
      </c>
      <c r="C7525" s="0" t="str">
        <f aca="false">"FY"&amp;IF(VALUE(MID(A7525,6,2))&gt;=4,VALUE(LEFT(A7525,4)),VALUE(LEFT(A7525,4))-1)&amp;"-"&amp;TEXT(MOD(IF(VALUE(MID(A7525,6,2))&gt;=4,VALUE(LEFT(A7525,4)),VALUE(LEFT(A7525,4))-1)+1,100),"00")</f>
        <v>FY2025-26</v>
      </c>
      <c r="D7525" s="0" t="s">
        <v>827</v>
      </c>
      <c r="E7525" s="0" t="s">
        <v>321</v>
      </c>
      <c r="F7525" s="0" t="str">
        <f aca="false">INDEX(Mapping!$B$2:$B$465,MATCH(E7525,Mapping!$A$2:$A$465,0))</f>
        <v>KLEIO SOLAR POWER PRIVATE LIMITED (WIND)</v>
      </c>
      <c r="G7525" s="0" t="str">
        <f aca="false">INDEX(Mapping!$C$2:$C$465,MATCH(E7525,Mapping!$A$2:$A$465,0))</f>
        <v>KLEIO SOLAR POWER PRIVATE LIMITED (WIND)</v>
      </c>
      <c r="H7525" s="2" t="n">
        <v>10.66</v>
      </c>
      <c r="I7525" s="3" t="n">
        <v>0.16</v>
      </c>
    </row>
    <row r="7526" customFormat="false" ht="15" hidden="false" customHeight="false" outlineLevel="0" collapsed="false">
      <c r="A7526" s="0" t="s">
        <v>302</v>
      </c>
      <c r="B7526" s="0" t="n">
        <f aca="false">VALUE(LEFT(A7526,4))</f>
        <v>2026</v>
      </c>
      <c r="C7526" s="0" t="str">
        <f aca="false">"FY"&amp;IF(VALUE(MID(A7526,6,2))&gt;=4,VALUE(LEFT(A7526,4)),VALUE(LEFT(A7526,4))-1)&amp;"-"&amp;TEXT(MOD(IF(VALUE(MID(A7526,6,2))&gt;=4,VALUE(LEFT(A7526,4)),VALUE(LEFT(A7526,4))-1)+1,100),"00")</f>
        <v>FY2025-26</v>
      </c>
      <c r="D7526" s="0" t="s">
        <v>761</v>
      </c>
      <c r="E7526" s="0" t="s">
        <v>335</v>
      </c>
      <c r="F7526" s="0" t="str">
        <f aca="false">INDEX(Mapping!$B$2:$B$465,MATCH(E7526,Mapping!$A$2:$A$465,0))</f>
        <v>NTPC STATIONS</v>
      </c>
      <c r="G7526" s="0" t="str">
        <f aca="false">INDEX(Mapping!$C$2:$C$465,MATCH(E7526,Mapping!$A$2:$A$465,0))</f>
        <v>NTPC GROUP</v>
      </c>
      <c r="H7526" s="2" t="n">
        <v>10.54</v>
      </c>
      <c r="I7526" s="3" t="n">
        <v>0.16</v>
      </c>
    </row>
    <row r="7527" customFormat="false" ht="15" hidden="false" customHeight="false" outlineLevel="0" collapsed="false">
      <c r="A7527" s="0" t="s">
        <v>302</v>
      </c>
      <c r="B7527" s="0" t="n">
        <f aca="false">VALUE(LEFT(A7527,4))</f>
        <v>2026</v>
      </c>
      <c r="C7527" s="0" t="str">
        <f aca="false">"FY"&amp;IF(VALUE(MID(A7527,6,2))&gt;=4,VALUE(LEFT(A7527,4)),VALUE(LEFT(A7527,4))-1)&amp;"-"&amp;TEXT(MOD(IF(VALUE(MID(A7527,6,2))&gt;=4,VALUE(LEFT(A7527,4)),VALUE(LEFT(A7527,4))-1)+1,100),"00")</f>
        <v>FY2025-26</v>
      </c>
      <c r="D7527" s="0" t="s">
        <v>849</v>
      </c>
      <c r="E7527" s="0" t="s">
        <v>401</v>
      </c>
      <c r="F7527" s="0" t="str">
        <f aca="false">INDEX(Mapping!$B$2:$B$465,MATCH(E7527,Mapping!$A$2:$A$465,0))</f>
        <v>ADANI GREEN ENERGY TWENTY FIVE B LIMITED(HYBRID SOLAR)_PSS9</v>
      </c>
      <c r="G7527" s="0" t="str">
        <f aca="false">INDEX(Mapping!$C$2:$C$465,MATCH(E7527,Mapping!$A$2:$A$465,0))</f>
        <v>ADANI GREEN ENERGY (ALL SPVs)</v>
      </c>
      <c r="H7527" s="2" t="n">
        <v>10.37</v>
      </c>
      <c r="I7527" s="3" t="n">
        <v>0.16</v>
      </c>
    </row>
    <row r="7528" customFormat="false" ht="15" hidden="false" customHeight="false" outlineLevel="0" collapsed="false">
      <c r="A7528" s="0" t="s">
        <v>302</v>
      </c>
      <c r="B7528" s="0" t="n">
        <f aca="false">VALUE(LEFT(A7528,4))</f>
        <v>2026</v>
      </c>
      <c r="C7528" s="0" t="str">
        <f aca="false">"FY"&amp;IF(VALUE(MID(A7528,6,2))&gt;=4,VALUE(LEFT(A7528,4)),VALUE(LEFT(A7528,4))-1)&amp;"-"&amp;TEXT(MOD(IF(VALUE(MID(A7528,6,2))&gt;=4,VALUE(LEFT(A7528,4)),VALUE(LEFT(A7528,4))-1)+1,100),"00")</f>
        <v>FY2025-26</v>
      </c>
      <c r="D7528" s="0" t="s">
        <v>380</v>
      </c>
      <c r="E7528" s="0" t="s">
        <v>380</v>
      </c>
      <c r="F7528" s="0" t="str">
        <f aca="false">INDEX(Mapping!$B$2:$B$465,MATCH(E7528,Mapping!$A$2:$A$465,0))</f>
        <v>RENEW GREEN (MHP ONE) PRIVATE LIMITED</v>
      </c>
      <c r="G7528" s="0" t="str">
        <f aca="false">INDEX(Mapping!$C$2:$C$465,MATCH(E7528,Mapping!$A$2:$A$465,0))</f>
        <v>RENEW POWER (ALL SPVs)</v>
      </c>
      <c r="H7528" s="2" t="n">
        <v>9.84</v>
      </c>
      <c r="I7528" s="3" t="n">
        <v>0.15</v>
      </c>
    </row>
    <row r="7529" customFormat="false" ht="15" hidden="false" customHeight="false" outlineLevel="0" collapsed="false">
      <c r="A7529" s="0" t="s">
        <v>302</v>
      </c>
      <c r="B7529" s="0" t="n">
        <f aca="false">VALUE(LEFT(A7529,4))</f>
        <v>2026</v>
      </c>
      <c r="C7529" s="0" t="str">
        <f aca="false">"FY"&amp;IF(VALUE(MID(A7529,6,2))&gt;=4,VALUE(LEFT(A7529,4)),VALUE(LEFT(A7529,4))-1)&amp;"-"&amp;TEXT(MOD(IF(VALUE(MID(A7529,6,2))&gt;=4,VALUE(LEFT(A7529,4)),VALUE(LEFT(A7529,4))-1)+1,100),"00")</f>
        <v>FY2025-26</v>
      </c>
      <c r="D7529" s="0" t="s">
        <v>344</v>
      </c>
      <c r="E7529" s="0" t="s">
        <v>344</v>
      </c>
      <c r="F7529" s="0" t="str">
        <f aca="false">INDEX(Mapping!$B$2:$B$465,MATCH(E7529,Mapping!$A$2:$A$465,0))</f>
        <v>ADANI RENEWABLE ENERGY FORTY ONE LIMITED_PSS13</v>
      </c>
      <c r="G7529" s="0" t="str">
        <f aca="false">INDEX(Mapping!$C$2:$C$465,MATCH(E7529,Mapping!$A$2:$A$465,0))</f>
        <v>ADANI GREEN ENERGY (ALL SPVs)</v>
      </c>
      <c r="H7529" s="2" t="n">
        <v>9.51</v>
      </c>
      <c r="I7529" s="3" t="n">
        <v>0.14</v>
      </c>
    </row>
    <row r="7530" customFormat="false" ht="15" hidden="false" customHeight="false" outlineLevel="0" collapsed="false">
      <c r="A7530" s="0" t="s">
        <v>302</v>
      </c>
      <c r="B7530" s="0" t="n">
        <f aca="false">VALUE(LEFT(A7530,4))</f>
        <v>2026</v>
      </c>
      <c r="C7530" s="0" t="str">
        <f aca="false">"FY"&amp;IF(VALUE(MID(A7530,6,2))&gt;=4,VALUE(LEFT(A7530,4)),VALUE(LEFT(A7530,4))-1)&amp;"-"&amp;TEXT(MOD(IF(VALUE(MID(A7530,6,2))&gt;=4,VALUE(LEFT(A7530,4)),VALUE(LEFT(A7530,4))-1)+1,100),"00")</f>
        <v>FY2025-26</v>
      </c>
      <c r="D7530" s="0" t="s">
        <v>261</v>
      </c>
      <c r="E7530" s="0" t="s">
        <v>261</v>
      </c>
      <c r="F7530" s="0" t="str">
        <f aca="false">INDEX(Mapping!$B$2:$B$465,MATCH(E7530,Mapping!$A$2:$A$465,0))</f>
        <v>NPGC NABINAGAR</v>
      </c>
      <c r="G7530" s="0" t="str">
        <f aca="false">INDEX(Mapping!$C$2:$C$465,MATCH(E7530,Mapping!$A$2:$A$465,0))</f>
        <v>NTPC GROUP</v>
      </c>
      <c r="H7530" s="2" t="n">
        <v>9.15</v>
      </c>
      <c r="I7530" s="3" t="n">
        <v>0.14</v>
      </c>
    </row>
    <row r="7531" customFormat="false" ht="15" hidden="false" customHeight="false" outlineLevel="0" collapsed="false">
      <c r="A7531" s="0" t="s">
        <v>302</v>
      </c>
      <c r="B7531" s="0" t="n">
        <f aca="false">VALUE(LEFT(A7531,4))</f>
        <v>2026</v>
      </c>
      <c r="C7531" s="0" t="str">
        <f aca="false">"FY"&amp;IF(VALUE(MID(A7531,6,2))&gt;=4,VALUE(LEFT(A7531,4)),VALUE(LEFT(A7531,4))-1)&amp;"-"&amp;TEXT(MOD(IF(VALUE(MID(A7531,6,2))&gt;=4,VALUE(LEFT(A7531,4)),VALUE(LEFT(A7531,4))-1)+1,100),"00")</f>
        <v>FY2025-26</v>
      </c>
      <c r="D7531" s="0" t="s">
        <v>853</v>
      </c>
      <c r="E7531" s="0" t="s">
        <v>433</v>
      </c>
      <c r="F7531" s="0" t="str">
        <f aca="false">INDEX(Mapping!$B$2:$B$465,MATCH(E7531,Mapping!$A$2:$A$465,0))</f>
        <v>ADANI HYBRID ENERGY JAISALMER FIVE LIMITED_SOLAR_PSS8</v>
      </c>
      <c r="G7531" s="0" t="str">
        <f aca="false">INDEX(Mapping!$C$2:$C$465,MATCH(E7531,Mapping!$A$2:$A$465,0))</f>
        <v>ADANI GREEN ENERGY (ALL SPVs)</v>
      </c>
      <c r="H7531" s="2" t="n">
        <v>9.08</v>
      </c>
      <c r="I7531" s="3" t="n">
        <v>0.14</v>
      </c>
    </row>
    <row r="7532" customFormat="false" ht="15" hidden="false" customHeight="false" outlineLevel="0" collapsed="false">
      <c r="A7532" s="0" t="s">
        <v>302</v>
      </c>
      <c r="B7532" s="0" t="n">
        <f aca="false">VALUE(LEFT(A7532,4))</f>
        <v>2026</v>
      </c>
      <c r="C7532" s="0" t="str">
        <f aca="false">"FY"&amp;IF(VALUE(MID(A7532,6,2))&gt;=4,VALUE(LEFT(A7532,4)),VALUE(LEFT(A7532,4))-1)&amp;"-"&amp;TEXT(MOD(IF(VALUE(MID(A7532,6,2))&gt;=4,VALUE(LEFT(A7532,4)),VALUE(LEFT(A7532,4))-1)+1,100),"00")</f>
        <v>FY2025-26</v>
      </c>
      <c r="D7532" s="0" t="s">
        <v>325</v>
      </c>
      <c r="E7532" s="0" t="s">
        <v>325</v>
      </c>
      <c r="F7532" s="0" t="str">
        <f aca="false">INDEX(Mapping!$B$2:$B$465,MATCH(E7532,Mapping!$A$2:$A$465,0))</f>
        <v>ADANI SOLAR ENERGY JODHPUR TWO LIMITED</v>
      </c>
      <c r="G7532" s="0" t="str">
        <f aca="false">INDEX(Mapping!$C$2:$C$465,MATCH(E7532,Mapping!$A$2:$A$465,0))</f>
        <v>ADANI GREEN ENERGY (ALL SPVs)</v>
      </c>
      <c r="H7532" s="2" t="n">
        <v>8.96</v>
      </c>
      <c r="I7532" s="3" t="n">
        <v>0.14</v>
      </c>
    </row>
    <row r="7533" customFormat="false" ht="15" hidden="false" customHeight="false" outlineLevel="0" collapsed="false">
      <c r="A7533" s="0" t="s">
        <v>302</v>
      </c>
      <c r="B7533" s="0" t="n">
        <f aca="false">VALUE(LEFT(A7533,4))</f>
        <v>2026</v>
      </c>
      <c r="C7533" s="0" t="str">
        <f aca="false">"FY"&amp;IF(VALUE(MID(A7533,6,2))&gt;=4,VALUE(LEFT(A7533,4)),VALUE(LEFT(A7533,4))-1)&amp;"-"&amp;TEXT(MOD(IF(VALUE(MID(A7533,6,2))&gt;=4,VALUE(LEFT(A7533,4)),VALUE(LEFT(A7533,4))-1)+1,100),"00")</f>
        <v>FY2025-26</v>
      </c>
      <c r="D7533" s="0" t="s">
        <v>857</v>
      </c>
      <c r="E7533" s="0" t="s">
        <v>424</v>
      </c>
      <c r="F7533" s="0" t="str">
        <f aca="false">INDEX(Mapping!$B$2:$B$465,MATCH(E7533,Mapping!$A$2:$A$465,0))</f>
        <v>ADANI GREEN ENERGY TWENTY FIVE C LIMITED_PSS8</v>
      </c>
      <c r="G7533" s="0" t="str">
        <f aca="false">INDEX(Mapping!$C$2:$C$465,MATCH(E7533,Mapping!$A$2:$A$465,0))</f>
        <v>ADANI GREEN ENERGY (ALL SPVs)</v>
      </c>
      <c r="H7533" s="2" t="n">
        <v>8.9</v>
      </c>
      <c r="I7533" s="3" t="n">
        <v>0.14</v>
      </c>
    </row>
    <row r="7534" customFormat="false" ht="15" hidden="false" customHeight="false" outlineLevel="0" collapsed="false">
      <c r="A7534" s="0" t="s">
        <v>302</v>
      </c>
      <c r="B7534" s="0" t="n">
        <f aca="false">VALUE(LEFT(A7534,4))</f>
        <v>2026</v>
      </c>
      <c r="C7534" s="0" t="str">
        <f aca="false">"FY"&amp;IF(VALUE(MID(A7534,6,2))&gt;=4,VALUE(LEFT(A7534,4)),VALUE(LEFT(A7534,4))-1)&amp;"-"&amp;TEXT(MOD(IF(VALUE(MID(A7534,6,2))&gt;=4,VALUE(LEFT(A7534,4)),VALUE(LEFT(A7534,4))-1)+1,100),"00")</f>
        <v>FY2025-26</v>
      </c>
      <c r="D7534" s="0" t="s">
        <v>697</v>
      </c>
      <c r="E7534" s="0" t="s">
        <v>283</v>
      </c>
      <c r="F7534" s="0" t="str">
        <f aca="false">INDEX(Mapping!$B$2:$B$465,MATCH(E7534,Mapping!$A$2:$A$465,0))</f>
        <v>AMP ENERGY GREEN SIX PRIVATE LIMITED</v>
      </c>
      <c r="G7534" s="0" t="str">
        <f aca="false">INDEX(Mapping!$C$2:$C$465,MATCH(E7534,Mapping!$A$2:$A$465,0))</f>
        <v>AMP ENERGY</v>
      </c>
      <c r="H7534" s="2" t="n">
        <v>8.2</v>
      </c>
      <c r="I7534" s="3" t="n">
        <v>0.12</v>
      </c>
    </row>
    <row r="7535" customFormat="false" ht="15" hidden="false" customHeight="false" outlineLevel="0" collapsed="false">
      <c r="A7535" s="0" t="s">
        <v>302</v>
      </c>
      <c r="B7535" s="0" t="n">
        <f aca="false">VALUE(LEFT(A7535,4))</f>
        <v>2026</v>
      </c>
      <c r="C7535" s="0" t="str">
        <f aca="false">"FY"&amp;IF(VALUE(MID(A7535,6,2))&gt;=4,VALUE(LEFT(A7535,4)),VALUE(LEFT(A7535,4))-1)&amp;"-"&amp;TEXT(MOD(IF(VALUE(MID(A7535,6,2))&gt;=4,VALUE(LEFT(A7535,4)),VALUE(LEFT(A7535,4))-1)+1,100),"00")</f>
        <v>FY2025-26</v>
      </c>
      <c r="D7535" s="0" t="s">
        <v>359</v>
      </c>
      <c r="E7535" s="0" t="s">
        <v>359</v>
      </c>
      <c r="F7535" s="0" t="str">
        <f aca="false">INDEX(Mapping!$B$2:$B$465,MATCH(E7535,Mapping!$A$2:$A$465,0))</f>
        <v>ADANI GREEN ENERGY TWENTY FOUR LIMITED_PSS4</v>
      </c>
      <c r="G7535" s="0" t="str">
        <f aca="false">INDEX(Mapping!$C$2:$C$465,MATCH(E7535,Mapping!$A$2:$A$465,0))</f>
        <v>ADANI GREEN ENERGY (ALL SPVs)</v>
      </c>
      <c r="H7535" s="2" t="n">
        <v>7.82</v>
      </c>
      <c r="I7535" s="3" t="n">
        <v>0.12</v>
      </c>
    </row>
    <row r="7536" customFormat="false" ht="15" hidden="false" customHeight="false" outlineLevel="0" collapsed="false">
      <c r="A7536" s="0" t="s">
        <v>302</v>
      </c>
      <c r="B7536" s="0" t="n">
        <f aca="false">VALUE(LEFT(A7536,4))</f>
        <v>2026</v>
      </c>
      <c r="C7536" s="0" t="str">
        <f aca="false">"FY"&amp;IF(VALUE(MID(A7536,6,2))&gt;=4,VALUE(LEFT(A7536,4)),VALUE(LEFT(A7536,4))-1)&amp;"-"&amp;TEXT(MOD(IF(VALUE(MID(A7536,6,2))&gt;=4,VALUE(LEFT(A7536,4)),VALUE(LEFT(A7536,4))-1)+1,100),"00")</f>
        <v>FY2025-26</v>
      </c>
      <c r="D7536" s="0" t="s">
        <v>670</v>
      </c>
      <c r="E7536" s="0" t="s">
        <v>242</v>
      </c>
      <c r="F7536" s="0" t="str">
        <f aca="false">INDEX(Mapping!$B$2:$B$465,MATCH(E7536,Mapping!$A$2:$A$465,0))</f>
        <v>SKS POWER</v>
      </c>
      <c r="G7536" s="0" t="str">
        <f aca="false">INDEX(Mapping!$C$2:$C$465,MATCH(E7536,Mapping!$A$2:$A$465,0))</f>
        <v>SKS POWER</v>
      </c>
      <c r="H7536" s="2" t="n">
        <v>7.08</v>
      </c>
      <c r="I7536" s="3" t="n">
        <v>0.11</v>
      </c>
    </row>
    <row r="7537" customFormat="false" ht="15" hidden="false" customHeight="false" outlineLevel="0" collapsed="false">
      <c r="A7537" s="0" t="s">
        <v>302</v>
      </c>
      <c r="B7537" s="0" t="n">
        <f aca="false">VALUE(LEFT(A7537,4))</f>
        <v>2026</v>
      </c>
      <c r="C7537" s="0" t="str">
        <f aca="false">"FY"&amp;IF(VALUE(MID(A7537,6,2))&gt;=4,VALUE(LEFT(A7537,4)),VALUE(LEFT(A7537,4))-1)&amp;"-"&amp;TEXT(MOD(IF(VALUE(MID(A7537,6,2))&gt;=4,VALUE(LEFT(A7537,4)),VALUE(LEFT(A7537,4))-1)+1,100),"00")</f>
        <v>FY2025-26</v>
      </c>
      <c r="D7537" s="0" t="s">
        <v>339</v>
      </c>
      <c r="E7537" s="0" t="s">
        <v>339</v>
      </c>
      <c r="F7537" s="0" t="str">
        <f aca="false">INDEX(Mapping!$B$2:$B$465,MATCH(E7537,Mapping!$A$2:$A$465,0))</f>
        <v>BRBCL NABINAGAR</v>
      </c>
      <c r="G7537" s="0" t="str">
        <f aca="false">INDEX(Mapping!$C$2:$C$465,MATCH(E7537,Mapping!$A$2:$A$465,0))</f>
        <v>NTPC GROUP</v>
      </c>
      <c r="H7537" s="2" t="n">
        <v>6.75</v>
      </c>
      <c r="I7537" s="3" t="n">
        <v>0.1</v>
      </c>
    </row>
    <row r="7538" customFormat="false" ht="15" hidden="false" customHeight="false" outlineLevel="0" collapsed="false">
      <c r="A7538" s="0" t="s">
        <v>302</v>
      </c>
      <c r="B7538" s="0" t="n">
        <f aca="false">VALUE(LEFT(A7538,4))</f>
        <v>2026</v>
      </c>
      <c r="C7538" s="0" t="str">
        <f aca="false">"FY"&amp;IF(VALUE(MID(A7538,6,2))&gt;=4,VALUE(LEFT(A7538,4)),VALUE(LEFT(A7538,4))-1)&amp;"-"&amp;TEXT(MOD(IF(VALUE(MID(A7538,6,2))&gt;=4,VALUE(LEFT(A7538,4)),VALUE(LEFT(A7538,4))-1)+1,100),"00")</f>
        <v>FY2025-26</v>
      </c>
      <c r="D7538" s="0" t="s">
        <v>238</v>
      </c>
      <c r="E7538" s="0" t="s">
        <v>238</v>
      </c>
      <c r="F7538" s="0" t="str">
        <f aca="false">INDEX(Mapping!$B$2:$B$465,MATCH(E7538,Mapping!$A$2:$A$465,0))</f>
        <v>SIMHAPURI ENERGY</v>
      </c>
      <c r="G7538" s="0" t="str">
        <f aca="false">INDEX(Mapping!$C$2:$C$465,MATCH(E7538,Mapping!$A$2:$A$465,0))</f>
        <v>SIMHAPURI ENERGY</v>
      </c>
      <c r="H7538" s="2" t="n">
        <v>6.72</v>
      </c>
      <c r="I7538" s="3" t="n">
        <v>0.1</v>
      </c>
    </row>
    <row r="7539" customFormat="false" ht="15" hidden="false" customHeight="false" outlineLevel="0" collapsed="false">
      <c r="A7539" s="0" t="s">
        <v>302</v>
      </c>
      <c r="B7539" s="0" t="n">
        <f aca="false">VALUE(LEFT(A7539,4))</f>
        <v>2026</v>
      </c>
      <c r="C7539" s="0" t="str">
        <f aca="false">"FY"&amp;IF(VALUE(MID(A7539,6,2))&gt;=4,VALUE(LEFT(A7539,4)),VALUE(LEFT(A7539,4))-1)&amp;"-"&amp;TEXT(MOD(IF(VALUE(MID(A7539,6,2))&gt;=4,VALUE(LEFT(A7539,4)),VALUE(LEFT(A7539,4))-1)+1,100),"00")</f>
        <v>FY2025-26</v>
      </c>
      <c r="D7539" s="0" t="s">
        <v>698</v>
      </c>
      <c r="E7539" s="0" t="s">
        <v>298</v>
      </c>
      <c r="F7539" s="0" t="str">
        <f aca="false">INDEX(Mapping!$B$2:$B$465,MATCH(E7539,Mapping!$A$2:$A$465,0))</f>
        <v>HIMACHAL PRADESH</v>
      </c>
      <c r="G7539" s="0" t="str">
        <f aca="false">INDEX(Mapping!$C$2:$C$465,MATCH(E7539,Mapping!$A$2:$A$465,0))</f>
        <v>HIMACHAL PRADESH</v>
      </c>
      <c r="H7539" s="2" t="n">
        <v>6.41</v>
      </c>
      <c r="I7539" s="3" t="n">
        <v>0.1</v>
      </c>
    </row>
    <row r="7540" customFormat="false" ht="15" hidden="false" customHeight="false" outlineLevel="0" collapsed="false">
      <c r="A7540" s="0" t="s">
        <v>302</v>
      </c>
      <c r="B7540" s="0" t="n">
        <f aca="false">VALUE(LEFT(A7540,4))</f>
        <v>2026</v>
      </c>
      <c r="C7540" s="0" t="str">
        <f aca="false">"FY"&amp;IF(VALUE(MID(A7540,6,2))&gt;=4,VALUE(LEFT(A7540,4)),VALUE(LEFT(A7540,4))-1)&amp;"-"&amp;TEXT(MOD(IF(VALUE(MID(A7540,6,2))&gt;=4,VALUE(LEFT(A7540,4)),VALUE(LEFT(A7540,4))-1)+1,100),"00")</f>
        <v>FY2025-26</v>
      </c>
      <c r="D7540" s="0" t="s">
        <v>715</v>
      </c>
      <c r="E7540" s="0" t="s">
        <v>341</v>
      </c>
      <c r="F7540" s="0" t="str">
        <f aca="false">INDEX(Mapping!$B$2:$B$465,MATCH(E7540,Mapping!$A$2:$A$465,0))</f>
        <v>NTPC STATIONS</v>
      </c>
      <c r="G7540" s="0" t="str">
        <f aca="false">INDEX(Mapping!$C$2:$C$465,MATCH(E7540,Mapping!$A$2:$A$465,0))</f>
        <v>NTPC GROUP</v>
      </c>
      <c r="H7540" s="2" t="n">
        <v>6.11</v>
      </c>
      <c r="I7540" s="3" t="n">
        <v>0.09</v>
      </c>
    </row>
    <row r="7541" customFormat="false" ht="15" hidden="false" customHeight="false" outlineLevel="0" collapsed="false">
      <c r="A7541" s="0" t="s">
        <v>302</v>
      </c>
      <c r="B7541" s="0" t="n">
        <f aca="false">VALUE(LEFT(A7541,4))</f>
        <v>2026</v>
      </c>
      <c r="C7541" s="0" t="str">
        <f aca="false">"FY"&amp;IF(VALUE(MID(A7541,6,2))&gt;=4,VALUE(LEFT(A7541,4)),VALUE(LEFT(A7541,4))-1)&amp;"-"&amp;TEXT(MOD(IF(VALUE(MID(A7541,6,2))&gt;=4,VALUE(LEFT(A7541,4)),VALUE(LEFT(A7541,4))-1)+1,100),"00")</f>
        <v>FY2025-26</v>
      </c>
      <c r="D7541" s="0" t="s">
        <v>830</v>
      </c>
      <c r="E7541" s="0" t="s">
        <v>398</v>
      </c>
      <c r="F7541" s="0" t="str">
        <f aca="false">INDEX(Mapping!$B$2:$B$465,MATCH(E7541,Mapping!$A$2:$A$465,0))</f>
        <v>ADANI GREEN ENERGY TWENTY SIX B LIMITED_HYBRID WIND_PSS10</v>
      </c>
      <c r="G7541" s="0" t="str">
        <f aca="false">INDEX(Mapping!$C$2:$C$465,MATCH(E7541,Mapping!$A$2:$A$465,0))</f>
        <v>ADANI GREEN ENERGY (ALL SPVs)</v>
      </c>
      <c r="H7541" s="2" t="n">
        <v>5.85</v>
      </c>
      <c r="I7541" s="3" t="n">
        <v>0.09</v>
      </c>
    </row>
    <row r="7542" customFormat="false" ht="15" hidden="false" customHeight="false" outlineLevel="0" collapsed="false">
      <c r="A7542" s="0" t="s">
        <v>302</v>
      </c>
      <c r="B7542" s="0" t="n">
        <f aca="false">VALUE(LEFT(A7542,4))</f>
        <v>2026</v>
      </c>
      <c r="C7542" s="0" t="str">
        <f aca="false">"FY"&amp;IF(VALUE(MID(A7542,6,2))&gt;=4,VALUE(LEFT(A7542,4)),VALUE(LEFT(A7542,4))-1)&amp;"-"&amp;TEXT(MOD(IF(VALUE(MID(A7542,6,2))&gt;=4,VALUE(LEFT(A7542,4)),VALUE(LEFT(A7542,4))-1)+1,100),"00")</f>
        <v>FY2025-26</v>
      </c>
      <c r="D7542" s="0" t="s">
        <v>726</v>
      </c>
      <c r="E7542" s="0" t="s">
        <v>393</v>
      </c>
      <c r="F7542" s="0" t="str">
        <f aca="false">INDEX(Mapping!$B$2:$B$465,MATCH(E7542,Mapping!$A$2:$A$465,0))</f>
        <v>NTPC STATIONS</v>
      </c>
      <c r="G7542" s="0" t="str">
        <f aca="false">INDEX(Mapping!$C$2:$C$465,MATCH(E7542,Mapping!$A$2:$A$465,0))</f>
        <v>NTPC GROUP</v>
      </c>
      <c r="H7542" s="2" t="n">
        <v>5.76</v>
      </c>
      <c r="I7542" s="3" t="n">
        <v>0.09</v>
      </c>
    </row>
    <row r="7543" customFormat="false" ht="15" hidden="false" customHeight="false" outlineLevel="0" collapsed="false">
      <c r="A7543" s="0" t="s">
        <v>302</v>
      </c>
      <c r="B7543" s="0" t="n">
        <f aca="false">VALUE(LEFT(A7543,4))</f>
        <v>2026</v>
      </c>
      <c r="C7543" s="0" t="str">
        <f aca="false">"FY"&amp;IF(VALUE(MID(A7543,6,2))&gt;=4,VALUE(LEFT(A7543,4)),VALUE(LEFT(A7543,4))-1)&amp;"-"&amp;TEXT(MOD(IF(VALUE(MID(A7543,6,2))&gt;=4,VALUE(LEFT(A7543,4)),VALUE(LEFT(A7543,4))-1)+1,100),"00")</f>
        <v>FY2025-26</v>
      </c>
      <c r="D7543" s="0" t="s">
        <v>829</v>
      </c>
      <c r="E7543" s="0" t="s">
        <v>410</v>
      </c>
      <c r="F7543" s="0" t="str">
        <f aca="false">INDEX(Mapping!$B$2:$B$465,MATCH(E7543,Mapping!$A$2:$A$465,0))</f>
        <v>ADANI GREEN ENERGY TWENTY FIVE B LIMITED(WIND)_PSS9</v>
      </c>
      <c r="G7543" s="0" t="str">
        <f aca="false">INDEX(Mapping!$C$2:$C$465,MATCH(E7543,Mapping!$A$2:$A$465,0))</f>
        <v>ADANI GREEN ENERGY (ALL SPVs)</v>
      </c>
      <c r="H7543" s="2" t="n">
        <v>5.44</v>
      </c>
      <c r="I7543" s="3" t="n">
        <v>0.08</v>
      </c>
    </row>
    <row r="7544" customFormat="false" ht="15" hidden="false" customHeight="false" outlineLevel="0" collapsed="false">
      <c r="A7544" s="0" t="s">
        <v>302</v>
      </c>
      <c r="B7544" s="0" t="n">
        <f aca="false">VALUE(LEFT(A7544,4))</f>
        <v>2026</v>
      </c>
      <c r="C7544" s="0" t="str">
        <f aca="false">"FY"&amp;IF(VALUE(MID(A7544,6,2))&gt;=4,VALUE(LEFT(A7544,4)),VALUE(LEFT(A7544,4))-1)&amp;"-"&amp;TEXT(MOD(IF(VALUE(MID(A7544,6,2))&gt;=4,VALUE(LEFT(A7544,4)),VALUE(LEFT(A7544,4))-1)+1,100),"00")</f>
        <v>FY2025-26</v>
      </c>
      <c r="D7544" s="0" t="s">
        <v>332</v>
      </c>
      <c r="E7544" s="0" t="s">
        <v>332</v>
      </c>
      <c r="F7544" s="0" t="str">
        <f aca="false">INDEX(Mapping!$B$2:$B$465,MATCH(E7544,Mapping!$A$2:$A$465,0))</f>
        <v>KANTI BIJLEE UTPADAN NIGAM LIMITED</v>
      </c>
      <c r="G7544" s="0" t="str">
        <f aca="false">INDEX(Mapping!$C$2:$C$465,MATCH(E7544,Mapping!$A$2:$A$465,0))</f>
        <v>NTPC GROUP</v>
      </c>
      <c r="H7544" s="2" t="n">
        <v>5.38</v>
      </c>
      <c r="I7544" s="3" t="n">
        <v>0.08</v>
      </c>
    </row>
    <row r="7545" customFormat="false" ht="15" hidden="false" customHeight="false" outlineLevel="0" collapsed="false">
      <c r="A7545" s="0" t="s">
        <v>302</v>
      </c>
      <c r="B7545" s="0" t="n">
        <f aca="false">VALUE(LEFT(A7545,4))</f>
        <v>2026</v>
      </c>
      <c r="C7545" s="0" t="str">
        <f aca="false">"FY"&amp;IF(VALUE(MID(A7545,6,2))&gt;=4,VALUE(LEFT(A7545,4)),VALUE(LEFT(A7545,4))-1)&amp;"-"&amp;TEXT(MOD(IF(VALUE(MID(A7545,6,2))&gt;=4,VALUE(LEFT(A7545,4)),VALUE(LEFT(A7545,4))-1)+1,100),"00")</f>
        <v>FY2025-26</v>
      </c>
      <c r="D7545" s="0" t="s">
        <v>749</v>
      </c>
      <c r="E7545" s="0" t="s">
        <v>411</v>
      </c>
      <c r="F7545" s="0" t="str">
        <f aca="false">INDEX(Mapping!$B$2:$B$465,MATCH(E7545,Mapping!$A$2:$A$465,0))</f>
        <v>NTPC STATIONS</v>
      </c>
      <c r="G7545" s="0" t="str">
        <f aca="false">INDEX(Mapping!$C$2:$C$465,MATCH(E7545,Mapping!$A$2:$A$465,0))</f>
        <v>NTPC GROUP</v>
      </c>
      <c r="H7545" s="2" t="n">
        <v>5.28</v>
      </c>
      <c r="I7545" s="3" t="n">
        <v>0.08</v>
      </c>
    </row>
    <row r="7546" customFormat="false" ht="15" hidden="false" customHeight="false" outlineLevel="0" collapsed="false">
      <c r="A7546" s="0" t="s">
        <v>302</v>
      </c>
      <c r="B7546" s="0" t="n">
        <f aca="false">VALUE(LEFT(A7546,4))</f>
        <v>2026</v>
      </c>
      <c r="C7546" s="0" t="str">
        <f aca="false">"FY"&amp;IF(VALUE(MID(A7546,6,2))&gt;=4,VALUE(LEFT(A7546,4)),VALUE(LEFT(A7546,4))-1)&amp;"-"&amp;TEXT(MOD(IF(VALUE(MID(A7546,6,2))&gt;=4,VALUE(LEFT(A7546,4)),VALUE(LEFT(A7546,4))-1)+1,100),"00")</f>
        <v>FY2025-26</v>
      </c>
      <c r="D7546" s="0" t="s">
        <v>742</v>
      </c>
      <c r="E7546" s="0" t="s">
        <v>390</v>
      </c>
      <c r="F7546" s="0" t="str">
        <f aca="false">INDEX(Mapping!$B$2:$B$465,MATCH(E7546,Mapping!$A$2:$A$465,0))</f>
        <v>NTPC STATIONS</v>
      </c>
      <c r="G7546" s="0" t="str">
        <f aca="false">INDEX(Mapping!$C$2:$C$465,MATCH(E7546,Mapping!$A$2:$A$465,0))</f>
        <v>NTPC GROUP</v>
      </c>
      <c r="H7546" s="2" t="n">
        <v>4.66</v>
      </c>
      <c r="I7546" s="3" t="n">
        <v>0.07</v>
      </c>
    </row>
    <row r="7547" customFormat="false" ht="15" hidden="false" customHeight="false" outlineLevel="0" collapsed="false">
      <c r="A7547" s="0" t="s">
        <v>302</v>
      </c>
      <c r="B7547" s="0" t="n">
        <f aca="false">VALUE(LEFT(A7547,4))</f>
        <v>2026</v>
      </c>
      <c r="C7547" s="0" t="str">
        <f aca="false">"FY"&amp;IF(VALUE(MID(A7547,6,2))&gt;=4,VALUE(LEFT(A7547,4)),VALUE(LEFT(A7547,4))-1)&amp;"-"&amp;TEXT(MOD(IF(VALUE(MID(A7547,6,2))&gt;=4,VALUE(LEFT(A7547,4)),VALUE(LEFT(A7547,4))-1)+1,100),"00")</f>
        <v>FY2025-26</v>
      </c>
      <c r="D7547" s="0" t="s">
        <v>680</v>
      </c>
      <c r="E7547" s="0" t="s">
        <v>311</v>
      </c>
      <c r="F7547" s="0" t="str">
        <f aca="false">INDEX(Mapping!$B$2:$B$465,MATCH(E7547,Mapping!$A$2:$A$465,0))</f>
        <v>HIMACHAL PRADESH</v>
      </c>
      <c r="G7547" s="0" t="str">
        <f aca="false">INDEX(Mapping!$C$2:$C$465,MATCH(E7547,Mapping!$A$2:$A$465,0))</f>
        <v>HIMACHAL PRADESH</v>
      </c>
      <c r="H7547" s="2" t="n">
        <v>4.63</v>
      </c>
      <c r="I7547" s="3" t="n">
        <v>0.07</v>
      </c>
    </row>
    <row r="7548" customFormat="false" ht="15" hidden="false" customHeight="false" outlineLevel="0" collapsed="false">
      <c r="A7548" s="0" t="s">
        <v>302</v>
      </c>
      <c r="B7548" s="0" t="n">
        <f aca="false">VALUE(LEFT(A7548,4))</f>
        <v>2026</v>
      </c>
      <c r="C7548" s="0" t="str">
        <f aca="false">"FY"&amp;IF(VALUE(MID(A7548,6,2))&gt;=4,VALUE(LEFT(A7548,4)),VALUE(LEFT(A7548,4))-1)&amp;"-"&amp;TEXT(MOD(IF(VALUE(MID(A7548,6,2))&gt;=4,VALUE(LEFT(A7548,4)),VALUE(LEFT(A7548,4))-1)+1,100),"00")</f>
        <v>FY2025-26</v>
      </c>
      <c r="D7548" s="0" t="s">
        <v>861</v>
      </c>
      <c r="E7548" s="0" t="s">
        <v>520</v>
      </c>
      <c r="F7548" s="0" t="str">
        <f aca="false">INDEX(Mapping!$B$2:$B$465,MATCH(E7548,Mapping!$A$2:$A$465,0))</f>
        <v>ADANI GREEN ENERGY TWENTY FOUR LIMITED_PSS10</v>
      </c>
      <c r="G7548" s="0" t="str">
        <f aca="false">INDEX(Mapping!$C$2:$C$465,MATCH(E7548,Mapping!$A$2:$A$465,0))</f>
        <v>ADANI GREEN ENERGY (ALL SPVs)</v>
      </c>
      <c r="H7548" s="2" t="n">
        <v>4.59</v>
      </c>
      <c r="I7548" s="3" t="n">
        <v>0.07</v>
      </c>
    </row>
    <row r="7549" customFormat="false" ht="15" hidden="false" customHeight="false" outlineLevel="0" collapsed="false">
      <c r="A7549" s="0" t="s">
        <v>302</v>
      </c>
      <c r="B7549" s="0" t="n">
        <f aca="false">VALUE(LEFT(A7549,4))</f>
        <v>2026</v>
      </c>
      <c r="C7549" s="0" t="str">
        <f aca="false">"FY"&amp;IF(VALUE(MID(A7549,6,2))&gt;=4,VALUE(LEFT(A7549,4)),VALUE(LEFT(A7549,4))-1)&amp;"-"&amp;TEXT(MOD(IF(VALUE(MID(A7549,6,2))&gt;=4,VALUE(LEFT(A7549,4)),VALUE(LEFT(A7549,4))-1)+1,100),"00")</f>
        <v>FY2025-26</v>
      </c>
      <c r="D7549" s="0" t="s">
        <v>839</v>
      </c>
      <c r="E7549" s="0" t="s">
        <v>343</v>
      </c>
      <c r="F7549" s="0" t="str">
        <f aca="false">INDEX(Mapping!$B$2:$B$465,MATCH(E7549,Mapping!$A$2:$A$465,0))</f>
        <v>2X600 VEDANTA LIMITED CHHATTISGARH POWER PLANT</v>
      </c>
      <c r="G7549" s="0" t="str">
        <f aca="false">INDEX(Mapping!$C$2:$C$465,MATCH(E7549,Mapping!$A$2:$A$465,0))</f>
        <v>2X600 VEDANTA LIMITED CHHATTISGARH POWER PLANT</v>
      </c>
      <c r="H7549" s="2" t="n">
        <v>4.49</v>
      </c>
      <c r="I7549" s="3" t="n">
        <v>0.07</v>
      </c>
    </row>
    <row r="7550" customFormat="false" ht="15" hidden="false" customHeight="false" outlineLevel="0" collapsed="false">
      <c r="A7550" s="0" t="s">
        <v>302</v>
      </c>
      <c r="B7550" s="0" t="n">
        <f aca="false">VALUE(LEFT(A7550,4))</f>
        <v>2026</v>
      </c>
      <c r="C7550" s="0" t="str">
        <f aca="false">"FY"&amp;IF(VALUE(MID(A7550,6,2))&gt;=4,VALUE(LEFT(A7550,4)),VALUE(LEFT(A7550,4))-1)&amp;"-"&amp;TEXT(MOD(IF(VALUE(MID(A7550,6,2))&gt;=4,VALUE(LEFT(A7550,4)),VALUE(LEFT(A7550,4))-1)+1,100),"00")</f>
        <v>FY2025-26</v>
      </c>
      <c r="D7550" s="0" t="s">
        <v>446</v>
      </c>
      <c r="E7550" s="0" t="s">
        <v>446</v>
      </c>
      <c r="F7550" s="0" t="str">
        <f aca="false">INDEX(Mapping!$B$2:$B$465,MATCH(E7550,Mapping!$A$2:$A$465,0))</f>
        <v>ADANI RENEWABLE ENERGY FORTY ONE LIMITED_PSS8</v>
      </c>
      <c r="G7550" s="0" t="str">
        <f aca="false">INDEX(Mapping!$C$2:$C$465,MATCH(E7550,Mapping!$A$2:$A$465,0))</f>
        <v>ADANI GREEN ENERGY (ALL SPVs)</v>
      </c>
      <c r="H7550" s="2" t="n">
        <v>4.47</v>
      </c>
      <c r="I7550" s="3" t="n">
        <v>0.07</v>
      </c>
    </row>
    <row r="7551" customFormat="false" ht="15" hidden="false" customHeight="false" outlineLevel="0" collapsed="false">
      <c r="A7551" s="0" t="s">
        <v>302</v>
      </c>
      <c r="B7551" s="0" t="n">
        <f aca="false">VALUE(LEFT(A7551,4))</f>
        <v>2026</v>
      </c>
      <c r="C7551" s="0" t="str">
        <f aca="false">"FY"&amp;IF(VALUE(MID(A7551,6,2))&gt;=4,VALUE(LEFT(A7551,4)),VALUE(LEFT(A7551,4))-1)&amp;"-"&amp;TEXT(MOD(IF(VALUE(MID(A7551,6,2))&gt;=4,VALUE(LEFT(A7551,4)),VALUE(LEFT(A7551,4))-1)+1,100),"00")</f>
        <v>FY2025-26</v>
      </c>
      <c r="D7551" s="0" t="s">
        <v>823</v>
      </c>
      <c r="E7551" s="0" t="s">
        <v>456</v>
      </c>
      <c r="F7551" s="0" t="str">
        <f aca="false">INDEX(Mapping!$B$2:$B$465,MATCH(E7551,Mapping!$A$2:$A$465,0))</f>
        <v>RENEW SURYA JYOTI PRIVATE LIMITED</v>
      </c>
      <c r="G7551" s="0" t="str">
        <f aca="false">INDEX(Mapping!$C$2:$C$465,MATCH(E7551,Mapping!$A$2:$A$465,0))</f>
        <v>RENEW POWER (ALL SPVs)</v>
      </c>
      <c r="H7551" s="2" t="n">
        <v>4.42</v>
      </c>
      <c r="I7551" s="3" t="n">
        <v>0.07</v>
      </c>
    </row>
    <row r="7552" customFormat="false" ht="15" hidden="false" customHeight="false" outlineLevel="0" collapsed="false">
      <c r="A7552" s="0" t="s">
        <v>302</v>
      </c>
      <c r="B7552" s="0" t="n">
        <f aca="false">VALUE(LEFT(A7552,4))</f>
        <v>2026</v>
      </c>
      <c r="C7552" s="0" t="str">
        <f aca="false">"FY"&amp;IF(VALUE(MID(A7552,6,2))&gt;=4,VALUE(LEFT(A7552,4)),VALUE(LEFT(A7552,4))-1)&amp;"-"&amp;TEXT(MOD(IF(VALUE(MID(A7552,6,2))&gt;=4,VALUE(LEFT(A7552,4)),VALUE(LEFT(A7552,4))-1)+1,100),"00")</f>
        <v>FY2025-26</v>
      </c>
      <c r="D7552" s="0" t="s">
        <v>673</v>
      </c>
      <c r="E7552" s="0" t="s">
        <v>142</v>
      </c>
      <c r="F7552" s="0" t="str">
        <f aca="false">INDEX(Mapping!$B$2:$B$465,MATCH(E7552,Mapping!$A$2:$A$465,0))</f>
        <v>SAINJ HEP</v>
      </c>
      <c r="G7552" s="0" t="str">
        <f aca="false">INDEX(Mapping!$C$2:$C$465,MATCH(E7552,Mapping!$A$2:$A$465,0))</f>
        <v>SAINJ HEP</v>
      </c>
      <c r="H7552" s="2" t="n">
        <v>4.16</v>
      </c>
      <c r="I7552" s="3" t="n">
        <v>0.06</v>
      </c>
    </row>
    <row r="7553" customFormat="false" ht="15" hidden="false" customHeight="false" outlineLevel="0" collapsed="false">
      <c r="A7553" s="0" t="s">
        <v>302</v>
      </c>
      <c r="B7553" s="0" t="n">
        <f aca="false">VALUE(LEFT(A7553,4))</f>
        <v>2026</v>
      </c>
      <c r="C7553" s="0" t="str">
        <f aca="false">"FY"&amp;IF(VALUE(MID(A7553,6,2))&gt;=4,VALUE(LEFT(A7553,4)),VALUE(LEFT(A7553,4))-1)&amp;"-"&amp;TEXT(MOD(IF(VALUE(MID(A7553,6,2))&gt;=4,VALUE(LEFT(A7553,4)),VALUE(LEFT(A7553,4))-1)+1,100),"00")</f>
        <v>FY2025-26</v>
      </c>
      <c r="D7553" s="0" t="s">
        <v>791</v>
      </c>
      <c r="E7553" s="0" t="s">
        <v>292</v>
      </c>
      <c r="F7553" s="0" t="str">
        <f aca="false">INDEX(Mapping!$B$2:$B$465,MATCH(E7553,Mapping!$A$2:$A$465,0))</f>
        <v>DIKCHU HEP</v>
      </c>
      <c r="G7553" s="0" t="str">
        <f aca="false">INDEX(Mapping!$C$2:$C$465,MATCH(E7553,Mapping!$A$2:$A$465,0))</f>
        <v>DIKCHU HEP</v>
      </c>
      <c r="H7553" s="2" t="n">
        <v>4.11</v>
      </c>
      <c r="I7553" s="3" t="n">
        <v>0.06</v>
      </c>
    </row>
    <row r="7554" customFormat="false" ht="15" hidden="false" customHeight="false" outlineLevel="0" collapsed="false">
      <c r="A7554" s="0" t="s">
        <v>302</v>
      </c>
      <c r="B7554" s="0" t="n">
        <f aca="false">VALUE(LEFT(A7554,4))</f>
        <v>2026</v>
      </c>
      <c r="C7554" s="0" t="str">
        <f aca="false">"FY"&amp;IF(VALUE(MID(A7554,6,2))&gt;=4,VALUE(LEFT(A7554,4)),VALUE(LEFT(A7554,4))-1)&amp;"-"&amp;TEXT(MOD(IF(VALUE(MID(A7554,6,2))&gt;=4,VALUE(LEFT(A7554,4)),VALUE(LEFT(A7554,4))-1)+1,100),"00")</f>
        <v>FY2025-26</v>
      </c>
      <c r="D7554" s="0" t="s">
        <v>701</v>
      </c>
      <c r="E7554" s="0" t="s">
        <v>287</v>
      </c>
      <c r="F7554" s="0" t="str">
        <f aca="false">INDEX(Mapping!$B$2:$B$465,MATCH(E7554,Mapping!$A$2:$A$465,0))</f>
        <v>NTPC STATIONS</v>
      </c>
      <c r="G7554" s="0" t="str">
        <f aca="false">INDEX(Mapping!$C$2:$C$465,MATCH(E7554,Mapping!$A$2:$A$465,0))</f>
        <v>NTPC GROUP</v>
      </c>
      <c r="H7554" s="2" t="n">
        <v>4.02</v>
      </c>
      <c r="I7554" s="3" t="n">
        <v>0.06</v>
      </c>
    </row>
    <row r="7555" customFormat="false" ht="15" hidden="false" customHeight="false" outlineLevel="0" collapsed="false">
      <c r="A7555" s="0" t="s">
        <v>302</v>
      </c>
      <c r="B7555" s="0" t="n">
        <f aca="false">VALUE(LEFT(A7555,4))</f>
        <v>2026</v>
      </c>
      <c r="C7555" s="0" t="str">
        <f aca="false">"FY"&amp;IF(VALUE(MID(A7555,6,2))&gt;=4,VALUE(LEFT(A7555,4)),VALUE(LEFT(A7555,4))-1)&amp;"-"&amp;TEXT(MOD(IF(VALUE(MID(A7555,6,2))&gt;=4,VALUE(LEFT(A7555,4)),VALUE(LEFT(A7555,4))-1)+1,100),"00")</f>
        <v>FY2025-26</v>
      </c>
      <c r="D7555" s="0" t="s">
        <v>858</v>
      </c>
      <c r="E7555" s="0" t="s">
        <v>502</v>
      </c>
      <c r="F7555" s="0" t="str">
        <f aca="false">INDEX(Mapping!$B$2:$B$465,MATCH(E7555,Mapping!$A$2:$A$465,0))</f>
        <v>ADANI GREEN ENERGY TWENTY SIX B LIMITED_SOLAR_PSS10</v>
      </c>
      <c r="G7555" s="0" t="str">
        <f aca="false">INDEX(Mapping!$C$2:$C$465,MATCH(E7555,Mapping!$A$2:$A$465,0))</f>
        <v>ADANI GREEN ENERGY (ALL SPVs)</v>
      </c>
      <c r="H7555" s="2" t="n">
        <v>3.86</v>
      </c>
      <c r="I7555" s="3" t="n">
        <v>0.06</v>
      </c>
    </row>
    <row r="7556" customFormat="false" ht="15" hidden="false" customHeight="false" outlineLevel="0" collapsed="false">
      <c r="A7556" s="0" t="s">
        <v>302</v>
      </c>
      <c r="B7556" s="0" t="n">
        <f aca="false">VALUE(LEFT(A7556,4))</f>
        <v>2026</v>
      </c>
      <c r="C7556" s="0" t="str">
        <f aca="false">"FY"&amp;IF(VALUE(MID(A7556,6,2))&gt;=4,VALUE(LEFT(A7556,4)),VALUE(LEFT(A7556,4))-1)&amp;"-"&amp;TEXT(MOD(IF(VALUE(MID(A7556,6,2))&gt;=4,VALUE(LEFT(A7556,4)),VALUE(LEFT(A7556,4))-1)+1,100),"00")</f>
        <v>FY2025-26</v>
      </c>
      <c r="D7556" s="0" t="s">
        <v>696</v>
      </c>
      <c r="E7556" s="0" t="s">
        <v>354</v>
      </c>
      <c r="F7556" s="0" t="str">
        <f aca="false">INDEX(Mapping!$B$2:$B$465,MATCH(E7556,Mapping!$A$2:$A$465,0))</f>
        <v>NTPC STATIONS</v>
      </c>
      <c r="G7556" s="0" t="str">
        <f aca="false">INDEX(Mapping!$C$2:$C$465,MATCH(E7556,Mapping!$A$2:$A$465,0))</f>
        <v>NTPC GROUP</v>
      </c>
      <c r="H7556" s="2" t="n">
        <v>3.78</v>
      </c>
      <c r="I7556" s="3" t="n">
        <v>0.06</v>
      </c>
    </row>
    <row r="7557" customFormat="false" ht="15" hidden="false" customHeight="false" outlineLevel="0" collapsed="false">
      <c r="A7557" s="0" t="s">
        <v>302</v>
      </c>
      <c r="B7557" s="0" t="n">
        <f aca="false">VALUE(LEFT(A7557,4))</f>
        <v>2026</v>
      </c>
      <c r="C7557" s="0" t="str">
        <f aca="false">"FY"&amp;IF(VALUE(MID(A7557,6,2))&gt;=4,VALUE(LEFT(A7557,4)),VALUE(LEFT(A7557,4))-1)&amp;"-"&amp;TEXT(MOD(IF(VALUE(MID(A7557,6,2))&gt;=4,VALUE(LEFT(A7557,4)),VALUE(LEFT(A7557,4))-1)+1,100),"00")</f>
        <v>FY2025-26</v>
      </c>
      <c r="D7557" s="0" t="s">
        <v>688</v>
      </c>
      <c r="E7557" s="0" t="s">
        <v>193</v>
      </c>
      <c r="F7557" s="0" t="str">
        <f aca="false">INDEX(Mapping!$B$2:$B$465,MATCH(E7557,Mapping!$A$2:$A$465,0))</f>
        <v>MIZORAM</v>
      </c>
      <c r="G7557" s="0" t="str">
        <f aca="false">INDEX(Mapping!$C$2:$C$465,MATCH(E7557,Mapping!$A$2:$A$465,0))</f>
        <v>MIZORAM</v>
      </c>
      <c r="H7557" s="2" t="n">
        <v>3.75</v>
      </c>
      <c r="I7557" s="3" t="n">
        <v>0.06</v>
      </c>
    </row>
    <row r="7558" customFormat="false" ht="15" hidden="false" customHeight="false" outlineLevel="0" collapsed="false">
      <c r="A7558" s="0" t="s">
        <v>302</v>
      </c>
      <c r="B7558" s="0" t="n">
        <f aca="false">VALUE(LEFT(A7558,4))</f>
        <v>2026</v>
      </c>
      <c r="C7558" s="0" t="str">
        <f aca="false">"FY"&amp;IF(VALUE(MID(A7558,6,2))&gt;=4,VALUE(LEFT(A7558,4)),VALUE(LEFT(A7558,4))-1)&amp;"-"&amp;TEXT(MOD(IF(VALUE(MID(A7558,6,2))&gt;=4,VALUE(LEFT(A7558,4)),VALUE(LEFT(A7558,4))-1)+1,100),"00")</f>
        <v>FY2025-26</v>
      </c>
      <c r="D7558" s="0" t="s">
        <v>681</v>
      </c>
      <c r="E7558" s="0" t="s">
        <v>320</v>
      </c>
      <c r="F7558" s="0" t="str">
        <f aca="false">INDEX(Mapping!$B$2:$B$465,MATCH(E7558,Mapping!$A$2:$A$465,0))</f>
        <v>HIMACHAL PRADESH</v>
      </c>
      <c r="G7558" s="0" t="str">
        <f aca="false">INDEX(Mapping!$C$2:$C$465,MATCH(E7558,Mapping!$A$2:$A$465,0))</f>
        <v>HIMACHAL PRADESH</v>
      </c>
      <c r="H7558" s="2" t="n">
        <v>3.72</v>
      </c>
      <c r="I7558" s="3" t="n">
        <v>0.06</v>
      </c>
    </row>
    <row r="7559" customFormat="false" ht="15" hidden="false" customHeight="false" outlineLevel="0" collapsed="false">
      <c r="A7559" s="0" t="s">
        <v>302</v>
      </c>
      <c r="B7559" s="0" t="n">
        <f aca="false">VALUE(LEFT(A7559,4))</f>
        <v>2026</v>
      </c>
      <c r="C7559" s="0" t="str">
        <f aca="false">"FY"&amp;IF(VALUE(MID(A7559,6,2))&gt;=4,VALUE(LEFT(A7559,4)),VALUE(LEFT(A7559,4))-1)&amp;"-"&amp;TEXT(MOD(IF(VALUE(MID(A7559,6,2))&gt;=4,VALUE(LEFT(A7559,4)),VALUE(LEFT(A7559,4))-1)+1,100),"00")</f>
        <v>FY2025-26</v>
      </c>
      <c r="D7559" s="0" t="s">
        <v>767</v>
      </c>
      <c r="E7559" s="0" t="s">
        <v>348</v>
      </c>
      <c r="F7559" s="0" t="str">
        <f aca="false">INDEX(Mapping!$B$2:$B$465,MATCH(E7559,Mapping!$A$2:$A$465,0))</f>
        <v>DHARIWAL INFRASTRUCTURE</v>
      </c>
      <c r="G7559" s="0" t="str">
        <f aca="false">INDEX(Mapping!$C$2:$C$465,MATCH(E7559,Mapping!$A$2:$A$465,0))</f>
        <v>DHARIWAL INFRASTRUCTURE</v>
      </c>
      <c r="H7559" s="2" t="n">
        <v>3.7</v>
      </c>
      <c r="I7559" s="3" t="n">
        <v>0.06</v>
      </c>
    </row>
    <row r="7560" customFormat="false" ht="15" hidden="false" customHeight="false" outlineLevel="0" collapsed="false">
      <c r="A7560" s="0" t="s">
        <v>302</v>
      </c>
      <c r="B7560" s="0" t="n">
        <f aca="false">VALUE(LEFT(A7560,4))</f>
        <v>2026</v>
      </c>
      <c r="C7560" s="0" t="str">
        <f aca="false">"FY"&amp;IF(VALUE(MID(A7560,6,2))&gt;=4,VALUE(LEFT(A7560,4)),VALUE(LEFT(A7560,4))-1)&amp;"-"&amp;TEXT(MOD(IF(VALUE(MID(A7560,6,2))&gt;=4,VALUE(LEFT(A7560,4)),VALUE(LEFT(A7560,4))-1)+1,100),"00")</f>
        <v>FY2025-26</v>
      </c>
      <c r="D7560" s="0" t="s">
        <v>862</v>
      </c>
      <c r="E7560" s="0" t="s">
        <v>492</v>
      </c>
      <c r="F7560" s="0" t="str">
        <f aca="false">INDEX(Mapping!$B$2:$B$465,MATCH(E7560,Mapping!$A$2:$A$465,0))</f>
        <v>ADANI GREEN ENERGY TWENTY FOUR LIMITED_PSS5</v>
      </c>
      <c r="G7560" s="0" t="str">
        <f aca="false">INDEX(Mapping!$C$2:$C$465,MATCH(E7560,Mapping!$A$2:$A$465,0))</f>
        <v>ADANI GREEN ENERGY (ALL SPVs)</v>
      </c>
      <c r="H7560" s="2" t="n">
        <v>3.49</v>
      </c>
      <c r="I7560" s="3" t="n">
        <v>0.05</v>
      </c>
    </row>
    <row r="7561" customFormat="false" ht="15" hidden="false" customHeight="false" outlineLevel="0" collapsed="false">
      <c r="A7561" s="0" t="s">
        <v>302</v>
      </c>
      <c r="B7561" s="0" t="n">
        <f aca="false">VALUE(LEFT(A7561,4))</f>
        <v>2026</v>
      </c>
      <c r="C7561" s="0" t="str">
        <f aca="false">"FY"&amp;IF(VALUE(MID(A7561,6,2))&gt;=4,VALUE(LEFT(A7561,4)),VALUE(LEFT(A7561,4))-1)&amp;"-"&amp;TEXT(MOD(IF(VALUE(MID(A7561,6,2))&gt;=4,VALUE(LEFT(A7561,4)),VALUE(LEFT(A7561,4))-1)+1,100),"00")</f>
        <v>FY2025-26</v>
      </c>
      <c r="D7561" s="0" t="s">
        <v>831</v>
      </c>
      <c r="E7561" s="0" t="s">
        <v>374</v>
      </c>
      <c r="F7561" s="0" t="str">
        <f aca="false">INDEX(Mapping!$B$2:$B$465,MATCH(E7561,Mapping!$A$2:$A$465,0))</f>
        <v>RONGNICHU HEP</v>
      </c>
      <c r="G7561" s="0" t="str">
        <f aca="false">INDEX(Mapping!$C$2:$C$465,MATCH(E7561,Mapping!$A$2:$A$465,0))</f>
        <v>RONGNICHU HEP</v>
      </c>
      <c r="H7561" s="2" t="n">
        <v>3.44</v>
      </c>
      <c r="I7561" s="3" t="n">
        <v>0.05</v>
      </c>
    </row>
    <row r="7562" customFormat="false" ht="15" hidden="false" customHeight="false" outlineLevel="0" collapsed="false">
      <c r="A7562" s="0" t="s">
        <v>302</v>
      </c>
      <c r="B7562" s="0" t="n">
        <f aca="false">VALUE(LEFT(A7562,4))</f>
        <v>2026</v>
      </c>
      <c r="C7562" s="0" t="str">
        <f aca="false">"FY"&amp;IF(VALUE(MID(A7562,6,2))&gt;=4,VALUE(LEFT(A7562,4)),VALUE(LEFT(A7562,4))-1)&amp;"-"&amp;TEXT(MOD(IF(VALUE(MID(A7562,6,2))&gt;=4,VALUE(LEFT(A7562,4)),VALUE(LEFT(A7562,4))-1)+1,100),"00")</f>
        <v>FY2025-26</v>
      </c>
      <c r="D7562" s="0" t="s">
        <v>822</v>
      </c>
      <c r="E7562" s="0" t="s">
        <v>373</v>
      </c>
      <c r="F7562" s="0" t="str">
        <f aca="false">INDEX(Mapping!$B$2:$B$465,MATCH(E7562,Mapping!$A$2:$A$465,0))</f>
        <v>HIMACHAL PRADESH</v>
      </c>
      <c r="G7562" s="0" t="str">
        <f aca="false">INDEX(Mapping!$C$2:$C$465,MATCH(E7562,Mapping!$A$2:$A$465,0))</f>
        <v>HIMACHAL PRADESH</v>
      </c>
      <c r="H7562" s="2" t="n">
        <v>3.31</v>
      </c>
      <c r="I7562" s="3" t="n">
        <v>0.05</v>
      </c>
    </row>
    <row r="7563" customFormat="false" ht="15" hidden="false" customHeight="false" outlineLevel="0" collapsed="false">
      <c r="A7563" s="0" t="s">
        <v>302</v>
      </c>
      <c r="B7563" s="0" t="n">
        <f aca="false">VALUE(LEFT(A7563,4))</f>
        <v>2026</v>
      </c>
      <c r="C7563" s="0" t="str">
        <f aca="false">"FY"&amp;IF(VALUE(MID(A7563,6,2))&gt;=4,VALUE(LEFT(A7563,4)),VALUE(LEFT(A7563,4))-1)&amp;"-"&amp;TEXT(MOD(IF(VALUE(MID(A7563,6,2))&gt;=4,VALUE(LEFT(A7563,4)),VALUE(LEFT(A7563,4))-1)+1,100),"00")</f>
        <v>FY2025-26</v>
      </c>
      <c r="D7563" s="0" t="s">
        <v>435</v>
      </c>
      <c r="E7563" s="0" t="s">
        <v>435</v>
      </c>
      <c r="F7563" s="0" t="str">
        <f aca="false">INDEX(Mapping!$B$2:$B$465,MATCH(E7563,Mapping!$A$2:$A$465,0))</f>
        <v>DGEN MEGA POWER PROJECT</v>
      </c>
      <c r="G7563" s="0" t="str">
        <f aca="false">INDEX(Mapping!$C$2:$C$465,MATCH(E7563,Mapping!$A$2:$A$465,0))</f>
        <v>DGEN MEGA POWER PROJECT</v>
      </c>
      <c r="H7563" s="2" t="n">
        <v>3.28</v>
      </c>
      <c r="I7563" s="3" t="n">
        <v>0.05</v>
      </c>
    </row>
    <row r="7564" customFormat="false" ht="15" hidden="false" customHeight="false" outlineLevel="0" collapsed="false">
      <c r="A7564" s="0" t="s">
        <v>302</v>
      </c>
      <c r="B7564" s="0" t="n">
        <f aca="false">VALUE(LEFT(A7564,4))</f>
        <v>2026</v>
      </c>
      <c r="C7564" s="0" t="str">
        <f aca="false">"FY"&amp;IF(VALUE(MID(A7564,6,2))&gt;=4,VALUE(LEFT(A7564,4)),VALUE(LEFT(A7564,4))-1)&amp;"-"&amp;TEXT(MOD(IF(VALUE(MID(A7564,6,2))&gt;=4,VALUE(LEFT(A7564,4)),VALUE(LEFT(A7564,4))-1)+1,100),"00")</f>
        <v>FY2025-26</v>
      </c>
      <c r="D7564" s="0" t="s">
        <v>503</v>
      </c>
      <c r="E7564" s="0" t="s">
        <v>503</v>
      </c>
      <c r="F7564" s="0" t="str">
        <f aca="false">INDEX(Mapping!$B$2:$B$465,MATCH(E7564,Mapping!$A$2:$A$465,0))</f>
        <v>JUNIPER GREEN COSMIC PRIVATE LIMITED_BESS</v>
      </c>
      <c r="G7564" s="0" t="str">
        <f aca="false">INDEX(Mapping!$C$2:$C$465,MATCH(E7564,Mapping!$A$2:$A$465,0))</f>
        <v>JUNIPER GREEN ENERGY</v>
      </c>
      <c r="H7564" s="2" t="n">
        <v>3.26</v>
      </c>
      <c r="I7564" s="3" t="n">
        <v>0.05</v>
      </c>
    </row>
    <row r="7565" customFormat="false" ht="15" hidden="false" customHeight="false" outlineLevel="0" collapsed="false">
      <c r="A7565" s="0" t="s">
        <v>302</v>
      </c>
      <c r="B7565" s="0" t="n">
        <f aca="false">VALUE(LEFT(A7565,4))</f>
        <v>2026</v>
      </c>
      <c r="C7565" s="0" t="str">
        <f aca="false">"FY"&amp;IF(VALUE(MID(A7565,6,2))&gt;=4,VALUE(LEFT(A7565,4)),VALUE(LEFT(A7565,4))-1)&amp;"-"&amp;TEXT(MOD(IF(VALUE(MID(A7565,6,2))&gt;=4,VALUE(LEFT(A7565,4)),VALUE(LEFT(A7565,4))-1)+1,100),"00")</f>
        <v>FY2025-26</v>
      </c>
      <c r="D7565" s="0" t="s">
        <v>300</v>
      </c>
      <c r="E7565" s="0" t="s">
        <v>300</v>
      </c>
      <c r="F7565" s="0" t="str">
        <f aca="false">INDEX(Mapping!$B$2:$B$465,MATCH(E7565,Mapping!$A$2:$A$465,0))</f>
        <v>BALCO</v>
      </c>
      <c r="G7565" s="0" t="str">
        <f aca="false">INDEX(Mapping!$C$2:$C$465,MATCH(E7565,Mapping!$A$2:$A$465,0))</f>
        <v>BALCO</v>
      </c>
      <c r="H7565" s="2" t="n">
        <v>3.24</v>
      </c>
      <c r="I7565" s="3" t="n">
        <v>0.05</v>
      </c>
    </row>
    <row r="7566" customFormat="false" ht="15" hidden="false" customHeight="false" outlineLevel="0" collapsed="false">
      <c r="A7566" s="0" t="s">
        <v>302</v>
      </c>
      <c r="B7566" s="0" t="n">
        <f aca="false">VALUE(LEFT(A7566,4))</f>
        <v>2026</v>
      </c>
      <c r="C7566" s="0" t="str">
        <f aca="false">"FY"&amp;IF(VALUE(MID(A7566,6,2))&gt;=4,VALUE(LEFT(A7566,4)),VALUE(LEFT(A7566,4))-1)&amp;"-"&amp;TEXT(MOD(IF(VALUE(MID(A7566,6,2))&gt;=4,VALUE(LEFT(A7566,4)),VALUE(LEFT(A7566,4))-1)+1,100),"00")</f>
        <v>FY2025-26</v>
      </c>
      <c r="D7566" s="0" t="s">
        <v>422</v>
      </c>
      <c r="E7566" s="0" t="s">
        <v>422</v>
      </c>
      <c r="F7566" s="0" t="str">
        <f aca="false">INDEX(Mapping!$B$2:$B$465,MATCH(E7566,Mapping!$A$2:$A$465,0))</f>
        <v>NTPC STATIONS</v>
      </c>
      <c r="G7566" s="0" t="str">
        <f aca="false">INDEX(Mapping!$C$2:$C$465,MATCH(E7566,Mapping!$A$2:$A$465,0))</f>
        <v>NTPC GROUP</v>
      </c>
      <c r="H7566" s="2" t="n">
        <v>3.2</v>
      </c>
      <c r="I7566" s="3" t="n">
        <v>0.05</v>
      </c>
    </row>
    <row r="7567" customFormat="false" ht="15" hidden="false" customHeight="false" outlineLevel="0" collapsed="false">
      <c r="A7567" s="0" t="s">
        <v>302</v>
      </c>
      <c r="B7567" s="0" t="n">
        <f aca="false">VALUE(LEFT(A7567,4))</f>
        <v>2026</v>
      </c>
      <c r="C7567" s="0" t="str">
        <f aca="false">"FY"&amp;IF(VALUE(MID(A7567,6,2))&gt;=4,VALUE(LEFT(A7567,4)),VALUE(LEFT(A7567,4))-1)&amp;"-"&amp;TEXT(MOD(IF(VALUE(MID(A7567,6,2))&gt;=4,VALUE(LEFT(A7567,4)),VALUE(LEFT(A7567,4))-1)+1,100),"00")</f>
        <v>FY2025-26</v>
      </c>
      <c r="D7567" s="0" t="s">
        <v>843</v>
      </c>
      <c r="E7567" s="0" t="s">
        <v>467</v>
      </c>
      <c r="F7567" s="0" t="str">
        <f aca="false">INDEX(Mapping!$B$2:$B$465,MATCH(E7567,Mapping!$A$2:$A$465,0))</f>
        <v>ADANI SOLAR ENERGY JODHPUR SIX PRIVATE LIMITED_PSS8_HYBRID SOLAR</v>
      </c>
      <c r="G7567" s="0" t="str">
        <f aca="false">INDEX(Mapping!$C$2:$C$465,MATCH(E7567,Mapping!$A$2:$A$465,0))</f>
        <v>ADANI GREEN ENERGY (ALL SPVs)</v>
      </c>
      <c r="H7567" s="2" t="n">
        <v>3.15</v>
      </c>
      <c r="I7567" s="3" t="n">
        <v>0.05</v>
      </c>
    </row>
    <row r="7568" customFormat="false" ht="15" hidden="false" customHeight="false" outlineLevel="0" collapsed="false">
      <c r="A7568" s="0" t="s">
        <v>302</v>
      </c>
      <c r="B7568" s="0" t="n">
        <f aca="false">VALUE(LEFT(A7568,4))</f>
        <v>2026</v>
      </c>
      <c r="C7568" s="0" t="str">
        <f aca="false">"FY"&amp;IF(VALUE(MID(A7568,6,2))&gt;=4,VALUE(LEFT(A7568,4)),VALUE(LEFT(A7568,4))-1)&amp;"-"&amp;TEXT(MOD(IF(VALUE(MID(A7568,6,2))&gt;=4,VALUE(LEFT(A7568,4)),VALUE(LEFT(A7568,4))-1)+1,100),"00")</f>
        <v>FY2025-26</v>
      </c>
      <c r="D7568" s="0" t="s">
        <v>375</v>
      </c>
      <c r="E7568" s="0" t="s">
        <v>375</v>
      </c>
      <c r="F7568" s="0" t="str">
        <f aca="false">INDEX(Mapping!$B$2:$B$465,MATCH(E7568,Mapping!$A$2:$A$465,0))</f>
        <v>WIND FIVE RENERGY LIMITED</v>
      </c>
      <c r="G7568" s="0" t="str">
        <f aca="false">INDEX(Mapping!$C$2:$C$465,MATCH(E7568,Mapping!$A$2:$A$465,0))</f>
        <v>WIND FIVE RENERGY LIMITED</v>
      </c>
      <c r="H7568" s="2" t="n">
        <v>3.12</v>
      </c>
      <c r="I7568" s="3" t="n">
        <v>0.05</v>
      </c>
    </row>
    <row r="7569" customFormat="false" ht="15" hidden="false" customHeight="false" outlineLevel="0" collapsed="false">
      <c r="A7569" s="0" t="s">
        <v>302</v>
      </c>
      <c r="B7569" s="0" t="n">
        <f aca="false">VALUE(LEFT(A7569,4))</f>
        <v>2026</v>
      </c>
      <c r="C7569" s="0" t="str">
        <f aca="false">"FY"&amp;IF(VALUE(MID(A7569,6,2))&gt;=4,VALUE(LEFT(A7569,4)),VALUE(LEFT(A7569,4))-1)&amp;"-"&amp;TEXT(MOD(IF(VALUE(MID(A7569,6,2))&gt;=4,VALUE(LEFT(A7569,4)),VALUE(LEFT(A7569,4))-1)+1,100),"00")</f>
        <v>FY2025-26</v>
      </c>
      <c r="D7569" s="0" t="s">
        <v>699</v>
      </c>
      <c r="E7569" s="0" t="s">
        <v>71</v>
      </c>
      <c r="F7569" s="0" t="str">
        <f aca="false">INDEX(Mapping!$B$2:$B$465,MATCH(E7569,Mapping!$A$2:$A$465,0))</f>
        <v>KERALA</v>
      </c>
      <c r="G7569" s="0" t="str">
        <f aca="false">INDEX(Mapping!$C$2:$C$465,MATCH(E7569,Mapping!$A$2:$A$465,0))</f>
        <v>KERALA</v>
      </c>
      <c r="H7569" s="2" t="n">
        <v>3.08</v>
      </c>
      <c r="I7569" s="3" t="n">
        <v>0.05</v>
      </c>
    </row>
    <row r="7570" customFormat="false" ht="15" hidden="false" customHeight="false" outlineLevel="0" collapsed="false">
      <c r="A7570" s="0" t="s">
        <v>302</v>
      </c>
      <c r="B7570" s="0" t="n">
        <f aca="false">VALUE(LEFT(A7570,4))</f>
        <v>2026</v>
      </c>
      <c r="C7570" s="0" t="str">
        <f aca="false">"FY"&amp;IF(VALUE(MID(A7570,6,2))&gt;=4,VALUE(LEFT(A7570,4)),VALUE(LEFT(A7570,4))-1)&amp;"-"&amp;TEXT(MOD(IF(VALUE(MID(A7570,6,2))&gt;=4,VALUE(LEFT(A7570,4)),VALUE(LEFT(A7570,4))-1)+1,100),"00")</f>
        <v>FY2025-26</v>
      </c>
      <c r="D7570" s="0" t="s">
        <v>844</v>
      </c>
      <c r="E7570" s="0" t="s">
        <v>483</v>
      </c>
      <c r="F7570" s="0" t="str">
        <f aca="false">INDEX(Mapping!$B$2:$B$465,MATCH(E7570,Mapping!$A$2:$A$465,0))</f>
        <v>ADANI RENEWABLE ENERGY THREE LIMITED_PSS8_HYBRID SOLAR</v>
      </c>
      <c r="G7570" s="0" t="str">
        <f aca="false">INDEX(Mapping!$C$2:$C$465,MATCH(E7570,Mapping!$A$2:$A$465,0))</f>
        <v>ADANI GREEN ENERGY (ALL SPVs)</v>
      </c>
      <c r="H7570" s="2" t="n">
        <v>2.96</v>
      </c>
      <c r="I7570" s="3" t="n">
        <v>0.04</v>
      </c>
    </row>
    <row r="7571" customFormat="false" ht="15" hidden="false" customHeight="false" outlineLevel="0" collapsed="false">
      <c r="A7571" s="0" t="s">
        <v>302</v>
      </c>
      <c r="B7571" s="0" t="n">
        <f aca="false">VALUE(LEFT(A7571,4))</f>
        <v>2026</v>
      </c>
      <c r="C7571" s="0" t="str">
        <f aca="false">"FY"&amp;IF(VALUE(MID(A7571,6,2))&gt;=4,VALUE(LEFT(A7571,4)),VALUE(LEFT(A7571,4))-1)&amp;"-"&amp;TEXT(MOD(IF(VALUE(MID(A7571,6,2))&gt;=4,VALUE(LEFT(A7571,4)),VALUE(LEFT(A7571,4))-1)+1,100),"00")</f>
        <v>FY2025-26</v>
      </c>
      <c r="D7571" s="0" t="s">
        <v>694</v>
      </c>
      <c r="E7571" s="0" t="s">
        <v>328</v>
      </c>
      <c r="F7571" s="0" t="str">
        <f aca="false">INDEX(Mapping!$B$2:$B$465,MATCH(E7571,Mapping!$A$2:$A$465,0))</f>
        <v>HIMACHAL PRADESH</v>
      </c>
      <c r="G7571" s="0" t="str">
        <f aca="false">INDEX(Mapping!$C$2:$C$465,MATCH(E7571,Mapping!$A$2:$A$465,0))</f>
        <v>HIMACHAL PRADESH</v>
      </c>
      <c r="H7571" s="2" t="n">
        <v>2.91</v>
      </c>
      <c r="I7571" s="3" t="n">
        <v>0.04</v>
      </c>
    </row>
    <row r="7572" customFormat="false" ht="15" hidden="false" customHeight="false" outlineLevel="0" collapsed="false">
      <c r="A7572" s="0" t="s">
        <v>302</v>
      </c>
      <c r="B7572" s="0" t="n">
        <f aca="false">VALUE(LEFT(A7572,4))</f>
        <v>2026</v>
      </c>
      <c r="C7572" s="0" t="str">
        <f aca="false">"FY"&amp;IF(VALUE(MID(A7572,6,2))&gt;=4,VALUE(LEFT(A7572,4)),VALUE(LEFT(A7572,4))-1)&amp;"-"&amp;TEXT(MOD(IF(VALUE(MID(A7572,6,2))&gt;=4,VALUE(LEFT(A7572,4)),VALUE(LEFT(A7572,4))-1)+1,100),"00")</f>
        <v>FY2025-26</v>
      </c>
      <c r="D7572" s="0" t="s">
        <v>863</v>
      </c>
      <c r="E7572" s="0" t="s">
        <v>530</v>
      </c>
      <c r="F7572" s="0" t="str">
        <f aca="false">INDEX(Mapping!$B$2:$B$465,MATCH(E7572,Mapping!$A$2:$A$465,0))</f>
        <v>NTPC STATIONS</v>
      </c>
      <c r="G7572" s="0" t="str">
        <f aca="false">INDEX(Mapping!$C$2:$C$465,MATCH(E7572,Mapping!$A$2:$A$465,0))</f>
        <v>NTPC GROUP</v>
      </c>
      <c r="H7572" s="2" t="n">
        <v>2.7</v>
      </c>
      <c r="I7572" s="3" t="n">
        <v>0.04</v>
      </c>
    </row>
    <row r="7573" customFormat="false" ht="15" hidden="false" customHeight="false" outlineLevel="0" collapsed="false">
      <c r="A7573" s="0" t="s">
        <v>302</v>
      </c>
      <c r="B7573" s="0" t="n">
        <f aca="false">VALUE(LEFT(A7573,4))</f>
        <v>2026</v>
      </c>
      <c r="C7573" s="0" t="str">
        <f aca="false">"FY"&amp;IF(VALUE(MID(A7573,6,2))&gt;=4,VALUE(LEFT(A7573,4)),VALUE(LEFT(A7573,4))-1)&amp;"-"&amp;TEXT(MOD(IF(VALUE(MID(A7573,6,2))&gt;=4,VALUE(LEFT(A7573,4)),VALUE(LEFT(A7573,4))-1)+1,100),"00")</f>
        <v>FY2025-26</v>
      </c>
      <c r="D7573" s="0" t="s">
        <v>769</v>
      </c>
      <c r="E7573" s="0" t="s">
        <v>498</v>
      </c>
      <c r="F7573" s="0" t="str">
        <f aca="false">INDEX(Mapping!$B$2:$B$465,MATCH(E7573,Mapping!$A$2:$A$465,0))</f>
        <v>NTPC STATIONS</v>
      </c>
      <c r="G7573" s="0" t="str">
        <f aca="false">INDEX(Mapping!$C$2:$C$465,MATCH(E7573,Mapping!$A$2:$A$465,0))</f>
        <v>NTPC GROUP</v>
      </c>
      <c r="H7573" s="2" t="n">
        <v>2.63</v>
      </c>
      <c r="I7573" s="3" t="n">
        <v>0.04</v>
      </c>
    </row>
    <row r="7574" customFormat="false" ht="15" hidden="false" customHeight="false" outlineLevel="0" collapsed="false">
      <c r="A7574" s="0" t="s">
        <v>302</v>
      </c>
      <c r="B7574" s="0" t="n">
        <f aca="false">VALUE(LEFT(A7574,4))</f>
        <v>2026</v>
      </c>
      <c r="C7574" s="0" t="str">
        <f aca="false">"FY"&amp;IF(VALUE(MID(A7574,6,2))&gt;=4,VALUE(LEFT(A7574,4)),VALUE(LEFT(A7574,4))-1)&amp;"-"&amp;TEXT(MOD(IF(VALUE(MID(A7574,6,2))&gt;=4,VALUE(LEFT(A7574,4)),VALUE(LEFT(A7574,4))-1)+1,100),"00")</f>
        <v>FY2025-26</v>
      </c>
      <c r="D7574" s="0" t="s">
        <v>442</v>
      </c>
      <c r="E7574" s="0" t="s">
        <v>442</v>
      </c>
      <c r="F7574" s="0" t="str">
        <f aca="false">INDEX(Mapping!$B$2:$B$465,MATCH(E7574,Mapping!$A$2:$A$465,0))</f>
        <v>ADANI HYBRID ENERGY JAISALMER FIVE LIMITED_PSS4</v>
      </c>
      <c r="G7574" s="0" t="str">
        <f aca="false">INDEX(Mapping!$C$2:$C$465,MATCH(E7574,Mapping!$A$2:$A$465,0))</f>
        <v>ADANI GREEN ENERGY (ALL SPVs)</v>
      </c>
      <c r="H7574" s="2" t="n">
        <v>2.54</v>
      </c>
      <c r="I7574" s="3" t="n">
        <v>0.04</v>
      </c>
    </row>
    <row r="7575" customFormat="false" ht="15" hidden="false" customHeight="false" outlineLevel="0" collapsed="false">
      <c r="A7575" s="0" t="s">
        <v>302</v>
      </c>
      <c r="B7575" s="0" t="n">
        <f aca="false">VALUE(LEFT(A7575,4))</f>
        <v>2026</v>
      </c>
      <c r="C7575" s="0" t="str">
        <f aca="false">"FY"&amp;IF(VALUE(MID(A7575,6,2))&gt;=4,VALUE(LEFT(A7575,4)),VALUE(LEFT(A7575,4))-1)&amp;"-"&amp;TEXT(MOD(IF(VALUE(MID(A7575,6,2))&gt;=4,VALUE(LEFT(A7575,4)),VALUE(LEFT(A7575,4))-1)+1,100),"00")</f>
        <v>FY2025-26</v>
      </c>
      <c r="D7575" s="0" t="s">
        <v>745</v>
      </c>
      <c r="E7575" s="0" t="s">
        <v>355</v>
      </c>
      <c r="F7575" s="0" t="str">
        <f aca="false">INDEX(Mapping!$B$2:$B$465,MATCH(E7575,Mapping!$A$2:$A$465,0))</f>
        <v>OTPC PALATANA</v>
      </c>
      <c r="G7575" s="0" t="str">
        <f aca="false">INDEX(Mapping!$C$2:$C$465,MATCH(E7575,Mapping!$A$2:$A$465,0))</f>
        <v>OTPC PALATANA</v>
      </c>
      <c r="H7575" s="2" t="n">
        <v>2.53</v>
      </c>
      <c r="I7575" s="3" t="n">
        <v>0.04</v>
      </c>
    </row>
    <row r="7576" customFormat="false" ht="15" hidden="false" customHeight="false" outlineLevel="0" collapsed="false">
      <c r="A7576" s="0" t="s">
        <v>302</v>
      </c>
      <c r="B7576" s="0" t="n">
        <f aca="false">VALUE(LEFT(A7576,4))</f>
        <v>2026</v>
      </c>
      <c r="C7576" s="0" t="str">
        <f aca="false">"FY"&amp;IF(VALUE(MID(A7576,6,2))&gt;=4,VALUE(LEFT(A7576,4)),VALUE(LEFT(A7576,4))-1)&amp;"-"&amp;TEXT(MOD(IF(VALUE(MID(A7576,6,2))&gt;=4,VALUE(LEFT(A7576,4)),VALUE(LEFT(A7576,4))-1)+1,100),"00")</f>
        <v>FY2025-26</v>
      </c>
      <c r="D7576" s="0" t="s">
        <v>854</v>
      </c>
      <c r="E7576" s="0" t="s">
        <v>500</v>
      </c>
      <c r="F7576" s="0" t="str">
        <f aca="false">INDEX(Mapping!$B$2:$B$465,MATCH(E7576,Mapping!$A$2:$A$465,0))</f>
        <v>ADANI HYBRID ENERGY JAISALMER FIVE LIMITED_WIND_PSS8</v>
      </c>
      <c r="G7576" s="0" t="str">
        <f aca="false">INDEX(Mapping!$C$2:$C$465,MATCH(E7576,Mapping!$A$2:$A$465,0))</f>
        <v>ADANI GREEN ENERGY (ALL SPVs)</v>
      </c>
      <c r="H7576" s="2" t="n">
        <v>2.4</v>
      </c>
      <c r="I7576" s="3" t="n">
        <v>0.04</v>
      </c>
    </row>
    <row r="7577" customFormat="false" ht="15" hidden="false" customHeight="false" outlineLevel="0" collapsed="false">
      <c r="A7577" s="0" t="s">
        <v>302</v>
      </c>
      <c r="B7577" s="0" t="n">
        <f aca="false">VALUE(LEFT(A7577,4))</f>
        <v>2026</v>
      </c>
      <c r="C7577" s="0" t="str">
        <f aca="false">"FY"&amp;IF(VALUE(MID(A7577,6,2))&gt;=4,VALUE(LEFT(A7577,4)),VALUE(LEFT(A7577,4))-1)&amp;"-"&amp;TEXT(MOD(IF(VALUE(MID(A7577,6,2))&gt;=4,VALUE(LEFT(A7577,4)),VALUE(LEFT(A7577,4))-1)+1,100),"00")</f>
        <v>FY2025-26</v>
      </c>
      <c r="D7577" s="0" t="s">
        <v>768</v>
      </c>
      <c r="E7577" s="0" t="s">
        <v>460</v>
      </c>
      <c r="F7577" s="0" t="str">
        <f aca="false">INDEX(Mapping!$B$2:$B$465,MATCH(E7577,Mapping!$A$2:$A$465,0))</f>
        <v>NTPC STATIONS</v>
      </c>
      <c r="G7577" s="0" t="str">
        <f aca="false">INDEX(Mapping!$C$2:$C$465,MATCH(E7577,Mapping!$A$2:$A$465,0))</f>
        <v>NTPC GROUP</v>
      </c>
      <c r="H7577" s="2" t="n">
        <v>2.36</v>
      </c>
      <c r="I7577" s="3" t="n">
        <v>0.04</v>
      </c>
    </row>
    <row r="7578" customFormat="false" ht="15" hidden="false" customHeight="false" outlineLevel="0" collapsed="false">
      <c r="A7578" s="0" t="s">
        <v>302</v>
      </c>
      <c r="B7578" s="0" t="n">
        <f aca="false">VALUE(LEFT(A7578,4))</f>
        <v>2026</v>
      </c>
      <c r="C7578" s="0" t="str">
        <f aca="false">"FY"&amp;IF(VALUE(MID(A7578,6,2))&gt;=4,VALUE(LEFT(A7578,4)),VALUE(LEFT(A7578,4))-1)&amp;"-"&amp;TEXT(MOD(IF(VALUE(MID(A7578,6,2))&gt;=4,VALUE(LEFT(A7578,4)),VALUE(LEFT(A7578,4))-1)+1,100),"00")</f>
        <v>FY2025-26</v>
      </c>
      <c r="D7578" s="0" t="s">
        <v>725</v>
      </c>
      <c r="E7578" s="0" t="s">
        <v>394</v>
      </c>
      <c r="F7578" s="0" t="str">
        <f aca="false">INDEX(Mapping!$B$2:$B$465,MATCH(E7578,Mapping!$A$2:$A$465,0))</f>
        <v>NTPC STATIONS</v>
      </c>
      <c r="G7578" s="0" t="str">
        <f aca="false">INDEX(Mapping!$C$2:$C$465,MATCH(E7578,Mapping!$A$2:$A$465,0))</f>
        <v>NTPC GROUP</v>
      </c>
      <c r="H7578" s="2" t="n">
        <v>2.26</v>
      </c>
      <c r="I7578" s="3" t="n">
        <v>0.03</v>
      </c>
    </row>
    <row r="7579" customFormat="false" ht="15" hidden="false" customHeight="false" outlineLevel="0" collapsed="false">
      <c r="A7579" s="0" t="s">
        <v>302</v>
      </c>
      <c r="B7579" s="0" t="n">
        <f aca="false">VALUE(LEFT(A7579,4))</f>
        <v>2026</v>
      </c>
      <c r="C7579" s="0" t="str">
        <f aca="false">"FY"&amp;IF(VALUE(MID(A7579,6,2))&gt;=4,VALUE(LEFT(A7579,4)),VALUE(LEFT(A7579,4))-1)&amp;"-"&amp;TEXT(MOD(IF(VALUE(MID(A7579,6,2))&gt;=4,VALUE(LEFT(A7579,4)),VALUE(LEFT(A7579,4))-1)+1,100),"00")</f>
        <v>FY2025-26</v>
      </c>
      <c r="D7579" s="0" t="s">
        <v>720</v>
      </c>
      <c r="E7579" s="0" t="s">
        <v>428</v>
      </c>
      <c r="F7579" s="0" t="str">
        <f aca="false">INDEX(Mapping!$B$2:$B$465,MATCH(E7579,Mapping!$A$2:$A$465,0))</f>
        <v>NTPC STATIONS</v>
      </c>
      <c r="G7579" s="0" t="str">
        <f aca="false">INDEX(Mapping!$C$2:$C$465,MATCH(E7579,Mapping!$A$2:$A$465,0))</f>
        <v>NTPC GROUP</v>
      </c>
      <c r="H7579" s="2" t="n">
        <v>2.15</v>
      </c>
      <c r="I7579" s="3" t="n">
        <v>0.03</v>
      </c>
    </row>
    <row r="7580" customFormat="false" ht="15" hidden="false" customHeight="false" outlineLevel="0" collapsed="false">
      <c r="A7580" s="0" t="s">
        <v>302</v>
      </c>
      <c r="B7580" s="0" t="n">
        <f aca="false">VALUE(LEFT(A7580,4))</f>
        <v>2026</v>
      </c>
      <c r="C7580" s="0" t="str">
        <f aca="false">"FY"&amp;IF(VALUE(MID(A7580,6,2))&gt;=4,VALUE(LEFT(A7580,4)),VALUE(LEFT(A7580,4))-1)&amp;"-"&amp;TEXT(MOD(IF(VALUE(MID(A7580,6,2))&gt;=4,VALUE(LEFT(A7580,4)),VALUE(LEFT(A7580,4))-1)+1,100),"00")</f>
        <v>FY2025-26</v>
      </c>
      <c r="D7580" s="0" t="s">
        <v>758</v>
      </c>
      <c r="E7580" s="0" t="s">
        <v>400</v>
      </c>
      <c r="F7580" s="0" t="str">
        <f aca="false">INDEX(Mapping!$B$2:$B$465,MATCH(E7580,Mapping!$A$2:$A$465,0))</f>
        <v>NTPC STATIONS</v>
      </c>
      <c r="G7580" s="0" t="str">
        <f aca="false">INDEX(Mapping!$C$2:$C$465,MATCH(E7580,Mapping!$A$2:$A$465,0))</f>
        <v>NTPC GROUP</v>
      </c>
      <c r="H7580" s="2" t="n">
        <v>2.09</v>
      </c>
      <c r="I7580" s="3" t="n">
        <v>0.03</v>
      </c>
    </row>
    <row r="7581" customFormat="false" ht="15" hidden="false" customHeight="false" outlineLevel="0" collapsed="false">
      <c r="A7581" s="0" t="s">
        <v>302</v>
      </c>
      <c r="B7581" s="0" t="n">
        <f aca="false">VALUE(LEFT(A7581,4))</f>
        <v>2026</v>
      </c>
      <c r="C7581" s="0" t="str">
        <f aca="false">"FY"&amp;IF(VALUE(MID(A7581,6,2))&gt;=4,VALUE(LEFT(A7581,4)),VALUE(LEFT(A7581,4))-1)&amp;"-"&amp;TEXT(MOD(IF(VALUE(MID(A7581,6,2))&gt;=4,VALUE(LEFT(A7581,4)),VALUE(LEFT(A7581,4))-1)+1,100),"00")</f>
        <v>FY2025-26</v>
      </c>
      <c r="D7581" s="0" t="s">
        <v>724</v>
      </c>
      <c r="E7581" s="0" t="s">
        <v>437</v>
      </c>
      <c r="F7581" s="0" t="str">
        <f aca="false">INDEX(Mapping!$B$2:$B$465,MATCH(E7581,Mapping!$A$2:$A$465,0))</f>
        <v>NTPC STATIONS</v>
      </c>
      <c r="G7581" s="0" t="str">
        <f aca="false">INDEX(Mapping!$C$2:$C$465,MATCH(E7581,Mapping!$A$2:$A$465,0))</f>
        <v>NTPC GROUP</v>
      </c>
      <c r="H7581" s="2" t="n">
        <v>1.97</v>
      </c>
      <c r="I7581" s="3" t="n">
        <v>0.03</v>
      </c>
    </row>
    <row r="7582" customFormat="false" ht="15" hidden="false" customHeight="false" outlineLevel="0" collapsed="false">
      <c r="A7582" s="0" t="s">
        <v>302</v>
      </c>
      <c r="B7582" s="0" t="n">
        <f aca="false">VALUE(LEFT(A7582,4))</f>
        <v>2026</v>
      </c>
      <c r="C7582" s="0" t="str">
        <f aca="false">"FY"&amp;IF(VALUE(MID(A7582,6,2))&gt;=4,VALUE(LEFT(A7582,4)),VALUE(LEFT(A7582,4))-1)&amp;"-"&amp;TEXT(MOD(IF(VALUE(MID(A7582,6,2))&gt;=4,VALUE(LEFT(A7582,4)),VALUE(LEFT(A7582,4))-1)+1,100),"00")</f>
        <v>FY2025-26</v>
      </c>
      <c r="D7582" s="0" t="s">
        <v>453</v>
      </c>
      <c r="E7582" s="0" t="s">
        <v>453</v>
      </c>
      <c r="F7582" s="0" t="str">
        <f aca="false">INDEX(Mapping!$B$2:$B$465,MATCH(E7582,Mapping!$A$2:$A$465,0))</f>
        <v>GMR KAMALANGA</v>
      </c>
      <c r="G7582" s="0" t="str">
        <f aca="false">INDEX(Mapping!$C$2:$C$465,MATCH(E7582,Mapping!$A$2:$A$465,0))</f>
        <v>GMR ENERGY</v>
      </c>
      <c r="H7582" s="2" t="n">
        <v>1.88</v>
      </c>
      <c r="I7582" s="3" t="n">
        <v>0.03</v>
      </c>
    </row>
    <row r="7583" customFormat="false" ht="15" hidden="false" customHeight="false" outlineLevel="0" collapsed="false">
      <c r="A7583" s="0" t="s">
        <v>302</v>
      </c>
      <c r="B7583" s="0" t="n">
        <f aca="false">VALUE(LEFT(A7583,4))</f>
        <v>2026</v>
      </c>
      <c r="C7583" s="0" t="str">
        <f aca="false">"FY"&amp;IF(VALUE(MID(A7583,6,2))&gt;=4,VALUE(LEFT(A7583,4)),VALUE(LEFT(A7583,4))-1)&amp;"-"&amp;TEXT(MOD(IF(VALUE(MID(A7583,6,2))&gt;=4,VALUE(LEFT(A7583,4)),VALUE(LEFT(A7583,4))-1)+1,100),"00")</f>
        <v>FY2025-26</v>
      </c>
      <c r="D7583" s="0" t="s">
        <v>704</v>
      </c>
      <c r="E7583" s="0" t="s">
        <v>318</v>
      </c>
      <c r="F7583" s="0" t="str">
        <f aca="false">INDEX(Mapping!$B$2:$B$465,MATCH(E7583,Mapping!$A$2:$A$465,0))</f>
        <v>JHABUA POWER</v>
      </c>
      <c r="G7583" s="0" t="str">
        <f aca="false">INDEX(Mapping!$C$2:$C$465,MATCH(E7583,Mapping!$A$2:$A$465,0))</f>
        <v>JHABUA POWER</v>
      </c>
      <c r="H7583" s="2" t="n">
        <v>1.86</v>
      </c>
      <c r="I7583" s="3" t="n">
        <v>0.03</v>
      </c>
    </row>
    <row r="7584" customFormat="false" ht="15" hidden="false" customHeight="false" outlineLevel="0" collapsed="false">
      <c r="A7584" s="0" t="s">
        <v>302</v>
      </c>
      <c r="B7584" s="0" t="n">
        <f aca="false">VALUE(LEFT(A7584,4))</f>
        <v>2026</v>
      </c>
      <c r="C7584" s="0" t="str">
        <f aca="false">"FY"&amp;IF(VALUE(MID(A7584,6,2))&gt;=4,VALUE(LEFT(A7584,4)),VALUE(LEFT(A7584,4))-1)&amp;"-"&amp;TEXT(MOD(IF(VALUE(MID(A7584,6,2))&gt;=4,VALUE(LEFT(A7584,4)),VALUE(LEFT(A7584,4))-1)+1,100),"00")</f>
        <v>FY2025-26</v>
      </c>
      <c r="D7584" s="0" t="s">
        <v>695</v>
      </c>
      <c r="E7584" s="0" t="s">
        <v>211</v>
      </c>
      <c r="F7584" s="0" t="str">
        <f aca="false">INDEX(Mapping!$B$2:$B$465,MATCH(E7584,Mapping!$A$2:$A$465,0))</f>
        <v>SINGOLI BHATWARI HEP</v>
      </c>
      <c r="G7584" s="0" t="str">
        <f aca="false">INDEX(Mapping!$C$2:$C$465,MATCH(E7584,Mapping!$A$2:$A$465,0))</f>
        <v>SINGOLI BHATWARI HEP</v>
      </c>
      <c r="H7584" s="2" t="n">
        <v>1.85</v>
      </c>
      <c r="I7584" s="3" t="n">
        <v>0.03</v>
      </c>
    </row>
    <row r="7585" customFormat="false" ht="15" hidden="false" customHeight="false" outlineLevel="0" collapsed="false">
      <c r="A7585" s="0" t="s">
        <v>302</v>
      </c>
      <c r="B7585" s="0" t="n">
        <f aca="false">VALUE(LEFT(A7585,4))</f>
        <v>2026</v>
      </c>
      <c r="C7585" s="0" t="str">
        <f aca="false">"FY"&amp;IF(VALUE(MID(A7585,6,2))&gt;=4,VALUE(LEFT(A7585,4)),VALUE(LEFT(A7585,4))-1)&amp;"-"&amp;TEXT(MOD(IF(VALUE(MID(A7585,6,2))&gt;=4,VALUE(LEFT(A7585,4)),VALUE(LEFT(A7585,4))-1)+1,100),"00")</f>
        <v>FY2025-26</v>
      </c>
      <c r="D7585" s="0" t="s">
        <v>714</v>
      </c>
      <c r="E7585" s="0" t="s">
        <v>395</v>
      </c>
      <c r="F7585" s="0" t="str">
        <f aca="false">INDEX(Mapping!$B$2:$B$465,MATCH(E7585,Mapping!$A$2:$A$465,0))</f>
        <v>HIMACHAL PRADESH</v>
      </c>
      <c r="G7585" s="0" t="str">
        <f aca="false">INDEX(Mapping!$C$2:$C$465,MATCH(E7585,Mapping!$A$2:$A$465,0))</f>
        <v>HIMACHAL PRADESH</v>
      </c>
      <c r="H7585" s="2" t="n">
        <v>1.7</v>
      </c>
      <c r="I7585" s="3" t="n">
        <v>0.03</v>
      </c>
    </row>
    <row r="7586" customFormat="false" ht="15" hidden="false" customHeight="false" outlineLevel="0" collapsed="false">
      <c r="A7586" s="0" t="s">
        <v>302</v>
      </c>
      <c r="B7586" s="0" t="n">
        <f aca="false">VALUE(LEFT(A7586,4))</f>
        <v>2026</v>
      </c>
      <c r="C7586" s="0" t="str">
        <f aca="false">"FY"&amp;IF(VALUE(MID(A7586,6,2))&gt;=4,VALUE(LEFT(A7586,4)),VALUE(LEFT(A7586,4))-1)&amp;"-"&amp;TEXT(MOD(IF(VALUE(MID(A7586,6,2))&gt;=4,VALUE(LEFT(A7586,4)),VALUE(LEFT(A7586,4))-1)+1,100),"00")</f>
        <v>FY2025-26</v>
      </c>
      <c r="D7586" s="0" t="s">
        <v>792</v>
      </c>
      <c r="E7586" s="0" t="s">
        <v>518</v>
      </c>
      <c r="F7586" s="0" t="str">
        <f aca="false">INDEX(Mapping!$B$2:$B$465,MATCH(E7586,Mapping!$A$2:$A$465,0))</f>
        <v>NTPC STATIONS</v>
      </c>
      <c r="G7586" s="0" t="str">
        <f aca="false">INDEX(Mapping!$C$2:$C$465,MATCH(E7586,Mapping!$A$2:$A$465,0))</f>
        <v>NTPC GROUP</v>
      </c>
      <c r="H7586" s="2" t="n">
        <v>1.67</v>
      </c>
      <c r="I7586" s="3" t="n">
        <v>0.03</v>
      </c>
    </row>
    <row r="7587" customFormat="false" ht="15" hidden="false" customHeight="false" outlineLevel="0" collapsed="false">
      <c r="A7587" s="0" t="s">
        <v>302</v>
      </c>
      <c r="B7587" s="0" t="n">
        <f aca="false">VALUE(LEFT(A7587,4))</f>
        <v>2026</v>
      </c>
      <c r="C7587" s="0" t="str">
        <f aca="false">"FY"&amp;IF(VALUE(MID(A7587,6,2))&gt;=4,VALUE(LEFT(A7587,4)),VALUE(LEFT(A7587,4))-1)&amp;"-"&amp;TEXT(MOD(IF(VALUE(MID(A7587,6,2))&gt;=4,VALUE(LEFT(A7587,4)),VALUE(LEFT(A7587,4))-1)+1,100),"00")</f>
        <v>FY2025-26</v>
      </c>
      <c r="D7587" s="0" t="s">
        <v>733</v>
      </c>
      <c r="E7587" s="0" t="s">
        <v>413</v>
      </c>
      <c r="F7587" s="0" t="str">
        <f aca="false">INDEX(Mapping!$B$2:$B$465,MATCH(E7587,Mapping!$A$2:$A$465,0))</f>
        <v>NTPC STATIONS</v>
      </c>
      <c r="G7587" s="0" t="str">
        <f aca="false">INDEX(Mapping!$C$2:$C$465,MATCH(E7587,Mapping!$A$2:$A$465,0))</f>
        <v>NTPC GROUP</v>
      </c>
      <c r="H7587" s="2" t="n">
        <v>1.65</v>
      </c>
      <c r="I7587" s="3" t="n">
        <v>0.03</v>
      </c>
    </row>
    <row r="7588" customFormat="false" ht="15" hidden="false" customHeight="false" outlineLevel="0" collapsed="false">
      <c r="A7588" s="0" t="s">
        <v>302</v>
      </c>
      <c r="B7588" s="0" t="n">
        <f aca="false">VALUE(LEFT(A7588,4))</f>
        <v>2026</v>
      </c>
      <c r="C7588" s="0" t="str">
        <f aca="false">"FY"&amp;IF(VALUE(MID(A7588,6,2))&gt;=4,VALUE(LEFT(A7588,4)),VALUE(LEFT(A7588,4))-1)&amp;"-"&amp;TEXT(MOD(IF(VALUE(MID(A7588,6,2))&gt;=4,VALUE(LEFT(A7588,4)),VALUE(LEFT(A7588,4))-1)+1,100),"00")</f>
        <v>FY2025-26</v>
      </c>
      <c r="D7588" s="0" t="s">
        <v>729</v>
      </c>
      <c r="E7588" s="0" t="s">
        <v>253</v>
      </c>
      <c r="F7588" s="0" t="str">
        <f aca="false">INDEX(Mapping!$B$2:$B$465,MATCH(E7588,Mapping!$A$2:$A$465,0))</f>
        <v>NAGALAND</v>
      </c>
      <c r="G7588" s="0" t="str">
        <f aca="false">INDEX(Mapping!$C$2:$C$465,MATCH(E7588,Mapping!$A$2:$A$465,0))</f>
        <v>NAGALAND</v>
      </c>
      <c r="H7588" s="2" t="n">
        <v>1.49</v>
      </c>
      <c r="I7588" s="3" t="n">
        <v>0.02</v>
      </c>
    </row>
    <row r="7589" customFormat="false" ht="15" hidden="false" customHeight="false" outlineLevel="0" collapsed="false">
      <c r="A7589" s="0" t="s">
        <v>302</v>
      </c>
      <c r="B7589" s="0" t="n">
        <f aca="false">VALUE(LEFT(A7589,4))</f>
        <v>2026</v>
      </c>
      <c r="C7589" s="0" t="str">
        <f aca="false">"FY"&amp;IF(VALUE(MID(A7589,6,2))&gt;=4,VALUE(LEFT(A7589,4)),VALUE(LEFT(A7589,4))-1)&amp;"-"&amp;TEXT(MOD(IF(VALUE(MID(A7589,6,2))&gt;=4,VALUE(LEFT(A7589,4)),VALUE(LEFT(A7589,4))-1)+1,100),"00")</f>
        <v>FY2025-26</v>
      </c>
      <c r="D7589" s="0" t="s">
        <v>731</v>
      </c>
      <c r="E7589" s="0" t="s">
        <v>429</v>
      </c>
      <c r="F7589" s="0" t="str">
        <f aca="false">INDEX(Mapping!$B$2:$B$465,MATCH(E7589,Mapping!$A$2:$A$465,0))</f>
        <v>NTPC STATIONS</v>
      </c>
      <c r="G7589" s="0" t="str">
        <f aca="false">INDEX(Mapping!$C$2:$C$465,MATCH(E7589,Mapping!$A$2:$A$465,0))</f>
        <v>NTPC GROUP</v>
      </c>
      <c r="H7589" s="2" t="n">
        <v>1.41</v>
      </c>
      <c r="I7589" s="3" t="n">
        <v>0.02</v>
      </c>
    </row>
    <row r="7590" customFormat="false" ht="15" hidden="false" customHeight="false" outlineLevel="0" collapsed="false">
      <c r="A7590" s="0" t="s">
        <v>302</v>
      </c>
      <c r="B7590" s="0" t="n">
        <f aca="false">VALUE(LEFT(A7590,4))</f>
        <v>2026</v>
      </c>
      <c r="C7590" s="0" t="str">
        <f aca="false">"FY"&amp;IF(VALUE(MID(A7590,6,2))&gt;=4,VALUE(LEFT(A7590,4)),VALUE(LEFT(A7590,4))-1)&amp;"-"&amp;TEXT(MOD(IF(VALUE(MID(A7590,6,2))&gt;=4,VALUE(LEFT(A7590,4)),VALUE(LEFT(A7590,4))-1)+1,100),"00")</f>
        <v>FY2025-26</v>
      </c>
      <c r="D7590" s="0" t="s">
        <v>738</v>
      </c>
      <c r="E7590" s="0" t="s">
        <v>56</v>
      </c>
      <c r="F7590" s="0" t="str">
        <f aca="false">INDEX(Mapping!$B$2:$B$465,MATCH(E7590,Mapping!$A$2:$A$465,0))</f>
        <v>UTTARAKHAND</v>
      </c>
      <c r="G7590" s="0" t="str">
        <f aca="false">INDEX(Mapping!$C$2:$C$465,MATCH(E7590,Mapping!$A$2:$A$465,0))</f>
        <v>UTTARAKHAND</v>
      </c>
      <c r="H7590" s="2" t="n">
        <v>1.4</v>
      </c>
      <c r="I7590" s="3" t="n">
        <v>0.02</v>
      </c>
    </row>
    <row r="7591" customFormat="false" ht="15" hidden="false" customHeight="false" outlineLevel="0" collapsed="false">
      <c r="A7591" s="0" t="s">
        <v>302</v>
      </c>
      <c r="B7591" s="0" t="n">
        <f aca="false">VALUE(LEFT(A7591,4))</f>
        <v>2026</v>
      </c>
      <c r="C7591" s="0" t="str">
        <f aca="false">"FY"&amp;IF(VALUE(MID(A7591,6,2))&gt;=4,VALUE(LEFT(A7591,4)),VALUE(LEFT(A7591,4))-1)&amp;"-"&amp;TEXT(MOD(IF(VALUE(MID(A7591,6,2))&gt;=4,VALUE(LEFT(A7591,4)),VALUE(LEFT(A7591,4))-1)+1,100),"00")</f>
        <v>FY2025-26</v>
      </c>
      <c r="D7591" s="0" t="s">
        <v>776</v>
      </c>
      <c r="E7591" s="0" t="s">
        <v>489</v>
      </c>
      <c r="F7591" s="0" t="str">
        <f aca="false">INDEX(Mapping!$B$2:$B$465,MATCH(E7591,Mapping!$A$2:$A$465,0))</f>
        <v>NTPL (NLC TAMIL NADU POWER)</v>
      </c>
      <c r="G7591" s="0" t="str">
        <f aca="false">INDEX(Mapping!$C$2:$C$465,MATCH(E7591,Mapping!$A$2:$A$465,0))</f>
        <v>NLC INDIA GROUP</v>
      </c>
      <c r="H7591" s="2" t="n">
        <v>1.27</v>
      </c>
      <c r="I7591" s="3" t="n">
        <v>0.02</v>
      </c>
    </row>
    <row r="7592" customFormat="false" ht="15" hidden="false" customHeight="false" outlineLevel="0" collapsed="false">
      <c r="A7592" s="0" t="s">
        <v>302</v>
      </c>
      <c r="B7592" s="0" t="n">
        <f aca="false">VALUE(LEFT(A7592,4))</f>
        <v>2026</v>
      </c>
      <c r="C7592" s="0" t="str">
        <f aca="false">"FY"&amp;IF(VALUE(MID(A7592,6,2))&gt;=4,VALUE(LEFT(A7592,4)),VALUE(LEFT(A7592,4))-1)&amp;"-"&amp;TEXT(MOD(IF(VALUE(MID(A7592,6,2))&gt;=4,VALUE(LEFT(A7592,4)),VALUE(LEFT(A7592,4))-1)+1,100),"00")</f>
        <v>FY2025-26</v>
      </c>
      <c r="D7592" s="0" t="s">
        <v>305</v>
      </c>
      <c r="E7592" s="0" t="s">
        <v>305</v>
      </c>
      <c r="F7592" s="0" t="str">
        <f aca="false">INDEX(Mapping!$B$2:$B$465,MATCH(E7592,Mapping!$A$2:$A$465,0))</f>
        <v>NEEPCO STATIONS</v>
      </c>
      <c r="G7592" s="0" t="str">
        <f aca="false">INDEX(Mapping!$C$2:$C$465,MATCH(E7592,Mapping!$A$2:$A$465,0))</f>
        <v>NEEPCO STATIONS</v>
      </c>
      <c r="H7592" s="2" t="n">
        <v>1.26</v>
      </c>
      <c r="I7592" s="3" t="n">
        <v>0.02</v>
      </c>
    </row>
    <row r="7593" customFormat="false" ht="15" hidden="false" customHeight="false" outlineLevel="0" collapsed="false">
      <c r="A7593" s="0" t="s">
        <v>302</v>
      </c>
      <c r="B7593" s="0" t="n">
        <f aca="false">VALUE(LEFT(A7593,4))</f>
        <v>2026</v>
      </c>
      <c r="C7593" s="0" t="str">
        <f aca="false">"FY"&amp;IF(VALUE(MID(A7593,6,2))&gt;=4,VALUE(LEFT(A7593,4)),VALUE(LEFT(A7593,4))-1)&amp;"-"&amp;TEXT(MOD(IF(VALUE(MID(A7593,6,2))&gt;=4,VALUE(LEFT(A7593,4)),VALUE(LEFT(A7593,4))-1)+1,100),"00")</f>
        <v>FY2025-26</v>
      </c>
      <c r="D7593" s="0" t="s">
        <v>431</v>
      </c>
      <c r="E7593" s="0" t="s">
        <v>431</v>
      </c>
      <c r="F7593" s="0" t="str">
        <f aca="false">INDEX(Mapping!$B$2:$B$465,MATCH(E7593,Mapping!$A$2:$A$465,0))</f>
        <v>JUNIPER GREEN COSMIC PRIVATE LIMITED</v>
      </c>
      <c r="G7593" s="0" t="str">
        <f aca="false">INDEX(Mapping!$C$2:$C$465,MATCH(E7593,Mapping!$A$2:$A$465,0))</f>
        <v>JUNIPER GREEN ENERGY</v>
      </c>
      <c r="H7593" s="2" t="n">
        <v>1.26</v>
      </c>
      <c r="I7593" s="3" t="n">
        <v>0.02</v>
      </c>
    </row>
    <row r="7594" customFormat="false" ht="15" hidden="false" customHeight="false" outlineLevel="0" collapsed="false">
      <c r="A7594" s="0" t="s">
        <v>302</v>
      </c>
      <c r="B7594" s="0" t="n">
        <f aca="false">VALUE(LEFT(A7594,4))</f>
        <v>2026</v>
      </c>
      <c r="C7594" s="0" t="str">
        <f aca="false">"FY"&amp;IF(VALUE(MID(A7594,6,2))&gt;=4,VALUE(LEFT(A7594,4)),VALUE(LEFT(A7594,4))-1)&amp;"-"&amp;TEXT(MOD(IF(VALUE(MID(A7594,6,2))&gt;=4,VALUE(LEFT(A7594,4)),VALUE(LEFT(A7594,4))-1)+1,100),"00")</f>
        <v>FY2025-26</v>
      </c>
      <c r="D7594" s="0" t="s">
        <v>851</v>
      </c>
      <c r="E7594" s="0" t="s">
        <v>552</v>
      </c>
      <c r="F7594" s="0" t="str">
        <f aca="false">INDEX(Mapping!$B$2:$B$465,MATCH(E7594,Mapping!$A$2:$A$465,0))</f>
        <v>AMBUJA CEMENTS LIMITED_PSS4_HYBRID SOLAR</v>
      </c>
      <c r="G7594" s="0" t="str">
        <f aca="false">INDEX(Mapping!$C$2:$C$465,MATCH(E7594,Mapping!$A$2:$A$465,0))</f>
        <v>AMBUJA CEMENTS</v>
      </c>
      <c r="H7594" s="2" t="n">
        <v>1.24</v>
      </c>
      <c r="I7594" s="3" t="n">
        <v>0.02</v>
      </c>
    </row>
    <row r="7595" customFormat="false" ht="15" hidden="false" customHeight="false" outlineLevel="0" collapsed="false">
      <c r="A7595" s="0" t="s">
        <v>302</v>
      </c>
      <c r="B7595" s="0" t="n">
        <f aca="false">VALUE(LEFT(A7595,4))</f>
        <v>2026</v>
      </c>
      <c r="C7595" s="0" t="str">
        <f aca="false">"FY"&amp;IF(VALUE(MID(A7595,6,2))&gt;=4,VALUE(LEFT(A7595,4)),VALUE(LEFT(A7595,4))-1)&amp;"-"&amp;TEXT(MOD(IF(VALUE(MID(A7595,6,2))&gt;=4,VALUE(LEFT(A7595,4)),VALUE(LEFT(A7595,4))-1)+1,100),"00")</f>
        <v>FY2025-26</v>
      </c>
      <c r="D7595" s="0" t="s">
        <v>864</v>
      </c>
      <c r="E7595" s="0" t="s">
        <v>513</v>
      </c>
      <c r="F7595" s="0" t="str">
        <f aca="false">INDEX(Mapping!$B$2:$B$465,MATCH(E7595,Mapping!$A$2:$A$465,0))</f>
        <v>ADANI GREEN ENERGY TWENTY FIVE C LIMITED_PSS11</v>
      </c>
      <c r="G7595" s="0" t="str">
        <f aca="false">INDEX(Mapping!$C$2:$C$465,MATCH(E7595,Mapping!$A$2:$A$465,0))</f>
        <v>ADANI GREEN ENERGY (ALL SPVs)</v>
      </c>
      <c r="H7595" s="2" t="n">
        <v>1.2</v>
      </c>
      <c r="I7595" s="3" t="n">
        <v>0.02</v>
      </c>
    </row>
    <row r="7596" customFormat="false" ht="15" hidden="false" customHeight="false" outlineLevel="0" collapsed="false">
      <c r="A7596" s="0" t="s">
        <v>302</v>
      </c>
      <c r="B7596" s="0" t="n">
        <f aca="false">VALUE(LEFT(A7596,4))</f>
        <v>2026</v>
      </c>
      <c r="C7596" s="0" t="str">
        <f aca="false">"FY"&amp;IF(VALUE(MID(A7596,6,2))&gt;=4,VALUE(LEFT(A7596,4)),VALUE(LEFT(A7596,4))-1)&amp;"-"&amp;TEXT(MOD(IF(VALUE(MID(A7596,6,2))&gt;=4,VALUE(LEFT(A7596,4)),VALUE(LEFT(A7596,4))-1)+1,100),"00")</f>
        <v>FY2025-26</v>
      </c>
      <c r="D7596" s="0" t="s">
        <v>860</v>
      </c>
      <c r="E7596" s="0" t="s">
        <v>565</v>
      </c>
      <c r="F7596" s="0" t="str">
        <f aca="false">INDEX(Mapping!$B$2:$B$465,MATCH(E7596,Mapping!$A$2:$A$465,0))</f>
        <v>TP SAURYA LIMITED KOPPAL</v>
      </c>
      <c r="G7596" s="0" t="str">
        <f aca="false">INDEX(Mapping!$C$2:$C$465,MATCH(E7596,Mapping!$A$2:$A$465,0))</f>
        <v>TATA POWER</v>
      </c>
      <c r="H7596" s="2" t="n">
        <v>1.19</v>
      </c>
      <c r="I7596" s="3" t="n">
        <v>0.02</v>
      </c>
    </row>
    <row r="7597" customFormat="false" ht="15" hidden="false" customHeight="false" outlineLevel="0" collapsed="false">
      <c r="A7597" s="0" t="s">
        <v>302</v>
      </c>
      <c r="B7597" s="0" t="n">
        <f aca="false">VALUE(LEFT(A7597,4))</f>
        <v>2026</v>
      </c>
      <c r="C7597" s="0" t="str">
        <f aca="false">"FY"&amp;IF(VALUE(MID(A7597,6,2))&gt;=4,VALUE(LEFT(A7597,4)),VALUE(LEFT(A7597,4))-1)&amp;"-"&amp;TEXT(MOD(IF(VALUE(MID(A7597,6,2))&gt;=4,VALUE(LEFT(A7597,4)),VALUE(LEFT(A7597,4))-1)+1,100),"00")</f>
        <v>FY2025-26</v>
      </c>
      <c r="D7597" s="0" t="s">
        <v>817</v>
      </c>
      <c r="E7597" s="0" t="s">
        <v>430</v>
      </c>
      <c r="F7597" s="0" t="str">
        <f aca="false">INDEX(Mapping!$B$2:$B$465,MATCH(E7597,Mapping!$A$2:$A$465,0))</f>
        <v>AMBUJA CEMENTS LIMITED_PSS4_HYBRID WIND</v>
      </c>
      <c r="G7597" s="0" t="str">
        <f aca="false">INDEX(Mapping!$C$2:$C$465,MATCH(E7597,Mapping!$A$2:$A$465,0))</f>
        <v>AMBUJA CEMENTS</v>
      </c>
      <c r="H7597" s="2" t="n">
        <v>1.17</v>
      </c>
      <c r="I7597" s="3" t="n">
        <v>0.02</v>
      </c>
    </row>
    <row r="7598" customFormat="false" ht="15" hidden="false" customHeight="false" outlineLevel="0" collapsed="false">
      <c r="A7598" s="0" t="s">
        <v>302</v>
      </c>
      <c r="B7598" s="0" t="n">
        <f aca="false">VALUE(LEFT(A7598,4))</f>
        <v>2026</v>
      </c>
      <c r="C7598" s="0" t="str">
        <f aca="false">"FY"&amp;IF(VALUE(MID(A7598,6,2))&gt;=4,VALUE(LEFT(A7598,4)),VALUE(LEFT(A7598,4))-1)&amp;"-"&amp;TEXT(MOD(IF(VALUE(MID(A7598,6,2))&gt;=4,VALUE(LEFT(A7598,4)),VALUE(LEFT(A7598,4))-1)+1,100),"00")</f>
        <v>FY2025-26</v>
      </c>
      <c r="D7598" s="0" t="s">
        <v>480</v>
      </c>
      <c r="E7598" s="0" t="s">
        <v>480</v>
      </c>
      <c r="F7598" s="0" t="str">
        <f aca="false">INDEX(Mapping!$B$2:$B$465,MATCH(E7598,Mapping!$A$2:$A$465,0))</f>
        <v>ADANI SOLAR ENERGY JODHPUR SIX PRIVATE LIMITED_50MW</v>
      </c>
      <c r="G7598" s="0" t="str">
        <f aca="false">INDEX(Mapping!$C$2:$C$465,MATCH(E7598,Mapping!$A$2:$A$465,0))</f>
        <v>ADANI GREEN ENERGY (ALL SPVs)</v>
      </c>
      <c r="H7598" s="2" t="n">
        <v>1.17</v>
      </c>
      <c r="I7598" s="3" t="n">
        <v>0.02</v>
      </c>
    </row>
    <row r="7599" customFormat="false" ht="15" hidden="false" customHeight="false" outlineLevel="0" collapsed="false">
      <c r="A7599" s="0" t="s">
        <v>302</v>
      </c>
      <c r="B7599" s="0" t="n">
        <f aca="false">VALUE(LEFT(A7599,4))</f>
        <v>2026</v>
      </c>
      <c r="C7599" s="0" t="str">
        <f aca="false">"FY"&amp;IF(VALUE(MID(A7599,6,2))&gt;=4,VALUE(LEFT(A7599,4)),VALUE(LEFT(A7599,4))-1)&amp;"-"&amp;TEXT(MOD(IF(VALUE(MID(A7599,6,2))&gt;=4,VALUE(LEFT(A7599,4)),VALUE(LEFT(A7599,4))-1)+1,100),"00")</f>
        <v>FY2025-26</v>
      </c>
      <c r="D7599" s="0" t="s">
        <v>764</v>
      </c>
      <c r="E7599" s="0" t="s">
        <v>505</v>
      </c>
      <c r="F7599" s="0" t="str">
        <f aca="false">INDEX(Mapping!$B$2:$B$465,MATCH(E7599,Mapping!$A$2:$A$465,0))</f>
        <v>NTPC STATIONS</v>
      </c>
      <c r="G7599" s="0" t="str">
        <f aca="false">INDEX(Mapping!$C$2:$C$465,MATCH(E7599,Mapping!$A$2:$A$465,0))</f>
        <v>NTPC GROUP</v>
      </c>
      <c r="H7599" s="2" t="n">
        <v>1.13</v>
      </c>
      <c r="I7599" s="3" t="n">
        <v>0.02</v>
      </c>
    </row>
    <row r="7600" customFormat="false" ht="15" hidden="false" customHeight="false" outlineLevel="0" collapsed="false">
      <c r="A7600" s="0" t="s">
        <v>302</v>
      </c>
      <c r="B7600" s="0" t="n">
        <f aca="false">VALUE(LEFT(A7600,4))</f>
        <v>2026</v>
      </c>
      <c r="C7600" s="0" t="str">
        <f aca="false">"FY"&amp;IF(VALUE(MID(A7600,6,2))&gt;=4,VALUE(LEFT(A7600,4)),VALUE(LEFT(A7600,4))-1)&amp;"-"&amp;TEXT(MOD(IF(VALUE(MID(A7600,6,2))&gt;=4,VALUE(LEFT(A7600,4)),VALUE(LEFT(A7600,4))-1)+1,100),"00")</f>
        <v>FY2025-26</v>
      </c>
      <c r="D7600" s="0" t="s">
        <v>782</v>
      </c>
      <c r="E7600" s="0" t="s">
        <v>329</v>
      </c>
      <c r="F7600" s="0" t="str">
        <f aca="false">INDEX(Mapping!$B$2:$B$465,MATCH(E7600,Mapping!$A$2:$A$465,0))</f>
        <v>NTPC STATIONS</v>
      </c>
      <c r="G7600" s="0" t="str">
        <f aca="false">INDEX(Mapping!$C$2:$C$465,MATCH(E7600,Mapping!$A$2:$A$465,0))</f>
        <v>NTPC GROUP</v>
      </c>
      <c r="H7600" s="2" t="n">
        <v>1.02</v>
      </c>
      <c r="I7600" s="3" t="n">
        <v>0.02</v>
      </c>
    </row>
    <row r="7601" customFormat="false" ht="15" hidden="false" customHeight="false" outlineLevel="0" collapsed="false">
      <c r="A7601" s="0" t="s">
        <v>302</v>
      </c>
      <c r="B7601" s="0" t="n">
        <f aca="false">VALUE(LEFT(A7601,4))</f>
        <v>2026</v>
      </c>
      <c r="C7601" s="0" t="str">
        <f aca="false">"FY"&amp;IF(VALUE(MID(A7601,6,2))&gt;=4,VALUE(LEFT(A7601,4)),VALUE(LEFT(A7601,4))-1)&amp;"-"&amp;TEXT(MOD(IF(VALUE(MID(A7601,6,2))&gt;=4,VALUE(LEFT(A7601,4)),VALUE(LEFT(A7601,4))-1)+1,100),"00")</f>
        <v>FY2025-26</v>
      </c>
      <c r="D7601" s="0" t="s">
        <v>477</v>
      </c>
      <c r="E7601" s="0" t="s">
        <v>477</v>
      </c>
      <c r="F7601" s="0" t="str">
        <f aca="false">INDEX(Mapping!$B$2:$B$465,MATCH(E7601,Mapping!$A$2:$A$465,0))</f>
        <v>ADANI GREEN ENERGY TWENTY SIX A LIMITED_PSS-3</v>
      </c>
      <c r="G7601" s="0" t="str">
        <f aca="false">INDEX(Mapping!$C$2:$C$465,MATCH(E7601,Mapping!$A$2:$A$465,0))</f>
        <v>ADANI GREEN ENERGY (ALL SPVs)</v>
      </c>
      <c r="H7601" s="2" t="n">
        <v>1.01</v>
      </c>
      <c r="I7601" s="3" t="n">
        <v>0.02</v>
      </c>
    </row>
    <row r="7602" customFormat="false" ht="15" hidden="false" customHeight="false" outlineLevel="0" collapsed="false">
      <c r="A7602" s="0" t="s">
        <v>302</v>
      </c>
      <c r="B7602" s="0" t="n">
        <f aca="false">VALUE(LEFT(A7602,4))</f>
        <v>2026</v>
      </c>
      <c r="C7602" s="0" t="str">
        <f aca="false">"FY"&amp;IF(VALUE(MID(A7602,6,2))&gt;=4,VALUE(LEFT(A7602,4)),VALUE(LEFT(A7602,4))-1)&amp;"-"&amp;TEXT(MOD(IF(VALUE(MID(A7602,6,2))&gt;=4,VALUE(LEFT(A7602,4)),VALUE(LEFT(A7602,4))-1)+1,100),"00")</f>
        <v>FY2025-26</v>
      </c>
      <c r="D7602" s="0" t="s">
        <v>562</v>
      </c>
      <c r="E7602" s="0" t="s">
        <v>562</v>
      </c>
      <c r="F7602" s="0" t="str">
        <f aca="false">INDEX(Mapping!$B$2:$B$465,MATCH(E7602,Mapping!$A$2:$A$465,0))</f>
        <v>NLC INDIA</v>
      </c>
      <c r="G7602" s="0" t="str">
        <f aca="false">INDEX(Mapping!$C$2:$C$465,MATCH(E7602,Mapping!$A$2:$A$465,0))</f>
        <v>NLC INDIA GROUP</v>
      </c>
      <c r="H7602" s="2" t="n">
        <v>0.95</v>
      </c>
      <c r="I7602" s="3" t="n">
        <v>0.01</v>
      </c>
    </row>
    <row r="7603" customFormat="false" ht="15" hidden="false" customHeight="false" outlineLevel="0" collapsed="false">
      <c r="A7603" s="0" t="s">
        <v>302</v>
      </c>
      <c r="B7603" s="0" t="n">
        <f aca="false">VALUE(LEFT(A7603,4))</f>
        <v>2026</v>
      </c>
      <c r="C7603" s="0" t="str">
        <f aca="false">"FY"&amp;IF(VALUE(MID(A7603,6,2))&gt;=4,VALUE(LEFT(A7603,4)),VALUE(LEFT(A7603,4))-1)&amp;"-"&amp;TEXT(MOD(IF(VALUE(MID(A7603,6,2))&gt;=4,VALUE(LEFT(A7603,4)),VALUE(LEFT(A7603,4))-1)+1,100),"00")</f>
        <v>FY2025-26</v>
      </c>
      <c r="D7603" s="0" t="s">
        <v>740</v>
      </c>
      <c r="E7603" s="0" t="s">
        <v>426</v>
      </c>
      <c r="F7603" s="0" t="str">
        <f aca="false">INDEX(Mapping!$B$2:$B$465,MATCH(E7603,Mapping!$A$2:$A$465,0))</f>
        <v>NTPC STATIONS</v>
      </c>
      <c r="G7603" s="0" t="str">
        <f aca="false">INDEX(Mapping!$C$2:$C$465,MATCH(E7603,Mapping!$A$2:$A$465,0))</f>
        <v>NTPC GROUP</v>
      </c>
      <c r="H7603" s="2" t="n">
        <v>0.87</v>
      </c>
      <c r="I7603" s="3" t="n">
        <v>0.01</v>
      </c>
    </row>
    <row r="7604" customFormat="false" ht="15" hidden="false" customHeight="false" outlineLevel="0" collapsed="false">
      <c r="A7604" s="0" t="s">
        <v>302</v>
      </c>
      <c r="B7604" s="0" t="n">
        <f aca="false">VALUE(LEFT(A7604,4))</f>
        <v>2026</v>
      </c>
      <c r="C7604" s="0" t="str">
        <f aca="false">"FY"&amp;IF(VALUE(MID(A7604,6,2))&gt;=4,VALUE(LEFT(A7604,4)),VALUE(LEFT(A7604,4))-1)&amp;"-"&amp;TEXT(MOD(IF(VALUE(MID(A7604,6,2))&gt;=4,VALUE(LEFT(A7604,4)),VALUE(LEFT(A7604,4))-1)+1,100),"00")</f>
        <v>FY2025-26</v>
      </c>
      <c r="D7604" s="0" t="s">
        <v>756</v>
      </c>
      <c r="E7604" s="0" t="s">
        <v>496</v>
      </c>
      <c r="F7604" s="0" t="str">
        <f aca="false">INDEX(Mapping!$B$2:$B$465,MATCH(E7604,Mapping!$A$2:$A$465,0))</f>
        <v>NTPC STATIONS</v>
      </c>
      <c r="G7604" s="0" t="str">
        <f aca="false">INDEX(Mapping!$C$2:$C$465,MATCH(E7604,Mapping!$A$2:$A$465,0))</f>
        <v>NTPC GROUP</v>
      </c>
      <c r="H7604" s="2" t="n">
        <v>0.87</v>
      </c>
      <c r="I7604" s="3" t="n">
        <v>0.01</v>
      </c>
    </row>
    <row r="7605" customFormat="false" ht="15" hidden="false" customHeight="false" outlineLevel="0" collapsed="false">
      <c r="A7605" s="0" t="s">
        <v>302</v>
      </c>
      <c r="B7605" s="0" t="n">
        <f aca="false">VALUE(LEFT(A7605,4))</f>
        <v>2026</v>
      </c>
      <c r="C7605" s="0" t="str">
        <f aca="false">"FY"&amp;IF(VALUE(MID(A7605,6,2))&gt;=4,VALUE(LEFT(A7605,4)),VALUE(LEFT(A7605,4))-1)&amp;"-"&amp;TEXT(MOD(IF(VALUE(MID(A7605,6,2))&gt;=4,VALUE(LEFT(A7605,4)),VALUE(LEFT(A7605,4))-1)+1,100),"00")</f>
        <v>FY2025-26</v>
      </c>
      <c r="D7605" s="0" t="s">
        <v>538</v>
      </c>
      <c r="E7605" s="0" t="s">
        <v>538</v>
      </c>
      <c r="F7605" s="0" t="str">
        <f aca="false">INDEX(Mapping!$B$2:$B$465,MATCH(E7605,Mapping!$A$2:$A$465,0))</f>
        <v>JUNIPER NIRJARA ENERGY PRIVATE LIMITED</v>
      </c>
      <c r="G7605" s="0" t="str">
        <f aca="false">INDEX(Mapping!$C$2:$C$465,MATCH(E7605,Mapping!$A$2:$A$465,0))</f>
        <v>JUNIPER GREEN ENERGY</v>
      </c>
      <c r="H7605" s="2" t="n">
        <v>0.77</v>
      </c>
      <c r="I7605" s="3" t="n">
        <v>0.01</v>
      </c>
    </row>
    <row r="7606" customFormat="false" ht="15" hidden="false" customHeight="false" outlineLevel="0" collapsed="false">
      <c r="A7606" s="0" t="s">
        <v>302</v>
      </c>
      <c r="B7606" s="0" t="n">
        <f aca="false">VALUE(LEFT(A7606,4))</f>
        <v>2026</v>
      </c>
      <c r="C7606" s="0" t="str">
        <f aca="false">"FY"&amp;IF(VALUE(MID(A7606,6,2))&gt;=4,VALUE(LEFT(A7606,4)),VALUE(LEFT(A7606,4))-1)&amp;"-"&amp;TEXT(MOD(IF(VALUE(MID(A7606,6,2))&gt;=4,VALUE(LEFT(A7606,4)),VALUE(LEFT(A7606,4))-1)+1,100),"00")</f>
        <v>FY2025-26</v>
      </c>
      <c r="D7606" s="0" t="s">
        <v>746</v>
      </c>
      <c r="E7606" s="0" t="s">
        <v>369</v>
      </c>
      <c r="F7606" s="0" t="str">
        <f aca="false">INDEX(Mapping!$B$2:$B$465,MATCH(E7606,Mapping!$A$2:$A$465,0))</f>
        <v>NTPC STATIONS</v>
      </c>
      <c r="G7606" s="0" t="str">
        <f aca="false">INDEX(Mapping!$C$2:$C$465,MATCH(E7606,Mapping!$A$2:$A$465,0))</f>
        <v>NTPC GROUP</v>
      </c>
      <c r="H7606" s="2" t="n">
        <v>0.77</v>
      </c>
      <c r="I7606" s="3" t="n">
        <v>0.01</v>
      </c>
    </row>
    <row r="7607" customFormat="false" ht="15" hidden="false" customHeight="false" outlineLevel="0" collapsed="false">
      <c r="A7607" s="0" t="s">
        <v>302</v>
      </c>
      <c r="B7607" s="0" t="n">
        <f aca="false">VALUE(LEFT(A7607,4))</f>
        <v>2026</v>
      </c>
      <c r="C7607" s="0" t="str">
        <f aca="false">"FY"&amp;IF(VALUE(MID(A7607,6,2))&gt;=4,VALUE(LEFT(A7607,4)),VALUE(LEFT(A7607,4))-1)&amp;"-"&amp;TEXT(MOD(IF(VALUE(MID(A7607,6,2))&gt;=4,VALUE(LEFT(A7607,4)),VALUE(LEFT(A7607,4))-1)+1,100),"00")</f>
        <v>FY2025-26</v>
      </c>
      <c r="D7607" s="0" t="s">
        <v>754</v>
      </c>
      <c r="E7607" s="0" t="s">
        <v>512</v>
      </c>
      <c r="F7607" s="0" t="str">
        <f aca="false">INDEX(Mapping!$B$2:$B$465,MATCH(E7607,Mapping!$A$2:$A$465,0))</f>
        <v>NTPC STATIONS</v>
      </c>
      <c r="G7607" s="0" t="str">
        <f aca="false">INDEX(Mapping!$C$2:$C$465,MATCH(E7607,Mapping!$A$2:$A$465,0))</f>
        <v>NTPC GROUP</v>
      </c>
      <c r="H7607" s="2" t="n">
        <v>0.73</v>
      </c>
      <c r="I7607" s="3" t="n">
        <v>0.01</v>
      </c>
    </row>
    <row r="7608" customFormat="false" ht="15" hidden="false" customHeight="false" outlineLevel="0" collapsed="false">
      <c r="A7608" s="0" t="s">
        <v>302</v>
      </c>
      <c r="B7608" s="0" t="n">
        <f aca="false">VALUE(LEFT(A7608,4))</f>
        <v>2026</v>
      </c>
      <c r="C7608" s="0" t="str">
        <f aca="false">"FY"&amp;IF(VALUE(MID(A7608,6,2))&gt;=4,VALUE(LEFT(A7608,4)),VALUE(LEFT(A7608,4))-1)&amp;"-"&amp;TEXT(MOD(IF(VALUE(MID(A7608,6,2))&gt;=4,VALUE(LEFT(A7608,4)),VALUE(LEFT(A7608,4))-1)+1,100),"00")</f>
        <v>FY2025-26</v>
      </c>
      <c r="D7608" s="0" t="s">
        <v>818</v>
      </c>
      <c r="E7608" s="0" t="s">
        <v>419</v>
      </c>
      <c r="F7608" s="0" t="str">
        <f aca="false">INDEX(Mapping!$B$2:$B$465,MATCH(E7608,Mapping!$A$2:$A$465,0))</f>
        <v>ADANI HYBRID ENERGY JAISALMER FIVE LIMITED_PSS5_SOLAR</v>
      </c>
      <c r="G7608" s="0" t="str">
        <f aca="false">INDEX(Mapping!$C$2:$C$465,MATCH(E7608,Mapping!$A$2:$A$465,0))</f>
        <v>ADANI GREEN ENERGY (ALL SPVs)</v>
      </c>
      <c r="H7608" s="2" t="n">
        <v>0.73</v>
      </c>
      <c r="I7608" s="3" t="n">
        <v>0.01</v>
      </c>
    </row>
    <row r="7609" customFormat="false" ht="15" hidden="false" customHeight="false" outlineLevel="0" collapsed="false">
      <c r="A7609" s="0" t="s">
        <v>302</v>
      </c>
      <c r="B7609" s="0" t="n">
        <f aca="false">VALUE(LEFT(A7609,4))</f>
        <v>2026</v>
      </c>
      <c r="C7609" s="0" t="str">
        <f aca="false">"FY"&amp;IF(VALUE(MID(A7609,6,2))&gt;=4,VALUE(LEFT(A7609,4)),VALUE(LEFT(A7609,4))-1)&amp;"-"&amp;TEXT(MOD(IF(VALUE(MID(A7609,6,2))&gt;=4,VALUE(LEFT(A7609,4)),VALUE(LEFT(A7609,4))-1)+1,100),"00")</f>
        <v>FY2025-26</v>
      </c>
      <c r="D7609" s="0" t="s">
        <v>820</v>
      </c>
      <c r="E7609" s="0" t="s">
        <v>464</v>
      </c>
      <c r="F7609" s="0" t="str">
        <f aca="false">INDEX(Mapping!$B$2:$B$465,MATCH(E7609,Mapping!$A$2:$A$465,0))</f>
        <v>ADANI PORTS AND SPECIAL ECONOMIC ZONE LIMITED_PSS4_WIND</v>
      </c>
      <c r="G7609" s="0" t="str">
        <f aca="false">INDEX(Mapping!$C$2:$C$465,MATCH(E7609,Mapping!$A$2:$A$465,0))</f>
        <v>ADANI PORTS &amp; SEZ</v>
      </c>
      <c r="H7609" s="2" t="n">
        <v>0.67</v>
      </c>
      <c r="I7609" s="3" t="n">
        <v>0.01</v>
      </c>
    </row>
    <row r="7610" customFormat="false" ht="15" hidden="false" customHeight="false" outlineLevel="0" collapsed="false">
      <c r="A7610" s="0" t="s">
        <v>302</v>
      </c>
      <c r="B7610" s="0" t="n">
        <f aca="false">VALUE(LEFT(A7610,4))</f>
        <v>2026</v>
      </c>
      <c r="C7610" s="0" t="str">
        <f aca="false">"FY"&amp;IF(VALUE(MID(A7610,6,2))&gt;=4,VALUE(LEFT(A7610,4)),VALUE(LEFT(A7610,4))-1)&amp;"-"&amp;TEXT(MOD(IF(VALUE(MID(A7610,6,2))&gt;=4,VALUE(LEFT(A7610,4)),VALUE(LEFT(A7610,4))-1)+1,100),"00")</f>
        <v>FY2025-26</v>
      </c>
      <c r="D7610" s="0" t="s">
        <v>501</v>
      </c>
      <c r="E7610" s="0" t="s">
        <v>501</v>
      </c>
      <c r="F7610" s="0" t="str">
        <f aca="false">INDEX(Mapping!$B$2:$B$465,MATCH(E7610,Mapping!$A$2:$A$465,0))</f>
        <v>AMBUJA CEMENTS LIMITED_PSS3</v>
      </c>
      <c r="G7610" s="0" t="str">
        <f aca="false">INDEX(Mapping!$C$2:$C$465,MATCH(E7610,Mapping!$A$2:$A$465,0))</f>
        <v>AMBUJA CEMENTS</v>
      </c>
      <c r="H7610" s="2" t="n">
        <v>0.66</v>
      </c>
      <c r="I7610" s="3" t="n">
        <v>0.01</v>
      </c>
    </row>
    <row r="7611" customFormat="false" ht="15" hidden="false" customHeight="false" outlineLevel="0" collapsed="false">
      <c r="A7611" s="0" t="s">
        <v>302</v>
      </c>
      <c r="B7611" s="0" t="n">
        <f aca="false">VALUE(LEFT(A7611,4))</f>
        <v>2026</v>
      </c>
      <c r="C7611" s="0" t="str">
        <f aca="false">"FY"&amp;IF(VALUE(MID(A7611,6,2))&gt;=4,VALUE(LEFT(A7611,4)),VALUE(LEFT(A7611,4))-1)&amp;"-"&amp;TEXT(MOD(IF(VALUE(MID(A7611,6,2))&gt;=4,VALUE(LEFT(A7611,4)),VALUE(LEFT(A7611,4))-1)+1,100),"00")</f>
        <v>FY2025-26</v>
      </c>
      <c r="D7611" s="0" t="s">
        <v>752</v>
      </c>
      <c r="E7611" s="0" t="s">
        <v>440</v>
      </c>
      <c r="F7611" s="0" t="str">
        <f aca="false">INDEX(Mapping!$B$2:$B$465,MATCH(E7611,Mapping!$A$2:$A$465,0))</f>
        <v>NTPC STATIONS</v>
      </c>
      <c r="G7611" s="0" t="str">
        <f aca="false">INDEX(Mapping!$C$2:$C$465,MATCH(E7611,Mapping!$A$2:$A$465,0))</f>
        <v>NTPC GROUP</v>
      </c>
      <c r="H7611" s="2" t="n">
        <v>0.65</v>
      </c>
      <c r="I7611" s="3" t="n">
        <v>0.01</v>
      </c>
    </row>
    <row r="7612" customFormat="false" ht="15" hidden="false" customHeight="false" outlineLevel="0" collapsed="false">
      <c r="A7612" s="0" t="s">
        <v>302</v>
      </c>
      <c r="B7612" s="0" t="n">
        <f aca="false">VALUE(LEFT(A7612,4))</f>
        <v>2026</v>
      </c>
      <c r="C7612" s="0" t="str">
        <f aca="false">"FY"&amp;IF(VALUE(MID(A7612,6,2))&gt;=4,VALUE(LEFT(A7612,4)),VALUE(LEFT(A7612,4))-1)&amp;"-"&amp;TEXT(MOD(IF(VALUE(MID(A7612,6,2))&gt;=4,VALUE(LEFT(A7612,4)),VALUE(LEFT(A7612,4))-1)+1,100),"00")</f>
        <v>FY2025-26</v>
      </c>
      <c r="D7612" s="0" t="s">
        <v>721</v>
      </c>
      <c r="E7612" s="0" t="s">
        <v>176</v>
      </c>
      <c r="F7612" s="0" t="str">
        <f aca="false">INDEX(Mapping!$B$2:$B$465,MATCH(E7612,Mapping!$A$2:$A$465,0))</f>
        <v>SIKKIM</v>
      </c>
      <c r="G7612" s="0" t="str">
        <f aca="false">INDEX(Mapping!$C$2:$C$465,MATCH(E7612,Mapping!$A$2:$A$465,0))</f>
        <v>SIKKIM</v>
      </c>
      <c r="H7612" s="2" t="n">
        <v>0.63</v>
      </c>
      <c r="I7612" s="3" t="n">
        <v>0.01</v>
      </c>
    </row>
    <row r="7613" customFormat="false" ht="15" hidden="false" customHeight="false" outlineLevel="0" collapsed="false">
      <c r="A7613" s="0" t="s">
        <v>302</v>
      </c>
      <c r="B7613" s="0" t="n">
        <f aca="false">VALUE(LEFT(A7613,4))</f>
        <v>2026</v>
      </c>
      <c r="C7613" s="0" t="str">
        <f aca="false">"FY"&amp;IF(VALUE(MID(A7613,6,2))&gt;=4,VALUE(LEFT(A7613,4)),VALUE(LEFT(A7613,4))-1)&amp;"-"&amp;TEXT(MOD(IF(VALUE(MID(A7613,6,2))&gt;=4,VALUE(LEFT(A7613,4)),VALUE(LEFT(A7613,4))-1)+1,100),"00")</f>
        <v>FY2025-26</v>
      </c>
      <c r="D7613" s="0" t="s">
        <v>741</v>
      </c>
      <c r="E7613" s="0" t="s">
        <v>445</v>
      </c>
      <c r="F7613" s="0" t="str">
        <f aca="false">INDEX(Mapping!$B$2:$B$465,MATCH(E7613,Mapping!$A$2:$A$465,0))</f>
        <v>NTPC STATIONS</v>
      </c>
      <c r="G7613" s="0" t="str">
        <f aca="false">INDEX(Mapping!$C$2:$C$465,MATCH(E7613,Mapping!$A$2:$A$465,0))</f>
        <v>NTPC GROUP</v>
      </c>
      <c r="H7613" s="2" t="n">
        <v>0.61</v>
      </c>
      <c r="I7613" s="3" t="n">
        <v>0.01</v>
      </c>
    </row>
    <row r="7614" customFormat="false" ht="15" hidden="false" customHeight="false" outlineLevel="0" collapsed="false">
      <c r="A7614" s="0" t="s">
        <v>302</v>
      </c>
      <c r="B7614" s="0" t="n">
        <f aca="false">VALUE(LEFT(A7614,4))</f>
        <v>2026</v>
      </c>
      <c r="C7614" s="0" t="str">
        <f aca="false">"FY"&amp;IF(VALUE(MID(A7614,6,2))&gt;=4,VALUE(LEFT(A7614,4)),VALUE(LEFT(A7614,4))-1)&amp;"-"&amp;TEXT(MOD(IF(VALUE(MID(A7614,6,2))&gt;=4,VALUE(LEFT(A7614,4)),VALUE(LEFT(A7614,4))-1)+1,100),"00")</f>
        <v>FY2025-26</v>
      </c>
      <c r="D7614" s="0" t="s">
        <v>771</v>
      </c>
      <c r="E7614" s="0" t="s">
        <v>457</v>
      </c>
      <c r="F7614" s="0" t="str">
        <f aca="false">INDEX(Mapping!$B$2:$B$465,MATCH(E7614,Mapping!$A$2:$A$465,0))</f>
        <v>NTPC STATIONS</v>
      </c>
      <c r="G7614" s="0" t="str">
        <f aca="false">INDEX(Mapping!$C$2:$C$465,MATCH(E7614,Mapping!$A$2:$A$465,0))</f>
        <v>NTPC GROUP</v>
      </c>
      <c r="H7614" s="2" t="n">
        <v>0.6</v>
      </c>
      <c r="I7614" s="3" t="n">
        <v>0.01</v>
      </c>
    </row>
    <row r="7615" customFormat="false" ht="15" hidden="false" customHeight="false" outlineLevel="0" collapsed="false">
      <c r="A7615" s="0" t="s">
        <v>302</v>
      </c>
      <c r="B7615" s="0" t="n">
        <f aca="false">VALUE(LEFT(A7615,4))</f>
        <v>2026</v>
      </c>
      <c r="C7615" s="0" t="str">
        <f aca="false">"FY"&amp;IF(VALUE(MID(A7615,6,2))&gt;=4,VALUE(LEFT(A7615,4)),VALUE(LEFT(A7615,4))-1)&amp;"-"&amp;TEXT(MOD(IF(VALUE(MID(A7615,6,2))&gt;=4,VALUE(LEFT(A7615,4)),VALUE(LEFT(A7615,4))-1)+1,100),"00")</f>
        <v>FY2025-26</v>
      </c>
      <c r="D7615" s="0" t="s">
        <v>834</v>
      </c>
      <c r="E7615" s="0" t="s">
        <v>556</v>
      </c>
      <c r="F7615" s="0" t="str">
        <f aca="false">INDEX(Mapping!$B$2:$B$465,MATCH(E7615,Mapping!$A$2:$A$465,0))</f>
        <v>KHIDRAT RENEWABLE ENERGY PRIVATE LIMITED</v>
      </c>
      <c r="G7615" s="0" t="str">
        <f aca="false">INDEX(Mapping!$C$2:$C$465,MATCH(E7615,Mapping!$A$2:$A$465,0))</f>
        <v>KHIDRAT RENEWABLE ENERGY PRIVATE LIMITED</v>
      </c>
      <c r="H7615" s="2" t="n">
        <v>0.58</v>
      </c>
      <c r="I7615" s="3" t="n">
        <v>0.01</v>
      </c>
    </row>
    <row r="7616" customFormat="false" ht="15" hidden="false" customHeight="false" outlineLevel="0" collapsed="false">
      <c r="A7616" s="0" t="s">
        <v>302</v>
      </c>
      <c r="B7616" s="0" t="n">
        <f aca="false">VALUE(LEFT(A7616,4))</f>
        <v>2026</v>
      </c>
      <c r="C7616" s="0" t="str">
        <f aca="false">"FY"&amp;IF(VALUE(MID(A7616,6,2))&gt;=4,VALUE(LEFT(A7616,4)),VALUE(LEFT(A7616,4))-1)&amp;"-"&amp;TEXT(MOD(IF(VALUE(MID(A7616,6,2))&gt;=4,VALUE(LEFT(A7616,4)),VALUE(LEFT(A7616,4))-1)+1,100),"00")</f>
        <v>FY2025-26</v>
      </c>
      <c r="D7616" s="0" t="s">
        <v>700</v>
      </c>
      <c r="E7616" s="0" t="s">
        <v>353</v>
      </c>
      <c r="F7616" s="0" t="str">
        <f aca="false">INDEX(Mapping!$B$2:$B$465,MATCH(E7616,Mapping!$A$2:$A$465,0))</f>
        <v>HIMACHAL PRADESH</v>
      </c>
      <c r="G7616" s="0" t="str">
        <f aca="false">INDEX(Mapping!$C$2:$C$465,MATCH(E7616,Mapping!$A$2:$A$465,0))</f>
        <v>HIMACHAL PRADESH</v>
      </c>
      <c r="H7616" s="2" t="n">
        <v>0.58</v>
      </c>
      <c r="I7616" s="3" t="n">
        <v>0.009</v>
      </c>
    </row>
    <row r="7617" customFormat="false" ht="15" hidden="false" customHeight="false" outlineLevel="0" collapsed="false">
      <c r="A7617" s="0" t="s">
        <v>302</v>
      </c>
      <c r="B7617" s="0" t="n">
        <f aca="false">VALUE(LEFT(A7617,4))</f>
        <v>2026</v>
      </c>
      <c r="C7617" s="0" t="str">
        <f aca="false">"FY"&amp;IF(VALUE(MID(A7617,6,2))&gt;=4,VALUE(LEFT(A7617,4)),VALUE(LEFT(A7617,4))-1)&amp;"-"&amp;TEXT(MOD(IF(VALUE(MID(A7617,6,2))&gt;=4,VALUE(LEFT(A7617,4)),VALUE(LEFT(A7617,4))-1)+1,100),"00")</f>
        <v>FY2025-26</v>
      </c>
      <c r="D7617" s="0" t="s">
        <v>744</v>
      </c>
      <c r="E7617" s="0" t="s">
        <v>372</v>
      </c>
      <c r="F7617" s="0" t="str">
        <f aca="false">INDEX(Mapping!$B$2:$B$465,MATCH(E7617,Mapping!$A$2:$A$465,0))</f>
        <v>NTPC STATIONS</v>
      </c>
      <c r="G7617" s="0" t="str">
        <f aca="false">INDEX(Mapping!$C$2:$C$465,MATCH(E7617,Mapping!$A$2:$A$465,0))</f>
        <v>NTPC GROUP</v>
      </c>
      <c r="H7617" s="2" t="n">
        <v>0.57</v>
      </c>
      <c r="I7617" s="3" t="n">
        <v>0.009</v>
      </c>
    </row>
    <row r="7618" customFormat="false" ht="15" hidden="false" customHeight="false" outlineLevel="0" collapsed="false">
      <c r="A7618" s="0" t="s">
        <v>302</v>
      </c>
      <c r="B7618" s="0" t="n">
        <f aca="false">VALUE(LEFT(A7618,4))</f>
        <v>2026</v>
      </c>
      <c r="C7618" s="0" t="str">
        <f aca="false">"FY"&amp;IF(VALUE(MID(A7618,6,2))&gt;=4,VALUE(LEFT(A7618,4)),VALUE(LEFT(A7618,4))-1)&amp;"-"&amp;TEXT(MOD(IF(VALUE(MID(A7618,6,2))&gt;=4,VALUE(LEFT(A7618,4)),VALUE(LEFT(A7618,4))-1)+1,100),"00")</f>
        <v>FY2025-26</v>
      </c>
      <c r="D7618" s="0" t="s">
        <v>763</v>
      </c>
      <c r="E7618" s="0" t="s">
        <v>526</v>
      </c>
      <c r="F7618" s="0" t="str">
        <f aca="false">INDEX(Mapping!$B$2:$B$465,MATCH(E7618,Mapping!$A$2:$A$465,0))</f>
        <v>NTPC STATIONS</v>
      </c>
      <c r="G7618" s="0" t="str">
        <f aca="false">INDEX(Mapping!$C$2:$C$465,MATCH(E7618,Mapping!$A$2:$A$465,0))</f>
        <v>NTPC GROUP</v>
      </c>
      <c r="H7618" s="2" t="n">
        <v>0.57</v>
      </c>
      <c r="I7618" s="3" t="n">
        <v>0.009</v>
      </c>
    </row>
    <row r="7619" customFormat="false" ht="15" hidden="false" customHeight="false" outlineLevel="0" collapsed="false">
      <c r="A7619" s="0" t="s">
        <v>302</v>
      </c>
      <c r="B7619" s="0" t="n">
        <f aca="false">VALUE(LEFT(A7619,4))</f>
        <v>2026</v>
      </c>
      <c r="C7619" s="0" t="str">
        <f aca="false">"FY"&amp;IF(VALUE(MID(A7619,6,2))&gt;=4,VALUE(LEFT(A7619,4)),VALUE(LEFT(A7619,4))-1)&amp;"-"&amp;TEXT(MOD(IF(VALUE(MID(A7619,6,2))&gt;=4,VALUE(LEFT(A7619,4)),VALUE(LEFT(A7619,4))-1)+1,100),"00")</f>
        <v>FY2025-26</v>
      </c>
      <c r="D7619" s="0" t="s">
        <v>439</v>
      </c>
      <c r="E7619" s="0" t="s">
        <v>439</v>
      </c>
      <c r="F7619" s="0" t="str">
        <f aca="false">INDEX(Mapping!$B$2:$B$465,MATCH(E7619,Mapping!$A$2:$A$465,0))</f>
        <v>ADANI RENEWABLE ENERGY FORTY ONE LIMITED_PSS4</v>
      </c>
      <c r="G7619" s="0" t="str">
        <f aca="false">INDEX(Mapping!$C$2:$C$465,MATCH(E7619,Mapping!$A$2:$A$465,0))</f>
        <v>ADANI GREEN ENERGY (ALL SPVs)</v>
      </c>
      <c r="H7619" s="2" t="n">
        <v>0.56</v>
      </c>
      <c r="I7619" s="3" t="n">
        <v>0.009</v>
      </c>
    </row>
    <row r="7620" customFormat="false" ht="15" hidden="false" customHeight="false" outlineLevel="0" collapsed="false">
      <c r="A7620" s="0" t="s">
        <v>302</v>
      </c>
      <c r="B7620" s="0" t="n">
        <f aca="false">VALUE(LEFT(A7620,4))</f>
        <v>2026</v>
      </c>
      <c r="C7620" s="0" t="str">
        <f aca="false">"FY"&amp;IF(VALUE(MID(A7620,6,2))&gt;=4,VALUE(LEFT(A7620,4)),VALUE(LEFT(A7620,4))-1)&amp;"-"&amp;TEXT(MOD(IF(VALUE(MID(A7620,6,2))&gt;=4,VALUE(LEFT(A7620,4)),VALUE(LEFT(A7620,4))-1)+1,100),"00")</f>
        <v>FY2025-26</v>
      </c>
      <c r="D7620" s="0" t="s">
        <v>842</v>
      </c>
      <c r="E7620" s="0" t="s">
        <v>514</v>
      </c>
      <c r="F7620" s="0" t="str">
        <f aca="false">INDEX(Mapping!$B$2:$B$465,MATCH(E7620,Mapping!$A$2:$A$465,0))</f>
        <v>ADANI RENEWABLE ENERGY THREE LIMITED_PSS8_HYBRID WIND</v>
      </c>
      <c r="G7620" s="0" t="str">
        <f aca="false">INDEX(Mapping!$C$2:$C$465,MATCH(E7620,Mapping!$A$2:$A$465,0))</f>
        <v>ADANI GREEN ENERGY (ALL SPVs)</v>
      </c>
      <c r="H7620" s="2" t="n">
        <v>0.56</v>
      </c>
      <c r="I7620" s="3" t="n">
        <v>0.008</v>
      </c>
    </row>
    <row r="7621" customFormat="false" ht="15" hidden="false" customHeight="false" outlineLevel="0" collapsed="false">
      <c r="A7621" s="0" t="s">
        <v>302</v>
      </c>
      <c r="B7621" s="0" t="n">
        <f aca="false">VALUE(LEFT(A7621,4))</f>
        <v>2026</v>
      </c>
      <c r="C7621" s="0" t="str">
        <f aca="false">"FY"&amp;IF(VALUE(MID(A7621,6,2))&gt;=4,VALUE(LEFT(A7621,4)),VALUE(LEFT(A7621,4))-1)&amp;"-"&amp;TEXT(MOD(IF(VALUE(MID(A7621,6,2))&gt;=4,VALUE(LEFT(A7621,4)),VALUE(LEFT(A7621,4))-1)+1,100),"00")</f>
        <v>FY2025-26</v>
      </c>
      <c r="D7621" s="0" t="s">
        <v>712</v>
      </c>
      <c r="E7621" s="0" t="s">
        <v>414</v>
      </c>
      <c r="F7621" s="0" t="str">
        <f aca="false">INDEX(Mapping!$B$2:$B$465,MATCH(E7621,Mapping!$A$2:$A$465,0))</f>
        <v>BUDHIL HEP (GREENKO BUDHIL HYDRO POWER PVT. LTD.)</v>
      </c>
      <c r="G7621" s="0" t="str">
        <f aca="false">INDEX(Mapping!$C$2:$C$465,MATCH(E7621,Mapping!$A$2:$A$465,0))</f>
        <v>GREENKO GROUP</v>
      </c>
      <c r="H7621" s="2" t="n">
        <v>0.55</v>
      </c>
      <c r="I7621" s="3" t="n">
        <v>0.008</v>
      </c>
    </row>
    <row r="7622" customFormat="false" ht="15" hidden="false" customHeight="false" outlineLevel="0" collapsed="false">
      <c r="A7622" s="0" t="s">
        <v>302</v>
      </c>
      <c r="B7622" s="0" t="n">
        <f aca="false">VALUE(LEFT(A7622,4))</f>
        <v>2026</v>
      </c>
      <c r="C7622" s="0" t="str">
        <f aca="false">"FY"&amp;IF(VALUE(MID(A7622,6,2))&gt;=4,VALUE(LEFT(A7622,4)),VALUE(LEFT(A7622,4))-1)&amp;"-"&amp;TEXT(MOD(IF(VALUE(MID(A7622,6,2))&gt;=4,VALUE(LEFT(A7622,4)),VALUE(LEFT(A7622,4))-1)+1,100),"00")</f>
        <v>FY2025-26</v>
      </c>
      <c r="D7622" s="0" t="s">
        <v>759</v>
      </c>
      <c r="E7622" s="0" t="s">
        <v>517</v>
      </c>
      <c r="F7622" s="0" t="str">
        <f aca="false">INDEX(Mapping!$B$2:$B$465,MATCH(E7622,Mapping!$A$2:$A$465,0))</f>
        <v>NTPC STATIONS</v>
      </c>
      <c r="G7622" s="0" t="str">
        <f aca="false">INDEX(Mapping!$C$2:$C$465,MATCH(E7622,Mapping!$A$2:$A$465,0))</f>
        <v>NTPC GROUP</v>
      </c>
      <c r="H7622" s="2" t="n">
        <v>0.54</v>
      </c>
      <c r="I7622" s="3" t="n">
        <v>0.008</v>
      </c>
    </row>
    <row r="7623" customFormat="false" ht="15" hidden="false" customHeight="false" outlineLevel="0" collapsed="false">
      <c r="A7623" s="0" t="s">
        <v>302</v>
      </c>
      <c r="B7623" s="0" t="n">
        <f aca="false">VALUE(LEFT(A7623,4))</f>
        <v>2026</v>
      </c>
      <c r="C7623" s="0" t="str">
        <f aca="false">"FY"&amp;IF(VALUE(MID(A7623,6,2))&gt;=4,VALUE(LEFT(A7623,4)),VALUE(LEFT(A7623,4))-1)&amp;"-"&amp;TEXT(MOD(IF(VALUE(MID(A7623,6,2))&gt;=4,VALUE(LEFT(A7623,4)),VALUE(LEFT(A7623,4))-1)+1,100),"00")</f>
        <v>FY2025-26</v>
      </c>
      <c r="D7623" s="0" t="s">
        <v>766</v>
      </c>
      <c r="E7623" s="0" t="s">
        <v>455</v>
      </c>
      <c r="F7623" s="0" t="str">
        <f aca="false">INDEX(Mapping!$B$2:$B$465,MATCH(E7623,Mapping!$A$2:$A$465,0))</f>
        <v>NTPC STATIONS</v>
      </c>
      <c r="G7623" s="0" t="str">
        <f aca="false">INDEX(Mapping!$C$2:$C$465,MATCH(E7623,Mapping!$A$2:$A$465,0))</f>
        <v>NTPC GROUP</v>
      </c>
      <c r="H7623" s="2" t="n">
        <v>0.5</v>
      </c>
      <c r="I7623" s="3" t="n">
        <v>0.008</v>
      </c>
    </row>
    <row r="7624" customFormat="false" ht="15" hidden="false" customHeight="false" outlineLevel="0" collapsed="false">
      <c r="A7624" s="0" t="s">
        <v>302</v>
      </c>
      <c r="B7624" s="0" t="n">
        <f aca="false">VALUE(LEFT(A7624,4))</f>
        <v>2026</v>
      </c>
      <c r="C7624" s="0" t="str">
        <f aca="false">"FY"&amp;IF(VALUE(MID(A7624,6,2))&gt;=4,VALUE(LEFT(A7624,4)),VALUE(LEFT(A7624,4))-1)&amp;"-"&amp;TEXT(MOD(IF(VALUE(MID(A7624,6,2))&gt;=4,VALUE(LEFT(A7624,4)),VALUE(LEFT(A7624,4))-1)+1,100),"00")</f>
        <v>FY2025-26</v>
      </c>
      <c r="D7624" s="0" t="s">
        <v>717</v>
      </c>
      <c r="E7624" s="0" t="s">
        <v>381</v>
      </c>
      <c r="F7624" s="0" t="str">
        <f aca="false">INDEX(Mapping!$B$2:$B$465,MATCH(E7624,Mapping!$A$2:$A$465,0))</f>
        <v>NTPC STATIONS</v>
      </c>
      <c r="G7624" s="0" t="str">
        <f aca="false">INDEX(Mapping!$C$2:$C$465,MATCH(E7624,Mapping!$A$2:$A$465,0))</f>
        <v>NTPC GROUP</v>
      </c>
      <c r="H7624" s="2" t="n">
        <v>0.49</v>
      </c>
      <c r="I7624" s="3" t="n">
        <v>0.007</v>
      </c>
    </row>
    <row r="7625" customFormat="false" ht="15" hidden="false" customHeight="false" outlineLevel="0" collapsed="false">
      <c r="A7625" s="0" t="s">
        <v>302</v>
      </c>
      <c r="B7625" s="0" t="n">
        <f aca="false">VALUE(LEFT(A7625,4))</f>
        <v>2026</v>
      </c>
      <c r="C7625" s="0" t="str">
        <f aca="false">"FY"&amp;IF(VALUE(MID(A7625,6,2))&gt;=4,VALUE(LEFT(A7625,4)),VALUE(LEFT(A7625,4))-1)&amp;"-"&amp;TEXT(MOD(IF(VALUE(MID(A7625,6,2))&gt;=4,VALUE(LEFT(A7625,4)),VALUE(LEFT(A7625,4))-1)+1,100),"00")</f>
        <v>FY2025-26</v>
      </c>
      <c r="D7625" s="0" t="s">
        <v>786</v>
      </c>
      <c r="E7625" s="0" t="s">
        <v>510</v>
      </c>
      <c r="F7625" s="0" t="str">
        <f aca="false">INDEX(Mapping!$B$2:$B$465,MATCH(E7625,Mapping!$A$2:$A$465,0))</f>
        <v>SERENTICA RENEWABLES INDIA 5 PRIVATE LIMITED</v>
      </c>
      <c r="G7625" s="0" t="str">
        <f aca="false">INDEX(Mapping!$C$2:$C$465,MATCH(E7625,Mapping!$A$2:$A$465,0))</f>
        <v>SERENTICA RENEWABLES</v>
      </c>
      <c r="H7625" s="2" t="n">
        <v>0.46</v>
      </c>
      <c r="I7625" s="3" t="n">
        <v>0.007</v>
      </c>
    </row>
    <row r="7626" customFormat="false" ht="15" hidden="false" customHeight="false" outlineLevel="0" collapsed="false">
      <c r="A7626" s="0" t="s">
        <v>302</v>
      </c>
      <c r="B7626" s="0" t="n">
        <f aca="false">VALUE(LEFT(A7626,4))</f>
        <v>2026</v>
      </c>
      <c r="C7626" s="0" t="str">
        <f aca="false">"FY"&amp;IF(VALUE(MID(A7626,6,2))&gt;=4,VALUE(LEFT(A7626,4)),VALUE(LEFT(A7626,4))-1)&amp;"-"&amp;TEXT(MOD(IF(VALUE(MID(A7626,6,2))&gt;=4,VALUE(LEFT(A7626,4)),VALUE(LEFT(A7626,4))-1)+1,100),"00")</f>
        <v>FY2025-26</v>
      </c>
      <c r="D7626" s="0" t="s">
        <v>743</v>
      </c>
      <c r="E7626" s="0" t="s">
        <v>468</v>
      </c>
      <c r="F7626" s="0" t="str">
        <f aca="false">INDEX(Mapping!$B$2:$B$465,MATCH(E7626,Mapping!$A$2:$A$465,0))</f>
        <v>TPSL 200MW TPTCL BANDERWALA</v>
      </c>
      <c r="G7626" s="0" t="str">
        <f aca="false">INDEX(Mapping!$C$2:$C$465,MATCH(E7626,Mapping!$A$2:$A$465,0))</f>
        <v>TPSL 200MW TPTCL BANDERWALA</v>
      </c>
      <c r="H7626" s="2" t="n">
        <v>0.44</v>
      </c>
      <c r="I7626" s="3" t="n">
        <v>0.007</v>
      </c>
    </row>
    <row r="7627" customFormat="false" ht="15" hidden="false" customHeight="false" outlineLevel="0" collapsed="false">
      <c r="A7627" s="0" t="s">
        <v>302</v>
      </c>
      <c r="B7627" s="0" t="n">
        <f aca="false">VALUE(LEFT(A7627,4))</f>
        <v>2026</v>
      </c>
      <c r="C7627" s="0" t="str">
        <f aca="false">"FY"&amp;IF(VALUE(MID(A7627,6,2))&gt;=4,VALUE(LEFT(A7627,4)),VALUE(LEFT(A7627,4))-1)&amp;"-"&amp;TEXT(MOD(IF(VALUE(MID(A7627,6,2))&gt;=4,VALUE(LEFT(A7627,4)),VALUE(LEFT(A7627,4))-1)+1,100),"00")</f>
        <v>FY2025-26</v>
      </c>
      <c r="D7627" s="0" t="s">
        <v>418</v>
      </c>
      <c r="E7627" s="0" t="s">
        <v>418</v>
      </c>
      <c r="F7627" s="0" t="str">
        <f aca="false">INDEX(Mapping!$B$2:$B$465,MATCH(E7627,Mapping!$A$2:$A$465,0))</f>
        <v>OSTRO KANNADA POWER PRIVATE LIMITED</v>
      </c>
      <c r="G7627" s="0" t="str">
        <f aca="false">INDEX(Mapping!$C$2:$C$465,MATCH(E7627,Mapping!$A$2:$A$465,0))</f>
        <v>OSTRO KANNADA POWER PRIVATE LIMITED</v>
      </c>
      <c r="H7627" s="2" t="n">
        <v>0.44</v>
      </c>
      <c r="I7627" s="3" t="n">
        <v>0.007</v>
      </c>
    </row>
    <row r="7628" customFormat="false" ht="15" hidden="false" customHeight="false" outlineLevel="0" collapsed="false">
      <c r="A7628" s="0" t="s">
        <v>302</v>
      </c>
      <c r="B7628" s="0" t="n">
        <f aca="false">VALUE(LEFT(A7628,4))</f>
        <v>2026</v>
      </c>
      <c r="C7628" s="0" t="str">
        <f aca="false">"FY"&amp;IF(VALUE(MID(A7628,6,2))&gt;=4,VALUE(LEFT(A7628,4)),VALUE(LEFT(A7628,4))-1)&amp;"-"&amp;TEXT(MOD(IF(VALUE(MID(A7628,6,2))&gt;=4,VALUE(LEFT(A7628,4)),VALUE(LEFT(A7628,4))-1)+1,100),"00")</f>
        <v>FY2025-26</v>
      </c>
      <c r="D7628" s="0" t="s">
        <v>732</v>
      </c>
      <c r="E7628" s="0" t="s">
        <v>423</v>
      </c>
      <c r="F7628" s="0" t="str">
        <f aca="false">INDEX(Mapping!$B$2:$B$465,MATCH(E7628,Mapping!$A$2:$A$465,0))</f>
        <v>GMR WARORA (EX-EMCO)</v>
      </c>
      <c r="G7628" s="0" t="str">
        <f aca="false">INDEX(Mapping!$C$2:$C$465,MATCH(E7628,Mapping!$A$2:$A$465,0))</f>
        <v>GMR ENERGY</v>
      </c>
      <c r="H7628" s="2" t="n">
        <v>0.42</v>
      </c>
      <c r="I7628" s="3" t="n">
        <v>0.006</v>
      </c>
    </row>
    <row r="7629" customFormat="false" ht="15" hidden="false" customHeight="false" outlineLevel="0" collapsed="false">
      <c r="A7629" s="0" t="s">
        <v>302</v>
      </c>
      <c r="B7629" s="0" t="n">
        <f aca="false">VALUE(LEFT(A7629,4))</f>
        <v>2026</v>
      </c>
      <c r="C7629" s="0" t="str">
        <f aca="false">"FY"&amp;IF(VALUE(MID(A7629,6,2))&gt;=4,VALUE(LEFT(A7629,4)),VALUE(LEFT(A7629,4))-1)&amp;"-"&amp;TEXT(MOD(IF(VALUE(MID(A7629,6,2))&gt;=4,VALUE(LEFT(A7629,4)),VALUE(LEFT(A7629,4))-1)+1,100),"00")</f>
        <v>FY2025-26</v>
      </c>
      <c r="D7629" s="0" t="s">
        <v>757</v>
      </c>
      <c r="E7629" s="0" t="s">
        <v>121</v>
      </c>
      <c r="F7629" s="0" t="str">
        <f aca="false">INDEX(Mapping!$B$2:$B$465,MATCH(E7629,Mapping!$A$2:$A$465,0))</f>
        <v>MEGHALAYA</v>
      </c>
      <c r="G7629" s="0" t="str">
        <f aca="false">INDEX(Mapping!$C$2:$C$465,MATCH(E7629,Mapping!$A$2:$A$465,0))</f>
        <v>MEGHALAYA</v>
      </c>
      <c r="H7629" s="2" t="n">
        <v>0.38</v>
      </c>
      <c r="I7629" s="3" t="n">
        <v>0.006</v>
      </c>
    </row>
    <row r="7630" customFormat="false" ht="15" hidden="false" customHeight="false" outlineLevel="0" collapsed="false">
      <c r="A7630" s="0" t="s">
        <v>302</v>
      </c>
      <c r="B7630" s="0" t="n">
        <f aca="false">VALUE(LEFT(A7630,4))</f>
        <v>2026</v>
      </c>
      <c r="C7630" s="0" t="str">
        <f aca="false">"FY"&amp;IF(VALUE(MID(A7630,6,2))&gt;=4,VALUE(LEFT(A7630,4)),VALUE(LEFT(A7630,4))-1)&amp;"-"&amp;TEXT(MOD(IF(VALUE(MID(A7630,6,2))&gt;=4,VALUE(LEFT(A7630,4)),VALUE(LEFT(A7630,4))-1)+1,100),"00")</f>
        <v>FY2025-26</v>
      </c>
      <c r="D7630" s="0" t="s">
        <v>762</v>
      </c>
      <c r="E7630" s="0" t="s">
        <v>447</v>
      </c>
      <c r="F7630" s="0" t="str">
        <f aca="false">INDEX(Mapping!$B$2:$B$465,MATCH(E7630,Mapping!$A$2:$A$465,0))</f>
        <v>NTPC STATIONS</v>
      </c>
      <c r="G7630" s="0" t="str">
        <f aca="false">INDEX(Mapping!$C$2:$C$465,MATCH(E7630,Mapping!$A$2:$A$465,0))</f>
        <v>NTPC GROUP</v>
      </c>
      <c r="H7630" s="2" t="n">
        <v>0.32</v>
      </c>
      <c r="I7630" s="3" t="n">
        <v>0.005</v>
      </c>
    </row>
    <row r="7631" customFormat="false" ht="15" hidden="false" customHeight="false" outlineLevel="0" collapsed="false">
      <c r="A7631" s="0" t="s">
        <v>302</v>
      </c>
      <c r="B7631" s="0" t="n">
        <f aca="false">VALUE(LEFT(A7631,4))</f>
        <v>2026</v>
      </c>
      <c r="C7631" s="0" t="str">
        <f aca="false">"FY"&amp;IF(VALUE(MID(A7631,6,2))&gt;=4,VALUE(LEFT(A7631,4)),VALUE(LEFT(A7631,4))-1)&amp;"-"&amp;TEXT(MOD(IF(VALUE(MID(A7631,6,2))&gt;=4,VALUE(LEFT(A7631,4)),VALUE(LEFT(A7631,4))-1)+1,100),"00")</f>
        <v>FY2025-26</v>
      </c>
      <c r="D7631" s="0" t="s">
        <v>751</v>
      </c>
      <c r="E7631" s="0" t="s">
        <v>479</v>
      </c>
      <c r="F7631" s="0" t="str">
        <f aca="false">INDEX(Mapping!$B$2:$B$465,MATCH(E7631,Mapping!$A$2:$A$465,0))</f>
        <v>NTPC STATIONS</v>
      </c>
      <c r="G7631" s="0" t="str">
        <f aca="false">INDEX(Mapping!$C$2:$C$465,MATCH(E7631,Mapping!$A$2:$A$465,0))</f>
        <v>NTPC GROUP</v>
      </c>
      <c r="H7631" s="2" t="n">
        <v>0.3</v>
      </c>
      <c r="I7631" s="3" t="n">
        <v>0.005</v>
      </c>
    </row>
    <row r="7632" customFormat="false" ht="15" hidden="false" customHeight="false" outlineLevel="0" collapsed="false">
      <c r="A7632" s="0" t="s">
        <v>302</v>
      </c>
      <c r="B7632" s="0" t="n">
        <f aca="false">VALUE(LEFT(A7632,4))</f>
        <v>2026</v>
      </c>
      <c r="C7632" s="0" t="str">
        <f aca="false">"FY"&amp;IF(VALUE(MID(A7632,6,2))&gt;=4,VALUE(LEFT(A7632,4)),VALUE(LEFT(A7632,4))-1)&amp;"-"&amp;TEXT(MOD(IF(VALUE(MID(A7632,6,2))&gt;=4,VALUE(LEFT(A7632,4)),VALUE(LEFT(A7632,4))-1)+1,100),"00")</f>
        <v>FY2025-26</v>
      </c>
      <c r="D7632" s="0" t="s">
        <v>719</v>
      </c>
      <c r="E7632" s="0" t="s">
        <v>404</v>
      </c>
      <c r="F7632" s="0" t="str">
        <f aca="false">INDEX(Mapping!$B$2:$B$465,MATCH(E7632,Mapping!$A$2:$A$465,0))</f>
        <v>BONGAIGAON THERMAL POWER STATION NTPC</v>
      </c>
      <c r="G7632" s="0" t="str">
        <f aca="false">INDEX(Mapping!$C$2:$C$465,MATCH(E7632,Mapping!$A$2:$A$465,0))</f>
        <v>NTPC GROUP</v>
      </c>
      <c r="H7632" s="2" t="n">
        <v>0.29</v>
      </c>
      <c r="I7632" s="3" t="n">
        <v>0.004</v>
      </c>
    </row>
    <row r="7633" customFormat="false" ht="15" hidden="false" customHeight="false" outlineLevel="0" collapsed="false">
      <c r="A7633" s="0" t="s">
        <v>302</v>
      </c>
      <c r="B7633" s="0" t="n">
        <f aca="false">VALUE(LEFT(A7633,4))</f>
        <v>2026</v>
      </c>
      <c r="C7633" s="0" t="str">
        <f aca="false">"FY"&amp;IF(VALUE(MID(A7633,6,2))&gt;=4,VALUE(LEFT(A7633,4)),VALUE(LEFT(A7633,4))-1)&amp;"-"&amp;TEXT(MOD(IF(VALUE(MID(A7633,6,2))&gt;=4,VALUE(LEFT(A7633,4)),VALUE(LEFT(A7633,4))-1)+1,100),"00")</f>
        <v>FY2025-26</v>
      </c>
      <c r="D7633" s="0" t="s">
        <v>772</v>
      </c>
      <c r="E7633" s="0" t="s">
        <v>471</v>
      </c>
      <c r="F7633" s="0" t="str">
        <f aca="false">INDEX(Mapping!$B$2:$B$465,MATCH(E7633,Mapping!$A$2:$A$465,0))</f>
        <v>NTPC STATIONS</v>
      </c>
      <c r="G7633" s="0" t="str">
        <f aca="false">INDEX(Mapping!$C$2:$C$465,MATCH(E7633,Mapping!$A$2:$A$465,0))</f>
        <v>NTPC GROUP</v>
      </c>
      <c r="H7633" s="2" t="n">
        <v>0.24</v>
      </c>
      <c r="I7633" s="3" t="n">
        <v>0.004</v>
      </c>
    </row>
    <row r="7634" customFormat="false" ht="15" hidden="false" customHeight="false" outlineLevel="0" collapsed="false">
      <c r="A7634" s="0" t="s">
        <v>302</v>
      </c>
      <c r="B7634" s="0" t="n">
        <f aca="false">VALUE(LEFT(A7634,4))</f>
        <v>2026</v>
      </c>
      <c r="C7634" s="0" t="str">
        <f aca="false">"FY"&amp;IF(VALUE(MID(A7634,6,2))&gt;=4,VALUE(LEFT(A7634,4)),VALUE(LEFT(A7634,4))-1)&amp;"-"&amp;TEXT(MOD(IF(VALUE(MID(A7634,6,2))&gt;=4,VALUE(LEFT(A7634,4)),VALUE(LEFT(A7634,4))-1)+1,100),"00")</f>
        <v>FY2025-26</v>
      </c>
      <c r="D7634" s="0" t="s">
        <v>604</v>
      </c>
      <c r="E7634" s="0" t="s">
        <v>604</v>
      </c>
      <c r="F7634" s="0" t="str">
        <f aca="false">INDEX(Mapping!$B$2:$B$465,MATCH(E7634,Mapping!$A$2:$A$465,0))</f>
        <v>AVAADA GJSUSTAINABLE PRIVATE LIMITED</v>
      </c>
      <c r="G7634" s="0" t="str">
        <f aca="false">INDEX(Mapping!$C$2:$C$465,MATCH(E7634,Mapping!$A$2:$A$465,0))</f>
        <v>AVAADA</v>
      </c>
      <c r="H7634" s="2" t="n">
        <v>0.21</v>
      </c>
      <c r="I7634" s="3" t="n">
        <v>0.003</v>
      </c>
    </row>
    <row r="7635" customFormat="false" ht="15" hidden="false" customHeight="false" outlineLevel="0" collapsed="false">
      <c r="A7635" s="0" t="s">
        <v>302</v>
      </c>
      <c r="B7635" s="0" t="n">
        <f aca="false">VALUE(LEFT(A7635,4))</f>
        <v>2026</v>
      </c>
      <c r="C7635" s="0" t="str">
        <f aca="false">"FY"&amp;IF(VALUE(MID(A7635,6,2))&gt;=4,VALUE(LEFT(A7635,4)),VALUE(LEFT(A7635,4))-1)&amp;"-"&amp;TEXT(MOD(IF(VALUE(MID(A7635,6,2))&gt;=4,VALUE(LEFT(A7635,4)),VALUE(LEFT(A7635,4))-1)+1,100),"00")</f>
        <v>FY2025-26</v>
      </c>
      <c r="D7635" s="0" t="s">
        <v>493</v>
      </c>
      <c r="E7635" s="0" t="s">
        <v>493</v>
      </c>
      <c r="F7635" s="0" t="str">
        <f aca="false">INDEX(Mapping!$B$2:$B$465,MATCH(E7635,Mapping!$A$2:$A$465,0))</f>
        <v>NEEPCO STATIONS</v>
      </c>
      <c r="G7635" s="0" t="str">
        <f aca="false">INDEX(Mapping!$C$2:$C$465,MATCH(E7635,Mapping!$A$2:$A$465,0))</f>
        <v>NEEPCO STATIONS</v>
      </c>
      <c r="H7635" s="2" t="n">
        <v>0.19</v>
      </c>
      <c r="I7635" s="3" t="n">
        <v>0.003</v>
      </c>
    </row>
    <row r="7636" customFormat="false" ht="15" hidden="false" customHeight="false" outlineLevel="0" collapsed="false">
      <c r="A7636" s="0" t="s">
        <v>302</v>
      </c>
      <c r="B7636" s="0" t="n">
        <f aca="false">VALUE(LEFT(A7636,4))</f>
        <v>2026</v>
      </c>
      <c r="C7636" s="0" t="str">
        <f aca="false">"FY"&amp;IF(VALUE(MID(A7636,6,2))&gt;=4,VALUE(LEFT(A7636,4)),VALUE(LEFT(A7636,4))-1)&amp;"-"&amp;TEXT(MOD(IF(VALUE(MID(A7636,6,2))&gt;=4,VALUE(LEFT(A7636,4)),VALUE(LEFT(A7636,4))-1)+1,100),"00")</f>
        <v>FY2025-26</v>
      </c>
      <c r="D7636" s="0" t="s">
        <v>760</v>
      </c>
      <c r="E7636" s="0" t="s">
        <v>488</v>
      </c>
      <c r="F7636" s="0" t="str">
        <f aca="false">INDEX(Mapping!$B$2:$B$465,MATCH(E7636,Mapping!$A$2:$A$465,0))</f>
        <v>NTPC STATIONS</v>
      </c>
      <c r="G7636" s="0" t="str">
        <f aca="false">INDEX(Mapping!$C$2:$C$465,MATCH(E7636,Mapping!$A$2:$A$465,0))</f>
        <v>NTPC GROUP</v>
      </c>
      <c r="H7636" s="2" t="n">
        <v>0.17</v>
      </c>
      <c r="I7636" s="3" t="n">
        <v>0.003</v>
      </c>
    </row>
    <row r="7637" customFormat="false" ht="15" hidden="false" customHeight="false" outlineLevel="0" collapsed="false">
      <c r="A7637" s="0" t="s">
        <v>302</v>
      </c>
      <c r="B7637" s="0" t="n">
        <f aca="false">VALUE(LEFT(A7637,4))</f>
        <v>2026</v>
      </c>
      <c r="C7637" s="0" t="str">
        <f aca="false">"FY"&amp;IF(VALUE(MID(A7637,6,2))&gt;=4,VALUE(LEFT(A7637,4)),VALUE(LEFT(A7637,4))-1)&amp;"-"&amp;TEXT(MOD(IF(VALUE(MID(A7637,6,2))&gt;=4,VALUE(LEFT(A7637,4)),VALUE(LEFT(A7637,4))-1)+1,100),"00")</f>
        <v>FY2025-26</v>
      </c>
      <c r="D7637" s="0" t="s">
        <v>748</v>
      </c>
      <c r="E7637" s="0" t="s">
        <v>427</v>
      </c>
      <c r="F7637" s="0" t="str">
        <f aca="false">INDEX(Mapping!$B$2:$B$465,MATCH(E7637,Mapping!$A$2:$A$465,0))</f>
        <v>NTPC STATIONS</v>
      </c>
      <c r="G7637" s="0" t="str">
        <f aca="false">INDEX(Mapping!$C$2:$C$465,MATCH(E7637,Mapping!$A$2:$A$465,0))</f>
        <v>NTPC GROUP</v>
      </c>
      <c r="H7637" s="2" t="n">
        <v>0.16</v>
      </c>
      <c r="I7637" s="3" t="n">
        <v>0.002</v>
      </c>
    </row>
    <row r="7638" customFormat="false" ht="15" hidden="false" customHeight="false" outlineLevel="0" collapsed="false">
      <c r="A7638" s="0" t="s">
        <v>302</v>
      </c>
      <c r="B7638" s="0" t="n">
        <f aca="false">VALUE(LEFT(A7638,4))</f>
        <v>2026</v>
      </c>
      <c r="C7638" s="0" t="str">
        <f aca="false">"FY"&amp;IF(VALUE(MID(A7638,6,2))&gt;=4,VALUE(LEFT(A7638,4)),VALUE(LEFT(A7638,4))-1)&amp;"-"&amp;TEXT(MOD(IF(VALUE(MID(A7638,6,2))&gt;=4,VALUE(LEFT(A7638,4)),VALUE(LEFT(A7638,4))-1)+1,100),"00")</f>
        <v>FY2025-26</v>
      </c>
      <c r="D7638" s="0" t="s">
        <v>806</v>
      </c>
      <c r="E7638" s="0" t="s">
        <v>568</v>
      </c>
      <c r="F7638" s="0" t="str">
        <f aca="false">INDEX(Mapping!$B$2:$B$465,MATCH(E7638,Mapping!$A$2:$A$465,0))</f>
        <v>ADANI RENEWABLE ENERGY FIFTY FIVE LIMITED_PSS3 (20.8 MW HYBRID WIND OF 25 MW OF 187.5MW HPD)</v>
      </c>
      <c r="G7638" s="0" t="str">
        <f aca="false">INDEX(Mapping!$C$2:$C$465,MATCH(E7638,Mapping!$A$2:$A$465,0))</f>
        <v>ADANI GREEN ENERGY (ALL SPVs)</v>
      </c>
      <c r="H7638" s="2" t="n">
        <v>0.16</v>
      </c>
      <c r="I7638" s="3" t="n">
        <v>0.002</v>
      </c>
    </row>
    <row r="7639" customFormat="false" ht="15" hidden="false" customHeight="false" outlineLevel="0" collapsed="false">
      <c r="A7639" s="0" t="s">
        <v>302</v>
      </c>
      <c r="B7639" s="0" t="n">
        <f aca="false">VALUE(LEFT(A7639,4))</f>
        <v>2026</v>
      </c>
      <c r="C7639" s="0" t="str">
        <f aca="false">"FY"&amp;IF(VALUE(MID(A7639,6,2))&gt;=4,VALUE(LEFT(A7639,4)),VALUE(LEFT(A7639,4))-1)&amp;"-"&amp;TEXT(MOD(IF(VALUE(MID(A7639,6,2))&gt;=4,VALUE(LEFT(A7639,4)),VALUE(LEFT(A7639,4))-1)+1,100),"00")</f>
        <v>FY2025-26</v>
      </c>
      <c r="D7639" s="0" t="s">
        <v>544</v>
      </c>
      <c r="E7639" s="0" t="s">
        <v>544</v>
      </c>
      <c r="F7639" s="0" t="str">
        <f aca="false">INDEX(Mapping!$B$2:$B$465,MATCH(E7639,Mapping!$A$2:$A$465,0))</f>
        <v>NTECL VALLUR</v>
      </c>
      <c r="G7639" s="0" t="str">
        <f aca="false">INDEX(Mapping!$C$2:$C$465,MATCH(E7639,Mapping!$A$2:$A$465,0))</f>
        <v>NTPC GROUP</v>
      </c>
      <c r="H7639" s="2" t="n">
        <v>0.15</v>
      </c>
      <c r="I7639" s="3" t="n">
        <v>0.002</v>
      </c>
    </row>
    <row r="7640" customFormat="false" ht="15" hidden="false" customHeight="false" outlineLevel="0" collapsed="false">
      <c r="A7640" s="0" t="s">
        <v>302</v>
      </c>
      <c r="B7640" s="0" t="n">
        <f aca="false">VALUE(LEFT(A7640,4))</f>
        <v>2026</v>
      </c>
      <c r="C7640" s="0" t="str">
        <f aca="false">"FY"&amp;IF(VALUE(MID(A7640,6,2))&gt;=4,VALUE(LEFT(A7640,4)),VALUE(LEFT(A7640,4))-1)&amp;"-"&amp;TEXT(MOD(IF(VALUE(MID(A7640,6,2))&gt;=4,VALUE(LEFT(A7640,4)),VALUE(LEFT(A7640,4))-1)+1,100),"00")</f>
        <v>FY2025-26</v>
      </c>
      <c r="D7640" s="0" t="s">
        <v>727</v>
      </c>
      <c r="E7640" s="0" t="s">
        <v>199</v>
      </c>
      <c r="F7640" s="0" t="str">
        <f aca="false">INDEX(Mapping!$B$2:$B$465,MATCH(E7640,Mapping!$A$2:$A$465,0))</f>
        <v>TRIPURA</v>
      </c>
      <c r="G7640" s="0" t="str">
        <f aca="false">INDEX(Mapping!$C$2:$C$465,MATCH(E7640,Mapping!$A$2:$A$465,0))</f>
        <v>TRIPURA</v>
      </c>
      <c r="H7640" s="2" t="n">
        <v>0.14</v>
      </c>
      <c r="I7640" s="3" t="n">
        <v>0.002</v>
      </c>
    </row>
    <row r="7641" customFormat="false" ht="15" hidden="false" customHeight="false" outlineLevel="0" collapsed="false">
      <c r="A7641" s="0" t="s">
        <v>302</v>
      </c>
      <c r="B7641" s="0" t="n">
        <f aca="false">VALUE(LEFT(A7641,4))</f>
        <v>2026</v>
      </c>
      <c r="C7641" s="0" t="str">
        <f aca="false">"FY"&amp;IF(VALUE(MID(A7641,6,2))&gt;=4,VALUE(LEFT(A7641,4)),VALUE(LEFT(A7641,4))-1)&amp;"-"&amp;TEXT(MOD(IF(VALUE(MID(A7641,6,2))&gt;=4,VALUE(LEFT(A7641,4)),VALUE(LEFT(A7641,4))-1)+1,100),"00")</f>
        <v>FY2025-26</v>
      </c>
      <c r="D7641" s="0" t="s">
        <v>585</v>
      </c>
      <c r="E7641" s="0" t="s">
        <v>585</v>
      </c>
      <c r="F7641" s="0" t="str">
        <f aca="false">INDEX(Mapping!$B$2:$B$465,MATCH(E7641,Mapping!$A$2:$A$465,0))</f>
        <v>NLC INDIA</v>
      </c>
      <c r="G7641" s="0" t="str">
        <f aca="false">INDEX(Mapping!$C$2:$C$465,MATCH(E7641,Mapping!$A$2:$A$465,0))</f>
        <v>NLC INDIA GROUP</v>
      </c>
      <c r="H7641" s="2" t="n">
        <v>0.12</v>
      </c>
      <c r="I7641" s="3" t="n">
        <v>0.002</v>
      </c>
    </row>
    <row r="7642" customFormat="false" ht="15" hidden="false" customHeight="false" outlineLevel="0" collapsed="false">
      <c r="A7642" s="0" t="s">
        <v>302</v>
      </c>
      <c r="B7642" s="0" t="n">
        <f aca="false">VALUE(LEFT(A7642,4))</f>
        <v>2026</v>
      </c>
      <c r="C7642" s="0" t="str">
        <f aca="false">"FY"&amp;IF(VALUE(MID(A7642,6,2))&gt;=4,VALUE(LEFT(A7642,4)),VALUE(LEFT(A7642,4))-1)&amp;"-"&amp;TEXT(MOD(IF(VALUE(MID(A7642,6,2))&gt;=4,VALUE(LEFT(A7642,4)),VALUE(LEFT(A7642,4))-1)+1,100),"00")</f>
        <v>FY2025-26</v>
      </c>
      <c r="D7642" s="0" t="s">
        <v>747</v>
      </c>
      <c r="E7642" s="0" t="s">
        <v>478</v>
      </c>
      <c r="F7642" s="0" t="str">
        <f aca="false">INDEX(Mapping!$B$2:$B$465,MATCH(E7642,Mapping!$A$2:$A$465,0))</f>
        <v>NTPC STATIONS</v>
      </c>
      <c r="G7642" s="0" t="str">
        <f aca="false">INDEX(Mapping!$C$2:$C$465,MATCH(E7642,Mapping!$A$2:$A$465,0))</f>
        <v>NTPC GROUP</v>
      </c>
      <c r="H7642" s="2" t="n">
        <v>0.09</v>
      </c>
      <c r="I7642" s="3" t="n">
        <v>0.001</v>
      </c>
    </row>
    <row r="7643" customFormat="false" ht="15" hidden="false" customHeight="false" outlineLevel="0" collapsed="false">
      <c r="A7643" s="0" t="s">
        <v>302</v>
      </c>
      <c r="B7643" s="0" t="n">
        <f aca="false">VALUE(LEFT(A7643,4))</f>
        <v>2026</v>
      </c>
      <c r="C7643" s="0" t="str">
        <f aca="false">"FY"&amp;IF(VALUE(MID(A7643,6,2))&gt;=4,VALUE(LEFT(A7643,4)),VALUE(LEFT(A7643,4))-1)&amp;"-"&amp;TEXT(MOD(IF(VALUE(MID(A7643,6,2))&gt;=4,VALUE(LEFT(A7643,4)),VALUE(LEFT(A7643,4))-1)+1,100),"00")</f>
        <v>FY2025-26</v>
      </c>
      <c r="D7643" s="0" t="s">
        <v>535</v>
      </c>
      <c r="E7643" s="0" t="s">
        <v>535</v>
      </c>
      <c r="F7643" s="0" t="str">
        <f aca="false">INDEX(Mapping!$B$2:$B$465,MATCH(E7643,Mapping!$A$2:$A$465,0))</f>
        <v>NEEPCO STATIONS</v>
      </c>
      <c r="G7643" s="0" t="str">
        <f aca="false">INDEX(Mapping!$C$2:$C$465,MATCH(E7643,Mapping!$A$2:$A$465,0))</f>
        <v>NEEPCO STATIONS</v>
      </c>
      <c r="H7643" s="2" t="n">
        <v>0.07</v>
      </c>
      <c r="I7643" s="3" t="n">
        <v>0.001</v>
      </c>
    </row>
    <row r="7644" customFormat="false" ht="15" hidden="false" customHeight="false" outlineLevel="0" collapsed="false">
      <c r="A7644" s="0" t="s">
        <v>302</v>
      </c>
      <c r="B7644" s="0" t="n">
        <f aca="false">VALUE(LEFT(A7644,4))</f>
        <v>2026</v>
      </c>
      <c r="C7644" s="0" t="str">
        <f aca="false">"FY"&amp;IF(VALUE(MID(A7644,6,2))&gt;=4,VALUE(LEFT(A7644,4)),VALUE(LEFT(A7644,4))-1)&amp;"-"&amp;TEXT(MOD(IF(VALUE(MID(A7644,6,2))&gt;=4,VALUE(LEFT(A7644,4)),VALUE(LEFT(A7644,4))-1)+1,100),"00")</f>
        <v>FY2025-26</v>
      </c>
      <c r="D7644" s="0" t="s">
        <v>755</v>
      </c>
      <c r="E7644" s="0" t="s">
        <v>181</v>
      </c>
      <c r="F7644" s="0" t="str">
        <f aca="false">INDEX(Mapping!$B$2:$B$465,MATCH(E7644,Mapping!$A$2:$A$465,0))</f>
        <v>ARUNACHAL PRADESH</v>
      </c>
      <c r="G7644" s="0" t="str">
        <f aca="false">INDEX(Mapping!$C$2:$C$465,MATCH(E7644,Mapping!$A$2:$A$465,0))</f>
        <v>ARUNACHAL PRADESH</v>
      </c>
      <c r="H7644" s="2" t="n">
        <v>0.06</v>
      </c>
      <c r="I7644" s="3" t="n">
        <v>0.0009</v>
      </c>
    </row>
    <row r="7645" customFormat="false" ht="15" hidden="false" customHeight="false" outlineLevel="0" collapsed="false">
      <c r="A7645" s="0" t="s">
        <v>302</v>
      </c>
      <c r="B7645" s="0" t="n">
        <f aca="false">VALUE(LEFT(A7645,4))</f>
        <v>2026</v>
      </c>
      <c r="C7645" s="0" t="str">
        <f aca="false">"FY"&amp;IF(VALUE(MID(A7645,6,2))&gt;=4,VALUE(LEFT(A7645,4)),VALUE(LEFT(A7645,4))-1)&amp;"-"&amp;TEXT(MOD(IF(VALUE(MID(A7645,6,2))&gt;=4,VALUE(LEFT(A7645,4)),VALUE(LEFT(A7645,4))-1)+1,100),"00")</f>
        <v>FY2025-26</v>
      </c>
      <c r="D7645" s="0" t="s">
        <v>718</v>
      </c>
      <c r="E7645" s="0" t="s">
        <v>407</v>
      </c>
      <c r="F7645" s="0" t="str">
        <f aca="false">INDEX(Mapping!$B$2:$B$465,MATCH(E7645,Mapping!$A$2:$A$465,0))</f>
        <v>NTPC STATIONS</v>
      </c>
      <c r="G7645" s="0" t="str">
        <f aca="false">INDEX(Mapping!$C$2:$C$465,MATCH(E7645,Mapping!$A$2:$A$465,0))</f>
        <v>NTPC GROUP</v>
      </c>
      <c r="H7645" s="2" t="n">
        <v>0.04</v>
      </c>
      <c r="I7645" s="3" t="n">
        <v>0.0005</v>
      </c>
    </row>
    <row r="7646" customFormat="false" ht="15" hidden="false" customHeight="false" outlineLevel="0" collapsed="false">
      <c r="A7646" s="0" t="s">
        <v>302</v>
      </c>
      <c r="B7646" s="0" t="n">
        <f aca="false">VALUE(LEFT(A7646,4))</f>
        <v>2026</v>
      </c>
      <c r="C7646" s="0" t="str">
        <f aca="false">"FY"&amp;IF(VALUE(MID(A7646,6,2))&gt;=4,VALUE(LEFT(A7646,4)),VALUE(LEFT(A7646,4))-1)&amp;"-"&amp;TEXT(MOD(IF(VALUE(MID(A7646,6,2))&gt;=4,VALUE(LEFT(A7646,4)),VALUE(LEFT(A7646,4))-1)+1,100),"00")</f>
        <v>FY2025-26</v>
      </c>
      <c r="D7646" s="0" t="s">
        <v>596</v>
      </c>
      <c r="E7646" s="0" t="s">
        <v>596</v>
      </c>
      <c r="F7646" s="0" t="str">
        <f aca="false">INDEX(Mapping!$B$2:$B$465,MATCH(E7646,Mapping!$A$2:$A$465,0))</f>
        <v>NLC INDIA</v>
      </c>
      <c r="G7646" s="0" t="str">
        <f aca="false">INDEX(Mapping!$C$2:$C$465,MATCH(E7646,Mapping!$A$2:$A$465,0))</f>
        <v>NLC INDIA GROUP</v>
      </c>
      <c r="H7646" s="2" t="n">
        <v>0.03</v>
      </c>
      <c r="I7646" s="3" t="n">
        <v>0.0005</v>
      </c>
    </row>
    <row r="7647" customFormat="false" ht="15" hidden="false" customHeight="false" outlineLevel="0" collapsed="false">
      <c r="A7647" s="0" t="s">
        <v>302</v>
      </c>
      <c r="B7647" s="0" t="n">
        <f aca="false">VALUE(LEFT(A7647,4))</f>
        <v>2026</v>
      </c>
      <c r="C7647" s="0" t="str">
        <f aca="false">"FY"&amp;IF(VALUE(MID(A7647,6,2))&gt;=4,VALUE(LEFT(A7647,4)),VALUE(LEFT(A7647,4))-1)&amp;"-"&amp;TEXT(MOD(IF(VALUE(MID(A7647,6,2))&gt;=4,VALUE(LEFT(A7647,4)),VALUE(LEFT(A7647,4))-1)+1,100),"00")</f>
        <v>FY2025-26</v>
      </c>
      <c r="D7647" s="0" t="s">
        <v>804</v>
      </c>
      <c r="E7647" s="0" t="s">
        <v>576</v>
      </c>
      <c r="F7647" s="0" t="str">
        <f aca="false">INDEX(Mapping!$B$2:$B$465,MATCH(E7647,Mapping!$A$2:$A$465,0))</f>
        <v>ADANI RENEWABLE ENERGY FIFTY FIVE LIMITED_PSS3 (25 MW HYBRID SOLAR OF 25 MW OF 187.5MW HPD)</v>
      </c>
      <c r="G7647" s="0" t="str">
        <f aca="false">INDEX(Mapping!$C$2:$C$465,MATCH(E7647,Mapping!$A$2:$A$465,0))</f>
        <v>ADANI GREEN ENERGY (ALL SPVs)</v>
      </c>
      <c r="H7647" s="2" t="n">
        <v>0.03</v>
      </c>
      <c r="I7647" s="3" t="n">
        <v>0.0004</v>
      </c>
    </row>
    <row r="7648" customFormat="false" ht="15" hidden="false" customHeight="false" outlineLevel="0" collapsed="false">
      <c r="A7648" s="0" t="s">
        <v>302</v>
      </c>
      <c r="B7648" s="0" t="n">
        <f aca="false">VALUE(LEFT(A7648,4))</f>
        <v>2026</v>
      </c>
      <c r="C7648" s="0" t="str">
        <f aca="false">"FY"&amp;IF(VALUE(MID(A7648,6,2))&gt;=4,VALUE(LEFT(A7648,4)),VALUE(LEFT(A7648,4))-1)&amp;"-"&amp;TEXT(MOD(IF(VALUE(MID(A7648,6,2))&gt;=4,VALUE(LEFT(A7648,4)),VALUE(LEFT(A7648,4))-1)+1,100),"00")</f>
        <v>FY2025-26</v>
      </c>
      <c r="D7648" s="0" t="s">
        <v>783</v>
      </c>
      <c r="E7648" s="0" t="s">
        <v>570</v>
      </c>
      <c r="F7648" s="0" t="str">
        <f aca="false">INDEX(Mapping!$B$2:$B$465,MATCH(E7648,Mapping!$A$2:$A$465,0))</f>
        <v>SERENTICA RENEWABLES INDIA 4 PRIVATE LIMITED</v>
      </c>
      <c r="G7648" s="0" t="str">
        <f aca="false">INDEX(Mapping!$C$2:$C$465,MATCH(E7648,Mapping!$A$2:$A$465,0))</f>
        <v>SERENTICA RENEWABLES</v>
      </c>
      <c r="H7648" s="2" t="n">
        <v>0.02</v>
      </c>
      <c r="I7648" s="3" t="n">
        <v>0.0003</v>
      </c>
    </row>
    <row r="7649" customFormat="false" ht="15" hidden="false" customHeight="false" outlineLevel="0" collapsed="false">
      <c r="A7649" s="0" t="s">
        <v>302</v>
      </c>
      <c r="B7649" s="0" t="n">
        <f aca="false">VALUE(LEFT(A7649,4))</f>
        <v>2026</v>
      </c>
      <c r="C7649" s="0" t="str">
        <f aca="false">"FY"&amp;IF(VALUE(MID(A7649,6,2))&gt;=4,VALUE(LEFT(A7649,4)),VALUE(LEFT(A7649,4))-1)&amp;"-"&amp;TEXT(MOD(IF(VALUE(MID(A7649,6,2))&gt;=4,VALUE(LEFT(A7649,4)),VALUE(LEFT(A7649,4))-1)+1,100),"00")</f>
        <v>FY2025-26</v>
      </c>
      <c r="D7649" s="0" t="s">
        <v>773</v>
      </c>
      <c r="E7649" s="0" t="s">
        <v>595</v>
      </c>
      <c r="F7649" s="0" t="str">
        <f aca="false">INDEX(Mapping!$B$2:$B$465,MATCH(E7649,Mapping!$A$2:$A$465,0))</f>
        <v>NANI VIRANI WIND ENERGY PRIVATE LIMITED</v>
      </c>
      <c r="G7649" s="0" t="str">
        <f aca="false">INDEX(Mapping!$C$2:$C$465,MATCH(E7649,Mapping!$A$2:$A$465,0))</f>
        <v>NANI VIRANI WIND ENERGY PRIVATE LIMITED</v>
      </c>
      <c r="H7649" s="2" t="n">
        <v>0.01</v>
      </c>
      <c r="I7649" s="3" t="n">
        <v>0.0002</v>
      </c>
    </row>
    <row r="7650" customFormat="false" ht="15" hidden="false" customHeight="false" outlineLevel="0" collapsed="false">
      <c r="A7650" s="0" t="s">
        <v>302</v>
      </c>
      <c r="B7650" s="0" t="n">
        <f aca="false">VALUE(LEFT(A7650,4))</f>
        <v>2026</v>
      </c>
      <c r="C7650" s="0" t="str">
        <f aca="false">"FY"&amp;IF(VALUE(MID(A7650,6,2))&gt;=4,VALUE(LEFT(A7650,4)),VALUE(LEFT(A7650,4))-1)&amp;"-"&amp;TEXT(MOD(IF(VALUE(MID(A7650,6,2))&gt;=4,VALUE(LEFT(A7650,4)),VALUE(LEFT(A7650,4))-1)+1,100),"00")</f>
        <v>FY2025-26</v>
      </c>
      <c r="D7650" s="0" t="s">
        <v>462</v>
      </c>
      <c r="E7650" s="0" t="s">
        <v>462</v>
      </c>
      <c r="F7650" s="0" t="str">
        <f aca="false">INDEX(Mapping!$B$2:$B$465,MATCH(E7650,Mapping!$A$2:$A$465,0))</f>
        <v>DHARIWAL INFRASTRUCTURE</v>
      </c>
      <c r="G7650" s="0" t="str">
        <f aca="false">INDEX(Mapping!$C$2:$C$465,MATCH(E7650,Mapping!$A$2:$A$465,0))</f>
        <v>DHARIWAL INFRASTRUCTURE</v>
      </c>
      <c r="H7650" s="2" t="n">
        <v>0.01</v>
      </c>
      <c r="I7650" s="3" t="n">
        <v>0.0001</v>
      </c>
    </row>
    <row r="7651" customFormat="false" ht="15" hidden="false" customHeight="false" outlineLevel="0" collapsed="false">
      <c r="A7651" s="0" t="s">
        <v>34</v>
      </c>
      <c r="B7651" s="0" t="n">
        <f aca="false">VALUE(LEFT(A7651,4))</f>
        <v>2026</v>
      </c>
      <c r="C7651" s="0" t="str">
        <f aca="false">"FY"&amp;IF(VALUE(MID(A7651,6,2))&gt;=4,VALUE(LEFT(A7651,4)),VALUE(LEFT(A7651,4))-1)&amp;"-"&amp;TEXT(MOD(IF(VALUE(MID(A7651,6,2))&gt;=4,VALUE(LEFT(A7651,4)),VALUE(LEFT(A7651,4))-1)+1,100),"00")</f>
        <v>FY2025-26</v>
      </c>
      <c r="D7651" s="0" t="s">
        <v>656</v>
      </c>
      <c r="E7651" s="0" t="s">
        <v>36</v>
      </c>
      <c r="F7651" s="0" t="str">
        <f aca="false">INDEX(Mapping!$B$2:$B$465,MATCH(E7651,Mapping!$A$2:$A$465,0))</f>
        <v>UTTAR PRADESH</v>
      </c>
      <c r="G7651" s="0" t="str">
        <f aca="false">INDEX(Mapping!$C$2:$C$465,MATCH(E7651,Mapping!$A$2:$A$465,0))</f>
        <v>UTTAR PRADESH</v>
      </c>
      <c r="H7651" s="2" t="n">
        <v>533.21</v>
      </c>
      <c r="I7651" s="3" t="n">
        <v>7.77</v>
      </c>
    </row>
    <row r="7652" customFormat="false" ht="15" hidden="false" customHeight="false" outlineLevel="0" collapsed="false">
      <c r="A7652" s="0" t="s">
        <v>34</v>
      </c>
      <c r="B7652" s="0" t="n">
        <f aca="false">VALUE(LEFT(A7652,4))</f>
        <v>2026</v>
      </c>
      <c r="C7652" s="0" t="str">
        <f aca="false">"FY"&amp;IF(VALUE(MID(A7652,6,2))&gt;=4,VALUE(LEFT(A7652,4)),VALUE(LEFT(A7652,4))-1)&amp;"-"&amp;TEXT(MOD(IF(VALUE(MID(A7652,6,2))&gt;=4,VALUE(LEFT(A7652,4)),VALUE(LEFT(A7652,4))-1)+1,100),"00")</f>
        <v>FY2025-26</v>
      </c>
      <c r="D7652" s="0" t="s">
        <v>663</v>
      </c>
      <c r="E7652" s="0" t="s">
        <v>41</v>
      </c>
      <c r="F7652" s="0" t="str">
        <f aca="false">INDEX(Mapping!$B$2:$B$465,MATCH(E7652,Mapping!$A$2:$A$465,0))</f>
        <v>RAJASTHAN</v>
      </c>
      <c r="G7652" s="0" t="str">
        <f aca="false">INDEX(Mapping!$C$2:$C$465,MATCH(E7652,Mapping!$A$2:$A$465,0))</f>
        <v>RAJASTHAN</v>
      </c>
      <c r="H7652" s="2" t="n">
        <v>508.65</v>
      </c>
      <c r="I7652" s="3" t="n">
        <v>7.41</v>
      </c>
    </row>
    <row r="7653" customFormat="false" ht="15" hidden="false" customHeight="false" outlineLevel="0" collapsed="false">
      <c r="A7653" s="0" t="s">
        <v>34</v>
      </c>
      <c r="B7653" s="0" t="n">
        <f aca="false">VALUE(LEFT(A7653,4))</f>
        <v>2026</v>
      </c>
      <c r="C7653" s="0" t="str">
        <f aca="false">"FY"&amp;IF(VALUE(MID(A7653,6,2))&gt;=4,VALUE(LEFT(A7653,4)),VALUE(LEFT(A7653,4))-1)&amp;"-"&amp;TEXT(MOD(IF(VALUE(MID(A7653,6,2))&gt;=4,VALUE(LEFT(A7653,4)),VALUE(LEFT(A7653,4))-1)+1,100),"00")</f>
        <v>FY2025-26</v>
      </c>
      <c r="D7653" s="0" t="s">
        <v>657</v>
      </c>
      <c r="E7653" s="0" t="s">
        <v>46</v>
      </c>
      <c r="F7653" s="0" t="str">
        <f aca="false">INDEX(Mapping!$B$2:$B$465,MATCH(E7653,Mapping!$A$2:$A$465,0))</f>
        <v>CHHATTISGARH</v>
      </c>
      <c r="G7653" s="0" t="str">
        <f aca="false">INDEX(Mapping!$C$2:$C$465,MATCH(E7653,Mapping!$A$2:$A$465,0))</f>
        <v>CHHATTISGARH</v>
      </c>
      <c r="H7653" s="2" t="n">
        <v>457.39</v>
      </c>
      <c r="I7653" s="3" t="n">
        <v>6.66</v>
      </c>
    </row>
    <row r="7654" customFormat="false" ht="15" hidden="false" customHeight="false" outlineLevel="0" collapsed="false">
      <c r="A7654" s="0" t="s">
        <v>34</v>
      </c>
      <c r="B7654" s="0" t="n">
        <f aca="false">VALUE(LEFT(A7654,4))</f>
        <v>2026</v>
      </c>
      <c r="C7654" s="0" t="str">
        <f aca="false">"FY"&amp;IF(VALUE(MID(A7654,6,2))&gt;=4,VALUE(LEFT(A7654,4)),VALUE(LEFT(A7654,4))-1)&amp;"-"&amp;TEXT(MOD(IF(VALUE(MID(A7654,6,2))&gt;=4,VALUE(LEFT(A7654,4)),VALUE(LEFT(A7654,4))-1)+1,100),"00")</f>
        <v>FY2025-26</v>
      </c>
      <c r="D7654" s="0" t="s">
        <v>668</v>
      </c>
      <c r="E7654" s="0" t="s">
        <v>40</v>
      </c>
      <c r="F7654" s="0" t="str">
        <f aca="false">INDEX(Mapping!$B$2:$B$465,MATCH(E7654,Mapping!$A$2:$A$465,0))</f>
        <v>TAMIL NADU</v>
      </c>
      <c r="G7654" s="0" t="str">
        <f aca="false">INDEX(Mapping!$C$2:$C$465,MATCH(E7654,Mapping!$A$2:$A$465,0))</f>
        <v>TAMIL NADU</v>
      </c>
      <c r="H7654" s="2" t="n">
        <v>319.52</v>
      </c>
      <c r="I7654" s="3" t="n">
        <v>4.65</v>
      </c>
    </row>
    <row r="7655" customFormat="false" ht="15" hidden="false" customHeight="false" outlineLevel="0" collapsed="false">
      <c r="A7655" s="0" t="s">
        <v>34</v>
      </c>
      <c r="B7655" s="0" t="n">
        <f aca="false">VALUE(LEFT(A7655,4))</f>
        <v>2026</v>
      </c>
      <c r="C7655" s="0" t="str">
        <f aca="false">"FY"&amp;IF(VALUE(MID(A7655,6,2))&gt;=4,VALUE(LEFT(A7655,4)),VALUE(LEFT(A7655,4))-1)&amp;"-"&amp;TEXT(MOD(IF(VALUE(MID(A7655,6,2))&gt;=4,VALUE(LEFT(A7655,4)),VALUE(LEFT(A7655,4))-1)+1,100),"00")</f>
        <v>FY2025-26</v>
      </c>
      <c r="D7655" s="0" t="s">
        <v>654</v>
      </c>
      <c r="E7655" s="0" t="s">
        <v>43</v>
      </c>
      <c r="F7655" s="0" t="str">
        <f aca="false">INDEX(Mapping!$B$2:$B$465,MATCH(E7655,Mapping!$A$2:$A$465,0))</f>
        <v>ODISHA</v>
      </c>
      <c r="G7655" s="0" t="str">
        <f aca="false">INDEX(Mapping!$C$2:$C$465,MATCH(E7655,Mapping!$A$2:$A$465,0))</f>
        <v>ODISHA</v>
      </c>
      <c r="H7655" s="2" t="n">
        <v>317.9</v>
      </c>
      <c r="I7655" s="3" t="n">
        <v>4.63</v>
      </c>
    </row>
    <row r="7656" customFormat="false" ht="15" hidden="false" customHeight="false" outlineLevel="0" collapsed="false">
      <c r="A7656" s="0" t="s">
        <v>34</v>
      </c>
      <c r="B7656" s="0" t="n">
        <f aca="false">VALUE(LEFT(A7656,4))</f>
        <v>2026</v>
      </c>
      <c r="C7656" s="0" t="str">
        <f aca="false">"FY"&amp;IF(VALUE(MID(A7656,6,2))&gt;=4,VALUE(LEFT(A7656,4)),VALUE(LEFT(A7656,4))-1)&amp;"-"&amp;TEXT(MOD(IF(VALUE(MID(A7656,6,2))&gt;=4,VALUE(LEFT(A7656,4)),VALUE(LEFT(A7656,4))-1)+1,100),"00")</f>
        <v>FY2025-26</v>
      </c>
      <c r="D7656" s="0" t="s">
        <v>130</v>
      </c>
      <c r="E7656" s="0" t="s">
        <v>130</v>
      </c>
      <c r="F7656" s="0" t="str">
        <f aca="false">INDEX(Mapping!$B$2:$B$465,MATCH(E7656,Mapping!$A$2:$A$465,0))</f>
        <v>KSK MAHANADI</v>
      </c>
      <c r="G7656" s="0" t="str">
        <f aca="false">INDEX(Mapping!$C$2:$C$465,MATCH(E7656,Mapping!$A$2:$A$465,0))</f>
        <v>JSW ENERGY (INCL. KSK MAHANADI)</v>
      </c>
      <c r="H7656" s="2" t="n">
        <v>254.81</v>
      </c>
      <c r="I7656" s="3" t="n">
        <v>3.71</v>
      </c>
    </row>
    <row r="7657" customFormat="false" ht="15" hidden="false" customHeight="false" outlineLevel="0" collapsed="false">
      <c r="A7657" s="0" t="s">
        <v>34</v>
      </c>
      <c r="B7657" s="0" t="n">
        <f aca="false">VALUE(LEFT(A7657,4))</f>
        <v>2026</v>
      </c>
      <c r="C7657" s="0" t="str">
        <f aca="false">"FY"&amp;IF(VALUE(MID(A7657,6,2))&gt;=4,VALUE(LEFT(A7657,4)),VALUE(LEFT(A7657,4))-1)&amp;"-"&amp;TEXT(MOD(IF(VALUE(MID(A7657,6,2))&gt;=4,VALUE(LEFT(A7657,4)),VALUE(LEFT(A7657,4))-1)+1,100),"00")</f>
        <v>FY2025-26</v>
      </c>
      <c r="D7657" s="0" t="s">
        <v>655</v>
      </c>
      <c r="E7657" s="0" t="s">
        <v>77</v>
      </c>
      <c r="F7657" s="0" t="str">
        <f aca="false">INDEX(Mapping!$B$2:$B$465,MATCH(E7657,Mapping!$A$2:$A$465,0))</f>
        <v>JINDAL POWER LTD - STAGE 2</v>
      </c>
      <c r="G7657" s="0" t="str">
        <f aca="false">INDEX(Mapping!$C$2:$C$465,MATCH(E7657,Mapping!$A$2:$A$465,0))</f>
        <v>JINDAL POWER LTD (BOTH STAGES)</v>
      </c>
      <c r="H7657" s="2" t="n">
        <v>253.03</v>
      </c>
      <c r="I7657" s="3" t="n">
        <v>3.69</v>
      </c>
    </row>
    <row r="7658" customFormat="false" ht="15" hidden="false" customHeight="false" outlineLevel="0" collapsed="false">
      <c r="A7658" s="0" t="s">
        <v>34</v>
      </c>
      <c r="B7658" s="0" t="n">
        <f aca="false">VALUE(LEFT(A7658,4))</f>
        <v>2026</v>
      </c>
      <c r="C7658" s="0" t="str">
        <f aca="false">"FY"&amp;IF(VALUE(MID(A7658,6,2))&gt;=4,VALUE(LEFT(A7658,4)),VALUE(LEFT(A7658,4))-1)&amp;"-"&amp;TEXT(MOD(IF(VALUE(MID(A7658,6,2))&gt;=4,VALUE(LEFT(A7658,4)),VALUE(LEFT(A7658,4))-1)+1,100),"00")</f>
        <v>FY2025-26</v>
      </c>
      <c r="D7658" s="0" t="s">
        <v>665</v>
      </c>
      <c r="E7658" s="0" t="s">
        <v>61</v>
      </c>
      <c r="F7658" s="0" t="str">
        <f aca="false">INDEX(Mapping!$B$2:$B$465,MATCH(E7658,Mapping!$A$2:$A$465,0))</f>
        <v>ASSAM</v>
      </c>
      <c r="G7658" s="0" t="str">
        <f aca="false">INDEX(Mapping!$C$2:$C$465,MATCH(E7658,Mapping!$A$2:$A$465,0))</f>
        <v>ASSAM</v>
      </c>
      <c r="H7658" s="2" t="n">
        <v>220.84</v>
      </c>
      <c r="I7658" s="3" t="n">
        <v>3.22</v>
      </c>
    </row>
    <row r="7659" customFormat="false" ht="15" hidden="false" customHeight="false" outlineLevel="0" collapsed="false">
      <c r="A7659" s="0" t="s">
        <v>34</v>
      </c>
      <c r="B7659" s="0" t="n">
        <f aca="false">VALUE(LEFT(A7659,4))</f>
        <v>2026</v>
      </c>
      <c r="C7659" s="0" t="str">
        <f aca="false">"FY"&amp;IF(VALUE(MID(A7659,6,2))&gt;=4,VALUE(LEFT(A7659,4)),VALUE(LEFT(A7659,4))-1)&amp;"-"&amp;TEXT(MOD(IF(VALUE(MID(A7659,6,2))&gt;=4,VALUE(LEFT(A7659,4)),VALUE(LEFT(A7659,4))-1)+1,100),"00")</f>
        <v>FY2025-26</v>
      </c>
      <c r="D7659" s="0" t="s">
        <v>687</v>
      </c>
      <c r="E7659" s="0" t="s">
        <v>45</v>
      </c>
      <c r="F7659" s="0" t="str">
        <f aca="false">INDEX(Mapping!$B$2:$B$465,MATCH(E7659,Mapping!$A$2:$A$465,0))</f>
        <v>BIHAR</v>
      </c>
      <c r="G7659" s="0" t="str">
        <f aca="false">INDEX(Mapping!$C$2:$C$465,MATCH(E7659,Mapping!$A$2:$A$465,0))</f>
        <v>BIHAR</v>
      </c>
      <c r="H7659" s="2" t="n">
        <v>217.14</v>
      </c>
      <c r="I7659" s="3" t="n">
        <v>3.16</v>
      </c>
    </row>
    <row r="7660" customFormat="false" ht="15" hidden="false" customHeight="false" outlineLevel="0" collapsed="false">
      <c r="A7660" s="0" t="s">
        <v>34</v>
      </c>
      <c r="B7660" s="0" t="n">
        <f aca="false">VALUE(LEFT(A7660,4))</f>
        <v>2026</v>
      </c>
      <c r="C7660" s="0" t="str">
        <f aca="false">"FY"&amp;IF(VALUE(MID(A7660,6,2))&gt;=4,VALUE(LEFT(A7660,4)),VALUE(LEFT(A7660,4))-1)&amp;"-"&amp;TEXT(MOD(IF(VALUE(MID(A7660,6,2))&gt;=4,VALUE(LEFT(A7660,4)),VALUE(LEFT(A7660,4))-1)+1,100),"00")</f>
        <v>FY2025-26</v>
      </c>
      <c r="D7660" s="0" t="s">
        <v>660</v>
      </c>
      <c r="E7660" s="0" t="s">
        <v>50</v>
      </c>
      <c r="F7660" s="0" t="str">
        <f aca="false">INDEX(Mapping!$B$2:$B$465,MATCH(E7660,Mapping!$A$2:$A$465,0))</f>
        <v>MADHYA PRADESH</v>
      </c>
      <c r="G7660" s="0" t="str">
        <f aca="false">INDEX(Mapping!$C$2:$C$465,MATCH(E7660,Mapping!$A$2:$A$465,0))</f>
        <v>MADHYA PRADESH</v>
      </c>
      <c r="H7660" s="2" t="n">
        <v>196.17</v>
      </c>
      <c r="I7660" s="3" t="n">
        <v>2.86</v>
      </c>
    </row>
    <row r="7661" customFormat="false" ht="15" hidden="false" customHeight="false" outlineLevel="0" collapsed="false">
      <c r="A7661" s="0" t="s">
        <v>34</v>
      </c>
      <c r="B7661" s="0" t="n">
        <f aca="false">VALUE(LEFT(A7661,4))</f>
        <v>2026</v>
      </c>
      <c r="C7661" s="0" t="str">
        <f aca="false">"FY"&amp;IF(VALUE(MID(A7661,6,2))&gt;=4,VALUE(LEFT(A7661,4)),VALUE(LEFT(A7661,4))-1)&amp;"-"&amp;TEXT(MOD(IF(VALUE(MID(A7661,6,2))&gt;=4,VALUE(LEFT(A7661,4)),VALUE(LEFT(A7661,4))-1)+1,100),"00")</f>
        <v>FY2025-26</v>
      </c>
      <c r="D7661" s="0" t="s">
        <v>659</v>
      </c>
      <c r="E7661" s="0" t="s">
        <v>93</v>
      </c>
      <c r="F7661" s="0" t="str">
        <f aca="false">INDEX(Mapping!$B$2:$B$465,MATCH(E7661,Mapping!$A$2:$A$465,0))</f>
        <v>ADANI POWER - RAIPUR TPP (EX-GMR CHHATTISGARH)</v>
      </c>
      <c r="G7661" s="0" t="str">
        <f aca="false">INDEX(Mapping!$C$2:$C$465,MATCH(E7661,Mapping!$A$2:$A$465,0))</f>
        <v>ADANI POWER (ALL PLANTS)</v>
      </c>
      <c r="H7661" s="2" t="n">
        <v>174.1</v>
      </c>
      <c r="I7661" s="3" t="n">
        <v>2.54</v>
      </c>
    </row>
    <row r="7662" customFormat="false" ht="15" hidden="false" customHeight="false" outlineLevel="0" collapsed="false">
      <c r="A7662" s="0" t="s">
        <v>34</v>
      </c>
      <c r="B7662" s="0" t="n">
        <f aca="false">VALUE(LEFT(A7662,4))</f>
        <v>2026</v>
      </c>
      <c r="C7662" s="0" t="str">
        <f aca="false">"FY"&amp;IF(VALUE(MID(A7662,6,2))&gt;=4,VALUE(LEFT(A7662,4)),VALUE(LEFT(A7662,4))-1)&amp;"-"&amp;TEXT(MOD(IF(VALUE(MID(A7662,6,2))&gt;=4,VALUE(LEFT(A7662,4)),VALUE(LEFT(A7662,4))-1)+1,100),"00")</f>
        <v>FY2025-26</v>
      </c>
      <c r="D7662" s="0" t="s">
        <v>669</v>
      </c>
      <c r="E7662" s="0" t="s">
        <v>44</v>
      </c>
      <c r="F7662" s="0" t="str">
        <f aca="false">INDEX(Mapping!$B$2:$B$465,MATCH(E7662,Mapping!$A$2:$A$465,0))</f>
        <v>HARYANA</v>
      </c>
      <c r="G7662" s="0" t="str">
        <f aca="false">INDEX(Mapping!$C$2:$C$465,MATCH(E7662,Mapping!$A$2:$A$465,0))</f>
        <v>HARYANA</v>
      </c>
      <c r="H7662" s="2" t="n">
        <v>141.4</v>
      </c>
      <c r="I7662" s="3" t="n">
        <v>2.06</v>
      </c>
    </row>
    <row r="7663" customFormat="false" ht="15" hidden="false" customHeight="false" outlineLevel="0" collapsed="false">
      <c r="A7663" s="0" t="s">
        <v>34</v>
      </c>
      <c r="B7663" s="0" t="n">
        <f aca="false">VALUE(LEFT(A7663,4))</f>
        <v>2026</v>
      </c>
      <c r="C7663" s="0" t="str">
        <f aca="false">"FY"&amp;IF(VALUE(MID(A7663,6,2))&gt;=4,VALUE(LEFT(A7663,4)),VALUE(LEFT(A7663,4))-1)&amp;"-"&amp;TEXT(MOD(IF(VALUE(MID(A7663,6,2))&gt;=4,VALUE(LEFT(A7663,4)),VALUE(LEFT(A7663,4))-1)+1,100),"00")</f>
        <v>FY2025-26</v>
      </c>
      <c r="D7663" s="0" t="s">
        <v>711</v>
      </c>
      <c r="E7663" s="0" t="s">
        <v>94</v>
      </c>
      <c r="F7663" s="0" t="str">
        <f aca="false">INDEX(Mapping!$B$2:$B$465,MATCH(E7663,Mapping!$A$2:$A$465,0))</f>
        <v>JHARKHAND</v>
      </c>
      <c r="G7663" s="0" t="str">
        <f aca="false">INDEX(Mapping!$C$2:$C$465,MATCH(E7663,Mapping!$A$2:$A$465,0))</f>
        <v>JHARKHAND</v>
      </c>
      <c r="H7663" s="2" t="n">
        <v>136.14</v>
      </c>
      <c r="I7663" s="3" t="n">
        <v>1.98</v>
      </c>
    </row>
    <row r="7664" customFormat="false" ht="15" hidden="false" customHeight="false" outlineLevel="0" collapsed="false">
      <c r="A7664" s="0" t="s">
        <v>34</v>
      </c>
      <c r="B7664" s="0" t="n">
        <f aca="false">VALUE(LEFT(A7664,4))</f>
        <v>2026</v>
      </c>
      <c r="C7664" s="0" t="str">
        <f aca="false">"FY"&amp;IF(VALUE(MID(A7664,6,2))&gt;=4,VALUE(LEFT(A7664,4)),VALUE(LEFT(A7664,4))-1)&amp;"-"&amp;TEXT(MOD(IF(VALUE(MID(A7664,6,2))&gt;=4,VALUE(LEFT(A7664,4)),VALUE(LEFT(A7664,4))-1)+1,100),"00")</f>
        <v>FY2025-26</v>
      </c>
      <c r="D7664" s="0" t="s">
        <v>675</v>
      </c>
      <c r="E7664" s="0" t="s">
        <v>137</v>
      </c>
      <c r="F7664" s="0" t="str">
        <f aca="false">INDEX(Mapping!$B$2:$B$465,MATCH(E7664,Mapping!$A$2:$A$465,0))</f>
        <v>JSPL - DCPP</v>
      </c>
      <c r="G7664" s="0" t="str">
        <f aca="false">INDEX(Mapping!$C$2:$C$465,MATCH(E7664,Mapping!$A$2:$A$465,0))</f>
        <v>JSPL</v>
      </c>
      <c r="H7664" s="2" t="n">
        <v>124.33</v>
      </c>
      <c r="I7664" s="3" t="n">
        <v>1.81</v>
      </c>
    </row>
    <row r="7665" customFormat="false" ht="15" hidden="false" customHeight="false" outlineLevel="0" collapsed="false">
      <c r="A7665" s="0" t="s">
        <v>34</v>
      </c>
      <c r="B7665" s="0" t="n">
        <f aca="false">VALUE(LEFT(A7665,4))</f>
        <v>2026</v>
      </c>
      <c r="C7665" s="0" t="str">
        <f aca="false">"FY"&amp;IF(VALUE(MID(A7665,6,2))&gt;=4,VALUE(LEFT(A7665,4)),VALUE(LEFT(A7665,4))-1)&amp;"-"&amp;TEXT(MOD(IF(VALUE(MID(A7665,6,2))&gt;=4,VALUE(LEFT(A7665,4)),VALUE(LEFT(A7665,4))-1)+1,100),"00")</f>
        <v>FY2025-26</v>
      </c>
      <c r="D7665" s="0" t="s">
        <v>677</v>
      </c>
      <c r="E7665" s="0" t="s">
        <v>39</v>
      </c>
      <c r="F7665" s="0" t="str">
        <f aca="false">INDEX(Mapping!$B$2:$B$465,MATCH(E7665,Mapping!$A$2:$A$465,0))</f>
        <v>WEST BENGAL</v>
      </c>
      <c r="G7665" s="0" t="str">
        <f aca="false">INDEX(Mapping!$C$2:$C$465,MATCH(E7665,Mapping!$A$2:$A$465,0))</f>
        <v>WEST BENGAL</v>
      </c>
      <c r="H7665" s="2" t="n">
        <v>105.64</v>
      </c>
      <c r="I7665" s="3" t="n">
        <v>1.54</v>
      </c>
    </row>
    <row r="7666" customFormat="false" ht="15" hidden="false" customHeight="false" outlineLevel="0" collapsed="false">
      <c r="A7666" s="0" t="s">
        <v>34</v>
      </c>
      <c r="B7666" s="0" t="n">
        <f aca="false">VALUE(LEFT(A7666,4))</f>
        <v>2026</v>
      </c>
      <c r="C7666" s="0" t="str">
        <f aca="false">"FY"&amp;IF(VALUE(MID(A7666,6,2))&gt;=4,VALUE(LEFT(A7666,4)),VALUE(LEFT(A7666,4))-1)&amp;"-"&amp;TEXT(MOD(IF(VALUE(MID(A7666,6,2))&gt;=4,VALUE(LEFT(A7666,4)),VALUE(LEFT(A7666,4))-1)+1,100),"00")</f>
        <v>FY2025-26</v>
      </c>
      <c r="D7666" s="0" t="s">
        <v>173</v>
      </c>
      <c r="E7666" s="0" t="s">
        <v>173</v>
      </c>
      <c r="F7666" s="0" t="str">
        <f aca="false">INDEX(Mapping!$B$2:$B$465,MATCH(E7666,Mapping!$A$2:$A$465,0))</f>
        <v>ADANI GREEN ENERGY TWENTY FOUR LIMITED</v>
      </c>
      <c r="G7666" s="0" t="str">
        <f aca="false">INDEX(Mapping!$C$2:$C$465,MATCH(E7666,Mapping!$A$2:$A$465,0))</f>
        <v>ADANI GREEN ENERGY (ALL SPVs)</v>
      </c>
      <c r="H7666" s="2" t="n">
        <v>98.44</v>
      </c>
      <c r="I7666" s="3" t="n">
        <v>1.43</v>
      </c>
    </row>
    <row r="7667" customFormat="false" ht="15" hidden="false" customHeight="false" outlineLevel="0" collapsed="false">
      <c r="A7667" s="0" t="s">
        <v>34</v>
      </c>
      <c r="B7667" s="0" t="n">
        <f aca="false">VALUE(LEFT(A7667,4))</f>
        <v>2026</v>
      </c>
      <c r="C7667" s="0" t="str">
        <f aca="false">"FY"&amp;IF(VALUE(MID(A7667,6,2))&gt;=4,VALUE(LEFT(A7667,4)),VALUE(LEFT(A7667,4))-1)&amp;"-"&amp;TEXT(MOD(IF(VALUE(MID(A7667,6,2))&gt;=4,VALUE(LEFT(A7667,4)),VALUE(LEFT(A7667,4))-1)+1,100),"00")</f>
        <v>FY2025-26</v>
      </c>
      <c r="D7667" s="0" t="s">
        <v>705</v>
      </c>
      <c r="E7667" s="0" t="s">
        <v>35</v>
      </c>
      <c r="F7667" s="0" t="str">
        <f aca="false">INDEX(Mapping!$B$2:$B$465,MATCH(E7667,Mapping!$A$2:$A$465,0))</f>
        <v>TELANGANA</v>
      </c>
      <c r="G7667" s="0" t="str">
        <f aca="false">INDEX(Mapping!$C$2:$C$465,MATCH(E7667,Mapping!$A$2:$A$465,0))</f>
        <v>TELANGANA</v>
      </c>
      <c r="H7667" s="2" t="n">
        <v>97.09</v>
      </c>
      <c r="I7667" s="3" t="n">
        <v>1.41</v>
      </c>
    </row>
    <row r="7668" customFormat="false" ht="15" hidden="false" customHeight="false" outlineLevel="0" collapsed="false">
      <c r="A7668" s="0" t="s">
        <v>34</v>
      </c>
      <c r="B7668" s="0" t="n">
        <f aca="false">VALUE(LEFT(A7668,4))</f>
        <v>2026</v>
      </c>
      <c r="C7668" s="0" t="str">
        <f aca="false">"FY"&amp;IF(VALUE(MID(A7668,6,2))&gt;=4,VALUE(LEFT(A7668,4)),VALUE(LEFT(A7668,4))-1)&amp;"-"&amp;TEXT(MOD(IF(VALUE(MID(A7668,6,2))&gt;=4,VALUE(LEFT(A7668,4)),VALUE(LEFT(A7668,4))-1)+1,100),"00")</f>
        <v>FY2025-26</v>
      </c>
      <c r="D7668" s="0" t="s">
        <v>192</v>
      </c>
      <c r="E7668" s="0" t="s">
        <v>192</v>
      </c>
      <c r="F7668" s="0" t="str">
        <f aca="false">INDEX(Mapping!$B$2:$B$465,MATCH(E7668,Mapping!$A$2:$A$465,0))</f>
        <v>MB POWER (MP)</v>
      </c>
      <c r="G7668" s="0" t="str">
        <f aca="false">INDEX(Mapping!$C$2:$C$465,MATCH(E7668,Mapping!$A$2:$A$465,0))</f>
        <v>MB POWER (MP)</v>
      </c>
      <c r="H7668" s="2" t="n">
        <v>96.77</v>
      </c>
      <c r="I7668" s="3" t="n">
        <v>1.41</v>
      </c>
    </row>
    <row r="7669" customFormat="false" ht="15" hidden="false" customHeight="false" outlineLevel="0" collapsed="false">
      <c r="A7669" s="0" t="s">
        <v>34</v>
      </c>
      <c r="B7669" s="0" t="n">
        <f aca="false">VALUE(LEFT(A7669,4))</f>
        <v>2026</v>
      </c>
      <c r="C7669" s="0" t="str">
        <f aca="false">"FY"&amp;IF(VALUE(MID(A7669,6,2))&gt;=4,VALUE(LEFT(A7669,4)),VALUE(LEFT(A7669,4))-1)&amp;"-"&amp;TEXT(MOD(IF(VALUE(MID(A7669,6,2))&gt;=4,VALUE(LEFT(A7669,4)),VALUE(LEFT(A7669,4))-1)+1,100),"00")</f>
        <v>FY2025-26</v>
      </c>
      <c r="D7669" s="0" t="s">
        <v>208</v>
      </c>
      <c r="E7669" s="0" t="s">
        <v>208</v>
      </c>
      <c r="F7669" s="0" t="str">
        <f aca="false">INDEX(Mapping!$B$2:$B$465,MATCH(E7669,Mapping!$A$2:$A$465,0))</f>
        <v>JSW ENERGY UTKAL (EX-IND BARATH)</v>
      </c>
      <c r="G7669" s="0" t="str">
        <f aca="false">INDEX(Mapping!$C$2:$C$465,MATCH(E7669,Mapping!$A$2:$A$465,0))</f>
        <v>JSW ENERGY (INCL. KSK MAHANADI)</v>
      </c>
      <c r="H7669" s="2" t="n">
        <v>96.28</v>
      </c>
      <c r="I7669" s="3" t="n">
        <v>1.4</v>
      </c>
    </row>
    <row r="7670" customFormat="false" ht="15" hidden="false" customHeight="false" outlineLevel="0" collapsed="false">
      <c r="A7670" s="0" t="s">
        <v>34</v>
      </c>
      <c r="B7670" s="0" t="n">
        <f aca="false">VALUE(LEFT(A7670,4))</f>
        <v>2026</v>
      </c>
      <c r="C7670" s="0" t="str">
        <f aca="false">"FY"&amp;IF(VALUE(MID(A7670,6,2))&gt;=4,VALUE(LEFT(A7670,4)),VALUE(LEFT(A7670,4))-1)&amp;"-"&amp;TEXT(MOD(IF(VALUE(MID(A7670,6,2))&gt;=4,VALUE(LEFT(A7670,4)),VALUE(LEFT(A7670,4))-1)+1,100),"00")</f>
        <v>FY2025-26</v>
      </c>
      <c r="D7670" s="0" t="s">
        <v>277</v>
      </c>
      <c r="E7670" s="0" t="s">
        <v>277</v>
      </c>
      <c r="F7670" s="0" t="str">
        <f aca="false">INDEX(Mapping!$B$2:$B$465,MATCH(E7670,Mapping!$A$2:$A$465,0))</f>
        <v>RKM POWERGEN</v>
      </c>
      <c r="G7670" s="0" t="str">
        <f aca="false">INDEX(Mapping!$C$2:$C$465,MATCH(E7670,Mapping!$A$2:$A$465,0))</f>
        <v>RKM POWERGEN</v>
      </c>
      <c r="H7670" s="2" t="n">
        <v>95.29</v>
      </c>
      <c r="I7670" s="3" t="n">
        <v>1.39</v>
      </c>
    </row>
    <row r="7671" customFormat="false" ht="15" hidden="false" customHeight="false" outlineLevel="0" collapsed="false">
      <c r="A7671" s="0" t="s">
        <v>34</v>
      </c>
      <c r="B7671" s="0" t="n">
        <f aca="false">VALUE(LEFT(A7671,4))</f>
        <v>2026</v>
      </c>
      <c r="C7671" s="0" t="str">
        <f aca="false">"FY"&amp;IF(VALUE(MID(A7671,6,2))&gt;=4,VALUE(LEFT(A7671,4)),VALUE(LEFT(A7671,4))-1)&amp;"-"&amp;TEXT(MOD(IF(VALUE(MID(A7671,6,2))&gt;=4,VALUE(LEFT(A7671,4)),VALUE(LEFT(A7671,4))-1)+1,100),"00")</f>
        <v>FY2025-26</v>
      </c>
      <c r="D7671" s="0" t="s">
        <v>662</v>
      </c>
      <c r="E7671" s="0" t="s">
        <v>99</v>
      </c>
      <c r="F7671" s="0" t="str">
        <f aca="false">INDEX(Mapping!$B$2:$B$465,MATCH(E7671,Mapping!$A$2:$A$465,0))</f>
        <v>JINDAL POWER LTD - STAGE 1</v>
      </c>
      <c r="G7671" s="0" t="str">
        <f aca="false">INDEX(Mapping!$C$2:$C$465,MATCH(E7671,Mapping!$A$2:$A$465,0))</f>
        <v>JINDAL POWER LTD (BOTH STAGES)</v>
      </c>
      <c r="H7671" s="2" t="n">
        <v>93.51</v>
      </c>
      <c r="I7671" s="3" t="n">
        <v>1.36</v>
      </c>
    </row>
    <row r="7672" customFormat="false" ht="15" hidden="false" customHeight="false" outlineLevel="0" collapsed="false">
      <c r="A7672" s="0" t="s">
        <v>34</v>
      </c>
      <c r="B7672" s="0" t="n">
        <f aca="false">VALUE(LEFT(A7672,4))</f>
        <v>2026</v>
      </c>
      <c r="C7672" s="0" t="str">
        <f aca="false">"FY"&amp;IF(VALUE(MID(A7672,6,2))&gt;=4,VALUE(LEFT(A7672,4)),VALUE(LEFT(A7672,4))-1)&amp;"-"&amp;TEXT(MOD(IF(VALUE(MID(A7672,6,2))&gt;=4,VALUE(LEFT(A7672,4)),VALUE(LEFT(A7672,4))-1)+1,100),"00")</f>
        <v>FY2025-26</v>
      </c>
      <c r="D7672" s="0" t="s">
        <v>124</v>
      </c>
      <c r="E7672" s="0" t="s">
        <v>124</v>
      </c>
      <c r="F7672" s="0" t="str">
        <f aca="false">INDEX(Mapping!$B$2:$B$465,MATCH(E7672,Mapping!$A$2:$A$465,0))</f>
        <v>ADANI RENEWABLE ENERGY HOLDING FOUR</v>
      </c>
      <c r="G7672" s="0" t="str">
        <f aca="false">INDEX(Mapping!$C$2:$C$465,MATCH(E7672,Mapping!$A$2:$A$465,0))</f>
        <v>ADANI GREEN ENERGY (ALL SPVs)</v>
      </c>
      <c r="H7672" s="2" t="n">
        <v>81.33</v>
      </c>
      <c r="I7672" s="3" t="n">
        <v>1.18</v>
      </c>
    </row>
    <row r="7673" customFormat="false" ht="15" hidden="false" customHeight="false" outlineLevel="0" collapsed="false">
      <c r="A7673" s="0" t="s">
        <v>34</v>
      </c>
      <c r="B7673" s="0" t="n">
        <f aca="false">VALUE(LEFT(A7673,4))</f>
        <v>2026</v>
      </c>
      <c r="C7673" s="0" t="str">
        <f aca="false">"FY"&amp;IF(VALUE(MID(A7673,6,2))&gt;=4,VALUE(LEFT(A7673,4)),VALUE(LEFT(A7673,4))-1)&amp;"-"&amp;TEXT(MOD(IF(VALUE(MID(A7673,6,2))&gt;=4,VALUE(LEFT(A7673,4)),VALUE(LEFT(A7673,4))-1)+1,100),"00")</f>
        <v>FY2025-26</v>
      </c>
      <c r="D7673" s="0" t="s">
        <v>664</v>
      </c>
      <c r="E7673" s="0" t="s">
        <v>108</v>
      </c>
      <c r="F7673" s="0" t="str">
        <f aca="false">INDEX(Mapping!$B$2:$B$465,MATCH(E7673,Mapping!$A$2:$A$465,0))</f>
        <v>JAYPEE NIGRIE STPP</v>
      </c>
      <c r="G7673" s="0" t="str">
        <f aca="false">INDEX(Mapping!$C$2:$C$465,MATCH(E7673,Mapping!$A$2:$A$465,0))</f>
        <v>JAYPEE NIGRIE STPP</v>
      </c>
      <c r="H7673" s="2" t="n">
        <v>78.69</v>
      </c>
      <c r="I7673" s="3" t="n">
        <v>1.15</v>
      </c>
    </row>
    <row r="7674" customFormat="false" ht="15" hidden="false" customHeight="false" outlineLevel="0" collapsed="false">
      <c r="A7674" s="0" t="s">
        <v>34</v>
      </c>
      <c r="B7674" s="0" t="n">
        <f aca="false">VALUE(LEFT(A7674,4))</f>
        <v>2026</v>
      </c>
      <c r="C7674" s="0" t="str">
        <f aca="false">"FY"&amp;IF(VALUE(MID(A7674,6,2))&gt;=4,VALUE(LEFT(A7674,4)),VALUE(LEFT(A7674,4))-1)&amp;"-"&amp;TEXT(MOD(IF(VALUE(MID(A7674,6,2))&gt;=4,VALUE(LEFT(A7674,4)),VALUE(LEFT(A7674,4))-1)+1,100),"00")</f>
        <v>FY2025-26</v>
      </c>
      <c r="D7674" s="0" t="s">
        <v>280</v>
      </c>
      <c r="E7674" s="0" t="s">
        <v>280</v>
      </c>
      <c r="F7674" s="0" t="str">
        <f aca="false">INDEX(Mapping!$B$2:$B$465,MATCH(E7674,Mapping!$A$2:$A$465,0))</f>
        <v>COASTAL ENERGEN</v>
      </c>
      <c r="G7674" s="0" t="str">
        <f aca="false">INDEX(Mapping!$C$2:$C$465,MATCH(E7674,Mapping!$A$2:$A$465,0))</f>
        <v>COASTAL ENERGEN</v>
      </c>
      <c r="H7674" s="2" t="n">
        <v>75.07</v>
      </c>
      <c r="I7674" s="3" t="n">
        <v>1.09</v>
      </c>
    </row>
    <row r="7675" customFormat="false" ht="15" hidden="false" customHeight="false" outlineLevel="0" collapsed="false">
      <c r="A7675" s="0" t="s">
        <v>34</v>
      </c>
      <c r="B7675" s="0" t="n">
        <f aca="false">VALUE(LEFT(A7675,4))</f>
        <v>2026</v>
      </c>
      <c r="C7675" s="0" t="str">
        <f aca="false">"FY"&amp;IF(VALUE(MID(A7675,6,2))&gt;=4,VALUE(LEFT(A7675,4)),VALUE(LEFT(A7675,4))-1)&amp;"-"&amp;TEXT(MOD(IF(VALUE(MID(A7675,6,2))&gt;=4,VALUE(LEFT(A7675,4)),VALUE(LEFT(A7675,4))-1)+1,100),"00")</f>
        <v>FY2025-26</v>
      </c>
      <c r="D7675" s="0" t="s">
        <v>206</v>
      </c>
      <c r="E7675" s="0" t="s">
        <v>206</v>
      </c>
      <c r="F7675" s="0" t="str">
        <f aca="false">INDEX(Mapping!$B$2:$B$465,MATCH(E7675,Mapping!$A$2:$A$465,0))</f>
        <v>ADANI RENEWABLE ENERGY FIFTY SEVEN LIMITED_PSS13</v>
      </c>
      <c r="G7675" s="0" t="str">
        <f aca="false">INDEX(Mapping!$C$2:$C$465,MATCH(E7675,Mapping!$A$2:$A$465,0))</f>
        <v>ADANI GREEN ENERGY (ALL SPVs)</v>
      </c>
      <c r="H7675" s="2" t="n">
        <v>68.36</v>
      </c>
      <c r="I7675" s="3" t="n">
        <v>1</v>
      </c>
    </row>
    <row r="7676" customFormat="false" ht="15" hidden="false" customHeight="false" outlineLevel="0" collapsed="false">
      <c r="A7676" s="0" t="s">
        <v>34</v>
      </c>
      <c r="B7676" s="0" t="n">
        <f aca="false">VALUE(LEFT(A7676,4))</f>
        <v>2026</v>
      </c>
      <c r="C7676" s="0" t="str">
        <f aca="false">"FY"&amp;IF(VALUE(MID(A7676,6,2))&gt;=4,VALUE(LEFT(A7676,4)),VALUE(LEFT(A7676,4))-1)&amp;"-"&amp;TEXT(MOD(IF(VALUE(MID(A7676,6,2))&gt;=4,VALUE(LEFT(A7676,4)),VALUE(LEFT(A7676,4))-1)+1,100),"00")</f>
        <v>FY2025-26</v>
      </c>
      <c r="D7676" s="0" t="s">
        <v>672</v>
      </c>
      <c r="E7676" s="0" t="s">
        <v>38</v>
      </c>
      <c r="F7676" s="0" t="str">
        <f aca="false">INDEX(Mapping!$B$2:$B$465,MATCH(E7676,Mapping!$A$2:$A$465,0))</f>
        <v>ANDHRA PRADESH</v>
      </c>
      <c r="G7676" s="0" t="str">
        <f aca="false">INDEX(Mapping!$C$2:$C$465,MATCH(E7676,Mapping!$A$2:$A$465,0))</f>
        <v>ANDHRA PRADESH</v>
      </c>
      <c r="H7676" s="2" t="n">
        <v>64.7</v>
      </c>
      <c r="I7676" s="3" t="n">
        <v>0.94</v>
      </c>
    </row>
    <row r="7677" customFormat="false" ht="15" hidden="false" customHeight="false" outlineLevel="0" collapsed="false">
      <c r="A7677" s="0" t="s">
        <v>34</v>
      </c>
      <c r="B7677" s="0" t="n">
        <f aca="false">VALUE(LEFT(A7677,4))</f>
        <v>2026</v>
      </c>
      <c r="C7677" s="0" t="str">
        <f aca="false">"FY"&amp;IF(VALUE(MID(A7677,6,2))&gt;=4,VALUE(LEFT(A7677,4)),VALUE(LEFT(A7677,4))-1)&amp;"-"&amp;TEXT(MOD(IF(VALUE(MID(A7677,6,2))&gt;=4,VALUE(LEFT(A7677,4)),VALUE(LEFT(A7677,4))-1)+1,100),"00")</f>
        <v>FY2025-26</v>
      </c>
      <c r="D7677" s="0" t="s">
        <v>171</v>
      </c>
      <c r="E7677" s="0" t="s">
        <v>171</v>
      </c>
      <c r="F7677" s="0" t="str">
        <f aca="false">INDEX(Mapping!$B$2:$B$465,MATCH(E7677,Mapping!$A$2:$A$465,0))</f>
        <v>MAHAN ENERGEN (EX-ESSAR POWER MP)</v>
      </c>
      <c r="G7677" s="0" t="str">
        <f aca="false">INDEX(Mapping!$C$2:$C$465,MATCH(E7677,Mapping!$A$2:$A$465,0))</f>
        <v>ADANI POWER (ALL PLANTS)</v>
      </c>
      <c r="H7677" s="2" t="n">
        <v>61.62</v>
      </c>
      <c r="I7677" s="3" t="n">
        <v>0.9</v>
      </c>
    </row>
    <row r="7678" customFormat="false" ht="15" hidden="false" customHeight="false" outlineLevel="0" collapsed="false">
      <c r="A7678" s="0" t="s">
        <v>34</v>
      </c>
      <c r="B7678" s="0" t="n">
        <f aca="false">VALUE(LEFT(A7678,4))</f>
        <v>2026</v>
      </c>
      <c r="C7678" s="0" t="str">
        <f aca="false">"FY"&amp;IF(VALUE(MID(A7678,6,2))&gt;=4,VALUE(LEFT(A7678,4)),VALUE(LEFT(A7678,4))-1)&amp;"-"&amp;TEXT(MOD(IF(VALUE(MID(A7678,6,2))&gt;=4,VALUE(LEFT(A7678,4)),VALUE(LEFT(A7678,4))-1)+1,100),"00")</f>
        <v>FY2025-26</v>
      </c>
      <c r="D7678" s="0" t="s">
        <v>189</v>
      </c>
      <c r="E7678" s="0" t="s">
        <v>189</v>
      </c>
      <c r="F7678" s="0" t="str">
        <f aca="false">INDEX(Mapping!$B$2:$B$465,MATCH(E7678,Mapping!$A$2:$A$465,0))</f>
        <v>MAHAN ENERGEN (EX-ESSAR POWER MP)</v>
      </c>
      <c r="G7678" s="0" t="str">
        <f aca="false">INDEX(Mapping!$C$2:$C$465,MATCH(E7678,Mapping!$A$2:$A$465,0))</f>
        <v>ADANI POWER (ALL PLANTS)</v>
      </c>
      <c r="H7678" s="2" t="n">
        <v>60.97</v>
      </c>
      <c r="I7678" s="3" t="n">
        <v>0.89</v>
      </c>
    </row>
    <row r="7679" customFormat="false" ht="15" hidden="false" customHeight="false" outlineLevel="0" collapsed="false">
      <c r="A7679" s="0" t="s">
        <v>34</v>
      </c>
      <c r="B7679" s="0" t="n">
        <f aca="false">VALUE(LEFT(A7679,4))</f>
        <v>2026</v>
      </c>
      <c r="C7679" s="0" t="str">
        <f aca="false">"FY"&amp;IF(VALUE(MID(A7679,6,2))&gt;=4,VALUE(LEFT(A7679,4)),VALUE(LEFT(A7679,4))-1)&amp;"-"&amp;TEXT(MOD(IF(VALUE(MID(A7679,6,2))&gt;=4,VALUE(LEFT(A7679,4)),VALUE(LEFT(A7679,4))-1)+1,100),"00")</f>
        <v>FY2025-26</v>
      </c>
      <c r="D7679" s="0" t="s">
        <v>652</v>
      </c>
      <c r="E7679" s="0" t="s">
        <v>47</v>
      </c>
      <c r="F7679" s="0" t="str">
        <f aca="false">INDEX(Mapping!$B$2:$B$465,MATCH(E7679,Mapping!$A$2:$A$465,0))</f>
        <v>KARNATAKA</v>
      </c>
      <c r="G7679" s="0" t="str">
        <f aca="false">INDEX(Mapping!$C$2:$C$465,MATCH(E7679,Mapping!$A$2:$A$465,0))</f>
        <v>KARNATAKA</v>
      </c>
      <c r="H7679" s="2" t="n">
        <v>59.15</v>
      </c>
      <c r="I7679" s="3" t="n">
        <v>0.86</v>
      </c>
    </row>
    <row r="7680" customFormat="false" ht="15" hidden="false" customHeight="false" outlineLevel="0" collapsed="false">
      <c r="A7680" s="0" t="s">
        <v>34</v>
      </c>
      <c r="B7680" s="0" t="n">
        <f aca="false">VALUE(LEFT(A7680,4))</f>
        <v>2026</v>
      </c>
      <c r="C7680" s="0" t="str">
        <f aca="false">"FY"&amp;IF(VALUE(MID(A7680,6,2))&gt;=4,VALUE(LEFT(A7680,4)),VALUE(LEFT(A7680,4))-1)&amp;"-"&amp;TEXT(MOD(IF(VALUE(MID(A7680,6,2))&gt;=4,VALUE(LEFT(A7680,4)),VALUE(LEFT(A7680,4))-1)+1,100),"00")</f>
        <v>FY2025-26</v>
      </c>
      <c r="D7680" s="0" t="s">
        <v>856</v>
      </c>
      <c r="E7680" s="0" t="s">
        <v>364</v>
      </c>
      <c r="F7680" s="0" t="str">
        <f aca="false">INDEX(Mapping!$B$2:$B$465,MATCH(E7680,Mapping!$A$2:$A$465,0))</f>
        <v>PATRATU VIDYUT UTPADAN NIGAM LIMITED</v>
      </c>
      <c r="G7680" s="0" t="str">
        <f aca="false">INDEX(Mapping!$C$2:$C$465,MATCH(E7680,Mapping!$A$2:$A$465,0))</f>
        <v>PATRATU VIDYUT UTPADAN NIGAM LIMITED</v>
      </c>
      <c r="H7680" s="2" t="n">
        <v>57.17</v>
      </c>
      <c r="I7680" s="3" t="n">
        <v>0.83</v>
      </c>
    </row>
    <row r="7681" customFormat="false" ht="15" hidden="false" customHeight="false" outlineLevel="0" collapsed="false">
      <c r="A7681" s="0" t="s">
        <v>34</v>
      </c>
      <c r="B7681" s="0" t="n">
        <f aca="false">VALUE(LEFT(A7681,4))</f>
        <v>2026</v>
      </c>
      <c r="C7681" s="0" t="str">
        <f aca="false">"FY"&amp;IF(VALUE(MID(A7681,6,2))&gt;=4,VALUE(LEFT(A7681,4)),VALUE(LEFT(A7681,4))-1)&amp;"-"&amp;TEXT(MOD(IF(VALUE(MID(A7681,6,2))&gt;=4,VALUE(LEFT(A7681,4)),VALUE(LEFT(A7681,4))-1)+1,100),"00")</f>
        <v>FY2025-26</v>
      </c>
      <c r="D7681" s="0" t="s">
        <v>793</v>
      </c>
      <c r="E7681" s="0" t="s">
        <v>164</v>
      </c>
      <c r="F7681" s="0" t="str">
        <f aca="false">INDEX(Mapping!$B$2:$B$465,MATCH(E7681,Mapping!$A$2:$A$465,0))</f>
        <v>ADANI GREEN ENERGY TWENTY FIVE B LIMITED_PSS-2</v>
      </c>
      <c r="G7681" s="0" t="str">
        <f aca="false">INDEX(Mapping!$C$2:$C$465,MATCH(E7681,Mapping!$A$2:$A$465,0))</f>
        <v>ADANI GREEN ENERGY (ALL SPVs)</v>
      </c>
      <c r="H7681" s="2" t="n">
        <v>54.51</v>
      </c>
      <c r="I7681" s="3" t="n">
        <v>0.79</v>
      </c>
    </row>
    <row r="7682" customFormat="false" ht="15" hidden="false" customHeight="false" outlineLevel="0" collapsed="false">
      <c r="A7682" s="0" t="s">
        <v>34</v>
      </c>
      <c r="B7682" s="0" t="n">
        <f aca="false">VALUE(LEFT(A7682,4))</f>
        <v>2026</v>
      </c>
      <c r="C7682" s="0" t="str">
        <f aca="false">"FY"&amp;IF(VALUE(MID(A7682,6,2))&gt;=4,VALUE(LEFT(A7682,4)),VALUE(LEFT(A7682,4))-1)&amp;"-"&amp;TEXT(MOD(IF(VALUE(MID(A7682,6,2))&gt;=4,VALUE(LEFT(A7682,4)),VALUE(LEFT(A7682,4))-1)+1,100),"00")</f>
        <v>FY2025-26</v>
      </c>
      <c r="D7682" s="0" t="s">
        <v>671</v>
      </c>
      <c r="E7682" s="0" t="s">
        <v>31</v>
      </c>
      <c r="F7682" s="0" t="str">
        <f aca="false">INDEX(Mapping!$B$2:$B$465,MATCH(E7682,Mapping!$A$2:$A$465,0))</f>
        <v>GUJARAT</v>
      </c>
      <c r="G7682" s="0" t="str">
        <f aca="false">INDEX(Mapping!$C$2:$C$465,MATCH(E7682,Mapping!$A$2:$A$465,0))</f>
        <v>GUJARAT</v>
      </c>
      <c r="H7682" s="2" t="n">
        <v>52.5</v>
      </c>
      <c r="I7682" s="3" t="n">
        <v>0.76</v>
      </c>
    </row>
    <row r="7683" customFormat="false" ht="15" hidden="false" customHeight="false" outlineLevel="0" collapsed="false">
      <c r="A7683" s="0" t="s">
        <v>34</v>
      </c>
      <c r="B7683" s="0" t="n">
        <f aca="false">VALUE(LEFT(A7683,4))</f>
        <v>2026</v>
      </c>
      <c r="C7683" s="0" t="str">
        <f aca="false">"FY"&amp;IF(VALUE(MID(A7683,6,2))&gt;=4,VALUE(LEFT(A7683,4)),VALUE(LEFT(A7683,4))-1)&amp;"-"&amp;TEXT(MOD(IF(VALUE(MID(A7683,6,2))&gt;=4,VALUE(LEFT(A7683,4)),VALUE(LEFT(A7683,4))-1)+1,100),"00")</f>
        <v>FY2025-26</v>
      </c>
      <c r="D7683" s="0" t="s">
        <v>185</v>
      </c>
      <c r="E7683" s="0" t="s">
        <v>185</v>
      </c>
      <c r="F7683" s="0" t="str">
        <f aca="false">INDEX(Mapping!$B$2:$B$465,MATCH(E7683,Mapping!$A$2:$A$465,0))</f>
        <v>ADANI GREEN ENERGY TWENTY FIVE LIMITED</v>
      </c>
      <c r="G7683" s="0" t="str">
        <f aca="false">INDEX(Mapping!$C$2:$C$465,MATCH(E7683,Mapping!$A$2:$A$465,0))</f>
        <v>ADANI GREEN ENERGY (ALL SPVs)</v>
      </c>
      <c r="H7683" s="2" t="n">
        <v>49.33</v>
      </c>
      <c r="I7683" s="3" t="n">
        <v>0.72</v>
      </c>
    </row>
    <row r="7684" customFormat="false" ht="15" hidden="false" customHeight="false" outlineLevel="0" collapsed="false">
      <c r="A7684" s="0" t="s">
        <v>34</v>
      </c>
      <c r="B7684" s="0" t="n">
        <f aca="false">VALUE(LEFT(A7684,4))</f>
        <v>2026</v>
      </c>
      <c r="C7684" s="0" t="str">
        <f aca="false">"FY"&amp;IF(VALUE(MID(A7684,6,2))&gt;=4,VALUE(LEFT(A7684,4)),VALUE(LEFT(A7684,4))-1)&amp;"-"&amp;TEXT(MOD(IF(VALUE(MID(A7684,6,2))&gt;=4,VALUE(LEFT(A7684,4)),VALUE(LEFT(A7684,4))-1)+1,100),"00")</f>
        <v>FY2025-26</v>
      </c>
      <c r="D7684" s="0" t="s">
        <v>658</v>
      </c>
      <c r="E7684" s="0" t="s">
        <v>48</v>
      </c>
      <c r="F7684" s="0" t="str">
        <f aca="false">INDEX(Mapping!$B$2:$B$465,MATCH(E7684,Mapping!$A$2:$A$465,0))</f>
        <v>DELHI</v>
      </c>
      <c r="G7684" s="0" t="str">
        <f aca="false">INDEX(Mapping!$C$2:$C$465,MATCH(E7684,Mapping!$A$2:$A$465,0))</f>
        <v>DELHI</v>
      </c>
      <c r="H7684" s="2" t="n">
        <v>47.72</v>
      </c>
      <c r="I7684" s="3" t="n">
        <v>0.7</v>
      </c>
    </row>
    <row r="7685" customFormat="false" ht="15" hidden="false" customHeight="false" outlineLevel="0" collapsed="false">
      <c r="A7685" s="0" t="s">
        <v>34</v>
      </c>
      <c r="B7685" s="0" t="n">
        <f aca="false">VALUE(LEFT(A7685,4))</f>
        <v>2026</v>
      </c>
      <c r="C7685" s="0" t="str">
        <f aca="false">"FY"&amp;IF(VALUE(MID(A7685,6,2))&gt;=4,VALUE(LEFT(A7685,4)),VALUE(LEFT(A7685,4))-1)&amp;"-"&amp;TEXT(MOD(IF(VALUE(MID(A7685,6,2))&gt;=4,VALUE(LEFT(A7685,4)),VALUE(LEFT(A7685,4))-1)+1,100),"00")</f>
        <v>FY2025-26</v>
      </c>
      <c r="D7685" s="0" t="s">
        <v>674</v>
      </c>
      <c r="E7685" s="0" t="s">
        <v>212</v>
      </c>
      <c r="F7685" s="0" t="str">
        <f aca="false">INDEX(Mapping!$B$2:$B$465,MATCH(E7685,Mapping!$A$2:$A$465,0))</f>
        <v>ADANI WIND ENERGY KUTCHH FOUR LTD. NAKHATRANA</v>
      </c>
      <c r="G7685" s="0" t="str">
        <f aca="false">INDEX(Mapping!$C$2:$C$465,MATCH(E7685,Mapping!$A$2:$A$465,0))</f>
        <v>ADANI GREEN ENERGY (ALL SPVs)</v>
      </c>
      <c r="H7685" s="2" t="n">
        <v>45.04</v>
      </c>
      <c r="I7685" s="3" t="n">
        <v>0.66</v>
      </c>
    </row>
    <row r="7686" customFormat="false" ht="15" hidden="false" customHeight="false" outlineLevel="0" collapsed="false">
      <c r="A7686" s="0" t="s">
        <v>34</v>
      </c>
      <c r="B7686" s="0" t="n">
        <f aca="false">VALUE(LEFT(A7686,4))</f>
        <v>2026</v>
      </c>
      <c r="C7686" s="0" t="str">
        <f aca="false">"FY"&amp;IF(VALUE(MID(A7686,6,2))&gt;=4,VALUE(LEFT(A7686,4)),VALUE(LEFT(A7686,4))-1)&amp;"-"&amp;TEXT(MOD(IF(VALUE(MID(A7686,6,2))&gt;=4,VALUE(LEFT(A7686,4)),VALUE(LEFT(A7686,4))-1)+1,100),"00")</f>
        <v>FY2025-26</v>
      </c>
      <c r="D7686" s="0" t="s">
        <v>270</v>
      </c>
      <c r="E7686" s="0" t="s">
        <v>270</v>
      </c>
      <c r="F7686" s="0" t="str">
        <f aca="false">INDEX(Mapping!$B$2:$B$465,MATCH(E7686,Mapping!$A$2:$A$465,0))</f>
        <v>ADANI RENEWABLE ENERGY FIFTY SIX LIMITED_PSS4</v>
      </c>
      <c r="G7686" s="0" t="str">
        <f aca="false">INDEX(Mapping!$C$2:$C$465,MATCH(E7686,Mapping!$A$2:$A$465,0))</f>
        <v>ADANI GREEN ENERGY (ALL SPVs)</v>
      </c>
      <c r="H7686" s="2" t="n">
        <v>43.98</v>
      </c>
      <c r="I7686" s="3" t="n">
        <v>0.64</v>
      </c>
    </row>
    <row r="7687" customFormat="false" ht="15" hidden="false" customHeight="false" outlineLevel="0" collapsed="false">
      <c r="A7687" s="0" t="s">
        <v>34</v>
      </c>
      <c r="B7687" s="0" t="n">
        <f aca="false">VALUE(LEFT(A7687,4))</f>
        <v>2026</v>
      </c>
      <c r="C7687" s="0" t="str">
        <f aca="false">"FY"&amp;IF(VALUE(MID(A7687,6,2))&gt;=4,VALUE(LEFT(A7687,4)),VALUE(LEFT(A7687,4))-1)&amp;"-"&amp;TEXT(MOD(IF(VALUE(MID(A7687,6,2))&gt;=4,VALUE(LEFT(A7687,4)),VALUE(LEFT(A7687,4))-1)+1,100),"00")</f>
        <v>FY2025-26</v>
      </c>
      <c r="D7687" s="0" t="s">
        <v>821</v>
      </c>
      <c r="E7687" s="0" t="s">
        <v>273</v>
      </c>
      <c r="F7687" s="0" t="str">
        <f aca="false">INDEX(Mapping!$B$2:$B$465,MATCH(E7687,Mapping!$A$2:$A$465,0))</f>
        <v>ADANI RENEWABLE ENERGY FIFTY SIX LIMITED_PSS10</v>
      </c>
      <c r="G7687" s="0" t="str">
        <f aca="false">INDEX(Mapping!$C$2:$C$465,MATCH(E7687,Mapping!$A$2:$A$465,0))</f>
        <v>ADANI GREEN ENERGY (ALL SPVs)</v>
      </c>
      <c r="H7687" s="2" t="n">
        <v>42.4</v>
      </c>
      <c r="I7687" s="3" t="n">
        <v>0.62</v>
      </c>
    </row>
    <row r="7688" customFormat="false" ht="15" hidden="false" customHeight="false" outlineLevel="0" collapsed="false">
      <c r="A7688" s="0" t="s">
        <v>34</v>
      </c>
      <c r="B7688" s="0" t="n">
        <f aca="false">VALUE(LEFT(A7688,4))</f>
        <v>2026</v>
      </c>
      <c r="C7688" s="0" t="str">
        <f aca="false">"FY"&amp;IF(VALUE(MID(A7688,6,2))&gt;=4,VALUE(LEFT(A7688,4)),VALUE(LEFT(A7688,4))-1)&amp;"-"&amp;TEXT(MOD(IF(VALUE(MID(A7688,6,2))&gt;=4,VALUE(LEFT(A7688,4)),VALUE(LEFT(A7688,4))-1)+1,100),"00")</f>
        <v>FY2025-26</v>
      </c>
      <c r="D7688" s="0" t="s">
        <v>227</v>
      </c>
      <c r="E7688" s="0" t="s">
        <v>227</v>
      </c>
      <c r="F7688" s="0" t="str">
        <f aca="false">INDEX(Mapping!$B$2:$B$465,MATCH(E7688,Mapping!$A$2:$A$465,0))</f>
        <v>SHREE CEMENT</v>
      </c>
      <c r="G7688" s="0" t="str">
        <f aca="false">INDEX(Mapping!$C$2:$C$465,MATCH(E7688,Mapping!$A$2:$A$465,0))</f>
        <v>SHREE CEMENT</v>
      </c>
      <c r="H7688" s="2" t="n">
        <v>41.31</v>
      </c>
      <c r="I7688" s="3" t="n">
        <v>0.6</v>
      </c>
    </row>
    <row r="7689" customFormat="false" ht="15" hidden="false" customHeight="false" outlineLevel="0" collapsed="false">
      <c r="A7689" s="0" t="s">
        <v>34</v>
      </c>
      <c r="B7689" s="0" t="n">
        <f aca="false">VALUE(LEFT(A7689,4))</f>
        <v>2026</v>
      </c>
      <c r="C7689" s="0" t="str">
        <f aca="false">"FY"&amp;IF(VALUE(MID(A7689,6,2))&gt;=4,VALUE(LEFT(A7689,4)),VALUE(LEFT(A7689,4))-1)&amp;"-"&amp;TEXT(MOD(IF(VALUE(MID(A7689,6,2))&gt;=4,VALUE(LEFT(A7689,4)),VALUE(LEFT(A7689,4))-1)+1,100),"00")</f>
        <v>FY2025-26</v>
      </c>
      <c r="D7689" s="0" t="s">
        <v>800</v>
      </c>
      <c r="E7689" s="0" t="s">
        <v>223</v>
      </c>
      <c r="F7689" s="0" t="str">
        <f aca="false">INDEX(Mapping!$B$2:$B$465,MATCH(E7689,Mapping!$A$2:$A$465,0))</f>
        <v>ADANI GREEN ENERGY TWENTY FOUR A LIMITED_PSS-3</v>
      </c>
      <c r="G7689" s="0" t="str">
        <f aca="false">INDEX(Mapping!$C$2:$C$465,MATCH(E7689,Mapping!$A$2:$A$465,0))</f>
        <v>ADANI GREEN ENERGY (ALL SPVs)</v>
      </c>
      <c r="H7689" s="2" t="n">
        <v>41.26</v>
      </c>
      <c r="I7689" s="3" t="n">
        <v>0.6</v>
      </c>
    </row>
    <row r="7690" customFormat="false" ht="15" hidden="false" customHeight="false" outlineLevel="0" collapsed="false">
      <c r="A7690" s="0" t="s">
        <v>34</v>
      </c>
      <c r="B7690" s="0" t="n">
        <f aca="false">VALUE(LEFT(A7690,4))</f>
        <v>2026</v>
      </c>
      <c r="C7690" s="0" t="str">
        <f aca="false">"FY"&amp;IF(VALUE(MID(A7690,6,2))&gt;=4,VALUE(LEFT(A7690,4)),VALUE(LEFT(A7690,4))-1)&amp;"-"&amp;TEXT(MOD(IF(VALUE(MID(A7690,6,2))&gt;=4,VALUE(LEFT(A7690,4)),VALUE(LEFT(A7690,4))-1)+1,100),"00")</f>
        <v>FY2025-26</v>
      </c>
      <c r="D7690" s="0" t="s">
        <v>794</v>
      </c>
      <c r="E7690" s="0" t="s">
        <v>186</v>
      </c>
      <c r="F7690" s="0" t="str">
        <f aca="false">INDEX(Mapping!$B$2:$B$465,MATCH(E7690,Mapping!$A$2:$A$465,0))</f>
        <v>ADANI GREEN ENERGY TWENTY FIVE A LIMITED_PSS-2</v>
      </c>
      <c r="G7690" s="0" t="str">
        <f aca="false">INDEX(Mapping!$C$2:$C$465,MATCH(E7690,Mapping!$A$2:$A$465,0))</f>
        <v>ADANI GREEN ENERGY (ALL SPVs)</v>
      </c>
      <c r="H7690" s="2" t="n">
        <v>41.04</v>
      </c>
      <c r="I7690" s="3" t="n">
        <v>0.6</v>
      </c>
    </row>
    <row r="7691" customFormat="false" ht="15" hidden="false" customHeight="false" outlineLevel="0" collapsed="false">
      <c r="A7691" s="0" t="s">
        <v>34</v>
      </c>
      <c r="B7691" s="0" t="n">
        <f aca="false">VALUE(LEFT(A7691,4))</f>
        <v>2026</v>
      </c>
      <c r="C7691" s="0" t="str">
        <f aca="false">"FY"&amp;IF(VALUE(MID(A7691,6,2))&gt;=4,VALUE(LEFT(A7691,4)),VALUE(LEFT(A7691,4))-1)&amp;"-"&amp;TEXT(MOD(IF(VALUE(MID(A7691,6,2))&gt;=4,VALUE(LEFT(A7691,4)),VALUE(LEFT(A7691,4))-1)+1,100),"00")</f>
        <v>FY2025-26</v>
      </c>
      <c r="D7691" s="0" t="s">
        <v>735</v>
      </c>
      <c r="E7691" s="0" t="s">
        <v>147</v>
      </c>
      <c r="F7691" s="0" t="str">
        <f aca="false">INDEX(Mapping!$B$2:$B$465,MATCH(E7691,Mapping!$A$2:$A$465,0))</f>
        <v>JAMMU &amp; KASHMIR</v>
      </c>
      <c r="G7691" s="0" t="str">
        <f aca="false">INDEX(Mapping!$C$2:$C$465,MATCH(E7691,Mapping!$A$2:$A$465,0))</f>
        <v>JAMMU &amp; KASHMIR</v>
      </c>
      <c r="H7691" s="2" t="n">
        <v>37.54</v>
      </c>
      <c r="I7691" s="3" t="n">
        <v>0.55</v>
      </c>
    </row>
    <row r="7692" customFormat="false" ht="15" hidden="false" customHeight="false" outlineLevel="0" collapsed="false">
      <c r="A7692" s="0" t="s">
        <v>34</v>
      </c>
      <c r="B7692" s="0" t="n">
        <f aca="false">VALUE(LEFT(A7692,4))</f>
        <v>2026</v>
      </c>
      <c r="C7692" s="0" t="str">
        <f aca="false">"FY"&amp;IF(VALUE(MID(A7692,6,2))&gt;=4,VALUE(LEFT(A7692,4)),VALUE(LEFT(A7692,4))-1)&amp;"-"&amp;TEXT(MOD(IF(VALUE(MID(A7692,6,2))&gt;=4,VALUE(LEFT(A7692,4)),VALUE(LEFT(A7692,4))-1)+1,100),"00")</f>
        <v>FY2025-26</v>
      </c>
      <c r="D7692" s="0" t="s">
        <v>256</v>
      </c>
      <c r="E7692" s="0" t="s">
        <v>256</v>
      </c>
      <c r="F7692" s="0" t="str">
        <f aca="false">INDEX(Mapping!$B$2:$B$465,MATCH(E7692,Mapping!$A$2:$A$465,0))</f>
        <v>ADANI RENEWABLE ENERGY FIFTY SIX LIMITED_PSS9</v>
      </c>
      <c r="G7692" s="0" t="str">
        <f aca="false">INDEX(Mapping!$C$2:$C$465,MATCH(E7692,Mapping!$A$2:$A$465,0))</f>
        <v>ADANI GREEN ENERGY (ALL SPVs)</v>
      </c>
      <c r="H7692" s="2" t="n">
        <v>33.63</v>
      </c>
      <c r="I7692" s="3" t="n">
        <v>0.49</v>
      </c>
    </row>
    <row r="7693" customFormat="false" ht="15" hidden="false" customHeight="false" outlineLevel="0" collapsed="false">
      <c r="A7693" s="0" t="s">
        <v>34</v>
      </c>
      <c r="B7693" s="0" t="n">
        <f aca="false">VALUE(LEFT(A7693,4))</f>
        <v>2026</v>
      </c>
      <c r="C7693" s="0" t="str">
        <f aca="false">"FY"&amp;IF(VALUE(MID(A7693,6,2))&gt;=4,VALUE(LEFT(A7693,4)),VALUE(LEFT(A7693,4))-1)&amp;"-"&amp;TEXT(MOD(IF(VALUE(MID(A7693,6,2))&gt;=4,VALUE(LEFT(A7693,4)),VALUE(LEFT(A7693,4))-1)+1,100),"00")</f>
        <v>FY2025-26</v>
      </c>
      <c r="D7693" s="0" t="s">
        <v>690</v>
      </c>
      <c r="E7693" s="0" t="s">
        <v>198</v>
      </c>
      <c r="F7693" s="0" t="str">
        <f aca="false">INDEX(Mapping!$B$2:$B$465,MATCH(E7693,Mapping!$A$2:$A$465,0))</f>
        <v>CHANDIGARH</v>
      </c>
      <c r="G7693" s="0" t="str">
        <f aca="false">INDEX(Mapping!$C$2:$C$465,MATCH(E7693,Mapping!$A$2:$A$465,0))</f>
        <v>CHANDIGARH</v>
      </c>
      <c r="H7693" s="2" t="n">
        <v>33.45</v>
      </c>
      <c r="I7693" s="3" t="n">
        <v>0.49</v>
      </c>
    </row>
    <row r="7694" customFormat="false" ht="15" hidden="false" customHeight="false" outlineLevel="0" collapsed="false">
      <c r="A7694" s="0" t="s">
        <v>34</v>
      </c>
      <c r="B7694" s="0" t="n">
        <f aca="false">VALUE(LEFT(A7694,4))</f>
        <v>2026</v>
      </c>
      <c r="C7694" s="0" t="str">
        <f aca="false">"FY"&amp;IF(VALUE(MID(A7694,6,2))&gt;=4,VALUE(LEFT(A7694,4)),VALUE(LEFT(A7694,4))-1)&amp;"-"&amp;TEXT(MOD(IF(VALUE(MID(A7694,6,2))&gt;=4,VALUE(LEFT(A7694,4)),VALUE(LEFT(A7694,4))-1)+1,100),"00")</f>
        <v>FY2025-26</v>
      </c>
      <c r="D7694" s="0" t="s">
        <v>264</v>
      </c>
      <c r="E7694" s="0" t="s">
        <v>264</v>
      </c>
      <c r="F7694" s="0" t="str">
        <f aca="false">INDEX(Mapping!$B$2:$B$465,MATCH(E7694,Mapping!$A$2:$A$465,0))</f>
        <v>ADANI RENEWABLE ENERGY FORTY ONE LIMITED_PSS-3</v>
      </c>
      <c r="G7694" s="0" t="str">
        <f aca="false">INDEX(Mapping!$C$2:$C$465,MATCH(E7694,Mapping!$A$2:$A$465,0))</f>
        <v>ADANI GREEN ENERGY (ALL SPVs)</v>
      </c>
      <c r="H7694" s="2" t="n">
        <v>30.91</v>
      </c>
      <c r="I7694" s="3" t="n">
        <v>0.45</v>
      </c>
    </row>
    <row r="7695" customFormat="false" ht="15" hidden="false" customHeight="false" outlineLevel="0" collapsed="false">
      <c r="A7695" s="0" t="s">
        <v>34</v>
      </c>
      <c r="B7695" s="0" t="n">
        <f aca="false">VALUE(LEFT(A7695,4))</f>
        <v>2026</v>
      </c>
      <c r="C7695" s="0" t="str">
        <f aca="false">"FY"&amp;IF(VALUE(MID(A7695,6,2))&gt;=4,VALUE(LEFT(A7695,4)),VALUE(LEFT(A7695,4))-1)&amp;"-"&amp;TEXT(MOD(IF(VALUE(MID(A7695,6,2))&gt;=4,VALUE(LEFT(A7695,4)),VALUE(LEFT(A7695,4))-1)+1,100),"00")</f>
        <v>FY2025-26</v>
      </c>
      <c r="D7695" s="0" t="s">
        <v>795</v>
      </c>
      <c r="E7695" s="0" t="s">
        <v>263</v>
      </c>
      <c r="F7695" s="0" t="str">
        <f aca="false">INDEX(Mapping!$B$2:$B$465,MATCH(E7695,Mapping!$A$2:$A$465,0))</f>
        <v>ADANI RENEWABLE ENERGY FIFTY FIVE LIMITED_PSS-3 (162.5 MW HYBRID SOLAR OF 187.5MW HPD)</v>
      </c>
      <c r="G7695" s="0" t="str">
        <f aca="false">INDEX(Mapping!$C$2:$C$465,MATCH(E7695,Mapping!$A$2:$A$465,0))</f>
        <v>ADANI GREEN ENERGY (ALL SPVs)</v>
      </c>
      <c r="H7695" s="2" t="n">
        <v>30.13</v>
      </c>
      <c r="I7695" s="3" t="n">
        <v>0.44</v>
      </c>
    </row>
    <row r="7696" customFormat="false" ht="15" hidden="false" customHeight="false" outlineLevel="0" collapsed="false">
      <c r="A7696" s="0" t="s">
        <v>34</v>
      </c>
      <c r="B7696" s="0" t="n">
        <f aca="false">VALUE(LEFT(A7696,4))</f>
        <v>2026</v>
      </c>
      <c r="C7696" s="0" t="str">
        <f aca="false">"FY"&amp;IF(VALUE(MID(A7696,6,2))&gt;=4,VALUE(LEFT(A7696,4)),VALUE(LEFT(A7696,4))-1)&amp;"-"&amp;TEXT(MOD(IF(VALUE(MID(A7696,6,2))&gt;=4,VALUE(LEFT(A7696,4)),VALUE(LEFT(A7696,4))-1)+1,100),"00")</f>
        <v>FY2025-26</v>
      </c>
      <c r="D7696" s="0" t="s">
        <v>736</v>
      </c>
      <c r="E7696" s="0" t="s">
        <v>303</v>
      </c>
      <c r="F7696" s="0" t="str">
        <f aca="false">INDEX(Mapping!$B$2:$B$465,MATCH(E7696,Mapping!$A$2:$A$465,0))</f>
        <v>PUDUCHERRY</v>
      </c>
      <c r="G7696" s="0" t="str">
        <f aca="false">INDEX(Mapping!$C$2:$C$465,MATCH(E7696,Mapping!$A$2:$A$465,0))</f>
        <v>PUDUCHERRY</v>
      </c>
      <c r="H7696" s="2" t="n">
        <v>29.37</v>
      </c>
      <c r="I7696" s="3" t="n">
        <v>0.43</v>
      </c>
    </row>
    <row r="7697" customFormat="false" ht="15" hidden="false" customHeight="false" outlineLevel="0" collapsed="false">
      <c r="A7697" s="0" t="s">
        <v>34</v>
      </c>
      <c r="B7697" s="0" t="n">
        <f aca="false">VALUE(LEFT(A7697,4))</f>
        <v>2026</v>
      </c>
      <c r="C7697" s="0" t="str">
        <f aca="false">"FY"&amp;IF(VALUE(MID(A7697,6,2))&gt;=4,VALUE(LEFT(A7697,4)),VALUE(LEFT(A7697,4))-1)&amp;"-"&amp;TEXT(MOD(IF(VALUE(MID(A7697,6,2))&gt;=4,VALUE(LEFT(A7697,4)),VALUE(LEFT(A7697,4))-1)+1,100),"00")</f>
        <v>FY2025-26</v>
      </c>
      <c r="D7697" s="0" t="s">
        <v>366</v>
      </c>
      <c r="E7697" s="0" t="s">
        <v>366</v>
      </c>
      <c r="F7697" s="0" t="str">
        <f aca="false">INDEX(Mapping!$B$2:$B$465,MATCH(E7697,Mapping!$A$2:$A$465,0))</f>
        <v>RENEW GREEN (MHS THREE) PRIVATE LIMITED_HYBRID_SOLAR</v>
      </c>
      <c r="G7697" s="0" t="str">
        <f aca="false">INDEX(Mapping!$C$2:$C$465,MATCH(E7697,Mapping!$A$2:$A$465,0))</f>
        <v>RENEW POWER (ALL SPVs)</v>
      </c>
      <c r="H7697" s="2" t="n">
        <v>28.32</v>
      </c>
      <c r="I7697" s="3" t="n">
        <v>0.41</v>
      </c>
    </row>
    <row r="7698" customFormat="false" ht="15" hidden="false" customHeight="false" outlineLevel="0" collapsed="false">
      <c r="A7698" s="0" t="s">
        <v>34</v>
      </c>
      <c r="B7698" s="0" t="n">
        <f aca="false">VALUE(LEFT(A7698,4))</f>
        <v>2026</v>
      </c>
      <c r="C7698" s="0" t="str">
        <f aca="false">"FY"&amp;IF(VALUE(MID(A7698,6,2))&gt;=4,VALUE(LEFT(A7698,4)),VALUE(LEFT(A7698,4))-1)&amp;"-"&amp;TEXT(MOD(IF(VALUE(MID(A7698,6,2))&gt;=4,VALUE(LEFT(A7698,4)),VALUE(LEFT(A7698,4))-1)+1,100),"00")</f>
        <v>FY2025-26</v>
      </c>
      <c r="D7698" s="0" t="s">
        <v>308</v>
      </c>
      <c r="E7698" s="0" t="s">
        <v>308</v>
      </c>
      <c r="F7698" s="0" t="str">
        <f aca="false">INDEX(Mapping!$B$2:$B$465,MATCH(E7698,Mapping!$A$2:$A$465,0))</f>
        <v>ADANI RENEWABLE ENERGY FORTY FIVE LIMITED_PSS5</v>
      </c>
      <c r="G7698" s="0" t="str">
        <f aca="false">INDEX(Mapping!$C$2:$C$465,MATCH(E7698,Mapping!$A$2:$A$465,0))</f>
        <v>ADANI GREEN ENERGY (ALL SPVs)</v>
      </c>
      <c r="H7698" s="2" t="n">
        <v>28.14</v>
      </c>
      <c r="I7698" s="3" t="n">
        <v>0.41</v>
      </c>
    </row>
    <row r="7699" customFormat="false" ht="15" hidden="false" customHeight="false" outlineLevel="0" collapsed="false">
      <c r="A7699" s="0" t="s">
        <v>34</v>
      </c>
      <c r="B7699" s="0" t="n">
        <f aca="false">VALUE(LEFT(A7699,4))</f>
        <v>2026</v>
      </c>
      <c r="C7699" s="0" t="str">
        <f aca="false">"FY"&amp;IF(VALUE(MID(A7699,6,2))&gt;=4,VALUE(LEFT(A7699,4)),VALUE(LEFT(A7699,4))-1)&amp;"-"&amp;TEXT(MOD(IF(VALUE(MID(A7699,6,2))&gt;=4,VALUE(LEFT(A7699,4)),VALUE(LEFT(A7699,4))-1)+1,100),"00")</f>
        <v>FY2025-26</v>
      </c>
      <c r="D7699" s="0" t="s">
        <v>676</v>
      </c>
      <c r="E7699" s="0" t="s">
        <v>37</v>
      </c>
      <c r="F7699" s="0" t="str">
        <f aca="false">INDEX(Mapping!$B$2:$B$465,MATCH(E7699,Mapping!$A$2:$A$465,0))</f>
        <v>MAHARASHTRA</v>
      </c>
      <c r="G7699" s="0" t="str">
        <f aca="false">INDEX(Mapping!$C$2:$C$465,MATCH(E7699,Mapping!$A$2:$A$465,0))</f>
        <v>MAHARASHTRA</v>
      </c>
      <c r="H7699" s="2" t="n">
        <v>25.92</v>
      </c>
      <c r="I7699" s="3" t="n">
        <v>0.38</v>
      </c>
    </row>
    <row r="7700" customFormat="false" ht="15" hidden="false" customHeight="false" outlineLevel="0" collapsed="false">
      <c r="A7700" s="0" t="s">
        <v>34</v>
      </c>
      <c r="B7700" s="0" t="n">
        <f aca="false">VALUE(LEFT(A7700,4))</f>
        <v>2026</v>
      </c>
      <c r="C7700" s="0" t="str">
        <f aca="false">"FY"&amp;IF(VALUE(MID(A7700,6,2))&gt;=4,VALUE(LEFT(A7700,4)),VALUE(LEFT(A7700,4))-1)&amp;"-"&amp;TEXT(MOD(IF(VALUE(MID(A7700,6,2))&gt;=4,VALUE(LEFT(A7700,4)),VALUE(LEFT(A7700,4))-1)+1,100),"00")</f>
        <v>FY2025-26</v>
      </c>
      <c r="D7700" s="0" t="s">
        <v>683</v>
      </c>
      <c r="E7700" s="0" t="s">
        <v>153</v>
      </c>
      <c r="F7700" s="0" t="str">
        <f aca="false">INDEX(Mapping!$B$2:$B$465,MATCH(E7700,Mapping!$A$2:$A$465,0))</f>
        <v>DVC</v>
      </c>
      <c r="G7700" s="0" t="str">
        <f aca="false">INDEX(Mapping!$C$2:$C$465,MATCH(E7700,Mapping!$A$2:$A$465,0))</f>
        <v>DVC</v>
      </c>
      <c r="H7700" s="2" t="n">
        <v>24.84</v>
      </c>
      <c r="I7700" s="3" t="n">
        <v>0.36</v>
      </c>
    </row>
    <row r="7701" customFormat="false" ht="15" hidden="false" customHeight="false" outlineLevel="0" collapsed="false">
      <c r="A7701" s="0" t="s">
        <v>34</v>
      </c>
      <c r="B7701" s="0" t="n">
        <f aca="false">VALUE(LEFT(A7701,4))</f>
        <v>2026</v>
      </c>
      <c r="C7701" s="0" t="str">
        <f aca="false">"FY"&amp;IF(VALUE(MID(A7701,6,2))&gt;=4,VALUE(LEFT(A7701,4)),VALUE(LEFT(A7701,4))-1)&amp;"-"&amp;TEXT(MOD(IF(VALUE(MID(A7701,6,2))&gt;=4,VALUE(LEFT(A7701,4)),VALUE(LEFT(A7701,4))-1)+1,100),"00")</f>
        <v>FY2025-26</v>
      </c>
      <c r="D7701" s="0" t="s">
        <v>661</v>
      </c>
      <c r="E7701" s="0" t="s">
        <v>166</v>
      </c>
      <c r="F7701" s="0" t="str">
        <f aca="false">INDEX(Mapping!$B$2:$B$465,MATCH(E7701,Mapping!$A$2:$A$465,0))</f>
        <v>DB POWER</v>
      </c>
      <c r="G7701" s="0" t="str">
        <f aca="false">INDEX(Mapping!$C$2:$C$465,MATCH(E7701,Mapping!$A$2:$A$465,0))</f>
        <v>DB POWER</v>
      </c>
      <c r="H7701" s="2" t="n">
        <v>24.8</v>
      </c>
      <c r="I7701" s="3" t="n">
        <v>0.36</v>
      </c>
    </row>
    <row r="7702" customFormat="false" ht="15" hidden="false" customHeight="false" outlineLevel="0" collapsed="false">
      <c r="A7702" s="0" t="s">
        <v>34</v>
      </c>
      <c r="B7702" s="0" t="n">
        <f aca="false">VALUE(LEFT(A7702,4))</f>
        <v>2026</v>
      </c>
      <c r="C7702" s="0" t="str">
        <f aca="false">"FY"&amp;IF(VALUE(MID(A7702,6,2))&gt;=4,VALUE(LEFT(A7702,4)),VALUE(LEFT(A7702,4))-1)&amp;"-"&amp;TEXT(MOD(IF(VALUE(MID(A7702,6,2))&gt;=4,VALUE(LEFT(A7702,4)),VALUE(LEFT(A7702,4))-1)+1,100),"00")</f>
        <v>FY2025-26</v>
      </c>
      <c r="D7702" s="0" t="s">
        <v>210</v>
      </c>
      <c r="E7702" s="0" t="s">
        <v>210</v>
      </c>
      <c r="F7702" s="0" t="str">
        <f aca="false">INDEX(Mapping!$B$2:$B$465,MATCH(E7702,Mapping!$A$2:$A$465,0))</f>
        <v>ACB (INDIA)</v>
      </c>
      <c r="G7702" s="0" t="str">
        <f aca="false">INDEX(Mapping!$C$2:$C$465,MATCH(E7702,Mapping!$A$2:$A$465,0))</f>
        <v>ACB (INDIA)</v>
      </c>
      <c r="H7702" s="2" t="n">
        <v>24.62</v>
      </c>
      <c r="I7702" s="3" t="n">
        <v>0.36</v>
      </c>
    </row>
    <row r="7703" customFormat="false" ht="15" hidden="false" customHeight="false" outlineLevel="0" collapsed="false">
      <c r="A7703" s="0" t="s">
        <v>34</v>
      </c>
      <c r="B7703" s="0" t="n">
        <f aca="false">VALUE(LEFT(A7703,4))</f>
        <v>2026</v>
      </c>
      <c r="C7703" s="0" t="str">
        <f aca="false">"FY"&amp;IF(VALUE(MID(A7703,6,2))&gt;=4,VALUE(LEFT(A7703,4)),VALUE(LEFT(A7703,4))-1)&amp;"-"&amp;TEXT(MOD(IF(VALUE(MID(A7703,6,2))&gt;=4,VALUE(LEFT(A7703,4)),VALUE(LEFT(A7703,4))-1)+1,100),"00")</f>
        <v>FY2025-26</v>
      </c>
      <c r="D7703" s="0" t="s">
        <v>737</v>
      </c>
      <c r="E7703" s="0" t="s">
        <v>337</v>
      </c>
      <c r="F7703" s="0" t="str">
        <f aca="false">INDEX(Mapping!$B$2:$B$465,MATCH(E7703,Mapping!$A$2:$A$465,0))</f>
        <v>NTPC STATIONS</v>
      </c>
      <c r="G7703" s="0" t="str">
        <f aca="false">INDEX(Mapping!$C$2:$C$465,MATCH(E7703,Mapping!$A$2:$A$465,0))</f>
        <v>NTPC GROUP</v>
      </c>
      <c r="H7703" s="2" t="n">
        <v>24.2</v>
      </c>
      <c r="I7703" s="3" t="n">
        <v>0.35</v>
      </c>
    </row>
    <row r="7704" customFormat="false" ht="15" hidden="false" customHeight="false" outlineLevel="0" collapsed="false">
      <c r="A7704" s="0" t="s">
        <v>34</v>
      </c>
      <c r="B7704" s="0" t="n">
        <f aca="false">VALUE(LEFT(A7704,4))</f>
        <v>2026</v>
      </c>
      <c r="C7704" s="0" t="str">
        <f aca="false">"FY"&amp;IF(VALUE(MID(A7704,6,2))&gt;=4,VALUE(LEFT(A7704,4)),VALUE(LEFT(A7704,4))-1)&amp;"-"&amp;TEXT(MOD(IF(VALUE(MID(A7704,6,2))&gt;=4,VALUE(LEFT(A7704,4)),VALUE(LEFT(A7704,4))-1)+1,100),"00")</f>
        <v>FY2025-26</v>
      </c>
      <c r="D7704" s="0" t="s">
        <v>833</v>
      </c>
      <c r="E7704" s="0" t="s">
        <v>356</v>
      </c>
      <c r="F7704" s="0" t="str">
        <f aca="false">INDEX(Mapping!$B$2:$B$465,MATCH(E7704,Mapping!$A$2:$A$465,0))</f>
        <v>BLUE LEAF ENERGY RENEWABLES PRIVATE LIMITED_HYBRID_SOLAR</v>
      </c>
      <c r="G7704" s="0" t="str">
        <f aca="false">INDEX(Mapping!$C$2:$C$465,MATCH(E7704,Mapping!$A$2:$A$465,0))</f>
        <v>BLUE LEAF ENERGY RENEWABLES PRIVATE LIMITED_HYBRID_SOLAR</v>
      </c>
      <c r="H7704" s="2" t="n">
        <v>24.2</v>
      </c>
      <c r="I7704" s="3" t="n">
        <v>0.35</v>
      </c>
    </row>
    <row r="7705" customFormat="false" ht="15" hidden="false" customHeight="false" outlineLevel="0" collapsed="false">
      <c r="A7705" s="0" t="s">
        <v>34</v>
      </c>
      <c r="B7705" s="0" t="n">
        <f aca="false">VALUE(LEFT(A7705,4))</f>
        <v>2026</v>
      </c>
      <c r="C7705" s="0" t="str">
        <f aca="false">"FY"&amp;IF(VALUE(MID(A7705,6,2))&gt;=4,VALUE(LEFT(A7705,4)),VALUE(LEFT(A7705,4))-1)&amp;"-"&amp;TEXT(MOD(IF(VALUE(MID(A7705,6,2))&gt;=4,VALUE(LEFT(A7705,4)),VALUE(LEFT(A7705,4))-1)+1,100),"00")</f>
        <v>FY2025-26</v>
      </c>
      <c r="D7705" s="0" t="s">
        <v>443</v>
      </c>
      <c r="E7705" s="0" t="s">
        <v>443</v>
      </c>
      <c r="F7705" s="0" t="str">
        <f aca="false">INDEX(Mapping!$B$2:$B$465,MATCH(E7705,Mapping!$A$2:$A$465,0))</f>
        <v>RENEW DINKAR URJA PRIVATE LIMITED</v>
      </c>
      <c r="G7705" s="0" t="str">
        <f aca="false">INDEX(Mapping!$C$2:$C$465,MATCH(E7705,Mapping!$A$2:$A$465,0))</f>
        <v>RENEW POWER (ALL SPVs)</v>
      </c>
      <c r="H7705" s="2" t="n">
        <v>22.14</v>
      </c>
      <c r="I7705" s="3" t="n">
        <v>0.32</v>
      </c>
    </row>
    <row r="7706" customFormat="false" ht="15" hidden="false" customHeight="false" outlineLevel="0" collapsed="false">
      <c r="A7706" s="0" t="s">
        <v>34</v>
      </c>
      <c r="B7706" s="0" t="n">
        <f aca="false">VALUE(LEFT(A7706,4))</f>
        <v>2026</v>
      </c>
      <c r="C7706" s="0" t="str">
        <f aca="false">"FY"&amp;IF(VALUE(MID(A7706,6,2))&gt;=4,VALUE(LEFT(A7706,4)),VALUE(LEFT(A7706,4))-1)&amp;"-"&amp;TEXT(MOD(IF(VALUE(MID(A7706,6,2))&gt;=4,VALUE(LEFT(A7706,4)),VALUE(LEFT(A7706,4))-1)+1,100),"00")</f>
        <v>FY2025-26</v>
      </c>
      <c r="D7706" s="0" t="s">
        <v>857</v>
      </c>
      <c r="E7706" s="0" t="s">
        <v>424</v>
      </c>
      <c r="F7706" s="0" t="str">
        <f aca="false">INDEX(Mapping!$B$2:$B$465,MATCH(E7706,Mapping!$A$2:$A$465,0))</f>
        <v>ADANI GREEN ENERGY TWENTY FIVE C LIMITED_PSS8</v>
      </c>
      <c r="G7706" s="0" t="str">
        <f aca="false">INDEX(Mapping!$C$2:$C$465,MATCH(E7706,Mapping!$A$2:$A$465,0))</f>
        <v>ADANI GREEN ENERGY (ALL SPVs)</v>
      </c>
      <c r="H7706" s="2" t="n">
        <v>21.38</v>
      </c>
      <c r="I7706" s="3" t="n">
        <v>0.31</v>
      </c>
    </row>
    <row r="7707" customFormat="false" ht="15" hidden="false" customHeight="false" outlineLevel="0" collapsed="false">
      <c r="A7707" s="0" t="s">
        <v>34</v>
      </c>
      <c r="B7707" s="0" t="n">
        <f aca="false">VALUE(LEFT(A7707,4))</f>
        <v>2026</v>
      </c>
      <c r="C7707" s="0" t="str">
        <f aca="false">"FY"&amp;IF(VALUE(MID(A7707,6,2))&gt;=4,VALUE(LEFT(A7707,4)),VALUE(LEFT(A7707,4))-1)&amp;"-"&amp;TEXT(MOD(IF(VALUE(MID(A7707,6,2))&gt;=4,VALUE(LEFT(A7707,4)),VALUE(LEFT(A7707,4))-1)+1,100),"00")</f>
        <v>FY2025-26</v>
      </c>
      <c r="D7707" s="0" t="s">
        <v>796</v>
      </c>
      <c r="E7707" s="0" t="s">
        <v>279</v>
      </c>
      <c r="F7707" s="0" t="str">
        <f aca="false">INDEX(Mapping!$B$2:$B$465,MATCH(E7707,Mapping!$A$2:$A$465,0))</f>
        <v>ADANI GREEN ENERGY TWENTY SIX B LIMITED_PSS-2</v>
      </c>
      <c r="G7707" s="0" t="str">
        <f aca="false">INDEX(Mapping!$C$2:$C$465,MATCH(E7707,Mapping!$A$2:$A$465,0))</f>
        <v>ADANI GREEN ENERGY (ALL SPVs)</v>
      </c>
      <c r="H7707" s="2" t="n">
        <v>21.21</v>
      </c>
      <c r="I7707" s="3" t="n">
        <v>0.31</v>
      </c>
    </row>
    <row r="7708" customFormat="false" ht="15" hidden="false" customHeight="false" outlineLevel="0" collapsed="false">
      <c r="A7708" s="0" t="s">
        <v>34</v>
      </c>
      <c r="B7708" s="0" t="n">
        <f aca="false">VALUE(LEFT(A7708,4))</f>
        <v>2026</v>
      </c>
      <c r="C7708" s="0" t="str">
        <f aca="false">"FY"&amp;IF(VALUE(MID(A7708,6,2))&gt;=4,VALUE(LEFT(A7708,4)),VALUE(LEFT(A7708,4))-1)&amp;"-"&amp;TEXT(MOD(IF(VALUE(MID(A7708,6,2))&gt;=4,VALUE(LEFT(A7708,4)),VALUE(LEFT(A7708,4))-1)+1,100),"00")</f>
        <v>FY2025-26</v>
      </c>
      <c r="D7708" s="0" t="s">
        <v>53</v>
      </c>
      <c r="E7708" s="0" t="s">
        <v>53</v>
      </c>
      <c r="F7708" s="0" t="str">
        <f aca="false">INDEX(Mapping!$B$2:$B$465,MATCH(E7708,Mapping!$A$2:$A$465,0))</f>
        <v>HIMACHAL PRADESH</v>
      </c>
      <c r="G7708" s="0" t="str">
        <f aca="false">INDEX(Mapping!$C$2:$C$465,MATCH(E7708,Mapping!$A$2:$A$465,0))</f>
        <v>HIMACHAL PRADESH</v>
      </c>
      <c r="H7708" s="2" t="n">
        <v>20.62</v>
      </c>
      <c r="I7708" s="3" t="n">
        <v>0.3</v>
      </c>
    </row>
    <row r="7709" customFormat="false" ht="15" hidden="false" customHeight="false" outlineLevel="0" collapsed="false">
      <c r="A7709" s="0" t="s">
        <v>34</v>
      </c>
      <c r="B7709" s="0" t="n">
        <f aca="false">VALUE(LEFT(A7709,4))</f>
        <v>2026</v>
      </c>
      <c r="C7709" s="0" t="str">
        <f aca="false">"FY"&amp;IF(VALUE(MID(A7709,6,2))&gt;=4,VALUE(LEFT(A7709,4)),VALUE(LEFT(A7709,4))-1)&amp;"-"&amp;TEXT(MOD(IF(VALUE(MID(A7709,6,2))&gt;=4,VALUE(LEFT(A7709,4)),VALUE(LEFT(A7709,4))-1)+1,100),"00")</f>
        <v>FY2025-26</v>
      </c>
      <c r="D7709" s="0" t="s">
        <v>789</v>
      </c>
      <c r="E7709" s="0" t="s">
        <v>177</v>
      </c>
      <c r="F7709" s="0" t="str">
        <f aca="false">INDEX(Mapping!$B$2:$B$465,MATCH(E7709,Mapping!$A$2:$A$465,0))</f>
        <v>JINDAL INDIA THERMAL POWER (JITPL)</v>
      </c>
      <c r="G7709" s="0" t="str">
        <f aca="false">INDEX(Mapping!$C$2:$C$465,MATCH(E7709,Mapping!$A$2:$A$465,0))</f>
        <v>JINDAL INDIA THERMAL POWER (JITPL)</v>
      </c>
      <c r="H7709" s="2" t="n">
        <v>20.23</v>
      </c>
      <c r="I7709" s="3" t="n">
        <v>0.29</v>
      </c>
    </row>
    <row r="7710" customFormat="false" ht="15" hidden="false" customHeight="false" outlineLevel="0" collapsed="false">
      <c r="A7710" s="0" t="s">
        <v>34</v>
      </c>
      <c r="B7710" s="0" t="n">
        <f aca="false">VALUE(LEFT(A7710,4))</f>
        <v>2026</v>
      </c>
      <c r="C7710" s="0" t="str">
        <f aca="false">"FY"&amp;IF(VALUE(MID(A7710,6,2))&gt;=4,VALUE(LEFT(A7710,4)),VALUE(LEFT(A7710,4))-1)&amp;"-"&amp;TEXT(MOD(IF(VALUE(MID(A7710,6,2))&gt;=4,VALUE(LEFT(A7710,4)),VALUE(LEFT(A7710,4))-1)+1,100),"00")</f>
        <v>FY2025-26</v>
      </c>
      <c r="D7710" s="0" t="s">
        <v>332</v>
      </c>
      <c r="E7710" s="0" t="s">
        <v>332</v>
      </c>
      <c r="F7710" s="0" t="str">
        <f aca="false">INDEX(Mapping!$B$2:$B$465,MATCH(E7710,Mapping!$A$2:$A$465,0))</f>
        <v>KANTI BIJLEE UTPADAN NIGAM LIMITED</v>
      </c>
      <c r="G7710" s="0" t="str">
        <f aca="false">INDEX(Mapping!$C$2:$C$465,MATCH(E7710,Mapping!$A$2:$A$465,0))</f>
        <v>NTPC GROUP</v>
      </c>
      <c r="H7710" s="2" t="n">
        <v>17.82</v>
      </c>
      <c r="I7710" s="3" t="n">
        <v>0.26</v>
      </c>
    </row>
    <row r="7711" customFormat="false" ht="15" hidden="false" customHeight="false" outlineLevel="0" collapsed="false">
      <c r="A7711" s="0" t="s">
        <v>34</v>
      </c>
      <c r="B7711" s="0" t="n">
        <f aca="false">VALUE(LEFT(A7711,4))</f>
        <v>2026</v>
      </c>
      <c r="C7711" s="0" t="str">
        <f aca="false">"FY"&amp;IF(VALUE(MID(A7711,6,2))&gt;=4,VALUE(LEFT(A7711,4)),VALUE(LEFT(A7711,4))-1)&amp;"-"&amp;TEXT(MOD(IF(VALUE(MID(A7711,6,2))&gt;=4,VALUE(LEFT(A7711,4)),VALUE(LEFT(A7711,4))-1)+1,100),"00")</f>
        <v>FY2025-26</v>
      </c>
      <c r="D7711" s="0" t="s">
        <v>670</v>
      </c>
      <c r="E7711" s="0" t="s">
        <v>242</v>
      </c>
      <c r="F7711" s="0" t="str">
        <f aca="false">INDEX(Mapping!$B$2:$B$465,MATCH(E7711,Mapping!$A$2:$A$465,0))</f>
        <v>SKS POWER</v>
      </c>
      <c r="G7711" s="0" t="str">
        <f aca="false">INDEX(Mapping!$C$2:$C$465,MATCH(E7711,Mapping!$A$2:$A$465,0))</f>
        <v>SKS POWER</v>
      </c>
      <c r="H7711" s="2" t="n">
        <v>16.81</v>
      </c>
      <c r="I7711" s="3" t="n">
        <v>0.24</v>
      </c>
    </row>
    <row r="7712" customFormat="false" ht="15" hidden="false" customHeight="false" outlineLevel="0" collapsed="false">
      <c r="A7712" s="0" t="s">
        <v>34</v>
      </c>
      <c r="B7712" s="0" t="n">
        <f aca="false">VALUE(LEFT(A7712,4))</f>
        <v>2026</v>
      </c>
      <c r="C7712" s="0" t="str">
        <f aca="false">"FY"&amp;IF(VALUE(MID(A7712,6,2))&gt;=4,VALUE(LEFT(A7712,4)),VALUE(LEFT(A7712,4))-1)&amp;"-"&amp;TEXT(MOD(IF(VALUE(MID(A7712,6,2))&gt;=4,VALUE(LEFT(A7712,4)),VALUE(LEFT(A7712,4))-1)+1,100),"00")</f>
        <v>FY2025-26</v>
      </c>
      <c r="D7712" s="0" t="s">
        <v>685</v>
      </c>
      <c r="E7712" s="0" t="s">
        <v>278</v>
      </c>
      <c r="F7712" s="0" t="str">
        <f aca="false">INDEX(Mapping!$B$2:$B$465,MATCH(E7712,Mapping!$A$2:$A$465,0))</f>
        <v>RENEW SURYA RAVI</v>
      </c>
      <c r="G7712" s="0" t="str">
        <f aca="false">INDEX(Mapping!$C$2:$C$465,MATCH(E7712,Mapping!$A$2:$A$465,0))</f>
        <v>RENEW POWER (ALL SPVs)</v>
      </c>
      <c r="H7712" s="2" t="n">
        <v>16.6</v>
      </c>
      <c r="I7712" s="3" t="n">
        <v>0.24</v>
      </c>
    </row>
    <row r="7713" customFormat="false" ht="15" hidden="false" customHeight="false" outlineLevel="0" collapsed="false">
      <c r="A7713" s="0" t="s">
        <v>34</v>
      </c>
      <c r="B7713" s="0" t="n">
        <f aca="false">VALUE(LEFT(A7713,4))</f>
        <v>2026</v>
      </c>
      <c r="C7713" s="0" t="str">
        <f aca="false">"FY"&amp;IF(VALUE(MID(A7713,6,2))&gt;=4,VALUE(LEFT(A7713,4)),VALUE(LEFT(A7713,4))-1)&amp;"-"&amp;TEXT(MOD(IF(VALUE(MID(A7713,6,2))&gt;=4,VALUE(LEFT(A7713,4)),VALUE(LEFT(A7713,4))-1)+1,100),"00")</f>
        <v>FY2025-26</v>
      </c>
      <c r="D7713" s="0" t="s">
        <v>344</v>
      </c>
      <c r="E7713" s="0" t="s">
        <v>344</v>
      </c>
      <c r="F7713" s="0" t="str">
        <f aca="false">INDEX(Mapping!$B$2:$B$465,MATCH(E7713,Mapping!$A$2:$A$465,0))</f>
        <v>ADANI RENEWABLE ENERGY FORTY ONE LIMITED_PSS13</v>
      </c>
      <c r="G7713" s="0" t="str">
        <f aca="false">INDEX(Mapping!$C$2:$C$465,MATCH(E7713,Mapping!$A$2:$A$465,0))</f>
        <v>ADANI GREEN ENERGY (ALL SPVs)</v>
      </c>
      <c r="H7713" s="2" t="n">
        <v>16.46</v>
      </c>
      <c r="I7713" s="3" t="n">
        <v>0.24</v>
      </c>
    </row>
    <row r="7714" customFormat="false" ht="15" hidden="false" customHeight="false" outlineLevel="0" collapsed="false">
      <c r="A7714" s="0" t="s">
        <v>34</v>
      </c>
      <c r="B7714" s="0" t="n">
        <f aca="false">VALUE(LEFT(A7714,4))</f>
        <v>2026</v>
      </c>
      <c r="C7714" s="0" t="str">
        <f aca="false">"FY"&amp;IF(VALUE(MID(A7714,6,2))&gt;=4,VALUE(LEFT(A7714,4)),VALUE(LEFT(A7714,4))-1)&amp;"-"&amp;TEXT(MOD(IF(VALUE(MID(A7714,6,2))&gt;=4,VALUE(LEFT(A7714,4)),VALUE(LEFT(A7714,4))-1)+1,100),"00")</f>
        <v>FY2025-26</v>
      </c>
      <c r="D7714" s="0" t="s">
        <v>182</v>
      </c>
      <c r="E7714" s="0" t="s">
        <v>182</v>
      </c>
      <c r="F7714" s="0" t="str">
        <f aca="false">INDEX(Mapping!$B$2:$B$465,MATCH(E7714,Mapping!$A$2:$A$465,0))</f>
        <v>AD HYDRO POWER</v>
      </c>
      <c r="G7714" s="0" t="str">
        <f aca="false">INDEX(Mapping!$C$2:$C$465,MATCH(E7714,Mapping!$A$2:$A$465,0))</f>
        <v>AD HYDRO POWER</v>
      </c>
      <c r="H7714" s="2" t="n">
        <v>16.26</v>
      </c>
      <c r="I7714" s="3" t="n">
        <v>0.24</v>
      </c>
    </row>
    <row r="7715" customFormat="false" ht="15" hidden="false" customHeight="false" outlineLevel="0" collapsed="false">
      <c r="A7715" s="0" t="s">
        <v>34</v>
      </c>
      <c r="B7715" s="0" t="n">
        <f aca="false">VALUE(LEFT(A7715,4))</f>
        <v>2026</v>
      </c>
      <c r="C7715" s="0" t="str">
        <f aca="false">"FY"&amp;IF(VALUE(MID(A7715,6,2))&gt;=4,VALUE(LEFT(A7715,4)),VALUE(LEFT(A7715,4))-1)&amp;"-"&amp;TEXT(MOD(IF(VALUE(MID(A7715,6,2))&gt;=4,VALUE(LEFT(A7715,4)),VALUE(LEFT(A7715,4))-1)+1,100),"00")</f>
        <v>FY2025-26</v>
      </c>
      <c r="D7715" s="0" t="s">
        <v>832</v>
      </c>
      <c r="E7715" s="0" t="s">
        <v>360</v>
      </c>
      <c r="F7715" s="0" t="str">
        <f aca="false">INDEX(Mapping!$B$2:$B$465,MATCH(E7715,Mapping!$A$2:$A$465,0))</f>
        <v>BLUE LEAF ENERGY RENEWABLES PRIVATE LIMITED_HYBRID_WIND</v>
      </c>
      <c r="G7715" s="0" t="str">
        <f aca="false">INDEX(Mapping!$C$2:$C$465,MATCH(E7715,Mapping!$A$2:$A$465,0))</f>
        <v>BLUE LEAF ENERGY RENEWABLES PRIVATE LIMITED_HYBRID_WIND</v>
      </c>
      <c r="H7715" s="2" t="n">
        <v>16.17</v>
      </c>
      <c r="I7715" s="3" t="n">
        <v>0.24</v>
      </c>
    </row>
    <row r="7716" customFormat="false" ht="15" hidden="false" customHeight="false" outlineLevel="0" collapsed="false">
      <c r="A7716" s="0" t="s">
        <v>34</v>
      </c>
      <c r="B7716" s="0" t="n">
        <f aca="false">VALUE(LEFT(A7716,4))</f>
        <v>2026</v>
      </c>
      <c r="C7716" s="0" t="str">
        <f aca="false">"FY"&amp;IF(VALUE(MID(A7716,6,2))&gt;=4,VALUE(LEFT(A7716,4)),VALUE(LEFT(A7716,4))-1)&amp;"-"&amp;TEXT(MOD(IF(VALUE(MID(A7716,6,2))&gt;=4,VALUE(LEFT(A7716,4)),VALUE(LEFT(A7716,4))-1)+1,100),"00")</f>
        <v>FY2025-26</v>
      </c>
      <c r="D7716" s="0" t="s">
        <v>317</v>
      </c>
      <c r="E7716" s="0" t="s">
        <v>317</v>
      </c>
      <c r="F7716" s="0" t="str">
        <f aca="false">INDEX(Mapping!$B$2:$B$465,MATCH(E7716,Mapping!$A$2:$A$465,0))</f>
        <v>IGSTPS JHAJJAR</v>
      </c>
      <c r="G7716" s="0" t="str">
        <f aca="false">INDEX(Mapping!$C$2:$C$465,MATCH(E7716,Mapping!$A$2:$A$465,0))</f>
        <v>NTPC GROUP</v>
      </c>
      <c r="H7716" s="2" t="n">
        <v>16.17</v>
      </c>
      <c r="I7716" s="3" t="n">
        <v>0.24</v>
      </c>
    </row>
    <row r="7717" customFormat="false" ht="15" hidden="false" customHeight="false" outlineLevel="0" collapsed="false">
      <c r="A7717" s="0" t="s">
        <v>34</v>
      </c>
      <c r="B7717" s="0" t="n">
        <f aca="false">VALUE(LEFT(A7717,4))</f>
        <v>2026</v>
      </c>
      <c r="C7717" s="0" t="str">
        <f aca="false">"FY"&amp;IF(VALUE(MID(A7717,6,2))&gt;=4,VALUE(LEFT(A7717,4)),VALUE(LEFT(A7717,4))-1)&amp;"-"&amp;TEXT(MOD(IF(VALUE(MID(A7717,6,2))&gt;=4,VALUE(LEFT(A7717,4)),VALUE(LEFT(A7717,4))-1)+1,100),"00")</f>
        <v>FY2025-26</v>
      </c>
      <c r="D7717" s="0" t="s">
        <v>667</v>
      </c>
      <c r="E7717" s="0" t="s">
        <v>109</v>
      </c>
      <c r="F7717" s="0" t="str">
        <f aca="false">INDEX(Mapping!$B$2:$B$465,MATCH(E7717,Mapping!$A$2:$A$465,0))</f>
        <v>ADANI POWER - RAIGARH TPP (EX-REGL)</v>
      </c>
      <c r="G7717" s="0" t="str">
        <f aca="false">INDEX(Mapping!$C$2:$C$465,MATCH(E7717,Mapping!$A$2:$A$465,0))</f>
        <v>ADANI POWER (ALL PLANTS)</v>
      </c>
      <c r="H7717" s="2" t="n">
        <v>16.06</v>
      </c>
      <c r="I7717" s="3" t="n">
        <v>0.23</v>
      </c>
    </row>
    <row r="7718" customFormat="false" ht="15" hidden="false" customHeight="false" outlineLevel="0" collapsed="false">
      <c r="A7718" s="0" t="s">
        <v>34</v>
      </c>
      <c r="B7718" s="0" t="n">
        <f aca="false">VALUE(LEFT(A7718,4))</f>
        <v>2026</v>
      </c>
      <c r="C7718" s="0" t="str">
        <f aca="false">"FY"&amp;IF(VALUE(MID(A7718,6,2))&gt;=4,VALUE(LEFT(A7718,4)),VALUE(LEFT(A7718,4))-1)&amp;"-"&amp;TEXT(MOD(IF(VALUE(MID(A7718,6,2))&gt;=4,VALUE(LEFT(A7718,4)),VALUE(LEFT(A7718,4))-1)+1,100),"00")</f>
        <v>FY2025-26</v>
      </c>
      <c r="D7718" s="0" t="s">
        <v>828</v>
      </c>
      <c r="E7718" s="0" t="s">
        <v>342</v>
      </c>
      <c r="F7718" s="0" t="str">
        <f aca="false">INDEX(Mapping!$B$2:$B$465,MATCH(E7718,Mapping!$A$2:$A$465,0))</f>
        <v>KLEIO SOLAR POWER PRIVATE LIMITED (SOLAR)</v>
      </c>
      <c r="G7718" s="0" t="str">
        <f aca="false">INDEX(Mapping!$C$2:$C$465,MATCH(E7718,Mapping!$A$2:$A$465,0))</f>
        <v>KLEIO SOLAR POWER PRIVATE LIMITED (SOLAR)</v>
      </c>
      <c r="H7718" s="2" t="n">
        <v>15.3</v>
      </c>
      <c r="I7718" s="3" t="n">
        <v>0.22</v>
      </c>
    </row>
    <row r="7719" customFormat="false" ht="15" hidden="false" customHeight="false" outlineLevel="0" collapsed="false">
      <c r="A7719" s="0" t="s">
        <v>34</v>
      </c>
      <c r="B7719" s="0" t="n">
        <f aca="false">VALUE(LEFT(A7719,4))</f>
        <v>2026</v>
      </c>
      <c r="C7719" s="0" t="str">
        <f aca="false">"FY"&amp;IF(VALUE(MID(A7719,6,2))&gt;=4,VALUE(LEFT(A7719,4)),VALUE(LEFT(A7719,4))-1)&amp;"-"&amp;TEXT(MOD(IF(VALUE(MID(A7719,6,2))&gt;=4,VALUE(LEFT(A7719,4)),VALUE(LEFT(A7719,4))-1)+1,100),"00")</f>
        <v>FY2025-26</v>
      </c>
      <c r="D7719" s="0" t="s">
        <v>699</v>
      </c>
      <c r="E7719" s="0" t="s">
        <v>71</v>
      </c>
      <c r="F7719" s="0" t="str">
        <f aca="false">INDEX(Mapping!$B$2:$B$465,MATCH(E7719,Mapping!$A$2:$A$465,0))</f>
        <v>KERALA</v>
      </c>
      <c r="G7719" s="0" t="str">
        <f aca="false">INDEX(Mapping!$C$2:$C$465,MATCH(E7719,Mapping!$A$2:$A$465,0))</f>
        <v>KERALA</v>
      </c>
      <c r="H7719" s="2" t="n">
        <v>15.29</v>
      </c>
      <c r="I7719" s="3" t="n">
        <v>0.22</v>
      </c>
    </row>
    <row r="7720" customFormat="false" ht="15" hidden="false" customHeight="false" outlineLevel="0" collapsed="false">
      <c r="A7720" s="0" t="s">
        <v>34</v>
      </c>
      <c r="B7720" s="0" t="n">
        <f aca="false">VALUE(LEFT(A7720,4))</f>
        <v>2026</v>
      </c>
      <c r="C7720" s="0" t="str">
        <f aca="false">"FY"&amp;IF(VALUE(MID(A7720,6,2))&gt;=4,VALUE(LEFT(A7720,4)),VALUE(LEFT(A7720,4))-1)&amp;"-"&amp;TEXT(MOD(IF(VALUE(MID(A7720,6,2))&gt;=4,VALUE(LEFT(A7720,4)),VALUE(LEFT(A7720,4))-1)+1,100),"00")</f>
        <v>FY2025-26</v>
      </c>
      <c r="D7720" s="0" t="s">
        <v>218</v>
      </c>
      <c r="E7720" s="0" t="s">
        <v>218</v>
      </c>
      <c r="F7720" s="0" t="str">
        <f aca="false">INDEX(Mapping!$B$2:$B$465,MATCH(E7720,Mapping!$A$2:$A$465,0))</f>
        <v>KARCHAM WANGTOO HEP</v>
      </c>
      <c r="G7720" s="0" t="str">
        <f aca="false">INDEX(Mapping!$C$2:$C$465,MATCH(E7720,Mapping!$A$2:$A$465,0))</f>
        <v>KARCHAM WANGTOO HEP</v>
      </c>
      <c r="H7720" s="2" t="n">
        <v>13.82</v>
      </c>
      <c r="I7720" s="3" t="n">
        <v>0.2</v>
      </c>
    </row>
    <row r="7721" customFormat="false" ht="15" hidden="false" customHeight="false" outlineLevel="0" collapsed="false">
      <c r="A7721" s="0" t="s">
        <v>34</v>
      </c>
      <c r="B7721" s="0" t="n">
        <f aca="false">VALUE(LEFT(A7721,4))</f>
        <v>2026</v>
      </c>
      <c r="C7721" s="0" t="str">
        <f aca="false">"FY"&amp;IF(VALUE(MID(A7721,6,2))&gt;=4,VALUE(LEFT(A7721,4)),VALUE(LEFT(A7721,4))-1)&amp;"-"&amp;TEXT(MOD(IF(VALUE(MID(A7721,6,2))&gt;=4,VALUE(LEFT(A7721,4)),VALUE(LEFT(A7721,4))-1)+1,100),"00")</f>
        <v>FY2025-26</v>
      </c>
      <c r="D7721" s="0" t="s">
        <v>693</v>
      </c>
      <c r="E7721" s="0" t="s">
        <v>282</v>
      </c>
      <c r="F7721" s="0" t="str">
        <f aca="false">INDEX(Mapping!$B$2:$B$465,MATCH(E7721,Mapping!$A$2:$A$465,0))</f>
        <v>ADANI SOLAR ENERGY JAISALMER TWO</v>
      </c>
      <c r="G7721" s="0" t="str">
        <f aca="false">INDEX(Mapping!$C$2:$C$465,MATCH(E7721,Mapping!$A$2:$A$465,0))</f>
        <v>ADANI GREEN ENERGY (ALL SPVs)</v>
      </c>
      <c r="H7721" s="2" t="n">
        <v>13.82</v>
      </c>
      <c r="I7721" s="3" t="n">
        <v>0.2</v>
      </c>
    </row>
    <row r="7722" customFormat="false" ht="15" hidden="false" customHeight="false" outlineLevel="0" collapsed="false">
      <c r="A7722" s="0" t="s">
        <v>34</v>
      </c>
      <c r="B7722" s="0" t="n">
        <f aca="false">VALUE(LEFT(A7722,4))</f>
        <v>2026</v>
      </c>
      <c r="C7722" s="0" t="str">
        <f aca="false">"FY"&amp;IF(VALUE(MID(A7722,6,2))&gt;=4,VALUE(LEFT(A7722,4)),VALUE(LEFT(A7722,4))-1)&amp;"-"&amp;TEXT(MOD(IF(VALUE(MID(A7722,6,2))&gt;=4,VALUE(LEFT(A7722,4)),VALUE(LEFT(A7722,4))-1)+1,100),"00")</f>
        <v>FY2025-26</v>
      </c>
      <c r="D7722" s="0" t="s">
        <v>852</v>
      </c>
      <c r="E7722" s="0" t="s">
        <v>304</v>
      </c>
      <c r="F7722" s="0" t="str">
        <f aca="false">INDEX(Mapping!$B$2:$B$465,MATCH(E7722,Mapping!$A$2:$A$465,0))</f>
        <v>GREENKO AP01 IREP (PSP)</v>
      </c>
      <c r="G7722" s="0" t="str">
        <f aca="false">INDEX(Mapping!$C$2:$C$465,MATCH(E7722,Mapping!$A$2:$A$465,0))</f>
        <v>GREENKO GROUP</v>
      </c>
      <c r="H7722" s="2" t="n">
        <v>13.73</v>
      </c>
      <c r="I7722" s="3" t="n">
        <v>0.2</v>
      </c>
    </row>
    <row r="7723" customFormat="false" ht="15" hidden="false" customHeight="false" outlineLevel="0" collapsed="false">
      <c r="A7723" s="0" t="s">
        <v>34</v>
      </c>
      <c r="B7723" s="0" t="n">
        <f aca="false">VALUE(LEFT(A7723,4))</f>
        <v>2026</v>
      </c>
      <c r="C7723" s="0" t="str">
        <f aca="false">"FY"&amp;IF(VALUE(MID(A7723,6,2))&gt;=4,VALUE(LEFT(A7723,4)),VALUE(LEFT(A7723,4))-1)&amp;"-"&amp;TEXT(MOD(IF(VALUE(MID(A7723,6,2))&gt;=4,VALUE(LEFT(A7723,4)),VALUE(LEFT(A7723,4))-1)+1,100),"00")</f>
        <v>FY2025-26</v>
      </c>
      <c r="D7723" s="0" t="s">
        <v>701</v>
      </c>
      <c r="E7723" s="0" t="s">
        <v>287</v>
      </c>
      <c r="F7723" s="0" t="str">
        <f aca="false">INDEX(Mapping!$B$2:$B$465,MATCH(E7723,Mapping!$A$2:$A$465,0))</f>
        <v>NTPC STATIONS</v>
      </c>
      <c r="G7723" s="0" t="str">
        <f aca="false">INDEX(Mapping!$C$2:$C$465,MATCH(E7723,Mapping!$A$2:$A$465,0))</f>
        <v>NTPC GROUP</v>
      </c>
      <c r="H7723" s="2" t="n">
        <v>13.34</v>
      </c>
      <c r="I7723" s="3" t="n">
        <v>0.19</v>
      </c>
    </row>
    <row r="7724" customFormat="false" ht="15" hidden="false" customHeight="false" outlineLevel="0" collapsed="false">
      <c r="A7724" s="0" t="s">
        <v>34</v>
      </c>
      <c r="B7724" s="0" t="n">
        <f aca="false">VALUE(LEFT(A7724,4))</f>
        <v>2026</v>
      </c>
      <c r="C7724" s="0" t="str">
        <f aca="false">"FY"&amp;IF(VALUE(MID(A7724,6,2))&gt;=4,VALUE(LEFT(A7724,4)),VALUE(LEFT(A7724,4))-1)&amp;"-"&amp;TEXT(MOD(IF(VALUE(MID(A7724,6,2))&gt;=4,VALUE(LEFT(A7724,4)),VALUE(LEFT(A7724,4))-1)+1,100),"00")</f>
        <v>FY2025-26</v>
      </c>
      <c r="D7724" s="0" t="s">
        <v>850</v>
      </c>
      <c r="E7724" s="0" t="s">
        <v>391</v>
      </c>
      <c r="F7724" s="0" t="str">
        <f aca="false">INDEX(Mapping!$B$2:$B$465,MATCH(E7724,Mapping!$A$2:$A$465,0))</f>
        <v>ADANI GREEN ENERGY TWENTY SIX B LIMITED_HYBRID SOLAR_PSS10</v>
      </c>
      <c r="G7724" s="0" t="str">
        <f aca="false">INDEX(Mapping!$C$2:$C$465,MATCH(E7724,Mapping!$A$2:$A$465,0))</f>
        <v>ADANI GREEN ENERGY (ALL SPVs)</v>
      </c>
      <c r="H7724" s="2" t="n">
        <v>13</v>
      </c>
      <c r="I7724" s="3" t="n">
        <v>0.19</v>
      </c>
    </row>
    <row r="7725" customFormat="false" ht="15" hidden="false" customHeight="false" outlineLevel="0" collapsed="false">
      <c r="A7725" s="0" t="s">
        <v>34</v>
      </c>
      <c r="B7725" s="0" t="n">
        <f aca="false">VALUE(LEFT(A7725,4))</f>
        <v>2026</v>
      </c>
      <c r="C7725" s="0" t="str">
        <f aca="false">"FY"&amp;IF(VALUE(MID(A7725,6,2))&gt;=4,VALUE(LEFT(A7725,4)),VALUE(LEFT(A7725,4))-1)&amp;"-"&amp;TEXT(MOD(IF(VALUE(MID(A7725,6,2))&gt;=4,VALUE(LEFT(A7725,4)),VALUE(LEFT(A7725,4))-1)+1,100),"00")</f>
        <v>FY2025-26</v>
      </c>
      <c r="D7725" s="0" t="s">
        <v>684</v>
      </c>
      <c r="E7725" s="0" t="s">
        <v>334</v>
      </c>
      <c r="F7725" s="0" t="str">
        <f aca="false">INDEX(Mapping!$B$2:$B$465,MATCH(E7725,Mapping!$A$2:$A$465,0))</f>
        <v>NTPC STATIONS</v>
      </c>
      <c r="G7725" s="0" t="str">
        <f aca="false">INDEX(Mapping!$C$2:$C$465,MATCH(E7725,Mapping!$A$2:$A$465,0))</f>
        <v>NTPC GROUP</v>
      </c>
      <c r="H7725" s="2" t="n">
        <v>13</v>
      </c>
      <c r="I7725" s="3" t="n">
        <v>0.19</v>
      </c>
    </row>
    <row r="7726" customFormat="false" ht="15" hidden="false" customHeight="false" outlineLevel="0" collapsed="false">
      <c r="A7726" s="0" t="s">
        <v>34</v>
      </c>
      <c r="B7726" s="0" t="n">
        <f aca="false">VALUE(LEFT(A7726,4))</f>
        <v>2026</v>
      </c>
      <c r="C7726" s="0" t="str">
        <f aca="false">"FY"&amp;IF(VALUE(MID(A7726,6,2))&gt;=4,VALUE(LEFT(A7726,4)),VALUE(LEFT(A7726,4))-1)&amp;"-"&amp;TEXT(MOD(IF(VALUE(MID(A7726,6,2))&gt;=4,VALUE(LEFT(A7726,4)),VALUE(LEFT(A7726,4))-1)+1,100),"00")</f>
        <v>FY2025-26</v>
      </c>
      <c r="D7726" s="0" t="s">
        <v>359</v>
      </c>
      <c r="E7726" s="0" t="s">
        <v>359</v>
      </c>
      <c r="F7726" s="0" t="str">
        <f aca="false">INDEX(Mapping!$B$2:$B$465,MATCH(E7726,Mapping!$A$2:$A$465,0))</f>
        <v>ADANI GREEN ENERGY TWENTY FOUR LIMITED_PSS4</v>
      </c>
      <c r="G7726" s="0" t="str">
        <f aca="false">INDEX(Mapping!$C$2:$C$465,MATCH(E7726,Mapping!$A$2:$A$465,0))</f>
        <v>ADANI GREEN ENERGY (ALL SPVs)</v>
      </c>
      <c r="H7726" s="2" t="n">
        <v>12.96</v>
      </c>
      <c r="I7726" s="3" t="n">
        <v>0.19</v>
      </c>
    </row>
    <row r="7727" customFormat="false" ht="15" hidden="false" customHeight="false" outlineLevel="0" collapsed="false">
      <c r="A7727" s="0" t="s">
        <v>34</v>
      </c>
      <c r="B7727" s="0" t="n">
        <f aca="false">VALUE(LEFT(A7727,4))</f>
        <v>2026</v>
      </c>
      <c r="C7727" s="0" t="str">
        <f aca="false">"FY"&amp;IF(VALUE(MID(A7727,6,2))&gt;=4,VALUE(LEFT(A7727,4)),VALUE(LEFT(A7727,4))-1)&amp;"-"&amp;TEXT(MOD(IF(VALUE(MID(A7727,6,2))&gt;=4,VALUE(LEFT(A7727,4)),VALUE(LEFT(A7727,4))-1)+1,100),"00")</f>
        <v>FY2025-26</v>
      </c>
      <c r="D7727" s="0" t="s">
        <v>689</v>
      </c>
      <c r="E7727" s="0" t="s">
        <v>237</v>
      </c>
      <c r="F7727" s="0" t="str">
        <f aca="false">INDEX(Mapping!$B$2:$B$465,MATCH(E7727,Mapping!$A$2:$A$465,0))</f>
        <v>NTPC STATIONS</v>
      </c>
      <c r="G7727" s="0" t="str">
        <f aca="false">INDEX(Mapping!$C$2:$C$465,MATCH(E7727,Mapping!$A$2:$A$465,0))</f>
        <v>NTPC GROUP</v>
      </c>
      <c r="H7727" s="2" t="n">
        <v>12.74</v>
      </c>
      <c r="I7727" s="3" t="n">
        <v>0.19</v>
      </c>
    </row>
    <row r="7728" customFormat="false" ht="15" hidden="false" customHeight="false" outlineLevel="0" collapsed="false">
      <c r="A7728" s="0" t="s">
        <v>34</v>
      </c>
      <c r="B7728" s="0" t="n">
        <f aca="false">VALUE(LEFT(A7728,4))</f>
        <v>2026</v>
      </c>
      <c r="C7728" s="0" t="str">
        <f aca="false">"FY"&amp;IF(VALUE(MID(A7728,6,2))&gt;=4,VALUE(LEFT(A7728,4)),VALUE(LEFT(A7728,4))-1)&amp;"-"&amp;TEXT(MOD(IF(VALUE(MID(A7728,6,2))&gt;=4,VALUE(LEFT(A7728,4)),VALUE(LEFT(A7728,4))-1)+1,100),"00")</f>
        <v>FY2025-26</v>
      </c>
      <c r="D7728" s="0" t="s">
        <v>376</v>
      </c>
      <c r="E7728" s="0" t="s">
        <v>376</v>
      </c>
      <c r="F7728" s="0" t="str">
        <f aca="false">INDEX(Mapping!$B$2:$B$465,MATCH(E7728,Mapping!$A$2:$A$465,0))</f>
        <v>ADANI PORTS AND SPECIAL ECONOMIC ZONE LIMITED (PSS-3)</v>
      </c>
      <c r="G7728" s="0" t="str">
        <f aca="false">INDEX(Mapping!$C$2:$C$465,MATCH(E7728,Mapping!$A$2:$A$465,0))</f>
        <v>ADANI PORTS &amp; SEZ</v>
      </c>
      <c r="H7728" s="2" t="n">
        <v>12.65</v>
      </c>
      <c r="I7728" s="3" t="n">
        <v>0.18</v>
      </c>
    </row>
    <row r="7729" customFormat="false" ht="15" hidden="false" customHeight="false" outlineLevel="0" collapsed="false">
      <c r="A7729" s="0" t="s">
        <v>34</v>
      </c>
      <c r="B7729" s="0" t="n">
        <f aca="false">VALUE(LEFT(A7729,4))</f>
        <v>2026</v>
      </c>
      <c r="C7729" s="0" t="str">
        <f aca="false">"FY"&amp;IF(VALUE(MID(A7729,6,2))&gt;=4,VALUE(LEFT(A7729,4)),VALUE(LEFT(A7729,4))-1)&amp;"-"&amp;TEXT(MOD(IF(VALUE(MID(A7729,6,2))&gt;=4,VALUE(LEFT(A7729,4)),VALUE(LEFT(A7729,4))-1)+1,100),"00")</f>
        <v>FY2025-26</v>
      </c>
      <c r="D7729" s="0" t="s">
        <v>716</v>
      </c>
      <c r="E7729" s="0" t="s">
        <v>247</v>
      </c>
      <c r="F7729" s="0" t="str">
        <f aca="false">INDEX(Mapping!$B$2:$B$465,MATCH(E7729,Mapping!$A$2:$A$465,0))</f>
        <v>SEIL ENERGY INDIA (EX-SEMBCORP)</v>
      </c>
      <c r="G7729" s="0" t="str">
        <f aca="false">INDEX(Mapping!$C$2:$C$465,MATCH(E7729,Mapping!$A$2:$A$465,0))</f>
        <v>SEIL ENERGY INDIA</v>
      </c>
      <c r="H7729" s="2" t="n">
        <v>12.29</v>
      </c>
      <c r="I7729" s="3" t="n">
        <v>0.18</v>
      </c>
    </row>
    <row r="7730" customFormat="false" ht="15" hidden="false" customHeight="false" outlineLevel="0" collapsed="false">
      <c r="A7730" s="0" t="s">
        <v>34</v>
      </c>
      <c r="B7730" s="0" t="n">
        <f aca="false">VALUE(LEFT(A7730,4))</f>
        <v>2026</v>
      </c>
      <c r="C7730" s="0" t="str">
        <f aca="false">"FY"&amp;IF(VALUE(MID(A7730,6,2))&gt;=4,VALUE(LEFT(A7730,4)),VALUE(LEFT(A7730,4))-1)&amp;"-"&amp;TEXT(MOD(IF(VALUE(MID(A7730,6,2))&gt;=4,VALUE(LEFT(A7730,4)),VALUE(LEFT(A7730,4))-1)+1,100),"00")</f>
        <v>FY2025-26</v>
      </c>
      <c r="D7730" s="0" t="s">
        <v>862</v>
      </c>
      <c r="E7730" s="0" t="s">
        <v>492</v>
      </c>
      <c r="F7730" s="0" t="str">
        <f aca="false">INDEX(Mapping!$B$2:$B$465,MATCH(E7730,Mapping!$A$2:$A$465,0))</f>
        <v>ADANI GREEN ENERGY TWENTY FOUR LIMITED_PSS5</v>
      </c>
      <c r="G7730" s="0" t="str">
        <f aca="false">INDEX(Mapping!$C$2:$C$465,MATCH(E7730,Mapping!$A$2:$A$465,0))</f>
        <v>ADANI GREEN ENERGY (ALL SPVs)</v>
      </c>
      <c r="H7730" s="2" t="n">
        <v>12.21</v>
      </c>
      <c r="I7730" s="3" t="n">
        <v>0.18</v>
      </c>
    </row>
    <row r="7731" customFormat="false" ht="15" hidden="false" customHeight="false" outlineLevel="0" collapsed="false">
      <c r="A7731" s="0" t="s">
        <v>34</v>
      </c>
      <c r="B7731" s="0" t="n">
        <f aca="false">VALUE(LEFT(A7731,4))</f>
        <v>2026</v>
      </c>
      <c r="C7731" s="0" t="str">
        <f aca="false">"FY"&amp;IF(VALUE(MID(A7731,6,2))&gt;=4,VALUE(LEFT(A7731,4)),VALUE(LEFT(A7731,4))-1)&amp;"-"&amp;TEXT(MOD(IF(VALUE(MID(A7731,6,2))&gt;=4,VALUE(LEFT(A7731,4)),VALUE(LEFT(A7731,4))-1)+1,100),"00")</f>
        <v>FY2025-26</v>
      </c>
      <c r="D7731" s="0" t="s">
        <v>380</v>
      </c>
      <c r="E7731" s="0" t="s">
        <v>380</v>
      </c>
      <c r="F7731" s="0" t="str">
        <f aca="false">INDEX(Mapping!$B$2:$B$465,MATCH(E7731,Mapping!$A$2:$A$465,0))</f>
        <v>RENEW GREEN (MHP ONE) PRIVATE LIMITED</v>
      </c>
      <c r="G7731" s="0" t="str">
        <f aca="false">INDEX(Mapping!$C$2:$C$465,MATCH(E7731,Mapping!$A$2:$A$465,0))</f>
        <v>RENEW POWER (ALL SPVs)</v>
      </c>
      <c r="H7731" s="2" t="n">
        <v>11.98</v>
      </c>
      <c r="I7731" s="3" t="n">
        <v>0.17</v>
      </c>
    </row>
    <row r="7732" customFormat="false" ht="15" hidden="false" customHeight="false" outlineLevel="0" collapsed="false">
      <c r="A7732" s="0" t="s">
        <v>34</v>
      </c>
      <c r="B7732" s="0" t="n">
        <f aca="false">VALUE(LEFT(A7732,4))</f>
        <v>2026</v>
      </c>
      <c r="C7732" s="0" t="str">
        <f aca="false">"FY"&amp;IF(VALUE(MID(A7732,6,2))&gt;=4,VALUE(LEFT(A7732,4)),VALUE(LEFT(A7732,4))-1)&amp;"-"&amp;TEXT(MOD(IF(VALUE(MID(A7732,6,2))&gt;=4,VALUE(LEFT(A7732,4)),VALUE(LEFT(A7732,4))-1)+1,100),"00")</f>
        <v>FY2025-26</v>
      </c>
      <c r="D7732" s="0" t="s">
        <v>853</v>
      </c>
      <c r="E7732" s="0" t="s">
        <v>433</v>
      </c>
      <c r="F7732" s="0" t="str">
        <f aca="false">INDEX(Mapping!$B$2:$B$465,MATCH(E7732,Mapping!$A$2:$A$465,0))</f>
        <v>ADANI HYBRID ENERGY JAISALMER FIVE LIMITED_SOLAR_PSS8</v>
      </c>
      <c r="G7732" s="0" t="str">
        <f aca="false">INDEX(Mapping!$C$2:$C$465,MATCH(E7732,Mapping!$A$2:$A$465,0))</f>
        <v>ADANI GREEN ENERGY (ALL SPVs)</v>
      </c>
      <c r="H7732" s="2" t="n">
        <v>11.77</v>
      </c>
      <c r="I7732" s="3" t="n">
        <v>0.17</v>
      </c>
    </row>
    <row r="7733" customFormat="false" ht="15" hidden="false" customHeight="false" outlineLevel="0" collapsed="false">
      <c r="A7733" s="0" t="s">
        <v>34</v>
      </c>
      <c r="B7733" s="0" t="n">
        <f aca="false">VALUE(LEFT(A7733,4))</f>
        <v>2026</v>
      </c>
      <c r="C7733" s="0" t="str">
        <f aca="false">"FY"&amp;IF(VALUE(MID(A7733,6,2))&gt;=4,VALUE(LEFT(A7733,4)),VALUE(LEFT(A7733,4))-1)&amp;"-"&amp;TEXT(MOD(IF(VALUE(MID(A7733,6,2))&gt;=4,VALUE(LEFT(A7733,4)),VALUE(LEFT(A7733,4))-1)+1,100),"00")</f>
        <v>FY2025-26</v>
      </c>
      <c r="D7733" s="0" t="s">
        <v>679</v>
      </c>
      <c r="E7733" s="0" t="s">
        <v>241</v>
      </c>
      <c r="F7733" s="0" t="str">
        <f aca="false">INDEX(Mapping!$B$2:$B$465,MATCH(E7733,Mapping!$A$2:$A$465,0))</f>
        <v>HIMACHAL PRADESH</v>
      </c>
      <c r="G7733" s="0" t="str">
        <f aca="false">INDEX(Mapping!$C$2:$C$465,MATCH(E7733,Mapping!$A$2:$A$465,0))</f>
        <v>HIMACHAL PRADESH</v>
      </c>
      <c r="H7733" s="2" t="n">
        <v>11.69</v>
      </c>
      <c r="I7733" s="3" t="n">
        <v>0.17</v>
      </c>
    </row>
    <row r="7734" customFormat="false" ht="15" hidden="false" customHeight="false" outlineLevel="0" collapsed="false">
      <c r="A7734" s="0" t="s">
        <v>34</v>
      </c>
      <c r="B7734" s="0" t="n">
        <f aca="false">VALUE(LEFT(A7734,4))</f>
        <v>2026</v>
      </c>
      <c r="C7734" s="0" t="str">
        <f aca="false">"FY"&amp;IF(VALUE(MID(A7734,6,2))&gt;=4,VALUE(LEFT(A7734,4)),VALUE(LEFT(A7734,4))-1)&amp;"-"&amp;TEXT(MOD(IF(VALUE(MID(A7734,6,2))&gt;=4,VALUE(LEFT(A7734,4)),VALUE(LEFT(A7734,4))-1)+1,100),"00")</f>
        <v>FY2025-26</v>
      </c>
      <c r="D7734" s="0" t="s">
        <v>713</v>
      </c>
      <c r="E7734" s="0" t="s">
        <v>268</v>
      </c>
      <c r="F7734" s="0" t="str">
        <f aca="false">INDEX(Mapping!$B$2:$B$465,MATCH(E7734,Mapping!$A$2:$A$465,0))</f>
        <v>GOA</v>
      </c>
      <c r="G7734" s="0" t="str">
        <f aca="false">INDEX(Mapping!$C$2:$C$465,MATCH(E7734,Mapping!$A$2:$A$465,0))</f>
        <v>GOA</v>
      </c>
      <c r="H7734" s="2" t="n">
        <v>11.43</v>
      </c>
      <c r="I7734" s="3" t="n">
        <v>0.17</v>
      </c>
    </row>
    <row r="7735" customFormat="false" ht="15" hidden="false" customHeight="false" outlineLevel="0" collapsed="false">
      <c r="A7735" s="0" t="s">
        <v>34</v>
      </c>
      <c r="B7735" s="0" t="n">
        <f aca="false">VALUE(LEFT(A7735,4))</f>
        <v>2026</v>
      </c>
      <c r="C7735" s="0" t="str">
        <f aca="false">"FY"&amp;IF(VALUE(MID(A7735,6,2))&gt;=4,VALUE(LEFT(A7735,4)),VALUE(LEFT(A7735,4))-1)&amp;"-"&amp;TEXT(MOD(IF(VALUE(MID(A7735,6,2))&gt;=4,VALUE(LEFT(A7735,4)),VALUE(LEFT(A7735,4))-1)+1,100),"00")</f>
        <v>FY2025-26</v>
      </c>
      <c r="D7735" s="0" t="s">
        <v>758</v>
      </c>
      <c r="E7735" s="0" t="s">
        <v>400</v>
      </c>
      <c r="F7735" s="0" t="str">
        <f aca="false">INDEX(Mapping!$B$2:$B$465,MATCH(E7735,Mapping!$A$2:$A$465,0))</f>
        <v>NTPC STATIONS</v>
      </c>
      <c r="G7735" s="0" t="str">
        <f aca="false">INDEX(Mapping!$C$2:$C$465,MATCH(E7735,Mapping!$A$2:$A$465,0))</f>
        <v>NTPC GROUP</v>
      </c>
      <c r="H7735" s="2" t="n">
        <v>11.17</v>
      </c>
      <c r="I7735" s="3" t="n">
        <v>0.16</v>
      </c>
    </row>
    <row r="7736" customFormat="false" ht="15" hidden="false" customHeight="false" outlineLevel="0" collapsed="false">
      <c r="A7736" s="0" t="s">
        <v>34</v>
      </c>
      <c r="B7736" s="0" t="n">
        <f aca="false">VALUE(LEFT(A7736,4))</f>
        <v>2026</v>
      </c>
      <c r="C7736" s="0" t="str">
        <f aca="false">"FY"&amp;IF(VALUE(MID(A7736,6,2))&gt;=4,VALUE(LEFT(A7736,4)),VALUE(LEFT(A7736,4))-1)&amp;"-"&amp;TEXT(MOD(IF(VALUE(MID(A7736,6,2))&gt;=4,VALUE(LEFT(A7736,4)),VALUE(LEFT(A7736,4))-1)+1,100),"00")</f>
        <v>FY2025-26</v>
      </c>
      <c r="D7736" s="0" t="s">
        <v>686</v>
      </c>
      <c r="E7736" s="0" t="s">
        <v>266</v>
      </c>
      <c r="F7736" s="0" t="str">
        <f aca="false">INDEX(Mapping!$B$2:$B$465,MATCH(E7736,Mapping!$A$2:$A$465,0))</f>
        <v>ADEPT RENEWABLE TECHNOLOGIES</v>
      </c>
      <c r="G7736" s="0" t="str">
        <f aca="false">INDEX(Mapping!$C$2:$C$465,MATCH(E7736,Mapping!$A$2:$A$465,0))</f>
        <v>ADEPT RENEWABLE TECHNOLOGIES</v>
      </c>
      <c r="H7736" s="2" t="n">
        <v>11.03</v>
      </c>
      <c r="I7736" s="3" t="n">
        <v>0.16</v>
      </c>
    </row>
    <row r="7737" customFormat="false" ht="15" hidden="false" customHeight="false" outlineLevel="0" collapsed="false">
      <c r="A7737" s="0" t="s">
        <v>34</v>
      </c>
      <c r="B7737" s="0" t="n">
        <f aca="false">VALUE(LEFT(A7737,4))</f>
        <v>2026</v>
      </c>
      <c r="C7737" s="0" t="str">
        <f aca="false">"FY"&amp;IF(VALUE(MID(A7737,6,2))&gt;=4,VALUE(LEFT(A7737,4)),VALUE(LEFT(A7737,4))-1)&amp;"-"&amp;TEXT(MOD(IF(VALUE(MID(A7737,6,2))&gt;=4,VALUE(LEFT(A7737,4)),VALUE(LEFT(A7737,4))-1)+1,100),"00")</f>
        <v>FY2025-26</v>
      </c>
      <c r="D7737" s="0" t="s">
        <v>864</v>
      </c>
      <c r="E7737" s="0" t="s">
        <v>513</v>
      </c>
      <c r="F7737" s="0" t="str">
        <f aca="false">INDEX(Mapping!$B$2:$B$465,MATCH(E7737,Mapping!$A$2:$A$465,0))</f>
        <v>ADANI GREEN ENERGY TWENTY FIVE C LIMITED_PSS11</v>
      </c>
      <c r="G7737" s="0" t="str">
        <f aca="false">INDEX(Mapping!$C$2:$C$465,MATCH(E7737,Mapping!$A$2:$A$465,0))</f>
        <v>ADANI GREEN ENERGY (ALL SPVs)</v>
      </c>
      <c r="H7737" s="2" t="n">
        <v>10.28</v>
      </c>
      <c r="I7737" s="3" t="n">
        <v>0.15</v>
      </c>
    </row>
    <row r="7738" customFormat="false" ht="15" hidden="false" customHeight="false" outlineLevel="0" collapsed="false">
      <c r="A7738" s="0" t="s">
        <v>34</v>
      </c>
      <c r="B7738" s="0" t="n">
        <f aca="false">VALUE(LEFT(A7738,4))</f>
        <v>2026</v>
      </c>
      <c r="C7738" s="0" t="str">
        <f aca="false">"FY"&amp;IF(VALUE(MID(A7738,6,2))&gt;=4,VALUE(LEFT(A7738,4)),VALUE(LEFT(A7738,4))-1)&amp;"-"&amp;TEXT(MOD(IF(VALUE(MID(A7738,6,2))&gt;=4,VALUE(LEFT(A7738,4)),VALUE(LEFT(A7738,4))-1)+1,100),"00")</f>
        <v>FY2025-26</v>
      </c>
      <c r="D7738" s="0" t="s">
        <v>325</v>
      </c>
      <c r="E7738" s="0" t="s">
        <v>325</v>
      </c>
      <c r="F7738" s="0" t="str">
        <f aca="false">INDEX(Mapping!$B$2:$B$465,MATCH(E7738,Mapping!$A$2:$A$465,0))</f>
        <v>ADANI SOLAR ENERGY JODHPUR TWO LIMITED</v>
      </c>
      <c r="G7738" s="0" t="str">
        <f aca="false">INDEX(Mapping!$C$2:$C$465,MATCH(E7738,Mapping!$A$2:$A$465,0))</f>
        <v>ADANI GREEN ENERGY (ALL SPVs)</v>
      </c>
      <c r="H7738" s="2" t="n">
        <v>9.73</v>
      </c>
      <c r="I7738" s="3" t="n">
        <v>0.14</v>
      </c>
    </row>
    <row r="7739" customFormat="false" ht="15" hidden="false" customHeight="false" outlineLevel="0" collapsed="false">
      <c r="A7739" s="0" t="s">
        <v>34</v>
      </c>
      <c r="B7739" s="0" t="n">
        <f aca="false">VALUE(LEFT(A7739,4))</f>
        <v>2026</v>
      </c>
      <c r="C7739" s="0" t="str">
        <f aca="false">"FY"&amp;IF(VALUE(MID(A7739,6,2))&gt;=4,VALUE(LEFT(A7739,4)),VALUE(LEFT(A7739,4))-1)&amp;"-"&amp;TEXT(MOD(IF(VALUE(MID(A7739,6,2))&gt;=4,VALUE(LEFT(A7739,4)),VALUE(LEFT(A7739,4))-1)+1,100),"00")</f>
        <v>FY2025-26</v>
      </c>
      <c r="D7739" s="0" t="s">
        <v>238</v>
      </c>
      <c r="E7739" s="0" t="s">
        <v>238</v>
      </c>
      <c r="F7739" s="0" t="str">
        <f aca="false">INDEX(Mapping!$B$2:$B$465,MATCH(E7739,Mapping!$A$2:$A$465,0))</f>
        <v>SIMHAPURI ENERGY</v>
      </c>
      <c r="G7739" s="0" t="str">
        <f aca="false">INDEX(Mapping!$C$2:$C$465,MATCH(E7739,Mapping!$A$2:$A$465,0))</f>
        <v>SIMHAPURI ENERGY</v>
      </c>
      <c r="H7739" s="2" t="n">
        <v>9.59</v>
      </c>
      <c r="I7739" s="3" t="n">
        <v>0.14</v>
      </c>
    </row>
    <row r="7740" customFormat="false" ht="15" hidden="false" customHeight="false" outlineLevel="0" collapsed="false">
      <c r="A7740" s="0" t="s">
        <v>34</v>
      </c>
      <c r="B7740" s="0" t="n">
        <f aca="false">VALUE(LEFT(A7740,4))</f>
        <v>2026</v>
      </c>
      <c r="C7740" s="0" t="str">
        <f aca="false">"FY"&amp;IF(VALUE(MID(A7740,6,2))&gt;=4,VALUE(LEFT(A7740,4)),VALUE(LEFT(A7740,4))-1)&amp;"-"&amp;TEXT(MOD(IF(VALUE(MID(A7740,6,2))&gt;=4,VALUE(LEFT(A7740,4)),VALUE(LEFT(A7740,4))-1)+1,100),"00")</f>
        <v>FY2025-26</v>
      </c>
      <c r="D7740" s="0" t="s">
        <v>738</v>
      </c>
      <c r="E7740" s="0" t="s">
        <v>56</v>
      </c>
      <c r="F7740" s="0" t="str">
        <f aca="false">INDEX(Mapping!$B$2:$B$465,MATCH(E7740,Mapping!$A$2:$A$465,0))</f>
        <v>UTTARAKHAND</v>
      </c>
      <c r="G7740" s="0" t="str">
        <f aca="false">INDEX(Mapping!$C$2:$C$465,MATCH(E7740,Mapping!$A$2:$A$465,0))</f>
        <v>UTTARAKHAND</v>
      </c>
      <c r="H7740" s="2" t="n">
        <v>9.34</v>
      </c>
      <c r="I7740" s="3" t="n">
        <v>0.14</v>
      </c>
    </row>
    <row r="7741" customFormat="false" ht="15" hidden="false" customHeight="false" outlineLevel="0" collapsed="false">
      <c r="A7741" s="0" t="s">
        <v>34</v>
      </c>
      <c r="B7741" s="0" t="n">
        <f aca="false">VALUE(LEFT(A7741,4))</f>
        <v>2026</v>
      </c>
      <c r="C7741" s="0" t="str">
        <f aca="false">"FY"&amp;IF(VALUE(MID(A7741,6,2))&gt;=4,VALUE(LEFT(A7741,4)),VALUE(LEFT(A7741,4))-1)&amp;"-"&amp;TEXT(MOD(IF(VALUE(MID(A7741,6,2))&gt;=4,VALUE(LEFT(A7741,4)),VALUE(LEFT(A7741,4))-1)+1,100),"00")</f>
        <v>FY2025-26</v>
      </c>
      <c r="D7741" s="0" t="s">
        <v>697</v>
      </c>
      <c r="E7741" s="0" t="s">
        <v>283</v>
      </c>
      <c r="F7741" s="0" t="str">
        <f aca="false">INDEX(Mapping!$B$2:$B$465,MATCH(E7741,Mapping!$A$2:$A$465,0))</f>
        <v>AMP ENERGY GREEN SIX PRIVATE LIMITED</v>
      </c>
      <c r="G7741" s="0" t="str">
        <f aca="false">INDEX(Mapping!$C$2:$C$465,MATCH(E7741,Mapping!$A$2:$A$465,0))</f>
        <v>AMP ENERGY</v>
      </c>
      <c r="H7741" s="2" t="n">
        <v>9.17</v>
      </c>
      <c r="I7741" s="3" t="n">
        <v>0.13</v>
      </c>
    </row>
    <row r="7742" customFormat="false" ht="15" hidden="false" customHeight="false" outlineLevel="0" collapsed="false">
      <c r="A7742" s="0" t="s">
        <v>34</v>
      </c>
      <c r="B7742" s="0" t="n">
        <f aca="false">VALUE(LEFT(A7742,4))</f>
        <v>2026</v>
      </c>
      <c r="C7742" s="0" t="str">
        <f aca="false">"FY"&amp;IF(VALUE(MID(A7742,6,2))&gt;=4,VALUE(LEFT(A7742,4)),VALUE(LEFT(A7742,4))-1)&amp;"-"&amp;TEXT(MOD(IF(VALUE(MID(A7742,6,2))&gt;=4,VALUE(LEFT(A7742,4)),VALUE(LEFT(A7742,4))-1)+1,100),"00")</f>
        <v>FY2025-26</v>
      </c>
      <c r="D7742" s="0" t="s">
        <v>826</v>
      </c>
      <c r="E7742" s="0" t="s">
        <v>269</v>
      </c>
      <c r="F7742" s="0" t="str">
        <f aca="false">INDEX(Mapping!$B$2:$B$465,MATCH(E7742,Mapping!$A$2:$A$465,0))</f>
        <v>GREENKO AP01 IREP (PSP)</v>
      </c>
      <c r="G7742" s="0" t="str">
        <f aca="false">INDEX(Mapping!$C$2:$C$465,MATCH(E7742,Mapping!$A$2:$A$465,0))</f>
        <v>GREENKO GROUP</v>
      </c>
      <c r="H7742" s="2" t="n">
        <v>9.14</v>
      </c>
      <c r="I7742" s="3" t="n">
        <v>0.13</v>
      </c>
    </row>
    <row r="7743" customFormat="false" ht="15" hidden="false" customHeight="false" outlineLevel="0" collapsed="false">
      <c r="A7743" s="0" t="s">
        <v>34</v>
      </c>
      <c r="B7743" s="0" t="n">
        <f aca="false">VALUE(LEFT(A7743,4))</f>
        <v>2026</v>
      </c>
      <c r="C7743" s="0" t="str">
        <f aca="false">"FY"&amp;IF(VALUE(MID(A7743,6,2))&gt;=4,VALUE(LEFT(A7743,4)),VALUE(LEFT(A7743,4))-1)&amp;"-"&amp;TEXT(MOD(IF(VALUE(MID(A7743,6,2))&gt;=4,VALUE(LEFT(A7743,4)),VALUE(LEFT(A7743,4))-1)+1,100),"00")</f>
        <v>FY2025-26</v>
      </c>
      <c r="D7743" s="0" t="s">
        <v>261</v>
      </c>
      <c r="E7743" s="0" t="s">
        <v>261</v>
      </c>
      <c r="F7743" s="0" t="str">
        <f aca="false">INDEX(Mapping!$B$2:$B$465,MATCH(E7743,Mapping!$A$2:$A$465,0))</f>
        <v>NPGC NABINAGAR</v>
      </c>
      <c r="G7743" s="0" t="str">
        <f aca="false">INDEX(Mapping!$C$2:$C$465,MATCH(E7743,Mapping!$A$2:$A$465,0))</f>
        <v>NTPC GROUP</v>
      </c>
      <c r="H7743" s="2" t="n">
        <v>8.47</v>
      </c>
      <c r="I7743" s="3" t="n">
        <v>0.12</v>
      </c>
    </row>
    <row r="7744" customFormat="false" ht="15" hidden="false" customHeight="false" outlineLevel="0" collapsed="false">
      <c r="A7744" s="0" t="s">
        <v>34</v>
      </c>
      <c r="B7744" s="0" t="n">
        <f aca="false">VALUE(LEFT(A7744,4))</f>
        <v>2026</v>
      </c>
      <c r="C7744" s="0" t="str">
        <f aca="false">"FY"&amp;IF(VALUE(MID(A7744,6,2))&gt;=4,VALUE(LEFT(A7744,4)),VALUE(LEFT(A7744,4))-1)&amp;"-"&amp;TEXT(MOD(IF(VALUE(MID(A7744,6,2))&gt;=4,VALUE(LEFT(A7744,4)),VALUE(LEFT(A7744,4))-1)+1,100),"00")</f>
        <v>FY2025-26</v>
      </c>
      <c r="D7744" s="0" t="s">
        <v>746</v>
      </c>
      <c r="E7744" s="0" t="s">
        <v>369</v>
      </c>
      <c r="F7744" s="0" t="str">
        <f aca="false">INDEX(Mapping!$B$2:$B$465,MATCH(E7744,Mapping!$A$2:$A$465,0))</f>
        <v>NTPC STATIONS</v>
      </c>
      <c r="G7744" s="0" t="str">
        <f aca="false">INDEX(Mapping!$C$2:$C$465,MATCH(E7744,Mapping!$A$2:$A$465,0))</f>
        <v>NTPC GROUP</v>
      </c>
      <c r="H7744" s="2" t="n">
        <v>8.07</v>
      </c>
      <c r="I7744" s="3" t="n">
        <v>0.12</v>
      </c>
    </row>
    <row r="7745" customFormat="false" ht="15" hidden="false" customHeight="false" outlineLevel="0" collapsed="false">
      <c r="A7745" s="0" t="s">
        <v>34</v>
      </c>
      <c r="B7745" s="0" t="n">
        <f aca="false">VALUE(LEFT(A7745,4))</f>
        <v>2026</v>
      </c>
      <c r="C7745" s="0" t="str">
        <f aca="false">"FY"&amp;IF(VALUE(MID(A7745,6,2))&gt;=4,VALUE(LEFT(A7745,4)),VALUE(LEFT(A7745,4))-1)&amp;"-"&amp;TEXT(MOD(IF(VALUE(MID(A7745,6,2))&gt;=4,VALUE(LEFT(A7745,4)),VALUE(LEFT(A7745,4))-1)+1,100),"00")</f>
        <v>FY2025-26</v>
      </c>
      <c r="D7745" s="0" t="s">
        <v>767</v>
      </c>
      <c r="E7745" s="0" t="s">
        <v>348</v>
      </c>
      <c r="F7745" s="0" t="str">
        <f aca="false">INDEX(Mapping!$B$2:$B$465,MATCH(E7745,Mapping!$A$2:$A$465,0))</f>
        <v>DHARIWAL INFRASTRUCTURE</v>
      </c>
      <c r="G7745" s="0" t="str">
        <f aca="false">INDEX(Mapping!$C$2:$C$465,MATCH(E7745,Mapping!$A$2:$A$465,0))</f>
        <v>DHARIWAL INFRASTRUCTURE</v>
      </c>
      <c r="H7745" s="2" t="n">
        <v>8</v>
      </c>
      <c r="I7745" s="3" t="n">
        <v>0.12</v>
      </c>
    </row>
    <row r="7746" customFormat="false" ht="15" hidden="false" customHeight="false" outlineLevel="0" collapsed="false">
      <c r="A7746" s="0" t="s">
        <v>34</v>
      </c>
      <c r="B7746" s="0" t="n">
        <f aca="false">VALUE(LEFT(A7746,4))</f>
        <v>2026</v>
      </c>
      <c r="C7746" s="0" t="str">
        <f aca="false">"FY"&amp;IF(VALUE(MID(A7746,6,2))&gt;=4,VALUE(LEFT(A7746,4)),VALUE(LEFT(A7746,4))-1)&amp;"-"&amp;TEXT(MOD(IF(VALUE(MID(A7746,6,2))&gt;=4,VALUE(LEFT(A7746,4)),VALUE(LEFT(A7746,4))-1)+1,100),"00")</f>
        <v>FY2025-26</v>
      </c>
      <c r="D7746" s="0" t="s">
        <v>830</v>
      </c>
      <c r="E7746" s="0" t="s">
        <v>398</v>
      </c>
      <c r="F7746" s="0" t="str">
        <f aca="false">INDEX(Mapping!$B$2:$B$465,MATCH(E7746,Mapping!$A$2:$A$465,0))</f>
        <v>ADANI GREEN ENERGY TWENTY SIX B LIMITED_HYBRID WIND_PSS10</v>
      </c>
      <c r="G7746" s="0" t="str">
        <f aca="false">INDEX(Mapping!$C$2:$C$465,MATCH(E7746,Mapping!$A$2:$A$465,0))</f>
        <v>ADANI GREEN ENERGY (ALL SPVs)</v>
      </c>
      <c r="H7746" s="2" t="n">
        <v>7.96</v>
      </c>
      <c r="I7746" s="3" t="n">
        <v>0.12</v>
      </c>
    </row>
    <row r="7747" customFormat="false" ht="15" hidden="false" customHeight="false" outlineLevel="0" collapsed="false">
      <c r="A7747" s="0" t="s">
        <v>34</v>
      </c>
      <c r="B7747" s="0" t="n">
        <f aca="false">VALUE(LEFT(A7747,4))</f>
        <v>2026</v>
      </c>
      <c r="C7747" s="0" t="str">
        <f aca="false">"FY"&amp;IF(VALUE(MID(A7747,6,2))&gt;=4,VALUE(LEFT(A7747,4)),VALUE(LEFT(A7747,4))-1)&amp;"-"&amp;TEXT(MOD(IF(VALUE(MID(A7747,6,2))&gt;=4,VALUE(LEFT(A7747,4)),VALUE(LEFT(A7747,4))-1)+1,100),"00")</f>
        <v>FY2025-26</v>
      </c>
      <c r="D7747" s="0" t="s">
        <v>782</v>
      </c>
      <c r="E7747" s="0" t="s">
        <v>329</v>
      </c>
      <c r="F7747" s="0" t="str">
        <f aca="false">INDEX(Mapping!$B$2:$B$465,MATCH(E7747,Mapping!$A$2:$A$465,0))</f>
        <v>NTPC STATIONS</v>
      </c>
      <c r="G7747" s="0" t="str">
        <f aca="false">INDEX(Mapping!$C$2:$C$465,MATCH(E7747,Mapping!$A$2:$A$465,0))</f>
        <v>NTPC GROUP</v>
      </c>
      <c r="H7747" s="2" t="n">
        <v>7.92</v>
      </c>
      <c r="I7747" s="3" t="n">
        <v>0.12</v>
      </c>
    </row>
    <row r="7748" customFormat="false" ht="15" hidden="false" customHeight="false" outlineLevel="0" collapsed="false">
      <c r="A7748" s="0" t="s">
        <v>34</v>
      </c>
      <c r="B7748" s="0" t="n">
        <f aca="false">VALUE(LEFT(A7748,4))</f>
        <v>2026</v>
      </c>
      <c r="C7748" s="0" t="str">
        <f aca="false">"FY"&amp;IF(VALUE(MID(A7748,6,2))&gt;=4,VALUE(LEFT(A7748,4)),VALUE(LEFT(A7748,4))-1)&amp;"-"&amp;TEXT(MOD(IF(VALUE(MID(A7748,6,2))&gt;=4,VALUE(LEFT(A7748,4)),VALUE(LEFT(A7748,4))-1)+1,100),"00")</f>
        <v>FY2025-26</v>
      </c>
      <c r="D7748" s="0" t="s">
        <v>732</v>
      </c>
      <c r="E7748" s="0" t="s">
        <v>423</v>
      </c>
      <c r="F7748" s="0" t="str">
        <f aca="false">INDEX(Mapping!$B$2:$B$465,MATCH(E7748,Mapping!$A$2:$A$465,0))</f>
        <v>GMR WARORA (EX-EMCO)</v>
      </c>
      <c r="G7748" s="0" t="str">
        <f aca="false">INDEX(Mapping!$C$2:$C$465,MATCH(E7748,Mapping!$A$2:$A$465,0))</f>
        <v>GMR ENERGY</v>
      </c>
      <c r="H7748" s="2" t="n">
        <v>7.76</v>
      </c>
      <c r="I7748" s="3" t="n">
        <v>0.11</v>
      </c>
    </row>
    <row r="7749" customFormat="false" ht="15" hidden="false" customHeight="false" outlineLevel="0" collapsed="false">
      <c r="A7749" s="0" t="s">
        <v>34</v>
      </c>
      <c r="B7749" s="0" t="n">
        <f aca="false">VALUE(LEFT(A7749,4))</f>
        <v>2026</v>
      </c>
      <c r="C7749" s="0" t="str">
        <f aca="false">"FY"&amp;IF(VALUE(MID(A7749,6,2))&gt;=4,VALUE(LEFT(A7749,4)),VALUE(LEFT(A7749,4))-1)&amp;"-"&amp;TEXT(MOD(IF(VALUE(MID(A7749,6,2))&gt;=4,VALUE(LEFT(A7749,4)),VALUE(LEFT(A7749,4))-1)+1,100),"00")</f>
        <v>FY2025-26</v>
      </c>
      <c r="D7749" s="0" t="s">
        <v>858</v>
      </c>
      <c r="E7749" s="0" t="s">
        <v>502</v>
      </c>
      <c r="F7749" s="0" t="str">
        <f aca="false">INDEX(Mapping!$B$2:$B$465,MATCH(E7749,Mapping!$A$2:$A$465,0))</f>
        <v>ADANI GREEN ENERGY TWENTY SIX B LIMITED_SOLAR_PSS10</v>
      </c>
      <c r="G7749" s="0" t="str">
        <f aca="false">INDEX(Mapping!$C$2:$C$465,MATCH(E7749,Mapping!$A$2:$A$465,0))</f>
        <v>ADANI GREEN ENERGY (ALL SPVs)</v>
      </c>
      <c r="H7749" s="2" t="n">
        <v>7.69</v>
      </c>
      <c r="I7749" s="3" t="n">
        <v>0.11</v>
      </c>
    </row>
    <row r="7750" customFormat="false" ht="15" hidden="false" customHeight="false" outlineLevel="0" collapsed="false">
      <c r="A7750" s="0" t="s">
        <v>34</v>
      </c>
      <c r="B7750" s="0" t="n">
        <f aca="false">VALUE(LEFT(A7750,4))</f>
        <v>2026</v>
      </c>
      <c r="C7750" s="0" t="str">
        <f aca="false">"FY"&amp;IF(VALUE(MID(A7750,6,2))&gt;=4,VALUE(LEFT(A7750,4)),VALUE(LEFT(A7750,4))-1)&amp;"-"&amp;TEXT(MOD(IF(VALUE(MID(A7750,6,2))&gt;=4,VALUE(LEFT(A7750,4)),VALUE(LEFT(A7750,4))-1)+1,100),"00")</f>
        <v>FY2025-26</v>
      </c>
      <c r="D7750" s="0" t="s">
        <v>840</v>
      </c>
      <c r="E7750" s="0" t="s">
        <v>405</v>
      </c>
      <c r="F7750" s="0" t="str">
        <f aca="false">INDEX(Mapping!$B$2:$B$465,MATCH(E7750,Mapping!$A$2:$A$465,0))</f>
        <v>AMBUJA CEMENTS LIMITED_ESSEL PARK RJ</v>
      </c>
      <c r="G7750" s="0" t="str">
        <f aca="false">INDEX(Mapping!$C$2:$C$465,MATCH(E7750,Mapping!$A$2:$A$465,0))</f>
        <v>AMBUJA CEMENTS</v>
      </c>
      <c r="H7750" s="2" t="n">
        <v>7.43</v>
      </c>
      <c r="I7750" s="3" t="n">
        <v>0.11</v>
      </c>
    </row>
    <row r="7751" customFormat="false" ht="15" hidden="false" customHeight="false" outlineLevel="0" collapsed="false">
      <c r="A7751" s="0" t="s">
        <v>34</v>
      </c>
      <c r="B7751" s="0" t="n">
        <f aca="false">VALUE(LEFT(A7751,4))</f>
        <v>2026</v>
      </c>
      <c r="C7751" s="0" t="str">
        <f aca="false">"FY"&amp;IF(VALUE(MID(A7751,6,2))&gt;=4,VALUE(LEFT(A7751,4)),VALUE(LEFT(A7751,4))-1)&amp;"-"&amp;TEXT(MOD(IF(VALUE(MID(A7751,6,2))&gt;=4,VALUE(LEFT(A7751,4)),VALUE(LEFT(A7751,4))-1)+1,100),"00")</f>
        <v>FY2025-26</v>
      </c>
      <c r="D7751" s="0" t="s">
        <v>339</v>
      </c>
      <c r="E7751" s="0" t="s">
        <v>339</v>
      </c>
      <c r="F7751" s="0" t="str">
        <f aca="false">INDEX(Mapping!$B$2:$B$465,MATCH(E7751,Mapping!$A$2:$A$465,0))</f>
        <v>BRBCL NABINAGAR</v>
      </c>
      <c r="G7751" s="0" t="str">
        <f aca="false">INDEX(Mapping!$C$2:$C$465,MATCH(E7751,Mapping!$A$2:$A$465,0))</f>
        <v>NTPC GROUP</v>
      </c>
      <c r="H7751" s="2" t="n">
        <v>7.29</v>
      </c>
      <c r="I7751" s="3" t="n">
        <v>0.11</v>
      </c>
    </row>
    <row r="7752" customFormat="false" ht="15" hidden="false" customHeight="false" outlineLevel="0" collapsed="false">
      <c r="A7752" s="0" t="s">
        <v>34</v>
      </c>
      <c r="B7752" s="0" t="n">
        <f aca="false">VALUE(LEFT(A7752,4))</f>
        <v>2026</v>
      </c>
      <c r="C7752" s="0" t="str">
        <f aca="false">"FY"&amp;IF(VALUE(MID(A7752,6,2))&gt;=4,VALUE(LEFT(A7752,4)),VALUE(LEFT(A7752,4))-1)&amp;"-"&amp;TEXT(MOD(IF(VALUE(MID(A7752,6,2))&gt;=4,VALUE(LEFT(A7752,4)),VALUE(LEFT(A7752,4))-1)+1,100),"00")</f>
        <v>FY2025-26</v>
      </c>
      <c r="D7752" s="0" t="s">
        <v>446</v>
      </c>
      <c r="E7752" s="0" t="s">
        <v>446</v>
      </c>
      <c r="F7752" s="0" t="str">
        <f aca="false">INDEX(Mapping!$B$2:$B$465,MATCH(E7752,Mapping!$A$2:$A$465,0))</f>
        <v>ADANI RENEWABLE ENERGY FORTY ONE LIMITED_PSS8</v>
      </c>
      <c r="G7752" s="0" t="str">
        <f aca="false">INDEX(Mapping!$C$2:$C$465,MATCH(E7752,Mapping!$A$2:$A$465,0))</f>
        <v>ADANI GREEN ENERGY (ALL SPVs)</v>
      </c>
      <c r="H7752" s="2" t="n">
        <v>7.28</v>
      </c>
      <c r="I7752" s="3" t="n">
        <v>0.11</v>
      </c>
    </row>
    <row r="7753" customFormat="false" ht="15" hidden="false" customHeight="false" outlineLevel="0" collapsed="false">
      <c r="A7753" s="0" t="s">
        <v>34</v>
      </c>
      <c r="B7753" s="0" t="n">
        <f aca="false">VALUE(LEFT(A7753,4))</f>
        <v>2026</v>
      </c>
      <c r="C7753" s="0" t="str">
        <f aca="false">"FY"&amp;IF(VALUE(MID(A7753,6,2))&gt;=4,VALUE(LEFT(A7753,4)),VALUE(LEFT(A7753,4))-1)&amp;"-"&amp;TEXT(MOD(IF(VALUE(MID(A7753,6,2))&gt;=4,VALUE(LEFT(A7753,4)),VALUE(LEFT(A7753,4))-1)+1,100),"00")</f>
        <v>FY2025-26</v>
      </c>
      <c r="D7753" s="0" t="s">
        <v>723</v>
      </c>
      <c r="E7753" s="0" t="s">
        <v>330</v>
      </c>
      <c r="F7753" s="0" t="str">
        <f aca="false">INDEX(Mapping!$B$2:$B$465,MATCH(E7753,Mapping!$A$2:$A$465,0))</f>
        <v>MARUTI CLEAN COAL &amp; POWER</v>
      </c>
      <c r="G7753" s="0" t="str">
        <f aca="false">INDEX(Mapping!$C$2:$C$465,MATCH(E7753,Mapping!$A$2:$A$465,0))</f>
        <v>MARUTI CLEAN COAL &amp; POWER</v>
      </c>
      <c r="H7753" s="2" t="n">
        <v>7.1</v>
      </c>
      <c r="I7753" s="3" t="n">
        <v>0.1</v>
      </c>
    </row>
    <row r="7754" customFormat="false" ht="15" hidden="false" customHeight="false" outlineLevel="0" collapsed="false">
      <c r="A7754" s="0" t="s">
        <v>34</v>
      </c>
      <c r="B7754" s="0" t="n">
        <f aca="false">VALUE(LEFT(A7754,4))</f>
        <v>2026</v>
      </c>
      <c r="C7754" s="0" t="str">
        <f aca="false">"FY"&amp;IF(VALUE(MID(A7754,6,2))&gt;=4,VALUE(LEFT(A7754,4)),VALUE(LEFT(A7754,4))-1)&amp;"-"&amp;TEXT(MOD(IF(VALUE(MID(A7754,6,2))&gt;=4,VALUE(LEFT(A7754,4)),VALUE(LEFT(A7754,4))-1)+1,100),"00")</f>
        <v>FY2025-26</v>
      </c>
      <c r="D7754" s="0" t="s">
        <v>827</v>
      </c>
      <c r="E7754" s="0" t="s">
        <v>321</v>
      </c>
      <c r="F7754" s="0" t="str">
        <f aca="false">INDEX(Mapping!$B$2:$B$465,MATCH(E7754,Mapping!$A$2:$A$465,0))</f>
        <v>KLEIO SOLAR POWER PRIVATE LIMITED (WIND)</v>
      </c>
      <c r="G7754" s="0" t="str">
        <f aca="false">INDEX(Mapping!$C$2:$C$465,MATCH(E7754,Mapping!$A$2:$A$465,0))</f>
        <v>KLEIO SOLAR POWER PRIVATE LIMITED (WIND)</v>
      </c>
      <c r="H7754" s="2" t="n">
        <v>7.04</v>
      </c>
      <c r="I7754" s="3" t="n">
        <v>0.1</v>
      </c>
    </row>
    <row r="7755" customFormat="false" ht="15" hidden="false" customHeight="false" outlineLevel="0" collapsed="false">
      <c r="A7755" s="0" t="s">
        <v>34</v>
      </c>
      <c r="B7755" s="0" t="n">
        <f aca="false">VALUE(LEFT(A7755,4))</f>
        <v>2026</v>
      </c>
      <c r="C7755" s="0" t="str">
        <f aca="false">"FY"&amp;IF(VALUE(MID(A7755,6,2))&gt;=4,VALUE(LEFT(A7755,4)),VALUE(LEFT(A7755,4))-1)&amp;"-"&amp;TEXT(MOD(IF(VALUE(MID(A7755,6,2))&gt;=4,VALUE(LEFT(A7755,4)),VALUE(LEFT(A7755,4))-1)+1,100),"00")</f>
        <v>FY2025-26</v>
      </c>
      <c r="D7755" s="0" t="s">
        <v>849</v>
      </c>
      <c r="E7755" s="0" t="s">
        <v>401</v>
      </c>
      <c r="F7755" s="0" t="str">
        <f aca="false">INDEX(Mapping!$B$2:$B$465,MATCH(E7755,Mapping!$A$2:$A$465,0))</f>
        <v>ADANI GREEN ENERGY TWENTY FIVE B LIMITED(HYBRID SOLAR)_PSS9</v>
      </c>
      <c r="G7755" s="0" t="str">
        <f aca="false">INDEX(Mapping!$C$2:$C$465,MATCH(E7755,Mapping!$A$2:$A$465,0))</f>
        <v>ADANI GREEN ENERGY (ALL SPVs)</v>
      </c>
      <c r="H7755" s="2" t="n">
        <v>6.46</v>
      </c>
      <c r="I7755" s="3" t="n">
        <v>0.09</v>
      </c>
    </row>
    <row r="7756" customFormat="false" ht="15" hidden="false" customHeight="false" outlineLevel="0" collapsed="false">
      <c r="A7756" s="0" t="s">
        <v>34</v>
      </c>
      <c r="B7756" s="0" t="n">
        <f aca="false">VALUE(LEFT(A7756,4))</f>
        <v>2026</v>
      </c>
      <c r="C7756" s="0" t="str">
        <f aca="false">"FY"&amp;IF(VALUE(MID(A7756,6,2))&gt;=4,VALUE(LEFT(A7756,4)),VALUE(LEFT(A7756,4))-1)&amp;"-"&amp;TEXT(MOD(IF(VALUE(MID(A7756,6,2))&gt;=4,VALUE(LEFT(A7756,4)),VALUE(LEFT(A7756,4))-1)+1,100),"00")</f>
        <v>FY2025-26</v>
      </c>
      <c r="D7756" s="0" t="s">
        <v>749</v>
      </c>
      <c r="E7756" s="0" t="s">
        <v>411</v>
      </c>
      <c r="F7756" s="0" t="str">
        <f aca="false">INDEX(Mapping!$B$2:$B$465,MATCH(E7756,Mapping!$A$2:$A$465,0))</f>
        <v>NTPC STATIONS</v>
      </c>
      <c r="G7756" s="0" t="str">
        <f aca="false">INDEX(Mapping!$C$2:$C$465,MATCH(E7756,Mapping!$A$2:$A$465,0))</f>
        <v>NTPC GROUP</v>
      </c>
      <c r="H7756" s="2" t="n">
        <v>6.39</v>
      </c>
      <c r="I7756" s="3" t="n">
        <v>0.09</v>
      </c>
    </row>
    <row r="7757" customFormat="false" ht="15" hidden="false" customHeight="false" outlineLevel="0" collapsed="false">
      <c r="A7757" s="0" t="s">
        <v>34</v>
      </c>
      <c r="B7757" s="0" t="n">
        <f aca="false">VALUE(LEFT(A7757,4))</f>
        <v>2026</v>
      </c>
      <c r="C7757" s="0" t="str">
        <f aca="false">"FY"&amp;IF(VALUE(MID(A7757,6,2))&gt;=4,VALUE(LEFT(A7757,4)),VALUE(LEFT(A7757,4))-1)&amp;"-"&amp;TEXT(MOD(IF(VALUE(MID(A7757,6,2))&gt;=4,VALUE(LEFT(A7757,4)),VALUE(LEFT(A7757,4))-1)+1,100),"00")</f>
        <v>FY2025-26</v>
      </c>
      <c r="D7757" s="0" t="s">
        <v>719</v>
      </c>
      <c r="E7757" s="0" t="s">
        <v>404</v>
      </c>
      <c r="F7757" s="0" t="str">
        <f aca="false">INDEX(Mapping!$B$2:$B$465,MATCH(E7757,Mapping!$A$2:$A$465,0))</f>
        <v>BONGAIGAON THERMAL POWER STATION NTPC</v>
      </c>
      <c r="G7757" s="0" t="str">
        <f aca="false">INDEX(Mapping!$C$2:$C$465,MATCH(E7757,Mapping!$A$2:$A$465,0))</f>
        <v>NTPC GROUP</v>
      </c>
      <c r="H7757" s="2" t="n">
        <v>6.04</v>
      </c>
      <c r="I7757" s="3" t="n">
        <v>0.09</v>
      </c>
    </row>
    <row r="7758" customFormat="false" ht="15" hidden="false" customHeight="false" outlineLevel="0" collapsed="false">
      <c r="A7758" s="0" t="s">
        <v>34</v>
      </c>
      <c r="B7758" s="0" t="n">
        <f aca="false">VALUE(LEFT(A7758,4))</f>
        <v>2026</v>
      </c>
      <c r="C7758" s="0" t="str">
        <f aca="false">"FY"&amp;IF(VALUE(MID(A7758,6,2))&gt;=4,VALUE(LEFT(A7758,4)),VALUE(LEFT(A7758,4))-1)&amp;"-"&amp;TEXT(MOD(IF(VALUE(MID(A7758,6,2))&gt;=4,VALUE(LEFT(A7758,4)),VALUE(LEFT(A7758,4))-1)+1,100),"00")</f>
        <v>FY2025-26</v>
      </c>
      <c r="D7758" s="0" t="s">
        <v>741</v>
      </c>
      <c r="E7758" s="0" t="s">
        <v>445</v>
      </c>
      <c r="F7758" s="0" t="str">
        <f aca="false">INDEX(Mapping!$B$2:$B$465,MATCH(E7758,Mapping!$A$2:$A$465,0))</f>
        <v>NTPC STATIONS</v>
      </c>
      <c r="G7758" s="0" t="str">
        <f aca="false">INDEX(Mapping!$C$2:$C$465,MATCH(E7758,Mapping!$A$2:$A$465,0))</f>
        <v>NTPC GROUP</v>
      </c>
      <c r="H7758" s="2" t="n">
        <v>5.65</v>
      </c>
      <c r="I7758" s="3" t="n">
        <v>0.08</v>
      </c>
    </row>
    <row r="7759" customFormat="false" ht="15" hidden="false" customHeight="false" outlineLevel="0" collapsed="false">
      <c r="A7759" s="0" t="s">
        <v>34</v>
      </c>
      <c r="B7759" s="0" t="n">
        <f aca="false">VALUE(LEFT(A7759,4))</f>
        <v>2026</v>
      </c>
      <c r="C7759" s="0" t="str">
        <f aca="false">"FY"&amp;IF(VALUE(MID(A7759,6,2))&gt;=4,VALUE(LEFT(A7759,4)),VALUE(LEFT(A7759,4))-1)&amp;"-"&amp;TEXT(MOD(IF(VALUE(MID(A7759,6,2))&gt;=4,VALUE(LEFT(A7759,4)),VALUE(LEFT(A7759,4))-1)+1,100),"00")</f>
        <v>FY2025-26</v>
      </c>
      <c r="D7759" s="0" t="s">
        <v>688</v>
      </c>
      <c r="E7759" s="0" t="s">
        <v>193</v>
      </c>
      <c r="F7759" s="0" t="str">
        <f aca="false">INDEX(Mapping!$B$2:$B$465,MATCH(E7759,Mapping!$A$2:$A$465,0))</f>
        <v>MIZORAM</v>
      </c>
      <c r="G7759" s="0" t="str">
        <f aca="false">INDEX(Mapping!$C$2:$C$465,MATCH(E7759,Mapping!$A$2:$A$465,0))</f>
        <v>MIZORAM</v>
      </c>
      <c r="H7759" s="2" t="n">
        <v>5.61</v>
      </c>
      <c r="I7759" s="3" t="n">
        <v>0.08</v>
      </c>
    </row>
    <row r="7760" customFormat="false" ht="15" hidden="false" customHeight="false" outlineLevel="0" collapsed="false">
      <c r="A7760" s="0" t="s">
        <v>34</v>
      </c>
      <c r="B7760" s="0" t="n">
        <f aca="false">VALUE(LEFT(A7760,4))</f>
        <v>2026</v>
      </c>
      <c r="C7760" s="0" t="str">
        <f aca="false">"FY"&amp;IF(VALUE(MID(A7760,6,2))&gt;=4,VALUE(LEFT(A7760,4)),VALUE(LEFT(A7760,4))-1)&amp;"-"&amp;TEXT(MOD(IF(VALUE(MID(A7760,6,2))&gt;=4,VALUE(LEFT(A7760,4)),VALUE(LEFT(A7760,4))-1)+1,100),"00")</f>
        <v>FY2025-26</v>
      </c>
      <c r="D7760" s="0" t="s">
        <v>698</v>
      </c>
      <c r="E7760" s="0" t="s">
        <v>298</v>
      </c>
      <c r="F7760" s="0" t="str">
        <f aca="false">INDEX(Mapping!$B$2:$B$465,MATCH(E7760,Mapping!$A$2:$A$465,0))</f>
        <v>HIMACHAL PRADESH</v>
      </c>
      <c r="G7760" s="0" t="str">
        <f aca="false">INDEX(Mapping!$C$2:$C$465,MATCH(E7760,Mapping!$A$2:$A$465,0))</f>
        <v>HIMACHAL PRADESH</v>
      </c>
      <c r="H7760" s="2" t="n">
        <v>5.42</v>
      </c>
      <c r="I7760" s="3" t="n">
        <v>0.08</v>
      </c>
    </row>
    <row r="7761" customFormat="false" ht="15" hidden="false" customHeight="false" outlineLevel="0" collapsed="false">
      <c r="A7761" s="0" t="s">
        <v>34</v>
      </c>
      <c r="B7761" s="0" t="n">
        <f aca="false">VALUE(LEFT(A7761,4))</f>
        <v>2026</v>
      </c>
      <c r="C7761" s="0" t="str">
        <f aca="false">"FY"&amp;IF(VALUE(MID(A7761,6,2))&gt;=4,VALUE(LEFT(A7761,4)),VALUE(LEFT(A7761,4))-1)&amp;"-"&amp;TEXT(MOD(IF(VALUE(MID(A7761,6,2))&gt;=4,VALUE(LEFT(A7761,4)),VALUE(LEFT(A7761,4))-1)+1,100),"00")</f>
        <v>FY2025-26</v>
      </c>
      <c r="D7761" s="0" t="s">
        <v>375</v>
      </c>
      <c r="E7761" s="0" t="s">
        <v>375</v>
      </c>
      <c r="F7761" s="0" t="str">
        <f aca="false">INDEX(Mapping!$B$2:$B$465,MATCH(E7761,Mapping!$A$2:$A$465,0))</f>
        <v>WIND FIVE RENERGY LIMITED</v>
      </c>
      <c r="G7761" s="0" t="str">
        <f aca="false">INDEX(Mapping!$C$2:$C$465,MATCH(E7761,Mapping!$A$2:$A$465,0))</f>
        <v>WIND FIVE RENERGY LIMITED</v>
      </c>
      <c r="H7761" s="2" t="n">
        <v>5.2</v>
      </c>
      <c r="I7761" s="3" t="n">
        <v>0.08</v>
      </c>
    </row>
    <row r="7762" customFormat="false" ht="15" hidden="false" customHeight="false" outlineLevel="0" collapsed="false">
      <c r="A7762" s="0" t="s">
        <v>34</v>
      </c>
      <c r="B7762" s="0" t="n">
        <f aca="false">VALUE(LEFT(A7762,4))</f>
        <v>2026</v>
      </c>
      <c r="C7762" s="0" t="str">
        <f aca="false">"FY"&amp;IF(VALUE(MID(A7762,6,2))&gt;=4,VALUE(LEFT(A7762,4)),VALUE(LEFT(A7762,4))-1)&amp;"-"&amp;TEXT(MOD(IF(VALUE(MID(A7762,6,2))&gt;=4,VALUE(LEFT(A7762,4)),VALUE(LEFT(A7762,4))-1)+1,100),"00")</f>
        <v>FY2025-26</v>
      </c>
      <c r="D7762" s="0" t="s">
        <v>829</v>
      </c>
      <c r="E7762" s="0" t="s">
        <v>410</v>
      </c>
      <c r="F7762" s="0" t="str">
        <f aca="false">INDEX(Mapping!$B$2:$B$465,MATCH(E7762,Mapping!$A$2:$A$465,0))</f>
        <v>ADANI GREEN ENERGY TWENTY FIVE B LIMITED(WIND)_PSS9</v>
      </c>
      <c r="G7762" s="0" t="str">
        <f aca="false">INDEX(Mapping!$C$2:$C$465,MATCH(E7762,Mapping!$A$2:$A$465,0))</f>
        <v>ADANI GREEN ENERGY (ALL SPVs)</v>
      </c>
      <c r="H7762" s="2" t="n">
        <v>5.08</v>
      </c>
      <c r="I7762" s="3" t="n">
        <v>0.07</v>
      </c>
    </row>
    <row r="7763" customFormat="false" ht="15" hidden="false" customHeight="false" outlineLevel="0" collapsed="false">
      <c r="A7763" s="0" t="s">
        <v>34</v>
      </c>
      <c r="B7763" s="0" t="n">
        <f aca="false">VALUE(LEFT(A7763,4))</f>
        <v>2026</v>
      </c>
      <c r="C7763" s="0" t="str">
        <f aca="false">"FY"&amp;IF(VALUE(MID(A7763,6,2))&gt;=4,VALUE(LEFT(A7763,4)),VALUE(LEFT(A7763,4))-1)&amp;"-"&amp;TEXT(MOD(IF(VALUE(MID(A7763,6,2))&gt;=4,VALUE(LEFT(A7763,4)),VALUE(LEFT(A7763,4))-1)+1,100),"00")</f>
        <v>FY2025-26</v>
      </c>
      <c r="D7763" s="0" t="s">
        <v>762</v>
      </c>
      <c r="E7763" s="0" t="s">
        <v>447</v>
      </c>
      <c r="F7763" s="0" t="str">
        <f aca="false">INDEX(Mapping!$B$2:$B$465,MATCH(E7763,Mapping!$A$2:$A$465,0))</f>
        <v>NTPC STATIONS</v>
      </c>
      <c r="G7763" s="0" t="str">
        <f aca="false">INDEX(Mapping!$C$2:$C$465,MATCH(E7763,Mapping!$A$2:$A$465,0))</f>
        <v>NTPC GROUP</v>
      </c>
      <c r="H7763" s="2" t="n">
        <v>5.06</v>
      </c>
      <c r="I7763" s="3" t="n">
        <v>0.07</v>
      </c>
    </row>
    <row r="7764" customFormat="false" ht="15" hidden="false" customHeight="false" outlineLevel="0" collapsed="false">
      <c r="A7764" s="0" t="s">
        <v>34</v>
      </c>
      <c r="B7764" s="0" t="n">
        <f aca="false">VALUE(LEFT(A7764,4))</f>
        <v>2026</v>
      </c>
      <c r="C7764" s="0" t="str">
        <f aca="false">"FY"&amp;IF(VALUE(MID(A7764,6,2))&gt;=4,VALUE(LEFT(A7764,4)),VALUE(LEFT(A7764,4))-1)&amp;"-"&amp;TEXT(MOD(IF(VALUE(MID(A7764,6,2))&gt;=4,VALUE(LEFT(A7764,4)),VALUE(LEFT(A7764,4))-1)+1,100),"00")</f>
        <v>FY2025-26</v>
      </c>
      <c r="D7764" s="0" t="s">
        <v>673</v>
      </c>
      <c r="E7764" s="0" t="s">
        <v>142</v>
      </c>
      <c r="F7764" s="0" t="str">
        <f aca="false">INDEX(Mapping!$B$2:$B$465,MATCH(E7764,Mapping!$A$2:$A$465,0))</f>
        <v>SAINJ HEP</v>
      </c>
      <c r="G7764" s="0" t="str">
        <f aca="false">INDEX(Mapping!$C$2:$C$465,MATCH(E7764,Mapping!$A$2:$A$465,0))</f>
        <v>SAINJ HEP</v>
      </c>
      <c r="H7764" s="2" t="n">
        <v>4.95</v>
      </c>
      <c r="I7764" s="3" t="n">
        <v>0.07</v>
      </c>
    </row>
    <row r="7765" customFormat="false" ht="15" hidden="false" customHeight="false" outlineLevel="0" collapsed="false">
      <c r="A7765" s="0" t="s">
        <v>34</v>
      </c>
      <c r="B7765" s="0" t="n">
        <f aca="false">VALUE(LEFT(A7765,4))</f>
        <v>2026</v>
      </c>
      <c r="C7765" s="0" t="str">
        <f aca="false">"FY"&amp;IF(VALUE(MID(A7765,6,2))&gt;=4,VALUE(LEFT(A7765,4)),VALUE(LEFT(A7765,4))-1)&amp;"-"&amp;TEXT(MOD(IF(VALUE(MID(A7765,6,2))&gt;=4,VALUE(LEFT(A7765,4)),VALUE(LEFT(A7765,4))-1)+1,100),"00")</f>
        <v>FY2025-26</v>
      </c>
      <c r="D7765" s="0" t="s">
        <v>865</v>
      </c>
      <c r="E7765" s="0" t="s">
        <v>541</v>
      </c>
      <c r="F7765" s="0" t="str">
        <f aca="false">INDEX(Mapping!$B$2:$B$465,MATCH(E7765,Mapping!$A$2:$A$465,0))</f>
        <v>ADANI SOLAR ENERGY BARMER ONE LIMITED</v>
      </c>
      <c r="G7765" s="0" t="str">
        <f aca="false">INDEX(Mapping!$C$2:$C$465,MATCH(E7765,Mapping!$A$2:$A$465,0))</f>
        <v>ADANI GREEN ENERGY (ALL SPVs)</v>
      </c>
      <c r="H7765" s="2" t="n">
        <v>4.95</v>
      </c>
      <c r="I7765" s="3" t="n">
        <v>0.07</v>
      </c>
    </row>
    <row r="7766" customFormat="false" ht="15" hidden="false" customHeight="false" outlineLevel="0" collapsed="false">
      <c r="A7766" s="0" t="s">
        <v>34</v>
      </c>
      <c r="B7766" s="0" t="n">
        <f aca="false">VALUE(LEFT(A7766,4))</f>
        <v>2026</v>
      </c>
      <c r="C7766" s="0" t="str">
        <f aca="false">"FY"&amp;IF(VALUE(MID(A7766,6,2))&gt;=4,VALUE(LEFT(A7766,4)),VALUE(LEFT(A7766,4))-1)&amp;"-"&amp;TEXT(MOD(IF(VALUE(MID(A7766,6,2))&gt;=4,VALUE(LEFT(A7766,4)),VALUE(LEFT(A7766,4))-1)+1,100),"00")</f>
        <v>FY2025-26</v>
      </c>
      <c r="D7766" s="0" t="s">
        <v>752</v>
      </c>
      <c r="E7766" s="0" t="s">
        <v>440</v>
      </c>
      <c r="F7766" s="0" t="str">
        <f aca="false">INDEX(Mapping!$B$2:$B$465,MATCH(E7766,Mapping!$A$2:$A$465,0))</f>
        <v>NTPC STATIONS</v>
      </c>
      <c r="G7766" s="0" t="str">
        <f aca="false">INDEX(Mapping!$C$2:$C$465,MATCH(E7766,Mapping!$A$2:$A$465,0))</f>
        <v>NTPC GROUP</v>
      </c>
      <c r="H7766" s="2" t="n">
        <v>4.49</v>
      </c>
      <c r="I7766" s="3" t="n">
        <v>0.07</v>
      </c>
    </row>
    <row r="7767" customFormat="false" ht="15" hidden="false" customHeight="false" outlineLevel="0" collapsed="false">
      <c r="A7767" s="0" t="s">
        <v>34</v>
      </c>
      <c r="B7767" s="0" t="n">
        <f aca="false">VALUE(LEFT(A7767,4))</f>
        <v>2026</v>
      </c>
      <c r="C7767" s="0" t="str">
        <f aca="false">"FY"&amp;IF(VALUE(MID(A7767,6,2))&gt;=4,VALUE(LEFT(A7767,4)),VALUE(LEFT(A7767,4))-1)&amp;"-"&amp;TEXT(MOD(IF(VALUE(MID(A7767,6,2))&gt;=4,VALUE(LEFT(A7767,4)),VALUE(LEFT(A7767,4))-1)+1,100),"00")</f>
        <v>FY2025-26</v>
      </c>
      <c r="D7767" s="0" t="s">
        <v>843</v>
      </c>
      <c r="E7767" s="0" t="s">
        <v>467</v>
      </c>
      <c r="F7767" s="0" t="str">
        <f aca="false">INDEX(Mapping!$B$2:$B$465,MATCH(E7767,Mapping!$A$2:$A$465,0))</f>
        <v>ADANI SOLAR ENERGY JODHPUR SIX PRIVATE LIMITED_PSS8_HYBRID SOLAR</v>
      </c>
      <c r="G7767" s="0" t="str">
        <f aca="false">INDEX(Mapping!$C$2:$C$465,MATCH(E7767,Mapping!$A$2:$A$465,0))</f>
        <v>ADANI GREEN ENERGY (ALL SPVs)</v>
      </c>
      <c r="H7767" s="2" t="n">
        <v>4.45</v>
      </c>
      <c r="I7767" s="3" t="n">
        <v>0.06</v>
      </c>
    </row>
    <row r="7768" customFormat="false" ht="15" hidden="false" customHeight="false" outlineLevel="0" collapsed="false">
      <c r="A7768" s="0" t="s">
        <v>34</v>
      </c>
      <c r="B7768" s="0" t="n">
        <f aca="false">VALUE(LEFT(A7768,4))</f>
        <v>2026</v>
      </c>
      <c r="C7768" s="0" t="str">
        <f aca="false">"FY"&amp;IF(VALUE(MID(A7768,6,2))&gt;=4,VALUE(LEFT(A7768,4)),VALUE(LEFT(A7768,4))-1)&amp;"-"&amp;TEXT(MOD(IF(VALUE(MID(A7768,6,2))&gt;=4,VALUE(LEFT(A7768,4)),VALUE(LEFT(A7768,4))-1)+1,100),"00")</f>
        <v>FY2025-26</v>
      </c>
      <c r="D7768" s="0" t="s">
        <v>681</v>
      </c>
      <c r="E7768" s="0" t="s">
        <v>320</v>
      </c>
      <c r="F7768" s="0" t="str">
        <f aca="false">INDEX(Mapping!$B$2:$B$465,MATCH(E7768,Mapping!$A$2:$A$465,0))</f>
        <v>HIMACHAL PRADESH</v>
      </c>
      <c r="G7768" s="0" t="str">
        <f aca="false">INDEX(Mapping!$C$2:$C$465,MATCH(E7768,Mapping!$A$2:$A$465,0))</f>
        <v>HIMACHAL PRADESH</v>
      </c>
      <c r="H7768" s="2" t="n">
        <v>4.36</v>
      </c>
      <c r="I7768" s="3" t="n">
        <v>0.06</v>
      </c>
    </row>
    <row r="7769" customFormat="false" ht="15" hidden="false" customHeight="false" outlineLevel="0" collapsed="false">
      <c r="A7769" s="0" t="s">
        <v>34</v>
      </c>
      <c r="B7769" s="0" t="n">
        <f aca="false">VALUE(LEFT(A7769,4))</f>
        <v>2026</v>
      </c>
      <c r="C7769" s="0" t="str">
        <f aca="false">"FY"&amp;IF(VALUE(MID(A7769,6,2))&gt;=4,VALUE(LEFT(A7769,4)),VALUE(LEFT(A7769,4))-1)&amp;"-"&amp;TEXT(MOD(IF(VALUE(MID(A7769,6,2))&gt;=4,VALUE(LEFT(A7769,4)),VALUE(LEFT(A7769,4))-1)+1,100),"00")</f>
        <v>FY2025-26</v>
      </c>
      <c r="D7769" s="0" t="s">
        <v>761</v>
      </c>
      <c r="E7769" s="0" t="s">
        <v>335</v>
      </c>
      <c r="F7769" s="0" t="str">
        <f aca="false">INDEX(Mapping!$B$2:$B$465,MATCH(E7769,Mapping!$A$2:$A$465,0))</f>
        <v>NTPC STATIONS</v>
      </c>
      <c r="G7769" s="0" t="str">
        <f aca="false">INDEX(Mapping!$C$2:$C$465,MATCH(E7769,Mapping!$A$2:$A$465,0))</f>
        <v>NTPC GROUP</v>
      </c>
      <c r="H7769" s="2" t="n">
        <v>4.3</v>
      </c>
      <c r="I7769" s="3" t="n">
        <v>0.06</v>
      </c>
    </row>
    <row r="7770" customFormat="false" ht="15" hidden="false" customHeight="false" outlineLevel="0" collapsed="false">
      <c r="A7770" s="0" t="s">
        <v>34</v>
      </c>
      <c r="B7770" s="0" t="n">
        <f aca="false">VALUE(LEFT(A7770,4))</f>
        <v>2026</v>
      </c>
      <c r="C7770" s="0" t="str">
        <f aca="false">"FY"&amp;IF(VALUE(MID(A7770,6,2))&gt;=4,VALUE(LEFT(A7770,4)),VALUE(LEFT(A7770,4))-1)&amp;"-"&amp;TEXT(MOD(IF(VALUE(MID(A7770,6,2))&gt;=4,VALUE(LEFT(A7770,4)),VALUE(LEFT(A7770,4))-1)+1,100),"00")</f>
        <v>FY2025-26</v>
      </c>
      <c r="D7770" s="0" t="s">
        <v>680</v>
      </c>
      <c r="E7770" s="0" t="s">
        <v>311</v>
      </c>
      <c r="F7770" s="0" t="str">
        <f aca="false">INDEX(Mapping!$B$2:$B$465,MATCH(E7770,Mapping!$A$2:$A$465,0))</f>
        <v>HIMACHAL PRADESH</v>
      </c>
      <c r="G7770" s="0" t="str">
        <f aca="false">INDEX(Mapping!$C$2:$C$465,MATCH(E7770,Mapping!$A$2:$A$465,0))</f>
        <v>HIMACHAL PRADESH</v>
      </c>
      <c r="H7770" s="2" t="n">
        <v>4.18</v>
      </c>
      <c r="I7770" s="3" t="n">
        <v>0.06</v>
      </c>
    </row>
    <row r="7771" customFormat="false" ht="15" hidden="false" customHeight="false" outlineLevel="0" collapsed="false">
      <c r="A7771" s="0" t="s">
        <v>34</v>
      </c>
      <c r="B7771" s="0" t="n">
        <f aca="false">VALUE(LEFT(A7771,4))</f>
        <v>2026</v>
      </c>
      <c r="C7771" s="0" t="str">
        <f aca="false">"FY"&amp;IF(VALUE(MID(A7771,6,2))&gt;=4,VALUE(LEFT(A7771,4)),VALUE(LEFT(A7771,4))-1)&amp;"-"&amp;TEXT(MOD(IF(VALUE(MID(A7771,6,2))&gt;=4,VALUE(LEFT(A7771,4)),VALUE(LEFT(A7771,4))-1)+1,100),"00")</f>
        <v>FY2025-26</v>
      </c>
      <c r="D7771" s="0" t="s">
        <v>422</v>
      </c>
      <c r="E7771" s="0" t="s">
        <v>422</v>
      </c>
      <c r="F7771" s="0" t="str">
        <f aca="false">INDEX(Mapping!$B$2:$B$465,MATCH(E7771,Mapping!$A$2:$A$465,0))</f>
        <v>NTPC STATIONS</v>
      </c>
      <c r="G7771" s="0" t="str">
        <f aca="false">INDEX(Mapping!$C$2:$C$465,MATCH(E7771,Mapping!$A$2:$A$465,0))</f>
        <v>NTPC GROUP</v>
      </c>
      <c r="H7771" s="2" t="n">
        <v>4.18</v>
      </c>
      <c r="I7771" s="3" t="n">
        <v>0.06</v>
      </c>
    </row>
    <row r="7772" customFormat="false" ht="15" hidden="false" customHeight="false" outlineLevel="0" collapsed="false">
      <c r="A7772" s="0" t="s">
        <v>34</v>
      </c>
      <c r="B7772" s="0" t="n">
        <f aca="false">VALUE(LEFT(A7772,4))</f>
        <v>2026</v>
      </c>
      <c r="C7772" s="0" t="str">
        <f aca="false">"FY"&amp;IF(VALUE(MID(A7772,6,2))&gt;=4,VALUE(LEFT(A7772,4)),VALUE(LEFT(A7772,4))-1)&amp;"-"&amp;TEXT(MOD(IF(VALUE(MID(A7772,6,2))&gt;=4,VALUE(LEFT(A7772,4)),VALUE(LEFT(A7772,4))-1)+1,100),"00")</f>
        <v>FY2025-26</v>
      </c>
      <c r="D7772" s="0" t="s">
        <v>861</v>
      </c>
      <c r="E7772" s="0" t="s">
        <v>520</v>
      </c>
      <c r="F7772" s="0" t="str">
        <f aca="false">INDEX(Mapping!$B$2:$B$465,MATCH(E7772,Mapping!$A$2:$A$465,0))</f>
        <v>ADANI GREEN ENERGY TWENTY FOUR LIMITED_PSS10</v>
      </c>
      <c r="G7772" s="0" t="str">
        <f aca="false">INDEX(Mapping!$C$2:$C$465,MATCH(E7772,Mapping!$A$2:$A$465,0))</f>
        <v>ADANI GREEN ENERGY (ALL SPVs)</v>
      </c>
      <c r="H7772" s="2" t="n">
        <v>4.16</v>
      </c>
      <c r="I7772" s="3" t="n">
        <v>0.06</v>
      </c>
    </row>
    <row r="7773" customFormat="false" ht="15" hidden="false" customHeight="false" outlineLevel="0" collapsed="false">
      <c r="A7773" s="0" t="s">
        <v>34</v>
      </c>
      <c r="B7773" s="0" t="n">
        <f aca="false">VALUE(LEFT(A7773,4))</f>
        <v>2026</v>
      </c>
      <c r="C7773" s="0" t="str">
        <f aca="false">"FY"&amp;IF(VALUE(MID(A7773,6,2))&gt;=4,VALUE(LEFT(A7773,4)),VALUE(LEFT(A7773,4))-1)&amp;"-"&amp;TEXT(MOD(IF(VALUE(MID(A7773,6,2))&gt;=4,VALUE(LEFT(A7773,4)),VALUE(LEFT(A7773,4))-1)+1,100),"00")</f>
        <v>FY2025-26</v>
      </c>
      <c r="D7773" s="0" t="s">
        <v>725</v>
      </c>
      <c r="E7773" s="0" t="s">
        <v>394</v>
      </c>
      <c r="F7773" s="0" t="str">
        <f aca="false">INDEX(Mapping!$B$2:$B$465,MATCH(E7773,Mapping!$A$2:$A$465,0))</f>
        <v>NTPC STATIONS</v>
      </c>
      <c r="G7773" s="0" t="str">
        <f aca="false">INDEX(Mapping!$C$2:$C$465,MATCH(E7773,Mapping!$A$2:$A$465,0))</f>
        <v>NTPC GROUP</v>
      </c>
      <c r="H7773" s="2" t="n">
        <v>4.13</v>
      </c>
      <c r="I7773" s="3" t="n">
        <v>0.06</v>
      </c>
    </row>
    <row r="7774" customFormat="false" ht="15" hidden="false" customHeight="false" outlineLevel="0" collapsed="false">
      <c r="A7774" s="0" t="s">
        <v>34</v>
      </c>
      <c r="B7774" s="0" t="n">
        <f aca="false">VALUE(LEFT(A7774,4))</f>
        <v>2026</v>
      </c>
      <c r="C7774" s="0" t="str">
        <f aca="false">"FY"&amp;IF(VALUE(MID(A7774,6,2))&gt;=4,VALUE(LEFT(A7774,4)),VALUE(LEFT(A7774,4))-1)&amp;"-"&amp;TEXT(MOD(IF(VALUE(MID(A7774,6,2))&gt;=4,VALUE(LEFT(A7774,4)),VALUE(LEFT(A7774,4))-1)+1,100),"00")</f>
        <v>FY2025-26</v>
      </c>
      <c r="D7774" s="0" t="s">
        <v>854</v>
      </c>
      <c r="E7774" s="0" t="s">
        <v>500</v>
      </c>
      <c r="F7774" s="0" t="str">
        <f aca="false">INDEX(Mapping!$B$2:$B$465,MATCH(E7774,Mapping!$A$2:$A$465,0))</f>
        <v>ADANI HYBRID ENERGY JAISALMER FIVE LIMITED_WIND_PSS8</v>
      </c>
      <c r="G7774" s="0" t="str">
        <f aca="false">INDEX(Mapping!$C$2:$C$465,MATCH(E7774,Mapping!$A$2:$A$465,0))</f>
        <v>ADANI GREEN ENERGY (ALL SPVs)</v>
      </c>
      <c r="H7774" s="2" t="n">
        <v>4.08</v>
      </c>
      <c r="I7774" s="3" t="n">
        <v>0.06</v>
      </c>
    </row>
    <row r="7775" customFormat="false" ht="15" hidden="false" customHeight="false" outlineLevel="0" collapsed="false">
      <c r="A7775" s="0" t="s">
        <v>34</v>
      </c>
      <c r="B7775" s="0" t="n">
        <f aca="false">VALUE(LEFT(A7775,4))</f>
        <v>2026</v>
      </c>
      <c r="C7775" s="0" t="str">
        <f aca="false">"FY"&amp;IF(VALUE(MID(A7775,6,2))&gt;=4,VALUE(LEFT(A7775,4)),VALUE(LEFT(A7775,4))-1)&amp;"-"&amp;TEXT(MOD(IF(VALUE(MID(A7775,6,2))&gt;=4,VALUE(LEFT(A7775,4)),VALUE(LEFT(A7775,4))-1)+1,100),"00")</f>
        <v>FY2025-26</v>
      </c>
      <c r="D7775" s="0" t="s">
        <v>863</v>
      </c>
      <c r="E7775" s="0" t="s">
        <v>530</v>
      </c>
      <c r="F7775" s="0" t="str">
        <f aca="false">INDEX(Mapping!$B$2:$B$465,MATCH(E7775,Mapping!$A$2:$A$465,0))</f>
        <v>NTPC STATIONS</v>
      </c>
      <c r="G7775" s="0" t="str">
        <f aca="false">INDEX(Mapping!$C$2:$C$465,MATCH(E7775,Mapping!$A$2:$A$465,0))</f>
        <v>NTPC GROUP</v>
      </c>
      <c r="H7775" s="2" t="n">
        <v>4.05</v>
      </c>
      <c r="I7775" s="3" t="n">
        <v>0.06</v>
      </c>
    </row>
    <row r="7776" customFormat="false" ht="15" hidden="false" customHeight="false" outlineLevel="0" collapsed="false">
      <c r="A7776" s="0" t="s">
        <v>34</v>
      </c>
      <c r="B7776" s="0" t="n">
        <f aca="false">VALUE(LEFT(A7776,4))</f>
        <v>2026</v>
      </c>
      <c r="C7776" s="0" t="str">
        <f aca="false">"FY"&amp;IF(VALUE(MID(A7776,6,2))&gt;=4,VALUE(LEFT(A7776,4)),VALUE(LEFT(A7776,4))-1)&amp;"-"&amp;TEXT(MOD(IF(VALUE(MID(A7776,6,2))&gt;=4,VALUE(LEFT(A7776,4)),VALUE(LEFT(A7776,4))-1)+1,100),"00")</f>
        <v>FY2025-26</v>
      </c>
      <c r="D7776" s="0" t="s">
        <v>742</v>
      </c>
      <c r="E7776" s="0" t="s">
        <v>390</v>
      </c>
      <c r="F7776" s="0" t="str">
        <f aca="false">INDEX(Mapping!$B$2:$B$465,MATCH(E7776,Mapping!$A$2:$A$465,0))</f>
        <v>NTPC STATIONS</v>
      </c>
      <c r="G7776" s="0" t="str">
        <f aca="false">INDEX(Mapping!$C$2:$C$465,MATCH(E7776,Mapping!$A$2:$A$465,0))</f>
        <v>NTPC GROUP</v>
      </c>
      <c r="H7776" s="2" t="n">
        <v>3.91</v>
      </c>
      <c r="I7776" s="3" t="n">
        <v>0.06</v>
      </c>
    </row>
    <row r="7777" customFormat="false" ht="15" hidden="false" customHeight="false" outlineLevel="0" collapsed="false">
      <c r="A7777" s="0" t="s">
        <v>34</v>
      </c>
      <c r="B7777" s="0" t="n">
        <f aca="false">VALUE(LEFT(A7777,4))</f>
        <v>2026</v>
      </c>
      <c r="C7777" s="0" t="str">
        <f aca="false">"FY"&amp;IF(VALUE(MID(A7777,6,2))&gt;=4,VALUE(LEFT(A7777,4)),VALUE(LEFT(A7777,4))-1)&amp;"-"&amp;TEXT(MOD(IF(VALUE(MID(A7777,6,2))&gt;=4,VALUE(LEFT(A7777,4)),VALUE(LEFT(A7777,4))-1)+1,100),"00")</f>
        <v>FY2025-26</v>
      </c>
      <c r="D7777" s="0" t="s">
        <v>866</v>
      </c>
      <c r="E7777" s="0" t="s">
        <v>551</v>
      </c>
      <c r="F7777" s="0" t="str">
        <f aca="false">INDEX(Mapping!$B$2:$B$465,MATCH(E7777,Mapping!$A$2:$A$465,0))</f>
        <v>ADANI RENEWABLE ENERGY FORTY THREE LIMITED_BESS_PSS-10</v>
      </c>
      <c r="G7777" s="0" t="str">
        <f aca="false">INDEX(Mapping!$C$2:$C$465,MATCH(E7777,Mapping!$A$2:$A$465,0))</f>
        <v>ADANI GREEN ENERGY (ALL SPVs)</v>
      </c>
      <c r="H7777" s="2" t="n">
        <v>3.82</v>
      </c>
      <c r="I7777" s="3" t="n">
        <v>0.06</v>
      </c>
    </row>
    <row r="7778" customFormat="false" ht="15" hidden="false" customHeight="false" outlineLevel="0" collapsed="false">
      <c r="A7778" s="0" t="s">
        <v>34</v>
      </c>
      <c r="B7778" s="0" t="n">
        <f aca="false">VALUE(LEFT(A7778,4))</f>
        <v>2026</v>
      </c>
      <c r="C7778" s="0" t="str">
        <f aca="false">"FY"&amp;IF(VALUE(MID(A7778,6,2))&gt;=4,VALUE(LEFT(A7778,4)),VALUE(LEFT(A7778,4))-1)&amp;"-"&amp;TEXT(MOD(IF(VALUE(MID(A7778,6,2))&gt;=4,VALUE(LEFT(A7778,4)),VALUE(LEFT(A7778,4))-1)+1,100),"00")</f>
        <v>FY2025-26</v>
      </c>
      <c r="D7778" s="0" t="s">
        <v>748</v>
      </c>
      <c r="E7778" s="0" t="s">
        <v>427</v>
      </c>
      <c r="F7778" s="0" t="str">
        <f aca="false">INDEX(Mapping!$B$2:$B$465,MATCH(E7778,Mapping!$A$2:$A$465,0))</f>
        <v>NTPC STATIONS</v>
      </c>
      <c r="G7778" s="0" t="str">
        <f aca="false">INDEX(Mapping!$C$2:$C$465,MATCH(E7778,Mapping!$A$2:$A$465,0))</f>
        <v>NTPC GROUP</v>
      </c>
      <c r="H7778" s="2" t="n">
        <v>3.73</v>
      </c>
      <c r="I7778" s="3" t="n">
        <v>0.05</v>
      </c>
    </row>
    <row r="7779" customFormat="false" ht="15" hidden="false" customHeight="false" outlineLevel="0" collapsed="false">
      <c r="A7779" s="0" t="s">
        <v>34</v>
      </c>
      <c r="B7779" s="0" t="n">
        <f aca="false">VALUE(LEFT(A7779,4))</f>
        <v>2026</v>
      </c>
      <c r="C7779" s="0" t="str">
        <f aca="false">"FY"&amp;IF(VALUE(MID(A7779,6,2))&gt;=4,VALUE(LEFT(A7779,4)),VALUE(LEFT(A7779,4))-1)&amp;"-"&amp;TEXT(MOD(IF(VALUE(MID(A7779,6,2))&gt;=4,VALUE(LEFT(A7779,4)),VALUE(LEFT(A7779,4))-1)+1,100),"00")</f>
        <v>FY2025-26</v>
      </c>
      <c r="D7779" s="0" t="s">
        <v>493</v>
      </c>
      <c r="E7779" s="0" t="s">
        <v>493</v>
      </c>
      <c r="F7779" s="0" t="str">
        <f aca="false">INDEX(Mapping!$B$2:$B$465,MATCH(E7779,Mapping!$A$2:$A$465,0))</f>
        <v>NEEPCO STATIONS</v>
      </c>
      <c r="G7779" s="0" t="str">
        <f aca="false">INDEX(Mapping!$C$2:$C$465,MATCH(E7779,Mapping!$A$2:$A$465,0))</f>
        <v>NEEPCO STATIONS</v>
      </c>
      <c r="H7779" s="2" t="n">
        <v>3.69</v>
      </c>
      <c r="I7779" s="3" t="n">
        <v>0.05</v>
      </c>
    </row>
    <row r="7780" customFormat="false" ht="15" hidden="false" customHeight="false" outlineLevel="0" collapsed="false">
      <c r="A7780" s="0" t="s">
        <v>34</v>
      </c>
      <c r="B7780" s="0" t="n">
        <f aca="false">VALUE(LEFT(A7780,4))</f>
        <v>2026</v>
      </c>
      <c r="C7780" s="0" t="str">
        <f aca="false">"FY"&amp;IF(VALUE(MID(A7780,6,2))&gt;=4,VALUE(LEFT(A7780,4)),VALUE(LEFT(A7780,4))-1)&amp;"-"&amp;TEXT(MOD(IF(VALUE(MID(A7780,6,2))&gt;=4,VALUE(LEFT(A7780,4)),VALUE(LEFT(A7780,4))-1)+1,100),"00")</f>
        <v>FY2025-26</v>
      </c>
      <c r="D7780" s="0" t="s">
        <v>818</v>
      </c>
      <c r="E7780" s="0" t="s">
        <v>419</v>
      </c>
      <c r="F7780" s="0" t="str">
        <f aca="false">INDEX(Mapping!$B$2:$B$465,MATCH(E7780,Mapping!$A$2:$A$465,0))</f>
        <v>ADANI HYBRID ENERGY JAISALMER FIVE LIMITED_PSS5_SOLAR</v>
      </c>
      <c r="G7780" s="0" t="str">
        <f aca="false">INDEX(Mapping!$C$2:$C$465,MATCH(E7780,Mapping!$A$2:$A$465,0))</f>
        <v>ADANI GREEN ENERGY (ALL SPVs)</v>
      </c>
      <c r="H7780" s="2" t="n">
        <v>3.54</v>
      </c>
      <c r="I7780" s="3" t="n">
        <v>0.05</v>
      </c>
    </row>
    <row r="7781" customFormat="false" ht="15" hidden="false" customHeight="false" outlineLevel="0" collapsed="false">
      <c r="A7781" s="0" t="s">
        <v>34</v>
      </c>
      <c r="B7781" s="0" t="n">
        <f aca="false">VALUE(LEFT(A7781,4))</f>
        <v>2026</v>
      </c>
      <c r="C7781" s="0" t="str">
        <f aca="false">"FY"&amp;IF(VALUE(MID(A7781,6,2))&gt;=4,VALUE(LEFT(A7781,4)),VALUE(LEFT(A7781,4))-1)&amp;"-"&amp;TEXT(MOD(IF(VALUE(MID(A7781,6,2))&gt;=4,VALUE(LEFT(A7781,4)),VALUE(LEFT(A7781,4))-1)+1,100),"00")</f>
        <v>FY2025-26</v>
      </c>
      <c r="D7781" s="0" t="s">
        <v>867</v>
      </c>
      <c r="E7781" s="0" t="s">
        <v>553</v>
      </c>
      <c r="F7781" s="0" t="str">
        <f aca="false">INDEX(Mapping!$B$2:$B$465,MATCH(E7781,Mapping!$A$2:$A$465,0))</f>
        <v>ADANI GREEN ENERGY TWENTY SIX A LIMITED_PSS12</v>
      </c>
      <c r="G7781" s="0" t="str">
        <f aca="false">INDEX(Mapping!$C$2:$C$465,MATCH(E7781,Mapping!$A$2:$A$465,0))</f>
        <v>ADANI GREEN ENERGY (ALL SPVs)</v>
      </c>
      <c r="H7781" s="2" t="n">
        <v>3.54</v>
      </c>
      <c r="I7781" s="3" t="n">
        <v>0.05</v>
      </c>
    </row>
    <row r="7782" customFormat="false" ht="15" hidden="false" customHeight="false" outlineLevel="0" collapsed="false">
      <c r="A7782" s="0" t="s">
        <v>34</v>
      </c>
      <c r="B7782" s="0" t="n">
        <f aca="false">VALUE(LEFT(A7782,4))</f>
        <v>2026</v>
      </c>
      <c r="C7782" s="0" t="str">
        <f aca="false">"FY"&amp;IF(VALUE(MID(A7782,6,2))&gt;=4,VALUE(LEFT(A7782,4)),VALUE(LEFT(A7782,4))-1)&amp;"-"&amp;TEXT(MOD(IF(VALUE(MID(A7782,6,2))&gt;=4,VALUE(LEFT(A7782,4)),VALUE(LEFT(A7782,4))-1)+1,100),"00")</f>
        <v>FY2025-26</v>
      </c>
      <c r="D7782" s="0" t="s">
        <v>694</v>
      </c>
      <c r="E7782" s="0" t="s">
        <v>328</v>
      </c>
      <c r="F7782" s="0" t="str">
        <f aca="false">INDEX(Mapping!$B$2:$B$465,MATCH(E7782,Mapping!$A$2:$A$465,0))</f>
        <v>HIMACHAL PRADESH</v>
      </c>
      <c r="G7782" s="0" t="str">
        <f aca="false">INDEX(Mapping!$C$2:$C$465,MATCH(E7782,Mapping!$A$2:$A$465,0))</f>
        <v>HIMACHAL PRADESH</v>
      </c>
      <c r="H7782" s="2" t="n">
        <v>3.52</v>
      </c>
      <c r="I7782" s="3" t="n">
        <v>0.05</v>
      </c>
    </row>
    <row r="7783" customFormat="false" ht="15" hidden="false" customHeight="false" outlineLevel="0" collapsed="false">
      <c r="A7783" s="0" t="s">
        <v>34</v>
      </c>
      <c r="B7783" s="0" t="n">
        <f aca="false">VALUE(LEFT(A7783,4))</f>
        <v>2026</v>
      </c>
      <c r="C7783" s="0" t="str">
        <f aca="false">"FY"&amp;IF(VALUE(MID(A7783,6,2))&gt;=4,VALUE(LEFT(A7783,4)),VALUE(LEFT(A7783,4))-1)&amp;"-"&amp;TEXT(MOD(IF(VALUE(MID(A7783,6,2))&gt;=4,VALUE(LEFT(A7783,4)),VALUE(LEFT(A7783,4))-1)+1,100),"00")</f>
        <v>FY2025-26</v>
      </c>
      <c r="D7783" s="0" t="s">
        <v>442</v>
      </c>
      <c r="E7783" s="0" t="s">
        <v>442</v>
      </c>
      <c r="F7783" s="0" t="str">
        <f aca="false">INDEX(Mapping!$B$2:$B$465,MATCH(E7783,Mapping!$A$2:$A$465,0))</f>
        <v>ADANI HYBRID ENERGY JAISALMER FIVE LIMITED_PSS4</v>
      </c>
      <c r="G7783" s="0" t="str">
        <f aca="false">INDEX(Mapping!$C$2:$C$465,MATCH(E7783,Mapping!$A$2:$A$465,0))</f>
        <v>ADANI GREEN ENERGY (ALL SPVs)</v>
      </c>
      <c r="H7783" s="2" t="n">
        <v>3.44</v>
      </c>
      <c r="I7783" s="3" t="n">
        <v>0.05</v>
      </c>
    </row>
    <row r="7784" customFormat="false" ht="15" hidden="false" customHeight="false" outlineLevel="0" collapsed="false">
      <c r="A7784" s="0" t="s">
        <v>34</v>
      </c>
      <c r="B7784" s="0" t="n">
        <f aca="false">VALUE(LEFT(A7784,4))</f>
        <v>2026</v>
      </c>
      <c r="C7784" s="0" t="str">
        <f aca="false">"FY"&amp;IF(VALUE(MID(A7784,6,2))&gt;=4,VALUE(LEFT(A7784,4)),VALUE(LEFT(A7784,4))-1)&amp;"-"&amp;TEXT(MOD(IF(VALUE(MID(A7784,6,2))&gt;=4,VALUE(LEFT(A7784,4)),VALUE(LEFT(A7784,4))-1)+1,100),"00")</f>
        <v>FY2025-26</v>
      </c>
      <c r="D7784" s="0" t="s">
        <v>844</v>
      </c>
      <c r="E7784" s="0" t="s">
        <v>483</v>
      </c>
      <c r="F7784" s="0" t="str">
        <f aca="false">INDEX(Mapping!$B$2:$B$465,MATCH(E7784,Mapping!$A$2:$A$465,0))</f>
        <v>ADANI RENEWABLE ENERGY THREE LIMITED_PSS8_HYBRID SOLAR</v>
      </c>
      <c r="G7784" s="0" t="str">
        <f aca="false">INDEX(Mapping!$C$2:$C$465,MATCH(E7784,Mapping!$A$2:$A$465,0))</f>
        <v>ADANI GREEN ENERGY (ALL SPVs)</v>
      </c>
      <c r="H7784" s="2" t="n">
        <v>3.38</v>
      </c>
      <c r="I7784" s="3" t="n">
        <v>0.05</v>
      </c>
    </row>
    <row r="7785" customFormat="false" ht="15" hidden="false" customHeight="false" outlineLevel="0" collapsed="false">
      <c r="A7785" s="0" t="s">
        <v>34</v>
      </c>
      <c r="B7785" s="0" t="n">
        <f aca="false">VALUE(LEFT(A7785,4))</f>
        <v>2026</v>
      </c>
      <c r="C7785" s="0" t="str">
        <f aca="false">"FY"&amp;IF(VALUE(MID(A7785,6,2))&gt;=4,VALUE(LEFT(A7785,4)),VALUE(LEFT(A7785,4))-1)&amp;"-"&amp;TEXT(MOD(IF(VALUE(MID(A7785,6,2))&gt;=4,VALUE(LEFT(A7785,4)),VALUE(LEFT(A7785,4))-1)+1,100),"00")</f>
        <v>FY2025-26</v>
      </c>
      <c r="D7785" s="0" t="s">
        <v>731</v>
      </c>
      <c r="E7785" s="0" t="s">
        <v>429</v>
      </c>
      <c r="F7785" s="0" t="str">
        <f aca="false">INDEX(Mapping!$B$2:$B$465,MATCH(E7785,Mapping!$A$2:$A$465,0))</f>
        <v>NTPC STATIONS</v>
      </c>
      <c r="G7785" s="0" t="str">
        <f aca="false">INDEX(Mapping!$C$2:$C$465,MATCH(E7785,Mapping!$A$2:$A$465,0))</f>
        <v>NTPC GROUP</v>
      </c>
      <c r="H7785" s="2" t="n">
        <v>3.37</v>
      </c>
      <c r="I7785" s="3" t="n">
        <v>0.05</v>
      </c>
    </row>
    <row r="7786" customFormat="false" ht="15" hidden="false" customHeight="false" outlineLevel="0" collapsed="false">
      <c r="A7786" s="0" t="s">
        <v>34</v>
      </c>
      <c r="B7786" s="0" t="n">
        <f aca="false">VALUE(LEFT(A7786,4))</f>
        <v>2026</v>
      </c>
      <c r="C7786" s="0" t="str">
        <f aca="false">"FY"&amp;IF(VALUE(MID(A7786,6,2))&gt;=4,VALUE(LEFT(A7786,4)),VALUE(LEFT(A7786,4))-1)&amp;"-"&amp;TEXT(MOD(IF(VALUE(MID(A7786,6,2))&gt;=4,VALUE(LEFT(A7786,4)),VALUE(LEFT(A7786,4))-1)+1,100),"00")</f>
        <v>FY2025-26</v>
      </c>
      <c r="D7786" s="0" t="s">
        <v>704</v>
      </c>
      <c r="E7786" s="0" t="s">
        <v>318</v>
      </c>
      <c r="F7786" s="0" t="str">
        <f aca="false">INDEX(Mapping!$B$2:$B$465,MATCH(E7786,Mapping!$A$2:$A$465,0))</f>
        <v>JHABUA POWER</v>
      </c>
      <c r="G7786" s="0" t="str">
        <f aca="false">INDEX(Mapping!$C$2:$C$465,MATCH(E7786,Mapping!$A$2:$A$465,0))</f>
        <v>JHABUA POWER</v>
      </c>
      <c r="H7786" s="2" t="n">
        <v>3.29</v>
      </c>
      <c r="I7786" s="3" t="n">
        <v>0.05</v>
      </c>
    </row>
    <row r="7787" customFormat="false" ht="15" hidden="false" customHeight="false" outlineLevel="0" collapsed="false">
      <c r="A7787" s="0" t="s">
        <v>34</v>
      </c>
      <c r="B7787" s="0" t="n">
        <f aca="false">VALUE(LEFT(A7787,4))</f>
        <v>2026</v>
      </c>
      <c r="C7787" s="0" t="str">
        <f aca="false">"FY"&amp;IF(VALUE(MID(A7787,6,2))&gt;=4,VALUE(LEFT(A7787,4)),VALUE(LEFT(A7787,4))-1)&amp;"-"&amp;TEXT(MOD(IF(VALUE(MID(A7787,6,2))&gt;=4,VALUE(LEFT(A7787,4)),VALUE(LEFT(A7787,4))-1)+1,100),"00")</f>
        <v>FY2025-26</v>
      </c>
      <c r="D7787" s="0" t="s">
        <v>831</v>
      </c>
      <c r="E7787" s="0" t="s">
        <v>374</v>
      </c>
      <c r="F7787" s="0" t="str">
        <f aca="false">INDEX(Mapping!$B$2:$B$465,MATCH(E7787,Mapping!$A$2:$A$465,0))</f>
        <v>RONGNICHU HEP</v>
      </c>
      <c r="G7787" s="0" t="str">
        <f aca="false">INDEX(Mapping!$C$2:$C$465,MATCH(E7787,Mapping!$A$2:$A$465,0))</f>
        <v>RONGNICHU HEP</v>
      </c>
      <c r="H7787" s="2" t="n">
        <v>3.17</v>
      </c>
      <c r="I7787" s="3" t="n">
        <v>0.05</v>
      </c>
    </row>
    <row r="7788" customFormat="false" ht="15" hidden="false" customHeight="false" outlineLevel="0" collapsed="false">
      <c r="A7788" s="0" t="s">
        <v>34</v>
      </c>
      <c r="B7788" s="0" t="n">
        <f aca="false">VALUE(LEFT(A7788,4))</f>
        <v>2026</v>
      </c>
      <c r="C7788" s="0" t="str">
        <f aca="false">"FY"&amp;IF(VALUE(MID(A7788,6,2))&gt;=4,VALUE(LEFT(A7788,4)),VALUE(LEFT(A7788,4))-1)&amp;"-"&amp;TEXT(MOD(IF(VALUE(MID(A7788,6,2))&gt;=4,VALUE(LEFT(A7788,4)),VALUE(LEFT(A7788,4))-1)+1,100),"00")</f>
        <v>FY2025-26</v>
      </c>
      <c r="D7788" s="0" t="s">
        <v>822</v>
      </c>
      <c r="E7788" s="0" t="s">
        <v>373</v>
      </c>
      <c r="F7788" s="0" t="str">
        <f aca="false">INDEX(Mapping!$B$2:$B$465,MATCH(E7788,Mapping!$A$2:$A$465,0))</f>
        <v>HIMACHAL PRADESH</v>
      </c>
      <c r="G7788" s="0" t="str">
        <f aca="false">INDEX(Mapping!$C$2:$C$465,MATCH(E7788,Mapping!$A$2:$A$465,0))</f>
        <v>HIMACHAL PRADESH</v>
      </c>
      <c r="H7788" s="2" t="n">
        <v>3.16</v>
      </c>
      <c r="I7788" s="3" t="n">
        <v>0.05</v>
      </c>
    </row>
    <row r="7789" customFormat="false" ht="15" hidden="false" customHeight="false" outlineLevel="0" collapsed="false">
      <c r="A7789" s="0" t="s">
        <v>34</v>
      </c>
      <c r="B7789" s="0" t="n">
        <f aca="false">VALUE(LEFT(A7789,4))</f>
        <v>2026</v>
      </c>
      <c r="C7789" s="0" t="str">
        <f aca="false">"FY"&amp;IF(VALUE(MID(A7789,6,2))&gt;=4,VALUE(LEFT(A7789,4)),VALUE(LEFT(A7789,4))-1)&amp;"-"&amp;TEXT(MOD(IF(VALUE(MID(A7789,6,2))&gt;=4,VALUE(LEFT(A7789,4)),VALUE(LEFT(A7789,4))-1)+1,100),"00")</f>
        <v>FY2025-26</v>
      </c>
      <c r="D7789" s="0" t="s">
        <v>721</v>
      </c>
      <c r="E7789" s="0" t="s">
        <v>176</v>
      </c>
      <c r="F7789" s="0" t="str">
        <f aca="false">INDEX(Mapping!$B$2:$B$465,MATCH(E7789,Mapping!$A$2:$A$465,0))</f>
        <v>SIKKIM</v>
      </c>
      <c r="G7789" s="0" t="str">
        <f aca="false">INDEX(Mapping!$C$2:$C$465,MATCH(E7789,Mapping!$A$2:$A$465,0))</f>
        <v>SIKKIM</v>
      </c>
      <c r="H7789" s="2" t="n">
        <v>3.06</v>
      </c>
      <c r="I7789" s="3" t="n">
        <v>0.04</v>
      </c>
    </row>
    <row r="7790" customFormat="false" ht="15" hidden="false" customHeight="false" outlineLevel="0" collapsed="false">
      <c r="A7790" s="0" t="s">
        <v>34</v>
      </c>
      <c r="B7790" s="0" t="n">
        <f aca="false">VALUE(LEFT(A7790,4))</f>
        <v>2026</v>
      </c>
      <c r="C7790" s="0" t="str">
        <f aca="false">"FY"&amp;IF(VALUE(MID(A7790,6,2))&gt;=4,VALUE(LEFT(A7790,4)),VALUE(LEFT(A7790,4))-1)&amp;"-"&amp;TEXT(MOD(IF(VALUE(MID(A7790,6,2))&gt;=4,VALUE(LEFT(A7790,4)),VALUE(LEFT(A7790,4))-1)+1,100),"00")</f>
        <v>FY2025-26</v>
      </c>
      <c r="D7790" s="0" t="s">
        <v>791</v>
      </c>
      <c r="E7790" s="0" t="s">
        <v>292</v>
      </c>
      <c r="F7790" s="0" t="str">
        <f aca="false">INDEX(Mapping!$B$2:$B$465,MATCH(E7790,Mapping!$A$2:$A$465,0))</f>
        <v>DIKCHU HEP</v>
      </c>
      <c r="G7790" s="0" t="str">
        <f aca="false">INDEX(Mapping!$C$2:$C$465,MATCH(E7790,Mapping!$A$2:$A$465,0))</f>
        <v>DIKCHU HEP</v>
      </c>
      <c r="H7790" s="2" t="n">
        <v>3.05</v>
      </c>
      <c r="I7790" s="3" t="n">
        <v>0.04</v>
      </c>
    </row>
    <row r="7791" customFormat="false" ht="15" hidden="false" customHeight="false" outlineLevel="0" collapsed="false">
      <c r="A7791" s="0" t="s">
        <v>34</v>
      </c>
      <c r="B7791" s="0" t="n">
        <f aca="false">VALUE(LEFT(A7791,4))</f>
        <v>2026</v>
      </c>
      <c r="C7791" s="0" t="str">
        <f aca="false">"FY"&amp;IF(VALUE(MID(A7791,6,2))&gt;=4,VALUE(LEFT(A7791,4)),VALUE(LEFT(A7791,4))-1)&amp;"-"&amp;TEXT(MOD(IF(VALUE(MID(A7791,6,2))&gt;=4,VALUE(LEFT(A7791,4)),VALUE(LEFT(A7791,4))-1)+1,100),"00")</f>
        <v>FY2025-26</v>
      </c>
      <c r="D7791" s="0" t="s">
        <v>720</v>
      </c>
      <c r="E7791" s="0" t="s">
        <v>428</v>
      </c>
      <c r="F7791" s="0" t="str">
        <f aca="false">INDEX(Mapping!$B$2:$B$465,MATCH(E7791,Mapping!$A$2:$A$465,0))</f>
        <v>NTPC STATIONS</v>
      </c>
      <c r="G7791" s="0" t="str">
        <f aca="false">INDEX(Mapping!$C$2:$C$465,MATCH(E7791,Mapping!$A$2:$A$465,0))</f>
        <v>NTPC GROUP</v>
      </c>
      <c r="H7791" s="2" t="n">
        <v>2.93</v>
      </c>
      <c r="I7791" s="3" t="n">
        <v>0.04</v>
      </c>
    </row>
    <row r="7792" customFormat="false" ht="15" hidden="false" customHeight="false" outlineLevel="0" collapsed="false">
      <c r="A7792" s="0" t="s">
        <v>34</v>
      </c>
      <c r="B7792" s="0" t="n">
        <f aca="false">VALUE(LEFT(A7792,4))</f>
        <v>2026</v>
      </c>
      <c r="C7792" s="0" t="str">
        <f aca="false">"FY"&amp;IF(VALUE(MID(A7792,6,2))&gt;=4,VALUE(LEFT(A7792,4)),VALUE(LEFT(A7792,4))-1)&amp;"-"&amp;TEXT(MOD(IF(VALUE(MID(A7792,6,2))&gt;=4,VALUE(LEFT(A7792,4)),VALUE(LEFT(A7792,4))-1)+1,100),"00")</f>
        <v>FY2025-26</v>
      </c>
      <c r="D7792" s="0" t="s">
        <v>696</v>
      </c>
      <c r="E7792" s="0" t="s">
        <v>354</v>
      </c>
      <c r="F7792" s="0" t="str">
        <f aca="false">INDEX(Mapping!$B$2:$B$465,MATCH(E7792,Mapping!$A$2:$A$465,0))</f>
        <v>NTPC STATIONS</v>
      </c>
      <c r="G7792" s="0" t="str">
        <f aca="false">INDEX(Mapping!$C$2:$C$465,MATCH(E7792,Mapping!$A$2:$A$465,0))</f>
        <v>NTPC GROUP</v>
      </c>
      <c r="H7792" s="2" t="n">
        <v>2.88</v>
      </c>
      <c r="I7792" s="3" t="n">
        <v>0.04</v>
      </c>
    </row>
    <row r="7793" customFormat="false" ht="15" hidden="false" customHeight="false" outlineLevel="0" collapsed="false">
      <c r="A7793" s="0" t="s">
        <v>34</v>
      </c>
      <c r="B7793" s="0" t="n">
        <f aca="false">VALUE(LEFT(A7793,4))</f>
        <v>2026</v>
      </c>
      <c r="C7793" s="0" t="str">
        <f aca="false">"FY"&amp;IF(VALUE(MID(A7793,6,2))&gt;=4,VALUE(LEFT(A7793,4)),VALUE(LEFT(A7793,4))-1)&amp;"-"&amp;TEXT(MOD(IF(VALUE(MID(A7793,6,2))&gt;=4,VALUE(LEFT(A7793,4)),VALUE(LEFT(A7793,4))-1)+1,100),"00")</f>
        <v>FY2025-26</v>
      </c>
      <c r="D7793" s="0" t="s">
        <v>714</v>
      </c>
      <c r="E7793" s="0" t="s">
        <v>395</v>
      </c>
      <c r="F7793" s="0" t="str">
        <f aca="false">INDEX(Mapping!$B$2:$B$465,MATCH(E7793,Mapping!$A$2:$A$465,0))</f>
        <v>HIMACHAL PRADESH</v>
      </c>
      <c r="G7793" s="0" t="str">
        <f aca="false">INDEX(Mapping!$C$2:$C$465,MATCH(E7793,Mapping!$A$2:$A$465,0))</f>
        <v>HIMACHAL PRADESH</v>
      </c>
      <c r="H7793" s="2" t="n">
        <v>2.74</v>
      </c>
      <c r="I7793" s="3" t="n">
        <v>0.04</v>
      </c>
    </row>
    <row r="7794" customFormat="false" ht="15" hidden="false" customHeight="false" outlineLevel="0" collapsed="false">
      <c r="A7794" s="0" t="s">
        <v>34</v>
      </c>
      <c r="B7794" s="0" t="n">
        <f aca="false">VALUE(LEFT(A7794,4))</f>
        <v>2026</v>
      </c>
      <c r="C7794" s="0" t="str">
        <f aca="false">"FY"&amp;IF(VALUE(MID(A7794,6,2))&gt;=4,VALUE(LEFT(A7794,4)),VALUE(LEFT(A7794,4))-1)&amp;"-"&amp;TEXT(MOD(IF(VALUE(MID(A7794,6,2))&gt;=4,VALUE(LEFT(A7794,4)),VALUE(LEFT(A7794,4))-1)+1,100),"00")</f>
        <v>FY2025-26</v>
      </c>
      <c r="D7794" s="0" t="s">
        <v>733</v>
      </c>
      <c r="E7794" s="0" t="s">
        <v>413</v>
      </c>
      <c r="F7794" s="0" t="str">
        <f aca="false">INDEX(Mapping!$B$2:$B$465,MATCH(E7794,Mapping!$A$2:$A$465,0))</f>
        <v>NTPC STATIONS</v>
      </c>
      <c r="G7794" s="0" t="str">
        <f aca="false">INDEX(Mapping!$C$2:$C$465,MATCH(E7794,Mapping!$A$2:$A$465,0))</f>
        <v>NTPC GROUP</v>
      </c>
      <c r="H7794" s="2" t="n">
        <v>2.66</v>
      </c>
      <c r="I7794" s="3" t="n">
        <v>0.04</v>
      </c>
    </row>
    <row r="7795" customFormat="false" ht="15" hidden="false" customHeight="false" outlineLevel="0" collapsed="false">
      <c r="A7795" s="0" t="s">
        <v>34</v>
      </c>
      <c r="B7795" s="0" t="n">
        <f aca="false">VALUE(LEFT(A7795,4))</f>
        <v>2026</v>
      </c>
      <c r="C7795" s="0" t="str">
        <f aca="false">"FY"&amp;IF(VALUE(MID(A7795,6,2))&gt;=4,VALUE(LEFT(A7795,4)),VALUE(LEFT(A7795,4))-1)&amp;"-"&amp;TEXT(MOD(IF(VALUE(MID(A7795,6,2))&gt;=4,VALUE(LEFT(A7795,4)),VALUE(LEFT(A7795,4))-1)+1,100),"00")</f>
        <v>FY2025-26</v>
      </c>
      <c r="D7795" s="0" t="s">
        <v>817</v>
      </c>
      <c r="E7795" s="0" t="s">
        <v>430</v>
      </c>
      <c r="F7795" s="0" t="str">
        <f aca="false">INDEX(Mapping!$B$2:$B$465,MATCH(E7795,Mapping!$A$2:$A$465,0))</f>
        <v>AMBUJA CEMENTS LIMITED_PSS4_HYBRID WIND</v>
      </c>
      <c r="G7795" s="0" t="str">
        <f aca="false">INDEX(Mapping!$C$2:$C$465,MATCH(E7795,Mapping!$A$2:$A$465,0))</f>
        <v>AMBUJA CEMENTS</v>
      </c>
      <c r="H7795" s="2" t="n">
        <v>2.54</v>
      </c>
      <c r="I7795" s="3" t="n">
        <v>0.04</v>
      </c>
    </row>
    <row r="7796" customFormat="false" ht="15" hidden="false" customHeight="false" outlineLevel="0" collapsed="false">
      <c r="A7796" s="0" t="s">
        <v>34</v>
      </c>
      <c r="B7796" s="0" t="n">
        <f aca="false">VALUE(LEFT(A7796,4))</f>
        <v>2026</v>
      </c>
      <c r="C7796" s="0" t="str">
        <f aca="false">"FY"&amp;IF(VALUE(MID(A7796,6,2))&gt;=4,VALUE(LEFT(A7796,4)),VALUE(LEFT(A7796,4))-1)&amp;"-"&amp;TEXT(MOD(IF(VALUE(MID(A7796,6,2))&gt;=4,VALUE(LEFT(A7796,4)),VALUE(LEFT(A7796,4))-1)+1,100),"00")</f>
        <v>FY2025-26</v>
      </c>
      <c r="D7796" s="0" t="s">
        <v>729</v>
      </c>
      <c r="E7796" s="0" t="s">
        <v>253</v>
      </c>
      <c r="F7796" s="0" t="str">
        <f aca="false">INDEX(Mapping!$B$2:$B$465,MATCH(E7796,Mapping!$A$2:$A$465,0))</f>
        <v>NAGALAND</v>
      </c>
      <c r="G7796" s="0" t="str">
        <f aca="false">INDEX(Mapping!$C$2:$C$465,MATCH(E7796,Mapping!$A$2:$A$465,0))</f>
        <v>NAGALAND</v>
      </c>
      <c r="H7796" s="2" t="n">
        <v>2.46</v>
      </c>
      <c r="I7796" s="3" t="n">
        <v>0.04</v>
      </c>
    </row>
    <row r="7797" customFormat="false" ht="15" hidden="false" customHeight="false" outlineLevel="0" collapsed="false">
      <c r="A7797" s="0" t="s">
        <v>34</v>
      </c>
      <c r="B7797" s="0" t="n">
        <f aca="false">VALUE(LEFT(A7797,4))</f>
        <v>2026</v>
      </c>
      <c r="C7797" s="0" t="str">
        <f aca="false">"FY"&amp;IF(VALUE(MID(A7797,6,2))&gt;=4,VALUE(LEFT(A7797,4)),VALUE(LEFT(A7797,4))-1)&amp;"-"&amp;TEXT(MOD(IF(VALUE(MID(A7797,6,2))&gt;=4,VALUE(LEFT(A7797,4)),VALUE(LEFT(A7797,4))-1)+1,100),"00")</f>
        <v>FY2025-26</v>
      </c>
      <c r="D7797" s="0" t="s">
        <v>823</v>
      </c>
      <c r="E7797" s="0" t="s">
        <v>456</v>
      </c>
      <c r="F7797" s="0" t="str">
        <f aca="false">INDEX(Mapping!$B$2:$B$465,MATCH(E7797,Mapping!$A$2:$A$465,0))</f>
        <v>RENEW SURYA JYOTI PRIVATE LIMITED</v>
      </c>
      <c r="G7797" s="0" t="str">
        <f aca="false">INDEX(Mapping!$C$2:$C$465,MATCH(E7797,Mapping!$A$2:$A$465,0))</f>
        <v>RENEW POWER (ALL SPVs)</v>
      </c>
      <c r="H7797" s="2" t="n">
        <v>2.46</v>
      </c>
      <c r="I7797" s="3" t="n">
        <v>0.04</v>
      </c>
    </row>
    <row r="7798" customFormat="false" ht="15" hidden="false" customHeight="false" outlineLevel="0" collapsed="false">
      <c r="A7798" s="0" t="s">
        <v>34</v>
      </c>
      <c r="B7798" s="0" t="n">
        <f aca="false">VALUE(LEFT(A7798,4))</f>
        <v>2026</v>
      </c>
      <c r="C7798" s="0" t="str">
        <f aca="false">"FY"&amp;IF(VALUE(MID(A7798,6,2))&gt;=4,VALUE(LEFT(A7798,4)),VALUE(LEFT(A7798,4))-1)&amp;"-"&amp;TEXT(MOD(IF(VALUE(MID(A7798,6,2))&gt;=4,VALUE(LEFT(A7798,4)),VALUE(LEFT(A7798,4))-1)+1,100),"00")</f>
        <v>FY2025-26</v>
      </c>
      <c r="D7798" s="0" t="s">
        <v>724</v>
      </c>
      <c r="E7798" s="0" t="s">
        <v>437</v>
      </c>
      <c r="F7798" s="0" t="str">
        <f aca="false">INDEX(Mapping!$B$2:$B$465,MATCH(E7798,Mapping!$A$2:$A$465,0))</f>
        <v>NTPC STATIONS</v>
      </c>
      <c r="G7798" s="0" t="str">
        <f aca="false">INDEX(Mapping!$C$2:$C$465,MATCH(E7798,Mapping!$A$2:$A$465,0))</f>
        <v>NTPC GROUP</v>
      </c>
      <c r="H7798" s="2" t="n">
        <v>2.35</v>
      </c>
      <c r="I7798" s="3" t="n">
        <v>0.03</v>
      </c>
    </row>
    <row r="7799" customFormat="false" ht="15" hidden="false" customHeight="false" outlineLevel="0" collapsed="false">
      <c r="A7799" s="0" t="s">
        <v>34</v>
      </c>
      <c r="B7799" s="0" t="n">
        <f aca="false">VALUE(LEFT(A7799,4))</f>
        <v>2026</v>
      </c>
      <c r="C7799" s="0" t="str">
        <f aca="false">"FY"&amp;IF(VALUE(MID(A7799,6,2))&gt;=4,VALUE(LEFT(A7799,4)),VALUE(LEFT(A7799,4))-1)&amp;"-"&amp;TEXT(MOD(IF(VALUE(MID(A7799,6,2))&gt;=4,VALUE(LEFT(A7799,4)),VALUE(LEFT(A7799,4))-1)+1,100),"00")</f>
        <v>FY2025-26</v>
      </c>
      <c r="D7799" s="0" t="s">
        <v>769</v>
      </c>
      <c r="E7799" s="0" t="s">
        <v>498</v>
      </c>
      <c r="F7799" s="0" t="str">
        <f aca="false">INDEX(Mapping!$B$2:$B$465,MATCH(E7799,Mapping!$A$2:$A$465,0))</f>
        <v>NTPC STATIONS</v>
      </c>
      <c r="G7799" s="0" t="str">
        <f aca="false">INDEX(Mapping!$C$2:$C$465,MATCH(E7799,Mapping!$A$2:$A$465,0))</f>
        <v>NTPC GROUP</v>
      </c>
      <c r="H7799" s="2" t="n">
        <v>2.33</v>
      </c>
      <c r="I7799" s="3" t="n">
        <v>0.03</v>
      </c>
    </row>
    <row r="7800" customFormat="false" ht="15" hidden="false" customHeight="false" outlineLevel="0" collapsed="false">
      <c r="A7800" s="0" t="s">
        <v>34</v>
      </c>
      <c r="B7800" s="0" t="n">
        <f aca="false">VALUE(LEFT(A7800,4))</f>
        <v>2026</v>
      </c>
      <c r="C7800" s="0" t="str">
        <f aca="false">"FY"&amp;IF(VALUE(MID(A7800,6,2))&gt;=4,VALUE(LEFT(A7800,4)),VALUE(LEFT(A7800,4))-1)&amp;"-"&amp;TEXT(MOD(IF(VALUE(MID(A7800,6,2))&gt;=4,VALUE(LEFT(A7800,4)),VALUE(LEFT(A7800,4))-1)+1,100),"00")</f>
        <v>FY2025-26</v>
      </c>
      <c r="D7800" s="0" t="s">
        <v>707</v>
      </c>
      <c r="E7800" s="0" t="s">
        <v>333</v>
      </c>
      <c r="F7800" s="0" t="str">
        <f aca="false">INDEX(Mapping!$B$2:$B$465,MATCH(E7800,Mapping!$A$2:$A$465,0))</f>
        <v>NTPC STATIONS</v>
      </c>
      <c r="G7800" s="0" t="str">
        <f aca="false">INDEX(Mapping!$C$2:$C$465,MATCH(E7800,Mapping!$A$2:$A$465,0))</f>
        <v>NTPC GROUP</v>
      </c>
      <c r="H7800" s="2" t="n">
        <v>2.15</v>
      </c>
      <c r="I7800" s="3" t="n">
        <v>0.03</v>
      </c>
    </row>
    <row r="7801" customFormat="false" ht="15" hidden="false" customHeight="false" outlineLevel="0" collapsed="false">
      <c r="A7801" s="0" t="s">
        <v>34</v>
      </c>
      <c r="B7801" s="0" t="n">
        <f aca="false">VALUE(LEFT(A7801,4))</f>
        <v>2026</v>
      </c>
      <c r="C7801" s="0" t="str">
        <f aca="false">"FY"&amp;IF(VALUE(MID(A7801,6,2))&gt;=4,VALUE(LEFT(A7801,4)),VALUE(LEFT(A7801,4))-1)&amp;"-"&amp;TEXT(MOD(IF(VALUE(MID(A7801,6,2))&gt;=4,VALUE(LEFT(A7801,4)),VALUE(LEFT(A7801,4))-1)+1,100),"00")</f>
        <v>FY2025-26</v>
      </c>
      <c r="D7801" s="0" t="s">
        <v>868</v>
      </c>
      <c r="E7801" s="0" t="s">
        <v>567</v>
      </c>
      <c r="F7801" s="0" t="str">
        <f aca="false">INDEX(Mapping!$B$2:$B$465,MATCH(E7801,Mapping!$A$2:$A$465,0))</f>
        <v>ADANI SOLAR ENERGY JODHPUR SIX LIMITED_PSS8_SOLAR</v>
      </c>
      <c r="G7801" s="0" t="str">
        <f aca="false">INDEX(Mapping!$C$2:$C$465,MATCH(E7801,Mapping!$A$2:$A$465,0))</f>
        <v>ADANI GREEN ENERGY (ALL SPVs)</v>
      </c>
      <c r="H7801" s="2" t="n">
        <v>2.1</v>
      </c>
      <c r="I7801" s="3" t="n">
        <v>0.03</v>
      </c>
    </row>
    <row r="7802" customFormat="false" ht="15" hidden="false" customHeight="false" outlineLevel="0" collapsed="false">
      <c r="A7802" s="0" t="s">
        <v>34</v>
      </c>
      <c r="B7802" s="0" t="n">
        <f aca="false">VALUE(LEFT(A7802,4))</f>
        <v>2026</v>
      </c>
      <c r="C7802" s="0" t="str">
        <f aca="false">"FY"&amp;IF(VALUE(MID(A7802,6,2))&gt;=4,VALUE(LEFT(A7802,4)),VALUE(LEFT(A7802,4))-1)&amp;"-"&amp;TEXT(MOD(IF(VALUE(MID(A7802,6,2))&gt;=4,VALUE(LEFT(A7802,4)),VALUE(LEFT(A7802,4))-1)+1,100),"00")</f>
        <v>FY2025-26</v>
      </c>
      <c r="D7802" s="0" t="s">
        <v>503</v>
      </c>
      <c r="E7802" s="0" t="s">
        <v>503</v>
      </c>
      <c r="F7802" s="0" t="str">
        <f aca="false">INDEX(Mapping!$B$2:$B$465,MATCH(E7802,Mapping!$A$2:$A$465,0))</f>
        <v>JUNIPER GREEN COSMIC PRIVATE LIMITED_BESS</v>
      </c>
      <c r="G7802" s="0" t="str">
        <f aca="false">INDEX(Mapping!$C$2:$C$465,MATCH(E7802,Mapping!$A$2:$A$465,0))</f>
        <v>JUNIPER GREEN ENERGY</v>
      </c>
      <c r="H7802" s="2" t="n">
        <v>2.02</v>
      </c>
      <c r="I7802" s="3" t="n">
        <v>0.03</v>
      </c>
    </row>
    <row r="7803" customFormat="false" ht="15" hidden="false" customHeight="false" outlineLevel="0" collapsed="false">
      <c r="A7803" s="0" t="s">
        <v>34</v>
      </c>
      <c r="B7803" s="0" t="n">
        <f aca="false">VALUE(LEFT(A7803,4))</f>
        <v>2026</v>
      </c>
      <c r="C7803" s="0" t="str">
        <f aca="false">"FY"&amp;IF(VALUE(MID(A7803,6,2))&gt;=4,VALUE(LEFT(A7803,4)),VALUE(LEFT(A7803,4))-1)&amp;"-"&amp;TEXT(MOD(IF(VALUE(MID(A7803,6,2))&gt;=4,VALUE(LEFT(A7803,4)),VALUE(LEFT(A7803,4))-1)+1,100),"00")</f>
        <v>FY2025-26</v>
      </c>
      <c r="D7803" s="0" t="s">
        <v>768</v>
      </c>
      <c r="E7803" s="0" t="s">
        <v>460</v>
      </c>
      <c r="F7803" s="0" t="str">
        <f aca="false">INDEX(Mapping!$B$2:$B$465,MATCH(E7803,Mapping!$A$2:$A$465,0))</f>
        <v>NTPC STATIONS</v>
      </c>
      <c r="G7803" s="0" t="str">
        <f aca="false">INDEX(Mapping!$C$2:$C$465,MATCH(E7803,Mapping!$A$2:$A$465,0))</f>
        <v>NTPC GROUP</v>
      </c>
      <c r="H7803" s="2" t="n">
        <v>2.02</v>
      </c>
      <c r="I7803" s="3" t="n">
        <v>0.03</v>
      </c>
    </row>
    <row r="7804" customFormat="false" ht="15" hidden="false" customHeight="false" outlineLevel="0" collapsed="false">
      <c r="A7804" s="0" t="s">
        <v>34</v>
      </c>
      <c r="B7804" s="0" t="n">
        <f aca="false">VALUE(LEFT(A7804,4))</f>
        <v>2026</v>
      </c>
      <c r="C7804" s="0" t="str">
        <f aca="false">"FY"&amp;IF(VALUE(MID(A7804,6,2))&gt;=4,VALUE(LEFT(A7804,4)),VALUE(LEFT(A7804,4))-1)&amp;"-"&amp;TEXT(MOD(IF(VALUE(MID(A7804,6,2))&gt;=4,VALUE(LEFT(A7804,4)),VALUE(LEFT(A7804,4))-1)+1,100),"00")</f>
        <v>FY2025-26</v>
      </c>
      <c r="D7804" s="0" t="s">
        <v>453</v>
      </c>
      <c r="E7804" s="0" t="s">
        <v>453</v>
      </c>
      <c r="F7804" s="0" t="str">
        <f aca="false">INDEX(Mapping!$B$2:$B$465,MATCH(E7804,Mapping!$A$2:$A$465,0))</f>
        <v>GMR KAMALANGA</v>
      </c>
      <c r="G7804" s="0" t="str">
        <f aca="false">INDEX(Mapping!$C$2:$C$465,MATCH(E7804,Mapping!$A$2:$A$465,0))</f>
        <v>GMR ENERGY</v>
      </c>
      <c r="H7804" s="2" t="n">
        <v>2</v>
      </c>
      <c r="I7804" s="3" t="n">
        <v>0.03</v>
      </c>
    </row>
    <row r="7805" customFormat="false" ht="15" hidden="false" customHeight="false" outlineLevel="0" collapsed="false">
      <c r="A7805" s="0" t="s">
        <v>34</v>
      </c>
      <c r="B7805" s="0" t="n">
        <f aca="false">VALUE(LEFT(A7805,4))</f>
        <v>2026</v>
      </c>
      <c r="C7805" s="0" t="str">
        <f aca="false">"FY"&amp;IF(VALUE(MID(A7805,6,2))&gt;=4,VALUE(LEFT(A7805,4)),VALUE(LEFT(A7805,4))-1)&amp;"-"&amp;TEXT(MOD(IF(VALUE(MID(A7805,6,2))&gt;=4,VALUE(LEFT(A7805,4)),VALUE(LEFT(A7805,4))-1)+1,100),"00")</f>
        <v>FY2025-26</v>
      </c>
      <c r="D7805" s="0" t="s">
        <v>776</v>
      </c>
      <c r="E7805" s="0" t="s">
        <v>489</v>
      </c>
      <c r="F7805" s="0" t="str">
        <f aca="false">INDEX(Mapping!$B$2:$B$465,MATCH(E7805,Mapping!$A$2:$A$465,0))</f>
        <v>NTPL (NLC TAMIL NADU POWER)</v>
      </c>
      <c r="G7805" s="0" t="str">
        <f aca="false">INDEX(Mapping!$C$2:$C$465,MATCH(E7805,Mapping!$A$2:$A$465,0))</f>
        <v>NLC INDIA GROUP</v>
      </c>
      <c r="H7805" s="2" t="n">
        <v>1.87</v>
      </c>
      <c r="I7805" s="3" t="n">
        <v>0.03</v>
      </c>
    </row>
    <row r="7806" customFormat="false" ht="15" hidden="false" customHeight="false" outlineLevel="0" collapsed="false">
      <c r="A7806" s="0" t="s">
        <v>34</v>
      </c>
      <c r="B7806" s="0" t="n">
        <f aca="false">VALUE(LEFT(A7806,4))</f>
        <v>2026</v>
      </c>
      <c r="C7806" s="0" t="str">
        <f aca="false">"FY"&amp;IF(VALUE(MID(A7806,6,2))&gt;=4,VALUE(LEFT(A7806,4)),VALUE(LEFT(A7806,4))-1)&amp;"-"&amp;TEXT(MOD(IF(VALUE(MID(A7806,6,2))&gt;=4,VALUE(LEFT(A7806,4)),VALUE(LEFT(A7806,4))-1)+1,100),"00")</f>
        <v>FY2025-26</v>
      </c>
      <c r="D7806" s="0" t="s">
        <v>820</v>
      </c>
      <c r="E7806" s="0" t="s">
        <v>464</v>
      </c>
      <c r="F7806" s="0" t="str">
        <f aca="false">INDEX(Mapping!$B$2:$B$465,MATCH(E7806,Mapping!$A$2:$A$465,0))</f>
        <v>ADANI PORTS AND SPECIAL ECONOMIC ZONE LIMITED_PSS4_WIND</v>
      </c>
      <c r="G7806" s="0" t="str">
        <f aca="false">INDEX(Mapping!$C$2:$C$465,MATCH(E7806,Mapping!$A$2:$A$465,0))</f>
        <v>ADANI PORTS &amp; SEZ</v>
      </c>
      <c r="H7806" s="2" t="n">
        <v>1.83</v>
      </c>
      <c r="I7806" s="3" t="n">
        <v>0.03</v>
      </c>
    </row>
    <row r="7807" customFormat="false" ht="15" hidden="false" customHeight="false" outlineLevel="0" collapsed="false">
      <c r="A7807" s="0" t="s">
        <v>34</v>
      </c>
      <c r="B7807" s="0" t="n">
        <f aca="false">VALUE(LEFT(A7807,4))</f>
        <v>2026</v>
      </c>
      <c r="C7807" s="0" t="str">
        <f aca="false">"FY"&amp;IF(VALUE(MID(A7807,6,2))&gt;=4,VALUE(LEFT(A7807,4)),VALUE(LEFT(A7807,4))-1)&amp;"-"&amp;TEXT(MOD(IF(VALUE(MID(A7807,6,2))&gt;=4,VALUE(LEFT(A7807,4)),VALUE(LEFT(A7807,4))-1)+1,100),"00")</f>
        <v>FY2025-26</v>
      </c>
      <c r="D7807" s="0" t="s">
        <v>480</v>
      </c>
      <c r="E7807" s="0" t="s">
        <v>480</v>
      </c>
      <c r="F7807" s="0" t="str">
        <f aca="false">INDEX(Mapping!$B$2:$B$465,MATCH(E7807,Mapping!$A$2:$A$465,0))</f>
        <v>ADANI SOLAR ENERGY JODHPUR SIX PRIVATE LIMITED_50MW</v>
      </c>
      <c r="G7807" s="0" t="str">
        <f aca="false">INDEX(Mapping!$C$2:$C$465,MATCH(E7807,Mapping!$A$2:$A$465,0))</f>
        <v>ADANI GREEN ENERGY (ALL SPVs)</v>
      </c>
      <c r="H7807" s="2" t="n">
        <v>1.69</v>
      </c>
      <c r="I7807" s="3" t="n">
        <v>0.02</v>
      </c>
    </row>
    <row r="7808" customFormat="false" ht="15" hidden="false" customHeight="false" outlineLevel="0" collapsed="false">
      <c r="A7808" s="0" t="s">
        <v>34</v>
      </c>
      <c r="B7808" s="0" t="n">
        <f aca="false">VALUE(LEFT(A7808,4))</f>
        <v>2026</v>
      </c>
      <c r="C7808" s="0" t="str">
        <f aca="false">"FY"&amp;IF(VALUE(MID(A7808,6,2))&gt;=4,VALUE(LEFT(A7808,4)),VALUE(LEFT(A7808,4))-1)&amp;"-"&amp;TEXT(MOD(IF(VALUE(MID(A7808,6,2))&gt;=4,VALUE(LEFT(A7808,4)),VALUE(LEFT(A7808,4))-1)+1,100),"00")</f>
        <v>FY2025-26</v>
      </c>
      <c r="D7808" s="0" t="s">
        <v>747</v>
      </c>
      <c r="E7808" s="0" t="s">
        <v>478</v>
      </c>
      <c r="F7808" s="0" t="str">
        <f aca="false">INDEX(Mapping!$B$2:$B$465,MATCH(E7808,Mapping!$A$2:$A$465,0))</f>
        <v>NTPC STATIONS</v>
      </c>
      <c r="G7808" s="0" t="str">
        <f aca="false">INDEX(Mapping!$C$2:$C$465,MATCH(E7808,Mapping!$A$2:$A$465,0))</f>
        <v>NTPC GROUP</v>
      </c>
      <c r="H7808" s="2" t="n">
        <v>1.67</v>
      </c>
      <c r="I7808" s="3" t="n">
        <v>0.02</v>
      </c>
    </row>
    <row r="7809" customFormat="false" ht="15" hidden="false" customHeight="false" outlineLevel="0" collapsed="false">
      <c r="A7809" s="0" t="s">
        <v>34</v>
      </c>
      <c r="B7809" s="0" t="n">
        <f aca="false">VALUE(LEFT(A7809,4))</f>
        <v>2026</v>
      </c>
      <c r="C7809" s="0" t="str">
        <f aca="false">"FY"&amp;IF(VALUE(MID(A7809,6,2))&gt;=4,VALUE(LEFT(A7809,4)),VALUE(LEFT(A7809,4))-1)&amp;"-"&amp;TEXT(MOD(IF(VALUE(MID(A7809,6,2))&gt;=4,VALUE(LEFT(A7809,4)),VALUE(LEFT(A7809,4))-1)+1,100),"00")</f>
        <v>FY2025-26</v>
      </c>
      <c r="D7809" s="0" t="s">
        <v>305</v>
      </c>
      <c r="E7809" s="0" t="s">
        <v>305</v>
      </c>
      <c r="F7809" s="0" t="str">
        <f aca="false">INDEX(Mapping!$B$2:$B$465,MATCH(E7809,Mapping!$A$2:$A$465,0))</f>
        <v>NEEPCO STATIONS</v>
      </c>
      <c r="G7809" s="0" t="str">
        <f aca="false">INDEX(Mapping!$C$2:$C$465,MATCH(E7809,Mapping!$A$2:$A$465,0))</f>
        <v>NEEPCO STATIONS</v>
      </c>
      <c r="H7809" s="2" t="n">
        <v>1.61</v>
      </c>
      <c r="I7809" s="3" t="n">
        <v>0.02</v>
      </c>
    </row>
    <row r="7810" customFormat="false" ht="15" hidden="false" customHeight="false" outlineLevel="0" collapsed="false">
      <c r="A7810" s="0" t="s">
        <v>34</v>
      </c>
      <c r="B7810" s="0" t="n">
        <f aca="false">VALUE(LEFT(A7810,4))</f>
        <v>2026</v>
      </c>
      <c r="C7810" s="0" t="str">
        <f aca="false">"FY"&amp;IF(VALUE(MID(A7810,6,2))&gt;=4,VALUE(LEFT(A7810,4)),VALUE(LEFT(A7810,4))-1)&amp;"-"&amp;TEXT(MOD(IF(VALUE(MID(A7810,6,2))&gt;=4,VALUE(LEFT(A7810,4)),VALUE(LEFT(A7810,4))-1)+1,100),"00")</f>
        <v>FY2025-26</v>
      </c>
      <c r="D7810" s="0" t="s">
        <v>751</v>
      </c>
      <c r="E7810" s="0" t="s">
        <v>479</v>
      </c>
      <c r="F7810" s="0" t="str">
        <f aca="false">INDEX(Mapping!$B$2:$B$465,MATCH(E7810,Mapping!$A$2:$A$465,0))</f>
        <v>NTPC STATIONS</v>
      </c>
      <c r="G7810" s="0" t="str">
        <f aca="false">INDEX(Mapping!$C$2:$C$465,MATCH(E7810,Mapping!$A$2:$A$465,0))</f>
        <v>NTPC GROUP</v>
      </c>
      <c r="H7810" s="2" t="n">
        <v>1.58</v>
      </c>
      <c r="I7810" s="3" t="n">
        <v>0.02</v>
      </c>
    </row>
    <row r="7811" customFormat="false" ht="15" hidden="false" customHeight="false" outlineLevel="0" collapsed="false">
      <c r="A7811" s="0" t="s">
        <v>34</v>
      </c>
      <c r="B7811" s="0" t="n">
        <f aca="false">VALUE(LEFT(A7811,4))</f>
        <v>2026</v>
      </c>
      <c r="C7811" s="0" t="str">
        <f aca="false">"FY"&amp;IF(VALUE(MID(A7811,6,2))&gt;=4,VALUE(LEFT(A7811,4)),VALUE(LEFT(A7811,4))-1)&amp;"-"&amp;TEXT(MOD(IF(VALUE(MID(A7811,6,2))&gt;=4,VALUE(LEFT(A7811,4)),VALUE(LEFT(A7811,4))-1)+1,100),"00")</f>
        <v>FY2025-26</v>
      </c>
      <c r="D7811" s="0" t="s">
        <v>726</v>
      </c>
      <c r="E7811" s="0" t="s">
        <v>393</v>
      </c>
      <c r="F7811" s="0" t="str">
        <f aca="false">INDEX(Mapping!$B$2:$B$465,MATCH(E7811,Mapping!$A$2:$A$465,0))</f>
        <v>NTPC STATIONS</v>
      </c>
      <c r="G7811" s="0" t="str">
        <f aca="false">INDEX(Mapping!$C$2:$C$465,MATCH(E7811,Mapping!$A$2:$A$465,0))</f>
        <v>NTPC GROUP</v>
      </c>
      <c r="H7811" s="2" t="n">
        <v>1.51</v>
      </c>
      <c r="I7811" s="3" t="n">
        <v>0.02</v>
      </c>
    </row>
    <row r="7812" customFormat="false" ht="15" hidden="false" customHeight="false" outlineLevel="0" collapsed="false">
      <c r="A7812" s="0" t="s">
        <v>34</v>
      </c>
      <c r="B7812" s="0" t="n">
        <f aca="false">VALUE(LEFT(A7812,4))</f>
        <v>2026</v>
      </c>
      <c r="C7812" s="0" t="str">
        <f aca="false">"FY"&amp;IF(VALUE(MID(A7812,6,2))&gt;=4,VALUE(LEFT(A7812,4)),VALUE(LEFT(A7812,4))-1)&amp;"-"&amp;TEXT(MOD(IF(VALUE(MID(A7812,6,2))&gt;=4,VALUE(LEFT(A7812,4)),VALUE(LEFT(A7812,4))-1)+1,100),"00")</f>
        <v>FY2025-26</v>
      </c>
      <c r="D7812" s="0" t="s">
        <v>792</v>
      </c>
      <c r="E7812" s="0" t="s">
        <v>518</v>
      </c>
      <c r="F7812" s="0" t="str">
        <f aca="false">INDEX(Mapping!$B$2:$B$465,MATCH(E7812,Mapping!$A$2:$A$465,0))</f>
        <v>NTPC STATIONS</v>
      </c>
      <c r="G7812" s="0" t="str">
        <f aca="false">INDEX(Mapping!$C$2:$C$465,MATCH(E7812,Mapping!$A$2:$A$465,0))</f>
        <v>NTPC GROUP</v>
      </c>
      <c r="H7812" s="2" t="n">
        <v>1.45</v>
      </c>
      <c r="I7812" s="3" t="n">
        <v>0.02</v>
      </c>
    </row>
    <row r="7813" customFormat="false" ht="15" hidden="false" customHeight="false" outlineLevel="0" collapsed="false">
      <c r="A7813" s="0" t="s">
        <v>34</v>
      </c>
      <c r="B7813" s="0" t="n">
        <f aca="false">VALUE(LEFT(A7813,4))</f>
        <v>2026</v>
      </c>
      <c r="C7813" s="0" t="str">
        <f aca="false">"FY"&amp;IF(VALUE(MID(A7813,6,2))&gt;=4,VALUE(LEFT(A7813,4)),VALUE(LEFT(A7813,4))-1)&amp;"-"&amp;TEXT(MOD(IF(VALUE(MID(A7813,6,2))&gt;=4,VALUE(LEFT(A7813,4)),VALUE(LEFT(A7813,4))-1)+1,100),"00")</f>
        <v>FY2025-26</v>
      </c>
      <c r="D7813" s="0" t="s">
        <v>439</v>
      </c>
      <c r="E7813" s="0" t="s">
        <v>439</v>
      </c>
      <c r="F7813" s="0" t="str">
        <f aca="false">INDEX(Mapping!$B$2:$B$465,MATCH(E7813,Mapping!$A$2:$A$465,0))</f>
        <v>ADANI RENEWABLE ENERGY FORTY ONE LIMITED_PSS4</v>
      </c>
      <c r="G7813" s="0" t="str">
        <f aca="false">INDEX(Mapping!$C$2:$C$465,MATCH(E7813,Mapping!$A$2:$A$465,0))</f>
        <v>ADANI GREEN ENERGY (ALL SPVs)</v>
      </c>
      <c r="H7813" s="2" t="n">
        <v>1.44</v>
      </c>
      <c r="I7813" s="3" t="n">
        <v>0.02</v>
      </c>
    </row>
    <row r="7814" customFormat="false" ht="15" hidden="false" customHeight="false" outlineLevel="0" collapsed="false">
      <c r="A7814" s="0" t="s">
        <v>34</v>
      </c>
      <c r="B7814" s="0" t="n">
        <f aca="false">VALUE(LEFT(A7814,4))</f>
        <v>2026</v>
      </c>
      <c r="C7814" s="0" t="str">
        <f aca="false">"FY"&amp;IF(VALUE(MID(A7814,6,2))&gt;=4,VALUE(LEFT(A7814,4)),VALUE(LEFT(A7814,4))-1)&amp;"-"&amp;TEXT(MOD(IF(VALUE(MID(A7814,6,2))&gt;=4,VALUE(LEFT(A7814,4)),VALUE(LEFT(A7814,4))-1)+1,100),"00")</f>
        <v>FY2025-26</v>
      </c>
      <c r="D7814" s="0" t="s">
        <v>326</v>
      </c>
      <c r="E7814" s="0" t="s">
        <v>326</v>
      </c>
      <c r="F7814" s="0" t="str">
        <f aca="false">INDEX(Mapping!$B$2:$B$465,MATCH(E7814,Mapping!$A$2:$A$465,0))</f>
        <v>ITPCL (IL&amp;FS TAMIL NADU)</v>
      </c>
      <c r="G7814" s="0" t="str">
        <f aca="false">INDEX(Mapping!$C$2:$C$465,MATCH(E7814,Mapping!$A$2:$A$465,0))</f>
        <v>ITPCL (IL&amp;FS TAMIL NADU)</v>
      </c>
      <c r="H7814" s="2" t="n">
        <v>1.41</v>
      </c>
      <c r="I7814" s="3" t="n">
        <v>0.02</v>
      </c>
    </row>
    <row r="7815" customFormat="false" ht="15" hidden="false" customHeight="false" outlineLevel="0" collapsed="false">
      <c r="A7815" s="0" t="s">
        <v>34</v>
      </c>
      <c r="B7815" s="0" t="n">
        <f aca="false">VALUE(LEFT(A7815,4))</f>
        <v>2026</v>
      </c>
      <c r="C7815" s="0" t="str">
        <f aca="false">"FY"&amp;IF(VALUE(MID(A7815,6,2))&gt;=4,VALUE(LEFT(A7815,4)),VALUE(LEFT(A7815,4))-1)&amp;"-"&amp;TEXT(MOD(IF(VALUE(MID(A7815,6,2))&gt;=4,VALUE(LEFT(A7815,4)),VALUE(LEFT(A7815,4))-1)+1,100),"00")</f>
        <v>FY2025-26</v>
      </c>
      <c r="D7815" s="0" t="s">
        <v>709</v>
      </c>
      <c r="E7815" s="0" t="s">
        <v>358</v>
      </c>
      <c r="F7815" s="0" t="str">
        <f aca="false">INDEX(Mapping!$B$2:$B$465,MATCH(E7815,Mapping!$A$2:$A$465,0))</f>
        <v>NTPC STATIONS</v>
      </c>
      <c r="G7815" s="0" t="str">
        <f aca="false">INDEX(Mapping!$C$2:$C$465,MATCH(E7815,Mapping!$A$2:$A$465,0))</f>
        <v>NTPC GROUP</v>
      </c>
      <c r="H7815" s="2" t="n">
        <v>1.37</v>
      </c>
      <c r="I7815" s="3" t="n">
        <v>0.02</v>
      </c>
    </row>
    <row r="7816" customFormat="false" ht="15" hidden="false" customHeight="false" outlineLevel="0" collapsed="false">
      <c r="A7816" s="0" t="s">
        <v>34</v>
      </c>
      <c r="B7816" s="0" t="n">
        <f aca="false">VALUE(LEFT(A7816,4))</f>
        <v>2026</v>
      </c>
      <c r="C7816" s="0" t="str">
        <f aca="false">"FY"&amp;IF(VALUE(MID(A7816,6,2))&gt;=4,VALUE(LEFT(A7816,4)),VALUE(LEFT(A7816,4))-1)&amp;"-"&amp;TEXT(MOD(IF(VALUE(MID(A7816,6,2))&gt;=4,VALUE(LEFT(A7816,4)),VALUE(LEFT(A7816,4))-1)+1,100),"00")</f>
        <v>FY2025-26</v>
      </c>
      <c r="D7816" s="0" t="s">
        <v>717</v>
      </c>
      <c r="E7816" s="0" t="s">
        <v>381</v>
      </c>
      <c r="F7816" s="0" t="str">
        <f aca="false">INDEX(Mapping!$B$2:$B$465,MATCH(E7816,Mapping!$A$2:$A$465,0))</f>
        <v>NTPC STATIONS</v>
      </c>
      <c r="G7816" s="0" t="str">
        <f aca="false">INDEX(Mapping!$C$2:$C$465,MATCH(E7816,Mapping!$A$2:$A$465,0))</f>
        <v>NTPC GROUP</v>
      </c>
      <c r="H7816" s="2" t="n">
        <v>1.33</v>
      </c>
      <c r="I7816" s="3" t="n">
        <v>0.02</v>
      </c>
    </row>
    <row r="7817" customFormat="false" ht="15" hidden="false" customHeight="false" outlineLevel="0" collapsed="false">
      <c r="A7817" s="0" t="s">
        <v>34</v>
      </c>
      <c r="B7817" s="0" t="n">
        <f aca="false">VALUE(LEFT(A7817,4))</f>
        <v>2026</v>
      </c>
      <c r="C7817" s="0" t="str">
        <f aca="false">"FY"&amp;IF(VALUE(MID(A7817,6,2))&gt;=4,VALUE(LEFT(A7817,4)),VALUE(LEFT(A7817,4))-1)&amp;"-"&amp;TEXT(MOD(IF(VALUE(MID(A7817,6,2))&gt;=4,VALUE(LEFT(A7817,4)),VALUE(LEFT(A7817,4))-1)+1,100),"00")</f>
        <v>FY2025-26</v>
      </c>
      <c r="D7817" s="0" t="s">
        <v>842</v>
      </c>
      <c r="E7817" s="0" t="s">
        <v>514</v>
      </c>
      <c r="F7817" s="0" t="str">
        <f aca="false">INDEX(Mapping!$B$2:$B$465,MATCH(E7817,Mapping!$A$2:$A$465,0))</f>
        <v>ADANI RENEWABLE ENERGY THREE LIMITED_PSS8_HYBRID WIND</v>
      </c>
      <c r="G7817" s="0" t="str">
        <f aca="false">INDEX(Mapping!$C$2:$C$465,MATCH(E7817,Mapping!$A$2:$A$465,0))</f>
        <v>ADANI GREEN ENERGY (ALL SPVs)</v>
      </c>
      <c r="H7817" s="2" t="n">
        <v>1.29</v>
      </c>
      <c r="I7817" s="3" t="n">
        <v>0.02</v>
      </c>
    </row>
    <row r="7818" customFormat="false" ht="15" hidden="false" customHeight="false" outlineLevel="0" collapsed="false">
      <c r="A7818" s="0" t="s">
        <v>34</v>
      </c>
      <c r="B7818" s="0" t="n">
        <f aca="false">VALUE(LEFT(A7818,4))</f>
        <v>2026</v>
      </c>
      <c r="C7818" s="0" t="str">
        <f aca="false">"FY"&amp;IF(VALUE(MID(A7818,6,2))&gt;=4,VALUE(LEFT(A7818,4)),VALUE(LEFT(A7818,4))-1)&amp;"-"&amp;TEXT(MOD(IF(VALUE(MID(A7818,6,2))&gt;=4,VALUE(LEFT(A7818,4)),VALUE(LEFT(A7818,4))-1)+1,100),"00")</f>
        <v>FY2025-26</v>
      </c>
      <c r="D7818" s="0" t="s">
        <v>700</v>
      </c>
      <c r="E7818" s="0" t="s">
        <v>353</v>
      </c>
      <c r="F7818" s="0" t="str">
        <f aca="false">INDEX(Mapping!$B$2:$B$465,MATCH(E7818,Mapping!$A$2:$A$465,0))</f>
        <v>HIMACHAL PRADESH</v>
      </c>
      <c r="G7818" s="0" t="str">
        <f aca="false">INDEX(Mapping!$C$2:$C$465,MATCH(E7818,Mapping!$A$2:$A$465,0))</f>
        <v>HIMACHAL PRADESH</v>
      </c>
      <c r="H7818" s="2" t="n">
        <v>1.28</v>
      </c>
      <c r="I7818" s="3" t="n">
        <v>0.02</v>
      </c>
    </row>
    <row r="7819" customFormat="false" ht="15" hidden="false" customHeight="false" outlineLevel="0" collapsed="false">
      <c r="A7819" s="0" t="s">
        <v>34</v>
      </c>
      <c r="B7819" s="0" t="n">
        <f aca="false">VALUE(LEFT(A7819,4))</f>
        <v>2026</v>
      </c>
      <c r="C7819" s="0" t="str">
        <f aca="false">"FY"&amp;IF(VALUE(MID(A7819,6,2))&gt;=4,VALUE(LEFT(A7819,4)),VALUE(LEFT(A7819,4))-1)&amp;"-"&amp;TEXT(MOD(IF(VALUE(MID(A7819,6,2))&gt;=4,VALUE(LEFT(A7819,4)),VALUE(LEFT(A7819,4))-1)+1,100),"00")</f>
        <v>FY2025-26</v>
      </c>
      <c r="D7819" s="0" t="s">
        <v>477</v>
      </c>
      <c r="E7819" s="0" t="s">
        <v>477</v>
      </c>
      <c r="F7819" s="0" t="str">
        <f aca="false">INDEX(Mapping!$B$2:$B$465,MATCH(E7819,Mapping!$A$2:$A$465,0))</f>
        <v>ADANI GREEN ENERGY TWENTY SIX A LIMITED_PSS-3</v>
      </c>
      <c r="G7819" s="0" t="str">
        <f aca="false">INDEX(Mapping!$C$2:$C$465,MATCH(E7819,Mapping!$A$2:$A$465,0))</f>
        <v>ADANI GREEN ENERGY (ALL SPVs)</v>
      </c>
      <c r="H7819" s="2" t="n">
        <v>1.2</v>
      </c>
      <c r="I7819" s="3" t="n">
        <v>0.02</v>
      </c>
    </row>
    <row r="7820" customFormat="false" ht="15" hidden="false" customHeight="false" outlineLevel="0" collapsed="false">
      <c r="A7820" s="0" t="s">
        <v>34</v>
      </c>
      <c r="B7820" s="0" t="n">
        <f aca="false">VALUE(LEFT(A7820,4))</f>
        <v>2026</v>
      </c>
      <c r="C7820" s="0" t="str">
        <f aca="false">"FY"&amp;IF(VALUE(MID(A7820,6,2))&gt;=4,VALUE(LEFT(A7820,4)),VALUE(LEFT(A7820,4))-1)&amp;"-"&amp;TEXT(MOD(IF(VALUE(MID(A7820,6,2))&gt;=4,VALUE(LEFT(A7820,4)),VALUE(LEFT(A7820,4))-1)+1,100),"00")</f>
        <v>FY2025-26</v>
      </c>
      <c r="D7820" s="0" t="s">
        <v>745</v>
      </c>
      <c r="E7820" s="0" t="s">
        <v>355</v>
      </c>
      <c r="F7820" s="0" t="str">
        <f aca="false">INDEX(Mapping!$B$2:$B$465,MATCH(E7820,Mapping!$A$2:$A$465,0))</f>
        <v>OTPC PALATANA</v>
      </c>
      <c r="G7820" s="0" t="str">
        <f aca="false">INDEX(Mapping!$C$2:$C$465,MATCH(E7820,Mapping!$A$2:$A$465,0))</f>
        <v>OTPC PALATANA</v>
      </c>
      <c r="H7820" s="2" t="n">
        <v>1.12</v>
      </c>
      <c r="I7820" s="3" t="n">
        <v>0.02</v>
      </c>
    </row>
    <row r="7821" customFormat="false" ht="15" hidden="false" customHeight="false" outlineLevel="0" collapsed="false">
      <c r="A7821" s="0" t="s">
        <v>34</v>
      </c>
      <c r="B7821" s="0" t="n">
        <f aca="false">VALUE(LEFT(A7821,4))</f>
        <v>2026</v>
      </c>
      <c r="C7821" s="0" t="str">
        <f aca="false">"FY"&amp;IF(VALUE(MID(A7821,6,2))&gt;=4,VALUE(LEFT(A7821,4)),VALUE(LEFT(A7821,4))-1)&amp;"-"&amp;TEXT(MOD(IF(VALUE(MID(A7821,6,2))&gt;=4,VALUE(LEFT(A7821,4)),VALUE(LEFT(A7821,4))-1)+1,100),"00")</f>
        <v>FY2025-26</v>
      </c>
      <c r="D7821" s="0" t="s">
        <v>869</v>
      </c>
      <c r="E7821" s="0" t="s">
        <v>579</v>
      </c>
      <c r="F7821" s="0" t="str">
        <f aca="false">INDEX(Mapping!$B$2:$B$465,MATCH(E7821,Mapping!$A$2:$A$465,0))</f>
        <v>ADANI SOLAR ENERGY JODHPUR SIX PRIVATE LIMITED_PSS8_HYBRID WIND</v>
      </c>
      <c r="G7821" s="0" t="str">
        <f aca="false">INDEX(Mapping!$C$2:$C$465,MATCH(E7821,Mapping!$A$2:$A$465,0))</f>
        <v>ADANI GREEN ENERGY (ALL SPVs)</v>
      </c>
      <c r="H7821" s="2" t="n">
        <v>1.09</v>
      </c>
      <c r="I7821" s="3" t="n">
        <v>0.016</v>
      </c>
    </row>
    <row r="7822" customFormat="false" ht="15" hidden="false" customHeight="false" outlineLevel="0" collapsed="false">
      <c r="A7822" s="0" t="s">
        <v>34</v>
      </c>
      <c r="B7822" s="0" t="n">
        <f aca="false">VALUE(LEFT(A7822,4))</f>
        <v>2026</v>
      </c>
      <c r="C7822" s="0" t="str">
        <f aca="false">"FY"&amp;IF(VALUE(MID(A7822,6,2))&gt;=4,VALUE(LEFT(A7822,4)),VALUE(LEFT(A7822,4))-1)&amp;"-"&amp;TEXT(MOD(IF(VALUE(MID(A7822,6,2))&gt;=4,VALUE(LEFT(A7822,4)),VALUE(LEFT(A7822,4))-1)+1,100),"00")</f>
        <v>FY2025-26</v>
      </c>
      <c r="D7822" s="0" t="s">
        <v>740</v>
      </c>
      <c r="E7822" s="0" t="s">
        <v>426</v>
      </c>
      <c r="F7822" s="0" t="str">
        <f aca="false">INDEX(Mapping!$B$2:$B$465,MATCH(E7822,Mapping!$A$2:$A$465,0))</f>
        <v>NTPC STATIONS</v>
      </c>
      <c r="G7822" s="0" t="str">
        <f aca="false">INDEX(Mapping!$C$2:$C$465,MATCH(E7822,Mapping!$A$2:$A$465,0))</f>
        <v>NTPC GROUP</v>
      </c>
      <c r="H7822" s="2" t="n">
        <v>1.04</v>
      </c>
      <c r="I7822" s="3" t="n">
        <v>0.015</v>
      </c>
    </row>
    <row r="7823" customFormat="false" ht="15" hidden="false" customHeight="false" outlineLevel="0" collapsed="false">
      <c r="A7823" s="0" t="s">
        <v>34</v>
      </c>
      <c r="B7823" s="0" t="n">
        <f aca="false">VALUE(LEFT(A7823,4))</f>
        <v>2026</v>
      </c>
      <c r="C7823" s="0" t="str">
        <f aca="false">"FY"&amp;IF(VALUE(MID(A7823,6,2))&gt;=4,VALUE(LEFT(A7823,4)),VALUE(LEFT(A7823,4))-1)&amp;"-"&amp;TEXT(MOD(IF(VALUE(MID(A7823,6,2))&gt;=4,VALUE(LEFT(A7823,4)),VALUE(LEFT(A7823,4))-1)+1,100),"00")</f>
        <v>FY2025-26</v>
      </c>
      <c r="D7823" s="0" t="s">
        <v>501</v>
      </c>
      <c r="E7823" s="0" t="s">
        <v>501</v>
      </c>
      <c r="F7823" s="0" t="str">
        <f aca="false">INDEX(Mapping!$B$2:$B$465,MATCH(E7823,Mapping!$A$2:$A$465,0))</f>
        <v>AMBUJA CEMENTS LIMITED_PSS3</v>
      </c>
      <c r="G7823" s="0" t="str">
        <f aca="false">INDEX(Mapping!$C$2:$C$465,MATCH(E7823,Mapping!$A$2:$A$465,0))</f>
        <v>AMBUJA CEMENTS</v>
      </c>
      <c r="H7823" s="2" t="n">
        <v>1.03</v>
      </c>
      <c r="I7823" s="3" t="n">
        <v>0.015</v>
      </c>
    </row>
    <row r="7824" customFormat="false" ht="15" hidden="false" customHeight="false" outlineLevel="0" collapsed="false">
      <c r="A7824" s="0" t="s">
        <v>34</v>
      </c>
      <c r="B7824" s="0" t="n">
        <f aca="false">VALUE(LEFT(A7824,4))</f>
        <v>2026</v>
      </c>
      <c r="C7824" s="0" t="str">
        <f aca="false">"FY"&amp;IF(VALUE(MID(A7824,6,2))&gt;=4,VALUE(LEFT(A7824,4)),VALUE(LEFT(A7824,4))-1)&amp;"-"&amp;TEXT(MOD(IF(VALUE(MID(A7824,6,2))&gt;=4,VALUE(LEFT(A7824,4)),VALUE(LEFT(A7824,4))-1)+1,100),"00")</f>
        <v>FY2025-26</v>
      </c>
      <c r="D7824" s="0" t="s">
        <v>754</v>
      </c>
      <c r="E7824" s="0" t="s">
        <v>512</v>
      </c>
      <c r="F7824" s="0" t="str">
        <f aca="false">INDEX(Mapping!$B$2:$B$465,MATCH(E7824,Mapping!$A$2:$A$465,0))</f>
        <v>NTPC STATIONS</v>
      </c>
      <c r="G7824" s="0" t="str">
        <f aca="false">INDEX(Mapping!$C$2:$C$465,MATCH(E7824,Mapping!$A$2:$A$465,0))</f>
        <v>NTPC GROUP</v>
      </c>
      <c r="H7824" s="2" t="n">
        <v>0.96</v>
      </c>
      <c r="I7824" s="3" t="n">
        <v>0.014</v>
      </c>
    </row>
    <row r="7825" customFormat="false" ht="15" hidden="false" customHeight="false" outlineLevel="0" collapsed="false">
      <c r="A7825" s="0" t="s">
        <v>34</v>
      </c>
      <c r="B7825" s="0" t="n">
        <f aca="false">VALUE(LEFT(A7825,4))</f>
        <v>2026</v>
      </c>
      <c r="C7825" s="0" t="str">
        <f aca="false">"FY"&amp;IF(VALUE(MID(A7825,6,2))&gt;=4,VALUE(LEFT(A7825,4)),VALUE(LEFT(A7825,4))-1)&amp;"-"&amp;TEXT(MOD(IF(VALUE(MID(A7825,6,2))&gt;=4,VALUE(LEFT(A7825,4)),VALUE(LEFT(A7825,4))-1)+1,100),"00")</f>
        <v>FY2025-26</v>
      </c>
      <c r="D7825" s="0" t="s">
        <v>695</v>
      </c>
      <c r="E7825" s="0" t="s">
        <v>211</v>
      </c>
      <c r="F7825" s="0" t="str">
        <f aca="false">INDEX(Mapping!$B$2:$B$465,MATCH(E7825,Mapping!$A$2:$A$465,0))</f>
        <v>SINGOLI BHATWARI HEP</v>
      </c>
      <c r="G7825" s="0" t="str">
        <f aca="false">INDEX(Mapping!$C$2:$C$465,MATCH(E7825,Mapping!$A$2:$A$465,0))</f>
        <v>SINGOLI BHATWARI HEP</v>
      </c>
      <c r="H7825" s="2" t="n">
        <v>0.95</v>
      </c>
      <c r="I7825" s="3" t="n">
        <v>0.014</v>
      </c>
    </row>
    <row r="7826" customFormat="false" ht="15" hidden="false" customHeight="false" outlineLevel="0" collapsed="false">
      <c r="A7826" s="0" t="s">
        <v>34</v>
      </c>
      <c r="B7826" s="0" t="n">
        <f aca="false">VALUE(LEFT(A7826,4))</f>
        <v>2026</v>
      </c>
      <c r="C7826" s="0" t="str">
        <f aca="false">"FY"&amp;IF(VALUE(MID(A7826,6,2))&gt;=4,VALUE(LEFT(A7826,4)),VALUE(LEFT(A7826,4))-1)&amp;"-"&amp;TEXT(MOD(IF(VALUE(MID(A7826,6,2))&gt;=4,VALUE(LEFT(A7826,4)),VALUE(LEFT(A7826,4))-1)+1,100),"00")</f>
        <v>FY2025-26</v>
      </c>
      <c r="D7826" s="0" t="s">
        <v>744</v>
      </c>
      <c r="E7826" s="0" t="s">
        <v>372</v>
      </c>
      <c r="F7826" s="0" t="str">
        <f aca="false">INDEX(Mapping!$B$2:$B$465,MATCH(E7826,Mapping!$A$2:$A$465,0))</f>
        <v>NTPC STATIONS</v>
      </c>
      <c r="G7826" s="0" t="str">
        <f aca="false">INDEX(Mapping!$C$2:$C$465,MATCH(E7826,Mapping!$A$2:$A$465,0))</f>
        <v>NTPC GROUP</v>
      </c>
      <c r="H7826" s="2" t="n">
        <v>0.92</v>
      </c>
      <c r="I7826" s="3" t="n">
        <v>0.013</v>
      </c>
    </row>
    <row r="7827" customFormat="false" ht="15" hidden="false" customHeight="false" outlineLevel="0" collapsed="false">
      <c r="A7827" s="0" t="s">
        <v>34</v>
      </c>
      <c r="B7827" s="0" t="n">
        <f aca="false">VALUE(LEFT(A7827,4))</f>
        <v>2026</v>
      </c>
      <c r="C7827" s="0" t="str">
        <f aca="false">"FY"&amp;IF(VALUE(MID(A7827,6,2))&gt;=4,VALUE(LEFT(A7827,4)),VALUE(LEFT(A7827,4))-1)&amp;"-"&amp;TEXT(MOD(IF(VALUE(MID(A7827,6,2))&gt;=4,VALUE(LEFT(A7827,4)),VALUE(LEFT(A7827,4))-1)+1,100),"00")</f>
        <v>FY2025-26</v>
      </c>
      <c r="D7827" s="0" t="s">
        <v>756</v>
      </c>
      <c r="E7827" s="0" t="s">
        <v>496</v>
      </c>
      <c r="F7827" s="0" t="str">
        <f aca="false">INDEX(Mapping!$B$2:$B$465,MATCH(E7827,Mapping!$A$2:$A$465,0))</f>
        <v>NTPC STATIONS</v>
      </c>
      <c r="G7827" s="0" t="str">
        <f aca="false">INDEX(Mapping!$C$2:$C$465,MATCH(E7827,Mapping!$A$2:$A$465,0))</f>
        <v>NTPC GROUP</v>
      </c>
      <c r="H7827" s="2" t="n">
        <v>0.91</v>
      </c>
      <c r="I7827" s="3" t="n">
        <v>0.013</v>
      </c>
    </row>
    <row r="7828" customFormat="false" ht="15" hidden="false" customHeight="false" outlineLevel="0" collapsed="false">
      <c r="A7828" s="0" t="s">
        <v>34</v>
      </c>
      <c r="B7828" s="0" t="n">
        <f aca="false">VALUE(LEFT(A7828,4))</f>
        <v>2026</v>
      </c>
      <c r="C7828" s="0" t="str">
        <f aca="false">"FY"&amp;IF(VALUE(MID(A7828,6,2))&gt;=4,VALUE(LEFT(A7828,4)),VALUE(LEFT(A7828,4))-1)&amp;"-"&amp;TEXT(MOD(IF(VALUE(MID(A7828,6,2))&gt;=4,VALUE(LEFT(A7828,4)),VALUE(LEFT(A7828,4))-1)+1,100),"00")</f>
        <v>FY2025-26</v>
      </c>
      <c r="D7828" s="0" t="s">
        <v>757</v>
      </c>
      <c r="E7828" s="0" t="s">
        <v>121</v>
      </c>
      <c r="F7828" s="0" t="str">
        <f aca="false">INDEX(Mapping!$B$2:$B$465,MATCH(E7828,Mapping!$A$2:$A$465,0))</f>
        <v>MEGHALAYA</v>
      </c>
      <c r="G7828" s="0" t="str">
        <f aca="false">INDEX(Mapping!$C$2:$C$465,MATCH(E7828,Mapping!$A$2:$A$465,0))</f>
        <v>MEGHALAYA</v>
      </c>
      <c r="H7828" s="2" t="n">
        <v>0.83</v>
      </c>
      <c r="I7828" s="3" t="n">
        <v>0.012</v>
      </c>
    </row>
    <row r="7829" customFormat="false" ht="15" hidden="false" customHeight="false" outlineLevel="0" collapsed="false">
      <c r="A7829" s="0" t="s">
        <v>34</v>
      </c>
      <c r="B7829" s="0" t="n">
        <f aca="false">VALUE(LEFT(A7829,4))</f>
        <v>2026</v>
      </c>
      <c r="C7829" s="0" t="str">
        <f aca="false">"FY"&amp;IF(VALUE(MID(A7829,6,2))&gt;=4,VALUE(LEFT(A7829,4)),VALUE(LEFT(A7829,4))-1)&amp;"-"&amp;TEXT(MOD(IF(VALUE(MID(A7829,6,2))&gt;=4,VALUE(LEFT(A7829,4)),VALUE(LEFT(A7829,4))-1)+1,100),"00")</f>
        <v>FY2025-26</v>
      </c>
      <c r="D7829" s="0" t="s">
        <v>718</v>
      </c>
      <c r="E7829" s="0" t="s">
        <v>407</v>
      </c>
      <c r="F7829" s="0" t="str">
        <f aca="false">INDEX(Mapping!$B$2:$B$465,MATCH(E7829,Mapping!$A$2:$A$465,0))</f>
        <v>NTPC STATIONS</v>
      </c>
      <c r="G7829" s="0" t="str">
        <f aca="false">INDEX(Mapping!$C$2:$C$465,MATCH(E7829,Mapping!$A$2:$A$465,0))</f>
        <v>NTPC GROUP</v>
      </c>
      <c r="H7829" s="2" t="n">
        <v>0.77</v>
      </c>
      <c r="I7829" s="3" t="n">
        <v>0.011</v>
      </c>
    </row>
    <row r="7830" customFormat="false" ht="15" hidden="false" customHeight="false" outlineLevel="0" collapsed="false">
      <c r="A7830" s="0" t="s">
        <v>34</v>
      </c>
      <c r="B7830" s="0" t="n">
        <f aca="false">VALUE(LEFT(A7830,4))</f>
        <v>2026</v>
      </c>
      <c r="C7830" s="0" t="str">
        <f aca="false">"FY"&amp;IF(VALUE(MID(A7830,6,2))&gt;=4,VALUE(LEFT(A7830,4)),VALUE(LEFT(A7830,4))-1)&amp;"-"&amp;TEXT(MOD(IF(VALUE(MID(A7830,6,2))&gt;=4,VALUE(LEFT(A7830,4)),VALUE(LEFT(A7830,4))-1)+1,100),"00")</f>
        <v>FY2025-26</v>
      </c>
      <c r="D7830" s="0" t="s">
        <v>860</v>
      </c>
      <c r="E7830" s="0" t="s">
        <v>565</v>
      </c>
      <c r="F7830" s="0" t="str">
        <f aca="false">INDEX(Mapping!$B$2:$B$465,MATCH(E7830,Mapping!$A$2:$A$465,0))</f>
        <v>TP SAURYA LIMITED KOPPAL</v>
      </c>
      <c r="G7830" s="0" t="str">
        <f aca="false">INDEX(Mapping!$C$2:$C$465,MATCH(E7830,Mapping!$A$2:$A$465,0))</f>
        <v>TATA POWER</v>
      </c>
      <c r="H7830" s="2" t="n">
        <v>0.73</v>
      </c>
      <c r="I7830" s="3" t="n">
        <v>0.011</v>
      </c>
    </row>
    <row r="7831" customFormat="false" ht="15" hidden="false" customHeight="false" outlineLevel="0" collapsed="false">
      <c r="A7831" s="0" t="s">
        <v>34</v>
      </c>
      <c r="B7831" s="0" t="n">
        <f aca="false">VALUE(LEFT(A7831,4))</f>
        <v>2026</v>
      </c>
      <c r="C7831" s="0" t="str">
        <f aca="false">"FY"&amp;IF(VALUE(MID(A7831,6,2))&gt;=4,VALUE(LEFT(A7831,4)),VALUE(LEFT(A7831,4))-1)&amp;"-"&amp;TEXT(MOD(IF(VALUE(MID(A7831,6,2))&gt;=4,VALUE(LEFT(A7831,4)),VALUE(LEFT(A7831,4))-1)+1,100),"00")</f>
        <v>FY2025-26</v>
      </c>
      <c r="D7831" s="0" t="s">
        <v>759</v>
      </c>
      <c r="E7831" s="0" t="s">
        <v>517</v>
      </c>
      <c r="F7831" s="0" t="str">
        <f aca="false">INDEX(Mapping!$B$2:$B$465,MATCH(E7831,Mapping!$A$2:$A$465,0))</f>
        <v>NTPC STATIONS</v>
      </c>
      <c r="G7831" s="0" t="str">
        <f aca="false">INDEX(Mapping!$C$2:$C$465,MATCH(E7831,Mapping!$A$2:$A$465,0))</f>
        <v>NTPC GROUP</v>
      </c>
      <c r="H7831" s="2" t="n">
        <v>0.63</v>
      </c>
      <c r="I7831" s="3" t="n">
        <v>0.009</v>
      </c>
    </row>
    <row r="7832" customFormat="false" ht="15" hidden="false" customHeight="false" outlineLevel="0" collapsed="false">
      <c r="A7832" s="0" t="s">
        <v>34</v>
      </c>
      <c r="B7832" s="0" t="n">
        <f aca="false">VALUE(LEFT(A7832,4))</f>
        <v>2026</v>
      </c>
      <c r="C7832" s="0" t="str">
        <f aca="false">"FY"&amp;IF(VALUE(MID(A7832,6,2))&gt;=4,VALUE(LEFT(A7832,4)),VALUE(LEFT(A7832,4))-1)&amp;"-"&amp;TEXT(MOD(IF(VALUE(MID(A7832,6,2))&gt;=4,VALUE(LEFT(A7832,4)),VALUE(LEFT(A7832,4))-1)+1,100),"00")</f>
        <v>FY2025-26</v>
      </c>
      <c r="D7832" s="0" t="s">
        <v>766</v>
      </c>
      <c r="E7832" s="0" t="s">
        <v>455</v>
      </c>
      <c r="F7832" s="0" t="str">
        <f aca="false">INDEX(Mapping!$B$2:$B$465,MATCH(E7832,Mapping!$A$2:$A$465,0))</f>
        <v>NTPC STATIONS</v>
      </c>
      <c r="G7832" s="0" t="str">
        <f aca="false">INDEX(Mapping!$C$2:$C$465,MATCH(E7832,Mapping!$A$2:$A$465,0))</f>
        <v>NTPC GROUP</v>
      </c>
      <c r="H7832" s="2" t="n">
        <v>0.61</v>
      </c>
      <c r="I7832" s="3" t="n">
        <v>0.009</v>
      </c>
    </row>
    <row r="7833" customFormat="false" ht="15" hidden="false" customHeight="false" outlineLevel="0" collapsed="false">
      <c r="A7833" s="0" t="s">
        <v>34</v>
      </c>
      <c r="B7833" s="0" t="n">
        <f aca="false">VALUE(LEFT(A7833,4))</f>
        <v>2026</v>
      </c>
      <c r="C7833" s="0" t="str">
        <f aca="false">"FY"&amp;IF(VALUE(MID(A7833,6,2))&gt;=4,VALUE(LEFT(A7833,4)),VALUE(LEFT(A7833,4))-1)&amp;"-"&amp;TEXT(MOD(IF(VALUE(MID(A7833,6,2))&gt;=4,VALUE(LEFT(A7833,4)),VALUE(LEFT(A7833,4))-1)+1,100),"00")</f>
        <v>FY2025-26</v>
      </c>
      <c r="D7833" s="0" t="s">
        <v>562</v>
      </c>
      <c r="E7833" s="0" t="s">
        <v>562</v>
      </c>
      <c r="F7833" s="0" t="str">
        <f aca="false">INDEX(Mapping!$B$2:$B$465,MATCH(E7833,Mapping!$A$2:$A$465,0))</f>
        <v>NLC INDIA</v>
      </c>
      <c r="G7833" s="0" t="str">
        <f aca="false">INDEX(Mapping!$C$2:$C$465,MATCH(E7833,Mapping!$A$2:$A$465,0))</f>
        <v>NLC INDIA GROUP</v>
      </c>
      <c r="H7833" s="2" t="n">
        <v>0.6</v>
      </c>
      <c r="I7833" s="3" t="n">
        <v>0.009</v>
      </c>
    </row>
    <row r="7834" customFormat="false" ht="15" hidden="false" customHeight="false" outlineLevel="0" collapsed="false">
      <c r="A7834" s="0" t="s">
        <v>34</v>
      </c>
      <c r="B7834" s="0" t="n">
        <f aca="false">VALUE(LEFT(A7834,4))</f>
        <v>2026</v>
      </c>
      <c r="C7834" s="0" t="str">
        <f aca="false">"FY"&amp;IF(VALUE(MID(A7834,6,2))&gt;=4,VALUE(LEFT(A7834,4)),VALUE(LEFT(A7834,4))-1)&amp;"-"&amp;TEXT(MOD(IF(VALUE(MID(A7834,6,2))&gt;=4,VALUE(LEFT(A7834,4)),VALUE(LEFT(A7834,4))-1)+1,100),"00")</f>
        <v>FY2025-26</v>
      </c>
      <c r="D7834" s="0" t="s">
        <v>763</v>
      </c>
      <c r="E7834" s="0" t="s">
        <v>526</v>
      </c>
      <c r="F7834" s="0" t="str">
        <f aca="false">INDEX(Mapping!$B$2:$B$465,MATCH(E7834,Mapping!$A$2:$A$465,0))</f>
        <v>NTPC STATIONS</v>
      </c>
      <c r="G7834" s="0" t="str">
        <f aca="false">INDEX(Mapping!$C$2:$C$465,MATCH(E7834,Mapping!$A$2:$A$465,0))</f>
        <v>NTPC GROUP</v>
      </c>
      <c r="H7834" s="2" t="n">
        <v>0.6</v>
      </c>
      <c r="I7834" s="3" t="n">
        <v>0.009</v>
      </c>
    </row>
    <row r="7835" customFormat="false" ht="15" hidden="false" customHeight="false" outlineLevel="0" collapsed="false">
      <c r="A7835" s="0" t="s">
        <v>34</v>
      </c>
      <c r="B7835" s="0" t="n">
        <f aca="false">VALUE(LEFT(A7835,4))</f>
        <v>2026</v>
      </c>
      <c r="C7835" s="0" t="str">
        <f aca="false">"FY"&amp;IF(VALUE(MID(A7835,6,2))&gt;=4,VALUE(LEFT(A7835,4)),VALUE(LEFT(A7835,4))-1)&amp;"-"&amp;TEXT(MOD(IF(VALUE(MID(A7835,6,2))&gt;=4,VALUE(LEFT(A7835,4)),VALUE(LEFT(A7835,4))-1)+1,100),"00")</f>
        <v>FY2025-26</v>
      </c>
      <c r="D7835" s="0" t="s">
        <v>806</v>
      </c>
      <c r="E7835" s="0" t="s">
        <v>568</v>
      </c>
      <c r="F7835" s="0" t="str">
        <f aca="false">INDEX(Mapping!$B$2:$B$465,MATCH(E7835,Mapping!$A$2:$A$465,0))</f>
        <v>ADANI RENEWABLE ENERGY FIFTY FIVE LIMITED_PSS3 (20.8 MW HYBRID WIND OF 25 MW OF 187.5MW HPD)</v>
      </c>
      <c r="G7835" s="0" t="str">
        <f aca="false">INDEX(Mapping!$C$2:$C$465,MATCH(E7835,Mapping!$A$2:$A$465,0))</f>
        <v>ADANI GREEN ENERGY (ALL SPVs)</v>
      </c>
      <c r="H7835" s="2" t="n">
        <v>0.57</v>
      </c>
      <c r="I7835" s="3" t="n">
        <v>0.008</v>
      </c>
    </row>
    <row r="7836" customFormat="false" ht="15" hidden="false" customHeight="false" outlineLevel="0" collapsed="false">
      <c r="A7836" s="0" t="s">
        <v>34</v>
      </c>
      <c r="B7836" s="0" t="n">
        <f aca="false">VALUE(LEFT(A7836,4))</f>
        <v>2026</v>
      </c>
      <c r="C7836" s="0" t="str">
        <f aca="false">"FY"&amp;IF(VALUE(MID(A7836,6,2))&gt;=4,VALUE(LEFT(A7836,4)),VALUE(LEFT(A7836,4))-1)&amp;"-"&amp;TEXT(MOD(IF(VALUE(MID(A7836,6,2))&gt;=4,VALUE(LEFT(A7836,4)),VALUE(LEFT(A7836,4))-1)+1,100),"00")</f>
        <v>FY2025-26</v>
      </c>
      <c r="D7836" s="0" t="s">
        <v>535</v>
      </c>
      <c r="E7836" s="0" t="s">
        <v>535</v>
      </c>
      <c r="F7836" s="0" t="str">
        <f aca="false">INDEX(Mapping!$B$2:$B$465,MATCH(E7836,Mapping!$A$2:$A$465,0))</f>
        <v>NEEPCO STATIONS</v>
      </c>
      <c r="G7836" s="0" t="str">
        <f aca="false">INDEX(Mapping!$C$2:$C$465,MATCH(E7836,Mapping!$A$2:$A$465,0))</f>
        <v>NEEPCO STATIONS</v>
      </c>
      <c r="H7836" s="2" t="n">
        <v>0.57</v>
      </c>
      <c r="I7836" s="3" t="n">
        <v>0.008</v>
      </c>
    </row>
    <row r="7837" customFormat="false" ht="15" hidden="false" customHeight="false" outlineLevel="0" collapsed="false">
      <c r="A7837" s="0" t="s">
        <v>34</v>
      </c>
      <c r="B7837" s="0" t="n">
        <f aca="false">VALUE(LEFT(A7837,4))</f>
        <v>2026</v>
      </c>
      <c r="C7837" s="0" t="str">
        <f aca="false">"FY"&amp;IF(VALUE(MID(A7837,6,2))&gt;=4,VALUE(LEFT(A7837,4)),VALUE(LEFT(A7837,4))-1)&amp;"-"&amp;TEXT(MOD(IF(VALUE(MID(A7837,6,2))&gt;=4,VALUE(LEFT(A7837,4)),VALUE(LEFT(A7837,4))-1)+1,100),"00")</f>
        <v>FY2025-26</v>
      </c>
      <c r="D7837" s="0" t="s">
        <v>851</v>
      </c>
      <c r="E7837" s="0" t="s">
        <v>552</v>
      </c>
      <c r="F7837" s="0" t="str">
        <f aca="false">INDEX(Mapping!$B$2:$B$465,MATCH(E7837,Mapping!$A$2:$A$465,0))</f>
        <v>AMBUJA CEMENTS LIMITED_PSS4_HYBRID SOLAR</v>
      </c>
      <c r="G7837" s="0" t="str">
        <f aca="false">INDEX(Mapping!$C$2:$C$465,MATCH(E7837,Mapping!$A$2:$A$465,0))</f>
        <v>AMBUJA CEMENTS</v>
      </c>
      <c r="H7837" s="2" t="n">
        <v>0.52</v>
      </c>
      <c r="I7837" s="3" t="n">
        <v>0.008</v>
      </c>
    </row>
    <row r="7838" customFormat="false" ht="15" hidden="false" customHeight="false" outlineLevel="0" collapsed="false">
      <c r="A7838" s="0" t="s">
        <v>34</v>
      </c>
      <c r="B7838" s="0" t="n">
        <f aca="false">VALUE(LEFT(A7838,4))</f>
        <v>2026</v>
      </c>
      <c r="C7838" s="0" t="str">
        <f aca="false">"FY"&amp;IF(VALUE(MID(A7838,6,2))&gt;=4,VALUE(LEFT(A7838,4)),VALUE(LEFT(A7838,4))-1)&amp;"-"&amp;TEXT(MOD(IF(VALUE(MID(A7838,6,2))&gt;=4,VALUE(LEFT(A7838,4)),VALUE(LEFT(A7838,4))-1)+1,100),"00")</f>
        <v>FY2025-26</v>
      </c>
      <c r="D7838" s="0" t="s">
        <v>431</v>
      </c>
      <c r="E7838" s="0" t="s">
        <v>431</v>
      </c>
      <c r="F7838" s="0" t="str">
        <f aca="false">INDEX(Mapping!$B$2:$B$465,MATCH(E7838,Mapping!$A$2:$A$465,0))</f>
        <v>JUNIPER GREEN COSMIC PRIVATE LIMITED</v>
      </c>
      <c r="G7838" s="0" t="str">
        <f aca="false">INDEX(Mapping!$C$2:$C$465,MATCH(E7838,Mapping!$A$2:$A$465,0))</f>
        <v>JUNIPER GREEN ENERGY</v>
      </c>
      <c r="H7838" s="2" t="n">
        <v>0.47</v>
      </c>
      <c r="I7838" s="3" t="n">
        <v>0.007</v>
      </c>
    </row>
    <row r="7839" customFormat="false" ht="15" hidden="false" customHeight="false" outlineLevel="0" collapsed="false">
      <c r="A7839" s="0" t="s">
        <v>34</v>
      </c>
      <c r="B7839" s="0" t="n">
        <f aca="false">VALUE(LEFT(A7839,4))</f>
        <v>2026</v>
      </c>
      <c r="C7839" s="0" t="str">
        <f aca="false">"FY"&amp;IF(VALUE(MID(A7839,6,2))&gt;=4,VALUE(LEFT(A7839,4)),VALUE(LEFT(A7839,4))-1)&amp;"-"&amp;TEXT(MOD(IF(VALUE(MID(A7839,6,2))&gt;=4,VALUE(LEFT(A7839,4)),VALUE(LEFT(A7839,4))-1)+1,100),"00")</f>
        <v>FY2025-26</v>
      </c>
      <c r="D7839" s="0" t="s">
        <v>760</v>
      </c>
      <c r="E7839" s="0" t="s">
        <v>488</v>
      </c>
      <c r="F7839" s="0" t="str">
        <f aca="false">INDEX(Mapping!$B$2:$B$465,MATCH(E7839,Mapping!$A$2:$A$465,0))</f>
        <v>NTPC STATIONS</v>
      </c>
      <c r="G7839" s="0" t="str">
        <f aca="false">INDEX(Mapping!$C$2:$C$465,MATCH(E7839,Mapping!$A$2:$A$465,0))</f>
        <v>NTPC GROUP</v>
      </c>
      <c r="H7839" s="2" t="n">
        <v>0.45</v>
      </c>
      <c r="I7839" s="3" t="n">
        <v>0.007</v>
      </c>
    </row>
    <row r="7840" customFormat="false" ht="15" hidden="false" customHeight="false" outlineLevel="0" collapsed="false">
      <c r="A7840" s="0" t="s">
        <v>34</v>
      </c>
      <c r="B7840" s="0" t="n">
        <f aca="false">VALUE(LEFT(A7840,4))</f>
        <v>2026</v>
      </c>
      <c r="C7840" s="0" t="str">
        <f aca="false">"FY"&amp;IF(VALUE(MID(A7840,6,2))&gt;=4,VALUE(LEFT(A7840,4)),VALUE(LEFT(A7840,4))-1)&amp;"-"&amp;TEXT(MOD(IF(VALUE(MID(A7840,6,2))&gt;=4,VALUE(LEFT(A7840,4)),VALUE(LEFT(A7840,4))-1)+1,100),"00")</f>
        <v>FY2025-26</v>
      </c>
      <c r="D7840" s="0" t="s">
        <v>597</v>
      </c>
      <c r="E7840" s="0" t="s">
        <v>597</v>
      </c>
      <c r="F7840" s="0" t="str">
        <f aca="false">INDEX(Mapping!$B$2:$B$465,MATCH(E7840,Mapping!$A$2:$A$465,0))</f>
        <v>KHABA RENEWABLE ENERGY PRIVATE LIMITED</v>
      </c>
      <c r="G7840" s="0" t="str">
        <f aca="false">INDEX(Mapping!$C$2:$C$465,MATCH(E7840,Mapping!$A$2:$A$465,0))</f>
        <v>KHABA RENEWABLE ENERGY PRIVATE LIMITED</v>
      </c>
      <c r="H7840" s="2" t="n">
        <v>0.43</v>
      </c>
      <c r="I7840" s="3" t="n">
        <v>0.006</v>
      </c>
    </row>
    <row r="7841" customFormat="false" ht="15" hidden="false" customHeight="false" outlineLevel="0" collapsed="false">
      <c r="A7841" s="0" t="s">
        <v>34</v>
      </c>
      <c r="B7841" s="0" t="n">
        <f aca="false">VALUE(LEFT(A7841,4))</f>
        <v>2026</v>
      </c>
      <c r="C7841" s="0" t="str">
        <f aca="false">"FY"&amp;IF(VALUE(MID(A7841,6,2))&gt;=4,VALUE(LEFT(A7841,4)),VALUE(LEFT(A7841,4))-1)&amp;"-"&amp;TEXT(MOD(IF(VALUE(MID(A7841,6,2))&gt;=4,VALUE(LEFT(A7841,4)),VALUE(LEFT(A7841,4))-1)+1,100),"00")</f>
        <v>FY2025-26</v>
      </c>
      <c r="D7841" s="0" t="s">
        <v>772</v>
      </c>
      <c r="E7841" s="0" t="s">
        <v>471</v>
      </c>
      <c r="F7841" s="0" t="str">
        <f aca="false">INDEX(Mapping!$B$2:$B$465,MATCH(E7841,Mapping!$A$2:$A$465,0))</f>
        <v>NTPC STATIONS</v>
      </c>
      <c r="G7841" s="0" t="str">
        <f aca="false">INDEX(Mapping!$C$2:$C$465,MATCH(E7841,Mapping!$A$2:$A$465,0))</f>
        <v>NTPC GROUP</v>
      </c>
      <c r="H7841" s="2" t="n">
        <v>0.43</v>
      </c>
      <c r="I7841" s="3" t="n">
        <v>0.006</v>
      </c>
    </row>
    <row r="7842" customFormat="false" ht="15" hidden="false" customHeight="false" outlineLevel="0" collapsed="false">
      <c r="A7842" s="0" t="s">
        <v>34</v>
      </c>
      <c r="B7842" s="0" t="n">
        <f aca="false">VALUE(LEFT(A7842,4))</f>
        <v>2026</v>
      </c>
      <c r="C7842" s="0" t="str">
        <f aca="false">"FY"&amp;IF(VALUE(MID(A7842,6,2))&gt;=4,VALUE(LEFT(A7842,4)),VALUE(LEFT(A7842,4))-1)&amp;"-"&amp;TEXT(MOD(IF(VALUE(MID(A7842,6,2))&gt;=4,VALUE(LEFT(A7842,4)),VALUE(LEFT(A7842,4))-1)+1,100),"00")</f>
        <v>FY2025-26</v>
      </c>
      <c r="D7842" s="0" t="s">
        <v>418</v>
      </c>
      <c r="E7842" s="0" t="s">
        <v>418</v>
      </c>
      <c r="F7842" s="0" t="str">
        <f aca="false">INDEX(Mapping!$B$2:$B$465,MATCH(E7842,Mapping!$A$2:$A$465,0))</f>
        <v>OSTRO KANNADA POWER PRIVATE LIMITED</v>
      </c>
      <c r="G7842" s="0" t="str">
        <f aca="false">INDEX(Mapping!$C$2:$C$465,MATCH(E7842,Mapping!$A$2:$A$465,0))</f>
        <v>OSTRO KANNADA POWER PRIVATE LIMITED</v>
      </c>
      <c r="H7842" s="2" t="n">
        <v>0.42</v>
      </c>
      <c r="I7842" s="3" t="n">
        <v>0.006</v>
      </c>
    </row>
    <row r="7843" customFormat="false" ht="15" hidden="false" customHeight="false" outlineLevel="0" collapsed="false">
      <c r="A7843" s="0" t="s">
        <v>34</v>
      </c>
      <c r="B7843" s="0" t="n">
        <f aca="false">VALUE(LEFT(A7843,4))</f>
        <v>2026</v>
      </c>
      <c r="C7843" s="0" t="str">
        <f aca="false">"FY"&amp;IF(VALUE(MID(A7843,6,2))&gt;=4,VALUE(LEFT(A7843,4)),VALUE(LEFT(A7843,4))-1)&amp;"-"&amp;TEXT(MOD(IF(VALUE(MID(A7843,6,2))&gt;=4,VALUE(LEFT(A7843,4)),VALUE(LEFT(A7843,4))-1)+1,100),"00")</f>
        <v>FY2025-26</v>
      </c>
      <c r="D7843" s="0" t="s">
        <v>712</v>
      </c>
      <c r="E7843" s="0" t="s">
        <v>414</v>
      </c>
      <c r="F7843" s="0" t="str">
        <f aca="false">INDEX(Mapping!$B$2:$B$465,MATCH(E7843,Mapping!$A$2:$A$465,0))</f>
        <v>BUDHIL HEP (GREENKO BUDHIL HYDRO POWER PVT. LTD.)</v>
      </c>
      <c r="G7843" s="0" t="str">
        <f aca="false">INDEX(Mapping!$C$2:$C$465,MATCH(E7843,Mapping!$A$2:$A$465,0))</f>
        <v>GREENKO GROUP</v>
      </c>
      <c r="H7843" s="2" t="n">
        <v>0.35</v>
      </c>
      <c r="I7843" s="3" t="n">
        <v>0.005</v>
      </c>
    </row>
    <row r="7844" customFormat="false" ht="15" hidden="false" customHeight="false" outlineLevel="0" collapsed="false">
      <c r="A7844" s="0" t="s">
        <v>34</v>
      </c>
      <c r="B7844" s="0" t="n">
        <f aca="false">VALUE(LEFT(A7844,4))</f>
        <v>2026</v>
      </c>
      <c r="C7844" s="0" t="str">
        <f aca="false">"FY"&amp;IF(VALUE(MID(A7844,6,2))&gt;=4,VALUE(LEFT(A7844,4)),VALUE(LEFT(A7844,4))-1)&amp;"-"&amp;TEXT(MOD(IF(VALUE(MID(A7844,6,2))&gt;=4,VALUE(LEFT(A7844,4)),VALUE(LEFT(A7844,4))-1)+1,100),"00")</f>
        <v>FY2025-26</v>
      </c>
      <c r="D7844" s="0" t="s">
        <v>834</v>
      </c>
      <c r="E7844" s="0" t="s">
        <v>556</v>
      </c>
      <c r="F7844" s="0" t="str">
        <f aca="false">INDEX(Mapping!$B$2:$B$465,MATCH(E7844,Mapping!$A$2:$A$465,0))</f>
        <v>KHIDRAT RENEWABLE ENERGY PRIVATE LIMITED</v>
      </c>
      <c r="G7844" s="0" t="str">
        <f aca="false">INDEX(Mapping!$C$2:$C$465,MATCH(E7844,Mapping!$A$2:$A$465,0))</f>
        <v>KHIDRAT RENEWABLE ENERGY PRIVATE LIMITED</v>
      </c>
      <c r="H7844" s="2" t="n">
        <v>0.31</v>
      </c>
      <c r="I7844" s="3" t="n">
        <v>0.005</v>
      </c>
    </row>
    <row r="7845" customFormat="false" ht="15" hidden="false" customHeight="false" outlineLevel="0" collapsed="false">
      <c r="A7845" s="0" t="s">
        <v>34</v>
      </c>
      <c r="B7845" s="0" t="n">
        <f aca="false">VALUE(LEFT(A7845,4))</f>
        <v>2026</v>
      </c>
      <c r="C7845" s="0" t="str">
        <f aca="false">"FY"&amp;IF(VALUE(MID(A7845,6,2))&gt;=4,VALUE(LEFT(A7845,4)),VALUE(LEFT(A7845,4))-1)&amp;"-"&amp;TEXT(MOD(IF(VALUE(MID(A7845,6,2))&gt;=4,VALUE(LEFT(A7845,4)),VALUE(LEFT(A7845,4))-1)+1,100),"00")</f>
        <v>FY2025-26</v>
      </c>
      <c r="D7845" s="0" t="s">
        <v>786</v>
      </c>
      <c r="E7845" s="0" t="s">
        <v>510</v>
      </c>
      <c r="F7845" s="0" t="str">
        <f aca="false">INDEX(Mapping!$B$2:$B$465,MATCH(E7845,Mapping!$A$2:$A$465,0))</f>
        <v>SERENTICA RENEWABLES INDIA 5 PRIVATE LIMITED</v>
      </c>
      <c r="G7845" s="0" t="str">
        <f aca="false">INDEX(Mapping!$C$2:$C$465,MATCH(E7845,Mapping!$A$2:$A$465,0))</f>
        <v>SERENTICA RENEWABLES</v>
      </c>
      <c r="H7845" s="2" t="n">
        <v>0.3</v>
      </c>
      <c r="I7845" s="3" t="n">
        <v>0.004</v>
      </c>
    </row>
    <row r="7846" customFormat="false" ht="15" hidden="false" customHeight="false" outlineLevel="0" collapsed="false">
      <c r="A7846" s="0" t="s">
        <v>34</v>
      </c>
      <c r="B7846" s="0" t="n">
        <f aca="false">VALUE(LEFT(A7846,4))</f>
        <v>2026</v>
      </c>
      <c r="C7846" s="0" t="str">
        <f aca="false">"FY"&amp;IF(VALUE(MID(A7846,6,2))&gt;=4,VALUE(LEFT(A7846,4)),VALUE(LEFT(A7846,4))-1)&amp;"-"&amp;TEXT(MOD(IF(VALUE(MID(A7846,6,2))&gt;=4,VALUE(LEFT(A7846,4)),VALUE(LEFT(A7846,4))-1)+1,100),"00")</f>
        <v>FY2025-26</v>
      </c>
      <c r="D7846" s="0" t="s">
        <v>764</v>
      </c>
      <c r="E7846" s="0" t="s">
        <v>505</v>
      </c>
      <c r="F7846" s="0" t="str">
        <f aca="false">INDEX(Mapping!$B$2:$B$465,MATCH(E7846,Mapping!$A$2:$A$465,0))</f>
        <v>NTPC STATIONS</v>
      </c>
      <c r="G7846" s="0" t="str">
        <f aca="false">INDEX(Mapping!$C$2:$C$465,MATCH(E7846,Mapping!$A$2:$A$465,0))</f>
        <v>NTPC GROUP</v>
      </c>
      <c r="H7846" s="2" t="n">
        <v>0.27</v>
      </c>
      <c r="I7846" s="3" t="n">
        <v>0.004</v>
      </c>
    </row>
    <row r="7847" customFormat="false" ht="15" hidden="false" customHeight="false" outlineLevel="0" collapsed="false">
      <c r="A7847" s="0" t="s">
        <v>34</v>
      </c>
      <c r="B7847" s="0" t="n">
        <f aca="false">VALUE(LEFT(A7847,4))</f>
        <v>2026</v>
      </c>
      <c r="C7847" s="0" t="str">
        <f aca="false">"FY"&amp;IF(VALUE(MID(A7847,6,2))&gt;=4,VALUE(LEFT(A7847,4)),VALUE(LEFT(A7847,4))-1)&amp;"-"&amp;TEXT(MOD(IF(VALUE(MID(A7847,6,2))&gt;=4,VALUE(LEFT(A7847,4)),VALUE(LEFT(A7847,4))-1)+1,100),"00")</f>
        <v>FY2025-26</v>
      </c>
      <c r="D7847" s="0" t="s">
        <v>538</v>
      </c>
      <c r="E7847" s="0" t="s">
        <v>538</v>
      </c>
      <c r="F7847" s="0" t="str">
        <f aca="false">INDEX(Mapping!$B$2:$B$465,MATCH(E7847,Mapping!$A$2:$A$465,0))</f>
        <v>JUNIPER NIRJARA ENERGY PRIVATE LIMITED</v>
      </c>
      <c r="G7847" s="0" t="str">
        <f aca="false">INDEX(Mapping!$C$2:$C$465,MATCH(E7847,Mapping!$A$2:$A$465,0))</f>
        <v>JUNIPER GREEN ENERGY</v>
      </c>
      <c r="H7847" s="2" t="n">
        <v>0.25</v>
      </c>
      <c r="I7847" s="3" t="n">
        <v>0.004</v>
      </c>
    </row>
    <row r="7848" customFormat="false" ht="15" hidden="false" customHeight="false" outlineLevel="0" collapsed="false">
      <c r="A7848" s="0" t="s">
        <v>34</v>
      </c>
      <c r="B7848" s="0" t="n">
        <f aca="false">VALUE(LEFT(A7848,4))</f>
        <v>2026</v>
      </c>
      <c r="C7848" s="0" t="str">
        <f aca="false">"FY"&amp;IF(VALUE(MID(A7848,6,2))&gt;=4,VALUE(LEFT(A7848,4)),VALUE(LEFT(A7848,4))-1)&amp;"-"&amp;TEXT(MOD(IF(VALUE(MID(A7848,6,2))&gt;=4,VALUE(LEFT(A7848,4)),VALUE(LEFT(A7848,4))-1)+1,100),"00")</f>
        <v>FY2025-26</v>
      </c>
      <c r="D7848" s="0" t="s">
        <v>870</v>
      </c>
      <c r="E7848" s="0" t="s">
        <v>603</v>
      </c>
      <c r="F7848" s="0" t="str">
        <f aca="false">INDEX(Mapping!$B$2:$B$465,MATCH(E7848,Mapping!$A$2:$A$465,0))</f>
        <v>ADANI HYBRID ENERGY JAISALMER FIVE LIMITED_PSS5_WIND</v>
      </c>
      <c r="G7848" s="0" t="str">
        <f aca="false">INDEX(Mapping!$C$2:$C$465,MATCH(E7848,Mapping!$A$2:$A$465,0))</f>
        <v>ADANI GREEN ENERGY (ALL SPVs)</v>
      </c>
      <c r="H7848" s="2" t="n">
        <v>0.24</v>
      </c>
      <c r="I7848" s="3" t="n">
        <v>0.004</v>
      </c>
    </row>
    <row r="7849" customFormat="false" ht="15" hidden="false" customHeight="false" outlineLevel="0" collapsed="false">
      <c r="A7849" s="0" t="s">
        <v>34</v>
      </c>
      <c r="B7849" s="0" t="n">
        <f aca="false">VALUE(LEFT(A7849,4))</f>
        <v>2026</v>
      </c>
      <c r="C7849" s="0" t="str">
        <f aca="false">"FY"&amp;IF(VALUE(MID(A7849,6,2))&gt;=4,VALUE(LEFT(A7849,4)),VALUE(LEFT(A7849,4))-1)&amp;"-"&amp;TEXT(MOD(IF(VALUE(MID(A7849,6,2))&gt;=4,VALUE(LEFT(A7849,4)),VALUE(LEFT(A7849,4))-1)+1,100),"00")</f>
        <v>FY2025-26</v>
      </c>
      <c r="D7849" s="0" t="s">
        <v>804</v>
      </c>
      <c r="E7849" s="0" t="s">
        <v>576</v>
      </c>
      <c r="F7849" s="0" t="str">
        <f aca="false">INDEX(Mapping!$B$2:$B$465,MATCH(E7849,Mapping!$A$2:$A$465,0))</f>
        <v>ADANI RENEWABLE ENERGY FIFTY FIVE LIMITED_PSS3 (25 MW HYBRID SOLAR OF 25 MW OF 187.5MW HPD)</v>
      </c>
      <c r="G7849" s="0" t="str">
        <f aca="false">INDEX(Mapping!$C$2:$C$465,MATCH(E7849,Mapping!$A$2:$A$465,0))</f>
        <v>ADANI GREEN ENERGY (ALL SPVs)</v>
      </c>
      <c r="H7849" s="2" t="n">
        <v>0.24</v>
      </c>
      <c r="I7849" s="3" t="n">
        <v>0.003</v>
      </c>
    </row>
    <row r="7850" customFormat="false" ht="15" hidden="false" customHeight="false" outlineLevel="0" collapsed="false">
      <c r="A7850" s="0" t="s">
        <v>34</v>
      </c>
      <c r="B7850" s="0" t="n">
        <f aca="false">VALUE(LEFT(A7850,4))</f>
        <v>2026</v>
      </c>
      <c r="C7850" s="0" t="str">
        <f aca="false">"FY"&amp;IF(VALUE(MID(A7850,6,2))&gt;=4,VALUE(LEFT(A7850,4)),VALUE(LEFT(A7850,4))-1)&amp;"-"&amp;TEXT(MOD(IF(VALUE(MID(A7850,6,2))&gt;=4,VALUE(LEFT(A7850,4)),VALUE(LEFT(A7850,4))-1)+1,100),"00")</f>
        <v>FY2025-26</v>
      </c>
      <c r="D7850" s="0" t="s">
        <v>771</v>
      </c>
      <c r="E7850" s="0" t="s">
        <v>457</v>
      </c>
      <c r="F7850" s="0" t="str">
        <f aca="false">INDEX(Mapping!$B$2:$B$465,MATCH(E7850,Mapping!$A$2:$A$465,0))</f>
        <v>NTPC STATIONS</v>
      </c>
      <c r="G7850" s="0" t="str">
        <f aca="false">INDEX(Mapping!$C$2:$C$465,MATCH(E7850,Mapping!$A$2:$A$465,0))</f>
        <v>NTPC GROUP</v>
      </c>
      <c r="H7850" s="2" t="n">
        <v>0.17</v>
      </c>
      <c r="I7850" s="3" t="n">
        <v>0.003</v>
      </c>
    </row>
    <row r="7851" customFormat="false" ht="15" hidden="false" customHeight="false" outlineLevel="0" collapsed="false">
      <c r="A7851" s="0" t="s">
        <v>34</v>
      </c>
      <c r="B7851" s="0" t="n">
        <f aca="false">VALUE(LEFT(A7851,4))</f>
        <v>2026</v>
      </c>
      <c r="C7851" s="0" t="str">
        <f aca="false">"FY"&amp;IF(VALUE(MID(A7851,6,2))&gt;=4,VALUE(LEFT(A7851,4)),VALUE(LEFT(A7851,4))-1)&amp;"-"&amp;TEXT(MOD(IF(VALUE(MID(A7851,6,2))&gt;=4,VALUE(LEFT(A7851,4)),VALUE(LEFT(A7851,4))-1)+1,100),"00")</f>
        <v>FY2025-26</v>
      </c>
      <c r="D7851" s="0" t="s">
        <v>585</v>
      </c>
      <c r="E7851" s="0" t="s">
        <v>585</v>
      </c>
      <c r="F7851" s="0" t="str">
        <f aca="false">INDEX(Mapping!$B$2:$B$465,MATCH(E7851,Mapping!$A$2:$A$465,0))</f>
        <v>NLC INDIA</v>
      </c>
      <c r="G7851" s="0" t="str">
        <f aca="false">INDEX(Mapping!$C$2:$C$465,MATCH(E7851,Mapping!$A$2:$A$465,0))</f>
        <v>NLC INDIA GROUP</v>
      </c>
      <c r="H7851" s="2" t="n">
        <v>0.16</v>
      </c>
      <c r="I7851" s="3" t="n">
        <v>0.002</v>
      </c>
    </row>
    <row r="7852" customFormat="false" ht="15" hidden="false" customHeight="false" outlineLevel="0" collapsed="false">
      <c r="A7852" s="0" t="s">
        <v>34</v>
      </c>
      <c r="B7852" s="0" t="n">
        <f aca="false">VALUE(LEFT(A7852,4))</f>
        <v>2026</v>
      </c>
      <c r="C7852" s="0" t="str">
        <f aca="false">"FY"&amp;IF(VALUE(MID(A7852,6,2))&gt;=4,VALUE(LEFT(A7852,4)),VALUE(LEFT(A7852,4))-1)&amp;"-"&amp;TEXT(MOD(IF(VALUE(MID(A7852,6,2))&gt;=4,VALUE(LEFT(A7852,4)),VALUE(LEFT(A7852,4))-1)+1,100),"00")</f>
        <v>FY2025-26</v>
      </c>
      <c r="D7852" s="0" t="s">
        <v>743</v>
      </c>
      <c r="E7852" s="0" t="s">
        <v>468</v>
      </c>
      <c r="F7852" s="0" t="str">
        <f aca="false">INDEX(Mapping!$B$2:$B$465,MATCH(E7852,Mapping!$A$2:$A$465,0))</f>
        <v>TPSL 200MW TPTCL BANDERWALA</v>
      </c>
      <c r="G7852" s="0" t="str">
        <f aca="false">INDEX(Mapping!$C$2:$C$465,MATCH(E7852,Mapping!$A$2:$A$465,0))</f>
        <v>TPSL 200MW TPTCL BANDERWALA</v>
      </c>
      <c r="H7852" s="2" t="n">
        <v>0.14</v>
      </c>
      <c r="I7852" s="3" t="n">
        <v>0.002</v>
      </c>
    </row>
    <row r="7853" customFormat="false" ht="15" hidden="false" customHeight="false" outlineLevel="0" collapsed="false">
      <c r="A7853" s="0" t="s">
        <v>34</v>
      </c>
      <c r="B7853" s="0" t="n">
        <f aca="false">VALUE(LEFT(A7853,4))</f>
        <v>2026</v>
      </c>
      <c r="C7853" s="0" t="str">
        <f aca="false">"FY"&amp;IF(VALUE(MID(A7853,6,2))&gt;=4,VALUE(LEFT(A7853,4)),VALUE(LEFT(A7853,4))-1)&amp;"-"&amp;TEXT(MOD(IF(VALUE(MID(A7853,6,2))&gt;=4,VALUE(LEFT(A7853,4)),VALUE(LEFT(A7853,4))-1)+1,100),"00")</f>
        <v>FY2025-26</v>
      </c>
      <c r="D7853" s="0" t="s">
        <v>609</v>
      </c>
      <c r="E7853" s="0" t="s">
        <v>609</v>
      </c>
      <c r="F7853" s="0" t="str">
        <f aca="false">INDEX(Mapping!$B$2:$B$465,MATCH(E7853,Mapping!$A$2:$A$465,0))</f>
        <v>ACME SURYODAYA PRIVATE LIMITED_BESS</v>
      </c>
      <c r="G7853" s="0" t="str">
        <f aca="false">INDEX(Mapping!$C$2:$C$465,MATCH(E7853,Mapping!$A$2:$A$465,0))</f>
        <v>ACME</v>
      </c>
      <c r="H7853" s="2" t="n">
        <v>0.11</v>
      </c>
      <c r="I7853" s="3" t="n">
        <v>0.002</v>
      </c>
    </row>
    <row r="7854" customFormat="false" ht="15" hidden="false" customHeight="false" outlineLevel="0" collapsed="false">
      <c r="A7854" s="0" t="s">
        <v>34</v>
      </c>
      <c r="B7854" s="0" t="n">
        <f aca="false">VALUE(LEFT(A7854,4))</f>
        <v>2026</v>
      </c>
      <c r="C7854" s="0" t="str">
        <f aca="false">"FY"&amp;IF(VALUE(MID(A7854,6,2))&gt;=4,VALUE(LEFT(A7854,4)),VALUE(LEFT(A7854,4))-1)&amp;"-"&amp;TEXT(MOD(IF(VALUE(MID(A7854,6,2))&gt;=4,VALUE(LEFT(A7854,4)),VALUE(LEFT(A7854,4))-1)+1,100),"00")</f>
        <v>FY2025-26</v>
      </c>
      <c r="D7854" s="0" t="s">
        <v>715</v>
      </c>
      <c r="E7854" s="0" t="s">
        <v>341</v>
      </c>
      <c r="F7854" s="0" t="str">
        <f aca="false">INDEX(Mapping!$B$2:$B$465,MATCH(E7854,Mapping!$A$2:$A$465,0))</f>
        <v>NTPC STATIONS</v>
      </c>
      <c r="G7854" s="0" t="str">
        <f aca="false">INDEX(Mapping!$C$2:$C$465,MATCH(E7854,Mapping!$A$2:$A$465,0))</f>
        <v>NTPC GROUP</v>
      </c>
      <c r="H7854" s="2" t="n">
        <v>0.1</v>
      </c>
      <c r="I7854" s="3" t="n">
        <v>0.001</v>
      </c>
    </row>
    <row r="7855" customFormat="false" ht="15" hidden="false" customHeight="false" outlineLevel="0" collapsed="false">
      <c r="A7855" s="0" t="s">
        <v>34</v>
      </c>
      <c r="B7855" s="0" t="n">
        <f aca="false">VALUE(LEFT(A7855,4))</f>
        <v>2026</v>
      </c>
      <c r="C7855" s="0" t="str">
        <f aca="false">"FY"&amp;IF(VALUE(MID(A7855,6,2))&gt;=4,VALUE(LEFT(A7855,4)),VALUE(LEFT(A7855,4))-1)&amp;"-"&amp;TEXT(MOD(IF(VALUE(MID(A7855,6,2))&gt;=4,VALUE(LEFT(A7855,4)),VALUE(LEFT(A7855,4))-1)+1,100),"00")</f>
        <v>FY2025-26</v>
      </c>
      <c r="D7855" s="0" t="s">
        <v>613</v>
      </c>
      <c r="E7855" s="0" t="s">
        <v>613</v>
      </c>
      <c r="F7855" s="0" t="str">
        <f aca="false">INDEX(Mapping!$B$2:$B$465,MATCH(E7855,Mapping!$A$2:$A$465,0))</f>
        <v>NTPC STATIONS</v>
      </c>
      <c r="G7855" s="0" t="str">
        <f aca="false">INDEX(Mapping!$C$2:$C$465,MATCH(E7855,Mapping!$A$2:$A$465,0))</f>
        <v>NTPC GROUP</v>
      </c>
      <c r="H7855" s="2" t="n">
        <v>0.1</v>
      </c>
      <c r="I7855" s="3" t="n">
        <v>0.001</v>
      </c>
    </row>
    <row r="7856" customFormat="false" ht="15" hidden="false" customHeight="false" outlineLevel="0" collapsed="false">
      <c r="A7856" s="0" t="s">
        <v>34</v>
      </c>
      <c r="B7856" s="0" t="n">
        <f aca="false">VALUE(LEFT(A7856,4))</f>
        <v>2026</v>
      </c>
      <c r="C7856" s="0" t="str">
        <f aca="false">"FY"&amp;IF(VALUE(MID(A7856,6,2))&gt;=4,VALUE(LEFT(A7856,4)),VALUE(LEFT(A7856,4))-1)&amp;"-"&amp;TEXT(MOD(IF(VALUE(MID(A7856,6,2))&gt;=4,VALUE(LEFT(A7856,4)),VALUE(LEFT(A7856,4))-1)+1,100),"00")</f>
        <v>FY2025-26</v>
      </c>
      <c r="D7856" s="0" t="s">
        <v>727</v>
      </c>
      <c r="E7856" s="0" t="s">
        <v>199</v>
      </c>
      <c r="F7856" s="0" t="str">
        <f aca="false">INDEX(Mapping!$B$2:$B$465,MATCH(E7856,Mapping!$A$2:$A$465,0))</f>
        <v>TRIPURA</v>
      </c>
      <c r="G7856" s="0" t="str">
        <f aca="false">INDEX(Mapping!$C$2:$C$465,MATCH(E7856,Mapping!$A$2:$A$465,0))</f>
        <v>TRIPURA</v>
      </c>
      <c r="H7856" s="2" t="n">
        <v>0.1</v>
      </c>
      <c r="I7856" s="3" t="n">
        <v>0.001</v>
      </c>
    </row>
    <row r="7857" customFormat="false" ht="15" hidden="false" customHeight="false" outlineLevel="0" collapsed="false">
      <c r="A7857" s="0" t="s">
        <v>34</v>
      </c>
      <c r="B7857" s="0" t="n">
        <f aca="false">VALUE(LEFT(A7857,4))</f>
        <v>2026</v>
      </c>
      <c r="C7857" s="0" t="str">
        <f aca="false">"FY"&amp;IF(VALUE(MID(A7857,6,2))&gt;=4,VALUE(LEFT(A7857,4)),VALUE(LEFT(A7857,4))-1)&amp;"-"&amp;TEXT(MOD(IF(VALUE(MID(A7857,6,2))&gt;=4,VALUE(LEFT(A7857,4)),VALUE(LEFT(A7857,4))-1)+1,100),"00")</f>
        <v>FY2025-26</v>
      </c>
      <c r="D7857" s="0" t="s">
        <v>596</v>
      </c>
      <c r="E7857" s="0" t="s">
        <v>596</v>
      </c>
      <c r="F7857" s="0" t="str">
        <f aca="false">INDEX(Mapping!$B$2:$B$465,MATCH(E7857,Mapping!$A$2:$A$465,0))</f>
        <v>NLC INDIA</v>
      </c>
      <c r="G7857" s="0" t="str">
        <f aca="false">INDEX(Mapping!$C$2:$C$465,MATCH(E7857,Mapping!$A$2:$A$465,0))</f>
        <v>NLC INDIA GROUP</v>
      </c>
      <c r="H7857" s="2" t="n">
        <v>0.05</v>
      </c>
      <c r="I7857" s="3" t="n">
        <v>0.001</v>
      </c>
    </row>
    <row r="7858" customFormat="false" ht="15" hidden="false" customHeight="false" outlineLevel="0" collapsed="false">
      <c r="A7858" s="0" t="s">
        <v>34</v>
      </c>
      <c r="B7858" s="0" t="n">
        <f aca="false">VALUE(LEFT(A7858,4))</f>
        <v>2026</v>
      </c>
      <c r="C7858" s="0" t="str">
        <f aca="false">"FY"&amp;IF(VALUE(MID(A7858,6,2))&gt;=4,VALUE(LEFT(A7858,4)),VALUE(LEFT(A7858,4))-1)&amp;"-"&amp;TEXT(MOD(IF(VALUE(MID(A7858,6,2))&gt;=4,VALUE(LEFT(A7858,4)),VALUE(LEFT(A7858,4))-1)+1,100),"00")</f>
        <v>FY2025-26</v>
      </c>
      <c r="D7858" s="0" t="s">
        <v>571</v>
      </c>
      <c r="E7858" s="0" t="s">
        <v>571</v>
      </c>
      <c r="F7858" s="0" t="str">
        <f aca="false">INDEX(Mapping!$B$2:$B$465,MATCH(E7858,Mapping!$A$2:$A$465,0))</f>
        <v>MAITHON POWER LIMITED</v>
      </c>
      <c r="G7858" s="0" t="str">
        <f aca="false">INDEX(Mapping!$C$2:$C$465,MATCH(E7858,Mapping!$A$2:$A$465,0))</f>
        <v>MAITHON POWER LIMITED</v>
      </c>
      <c r="H7858" s="2" t="n">
        <v>0.04</v>
      </c>
      <c r="I7858" s="3" t="n">
        <v>0.0006</v>
      </c>
    </row>
    <row r="7859" customFormat="false" ht="15" hidden="false" customHeight="false" outlineLevel="0" collapsed="false">
      <c r="A7859" s="0" t="s">
        <v>34</v>
      </c>
      <c r="B7859" s="0" t="n">
        <f aca="false">VALUE(LEFT(A7859,4))</f>
        <v>2026</v>
      </c>
      <c r="C7859" s="0" t="str">
        <f aca="false">"FY"&amp;IF(VALUE(MID(A7859,6,2))&gt;=4,VALUE(LEFT(A7859,4)),VALUE(LEFT(A7859,4))-1)&amp;"-"&amp;TEXT(MOD(IF(VALUE(MID(A7859,6,2))&gt;=4,VALUE(LEFT(A7859,4)),VALUE(LEFT(A7859,4))-1)+1,100),"00")</f>
        <v>FY2025-26</v>
      </c>
      <c r="D7859" s="0" t="s">
        <v>783</v>
      </c>
      <c r="E7859" s="0" t="s">
        <v>570</v>
      </c>
      <c r="F7859" s="0" t="str">
        <f aca="false">INDEX(Mapping!$B$2:$B$465,MATCH(E7859,Mapping!$A$2:$A$465,0))</f>
        <v>SERENTICA RENEWABLES INDIA 4 PRIVATE LIMITED</v>
      </c>
      <c r="G7859" s="0" t="str">
        <f aca="false">INDEX(Mapping!$C$2:$C$465,MATCH(E7859,Mapping!$A$2:$A$465,0))</f>
        <v>SERENTICA RENEWABLES</v>
      </c>
      <c r="H7859" s="2" t="n">
        <v>0.04</v>
      </c>
      <c r="I7859" s="3" t="n">
        <v>0.0005</v>
      </c>
    </row>
    <row r="7860" customFormat="false" ht="15" hidden="false" customHeight="false" outlineLevel="0" collapsed="false">
      <c r="A7860" s="0" t="s">
        <v>34</v>
      </c>
      <c r="B7860" s="0" t="n">
        <f aca="false">VALUE(LEFT(A7860,4))</f>
        <v>2026</v>
      </c>
      <c r="C7860" s="0" t="str">
        <f aca="false">"FY"&amp;IF(VALUE(MID(A7860,6,2))&gt;=4,VALUE(LEFT(A7860,4)),VALUE(LEFT(A7860,4))-1)&amp;"-"&amp;TEXT(MOD(IF(VALUE(MID(A7860,6,2))&gt;=4,VALUE(LEFT(A7860,4)),VALUE(LEFT(A7860,4))-1)+1,100),"00")</f>
        <v>FY2025-26</v>
      </c>
      <c r="D7860" s="0" t="s">
        <v>739</v>
      </c>
      <c r="E7860" s="0" t="s">
        <v>472</v>
      </c>
      <c r="F7860" s="0" t="str">
        <f aca="false">INDEX(Mapping!$B$2:$B$465,MATCH(E7860,Mapping!$A$2:$A$465,0))</f>
        <v>TRANSITION ENERGY SERVICES PRIVATE LIMITED</v>
      </c>
      <c r="G7860" s="0" t="str">
        <f aca="false">INDEX(Mapping!$C$2:$C$465,MATCH(E7860,Mapping!$A$2:$A$465,0))</f>
        <v>TRANSITION ENERGY SERVICES PRIVATE LIMITED</v>
      </c>
      <c r="H7860" s="2" t="n">
        <v>0.04</v>
      </c>
      <c r="I7860" s="3" t="n">
        <v>0.0005</v>
      </c>
    </row>
    <row r="7861" customFormat="false" ht="15" hidden="false" customHeight="false" outlineLevel="0" collapsed="false">
      <c r="A7861" s="0" t="s">
        <v>34</v>
      </c>
      <c r="B7861" s="0" t="n">
        <f aca="false">VALUE(LEFT(A7861,4))</f>
        <v>2026</v>
      </c>
      <c r="C7861" s="0" t="str">
        <f aca="false">"FY"&amp;IF(VALUE(MID(A7861,6,2))&gt;=4,VALUE(LEFT(A7861,4)),VALUE(LEFT(A7861,4))-1)&amp;"-"&amp;TEXT(MOD(IF(VALUE(MID(A7861,6,2))&gt;=4,VALUE(LEFT(A7861,4)),VALUE(LEFT(A7861,4))-1)+1,100),"00")</f>
        <v>FY2025-26</v>
      </c>
      <c r="D7861" s="0" t="s">
        <v>462</v>
      </c>
      <c r="E7861" s="0" t="s">
        <v>462</v>
      </c>
      <c r="F7861" s="0" t="str">
        <f aca="false">INDEX(Mapping!$B$2:$B$465,MATCH(E7861,Mapping!$A$2:$A$465,0))</f>
        <v>DHARIWAL INFRASTRUCTURE</v>
      </c>
      <c r="G7861" s="0" t="str">
        <f aca="false">INDEX(Mapping!$C$2:$C$465,MATCH(E7861,Mapping!$A$2:$A$465,0))</f>
        <v>DHARIWAL INFRASTRUCTURE</v>
      </c>
      <c r="H7861" s="2" t="n">
        <v>0.01</v>
      </c>
      <c r="I7861" s="3" t="n">
        <v>0.0001</v>
      </c>
    </row>
    <row r="7862" customFormat="false" ht="15" hidden="false" customHeight="false" outlineLevel="0" collapsed="false">
      <c r="A7862" s="0" t="s">
        <v>34</v>
      </c>
      <c r="B7862" s="0" t="n">
        <f aca="false">VALUE(LEFT(A7862,4))</f>
        <v>2026</v>
      </c>
      <c r="C7862" s="0" t="str">
        <f aca="false">"FY"&amp;IF(VALUE(MID(A7862,6,2))&gt;=4,VALUE(LEFT(A7862,4)),VALUE(LEFT(A7862,4))-1)&amp;"-"&amp;TEXT(MOD(IF(VALUE(MID(A7862,6,2))&gt;=4,VALUE(LEFT(A7862,4)),VALUE(LEFT(A7862,4))-1)+1,100),"00")</f>
        <v>FY2025-26</v>
      </c>
      <c r="D7862" s="0" t="s">
        <v>572</v>
      </c>
      <c r="E7862" s="0" t="s">
        <v>572</v>
      </c>
      <c r="F7862" s="0" t="str">
        <f aca="false">INDEX(Mapping!$B$2:$B$465,MATCH(E7862,Mapping!$A$2:$A$465,0))</f>
        <v>NLC INDIA</v>
      </c>
      <c r="G7862" s="0" t="str">
        <f aca="false">INDEX(Mapping!$C$2:$C$465,MATCH(E7862,Mapping!$A$2:$A$465,0))</f>
        <v>NLC INDIA GROUP</v>
      </c>
      <c r="H7862" s="2" t="n">
        <v>0.01</v>
      </c>
      <c r="I7862" s="3" t="n">
        <v>0.0001</v>
      </c>
    </row>
    <row r="7863" customFormat="false" ht="15" hidden="false" customHeight="false" outlineLevel="0" collapsed="false">
      <c r="A7863" s="0" t="s">
        <v>34</v>
      </c>
      <c r="B7863" s="0" t="n">
        <f aca="false">VALUE(LEFT(A7863,4))</f>
        <v>2026</v>
      </c>
      <c r="C7863" s="0" t="str">
        <f aca="false">"FY"&amp;IF(VALUE(MID(A7863,6,2))&gt;=4,VALUE(LEFT(A7863,4)),VALUE(LEFT(A7863,4))-1)&amp;"-"&amp;TEXT(MOD(IF(VALUE(MID(A7863,6,2))&gt;=4,VALUE(LEFT(A7863,4)),VALUE(LEFT(A7863,4))-1)+1,100),"00")</f>
        <v>FY2025-26</v>
      </c>
      <c r="D7863" s="0" t="s">
        <v>773</v>
      </c>
      <c r="E7863" s="0" t="s">
        <v>595</v>
      </c>
      <c r="F7863" s="0" t="str">
        <f aca="false">INDEX(Mapping!$B$2:$B$465,MATCH(E7863,Mapping!$A$2:$A$465,0))</f>
        <v>NANI VIRANI WIND ENERGY PRIVATE LIMITED</v>
      </c>
      <c r="G7863" s="0" t="str">
        <f aca="false">INDEX(Mapping!$C$2:$C$465,MATCH(E7863,Mapping!$A$2:$A$465,0))</f>
        <v>NANI VIRANI WIND ENERGY PRIVATE LIMITED</v>
      </c>
      <c r="H7863" s="2" t="n">
        <v>0.004</v>
      </c>
      <c r="I7863" s="3" t="n">
        <v>0.0001</v>
      </c>
    </row>
    <row r="7864" customFormat="false" ht="15" hidden="false" customHeight="false" outlineLevel="0" collapsed="false">
      <c r="A7864" s="0" t="s">
        <v>34</v>
      </c>
      <c r="B7864" s="0" t="n">
        <f aca="false">VALUE(LEFT(A7864,4))</f>
        <v>2026</v>
      </c>
      <c r="C7864" s="0" t="str">
        <f aca="false">"FY"&amp;IF(VALUE(MID(A7864,6,2))&gt;=4,VALUE(LEFT(A7864,4)),VALUE(LEFT(A7864,4))-1)&amp;"-"&amp;TEXT(MOD(IF(VALUE(MID(A7864,6,2))&gt;=4,VALUE(LEFT(A7864,4)),VALUE(LEFT(A7864,4))-1)+1,100),"00")</f>
        <v>FY2025-26</v>
      </c>
      <c r="D7864" s="0" t="s">
        <v>557</v>
      </c>
      <c r="E7864" s="0" t="s">
        <v>557</v>
      </c>
      <c r="F7864" s="0" t="str">
        <f aca="false">INDEX(Mapping!$B$2:$B$465,MATCH(E7864,Mapping!$A$2:$A$465,0))</f>
        <v>NLC INDIA</v>
      </c>
      <c r="G7864" s="0" t="str">
        <f aca="false">INDEX(Mapping!$C$2:$C$465,MATCH(E7864,Mapping!$A$2:$A$465,0))</f>
        <v>NLC INDIA GROUP</v>
      </c>
      <c r="H7864" s="2" t="n">
        <v>0.004</v>
      </c>
      <c r="I7864" s="3" t="n">
        <v>0.0001</v>
      </c>
    </row>
  </sheetData>
  <autoFilter ref="A1:I78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5" min="4" style="0" width="55"/>
    <col collapsed="false" customWidth="true" hidden="false" outlineLevel="0" max="6" min="6" style="0" width="45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8.35" hidden="false" customHeight="false" outlineLevel="0" collapsed="false">
      <c r="A1" s="1" t="s">
        <v>633</v>
      </c>
      <c r="B1" s="1" t="s">
        <v>634</v>
      </c>
      <c r="C1" s="1" t="s">
        <v>635</v>
      </c>
      <c r="D1" s="1" t="s">
        <v>636</v>
      </c>
      <c r="E1" s="1" t="s">
        <v>22</v>
      </c>
      <c r="F1" s="1" t="s">
        <v>637</v>
      </c>
      <c r="G1" s="1" t="s">
        <v>638</v>
      </c>
      <c r="H1" s="1" t="s">
        <v>639</v>
      </c>
      <c r="I1" s="1" t="s">
        <v>640</v>
      </c>
    </row>
    <row r="2" customFormat="false" ht="15" hidden="false" customHeight="false" outlineLevel="0" collapsed="false">
      <c r="A2" s="0" t="s">
        <v>33</v>
      </c>
      <c r="B2" s="0" t="n">
        <f aca="false">VALUE(LEFT(A2,4))</f>
        <v>2020</v>
      </c>
      <c r="C2" s="0" t="str">
        <f aca="false">"FY"&amp;IF(VALUE(MID(A2,6,2))&gt;=4,VALUE(LEFT(A2,4)),VALUE(LEFT(A2,4))-1)&amp;"-"&amp;TEXT(MOD(IF(VALUE(MID(A2,6,2))&gt;=4,VALUE(LEFT(A2,4)),VALUE(LEFT(A2,4))-1)+1,100),"00")</f>
        <v>FY2019-20</v>
      </c>
      <c r="D2" s="0" t="s">
        <v>35</v>
      </c>
      <c r="E2" s="0" t="s">
        <v>35</v>
      </c>
      <c r="F2" s="0" t="str">
        <f aca="false">INDEX(Mapping!$B$2:$B$465,MATCH(E2,Mapping!$A$2:$A$465,0))</f>
        <v>TELANGANA</v>
      </c>
      <c r="G2" s="0" t="str">
        <f aca="false">INDEX(Mapping!$C$2:$C$465,MATCH(E2,Mapping!$A$2:$A$465,0))</f>
        <v>TELANGANA</v>
      </c>
      <c r="H2" s="2" t="n">
        <v>920.41</v>
      </c>
      <c r="I2" s="3" t="n">
        <v>19.21</v>
      </c>
    </row>
    <row r="3" customFormat="false" ht="15" hidden="false" customHeight="false" outlineLevel="0" collapsed="false">
      <c r="A3" s="0" t="s">
        <v>33</v>
      </c>
      <c r="B3" s="0" t="n">
        <f aca="false">VALUE(LEFT(A3,4))</f>
        <v>2020</v>
      </c>
      <c r="C3" s="0" t="str">
        <f aca="false">"FY"&amp;IF(VALUE(MID(A3,6,2))&gt;=4,VALUE(LEFT(A3,4)),VALUE(LEFT(A3,4))-1)&amp;"-"&amp;TEXT(MOD(IF(VALUE(MID(A3,6,2))&gt;=4,VALUE(LEFT(A3,4)),VALUE(LEFT(A3,4))-1)+1,100),"00")</f>
        <v>FY2019-20</v>
      </c>
      <c r="D3" s="0" t="s">
        <v>31</v>
      </c>
      <c r="E3" s="0" t="s">
        <v>31</v>
      </c>
      <c r="F3" s="0" t="str">
        <f aca="false">INDEX(Mapping!$B$2:$B$465,MATCH(E3,Mapping!$A$2:$A$465,0))</f>
        <v>GUJARAT</v>
      </c>
      <c r="G3" s="0" t="str">
        <f aca="false">INDEX(Mapping!$C$2:$C$465,MATCH(E3,Mapping!$A$2:$A$465,0))</f>
        <v>GUJARAT</v>
      </c>
      <c r="H3" s="2" t="n">
        <v>525.95</v>
      </c>
      <c r="I3" s="3" t="n">
        <v>10.98</v>
      </c>
    </row>
    <row r="4" customFormat="false" ht="15" hidden="false" customHeight="false" outlineLevel="0" collapsed="false">
      <c r="A4" s="0" t="s">
        <v>33</v>
      </c>
      <c r="B4" s="0" t="n">
        <f aca="false">VALUE(LEFT(A4,4))</f>
        <v>2020</v>
      </c>
      <c r="C4" s="0" t="str">
        <f aca="false">"FY"&amp;IF(VALUE(MID(A4,6,2))&gt;=4,VALUE(LEFT(A4,4)),VALUE(LEFT(A4,4))-1)&amp;"-"&amp;TEXT(MOD(IF(VALUE(MID(A4,6,2))&gt;=4,VALUE(LEFT(A4,4)),VALUE(LEFT(A4,4))-1)+1,100),"00")</f>
        <v>FY2019-20</v>
      </c>
      <c r="D4" s="0" t="s">
        <v>37</v>
      </c>
      <c r="E4" s="0" t="s">
        <v>37</v>
      </c>
      <c r="F4" s="0" t="str">
        <f aca="false">INDEX(Mapping!$B$2:$B$465,MATCH(E4,Mapping!$A$2:$A$465,0))</f>
        <v>MAHARASHTRA</v>
      </c>
      <c r="G4" s="0" t="str">
        <f aca="false">INDEX(Mapping!$C$2:$C$465,MATCH(E4,Mapping!$A$2:$A$465,0))</f>
        <v>MAHARASHTRA</v>
      </c>
      <c r="H4" s="2" t="n">
        <v>435.65</v>
      </c>
      <c r="I4" s="3" t="n">
        <v>9.09</v>
      </c>
    </row>
    <row r="5" customFormat="false" ht="15" hidden="false" customHeight="false" outlineLevel="0" collapsed="false">
      <c r="A5" s="0" t="s">
        <v>33</v>
      </c>
      <c r="B5" s="0" t="n">
        <f aca="false">VALUE(LEFT(A5,4))</f>
        <v>2020</v>
      </c>
      <c r="C5" s="0" t="str">
        <f aca="false">"FY"&amp;IF(VALUE(MID(A5,6,2))&gt;=4,VALUE(LEFT(A5,4)),VALUE(LEFT(A5,4))-1)&amp;"-"&amp;TEXT(MOD(IF(VALUE(MID(A5,6,2))&gt;=4,VALUE(LEFT(A5,4)),VALUE(LEFT(A5,4))-1)+1,100),"00")</f>
        <v>FY2019-20</v>
      </c>
      <c r="D5" s="0" t="s">
        <v>40</v>
      </c>
      <c r="E5" s="0" t="s">
        <v>40</v>
      </c>
      <c r="F5" s="0" t="str">
        <f aca="false">INDEX(Mapping!$B$2:$B$465,MATCH(E5,Mapping!$A$2:$A$465,0))</f>
        <v>TAMIL NADU</v>
      </c>
      <c r="G5" s="0" t="str">
        <f aca="false">INDEX(Mapping!$C$2:$C$465,MATCH(E5,Mapping!$A$2:$A$465,0))</f>
        <v>TAMIL NADU</v>
      </c>
      <c r="H5" s="2" t="n">
        <v>382.14</v>
      </c>
      <c r="I5" s="3" t="n">
        <v>7.97</v>
      </c>
    </row>
    <row r="6" customFormat="false" ht="15" hidden="false" customHeight="false" outlineLevel="0" collapsed="false">
      <c r="A6" s="0" t="s">
        <v>33</v>
      </c>
      <c r="B6" s="0" t="n">
        <f aca="false">VALUE(LEFT(A6,4))</f>
        <v>2020</v>
      </c>
      <c r="C6" s="0" t="str">
        <f aca="false">"FY"&amp;IF(VALUE(MID(A6,6,2))&gt;=4,VALUE(LEFT(A6,4)),VALUE(LEFT(A6,4))-1)&amp;"-"&amp;TEXT(MOD(IF(VALUE(MID(A6,6,2))&gt;=4,VALUE(LEFT(A6,4)),VALUE(LEFT(A6,4))-1)+1,100),"00")</f>
        <v>FY2019-20</v>
      </c>
      <c r="D6" s="0" t="s">
        <v>54</v>
      </c>
      <c r="E6" s="0" t="s">
        <v>54</v>
      </c>
      <c r="F6" s="0" t="str">
        <f aca="false">INDEX(Mapping!$B$2:$B$465,MATCH(E6,Mapping!$A$2:$A$465,0))</f>
        <v>JAMMU &amp; KASHMIR</v>
      </c>
      <c r="G6" s="0" t="str">
        <f aca="false">INDEX(Mapping!$C$2:$C$465,MATCH(E6,Mapping!$A$2:$A$465,0))</f>
        <v>JAMMU &amp; KASHMIR</v>
      </c>
      <c r="H6" s="2" t="n">
        <v>349.19</v>
      </c>
      <c r="I6" s="3" t="n">
        <v>7.29</v>
      </c>
    </row>
    <row r="7" customFormat="false" ht="15" hidden="false" customHeight="false" outlineLevel="0" collapsed="false">
      <c r="A7" s="0" t="s">
        <v>33</v>
      </c>
      <c r="B7" s="0" t="n">
        <f aca="false">VALUE(LEFT(A7,4))</f>
        <v>2020</v>
      </c>
      <c r="C7" s="0" t="str">
        <f aca="false">"FY"&amp;IF(VALUE(MID(A7,6,2))&gt;=4,VALUE(LEFT(A7,4)),VALUE(LEFT(A7,4))-1)&amp;"-"&amp;TEXT(MOD(IF(VALUE(MID(A7,6,2))&gt;=4,VALUE(LEFT(A7,4)),VALUE(LEFT(A7,4))-1)+1,100),"00")</f>
        <v>FY2019-20</v>
      </c>
      <c r="D7" s="0" t="s">
        <v>48</v>
      </c>
      <c r="E7" s="0" t="s">
        <v>48</v>
      </c>
      <c r="F7" s="0" t="str">
        <f aca="false">INDEX(Mapping!$B$2:$B$465,MATCH(E7,Mapping!$A$2:$A$465,0))</f>
        <v>DELHI</v>
      </c>
      <c r="G7" s="0" t="str">
        <f aca="false">INDEX(Mapping!$C$2:$C$465,MATCH(E7,Mapping!$A$2:$A$465,0))</f>
        <v>DELHI</v>
      </c>
      <c r="H7" s="2" t="n">
        <v>311.38</v>
      </c>
      <c r="I7" s="3" t="n">
        <v>6.5</v>
      </c>
    </row>
    <row r="8" customFormat="false" ht="15" hidden="false" customHeight="false" outlineLevel="0" collapsed="false">
      <c r="A8" s="0" t="s">
        <v>33</v>
      </c>
      <c r="B8" s="0" t="n">
        <f aca="false">VALUE(LEFT(A8,4))</f>
        <v>2020</v>
      </c>
      <c r="C8" s="0" t="str">
        <f aca="false">"FY"&amp;IF(VALUE(MID(A8,6,2))&gt;=4,VALUE(LEFT(A8,4)),VALUE(LEFT(A8,4))-1)&amp;"-"&amp;TEXT(MOD(IF(VALUE(MID(A8,6,2))&gt;=4,VALUE(LEFT(A8,4)),VALUE(LEFT(A8,4))-1)+1,100),"00")</f>
        <v>FY2019-20</v>
      </c>
      <c r="D8" s="0" t="s">
        <v>41</v>
      </c>
      <c r="E8" s="0" t="s">
        <v>41</v>
      </c>
      <c r="F8" s="0" t="str">
        <f aca="false">INDEX(Mapping!$B$2:$B$465,MATCH(E8,Mapping!$A$2:$A$465,0))</f>
        <v>RAJASTHAN</v>
      </c>
      <c r="G8" s="0" t="str">
        <f aca="false">INDEX(Mapping!$C$2:$C$465,MATCH(E8,Mapping!$A$2:$A$465,0))</f>
        <v>RAJASTHAN</v>
      </c>
      <c r="H8" s="2" t="n">
        <v>303.42</v>
      </c>
      <c r="I8" s="3" t="n">
        <v>6.33</v>
      </c>
    </row>
    <row r="9" customFormat="false" ht="15" hidden="false" customHeight="false" outlineLevel="0" collapsed="false">
      <c r="A9" s="0" t="s">
        <v>33</v>
      </c>
      <c r="B9" s="0" t="n">
        <f aca="false">VALUE(LEFT(A9,4))</f>
        <v>2020</v>
      </c>
      <c r="C9" s="0" t="str">
        <f aca="false">"FY"&amp;IF(VALUE(MID(A9,6,2))&gt;=4,VALUE(LEFT(A9,4)),VALUE(LEFT(A9,4))-1)&amp;"-"&amp;TEXT(MOD(IF(VALUE(MID(A9,6,2))&gt;=4,VALUE(LEFT(A9,4)),VALUE(LEFT(A9,4))-1)+1,100),"00")</f>
        <v>FY2019-20</v>
      </c>
      <c r="D9" s="0" t="s">
        <v>45</v>
      </c>
      <c r="E9" s="0" t="s">
        <v>45</v>
      </c>
      <c r="F9" s="0" t="str">
        <f aca="false">INDEX(Mapping!$B$2:$B$465,MATCH(E9,Mapping!$A$2:$A$465,0))</f>
        <v>BIHAR</v>
      </c>
      <c r="G9" s="0" t="str">
        <f aca="false">INDEX(Mapping!$C$2:$C$465,MATCH(E9,Mapping!$A$2:$A$465,0))</f>
        <v>BIHAR</v>
      </c>
      <c r="H9" s="2" t="n">
        <v>206.79</v>
      </c>
      <c r="I9" s="3" t="n">
        <v>4.32</v>
      </c>
    </row>
    <row r="10" customFormat="false" ht="15" hidden="false" customHeight="false" outlineLevel="0" collapsed="false">
      <c r="A10" s="0" t="s">
        <v>33</v>
      </c>
      <c r="B10" s="0" t="n">
        <f aca="false">VALUE(LEFT(A10,4))</f>
        <v>2020</v>
      </c>
      <c r="C10" s="0" t="str">
        <f aca="false">"FY"&amp;IF(VALUE(MID(A10,6,2))&gt;=4,VALUE(LEFT(A10,4)),VALUE(LEFT(A10,4))-1)&amp;"-"&amp;TEXT(MOD(IF(VALUE(MID(A10,6,2))&gt;=4,VALUE(LEFT(A10,4)),VALUE(LEFT(A10,4))-1)+1,100),"00")</f>
        <v>FY2019-20</v>
      </c>
      <c r="D10" s="0" t="s">
        <v>42</v>
      </c>
      <c r="E10" s="0" t="s">
        <v>42</v>
      </c>
      <c r="F10" s="0" t="str">
        <f aca="false">INDEX(Mapping!$B$2:$B$465,MATCH(E10,Mapping!$A$2:$A$465,0))</f>
        <v>PUNJAB</v>
      </c>
      <c r="G10" s="0" t="str">
        <f aca="false">INDEX(Mapping!$C$2:$C$465,MATCH(E10,Mapping!$A$2:$A$465,0))</f>
        <v>PUNJAB</v>
      </c>
      <c r="H10" s="2" t="n">
        <v>152.99</v>
      </c>
      <c r="I10" s="3" t="n">
        <v>3.19</v>
      </c>
    </row>
    <row r="11" customFormat="false" ht="15" hidden="false" customHeight="false" outlineLevel="0" collapsed="false">
      <c r="A11" s="0" t="s">
        <v>33</v>
      </c>
      <c r="B11" s="0" t="n">
        <f aca="false">VALUE(LEFT(A11,4))</f>
        <v>2020</v>
      </c>
      <c r="C11" s="0" t="str">
        <f aca="false">"FY"&amp;IF(VALUE(MID(A11,6,2))&gt;=4,VALUE(LEFT(A11,4)),VALUE(LEFT(A11,4))-1)&amp;"-"&amp;TEXT(MOD(IF(VALUE(MID(A11,6,2))&gt;=4,VALUE(LEFT(A11,4)),VALUE(LEFT(A11,4))-1)+1,100),"00")</f>
        <v>FY2019-20</v>
      </c>
      <c r="D11" s="0" t="s">
        <v>44</v>
      </c>
      <c r="E11" s="0" t="s">
        <v>44</v>
      </c>
      <c r="F11" s="0" t="str">
        <f aca="false">INDEX(Mapping!$B$2:$B$465,MATCH(E11,Mapping!$A$2:$A$465,0))</f>
        <v>HARYANA</v>
      </c>
      <c r="G11" s="0" t="str">
        <f aca="false">INDEX(Mapping!$C$2:$C$465,MATCH(E11,Mapping!$A$2:$A$465,0))</f>
        <v>HARYANA</v>
      </c>
      <c r="H11" s="2" t="n">
        <v>139.41</v>
      </c>
      <c r="I11" s="3" t="n">
        <v>2.91</v>
      </c>
    </row>
    <row r="12" customFormat="false" ht="15" hidden="false" customHeight="false" outlineLevel="0" collapsed="false">
      <c r="A12" s="0" t="s">
        <v>33</v>
      </c>
      <c r="B12" s="0" t="n">
        <f aca="false">VALUE(LEFT(A12,4))</f>
        <v>2020</v>
      </c>
      <c r="C12" s="0" t="str">
        <f aca="false">"FY"&amp;IF(VALUE(MID(A12,6,2))&gt;=4,VALUE(LEFT(A12,4)),VALUE(LEFT(A12,4))-1)&amp;"-"&amp;TEXT(MOD(IF(VALUE(MID(A12,6,2))&gt;=4,VALUE(LEFT(A12,4)),VALUE(LEFT(A12,4))-1)+1,100),"00")</f>
        <v>FY2019-20</v>
      </c>
      <c r="D12" s="0" t="s">
        <v>46</v>
      </c>
      <c r="E12" s="0" t="s">
        <v>46</v>
      </c>
      <c r="F12" s="0" t="str">
        <f aca="false">INDEX(Mapping!$B$2:$B$465,MATCH(E12,Mapping!$A$2:$A$465,0))</f>
        <v>CHHATTISGARH</v>
      </c>
      <c r="G12" s="0" t="str">
        <f aca="false">INDEX(Mapping!$C$2:$C$465,MATCH(E12,Mapping!$A$2:$A$465,0))</f>
        <v>CHHATTISGARH</v>
      </c>
      <c r="H12" s="2" t="n">
        <v>134.38</v>
      </c>
      <c r="I12" s="3" t="n">
        <v>2.8</v>
      </c>
    </row>
    <row r="13" customFormat="false" ht="15" hidden="false" customHeight="false" outlineLevel="0" collapsed="false">
      <c r="A13" s="0" t="s">
        <v>33</v>
      </c>
      <c r="B13" s="0" t="n">
        <f aca="false">VALUE(LEFT(A13,4))</f>
        <v>2020</v>
      </c>
      <c r="C13" s="0" t="str">
        <f aca="false">"FY"&amp;IF(VALUE(MID(A13,6,2))&gt;=4,VALUE(LEFT(A13,4)),VALUE(LEFT(A13,4))-1)&amp;"-"&amp;TEXT(MOD(IF(VALUE(MID(A13,6,2))&gt;=4,VALUE(LEFT(A13,4)),VALUE(LEFT(A13,4))-1)+1,100),"00")</f>
        <v>FY2019-20</v>
      </c>
      <c r="D13" s="0" t="s">
        <v>36</v>
      </c>
      <c r="E13" s="0" t="s">
        <v>36</v>
      </c>
      <c r="F13" s="0" t="str">
        <f aca="false">INDEX(Mapping!$B$2:$B$465,MATCH(E13,Mapping!$A$2:$A$465,0))</f>
        <v>UTTAR PRADESH</v>
      </c>
      <c r="G13" s="0" t="str">
        <f aca="false">INDEX(Mapping!$C$2:$C$465,MATCH(E13,Mapping!$A$2:$A$465,0))</f>
        <v>UTTAR PRADESH</v>
      </c>
      <c r="H13" s="2" t="n">
        <v>133.27</v>
      </c>
      <c r="I13" s="3" t="n">
        <v>2.78</v>
      </c>
    </row>
    <row r="14" customFormat="false" ht="15" hidden="false" customHeight="false" outlineLevel="0" collapsed="false">
      <c r="A14" s="0" t="s">
        <v>33</v>
      </c>
      <c r="B14" s="0" t="n">
        <f aca="false">VALUE(LEFT(A14,4))</f>
        <v>2020</v>
      </c>
      <c r="C14" s="0" t="str">
        <f aca="false">"FY"&amp;IF(VALUE(MID(A14,6,2))&gt;=4,VALUE(LEFT(A14,4)),VALUE(LEFT(A14,4))-1)&amp;"-"&amp;TEXT(MOD(IF(VALUE(MID(A14,6,2))&gt;=4,VALUE(LEFT(A14,4)),VALUE(LEFT(A14,4))-1)+1,100),"00")</f>
        <v>FY2019-20</v>
      </c>
      <c r="D14" s="0" t="s">
        <v>38</v>
      </c>
      <c r="E14" s="0" t="s">
        <v>38</v>
      </c>
      <c r="F14" s="0" t="str">
        <f aca="false">INDEX(Mapping!$B$2:$B$465,MATCH(E14,Mapping!$A$2:$A$465,0))</f>
        <v>ANDHRA PRADESH</v>
      </c>
      <c r="G14" s="0" t="str">
        <f aca="false">INDEX(Mapping!$C$2:$C$465,MATCH(E14,Mapping!$A$2:$A$465,0))</f>
        <v>ANDHRA PRADESH</v>
      </c>
      <c r="H14" s="2" t="n">
        <v>130.78</v>
      </c>
      <c r="I14" s="3" t="n">
        <v>2.73</v>
      </c>
    </row>
    <row r="15" customFormat="false" ht="15" hidden="false" customHeight="false" outlineLevel="0" collapsed="false">
      <c r="A15" s="0" t="s">
        <v>33</v>
      </c>
      <c r="B15" s="0" t="n">
        <f aca="false">VALUE(LEFT(A15,4))</f>
        <v>2020</v>
      </c>
      <c r="C15" s="0" t="str">
        <f aca="false">"FY"&amp;IF(VALUE(MID(A15,6,2))&gt;=4,VALUE(LEFT(A15,4)),VALUE(LEFT(A15,4))-1)&amp;"-"&amp;TEXT(MOD(IF(VALUE(MID(A15,6,2))&gt;=4,VALUE(LEFT(A15,4)),VALUE(LEFT(A15,4))-1)+1,100),"00")</f>
        <v>FY2019-20</v>
      </c>
      <c r="D15" s="0" t="s">
        <v>47</v>
      </c>
      <c r="E15" s="0" t="s">
        <v>47</v>
      </c>
      <c r="F15" s="0" t="str">
        <f aca="false">INDEX(Mapping!$B$2:$B$465,MATCH(E15,Mapping!$A$2:$A$465,0))</f>
        <v>KARNATAKA</v>
      </c>
      <c r="G15" s="0" t="str">
        <f aca="false">INDEX(Mapping!$C$2:$C$465,MATCH(E15,Mapping!$A$2:$A$465,0))</f>
        <v>KARNATAKA</v>
      </c>
      <c r="H15" s="2" t="n">
        <v>105.03</v>
      </c>
      <c r="I15" s="3" t="n">
        <v>2.19</v>
      </c>
    </row>
    <row r="16" customFormat="false" ht="15" hidden="false" customHeight="false" outlineLevel="0" collapsed="false">
      <c r="A16" s="0" t="s">
        <v>33</v>
      </c>
      <c r="B16" s="0" t="n">
        <f aca="false">VALUE(LEFT(A16,4))</f>
        <v>2020</v>
      </c>
      <c r="C16" s="0" t="str">
        <f aca="false">"FY"&amp;IF(VALUE(MID(A16,6,2))&gt;=4,VALUE(LEFT(A16,4)),VALUE(LEFT(A16,4))-1)&amp;"-"&amp;TEXT(MOD(IF(VALUE(MID(A16,6,2))&gt;=4,VALUE(LEFT(A16,4)),VALUE(LEFT(A16,4))-1)+1,100),"00")</f>
        <v>FY2019-20</v>
      </c>
      <c r="D16" s="0" t="s">
        <v>56</v>
      </c>
      <c r="E16" s="0" t="s">
        <v>56</v>
      </c>
      <c r="F16" s="0" t="str">
        <f aca="false">INDEX(Mapping!$B$2:$B$465,MATCH(E16,Mapping!$A$2:$A$465,0))</f>
        <v>UTTARAKHAND</v>
      </c>
      <c r="G16" s="0" t="str">
        <f aca="false">INDEX(Mapping!$C$2:$C$465,MATCH(E16,Mapping!$A$2:$A$465,0))</f>
        <v>UTTARAKHAND</v>
      </c>
      <c r="H16" s="2" t="n">
        <v>98.95</v>
      </c>
      <c r="I16" s="3" t="n">
        <v>2.07</v>
      </c>
    </row>
    <row r="17" customFormat="false" ht="15" hidden="false" customHeight="false" outlineLevel="0" collapsed="false">
      <c r="A17" s="0" t="s">
        <v>33</v>
      </c>
      <c r="B17" s="0" t="n">
        <f aca="false">VALUE(LEFT(A17,4))</f>
        <v>2020</v>
      </c>
      <c r="C17" s="0" t="str">
        <f aca="false">"FY"&amp;IF(VALUE(MID(A17,6,2))&gt;=4,VALUE(LEFT(A17,4)),VALUE(LEFT(A17,4))-1)&amp;"-"&amp;TEXT(MOD(IF(VALUE(MID(A17,6,2))&gt;=4,VALUE(LEFT(A17,4)),VALUE(LEFT(A17,4))-1)+1,100),"00")</f>
        <v>FY2019-20</v>
      </c>
      <c r="D17" s="0" t="s">
        <v>39</v>
      </c>
      <c r="E17" s="0" t="s">
        <v>39</v>
      </c>
      <c r="F17" s="0" t="str">
        <f aca="false">INDEX(Mapping!$B$2:$B$465,MATCH(E17,Mapping!$A$2:$A$465,0))</f>
        <v>WEST BENGAL</v>
      </c>
      <c r="G17" s="0" t="str">
        <f aca="false">INDEX(Mapping!$C$2:$C$465,MATCH(E17,Mapping!$A$2:$A$465,0))</f>
        <v>WEST BENGAL</v>
      </c>
      <c r="H17" s="2" t="n">
        <v>88.83</v>
      </c>
      <c r="I17" s="3" t="n">
        <v>1.85</v>
      </c>
    </row>
    <row r="18" customFormat="false" ht="15" hidden="false" customHeight="false" outlineLevel="0" collapsed="false">
      <c r="A18" s="0" t="s">
        <v>33</v>
      </c>
      <c r="B18" s="0" t="n">
        <f aca="false">VALUE(LEFT(A18,4))</f>
        <v>2020</v>
      </c>
      <c r="C18" s="0" t="str">
        <f aca="false">"FY"&amp;IF(VALUE(MID(A18,6,2))&gt;=4,VALUE(LEFT(A18,4)),VALUE(LEFT(A18,4))-1)&amp;"-"&amp;TEXT(MOD(IF(VALUE(MID(A18,6,2))&gt;=4,VALUE(LEFT(A18,4)),VALUE(LEFT(A18,4))-1)+1,100),"00")</f>
        <v>FY2019-20</v>
      </c>
      <c r="D18" s="0" t="s">
        <v>150</v>
      </c>
      <c r="E18" s="0" t="s">
        <v>150</v>
      </c>
      <c r="F18" s="0" t="str">
        <f aca="false">INDEX(Mapping!$B$2:$B$465,MATCH(E18,Mapping!$A$2:$A$465,0))</f>
        <v>DNH &amp; DD (UT)</v>
      </c>
      <c r="G18" s="0" t="str">
        <f aca="false">INDEX(Mapping!$C$2:$C$465,MATCH(E18,Mapping!$A$2:$A$465,0))</f>
        <v>DNH &amp; DD (UT)</v>
      </c>
      <c r="H18" s="2" t="n">
        <v>87.79</v>
      </c>
      <c r="I18" s="3" t="n">
        <v>1.83</v>
      </c>
    </row>
    <row r="19" customFormat="false" ht="15" hidden="false" customHeight="false" outlineLevel="0" collapsed="false">
      <c r="A19" s="0" t="s">
        <v>33</v>
      </c>
      <c r="B19" s="0" t="n">
        <f aca="false">VALUE(LEFT(A19,4))</f>
        <v>2020</v>
      </c>
      <c r="C19" s="0" t="str">
        <f aca="false">"FY"&amp;IF(VALUE(MID(A19,6,2))&gt;=4,VALUE(LEFT(A19,4)),VALUE(LEFT(A19,4))-1)&amp;"-"&amp;TEXT(MOD(IF(VALUE(MID(A19,6,2))&gt;=4,VALUE(LEFT(A19,4)),VALUE(LEFT(A19,4))-1)+1,100),"00")</f>
        <v>FY2019-20</v>
      </c>
      <c r="D19" s="0" t="s">
        <v>71</v>
      </c>
      <c r="E19" s="0" t="s">
        <v>71</v>
      </c>
      <c r="F19" s="0" t="str">
        <f aca="false">INDEX(Mapping!$B$2:$B$465,MATCH(E19,Mapping!$A$2:$A$465,0))</f>
        <v>KERALA</v>
      </c>
      <c r="G19" s="0" t="str">
        <f aca="false">INDEX(Mapping!$C$2:$C$465,MATCH(E19,Mapping!$A$2:$A$465,0))</f>
        <v>KERALA</v>
      </c>
      <c r="H19" s="2" t="n">
        <v>63.38</v>
      </c>
      <c r="I19" s="3" t="n">
        <v>1.32</v>
      </c>
    </row>
    <row r="20" customFormat="false" ht="15" hidden="false" customHeight="false" outlineLevel="0" collapsed="false">
      <c r="A20" s="0" t="s">
        <v>33</v>
      </c>
      <c r="B20" s="0" t="n">
        <f aca="false">VALUE(LEFT(A20,4))</f>
        <v>2020</v>
      </c>
      <c r="C20" s="0" t="str">
        <f aca="false">"FY"&amp;IF(VALUE(MID(A20,6,2))&gt;=4,VALUE(LEFT(A20,4)),VALUE(LEFT(A20,4))-1)&amp;"-"&amp;TEXT(MOD(IF(VALUE(MID(A20,6,2))&gt;=4,VALUE(LEFT(A20,4)),VALUE(LEFT(A20,4))-1)+1,100),"00")</f>
        <v>FY2019-20</v>
      </c>
      <c r="D20" s="0" t="s">
        <v>245</v>
      </c>
      <c r="E20" s="0" t="s">
        <v>245</v>
      </c>
      <c r="F20" s="0" t="str">
        <f aca="false">INDEX(Mapping!$B$2:$B$465,MATCH(E20,Mapping!$A$2:$A$465,0))</f>
        <v>DNH &amp; DD (UT)</v>
      </c>
      <c r="G20" s="0" t="str">
        <f aca="false">INDEX(Mapping!$C$2:$C$465,MATCH(E20,Mapping!$A$2:$A$465,0))</f>
        <v>DNH &amp; DD (UT)</v>
      </c>
      <c r="H20" s="2" t="n">
        <v>42.05</v>
      </c>
      <c r="I20" s="3" t="n">
        <v>0.88</v>
      </c>
    </row>
    <row r="21" customFormat="false" ht="15" hidden="false" customHeight="false" outlineLevel="0" collapsed="false">
      <c r="A21" s="0" t="s">
        <v>33</v>
      </c>
      <c r="B21" s="0" t="n">
        <f aca="false">VALUE(LEFT(A21,4))</f>
        <v>2020</v>
      </c>
      <c r="C21" s="0" t="str">
        <f aca="false">"FY"&amp;IF(VALUE(MID(A21,6,2))&gt;=4,VALUE(LEFT(A21,4)),VALUE(LEFT(A21,4))-1)&amp;"-"&amp;TEXT(MOD(IF(VALUE(MID(A21,6,2))&gt;=4,VALUE(LEFT(A21,4)),VALUE(LEFT(A21,4))-1)+1,100),"00")</f>
        <v>FY2019-20</v>
      </c>
      <c r="D21" s="0" t="s">
        <v>53</v>
      </c>
      <c r="E21" s="0" t="s">
        <v>53</v>
      </c>
      <c r="F21" s="0" t="str">
        <f aca="false">INDEX(Mapping!$B$2:$B$465,MATCH(E21,Mapping!$A$2:$A$465,0))</f>
        <v>HIMACHAL PRADESH</v>
      </c>
      <c r="G21" s="0" t="str">
        <f aca="false">INDEX(Mapping!$C$2:$C$465,MATCH(E21,Mapping!$A$2:$A$465,0))</f>
        <v>HIMACHAL PRADESH</v>
      </c>
      <c r="H21" s="2" t="n">
        <v>38.61</v>
      </c>
      <c r="I21" s="3" t="n">
        <v>0.81</v>
      </c>
    </row>
    <row r="22" customFormat="false" ht="15" hidden="false" customHeight="false" outlineLevel="0" collapsed="false">
      <c r="A22" s="0" t="s">
        <v>33</v>
      </c>
      <c r="B22" s="0" t="n">
        <f aca="false">VALUE(LEFT(A22,4))</f>
        <v>2020</v>
      </c>
      <c r="C22" s="0" t="str">
        <f aca="false">"FY"&amp;IF(VALUE(MID(A22,6,2))&gt;=4,VALUE(LEFT(A22,4)),VALUE(LEFT(A22,4))-1)&amp;"-"&amp;TEXT(MOD(IF(VALUE(MID(A22,6,2))&gt;=4,VALUE(LEFT(A22,4)),VALUE(LEFT(A22,4))-1)+1,100),"00")</f>
        <v>FY2019-20</v>
      </c>
      <c r="D22" s="0" t="s">
        <v>61</v>
      </c>
      <c r="E22" s="0" t="s">
        <v>61</v>
      </c>
      <c r="F22" s="0" t="str">
        <f aca="false">INDEX(Mapping!$B$2:$B$465,MATCH(E22,Mapping!$A$2:$A$465,0))</f>
        <v>ASSAM</v>
      </c>
      <c r="G22" s="0" t="str">
        <f aca="false">INDEX(Mapping!$C$2:$C$465,MATCH(E22,Mapping!$A$2:$A$465,0))</f>
        <v>ASSAM</v>
      </c>
      <c r="H22" s="2" t="n">
        <v>33.27</v>
      </c>
      <c r="I22" s="3" t="n">
        <v>0.69</v>
      </c>
    </row>
    <row r="23" customFormat="false" ht="15" hidden="false" customHeight="false" outlineLevel="0" collapsed="false">
      <c r="A23" s="0" t="s">
        <v>33</v>
      </c>
      <c r="B23" s="0" t="n">
        <f aca="false">VALUE(LEFT(A23,4))</f>
        <v>2020</v>
      </c>
      <c r="C23" s="0" t="str">
        <f aca="false">"FY"&amp;IF(VALUE(MID(A23,6,2))&gt;=4,VALUE(LEFT(A23,4)),VALUE(LEFT(A23,4))-1)&amp;"-"&amp;TEXT(MOD(IF(VALUE(MID(A23,6,2))&gt;=4,VALUE(LEFT(A23,4)),VALUE(LEFT(A23,4))-1)+1,100),"00")</f>
        <v>FY2019-20</v>
      </c>
      <c r="D23" s="0" t="s">
        <v>121</v>
      </c>
      <c r="E23" s="0" t="s">
        <v>121</v>
      </c>
      <c r="F23" s="0" t="str">
        <f aca="false">INDEX(Mapping!$B$2:$B$465,MATCH(E23,Mapping!$A$2:$A$465,0))</f>
        <v>MEGHALAYA</v>
      </c>
      <c r="G23" s="0" t="str">
        <f aca="false">INDEX(Mapping!$C$2:$C$465,MATCH(E23,Mapping!$A$2:$A$465,0))</f>
        <v>MEGHALAYA</v>
      </c>
      <c r="H23" s="2" t="n">
        <v>30.41</v>
      </c>
      <c r="I23" s="3" t="n">
        <v>0.63</v>
      </c>
    </row>
    <row r="24" customFormat="false" ht="15" hidden="false" customHeight="false" outlineLevel="0" collapsed="false">
      <c r="A24" s="0" t="s">
        <v>33</v>
      </c>
      <c r="B24" s="0" t="n">
        <f aca="false">VALUE(LEFT(A24,4))</f>
        <v>2020</v>
      </c>
      <c r="C24" s="0" t="str">
        <f aca="false">"FY"&amp;IF(VALUE(MID(A24,6,2))&gt;=4,VALUE(LEFT(A24,4)),VALUE(LEFT(A24,4))-1)&amp;"-"&amp;TEXT(MOD(IF(VALUE(MID(A24,6,2))&gt;=4,VALUE(LEFT(A24,4)),VALUE(LEFT(A24,4))-1)+1,100),"00")</f>
        <v>FY2019-20</v>
      </c>
      <c r="D24" s="0" t="s">
        <v>43</v>
      </c>
      <c r="E24" s="0" t="s">
        <v>43</v>
      </c>
      <c r="F24" s="0" t="str">
        <f aca="false">INDEX(Mapping!$B$2:$B$465,MATCH(E24,Mapping!$A$2:$A$465,0))</f>
        <v>ODISHA</v>
      </c>
      <c r="G24" s="0" t="str">
        <f aca="false">INDEX(Mapping!$C$2:$C$465,MATCH(E24,Mapping!$A$2:$A$465,0))</f>
        <v>ODISHA</v>
      </c>
      <c r="H24" s="2" t="n">
        <v>28.18</v>
      </c>
      <c r="I24" s="3" t="n">
        <v>0.59</v>
      </c>
    </row>
    <row r="25" customFormat="false" ht="15" hidden="false" customHeight="false" outlineLevel="0" collapsed="false">
      <c r="A25" s="0" t="s">
        <v>33</v>
      </c>
      <c r="B25" s="0" t="n">
        <f aca="false">VALUE(LEFT(A25,4))</f>
        <v>2020</v>
      </c>
      <c r="C25" s="0" t="str">
        <f aca="false">"FY"&amp;IF(VALUE(MID(A25,6,2))&gt;=4,VALUE(LEFT(A25,4)),VALUE(LEFT(A25,4))-1)&amp;"-"&amp;TEXT(MOD(IF(VALUE(MID(A25,6,2))&gt;=4,VALUE(LEFT(A25,4)),VALUE(LEFT(A25,4))-1)+1,100),"00")</f>
        <v>FY2019-20</v>
      </c>
      <c r="D25" s="0" t="s">
        <v>152</v>
      </c>
      <c r="E25" s="0" t="s">
        <v>152</v>
      </c>
      <c r="F25" s="0" t="str">
        <f aca="false">INDEX(Mapping!$B$2:$B$465,MATCH(E25,Mapping!$A$2:$A$465,0))</f>
        <v>CHANDIGARH</v>
      </c>
      <c r="G25" s="0" t="str">
        <f aca="false">INDEX(Mapping!$C$2:$C$465,MATCH(E25,Mapping!$A$2:$A$465,0))</f>
        <v>CHANDIGARH</v>
      </c>
      <c r="H25" s="2" t="n">
        <v>14.81</v>
      </c>
      <c r="I25" s="3" t="n">
        <v>0.31</v>
      </c>
    </row>
    <row r="26" customFormat="false" ht="15" hidden="false" customHeight="false" outlineLevel="0" collapsed="false">
      <c r="A26" s="0" t="s">
        <v>33</v>
      </c>
      <c r="B26" s="0" t="n">
        <f aca="false">VALUE(LEFT(A26,4))</f>
        <v>2020</v>
      </c>
      <c r="C26" s="0" t="str">
        <f aca="false">"FY"&amp;IF(VALUE(MID(A26,6,2))&gt;=4,VALUE(LEFT(A26,4)),VALUE(LEFT(A26,4))-1)&amp;"-"&amp;TEXT(MOD(IF(VALUE(MID(A26,6,2))&gt;=4,VALUE(LEFT(A26,4)),VALUE(LEFT(A26,4))-1)+1,100),"00")</f>
        <v>FY2019-20</v>
      </c>
      <c r="D26" s="0" t="s">
        <v>94</v>
      </c>
      <c r="E26" s="0" t="s">
        <v>94</v>
      </c>
      <c r="F26" s="0" t="str">
        <f aca="false">INDEX(Mapping!$B$2:$B$465,MATCH(E26,Mapping!$A$2:$A$465,0))</f>
        <v>JHARKHAND</v>
      </c>
      <c r="G26" s="0" t="str">
        <f aca="false">INDEX(Mapping!$C$2:$C$465,MATCH(E26,Mapping!$A$2:$A$465,0))</f>
        <v>JHARKHAND</v>
      </c>
      <c r="H26" s="2" t="n">
        <v>12.67</v>
      </c>
      <c r="I26" s="3" t="n">
        <v>0.26</v>
      </c>
    </row>
    <row r="27" customFormat="false" ht="15" hidden="false" customHeight="false" outlineLevel="0" collapsed="false">
      <c r="A27" s="0" t="s">
        <v>33</v>
      </c>
      <c r="B27" s="0" t="n">
        <f aca="false">VALUE(LEFT(A27,4))</f>
        <v>2020</v>
      </c>
      <c r="C27" s="0" t="str">
        <f aca="false">"FY"&amp;IF(VALUE(MID(A27,6,2))&gt;=4,VALUE(LEFT(A27,4)),VALUE(LEFT(A27,4))-1)&amp;"-"&amp;TEXT(MOD(IF(VALUE(MID(A27,6,2))&gt;=4,VALUE(LEFT(A27,4)),VALUE(LEFT(A27,4))-1)+1,100),"00")</f>
        <v>FY2019-20</v>
      </c>
      <c r="D27" s="0" t="s">
        <v>49</v>
      </c>
      <c r="E27" s="0" t="s">
        <v>49</v>
      </c>
      <c r="F27" s="0" t="str">
        <f aca="false">INDEX(Mapping!$B$2:$B$465,MATCH(E27,Mapping!$A$2:$A$465,0))</f>
        <v>MADHYA PRADESH</v>
      </c>
      <c r="G27" s="0" t="str">
        <f aca="false">INDEX(Mapping!$C$2:$C$465,MATCH(E27,Mapping!$A$2:$A$465,0))</f>
        <v>MADHYA PRADESH</v>
      </c>
      <c r="H27" s="2" t="n">
        <v>9.36</v>
      </c>
      <c r="I27" s="3" t="n">
        <v>0.2</v>
      </c>
    </row>
    <row r="28" customFormat="false" ht="15" hidden="false" customHeight="false" outlineLevel="0" collapsed="false">
      <c r="A28" s="0" t="s">
        <v>33</v>
      </c>
      <c r="B28" s="0" t="n">
        <f aca="false">VALUE(LEFT(A28,4))</f>
        <v>2020</v>
      </c>
      <c r="C28" s="0" t="str">
        <f aca="false">"FY"&amp;IF(VALUE(MID(A28,6,2))&gt;=4,VALUE(LEFT(A28,4)),VALUE(LEFT(A28,4))-1)&amp;"-"&amp;TEXT(MOD(IF(VALUE(MID(A28,6,2))&gt;=4,VALUE(LEFT(A28,4)),VALUE(LEFT(A28,4))-1)+1,100),"00")</f>
        <v>FY2019-20</v>
      </c>
      <c r="D28" s="0" t="s">
        <v>119</v>
      </c>
      <c r="E28" s="0" t="s">
        <v>119</v>
      </c>
      <c r="F28" s="0" t="str">
        <f aca="false">INDEX(Mapping!$B$2:$B$465,MATCH(E28,Mapping!$A$2:$A$465,0))</f>
        <v>GOA</v>
      </c>
      <c r="G28" s="0" t="str">
        <f aca="false">INDEX(Mapping!$C$2:$C$465,MATCH(E28,Mapping!$A$2:$A$465,0))</f>
        <v>GOA</v>
      </c>
      <c r="H28" s="2" t="n">
        <v>7.12</v>
      </c>
      <c r="I28" s="3" t="n">
        <v>0.15</v>
      </c>
    </row>
    <row r="29" customFormat="false" ht="15" hidden="false" customHeight="false" outlineLevel="0" collapsed="false">
      <c r="A29" s="0" t="s">
        <v>33</v>
      </c>
      <c r="B29" s="0" t="n">
        <f aca="false">VALUE(LEFT(A29,4))</f>
        <v>2020</v>
      </c>
      <c r="C29" s="0" t="str">
        <f aca="false">"FY"&amp;IF(VALUE(MID(A29,6,2))&gt;=4,VALUE(LEFT(A29,4)),VALUE(LEFT(A29,4))-1)&amp;"-"&amp;TEXT(MOD(IF(VALUE(MID(A29,6,2))&gt;=4,VALUE(LEFT(A29,4)),VALUE(LEFT(A29,4))-1)+1,100),"00")</f>
        <v>FY2019-20</v>
      </c>
      <c r="D29" s="0" t="s">
        <v>352</v>
      </c>
      <c r="E29" s="0" t="s">
        <v>352</v>
      </c>
      <c r="F29" s="0" t="str">
        <f aca="false">INDEX(Mapping!$B$2:$B$465,MATCH(E29,Mapping!$A$2:$A$465,0))</f>
        <v>AM/NS INDIA (HAZIRA)</v>
      </c>
      <c r="G29" s="0" t="str">
        <f aca="false">INDEX(Mapping!$C$2:$C$465,MATCH(E29,Mapping!$A$2:$A$465,0))</f>
        <v>AM/NS INDIA (HAZIRA)</v>
      </c>
      <c r="H29" s="2" t="n">
        <v>3.19</v>
      </c>
      <c r="I29" s="3" t="n">
        <v>0.07</v>
      </c>
    </row>
    <row r="30" customFormat="false" ht="15" hidden="false" customHeight="false" outlineLevel="0" collapsed="false">
      <c r="A30" s="0" t="s">
        <v>33</v>
      </c>
      <c r="B30" s="0" t="n">
        <f aca="false">VALUE(LEFT(A30,4))</f>
        <v>2020</v>
      </c>
      <c r="C30" s="0" t="str">
        <f aca="false">"FY"&amp;IF(VALUE(MID(A30,6,2))&gt;=4,VALUE(LEFT(A30,4)),VALUE(LEFT(A30,4))-1)&amp;"-"&amp;TEXT(MOD(IF(VALUE(MID(A30,6,2))&gt;=4,VALUE(LEFT(A30,4)),VALUE(LEFT(A30,4))-1)+1,100),"00")</f>
        <v>FY2019-20</v>
      </c>
      <c r="D30" s="0" t="s">
        <v>253</v>
      </c>
      <c r="E30" s="0" t="s">
        <v>253</v>
      </c>
      <c r="F30" s="0" t="str">
        <f aca="false">INDEX(Mapping!$B$2:$B$465,MATCH(E30,Mapping!$A$2:$A$465,0))</f>
        <v>NAGALAND</v>
      </c>
      <c r="G30" s="0" t="str">
        <f aca="false">INDEX(Mapping!$C$2:$C$465,MATCH(E30,Mapping!$A$2:$A$465,0))</f>
        <v>NAGALAND</v>
      </c>
      <c r="H30" s="2" t="n">
        <v>1.62</v>
      </c>
      <c r="I30" s="3" t="n">
        <v>0.03</v>
      </c>
    </row>
    <row r="31" customFormat="false" ht="15" hidden="false" customHeight="false" outlineLevel="0" collapsed="false">
      <c r="A31" s="0" t="s">
        <v>33</v>
      </c>
      <c r="B31" s="0" t="n">
        <f aca="false">VALUE(LEFT(A31,4))</f>
        <v>2020</v>
      </c>
      <c r="C31" s="0" t="str">
        <f aca="false">"FY"&amp;IF(VALUE(MID(A31,6,2))&gt;=4,VALUE(LEFT(A31,4)),VALUE(LEFT(A31,4))-1)&amp;"-"&amp;TEXT(MOD(IF(VALUE(MID(A31,6,2))&gt;=4,VALUE(LEFT(A31,4)),VALUE(LEFT(A31,4))-1)+1,100),"00")</f>
        <v>FY2019-20</v>
      </c>
      <c r="D31" s="0" t="s">
        <v>291</v>
      </c>
      <c r="E31" s="0" t="s">
        <v>291</v>
      </c>
      <c r="F31" s="0" t="str">
        <f aca="false">INDEX(Mapping!$B$2:$B$465,MATCH(E31,Mapping!$A$2:$A$465,0))</f>
        <v>MANIPUR</v>
      </c>
      <c r="G31" s="0" t="str">
        <f aca="false">INDEX(Mapping!$C$2:$C$465,MATCH(E31,Mapping!$A$2:$A$465,0))</f>
        <v>MANIPUR</v>
      </c>
      <c r="H31" s="2" t="n">
        <v>0.4</v>
      </c>
      <c r="I31" s="3" t="n">
        <v>0.01</v>
      </c>
    </row>
    <row r="32" customFormat="false" ht="15" hidden="false" customHeight="false" outlineLevel="0" collapsed="false">
      <c r="A32" s="0" t="s">
        <v>33</v>
      </c>
      <c r="B32" s="0" t="n">
        <f aca="false">VALUE(LEFT(A32,4))</f>
        <v>2020</v>
      </c>
      <c r="C32" s="0" t="str">
        <f aca="false">"FY"&amp;IF(VALUE(MID(A32,6,2))&gt;=4,VALUE(LEFT(A32,4)),VALUE(LEFT(A32,4))-1)&amp;"-"&amp;TEXT(MOD(IF(VALUE(MID(A32,6,2))&gt;=4,VALUE(LEFT(A32,4)),VALUE(LEFT(A32,4))-1)+1,100),"00")</f>
        <v>FY2019-20</v>
      </c>
      <c r="D32" s="0" t="s">
        <v>181</v>
      </c>
      <c r="E32" s="0" t="s">
        <v>181</v>
      </c>
      <c r="F32" s="0" t="str">
        <f aca="false">INDEX(Mapping!$B$2:$B$465,MATCH(E32,Mapping!$A$2:$A$465,0))</f>
        <v>ARUNACHAL PRADESH</v>
      </c>
      <c r="G32" s="0" t="str">
        <f aca="false">INDEX(Mapping!$C$2:$C$465,MATCH(E32,Mapping!$A$2:$A$465,0))</f>
        <v>ARUNACHAL PRADESH</v>
      </c>
      <c r="H32" s="2" t="n">
        <v>0.28</v>
      </c>
      <c r="I32" s="3" t="n">
        <v>0.01</v>
      </c>
    </row>
    <row r="33" customFormat="false" ht="15" hidden="false" customHeight="false" outlineLevel="0" collapsed="false">
      <c r="A33" s="0" t="s">
        <v>70</v>
      </c>
      <c r="B33" s="0" t="n">
        <f aca="false">VALUE(LEFT(A33,4))</f>
        <v>2020</v>
      </c>
      <c r="C33" s="0" t="str">
        <f aca="false">"FY"&amp;IF(VALUE(MID(A33,6,2))&gt;=4,VALUE(LEFT(A33,4)),VALUE(LEFT(A33,4))-1)&amp;"-"&amp;TEXT(MOD(IF(VALUE(MID(A33,6,2))&gt;=4,VALUE(LEFT(A33,4)),VALUE(LEFT(A33,4))-1)+1,100),"00")</f>
        <v>FY2019-20</v>
      </c>
      <c r="D33" s="0" t="s">
        <v>35</v>
      </c>
      <c r="E33" s="0" t="s">
        <v>35</v>
      </c>
      <c r="F33" s="0" t="str">
        <f aca="false">INDEX(Mapping!$B$2:$B$465,MATCH(E33,Mapping!$A$2:$A$465,0))</f>
        <v>TELANGANA</v>
      </c>
      <c r="G33" s="0" t="str">
        <f aca="false">INDEX(Mapping!$C$2:$C$465,MATCH(E33,Mapping!$A$2:$A$465,0))</f>
        <v>TELANGANA</v>
      </c>
      <c r="H33" s="2" t="n">
        <v>950.33</v>
      </c>
      <c r="I33" s="3" t="n">
        <v>22.16</v>
      </c>
    </row>
    <row r="34" customFormat="false" ht="15" hidden="false" customHeight="false" outlineLevel="0" collapsed="false">
      <c r="A34" s="0" t="s">
        <v>70</v>
      </c>
      <c r="B34" s="0" t="n">
        <f aca="false">VALUE(LEFT(A34,4))</f>
        <v>2020</v>
      </c>
      <c r="C34" s="0" t="str">
        <f aca="false">"FY"&amp;IF(VALUE(MID(A34,6,2))&gt;=4,VALUE(LEFT(A34,4)),VALUE(LEFT(A34,4))-1)&amp;"-"&amp;TEXT(MOD(IF(VALUE(MID(A34,6,2))&gt;=4,VALUE(LEFT(A34,4)),VALUE(LEFT(A34,4))-1)+1,100),"00")</f>
        <v>FY2019-20</v>
      </c>
      <c r="D34" s="0" t="s">
        <v>31</v>
      </c>
      <c r="E34" s="0" t="s">
        <v>31</v>
      </c>
      <c r="F34" s="0" t="str">
        <f aca="false">INDEX(Mapping!$B$2:$B$465,MATCH(E34,Mapping!$A$2:$A$465,0))</f>
        <v>GUJARAT</v>
      </c>
      <c r="G34" s="0" t="str">
        <f aca="false">INDEX(Mapping!$C$2:$C$465,MATCH(E34,Mapping!$A$2:$A$465,0))</f>
        <v>GUJARAT</v>
      </c>
      <c r="H34" s="2" t="n">
        <v>411.56</v>
      </c>
      <c r="I34" s="3" t="n">
        <v>9.59</v>
      </c>
    </row>
    <row r="35" customFormat="false" ht="15" hidden="false" customHeight="false" outlineLevel="0" collapsed="false">
      <c r="A35" s="0" t="s">
        <v>70</v>
      </c>
      <c r="B35" s="0" t="n">
        <f aca="false">VALUE(LEFT(A35,4))</f>
        <v>2020</v>
      </c>
      <c r="C35" s="0" t="str">
        <f aca="false">"FY"&amp;IF(VALUE(MID(A35,6,2))&gt;=4,VALUE(LEFT(A35,4)),VALUE(LEFT(A35,4))-1)&amp;"-"&amp;TEXT(MOD(IF(VALUE(MID(A35,6,2))&gt;=4,VALUE(LEFT(A35,4)),VALUE(LEFT(A35,4))-1)+1,100),"00")</f>
        <v>FY2019-20</v>
      </c>
      <c r="D35" s="0" t="s">
        <v>37</v>
      </c>
      <c r="E35" s="0" t="s">
        <v>37</v>
      </c>
      <c r="F35" s="0" t="str">
        <f aca="false">INDEX(Mapping!$B$2:$B$465,MATCH(E35,Mapping!$A$2:$A$465,0))</f>
        <v>MAHARASHTRA</v>
      </c>
      <c r="G35" s="0" t="str">
        <f aca="false">INDEX(Mapping!$C$2:$C$465,MATCH(E35,Mapping!$A$2:$A$465,0))</f>
        <v>MAHARASHTRA</v>
      </c>
      <c r="H35" s="2" t="n">
        <v>364.3</v>
      </c>
      <c r="I35" s="3" t="n">
        <v>8.49</v>
      </c>
    </row>
    <row r="36" customFormat="false" ht="15" hidden="false" customHeight="false" outlineLevel="0" collapsed="false">
      <c r="A36" s="0" t="s">
        <v>70</v>
      </c>
      <c r="B36" s="0" t="n">
        <f aca="false">VALUE(LEFT(A36,4))</f>
        <v>2020</v>
      </c>
      <c r="C36" s="0" t="str">
        <f aca="false">"FY"&amp;IF(VALUE(MID(A36,6,2))&gt;=4,VALUE(LEFT(A36,4)),VALUE(LEFT(A36,4))-1)&amp;"-"&amp;TEXT(MOD(IF(VALUE(MID(A36,6,2))&gt;=4,VALUE(LEFT(A36,4)),VALUE(LEFT(A36,4))-1)+1,100),"00")</f>
        <v>FY2019-20</v>
      </c>
      <c r="D36" s="0" t="s">
        <v>54</v>
      </c>
      <c r="E36" s="0" t="s">
        <v>54</v>
      </c>
      <c r="F36" s="0" t="str">
        <f aca="false">INDEX(Mapping!$B$2:$B$465,MATCH(E36,Mapping!$A$2:$A$465,0))</f>
        <v>JAMMU &amp; KASHMIR</v>
      </c>
      <c r="G36" s="0" t="str">
        <f aca="false">INDEX(Mapping!$C$2:$C$465,MATCH(E36,Mapping!$A$2:$A$465,0))</f>
        <v>JAMMU &amp; KASHMIR</v>
      </c>
      <c r="H36" s="2" t="n">
        <v>347.7</v>
      </c>
      <c r="I36" s="3" t="n">
        <v>8.11</v>
      </c>
    </row>
    <row r="37" customFormat="false" ht="15" hidden="false" customHeight="false" outlineLevel="0" collapsed="false">
      <c r="A37" s="0" t="s">
        <v>70</v>
      </c>
      <c r="B37" s="0" t="n">
        <f aca="false">VALUE(LEFT(A37,4))</f>
        <v>2020</v>
      </c>
      <c r="C37" s="0" t="str">
        <f aca="false">"FY"&amp;IF(VALUE(MID(A37,6,2))&gt;=4,VALUE(LEFT(A37,4)),VALUE(LEFT(A37,4))-1)&amp;"-"&amp;TEXT(MOD(IF(VALUE(MID(A37,6,2))&gt;=4,VALUE(LEFT(A37,4)),VALUE(LEFT(A37,4))-1)+1,100),"00")</f>
        <v>FY2019-20</v>
      </c>
      <c r="D37" s="0" t="s">
        <v>40</v>
      </c>
      <c r="E37" s="0" t="s">
        <v>40</v>
      </c>
      <c r="F37" s="0" t="str">
        <f aca="false">INDEX(Mapping!$B$2:$B$465,MATCH(E37,Mapping!$A$2:$A$465,0))</f>
        <v>TAMIL NADU</v>
      </c>
      <c r="G37" s="0" t="str">
        <f aca="false">INDEX(Mapping!$C$2:$C$465,MATCH(E37,Mapping!$A$2:$A$465,0))</f>
        <v>TAMIL NADU</v>
      </c>
      <c r="H37" s="2" t="n">
        <v>338.8</v>
      </c>
      <c r="I37" s="3" t="n">
        <v>7.9</v>
      </c>
    </row>
    <row r="38" customFormat="false" ht="15" hidden="false" customHeight="false" outlineLevel="0" collapsed="false">
      <c r="A38" s="0" t="s">
        <v>70</v>
      </c>
      <c r="B38" s="0" t="n">
        <f aca="false">VALUE(LEFT(A38,4))</f>
        <v>2020</v>
      </c>
      <c r="C38" s="0" t="str">
        <f aca="false">"FY"&amp;IF(VALUE(MID(A38,6,2))&gt;=4,VALUE(LEFT(A38,4)),VALUE(LEFT(A38,4))-1)&amp;"-"&amp;TEXT(MOD(IF(VALUE(MID(A38,6,2))&gt;=4,VALUE(LEFT(A38,4)),VALUE(LEFT(A38,4))-1)+1,100),"00")</f>
        <v>FY2019-20</v>
      </c>
      <c r="D38" s="0" t="s">
        <v>41</v>
      </c>
      <c r="E38" s="0" t="s">
        <v>41</v>
      </c>
      <c r="F38" s="0" t="str">
        <f aca="false">INDEX(Mapping!$B$2:$B$465,MATCH(E38,Mapping!$A$2:$A$465,0))</f>
        <v>RAJASTHAN</v>
      </c>
      <c r="G38" s="0" t="str">
        <f aca="false">INDEX(Mapping!$C$2:$C$465,MATCH(E38,Mapping!$A$2:$A$465,0))</f>
        <v>RAJASTHAN</v>
      </c>
      <c r="H38" s="2" t="n">
        <v>204.01</v>
      </c>
      <c r="I38" s="3" t="n">
        <v>4.76</v>
      </c>
    </row>
    <row r="39" customFormat="false" ht="15" hidden="false" customHeight="false" outlineLevel="0" collapsed="false">
      <c r="A39" s="0" t="s">
        <v>70</v>
      </c>
      <c r="B39" s="0" t="n">
        <f aca="false">VALUE(LEFT(A39,4))</f>
        <v>2020</v>
      </c>
      <c r="C39" s="0" t="str">
        <f aca="false">"FY"&amp;IF(VALUE(MID(A39,6,2))&gt;=4,VALUE(LEFT(A39,4)),VALUE(LEFT(A39,4))-1)&amp;"-"&amp;TEXT(MOD(IF(VALUE(MID(A39,6,2))&gt;=4,VALUE(LEFT(A39,4)),VALUE(LEFT(A39,4))-1)+1,100),"00")</f>
        <v>FY2019-20</v>
      </c>
      <c r="D39" s="0" t="s">
        <v>38</v>
      </c>
      <c r="E39" s="0" t="s">
        <v>38</v>
      </c>
      <c r="F39" s="0" t="str">
        <f aca="false">INDEX(Mapping!$B$2:$B$465,MATCH(E39,Mapping!$A$2:$A$465,0))</f>
        <v>ANDHRA PRADESH</v>
      </c>
      <c r="G39" s="0" t="str">
        <f aca="false">INDEX(Mapping!$C$2:$C$465,MATCH(E39,Mapping!$A$2:$A$465,0))</f>
        <v>ANDHRA PRADESH</v>
      </c>
      <c r="H39" s="2" t="n">
        <v>188.55</v>
      </c>
      <c r="I39" s="3" t="n">
        <v>4.4</v>
      </c>
    </row>
    <row r="40" customFormat="false" ht="15" hidden="false" customHeight="false" outlineLevel="0" collapsed="false">
      <c r="A40" s="0" t="s">
        <v>70</v>
      </c>
      <c r="B40" s="0" t="n">
        <f aca="false">VALUE(LEFT(A40,4))</f>
        <v>2020</v>
      </c>
      <c r="C40" s="0" t="str">
        <f aca="false">"FY"&amp;IF(VALUE(MID(A40,6,2))&gt;=4,VALUE(LEFT(A40,4)),VALUE(LEFT(A40,4))-1)&amp;"-"&amp;TEXT(MOD(IF(VALUE(MID(A40,6,2))&gt;=4,VALUE(LEFT(A40,4)),VALUE(LEFT(A40,4))-1)+1,100),"00")</f>
        <v>FY2019-20</v>
      </c>
      <c r="D40" s="0" t="s">
        <v>45</v>
      </c>
      <c r="E40" s="0" t="s">
        <v>45</v>
      </c>
      <c r="F40" s="0" t="str">
        <f aca="false">INDEX(Mapping!$B$2:$B$465,MATCH(E40,Mapping!$A$2:$A$465,0))</f>
        <v>BIHAR</v>
      </c>
      <c r="G40" s="0" t="str">
        <f aca="false">INDEX(Mapping!$C$2:$C$465,MATCH(E40,Mapping!$A$2:$A$465,0))</f>
        <v>BIHAR</v>
      </c>
      <c r="H40" s="2" t="n">
        <v>174</v>
      </c>
      <c r="I40" s="3" t="n">
        <v>4.06</v>
      </c>
    </row>
    <row r="41" customFormat="false" ht="15" hidden="false" customHeight="false" outlineLevel="0" collapsed="false">
      <c r="A41" s="0" t="s">
        <v>70</v>
      </c>
      <c r="B41" s="0" t="n">
        <f aca="false">VALUE(LEFT(A41,4))</f>
        <v>2020</v>
      </c>
      <c r="C41" s="0" t="str">
        <f aca="false">"FY"&amp;IF(VALUE(MID(A41,6,2))&gt;=4,VALUE(LEFT(A41,4)),VALUE(LEFT(A41,4))-1)&amp;"-"&amp;TEXT(MOD(IF(VALUE(MID(A41,6,2))&gt;=4,VALUE(LEFT(A41,4)),VALUE(LEFT(A41,4))-1)+1,100),"00")</f>
        <v>FY2019-20</v>
      </c>
      <c r="D41" s="0" t="s">
        <v>48</v>
      </c>
      <c r="E41" s="0" t="s">
        <v>48</v>
      </c>
      <c r="F41" s="0" t="str">
        <f aca="false">INDEX(Mapping!$B$2:$B$465,MATCH(E41,Mapping!$A$2:$A$465,0))</f>
        <v>DELHI</v>
      </c>
      <c r="G41" s="0" t="str">
        <f aca="false">INDEX(Mapping!$C$2:$C$465,MATCH(E41,Mapping!$A$2:$A$465,0))</f>
        <v>DELHI</v>
      </c>
      <c r="H41" s="2" t="n">
        <v>173.6</v>
      </c>
      <c r="I41" s="3" t="n">
        <v>4.05</v>
      </c>
    </row>
    <row r="42" customFormat="false" ht="15" hidden="false" customHeight="false" outlineLevel="0" collapsed="false">
      <c r="A42" s="0" t="s">
        <v>70</v>
      </c>
      <c r="B42" s="0" t="n">
        <f aca="false">VALUE(LEFT(A42,4))</f>
        <v>2020</v>
      </c>
      <c r="C42" s="0" t="str">
        <f aca="false">"FY"&amp;IF(VALUE(MID(A42,6,2))&gt;=4,VALUE(LEFT(A42,4)),VALUE(LEFT(A42,4))-1)&amp;"-"&amp;TEXT(MOD(IF(VALUE(MID(A42,6,2))&gt;=4,VALUE(LEFT(A42,4)),VALUE(LEFT(A42,4))-1)+1,100),"00")</f>
        <v>FY2019-20</v>
      </c>
      <c r="D42" s="0" t="s">
        <v>42</v>
      </c>
      <c r="E42" s="0" t="s">
        <v>42</v>
      </c>
      <c r="F42" s="0" t="str">
        <f aca="false">INDEX(Mapping!$B$2:$B$465,MATCH(E42,Mapping!$A$2:$A$465,0))</f>
        <v>PUNJAB</v>
      </c>
      <c r="G42" s="0" t="str">
        <f aca="false">INDEX(Mapping!$C$2:$C$465,MATCH(E42,Mapping!$A$2:$A$465,0))</f>
        <v>PUNJAB</v>
      </c>
      <c r="H42" s="2" t="n">
        <v>169.7</v>
      </c>
      <c r="I42" s="3" t="n">
        <v>3.96</v>
      </c>
    </row>
    <row r="43" customFormat="false" ht="15" hidden="false" customHeight="false" outlineLevel="0" collapsed="false">
      <c r="A43" s="0" t="s">
        <v>70</v>
      </c>
      <c r="B43" s="0" t="n">
        <f aca="false">VALUE(LEFT(A43,4))</f>
        <v>2020</v>
      </c>
      <c r="C43" s="0" t="str">
        <f aca="false">"FY"&amp;IF(VALUE(MID(A43,6,2))&gt;=4,VALUE(LEFT(A43,4)),VALUE(LEFT(A43,4))-1)&amp;"-"&amp;TEXT(MOD(IF(VALUE(MID(A43,6,2))&gt;=4,VALUE(LEFT(A43,4)),VALUE(LEFT(A43,4))-1)+1,100),"00")</f>
        <v>FY2019-20</v>
      </c>
      <c r="D43" s="0" t="s">
        <v>44</v>
      </c>
      <c r="E43" s="0" t="s">
        <v>44</v>
      </c>
      <c r="F43" s="0" t="str">
        <f aca="false">INDEX(Mapping!$B$2:$B$465,MATCH(E43,Mapping!$A$2:$A$465,0))</f>
        <v>HARYANA</v>
      </c>
      <c r="G43" s="0" t="str">
        <f aca="false">INDEX(Mapping!$C$2:$C$465,MATCH(E43,Mapping!$A$2:$A$465,0))</f>
        <v>HARYANA</v>
      </c>
      <c r="H43" s="2" t="n">
        <v>164.73</v>
      </c>
      <c r="I43" s="3" t="n">
        <v>3.84</v>
      </c>
    </row>
    <row r="44" customFormat="false" ht="15" hidden="false" customHeight="false" outlineLevel="0" collapsed="false">
      <c r="A44" s="0" t="s">
        <v>70</v>
      </c>
      <c r="B44" s="0" t="n">
        <f aca="false">VALUE(LEFT(A44,4))</f>
        <v>2020</v>
      </c>
      <c r="C44" s="0" t="str">
        <f aca="false">"FY"&amp;IF(VALUE(MID(A44,6,2))&gt;=4,VALUE(LEFT(A44,4)),VALUE(LEFT(A44,4))-1)&amp;"-"&amp;TEXT(MOD(IF(VALUE(MID(A44,6,2))&gt;=4,VALUE(LEFT(A44,4)),VALUE(LEFT(A44,4))-1)+1,100),"00")</f>
        <v>FY2019-20</v>
      </c>
      <c r="D44" s="0" t="s">
        <v>36</v>
      </c>
      <c r="E44" s="0" t="s">
        <v>36</v>
      </c>
      <c r="F44" s="0" t="str">
        <f aca="false">INDEX(Mapping!$B$2:$B$465,MATCH(E44,Mapping!$A$2:$A$465,0))</f>
        <v>UTTAR PRADESH</v>
      </c>
      <c r="G44" s="0" t="str">
        <f aca="false">INDEX(Mapping!$C$2:$C$465,MATCH(E44,Mapping!$A$2:$A$465,0))</f>
        <v>UTTAR PRADESH</v>
      </c>
      <c r="H44" s="2" t="n">
        <v>105.06</v>
      </c>
      <c r="I44" s="3" t="n">
        <v>2.45</v>
      </c>
    </row>
    <row r="45" customFormat="false" ht="15" hidden="false" customHeight="false" outlineLevel="0" collapsed="false">
      <c r="A45" s="0" t="s">
        <v>70</v>
      </c>
      <c r="B45" s="0" t="n">
        <f aca="false">VALUE(LEFT(A45,4))</f>
        <v>2020</v>
      </c>
      <c r="C45" s="0" t="str">
        <f aca="false">"FY"&amp;IF(VALUE(MID(A45,6,2))&gt;=4,VALUE(LEFT(A45,4)),VALUE(LEFT(A45,4))-1)&amp;"-"&amp;TEXT(MOD(IF(VALUE(MID(A45,6,2))&gt;=4,VALUE(LEFT(A45,4)),VALUE(LEFT(A45,4))-1)+1,100),"00")</f>
        <v>FY2019-20</v>
      </c>
      <c r="D45" s="0" t="s">
        <v>47</v>
      </c>
      <c r="E45" s="0" t="s">
        <v>47</v>
      </c>
      <c r="F45" s="0" t="str">
        <f aca="false">INDEX(Mapping!$B$2:$B$465,MATCH(E45,Mapping!$A$2:$A$465,0))</f>
        <v>KARNATAKA</v>
      </c>
      <c r="G45" s="0" t="str">
        <f aca="false">INDEX(Mapping!$C$2:$C$465,MATCH(E45,Mapping!$A$2:$A$465,0))</f>
        <v>KARNATAKA</v>
      </c>
      <c r="H45" s="2" t="n">
        <v>96.05</v>
      </c>
      <c r="I45" s="3" t="n">
        <v>2.24</v>
      </c>
    </row>
    <row r="46" customFormat="false" ht="15" hidden="false" customHeight="false" outlineLevel="0" collapsed="false">
      <c r="A46" s="0" t="s">
        <v>70</v>
      </c>
      <c r="B46" s="0" t="n">
        <f aca="false">VALUE(LEFT(A46,4))</f>
        <v>2020</v>
      </c>
      <c r="C46" s="0" t="str">
        <f aca="false">"FY"&amp;IF(VALUE(MID(A46,6,2))&gt;=4,VALUE(LEFT(A46,4)),VALUE(LEFT(A46,4))-1)&amp;"-"&amp;TEXT(MOD(IF(VALUE(MID(A46,6,2))&gt;=4,VALUE(LEFT(A46,4)),VALUE(LEFT(A46,4))-1)+1,100),"00")</f>
        <v>FY2019-20</v>
      </c>
      <c r="D46" s="0" t="s">
        <v>352</v>
      </c>
      <c r="E46" s="0" t="s">
        <v>352</v>
      </c>
      <c r="F46" s="0" t="str">
        <f aca="false">INDEX(Mapping!$B$2:$B$465,MATCH(E46,Mapping!$A$2:$A$465,0))</f>
        <v>AM/NS INDIA (HAZIRA)</v>
      </c>
      <c r="G46" s="0" t="str">
        <f aca="false">INDEX(Mapping!$C$2:$C$465,MATCH(E46,Mapping!$A$2:$A$465,0))</f>
        <v>AM/NS INDIA (HAZIRA)</v>
      </c>
      <c r="H46" s="2" t="n">
        <v>80.65</v>
      </c>
      <c r="I46" s="3" t="n">
        <v>1.88</v>
      </c>
    </row>
    <row r="47" customFormat="false" ht="15" hidden="false" customHeight="false" outlineLevel="0" collapsed="false">
      <c r="A47" s="0" t="s">
        <v>70</v>
      </c>
      <c r="B47" s="0" t="n">
        <f aca="false">VALUE(LEFT(A47,4))</f>
        <v>2020</v>
      </c>
      <c r="C47" s="0" t="str">
        <f aca="false">"FY"&amp;IF(VALUE(MID(A47,6,2))&gt;=4,VALUE(LEFT(A47,4)),VALUE(LEFT(A47,4))-1)&amp;"-"&amp;TEXT(MOD(IF(VALUE(MID(A47,6,2))&gt;=4,VALUE(LEFT(A47,4)),VALUE(LEFT(A47,4))-1)+1,100),"00")</f>
        <v>FY2019-20</v>
      </c>
      <c r="D47" s="0" t="s">
        <v>46</v>
      </c>
      <c r="E47" s="0" t="s">
        <v>46</v>
      </c>
      <c r="F47" s="0" t="str">
        <f aca="false">INDEX(Mapping!$B$2:$B$465,MATCH(E47,Mapping!$A$2:$A$465,0))</f>
        <v>CHHATTISGARH</v>
      </c>
      <c r="G47" s="0" t="str">
        <f aca="false">INDEX(Mapping!$C$2:$C$465,MATCH(E47,Mapping!$A$2:$A$465,0))</f>
        <v>CHHATTISGARH</v>
      </c>
      <c r="H47" s="2" t="n">
        <v>71.66</v>
      </c>
      <c r="I47" s="3" t="n">
        <v>1.67</v>
      </c>
    </row>
    <row r="48" customFormat="false" ht="15" hidden="false" customHeight="false" outlineLevel="0" collapsed="false">
      <c r="A48" s="0" t="s">
        <v>70</v>
      </c>
      <c r="B48" s="0" t="n">
        <f aca="false">VALUE(LEFT(A48,4))</f>
        <v>2020</v>
      </c>
      <c r="C48" s="0" t="str">
        <f aca="false">"FY"&amp;IF(VALUE(MID(A48,6,2))&gt;=4,VALUE(LEFT(A48,4)),VALUE(LEFT(A48,4))-1)&amp;"-"&amp;TEXT(MOD(IF(VALUE(MID(A48,6,2))&gt;=4,VALUE(LEFT(A48,4)),VALUE(LEFT(A48,4))-1)+1,100),"00")</f>
        <v>FY2019-20</v>
      </c>
      <c r="D48" s="0" t="s">
        <v>39</v>
      </c>
      <c r="E48" s="0" t="s">
        <v>39</v>
      </c>
      <c r="F48" s="0" t="str">
        <f aca="false">INDEX(Mapping!$B$2:$B$465,MATCH(E48,Mapping!$A$2:$A$465,0))</f>
        <v>WEST BENGAL</v>
      </c>
      <c r="G48" s="0" t="str">
        <f aca="false">INDEX(Mapping!$C$2:$C$465,MATCH(E48,Mapping!$A$2:$A$465,0))</f>
        <v>WEST BENGAL</v>
      </c>
      <c r="H48" s="2" t="n">
        <v>71.57</v>
      </c>
      <c r="I48" s="3" t="n">
        <v>1.67</v>
      </c>
    </row>
    <row r="49" customFormat="false" ht="15" hidden="false" customHeight="false" outlineLevel="0" collapsed="false">
      <c r="A49" s="0" t="s">
        <v>70</v>
      </c>
      <c r="B49" s="0" t="n">
        <f aca="false">VALUE(LEFT(A49,4))</f>
        <v>2020</v>
      </c>
      <c r="C49" s="0" t="str">
        <f aca="false">"FY"&amp;IF(VALUE(MID(A49,6,2))&gt;=4,VALUE(LEFT(A49,4)),VALUE(LEFT(A49,4))-1)&amp;"-"&amp;TEXT(MOD(IF(VALUE(MID(A49,6,2))&gt;=4,VALUE(LEFT(A49,4)),VALUE(LEFT(A49,4))-1)+1,100),"00")</f>
        <v>FY2019-20</v>
      </c>
      <c r="D49" s="0" t="s">
        <v>94</v>
      </c>
      <c r="E49" s="0" t="s">
        <v>94</v>
      </c>
      <c r="F49" s="0" t="str">
        <f aca="false">INDEX(Mapping!$B$2:$B$465,MATCH(E49,Mapping!$A$2:$A$465,0))</f>
        <v>JHARKHAND</v>
      </c>
      <c r="G49" s="0" t="str">
        <f aca="false">INDEX(Mapping!$C$2:$C$465,MATCH(E49,Mapping!$A$2:$A$465,0))</f>
        <v>JHARKHAND</v>
      </c>
      <c r="H49" s="2" t="n">
        <v>50.08</v>
      </c>
      <c r="I49" s="3" t="n">
        <v>1.17</v>
      </c>
    </row>
    <row r="50" customFormat="false" ht="15" hidden="false" customHeight="false" outlineLevel="0" collapsed="false">
      <c r="A50" s="0" t="s">
        <v>70</v>
      </c>
      <c r="B50" s="0" t="n">
        <f aca="false">VALUE(LEFT(A50,4))</f>
        <v>2020</v>
      </c>
      <c r="C50" s="0" t="str">
        <f aca="false">"FY"&amp;IF(VALUE(MID(A50,6,2))&gt;=4,VALUE(LEFT(A50,4)),VALUE(LEFT(A50,4))-1)&amp;"-"&amp;TEXT(MOD(IF(VALUE(MID(A50,6,2))&gt;=4,VALUE(LEFT(A50,4)),VALUE(LEFT(A50,4))-1)+1,100),"00")</f>
        <v>FY2019-20</v>
      </c>
      <c r="D50" s="0" t="s">
        <v>61</v>
      </c>
      <c r="E50" s="0" t="s">
        <v>61</v>
      </c>
      <c r="F50" s="0" t="str">
        <f aca="false">INDEX(Mapping!$B$2:$B$465,MATCH(E50,Mapping!$A$2:$A$465,0))</f>
        <v>ASSAM</v>
      </c>
      <c r="G50" s="0" t="str">
        <f aca="false">INDEX(Mapping!$C$2:$C$465,MATCH(E50,Mapping!$A$2:$A$465,0))</f>
        <v>ASSAM</v>
      </c>
      <c r="H50" s="2" t="n">
        <v>49.94</v>
      </c>
      <c r="I50" s="3" t="n">
        <v>1.16</v>
      </c>
    </row>
    <row r="51" customFormat="false" ht="15" hidden="false" customHeight="false" outlineLevel="0" collapsed="false">
      <c r="A51" s="0" t="s">
        <v>70</v>
      </c>
      <c r="B51" s="0" t="n">
        <f aca="false">VALUE(LEFT(A51,4))</f>
        <v>2020</v>
      </c>
      <c r="C51" s="0" t="str">
        <f aca="false">"FY"&amp;IF(VALUE(MID(A51,6,2))&gt;=4,VALUE(LEFT(A51,4)),VALUE(LEFT(A51,4))-1)&amp;"-"&amp;TEXT(MOD(IF(VALUE(MID(A51,6,2))&gt;=4,VALUE(LEFT(A51,4)),VALUE(LEFT(A51,4))-1)+1,100),"00")</f>
        <v>FY2019-20</v>
      </c>
      <c r="D51" s="0" t="s">
        <v>56</v>
      </c>
      <c r="E51" s="0" t="s">
        <v>56</v>
      </c>
      <c r="F51" s="0" t="str">
        <f aca="false">INDEX(Mapping!$B$2:$B$465,MATCH(E51,Mapping!$A$2:$A$465,0))</f>
        <v>UTTARAKHAND</v>
      </c>
      <c r="G51" s="0" t="str">
        <f aca="false">INDEX(Mapping!$C$2:$C$465,MATCH(E51,Mapping!$A$2:$A$465,0))</f>
        <v>UTTARAKHAND</v>
      </c>
      <c r="H51" s="2" t="n">
        <v>48.03</v>
      </c>
      <c r="I51" s="3" t="n">
        <v>1.12</v>
      </c>
    </row>
    <row r="52" customFormat="false" ht="15" hidden="false" customHeight="false" outlineLevel="0" collapsed="false">
      <c r="A52" s="0" t="s">
        <v>70</v>
      </c>
      <c r="B52" s="0" t="n">
        <f aca="false">VALUE(LEFT(A52,4))</f>
        <v>2020</v>
      </c>
      <c r="C52" s="0" t="str">
        <f aca="false">"FY"&amp;IF(VALUE(MID(A52,6,2))&gt;=4,VALUE(LEFT(A52,4)),VALUE(LEFT(A52,4))-1)&amp;"-"&amp;TEXT(MOD(IF(VALUE(MID(A52,6,2))&gt;=4,VALUE(LEFT(A52,4)),VALUE(LEFT(A52,4))-1)+1,100),"00")</f>
        <v>FY2019-20</v>
      </c>
      <c r="D52" s="0" t="s">
        <v>71</v>
      </c>
      <c r="E52" s="0" t="s">
        <v>71</v>
      </c>
      <c r="F52" s="0" t="str">
        <f aca="false">INDEX(Mapping!$B$2:$B$465,MATCH(E52,Mapping!$A$2:$A$465,0))</f>
        <v>KERALA</v>
      </c>
      <c r="G52" s="0" t="str">
        <f aca="false">INDEX(Mapping!$C$2:$C$465,MATCH(E52,Mapping!$A$2:$A$465,0))</f>
        <v>KERALA</v>
      </c>
      <c r="H52" s="2" t="n">
        <v>43.54</v>
      </c>
      <c r="I52" s="3" t="n">
        <v>1.02</v>
      </c>
    </row>
    <row r="53" customFormat="false" ht="15" hidden="false" customHeight="false" outlineLevel="0" collapsed="false">
      <c r="A53" s="0" t="s">
        <v>70</v>
      </c>
      <c r="B53" s="0" t="n">
        <f aca="false">VALUE(LEFT(A53,4))</f>
        <v>2020</v>
      </c>
      <c r="C53" s="0" t="str">
        <f aca="false">"FY"&amp;IF(VALUE(MID(A53,6,2))&gt;=4,VALUE(LEFT(A53,4)),VALUE(LEFT(A53,4))-1)&amp;"-"&amp;TEXT(MOD(IF(VALUE(MID(A53,6,2))&gt;=4,VALUE(LEFT(A53,4)),VALUE(LEFT(A53,4))-1)+1,100),"00")</f>
        <v>FY2019-20</v>
      </c>
      <c r="D53" s="0" t="s">
        <v>245</v>
      </c>
      <c r="E53" s="0" t="s">
        <v>245</v>
      </c>
      <c r="F53" s="0" t="str">
        <f aca="false">INDEX(Mapping!$B$2:$B$465,MATCH(E53,Mapping!$A$2:$A$465,0))</f>
        <v>DNH &amp; DD (UT)</v>
      </c>
      <c r="G53" s="0" t="str">
        <f aca="false">INDEX(Mapping!$C$2:$C$465,MATCH(E53,Mapping!$A$2:$A$465,0))</f>
        <v>DNH &amp; DD (UT)</v>
      </c>
      <c r="H53" s="2" t="n">
        <v>40.68</v>
      </c>
      <c r="I53" s="3" t="n">
        <v>0.95</v>
      </c>
    </row>
    <row r="54" customFormat="false" ht="15" hidden="false" customHeight="false" outlineLevel="0" collapsed="false">
      <c r="A54" s="0" t="s">
        <v>70</v>
      </c>
      <c r="B54" s="0" t="n">
        <f aca="false">VALUE(LEFT(A54,4))</f>
        <v>2020</v>
      </c>
      <c r="C54" s="0" t="str">
        <f aca="false">"FY"&amp;IF(VALUE(MID(A54,6,2))&gt;=4,VALUE(LEFT(A54,4)),VALUE(LEFT(A54,4))-1)&amp;"-"&amp;TEXT(MOD(IF(VALUE(MID(A54,6,2))&gt;=4,VALUE(LEFT(A54,4)),VALUE(LEFT(A54,4))-1)+1,100),"00")</f>
        <v>FY2019-20</v>
      </c>
      <c r="D54" s="0" t="s">
        <v>150</v>
      </c>
      <c r="E54" s="0" t="s">
        <v>150</v>
      </c>
      <c r="F54" s="0" t="str">
        <f aca="false">INDEX(Mapping!$B$2:$B$465,MATCH(E54,Mapping!$A$2:$A$465,0))</f>
        <v>DNH &amp; DD (UT)</v>
      </c>
      <c r="G54" s="0" t="str">
        <f aca="false">INDEX(Mapping!$C$2:$C$465,MATCH(E54,Mapping!$A$2:$A$465,0))</f>
        <v>DNH &amp; DD (UT)</v>
      </c>
      <c r="H54" s="2" t="n">
        <v>38.71</v>
      </c>
      <c r="I54" s="3" t="n">
        <v>0.9</v>
      </c>
    </row>
    <row r="55" customFormat="false" ht="15" hidden="false" customHeight="false" outlineLevel="0" collapsed="false">
      <c r="A55" s="0" t="s">
        <v>70</v>
      </c>
      <c r="B55" s="0" t="n">
        <f aca="false">VALUE(LEFT(A55,4))</f>
        <v>2020</v>
      </c>
      <c r="C55" s="0" t="str">
        <f aca="false">"FY"&amp;IF(VALUE(MID(A55,6,2))&gt;=4,VALUE(LEFT(A55,4)),VALUE(LEFT(A55,4))-1)&amp;"-"&amp;TEXT(MOD(IF(VALUE(MID(A55,6,2))&gt;=4,VALUE(LEFT(A55,4)),VALUE(LEFT(A55,4))-1)+1,100),"00")</f>
        <v>FY2019-20</v>
      </c>
      <c r="D55" s="0" t="s">
        <v>43</v>
      </c>
      <c r="E55" s="0" t="s">
        <v>43</v>
      </c>
      <c r="F55" s="0" t="str">
        <f aca="false">INDEX(Mapping!$B$2:$B$465,MATCH(E55,Mapping!$A$2:$A$465,0))</f>
        <v>ODISHA</v>
      </c>
      <c r="G55" s="0" t="str">
        <f aca="false">INDEX(Mapping!$C$2:$C$465,MATCH(E55,Mapping!$A$2:$A$465,0))</f>
        <v>ODISHA</v>
      </c>
      <c r="H55" s="2" t="n">
        <v>37.83</v>
      </c>
      <c r="I55" s="3" t="n">
        <v>0.88</v>
      </c>
    </row>
    <row r="56" customFormat="false" ht="15" hidden="false" customHeight="false" outlineLevel="0" collapsed="false">
      <c r="A56" s="0" t="s">
        <v>70</v>
      </c>
      <c r="B56" s="0" t="n">
        <f aca="false">VALUE(LEFT(A56,4))</f>
        <v>2020</v>
      </c>
      <c r="C56" s="0" t="str">
        <f aca="false">"FY"&amp;IF(VALUE(MID(A56,6,2))&gt;=4,VALUE(LEFT(A56,4)),VALUE(LEFT(A56,4))-1)&amp;"-"&amp;TEXT(MOD(IF(VALUE(MID(A56,6,2))&gt;=4,VALUE(LEFT(A56,4)),VALUE(LEFT(A56,4))-1)+1,100),"00")</f>
        <v>FY2019-20</v>
      </c>
      <c r="D56" s="0" t="s">
        <v>121</v>
      </c>
      <c r="E56" s="0" t="s">
        <v>121</v>
      </c>
      <c r="F56" s="0" t="str">
        <f aca="false">INDEX(Mapping!$B$2:$B$465,MATCH(E56,Mapping!$A$2:$A$465,0))</f>
        <v>MEGHALAYA</v>
      </c>
      <c r="G56" s="0" t="str">
        <f aca="false">INDEX(Mapping!$C$2:$C$465,MATCH(E56,Mapping!$A$2:$A$465,0))</f>
        <v>MEGHALAYA</v>
      </c>
      <c r="H56" s="2" t="n">
        <v>25.71</v>
      </c>
      <c r="I56" s="3" t="n">
        <v>0.6</v>
      </c>
    </row>
    <row r="57" customFormat="false" ht="15" hidden="false" customHeight="false" outlineLevel="0" collapsed="false">
      <c r="A57" s="0" t="s">
        <v>70</v>
      </c>
      <c r="B57" s="0" t="n">
        <f aca="false">VALUE(LEFT(A57,4))</f>
        <v>2020</v>
      </c>
      <c r="C57" s="0" t="str">
        <f aca="false">"FY"&amp;IF(VALUE(MID(A57,6,2))&gt;=4,VALUE(LEFT(A57,4)),VALUE(LEFT(A57,4))-1)&amp;"-"&amp;TEXT(MOD(IF(VALUE(MID(A57,6,2))&gt;=4,VALUE(LEFT(A57,4)),VALUE(LEFT(A57,4))-1)+1,100),"00")</f>
        <v>FY2019-20</v>
      </c>
      <c r="D57" s="0" t="s">
        <v>53</v>
      </c>
      <c r="E57" s="0" t="s">
        <v>53</v>
      </c>
      <c r="F57" s="0" t="str">
        <f aca="false">INDEX(Mapping!$B$2:$B$465,MATCH(E57,Mapping!$A$2:$A$465,0))</f>
        <v>HIMACHAL PRADESH</v>
      </c>
      <c r="G57" s="0" t="str">
        <f aca="false">INDEX(Mapping!$C$2:$C$465,MATCH(E57,Mapping!$A$2:$A$465,0))</f>
        <v>HIMACHAL PRADESH</v>
      </c>
      <c r="H57" s="2" t="n">
        <v>20.95</v>
      </c>
      <c r="I57" s="3" t="n">
        <v>0.49</v>
      </c>
    </row>
    <row r="58" customFormat="false" ht="15" hidden="false" customHeight="false" outlineLevel="0" collapsed="false">
      <c r="A58" s="0" t="s">
        <v>70</v>
      </c>
      <c r="B58" s="0" t="n">
        <f aca="false">VALUE(LEFT(A58,4))</f>
        <v>2020</v>
      </c>
      <c r="C58" s="0" t="str">
        <f aca="false">"FY"&amp;IF(VALUE(MID(A58,6,2))&gt;=4,VALUE(LEFT(A58,4)),VALUE(LEFT(A58,4))-1)&amp;"-"&amp;TEXT(MOD(IF(VALUE(MID(A58,6,2))&gt;=4,VALUE(LEFT(A58,4)),VALUE(LEFT(A58,4))-1)+1,100),"00")</f>
        <v>FY2019-20</v>
      </c>
      <c r="D58" s="0" t="s">
        <v>119</v>
      </c>
      <c r="E58" s="0" t="s">
        <v>119</v>
      </c>
      <c r="F58" s="0" t="str">
        <f aca="false">INDEX(Mapping!$B$2:$B$465,MATCH(E58,Mapping!$A$2:$A$465,0))</f>
        <v>GOA</v>
      </c>
      <c r="G58" s="0" t="str">
        <f aca="false">INDEX(Mapping!$C$2:$C$465,MATCH(E58,Mapping!$A$2:$A$465,0))</f>
        <v>GOA</v>
      </c>
      <c r="H58" s="2" t="n">
        <v>11.06</v>
      </c>
      <c r="I58" s="3" t="n">
        <v>0.26</v>
      </c>
    </row>
    <row r="59" customFormat="false" ht="15" hidden="false" customHeight="false" outlineLevel="0" collapsed="false">
      <c r="A59" s="0" t="s">
        <v>70</v>
      </c>
      <c r="B59" s="0" t="n">
        <f aca="false">VALUE(LEFT(A59,4))</f>
        <v>2020</v>
      </c>
      <c r="C59" s="0" t="str">
        <f aca="false">"FY"&amp;IF(VALUE(MID(A59,6,2))&gt;=4,VALUE(LEFT(A59,4)),VALUE(LEFT(A59,4))-1)&amp;"-"&amp;TEXT(MOD(IF(VALUE(MID(A59,6,2))&gt;=4,VALUE(LEFT(A59,4)),VALUE(LEFT(A59,4))-1)+1,100),"00")</f>
        <v>FY2019-20</v>
      </c>
      <c r="D59" s="0" t="s">
        <v>49</v>
      </c>
      <c r="E59" s="0" t="s">
        <v>49</v>
      </c>
      <c r="F59" s="0" t="str">
        <f aca="false">INDEX(Mapping!$B$2:$B$465,MATCH(E59,Mapping!$A$2:$A$465,0))</f>
        <v>MADHYA PRADESH</v>
      </c>
      <c r="G59" s="0" t="str">
        <f aca="false">INDEX(Mapping!$C$2:$C$465,MATCH(E59,Mapping!$A$2:$A$465,0))</f>
        <v>MADHYA PRADESH</v>
      </c>
      <c r="H59" s="2" t="n">
        <v>6.64</v>
      </c>
      <c r="I59" s="3" t="n">
        <v>0.15</v>
      </c>
    </row>
    <row r="60" customFormat="false" ht="15" hidden="false" customHeight="false" outlineLevel="0" collapsed="false">
      <c r="A60" s="0" t="s">
        <v>70</v>
      </c>
      <c r="B60" s="0" t="n">
        <f aca="false">VALUE(LEFT(A60,4))</f>
        <v>2020</v>
      </c>
      <c r="C60" s="0" t="str">
        <f aca="false">"FY"&amp;IF(VALUE(MID(A60,6,2))&gt;=4,VALUE(LEFT(A60,4)),VALUE(LEFT(A60,4))-1)&amp;"-"&amp;TEXT(MOD(IF(VALUE(MID(A60,6,2))&gt;=4,VALUE(LEFT(A60,4)),VALUE(LEFT(A60,4))-1)+1,100),"00")</f>
        <v>FY2019-20</v>
      </c>
      <c r="D60" s="0" t="s">
        <v>152</v>
      </c>
      <c r="E60" s="0" t="s">
        <v>152</v>
      </c>
      <c r="F60" s="0" t="str">
        <f aca="false">INDEX(Mapping!$B$2:$B$465,MATCH(E60,Mapping!$A$2:$A$465,0))</f>
        <v>CHANDIGARH</v>
      </c>
      <c r="G60" s="0" t="str">
        <f aca="false">INDEX(Mapping!$C$2:$C$465,MATCH(E60,Mapping!$A$2:$A$465,0))</f>
        <v>CHANDIGARH</v>
      </c>
      <c r="H60" s="2" t="n">
        <v>2.77</v>
      </c>
      <c r="I60" s="3" t="n">
        <v>0.06</v>
      </c>
    </row>
    <row r="61" customFormat="false" ht="15" hidden="false" customHeight="false" outlineLevel="0" collapsed="false">
      <c r="A61" s="0" t="s">
        <v>70</v>
      </c>
      <c r="B61" s="0" t="n">
        <f aca="false">VALUE(LEFT(A61,4))</f>
        <v>2020</v>
      </c>
      <c r="C61" s="0" t="str">
        <f aca="false">"FY"&amp;IF(VALUE(MID(A61,6,2))&gt;=4,VALUE(LEFT(A61,4)),VALUE(LEFT(A61,4))-1)&amp;"-"&amp;TEXT(MOD(IF(VALUE(MID(A61,6,2))&gt;=4,VALUE(LEFT(A61,4)),VALUE(LEFT(A61,4))-1)+1,100),"00")</f>
        <v>FY2019-20</v>
      </c>
      <c r="D61" s="0" t="s">
        <v>199</v>
      </c>
      <c r="E61" s="0" t="s">
        <v>199</v>
      </c>
      <c r="F61" s="0" t="str">
        <f aca="false">INDEX(Mapping!$B$2:$B$465,MATCH(E61,Mapping!$A$2:$A$465,0))</f>
        <v>TRIPURA</v>
      </c>
      <c r="G61" s="0" t="str">
        <f aca="false">INDEX(Mapping!$C$2:$C$465,MATCH(E61,Mapping!$A$2:$A$465,0))</f>
        <v>TRIPURA</v>
      </c>
      <c r="H61" s="2" t="n">
        <v>1.19</v>
      </c>
      <c r="I61" s="3" t="n">
        <v>0.03</v>
      </c>
    </row>
    <row r="62" customFormat="false" ht="15" hidden="false" customHeight="false" outlineLevel="0" collapsed="false">
      <c r="A62" s="0" t="s">
        <v>180</v>
      </c>
      <c r="B62" s="0" t="n">
        <f aca="false">VALUE(LEFT(A62,4))</f>
        <v>2020</v>
      </c>
      <c r="C62" s="0" t="str">
        <f aca="false">"FY"&amp;IF(VALUE(MID(A62,6,2))&gt;=4,VALUE(LEFT(A62,4)),VALUE(LEFT(A62,4))-1)&amp;"-"&amp;TEXT(MOD(IF(VALUE(MID(A62,6,2))&gt;=4,VALUE(LEFT(A62,4)),VALUE(LEFT(A62,4))-1)+1,100),"00")</f>
        <v>FY2019-20</v>
      </c>
      <c r="D62" s="0" t="s">
        <v>35</v>
      </c>
      <c r="E62" s="0" t="s">
        <v>35</v>
      </c>
      <c r="F62" s="0" t="str">
        <f aca="false">INDEX(Mapping!$B$2:$B$465,MATCH(E62,Mapping!$A$2:$A$465,0))</f>
        <v>TELANGANA</v>
      </c>
      <c r="G62" s="0" t="str">
        <f aca="false">INDEX(Mapping!$C$2:$C$465,MATCH(E62,Mapping!$A$2:$A$465,0))</f>
        <v>TELANGANA</v>
      </c>
      <c r="H62" s="2" t="n">
        <v>1134.3</v>
      </c>
      <c r="I62" s="3" t="n">
        <v>28.56</v>
      </c>
    </row>
    <row r="63" customFormat="false" ht="15" hidden="false" customHeight="false" outlineLevel="0" collapsed="false">
      <c r="A63" s="0" t="s">
        <v>180</v>
      </c>
      <c r="B63" s="0" t="n">
        <f aca="false">VALUE(LEFT(A63,4))</f>
        <v>2020</v>
      </c>
      <c r="C63" s="0" t="str">
        <f aca="false">"FY"&amp;IF(VALUE(MID(A63,6,2))&gt;=4,VALUE(LEFT(A63,4)),VALUE(LEFT(A63,4))-1)&amp;"-"&amp;TEXT(MOD(IF(VALUE(MID(A63,6,2))&gt;=4,VALUE(LEFT(A63,4)),VALUE(LEFT(A63,4))-1)+1,100),"00")</f>
        <v>FY2019-20</v>
      </c>
      <c r="D63" s="0" t="s">
        <v>31</v>
      </c>
      <c r="E63" s="0" t="s">
        <v>31</v>
      </c>
      <c r="F63" s="0" t="str">
        <f aca="false">INDEX(Mapping!$B$2:$B$465,MATCH(E63,Mapping!$A$2:$A$465,0))</f>
        <v>GUJARAT</v>
      </c>
      <c r="G63" s="0" t="str">
        <f aca="false">INDEX(Mapping!$C$2:$C$465,MATCH(E63,Mapping!$A$2:$A$465,0))</f>
        <v>GUJARAT</v>
      </c>
      <c r="H63" s="2" t="n">
        <v>548.81</v>
      </c>
      <c r="I63" s="3" t="n">
        <v>13.82</v>
      </c>
    </row>
    <row r="64" customFormat="false" ht="15" hidden="false" customHeight="false" outlineLevel="0" collapsed="false">
      <c r="A64" s="0" t="s">
        <v>180</v>
      </c>
      <c r="B64" s="0" t="n">
        <f aca="false">VALUE(LEFT(A64,4))</f>
        <v>2020</v>
      </c>
      <c r="C64" s="0" t="str">
        <f aca="false">"FY"&amp;IF(VALUE(MID(A64,6,2))&gt;=4,VALUE(LEFT(A64,4)),VALUE(LEFT(A64,4))-1)&amp;"-"&amp;TEXT(MOD(IF(VALUE(MID(A64,6,2))&gt;=4,VALUE(LEFT(A64,4)),VALUE(LEFT(A64,4))-1)+1,100),"00")</f>
        <v>FY2019-20</v>
      </c>
      <c r="D64" s="0" t="s">
        <v>37</v>
      </c>
      <c r="E64" s="0" t="s">
        <v>37</v>
      </c>
      <c r="F64" s="0" t="str">
        <f aca="false">INDEX(Mapping!$B$2:$B$465,MATCH(E64,Mapping!$A$2:$A$465,0))</f>
        <v>MAHARASHTRA</v>
      </c>
      <c r="G64" s="0" t="str">
        <f aca="false">INDEX(Mapping!$C$2:$C$465,MATCH(E64,Mapping!$A$2:$A$465,0))</f>
        <v>MAHARASHTRA</v>
      </c>
      <c r="H64" s="2" t="n">
        <v>429.2</v>
      </c>
      <c r="I64" s="3" t="n">
        <v>10.81</v>
      </c>
    </row>
    <row r="65" customFormat="false" ht="15" hidden="false" customHeight="false" outlineLevel="0" collapsed="false">
      <c r="A65" s="0" t="s">
        <v>180</v>
      </c>
      <c r="B65" s="0" t="n">
        <f aca="false">VALUE(LEFT(A65,4))</f>
        <v>2020</v>
      </c>
      <c r="C65" s="0" t="str">
        <f aca="false">"FY"&amp;IF(VALUE(MID(A65,6,2))&gt;=4,VALUE(LEFT(A65,4)),VALUE(LEFT(A65,4))-1)&amp;"-"&amp;TEXT(MOD(IF(VALUE(MID(A65,6,2))&gt;=4,VALUE(LEFT(A65,4)),VALUE(LEFT(A65,4))-1)+1,100),"00")</f>
        <v>FY2019-20</v>
      </c>
      <c r="D65" s="0" t="s">
        <v>38</v>
      </c>
      <c r="E65" s="0" t="s">
        <v>38</v>
      </c>
      <c r="F65" s="0" t="str">
        <f aca="false">INDEX(Mapping!$B$2:$B$465,MATCH(E65,Mapping!$A$2:$A$465,0))</f>
        <v>ANDHRA PRADESH</v>
      </c>
      <c r="G65" s="0" t="str">
        <f aca="false">INDEX(Mapping!$C$2:$C$465,MATCH(E65,Mapping!$A$2:$A$465,0))</f>
        <v>ANDHRA PRADESH</v>
      </c>
      <c r="H65" s="2" t="n">
        <v>404.56</v>
      </c>
      <c r="I65" s="3" t="n">
        <v>10.19</v>
      </c>
    </row>
    <row r="66" customFormat="false" ht="15" hidden="false" customHeight="false" outlineLevel="0" collapsed="false">
      <c r="A66" s="0" t="s">
        <v>180</v>
      </c>
      <c r="B66" s="0" t="n">
        <f aca="false">VALUE(LEFT(A66,4))</f>
        <v>2020</v>
      </c>
      <c r="C66" s="0" t="str">
        <f aca="false">"FY"&amp;IF(VALUE(MID(A66,6,2))&gt;=4,VALUE(LEFT(A66,4)),VALUE(LEFT(A66,4))-1)&amp;"-"&amp;TEXT(MOD(IF(VALUE(MID(A66,6,2))&gt;=4,VALUE(LEFT(A66,4)),VALUE(LEFT(A66,4))-1)+1,100),"00")</f>
        <v>FY2019-20</v>
      </c>
      <c r="D66" s="0" t="s">
        <v>40</v>
      </c>
      <c r="E66" s="0" t="s">
        <v>40</v>
      </c>
      <c r="F66" s="0" t="str">
        <f aca="false">INDEX(Mapping!$B$2:$B$465,MATCH(E66,Mapping!$A$2:$A$465,0))</f>
        <v>TAMIL NADU</v>
      </c>
      <c r="G66" s="0" t="str">
        <f aca="false">INDEX(Mapping!$C$2:$C$465,MATCH(E66,Mapping!$A$2:$A$465,0))</f>
        <v>TAMIL NADU</v>
      </c>
      <c r="H66" s="2" t="n">
        <v>297.02</v>
      </c>
      <c r="I66" s="3" t="n">
        <v>7.48</v>
      </c>
    </row>
    <row r="67" customFormat="false" ht="15" hidden="false" customHeight="false" outlineLevel="0" collapsed="false">
      <c r="A67" s="0" t="s">
        <v>180</v>
      </c>
      <c r="B67" s="0" t="n">
        <f aca="false">VALUE(LEFT(A67,4))</f>
        <v>2020</v>
      </c>
      <c r="C67" s="0" t="str">
        <f aca="false">"FY"&amp;IF(VALUE(MID(A67,6,2))&gt;=4,VALUE(LEFT(A67,4)),VALUE(LEFT(A67,4))-1)&amp;"-"&amp;TEXT(MOD(IF(VALUE(MID(A67,6,2))&gt;=4,VALUE(LEFT(A67,4)),VALUE(LEFT(A67,4))-1)+1,100),"00")</f>
        <v>FY2019-20</v>
      </c>
      <c r="D67" s="0" t="s">
        <v>54</v>
      </c>
      <c r="E67" s="0" t="s">
        <v>54</v>
      </c>
      <c r="F67" s="0" t="str">
        <f aca="false">INDEX(Mapping!$B$2:$B$465,MATCH(E67,Mapping!$A$2:$A$465,0))</f>
        <v>JAMMU &amp; KASHMIR</v>
      </c>
      <c r="G67" s="0" t="str">
        <f aca="false">INDEX(Mapping!$C$2:$C$465,MATCH(E67,Mapping!$A$2:$A$465,0))</f>
        <v>JAMMU &amp; KASHMIR</v>
      </c>
      <c r="H67" s="2" t="n">
        <v>206.47</v>
      </c>
      <c r="I67" s="3" t="n">
        <v>5.2</v>
      </c>
    </row>
    <row r="68" customFormat="false" ht="15" hidden="false" customHeight="false" outlineLevel="0" collapsed="false">
      <c r="A68" s="0" t="s">
        <v>180</v>
      </c>
      <c r="B68" s="0" t="n">
        <f aca="false">VALUE(LEFT(A68,4))</f>
        <v>2020</v>
      </c>
      <c r="C68" s="0" t="str">
        <f aca="false">"FY"&amp;IF(VALUE(MID(A68,6,2))&gt;=4,VALUE(LEFT(A68,4)),VALUE(LEFT(A68,4))-1)&amp;"-"&amp;TEXT(MOD(IF(VALUE(MID(A68,6,2))&gt;=4,VALUE(LEFT(A68,4)),VALUE(LEFT(A68,4))-1)+1,100),"00")</f>
        <v>FY2019-20</v>
      </c>
      <c r="D68" s="0" t="s">
        <v>44</v>
      </c>
      <c r="E68" s="0" t="s">
        <v>44</v>
      </c>
      <c r="F68" s="0" t="str">
        <f aca="false">INDEX(Mapping!$B$2:$B$465,MATCH(E68,Mapping!$A$2:$A$465,0))</f>
        <v>HARYANA</v>
      </c>
      <c r="G68" s="0" t="str">
        <f aca="false">INDEX(Mapping!$C$2:$C$465,MATCH(E68,Mapping!$A$2:$A$465,0))</f>
        <v>HARYANA</v>
      </c>
      <c r="H68" s="2" t="n">
        <v>140.2</v>
      </c>
      <c r="I68" s="3" t="n">
        <v>3.53</v>
      </c>
    </row>
    <row r="69" customFormat="false" ht="15" hidden="false" customHeight="false" outlineLevel="0" collapsed="false">
      <c r="A69" s="0" t="s">
        <v>180</v>
      </c>
      <c r="B69" s="0" t="n">
        <f aca="false">VALUE(LEFT(A69,4))</f>
        <v>2020</v>
      </c>
      <c r="C69" s="0" t="str">
        <f aca="false">"FY"&amp;IF(VALUE(MID(A69,6,2))&gt;=4,VALUE(LEFT(A69,4)),VALUE(LEFT(A69,4))-1)&amp;"-"&amp;TEXT(MOD(IF(VALUE(MID(A69,6,2))&gt;=4,VALUE(LEFT(A69,4)),VALUE(LEFT(A69,4))-1)+1,100),"00")</f>
        <v>FY2019-20</v>
      </c>
      <c r="D69" s="0" t="s">
        <v>48</v>
      </c>
      <c r="E69" s="0" t="s">
        <v>48</v>
      </c>
      <c r="F69" s="0" t="str">
        <f aca="false">INDEX(Mapping!$B$2:$B$465,MATCH(E69,Mapping!$A$2:$A$465,0))</f>
        <v>DELHI</v>
      </c>
      <c r="G69" s="0" t="str">
        <f aca="false">INDEX(Mapping!$C$2:$C$465,MATCH(E69,Mapping!$A$2:$A$465,0))</f>
        <v>DELHI</v>
      </c>
      <c r="H69" s="2" t="n">
        <v>129.95</v>
      </c>
      <c r="I69" s="3" t="n">
        <v>3.27</v>
      </c>
    </row>
    <row r="70" customFormat="false" ht="15" hidden="false" customHeight="false" outlineLevel="0" collapsed="false">
      <c r="A70" s="0" t="s">
        <v>180</v>
      </c>
      <c r="B70" s="0" t="n">
        <f aca="false">VALUE(LEFT(A70,4))</f>
        <v>2020</v>
      </c>
      <c r="C70" s="0" t="str">
        <f aca="false">"FY"&amp;IF(VALUE(MID(A70,6,2))&gt;=4,VALUE(LEFT(A70,4)),VALUE(LEFT(A70,4))-1)&amp;"-"&amp;TEXT(MOD(IF(VALUE(MID(A70,6,2))&gt;=4,VALUE(LEFT(A70,4)),VALUE(LEFT(A70,4))-1)+1,100),"00")</f>
        <v>FY2019-20</v>
      </c>
      <c r="D70" s="0" t="s">
        <v>41</v>
      </c>
      <c r="E70" s="0" t="s">
        <v>41</v>
      </c>
      <c r="F70" s="0" t="str">
        <f aca="false">INDEX(Mapping!$B$2:$B$465,MATCH(E70,Mapping!$A$2:$A$465,0))</f>
        <v>RAJASTHAN</v>
      </c>
      <c r="G70" s="0" t="str">
        <f aca="false">INDEX(Mapping!$C$2:$C$465,MATCH(E70,Mapping!$A$2:$A$465,0))</f>
        <v>RAJASTHAN</v>
      </c>
      <c r="H70" s="2" t="n">
        <v>99.37</v>
      </c>
      <c r="I70" s="3" t="n">
        <v>2.5</v>
      </c>
    </row>
    <row r="71" customFormat="false" ht="15" hidden="false" customHeight="false" outlineLevel="0" collapsed="false">
      <c r="A71" s="0" t="s">
        <v>180</v>
      </c>
      <c r="B71" s="0" t="n">
        <f aca="false">VALUE(LEFT(A71,4))</f>
        <v>2020</v>
      </c>
      <c r="C71" s="0" t="str">
        <f aca="false">"FY"&amp;IF(VALUE(MID(A71,6,2))&gt;=4,VALUE(LEFT(A71,4)),VALUE(LEFT(A71,4))-1)&amp;"-"&amp;TEXT(MOD(IF(VALUE(MID(A71,6,2))&gt;=4,VALUE(LEFT(A71,4)),VALUE(LEFT(A71,4))-1)+1,100),"00")</f>
        <v>FY2019-20</v>
      </c>
      <c r="D71" s="0" t="s">
        <v>42</v>
      </c>
      <c r="E71" s="0" t="s">
        <v>42</v>
      </c>
      <c r="F71" s="0" t="str">
        <f aca="false">INDEX(Mapping!$B$2:$B$465,MATCH(E71,Mapping!$A$2:$A$465,0))</f>
        <v>PUNJAB</v>
      </c>
      <c r="G71" s="0" t="str">
        <f aca="false">INDEX(Mapping!$C$2:$C$465,MATCH(E71,Mapping!$A$2:$A$465,0))</f>
        <v>PUNJAB</v>
      </c>
      <c r="H71" s="2" t="n">
        <v>91.29</v>
      </c>
      <c r="I71" s="3" t="n">
        <v>2.3</v>
      </c>
    </row>
    <row r="72" customFormat="false" ht="15" hidden="false" customHeight="false" outlineLevel="0" collapsed="false">
      <c r="A72" s="0" t="s">
        <v>180</v>
      </c>
      <c r="B72" s="0" t="n">
        <f aca="false">VALUE(LEFT(A72,4))</f>
        <v>2020</v>
      </c>
      <c r="C72" s="0" t="str">
        <f aca="false">"FY"&amp;IF(VALUE(MID(A72,6,2))&gt;=4,VALUE(LEFT(A72,4)),VALUE(LEFT(A72,4))-1)&amp;"-"&amp;TEXT(MOD(IF(VALUE(MID(A72,6,2))&gt;=4,VALUE(LEFT(A72,4)),VALUE(LEFT(A72,4))-1)+1,100),"00")</f>
        <v>FY2019-20</v>
      </c>
      <c r="D72" s="0" t="s">
        <v>47</v>
      </c>
      <c r="E72" s="0" t="s">
        <v>47</v>
      </c>
      <c r="F72" s="0" t="str">
        <f aca="false">INDEX(Mapping!$B$2:$B$465,MATCH(E72,Mapping!$A$2:$A$465,0))</f>
        <v>KARNATAKA</v>
      </c>
      <c r="G72" s="0" t="str">
        <f aca="false">INDEX(Mapping!$C$2:$C$465,MATCH(E72,Mapping!$A$2:$A$465,0))</f>
        <v>KARNATAKA</v>
      </c>
      <c r="H72" s="2" t="n">
        <v>76.57</v>
      </c>
      <c r="I72" s="3" t="n">
        <v>1.93</v>
      </c>
    </row>
    <row r="73" customFormat="false" ht="15" hidden="false" customHeight="false" outlineLevel="0" collapsed="false">
      <c r="A73" s="0" t="s">
        <v>180</v>
      </c>
      <c r="B73" s="0" t="n">
        <f aca="false">VALUE(LEFT(A73,4))</f>
        <v>2020</v>
      </c>
      <c r="C73" s="0" t="str">
        <f aca="false">"FY"&amp;IF(VALUE(MID(A73,6,2))&gt;=4,VALUE(LEFT(A73,4)),VALUE(LEFT(A73,4))-1)&amp;"-"&amp;TEXT(MOD(IF(VALUE(MID(A73,6,2))&gt;=4,VALUE(LEFT(A73,4)),VALUE(LEFT(A73,4))-1)+1,100),"00")</f>
        <v>FY2019-20</v>
      </c>
      <c r="D73" s="0" t="s">
        <v>36</v>
      </c>
      <c r="E73" s="0" t="s">
        <v>36</v>
      </c>
      <c r="F73" s="0" t="str">
        <f aca="false">INDEX(Mapping!$B$2:$B$465,MATCH(E73,Mapping!$A$2:$A$465,0))</f>
        <v>UTTAR PRADESH</v>
      </c>
      <c r="G73" s="0" t="str">
        <f aca="false">INDEX(Mapping!$C$2:$C$465,MATCH(E73,Mapping!$A$2:$A$465,0))</f>
        <v>UTTAR PRADESH</v>
      </c>
      <c r="H73" s="2" t="n">
        <v>61.34</v>
      </c>
      <c r="I73" s="3" t="n">
        <v>1.54</v>
      </c>
    </row>
    <row r="74" customFormat="false" ht="15" hidden="false" customHeight="false" outlineLevel="0" collapsed="false">
      <c r="A74" s="0" t="s">
        <v>180</v>
      </c>
      <c r="B74" s="0" t="n">
        <f aca="false">VALUE(LEFT(A74,4))</f>
        <v>2020</v>
      </c>
      <c r="C74" s="0" t="str">
        <f aca="false">"FY"&amp;IF(VALUE(MID(A74,6,2))&gt;=4,VALUE(LEFT(A74,4)),VALUE(LEFT(A74,4))-1)&amp;"-"&amp;TEXT(MOD(IF(VALUE(MID(A74,6,2))&gt;=4,VALUE(LEFT(A74,4)),VALUE(LEFT(A74,4))-1)+1,100),"00")</f>
        <v>FY2019-20</v>
      </c>
      <c r="D74" s="0" t="s">
        <v>150</v>
      </c>
      <c r="E74" s="0" t="s">
        <v>150</v>
      </c>
      <c r="F74" s="0" t="str">
        <f aca="false">INDEX(Mapping!$B$2:$B$465,MATCH(E74,Mapping!$A$2:$A$465,0))</f>
        <v>DNH &amp; DD (UT)</v>
      </c>
      <c r="G74" s="0" t="str">
        <f aca="false">INDEX(Mapping!$C$2:$C$465,MATCH(E74,Mapping!$A$2:$A$465,0))</f>
        <v>DNH &amp; DD (UT)</v>
      </c>
      <c r="H74" s="2" t="n">
        <v>53.07</v>
      </c>
      <c r="I74" s="3" t="n">
        <v>1.34</v>
      </c>
    </row>
    <row r="75" customFormat="false" ht="15" hidden="false" customHeight="false" outlineLevel="0" collapsed="false">
      <c r="A75" s="0" t="s">
        <v>180</v>
      </c>
      <c r="B75" s="0" t="n">
        <f aca="false">VALUE(LEFT(A75,4))</f>
        <v>2020</v>
      </c>
      <c r="C75" s="0" t="str">
        <f aca="false">"FY"&amp;IF(VALUE(MID(A75,6,2))&gt;=4,VALUE(LEFT(A75,4)),VALUE(LEFT(A75,4))-1)&amp;"-"&amp;TEXT(MOD(IF(VALUE(MID(A75,6,2))&gt;=4,VALUE(LEFT(A75,4)),VALUE(LEFT(A75,4))-1)+1,100),"00")</f>
        <v>FY2019-20</v>
      </c>
      <c r="D75" s="0" t="s">
        <v>71</v>
      </c>
      <c r="E75" s="0" t="s">
        <v>71</v>
      </c>
      <c r="F75" s="0" t="str">
        <f aca="false">INDEX(Mapping!$B$2:$B$465,MATCH(E75,Mapping!$A$2:$A$465,0))</f>
        <v>KERALA</v>
      </c>
      <c r="G75" s="0" t="str">
        <f aca="false">INDEX(Mapping!$C$2:$C$465,MATCH(E75,Mapping!$A$2:$A$465,0))</f>
        <v>KERALA</v>
      </c>
      <c r="H75" s="2" t="n">
        <v>40.91</v>
      </c>
      <c r="I75" s="3" t="n">
        <v>1.03</v>
      </c>
    </row>
    <row r="76" customFormat="false" ht="15" hidden="false" customHeight="false" outlineLevel="0" collapsed="false">
      <c r="A76" s="0" t="s">
        <v>180</v>
      </c>
      <c r="B76" s="0" t="n">
        <f aca="false">VALUE(LEFT(A76,4))</f>
        <v>2020</v>
      </c>
      <c r="C76" s="0" t="str">
        <f aca="false">"FY"&amp;IF(VALUE(MID(A76,6,2))&gt;=4,VALUE(LEFT(A76,4)),VALUE(LEFT(A76,4))-1)&amp;"-"&amp;TEXT(MOD(IF(VALUE(MID(A76,6,2))&gt;=4,VALUE(LEFT(A76,4)),VALUE(LEFT(A76,4))-1)+1,100),"00")</f>
        <v>FY2019-20</v>
      </c>
      <c r="D76" s="0" t="s">
        <v>61</v>
      </c>
      <c r="E76" s="0" t="s">
        <v>61</v>
      </c>
      <c r="F76" s="0" t="str">
        <f aca="false">INDEX(Mapping!$B$2:$B$465,MATCH(E76,Mapping!$A$2:$A$465,0))</f>
        <v>ASSAM</v>
      </c>
      <c r="G76" s="0" t="str">
        <f aca="false">INDEX(Mapping!$C$2:$C$465,MATCH(E76,Mapping!$A$2:$A$465,0))</f>
        <v>ASSAM</v>
      </c>
      <c r="H76" s="2" t="n">
        <v>39.48</v>
      </c>
      <c r="I76" s="3" t="n">
        <v>0.99</v>
      </c>
    </row>
    <row r="77" customFormat="false" ht="15" hidden="false" customHeight="false" outlineLevel="0" collapsed="false">
      <c r="A77" s="0" t="s">
        <v>180</v>
      </c>
      <c r="B77" s="0" t="n">
        <f aca="false">VALUE(LEFT(A77,4))</f>
        <v>2020</v>
      </c>
      <c r="C77" s="0" t="str">
        <f aca="false">"FY"&amp;IF(VALUE(MID(A77,6,2))&gt;=4,VALUE(LEFT(A77,4)),VALUE(LEFT(A77,4))-1)&amp;"-"&amp;TEXT(MOD(IF(VALUE(MID(A77,6,2))&gt;=4,VALUE(LEFT(A77,4)),VALUE(LEFT(A77,4))-1)+1,100),"00")</f>
        <v>FY2019-20</v>
      </c>
      <c r="D77" s="0" t="s">
        <v>43</v>
      </c>
      <c r="E77" s="0" t="s">
        <v>43</v>
      </c>
      <c r="F77" s="0" t="str">
        <f aca="false">INDEX(Mapping!$B$2:$B$465,MATCH(E77,Mapping!$A$2:$A$465,0))</f>
        <v>ODISHA</v>
      </c>
      <c r="G77" s="0" t="str">
        <f aca="false">INDEX(Mapping!$C$2:$C$465,MATCH(E77,Mapping!$A$2:$A$465,0))</f>
        <v>ODISHA</v>
      </c>
      <c r="H77" s="2" t="n">
        <v>38.29</v>
      </c>
      <c r="I77" s="3" t="n">
        <v>0.96</v>
      </c>
    </row>
    <row r="78" customFormat="false" ht="15" hidden="false" customHeight="false" outlineLevel="0" collapsed="false">
      <c r="A78" s="0" t="s">
        <v>180</v>
      </c>
      <c r="B78" s="0" t="n">
        <f aca="false">VALUE(LEFT(A78,4))</f>
        <v>2020</v>
      </c>
      <c r="C78" s="0" t="str">
        <f aca="false">"FY"&amp;IF(VALUE(MID(A78,6,2))&gt;=4,VALUE(LEFT(A78,4)),VALUE(LEFT(A78,4))-1)&amp;"-"&amp;TEXT(MOD(IF(VALUE(MID(A78,6,2))&gt;=4,VALUE(LEFT(A78,4)),VALUE(LEFT(A78,4))-1)+1,100),"00")</f>
        <v>FY2019-20</v>
      </c>
      <c r="D78" s="0" t="s">
        <v>53</v>
      </c>
      <c r="E78" s="0" t="s">
        <v>53</v>
      </c>
      <c r="F78" s="0" t="str">
        <f aca="false">INDEX(Mapping!$B$2:$B$465,MATCH(E78,Mapping!$A$2:$A$465,0))</f>
        <v>HIMACHAL PRADESH</v>
      </c>
      <c r="G78" s="0" t="str">
        <f aca="false">INDEX(Mapping!$C$2:$C$465,MATCH(E78,Mapping!$A$2:$A$465,0))</f>
        <v>HIMACHAL PRADESH</v>
      </c>
      <c r="H78" s="2" t="n">
        <v>37.23</v>
      </c>
      <c r="I78" s="3" t="n">
        <v>0.94</v>
      </c>
    </row>
    <row r="79" customFormat="false" ht="15" hidden="false" customHeight="false" outlineLevel="0" collapsed="false">
      <c r="A79" s="0" t="s">
        <v>180</v>
      </c>
      <c r="B79" s="0" t="n">
        <f aca="false">VALUE(LEFT(A79,4))</f>
        <v>2020</v>
      </c>
      <c r="C79" s="0" t="str">
        <f aca="false">"FY"&amp;IF(VALUE(MID(A79,6,2))&gt;=4,VALUE(LEFT(A79,4)),VALUE(LEFT(A79,4))-1)&amp;"-"&amp;TEXT(MOD(IF(VALUE(MID(A79,6,2))&gt;=4,VALUE(LEFT(A79,4)),VALUE(LEFT(A79,4))-1)+1,100),"00")</f>
        <v>FY2019-20</v>
      </c>
      <c r="D79" s="0" t="s">
        <v>56</v>
      </c>
      <c r="E79" s="0" t="s">
        <v>56</v>
      </c>
      <c r="F79" s="0" t="str">
        <f aca="false">INDEX(Mapping!$B$2:$B$465,MATCH(E79,Mapping!$A$2:$A$465,0))</f>
        <v>UTTARAKHAND</v>
      </c>
      <c r="G79" s="0" t="str">
        <f aca="false">INDEX(Mapping!$C$2:$C$465,MATCH(E79,Mapping!$A$2:$A$465,0))</f>
        <v>UTTARAKHAND</v>
      </c>
      <c r="H79" s="2" t="n">
        <v>29.11</v>
      </c>
      <c r="I79" s="3" t="n">
        <v>0.73</v>
      </c>
    </row>
    <row r="80" customFormat="false" ht="15" hidden="false" customHeight="false" outlineLevel="0" collapsed="false">
      <c r="A80" s="0" t="s">
        <v>180</v>
      </c>
      <c r="B80" s="0" t="n">
        <f aca="false">VALUE(LEFT(A80,4))</f>
        <v>2020</v>
      </c>
      <c r="C80" s="0" t="str">
        <f aca="false">"FY"&amp;IF(VALUE(MID(A80,6,2))&gt;=4,VALUE(LEFT(A80,4)),VALUE(LEFT(A80,4))-1)&amp;"-"&amp;TEXT(MOD(IF(VALUE(MID(A80,6,2))&gt;=4,VALUE(LEFT(A80,4)),VALUE(LEFT(A80,4))-1)+1,100),"00")</f>
        <v>FY2019-20</v>
      </c>
      <c r="D80" s="0" t="s">
        <v>245</v>
      </c>
      <c r="E80" s="0" t="s">
        <v>245</v>
      </c>
      <c r="F80" s="0" t="str">
        <f aca="false">INDEX(Mapping!$B$2:$B$465,MATCH(E80,Mapping!$A$2:$A$465,0))</f>
        <v>DNH &amp; DD (UT)</v>
      </c>
      <c r="G80" s="0" t="str">
        <f aca="false">INDEX(Mapping!$C$2:$C$465,MATCH(E80,Mapping!$A$2:$A$465,0))</f>
        <v>DNH &amp; DD (UT)</v>
      </c>
      <c r="H80" s="2" t="n">
        <v>24.17</v>
      </c>
      <c r="I80" s="3" t="n">
        <v>0.61</v>
      </c>
    </row>
    <row r="81" customFormat="false" ht="15" hidden="false" customHeight="false" outlineLevel="0" collapsed="false">
      <c r="A81" s="0" t="s">
        <v>180</v>
      </c>
      <c r="B81" s="0" t="n">
        <f aca="false">VALUE(LEFT(A81,4))</f>
        <v>2020</v>
      </c>
      <c r="C81" s="0" t="str">
        <f aca="false">"FY"&amp;IF(VALUE(MID(A81,6,2))&gt;=4,VALUE(LEFT(A81,4)),VALUE(LEFT(A81,4))-1)&amp;"-"&amp;TEXT(MOD(IF(VALUE(MID(A81,6,2))&gt;=4,VALUE(LEFT(A81,4)),VALUE(LEFT(A81,4))-1)+1,100),"00")</f>
        <v>FY2019-20</v>
      </c>
      <c r="D81" s="0" t="s">
        <v>121</v>
      </c>
      <c r="E81" s="0" t="s">
        <v>121</v>
      </c>
      <c r="F81" s="0" t="str">
        <f aca="false">INDEX(Mapping!$B$2:$B$465,MATCH(E81,Mapping!$A$2:$A$465,0))</f>
        <v>MEGHALAYA</v>
      </c>
      <c r="G81" s="0" t="str">
        <f aca="false">INDEX(Mapping!$C$2:$C$465,MATCH(E81,Mapping!$A$2:$A$465,0))</f>
        <v>MEGHALAYA</v>
      </c>
      <c r="H81" s="2" t="n">
        <v>20.36</v>
      </c>
      <c r="I81" s="3" t="n">
        <v>0.51</v>
      </c>
    </row>
    <row r="82" customFormat="false" ht="15" hidden="false" customHeight="false" outlineLevel="0" collapsed="false">
      <c r="A82" s="0" t="s">
        <v>180</v>
      </c>
      <c r="B82" s="0" t="n">
        <f aca="false">VALUE(LEFT(A82,4))</f>
        <v>2020</v>
      </c>
      <c r="C82" s="0" t="str">
        <f aca="false">"FY"&amp;IF(VALUE(MID(A82,6,2))&gt;=4,VALUE(LEFT(A82,4)),VALUE(LEFT(A82,4))-1)&amp;"-"&amp;TEXT(MOD(IF(VALUE(MID(A82,6,2))&gt;=4,VALUE(LEFT(A82,4)),VALUE(LEFT(A82,4))-1)+1,100),"00")</f>
        <v>FY2019-20</v>
      </c>
      <c r="D82" s="0" t="s">
        <v>352</v>
      </c>
      <c r="E82" s="0" t="s">
        <v>352</v>
      </c>
      <c r="F82" s="0" t="str">
        <f aca="false">INDEX(Mapping!$B$2:$B$465,MATCH(E82,Mapping!$A$2:$A$465,0))</f>
        <v>AM/NS INDIA (HAZIRA)</v>
      </c>
      <c r="G82" s="0" t="str">
        <f aca="false">INDEX(Mapping!$C$2:$C$465,MATCH(E82,Mapping!$A$2:$A$465,0))</f>
        <v>AM/NS INDIA (HAZIRA)</v>
      </c>
      <c r="H82" s="2" t="n">
        <v>18.28</v>
      </c>
      <c r="I82" s="3" t="n">
        <v>0.46</v>
      </c>
    </row>
    <row r="83" customFormat="false" ht="15" hidden="false" customHeight="false" outlineLevel="0" collapsed="false">
      <c r="A83" s="0" t="s">
        <v>180</v>
      </c>
      <c r="B83" s="0" t="n">
        <f aca="false">VALUE(LEFT(A83,4))</f>
        <v>2020</v>
      </c>
      <c r="C83" s="0" t="str">
        <f aca="false">"FY"&amp;IF(VALUE(MID(A83,6,2))&gt;=4,VALUE(LEFT(A83,4)),VALUE(LEFT(A83,4))-1)&amp;"-"&amp;TEXT(MOD(IF(VALUE(MID(A83,6,2))&gt;=4,VALUE(LEFT(A83,4)),VALUE(LEFT(A83,4))-1)+1,100),"00")</f>
        <v>FY2019-20</v>
      </c>
      <c r="D83" s="0" t="s">
        <v>39</v>
      </c>
      <c r="E83" s="0" t="s">
        <v>39</v>
      </c>
      <c r="F83" s="0" t="str">
        <f aca="false">INDEX(Mapping!$B$2:$B$465,MATCH(E83,Mapping!$A$2:$A$465,0))</f>
        <v>WEST BENGAL</v>
      </c>
      <c r="G83" s="0" t="str">
        <f aca="false">INDEX(Mapping!$C$2:$C$465,MATCH(E83,Mapping!$A$2:$A$465,0))</f>
        <v>WEST BENGAL</v>
      </c>
      <c r="H83" s="2" t="n">
        <v>12.89</v>
      </c>
      <c r="I83" s="3" t="n">
        <v>0.32</v>
      </c>
    </row>
    <row r="84" customFormat="false" ht="15" hidden="false" customHeight="false" outlineLevel="0" collapsed="false">
      <c r="A84" s="0" t="s">
        <v>180</v>
      </c>
      <c r="B84" s="0" t="n">
        <f aca="false">VALUE(LEFT(A84,4))</f>
        <v>2020</v>
      </c>
      <c r="C84" s="0" t="str">
        <f aca="false">"FY"&amp;IF(VALUE(MID(A84,6,2))&gt;=4,VALUE(LEFT(A84,4)),VALUE(LEFT(A84,4))-1)&amp;"-"&amp;TEXT(MOD(IF(VALUE(MID(A84,6,2))&gt;=4,VALUE(LEFT(A84,4)),VALUE(LEFT(A84,4))-1)+1,100),"00")</f>
        <v>FY2019-20</v>
      </c>
      <c r="D84" s="0" t="s">
        <v>119</v>
      </c>
      <c r="E84" s="0" t="s">
        <v>119</v>
      </c>
      <c r="F84" s="0" t="str">
        <f aca="false">INDEX(Mapping!$B$2:$B$465,MATCH(E84,Mapping!$A$2:$A$465,0))</f>
        <v>GOA</v>
      </c>
      <c r="G84" s="0" t="str">
        <f aca="false">INDEX(Mapping!$C$2:$C$465,MATCH(E84,Mapping!$A$2:$A$465,0))</f>
        <v>GOA</v>
      </c>
      <c r="H84" s="2" t="n">
        <v>10.28</v>
      </c>
      <c r="I84" s="3" t="n">
        <v>0.26</v>
      </c>
    </row>
    <row r="85" customFormat="false" ht="15" hidden="false" customHeight="false" outlineLevel="0" collapsed="false">
      <c r="A85" s="0" t="s">
        <v>180</v>
      </c>
      <c r="B85" s="0" t="n">
        <f aca="false">VALUE(LEFT(A85,4))</f>
        <v>2020</v>
      </c>
      <c r="C85" s="0" t="str">
        <f aca="false">"FY"&amp;IF(VALUE(MID(A85,6,2))&gt;=4,VALUE(LEFT(A85,4)),VALUE(LEFT(A85,4))-1)&amp;"-"&amp;TEXT(MOD(IF(VALUE(MID(A85,6,2))&gt;=4,VALUE(LEFT(A85,4)),VALUE(LEFT(A85,4))-1)+1,100),"00")</f>
        <v>FY2019-20</v>
      </c>
      <c r="D85" s="0" t="s">
        <v>49</v>
      </c>
      <c r="E85" s="0" t="s">
        <v>49</v>
      </c>
      <c r="F85" s="0" t="str">
        <f aca="false">INDEX(Mapping!$B$2:$B$465,MATCH(E85,Mapping!$A$2:$A$465,0))</f>
        <v>MADHYA PRADESH</v>
      </c>
      <c r="G85" s="0" t="str">
        <f aca="false">INDEX(Mapping!$C$2:$C$465,MATCH(E85,Mapping!$A$2:$A$465,0))</f>
        <v>MADHYA PRADESH</v>
      </c>
      <c r="H85" s="2" t="n">
        <v>9.36</v>
      </c>
      <c r="I85" s="3" t="n">
        <v>0.24</v>
      </c>
    </row>
    <row r="86" customFormat="false" ht="15" hidden="false" customHeight="false" outlineLevel="0" collapsed="false">
      <c r="A86" s="0" t="s">
        <v>180</v>
      </c>
      <c r="B86" s="0" t="n">
        <f aca="false">VALUE(LEFT(A86,4))</f>
        <v>2020</v>
      </c>
      <c r="C86" s="0" t="str">
        <f aca="false">"FY"&amp;IF(VALUE(MID(A86,6,2))&gt;=4,VALUE(LEFT(A86,4)),VALUE(LEFT(A86,4))-1)&amp;"-"&amp;TEXT(MOD(IF(VALUE(MID(A86,6,2))&gt;=4,VALUE(LEFT(A86,4)),VALUE(LEFT(A86,4))-1)+1,100),"00")</f>
        <v>FY2019-20</v>
      </c>
      <c r="D86" s="0" t="s">
        <v>45</v>
      </c>
      <c r="E86" s="0" t="s">
        <v>45</v>
      </c>
      <c r="F86" s="0" t="str">
        <f aca="false">INDEX(Mapping!$B$2:$B$465,MATCH(E86,Mapping!$A$2:$A$465,0))</f>
        <v>BIHAR</v>
      </c>
      <c r="G86" s="0" t="str">
        <f aca="false">INDEX(Mapping!$C$2:$C$465,MATCH(E86,Mapping!$A$2:$A$465,0))</f>
        <v>BIHAR</v>
      </c>
      <c r="H86" s="2" t="n">
        <v>7.85</v>
      </c>
      <c r="I86" s="3" t="n">
        <v>0.2</v>
      </c>
    </row>
    <row r="87" customFormat="false" ht="15" hidden="false" customHeight="false" outlineLevel="0" collapsed="false">
      <c r="A87" s="0" t="s">
        <v>180</v>
      </c>
      <c r="B87" s="0" t="n">
        <f aca="false">VALUE(LEFT(A87,4))</f>
        <v>2020</v>
      </c>
      <c r="C87" s="0" t="str">
        <f aca="false">"FY"&amp;IF(VALUE(MID(A87,6,2))&gt;=4,VALUE(LEFT(A87,4)),VALUE(LEFT(A87,4))-1)&amp;"-"&amp;TEXT(MOD(IF(VALUE(MID(A87,6,2))&gt;=4,VALUE(LEFT(A87,4)),VALUE(LEFT(A87,4))-1)+1,100),"00")</f>
        <v>FY2019-20</v>
      </c>
      <c r="D87" s="0" t="s">
        <v>46</v>
      </c>
      <c r="E87" s="0" t="s">
        <v>46</v>
      </c>
      <c r="F87" s="0" t="str">
        <f aca="false">INDEX(Mapping!$B$2:$B$465,MATCH(E87,Mapping!$A$2:$A$465,0))</f>
        <v>CHHATTISGARH</v>
      </c>
      <c r="G87" s="0" t="str">
        <f aca="false">INDEX(Mapping!$C$2:$C$465,MATCH(E87,Mapping!$A$2:$A$465,0))</f>
        <v>CHHATTISGARH</v>
      </c>
      <c r="H87" s="2" t="n">
        <v>5.72</v>
      </c>
      <c r="I87" s="3" t="n">
        <v>0.14</v>
      </c>
    </row>
    <row r="88" customFormat="false" ht="15" hidden="false" customHeight="false" outlineLevel="0" collapsed="false">
      <c r="A88" s="0" t="s">
        <v>180</v>
      </c>
      <c r="B88" s="0" t="n">
        <f aca="false">VALUE(LEFT(A88,4))</f>
        <v>2020</v>
      </c>
      <c r="C88" s="0" t="str">
        <f aca="false">"FY"&amp;IF(VALUE(MID(A88,6,2))&gt;=4,VALUE(LEFT(A88,4)),VALUE(LEFT(A88,4))-1)&amp;"-"&amp;TEXT(MOD(IF(VALUE(MID(A88,6,2))&gt;=4,VALUE(LEFT(A88,4)),VALUE(LEFT(A88,4))-1)+1,100),"00")</f>
        <v>FY2019-20</v>
      </c>
      <c r="D88" s="0" t="s">
        <v>199</v>
      </c>
      <c r="E88" s="0" t="s">
        <v>199</v>
      </c>
      <c r="F88" s="0" t="str">
        <f aca="false">INDEX(Mapping!$B$2:$B$465,MATCH(E88,Mapping!$A$2:$A$465,0))</f>
        <v>TRIPURA</v>
      </c>
      <c r="G88" s="0" t="str">
        <f aca="false">INDEX(Mapping!$C$2:$C$465,MATCH(E88,Mapping!$A$2:$A$465,0))</f>
        <v>TRIPURA</v>
      </c>
      <c r="H88" s="2" t="n">
        <v>3.1</v>
      </c>
      <c r="I88" s="3" t="n">
        <v>0.08</v>
      </c>
    </row>
    <row r="89" customFormat="false" ht="15" hidden="false" customHeight="false" outlineLevel="0" collapsed="false">
      <c r="A89" s="0" t="s">
        <v>180</v>
      </c>
      <c r="B89" s="0" t="n">
        <f aca="false">VALUE(LEFT(A89,4))</f>
        <v>2020</v>
      </c>
      <c r="C89" s="0" t="str">
        <f aca="false">"FY"&amp;IF(VALUE(MID(A89,6,2))&gt;=4,VALUE(LEFT(A89,4)),VALUE(LEFT(A89,4))-1)&amp;"-"&amp;TEXT(MOD(IF(VALUE(MID(A89,6,2))&gt;=4,VALUE(LEFT(A89,4)),VALUE(LEFT(A89,4))-1)+1,100),"00")</f>
        <v>FY2019-20</v>
      </c>
      <c r="D89" s="0" t="s">
        <v>291</v>
      </c>
      <c r="E89" s="0" t="s">
        <v>291</v>
      </c>
      <c r="F89" s="0" t="str">
        <f aca="false">INDEX(Mapping!$B$2:$B$465,MATCH(E89,Mapping!$A$2:$A$465,0))</f>
        <v>MANIPUR</v>
      </c>
      <c r="G89" s="0" t="str">
        <f aca="false">INDEX(Mapping!$C$2:$C$465,MATCH(E89,Mapping!$A$2:$A$465,0))</f>
        <v>MANIPUR</v>
      </c>
      <c r="H89" s="2" t="n">
        <v>1.39</v>
      </c>
      <c r="I89" s="3" t="n">
        <v>0.04</v>
      </c>
    </row>
    <row r="90" customFormat="false" ht="15" hidden="false" customHeight="false" outlineLevel="0" collapsed="false">
      <c r="A90" s="0" t="s">
        <v>180</v>
      </c>
      <c r="B90" s="0" t="n">
        <f aca="false">VALUE(LEFT(A90,4))</f>
        <v>2020</v>
      </c>
      <c r="C90" s="0" t="str">
        <f aca="false">"FY"&amp;IF(VALUE(MID(A90,6,2))&gt;=4,VALUE(LEFT(A90,4)),VALUE(LEFT(A90,4))-1)&amp;"-"&amp;TEXT(MOD(IF(VALUE(MID(A90,6,2))&gt;=4,VALUE(LEFT(A90,4)),VALUE(LEFT(A90,4))-1)+1,100),"00")</f>
        <v>FY2019-20</v>
      </c>
      <c r="D90" s="0" t="s">
        <v>152</v>
      </c>
      <c r="E90" s="0" t="s">
        <v>152</v>
      </c>
      <c r="F90" s="0" t="str">
        <f aca="false">INDEX(Mapping!$B$2:$B$465,MATCH(E90,Mapping!$A$2:$A$465,0))</f>
        <v>CHANDIGARH</v>
      </c>
      <c r="G90" s="0" t="str">
        <f aca="false">INDEX(Mapping!$C$2:$C$465,MATCH(E90,Mapping!$A$2:$A$465,0))</f>
        <v>CHANDIGARH</v>
      </c>
      <c r="H90" s="2" t="n">
        <v>0.36</v>
      </c>
      <c r="I90" s="3" t="n">
        <v>0.01</v>
      </c>
    </row>
    <row r="91" customFormat="false" ht="15" hidden="false" customHeight="false" outlineLevel="0" collapsed="false">
      <c r="A91" s="0" t="s">
        <v>180</v>
      </c>
      <c r="B91" s="0" t="n">
        <f aca="false">VALUE(LEFT(A91,4))</f>
        <v>2020</v>
      </c>
      <c r="C91" s="0" t="str">
        <f aca="false">"FY"&amp;IF(VALUE(MID(A91,6,2))&gt;=4,VALUE(LEFT(A91,4)),VALUE(LEFT(A91,4))-1)&amp;"-"&amp;TEXT(MOD(IF(VALUE(MID(A91,6,2))&gt;=4,VALUE(LEFT(A91,4)),VALUE(LEFT(A91,4))-1)+1,100),"00")</f>
        <v>FY2019-20</v>
      </c>
      <c r="D91" s="0" t="s">
        <v>181</v>
      </c>
      <c r="E91" s="0" t="s">
        <v>181</v>
      </c>
      <c r="F91" s="0" t="str">
        <f aca="false">INDEX(Mapping!$B$2:$B$465,MATCH(E91,Mapping!$A$2:$A$465,0))</f>
        <v>ARUNACHAL PRADESH</v>
      </c>
      <c r="G91" s="0" t="str">
        <f aca="false">INDEX(Mapping!$C$2:$C$465,MATCH(E91,Mapping!$A$2:$A$465,0))</f>
        <v>ARUNACHAL PRADESH</v>
      </c>
      <c r="H91" s="2" t="n">
        <v>0.35</v>
      </c>
      <c r="I91" s="3" t="n">
        <v>0.01</v>
      </c>
    </row>
    <row r="92" customFormat="false" ht="15" hidden="false" customHeight="false" outlineLevel="0" collapsed="false">
      <c r="A92" s="0" t="s">
        <v>87</v>
      </c>
      <c r="B92" s="0" t="n">
        <f aca="false">VALUE(LEFT(A92,4))</f>
        <v>2020</v>
      </c>
      <c r="C92" s="0" t="str">
        <f aca="false">"FY"&amp;IF(VALUE(MID(A92,6,2))&gt;=4,VALUE(LEFT(A92,4)),VALUE(LEFT(A92,4))-1)&amp;"-"&amp;TEXT(MOD(IF(VALUE(MID(A92,6,2))&gt;=4,VALUE(LEFT(A92,4)),VALUE(LEFT(A92,4))-1)+1,100),"00")</f>
        <v>FY2020-21</v>
      </c>
      <c r="D92" s="0" t="s">
        <v>37</v>
      </c>
      <c r="E92" s="0" t="s">
        <v>37</v>
      </c>
      <c r="F92" s="0" t="str">
        <f aca="false">INDEX(Mapping!$B$2:$B$465,MATCH(E92,Mapping!$A$2:$A$465,0))</f>
        <v>MAHARASHTRA</v>
      </c>
      <c r="G92" s="0" t="str">
        <f aca="false">INDEX(Mapping!$C$2:$C$465,MATCH(E92,Mapping!$A$2:$A$465,0))</f>
        <v>MAHARASHTRA</v>
      </c>
      <c r="H92" s="2" t="n">
        <v>1335.01</v>
      </c>
      <c r="I92" s="3" t="n">
        <v>36.16</v>
      </c>
    </row>
    <row r="93" customFormat="false" ht="15" hidden="false" customHeight="false" outlineLevel="0" collapsed="false">
      <c r="A93" s="0" t="s">
        <v>87</v>
      </c>
      <c r="B93" s="0" t="n">
        <f aca="false">VALUE(LEFT(A93,4))</f>
        <v>2020</v>
      </c>
      <c r="C93" s="0" t="str">
        <f aca="false">"FY"&amp;IF(VALUE(MID(A93,6,2))&gt;=4,VALUE(LEFT(A93,4)),VALUE(LEFT(A93,4))-1)&amp;"-"&amp;TEXT(MOD(IF(VALUE(MID(A93,6,2))&gt;=4,VALUE(LEFT(A93,4)),VALUE(LEFT(A93,4))-1)+1,100),"00")</f>
        <v>FY2020-21</v>
      </c>
      <c r="D93" s="0" t="s">
        <v>38</v>
      </c>
      <c r="E93" s="0" t="s">
        <v>38</v>
      </c>
      <c r="F93" s="0" t="str">
        <f aca="false">INDEX(Mapping!$B$2:$B$465,MATCH(E93,Mapping!$A$2:$A$465,0))</f>
        <v>ANDHRA PRADESH</v>
      </c>
      <c r="G93" s="0" t="str">
        <f aca="false">INDEX(Mapping!$C$2:$C$465,MATCH(E93,Mapping!$A$2:$A$465,0))</f>
        <v>ANDHRA PRADESH</v>
      </c>
      <c r="H93" s="2" t="n">
        <v>755.28</v>
      </c>
      <c r="I93" s="3" t="n">
        <v>20.46</v>
      </c>
    </row>
    <row r="94" customFormat="false" ht="15" hidden="false" customHeight="false" outlineLevel="0" collapsed="false">
      <c r="A94" s="0" t="s">
        <v>87</v>
      </c>
      <c r="B94" s="0" t="n">
        <f aca="false">VALUE(LEFT(A94,4))</f>
        <v>2020</v>
      </c>
      <c r="C94" s="0" t="str">
        <f aca="false">"FY"&amp;IF(VALUE(MID(A94,6,2))&gt;=4,VALUE(LEFT(A94,4)),VALUE(LEFT(A94,4))-1)&amp;"-"&amp;TEXT(MOD(IF(VALUE(MID(A94,6,2))&gt;=4,VALUE(LEFT(A94,4)),VALUE(LEFT(A94,4))-1)+1,100),"00")</f>
        <v>FY2020-21</v>
      </c>
      <c r="D94" s="0" t="s">
        <v>31</v>
      </c>
      <c r="E94" s="0" t="s">
        <v>31</v>
      </c>
      <c r="F94" s="0" t="str">
        <f aca="false">INDEX(Mapping!$B$2:$B$465,MATCH(E94,Mapping!$A$2:$A$465,0))</f>
        <v>GUJARAT</v>
      </c>
      <c r="G94" s="0" t="str">
        <f aca="false">INDEX(Mapping!$C$2:$C$465,MATCH(E94,Mapping!$A$2:$A$465,0))</f>
        <v>GUJARAT</v>
      </c>
      <c r="H94" s="2" t="n">
        <v>552.4</v>
      </c>
      <c r="I94" s="3" t="n">
        <v>14.96</v>
      </c>
    </row>
    <row r="95" customFormat="false" ht="15" hidden="false" customHeight="false" outlineLevel="0" collapsed="false">
      <c r="A95" s="0" t="s">
        <v>87</v>
      </c>
      <c r="B95" s="0" t="n">
        <f aca="false">VALUE(LEFT(A95,4))</f>
        <v>2020</v>
      </c>
      <c r="C95" s="0" t="str">
        <f aca="false">"FY"&amp;IF(VALUE(MID(A95,6,2))&gt;=4,VALUE(LEFT(A95,4)),VALUE(LEFT(A95,4))-1)&amp;"-"&amp;TEXT(MOD(IF(VALUE(MID(A95,6,2))&gt;=4,VALUE(LEFT(A95,4)),VALUE(LEFT(A95,4))-1)+1,100),"00")</f>
        <v>FY2020-21</v>
      </c>
      <c r="D95" s="0" t="s">
        <v>35</v>
      </c>
      <c r="E95" s="0" t="s">
        <v>35</v>
      </c>
      <c r="F95" s="0" t="str">
        <f aca="false">INDEX(Mapping!$B$2:$B$465,MATCH(E95,Mapping!$A$2:$A$465,0))</f>
        <v>TELANGANA</v>
      </c>
      <c r="G95" s="0" t="str">
        <f aca="false">INDEX(Mapping!$C$2:$C$465,MATCH(E95,Mapping!$A$2:$A$465,0))</f>
        <v>TELANGANA</v>
      </c>
      <c r="H95" s="2" t="n">
        <v>343.11</v>
      </c>
      <c r="I95" s="3" t="n">
        <v>9.29</v>
      </c>
    </row>
    <row r="96" customFormat="false" ht="15" hidden="false" customHeight="false" outlineLevel="0" collapsed="false">
      <c r="A96" s="0" t="s">
        <v>87</v>
      </c>
      <c r="B96" s="0" t="n">
        <f aca="false">VALUE(LEFT(A96,4))</f>
        <v>2020</v>
      </c>
      <c r="C96" s="0" t="str">
        <f aca="false">"FY"&amp;IF(VALUE(MID(A96,6,2))&gt;=4,VALUE(LEFT(A96,4)),VALUE(LEFT(A96,4))-1)&amp;"-"&amp;TEXT(MOD(IF(VALUE(MID(A96,6,2))&gt;=4,VALUE(LEFT(A96,4)),VALUE(LEFT(A96,4))-1)+1,100),"00")</f>
        <v>FY2020-21</v>
      </c>
      <c r="D96" s="0" t="s">
        <v>42</v>
      </c>
      <c r="E96" s="0" t="s">
        <v>42</v>
      </c>
      <c r="F96" s="0" t="str">
        <f aca="false">INDEX(Mapping!$B$2:$B$465,MATCH(E96,Mapping!$A$2:$A$465,0))</f>
        <v>PUNJAB</v>
      </c>
      <c r="G96" s="0" t="str">
        <f aca="false">INDEX(Mapping!$C$2:$C$465,MATCH(E96,Mapping!$A$2:$A$465,0))</f>
        <v>PUNJAB</v>
      </c>
      <c r="H96" s="2" t="n">
        <v>186.93</v>
      </c>
      <c r="I96" s="3" t="n">
        <v>5.06</v>
      </c>
    </row>
    <row r="97" customFormat="false" ht="15" hidden="false" customHeight="false" outlineLevel="0" collapsed="false">
      <c r="A97" s="0" t="s">
        <v>87</v>
      </c>
      <c r="B97" s="0" t="n">
        <f aca="false">VALUE(LEFT(A97,4))</f>
        <v>2020</v>
      </c>
      <c r="C97" s="0" t="str">
        <f aca="false">"FY"&amp;IF(VALUE(MID(A97,6,2))&gt;=4,VALUE(LEFT(A97,4)),VALUE(LEFT(A97,4))-1)&amp;"-"&amp;TEXT(MOD(IF(VALUE(MID(A97,6,2))&gt;=4,VALUE(LEFT(A97,4)),VALUE(LEFT(A97,4))-1)+1,100),"00")</f>
        <v>FY2020-21</v>
      </c>
      <c r="D97" s="0" t="s">
        <v>45</v>
      </c>
      <c r="E97" s="0" t="s">
        <v>45</v>
      </c>
      <c r="F97" s="0" t="str">
        <f aca="false">INDEX(Mapping!$B$2:$B$465,MATCH(E97,Mapping!$A$2:$A$465,0))</f>
        <v>BIHAR</v>
      </c>
      <c r="G97" s="0" t="str">
        <f aca="false">INDEX(Mapping!$C$2:$C$465,MATCH(E97,Mapping!$A$2:$A$465,0))</f>
        <v>BIHAR</v>
      </c>
      <c r="H97" s="2" t="n">
        <v>107.32</v>
      </c>
      <c r="I97" s="3" t="n">
        <v>2.91</v>
      </c>
    </row>
    <row r="98" customFormat="false" ht="15" hidden="false" customHeight="false" outlineLevel="0" collapsed="false">
      <c r="A98" s="0" t="s">
        <v>87</v>
      </c>
      <c r="B98" s="0" t="n">
        <f aca="false">VALUE(LEFT(A98,4))</f>
        <v>2020</v>
      </c>
      <c r="C98" s="0" t="str">
        <f aca="false">"FY"&amp;IF(VALUE(MID(A98,6,2))&gt;=4,VALUE(LEFT(A98,4)),VALUE(LEFT(A98,4))-1)&amp;"-"&amp;TEXT(MOD(IF(VALUE(MID(A98,6,2))&gt;=4,VALUE(LEFT(A98,4)),VALUE(LEFT(A98,4))-1)+1,100),"00")</f>
        <v>FY2020-21</v>
      </c>
      <c r="D98" s="0" t="s">
        <v>36</v>
      </c>
      <c r="E98" s="0" t="s">
        <v>36</v>
      </c>
      <c r="F98" s="0" t="str">
        <f aca="false">INDEX(Mapping!$B$2:$B$465,MATCH(E98,Mapping!$A$2:$A$465,0))</f>
        <v>UTTAR PRADESH</v>
      </c>
      <c r="G98" s="0" t="str">
        <f aca="false">INDEX(Mapping!$C$2:$C$465,MATCH(E98,Mapping!$A$2:$A$465,0))</f>
        <v>UTTAR PRADESH</v>
      </c>
      <c r="H98" s="2" t="n">
        <v>89.42</v>
      </c>
      <c r="I98" s="3" t="n">
        <v>2.42</v>
      </c>
    </row>
    <row r="99" customFormat="false" ht="15" hidden="false" customHeight="false" outlineLevel="0" collapsed="false">
      <c r="A99" s="0" t="s">
        <v>87</v>
      </c>
      <c r="B99" s="0" t="n">
        <f aca="false">VALUE(LEFT(A99,4))</f>
        <v>2020</v>
      </c>
      <c r="C99" s="0" t="str">
        <f aca="false">"FY"&amp;IF(VALUE(MID(A99,6,2))&gt;=4,VALUE(LEFT(A99,4)),VALUE(LEFT(A99,4))-1)&amp;"-"&amp;TEXT(MOD(IF(VALUE(MID(A99,6,2))&gt;=4,VALUE(LEFT(A99,4)),VALUE(LEFT(A99,4))-1)+1,100),"00")</f>
        <v>FY2020-21</v>
      </c>
      <c r="D99" s="0" t="s">
        <v>40</v>
      </c>
      <c r="E99" s="0" t="s">
        <v>40</v>
      </c>
      <c r="F99" s="0" t="str">
        <f aca="false">INDEX(Mapping!$B$2:$B$465,MATCH(E99,Mapping!$A$2:$A$465,0))</f>
        <v>TAMIL NADU</v>
      </c>
      <c r="G99" s="0" t="str">
        <f aca="false">INDEX(Mapping!$C$2:$C$465,MATCH(E99,Mapping!$A$2:$A$465,0))</f>
        <v>TAMIL NADU</v>
      </c>
      <c r="H99" s="2" t="n">
        <v>72.34</v>
      </c>
      <c r="I99" s="3" t="n">
        <v>1.96</v>
      </c>
    </row>
    <row r="100" customFormat="false" ht="15" hidden="false" customHeight="false" outlineLevel="0" collapsed="false">
      <c r="A100" s="0" t="s">
        <v>87</v>
      </c>
      <c r="B100" s="0" t="n">
        <f aca="false">VALUE(LEFT(A100,4))</f>
        <v>2020</v>
      </c>
      <c r="C100" s="0" t="str">
        <f aca="false">"FY"&amp;IF(VALUE(MID(A100,6,2))&gt;=4,VALUE(LEFT(A100,4)),VALUE(LEFT(A100,4))-1)&amp;"-"&amp;TEXT(MOD(IF(VALUE(MID(A100,6,2))&gt;=4,VALUE(LEFT(A100,4)),VALUE(LEFT(A100,4))-1)+1,100),"00")</f>
        <v>FY2020-21</v>
      </c>
      <c r="D100" s="0" t="s">
        <v>44</v>
      </c>
      <c r="E100" s="0" t="s">
        <v>44</v>
      </c>
      <c r="F100" s="0" t="str">
        <f aca="false">INDEX(Mapping!$B$2:$B$465,MATCH(E100,Mapping!$A$2:$A$465,0))</f>
        <v>HARYANA</v>
      </c>
      <c r="G100" s="0" t="str">
        <f aca="false">INDEX(Mapping!$C$2:$C$465,MATCH(E100,Mapping!$A$2:$A$465,0))</f>
        <v>HARYANA</v>
      </c>
      <c r="H100" s="2" t="n">
        <v>56.16</v>
      </c>
      <c r="I100" s="3" t="n">
        <v>1.52</v>
      </c>
    </row>
    <row r="101" customFormat="false" ht="15" hidden="false" customHeight="false" outlineLevel="0" collapsed="false">
      <c r="A101" s="0" t="s">
        <v>87</v>
      </c>
      <c r="B101" s="0" t="n">
        <f aca="false">VALUE(LEFT(A101,4))</f>
        <v>2020</v>
      </c>
      <c r="C101" s="0" t="str">
        <f aca="false">"FY"&amp;IF(VALUE(MID(A101,6,2))&gt;=4,VALUE(LEFT(A101,4)),VALUE(LEFT(A101,4))-1)&amp;"-"&amp;TEXT(MOD(IF(VALUE(MID(A101,6,2))&gt;=4,VALUE(LEFT(A101,4)),VALUE(LEFT(A101,4))-1)+1,100),"00")</f>
        <v>FY2020-21</v>
      </c>
      <c r="D101" s="0" t="s">
        <v>41</v>
      </c>
      <c r="E101" s="0" t="s">
        <v>41</v>
      </c>
      <c r="F101" s="0" t="str">
        <f aca="false">INDEX(Mapping!$B$2:$B$465,MATCH(E101,Mapping!$A$2:$A$465,0))</f>
        <v>RAJASTHAN</v>
      </c>
      <c r="G101" s="0" t="str">
        <f aca="false">INDEX(Mapping!$C$2:$C$465,MATCH(E101,Mapping!$A$2:$A$465,0))</f>
        <v>RAJASTHAN</v>
      </c>
      <c r="H101" s="2" t="n">
        <v>52.76</v>
      </c>
      <c r="I101" s="3" t="n">
        <v>1.43</v>
      </c>
    </row>
    <row r="102" customFormat="false" ht="15" hidden="false" customHeight="false" outlineLevel="0" collapsed="false">
      <c r="A102" s="0" t="s">
        <v>87</v>
      </c>
      <c r="B102" s="0" t="n">
        <f aca="false">VALUE(LEFT(A102,4))</f>
        <v>2020</v>
      </c>
      <c r="C102" s="0" t="str">
        <f aca="false">"FY"&amp;IF(VALUE(MID(A102,6,2))&gt;=4,VALUE(LEFT(A102,4)),VALUE(LEFT(A102,4))-1)&amp;"-"&amp;TEXT(MOD(IF(VALUE(MID(A102,6,2))&gt;=4,VALUE(LEFT(A102,4)),VALUE(LEFT(A102,4))-1)+1,100),"00")</f>
        <v>FY2020-21</v>
      </c>
      <c r="D102" s="0" t="s">
        <v>47</v>
      </c>
      <c r="E102" s="0" t="s">
        <v>47</v>
      </c>
      <c r="F102" s="0" t="str">
        <f aca="false">INDEX(Mapping!$B$2:$B$465,MATCH(E102,Mapping!$A$2:$A$465,0))</f>
        <v>KARNATAKA</v>
      </c>
      <c r="G102" s="0" t="str">
        <f aca="false">INDEX(Mapping!$C$2:$C$465,MATCH(E102,Mapping!$A$2:$A$465,0))</f>
        <v>KARNATAKA</v>
      </c>
      <c r="H102" s="2" t="n">
        <v>26.9</v>
      </c>
      <c r="I102" s="3" t="n">
        <v>0.73</v>
      </c>
    </row>
    <row r="103" customFormat="false" ht="15" hidden="false" customHeight="false" outlineLevel="0" collapsed="false">
      <c r="A103" s="0" t="s">
        <v>87</v>
      </c>
      <c r="B103" s="0" t="n">
        <f aca="false">VALUE(LEFT(A103,4))</f>
        <v>2020</v>
      </c>
      <c r="C103" s="0" t="str">
        <f aca="false">"FY"&amp;IF(VALUE(MID(A103,6,2))&gt;=4,VALUE(LEFT(A103,4)),VALUE(LEFT(A103,4))-1)&amp;"-"&amp;TEXT(MOD(IF(VALUE(MID(A103,6,2))&gt;=4,VALUE(LEFT(A103,4)),VALUE(LEFT(A103,4))-1)+1,100),"00")</f>
        <v>FY2020-21</v>
      </c>
      <c r="D103" s="0" t="s">
        <v>648</v>
      </c>
      <c r="E103" s="0" t="s">
        <v>91</v>
      </c>
      <c r="F103" s="0" t="str">
        <f aca="false">INDEX(Mapping!$B$2:$B$465,MATCH(E103,Mapping!$A$2:$A$465,0))</f>
        <v>AM/NS INDIA (HAZIRA)</v>
      </c>
      <c r="G103" s="0" t="str">
        <f aca="false">INDEX(Mapping!$C$2:$C$465,MATCH(E103,Mapping!$A$2:$A$465,0))</f>
        <v>AM/NS INDIA (HAZIRA)</v>
      </c>
      <c r="H103" s="2" t="n">
        <v>26.13</v>
      </c>
      <c r="I103" s="3" t="n">
        <v>0.71</v>
      </c>
    </row>
    <row r="104" customFormat="false" ht="15" hidden="false" customHeight="false" outlineLevel="0" collapsed="false">
      <c r="A104" s="0" t="s">
        <v>87</v>
      </c>
      <c r="B104" s="0" t="n">
        <f aca="false">VALUE(LEFT(A104,4))</f>
        <v>2020</v>
      </c>
      <c r="C104" s="0" t="str">
        <f aca="false">"FY"&amp;IF(VALUE(MID(A104,6,2))&gt;=4,VALUE(LEFT(A104,4)),VALUE(LEFT(A104,4))-1)&amp;"-"&amp;TEXT(MOD(IF(VALUE(MID(A104,6,2))&gt;=4,VALUE(LEFT(A104,4)),VALUE(LEFT(A104,4))-1)+1,100),"00")</f>
        <v>FY2020-21</v>
      </c>
      <c r="D104" s="0" t="s">
        <v>43</v>
      </c>
      <c r="E104" s="0" t="s">
        <v>43</v>
      </c>
      <c r="F104" s="0" t="str">
        <f aca="false">INDEX(Mapping!$B$2:$B$465,MATCH(E104,Mapping!$A$2:$A$465,0))</f>
        <v>ODISHA</v>
      </c>
      <c r="G104" s="0" t="str">
        <f aca="false">INDEX(Mapping!$C$2:$C$465,MATCH(E104,Mapping!$A$2:$A$465,0))</f>
        <v>ODISHA</v>
      </c>
      <c r="H104" s="2" t="n">
        <v>18.17</v>
      </c>
      <c r="I104" s="3" t="n">
        <v>0.49</v>
      </c>
    </row>
    <row r="105" customFormat="false" ht="15" hidden="false" customHeight="false" outlineLevel="0" collapsed="false">
      <c r="A105" s="0" t="s">
        <v>87</v>
      </c>
      <c r="B105" s="0" t="n">
        <f aca="false">VALUE(LEFT(A105,4))</f>
        <v>2020</v>
      </c>
      <c r="C105" s="0" t="str">
        <f aca="false">"FY"&amp;IF(VALUE(MID(A105,6,2))&gt;=4,VALUE(LEFT(A105,4)),VALUE(LEFT(A105,4))-1)&amp;"-"&amp;TEXT(MOD(IF(VALUE(MID(A105,6,2))&gt;=4,VALUE(LEFT(A105,4)),VALUE(LEFT(A105,4))-1)+1,100),"00")</f>
        <v>FY2020-21</v>
      </c>
      <c r="D105" s="0" t="s">
        <v>71</v>
      </c>
      <c r="E105" s="0" t="s">
        <v>71</v>
      </c>
      <c r="F105" s="0" t="str">
        <f aca="false">INDEX(Mapping!$B$2:$B$465,MATCH(E105,Mapping!$A$2:$A$465,0))</f>
        <v>KERALA</v>
      </c>
      <c r="G105" s="0" t="str">
        <f aca="false">INDEX(Mapping!$C$2:$C$465,MATCH(E105,Mapping!$A$2:$A$465,0))</f>
        <v>KERALA</v>
      </c>
      <c r="H105" s="2" t="n">
        <v>13.97</v>
      </c>
      <c r="I105" s="3" t="n">
        <v>0.38</v>
      </c>
    </row>
    <row r="106" customFormat="false" ht="15" hidden="false" customHeight="false" outlineLevel="0" collapsed="false">
      <c r="A106" s="0" t="s">
        <v>87</v>
      </c>
      <c r="B106" s="0" t="n">
        <f aca="false">VALUE(LEFT(A106,4))</f>
        <v>2020</v>
      </c>
      <c r="C106" s="0" t="str">
        <f aca="false">"FY"&amp;IF(VALUE(MID(A106,6,2))&gt;=4,VALUE(LEFT(A106,4)),VALUE(LEFT(A106,4))-1)&amp;"-"&amp;TEXT(MOD(IF(VALUE(MID(A106,6,2))&gt;=4,VALUE(LEFT(A106,4)),VALUE(LEFT(A106,4))-1)+1,100),"00")</f>
        <v>FY2020-21</v>
      </c>
      <c r="D106" s="0" t="s">
        <v>48</v>
      </c>
      <c r="E106" s="0" t="s">
        <v>48</v>
      </c>
      <c r="F106" s="0" t="str">
        <f aca="false">INDEX(Mapping!$B$2:$B$465,MATCH(E106,Mapping!$A$2:$A$465,0))</f>
        <v>DELHI</v>
      </c>
      <c r="G106" s="0" t="str">
        <f aca="false">INDEX(Mapping!$C$2:$C$465,MATCH(E106,Mapping!$A$2:$A$465,0))</f>
        <v>DELHI</v>
      </c>
      <c r="H106" s="2" t="n">
        <v>12.17</v>
      </c>
      <c r="I106" s="3" t="n">
        <v>0.33</v>
      </c>
    </row>
    <row r="107" customFormat="false" ht="15" hidden="false" customHeight="false" outlineLevel="0" collapsed="false">
      <c r="A107" s="0" t="s">
        <v>87</v>
      </c>
      <c r="B107" s="0" t="n">
        <f aca="false">VALUE(LEFT(A107,4))</f>
        <v>2020</v>
      </c>
      <c r="C107" s="0" t="str">
        <f aca="false">"FY"&amp;IF(VALUE(MID(A107,6,2))&gt;=4,VALUE(LEFT(A107,4)),VALUE(LEFT(A107,4))-1)&amp;"-"&amp;TEXT(MOD(IF(VALUE(MID(A107,6,2))&gt;=4,VALUE(LEFT(A107,4)),VALUE(LEFT(A107,4))-1)+1,100),"00")</f>
        <v>FY2020-21</v>
      </c>
      <c r="D107" s="0" t="s">
        <v>39</v>
      </c>
      <c r="E107" s="0" t="s">
        <v>39</v>
      </c>
      <c r="F107" s="0" t="str">
        <f aca="false">INDEX(Mapping!$B$2:$B$465,MATCH(E107,Mapping!$A$2:$A$465,0))</f>
        <v>WEST BENGAL</v>
      </c>
      <c r="G107" s="0" t="str">
        <f aca="false">INDEX(Mapping!$C$2:$C$465,MATCH(E107,Mapping!$A$2:$A$465,0))</f>
        <v>WEST BENGAL</v>
      </c>
      <c r="H107" s="2" t="n">
        <v>11.41</v>
      </c>
      <c r="I107" s="3" t="n">
        <v>0.31</v>
      </c>
    </row>
    <row r="108" customFormat="false" ht="15" hidden="false" customHeight="false" outlineLevel="0" collapsed="false">
      <c r="A108" s="0" t="s">
        <v>87</v>
      </c>
      <c r="B108" s="0" t="n">
        <f aca="false">VALUE(LEFT(A108,4))</f>
        <v>2020</v>
      </c>
      <c r="C108" s="0" t="str">
        <f aca="false">"FY"&amp;IF(VALUE(MID(A108,6,2))&gt;=4,VALUE(LEFT(A108,4)),VALUE(LEFT(A108,4))-1)&amp;"-"&amp;TEXT(MOD(IF(VALUE(MID(A108,6,2))&gt;=4,VALUE(LEFT(A108,4)),VALUE(LEFT(A108,4))-1)+1,100),"00")</f>
        <v>FY2020-21</v>
      </c>
      <c r="D108" s="0" t="s">
        <v>56</v>
      </c>
      <c r="E108" s="0" t="s">
        <v>56</v>
      </c>
      <c r="F108" s="0" t="str">
        <f aca="false">INDEX(Mapping!$B$2:$B$465,MATCH(E108,Mapping!$A$2:$A$465,0))</f>
        <v>UTTARAKHAND</v>
      </c>
      <c r="G108" s="0" t="str">
        <f aca="false">INDEX(Mapping!$C$2:$C$465,MATCH(E108,Mapping!$A$2:$A$465,0))</f>
        <v>UTTARAKHAND</v>
      </c>
      <c r="H108" s="2" t="n">
        <v>7.44</v>
      </c>
      <c r="I108" s="3" t="n">
        <v>0.2</v>
      </c>
    </row>
    <row r="109" customFormat="false" ht="15" hidden="false" customHeight="false" outlineLevel="0" collapsed="false">
      <c r="A109" s="0" t="s">
        <v>87</v>
      </c>
      <c r="B109" s="0" t="n">
        <f aca="false">VALUE(LEFT(A109,4))</f>
        <v>2020</v>
      </c>
      <c r="C109" s="0" t="str">
        <f aca="false">"FY"&amp;IF(VALUE(MID(A109,6,2))&gt;=4,VALUE(LEFT(A109,4)),VALUE(LEFT(A109,4))-1)&amp;"-"&amp;TEXT(MOD(IF(VALUE(MID(A109,6,2))&gt;=4,VALUE(LEFT(A109,4)),VALUE(LEFT(A109,4))-1)+1,100),"00")</f>
        <v>FY2020-21</v>
      </c>
      <c r="D109" s="0" t="s">
        <v>49</v>
      </c>
      <c r="E109" s="0" t="s">
        <v>49</v>
      </c>
      <c r="F109" s="0" t="str">
        <f aca="false">INDEX(Mapping!$B$2:$B$465,MATCH(E109,Mapping!$A$2:$A$465,0))</f>
        <v>MADHYA PRADESH</v>
      </c>
      <c r="G109" s="0" t="str">
        <f aca="false">INDEX(Mapping!$C$2:$C$465,MATCH(E109,Mapping!$A$2:$A$465,0))</f>
        <v>MADHYA PRADESH</v>
      </c>
      <c r="H109" s="2" t="n">
        <v>5.65</v>
      </c>
      <c r="I109" s="3" t="n">
        <v>0.15</v>
      </c>
    </row>
    <row r="110" customFormat="false" ht="15" hidden="false" customHeight="false" outlineLevel="0" collapsed="false">
      <c r="A110" s="0" t="s">
        <v>87</v>
      </c>
      <c r="B110" s="0" t="n">
        <f aca="false">VALUE(LEFT(A110,4))</f>
        <v>2020</v>
      </c>
      <c r="C110" s="0" t="str">
        <f aca="false">"FY"&amp;IF(VALUE(MID(A110,6,2))&gt;=4,VALUE(LEFT(A110,4)),VALUE(LEFT(A110,4))-1)&amp;"-"&amp;TEXT(MOD(IF(VALUE(MID(A110,6,2))&gt;=4,VALUE(LEFT(A110,4)),VALUE(LEFT(A110,4))-1)+1,100),"00")</f>
        <v>FY2020-21</v>
      </c>
      <c r="D110" s="0" t="s">
        <v>54</v>
      </c>
      <c r="E110" s="0" t="s">
        <v>54</v>
      </c>
      <c r="F110" s="0" t="str">
        <f aca="false">INDEX(Mapping!$B$2:$B$465,MATCH(E110,Mapping!$A$2:$A$465,0))</f>
        <v>JAMMU &amp; KASHMIR</v>
      </c>
      <c r="G110" s="0" t="str">
        <f aca="false">INDEX(Mapping!$C$2:$C$465,MATCH(E110,Mapping!$A$2:$A$465,0))</f>
        <v>JAMMU &amp; KASHMIR</v>
      </c>
      <c r="H110" s="2" t="n">
        <v>5.42</v>
      </c>
      <c r="I110" s="3" t="n">
        <v>0.15</v>
      </c>
    </row>
    <row r="111" customFormat="false" ht="15" hidden="false" customHeight="false" outlineLevel="0" collapsed="false">
      <c r="A111" s="0" t="s">
        <v>87</v>
      </c>
      <c r="B111" s="0" t="n">
        <f aca="false">VALUE(LEFT(A111,4))</f>
        <v>2020</v>
      </c>
      <c r="C111" s="0" t="str">
        <f aca="false">"FY"&amp;IF(VALUE(MID(A111,6,2))&gt;=4,VALUE(LEFT(A111,4)),VALUE(LEFT(A111,4))-1)&amp;"-"&amp;TEXT(MOD(IF(VALUE(MID(A111,6,2))&gt;=4,VALUE(LEFT(A111,4)),VALUE(LEFT(A111,4))-1)+1,100),"00")</f>
        <v>FY2020-21</v>
      </c>
      <c r="D111" s="0" t="s">
        <v>61</v>
      </c>
      <c r="E111" s="0" t="s">
        <v>61</v>
      </c>
      <c r="F111" s="0" t="str">
        <f aca="false">INDEX(Mapping!$B$2:$B$465,MATCH(E111,Mapping!$A$2:$A$465,0))</f>
        <v>ASSAM</v>
      </c>
      <c r="G111" s="0" t="str">
        <f aca="false">INDEX(Mapping!$C$2:$C$465,MATCH(E111,Mapping!$A$2:$A$465,0))</f>
        <v>ASSAM</v>
      </c>
      <c r="H111" s="2" t="n">
        <v>3.73</v>
      </c>
      <c r="I111" s="3" t="n">
        <v>0.1</v>
      </c>
    </row>
    <row r="112" customFormat="false" ht="15" hidden="false" customHeight="false" outlineLevel="0" collapsed="false">
      <c r="A112" s="0" t="s">
        <v>87</v>
      </c>
      <c r="B112" s="0" t="n">
        <f aca="false">VALUE(LEFT(A112,4))</f>
        <v>2020</v>
      </c>
      <c r="C112" s="0" t="str">
        <f aca="false">"FY"&amp;IF(VALUE(MID(A112,6,2))&gt;=4,VALUE(LEFT(A112,4)),VALUE(LEFT(A112,4))-1)&amp;"-"&amp;TEXT(MOD(IF(VALUE(MID(A112,6,2))&gt;=4,VALUE(LEFT(A112,4)),VALUE(LEFT(A112,4))-1)+1,100),"00")</f>
        <v>FY2020-21</v>
      </c>
      <c r="D112" s="0" t="s">
        <v>121</v>
      </c>
      <c r="E112" s="0" t="s">
        <v>121</v>
      </c>
      <c r="F112" s="0" t="str">
        <f aca="false">INDEX(Mapping!$B$2:$B$465,MATCH(E112,Mapping!$A$2:$A$465,0))</f>
        <v>MEGHALAYA</v>
      </c>
      <c r="G112" s="0" t="str">
        <f aca="false">INDEX(Mapping!$C$2:$C$465,MATCH(E112,Mapping!$A$2:$A$465,0))</f>
        <v>MEGHALAYA</v>
      </c>
      <c r="H112" s="2" t="n">
        <v>3.19</v>
      </c>
      <c r="I112" s="3" t="n">
        <v>0.09</v>
      </c>
    </row>
    <row r="113" customFormat="false" ht="15" hidden="false" customHeight="false" outlineLevel="0" collapsed="false">
      <c r="A113" s="0" t="s">
        <v>87</v>
      </c>
      <c r="B113" s="0" t="n">
        <f aca="false">VALUE(LEFT(A113,4))</f>
        <v>2020</v>
      </c>
      <c r="C113" s="0" t="str">
        <f aca="false">"FY"&amp;IF(VALUE(MID(A113,6,2))&gt;=4,VALUE(LEFT(A113,4)),VALUE(LEFT(A113,4))-1)&amp;"-"&amp;TEXT(MOD(IF(VALUE(MID(A113,6,2))&gt;=4,VALUE(LEFT(A113,4)),VALUE(LEFT(A113,4))-1)+1,100),"00")</f>
        <v>FY2020-21</v>
      </c>
      <c r="D113" s="0" t="s">
        <v>46</v>
      </c>
      <c r="E113" s="0" t="s">
        <v>46</v>
      </c>
      <c r="F113" s="0" t="str">
        <f aca="false">INDEX(Mapping!$B$2:$B$465,MATCH(E113,Mapping!$A$2:$A$465,0))</f>
        <v>CHHATTISGARH</v>
      </c>
      <c r="G113" s="0" t="str">
        <f aca="false">INDEX(Mapping!$C$2:$C$465,MATCH(E113,Mapping!$A$2:$A$465,0))</f>
        <v>CHHATTISGARH</v>
      </c>
      <c r="H113" s="2" t="n">
        <v>3.04</v>
      </c>
      <c r="I113" s="3" t="n">
        <v>0.08</v>
      </c>
    </row>
    <row r="114" customFormat="false" ht="15" hidden="false" customHeight="false" outlineLevel="0" collapsed="false">
      <c r="A114" s="0" t="s">
        <v>87</v>
      </c>
      <c r="B114" s="0" t="n">
        <f aca="false">VALUE(LEFT(A114,4))</f>
        <v>2020</v>
      </c>
      <c r="C114" s="0" t="str">
        <f aca="false">"FY"&amp;IF(VALUE(MID(A114,6,2))&gt;=4,VALUE(LEFT(A114,4)),VALUE(LEFT(A114,4))-1)&amp;"-"&amp;TEXT(MOD(IF(VALUE(MID(A114,6,2))&gt;=4,VALUE(LEFT(A114,4)),VALUE(LEFT(A114,4))-1)+1,100),"00")</f>
        <v>FY2020-21</v>
      </c>
      <c r="D114" s="0" t="s">
        <v>291</v>
      </c>
      <c r="E114" s="0" t="s">
        <v>291</v>
      </c>
      <c r="F114" s="0" t="str">
        <f aca="false">INDEX(Mapping!$B$2:$B$465,MATCH(E114,Mapping!$A$2:$A$465,0))</f>
        <v>MANIPUR</v>
      </c>
      <c r="G114" s="0" t="str">
        <f aca="false">INDEX(Mapping!$C$2:$C$465,MATCH(E114,Mapping!$A$2:$A$465,0))</f>
        <v>MANIPUR</v>
      </c>
      <c r="H114" s="2" t="n">
        <v>2.64</v>
      </c>
      <c r="I114" s="3" t="n">
        <v>0.07</v>
      </c>
    </row>
    <row r="115" customFormat="false" ht="15" hidden="false" customHeight="false" outlineLevel="0" collapsed="false">
      <c r="A115" s="0" t="s">
        <v>87</v>
      </c>
      <c r="B115" s="0" t="n">
        <f aca="false">VALUE(LEFT(A115,4))</f>
        <v>2020</v>
      </c>
      <c r="C115" s="0" t="str">
        <f aca="false">"FY"&amp;IF(VALUE(MID(A115,6,2))&gt;=4,VALUE(LEFT(A115,4)),VALUE(LEFT(A115,4))-1)&amp;"-"&amp;TEXT(MOD(IF(VALUE(MID(A115,6,2))&gt;=4,VALUE(LEFT(A115,4)),VALUE(LEFT(A115,4))-1)+1,100),"00")</f>
        <v>FY2020-21</v>
      </c>
      <c r="D115" s="0" t="s">
        <v>119</v>
      </c>
      <c r="E115" s="0" t="s">
        <v>119</v>
      </c>
      <c r="F115" s="0" t="str">
        <f aca="false">INDEX(Mapping!$B$2:$B$465,MATCH(E115,Mapping!$A$2:$A$465,0))</f>
        <v>GOA</v>
      </c>
      <c r="G115" s="0" t="str">
        <f aca="false">INDEX(Mapping!$C$2:$C$465,MATCH(E115,Mapping!$A$2:$A$465,0))</f>
        <v>GOA</v>
      </c>
      <c r="H115" s="2" t="n">
        <v>0.76</v>
      </c>
      <c r="I115" s="3" t="n">
        <v>0.02</v>
      </c>
    </row>
    <row r="116" customFormat="false" ht="15" hidden="false" customHeight="false" outlineLevel="0" collapsed="false">
      <c r="A116" s="0" t="s">
        <v>87</v>
      </c>
      <c r="B116" s="0" t="n">
        <f aca="false">VALUE(LEFT(A116,4))</f>
        <v>2020</v>
      </c>
      <c r="C116" s="0" t="str">
        <f aca="false">"FY"&amp;IF(VALUE(MID(A116,6,2))&gt;=4,VALUE(LEFT(A116,4)),VALUE(LEFT(A116,4))-1)&amp;"-"&amp;TEXT(MOD(IF(VALUE(MID(A116,6,2))&gt;=4,VALUE(LEFT(A116,4)),VALUE(LEFT(A116,4))-1)+1,100),"00")</f>
        <v>FY2020-21</v>
      </c>
      <c r="D116" s="0" t="s">
        <v>53</v>
      </c>
      <c r="E116" s="0" t="s">
        <v>53</v>
      </c>
      <c r="F116" s="0" t="str">
        <f aca="false">INDEX(Mapping!$B$2:$B$465,MATCH(E116,Mapping!$A$2:$A$465,0))</f>
        <v>HIMACHAL PRADESH</v>
      </c>
      <c r="G116" s="0" t="str">
        <f aca="false">INDEX(Mapping!$C$2:$C$465,MATCH(E116,Mapping!$A$2:$A$465,0))</f>
        <v>HIMACHAL PRADESH</v>
      </c>
      <c r="H116" s="2" t="n">
        <v>0.54</v>
      </c>
      <c r="I116" s="3" t="n">
        <v>0.01</v>
      </c>
    </row>
    <row r="117" customFormat="false" ht="15" hidden="false" customHeight="false" outlineLevel="0" collapsed="false">
      <c r="A117" s="0" t="s">
        <v>87</v>
      </c>
      <c r="B117" s="0" t="n">
        <f aca="false">VALUE(LEFT(A117,4))</f>
        <v>2020</v>
      </c>
      <c r="C117" s="0" t="str">
        <f aca="false">"FY"&amp;IF(VALUE(MID(A117,6,2))&gt;=4,VALUE(LEFT(A117,4)),VALUE(LEFT(A117,4))-1)&amp;"-"&amp;TEXT(MOD(IF(VALUE(MID(A117,6,2))&gt;=4,VALUE(LEFT(A117,4)),VALUE(LEFT(A117,4))-1)+1,100),"00")</f>
        <v>FY2020-21</v>
      </c>
      <c r="D117" s="0" t="s">
        <v>199</v>
      </c>
      <c r="E117" s="0" t="s">
        <v>199</v>
      </c>
      <c r="F117" s="0" t="str">
        <f aca="false">INDEX(Mapping!$B$2:$B$465,MATCH(E117,Mapping!$A$2:$A$465,0))</f>
        <v>TRIPURA</v>
      </c>
      <c r="G117" s="0" t="str">
        <f aca="false">INDEX(Mapping!$C$2:$C$465,MATCH(E117,Mapping!$A$2:$A$465,0))</f>
        <v>TRIPURA</v>
      </c>
      <c r="H117" s="2" t="n">
        <v>0.15</v>
      </c>
      <c r="I117" s="3" t="n">
        <v>0.004</v>
      </c>
    </row>
    <row r="118" customFormat="false" ht="15" hidden="false" customHeight="false" outlineLevel="0" collapsed="false">
      <c r="A118" s="0" t="s">
        <v>537</v>
      </c>
      <c r="B118" s="0" t="n">
        <f aca="false">VALUE(LEFT(A118,4))</f>
        <v>2020</v>
      </c>
      <c r="C118" s="0" t="str">
        <f aca="false">"FY"&amp;IF(VALUE(MID(A118,6,2))&gt;=4,VALUE(LEFT(A118,4)),VALUE(LEFT(A118,4))-1)&amp;"-"&amp;TEXT(MOD(IF(VALUE(MID(A118,6,2))&gt;=4,VALUE(LEFT(A118,4)),VALUE(LEFT(A118,4))-1)+1,100),"00")</f>
        <v>FY2020-21</v>
      </c>
      <c r="D118" s="0" t="s">
        <v>37</v>
      </c>
      <c r="E118" s="0" t="s">
        <v>37</v>
      </c>
      <c r="F118" s="0" t="str">
        <f aca="false">INDEX(Mapping!$B$2:$B$465,MATCH(E118,Mapping!$A$2:$A$465,0))</f>
        <v>MAHARASHTRA</v>
      </c>
      <c r="G118" s="0" t="str">
        <f aca="false">INDEX(Mapping!$C$2:$C$465,MATCH(E118,Mapping!$A$2:$A$465,0))</f>
        <v>MAHARASHTRA</v>
      </c>
      <c r="H118" s="2" t="n">
        <v>1366.23</v>
      </c>
      <c r="I118" s="3" t="n">
        <v>24.41</v>
      </c>
    </row>
    <row r="119" customFormat="false" ht="15" hidden="false" customHeight="false" outlineLevel="0" collapsed="false">
      <c r="A119" s="0" t="s">
        <v>537</v>
      </c>
      <c r="B119" s="0" t="n">
        <f aca="false">VALUE(LEFT(A119,4))</f>
        <v>2020</v>
      </c>
      <c r="C119" s="0" t="str">
        <f aca="false">"FY"&amp;IF(VALUE(MID(A119,6,2))&gt;=4,VALUE(LEFT(A119,4)),VALUE(LEFT(A119,4))-1)&amp;"-"&amp;TEXT(MOD(IF(VALUE(MID(A119,6,2))&gt;=4,VALUE(LEFT(A119,4)),VALUE(LEFT(A119,4))-1)+1,100),"00")</f>
        <v>FY2020-21</v>
      </c>
      <c r="D119" s="0" t="s">
        <v>38</v>
      </c>
      <c r="E119" s="0" t="s">
        <v>38</v>
      </c>
      <c r="F119" s="0" t="str">
        <f aca="false">INDEX(Mapping!$B$2:$B$465,MATCH(E119,Mapping!$A$2:$A$465,0))</f>
        <v>ANDHRA PRADESH</v>
      </c>
      <c r="G119" s="0" t="str">
        <f aca="false">INDEX(Mapping!$C$2:$C$465,MATCH(E119,Mapping!$A$2:$A$465,0))</f>
        <v>ANDHRA PRADESH</v>
      </c>
      <c r="H119" s="2" t="n">
        <v>1118.53</v>
      </c>
      <c r="I119" s="3" t="n">
        <v>19.99</v>
      </c>
    </row>
    <row r="120" customFormat="false" ht="15" hidden="false" customHeight="false" outlineLevel="0" collapsed="false">
      <c r="A120" s="0" t="s">
        <v>537</v>
      </c>
      <c r="B120" s="0" t="n">
        <f aca="false">VALUE(LEFT(A120,4))</f>
        <v>2020</v>
      </c>
      <c r="C120" s="0" t="str">
        <f aca="false">"FY"&amp;IF(VALUE(MID(A120,6,2))&gt;=4,VALUE(LEFT(A120,4)),VALUE(LEFT(A120,4))-1)&amp;"-"&amp;TEXT(MOD(IF(VALUE(MID(A120,6,2))&gt;=4,VALUE(LEFT(A120,4)),VALUE(LEFT(A120,4))-1)+1,100),"00")</f>
        <v>FY2020-21</v>
      </c>
      <c r="D120" s="0" t="s">
        <v>31</v>
      </c>
      <c r="E120" s="0" t="s">
        <v>31</v>
      </c>
      <c r="F120" s="0" t="str">
        <f aca="false">INDEX(Mapping!$B$2:$B$465,MATCH(E120,Mapping!$A$2:$A$465,0))</f>
        <v>GUJARAT</v>
      </c>
      <c r="G120" s="0" t="str">
        <f aca="false">INDEX(Mapping!$C$2:$C$465,MATCH(E120,Mapping!$A$2:$A$465,0))</f>
        <v>GUJARAT</v>
      </c>
      <c r="H120" s="2" t="n">
        <v>818.8</v>
      </c>
      <c r="I120" s="3" t="n">
        <v>14.63</v>
      </c>
    </row>
    <row r="121" customFormat="false" ht="15" hidden="false" customHeight="false" outlineLevel="0" collapsed="false">
      <c r="A121" s="0" t="s">
        <v>537</v>
      </c>
      <c r="B121" s="0" t="n">
        <f aca="false">VALUE(LEFT(A121,4))</f>
        <v>2020</v>
      </c>
      <c r="C121" s="0" t="str">
        <f aca="false">"FY"&amp;IF(VALUE(MID(A121,6,2))&gt;=4,VALUE(LEFT(A121,4)),VALUE(LEFT(A121,4))-1)&amp;"-"&amp;TEXT(MOD(IF(VALUE(MID(A121,6,2))&gt;=4,VALUE(LEFT(A121,4)),VALUE(LEFT(A121,4))-1)+1,100),"00")</f>
        <v>FY2020-21</v>
      </c>
      <c r="D121" s="0" t="s">
        <v>42</v>
      </c>
      <c r="E121" s="0" t="s">
        <v>42</v>
      </c>
      <c r="F121" s="0" t="str">
        <f aca="false">INDEX(Mapping!$B$2:$B$465,MATCH(E121,Mapping!$A$2:$A$465,0))</f>
        <v>PUNJAB</v>
      </c>
      <c r="G121" s="0" t="str">
        <f aca="false">INDEX(Mapping!$C$2:$C$465,MATCH(E121,Mapping!$A$2:$A$465,0))</f>
        <v>PUNJAB</v>
      </c>
      <c r="H121" s="2" t="n">
        <v>788.69</v>
      </c>
      <c r="I121" s="3" t="n">
        <v>14.09</v>
      </c>
    </row>
    <row r="122" customFormat="false" ht="15" hidden="false" customHeight="false" outlineLevel="0" collapsed="false">
      <c r="A122" s="0" t="s">
        <v>537</v>
      </c>
      <c r="B122" s="0" t="n">
        <f aca="false">VALUE(LEFT(A122,4))</f>
        <v>2020</v>
      </c>
      <c r="C122" s="0" t="str">
        <f aca="false">"FY"&amp;IF(VALUE(MID(A122,6,2))&gt;=4,VALUE(LEFT(A122,4)),VALUE(LEFT(A122,4))-1)&amp;"-"&amp;TEXT(MOD(IF(VALUE(MID(A122,6,2))&gt;=4,VALUE(LEFT(A122,4)),VALUE(LEFT(A122,4))-1)+1,100),"00")</f>
        <v>FY2020-21</v>
      </c>
      <c r="D122" s="0" t="s">
        <v>35</v>
      </c>
      <c r="E122" s="0" t="s">
        <v>35</v>
      </c>
      <c r="F122" s="0" t="str">
        <f aca="false">INDEX(Mapping!$B$2:$B$465,MATCH(E122,Mapping!$A$2:$A$465,0))</f>
        <v>TELANGANA</v>
      </c>
      <c r="G122" s="0" t="str">
        <f aca="false">INDEX(Mapping!$C$2:$C$465,MATCH(E122,Mapping!$A$2:$A$465,0))</f>
        <v>TELANGANA</v>
      </c>
      <c r="H122" s="2" t="n">
        <v>294.5</v>
      </c>
      <c r="I122" s="3" t="n">
        <v>5.26</v>
      </c>
    </row>
    <row r="123" customFormat="false" ht="15" hidden="false" customHeight="false" outlineLevel="0" collapsed="false">
      <c r="A123" s="0" t="s">
        <v>537</v>
      </c>
      <c r="B123" s="0" t="n">
        <f aca="false">VALUE(LEFT(A123,4))</f>
        <v>2020</v>
      </c>
      <c r="C123" s="0" t="str">
        <f aca="false">"FY"&amp;IF(VALUE(MID(A123,6,2))&gt;=4,VALUE(LEFT(A123,4)),VALUE(LEFT(A123,4))-1)&amp;"-"&amp;TEXT(MOD(IF(VALUE(MID(A123,6,2))&gt;=4,VALUE(LEFT(A123,4)),VALUE(LEFT(A123,4))-1)+1,100),"00")</f>
        <v>FY2020-21</v>
      </c>
      <c r="D123" s="0" t="s">
        <v>40</v>
      </c>
      <c r="E123" s="0" t="s">
        <v>40</v>
      </c>
      <c r="F123" s="0" t="str">
        <f aca="false">INDEX(Mapping!$B$2:$B$465,MATCH(E123,Mapping!$A$2:$A$465,0))</f>
        <v>TAMIL NADU</v>
      </c>
      <c r="G123" s="0" t="str">
        <f aca="false">INDEX(Mapping!$C$2:$C$465,MATCH(E123,Mapping!$A$2:$A$465,0))</f>
        <v>TAMIL NADU</v>
      </c>
      <c r="H123" s="2" t="n">
        <v>197.93</v>
      </c>
      <c r="I123" s="3" t="n">
        <v>3.54</v>
      </c>
    </row>
    <row r="124" customFormat="false" ht="15" hidden="false" customHeight="false" outlineLevel="0" collapsed="false">
      <c r="A124" s="0" t="s">
        <v>537</v>
      </c>
      <c r="B124" s="0" t="n">
        <f aca="false">VALUE(LEFT(A124,4))</f>
        <v>2020</v>
      </c>
      <c r="C124" s="0" t="str">
        <f aca="false">"FY"&amp;IF(VALUE(MID(A124,6,2))&gt;=4,VALUE(LEFT(A124,4)),VALUE(LEFT(A124,4))-1)&amp;"-"&amp;TEXT(MOD(IF(VALUE(MID(A124,6,2))&gt;=4,VALUE(LEFT(A124,4)),VALUE(LEFT(A124,4))-1)+1,100),"00")</f>
        <v>FY2020-21</v>
      </c>
      <c r="D124" s="0" t="s">
        <v>45</v>
      </c>
      <c r="E124" s="0" t="s">
        <v>45</v>
      </c>
      <c r="F124" s="0" t="str">
        <f aca="false">INDEX(Mapping!$B$2:$B$465,MATCH(E124,Mapping!$A$2:$A$465,0))</f>
        <v>BIHAR</v>
      </c>
      <c r="G124" s="0" t="str">
        <f aca="false">INDEX(Mapping!$C$2:$C$465,MATCH(E124,Mapping!$A$2:$A$465,0))</f>
        <v>BIHAR</v>
      </c>
      <c r="H124" s="2" t="n">
        <v>154.64</v>
      </c>
      <c r="I124" s="3" t="n">
        <v>2.76</v>
      </c>
    </row>
    <row r="125" customFormat="false" ht="15" hidden="false" customHeight="false" outlineLevel="0" collapsed="false">
      <c r="A125" s="0" t="s">
        <v>537</v>
      </c>
      <c r="B125" s="0" t="n">
        <f aca="false">VALUE(LEFT(A125,4))</f>
        <v>2020</v>
      </c>
      <c r="C125" s="0" t="str">
        <f aca="false">"FY"&amp;IF(VALUE(MID(A125,6,2))&gt;=4,VALUE(LEFT(A125,4)),VALUE(LEFT(A125,4))-1)&amp;"-"&amp;TEXT(MOD(IF(VALUE(MID(A125,6,2))&gt;=4,VALUE(LEFT(A125,4)),VALUE(LEFT(A125,4))-1)+1,100),"00")</f>
        <v>FY2020-21</v>
      </c>
      <c r="D125" s="0" t="s">
        <v>44</v>
      </c>
      <c r="E125" s="0" t="s">
        <v>44</v>
      </c>
      <c r="F125" s="0" t="str">
        <f aca="false">INDEX(Mapping!$B$2:$B$465,MATCH(E125,Mapping!$A$2:$A$465,0))</f>
        <v>HARYANA</v>
      </c>
      <c r="G125" s="0" t="str">
        <f aca="false">INDEX(Mapping!$C$2:$C$465,MATCH(E125,Mapping!$A$2:$A$465,0))</f>
        <v>HARYANA</v>
      </c>
      <c r="H125" s="2" t="n">
        <v>136.88</v>
      </c>
      <c r="I125" s="3" t="n">
        <v>2.45</v>
      </c>
    </row>
    <row r="126" customFormat="false" ht="15" hidden="false" customHeight="false" outlineLevel="0" collapsed="false">
      <c r="A126" s="0" t="s">
        <v>537</v>
      </c>
      <c r="B126" s="0" t="n">
        <f aca="false">VALUE(LEFT(A126,4))</f>
        <v>2020</v>
      </c>
      <c r="C126" s="0" t="str">
        <f aca="false">"FY"&amp;IF(VALUE(MID(A126,6,2))&gt;=4,VALUE(LEFT(A126,4)),VALUE(LEFT(A126,4))-1)&amp;"-"&amp;TEXT(MOD(IF(VALUE(MID(A126,6,2))&gt;=4,VALUE(LEFT(A126,4)),VALUE(LEFT(A126,4))-1)+1,100),"00")</f>
        <v>FY2020-21</v>
      </c>
      <c r="D126" s="0" t="s">
        <v>36</v>
      </c>
      <c r="E126" s="0" t="s">
        <v>36</v>
      </c>
      <c r="F126" s="0" t="str">
        <f aca="false">INDEX(Mapping!$B$2:$B$465,MATCH(E126,Mapping!$A$2:$A$465,0))</f>
        <v>UTTAR PRADESH</v>
      </c>
      <c r="G126" s="0" t="str">
        <f aca="false">INDEX(Mapping!$C$2:$C$465,MATCH(E126,Mapping!$A$2:$A$465,0))</f>
        <v>UTTAR PRADESH</v>
      </c>
      <c r="H126" s="2" t="n">
        <v>134.26</v>
      </c>
      <c r="I126" s="3" t="n">
        <v>2.4</v>
      </c>
    </row>
    <row r="127" customFormat="false" ht="15" hidden="false" customHeight="false" outlineLevel="0" collapsed="false">
      <c r="A127" s="0" t="s">
        <v>537</v>
      </c>
      <c r="B127" s="0" t="n">
        <f aca="false">VALUE(LEFT(A127,4))</f>
        <v>2020</v>
      </c>
      <c r="C127" s="0" t="str">
        <f aca="false">"FY"&amp;IF(VALUE(MID(A127,6,2))&gt;=4,VALUE(LEFT(A127,4)),VALUE(LEFT(A127,4))-1)&amp;"-"&amp;TEXT(MOD(IF(VALUE(MID(A127,6,2))&gt;=4,VALUE(LEFT(A127,4)),VALUE(LEFT(A127,4))-1)+1,100),"00")</f>
        <v>FY2020-21</v>
      </c>
      <c r="D127" s="0" t="s">
        <v>41</v>
      </c>
      <c r="E127" s="0" t="s">
        <v>41</v>
      </c>
      <c r="F127" s="0" t="str">
        <f aca="false">INDEX(Mapping!$B$2:$B$465,MATCH(E127,Mapping!$A$2:$A$465,0))</f>
        <v>RAJASTHAN</v>
      </c>
      <c r="G127" s="0" t="str">
        <f aca="false">INDEX(Mapping!$C$2:$C$465,MATCH(E127,Mapping!$A$2:$A$465,0))</f>
        <v>RAJASTHAN</v>
      </c>
      <c r="H127" s="2" t="n">
        <v>117</v>
      </c>
      <c r="I127" s="3" t="n">
        <v>2.09</v>
      </c>
    </row>
    <row r="128" customFormat="false" ht="15" hidden="false" customHeight="false" outlineLevel="0" collapsed="false">
      <c r="A128" s="0" t="s">
        <v>537</v>
      </c>
      <c r="B128" s="0" t="n">
        <f aca="false">VALUE(LEFT(A128,4))</f>
        <v>2020</v>
      </c>
      <c r="C128" s="0" t="str">
        <f aca="false">"FY"&amp;IF(VALUE(MID(A128,6,2))&gt;=4,VALUE(LEFT(A128,4)),VALUE(LEFT(A128,4))-1)&amp;"-"&amp;TEXT(MOD(IF(VALUE(MID(A128,6,2))&gt;=4,VALUE(LEFT(A128,4)),VALUE(LEFT(A128,4))-1)+1,100),"00")</f>
        <v>FY2020-21</v>
      </c>
      <c r="D128" s="0" t="s">
        <v>648</v>
      </c>
      <c r="E128" s="0" t="s">
        <v>91</v>
      </c>
      <c r="F128" s="0" t="str">
        <f aca="false">INDEX(Mapping!$B$2:$B$465,MATCH(E128,Mapping!$A$2:$A$465,0))</f>
        <v>AM/NS INDIA (HAZIRA)</v>
      </c>
      <c r="G128" s="0" t="str">
        <f aca="false">INDEX(Mapping!$C$2:$C$465,MATCH(E128,Mapping!$A$2:$A$465,0))</f>
        <v>AM/NS INDIA (HAZIRA)</v>
      </c>
      <c r="H128" s="2" t="n">
        <v>89.32</v>
      </c>
      <c r="I128" s="3" t="n">
        <v>1.6</v>
      </c>
    </row>
    <row r="129" customFormat="false" ht="15" hidden="false" customHeight="false" outlineLevel="0" collapsed="false">
      <c r="A129" s="0" t="s">
        <v>537</v>
      </c>
      <c r="B129" s="0" t="n">
        <f aca="false">VALUE(LEFT(A129,4))</f>
        <v>2020</v>
      </c>
      <c r="C129" s="0" t="str">
        <f aca="false">"FY"&amp;IF(VALUE(MID(A129,6,2))&gt;=4,VALUE(LEFT(A129,4)),VALUE(LEFT(A129,4))-1)&amp;"-"&amp;TEXT(MOD(IF(VALUE(MID(A129,6,2))&gt;=4,VALUE(LEFT(A129,4)),VALUE(LEFT(A129,4))-1)+1,100),"00")</f>
        <v>FY2020-21</v>
      </c>
      <c r="D129" s="0" t="s">
        <v>48</v>
      </c>
      <c r="E129" s="0" t="s">
        <v>48</v>
      </c>
      <c r="F129" s="0" t="str">
        <f aca="false">INDEX(Mapping!$B$2:$B$465,MATCH(E129,Mapping!$A$2:$A$465,0))</f>
        <v>DELHI</v>
      </c>
      <c r="G129" s="0" t="str">
        <f aca="false">INDEX(Mapping!$C$2:$C$465,MATCH(E129,Mapping!$A$2:$A$465,0))</f>
        <v>DELHI</v>
      </c>
      <c r="H129" s="2" t="n">
        <v>73.24</v>
      </c>
      <c r="I129" s="3" t="n">
        <v>1.31</v>
      </c>
    </row>
    <row r="130" customFormat="false" ht="15" hidden="false" customHeight="false" outlineLevel="0" collapsed="false">
      <c r="A130" s="0" t="s">
        <v>537</v>
      </c>
      <c r="B130" s="0" t="n">
        <f aca="false">VALUE(LEFT(A130,4))</f>
        <v>2020</v>
      </c>
      <c r="C130" s="0" t="str">
        <f aca="false">"FY"&amp;IF(VALUE(MID(A130,6,2))&gt;=4,VALUE(LEFT(A130,4)),VALUE(LEFT(A130,4))-1)&amp;"-"&amp;TEXT(MOD(IF(VALUE(MID(A130,6,2))&gt;=4,VALUE(LEFT(A130,4)),VALUE(LEFT(A130,4))-1)+1,100),"00")</f>
        <v>FY2020-21</v>
      </c>
      <c r="D130" s="0" t="s">
        <v>47</v>
      </c>
      <c r="E130" s="0" t="s">
        <v>47</v>
      </c>
      <c r="F130" s="0" t="str">
        <f aca="false">INDEX(Mapping!$B$2:$B$465,MATCH(E130,Mapping!$A$2:$A$465,0))</f>
        <v>KARNATAKA</v>
      </c>
      <c r="G130" s="0" t="str">
        <f aca="false">INDEX(Mapping!$C$2:$C$465,MATCH(E130,Mapping!$A$2:$A$465,0))</f>
        <v>KARNATAKA</v>
      </c>
      <c r="H130" s="2" t="n">
        <v>68.32</v>
      </c>
      <c r="I130" s="3" t="n">
        <v>1.22</v>
      </c>
    </row>
    <row r="131" customFormat="false" ht="15" hidden="false" customHeight="false" outlineLevel="0" collapsed="false">
      <c r="A131" s="0" t="s">
        <v>537</v>
      </c>
      <c r="B131" s="0" t="n">
        <f aca="false">VALUE(LEFT(A131,4))</f>
        <v>2020</v>
      </c>
      <c r="C131" s="0" t="str">
        <f aca="false">"FY"&amp;IF(VALUE(MID(A131,6,2))&gt;=4,VALUE(LEFT(A131,4)),VALUE(LEFT(A131,4))-1)&amp;"-"&amp;TEXT(MOD(IF(VALUE(MID(A131,6,2))&gt;=4,VALUE(LEFT(A131,4)),VALUE(LEFT(A131,4))-1)+1,100),"00")</f>
        <v>FY2020-21</v>
      </c>
      <c r="D131" s="0" t="s">
        <v>61</v>
      </c>
      <c r="E131" s="0" t="s">
        <v>61</v>
      </c>
      <c r="F131" s="0" t="str">
        <f aca="false">INDEX(Mapping!$B$2:$B$465,MATCH(E131,Mapping!$A$2:$A$465,0))</f>
        <v>ASSAM</v>
      </c>
      <c r="G131" s="0" t="str">
        <f aca="false">INDEX(Mapping!$C$2:$C$465,MATCH(E131,Mapping!$A$2:$A$465,0))</f>
        <v>ASSAM</v>
      </c>
      <c r="H131" s="2" t="n">
        <v>36.07</v>
      </c>
      <c r="I131" s="3" t="n">
        <v>0.64</v>
      </c>
    </row>
    <row r="132" customFormat="false" ht="15" hidden="false" customHeight="false" outlineLevel="0" collapsed="false">
      <c r="A132" s="0" t="s">
        <v>537</v>
      </c>
      <c r="B132" s="0" t="n">
        <f aca="false">VALUE(LEFT(A132,4))</f>
        <v>2020</v>
      </c>
      <c r="C132" s="0" t="str">
        <f aca="false">"FY"&amp;IF(VALUE(MID(A132,6,2))&gt;=4,VALUE(LEFT(A132,4)),VALUE(LEFT(A132,4))-1)&amp;"-"&amp;TEXT(MOD(IF(VALUE(MID(A132,6,2))&gt;=4,VALUE(LEFT(A132,4)),VALUE(LEFT(A132,4))-1)+1,100),"00")</f>
        <v>FY2020-21</v>
      </c>
      <c r="D132" s="0" t="s">
        <v>39</v>
      </c>
      <c r="E132" s="0" t="s">
        <v>39</v>
      </c>
      <c r="F132" s="0" t="str">
        <f aca="false">INDEX(Mapping!$B$2:$B$465,MATCH(E132,Mapping!$A$2:$A$465,0))</f>
        <v>WEST BENGAL</v>
      </c>
      <c r="G132" s="0" t="str">
        <f aca="false">INDEX(Mapping!$C$2:$C$465,MATCH(E132,Mapping!$A$2:$A$465,0))</f>
        <v>WEST BENGAL</v>
      </c>
      <c r="H132" s="2" t="n">
        <v>35.43</v>
      </c>
      <c r="I132" s="3" t="n">
        <v>0.63</v>
      </c>
    </row>
    <row r="133" customFormat="false" ht="15" hidden="false" customHeight="false" outlineLevel="0" collapsed="false">
      <c r="A133" s="0" t="s">
        <v>537</v>
      </c>
      <c r="B133" s="0" t="n">
        <f aca="false">VALUE(LEFT(A133,4))</f>
        <v>2020</v>
      </c>
      <c r="C133" s="0" t="str">
        <f aca="false">"FY"&amp;IF(VALUE(MID(A133,6,2))&gt;=4,VALUE(LEFT(A133,4)),VALUE(LEFT(A133,4))-1)&amp;"-"&amp;TEXT(MOD(IF(VALUE(MID(A133,6,2))&gt;=4,VALUE(LEFT(A133,4)),VALUE(LEFT(A133,4))-1)+1,100),"00")</f>
        <v>FY2020-21</v>
      </c>
      <c r="D133" s="0" t="s">
        <v>71</v>
      </c>
      <c r="E133" s="0" t="s">
        <v>71</v>
      </c>
      <c r="F133" s="0" t="str">
        <f aca="false">INDEX(Mapping!$B$2:$B$465,MATCH(E133,Mapping!$A$2:$A$465,0))</f>
        <v>KERALA</v>
      </c>
      <c r="G133" s="0" t="str">
        <f aca="false">INDEX(Mapping!$C$2:$C$465,MATCH(E133,Mapping!$A$2:$A$465,0))</f>
        <v>KERALA</v>
      </c>
      <c r="H133" s="2" t="n">
        <v>33.84</v>
      </c>
      <c r="I133" s="3" t="n">
        <v>0.6</v>
      </c>
    </row>
    <row r="134" customFormat="false" ht="15" hidden="false" customHeight="false" outlineLevel="0" collapsed="false">
      <c r="A134" s="0" t="s">
        <v>537</v>
      </c>
      <c r="B134" s="0" t="n">
        <f aca="false">VALUE(LEFT(A134,4))</f>
        <v>2020</v>
      </c>
      <c r="C134" s="0" t="str">
        <f aca="false">"FY"&amp;IF(VALUE(MID(A134,6,2))&gt;=4,VALUE(LEFT(A134,4)),VALUE(LEFT(A134,4))-1)&amp;"-"&amp;TEXT(MOD(IF(VALUE(MID(A134,6,2))&gt;=4,VALUE(LEFT(A134,4)),VALUE(LEFT(A134,4))-1)+1,100),"00")</f>
        <v>FY2020-21</v>
      </c>
      <c r="D134" s="0" t="s">
        <v>49</v>
      </c>
      <c r="E134" s="0" t="s">
        <v>49</v>
      </c>
      <c r="F134" s="0" t="str">
        <f aca="false">INDEX(Mapping!$B$2:$B$465,MATCH(E134,Mapping!$A$2:$A$465,0))</f>
        <v>MADHYA PRADESH</v>
      </c>
      <c r="G134" s="0" t="str">
        <f aca="false">INDEX(Mapping!$C$2:$C$465,MATCH(E134,Mapping!$A$2:$A$465,0))</f>
        <v>MADHYA PRADESH</v>
      </c>
      <c r="H134" s="2" t="n">
        <v>25.47</v>
      </c>
      <c r="I134" s="3" t="n">
        <v>0.46</v>
      </c>
    </row>
    <row r="135" customFormat="false" ht="15" hidden="false" customHeight="false" outlineLevel="0" collapsed="false">
      <c r="A135" s="0" t="s">
        <v>537</v>
      </c>
      <c r="B135" s="0" t="n">
        <f aca="false">VALUE(LEFT(A135,4))</f>
        <v>2020</v>
      </c>
      <c r="C135" s="0" t="str">
        <f aca="false">"FY"&amp;IF(VALUE(MID(A135,6,2))&gt;=4,VALUE(LEFT(A135,4)),VALUE(LEFT(A135,4))-1)&amp;"-"&amp;TEXT(MOD(IF(VALUE(MID(A135,6,2))&gt;=4,VALUE(LEFT(A135,4)),VALUE(LEFT(A135,4))-1)+1,100),"00")</f>
        <v>FY2020-21</v>
      </c>
      <c r="D135" s="0" t="s">
        <v>43</v>
      </c>
      <c r="E135" s="0" t="s">
        <v>43</v>
      </c>
      <c r="F135" s="0" t="str">
        <f aca="false">INDEX(Mapping!$B$2:$B$465,MATCH(E135,Mapping!$A$2:$A$465,0))</f>
        <v>ODISHA</v>
      </c>
      <c r="G135" s="0" t="str">
        <f aca="false">INDEX(Mapping!$C$2:$C$465,MATCH(E135,Mapping!$A$2:$A$465,0))</f>
        <v>ODISHA</v>
      </c>
      <c r="H135" s="2" t="n">
        <v>24.45</v>
      </c>
      <c r="I135" s="3" t="n">
        <v>0.44</v>
      </c>
    </row>
    <row r="136" customFormat="false" ht="15" hidden="false" customHeight="false" outlineLevel="0" collapsed="false">
      <c r="A136" s="0" t="s">
        <v>537</v>
      </c>
      <c r="B136" s="0" t="n">
        <f aca="false">VALUE(LEFT(A136,4))</f>
        <v>2020</v>
      </c>
      <c r="C136" s="0" t="str">
        <f aca="false">"FY"&amp;IF(VALUE(MID(A136,6,2))&gt;=4,VALUE(LEFT(A136,4)),VALUE(LEFT(A136,4))-1)&amp;"-"&amp;TEXT(MOD(IF(VALUE(MID(A136,6,2))&gt;=4,VALUE(LEFT(A136,4)),VALUE(LEFT(A136,4))-1)+1,100),"00")</f>
        <v>FY2020-21</v>
      </c>
      <c r="D136" s="0" t="s">
        <v>56</v>
      </c>
      <c r="E136" s="0" t="s">
        <v>56</v>
      </c>
      <c r="F136" s="0" t="str">
        <f aca="false">INDEX(Mapping!$B$2:$B$465,MATCH(E136,Mapping!$A$2:$A$465,0))</f>
        <v>UTTARAKHAND</v>
      </c>
      <c r="G136" s="0" t="str">
        <f aca="false">INDEX(Mapping!$C$2:$C$465,MATCH(E136,Mapping!$A$2:$A$465,0))</f>
        <v>UTTARAKHAND</v>
      </c>
      <c r="H136" s="2" t="n">
        <v>23.51</v>
      </c>
      <c r="I136" s="3" t="n">
        <v>0.42</v>
      </c>
    </row>
    <row r="137" customFormat="false" ht="15" hidden="false" customHeight="false" outlineLevel="0" collapsed="false">
      <c r="A137" s="0" t="s">
        <v>537</v>
      </c>
      <c r="B137" s="0" t="n">
        <f aca="false">VALUE(LEFT(A137,4))</f>
        <v>2020</v>
      </c>
      <c r="C137" s="0" t="str">
        <f aca="false">"FY"&amp;IF(VALUE(MID(A137,6,2))&gt;=4,VALUE(LEFT(A137,4)),VALUE(LEFT(A137,4))-1)&amp;"-"&amp;TEXT(MOD(IF(VALUE(MID(A137,6,2))&gt;=4,VALUE(LEFT(A137,4)),VALUE(LEFT(A137,4))-1)+1,100),"00")</f>
        <v>FY2020-21</v>
      </c>
      <c r="D137" s="0" t="s">
        <v>53</v>
      </c>
      <c r="E137" s="0" t="s">
        <v>53</v>
      </c>
      <c r="F137" s="0" t="str">
        <f aca="false">INDEX(Mapping!$B$2:$B$465,MATCH(E137,Mapping!$A$2:$A$465,0))</f>
        <v>HIMACHAL PRADESH</v>
      </c>
      <c r="G137" s="0" t="str">
        <f aca="false">INDEX(Mapping!$C$2:$C$465,MATCH(E137,Mapping!$A$2:$A$465,0))</f>
        <v>HIMACHAL PRADESH</v>
      </c>
      <c r="H137" s="2" t="n">
        <v>19.37</v>
      </c>
      <c r="I137" s="3" t="n">
        <v>0.35</v>
      </c>
    </row>
    <row r="138" customFormat="false" ht="15" hidden="false" customHeight="false" outlineLevel="0" collapsed="false">
      <c r="A138" s="0" t="s">
        <v>537</v>
      </c>
      <c r="B138" s="0" t="n">
        <f aca="false">VALUE(LEFT(A138,4))</f>
        <v>2020</v>
      </c>
      <c r="C138" s="0" t="str">
        <f aca="false">"FY"&amp;IF(VALUE(MID(A138,6,2))&gt;=4,VALUE(LEFT(A138,4)),VALUE(LEFT(A138,4))-1)&amp;"-"&amp;TEXT(MOD(IF(VALUE(MID(A138,6,2))&gt;=4,VALUE(LEFT(A138,4)),VALUE(LEFT(A138,4))-1)+1,100),"00")</f>
        <v>FY2020-21</v>
      </c>
      <c r="D138" s="0" t="s">
        <v>291</v>
      </c>
      <c r="E138" s="0" t="s">
        <v>291</v>
      </c>
      <c r="F138" s="0" t="str">
        <f aca="false">INDEX(Mapping!$B$2:$B$465,MATCH(E138,Mapping!$A$2:$A$465,0))</f>
        <v>MANIPUR</v>
      </c>
      <c r="G138" s="0" t="str">
        <f aca="false">INDEX(Mapping!$C$2:$C$465,MATCH(E138,Mapping!$A$2:$A$465,0))</f>
        <v>MANIPUR</v>
      </c>
      <c r="H138" s="2" t="n">
        <v>12.56</v>
      </c>
      <c r="I138" s="3" t="n">
        <v>0.22</v>
      </c>
    </row>
    <row r="139" customFormat="false" ht="15" hidden="false" customHeight="false" outlineLevel="0" collapsed="false">
      <c r="A139" s="0" t="s">
        <v>537</v>
      </c>
      <c r="B139" s="0" t="n">
        <f aca="false">VALUE(LEFT(A139,4))</f>
        <v>2020</v>
      </c>
      <c r="C139" s="0" t="str">
        <f aca="false">"FY"&amp;IF(VALUE(MID(A139,6,2))&gt;=4,VALUE(LEFT(A139,4)),VALUE(LEFT(A139,4))-1)&amp;"-"&amp;TEXT(MOD(IF(VALUE(MID(A139,6,2))&gt;=4,VALUE(LEFT(A139,4)),VALUE(LEFT(A139,4))-1)+1,100),"00")</f>
        <v>FY2020-21</v>
      </c>
      <c r="D139" s="0" t="s">
        <v>121</v>
      </c>
      <c r="E139" s="0" t="s">
        <v>121</v>
      </c>
      <c r="F139" s="0" t="str">
        <f aca="false">INDEX(Mapping!$B$2:$B$465,MATCH(E139,Mapping!$A$2:$A$465,0))</f>
        <v>MEGHALAYA</v>
      </c>
      <c r="G139" s="0" t="str">
        <f aca="false">INDEX(Mapping!$C$2:$C$465,MATCH(E139,Mapping!$A$2:$A$465,0))</f>
        <v>MEGHALAYA</v>
      </c>
      <c r="H139" s="2" t="n">
        <v>11.91</v>
      </c>
      <c r="I139" s="3" t="n">
        <v>0.21</v>
      </c>
    </row>
    <row r="140" customFormat="false" ht="15" hidden="false" customHeight="false" outlineLevel="0" collapsed="false">
      <c r="A140" s="0" t="s">
        <v>537</v>
      </c>
      <c r="B140" s="0" t="n">
        <f aca="false">VALUE(LEFT(A140,4))</f>
        <v>2020</v>
      </c>
      <c r="C140" s="0" t="str">
        <f aca="false">"FY"&amp;IF(VALUE(MID(A140,6,2))&gt;=4,VALUE(LEFT(A140,4)),VALUE(LEFT(A140,4))-1)&amp;"-"&amp;TEXT(MOD(IF(VALUE(MID(A140,6,2))&gt;=4,VALUE(LEFT(A140,4)),VALUE(LEFT(A140,4))-1)+1,100),"00")</f>
        <v>FY2020-21</v>
      </c>
      <c r="D140" s="0" t="s">
        <v>119</v>
      </c>
      <c r="E140" s="0" t="s">
        <v>119</v>
      </c>
      <c r="F140" s="0" t="str">
        <f aca="false">INDEX(Mapping!$B$2:$B$465,MATCH(E140,Mapping!$A$2:$A$465,0))</f>
        <v>GOA</v>
      </c>
      <c r="G140" s="0" t="str">
        <f aca="false">INDEX(Mapping!$C$2:$C$465,MATCH(E140,Mapping!$A$2:$A$465,0))</f>
        <v>GOA</v>
      </c>
      <c r="H140" s="2" t="n">
        <v>5.78</v>
      </c>
      <c r="I140" s="3" t="n">
        <v>0.1</v>
      </c>
    </row>
    <row r="141" customFormat="false" ht="15" hidden="false" customHeight="false" outlineLevel="0" collapsed="false">
      <c r="A141" s="0" t="s">
        <v>537</v>
      </c>
      <c r="B141" s="0" t="n">
        <f aca="false">VALUE(LEFT(A141,4))</f>
        <v>2020</v>
      </c>
      <c r="C141" s="0" t="str">
        <f aca="false">"FY"&amp;IF(VALUE(MID(A141,6,2))&gt;=4,VALUE(LEFT(A141,4)),VALUE(LEFT(A141,4))-1)&amp;"-"&amp;TEXT(MOD(IF(VALUE(MID(A141,6,2))&gt;=4,VALUE(LEFT(A141,4)),VALUE(LEFT(A141,4))-1)+1,100),"00")</f>
        <v>FY2020-21</v>
      </c>
      <c r="D141" s="0" t="s">
        <v>46</v>
      </c>
      <c r="E141" s="0" t="s">
        <v>46</v>
      </c>
      <c r="F141" s="0" t="str">
        <f aca="false">INDEX(Mapping!$B$2:$B$465,MATCH(E141,Mapping!$A$2:$A$465,0))</f>
        <v>CHHATTISGARH</v>
      </c>
      <c r="G141" s="0" t="str">
        <f aca="false">INDEX(Mapping!$C$2:$C$465,MATCH(E141,Mapping!$A$2:$A$465,0))</f>
        <v>CHHATTISGARH</v>
      </c>
      <c r="H141" s="2" t="n">
        <v>3</v>
      </c>
      <c r="I141" s="3" t="n">
        <v>0.05</v>
      </c>
    </row>
    <row r="142" customFormat="false" ht="15" hidden="false" customHeight="false" outlineLevel="0" collapsed="false">
      <c r="A142" s="0" t="s">
        <v>537</v>
      </c>
      <c r="B142" s="0" t="n">
        <f aca="false">VALUE(LEFT(A142,4))</f>
        <v>2020</v>
      </c>
      <c r="C142" s="0" t="str">
        <f aca="false">"FY"&amp;IF(VALUE(MID(A142,6,2))&gt;=4,VALUE(LEFT(A142,4)),VALUE(LEFT(A142,4))-1)&amp;"-"&amp;TEXT(MOD(IF(VALUE(MID(A142,6,2))&gt;=4,VALUE(LEFT(A142,4)),VALUE(LEFT(A142,4))-1)+1,100),"00")</f>
        <v>FY2020-21</v>
      </c>
      <c r="D142" s="0" t="s">
        <v>94</v>
      </c>
      <c r="E142" s="0" t="s">
        <v>94</v>
      </c>
      <c r="F142" s="0" t="str">
        <f aca="false">INDEX(Mapping!$B$2:$B$465,MATCH(E142,Mapping!$A$2:$A$465,0))</f>
        <v>JHARKHAND</v>
      </c>
      <c r="G142" s="0" t="str">
        <f aca="false">INDEX(Mapping!$C$2:$C$465,MATCH(E142,Mapping!$A$2:$A$465,0))</f>
        <v>JHARKHAND</v>
      </c>
      <c r="H142" s="2" t="n">
        <v>2.46</v>
      </c>
      <c r="I142" s="3" t="n">
        <v>0.04</v>
      </c>
    </row>
    <row r="143" customFormat="false" ht="15" hidden="false" customHeight="false" outlineLevel="0" collapsed="false">
      <c r="A143" s="0" t="s">
        <v>537</v>
      </c>
      <c r="B143" s="0" t="n">
        <f aca="false">VALUE(LEFT(A143,4))</f>
        <v>2020</v>
      </c>
      <c r="C143" s="0" t="str">
        <f aca="false">"FY"&amp;IF(VALUE(MID(A143,6,2))&gt;=4,VALUE(LEFT(A143,4)),VALUE(LEFT(A143,4))-1)&amp;"-"&amp;TEXT(MOD(IF(VALUE(MID(A143,6,2))&gt;=4,VALUE(LEFT(A143,4)),VALUE(LEFT(A143,4))-1)+1,100),"00")</f>
        <v>FY2020-21</v>
      </c>
      <c r="D143" s="0" t="s">
        <v>54</v>
      </c>
      <c r="E143" s="0" t="s">
        <v>54</v>
      </c>
      <c r="F143" s="0" t="str">
        <f aca="false">INDEX(Mapping!$B$2:$B$465,MATCH(E143,Mapping!$A$2:$A$465,0))</f>
        <v>JAMMU &amp; KASHMIR</v>
      </c>
      <c r="G143" s="0" t="str">
        <f aca="false">INDEX(Mapping!$C$2:$C$465,MATCH(E143,Mapping!$A$2:$A$465,0))</f>
        <v>JAMMU &amp; KASHMIR</v>
      </c>
      <c r="H143" s="2" t="n">
        <v>2.2</v>
      </c>
      <c r="I143" s="3" t="n">
        <v>0.04</v>
      </c>
    </row>
    <row r="144" customFormat="false" ht="15" hidden="false" customHeight="false" outlineLevel="0" collapsed="false">
      <c r="A144" s="0" t="s">
        <v>537</v>
      </c>
      <c r="B144" s="0" t="n">
        <f aca="false">VALUE(LEFT(A144,4))</f>
        <v>2020</v>
      </c>
      <c r="C144" s="0" t="str">
        <f aca="false">"FY"&amp;IF(VALUE(MID(A144,6,2))&gt;=4,VALUE(LEFT(A144,4)),VALUE(LEFT(A144,4))-1)&amp;"-"&amp;TEXT(MOD(IF(VALUE(MID(A144,6,2))&gt;=4,VALUE(LEFT(A144,4)),VALUE(LEFT(A144,4))-1)+1,100),"00")</f>
        <v>FY2020-21</v>
      </c>
      <c r="D144" s="0" t="s">
        <v>150</v>
      </c>
      <c r="E144" s="0" t="s">
        <v>150</v>
      </c>
      <c r="F144" s="0" t="str">
        <f aca="false">INDEX(Mapping!$B$2:$B$465,MATCH(E144,Mapping!$A$2:$A$465,0))</f>
        <v>DNH &amp; DD (UT)</v>
      </c>
      <c r="G144" s="0" t="str">
        <f aca="false">INDEX(Mapping!$C$2:$C$465,MATCH(E144,Mapping!$A$2:$A$465,0))</f>
        <v>DNH &amp; DD (UT)</v>
      </c>
      <c r="H144" s="2" t="n">
        <v>0.97</v>
      </c>
      <c r="I144" s="3" t="n">
        <v>0.02</v>
      </c>
    </row>
    <row r="145" customFormat="false" ht="15" hidden="false" customHeight="false" outlineLevel="0" collapsed="false">
      <c r="A145" s="0" t="s">
        <v>537</v>
      </c>
      <c r="B145" s="0" t="n">
        <f aca="false">VALUE(LEFT(A145,4))</f>
        <v>2020</v>
      </c>
      <c r="C145" s="0" t="str">
        <f aca="false">"FY"&amp;IF(VALUE(MID(A145,6,2))&gt;=4,VALUE(LEFT(A145,4)),VALUE(LEFT(A145,4))-1)&amp;"-"&amp;TEXT(MOD(IF(VALUE(MID(A145,6,2))&gt;=4,VALUE(LEFT(A145,4)),VALUE(LEFT(A145,4))-1)+1,100),"00")</f>
        <v>FY2020-21</v>
      </c>
      <c r="D145" s="0" t="s">
        <v>152</v>
      </c>
      <c r="E145" s="0" t="s">
        <v>152</v>
      </c>
      <c r="F145" s="0" t="str">
        <f aca="false">INDEX(Mapping!$B$2:$B$465,MATCH(E145,Mapping!$A$2:$A$465,0))</f>
        <v>CHANDIGARH</v>
      </c>
      <c r="G145" s="0" t="str">
        <f aca="false">INDEX(Mapping!$C$2:$C$465,MATCH(E145,Mapping!$A$2:$A$465,0))</f>
        <v>CHANDIGARH</v>
      </c>
      <c r="H145" s="2" t="n">
        <v>0.53</v>
      </c>
      <c r="I145" s="3" t="n">
        <v>0.01</v>
      </c>
    </row>
    <row r="146" customFormat="false" ht="15" hidden="false" customHeight="false" outlineLevel="0" collapsed="false">
      <c r="A146" s="0" t="s">
        <v>537</v>
      </c>
      <c r="B146" s="0" t="n">
        <f aca="false">VALUE(LEFT(A146,4))</f>
        <v>2020</v>
      </c>
      <c r="C146" s="0" t="str">
        <f aca="false">"FY"&amp;IF(VALUE(MID(A146,6,2))&gt;=4,VALUE(LEFT(A146,4)),VALUE(LEFT(A146,4))-1)&amp;"-"&amp;TEXT(MOD(IF(VALUE(MID(A146,6,2))&gt;=4,VALUE(LEFT(A146,4)),VALUE(LEFT(A146,4))-1)+1,100),"00")</f>
        <v>FY2020-21</v>
      </c>
      <c r="D146" s="0" t="s">
        <v>245</v>
      </c>
      <c r="E146" s="0" t="s">
        <v>245</v>
      </c>
      <c r="F146" s="0" t="str">
        <f aca="false">INDEX(Mapping!$B$2:$B$465,MATCH(E146,Mapping!$A$2:$A$465,0))</f>
        <v>DNH &amp; DD (UT)</v>
      </c>
      <c r="G146" s="0" t="str">
        <f aca="false">INDEX(Mapping!$C$2:$C$465,MATCH(E146,Mapping!$A$2:$A$465,0))</f>
        <v>DNH &amp; DD (UT)</v>
      </c>
      <c r="H146" s="2" t="n">
        <v>0.06</v>
      </c>
      <c r="I146" s="3" t="n">
        <v>0.001</v>
      </c>
    </row>
    <row r="147" customFormat="false" ht="15" hidden="false" customHeight="false" outlineLevel="0" collapsed="false">
      <c r="A147" s="0" t="s">
        <v>141</v>
      </c>
      <c r="B147" s="0" t="n">
        <f aca="false">VALUE(LEFT(A147,4))</f>
        <v>2020</v>
      </c>
      <c r="C147" s="0" t="str">
        <f aca="false">"FY"&amp;IF(VALUE(MID(A147,6,2))&gt;=4,VALUE(LEFT(A147,4)),VALUE(LEFT(A147,4))-1)&amp;"-"&amp;TEXT(MOD(IF(VALUE(MID(A147,6,2))&gt;=4,VALUE(LEFT(A147,4)),VALUE(LEFT(A147,4))-1)+1,100),"00")</f>
        <v>FY2020-21</v>
      </c>
      <c r="D147" s="0" t="s">
        <v>37</v>
      </c>
      <c r="E147" s="0" t="s">
        <v>37</v>
      </c>
      <c r="F147" s="0" t="str">
        <f aca="false">INDEX(Mapping!$B$2:$B$465,MATCH(E147,Mapping!$A$2:$A$465,0))</f>
        <v>MAHARASHTRA</v>
      </c>
      <c r="G147" s="0" t="str">
        <f aca="false">INDEX(Mapping!$C$2:$C$465,MATCH(E147,Mapping!$A$2:$A$465,0))</f>
        <v>MAHARASHTRA</v>
      </c>
      <c r="H147" s="2" t="n">
        <v>865.43</v>
      </c>
      <c r="I147" s="3" t="n">
        <v>20.66</v>
      </c>
    </row>
    <row r="148" customFormat="false" ht="15" hidden="false" customHeight="false" outlineLevel="0" collapsed="false">
      <c r="A148" s="0" t="s">
        <v>141</v>
      </c>
      <c r="B148" s="0" t="n">
        <f aca="false">VALUE(LEFT(A148,4))</f>
        <v>2020</v>
      </c>
      <c r="C148" s="0" t="str">
        <f aca="false">"FY"&amp;IF(VALUE(MID(A148,6,2))&gt;=4,VALUE(LEFT(A148,4)),VALUE(LEFT(A148,4))-1)&amp;"-"&amp;TEXT(MOD(IF(VALUE(MID(A148,6,2))&gt;=4,VALUE(LEFT(A148,4)),VALUE(LEFT(A148,4))-1)+1,100),"00")</f>
        <v>FY2020-21</v>
      </c>
      <c r="D148" s="0" t="s">
        <v>35</v>
      </c>
      <c r="E148" s="0" t="s">
        <v>35</v>
      </c>
      <c r="F148" s="0" t="str">
        <f aca="false">INDEX(Mapping!$B$2:$B$465,MATCH(E148,Mapping!$A$2:$A$465,0))</f>
        <v>TELANGANA</v>
      </c>
      <c r="G148" s="0" t="str">
        <f aca="false">INDEX(Mapping!$C$2:$C$465,MATCH(E148,Mapping!$A$2:$A$465,0))</f>
        <v>TELANGANA</v>
      </c>
      <c r="H148" s="2" t="n">
        <v>751.68</v>
      </c>
      <c r="I148" s="3" t="n">
        <v>17.94</v>
      </c>
    </row>
    <row r="149" customFormat="false" ht="15" hidden="false" customHeight="false" outlineLevel="0" collapsed="false">
      <c r="A149" s="0" t="s">
        <v>141</v>
      </c>
      <c r="B149" s="0" t="n">
        <f aca="false">VALUE(LEFT(A149,4))</f>
        <v>2020</v>
      </c>
      <c r="C149" s="0" t="str">
        <f aca="false">"FY"&amp;IF(VALUE(MID(A149,6,2))&gt;=4,VALUE(LEFT(A149,4)),VALUE(LEFT(A149,4))-1)&amp;"-"&amp;TEXT(MOD(IF(VALUE(MID(A149,6,2))&gt;=4,VALUE(LEFT(A149,4)),VALUE(LEFT(A149,4))-1)+1,100),"00")</f>
        <v>FY2020-21</v>
      </c>
      <c r="D149" s="0" t="s">
        <v>31</v>
      </c>
      <c r="E149" s="0" t="s">
        <v>31</v>
      </c>
      <c r="F149" s="0" t="str">
        <f aca="false">INDEX(Mapping!$B$2:$B$465,MATCH(E149,Mapping!$A$2:$A$465,0))</f>
        <v>GUJARAT</v>
      </c>
      <c r="G149" s="0" t="str">
        <f aca="false">INDEX(Mapping!$C$2:$C$465,MATCH(E149,Mapping!$A$2:$A$465,0))</f>
        <v>GUJARAT</v>
      </c>
      <c r="H149" s="2" t="n">
        <v>501.14</v>
      </c>
      <c r="I149" s="3" t="n">
        <v>11.96</v>
      </c>
    </row>
    <row r="150" customFormat="false" ht="15" hidden="false" customHeight="false" outlineLevel="0" collapsed="false">
      <c r="A150" s="0" t="s">
        <v>141</v>
      </c>
      <c r="B150" s="0" t="n">
        <f aca="false">VALUE(LEFT(A150,4))</f>
        <v>2020</v>
      </c>
      <c r="C150" s="0" t="str">
        <f aca="false">"FY"&amp;IF(VALUE(MID(A150,6,2))&gt;=4,VALUE(LEFT(A150,4)),VALUE(LEFT(A150,4))-1)&amp;"-"&amp;TEXT(MOD(IF(VALUE(MID(A150,6,2))&gt;=4,VALUE(LEFT(A150,4)),VALUE(LEFT(A150,4))-1)+1,100),"00")</f>
        <v>FY2020-21</v>
      </c>
      <c r="D150" s="0" t="s">
        <v>42</v>
      </c>
      <c r="E150" s="0" t="s">
        <v>42</v>
      </c>
      <c r="F150" s="0" t="str">
        <f aca="false">INDEX(Mapping!$B$2:$B$465,MATCH(E150,Mapping!$A$2:$A$465,0))</f>
        <v>PUNJAB</v>
      </c>
      <c r="G150" s="0" t="str">
        <f aca="false">INDEX(Mapping!$C$2:$C$465,MATCH(E150,Mapping!$A$2:$A$465,0))</f>
        <v>PUNJAB</v>
      </c>
      <c r="H150" s="2" t="n">
        <v>438.28</v>
      </c>
      <c r="I150" s="3" t="n">
        <v>10.46</v>
      </c>
    </row>
    <row r="151" customFormat="false" ht="15" hidden="false" customHeight="false" outlineLevel="0" collapsed="false">
      <c r="A151" s="0" t="s">
        <v>141</v>
      </c>
      <c r="B151" s="0" t="n">
        <f aca="false">VALUE(LEFT(A151,4))</f>
        <v>2020</v>
      </c>
      <c r="C151" s="0" t="str">
        <f aca="false">"FY"&amp;IF(VALUE(MID(A151,6,2))&gt;=4,VALUE(LEFT(A151,4)),VALUE(LEFT(A151,4))-1)&amp;"-"&amp;TEXT(MOD(IF(VALUE(MID(A151,6,2))&gt;=4,VALUE(LEFT(A151,4)),VALUE(LEFT(A151,4))-1)+1,100),"00")</f>
        <v>FY2020-21</v>
      </c>
      <c r="D151" s="0" t="s">
        <v>38</v>
      </c>
      <c r="E151" s="0" t="s">
        <v>38</v>
      </c>
      <c r="F151" s="0" t="str">
        <f aca="false">INDEX(Mapping!$B$2:$B$465,MATCH(E151,Mapping!$A$2:$A$465,0))</f>
        <v>ANDHRA PRADESH</v>
      </c>
      <c r="G151" s="0" t="str">
        <f aca="false">INDEX(Mapping!$C$2:$C$465,MATCH(E151,Mapping!$A$2:$A$465,0))</f>
        <v>ANDHRA PRADESH</v>
      </c>
      <c r="H151" s="2" t="n">
        <v>370.03</v>
      </c>
      <c r="I151" s="3" t="n">
        <v>8.83</v>
      </c>
    </row>
    <row r="152" customFormat="false" ht="15" hidden="false" customHeight="false" outlineLevel="0" collapsed="false">
      <c r="A152" s="0" t="s">
        <v>141</v>
      </c>
      <c r="B152" s="0" t="n">
        <f aca="false">VALUE(LEFT(A152,4))</f>
        <v>2020</v>
      </c>
      <c r="C152" s="0" t="str">
        <f aca="false">"FY"&amp;IF(VALUE(MID(A152,6,2))&gt;=4,VALUE(LEFT(A152,4)),VALUE(LEFT(A152,4))-1)&amp;"-"&amp;TEXT(MOD(IF(VALUE(MID(A152,6,2))&gt;=4,VALUE(LEFT(A152,4)),VALUE(LEFT(A152,4))-1)+1,100),"00")</f>
        <v>FY2020-21</v>
      </c>
      <c r="D152" s="0" t="s">
        <v>40</v>
      </c>
      <c r="E152" s="0" t="s">
        <v>40</v>
      </c>
      <c r="F152" s="0" t="str">
        <f aca="false">INDEX(Mapping!$B$2:$B$465,MATCH(E152,Mapping!$A$2:$A$465,0))</f>
        <v>TAMIL NADU</v>
      </c>
      <c r="G152" s="0" t="str">
        <f aca="false">INDEX(Mapping!$C$2:$C$465,MATCH(E152,Mapping!$A$2:$A$465,0))</f>
        <v>TAMIL NADU</v>
      </c>
      <c r="H152" s="2" t="n">
        <v>222.39</v>
      </c>
      <c r="I152" s="3" t="n">
        <v>5.31</v>
      </c>
    </row>
    <row r="153" customFormat="false" ht="15" hidden="false" customHeight="false" outlineLevel="0" collapsed="false">
      <c r="A153" s="0" t="s">
        <v>141</v>
      </c>
      <c r="B153" s="0" t="n">
        <f aca="false">VALUE(LEFT(A153,4))</f>
        <v>2020</v>
      </c>
      <c r="C153" s="0" t="str">
        <f aca="false">"FY"&amp;IF(VALUE(MID(A153,6,2))&gt;=4,VALUE(LEFT(A153,4)),VALUE(LEFT(A153,4))-1)&amp;"-"&amp;TEXT(MOD(IF(VALUE(MID(A153,6,2))&gt;=4,VALUE(LEFT(A153,4)),VALUE(LEFT(A153,4))-1)+1,100),"00")</f>
        <v>FY2020-21</v>
      </c>
      <c r="D153" s="0" t="s">
        <v>44</v>
      </c>
      <c r="E153" s="0" t="s">
        <v>44</v>
      </c>
      <c r="F153" s="0" t="str">
        <f aca="false">INDEX(Mapping!$B$2:$B$465,MATCH(E153,Mapping!$A$2:$A$465,0))</f>
        <v>HARYANA</v>
      </c>
      <c r="G153" s="0" t="str">
        <f aca="false">INDEX(Mapping!$C$2:$C$465,MATCH(E153,Mapping!$A$2:$A$465,0))</f>
        <v>HARYANA</v>
      </c>
      <c r="H153" s="2" t="n">
        <v>158.55</v>
      </c>
      <c r="I153" s="3" t="n">
        <v>3.78</v>
      </c>
    </row>
    <row r="154" customFormat="false" ht="15" hidden="false" customHeight="false" outlineLevel="0" collapsed="false">
      <c r="A154" s="0" t="s">
        <v>141</v>
      </c>
      <c r="B154" s="0" t="n">
        <f aca="false">VALUE(LEFT(A154,4))</f>
        <v>2020</v>
      </c>
      <c r="C154" s="0" t="str">
        <f aca="false">"FY"&amp;IF(VALUE(MID(A154,6,2))&gt;=4,VALUE(LEFT(A154,4)),VALUE(LEFT(A154,4))-1)&amp;"-"&amp;TEXT(MOD(IF(VALUE(MID(A154,6,2))&gt;=4,VALUE(LEFT(A154,4)),VALUE(LEFT(A154,4))-1)+1,100),"00")</f>
        <v>FY2020-21</v>
      </c>
      <c r="D154" s="0" t="s">
        <v>648</v>
      </c>
      <c r="E154" s="0" t="s">
        <v>91</v>
      </c>
      <c r="F154" s="0" t="str">
        <f aca="false">INDEX(Mapping!$B$2:$B$465,MATCH(E154,Mapping!$A$2:$A$465,0))</f>
        <v>AM/NS INDIA (HAZIRA)</v>
      </c>
      <c r="G154" s="0" t="str">
        <f aca="false">INDEX(Mapping!$C$2:$C$465,MATCH(E154,Mapping!$A$2:$A$465,0))</f>
        <v>AM/NS INDIA (HAZIRA)</v>
      </c>
      <c r="H154" s="2" t="n">
        <v>123.36</v>
      </c>
      <c r="I154" s="3" t="n">
        <v>2.94</v>
      </c>
    </row>
    <row r="155" customFormat="false" ht="15" hidden="false" customHeight="false" outlineLevel="0" collapsed="false">
      <c r="A155" s="0" t="s">
        <v>141</v>
      </c>
      <c r="B155" s="0" t="n">
        <f aca="false">VALUE(LEFT(A155,4))</f>
        <v>2020</v>
      </c>
      <c r="C155" s="0" t="str">
        <f aca="false">"FY"&amp;IF(VALUE(MID(A155,6,2))&gt;=4,VALUE(LEFT(A155,4)),VALUE(LEFT(A155,4))-1)&amp;"-"&amp;TEXT(MOD(IF(VALUE(MID(A155,6,2))&gt;=4,VALUE(LEFT(A155,4)),VALUE(LEFT(A155,4))-1)+1,100),"00")</f>
        <v>FY2020-21</v>
      </c>
      <c r="D155" s="0" t="s">
        <v>41</v>
      </c>
      <c r="E155" s="0" t="s">
        <v>41</v>
      </c>
      <c r="F155" s="0" t="str">
        <f aca="false">INDEX(Mapping!$B$2:$B$465,MATCH(E155,Mapping!$A$2:$A$465,0))</f>
        <v>RAJASTHAN</v>
      </c>
      <c r="G155" s="0" t="str">
        <f aca="false">INDEX(Mapping!$C$2:$C$465,MATCH(E155,Mapping!$A$2:$A$465,0))</f>
        <v>RAJASTHAN</v>
      </c>
      <c r="H155" s="2" t="n">
        <v>106.14</v>
      </c>
      <c r="I155" s="3" t="n">
        <v>2.53</v>
      </c>
    </row>
    <row r="156" customFormat="false" ht="15" hidden="false" customHeight="false" outlineLevel="0" collapsed="false">
      <c r="A156" s="0" t="s">
        <v>141</v>
      </c>
      <c r="B156" s="0" t="n">
        <f aca="false">VALUE(LEFT(A156,4))</f>
        <v>2020</v>
      </c>
      <c r="C156" s="0" t="str">
        <f aca="false">"FY"&amp;IF(VALUE(MID(A156,6,2))&gt;=4,VALUE(LEFT(A156,4)),VALUE(LEFT(A156,4))-1)&amp;"-"&amp;TEXT(MOD(IF(VALUE(MID(A156,6,2))&gt;=4,VALUE(LEFT(A156,4)),VALUE(LEFT(A156,4))-1)+1,100),"00")</f>
        <v>FY2020-21</v>
      </c>
      <c r="D156" s="0" t="s">
        <v>36</v>
      </c>
      <c r="E156" s="0" t="s">
        <v>36</v>
      </c>
      <c r="F156" s="0" t="str">
        <f aca="false">INDEX(Mapping!$B$2:$B$465,MATCH(E156,Mapping!$A$2:$A$465,0))</f>
        <v>UTTAR PRADESH</v>
      </c>
      <c r="G156" s="0" t="str">
        <f aca="false">INDEX(Mapping!$C$2:$C$465,MATCH(E156,Mapping!$A$2:$A$465,0))</f>
        <v>UTTAR PRADESH</v>
      </c>
      <c r="H156" s="2" t="n">
        <v>96.45</v>
      </c>
      <c r="I156" s="3" t="n">
        <v>2.3</v>
      </c>
    </row>
    <row r="157" customFormat="false" ht="15" hidden="false" customHeight="false" outlineLevel="0" collapsed="false">
      <c r="A157" s="0" t="s">
        <v>141</v>
      </c>
      <c r="B157" s="0" t="n">
        <f aca="false">VALUE(LEFT(A157,4))</f>
        <v>2020</v>
      </c>
      <c r="C157" s="0" t="str">
        <f aca="false">"FY"&amp;IF(VALUE(MID(A157,6,2))&gt;=4,VALUE(LEFT(A157,4)),VALUE(LEFT(A157,4))-1)&amp;"-"&amp;TEXT(MOD(IF(VALUE(MID(A157,6,2))&gt;=4,VALUE(LEFT(A157,4)),VALUE(LEFT(A157,4))-1)+1,100),"00")</f>
        <v>FY2020-21</v>
      </c>
      <c r="D157" s="0" t="s">
        <v>47</v>
      </c>
      <c r="E157" s="0" t="s">
        <v>47</v>
      </c>
      <c r="F157" s="0" t="str">
        <f aca="false">INDEX(Mapping!$B$2:$B$465,MATCH(E157,Mapping!$A$2:$A$465,0))</f>
        <v>KARNATAKA</v>
      </c>
      <c r="G157" s="0" t="str">
        <f aca="false">INDEX(Mapping!$C$2:$C$465,MATCH(E157,Mapping!$A$2:$A$465,0))</f>
        <v>KARNATAKA</v>
      </c>
      <c r="H157" s="2" t="n">
        <v>79.13</v>
      </c>
      <c r="I157" s="3" t="n">
        <v>1.89</v>
      </c>
    </row>
    <row r="158" customFormat="false" ht="15" hidden="false" customHeight="false" outlineLevel="0" collapsed="false">
      <c r="A158" s="0" t="s">
        <v>141</v>
      </c>
      <c r="B158" s="0" t="n">
        <f aca="false">VALUE(LEFT(A158,4))</f>
        <v>2020</v>
      </c>
      <c r="C158" s="0" t="str">
        <f aca="false">"FY"&amp;IF(VALUE(MID(A158,6,2))&gt;=4,VALUE(LEFT(A158,4)),VALUE(LEFT(A158,4))-1)&amp;"-"&amp;TEXT(MOD(IF(VALUE(MID(A158,6,2))&gt;=4,VALUE(LEFT(A158,4)),VALUE(LEFT(A158,4))-1)+1,100),"00")</f>
        <v>FY2020-21</v>
      </c>
      <c r="D158" s="0" t="s">
        <v>45</v>
      </c>
      <c r="E158" s="0" t="s">
        <v>45</v>
      </c>
      <c r="F158" s="0" t="str">
        <f aca="false">INDEX(Mapping!$B$2:$B$465,MATCH(E158,Mapping!$A$2:$A$465,0))</f>
        <v>BIHAR</v>
      </c>
      <c r="G158" s="0" t="str">
        <f aca="false">INDEX(Mapping!$C$2:$C$465,MATCH(E158,Mapping!$A$2:$A$465,0))</f>
        <v>BIHAR</v>
      </c>
      <c r="H158" s="2" t="n">
        <v>78.44</v>
      </c>
      <c r="I158" s="3" t="n">
        <v>1.87</v>
      </c>
    </row>
    <row r="159" customFormat="false" ht="15" hidden="false" customHeight="false" outlineLevel="0" collapsed="false">
      <c r="A159" s="0" t="s">
        <v>141</v>
      </c>
      <c r="B159" s="0" t="n">
        <f aca="false">VALUE(LEFT(A159,4))</f>
        <v>2020</v>
      </c>
      <c r="C159" s="0" t="str">
        <f aca="false">"FY"&amp;IF(VALUE(MID(A159,6,2))&gt;=4,VALUE(LEFT(A159,4)),VALUE(LEFT(A159,4))-1)&amp;"-"&amp;TEXT(MOD(IF(VALUE(MID(A159,6,2))&gt;=4,VALUE(LEFT(A159,4)),VALUE(LEFT(A159,4))-1)+1,100),"00")</f>
        <v>FY2020-21</v>
      </c>
      <c r="D159" s="0" t="s">
        <v>48</v>
      </c>
      <c r="E159" s="0" t="s">
        <v>48</v>
      </c>
      <c r="F159" s="0" t="str">
        <f aca="false">INDEX(Mapping!$B$2:$B$465,MATCH(E159,Mapping!$A$2:$A$465,0))</f>
        <v>DELHI</v>
      </c>
      <c r="G159" s="0" t="str">
        <f aca="false">INDEX(Mapping!$C$2:$C$465,MATCH(E159,Mapping!$A$2:$A$465,0))</f>
        <v>DELHI</v>
      </c>
      <c r="H159" s="2" t="n">
        <v>62.69</v>
      </c>
      <c r="I159" s="3" t="n">
        <v>1.5</v>
      </c>
    </row>
    <row r="160" customFormat="false" ht="15" hidden="false" customHeight="false" outlineLevel="0" collapsed="false">
      <c r="A160" s="0" t="s">
        <v>141</v>
      </c>
      <c r="B160" s="0" t="n">
        <f aca="false">VALUE(LEFT(A160,4))</f>
        <v>2020</v>
      </c>
      <c r="C160" s="0" t="str">
        <f aca="false">"FY"&amp;IF(VALUE(MID(A160,6,2))&gt;=4,VALUE(LEFT(A160,4)),VALUE(LEFT(A160,4))-1)&amp;"-"&amp;TEXT(MOD(IF(VALUE(MID(A160,6,2))&gt;=4,VALUE(LEFT(A160,4)),VALUE(LEFT(A160,4))-1)+1,100),"00")</f>
        <v>FY2020-21</v>
      </c>
      <c r="D160" s="0" t="s">
        <v>56</v>
      </c>
      <c r="E160" s="0" t="s">
        <v>56</v>
      </c>
      <c r="F160" s="0" t="str">
        <f aca="false">INDEX(Mapping!$B$2:$B$465,MATCH(E160,Mapping!$A$2:$A$465,0))</f>
        <v>UTTARAKHAND</v>
      </c>
      <c r="G160" s="0" t="str">
        <f aca="false">INDEX(Mapping!$C$2:$C$465,MATCH(E160,Mapping!$A$2:$A$465,0))</f>
        <v>UTTARAKHAND</v>
      </c>
      <c r="H160" s="2" t="n">
        <v>56.88</v>
      </c>
      <c r="I160" s="3" t="n">
        <v>1.36</v>
      </c>
    </row>
    <row r="161" customFormat="false" ht="15" hidden="false" customHeight="false" outlineLevel="0" collapsed="false">
      <c r="A161" s="0" t="s">
        <v>141</v>
      </c>
      <c r="B161" s="0" t="n">
        <f aca="false">VALUE(LEFT(A161,4))</f>
        <v>2020</v>
      </c>
      <c r="C161" s="0" t="str">
        <f aca="false">"FY"&amp;IF(VALUE(MID(A161,6,2))&gt;=4,VALUE(LEFT(A161,4)),VALUE(LEFT(A161,4))-1)&amp;"-"&amp;TEXT(MOD(IF(VALUE(MID(A161,6,2))&gt;=4,VALUE(LEFT(A161,4)),VALUE(LEFT(A161,4))-1)+1,100),"00")</f>
        <v>FY2020-21</v>
      </c>
      <c r="D161" s="0" t="s">
        <v>43</v>
      </c>
      <c r="E161" s="0" t="s">
        <v>43</v>
      </c>
      <c r="F161" s="0" t="str">
        <f aca="false">INDEX(Mapping!$B$2:$B$465,MATCH(E161,Mapping!$A$2:$A$465,0))</f>
        <v>ODISHA</v>
      </c>
      <c r="G161" s="0" t="str">
        <f aca="false">INDEX(Mapping!$C$2:$C$465,MATCH(E161,Mapping!$A$2:$A$465,0))</f>
        <v>ODISHA</v>
      </c>
      <c r="H161" s="2" t="n">
        <v>46.75</v>
      </c>
      <c r="I161" s="3" t="n">
        <v>1.12</v>
      </c>
    </row>
    <row r="162" customFormat="false" ht="15" hidden="false" customHeight="false" outlineLevel="0" collapsed="false">
      <c r="A162" s="0" t="s">
        <v>141</v>
      </c>
      <c r="B162" s="0" t="n">
        <f aca="false">VALUE(LEFT(A162,4))</f>
        <v>2020</v>
      </c>
      <c r="C162" s="0" t="str">
        <f aca="false">"FY"&amp;IF(VALUE(MID(A162,6,2))&gt;=4,VALUE(LEFT(A162,4)),VALUE(LEFT(A162,4))-1)&amp;"-"&amp;TEXT(MOD(IF(VALUE(MID(A162,6,2))&gt;=4,VALUE(LEFT(A162,4)),VALUE(LEFT(A162,4))-1)+1,100),"00")</f>
        <v>FY2020-21</v>
      </c>
      <c r="D162" s="0" t="s">
        <v>71</v>
      </c>
      <c r="E162" s="0" t="s">
        <v>71</v>
      </c>
      <c r="F162" s="0" t="str">
        <f aca="false">INDEX(Mapping!$B$2:$B$465,MATCH(E162,Mapping!$A$2:$A$465,0))</f>
        <v>KERALA</v>
      </c>
      <c r="G162" s="0" t="str">
        <f aca="false">INDEX(Mapping!$C$2:$C$465,MATCH(E162,Mapping!$A$2:$A$465,0))</f>
        <v>KERALA</v>
      </c>
      <c r="H162" s="2" t="n">
        <v>46.68</v>
      </c>
      <c r="I162" s="3" t="n">
        <v>1.11</v>
      </c>
    </row>
    <row r="163" customFormat="false" ht="15" hidden="false" customHeight="false" outlineLevel="0" collapsed="false">
      <c r="A163" s="0" t="s">
        <v>141</v>
      </c>
      <c r="B163" s="0" t="n">
        <f aca="false">VALUE(LEFT(A163,4))</f>
        <v>2020</v>
      </c>
      <c r="C163" s="0" t="str">
        <f aca="false">"FY"&amp;IF(VALUE(MID(A163,6,2))&gt;=4,VALUE(LEFT(A163,4)),VALUE(LEFT(A163,4))-1)&amp;"-"&amp;TEXT(MOD(IF(VALUE(MID(A163,6,2))&gt;=4,VALUE(LEFT(A163,4)),VALUE(LEFT(A163,4))-1)+1,100),"00")</f>
        <v>FY2020-21</v>
      </c>
      <c r="D163" s="0" t="s">
        <v>181</v>
      </c>
      <c r="E163" s="0" t="s">
        <v>181</v>
      </c>
      <c r="F163" s="0" t="str">
        <f aca="false">INDEX(Mapping!$B$2:$B$465,MATCH(E163,Mapping!$A$2:$A$465,0))</f>
        <v>ARUNACHAL PRADESH</v>
      </c>
      <c r="G163" s="0" t="str">
        <f aca="false">INDEX(Mapping!$C$2:$C$465,MATCH(E163,Mapping!$A$2:$A$465,0))</f>
        <v>ARUNACHAL PRADESH</v>
      </c>
      <c r="H163" s="2" t="n">
        <v>41.12</v>
      </c>
      <c r="I163" s="3" t="n">
        <v>0.98</v>
      </c>
    </row>
    <row r="164" customFormat="false" ht="15" hidden="false" customHeight="false" outlineLevel="0" collapsed="false">
      <c r="A164" s="0" t="s">
        <v>141</v>
      </c>
      <c r="B164" s="0" t="n">
        <f aca="false">VALUE(LEFT(A164,4))</f>
        <v>2020</v>
      </c>
      <c r="C164" s="0" t="str">
        <f aca="false">"FY"&amp;IF(VALUE(MID(A164,6,2))&gt;=4,VALUE(LEFT(A164,4)),VALUE(LEFT(A164,4))-1)&amp;"-"&amp;TEXT(MOD(IF(VALUE(MID(A164,6,2))&gt;=4,VALUE(LEFT(A164,4)),VALUE(LEFT(A164,4))-1)+1,100),"00")</f>
        <v>FY2020-21</v>
      </c>
      <c r="D164" s="0" t="s">
        <v>49</v>
      </c>
      <c r="E164" s="0" t="s">
        <v>49</v>
      </c>
      <c r="F164" s="0" t="str">
        <f aca="false">INDEX(Mapping!$B$2:$B$465,MATCH(E164,Mapping!$A$2:$A$465,0))</f>
        <v>MADHYA PRADESH</v>
      </c>
      <c r="G164" s="0" t="str">
        <f aca="false">INDEX(Mapping!$C$2:$C$465,MATCH(E164,Mapping!$A$2:$A$465,0))</f>
        <v>MADHYA PRADESH</v>
      </c>
      <c r="H164" s="2" t="n">
        <v>33.18</v>
      </c>
      <c r="I164" s="3" t="n">
        <v>0.79</v>
      </c>
    </row>
    <row r="165" customFormat="false" ht="15" hidden="false" customHeight="false" outlineLevel="0" collapsed="false">
      <c r="A165" s="0" t="s">
        <v>141</v>
      </c>
      <c r="B165" s="0" t="n">
        <f aca="false">VALUE(LEFT(A165,4))</f>
        <v>2020</v>
      </c>
      <c r="C165" s="0" t="str">
        <f aca="false">"FY"&amp;IF(VALUE(MID(A165,6,2))&gt;=4,VALUE(LEFT(A165,4)),VALUE(LEFT(A165,4))-1)&amp;"-"&amp;TEXT(MOD(IF(VALUE(MID(A165,6,2))&gt;=4,VALUE(LEFT(A165,4)),VALUE(LEFT(A165,4))-1)+1,100),"00")</f>
        <v>FY2020-21</v>
      </c>
      <c r="D165" s="0" t="s">
        <v>53</v>
      </c>
      <c r="E165" s="0" t="s">
        <v>53</v>
      </c>
      <c r="F165" s="0" t="str">
        <f aca="false">INDEX(Mapping!$B$2:$B$465,MATCH(E165,Mapping!$A$2:$A$465,0))</f>
        <v>HIMACHAL PRADESH</v>
      </c>
      <c r="G165" s="0" t="str">
        <f aca="false">INDEX(Mapping!$C$2:$C$465,MATCH(E165,Mapping!$A$2:$A$465,0))</f>
        <v>HIMACHAL PRADESH</v>
      </c>
      <c r="H165" s="2" t="n">
        <v>28.09</v>
      </c>
      <c r="I165" s="3" t="n">
        <v>0.67</v>
      </c>
    </row>
    <row r="166" customFormat="false" ht="15" hidden="false" customHeight="false" outlineLevel="0" collapsed="false">
      <c r="A166" s="0" t="s">
        <v>141</v>
      </c>
      <c r="B166" s="0" t="n">
        <f aca="false">VALUE(LEFT(A166,4))</f>
        <v>2020</v>
      </c>
      <c r="C166" s="0" t="str">
        <f aca="false">"FY"&amp;IF(VALUE(MID(A166,6,2))&gt;=4,VALUE(LEFT(A166,4)),VALUE(LEFT(A166,4))-1)&amp;"-"&amp;TEXT(MOD(IF(VALUE(MID(A166,6,2))&gt;=4,VALUE(LEFT(A166,4)),VALUE(LEFT(A166,4))-1)+1,100),"00")</f>
        <v>FY2020-21</v>
      </c>
      <c r="D166" s="0" t="s">
        <v>150</v>
      </c>
      <c r="E166" s="0" t="s">
        <v>150</v>
      </c>
      <c r="F166" s="0" t="str">
        <f aca="false">INDEX(Mapping!$B$2:$B$465,MATCH(E166,Mapping!$A$2:$A$465,0))</f>
        <v>DNH &amp; DD (UT)</v>
      </c>
      <c r="G166" s="0" t="str">
        <f aca="false">INDEX(Mapping!$C$2:$C$465,MATCH(E166,Mapping!$A$2:$A$465,0))</f>
        <v>DNH &amp; DD (UT)</v>
      </c>
      <c r="H166" s="2" t="n">
        <v>21.97</v>
      </c>
      <c r="I166" s="3" t="n">
        <v>0.52</v>
      </c>
    </row>
    <row r="167" customFormat="false" ht="15" hidden="false" customHeight="false" outlineLevel="0" collapsed="false">
      <c r="A167" s="0" t="s">
        <v>141</v>
      </c>
      <c r="B167" s="0" t="n">
        <f aca="false">VALUE(LEFT(A167,4))</f>
        <v>2020</v>
      </c>
      <c r="C167" s="0" t="str">
        <f aca="false">"FY"&amp;IF(VALUE(MID(A167,6,2))&gt;=4,VALUE(LEFT(A167,4)),VALUE(LEFT(A167,4))-1)&amp;"-"&amp;TEXT(MOD(IF(VALUE(MID(A167,6,2))&gt;=4,VALUE(LEFT(A167,4)),VALUE(LEFT(A167,4))-1)+1,100),"00")</f>
        <v>FY2020-21</v>
      </c>
      <c r="D167" s="0" t="s">
        <v>39</v>
      </c>
      <c r="E167" s="0" t="s">
        <v>39</v>
      </c>
      <c r="F167" s="0" t="str">
        <f aca="false">INDEX(Mapping!$B$2:$B$465,MATCH(E167,Mapping!$A$2:$A$465,0))</f>
        <v>WEST BENGAL</v>
      </c>
      <c r="G167" s="0" t="str">
        <f aca="false">INDEX(Mapping!$C$2:$C$465,MATCH(E167,Mapping!$A$2:$A$465,0))</f>
        <v>WEST BENGAL</v>
      </c>
      <c r="H167" s="2" t="n">
        <v>21.53</v>
      </c>
      <c r="I167" s="3" t="n">
        <v>0.51</v>
      </c>
    </row>
    <row r="168" customFormat="false" ht="15" hidden="false" customHeight="false" outlineLevel="0" collapsed="false">
      <c r="A168" s="0" t="s">
        <v>141</v>
      </c>
      <c r="B168" s="0" t="n">
        <f aca="false">VALUE(LEFT(A168,4))</f>
        <v>2020</v>
      </c>
      <c r="C168" s="0" t="str">
        <f aca="false">"FY"&amp;IF(VALUE(MID(A168,6,2))&gt;=4,VALUE(LEFT(A168,4)),VALUE(LEFT(A168,4))-1)&amp;"-"&amp;TEXT(MOD(IF(VALUE(MID(A168,6,2))&gt;=4,VALUE(LEFT(A168,4)),VALUE(LEFT(A168,4))-1)+1,100),"00")</f>
        <v>FY2020-21</v>
      </c>
      <c r="D168" s="0" t="s">
        <v>46</v>
      </c>
      <c r="E168" s="0" t="s">
        <v>46</v>
      </c>
      <c r="F168" s="0" t="str">
        <f aca="false">INDEX(Mapping!$B$2:$B$465,MATCH(E168,Mapping!$A$2:$A$465,0))</f>
        <v>CHHATTISGARH</v>
      </c>
      <c r="G168" s="0" t="str">
        <f aca="false">INDEX(Mapping!$C$2:$C$465,MATCH(E168,Mapping!$A$2:$A$465,0))</f>
        <v>CHHATTISGARH</v>
      </c>
      <c r="H168" s="2" t="n">
        <v>19.39</v>
      </c>
      <c r="I168" s="3" t="n">
        <v>0.46</v>
      </c>
    </row>
    <row r="169" customFormat="false" ht="15" hidden="false" customHeight="false" outlineLevel="0" collapsed="false">
      <c r="A169" s="0" t="s">
        <v>141</v>
      </c>
      <c r="B169" s="0" t="n">
        <f aca="false">VALUE(LEFT(A169,4))</f>
        <v>2020</v>
      </c>
      <c r="C169" s="0" t="str">
        <f aca="false">"FY"&amp;IF(VALUE(MID(A169,6,2))&gt;=4,VALUE(LEFT(A169,4)),VALUE(LEFT(A169,4))-1)&amp;"-"&amp;TEXT(MOD(IF(VALUE(MID(A169,6,2))&gt;=4,VALUE(LEFT(A169,4)),VALUE(LEFT(A169,4))-1)+1,100),"00")</f>
        <v>FY2020-21</v>
      </c>
      <c r="D169" s="0" t="s">
        <v>291</v>
      </c>
      <c r="E169" s="0" t="s">
        <v>291</v>
      </c>
      <c r="F169" s="0" t="str">
        <f aca="false">INDEX(Mapping!$B$2:$B$465,MATCH(E169,Mapping!$A$2:$A$465,0))</f>
        <v>MANIPUR</v>
      </c>
      <c r="G169" s="0" t="str">
        <f aca="false">INDEX(Mapping!$C$2:$C$465,MATCH(E169,Mapping!$A$2:$A$465,0))</f>
        <v>MANIPUR</v>
      </c>
      <c r="H169" s="2" t="n">
        <v>9.01</v>
      </c>
      <c r="I169" s="3" t="n">
        <v>0.22</v>
      </c>
    </row>
    <row r="170" customFormat="false" ht="15" hidden="false" customHeight="false" outlineLevel="0" collapsed="false">
      <c r="A170" s="0" t="s">
        <v>141</v>
      </c>
      <c r="B170" s="0" t="n">
        <f aca="false">VALUE(LEFT(A170,4))</f>
        <v>2020</v>
      </c>
      <c r="C170" s="0" t="str">
        <f aca="false">"FY"&amp;IF(VALUE(MID(A170,6,2))&gt;=4,VALUE(LEFT(A170,4)),VALUE(LEFT(A170,4))-1)&amp;"-"&amp;TEXT(MOD(IF(VALUE(MID(A170,6,2))&gt;=4,VALUE(LEFT(A170,4)),VALUE(LEFT(A170,4))-1)+1,100),"00")</f>
        <v>FY2020-21</v>
      </c>
      <c r="D170" s="0" t="s">
        <v>61</v>
      </c>
      <c r="E170" s="0" t="s">
        <v>61</v>
      </c>
      <c r="F170" s="0" t="str">
        <f aca="false">INDEX(Mapping!$B$2:$B$465,MATCH(E170,Mapping!$A$2:$A$465,0))</f>
        <v>ASSAM</v>
      </c>
      <c r="G170" s="0" t="str">
        <f aca="false">INDEX(Mapping!$C$2:$C$465,MATCH(E170,Mapping!$A$2:$A$465,0))</f>
        <v>ASSAM</v>
      </c>
      <c r="H170" s="2" t="n">
        <v>4.06</v>
      </c>
      <c r="I170" s="3" t="n">
        <v>0.1</v>
      </c>
    </row>
    <row r="171" customFormat="false" ht="15" hidden="false" customHeight="false" outlineLevel="0" collapsed="false">
      <c r="A171" s="0" t="s">
        <v>141</v>
      </c>
      <c r="B171" s="0" t="n">
        <f aca="false">VALUE(LEFT(A171,4))</f>
        <v>2020</v>
      </c>
      <c r="C171" s="0" t="str">
        <f aca="false">"FY"&amp;IF(VALUE(MID(A171,6,2))&gt;=4,VALUE(LEFT(A171,4)),VALUE(LEFT(A171,4))-1)&amp;"-"&amp;TEXT(MOD(IF(VALUE(MID(A171,6,2))&gt;=4,VALUE(LEFT(A171,4)),VALUE(LEFT(A171,4))-1)+1,100),"00")</f>
        <v>FY2020-21</v>
      </c>
      <c r="D171" s="0" t="s">
        <v>245</v>
      </c>
      <c r="E171" s="0" t="s">
        <v>245</v>
      </c>
      <c r="F171" s="0" t="str">
        <f aca="false">INDEX(Mapping!$B$2:$B$465,MATCH(E171,Mapping!$A$2:$A$465,0))</f>
        <v>DNH &amp; DD (UT)</v>
      </c>
      <c r="G171" s="0" t="str">
        <f aca="false">INDEX(Mapping!$C$2:$C$465,MATCH(E171,Mapping!$A$2:$A$465,0))</f>
        <v>DNH &amp; DD (UT)</v>
      </c>
      <c r="H171" s="2" t="n">
        <v>2.37</v>
      </c>
      <c r="I171" s="3" t="n">
        <v>0.06</v>
      </c>
    </row>
    <row r="172" customFormat="false" ht="15" hidden="false" customHeight="false" outlineLevel="0" collapsed="false">
      <c r="A172" s="0" t="s">
        <v>141</v>
      </c>
      <c r="B172" s="0" t="n">
        <f aca="false">VALUE(LEFT(A172,4))</f>
        <v>2020</v>
      </c>
      <c r="C172" s="0" t="str">
        <f aca="false">"FY"&amp;IF(VALUE(MID(A172,6,2))&gt;=4,VALUE(LEFT(A172,4)),VALUE(LEFT(A172,4))-1)&amp;"-"&amp;TEXT(MOD(IF(VALUE(MID(A172,6,2))&gt;=4,VALUE(LEFT(A172,4)),VALUE(LEFT(A172,4))-1)+1,100),"00")</f>
        <v>FY2020-21</v>
      </c>
      <c r="D172" s="0" t="s">
        <v>152</v>
      </c>
      <c r="E172" s="0" t="s">
        <v>152</v>
      </c>
      <c r="F172" s="0" t="str">
        <f aca="false">INDEX(Mapping!$B$2:$B$465,MATCH(E172,Mapping!$A$2:$A$465,0))</f>
        <v>CHANDIGARH</v>
      </c>
      <c r="G172" s="0" t="str">
        <f aca="false">INDEX(Mapping!$C$2:$C$465,MATCH(E172,Mapping!$A$2:$A$465,0))</f>
        <v>CHANDIGARH</v>
      </c>
      <c r="H172" s="2" t="n">
        <v>2.1</v>
      </c>
      <c r="I172" s="3" t="n">
        <v>0.05</v>
      </c>
    </row>
    <row r="173" customFormat="false" ht="15" hidden="false" customHeight="false" outlineLevel="0" collapsed="false">
      <c r="A173" s="0" t="s">
        <v>141</v>
      </c>
      <c r="B173" s="0" t="n">
        <f aca="false">VALUE(LEFT(A173,4))</f>
        <v>2020</v>
      </c>
      <c r="C173" s="0" t="str">
        <f aca="false">"FY"&amp;IF(VALUE(MID(A173,6,2))&gt;=4,VALUE(LEFT(A173,4)),VALUE(LEFT(A173,4))-1)&amp;"-"&amp;TEXT(MOD(IF(VALUE(MID(A173,6,2))&gt;=4,VALUE(LEFT(A173,4)),VALUE(LEFT(A173,4))-1)+1,100),"00")</f>
        <v>FY2020-21</v>
      </c>
      <c r="D173" s="0" t="s">
        <v>119</v>
      </c>
      <c r="E173" s="0" t="s">
        <v>119</v>
      </c>
      <c r="F173" s="0" t="str">
        <f aca="false">INDEX(Mapping!$B$2:$B$465,MATCH(E173,Mapping!$A$2:$A$465,0))</f>
        <v>GOA</v>
      </c>
      <c r="G173" s="0" t="str">
        <f aca="false">INDEX(Mapping!$C$2:$C$465,MATCH(E173,Mapping!$A$2:$A$465,0))</f>
        <v>GOA</v>
      </c>
      <c r="H173" s="2" t="n">
        <v>1.16</v>
      </c>
      <c r="I173" s="3" t="n">
        <v>0.03</v>
      </c>
    </row>
    <row r="174" customFormat="false" ht="15" hidden="false" customHeight="false" outlineLevel="0" collapsed="false">
      <c r="A174" s="0" t="s">
        <v>141</v>
      </c>
      <c r="B174" s="0" t="n">
        <f aca="false">VALUE(LEFT(A174,4))</f>
        <v>2020</v>
      </c>
      <c r="C174" s="0" t="str">
        <f aca="false">"FY"&amp;IF(VALUE(MID(A174,6,2))&gt;=4,VALUE(LEFT(A174,4)),VALUE(LEFT(A174,4))-1)&amp;"-"&amp;TEXT(MOD(IF(VALUE(MID(A174,6,2))&gt;=4,VALUE(LEFT(A174,4)),VALUE(LEFT(A174,4))-1)+1,100),"00")</f>
        <v>FY2020-21</v>
      </c>
      <c r="D174" s="0" t="s">
        <v>94</v>
      </c>
      <c r="E174" s="0" t="s">
        <v>94</v>
      </c>
      <c r="F174" s="0" t="str">
        <f aca="false">INDEX(Mapping!$B$2:$B$465,MATCH(E174,Mapping!$A$2:$A$465,0))</f>
        <v>JHARKHAND</v>
      </c>
      <c r="G174" s="0" t="str">
        <f aca="false">INDEX(Mapping!$C$2:$C$465,MATCH(E174,Mapping!$A$2:$A$465,0))</f>
        <v>JHARKHAND</v>
      </c>
      <c r="H174" s="2" t="n">
        <v>1.15</v>
      </c>
      <c r="I174" s="3" t="n">
        <v>0.03</v>
      </c>
    </row>
    <row r="175" customFormat="false" ht="15" hidden="false" customHeight="false" outlineLevel="0" collapsed="false">
      <c r="A175" s="0" t="s">
        <v>141</v>
      </c>
      <c r="B175" s="0" t="n">
        <f aca="false">VALUE(LEFT(A175,4))</f>
        <v>2020</v>
      </c>
      <c r="C175" s="0" t="str">
        <f aca="false">"FY"&amp;IF(VALUE(MID(A175,6,2))&gt;=4,VALUE(LEFT(A175,4)),VALUE(LEFT(A175,4))-1)&amp;"-"&amp;TEXT(MOD(IF(VALUE(MID(A175,6,2))&gt;=4,VALUE(LEFT(A175,4)),VALUE(LEFT(A175,4))-1)+1,100),"00")</f>
        <v>FY2020-21</v>
      </c>
      <c r="D175" s="0" t="s">
        <v>193</v>
      </c>
      <c r="E175" s="0" t="s">
        <v>193</v>
      </c>
      <c r="F175" s="0" t="str">
        <f aca="false">INDEX(Mapping!$B$2:$B$465,MATCH(E175,Mapping!$A$2:$A$465,0))</f>
        <v>MIZORAM</v>
      </c>
      <c r="G175" s="0" t="str">
        <f aca="false">INDEX(Mapping!$C$2:$C$465,MATCH(E175,Mapping!$A$2:$A$465,0))</f>
        <v>MIZORAM</v>
      </c>
      <c r="H175" s="2" t="n">
        <v>0.21</v>
      </c>
      <c r="I175" s="3" t="n">
        <v>0.01</v>
      </c>
    </row>
    <row r="176" customFormat="false" ht="15" hidden="false" customHeight="false" outlineLevel="0" collapsed="false">
      <c r="A176" s="0" t="s">
        <v>141</v>
      </c>
      <c r="B176" s="0" t="n">
        <f aca="false">VALUE(LEFT(A176,4))</f>
        <v>2020</v>
      </c>
      <c r="C176" s="0" t="str">
        <f aca="false">"FY"&amp;IF(VALUE(MID(A176,6,2))&gt;=4,VALUE(LEFT(A176,4)),VALUE(LEFT(A176,4))-1)&amp;"-"&amp;TEXT(MOD(IF(VALUE(MID(A176,6,2))&gt;=4,VALUE(LEFT(A176,4)),VALUE(LEFT(A176,4))-1)+1,100),"00")</f>
        <v>FY2020-21</v>
      </c>
      <c r="D176" s="0" t="s">
        <v>253</v>
      </c>
      <c r="E176" s="0" t="s">
        <v>253</v>
      </c>
      <c r="F176" s="0" t="str">
        <f aca="false">INDEX(Mapping!$B$2:$B$465,MATCH(E176,Mapping!$A$2:$A$465,0))</f>
        <v>NAGALAND</v>
      </c>
      <c r="G176" s="0" t="str">
        <f aca="false">INDEX(Mapping!$C$2:$C$465,MATCH(E176,Mapping!$A$2:$A$465,0))</f>
        <v>NAGALAND</v>
      </c>
      <c r="H176" s="2" t="n">
        <v>0.01</v>
      </c>
      <c r="I176" s="3" t="n">
        <v>0.0001</v>
      </c>
    </row>
    <row r="177" customFormat="false" ht="15" hidden="false" customHeight="false" outlineLevel="0" collapsed="false">
      <c r="A177" s="0" t="s">
        <v>409</v>
      </c>
      <c r="B177" s="0" t="n">
        <f aca="false">VALUE(LEFT(A177,4))</f>
        <v>2020</v>
      </c>
      <c r="C177" s="0" t="str">
        <f aca="false">"FY"&amp;IF(VALUE(MID(A177,6,2))&gt;=4,VALUE(LEFT(A177,4)),VALUE(LEFT(A177,4))-1)&amp;"-"&amp;TEXT(MOD(IF(VALUE(MID(A177,6,2))&gt;=4,VALUE(LEFT(A177,4)),VALUE(LEFT(A177,4))-1)+1,100),"00")</f>
        <v>FY2020-21</v>
      </c>
      <c r="D177" s="0" t="s">
        <v>37</v>
      </c>
      <c r="E177" s="0" t="s">
        <v>37</v>
      </c>
      <c r="F177" s="0" t="str">
        <f aca="false">INDEX(Mapping!$B$2:$B$465,MATCH(E177,Mapping!$A$2:$A$465,0))</f>
        <v>MAHARASHTRA</v>
      </c>
      <c r="G177" s="0" t="str">
        <f aca="false">INDEX(Mapping!$C$2:$C$465,MATCH(E177,Mapping!$A$2:$A$465,0))</f>
        <v>MAHARASHTRA</v>
      </c>
      <c r="H177" s="2" t="n">
        <v>785.03</v>
      </c>
      <c r="I177" s="3" t="n">
        <v>17.5</v>
      </c>
    </row>
    <row r="178" customFormat="false" ht="15" hidden="false" customHeight="false" outlineLevel="0" collapsed="false">
      <c r="A178" s="0" t="s">
        <v>409</v>
      </c>
      <c r="B178" s="0" t="n">
        <f aca="false">VALUE(LEFT(A178,4))</f>
        <v>2020</v>
      </c>
      <c r="C178" s="0" t="str">
        <f aca="false">"FY"&amp;IF(VALUE(MID(A178,6,2))&gt;=4,VALUE(LEFT(A178,4)),VALUE(LEFT(A178,4))-1)&amp;"-"&amp;TEXT(MOD(IF(VALUE(MID(A178,6,2))&gt;=4,VALUE(LEFT(A178,4)),VALUE(LEFT(A178,4))-1)+1,100),"00")</f>
        <v>FY2020-21</v>
      </c>
      <c r="D178" s="0" t="s">
        <v>35</v>
      </c>
      <c r="E178" s="0" t="s">
        <v>35</v>
      </c>
      <c r="F178" s="0" t="str">
        <f aca="false">INDEX(Mapping!$B$2:$B$465,MATCH(E178,Mapping!$A$2:$A$465,0))</f>
        <v>TELANGANA</v>
      </c>
      <c r="G178" s="0" t="str">
        <f aca="false">INDEX(Mapping!$C$2:$C$465,MATCH(E178,Mapping!$A$2:$A$465,0))</f>
        <v>TELANGANA</v>
      </c>
      <c r="H178" s="2" t="n">
        <v>673.12</v>
      </c>
      <c r="I178" s="3" t="n">
        <v>15</v>
      </c>
    </row>
    <row r="179" customFormat="false" ht="15" hidden="false" customHeight="false" outlineLevel="0" collapsed="false">
      <c r="A179" s="0" t="s">
        <v>409</v>
      </c>
      <c r="B179" s="0" t="n">
        <f aca="false">VALUE(LEFT(A179,4))</f>
        <v>2020</v>
      </c>
      <c r="C179" s="0" t="str">
        <f aca="false">"FY"&amp;IF(VALUE(MID(A179,6,2))&gt;=4,VALUE(LEFT(A179,4)),VALUE(LEFT(A179,4))-1)&amp;"-"&amp;TEXT(MOD(IF(VALUE(MID(A179,6,2))&gt;=4,VALUE(LEFT(A179,4)),VALUE(LEFT(A179,4))-1)+1,100),"00")</f>
        <v>FY2020-21</v>
      </c>
      <c r="D179" s="0" t="s">
        <v>38</v>
      </c>
      <c r="E179" s="0" t="s">
        <v>38</v>
      </c>
      <c r="F179" s="0" t="str">
        <f aca="false">INDEX(Mapping!$B$2:$B$465,MATCH(E179,Mapping!$A$2:$A$465,0))</f>
        <v>ANDHRA PRADESH</v>
      </c>
      <c r="G179" s="0" t="str">
        <f aca="false">INDEX(Mapping!$C$2:$C$465,MATCH(E179,Mapping!$A$2:$A$465,0))</f>
        <v>ANDHRA PRADESH</v>
      </c>
      <c r="H179" s="2" t="n">
        <v>421.85</v>
      </c>
      <c r="I179" s="3" t="n">
        <v>9.4</v>
      </c>
    </row>
    <row r="180" customFormat="false" ht="15" hidden="false" customHeight="false" outlineLevel="0" collapsed="false">
      <c r="A180" s="0" t="s">
        <v>409</v>
      </c>
      <c r="B180" s="0" t="n">
        <f aca="false">VALUE(LEFT(A180,4))</f>
        <v>2020</v>
      </c>
      <c r="C180" s="0" t="str">
        <f aca="false">"FY"&amp;IF(VALUE(MID(A180,6,2))&gt;=4,VALUE(LEFT(A180,4)),VALUE(LEFT(A180,4))-1)&amp;"-"&amp;TEXT(MOD(IF(VALUE(MID(A180,6,2))&gt;=4,VALUE(LEFT(A180,4)),VALUE(LEFT(A180,4))-1)+1,100),"00")</f>
        <v>FY2020-21</v>
      </c>
      <c r="D180" s="0" t="s">
        <v>31</v>
      </c>
      <c r="E180" s="0" t="s">
        <v>31</v>
      </c>
      <c r="F180" s="0" t="str">
        <f aca="false">INDEX(Mapping!$B$2:$B$465,MATCH(E180,Mapping!$A$2:$A$465,0))</f>
        <v>GUJARAT</v>
      </c>
      <c r="G180" s="0" t="str">
        <f aca="false">INDEX(Mapping!$C$2:$C$465,MATCH(E180,Mapping!$A$2:$A$465,0))</f>
        <v>GUJARAT</v>
      </c>
      <c r="H180" s="2" t="n">
        <v>420.89</v>
      </c>
      <c r="I180" s="3" t="n">
        <v>9.38</v>
      </c>
    </row>
    <row r="181" customFormat="false" ht="15" hidden="false" customHeight="false" outlineLevel="0" collapsed="false">
      <c r="A181" s="0" t="s">
        <v>409</v>
      </c>
      <c r="B181" s="0" t="n">
        <f aca="false">VALUE(LEFT(A181,4))</f>
        <v>2020</v>
      </c>
      <c r="C181" s="0" t="str">
        <f aca="false">"FY"&amp;IF(VALUE(MID(A181,6,2))&gt;=4,VALUE(LEFT(A181,4)),VALUE(LEFT(A181,4))-1)&amp;"-"&amp;TEXT(MOD(IF(VALUE(MID(A181,6,2))&gt;=4,VALUE(LEFT(A181,4)),VALUE(LEFT(A181,4))-1)+1,100),"00")</f>
        <v>FY2020-21</v>
      </c>
      <c r="D181" s="0" t="s">
        <v>44</v>
      </c>
      <c r="E181" s="0" t="s">
        <v>44</v>
      </c>
      <c r="F181" s="0" t="str">
        <f aca="false">INDEX(Mapping!$B$2:$B$465,MATCH(E181,Mapping!$A$2:$A$465,0))</f>
        <v>HARYANA</v>
      </c>
      <c r="G181" s="0" t="str">
        <f aca="false">INDEX(Mapping!$C$2:$C$465,MATCH(E181,Mapping!$A$2:$A$465,0))</f>
        <v>HARYANA</v>
      </c>
      <c r="H181" s="2" t="n">
        <v>298.51</v>
      </c>
      <c r="I181" s="3" t="n">
        <v>6.65</v>
      </c>
    </row>
    <row r="182" customFormat="false" ht="15" hidden="false" customHeight="false" outlineLevel="0" collapsed="false">
      <c r="A182" s="0" t="s">
        <v>409</v>
      </c>
      <c r="B182" s="0" t="n">
        <f aca="false">VALUE(LEFT(A182,4))</f>
        <v>2020</v>
      </c>
      <c r="C182" s="0" t="str">
        <f aca="false">"FY"&amp;IF(VALUE(MID(A182,6,2))&gt;=4,VALUE(LEFT(A182,4)),VALUE(LEFT(A182,4))-1)&amp;"-"&amp;TEXT(MOD(IF(VALUE(MID(A182,6,2))&gt;=4,VALUE(LEFT(A182,4)),VALUE(LEFT(A182,4))-1)+1,100),"00")</f>
        <v>FY2020-21</v>
      </c>
      <c r="D182" s="0" t="s">
        <v>40</v>
      </c>
      <c r="E182" s="0" t="s">
        <v>40</v>
      </c>
      <c r="F182" s="0" t="str">
        <f aca="false">INDEX(Mapping!$B$2:$B$465,MATCH(E182,Mapping!$A$2:$A$465,0))</f>
        <v>TAMIL NADU</v>
      </c>
      <c r="G182" s="0" t="str">
        <f aca="false">INDEX(Mapping!$C$2:$C$465,MATCH(E182,Mapping!$A$2:$A$465,0))</f>
        <v>TAMIL NADU</v>
      </c>
      <c r="H182" s="2" t="n">
        <v>265</v>
      </c>
      <c r="I182" s="3" t="n">
        <v>5.91</v>
      </c>
    </row>
    <row r="183" customFormat="false" ht="15" hidden="false" customHeight="false" outlineLevel="0" collapsed="false">
      <c r="A183" s="0" t="s">
        <v>409</v>
      </c>
      <c r="B183" s="0" t="n">
        <f aca="false">VALUE(LEFT(A183,4))</f>
        <v>2020</v>
      </c>
      <c r="C183" s="0" t="str">
        <f aca="false">"FY"&amp;IF(VALUE(MID(A183,6,2))&gt;=4,VALUE(LEFT(A183,4)),VALUE(LEFT(A183,4))-1)&amp;"-"&amp;TEXT(MOD(IF(VALUE(MID(A183,6,2))&gt;=4,VALUE(LEFT(A183,4)),VALUE(LEFT(A183,4))-1)+1,100),"00")</f>
        <v>FY2020-21</v>
      </c>
      <c r="D183" s="0" t="s">
        <v>36</v>
      </c>
      <c r="E183" s="0" t="s">
        <v>36</v>
      </c>
      <c r="F183" s="0" t="str">
        <f aca="false">INDEX(Mapping!$B$2:$B$465,MATCH(E183,Mapping!$A$2:$A$465,0))</f>
        <v>UTTAR PRADESH</v>
      </c>
      <c r="G183" s="0" t="str">
        <f aca="false">INDEX(Mapping!$C$2:$C$465,MATCH(E183,Mapping!$A$2:$A$465,0))</f>
        <v>UTTAR PRADESH</v>
      </c>
      <c r="H183" s="2" t="n">
        <v>262.33</v>
      </c>
      <c r="I183" s="3" t="n">
        <v>5.85</v>
      </c>
    </row>
    <row r="184" customFormat="false" ht="15" hidden="false" customHeight="false" outlineLevel="0" collapsed="false">
      <c r="A184" s="0" t="s">
        <v>409</v>
      </c>
      <c r="B184" s="0" t="n">
        <f aca="false">VALUE(LEFT(A184,4))</f>
        <v>2020</v>
      </c>
      <c r="C184" s="0" t="str">
        <f aca="false">"FY"&amp;IF(VALUE(MID(A184,6,2))&gt;=4,VALUE(LEFT(A184,4)),VALUE(LEFT(A184,4))-1)&amp;"-"&amp;TEXT(MOD(IF(VALUE(MID(A184,6,2))&gt;=4,VALUE(LEFT(A184,4)),VALUE(LEFT(A184,4))-1)+1,100),"00")</f>
        <v>FY2020-21</v>
      </c>
      <c r="D184" s="0" t="s">
        <v>41</v>
      </c>
      <c r="E184" s="0" t="s">
        <v>41</v>
      </c>
      <c r="F184" s="0" t="str">
        <f aca="false">INDEX(Mapping!$B$2:$B$465,MATCH(E184,Mapping!$A$2:$A$465,0))</f>
        <v>RAJASTHAN</v>
      </c>
      <c r="G184" s="0" t="str">
        <f aca="false">INDEX(Mapping!$C$2:$C$465,MATCH(E184,Mapping!$A$2:$A$465,0))</f>
        <v>RAJASTHAN</v>
      </c>
      <c r="H184" s="2" t="n">
        <v>222.28</v>
      </c>
      <c r="I184" s="3" t="n">
        <v>4.95</v>
      </c>
    </row>
    <row r="185" customFormat="false" ht="15" hidden="false" customHeight="false" outlineLevel="0" collapsed="false">
      <c r="A185" s="0" t="s">
        <v>409</v>
      </c>
      <c r="B185" s="0" t="n">
        <f aca="false">VALUE(LEFT(A185,4))</f>
        <v>2020</v>
      </c>
      <c r="C185" s="0" t="str">
        <f aca="false">"FY"&amp;IF(VALUE(MID(A185,6,2))&gt;=4,VALUE(LEFT(A185,4)),VALUE(LEFT(A185,4))-1)&amp;"-"&amp;TEXT(MOD(IF(VALUE(MID(A185,6,2))&gt;=4,VALUE(LEFT(A185,4)),VALUE(LEFT(A185,4))-1)+1,100),"00")</f>
        <v>FY2020-21</v>
      </c>
      <c r="D185" s="0" t="s">
        <v>56</v>
      </c>
      <c r="E185" s="0" t="s">
        <v>56</v>
      </c>
      <c r="F185" s="0" t="str">
        <f aca="false">INDEX(Mapping!$B$2:$B$465,MATCH(E185,Mapping!$A$2:$A$465,0))</f>
        <v>UTTARAKHAND</v>
      </c>
      <c r="G185" s="0" t="str">
        <f aca="false">INDEX(Mapping!$C$2:$C$465,MATCH(E185,Mapping!$A$2:$A$465,0))</f>
        <v>UTTARAKHAND</v>
      </c>
      <c r="H185" s="2" t="n">
        <v>198.77</v>
      </c>
      <c r="I185" s="3" t="n">
        <v>4.43</v>
      </c>
    </row>
    <row r="186" customFormat="false" ht="15" hidden="false" customHeight="false" outlineLevel="0" collapsed="false">
      <c r="A186" s="0" t="s">
        <v>409</v>
      </c>
      <c r="B186" s="0" t="n">
        <f aca="false">VALUE(LEFT(A186,4))</f>
        <v>2020</v>
      </c>
      <c r="C186" s="0" t="str">
        <f aca="false">"FY"&amp;IF(VALUE(MID(A186,6,2))&gt;=4,VALUE(LEFT(A186,4)),VALUE(LEFT(A186,4))-1)&amp;"-"&amp;TEXT(MOD(IF(VALUE(MID(A186,6,2))&gt;=4,VALUE(LEFT(A186,4)),VALUE(LEFT(A186,4))-1)+1,100),"00")</f>
        <v>FY2020-21</v>
      </c>
      <c r="D186" s="0" t="s">
        <v>648</v>
      </c>
      <c r="E186" s="0" t="s">
        <v>91</v>
      </c>
      <c r="F186" s="0" t="str">
        <f aca="false">INDEX(Mapping!$B$2:$B$465,MATCH(E186,Mapping!$A$2:$A$465,0))</f>
        <v>AM/NS INDIA (HAZIRA)</v>
      </c>
      <c r="G186" s="0" t="str">
        <f aca="false">INDEX(Mapping!$C$2:$C$465,MATCH(E186,Mapping!$A$2:$A$465,0))</f>
        <v>AM/NS INDIA (HAZIRA)</v>
      </c>
      <c r="H186" s="2" t="n">
        <v>198.05</v>
      </c>
      <c r="I186" s="3" t="n">
        <v>4.41</v>
      </c>
    </row>
    <row r="187" customFormat="false" ht="15" hidden="false" customHeight="false" outlineLevel="0" collapsed="false">
      <c r="A187" s="0" t="s">
        <v>409</v>
      </c>
      <c r="B187" s="0" t="n">
        <f aca="false">VALUE(LEFT(A187,4))</f>
        <v>2020</v>
      </c>
      <c r="C187" s="0" t="str">
        <f aca="false">"FY"&amp;IF(VALUE(MID(A187,6,2))&gt;=4,VALUE(LEFT(A187,4)),VALUE(LEFT(A187,4))-1)&amp;"-"&amp;TEXT(MOD(IF(VALUE(MID(A187,6,2))&gt;=4,VALUE(LEFT(A187,4)),VALUE(LEFT(A187,4))-1)+1,100),"00")</f>
        <v>FY2020-21</v>
      </c>
      <c r="D187" s="0" t="s">
        <v>48</v>
      </c>
      <c r="E187" s="0" t="s">
        <v>48</v>
      </c>
      <c r="F187" s="0" t="str">
        <f aca="false">INDEX(Mapping!$B$2:$B$465,MATCH(E187,Mapping!$A$2:$A$465,0))</f>
        <v>DELHI</v>
      </c>
      <c r="G187" s="0" t="str">
        <f aca="false">INDEX(Mapping!$C$2:$C$465,MATCH(E187,Mapping!$A$2:$A$465,0))</f>
        <v>DELHI</v>
      </c>
      <c r="H187" s="2" t="n">
        <v>131.32</v>
      </c>
      <c r="I187" s="3" t="n">
        <v>2.93</v>
      </c>
    </row>
    <row r="188" customFormat="false" ht="15" hidden="false" customHeight="false" outlineLevel="0" collapsed="false">
      <c r="A188" s="0" t="s">
        <v>409</v>
      </c>
      <c r="B188" s="0" t="n">
        <f aca="false">VALUE(LEFT(A188,4))</f>
        <v>2020</v>
      </c>
      <c r="C188" s="0" t="str">
        <f aca="false">"FY"&amp;IF(VALUE(MID(A188,6,2))&gt;=4,VALUE(LEFT(A188,4)),VALUE(LEFT(A188,4))-1)&amp;"-"&amp;TEXT(MOD(IF(VALUE(MID(A188,6,2))&gt;=4,VALUE(LEFT(A188,4)),VALUE(LEFT(A188,4))-1)+1,100),"00")</f>
        <v>FY2020-21</v>
      </c>
      <c r="D188" s="0" t="s">
        <v>45</v>
      </c>
      <c r="E188" s="0" t="s">
        <v>45</v>
      </c>
      <c r="F188" s="0" t="str">
        <f aca="false">INDEX(Mapping!$B$2:$B$465,MATCH(E188,Mapping!$A$2:$A$465,0))</f>
        <v>BIHAR</v>
      </c>
      <c r="G188" s="0" t="str">
        <f aca="false">INDEX(Mapping!$C$2:$C$465,MATCH(E188,Mapping!$A$2:$A$465,0))</f>
        <v>BIHAR</v>
      </c>
      <c r="H188" s="2" t="n">
        <v>124.98</v>
      </c>
      <c r="I188" s="3" t="n">
        <v>2.79</v>
      </c>
    </row>
    <row r="189" customFormat="false" ht="15" hidden="false" customHeight="false" outlineLevel="0" collapsed="false">
      <c r="A189" s="0" t="s">
        <v>409</v>
      </c>
      <c r="B189" s="0" t="n">
        <f aca="false">VALUE(LEFT(A189,4))</f>
        <v>2020</v>
      </c>
      <c r="C189" s="0" t="str">
        <f aca="false">"FY"&amp;IF(VALUE(MID(A189,6,2))&gt;=4,VALUE(LEFT(A189,4)),VALUE(LEFT(A189,4))-1)&amp;"-"&amp;TEXT(MOD(IF(VALUE(MID(A189,6,2))&gt;=4,VALUE(LEFT(A189,4)),VALUE(LEFT(A189,4))-1)+1,100),"00")</f>
        <v>FY2020-21</v>
      </c>
      <c r="D189" s="0" t="s">
        <v>42</v>
      </c>
      <c r="E189" s="0" t="s">
        <v>42</v>
      </c>
      <c r="F189" s="0" t="str">
        <f aca="false">INDEX(Mapping!$B$2:$B$465,MATCH(E189,Mapping!$A$2:$A$465,0))</f>
        <v>PUNJAB</v>
      </c>
      <c r="G189" s="0" t="str">
        <f aca="false">INDEX(Mapping!$C$2:$C$465,MATCH(E189,Mapping!$A$2:$A$465,0))</f>
        <v>PUNJAB</v>
      </c>
      <c r="H189" s="2" t="n">
        <v>86.09</v>
      </c>
      <c r="I189" s="3" t="n">
        <v>1.92</v>
      </c>
    </row>
    <row r="190" customFormat="false" ht="15" hidden="false" customHeight="false" outlineLevel="0" collapsed="false">
      <c r="A190" s="0" t="s">
        <v>409</v>
      </c>
      <c r="B190" s="0" t="n">
        <f aca="false">VALUE(LEFT(A190,4))</f>
        <v>2020</v>
      </c>
      <c r="C190" s="0" t="str">
        <f aca="false">"FY"&amp;IF(VALUE(MID(A190,6,2))&gt;=4,VALUE(LEFT(A190,4)),VALUE(LEFT(A190,4))-1)&amp;"-"&amp;TEXT(MOD(IF(VALUE(MID(A190,6,2))&gt;=4,VALUE(LEFT(A190,4)),VALUE(LEFT(A190,4))-1)+1,100),"00")</f>
        <v>FY2020-21</v>
      </c>
      <c r="D190" s="0" t="s">
        <v>47</v>
      </c>
      <c r="E190" s="0" t="s">
        <v>47</v>
      </c>
      <c r="F190" s="0" t="str">
        <f aca="false">INDEX(Mapping!$B$2:$B$465,MATCH(E190,Mapping!$A$2:$A$465,0))</f>
        <v>KARNATAKA</v>
      </c>
      <c r="G190" s="0" t="str">
        <f aca="false">INDEX(Mapping!$C$2:$C$465,MATCH(E190,Mapping!$A$2:$A$465,0))</f>
        <v>KARNATAKA</v>
      </c>
      <c r="H190" s="2" t="n">
        <v>73.57</v>
      </c>
      <c r="I190" s="3" t="n">
        <v>1.64</v>
      </c>
    </row>
    <row r="191" customFormat="false" ht="15" hidden="false" customHeight="false" outlineLevel="0" collapsed="false">
      <c r="A191" s="0" t="s">
        <v>409</v>
      </c>
      <c r="B191" s="0" t="n">
        <f aca="false">VALUE(LEFT(A191,4))</f>
        <v>2020</v>
      </c>
      <c r="C191" s="0" t="str">
        <f aca="false">"FY"&amp;IF(VALUE(MID(A191,6,2))&gt;=4,VALUE(LEFT(A191,4)),VALUE(LEFT(A191,4))-1)&amp;"-"&amp;TEXT(MOD(IF(VALUE(MID(A191,6,2))&gt;=4,VALUE(LEFT(A191,4)),VALUE(LEFT(A191,4))-1)+1,100),"00")</f>
        <v>FY2020-21</v>
      </c>
      <c r="D191" s="0" t="s">
        <v>71</v>
      </c>
      <c r="E191" s="0" t="s">
        <v>71</v>
      </c>
      <c r="F191" s="0" t="str">
        <f aca="false">INDEX(Mapping!$B$2:$B$465,MATCH(E191,Mapping!$A$2:$A$465,0))</f>
        <v>KERALA</v>
      </c>
      <c r="G191" s="0" t="str">
        <f aca="false">INDEX(Mapping!$C$2:$C$465,MATCH(E191,Mapping!$A$2:$A$465,0))</f>
        <v>KERALA</v>
      </c>
      <c r="H191" s="2" t="n">
        <v>54.52</v>
      </c>
      <c r="I191" s="3" t="n">
        <v>1.22</v>
      </c>
    </row>
    <row r="192" customFormat="false" ht="15" hidden="false" customHeight="false" outlineLevel="0" collapsed="false">
      <c r="A192" s="0" t="s">
        <v>409</v>
      </c>
      <c r="B192" s="0" t="n">
        <f aca="false">VALUE(LEFT(A192,4))</f>
        <v>2020</v>
      </c>
      <c r="C192" s="0" t="str">
        <f aca="false">"FY"&amp;IF(VALUE(MID(A192,6,2))&gt;=4,VALUE(LEFT(A192,4)),VALUE(LEFT(A192,4))-1)&amp;"-"&amp;TEXT(MOD(IF(VALUE(MID(A192,6,2))&gt;=4,VALUE(LEFT(A192,4)),VALUE(LEFT(A192,4))-1)+1,100),"00")</f>
        <v>FY2020-21</v>
      </c>
      <c r="D192" s="0" t="s">
        <v>43</v>
      </c>
      <c r="E192" s="0" t="s">
        <v>43</v>
      </c>
      <c r="F192" s="0" t="str">
        <f aca="false">INDEX(Mapping!$B$2:$B$465,MATCH(E192,Mapping!$A$2:$A$465,0))</f>
        <v>ODISHA</v>
      </c>
      <c r="G192" s="0" t="str">
        <f aca="false">INDEX(Mapping!$C$2:$C$465,MATCH(E192,Mapping!$A$2:$A$465,0))</f>
        <v>ODISHA</v>
      </c>
      <c r="H192" s="2" t="n">
        <v>49.21</v>
      </c>
      <c r="I192" s="3" t="n">
        <v>1.1</v>
      </c>
    </row>
    <row r="193" customFormat="false" ht="15" hidden="false" customHeight="false" outlineLevel="0" collapsed="false">
      <c r="A193" s="0" t="s">
        <v>409</v>
      </c>
      <c r="B193" s="0" t="n">
        <f aca="false">VALUE(LEFT(A193,4))</f>
        <v>2020</v>
      </c>
      <c r="C193" s="0" t="str">
        <f aca="false">"FY"&amp;IF(VALUE(MID(A193,6,2))&gt;=4,VALUE(LEFT(A193,4)),VALUE(LEFT(A193,4))-1)&amp;"-"&amp;TEXT(MOD(IF(VALUE(MID(A193,6,2))&gt;=4,VALUE(LEFT(A193,4)),VALUE(LEFT(A193,4))-1)+1,100),"00")</f>
        <v>FY2020-21</v>
      </c>
      <c r="D193" s="0" t="s">
        <v>61</v>
      </c>
      <c r="E193" s="0" t="s">
        <v>61</v>
      </c>
      <c r="F193" s="0" t="str">
        <f aca="false">INDEX(Mapping!$B$2:$B$465,MATCH(E193,Mapping!$A$2:$A$465,0))</f>
        <v>ASSAM</v>
      </c>
      <c r="G193" s="0" t="str">
        <f aca="false">INDEX(Mapping!$C$2:$C$465,MATCH(E193,Mapping!$A$2:$A$465,0))</f>
        <v>ASSAM</v>
      </c>
      <c r="H193" s="2" t="n">
        <v>46.9</v>
      </c>
      <c r="I193" s="3" t="n">
        <v>1.05</v>
      </c>
    </row>
    <row r="194" customFormat="false" ht="15" hidden="false" customHeight="false" outlineLevel="0" collapsed="false">
      <c r="A194" s="0" t="s">
        <v>409</v>
      </c>
      <c r="B194" s="0" t="n">
        <f aca="false">VALUE(LEFT(A194,4))</f>
        <v>2020</v>
      </c>
      <c r="C194" s="0" t="str">
        <f aca="false">"FY"&amp;IF(VALUE(MID(A194,6,2))&gt;=4,VALUE(LEFT(A194,4)),VALUE(LEFT(A194,4))-1)&amp;"-"&amp;TEXT(MOD(IF(VALUE(MID(A194,6,2))&gt;=4,VALUE(LEFT(A194,4)),VALUE(LEFT(A194,4))-1)+1,100),"00")</f>
        <v>FY2020-21</v>
      </c>
      <c r="D194" s="0" t="s">
        <v>46</v>
      </c>
      <c r="E194" s="0" t="s">
        <v>46</v>
      </c>
      <c r="F194" s="0" t="str">
        <f aca="false">INDEX(Mapping!$B$2:$B$465,MATCH(E194,Mapping!$A$2:$A$465,0))</f>
        <v>CHHATTISGARH</v>
      </c>
      <c r="G194" s="0" t="str">
        <f aca="false">INDEX(Mapping!$C$2:$C$465,MATCH(E194,Mapping!$A$2:$A$465,0))</f>
        <v>CHHATTISGARH</v>
      </c>
      <c r="H194" s="2" t="n">
        <v>42.32</v>
      </c>
      <c r="I194" s="3" t="n">
        <v>0.94</v>
      </c>
    </row>
    <row r="195" customFormat="false" ht="15" hidden="false" customHeight="false" outlineLevel="0" collapsed="false">
      <c r="A195" s="0" t="s">
        <v>409</v>
      </c>
      <c r="B195" s="0" t="n">
        <f aca="false">VALUE(LEFT(A195,4))</f>
        <v>2020</v>
      </c>
      <c r="C195" s="0" t="str">
        <f aca="false">"FY"&amp;IF(VALUE(MID(A195,6,2))&gt;=4,VALUE(LEFT(A195,4)),VALUE(LEFT(A195,4))-1)&amp;"-"&amp;TEXT(MOD(IF(VALUE(MID(A195,6,2))&gt;=4,VALUE(LEFT(A195,4)),VALUE(LEFT(A195,4))-1)+1,100),"00")</f>
        <v>FY2020-21</v>
      </c>
      <c r="D195" s="0" t="s">
        <v>39</v>
      </c>
      <c r="E195" s="0" t="s">
        <v>39</v>
      </c>
      <c r="F195" s="0" t="str">
        <f aca="false">INDEX(Mapping!$B$2:$B$465,MATCH(E195,Mapping!$A$2:$A$465,0))</f>
        <v>WEST BENGAL</v>
      </c>
      <c r="G195" s="0" t="str">
        <f aca="false">INDEX(Mapping!$C$2:$C$465,MATCH(E195,Mapping!$A$2:$A$465,0))</f>
        <v>WEST BENGAL</v>
      </c>
      <c r="H195" s="2" t="n">
        <v>35.46</v>
      </c>
      <c r="I195" s="3" t="n">
        <v>0.79</v>
      </c>
    </row>
    <row r="196" customFormat="false" ht="15" hidden="false" customHeight="false" outlineLevel="0" collapsed="false">
      <c r="A196" s="0" t="s">
        <v>409</v>
      </c>
      <c r="B196" s="0" t="n">
        <f aca="false">VALUE(LEFT(A196,4))</f>
        <v>2020</v>
      </c>
      <c r="C196" s="0" t="str">
        <f aca="false">"FY"&amp;IF(VALUE(MID(A196,6,2))&gt;=4,VALUE(LEFT(A196,4)),VALUE(LEFT(A196,4))-1)&amp;"-"&amp;TEXT(MOD(IF(VALUE(MID(A196,6,2))&gt;=4,VALUE(LEFT(A196,4)),VALUE(LEFT(A196,4))-1)+1,100),"00")</f>
        <v>FY2020-21</v>
      </c>
      <c r="D196" s="0" t="s">
        <v>49</v>
      </c>
      <c r="E196" s="0" t="s">
        <v>49</v>
      </c>
      <c r="F196" s="0" t="str">
        <f aca="false">INDEX(Mapping!$B$2:$B$465,MATCH(E196,Mapping!$A$2:$A$465,0))</f>
        <v>MADHYA PRADESH</v>
      </c>
      <c r="G196" s="0" t="str">
        <f aca="false">INDEX(Mapping!$C$2:$C$465,MATCH(E196,Mapping!$A$2:$A$465,0))</f>
        <v>MADHYA PRADESH</v>
      </c>
      <c r="H196" s="2" t="n">
        <v>34.06</v>
      </c>
      <c r="I196" s="3" t="n">
        <v>0.76</v>
      </c>
    </row>
    <row r="197" customFormat="false" ht="15" hidden="false" customHeight="false" outlineLevel="0" collapsed="false">
      <c r="A197" s="0" t="s">
        <v>409</v>
      </c>
      <c r="B197" s="0" t="n">
        <f aca="false">VALUE(LEFT(A197,4))</f>
        <v>2020</v>
      </c>
      <c r="C197" s="0" t="str">
        <f aca="false">"FY"&amp;IF(VALUE(MID(A197,6,2))&gt;=4,VALUE(LEFT(A197,4)),VALUE(LEFT(A197,4))-1)&amp;"-"&amp;TEXT(MOD(IF(VALUE(MID(A197,6,2))&gt;=4,VALUE(LEFT(A197,4)),VALUE(LEFT(A197,4))-1)+1,100),"00")</f>
        <v>FY2020-21</v>
      </c>
      <c r="D197" s="0" t="s">
        <v>53</v>
      </c>
      <c r="E197" s="0" t="s">
        <v>53</v>
      </c>
      <c r="F197" s="0" t="str">
        <f aca="false">INDEX(Mapping!$B$2:$B$465,MATCH(E197,Mapping!$A$2:$A$465,0))</f>
        <v>HIMACHAL PRADESH</v>
      </c>
      <c r="G197" s="0" t="str">
        <f aca="false">INDEX(Mapping!$C$2:$C$465,MATCH(E197,Mapping!$A$2:$A$465,0))</f>
        <v>HIMACHAL PRADESH</v>
      </c>
      <c r="H197" s="2" t="n">
        <v>23.34</v>
      </c>
      <c r="I197" s="3" t="n">
        <v>0.52</v>
      </c>
    </row>
    <row r="198" customFormat="false" ht="15" hidden="false" customHeight="false" outlineLevel="0" collapsed="false">
      <c r="A198" s="0" t="s">
        <v>409</v>
      </c>
      <c r="B198" s="0" t="n">
        <f aca="false">VALUE(LEFT(A198,4))</f>
        <v>2020</v>
      </c>
      <c r="C198" s="0" t="str">
        <f aca="false">"FY"&amp;IF(VALUE(MID(A198,6,2))&gt;=4,VALUE(LEFT(A198,4)),VALUE(LEFT(A198,4))-1)&amp;"-"&amp;TEXT(MOD(IF(VALUE(MID(A198,6,2))&gt;=4,VALUE(LEFT(A198,4)),VALUE(LEFT(A198,4))-1)+1,100),"00")</f>
        <v>FY2020-21</v>
      </c>
      <c r="D198" s="0" t="s">
        <v>150</v>
      </c>
      <c r="E198" s="0" t="s">
        <v>150</v>
      </c>
      <c r="F198" s="0" t="str">
        <f aca="false">INDEX(Mapping!$B$2:$B$465,MATCH(E198,Mapping!$A$2:$A$465,0))</f>
        <v>DNH &amp; DD (UT)</v>
      </c>
      <c r="G198" s="0" t="str">
        <f aca="false">INDEX(Mapping!$C$2:$C$465,MATCH(E198,Mapping!$A$2:$A$465,0))</f>
        <v>DNH &amp; DD (UT)</v>
      </c>
      <c r="H198" s="2" t="n">
        <v>20.76</v>
      </c>
      <c r="I198" s="3" t="n">
        <v>0.46</v>
      </c>
    </row>
    <row r="199" customFormat="false" ht="15" hidden="false" customHeight="false" outlineLevel="0" collapsed="false">
      <c r="A199" s="0" t="s">
        <v>409</v>
      </c>
      <c r="B199" s="0" t="n">
        <f aca="false">VALUE(LEFT(A199,4))</f>
        <v>2020</v>
      </c>
      <c r="C199" s="0" t="str">
        <f aca="false">"FY"&amp;IF(VALUE(MID(A199,6,2))&gt;=4,VALUE(LEFT(A199,4)),VALUE(LEFT(A199,4))-1)&amp;"-"&amp;TEXT(MOD(IF(VALUE(MID(A199,6,2))&gt;=4,VALUE(LEFT(A199,4)),VALUE(LEFT(A199,4))-1)+1,100),"00")</f>
        <v>FY2020-21</v>
      </c>
      <c r="D199" s="0" t="s">
        <v>253</v>
      </c>
      <c r="E199" s="0" t="s">
        <v>253</v>
      </c>
      <c r="F199" s="0" t="str">
        <f aca="false">INDEX(Mapping!$B$2:$B$465,MATCH(E199,Mapping!$A$2:$A$465,0))</f>
        <v>NAGALAND</v>
      </c>
      <c r="G199" s="0" t="str">
        <f aca="false">INDEX(Mapping!$C$2:$C$465,MATCH(E199,Mapping!$A$2:$A$465,0))</f>
        <v>NAGALAND</v>
      </c>
      <c r="H199" s="2" t="n">
        <v>6.9</v>
      </c>
      <c r="I199" s="3" t="n">
        <v>0.15</v>
      </c>
    </row>
    <row r="200" customFormat="false" ht="15" hidden="false" customHeight="false" outlineLevel="0" collapsed="false">
      <c r="A200" s="0" t="s">
        <v>409</v>
      </c>
      <c r="B200" s="0" t="n">
        <f aca="false">VALUE(LEFT(A200,4))</f>
        <v>2020</v>
      </c>
      <c r="C200" s="0" t="str">
        <f aca="false">"FY"&amp;IF(VALUE(MID(A200,6,2))&gt;=4,VALUE(LEFT(A200,4)),VALUE(LEFT(A200,4))-1)&amp;"-"&amp;TEXT(MOD(IF(VALUE(MID(A200,6,2))&gt;=4,VALUE(LEFT(A200,4)),VALUE(LEFT(A200,4))-1)+1,100),"00")</f>
        <v>FY2020-21</v>
      </c>
      <c r="D200" s="0" t="s">
        <v>121</v>
      </c>
      <c r="E200" s="0" t="s">
        <v>121</v>
      </c>
      <c r="F200" s="0" t="str">
        <f aca="false">INDEX(Mapping!$B$2:$B$465,MATCH(E200,Mapping!$A$2:$A$465,0))</f>
        <v>MEGHALAYA</v>
      </c>
      <c r="G200" s="0" t="str">
        <f aca="false">INDEX(Mapping!$C$2:$C$465,MATCH(E200,Mapping!$A$2:$A$465,0))</f>
        <v>MEGHALAYA</v>
      </c>
      <c r="H200" s="2" t="n">
        <v>6.17</v>
      </c>
      <c r="I200" s="3" t="n">
        <v>0.14</v>
      </c>
    </row>
    <row r="201" customFormat="false" ht="15" hidden="false" customHeight="false" outlineLevel="0" collapsed="false">
      <c r="A201" s="0" t="s">
        <v>409</v>
      </c>
      <c r="B201" s="0" t="n">
        <f aca="false">VALUE(LEFT(A201,4))</f>
        <v>2020</v>
      </c>
      <c r="C201" s="0" t="str">
        <f aca="false">"FY"&amp;IF(VALUE(MID(A201,6,2))&gt;=4,VALUE(LEFT(A201,4)),VALUE(LEFT(A201,4))-1)&amp;"-"&amp;TEXT(MOD(IF(VALUE(MID(A201,6,2))&gt;=4,VALUE(LEFT(A201,4)),VALUE(LEFT(A201,4))-1)+1,100),"00")</f>
        <v>FY2020-21</v>
      </c>
      <c r="D201" s="0" t="s">
        <v>291</v>
      </c>
      <c r="E201" s="0" t="s">
        <v>291</v>
      </c>
      <c r="F201" s="0" t="str">
        <f aca="false">INDEX(Mapping!$B$2:$B$465,MATCH(E201,Mapping!$A$2:$A$465,0))</f>
        <v>MANIPUR</v>
      </c>
      <c r="G201" s="0" t="str">
        <f aca="false">INDEX(Mapping!$C$2:$C$465,MATCH(E201,Mapping!$A$2:$A$465,0))</f>
        <v>MANIPUR</v>
      </c>
      <c r="H201" s="2" t="n">
        <v>2.56</v>
      </c>
      <c r="I201" s="3" t="n">
        <v>0.06</v>
      </c>
    </row>
    <row r="202" customFormat="false" ht="15" hidden="false" customHeight="false" outlineLevel="0" collapsed="false">
      <c r="A202" s="0" t="s">
        <v>409</v>
      </c>
      <c r="B202" s="0" t="n">
        <f aca="false">VALUE(LEFT(A202,4))</f>
        <v>2020</v>
      </c>
      <c r="C202" s="0" t="str">
        <f aca="false">"FY"&amp;IF(VALUE(MID(A202,6,2))&gt;=4,VALUE(LEFT(A202,4)),VALUE(LEFT(A202,4))-1)&amp;"-"&amp;TEXT(MOD(IF(VALUE(MID(A202,6,2))&gt;=4,VALUE(LEFT(A202,4)),VALUE(LEFT(A202,4))-1)+1,100),"00")</f>
        <v>FY2020-21</v>
      </c>
      <c r="D202" s="0" t="s">
        <v>152</v>
      </c>
      <c r="E202" s="0" t="s">
        <v>152</v>
      </c>
      <c r="F202" s="0" t="str">
        <f aca="false">INDEX(Mapping!$B$2:$B$465,MATCH(E202,Mapping!$A$2:$A$465,0))</f>
        <v>CHANDIGARH</v>
      </c>
      <c r="G202" s="0" t="str">
        <f aca="false">INDEX(Mapping!$C$2:$C$465,MATCH(E202,Mapping!$A$2:$A$465,0))</f>
        <v>CHANDIGARH</v>
      </c>
      <c r="H202" s="2" t="n">
        <v>1.27</v>
      </c>
      <c r="I202" s="3" t="n">
        <v>0.03</v>
      </c>
    </row>
    <row r="203" customFormat="false" ht="15" hidden="false" customHeight="false" outlineLevel="0" collapsed="false">
      <c r="A203" s="0" t="s">
        <v>409</v>
      </c>
      <c r="B203" s="0" t="n">
        <f aca="false">VALUE(LEFT(A203,4))</f>
        <v>2020</v>
      </c>
      <c r="C203" s="0" t="str">
        <f aca="false">"FY"&amp;IF(VALUE(MID(A203,6,2))&gt;=4,VALUE(LEFT(A203,4)),VALUE(LEFT(A203,4))-1)&amp;"-"&amp;TEXT(MOD(IF(VALUE(MID(A203,6,2))&gt;=4,VALUE(LEFT(A203,4)),VALUE(LEFT(A203,4))-1)+1,100),"00")</f>
        <v>FY2020-21</v>
      </c>
      <c r="D203" s="0" t="s">
        <v>245</v>
      </c>
      <c r="E203" s="0" t="s">
        <v>245</v>
      </c>
      <c r="F203" s="0" t="str">
        <f aca="false">INDEX(Mapping!$B$2:$B$465,MATCH(E203,Mapping!$A$2:$A$465,0))</f>
        <v>DNH &amp; DD (UT)</v>
      </c>
      <c r="G203" s="0" t="str">
        <f aca="false">INDEX(Mapping!$C$2:$C$465,MATCH(E203,Mapping!$A$2:$A$465,0))</f>
        <v>DNH &amp; DD (UT)</v>
      </c>
      <c r="H203" s="2" t="n">
        <v>0.88</v>
      </c>
      <c r="I203" s="3" t="n">
        <v>0.02</v>
      </c>
    </row>
    <row r="204" customFormat="false" ht="15" hidden="false" customHeight="false" outlineLevel="0" collapsed="false">
      <c r="A204" s="0" t="s">
        <v>409</v>
      </c>
      <c r="B204" s="0" t="n">
        <f aca="false">VALUE(LEFT(A204,4))</f>
        <v>2020</v>
      </c>
      <c r="C204" s="0" t="str">
        <f aca="false">"FY"&amp;IF(VALUE(MID(A204,6,2))&gt;=4,VALUE(LEFT(A204,4)),VALUE(LEFT(A204,4))-1)&amp;"-"&amp;TEXT(MOD(IF(VALUE(MID(A204,6,2))&gt;=4,VALUE(LEFT(A204,4)),VALUE(LEFT(A204,4))-1)+1,100),"00")</f>
        <v>FY2020-21</v>
      </c>
      <c r="D204" s="0" t="s">
        <v>94</v>
      </c>
      <c r="E204" s="0" t="s">
        <v>94</v>
      </c>
      <c r="F204" s="0" t="str">
        <f aca="false">INDEX(Mapping!$B$2:$B$465,MATCH(E204,Mapping!$A$2:$A$465,0))</f>
        <v>JHARKHAND</v>
      </c>
      <c r="G204" s="0" t="str">
        <f aca="false">INDEX(Mapping!$C$2:$C$465,MATCH(E204,Mapping!$A$2:$A$465,0))</f>
        <v>JHARKHAND</v>
      </c>
      <c r="H204" s="2" t="n">
        <v>0.53</v>
      </c>
      <c r="I204" s="3" t="n">
        <v>0.01</v>
      </c>
    </row>
    <row r="205" customFormat="false" ht="15" hidden="false" customHeight="false" outlineLevel="0" collapsed="false">
      <c r="A205" s="0" t="s">
        <v>409</v>
      </c>
      <c r="B205" s="0" t="n">
        <f aca="false">VALUE(LEFT(A205,4))</f>
        <v>2020</v>
      </c>
      <c r="C205" s="0" t="str">
        <f aca="false">"FY"&amp;IF(VALUE(MID(A205,6,2))&gt;=4,VALUE(LEFT(A205,4)),VALUE(LEFT(A205,4))-1)&amp;"-"&amp;TEXT(MOD(IF(VALUE(MID(A205,6,2))&gt;=4,VALUE(LEFT(A205,4)),VALUE(LEFT(A205,4))-1)+1,100),"00")</f>
        <v>FY2020-21</v>
      </c>
      <c r="D205" s="0" t="s">
        <v>119</v>
      </c>
      <c r="E205" s="0" t="s">
        <v>119</v>
      </c>
      <c r="F205" s="0" t="str">
        <f aca="false">INDEX(Mapping!$B$2:$B$465,MATCH(E205,Mapping!$A$2:$A$465,0))</f>
        <v>GOA</v>
      </c>
      <c r="G205" s="0" t="str">
        <f aca="false">INDEX(Mapping!$C$2:$C$465,MATCH(E205,Mapping!$A$2:$A$465,0))</f>
        <v>GOA</v>
      </c>
      <c r="H205" s="2" t="n">
        <v>0.04</v>
      </c>
      <c r="I205" s="3" t="n">
        <v>0.001</v>
      </c>
    </row>
    <row r="206" customFormat="false" ht="15" hidden="false" customHeight="false" outlineLevel="0" collapsed="false">
      <c r="A206" s="0" t="s">
        <v>641</v>
      </c>
      <c r="B206" s="0" t="n">
        <f aca="false">VALUE(LEFT(A206,4))</f>
        <v>2020</v>
      </c>
      <c r="C206" s="0" t="str">
        <f aca="false">"FY"&amp;IF(VALUE(MID(A206,6,2))&gt;=4,VALUE(LEFT(A206,4)),VALUE(LEFT(A206,4))-1)&amp;"-"&amp;TEXT(MOD(IF(VALUE(MID(A206,6,2))&gt;=4,VALUE(LEFT(A206,4)),VALUE(LEFT(A206,4))-1)+1,100),"00")</f>
        <v>FY2020-21</v>
      </c>
      <c r="D206" s="0" t="s">
        <v>44</v>
      </c>
      <c r="E206" s="0" t="s">
        <v>44</v>
      </c>
      <c r="F206" s="0" t="str">
        <f aca="false">INDEX(Mapping!$B$2:$B$465,MATCH(E206,Mapping!$A$2:$A$465,0))</f>
        <v>HARYANA</v>
      </c>
      <c r="G206" s="0" t="str">
        <f aca="false">INDEX(Mapping!$C$2:$C$465,MATCH(E206,Mapping!$A$2:$A$465,0))</f>
        <v>HARYANA</v>
      </c>
      <c r="H206" s="2" t="n">
        <v>737.81</v>
      </c>
      <c r="I206" s="3" t="n">
        <v>16.4</v>
      </c>
    </row>
    <row r="207" customFormat="false" ht="15" hidden="false" customHeight="false" outlineLevel="0" collapsed="false">
      <c r="A207" s="0" t="s">
        <v>641</v>
      </c>
      <c r="B207" s="0" t="n">
        <f aca="false">VALUE(LEFT(A207,4))</f>
        <v>2020</v>
      </c>
      <c r="C207" s="0" t="str">
        <f aca="false">"FY"&amp;IF(VALUE(MID(A207,6,2))&gt;=4,VALUE(LEFT(A207,4)),VALUE(LEFT(A207,4))-1)&amp;"-"&amp;TEXT(MOD(IF(VALUE(MID(A207,6,2))&gt;=4,VALUE(LEFT(A207,4)),VALUE(LEFT(A207,4))-1)+1,100),"00")</f>
        <v>FY2020-21</v>
      </c>
      <c r="D207" s="0" t="s">
        <v>37</v>
      </c>
      <c r="E207" s="0" t="s">
        <v>37</v>
      </c>
      <c r="F207" s="0" t="str">
        <f aca="false">INDEX(Mapping!$B$2:$B$465,MATCH(E207,Mapping!$A$2:$A$465,0))</f>
        <v>MAHARASHTRA</v>
      </c>
      <c r="G207" s="0" t="str">
        <f aca="false">INDEX(Mapping!$C$2:$C$465,MATCH(E207,Mapping!$A$2:$A$465,0))</f>
        <v>MAHARASHTRA</v>
      </c>
      <c r="H207" s="2" t="n">
        <v>608.14</v>
      </c>
      <c r="I207" s="3" t="n">
        <v>13.52</v>
      </c>
    </row>
    <row r="208" customFormat="false" ht="15" hidden="false" customHeight="false" outlineLevel="0" collapsed="false">
      <c r="A208" s="0" t="s">
        <v>641</v>
      </c>
      <c r="B208" s="0" t="n">
        <f aca="false">VALUE(LEFT(A208,4))</f>
        <v>2020</v>
      </c>
      <c r="C208" s="0" t="str">
        <f aca="false">"FY"&amp;IF(VALUE(MID(A208,6,2))&gt;=4,VALUE(LEFT(A208,4)),VALUE(LEFT(A208,4))-1)&amp;"-"&amp;TEXT(MOD(IF(VALUE(MID(A208,6,2))&gt;=4,VALUE(LEFT(A208,4)),VALUE(LEFT(A208,4))-1)+1,100),"00")</f>
        <v>FY2020-21</v>
      </c>
      <c r="D208" s="0" t="s">
        <v>31</v>
      </c>
      <c r="E208" s="0" t="s">
        <v>31</v>
      </c>
      <c r="F208" s="0" t="str">
        <f aca="false">INDEX(Mapping!$B$2:$B$465,MATCH(E208,Mapping!$A$2:$A$465,0))</f>
        <v>GUJARAT</v>
      </c>
      <c r="G208" s="0" t="str">
        <f aca="false">INDEX(Mapping!$C$2:$C$465,MATCH(E208,Mapping!$A$2:$A$465,0))</f>
        <v>GUJARAT</v>
      </c>
      <c r="H208" s="2" t="n">
        <v>466.11</v>
      </c>
      <c r="I208" s="3" t="n">
        <v>10.36</v>
      </c>
    </row>
    <row r="209" customFormat="false" ht="15" hidden="false" customHeight="false" outlineLevel="0" collapsed="false">
      <c r="A209" s="0" t="s">
        <v>641</v>
      </c>
      <c r="B209" s="0" t="n">
        <f aca="false">VALUE(LEFT(A209,4))</f>
        <v>2020</v>
      </c>
      <c r="C209" s="0" t="str">
        <f aca="false">"FY"&amp;IF(VALUE(MID(A209,6,2))&gt;=4,VALUE(LEFT(A209,4)),VALUE(LEFT(A209,4))-1)&amp;"-"&amp;TEXT(MOD(IF(VALUE(MID(A209,6,2))&gt;=4,VALUE(LEFT(A209,4)),VALUE(LEFT(A209,4))-1)+1,100),"00")</f>
        <v>FY2020-21</v>
      </c>
      <c r="D209" s="0" t="s">
        <v>35</v>
      </c>
      <c r="E209" s="0" t="s">
        <v>35</v>
      </c>
      <c r="F209" s="0" t="str">
        <f aca="false">INDEX(Mapping!$B$2:$B$465,MATCH(E209,Mapping!$A$2:$A$465,0))</f>
        <v>TELANGANA</v>
      </c>
      <c r="G209" s="0" t="str">
        <f aca="false">INDEX(Mapping!$C$2:$C$465,MATCH(E209,Mapping!$A$2:$A$465,0))</f>
        <v>TELANGANA</v>
      </c>
      <c r="H209" s="2" t="n">
        <v>446.35</v>
      </c>
      <c r="I209" s="3" t="n">
        <v>9.92</v>
      </c>
    </row>
    <row r="210" customFormat="false" ht="15" hidden="false" customHeight="false" outlineLevel="0" collapsed="false">
      <c r="A210" s="0" t="s">
        <v>641</v>
      </c>
      <c r="B210" s="0" t="n">
        <f aca="false">VALUE(LEFT(A210,4))</f>
        <v>2020</v>
      </c>
      <c r="C210" s="0" t="str">
        <f aca="false">"FY"&amp;IF(VALUE(MID(A210,6,2))&gt;=4,VALUE(LEFT(A210,4)),VALUE(LEFT(A210,4))-1)&amp;"-"&amp;TEXT(MOD(IF(VALUE(MID(A210,6,2))&gt;=4,VALUE(LEFT(A210,4)),VALUE(LEFT(A210,4))-1)+1,100),"00")</f>
        <v>FY2020-21</v>
      </c>
      <c r="D210" s="0" t="s">
        <v>40</v>
      </c>
      <c r="E210" s="0" t="s">
        <v>40</v>
      </c>
      <c r="F210" s="0" t="str">
        <f aca="false">INDEX(Mapping!$B$2:$B$465,MATCH(E210,Mapping!$A$2:$A$465,0))</f>
        <v>TAMIL NADU</v>
      </c>
      <c r="G210" s="0" t="str">
        <f aca="false">INDEX(Mapping!$C$2:$C$465,MATCH(E210,Mapping!$A$2:$A$465,0))</f>
        <v>TAMIL NADU</v>
      </c>
      <c r="H210" s="2" t="n">
        <v>353.14</v>
      </c>
      <c r="I210" s="3" t="n">
        <v>7.85</v>
      </c>
    </row>
    <row r="211" customFormat="false" ht="15" hidden="false" customHeight="false" outlineLevel="0" collapsed="false">
      <c r="A211" s="0" t="s">
        <v>641</v>
      </c>
      <c r="B211" s="0" t="n">
        <f aca="false">VALUE(LEFT(A211,4))</f>
        <v>2020</v>
      </c>
      <c r="C211" s="0" t="str">
        <f aca="false">"FY"&amp;IF(VALUE(MID(A211,6,2))&gt;=4,VALUE(LEFT(A211,4)),VALUE(LEFT(A211,4))-1)&amp;"-"&amp;TEXT(MOD(IF(VALUE(MID(A211,6,2))&gt;=4,VALUE(LEFT(A211,4)),VALUE(LEFT(A211,4))-1)+1,100),"00")</f>
        <v>FY2020-21</v>
      </c>
      <c r="D211" s="0" t="s">
        <v>38</v>
      </c>
      <c r="E211" s="0" t="s">
        <v>38</v>
      </c>
      <c r="F211" s="0" t="str">
        <f aca="false">INDEX(Mapping!$B$2:$B$465,MATCH(E211,Mapping!$A$2:$A$465,0))</f>
        <v>ANDHRA PRADESH</v>
      </c>
      <c r="G211" s="0" t="str">
        <f aca="false">INDEX(Mapping!$C$2:$C$465,MATCH(E211,Mapping!$A$2:$A$465,0))</f>
        <v>ANDHRA PRADESH</v>
      </c>
      <c r="H211" s="2" t="n">
        <v>308.83</v>
      </c>
      <c r="I211" s="3" t="n">
        <v>6.87</v>
      </c>
    </row>
    <row r="212" customFormat="false" ht="15" hidden="false" customHeight="false" outlineLevel="0" collapsed="false">
      <c r="A212" s="0" t="s">
        <v>641</v>
      </c>
      <c r="B212" s="0" t="n">
        <f aca="false">VALUE(LEFT(A212,4))</f>
        <v>2020</v>
      </c>
      <c r="C212" s="0" t="str">
        <f aca="false">"FY"&amp;IF(VALUE(MID(A212,6,2))&gt;=4,VALUE(LEFT(A212,4)),VALUE(LEFT(A212,4))-1)&amp;"-"&amp;TEXT(MOD(IF(VALUE(MID(A212,6,2))&gt;=4,VALUE(LEFT(A212,4)),VALUE(LEFT(A212,4))-1)+1,100),"00")</f>
        <v>FY2020-21</v>
      </c>
      <c r="D212" s="0" t="s">
        <v>36</v>
      </c>
      <c r="E212" s="0" t="s">
        <v>36</v>
      </c>
      <c r="F212" s="0" t="str">
        <f aca="false">INDEX(Mapping!$B$2:$B$465,MATCH(E212,Mapping!$A$2:$A$465,0))</f>
        <v>UTTAR PRADESH</v>
      </c>
      <c r="G212" s="0" t="str">
        <f aca="false">INDEX(Mapping!$C$2:$C$465,MATCH(E212,Mapping!$A$2:$A$465,0))</f>
        <v>UTTAR PRADESH</v>
      </c>
      <c r="H212" s="2" t="n">
        <v>266.98</v>
      </c>
      <c r="I212" s="3" t="n">
        <v>5.93</v>
      </c>
    </row>
    <row r="213" customFormat="false" ht="15" hidden="false" customHeight="false" outlineLevel="0" collapsed="false">
      <c r="A213" s="0" t="s">
        <v>641</v>
      </c>
      <c r="B213" s="0" t="n">
        <f aca="false">VALUE(LEFT(A213,4))</f>
        <v>2020</v>
      </c>
      <c r="C213" s="0" t="str">
        <f aca="false">"FY"&amp;IF(VALUE(MID(A213,6,2))&gt;=4,VALUE(LEFT(A213,4)),VALUE(LEFT(A213,4))-1)&amp;"-"&amp;TEXT(MOD(IF(VALUE(MID(A213,6,2))&gt;=4,VALUE(LEFT(A213,4)),VALUE(LEFT(A213,4))-1)+1,100),"00")</f>
        <v>FY2020-21</v>
      </c>
      <c r="D213" s="0" t="s">
        <v>56</v>
      </c>
      <c r="E213" s="0" t="s">
        <v>56</v>
      </c>
      <c r="F213" s="0" t="str">
        <f aca="false">INDEX(Mapping!$B$2:$B$465,MATCH(E213,Mapping!$A$2:$A$465,0))</f>
        <v>UTTARAKHAND</v>
      </c>
      <c r="G213" s="0" t="str">
        <f aca="false">INDEX(Mapping!$C$2:$C$465,MATCH(E213,Mapping!$A$2:$A$465,0))</f>
        <v>UTTARAKHAND</v>
      </c>
      <c r="H213" s="2" t="n">
        <v>221.16</v>
      </c>
      <c r="I213" s="3" t="n">
        <v>4.92</v>
      </c>
    </row>
    <row r="214" customFormat="false" ht="15" hidden="false" customHeight="false" outlineLevel="0" collapsed="false">
      <c r="A214" s="0" t="s">
        <v>641</v>
      </c>
      <c r="B214" s="0" t="n">
        <f aca="false">VALUE(LEFT(A214,4))</f>
        <v>2020</v>
      </c>
      <c r="C214" s="0" t="str">
        <f aca="false">"FY"&amp;IF(VALUE(MID(A214,6,2))&gt;=4,VALUE(LEFT(A214,4)),VALUE(LEFT(A214,4))-1)&amp;"-"&amp;TEXT(MOD(IF(VALUE(MID(A214,6,2))&gt;=4,VALUE(LEFT(A214,4)),VALUE(LEFT(A214,4))-1)+1,100),"00")</f>
        <v>FY2020-21</v>
      </c>
      <c r="D214" s="0" t="s">
        <v>48</v>
      </c>
      <c r="E214" s="0" t="s">
        <v>48</v>
      </c>
      <c r="F214" s="0" t="str">
        <f aca="false">INDEX(Mapping!$B$2:$B$465,MATCH(E214,Mapping!$A$2:$A$465,0))</f>
        <v>DELHI</v>
      </c>
      <c r="G214" s="0" t="str">
        <f aca="false">INDEX(Mapping!$C$2:$C$465,MATCH(E214,Mapping!$A$2:$A$465,0))</f>
        <v>DELHI</v>
      </c>
      <c r="H214" s="2" t="n">
        <v>199.12</v>
      </c>
      <c r="I214" s="3" t="n">
        <v>4.43</v>
      </c>
    </row>
    <row r="215" customFormat="false" ht="15" hidden="false" customHeight="false" outlineLevel="0" collapsed="false">
      <c r="A215" s="0" t="s">
        <v>641</v>
      </c>
      <c r="B215" s="0" t="n">
        <f aca="false">VALUE(LEFT(A215,4))</f>
        <v>2020</v>
      </c>
      <c r="C215" s="0" t="str">
        <f aca="false">"FY"&amp;IF(VALUE(MID(A215,6,2))&gt;=4,VALUE(LEFT(A215,4)),VALUE(LEFT(A215,4))-1)&amp;"-"&amp;TEXT(MOD(IF(VALUE(MID(A215,6,2))&gt;=4,VALUE(LEFT(A215,4)),VALUE(LEFT(A215,4))-1)+1,100),"00")</f>
        <v>FY2020-21</v>
      </c>
      <c r="D215" s="0" t="s">
        <v>45</v>
      </c>
      <c r="E215" s="0" t="s">
        <v>45</v>
      </c>
      <c r="F215" s="0" t="str">
        <f aca="false">INDEX(Mapping!$B$2:$B$465,MATCH(E215,Mapping!$A$2:$A$465,0))</f>
        <v>BIHAR</v>
      </c>
      <c r="G215" s="0" t="str">
        <f aca="false">INDEX(Mapping!$C$2:$C$465,MATCH(E215,Mapping!$A$2:$A$465,0))</f>
        <v>BIHAR</v>
      </c>
      <c r="H215" s="2" t="n">
        <v>156.88</v>
      </c>
      <c r="I215" s="3" t="n">
        <v>3.49</v>
      </c>
    </row>
    <row r="216" customFormat="false" ht="15" hidden="false" customHeight="false" outlineLevel="0" collapsed="false">
      <c r="A216" s="0" t="s">
        <v>641</v>
      </c>
      <c r="B216" s="0" t="n">
        <f aca="false">VALUE(LEFT(A216,4))</f>
        <v>2020</v>
      </c>
      <c r="C216" s="0" t="str">
        <f aca="false">"FY"&amp;IF(VALUE(MID(A216,6,2))&gt;=4,VALUE(LEFT(A216,4)),VALUE(LEFT(A216,4))-1)&amp;"-"&amp;TEXT(MOD(IF(VALUE(MID(A216,6,2))&gt;=4,VALUE(LEFT(A216,4)),VALUE(LEFT(A216,4))-1)+1,100),"00")</f>
        <v>FY2020-21</v>
      </c>
      <c r="D216" s="0" t="s">
        <v>61</v>
      </c>
      <c r="E216" s="0" t="s">
        <v>61</v>
      </c>
      <c r="F216" s="0" t="str">
        <f aca="false">INDEX(Mapping!$B$2:$B$465,MATCH(E216,Mapping!$A$2:$A$465,0))</f>
        <v>ASSAM</v>
      </c>
      <c r="G216" s="0" t="str">
        <f aca="false">INDEX(Mapping!$C$2:$C$465,MATCH(E216,Mapping!$A$2:$A$465,0))</f>
        <v>ASSAM</v>
      </c>
      <c r="H216" s="2" t="n">
        <v>138.28</v>
      </c>
      <c r="I216" s="3" t="n">
        <v>3.07</v>
      </c>
    </row>
    <row r="217" customFormat="false" ht="15" hidden="false" customHeight="false" outlineLevel="0" collapsed="false">
      <c r="A217" s="0" t="s">
        <v>641</v>
      </c>
      <c r="B217" s="0" t="n">
        <f aca="false">VALUE(LEFT(A217,4))</f>
        <v>2020</v>
      </c>
      <c r="C217" s="0" t="str">
        <f aca="false">"FY"&amp;IF(VALUE(MID(A217,6,2))&gt;=4,VALUE(LEFT(A217,4)),VALUE(LEFT(A217,4))-1)&amp;"-"&amp;TEXT(MOD(IF(VALUE(MID(A217,6,2))&gt;=4,VALUE(LEFT(A217,4)),VALUE(LEFT(A217,4))-1)+1,100),"00")</f>
        <v>FY2020-21</v>
      </c>
      <c r="D217" s="0" t="s">
        <v>648</v>
      </c>
      <c r="E217" s="0" t="s">
        <v>91</v>
      </c>
      <c r="F217" s="0" t="str">
        <f aca="false">INDEX(Mapping!$B$2:$B$465,MATCH(E217,Mapping!$A$2:$A$465,0))</f>
        <v>AM/NS INDIA (HAZIRA)</v>
      </c>
      <c r="G217" s="0" t="str">
        <f aca="false">INDEX(Mapping!$C$2:$C$465,MATCH(E217,Mapping!$A$2:$A$465,0))</f>
        <v>AM/NS INDIA (HAZIRA)</v>
      </c>
      <c r="H217" s="2" t="n">
        <v>116.39</v>
      </c>
      <c r="I217" s="3" t="n">
        <v>2.59</v>
      </c>
    </row>
    <row r="218" customFormat="false" ht="15" hidden="false" customHeight="false" outlineLevel="0" collapsed="false">
      <c r="A218" s="0" t="s">
        <v>641</v>
      </c>
      <c r="B218" s="0" t="n">
        <f aca="false">VALUE(LEFT(A218,4))</f>
        <v>2020</v>
      </c>
      <c r="C218" s="0" t="str">
        <f aca="false">"FY"&amp;IF(VALUE(MID(A218,6,2))&gt;=4,VALUE(LEFT(A218,4)),VALUE(LEFT(A218,4))-1)&amp;"-"&amp;TEXT(MOD(IF(VALUE(MID(A218,6,2))&gt;=4,VALUE(LEFT(A218,4)),VALUE(LEFT(A218,4))-1)+1,100),"00")</f>
        <v>FY2020-21</v>
      </c>
      <c r="D218" s="0" t="s">
        <v>42</v>
      </c>
      <c r="E218" s="0" t="s">
        <v>42</v>
      </c>
      <c r="F218" s="0" t="str">
        <f aca="false">INDEX(Mapping!$B$2:$B$465,MATCH(E218,Mapping!$A$2:$A$465,0))</f>
        <v>PUNJAB</v>
      </c>
      <c r="G218" s="0" t="str">
        <f aca="false">INDEX(Mapping!$C$2:$C$465,MATCH(E218,Mapping!$A$2:$A$465,0))</f>
        <v>PUNJAB</v>
      </c>
      <c r="H218" s="2" t="n">
        <v>85.7</v>
      </c>
      <c r="I218" s="3" t="n">
        <v>1.91</v>
      </c>
    </row>
    <row r="219" customFormat="false" ht="15" hidden="false" customHeight="false" outlineLevel="0" collapsed="false">
      <c r="A219" s="0" t="s">
        <v>641</v>
      </c>
      <c r="B219" s="0" t="n">
        <f aca="false">VALUE(LEFT(A219,4))</f>
        <v>2020</v>
      </c>
      <c r="C219" s="0" t="str">
        <f aca="false">"FY"&amp;IF(VALUE(MID(A219,6,2))&gt;=4,VALUE(LEFT(A219,4)),VALUE(LEFT(A219,4))-1)&amp;"-"&amp;TEXT(MOD(IF(VALUE(MID(A219,6,2))&gt;=4,VALUE(LEFT(A219,4)),VALUE(LEFT(A219,4))-1)+1,100),"00")</f>
        <v>FY2020-21</v>
      </c>
      <c r="D219" s="0" t="s">
        <v>41</v>
      </c>
      <c r="E219" s="0" t="s">
        <v>41</v>
      </c>
      <c r="F219" s="0" t="str">
        <f aca="false">INDEX(Mapping!$B$2:$B$465,MATCH(E219,Mapping!$A$2:$A$465,0))</f>
        <v>RAJASTHAN</v>
      </c>
      <c r="G219" s="0" t="str">
        <f aca="false">INDEX(Mapping!$C$2:$C$465,MATCH(E219,Mapping!$A$2:$A$465,0))</f>
        <v>RAJASTHAN</v>
      </c>
      <c r="H219" s="2" t="n">
        <v>77.99</v>
      </c>
      <c r="I219" s="3" t="n">
        <v>1.73</v>
      </c>
    </row>
    <row r="220" customFormat="false" ht="15" hidden="false" customHeight="false" outlineLevel="0" collapsed="false">
      <c r="A220" s="0" t="s">
        <v>641</v>
      </c>
      <c r="B220" s="0" t="n">
        <f aca="false">VALUE(LEFT(A220,4))</f>
        <v>2020</v>
      </c>
      <c r="C220" s="0" t="str">
        <f aca="false">"FY"&amp;IF(VALUE(MID(A220,6,2))&gt;=4,VALUE(LEFT(A220,4)),VALUE(LEFT(A220,4))-1)&amp;"-"&amp;TEXT(MOD(IF(VALUE(MID(A220,6,2))&gt;=4,VALUE(LEFT(A220,4)),VALUE(LEFT(A220,4))-1)+1,100),"00")</f>
        <v>FY2020-21</v>
      </c>
      <c r="D220" s="0" t="s">
        <v>47</v>
      </c>
      <c r="E220" s="0" t="s">
        <v>47</v>
      </c>
      <c r="F220" s="0" t="str">
        <f aca="false">INDEX(Mapping!$B$2:$B$465,MATCH(E220,Mapping!$A$2:$A$465,0))</f>
        <v>KARNATAKA</v>
      </c>
      <c r="G220" s="0" t="str">
        <f aca="false">INDEX(Mapping!$C$2:$C$465,MATCH(E220,Mapping!$A$2:$A$465,0))</f>
        <v>KARNATAKA</v>
      </c>
      <c r="H220" s="2" t="n">
        <v>77.88</v>
      </c>
      <c r="I220" s="3" t="n">
        <v>1.73</v>
      </c>
    </row>
    <row r="221" customFormat="false" ht="15" hidden="false" customHeight="false" outlineLevel="0" collapsed="false">
      <c r="A221" s="0" t="s">
        <v>641</v>
      </c>
      <c r="B221" s="0" t="n">
        <f aca="false">VALUE(LEFT(A221,4))</f>
        <v>2020</v>
      </c>
      <c r="C221" s="0" t="str">
        <f aca="false">"FY"&amp;IF(VALUE(MID(A221,6,2))&gt;=4,VALUE(LEFT(A221,4)),VALUE(LEFT(A221,4))-1)&amp;"-"&amp;TEXT(MOD(IF(VALUE(MID(A221,6,2))&gt;=4,VALUE(LEFT(A221,4)),VALUE(LEFT(A221,4))-1)+1,100),"00")</f>
        <v>FY2020-21</v>
      </c>
      <c r="D221" s="0" t="s">
        <v>43</v>
      </c>
      <c r="E221" s="0" t="s">
        <v>43</v>
      </c>
      <c r="F221" s="0" t="str">
        <f aca="false">INDEX(Mapping!$B$2:$B$465,MATCH(E221,Mapping!$A$2:$A$465,0))</f>
        <v>ODISHA</v>
      </c>
      <c r="G221" s="0" t="str">
        <f aca="false">INDEX(Mapping!$C$2:$C$465,MATCH(E221,Mapping!$A$2:$A$465,0))</f>
        <v>ODISHA</v>
      </c>
      <c r="H221" s="2" t="n">
        <v>51.8</v>
      </c>
      <c r="I221" s="3" t="n">
        <v>1.15</v>
      </c>
    </row>
    <row r="222" customFormat="false" ht="15" hidden="false" customHeight="false" outlineLevel="0" collapsed="false">
      <c r="A222" s="0" t="s">
        <v>641</v>
      </c>
      <c r="B222" s="0" t="n">
        <f aca="false">VALUE(LEFT(A222,4))</f>
        <v>2020</v>
      </c>
      <c r="C222" s="0" t="str">
        <f aca="false">"FY"&amp;IF(VALUE(MID(A222,6,2))&gt;=4,VALUE(LEFT(A222,4)),VALUE(LEFT(A222,4))-1)&amp;"-"&amp;TEXT(MOD(IF(VALUE(MID(A222,6,2))&gt;=4,VALUE(LEFT(A222,4)),VALUE(LEFT(A222,4))-1)+1,100),"00")</f>
        <v>FY2020-21</v>
      </c>
      <c r="D222" s="0" t="s">
        <v>71</v>
      </c>
      <c r="E222" s="0" t="s">
        <v>71</v>
      </c>
      <c r="F222" s="0" t="str">
        <f aca="false">INDEX(Mapping!$B$2:$B$465,MATCH(E222,Mapping!$A$2:$A$465,0))</f>
        <v>KERALA</v>
      </c>
      <c r="G222" s="0" t="str">
        <f aca="false">INDEX(Mapping!$C$2:$C$465,MATCH(E222,Mapping!$A$2:$A$465,0))</f>
        <v>KERALA</v>
      </c>
      <c r="H222" s="2" t="n">
        <v>41.3</v>
      </c>
      <c r="I222" s="3" t="n">
        <v>0.92</v>
      </c>
    </row>
    <row r="223" customFormat="false" ht="15" hidden="false" customHeight="false" outlineLevel="0" collapsed="false">
      <c r="A223" s="0" t="s">
        <v>641</v>
      </c>
      <c r="B223" s="0" t="n">
        <f aca="false">VALUE(LEFT(A223,4))</f>
        <v>2020</v>
      </c>
      <c r="C223" s="0" t="str">
        <f aca="false">"FY"&amp;IF(VALUE(MID(A223,6,2))&gt;=4,VALUE(LEFT(A223,4)),VALUE(LEFT(A223,4))-1)&amp;"-"&amp;TEXT(MOD(IF(VALUE(MID(A223,6,2))&gt;=4,VALUE(LEFT(A223,4)),VALUE(LEFT(A223,4))-1)+1,100),"00")</f>
        <v>FY2020-21</v>
      </c>
      <c r="D223" s="0" t="s">
        <v>150</v>
      </c>
      <c r="E223" s="0" t="s">
        <v>150</v>
      </c>
      <c r="F223" s="0" t="str">
        <f aca="false">INDEX(Mapping!$B$2:$B$465,MATCH(E223,Mapping!$A$2:$A$465,0))</f>
        <v>DNH &amp; DD (UT)</v>
      </c>
      <c r="G223" s="0" t="str">
        <f aca="false">INDEX(Mapping!$C$2:$C$465,MATCH(E223,Mapping!$A$2:$A$465,0))</f>
        <v>DNH &amp; DD (UT)</v>
      </c>
      <c r="H223" s="2" t="n">
        <v>33.84</v>
      </c>
      <c r="I223" s="3" t="n">
        <v>0.75</v>
      </c>
    </row>
    <row r="224" customFormat="false" ht="15" hidden="false" customHeight="false" outlineLevel="0" collapsed="false">
      <c r="A224" s="0" t="s">
        <v>641</v>
      </c>
      <c r="B224" s="0" t="n">
        <f aca="false">VALUE(LEFT(A224,4))</f>
        <v>2020</v>
      </c>
      <c r="C224" s="0" t="str">
        <f aca="false">"FY"&amp;IF(VALUE(MID(A224,6,2))&gt;=4,VALUE(LEFT(A224,4)),VALUE(LEFT(A224,4))-1)&amp;"-"&amp;TEXT(MOD(IF(VALUE(MID(A224,6,2))&gt;=4,VALUE(LEFT(A224,4)),VALUE(LEFT(A224,4))-1)+1,100),"00")</f>
        <v>FY2020-21</v>
      </c>
      <c r="D224" s="0" t="s">
        <v>39</v>
      </c>
      <c r="E224" s="0" t="s">
        <v>39</v>
      </c>
      <c r="F224" s="0" t="str">
        <f aca="false">INDEX(Mapping!$B$2:$B$465,MATCH(E224,Mapping!$A$2:$A$465,0))</f>
        <v>WEST BENGAL</v>
      </c>
      <c r="G224" s="0" t="str">
        <f aca="false">INDEX(Mapping!$C$2:$C$465,MATCH(E224,Mapping!$A$2:$A$465,0))</f>
        <v>WEST BENGAL</v>
      </c>
      <c r="H224" s="2" t="n">
        <v>29.01</v>
      </c>
      <c r="I224" s="3" t="n">
        <v>0.64</v>
      </c>
    </row>
    <row r="225" customFormat="false" ht="15" hidden="false" customHeight="false" outlineLevel="0" collapsed="false">
      <c r="A225" s="0" t="s">
        <v>641</v>
      </c>
      <c r="B225" s="0" t="n">
        <f aca="false">VALUE(LEFT(A225,4))</f>
        <v>2020</v>
      </c>
      <c r="C225" s="0" t="str">
        <f aca="false">"FY"&amp;IF(VALUE(MID(A225,6,2))&gt;=4,VALUE(LEFT(A225,4)),VALUE(LEFT(A225,4))-1)&amp;"-"&amp;TEXT(MOD(IF(VALUE(MID(A225,6,2))&gt;=4,VALUE(LEFT(A225,4)),VALUE(LEFT(A225,4))-1)+1,100),"00")</f>
        <v>FY2020-21</v>
      </c>
      <c r="D225" s="0" t="s">
        <v>49</v>
      </c>
      <c r="E225" s="0" t="s">
        <v>49</v>
      </c>
      <c r="F225" s="0" t="str">
        <f aca="false">INDEX(Mapping!$B$2:$B$465,MATCH(E225,Mapping!$A$2:$A$465,0))</f>
        <v>MADHYA PRADESH</v>
      </c>
      <c r="G225" s="0" t="str">
        <f aca="false">INDEX(Mapping!$C$2:$C$465,MATCH(E225,Mapping!$A$2:$A$465,0))</f>
        <v>MADHYA PRADESH</v>
      </c>
      <c r="H225" s="2" t="n">
        <v>26.84</v>
      </c>
      <c r="I225" s="3" t="n">
        <v>0.6</v>
      </c>
    </row>
    <row r="226" customFormat="false" ht="15" hidden="false" customHeight="false" outlineLevel="0" collapsed="false">
      <c r="A226" s="0" t="s">
        <v>641</v>
      </c>
      <c r="B226" s="0" t="n">
        <f aca="false">VALUE(LEFT(A226,4))</f>
        <v>2020</v>
      </c>
      <c r="C226" s="0" t="str">
        <f aca="false">"FY"&amp;IF(VALUE(MID(A226,6,2))&gt;=4,VALUE(LEFT(A226,4)),VALUE(LEFT(A226,4))-1)&amp;"-"&amp;TEXT(MOD(IF(VALUE(MID(A226,6,2))&gt;=4,VALUE(LEFT(A226,4)),VALUE(LEFT(A226,4))-1)+1,100),"00")</f>
        <v>FY2020-21</v>
      </c>
      <c r="D226" s="0" t="s">
        <v>53</v>
      </c>
      <c r="E226" s="0" t="s">
        <v>53</v>
      </c>
      <c r="F226" s="0" t="str">
        <f aca="false">INDEX(Mapping!$B$2:$B$465,MATCH(E226,Mapping!$A$2:$A$465,0))</f>
        <v>HIMACHAL PRADESH</v>
      </c>
      <c r="G226" s="0" t="str">
        <f aca="false">INDEX(Mapping!$C$2:$C$465,MATCH(E226,Mapping!$A$2:$A$465,0))</f>
        <v>HIMACHAL PRADESH</v>
      </c>
      <c r="H226" s="2" t="n">
        <v>21.96</v>
      </c>
      <c r="I226" s="3" t="n">
        <v>0.49</v>
      </c>
    </row>
    <row r="227" customFormat="false" ht="15" hidden="false" customHeight="false" outlineLevel="0" collapsed="false">
      <c r="A227" s="0" t="s">
        <v>641</v>
      </c>
      <c r="B227" s="0" t="n">
        <f aca="false">VALUE(LEFT(A227,4))</f>
        <v>2020</v>
      </c>
      <c r="C227" s="0" t="str">
        <f aca="false">"FY"&amp;IF(VALUE(MID(A227,6,2))&gt;=4,VALUE(LEFT(A227,4)),VALUE(LEFT(A227,4))-1)&amp;"-"&amp;TEXT(MOD(IF(VALUE(MID(A227,6,2))&gt;=4,VALUE(LEFT(A227,4)),VALUE(LEFT(A227,4))-1)+1,100),"00")</f>
        <v>FY2020-21</v>
      </c>
      <c r="D227" s="0" t="s">
        <v>46</v>
      </c>
      <c r="E227" s="0" t="s">
        <v>46</v>
      </c>
      <c r="F227" s="0" t="str">
        <f aca="false">INDEX(Mapping!$B$2:$B$465,MATCH(E227,Mapping!$A$2:$A$465,0))</f>
        <v>CHHATTISGARH</v>
      </c>
      <c r="G227" s="0" t="str">
        <f aca="false">INDEX(Mapping!$C$2:$C$465,MATCH(E227,Mapping!$A$2:$A$465,0))</f>
        <v>CHHATTISGARH</v>
      </c>
      <c r="H227" s="2" t="n">
        <v>12.46</v>
      </c>
      <c r="I227" s="3" t="n">
        <v>0.28</v>
      </c>
    </row>
    <row r="228" customFormat="false" ht="15" hidden="false" customHeight="false" outlineLevel="0" collapsed="false">
      <c r="A228" s="0" t="s">
        <v>641</v>
      </c>
      <c r="B228" s="0" t="n">
        <f aca="false">VALUE(LEFT(A228,4))</f>
        <v>2020</v>
      </c>
      <c r="C228" s="0" t="str">
        <f aca="false">"FY"&amp;IF(VALUE(MID(A228,6,2))&gt;=4,VALUE(LEFT(A228,4)),VALUE(LEFT(A228,4))-1)&amp;"-"&amp;TEXT(MOD(IF(VALUE(MID(A228,6,2))&gt;=4,VALUE(LEFT(A228,4)),VALUE(LEFT(A228,4))-1)+1,100),"00")</f>
        <v>FY2020-21</v>
      </c>
      <c r="D228" s="0" t="s">
        <v>291</v>
      </c>
      <c r="E228" s="0" t="s">
        <v>291</v>
      </c>
      <c r="F228" s="0" t="str">
        <f aca="false">INDEX(Mapping!$B$2:$B$465,MATCH(E228,Mapping!$A$2:$A$465,0))</f>
        <v>MANIPUR</v>
      </c>
      <c r="G228" s="0" t="str">
        <f aca="false">INDEX(Mapping!$C$2:$C$465,MATCH(E228,Mapping!$A$2:$A$465,0))</f>
        <v>MANIPUR</v>
      </c>
      <c r="H228" s="2" t="n">
        <v>11.15</v>
      </c>
      <c r="I228" s="3" t="n">
        <v>0.25</v>
      </c>
    </row>
    <row r="229" customFormat="false" ht="15" hidden="false" customHeight="false" outlineLevel="0" collapsed="false">
      <c r="A229" s="0" t="s">
        <v>641</v>
      </c>
      <c r="B229" s="0" t="n">
        <f aca="false">VALUE(LEFT(A229,4))</f>
        <v>2020</v>
      </c>
      <c r="C229" s="0" t="str">
        <f aca="false">"FY"&amp;IF(VALUE(MID(A229,6,2))&gt;=4,VALUE(LEFT(A229,4)),VALUE(LEFT(A229,4))-1)&amp;"-"&amp;TEXT(MOD(IF(VALUE(MID(A229,6,2))&gt;=4,VALUE(LEFT(A229,4)),VALUE(LEFT(A229,4))-1)+1,100),"00")</f>
        <v>FY2020-21</v>
      </c>
      <c r="D229" s="0" t="s">
        <v>121</v>
      </c>
      <c r="E229" s="0" t="s">
        <v>121</v>
      </c>
      <c r="F229" s="0" t="str">
        <f aca="false">INDEX(Mapping!$B$2:$B$465,MATCH(E229,Mapping!$A$2:$A$465,0))</f>
        <v>MEGHALAYA</v>
      </c>
      <c r="G229" s="0" t="str">
        <f aca="false">INDEX(Mapping!$C$2:$C$465,MATCH(E229,Mapping!$A$2:$A$465,0))</f>
        <v>MEGHALAYA</v>
      </c>
      <c r="H229" s="2" t="n">
        <v>4.8</v>
      </c>
      <c r="I229" s="3" t="n">
        <v>0.11</v>
      </c>
    </row>
    <row r="230" customFormat="false" ht="15" hidden="false" customHeight="false" outlineLevel="0" collapsed="false">
      <c r="A230" s="0" t="s">
        <v>641</v>
      </c>
      <c r="B230" s="0" t="n">
        <f aca="false">VALUE(LEFT(A230,4))</f>
        <v>2020</v>
      </c>
      <c r="C230" s="0" t="str">
        <f aca="false">"FY"&amp;IF(VALUE(MID(A230,6,2))&gt;=4,VALUE(LEFT(A230,4)),VALUE(LEFT(A230,4))-1)&amp;"-"&amp;TEXT(MOD(IF(VALUE(MID(A230,6,2))&gt;=4,VALUE(LEFT(A230,4)),VALUE(LEFT(A230,4))-1)+1,100),"00")</f>
        <v>FY2020-21</v>
      </c>
      <c r="D230" s="0" t="s">
        <v>245</v>
      </c>
      <c r="E230" s="0" t="s">
        <v>245</v>
      </c>
      <c r="F230" s="0" t="str">
        <f aca="false">INDEX(Mapping!$B$2:$B$465,MATCH(E230,Mapping!$A$2:$A$465,0))</f>
        <v>DNH &amp; DD (UT)</v>
      </c>
      <c r="G230" s="0" t="str">
        <f aca="false">INDEX(Mapping!$C$2:$C$465,MATCH(E230,Mapping!$A$2:$A$465,0))</f>
        <v>DNH &amp; DD (UT)</v>
      </c>
      <c r="H230" s="2" t="n">
        <v>1.86</v>
      </c>
      <c r="I230" s="3" t="n">
        <v>0.04</v>
      </c>
    </row>
    <row r="231" customFormat="false" ht="15" hidden="false" customHeight="false" outlineLevel="0" collapsed="false">
      <c r="A231" s="0" t="s">
        <v>641</v>
      </c>
      <c r="B231" s="0" t="n">
        <f aca="false">VALUE(LEFT(A231,4))</f>
        <v>2020</v>
      </c>
      <c r="C231" s="0" t="str">
        <f aca="false">"FY"&amp;IF(VALUE(MID(A231,6,2))&gt;=4,VALUE(LEFT(A231,4)),VALUE(LEFT(A231,4))-1)&amp;"-"&amp;TEXT(MOD(IF(VALUE(MID(A231,6,2))&gt;=4,VALUE(LEFT(A231,4)),VALUE(LEFT(A231,4))-1)+1,100),"00")</f>
        <v>FY2020-21</v>
      </c>
      <c r="D231" s="0" t="s">
        <v>94</v>
      </c>
      <c r="E231" s="0" t="s">
        <v>94</v>
      </c>
      <c r="F231" s="0" t="str">
        <f aca="false">INDEX(Mapping!$B$2:$B$465,MATCH(E231,Mapping!$A$2:$A$465,0))</f>
        <v>JHARKHAND</v>
      </c>
      <c r="G231" s="0" t="str">
        <f aca="false">INDEX(Mapping!$C$2:$C$465,MATCH(E231,Mapping!$A$2:$A$465,0))</f>
        <v>JHARKHAND</v>
      </c>
      <c r="H231" s="2" t="n">
        <v>0.82</v>
      </c>
      <c r="I231" s="3" t="n">
        <v>0.02</v>
      </c>
    </row>
    <row r="232" customFormat="false" ht="15" hidden="false" customHeight="false" outlineLevel="0" collapsed="false">
      <c r="A232" s="0" t="s">
        <v>641</v>
      </c>
      <c r="B232" s="0" t="n">
        <f aca="false">VALUE(LEFT(A232,4))</f>
        <v>2020</v>
      </c>
      <c r="C232" s="0" t="str">
        <f aca="false">"FY"&amp;IF(VALUE(MID(A232,6,2))&gt;=4,VALUE(LEFT(A232,4)),VALUE(LEFT(A232,4))-1)&amp;"-"&amp;TEXT(MOD(IF(VALUE(MID(A232,6,2))&gt;=4,VALUE(LEFT(A232,4)),VALUE(LEFT(A232,4))-1)+1,100),"00")</f>
        <v>FY2020-21</v>
      </c>
      <c r="D232" s="0" t="s">
        <v>253</v>
      </c>
      <c r="E232" s="0" t="s">
        <v>253</v>
      </c>
      <c r="F232" s="0" t="str">
        <f aca="false">INDEX(Mapping!$B$2:$B$465,MATCH(E232,Mapping!$A$2:$A$465,0))</f>
        <v>NAGALAND</v>
      </c>
      <c r="G232" s="0" t="str">
        <f aca="false">INDEX(Mapping!$C$2:$C$465,MATCH(E232,Mapping!$A$2:$A$465,0))</f>
        <v>NAGALAND</v>
      </c>
      <c r="H232" s="2" t="n">
        <v>0.65</v>
      </c>
      <c r="I232" s="3" t="n">
        <v>0.01</v>
      </c>
    </row>
    <row r="233" customFormat="false" ht="15" hidden="false" customHeight="false" outlineLevel="0" collapsed="false">
      <c r="A233" s="0" t="s">
        <v>641</v>
      </c>
      <c r="B233" s="0" t="n">
        <f aca="false">VALUE(LEFT(A233,4))</f>
        <v>2020</v>
      </c>
      <c r="C233" s="0" t="str">
        <f aca="false">"FY"&amp;IF(VALUE(MID(A233,6,2))&gt;=4,VALUE(LEFT(A233,4)),VALUE(LEFT(A233,4))-1)&amp;"-"&amp;TEXT(MOD(IF(VALUE(MID(A233,6,2))&gt;=4,VALUE(LEFT(A233,4)),VALUE(LEFT(A233,4))-1)+1,100),"00")</f>
        <v>FY2020-21</v>
      </c>
      <c r="D233" s="0" t="s">
        <v>152</v>
      </c>
      <c r="E233" s="0" t="s">
        <v>152</v>
      </c>
      <c r="F233" s="0" t="str">
        <f aca="false">INDEX(Mapping!$B$2:$B$465,MATCH(E233,Mapping!$A$2:$A$465,0))</f>
        <v>CHANDIGARH</v>
      </c>
      <c r="G233" s="0" t="str">
        <f aca="false">INDEX(Mapping!$C$2:$C$465,MATCH(E233,Mapping!$A$2:$A$465,0))</f>
        <v>CHANDIGARH</v>
      </c>
      <c r="H233" s="2" t="n">
        <v>0.55</v>
      </c>
      <c r="I233" s="3" t="n">
        <v>0.01</v>
      </c>
    </row>
    <row r="234" customFormat="false" ht="15" hidden="false" customHeight="false" outlineLevel="0" collapsed="false">
      <c r="A234" s="0" t="s">
        <v>641</v>
      </c>
      <c r="B234" s="0" t="n">
        <f aca="false">VALUE(LEFT(A234,4))</f>
        <v>2020</v>
      </c>
      <c r="C234" s="0" t="str">
        <f aca="false">"FY"&amp;IF(VALUE(MID(A234,6,2))&gt;=4,VALUE(LEFT(A234,4)),VALUE(LEFT(A234,4))-1)&amp;"-"&amp;TEXT(MOD(IF(VALUE(MID(A234,6,2))&gt;=4,VALUE(LEFT(A234,4)),VALUE(LEFT(A234,4))-1)+1,100),"00")</f>
        <v>FY2020-21</v>
      </c>
      <c r="D234" s="0" t="s">
        <v>181</v>
      </c>
      <c r="E234" s="0" t="s">
        <v>181</v>
      </c>
      <c r="F234" s="0" t="str">
        <f aca="false">INDEX(Mapping!$B$2:$B$465,MATCH(E234,Mapping!$A$2:$A$465,0))</f>
        <v>ARUNACHAL PRADESH</v>
      </c>
      <c r="G234" s="0" t="str">
        <f aca="false">INDEX(Mapping!$C$2:$C$465,MATCH(E234,Mapping!$A$2:$A$465,0))</f>
        <v>ARUNACHAL PRADESH</v>
      </c>
      <c r="H234" s="2" t="n">
        <v>0.35</v>
      </c>
      <c r="I234" s="3" t="n">
        <v>0.01</v>
      </c>
    </row>
    <row r="235" customFormat="false" ht="15" hidden="false" customHeight="false" outlineLevel="0" collapsed="false">
      <c r="A235" s="0" t="s">
        <v>641</v>
      </c>
      <c r="B235" s="0" t="n">
        <f aca="false">VALUE(LEFT(A235,4))</f>
        <v>2020</v>
      </c>
      <c r="C235" s="0" t="str">
        <f aca="false">"FY"&amp;IF(VALUE(MID(A235,6,2))&gt;=4,VALUE(LEFT(A235,4)),VALUE(LEFT(A235,4))-1)&amp;"-"&amp;TEXT(MOD(IF(VALUE(MID(A235,6,2))&gt;=4,VALUE(LEFT(A235,4)),VALUE(LEFT(A235,4))-1)+1,100),"00")</f>
        <v>FY2020-21</v>
      </c>
      <c r="D235" s="0" t="s">
        <v>154</v>
      </c>
      <c r="E235" s="0" t="s">
        <v>154</v>
      </c>
      <c r="F235" s="0" t="str">
        <f aca="false">INDEX(Mapping!$B$2:$B$465,MATCH(E235,Mapping!$A$2:$A$465,0))</f>
        <v>DVC</v>
      </c>
      <c r="G235" s="0" t="str">
        <f aca="false">INDEX(Mapping!$C$2:$C$465,MATCH(E235,Mapping!$A$2:$A$465,0))</f>
        <v>DVC</v>
      </c>
      <c r="H235" s="2" t="n">
        <v>0.3</v>
      </c>
      <c r="I235" s="3" t="n">
        <v>0.01</v>
      </c>
    </row>
    <row r="236" customFormat="false" ht="15" hidden="false" customHeight="false" outlineLevel="0" collapsed="false">
      <c r="A236" s="0" t="s">
        <v>641</v>
      </c>
      <c r="B236" s="0" t="n">
        <f aca="false">VALUE(LEFT(A236,4))</f>
        <v>2020</v>
      </c>
      <c r="C236" s="0" t="str">
        <f aca="false">"FY"&amp;IF(VALUE(MID(A236,6,2))&gt;=4,VALUE(LEFT(A236,4)),VALUE(LEFT(A236,4))-1)&amp;"-"&amp;TEXT(MOD(IF(VALUE(MID(A236,6,2))&gt;=4,VALUE(LEFT(A236,4)),VALUE(LEFT(A236,4))-1)+1,100),"00")</f>
        <v>FY2020-21</v>
      </c>
      <c r="D236" s="0" t="s">
        <v>119</v>
      </c>
      <c r="E236" s="0" t="s">
        <v>119</v>
      </c>
      <c r="F236" s="0" t="str">
        <f aca="false">INDEX(Mapping!$B$2:$B$465,MATCH(E236,Mapping!$A$2:$A$465,0))</f>
        <v>GOA</v>
      </c>
      <c r="G236" s="0" t="str">
        <f aca="false">INDEX(Mapping!$C$2:$C$465,MATCH(E236,Mapping!$A$2:$A$465,0))</f>
        <v>GOA</v>
      </c>
      <c r="H236" s="2" t="n">
        <v>0.02</v>
      </c>
      <c r="I236" s="3" t="n">
        <v>0.0004</v>
      </c>
    </row>
    <row r="237" customFormat="false" ht="15" hidden="false" customHeight="false" outlineLevel="0" collapsed="false">
      <c r="A237" s="0" t="s">
        <v>642</v>
      </c>
      <c r="B237" s="0" t="n">
        <f aca="false">VALUE(LEFT(A237,4))</f>
        <v>2020</v>
      </c>
      <c r="C237" s="0" t="str">
        <f aca="false">"FY"&amp;IF(VALUE(MID(A237,6,2))&gt;=4,VALUE(LEFT(A237,4)),VALUE(LEFT(A237,4))-1)&amp;"-"&amp;TEXT(MOD(IF(VALUE(MID(A237,6,2))&gt;=4,VALUE(LEFT(A237,4)),VALUE(LEFT(A237,4))-1)+1,100),"00")</f>
        <v>FY2020-21</v>
      </c>
      <c r="D237" s="0" t="s">
        <v>38</v>
      </c>
      <c r="E237" s="0" t="s">
        <v>38</v>
      </c>
      <c r="F237" s="0" t="str">
        <f aca="false">INDEX(Mapping!$B$2:$B$465,MATCH(E237,Mapping!$A$2:$A$465,0))</f>
        <v>ANDHRA PRADESH</v>
      </c>
      <c r="G237" s="0" t="str">
        <f aca="false">INDEX(Mapping!$C$2:$C$465,MATCH(E237,Mapping!$A$2:$A$465,0))</f>
        <v>ANDHRA PRADESH</v>
      </c>
      <c r="H237" s="2" t="n">
        <v>634.71</v>
      </c>
      <c r="I237" s="3" t="n">
        <v>13.11</v>
      </c>
    </row>
    <row r="238" customFormat="false" ht="15" hidden="false" customHeight="false" outlineLevel="0" collapsed="false">
      <c r="A238" s="0" t="s">
        <v>642</v>
      </c>
      <c r="B238" s="0" t="n">
        <f aca="false">VALUE(LEFT(A238,4))</f>
        <v>2020</v>
      </c>
      <c r="C238" s="0" t="str">
        <f aca="false">"FY"&amp;IF(VALUE(MID(A238,6,2))&gt;=4,VALUE(LEFT(A238,4)),VALUE(LEFT(A238,4))-1)&amp;"-"&amp;TEXT(MOD(IF(VALUE(MID(A238,6,2))&gt;=4,VALUE(LEFT(A238,4)),VALUE(LEFT(A238,4))-1)+1,100),"00")</f>
        <v>FY2020-21</v>
      </c>
      <c r="D238" s="0" t="s">
        <v>37</v>
      </c>
      <c r="E238" s="0" t="s">
        <v>37</v>
      </c>
      <c r="F238" s="0" t="str">
        <f aca="false">INDEX(Mapping!$B$2:$B$465,MATCH(E238,Mapping!$A$2:$A$465,0))</f>
        <v>MAHARASHTRA</v>
      </c>
      <c r="G238" s="0" t="str">
        <f aca="false">INDEX(Mapping!$C$2:$C$465,MATCH(E238,Mapping!$A$2:$A$465,0))</f>
        <v>MAHARASHTRA</v>
      </c>
      <c r="H238" s="2" t="n">
        <v>580.12</v>
      </c>
      <c r="I238" s="3" t="n">
        <v>11.98</v>
      </c>
    </row>
    <row r="239" customFormat="false" ht="15" hidden="false" customHeight="false" outlineLevel="0" collapsed="false">
      <c r="A239" s="0" t="s">
        <v>642</v>
      </c>
      <c r="B239" s="0" t="n">
        <f aca="false">VALUE(LEFT(A239,4))</f>
        <v>2020</v>
      </c>
      <c r="C239" s="0" t="str">
        <f aca="false">"FY"&amp;IF(VALUE(MID(A239,6,2))&gt;=4,VALUE(LEFT(A239,4)),VALUE(LEFT(A239,4))-1)&amp;"-"&amp;TEXT(MOD(IF(VALUE(MID(A239,6,2))&gt;=4,VALUE(LEFT(A239,4)),VALUE(LEFT(A239,4))-1)+1,100),"00")</f>
        <v>FY2020-21</v>
      </c>
      <c r="D239" s="0" t="s">
        <v>31</v>
      </c>
      <c r="E239" s="0" t="s">
        <v>31</v>
      </c>
      <c r="F239" s="0" t="str">
        <f aca="false">INDEX(Mapping!$B$2:$B$465,MATCH(E239,Mapping!$A$2:$A$465,0))</f>
        <v>GUJARAT</v>
      </c>
      <c r="G239" s="0" t="str">
        <f aca="false">INDEX(Mapping!$C$2:$C$465,MATCH(E239,Mapping!$A$2:$A$465,0))</f>
        <v>GUJARAT</v>
      </c>
      <c r="H239" s="2" t="n">
        <v>486.86</v>
      </c>
      <c r="I239" s="3" t="n">
        <v>10.06</v>
      </c>
    </row>
    <row r="240" customFormat="false" ht="15" hidden="false" customHeight="false" outlineLevel="0" collapsed="false">
      <c r="A240" s="0" t="s">
        <v>642</v>
      </c>
      <c r="B240" s="0" t="n">
        <f aca="false">VALUE(LEFT(A240,4))</f>
        <v>2020</v>
      </c>
      <c r="C240" s="0" t="str">
        <f aca="false">"FY"&amp;IF(VALUE(MID(A240,6,2))&gt;=4,VALUE(LEFT(A240,4)),VALUE(LEFT(A240,4))-1)&amp;"-"&amp;TEXT(MOD(IF(VALUE(MID(A240,6,2))&gt;=4,VALUE(LEFT(A240,4)),VALUE(LEFT(A240,4))-1)+1,100),"00")</f>
        <v>FY2020-21</v>
      </c>
      <c r="D240" s="0" t="s">
        <v>36</v>
      </c>
      <c r="E240" s="0" t="s">
        <v>36</v>
      </c>
      <c r="F240" s="0" t="str">
        <f aca="false">INDEX(Mapping!$B$2:$B$465,MATCH(E240,Mapping!$A$2:$A$465,0))</f>
        <v>UTTAR PRADESH</v>
      </c>
      <c r="G240" s="0" t="str">
        <f aca="false">INDEX(Mapping!$C$2:$C$465,MATCH(E240,Mapping!$A$2:$A$465,0))</f>
        <v>UTTAR PRADESH</v>
      </c>
      <c r="H240" s="2" t="n">
        <v>460.58</v>
      </c>
      <c r="I240" s="3" t="n">
        <v>9.51</v>
      </c>
    </row>
    <row r="241" customFormat="false" ht="15" hidden="false" customHeight="false" outlineLevel="0" collapsed="false">
      <c r="A241" s="0" t="s">
        <v>642</v>
      </c>
      <c r="B241" s="0" t="n">
        <f aca="false">VALUE(LEFT(A241,4))</f>
        <v>2020</v>
      </c>
      <c r="C241" s="0" t="str">
        <f aca="false">"FY"&amp;IF(VALUE(MID(A241,6,2))&gt;=4,VALUE(LEFT(A241,4)),VALUE(LEFT(A241,4))-1)&amp;"-"&amp;TEXT(MOD(IF(VALUE(MID(A241,6,2))&gt;=4,VALUE(LEFT(A241,4)),VALUE(LEFT(A241,4))-1)+1,100),"00")</f>
        <v>FY2020-21</v>
      </c>
      <c r="D241" s="0" t="s">
        <v>40</v>
      </c>
      <c r="E241" s="0" t="s">
        <v>40</v>
      </c>
      <c r="F241" s="0" t="str">
        <f aca="false">INDEX(Mapping!$B$2:$B$465,MATCH(E241,Mapping!$A$2:$A$465,0))</f>
        <v>TAMIL NADU</v>
      </c>
      <c r="G241" s="0" t="str">
        <f aca="false">INDEX(Mapping!$C$2:$C$465,MATCH(E241,Mapping!$A$2:$A$465,0))</f>
        <v>TAMIL NADU</v>
      </c>
      <c r="H241" s="2" t="n">
        <v>382.08</v>
      </c>
      <c r="I241" s="3" t="n">
        <v>7.89</v>
      </c>
    </row>
    <row r="242" customFormat="false" ht="15" hidden="false" customHeight="false" outlineLevel="0" collapsed="false">
      <c r="A242" s="0" t="s">
        <v>642</v>
      </c>
      <c r="B242" s="0" t="n">
        <f aca="false">VALUE(LEFT(A242,4))</f>
        <v>2020</v>
      </c>
      <c r="C242" s="0" t="str">
        <f aca="false">"FY"&amp;IF(VALUE(MID(A242,6,2))&gt;=4,VALUE(LEFT(A242,4)),VALUE(LEFT(A242,4))-1)&amp;"-"&amp;TEXT(MOD(IF(VALUE(MID(A242,6,2))&gt;=4,VALUE(LEFT(A242,4)),VALUE(LEFT(A242,4))-1)+1,100),"00")</f>
        <v>FY2020-21</v>
      </c>
      <c r="D242" s="0" t="s">
        <v>48</v>
      </c>
      <c r="E242" s="0" t="s">
        <v>48</v>
      </c>
      <c r="F242" s="0" t="str">
        <f aca="false">INDEX(Mapping!$B$2:$B$465,MATCH(E242,Mapping!$A$2:$A$465,0))</f>
        <v>DELHI</v>
      </c>
      <c r="G242" s="0" t="str">
        <f aca="false">INDEX(Mapping!$C$2:$C$465,MATCH(E242,Mapping!$A$2:$A$465,0))</f>
        <v>DELHI</v>
      </c>
      <c r="H242" s="2" t="n">
        <v>374.07</v>
      </c>
      <c r="I242" s="3" t="n">
        <v>7.73</v>
      </c>
    </row>
    <row r="243" customFormat="false" ht="15" hidden="false" customHeight="false" outlineLevel="0" collapsed="false">
      <c r="A243" s="0" t="s">
        <v>642</v>
      </c>
      <c r="B243" s="0" t="n">
        <f aca="false">VALUE(LEFT(A243,4))</f>
        <v>2020</v>
      </c>
      <c r="C243" s="0" t="str">
        <f aca="false">"FY"&amp;IF(VALUE(MID(A243,6,2))&gt;=4,VALUE(LEFT(A243,4)),VALUE(LEFT(A243,4))-1)&amp;"-"&amp;TEXT(MOD(IF(VALUE(MID(A243,6,2))&gt;=4,VALUE(LEFT(A243,4)),VALUE(LEFT(A243,4))-1)+1,100),"00")</f>
        <v>FY2020-21</v>
      </c>
      <c r="D243" s="0" t="s">
        <v>35</v>
      </c>
      <c r="E243" s="0" t="s">
        <v>35</v>
      </c>
      <c r="F243" s="0" t="str">
        <f aca="false">INDEX(Mapping!$B$2:$B$465,MATCH(E243,Mapping!$A$2:$A$465,0))</f>
        <v>TELANGANA</v>
      </c>
      <c r="G243" s="0" t="str">
        <f aca="false">INDEX(Mapping!$C$2:$C$465,MATCH(E243,Mapping!$A$2:$A$465,0))</f>
        <v>TELANGANA</v>
      </c>
      <c r="H243" s="2" t="n">
        <v>330.37</v>
      </c>
      <c r="I243" s="3" t="n">
        <v>6.82</v>
      </c>
    </row>
    <row r="244" customFormat="false" ht="15" hidden="false" customHeight="false" outlineLevel="0" collapsed="false">
      <c r="A244" s="0" t="s">
        <v>642</v>
      </c>
      <c r="B244" s="0" t="n">
        <f aca="false">VALUE(LEFT(A244,4))</f>
        <v>2020</v>
      </c>
      <c r="C244" s="0" t="str">
        <f aca="false">"FY"&amp;IF(VALUE(MID(A244,6,2))&gt;=4,VALUE(LEFT(A244,4)),VALUE(LEFT(A244,4))-1)&amp;"-"&amp;TEXT(MOD(IF(VALUE(MID(A244,6,2))&gt;=4,VALUE(LEFT(A244,4)),VALUE(LEFT(A244,4))-1)+1,100),"00")</f>
        <v>FY2020-21</v>
      </c>
      <c r="D244" s="0" t="s">
        <v>56</v>
      </c>
      <c r="E244" s="0" t="s">
        <v>56</v>
      </c>
      <c r="F244" s="0" t="str">
        <f aca="false">INDEX(Mapping!$B$2:$B$465,MATCH(E244,Mapping!$A$2:$A$465,0))</f>
        <v>UTTARAKHAND</v>
      </c>
      <c r="G244" s="0" t="str">
        <f aca="false">INDEX(Mapping!$C$2:$C$465,MATCH(E244,Mapping!$A$2:$A$465,0))</f>
        <v>UTTARAKHAND</v>
      </c>
      <c r="H244" s="2" t="n">
        <v>292.9</v>
      </c>
      <c r="I244" s="3" t="n">
        <v>6.05</v>
      </c>
    </row>
    <row r="245" customFormat="false" ht="15" hidden="false" customHeight="false" outlineLevel="0" collapsed="false">
      <c r="A245" s="0" t="s">
        <v>642</v>
      </c>
      <c r="B245" s="0" t="n">
        <f aca="false">VALUE(LEFT(A245,4))</f>
        <v>2020</v>
      </c>
      <c r="C245" s="0" t="str">
        <f aca="false">"FY"&amp;IF(VALUE(MID(A245,6,2))&gt;=4,VALUE(LEFT(A245,4)),VALUE(LEFT(A245,4))-1)&amp;"-"&amp;TEXT(MOD(IF(VALUE(MID(A245,6,2))&gt;=4,VALUE(LEFT(A245,4)),VALUE(LEFT(A245,4))-1)+1,100),"00")</f>
        <v>FY2020-21</v>
      </c>
      <c r="D245" s="0" t="s">
        <v>44</v>
      </c>
      <c r="E245" s="0" t="s">
        <v>44</v>
      </c>
      <c r="F245" s="0" t="str">
        <f aca="false">INDEX(Mapping!$B$2:$B$465,MATCH(E245,Mapping!$A$2:$A$465,0))</f>
        <v>HARYANA</v>
      </c>
      <c r="G245" s="0" t="str">
        <f aca="false">INDEX(Mapping!$C$2:$C$465,MATCH(E245,Mapping!$A$2:$A$465,0))</f>
        <v>HARYANA</v>
      </c>
      <c r="H245" s="2" t="n">
        <v>250.54</v>
      </c>
      <c r="I245" s="3" t="n">
        <v>5.18</v>
      </c>
    </row>
    <row r="246" customFormat="false" ht="15" hidden="false" customHeight="false" outlineLevel="0" collapsed="false">
      <c r="A246" s="0" t="s">
        <v>642</v>
      </c>
      <c r="B246" s="0" t="n">
        <f aca="false">VALUE(LEFT(A246,4))</f>
        <v>2020</v>
      </c>
      <c r="C246" s="0" t="str">
        <f aca="false">"FY"&amp;IF(VALUE(MID(A246,6,2))&gt;=4,VALUE(LEFT(A246,4)),VALUE(LEFT(A246,4))-1)&amp;"-"&amp;TEXT(MOD(IF(VALUE(MID(A246,6,2))&gt;=4,VALUE(LEFT(A246,4)),VALUE(LEFT(A246,4))-1)+1,100),"00")</f>
        <v>FY2020-21</v>
      </c>
      <c r="D246" s="0" t="s">
        <v>42</v>
      </c>
      <c r="E246" s="0" t="s">
        <v>42</v>
      </c>
      <c r="F246" s="0" t="str">
        <f aca="false">INDEX(Mapping!$B$2:$B$465,MATCH(E246,Mapping!$A$2:$A$465,0))</f>
        <v>PUNJAB</v>
      </c>
      <c r="G246" s="0" t="str">
        <f aca="false">INDEX(Mapping!$C$2:$C$465,MATCH(E246,Mapping!$A$2:$A$465,0))</f>
        <v>PUNJAB</v>
      </c>
      <c r="H246" s="2" t="n">
        <v>217.87</v>
      </c>
      <c r="I246" s="3" t="n">
        <v>4.5</v>
      </c>
    </row>
    <row r="247" customFormat="false" ht="15" hidden="false" customHeight="false" outlineLevel="0" collapsed="false">
      <c r="A247" s="0" t="s">
        <v>642</v>
      </c>
      <c r="B247" s="0" t="n">
        <f aca="false">VALUE(LEFT(A247,4))</f>
        <v>2020</v>
      </c>
      <c r="C247" s="0" t="str">
        <f aca="false">"FY"&amp;IF(VALUE(MID(A247,6,2))&gt;=4,VALUE(LEFT(A247,4)),VALUE(LEFT(A247,4))-1)&amp;"-"&amp;TEXT(MOD(IF(VALUE(MID(A247,6,2))&gt;=4,VALUE(LEFT(A247,4)),VALUE(LEFT(A247,4))-1)+1,100),"00")</f>
        <v>FY2020-21</v>
      </c>
      <c r="D247" s="0" t="s">
        <v>45</v>
      </c>
      <c r="E247" s="0" t="s">
        <v>45</v>
      </c>
      <c r="F247" s="0" t="str">
        <f aca="false">INDEX(Mapping!$B$2:$B$465,MATCH(E247,Mapping!$A$2:$A$465,0))</f>
        <v>BIHAR</v>
      </c>
      <c r="G247" s="0" t="str">
        <f aca="false">INDEX(Mapping!$C$2:$C$465,MATCH(E247,Mapping!$A$2:$A$465,0))</f>
        <v>BIHAR</v>
      </c>
      <c r="H247" s="2" t="n">
        <v>216.79</v>
      </c>
      <c r="I247" s="3" t="n">
        <v>4.48</v>
      </c>
    </row>
    <row r="248" customFormat="false" ht="15" hidden="false" customHeight="false" outlineLevel="0" collapsed="false">
      <c r="A248" s="0" t="s">
        <v>642</v>
      </c>
      <c r="B248" s="0" t="n">
        <f aca="false">VALUE(LEFT(A248,4))</f>
        <v>2020</v>
      </c>
      <c r="C248" s="0" t="str">
        <f aca="false">"FY"&amp;IF(VALUE(MID(A248,6,2))&gt;=4,VALUE(LEFT(A248,4)),VALUE(LEFT(A248,4))-1)&amp;"-"&amp;TEXT(MOD(IF(VALUE(MID(A248,6,2))&gt;=4,VALUE(LEFT(A248,4)),VALUE(LEFT(A248,4))-1)+1,100),"00")</f>
        <v>FY2020-21</v>
      </c>
      <c r="D248" s="0" t="s">
        <v>61</v>
      </c>
      <c r="E248" s="0" t="s">
        <v>61</v>
      </c>
      <c r="F248" s="0" t="str">
        <f aca="false">INDEX(Mapping!$B$2:$B$465,MATCH(E248,Mapping!$A$2:$A$465,0))</f>
        <v>ASSAM</v>
      </c>
      <c r="G248" s="0" t="str">
        <f aca="false">INDEX(Mapping!$C$2:$C$465,MATCH(E248,Mapping!$A$2:$A$465,0))</f>
        <v>ASSAM</v>
      </c>
      <c r="H248" s="2" t="n">
        <v>84.57</v>
      </c>
      <c r="I248" s="3" t="n">
        <v>1.75</v>
      </c>
    </row>
    <row r="249" customFormat="false" ht="15" hidden="false" customHeight="false" outlineLevel="0" collapsed="false">
      <c r="A249" s="0" t="s">
        <v>642</v>
      </c>
      <c r="B249" s="0" t="n">
        <f aca="false">VALUE(LEFT(A249,4))</f>
        <v>2020</v>
      </c>
      <c r="C249" s="0" t="str">
        <f aca="false">"FY"&amp;IF(VALUE(MID(A249,6,2))&gt;=4,VALUE(LEFT(A249,4)),VALUE(LEFT(A249,4))-1)&amp;"-"&amp;TEXT(MOD(IF(VALUE(MID(A249,6,2))&gt;=4,VALUE(LEFT(A249,4)),VALUE(LEFT(A249,4))-1)+1,100),"00")</f>
        <v>FY2020-21</v>
      </c>
      <c r="D249" s="0" t="s">
        <v>150</v>
      </c>
      <c r="E249" s="0" t="s">
        <v>150</v>
      </c>
      <c r="F249" s="0" t="str">
        <f aca="false">INDEX(Mapping!$B$2:$B$465,MATCH(E249,Mapping!$A$2:$A$465,0))</f>
        <v>DNH &amp; DD (UT)</v>
      </c>
      <c r="G249" s="0" t="str">
        <f aca="false">INDEX(Mapping!$C$2:$C$465,MATCH(E249,Mapping!$A$2:$A$465,0))</f>
        <v>DNH &amp; DD (UT)</v>
      </c>
      <c r="H249" s="2" t="n">
        <v>83.38</v>
      </c>
      <c r="I249" s="3" t="n">
        <v>1.72</v>
      </c>
    </row>
    <row r="250" customFormat="false" ht="15" hidden="false" customHeight="false" outlineLevel="0" collapsed="false">
      <c r="A250" s="0" t="s">
        <v>642</v>
      </c>
      <c r="B250" s="0" t="n">
        <f aca="false">VALUE(LEFT(A250,4))</f>
        <v>2020</v>
      </c>
      <c r="C250" s="0" t="str">
        <f aca="false">"FY"&amp;IF(VALUE(MID(A250,6,2))&gt;=4,VALUE(LEFT(A250,4)),VALUE(LEFT(A250,4))-1)&amp;"-"&amp;TEXT(MOD(IF(VALUE(MID(A250,6,2))&gt;=4,VALUE(LEFT(A250,4)),VALUE(LEFT(A250,4))-1)+1,100),"00")</f>
        <v>FY2020-21</v>
      </c>
      <c r="D250" s="0" t="s">
        <v>47</v>
      </c>
      <c r="E250" s="0" t="s">
        <v>47</v>
      </c>
      <c r="F250" s="0" t="str">
        <f aca="false">INDEX(Mapping!$B$2:$B$465,MATCH(E250,Mapping!$A$2:$A$465,0))</f>
        <v>KARNATAKA</v>
      </c>
      <c r="G250" s="0" t="str">
        <f aca="false">INDEX(Mapping!$C$2:$C$465,MATCH(E250,Mapping!$A$2:$A$465,0))</f>
        <v>KARNATAKA</v>
      </c>
      <c r="H250" s="2" t="n">
        <v>80.5</v>
      </c>
      <c r="I250" s="3" t="n">
        <v>1.66</v>
      </c>
    </row>
    <row r="251" customFormat="false" ht="15" hidden="false" customHeight="false" outlineLevel="0" collapsed="false">
      <c r="A251" s="0" t="s">
        <v>642</v>
      </c>
      <c r="B251" s="0" t="n">
        <f aca="false">VALUE(LEFT(A251,4))</f>
        <v>2020</v>
      </c>
      <c r="C251" s="0" t="str">
        <f aca="false">"FY"&amp;IF(VALUE(MID(A251,6,2))&gt;=4,VALUE(LEFT(A251,4)),VALUE(LEFT(A251,4))-1)&amp;"-"&amp;TEXT(MOD(IF(VALUE(MID(A251,6,2))&gt;=4,VALUE(LEFT(A251,4)),VALUE(LEFT(A251,4))-1)+1,100),"00")</f>
        <v>FY2020-21</v>
      </c>
      <c r="D251" s="0" t="s">
        <v>648</v>
      </c>
      <c r="E251" s="0" t="s">
        <v>91</v>
      </c>
      <c r="F251" s="0" t="str">
        <f aca="false">INDEX(Mapping!$B$2:$B$465,MATCH(E251,Mapping!$A$2:$A$465,0))</f>
        <v>AM/NS INDIA (HAZIRA)</v>
      </c>
      <c r="G251" s="0" t="str">
        <f aca="false">INDEX(Mapping!$C$2:$C$465,MATCH(E251,Mapping!$A$2:$A$465,0))</f>
        <v>AM/NS INDIA (HAZIRA)</v>
      </c>
      <c r="H251" s="2" t="n">
        <v>76.92</v>
      </c>
      <c r="I251" s="3" t="n">
        <v>1.59</v>
      </c>
    </row>
    <row r="252" customFormat="false" ht="15" hidden="false" customHeight="false" outlineLevel="0" collapsed="false">
      <c r="A252" s="0" t="s">
        <v>642</v>
      </c>
      <c r="B252" s="0" t="n">
        <f aca="false">VALUE(LEFT(A252,4))</f>
        <v>2020</v>
      </c>
      <c r="C252" s="0" t="str">
        <f aca="false">"FY"&amp;IF(VALUE(MID(A252,6,2))&gt;=4,VALUE(LEFT(A252,4)),VALUE(LEFT(A252,4))-1)&amp;"-"&amp;TEXT(MOD(IF(VALUE(MID(A252,6,2))&gt;=4,VALUE(LEFT(A252,4)),VALUE(LEFT(A252,4))-1)+1,100),"00")</f>
        <v>FY2020-21</v>
      </c>
      <c r="D252" s="0" t="s">
        <v>41</v>
      </c>
      <c r="E252" s="0" t="s">
        <v>41</v>
      </c>
      <c r="F252" s="0" t="str">
        <f aca="false">INDEX(Mapping!$B$2:$B$465,MATCH(E252,Mapping!$A$2:$A$465,0))</f>
        <v>RAJASTHAN</v>
      </c>
      <c r="G252" s="0" t="str">
        <f aca="false">INDEX(Mapping!$C$2:$C$465,MATCH(E252,Mapping!$A$2:$A$465,0))</f>
        <v>RAJASTHAN</v>
      </c>
      <c r="H252" s="2" t="n">
        <v>63.04</v>
      </c>
      <c r="I252" s="3" t="n">
        <v>1.3</v>
      </c>
    </row>
    <row r="253" customFormat="false" ht="15" hidden="false" customHeight="false" outlineLevel="0" collapsed="false">
      <c r="A253" s="0" t="s">
        <v>642</v>
      </c>
      <c r="B253" s="0" t="n">
        <f aca="false">VALUE(LEFT(A253,4))</f>
        <v>2020</v>
      </c>
      <c r="C253" s="0" t="str">
        <f aca="false">"FY"&amp;IF(VALUE(MID(A253,6,2))&gt;=4,VALUE(LEFT(A253,4)),VALUE(LEFT(A253,4))-1)&amp;"-"&amp;TEXT(MOD(IF(VALUE(MID(A253,6,2))&gt;=4,VALUE(LEFT(A253,4)),VALUE(LEFT(A253,4))-1)+1,100),"00")</f>
        <v>FY2020-21</v>
      </c>
      <c r="D253" s="0" t="s">
        <v>71</v>
      </c>
      <c r="E253" s="0" t="s">
        <v>71</v>
      </c>
      <c r="F253" s="0" t="str">
        <f aca="false">INDEX(Mapping!$B$2:$B$465,MATCH(E253,Mapping!$A$2:$A$465,0))</f>
        <v>KERALA</v>
      </c>
      <c r="G253" s="0" t="str">
        <f aca="false">INDEX(Mapping!$C$2:$C$465,MATCH(E253,Mapping!$A$2:$A$465,0))</f>
        <v>KERALA</v>
      </c>
      <c r="H253" s="2" t="n">
        <v>42.16</v>
      </c>
      <c r="I253" s="3" t="n">
        <v>0.87</v>
      </c>
    </row>
    <row r="254" customFormat="false" ht="15" hidden="false" customHeight="false" outlineLevel="0" collapsed="false">
      <c r="A254" s="0" t="s">
        <v>642</v>
      </c>
      <c r="B254" s="0" t="n">
        <f aca="false">VALUE(LEFT(A254,4))</f>
        <v>2020</v>
      </c>
      <c r="C254" s="0" t="str">
        <f aca="false">"FY"&amp;IF(VALUE(MID(A254,6,2))&gt;=4,VALUE(LEFT(A254,4)),VALUE(LEFT(A254,4))-1)&amp;"-"&amp;TEXT(MOD(IF(VALUE(MID(A254,6,2))&gt;=4,VALUE(LEFT(A254,4)),VALUE(LEFT(A254,4))-1)+1,100),"00")</f>
        <v>FY2020-21</v>
      </c>
      <c r="D254" s="0" t="s">
        <v>43</v>
      </c>
      <c r="E254" s="0" t="s">
        <v>43</v>
      </c>
      <c r="F254" s="0" t="str">
        <f aca="false">INDEX(Mapping!$B$2:$B$465,MATCH(E254,Mapping!$A$2:$A$465,0))</f>
        <v>ODISHA</v>
      </c>
      <c r="G254" s="0" t="str">
        <f aca="false">INDEX(Mapping!$C$2:$C$465,MATCH(E254,Mapping!$A$2:$A$465,0))</f>
        <v>ODISHA</v>
      </c>
      <c r="H254" s="2" t="n">
        <v>41.92</v>
      </c>
      <c r="I254" s="3" t="n">
        <v>0.87</v>
      </c>
    </row>
    <row r="255" customFormat="false" ht="15" hidden="false" customHeight="false" outlineLevel="0" collapsed="false">
      <c r="A255" s="0" t="s">
        <v>642</v>
      </c>
      <c r="B255" s="0" t="n">
        <f aca="false">VALUE(LEFT(A255,4))</f>
        <v>2020</v>
      </c>
      <c r="C255" s="0" t="str">
        <f aca="false">"FY"&amp;IF(VALUE(MID(A255,6,2))&gt;=4,VALUE(LEFT(A255,4)),VALUE(LEFT(A255,4))-1)&amp;"-"&amp;TEXT(MOD(IF(VALUE(MID(A255,6,2))&gt;=4,VALUE(LEFT(A255,4)),VALUE(LEFT(A255,4))-1)+1,100),"00")</f>
        <v>FY2020-21</v>
      </c>
      <c r="D255" s="0" t="s">
        <v>39</v>
      </c>
      <c r="E255" s="0" t="s">
        <v>39</v>
      </c>
      <c r="F255" s="0" t="str">
        <f aca="false">INDEX(Mapping!$B$2:$B$465,MATCH(E255,Mapping!$A$2:$A$465,0))</f>
        <v>WEST BENGAL</v>
      </c>
      <c r="G255" s="0" t="str">
        <f aca="false">INDEX(Mapping!$C$2:$C$465,MATCH(E255,Mapping!$A$2:$A$465,0))</f>
        <v>WEST BENGAL</v>
      </c>
      <c r="H255" s="2" t="n">
        <v>40.37</v>
      </c>
      <c r="I255" s="3" t="n">
        <v>0.83</v>
      </c>
    </row>
    <row r="256" customFormat="false" ht="15" hidden="false" customHeight="false" outlineLevel="0" collapsed="false">
      <c r="A256" s="0" t="s">
        <v>642</v>
      </c>
      <c r="B256" s="0" t="n">
        <f aca="false">VALUE(LEFT(A256,4))</f>
        <v>2020</v>
      </c>
      <c r="C256" s="0" t="str">
        <f aca="false">"FY"&amp;IF(VALUE(MID(A256,6,2))&gt;=4,VALUE(LEFT(A256,4)),VALUE(LEFT(A256,4))-1)&amp;"-"&amp;TEXT(MOD(IF(VALUE(MID(A256,6,2))&gt;=4,VALUE(LEFT(A256,4)),VALUE(LEFT(A256,4))-1)+1,100),"00")</f>
        <v>FY2020-21</v>
      </c>
      <c r="D256" s="0" t="s">
        <v>53</v>
      </c>
      <c r="E256" s="0" t="s">
        <v>53</v>
      </c>
      <c r="F256" s="0" t="str">
        <f aca="false">INDEX(Mapping!$B$2:$B$465,MATCH(E256,Mapping!$A$2:$A$465,0))</f>
        <v>HIMACHAL PRADESH</v>
      </c>
      <c r="G256" s="0" t="str">
        <f aca="false">INDEX(Mapping!$C$2:$C$465,MATCH(E256,Mapping!$A$2:$A$465,0))</f>
        <v>HIMACHAL PRADESH</v>
      </c>
      <c r="H256" s="2" t="n">
        <v>31.19</v>
      </c>
      <c r="I256" s="3" t="n">
        <v>0.64</v>
      </c>
    </row>
    <row r="257" customFormat="false" ht="15" hidden="false" customHeight="false" outlineLevel="0" collapsed="false">
      <c r="A257" s="0" t="s">
        <v>642</v>
      </c>
      <c r="B257" s="0" t="n">
        <f aca="false">VALUE(LEFT(A257,4))</f>
        <v>2020</v>
      </c>
      <c r="C257" s="0" t="str">
        <f aca="false">"FY"&amp;IF(VALUE(MID(A257,6,2))&gt;=4,VALUE(LEFT(A257,4)),VALUE(LEFT(A257,4))-1)&amp;"-"&amp;TEXT(MOD(IF(VALUE(MID(A257,6,2))&gt;=4,VALUE(LEFT(A257,4)),VALUE(LEFT(A257,4))-1)+1,100),"00")</f>
        <v>FY2020-21</v>
      </c>
      <c r="D257" s="0" t="s">
        <v>49</v>
      </c>
      <c r="E257" s="0" t="s">
        <v>49</v>
      </c>
      <c r="F257" s="0" t="str">
        <f aca="false">INDEX(Mapping!$B$2:$B$465,MATCH(E257,Mapping!$A$2:$A$465,0))</f>
        <v>MADHYA PRADESH</v>
      </c>
      <c r="G257" s="0" t="str">
        <f aca="false">INDEX(Mapping!$C$2:$C$465,MATCH(E257,Mapping!$A$2:$A$465,0))</f>
        <v>MADHYA PRADESH</v>
      </c>
      <c r="H257" s="2" t="n">
        <v>28.45</v>
      </c>
      <c r="I257" s="3" t="n">
        <v>0.59</v>
      </c>
    </row>
    <row r="258" customFormat="false" ht="15" hidden="false" customHeight="false" outlineLevel="0" collapsed="false">
      <c r="A258" s="0" t="s">
        <v>642</v>
      </c>
      <c r="B258" s="0" t="n">
        <f aca="false">VALUE(LEFT(A258,4))</f>
        <v>2020</v>
      </c>
      <c r="C258" s="0" t="str">
        <f aca="false">"FY"&amp;IF(VALUE(MID(A258,6,2))&gt;=4,VALUE(LEFT(A258,4)),VALUE(LEFT(A258,4))-1)&amp;"-"&amp;TEXT(MOD(IF(VALUE(MID(A258,6,2))&gt;=4,VALUE(LEFT(A258,4)),VALUE(LEFT(A258,4))-1)+1,100),"00")</f>
        <v>FY2020-21</v>
      </c>
      <c r="D258" s="0" t="s">
        <v>245</v>
      </c>
      <c r="E258" s="0" t="s">
        <v>245</v>
      </c>
      <c r="F258" s="0" t="str">
        <f aca="false">INDEX(Mapping!$B$2:$B$465,MATCH(E258,Mapping!$A$2:$A$465,0))</f>
        <v>DNH &amp; DD (UT)</v>
      </c>
      <c r="G258" s="0" t="str">
        <f aca="false">INDEX(Mapping!$C$2:$C$465,MATCH(E258,Mapping!$A$2:$A$465,0))</f>
        <v>DNH &amp; DD (UT)</v>
      </c>
      <c r="H258" s="2" t="n">
        <v>13.92</v>
      </c>
      <c r="I258" s="3" t="n">
        <v>0.29</v>
      </c>
    </row>
    <row r="259" customFormat="false" ht="15" hidden="false" customHeight="false" outlineLevel="0" collapsed="false">
      <c r="A259" s="0" t="s">
        <v>642</v>
      </c>
      <c r="B259" s="0" t="n">
        <f aca="false">VALUE(LEFT(A259,4))</f>
        <v>2020</v>
      </c>
      <c r="C259" s="0" t="str">
        <f aca="false">"FY"&amp;IF(VALUE(MID(A259,6,2))&gt;=4,VALUE(LEFT(A259,4)),VALUE(LEFT(A259,4))-1)&amp;"-"&amp;TEXT(MOD(IF(VALUE(MID(A259,6,2))&gt;=4,VALUE(LEFT(A259,4)),VALUE(LEFT(A259,4))-1)+1,100),"00")</f>
        <v>FY2020-21</v>
      </c>
      <c r="D259" s="0" t="s">
        <v>291</v>
      </c>
      <c r="E259" s="0" t="s">
        <v>291</v>
      </c>
      <c r="F259" s="0" t="str">
        <f aca="false">INDEX(Mapping!$B$2:$B$465,MATCH(E259,Mapping!$A$2:$A$465,0))</f>
        <v>MANIPUR</v>
      </c>
      <c r="G259" s="0" t="str">
        <f aca="false">INDEX(Mapping!$C$2:$C$465,MATCH(E259,Mapping!$A$2:$A$465,0))</f>
        <v>MANIPUR</v>
      </c>
      <c r="H259" s="2" t="n">
        <v>9.1</v>
      </c>
      <c r="I259" s="3" t="n">
        <v>0.19</v>
      </c>
    </row>
    <row r="260" customFormat="false" ht="15" hidden="false" customHeight="false" outlineLevel="0" collapsed="false">
      <c r="A260" s="0" t="s">
        <v>642</v>
      </c>
      <c r="B260" s="0" t="n">
        <f aca="false">VALUE(LEFT(A260,4))</f>
        <v>2020</v>
      </c>
      <c r="C260" s="0" t="str">
        <f aca="false">"FY"&amp;IF(VALUE(MID(A260,6,2))&gt;=4,VALUE(LEFT(A260,4)),VALUE(LEFT(A260,4))-1)&amp;"-"&amp;TEXT(MOD(IF(VALUE(MID(A260,6,2))&gt;=4,VALUE(LEFT(A260,4)),VALUE(LEFT(A260,4))-1)+1,100),"00")</f>
        <v>FY2020-21</v>
      </c>
      <c r="D260" s="0" t="s">
        <v>94</v>
      </c>
      <c r="E260" s="0" t="s">
        <v>94</v>
      </c>
      <c r="F260" s="0" t="str">
        <f aca="false">INDEX(Mapping!$B$2:$B$465,MATCH(E260,Mapping!$A$2:$A$465,0))</f>
        <v>JHARKHAND</v>
      </c>
      <c r="G260" s="0" t="str">
        <f aca="false">INDEX(Mapping!$C$2:$C$465,MATCH(E260,Mapping!$A$2:$A$465,0))</f>
        <v>JHARKHAND</v>
      </c>
      <c r="H260" s="2" t="n">
        <v>7.78</v>
      </c>
      <c r="I260" s="3" t="n">
        <v>0.16</v>
      </c>
    </row>
    <row r="261" customFormat="false" ht="15" hidden="false" customHeight="false" outlineLevel="0" collapsed="false">
      <c r="A261" s="0" t="s">
        <v>642</v>
      </c>
      <c r="B261" s="0" t="n">
        <f aca="false">VALUE(LEFT(A261,4))</f>
        <v>2020</v>
      </c>
      <c r="C261" s="0" t="str">
        <f aca="false">"FY"&amp;IF(VALUE(MID(A261,6,2))&gt;=4,VALUE(LEFT(A261,4)),VALUE(LEFT(A261,4))-1)&amp;"-"&amp;TEXT(MOD(IF(VALUE(MID(A261,6,2))&gt;=4,VALUE(LEFT(A261,4)),VALUE(LEFT(A261,4))-1)+1,100),"00")</f>
        <v>FY2020-21</v>
      </c>
      <c r="D261" s="0" t="s">
        <v>121</v>
      </c>
      <c r="E261" s="0" t="s">
        <v>121</v>
      </c>
      <c r="F261" s="0" t="str">
        <f aca="false">INDEX(Mapping!$B$2:$B$465,MATCH(E261,Mapping!$A$2:$A$465,0))</f>
        <v>MEGHALAYA</v>
      </c>
      <c r="G261" s="0" t="str">
        <f aca="false">INDEX(Mapping!$C$2:$C$465,MATCH(E261,Mapping!$A$2:$A$465,0))</f>
        <v>MEGHALAYA</v>
      </c>
      <c r="H261" s="2" t="n">
        <v>5.36</v>
      </c>
      <c r="I261" s="3" t="n">
        <v>0.11</v>
      </c>
    </row>
    <row r="262" customFormat="false" ht="15" hidden="false" customHeight="false" outlineLevel="0" collapsed="false">
      <c r="A262" s="0" t="s">
        <v>642</v>
      </c>
      <c r="B262" s="0" t="n">
        <f aca="false">VALUE(LEFT(A262,4))</f>
        <v>2020</v>
      </c>
      <c r="C262" s="0" t="str">
        <f aca="false">"FY"&amp;IF(VALUE(MID(A262,6,2))&gt;=4,VALUE(LEFT(A262,4)),VALUE(LEFT(A262,4))-1)&amp;"-"&amp;TEXT(MOD(IF(VALUE(MID(A262,6,2))&gt;=4,VALUE(LEFT(A262,4)),VALUE(LEFT(A262,4))-1)+1,100),"00")</f>
        <v>FY2020-21</v>
      </c>
      <c r="D262" s="0" t="s">
        <v>119</v>
      </c>
      <c r="E262" s="0" t="s">
        <v>119</v>
      </c>
      <c r="F262" s="0" t="str">
        <f aca="false">INDEX(Mapping!$B$2:$B$465,MATCH(E262,Mapping!$A$2:$A$465,0))</f>
        <v>GOA</v>
      </c>
      <c r="G262" s="0" t="str">
        <f aca="false">INDEX(Mapping!$C$2:$C$465,MATCH(E262,Mapping!$A$2:$A$465,0))</f>
        <v>GOA</v>
      </c>
      <c r="H262" s="2" t="n">
        <v>3.21</v>
      </c>
      <c r="I262" s="3" t="n">
        <v>0.07</v>
      </c>
    </row>
    <row r="263" customFormat="false" ht="15" hidden="false" customHeight="false" outlineLevel="0" collapsed="false">
      <c r="A263" s="0" t="s">
        <v>642</v>
      </c>
      <c r="B263" s="0" t="n">
        <f aca="false">VALUE(LEFT(A263,4))</f>
        <v>2020</v>
      </c>
      <c r="C263" s="0" t="str">
        <f aca="false">"FY"&amp;IF(VALUE(MID(A263,6,2))&gt;=4,VALUE(LEFT(A263,4)),VALUE(LEFT(A263,4))-1)&amp;"-"&amp;TEXT(MOD(IF(VALUE(MID(A263,6,2))&gt;=4,VALUE(LEFT(A263,4)),VALUE(LEFT(A263,4))-1)+1,100),"00")</f>
        <v>FY2020-21</v>
      </c>
      <c r="D263" s="0" t="s">
        <v>152</v>
      </c>
      <c r="E263" s="0" t="s">
        <v>152</v>
      </c>
      <c r="F263" s="0" t="str">
        <f aca="false">INDEX(Mapping!$B$2:$B$465,MATCH(E263,Mapping!$A$2:$A$465,0))</f>
        <v>CHANDIGARH</v>
      </c>
      <c r="G263" s="0" t="str">
        <f aca="false">INDEX(Mapping!$C$2:$C$465,MATCH(E263,Mapping!$A$2:$A$465,0))</f>
        <v>CHANDIGARH</v>
      </c>
      <c r="H263" s="2" t="n">
        <v>1.7</v>
      </c>
      <c r="I263" s="3" t="n">
        <v>0.04</v>
      </c>
    </row>
    <row r="264" customFormat="false" ht="15" hidden="false" customHeight="false" outlineLevel="0" collapsed="false">
      <c r="A264" s="0" t="s">
        <v>642</v>
      </c>
      <c r="B264" s="0" t="n">
        <f aca="false">VALUE(LEFT(A264,4))</f>
        <v>2020</v>
      </c>
      <c r="C264" s="0" t="str">
        <f aca="false">"FY"&amp;IF(VALUE(MID(A264,6,2))&gt;=4,VALUE(LEFT(A264,4)),VALUE(LEFT(A264,4))-1)&amp;"-"&amp;TEXT(MOD(IF(VALUE(MID(A264,6,2))&gt;=4,VALUE(LEFT(A264,4)),VALUE(LEFT(A264,4))-1)+1,100),"00")</f>
        <v>FY2020-21</v>
      </c>
      <c r="D264" s="0" t="s">
        <v>46</v>
      </c>
      <c r="E264" s="0" t="s">
        <v>46</v>
      </c>
      <c r="F264" s="0" t="str">
        <f aca="false">INDEX(Mapping!$B$2:$B$465,MATCH(E264,Mapping!$A$2:$A$465,0))</f>
        <v>CHHATTISGARH</v>
      </c>
      <c r="G264" s="0" t="str">
        <f aca="false">INDEX(Mapping!$C$2:$C$465,MATCH(E264,Mapping!$A$2:$A$465,0))</f>
        <v>CHHATTISGARH</v>
      </c>
      <c r="H264" s="2" t="n">
        <v>0.48</v>
      </c>
      <c r="I264" s="3" t="n">
        <v>0.01</v>
      </c>
    </row>
    <row r="265" customFormat="false" ht="15" hidden="false" customHeight="false" outlineLevel="0" collapsed="false">
      <c r="A265" s="0" t="s">
        <v>642</v>
      </c>
      <c r="B265" s="0" t="n">
        <f aca="false">VALUE(LEFT(A265,4))</f>
        <v>2020</v>
      </c>
      <c r="C265" s="0" t="str">
        <f aca="false">"FY"&amp;IF(VALUE(MID(A265,6,2))&gt;=4,VALUE(LEFT(A265,4)),VALUE(LEFT(A265,4))-1)&amp;"-"&amp;TEXT(MOD(IF(VALUE(MID(A265,6,2))&gt;=4,VALUE(LEFT(A265,4)),VALUE(LEFT(A265,4))-1)+1,100),"00")</f>
        <v>FY2020-21</v>
      </c>
      <c r="D265" s="0" t="s">
        <v>253</v>
      </c>
      <c r="E265" s="0" t="s">
        <v>253</v>
      </c>
      <c r="F265" s="0" t="str">
        <f aca="false">INDEX(Mapping!$B$2:$B$465,MATCH(E265,Mapping!$A$2:$A$465,0))</f>
        <v>NAGALAND</v>
      </c>
      <c r="G265" s="0" t="str">
        <f aca="false">INDEX(Mapping!$C$2:$C$465,MATCH(E265,Mapping!$A$2:$A$465,0))</f>
        <v>NAGALAND</v>
      </c>
      <c r="H265" s="2" t="n">
        <v>0.2</v>
      </c>
      <c r="I265" s="3" t="n">
        <v>0.004</v>
      </c>
    </row>
    <row r="266" customFormat="false" ht="15" hidden="false" customHeight="false" outlineLevel="0" collapsed="false">
      <c r="A266" s="0" t="s">
        <v>642</v>
      </c>
      <c r="B266" s="0" t="n">
        <f aca="false">VALUE(LEFT(A266,4))</f>
        <v>2020</v>
      </c>
      <c r="C266" s="0" t="str">
        <f aca="false">"FY"&amp;IF(VALUE(MID(A266,6,2))&gt;=4,VALUE(LEFT(A266,4)),VALUE(LEFT(A266,4))-1)&amp;"-"&amp;TEXT(MOD(IF(VALUE(MID(A266,6,2))&gt;=4,VALUE(LEFT(A266,4)),VALUE(LEFT(A266,4))-1)+1,100),"00")</f>
        <v>FY2020-21</v>
      </c>
      <c r="D266" s="0" t="s">
        <v>181</v>
      </c>
      <c r="E266" s="0" t="s">
        <v>181</v>
      </c>
      <c r="F266" s="0" t="str">
        <f aca="false">INDEX(Mapping!$B$2:$B$465,MATCH(E266,Mapping!$A$2:$A$465,0))</f>
        <v>ARUNACHAL PRADESH</v>
      </c>
      <c r="G266" s="0" t="str">
        <f aca="false">INDEX(Mapping!$C$2:$C$465,MATCH(E266,Mapping!$A$2:$A$465,0))</f>
        <v>ARUNACHAL PRADESH</v>
      </c>
      <c r="H266" s="2" t="n">
        <v>0.08</v>
      </c>
      <c r="I266" s="3" t="n">
        <v>0.002</v>
      </c>
    </row>
    <row r="267" customFormat="false" ht="15" hidden="false" customHeight="false" outlineLevel="0" collapsed="false">
      <c r="A267" s="0" t="s">
        <v>197</v>
      </c>
      <c r="B267" s="0" t="n">
        <f aca="false">VALUE(LEFT(A267,4))</f>
        <v>2020</v>
      </c>
      <c r="C267" s="0" t="str">
        <f aca="false">"FY"&amp;IF(VALUE(MID(A267,6,2))&gt;=4,VALUE(LEFT(A267,4)),VALUE(LEFT(A267,4))-1)&amp;"-"&amp;TEXT(MOD(IF(VALUE(MID(A267,6,2))&gt;=4,VALUE(LEFT(A267,4)),VALUE(LEFT(A267,4))-1)+1,100),"00")</f>
        <v>FY2020-21</v>
      </c>
      <c r="D267" s="0" t="s">
        <v>31</v>
      </c>
      <c r="E267" s="0" t="s">
        <v>31</v>
      </c>
      <c r="F267" s="0" t="str">
        <f aca="false">INDEX(Mapping!$B$2:$B$465,MATCH(E267,Mapping!$A$2:$A$465,0))</f>
        <v>GUJARAT</v>
      </c>
      <c r="G267" s="0" t="str">
        <f aca="false">INDEX(Mapping!$C$2:$C$465,MATCH(E267,Mapping!$A$2:$A$465,0))</f>
        <v>GUJARAT</v>
      </c>
      <c r="H267" s="2" t="n">
        <v>905.37</v>
      </c>
      <c r="I267" s="3" t="n">
        <v>16.31</v>
      </c>
    </row>
    <row r="268" customFormat="false" ht="15" hidden="false" customHeight="false" outlineLevel="0" collapsed="false">
      <c r="A268" s="0" t="s">
        <v>197</v>
      </c>
      <c r="B268" s="0" t="n">
        <f aca="false">VALUE(LEFT(A268,4))</f>
        <v>2020</v>
      </c>
      <c r="C268" s="0" t="str">
        <f aca="false">"FY"&amp;IF(VALUE(MID(A268,6,2))&gt;=4,VALUE(LEFT(A268,4)),VALUE(LEFT(A268,4))-1)&amp;"-"&amp;TEXT(MOD(IF(VALUE(MID(A268,6,2))&gt;=4,VALUE(LEFT(A268,4)),VALUE(LEFT(A268,4))-1)+1,100),"00")</f>
        <v>FY2020-21</v>
      </c>
      <c r="D268" s="0" t="s">
        <v>38</v>
      </c>
      <c r="E268" s="0" t="s">
        <v>38</v>
      </c>
      <c r="F268" s="0" t="str">
        <f aca="false">INDEX(Mapping!$B$2:$B$465,MATCH(E268,Mapping!$A$2:$A$465,0))</f>
        <v>ANDHRA PRADESH</v>
      </c>
      <c r="G268" s="0" t="str">
        <f aca="false">INDEX(Mapping!$C$2:$C$465,MATCH(E268,Mapping!$A$2:$A$465,0))</f>
        <v>ANDHRA PRADESH</v>
      </c>
      <c r="H268" s="2" t="n">
        <v>715.04</v>
      </c>
      <c r="I268" s="3" t="n">
        <v>12.88</v>
      </c>
    </row>
    <row r="269" customFormat="false" ht="15" hidden="false" customHeight="false" outlineLevel="0" collapsed="false">
      <c r="A269" s="0" t="s">
        <v>197</v>
      </c>
      <c r="B269" s="0" t="n">
        <f aca="false">VALUE(LEFT(A269,4))</f>
        <v>2020</v>
      </c>
      <c r="C269" s="0" t="str">
        <f aca="false">"FY"&amp;IF(VALUE(MID(A269,6,2))&gt;=4,VALUE(LEFT(A269,4)),VALUE(LEFT(A269,4))-1)&amp;"-"&amp;TEXT(MOD(IF(VALUE(MID(A269,6,2))&gt;=4,VALUE(LEFT(A269,4)),VALUE(LEFT(A269,4))-1)+1,100),"00")</f>
        <v>FY2020-21</v>
      </c>
      <c r="D269" s="0" t="s">
        <v>42</v>
      </c>
      <c r="E269" s="0" t="s">
        <v>42</v>
      </c>
      <c r="F269" s="0" t="str">
        <f aca="false">INDEX(Mapping!$B$2:$B$465,MATCH(E269,Mapping!$A$2:$A$465,0))</f>
        <v>PUNJAB</v>
      </c>
      <c r="G269" s="0" t="str">
        <f aca="false">INDEX(Mapping!$C$2:$C$465,MATCH(E269,Mapping!$A$2:$A$465,0))</f>
        <v>PUNJAB</v>
      </c>
      <c r="H269" s="2" t="n">
        <v>624.88</v>
      </c>
      <c r="I269" s="3" t="n">
        <v>11.26</v>
      </c>
    </row>
    <row r="270" customFormat="false" ht="15" hidden="false" customHeight="false" outlineLevel="0" collapsed="false">
      <c r="A270" s="0" t="s">
        <v>197</v>
      </c>
      <c r="B270" s="0" t="n">
        <f aca="false">VALUE(LEFT(A270,4))</f>
        <v>2020</v>
      </c>
      <c r="C270" s="0" t="str">
        <f aca="false">"FY"&amp;IF(VALUE(MID(A270,6,2))&gt;=4,VALUE(LEFT(A270,4)),VALUE(LEFT(A270,4))-1)&amp;"-"&amp;TEXT(MOD(IF(VALUE(MID(A270,6,2))&gt;=4,VALUE(LEFT(A270,4)),VALUE(LEFT(A270,4))-1)+1,100),"00")</f>
        <v>FY2020-21</v>
      </c>
      <c r="D270" s="0" t="s">
        <v>40</v>
      </c>
      <c r="E270" s="0" t="s">
        <v>40</v>
      </c>
      <c r="F270" s="0" t="str">
        <f aca="false">INDEX(Mapping!$B$2:$B$465,MATCH(E270,Mapping!$A$2:$A$465,0))</f>
        <v>TAMIL NADU</v>
      </c>
      <c r="G270" s="0" t="str">
        <f aca="false">INDEX(Mapping!$C$2:$C$465,MATCH(E270,Mapping!$A$2:$A$465,0))</f>
        <v>TAMIL NADU</v>
      </c>
      <c r="H270" s="2" t="n">
        <v>394.85</v>
      </c>
      <c r="I270" s="3" t="n">
        <v>7.11</v>
      </c>
    </row>
    <row r="271" customFormat="false" ht="15" hidden="false" customHeight="false" outlineLevel="0" collapsed="false">
      <c r="A271" s="0" t="s">
        <v>197</v>
      </c>
      <c r="B271" s="0" t="n">
        <f aca="false">VALUE(LEFT(A271,4))</f>
        <v>2020</v>
      </c>
      <c r="C271" s="0" t="str">
        <f aca="false">"FY"&amp;IF(VALUE(MID(A271,6,2))&gt;=4,VALUE(LEFT(A271,4)),VALUE(LEFT(A271,4))-1)&amp;"-"&amp;TEXT(MOD(IF(VALUE(MID(A271,6,2))&gt;=4,VALUE(LEFT(A271,4)),VALUE(LEFT(A271,4))-1)+1,100),"00")</f>
        <v>FY2020-21</v>
      </c>
      <c r="D271" s="0" t="s">
        <v>41</v>
      </c>
      <c r="E271" s="0" t="s">
        <v>41</v>
      </c>
      <c r="F271" s="0" t="str">
        <f aca="false">INDEX(Mapping!$B$2:$B$465,MATCH(E271,Mapping!$A$2:$A$465,0))</f>
        <v>RAJASTHAN</v>
      </c>
      <c r="G271" s="0" t="str">
        <f aca="false">INDEX(Mapping!$C$2:$C$465,MATCH(E271,Mapping!$A$2:$A$465,0))</f>
        <v>RAJASTHAN</v>
      </c>
      <c r="H271" s="2" t="n">
        <v>369.59</v>
      </c>
      <c r="I271" s="3" t="n">
        <v>6.66</v>
      </c>
    </row>
    <row r="272" customFormat="false" ht="15" hidden="false" customHeight="false" outlineLevel="0" collapsed="false">
      <c r="A272" s="0" t="s">
        <v>197</v>
      </c>
      <c r="B272" s="0" t="n">
        <f aca="false">VALUE(LEFT(A272,4))</f>
        <v>2020</v>
      </c>
      <c r="C272" s="0" t="str">
        <f aca="false">"FY"&amp;IF(VALUE(MID(A272,6,2))&gt;=4,VALUE(LEFT(A272,4)),VALUE(LEFT(A272,4))-1)&amp;"-"&amp;TEXT(MOD(IF(VALUE(MID(A272,6,2))&gt;=4,VALUE(LEFT(A272,4)),VALUE(LEFT(A272,4))-1)+1,100),"00")</f>
        <v>FY2020-21</v>
      </c>
      <c r="D272" s="0" t="s">
        <v>36</v>
      </c>
      <c r="E272" s="0" t="s">
        <v>36</v>
      </c>
      <c r="F272" s="0" t="str">
        <f aca="false">INDEX(Mapping!$B$2:$B$465,MATCH(E272,Mapping!$A$2:$A$465,0))</f>
        <v>UTTAR PRADESH</v>
      </c>
      <c r="G272" s="0" t="str">
        <f aca="false">INDEX(Mapping!$C$2:$C$465,MATCH(E272,Mapping!$A$2:$A$465,0))</f>
        <v>UTTAR PRADESH</v>
      </c>
      <c r="H272" s="2" t="n">
        <v>315.08</v>
      </c>
      <c r="I272" s="3" t="n">
        <v>5.68</v>
      </c>
    </row>
    <row r="273" customFormat="false" ht="15" hidden="false" customHeight="false" outlineLevel="0" collapsed="false">
      <c r="A273" s="0" t="s">
        <v>197</v>
      </c>
      <c r="B273" s="0" t="n">
        <f aca="false">VALUE(LEFT(A273,4))</f>
        <v>2020</v>
      </c>
      <c r="C273" s="0" t="str">
        <f aca="false">"FY"&amp;IF(VALUE(MID(A273,6,2))&gt;=4,VALUE(LEFT(A273,4)),VALUE(LEFT(A273,4))-1)&amp;"-"&amp;TEXT(MOD(IF(VALUE(MID(A273,6,2))&gt;=4,VALUE(LEFT(A273,4)),VALUE(LEFT(A273,4))-1)+1,100),"00")</f>
        <v>FY2020-21</v>
      </c>
      <c r="D273" s="0" t="s">
        <v>56</v>
      </c>
      <c r="E273" s="0" t="s">
        <v>56</v>
      </c>
      <c r="F273" s="0" t="str">
        <f aca="false">INDEX(Mapping!$B$2:$B$465,MATCH(E273,Mapping!$A$2:$A$465,0))</f>
        <v>UTTARAKHAND</v>
      </c>
      <c r="G273" s="0" t="str">
        <f aca="false">INDEX(Mapping!$C$2:$C$465,MATCH(E273,Mapping!$A$2:$A$465,0))</f>
        <v>UTTARAKHAND</v>
      </c>
      <c r="H273" s="2" t="n">
        <v>283.35</v>
      </c>
      <c r="I273" s="3" t="n">
        <v>5.11</v>
      </c>
    </row>
    <row r="274" customFormat="false" ht="15" hidden="false" customHeight="false" outlineLevel="0" collapsed="false">
      <c r="A274" s="0" t="s">
        <v>197</v>
      </c>
      <c r="B274" s="0" t="n">
        <f aca="false">VALUE(LEFT(A274,4))</f>
        <v>2020</v>
      </c>
      <c r="C274" s="0" t="str">
        <f aca="false">"FY"&amp;IF(VALUE(MID(A274,6,2))&gt;=4,VALUE(LEFT(A274,4)),VALUE(LEFT(A274,4))-1)&amp;"-"&amp;TEXT(MOD(IF(VALUE(MID(A274,6,2))&gt;=4,VALUE(LEFT(A274,4)),VALUE(LEFT(A274,4))-1)+1,100),"00")</f>
        <v>FY2020-21</v>
      </c>
      <c r="D274" s="0" t="s">
        <v>37</v>
      </c>
      <c r="E274" s="0" t="s">
        <v>37</v>
      </c>
      <c r="F274" s="0" t="str">
        <f aca="false">INDEX(Mapping!$B$2:$B$465,MATCH(E274,Mapping!$A$2:$A$465,0))</f>
        <v>MAHARASHTRA</v>
      </c>
      <c r="G274" s="0" t="str">
        <f aca="false">INDEX(Mapping!$C$2:$C$465,MATCH(E274,Mapping!$A$2:$A$465,0))</f>
        <v>MAHARASHTRA</v>
      </c>
      <c r="H274" s="2" t="n">
        <v>267.96</v>
      </c>
      <c r="I274" s="3" t="n">
        <v>4.83</v>
      </c>
    </row>
    <row r="275" customFormat="false" ht="15" hidden="false" customHeight="false" outlineLevel="0" collapsed="false">
      <c r="A275" s="0" t="s">
        <v>197</v>
      </c>
      <c r="B275" s="0" t="n">
        <f aca="false">VALUE(LEFT(A275,4))</f>
        <v>2020</v>
      </c>
      <c r="C275" s="0" t="str">
        <f aca="false">"FY"&amp;IF(VALUE(MID(A275,6,2))&gt;=4,VALUE(LEFT(A275,4)),VALUE(LEFT(A275,4))-1)&amp;"-"&amp;TEXT(MOD(IF(VALUE(MID(A275,6,2))&gt;=4,VALUE(LEFT(A275,4)),VALUE(LEFT(A275,4))-1)+1,100),"00")</f>
        <v>FY2020-21</v>
      </c>
      <c r="D275" s="0" t="s">
        <v>44</v>
      </c>
      <c r="E275" s="0" t="s">
        <v>44</v>
      </c>
      <c r="F275" s="0" t="str">
        <f aca="false">INDEX(Mapping!$B$2:$B$465,MATCH(E275,Mapping!$A$2:$A$465,0))</f>
        <v>HARYANA</v>
      </c>
      <c r="G275" s="0" t="str">
        <f aca="false">INDEX(Mapping!$C$2:$C$465,MATCH(E275,Mapping!$A$2:$A$465,0))</f>
        <v>HARYANA</v>
      </c>
      <c r="H275" s="2" t="n">
        <v>220.84</v>
      </c>
      <c r="I275" s="3" t="n">
        <v>3.98</v>
      </c>
    </row>
    <row r="276" customFormat="false" ht="15" hidden="false" customHeight="false" outlineLevel="0" collapsed="false">
      <c r="A276" s="0" t="s">
        <v>197</v>
      </c>
      <c r="B276" s="0" t="n">
        <f aca="false">VALUE(LEFT(A276,4))</f>
        <v>2020</v>
      </c>
      <c r="C276" s="0" t="str">
        <f aca="false">"FY"&amp;IF(VALUE(MID(A276,6,2))&gt;=4,VALUE(LEFT(A276,4)),VALUE(LEFT(A276,4))-1)&amp;"-"&amp;TEXT(MOD(IF(VALUE(MID(A276,6,2))&gt;=4,VALUE(LEFT(A276,4)),VALUE(LEFT(A276,4))-1)+1,100),"00")</f>
        <v>FY2020-21</v>
      </c>
      <c r="D276" s="0" t="s">
        <v>45</v>
      </c>
      <c r="E276" s="0" t="s">
        <v>45</v>
      </c>
      <c r="F276" s="0" t="str">
        <f aca="false">INDEX(Mapping!$B$2:$B$465,MATCH(E276,Mapping!$A$2:$A$465,0))</f>
        <v>BIHAR</v>
      </c>
      <c r="G276" s="0" t="str">
        <f aca="false">INDEX(Mapping!$C$2:$C$465,MATCH(E276,Mapping!$A$2:$A$465,0))</f>
        <v>BIHAR</v>
      </c>
      <c r="H276" s="2" t="n">
        <v>219.16</v>
      </c>
      <c r="I276" s="3" t="n">
        <v>3.95</v>
      </c>
    </row>
    <row r="277" customFormat="false" ht="15" hidden="false" customHeight="false" outlineLevel="0" collapsed="false">
      <c r="A277" s="0" t="s">
        <v>197</v>
      </c>
      <c r="B277" s="0" t="n">
        <f aca="false">VALUE(LEFT(A277,4))</f>
        <v>2020</v>
      </c>
      <c r="C277" s="0" t="str">
        <f aca="false">"FY"&amp;IF(VALUE(MID(A277,6,2))&gt;=4,VALUE(LEFT(A277,4)),VALUE(LEFT(A277,4))-1)&amp;"-"&amp;TEXT(MOD(IF(VALUE(MID(A277,6,2))&gt;=4,VALUE(LEFT(A277,4)),VALUE(LEFT(A277,4))-1)+1,100),"00")</f>
        <v>FY2020-21</v>
      </c>
      <c r="D277" s="0" t="s">
        <v>48</v>
      </c>
      <c r="E277" s="0" t="s">
        <v>48</v>
      </c>
      <c r="F277" s="0" t="str">
        <f aca="false">INDEX(Mapping!$B$2:$B$465,MATCH(E277,Mapping!$A$2:$A$465,0))</f>
        <v>DELHI</v>
      </c>
      <c r="G277" s="0" t="str">
        <f aca="false">INDEX(Mapping!$C$2:$C$465,MATCH(E277,Mapping!$A$2:$A$465,0))</f>
        <v>DELHI</v>
      </c>
      <c r="H277" s="2" t="n">
        <v>209.65</v>
      </c>
      <c r="I277" s="3" t="n">
        <v>3.78</v>
      </c>
    </row>
    <row r="278" customFormat="false" ht="15" hidden="false" customHeight="false" outlineLevel="0" collapsed="false">
      <c r="A278" s="0" t="s">
        <v>197</v>
      </c>
      <c r="B278" s="0" t="n">
        <f aca="false">VALUE(LEFT(A278,4))</f>
        <v>2020</v>
      </c>
      <c r="C278" s="0" t="str">
        <f aca="false">"FY"&amp;IF(VALUE(MID(A278,6,2))&gt;=4,VALUE(LEFT(A278,4)),VALUE(LEFT(A278,4))-1)&amp;"-"&amp;TEXT(MOD(IF(VALUE(MID(A278,6,2))&gt;=4,VALUE(LEFT(A278,4)),VALUE(LEFT(A278,4))-1)+1,100),"00")</f>
        <v>FY2020-21</v>
      </c>
      <c r="D278" s="0" t="s">
        <v>35</v>
      </c>
      <c r="E278" s="0" t="s">
        <v>35</v>
      </c>
      <c r="F278" s="0" t="str">
        <f aca="false">INDEX(Mapping!$B$2:$B$465,MATCH(E278,Mapping!$A$2:$A$465,0))</f>
        <v>TELANGANA</v>
      </c>
      <c r="G278" s="0" t="str">
        <f aca="false">INDEX(Mapping!$C$2:$C$465,MATCH(E278,Mapping!$A$2:$A$465,0))</f>
        <v>TELANGANA</v>
      </c>
      <c r="H278" s="2" t="n">
        <v>170.92</v>
      </c>
      <c r="I278" s="3" t="n">
        <v>3.08</v>
      </c>
    </row>
    <row r="279" customFormat="false" ht="15" hidden="false" customHeight="false" outlineLevel="0" collapsed="false">
      <c r="A279" s="0" t="s">
        <v>197</v>
      </c>
      <c r="B279" s="0" t="n">
        <f aca="false">VALUE(LEFT(A279,4))</f>
        <v>2020</v>
      </c>
      <c r="C279" s="0" t="str">
        <f aca="false">"FY"&amp;IF(VALUE(MID(A279,6,2))&gt;=4,VALUE(LEFT(A279,4)),VALUE(LEFT(A279,4))-1)&amp;"-"&amp;TEXT(MOD(IF(VALUE(MID(A279,6,2))&gt;=4,VALUE(LEFT(A279,4)),VALUE(LEFT(A279,4))-1)+1,100),"00")</f>
        <v>FY2020-21</v>
      </c>
      <c r="D279" s="0" t="s">
        <v>39</v>
      </c>
      <c r="E279" s="0" t="s">
        <v>39</v>
      </c>
      <c r="F279" s="0" t="str">
        <f aca="false">INDEX(Mapping!$B$2:$B$465,MATCH(E279,Mapping!$A$2:$A$465,0))</f>
        <v>WEST BENGAL</v>
      </c>
      <c r="G279" s="0" t="str">
        <f aca="false">INDEX(Mapping!$C$2:$C$465,MATCH(E279,Mapping!$A$2:$A$465,0))</f>
        <v>WEST BENGAL</v>
      </c>
      <c r="H279" s="2" t="n">
        <v>124.41</v>
      </c>
      <c r="I279" s="3" t="n">
        <v>2.24</v>
      </c>
    </row>
    <row r="280" customFormat="false" ht="15" hidden="false" customHeight="false" outlineLevel="0" collapsed="false">
      <c r="A280" s="0" t="s">
        <v>197</v>
      </c>
      <c r="B280" s="0" t="n">
        <f aca="false">VALUE(LEFT(A280,4))</f>
        <v>2020</v>
      </c>
      <c r="C280" s="0" t="str">
        <f aca="false">"FY"&amp;IF(VALUE(MID(A280,6,2))&gt;=4,VALUE(LEFT(A280,4)),VALUE(LEFT(A280,4))-1)&amp;"-"&amp;TEXT(MOD(IF(VALUE(MID(A280,6,2))&gt;=4,VALUE(LEFT(A280,4)),VALUE(LEFT(A280,4))-1)+1,100),"00")</f>
        <v>FY2020-21</v>
      </c>
      <c r="D280" s="0" t="s">
        <v>61</v>
      </c>
      <c r="E280" s="0" t="s">
        <v>61</v>
      </c>
      <c r="F280" s="0" t="str">
        <f aca="false">INDEX(Mapping!$B$2:$B$465,MATCH(E280,Mapping!$A$2:$A$465,0))</f>
        <v>ASSAM</v>
      </c>
      <c r="G280" s="0" t="str">
        <f aca="false">INDEX(Mapping!$C$2:$C$465,MATCH(E280,Mapping!$A$2:$A$465,0))</f>
        <v>ASSAM</v>
      </c>
      <c r="H280" s="2" t="n">
        <v>122.63</v>
      </c>
      <c r="I280" s="3" t="n">
        <v>2.21</v>
      </c>
    </row>
    <row r="281" customFormat="false" ht="15" hidden="false" customHeight="false" outlineLevel="0" collapsed="false">
      <c r="A281" s="0" t="s">
        <v>197</v>
      </c>
      <c r="B281" s="0" t="n">
        <f aca="false">VALUE(LEFT(A281,4))</f>
        <v>2020</v>
      </c>
      <c r="C281" s="0" t="str">
        <f aca="false">"FY"&amp;IF(VALUE(MID(A281,6,2))&gt;=4,VALUE(LEFT(A281,4)),VALUE(LEFT(A281,4))-1)&amp;"-"&amp;TEXT(MOD(IF(VALUE(MID(A281,6,2))&gt;=4,VALUE(LEFT(A281,4)),VALUE(LEFT(A281,4))-1)+1,100),"00")</f>
        <v>FY2020-21</v>
      </c>
      <c r="D281" s="0" t="s">
        <v>150</v>
      </c>
      <c r="E281" s="0" t="s">
        <v>150</v>
      </c>
      <c r="F281" s="0" t="str">
        <f aca="false">INDEX(Mapping!$B$2:$B$465,MATCH(E281,Mapping!$A$2:$A$465,0))</f>
        <v>DNH &amp; DD (UT)</v>
      </c>
      <c r="G281" s="0" t="str">
        <f aca="false">INDEX(Mapping!$C$2:$C$465,MATCH(E281,Mapping!$A$2:$A$465,0))</f>
        <v>DNH &amp; DD (UT)</v>
      </c>
      <c r="H281" s="2" t="n">
        <v>116.58</v>
      </c>
      <c r="I281" s="3" t="n">
        <v>2.1</v>
      </c>
    </row>
    <row r="282" customFormat="false" ht="15" hidden="false" customHeight="false" outlineLevel="0" collapsed="false">
      <c r="A282" s="0" t="s">
        <v>197</v>
      </c>
      <c r="B282" s="0" t="n">
        <f aca="false">VALUE(LEFT(A282,4))</f>
        <v>2020</v>
      </c>
      <c r="C282" s="0" t="str">
        <f aca="false">"FY"&amp;IF(VALUE(MID(A282,6,2))&gt;=4,VALUE(LEFT(A282,4)),VALUE(LEFT(A282,4))-1)&amp;"-"&amp;TEXT(MOD(IF(VALUE(MID(A282,6,2))&gt;=4,VALUE(LEFT(A282,4)),VALUE(LEFT(A282,4))-1)+1,100),"00")</f>
        <v>FY2020-21</v>
      </c>
      <c r="D282" s="0" t="s">
        <v>54</v>
      </c>
      <c r="E282" s="0" t="s">
        <v>54</v>
      </c>
      <c r="F282" s="0" t="str">
        <f aca="false">INDEX(Mapping!$B$2:$B$465,MATCH(E282,Mapping!$A$2:$A$465,0))</f>
        <v>JAMMU &amp; KASHMIR</v>
      </c>
      <c r="G282" s="0" t="str">
        <f aca="false">INDEX(Mapping!$C$2:$C$465,MATCH(E282,Mapping!$A$2:$A$465,0))</f>
        <v>JAMMU &amp; KASHMIR</v>
      </c>
      <c r="H282" s="2" t="n">
        <v>98.66</v>
      </c>
      <c r="I282" s="3" t="n">
        <v>1.78</v>
      </c>
    </row>
    <row r="283" customFormat="false" ht="15" hidden="false" customHeight="false" outlineLevel="0" collapsed="false">
      <c r="A283" s="0" t="s">
        <v>197</v>
      </c>
      <c r="B283" s="0" t="n">
        <f aca="false">VALUE(LEFT(A283,4))</f>
        <v>2020</v>
      </c>
      <c r="C283" s="0" t="str">
        <f aca="false">"FY"&amp;IF(VALUE(MID(A283,6,2))&gt;=4,VALUE(LEFT(A283,4)),VALUE(LEFT(A283,4))-1)&amp;"-"&amp;TEXT(MOD(IF(VALUE(MID(A283,6,2))&gt;=4,VALUE(LEFT(A283,4)),VALUE(LEFT(A283,4))-1)+1,100),"00")</f>
        <v>FY2020-21</v>
      </c>
      <c r="D283" s="0" t="s">
        <v>53</v>
      </c>
      <c r="E283" s="0" t="s">
        <v>53</v>
      </c>
      <c r="F283" s="0" t="str">
        <f aca="false">INDEX(Mapping!$B$2:$B$465,MATCH(E283,Mapping!$A$2:$A$465,0))</f>
        <v>HIMACHAL PRADESH</v>
      </c>
      <c r="G283" s="0" t="str">
        <f aca="false">INDEX(Mapping!$C$2:$C$465,MATCH(E283,Mapping!$A$2:$A$465,0))</f>
        <v>HIMACHAL PRADESH</v>
      </c>
      <c r="H283" s="2" t="n">
        <v>98.65</v>
      </c>
      <c r="I283" s="3" t="n">
        <v>1.78</v>
      </c>
    </row>
    <row r="284" customFormat="false" ht="15" hidden="false" customHeight="false" outlineLevel="0" collapsed="false">
      <c r="A284" s="0" t="s">
        <v>197</v>
      </c>
      <c r="B284" s="0" t="n">
        <f aca="false">VALUE(LEFT(A284,4))</f>
        <v>2020</v>
      </c>
      <c r="C284" s="0" t="str">
        <f aca="false">"FY"&amp;IF(VALUE(MID(A284,6,2))&gt;=4,VALUE(LEFT(A284,4)),VALUE(LEFT(A284,4))-1)&amp;"-"&amp;TEXT(MOD(IF(VALUE(MID(A284,6,2))&gt;=4,VALUE(LEFT(A284,4)),VALUE(LEFT(A284,4))-1)+1,100),"00")</f>
        <v>FY2020-21</v>
      </c>
      <c r="D284" s="0" t="s">
        <v>47</v>
      </c>
      <c r="E284" s="0" t="s">
        <v>47</v>
      </c>
      <c r="F284" s="0" t="str">
        <f aca="false">INDEX(Mapping!$B$2:$B$465,MATCH(E284,Mapping!$A$2:$A$465,0))</f>
        <v>KARNATAKA</v>
      </c>
      <c r="G284" s="0" t="str">
        <f aca="false">INDEX(Mapping!$C$2:$C$465,MATCH(E284,Mapping!$A$2:$A$465,0))</f>
        <v>KARNATAKA</v>
      </c>
      <c r="H284" s="2" t="n">
        <v>80.5</v>
      </c>
      <c r="I284" s="3" t="n">
        <v>1.45</v>
      </c>
    </row>
    <row r="285" customFormat="false" ht="15" hidden="false" customHeight="false" outlineLevel="0" collapsed="false">
      <c r="A285" s="0" t="s">
        <v>197</v>
      </c>
      <c r="B285" s="0" t="n">
        <f aca="false">VALUE(LEFT(A285,4))</f>
        <v>2020</v>
      </c>
      <c r="C285" s="0" t="str">
        <f aca="false">"FY"&amp;IF(VALUE(MID(A285,6,2))&gt;=4,VALUE(LEFT(A285,4)),VALUE(LEFT(A285,4))-1)&amp;"-"&amp;TEXT(MOD(IF(VALUE(MID(A285,6,2))&gt;=4,VALUE(LEFT(A285,4)),VALUE(LEFT(A285,4))-1)+1,100),"00")</f>
        <v>FY2020-21</v>
      </c>
      <c r="D285" s="0" t="s">
        <v>648</v>
      </c>
      <c r="E285" s="0" t="s">
        <v>91</v>
      </c>
      <c r="F285" s="0" t="str">
        <f aca="false">INDEX(Mapping!$B$2:$B$465,MATCH(E285,Mapping!$A$2:$A$465,0))</f>
        <v>AM/NS INDIA (HAZIRA)</v>
      </c>
      <c r="G285" s="0" t="str">
        <f aca="false">INDEX(Mapping!$C$2:$C$465,MATCH(E285,Mapping!$A$2:$A$465,0))</f>
        <v>AM/NS INDIA (HAZIRA)</v>
      </c>
      <c r="H285" s="2" t="n">
        <v>41.45</v>
      </c>
      <c r="I285" s="3" t="n">
        <v>0.75</v>
      </c>
    </row>
    <row r="286" customFormat="false" ht="15" hidden="false" customHeight="false" outlineLevel="0" collapsed="false">
      <c r="A286" s="0" t="s">
        <v>197</v>
      </c>
      <c r="B286" s="0" t="n">
        <f aca="false">VALUE(LEFT(A286,4))</f>
        <v>2020</v>
      </c>
      <c r="C286" s="0" t="str">
        <f aca="false">"FY"&amp;IF(VALUE(MID(A286,6,2))&gt;=4,VALUE(LEFT(A286,4)),VALUE(LEFT(A286,4))-1)&amp;"-"&amp;TEXT(MOD(IF(VALUE(MID(A286,6,2))&gt;=4,VALUE(LEFT(A286,4)),VALUE(LEFT(A286,4))-1)+1,100),"00")</f>
        <v>FY2020-21</v>
      </c>
      <c r="D286" s="0" t="s">
        <v>43</v>
      </c>
      <c r="E286" s="0" t="s">
        <v>43</v>
      </c>
      <c r="F286" s="0" t="str">
        <f aca="false">INDEX(Mapping!$B$2:$B$465,MATCH(E286,Mapping!$A$2:$A$465,0))</f>
        <v>ODISHA</v>
      </c>
      <c r="G286" s="0" t="str">
        <f aca="false">INDEX(Mapping!$C$2:$C$465,MATCH(E286,Mapping!$A$2:$A$465,0))</f>
        <v>ODISHA</v>
      </c>
      <c r="H286" s="2" t="n">
        <v>41.28</v>
      </c>
      <c r="I286" s="3" t="n">
        <v>0.74</v>
      </c>
    </row>
    <row r="287" customFormat="false" ht="15" hidden="false" customHeight="false" outlineLevel="0" collapsed="false">
      <c r="A287" s="0" t="s">
        <v>197</v>
      </c>
      <c r="B287" s="0" t="n">
        <f aca="false">VALUE(LEFT(A287,4))</f>
        <v>2020</v>
      </c>
      <c r="C287" s="0" t="str">
        <f aca="false">"FY"&amp;IF(VALUE(MID(A287,6,2))&gt;=4,VALUE(LEFT(A287,4)),VALUE(LEFT(A287,4))-1)&amp;"-"&amp;TEXT(MOD(IF(VALUE(MID(A287,6,2))&gt;=4,VALUE(LEFT(A287,4)),VALUE(LEFT(A287,4))-1)+1,100),"00")</f>
        <v>FY2020-21</v>
      </c>
      <c r="D287" s="0" t="s">
        <v>71</v>
      </c>
      <c r="E287" s="0" t="s">
        <v>71</v>
      </c>
      <c r="F287" s="0" t="str">
        <f aca="false">INDEX(Mapping!$B$2:$B$465,MATCH(E287,Mapping!$A$2:$A$465,0))</f>
        <v>KERALA</v>
      </c>
      <c r="G287" s="0" t="str">
        <f aca="false">INDEX(Mapping!$C$2:$C$465,MATCH(E287,Mapping!$A$2:$A$465,0))</f>
        <v>KERALA</v>
      </c>
      <c r="H287" s="2" t="n">
        <v>39.15</v>
      </c>
      <c r="I287" s="3" t="n">
        <v>0.71</v>
      </c>
    </row>
    <row r="288" customFormat="false" ht="15" hidden="false" customHeight="false" outlineLevel="0" collapsed="false">
      <c r="A288" s="0" t="s">
        <v>197</v>
      </c>
      <c r="B288" s="0" t="n">
        <f aca="false">VALUE(LEFT(A288,4))</f>
        <v>2020</v>
      </c>
      <c r="C288" s="0" t="str">
        <f aca="false">"FY"&amp;IF(VALUE(MID(A288,6,2))&gt;=4,VALUE(LEFT(A288,4)),VALUE(LEFT(A288,4))-1)&amp;"-"&amp;TEXT(MOD(IF(VALUE(MID(A288,6,2))&gt;=4,VALUE(LEFT(A288,4)),VALUE(LEFT(A288,4))-1)+1,100),"00")</f>
        <v>FY2020-21</v>
      </c>
      <c r="D288" s="0" t="s">
        <v>49</v>
      </c>
      <c r="E288" s="0" t="s">
        <v>49</v>
      </c>
      <c r="F288" s="0" t="str">
        <f aca="false">INDEX(Mapping!$B$2:$B$465,MATCH(E288,Mapping!$A$2:$A$465,0))</f>
        <v>MADHYA PRADESH</v>
      </c>
      <c r="G288" s="0" t="str">
        <f aca="false">INDEX(Mapping!$C$2:$C$465,MATCH(E288,Mapping!$A$2:$A$465,0))</f>
        <v>MADHYA PRADESH</v>
      </c>
      <c r="H288" s="2" t="n">
        <v>30.67</v>
      </c>
      <c r="I288" s="3" t="n">
        <v>0.55</v>
      </c>
    </row>
    <row r="289" customFormat="false" ht="15" hidden="false" customHeight="false" outlineLevel="0" collapsed="false">
      <c r="A289" s="0" t="s">
        <v>197</v>
      </c>
      <c r="B289" s="0" t="n">
        <f aca="false">VALUE(LEFT(A289,4))</f>
        <v>2020</v>
      </c>
      <c r="C289" s="0" t="str">
        <f aca="false">"FY"&amp;IF(VALUE(MID(A289,6,2))&gt;=4,VALUE(LEFT(A289,4)),VALUE(LEFT(A289,4))-1)&amp;"-"&amp;TEXT(MOD(IF(VALUE(MID(A289,6,2))&gt;=4,VALUE(LEFT(A289,4)),VALUE(LEFT(A289,4))-1)+1,100),"00")</f>
        <v>FY2020-21</v>
      </c>
      <c r="D289" s="0" t="s">
        <v>245</v>
      </c>
      <c r="E289" s="0" t="s">
        <v>245</v>
      </c>
      <c r="F289" s="0" t="str">
        <f aca="false">INDEX(Mapping!$B$2:$B$465,MATCH(E289,Mapping!$A$2:$A$465,0))</f>
        <v>DNH &amp; DD (UT)</v>
      </c>
      <c r="G289" s="0" t="str">
        <f aca="false">INDEX(Mapping!$C$2:$C$465,MATCH(E289,Mapping!$A$2:$A$465,0))</f>
        <v>DNH &amp; DD (UT)</v>
      </c>
      <c r="H289" s="2" t="n">
        <v>27.78</v>
      </c>
      <c r="I289" s="3" t="n">
        <v>0.5</v>
      </c>
    </row>
    <row r="290" customFormat="false" ht="15" hidden="false" customHeight="false" outlineLevel="0" collapsed="false">
      <c r="A290" s="0" t="s">
        <v>197</v>
      </c>
      <c r="B290" s="0" t="n">
        <f aca="false">VALUE(LEFT(A290,4))</f>
        <v>2020</v>
      </c>
      <c r="C290" s="0" t="str">
        <f aca="false">"FY"&amp;IF(VALUE(MID(A290,6,2))&gt;=4,VALUE(LEFT(A290,4)),VALUE(LEFT(A290,4))-1)&amp;"-"&amp;TEXT(MOD(IF(VALUE(MID(A290,6,2))&gt;=4,VALUE(LEFT(A290,4)),VALUE(LEFT(A290,4))-1)+1,100),"00")</f>
        <v>FY2020-21</v>
      </c>
      <c r="D290" s="0" t="s">
        <v>119</v>
      </c>
      <c r="E290" s="0" t="s">
        <v>119</v>
      </c>
      <c r="F290" s="0" t="str">
        <f aca="false">INDEX(Mapping!$B$2:$B$465,MATCH(E290,Mapping!$A$2:$A$465,0))</f>
        <v>GOA</v>
      </c>
      <c r="G290" s="0" t="str">
        <f aca="false">INDEX(Mapping!$C$2:$C$465,MATCH(E290,Mapping!$A$2:$A$465,0))</f>
        <v>GOA</v>
      </c>
      <c r="H290" s="2" t="n">
        <v>11.06</v>
      </c>
      <c r="I290" s="3" t="n">
        <v>0.2</v>
      </c>
    </row>
    <row r="291" customFormat="false" ht="15" hidden="false" customHeight="false" outlineLevel="0" collapsed="false">
      <c r="A291" s="0" t="s">
        <v>197</v>
      </c>
      <c r="B291" s="0" t="n">
        <f aca="false">VALUE(LEFT(A291,4))</f>
        <v>2020</v>
      </c>
      <c r="C291" s="0" t="str">
        <f aca="false">"FY"&amp;IF(VALUE(MID(A291,6,2))&gt;=4,VALUE(LEFT(A291,4)),VALUE(LEFT(A291,4))-1)&amp;"-"&amp;TEXT(MOD(IF(VALUE(MID(A291,6,2))&gt;=4,VALUE(LEFT(A291,4)),VALUE(LEFT(A291,4))-1)+1,100),"00")</f>
        <v>FY2020-21</v>
      </c>
      <c r="D291" s="0" t="s">
        <v>94</v>
      </c>
      <c r="E291" s="0" t="s">
        <v>94</v>
      </c>
      <c r="F291" s="0" t="str">
        <f aca="false">INDEX(Mapping!$B$2:$B$465,MATCH(E291,Mapping!$A$2:$A$465,0))</f>
        <v>JHARKHAND</v>
      </c>
      <c r="G291" s="0" t="str">
        <f aca="false">INDEX(Mapping!$C$2:$C$465,MATCH(E291,Mapping!$A$2:$A$465,0))</f>
        <v>JHARKHAND</v>
      </c>
      <c r="H291" s="2" t="n">
        <v>6.98</v>
      </c>
      <c r="I291" s="3" t="n">
        <v>0.13</v>
      </c>
    </row>
    <row r="292" customFormat="false" ht="15" hidden="false" customHeight="false" outlineLevel="0" collapsed="false">
      <c r="A292" s="0" t="s">
        <v>197</v>
      </c>
      <c r="B292" s="0" t="n">
        <f aca="false">VALUE(LEFT(A292,4))</f>
        <v>2020</v>
      </c>
      <c r="C292" s="0" t="str">
        <f aca="false">"FY"&amp;IF(VALUE(MID(A292,6,2))&gt;=4,VALUE(LEFT(A292,4)),VALUE(LEFT(A292,4))-1)&amp;"-"&amp;TEXT(MOD(IF(VALUE(MID(A292,6,2))&gt;=4,VALUE(LEFT(A292,4)),VALUE(LEFT(A292,4))-1)+1,100),"00")</f>
        <v>FY2020-21</v>
      </c>
      <c r="D292" s="0" t="s">
        <v>121</v>
      </c>
      <c r="E292" s="0" t="s">
        <v>121</v>
      </c>
      <c r="F292" s="0" t="str">
        <f aca="false">INDEX(Mapping!$B$2:$B$465,MATCH(E292,Mapping!$A$2:$A$465,0))</f>
        <v>MEGHALAYA</v>
      </c>
      <c r="G292" s="0" t="str">
        <f aca="false">INDEX(Mapping!$C$2:$C$465,MATCH(E292,Mapping!$A$2:$A$465,0))</f>
        <v>MEGHALAYA</v>
      </c>
      <c r="H292" s="2" t="n">
        <v>5.81</v>
      </c>
      <c r="I292" s="3" t="n">
        <v>0.1</v>
      </c>
    </row>
    <row r="293" customFormat="false" ht="15" hidden="false" customHeight="false" outlineLevel="0" collapsed="false">
      <c r="A293" s="0" t="s">
        <v>197</v>
      </c>
      <c r="B293" s="0" t="n">
        <f aca="false">VALUE(LEFT(A293,4))</f>
        <v>2020</v>
      </c>
      <c r="C293" s="0" t="str">
        <f aca="false">"FY"&amp;IF(VALUE(MID(A293,6,2))&gt;=4,VALUE(LEFT(A293,4)),VALUE(LEFT(A293,4))-1)&amp;"-"&amp;TEXT(MOD(IF(VALUE(MID(A293,6,2))&gt;=4,VALUE(LEFT(A293,4)),VALUE(LEFT(A293,4))-1)+1,100),"00")</f>
        <v>FY2020-21</v>
      </c>
      <c r="D293" s="0" t="s">
        <v>46</v>
      </c>
      <c r="E293" s="0" t="s">
        <v>46</v>
      </c>
      <c r="F293" s="0" t="str">
        <f aca="false">INDEX(Mapping!$B$2:$B$465,MATCH(E293,Mapping!$A$2:$A$465,0))</f>
        <v>CHHATTISGARH</v>
      </c>
      <c r="G293" s="0" t="str">
        <f aca="false">INDEX(Mapping!$C$2:$C$465,MATCH(E293,Mapping!$A$2:$A$465,0))</f>
        <v>CHHATTISGARH</v>
      </c>
      <c r="H293" s="2" t="n">
        <v>4.98</v>
      </c>
      <c r="I293" s="3" t="n">
        <v>0.09</v>
      </c>
    </row>
    <row r="294" customFormat="false" ht="15" hidden="false" customHeight="false" outlineLevel="0" collapsed="false">
      <c r="A294" s="0" t="s">
        <v>197</v>
      </c>
      <c r="B294" s="0" t="n">
        <f aca="false">VALUE(LEFT(A294,4))</f>
        <v>2020</v>
      </c>
      <c r="C294" s="0" t="str">
        <f aca="false">"FY"&amp;IF(VALUE(MID(A294,6,2))&gt;=4,VALUE(LEFT(A294,4)),VALUE(LEFT(A294,4))-1)&amp;"-"&amp;TEXT(MOD(IF(VALUE(MID(A294,6,2))&gt;=4,VALUE(LEFT(A294,4)),VALUE(LEFT(A294,4))-1)+1,100),"00")</f>
        <v>FY2020-21</v>
      </c>
      <c r="D294" s="0" t="s">
        <v>152</v>
      </c>
      <c r="E294" s="0" t="s">
        <v>152</v>
      </c>
      <c r="F294" s="0" t="str">
        <f aca="false">INDEX(Mapping!$B$2:$B$465,MATCH(E294,Mapping!$A$2:$A$465,0))</f>
        <v>CHANDIGARH</v>
      </c>
      <c r="G294" s="0" t="str">
        <f aca="false">INDEX(Mapping!$C$2:$C$465,MATCH(E294,Mapping!$A$2:$A$465,0))</f>
        <v>CHANDIGARH</v>
      </c>
      <c r="H294" s="2" t="n">
        <v>2.6</v>
      </c>
      <c r="I294" s="3" t="n">
        <v>0.05</v>
      </c>
    </row>
    <row r="295" customFormat="false" ht="15" hidden="false" customHeight="false" outlineLevel="0" collapsed="false">
      <c r="A295" s="0" t="s">
        <v>197</v>
      </c>
      <c r="B295" s="0" t="n">
        <f aca="false">VALUE(LEFT(A295,4))</f>
        <v>2020</v>
      </c>
      <c r="C295" s="0" t="str">
        <f aca="false">"FY"&amp;IF(VALUE(MID(A295,6,2))&gt;=4,VALUE(LEFT(A295,4)),VALUE(LEFT(A295,4))-1)&amp;"-"&amp;TEXT(MOD(IF(VALUE(MID(A295,6,2))&gt;=4,VALUE(LEFT(A295,4)),VALUE(LEFT(A295,4))-1)+1,100),"00")</f>
        <v>FY2020-21</v>
      </c>
      <c r="D295" s="0" t="s">
        <v>199</v>
      </c>
      <c r="E295" s="0" t="s">
        <v>199</v>
      </c>
      <c r="F295" s="0" t="str">
        <f aca="false">INDEX(Mapping!$B$2:$B$465,MATCH(E295,Mapping!$A$2:$A$465,0))</f>
        <v>TRIPURA</v>
      </c>
      <c r="G295" s="0" t="str">
        <f aca="false">INDEX(Mapping!$C$2:$C$465,MATCH(E295,Mapping!$A$2:$A$465,0))</f>
        <v>TRIPURA</v>
      </c>
      <c r="H295" s="2" t="n">
        <v>0.19</v>
      </c>
      <c r="I295" s="3" t="n">
        <v>0.003</v>
      </c>
    </row>
    <row r="296" customFormat="false" ht="15" hidden="false" customHeight="false" outlineLevel="0" collapsed="false">
      <c r="A296" s="0" t="s">
        <v>197</v>
      </c>
      <c r="B296" s="0" t="n">
        <f aca="false">VALUE(LEFT(A296,4))</f>
        <v>2020</v>
      </c>
      <c r="C296" s="0" t="str">
        <f aca="false">"FY"&amp;IF(VALUE(MID(A296,6,2))&gt;=4,VALUE(LEFT(A296,4)),VALUE(LEFT(A296,4))-1)&amp;"-"&amp;TEXT(MOD(IF(VALUE(MID(A296,6,2))&gt;=4,VALUE(LEFT(A296,4)),VALUE(LEFT(A296,4))-1)+1,100),"00")</f>
        <v>FY2020-21</v>
      </c>
      <c r="D296" s="0" t="s">
        <v>253</v>
      </c>
      <c r="E296" s="0" t="s">
        <v>253</v>
      </c>
      <c r="F296" s="0" t="str">
        <f aca="false">INDEX(Mapping!$B$2:$B$465,MATCH(E296,Mapping!$A$2:$A$465,0))</f>
        <v>NAGALAND</v>
      </c>
      <c r="G296" s="0" t="str">
        <f aca="false">INDEX(Mapping!$C$2:$C$465,MATCH(E296,Mapping!$A$2:$A$465,0))</f>
        <v>NAGALAND</v>
      </c>
      <c r="H296" s="2" t="n">
        <v>0.03</v>
      </c>
      <c r="I296" s="3" t="n">
        <v>0.001</v>
      </c>
    </row>
    <row r="297" customFormat="false" ht="15" hidden="false" customHeight="false" outlineLevel="0" collapsed="false">
      <c r="A297" s="0" t="s">
        <v>118</v>
      </c>
      <c r="B297" s="0" t="n">
        <f aca="false">VALUE(LEFT(A297,4))</f>
        <v>2020</v>
      </c>
      <c r="C297" s="0" t="str">
        <f aca="false">"FY"&amp;IF(VALUE(MID(A297,6,2))&gt;=4,VALUE(LEFT(A297,4)),VALUE(LEFT(A297,4))-1)&amp;"-"&amp;TEXT(MOD(IF(VALUE(MID(A297,6,2))&gt;=4,VALUE(LEFT(A297,4)),VALUE(LEFT(A297,4))-1)+1,100),"00")</f>
        <v>FY2020-21</v>
      </c>
      <c r="D297" s="0" t="s">
        <v>38</v>
      </c>
      <c r="E297" s="0" t="s">
        <v>38</v>
      </c>
      <c r="F297" s="0" t="str">
        <f aca="false">INDEX(Mapping!$B$2:$B$465,MATCH(E297,Mapping!$A$2:$A$465,0))</f>
        <v>ANDHRA PRADESH</v>
      </c>
      <c r="G297" s="0" t="str">
        <f aca="false">INDEX(Mapping!$C$2:$C$465,MATCH(E297,Mapping!$A$2:$A$465,0))</f>
        <v>ANDHRA PRADESH</v>
      </c>
      <c r="H297" s="2" t="n">
        <v>903.25</v>
      </c>
      <c r="I297" s="3" t="n">
        <v>18.4</v>
      </c>
    </row>
    <row r="298" customFormat="false" ht="15" hidden="false" customHeight="false" outlineLevel="0" collapsed="false">
      <c r="A298" s="0" t="s">
        <v>118</v>
      </c>
      <c r="B298" s="0" t="n">
        <f aca="false">VALUE(LEFT(A298,4))</f>
        <v>2020</v>
      </c>
      <c r="C298" s="0" t="str">
        <f aca="false">"FY"&amp;IF(VALUE(MID(A298,6,2))&gt;=4,VALUE(LEFT(A298,4)),VALUE(LEFT(A298,4))-1)&amp;"-"&amp;TEXT(MOD(IF(VALUE(MID(A298,6,2))&gt;=4,VALUE(LEFT(A298,4)),VALUE(LEFT(A298,4))-1)+1,100),"00")</f>
        <v>FY2020-21</v>
      </c>
      <c r="D298" s="0" t="s">
        <v>42</v>
      </c>
      <c r="E298" s="0" t="s">
        <v>42</v>
      </c>
      <c r="F298" s="0" t="str">
        <f aca="false">INDEX(Mapping!$B$2:$B$465,MATCH(E298,Mapping!$A$2:$A$465,0))</f>
        <v>PUNJAB</v>
      </c>
      <c r="G298" s="0" t="str">
        <f aca="false">INDEX(Mapping!$C$2:$C$465,MATCH(E298,Mapping!$A$2:$A$465,0))</f>
        <v>PUNJAB</v>
      </c>
      <c r="H298" s="2" t="n">
        <v>536.16</v>
      </c>
      <c r="I298" s="3" t="n">
        <v>10.92</v>
      </c>
    </row>
    <row r="299" customFormat="false" ht="15" hidden="false" customHeight="false" outlineLevel="0" collapsed="false">
      <c r="A299" s="0" t="s">
        <v>118</v>
      </c>
      <c r="B299" s="0" t="n">
        <f aca="false">VALUE(LEFT(A299,4))</f>
        <v>2020</v>
      </c>
      <c r="C299" s="0" t="str">
        <f aca="false">"FY"&amp;IF(VALUE(MID(A299,6,2))&gt;=4,VALUE(LEFT(A299,4)),VALUE(LEFT(A299,4))-1)&amp;"-"&amp;TEXT(MOD(IF(VALUE(MID(A299,6,2))&gt;=4,VALUE(LEFT(A299,4)),VALUE(LEFT(A299,4))-1)+1,100),"00")</f>
        <v>FY2020-21</v>
      </c>
      <c r="D299" s="0" t="s">
        <v>40</v>
      </c>
      <c r="E299" s="0" t="s">
        <v>40</v>
      </c>
      <c r="F299" s="0" t="str">
        <f aca="false">INDEX(Mapping!$B$2:$B$465,MATCH(E299,Mapping!$A$2:$A$465,0))</f>
        <v>TAMIL NADU</v>
      </c>
      <c r="G299" s="0" t="str">
        <f aca="false">INDEX(Mapping!$C$2:$C$465,MATCH(E299,Mapping!$A$2:$A$465,0))</f>
        <v>TAMIL NADU</v>
      </c>
      <c r="H299" s="2" t="n">
        <v>526.75</v>
      </c>
      <c r="I299" s="3" t="n">
        <v>10.73</v>
      </c>
    </row>
    <row r="300" customFormat="false" ht="15" hidden="false" customHeight="false" outlineLevel="0" collapsed="false">
      <c r="A300" s="0" t="s">
        <v>118</v>
      </c>
      <c r="B300" s="0" t="n">
        <f aca="false">VALUE(LEFT(A300,4))</f>
        <v>2020</v>
      </c>
      <c r="C300" s="0" t="str">
        <f aca="false">"FY"&amp;IF(VALUE(MID(A300,6,2))&gt;=4,VALUE(LEFT(A300,4)),VALUE(LEFT(A300,4))-1)&amp;"-"&amp;TEXT(MOD(IF(VALUE(MID(A300,6,2))&gt;=4,VALUE(LEFT(A300,4)),VALUE(LEFT(A300,4))-1)+1,100),"00")</f>
        <v>FY2020-21</v>
      </c>
      <c r="D300" s="0" t="s">
        <v>41</v>
      </c>
      <c r="E300" s="0" t="s">
        <v>41</v>
      </c>
      <c r="F300" s="0" t="str">
        <f aca="false">INDEX(Mapping!$B$2:$B$465,MATCH(E300,Mapping!$A$2:$A$465,0))</f>
        <v>RAJASTHAN</v>
      </c>
      <c r="G300" s="0" t="str">
        <f aca="false">INDEX(Mapping!$C$2:$C$465,MATCH(E300,Mapping!$A$2:$A$465,0))</f>
        <v>RAJASTHAN</v>
      </c>
      <c r="H300" s="2" t="n">
        <v>434.13</v>
      </c>
      <c r="I300" s="3" t="n">
        <v>8.84</v>
      </c>
    </row>
    <row r="301" customFormat="false" ht="15" hidden="false" customHeight="false" outlineLevel="0" collapsed="false">
      <c r="A301" s="0" t="s">
        <v>118</v>
      </c>
      <c r="B301" s="0" t="n">
        <f aca="false">VALUE(LEFT(A301,4))</f>
        <v>2020</v>
      </c>
      <c r="C301" s="0" t="str">
        <f aca="false">"FY"&amp;IF(VALUE(MID(A301,6,2))&gt;=4,VALUE(LEFT(A301,4)),VALUE(LEFT(A301,4))-1)&amp;"-"&amp;TEXT(MOD(IF(VALUE(MID(A301,6,2))&gt;=4,VALUE(LEFT(A301,4)),VALUE(LEFT(A301,4))-1)+1,100),"00")</f>
        <v>FY2020-21</v>
      </c>
      <c r="D301" s="0" t="s">
        <v>37</v>
      </c>
      <c r="E301" s="0" t="s">
        <v>37</v>
      </c>
      <c r="F301" s="0" t="str">
        <f aca="false">INDEX(Mapping!$B$2:$B$465,MATCH(E301,Mapping!$A$2:$A$465,0))</f>
        <v>MAHARASHTRA</v>
      </c>
      <c r="G301" s="0" t="str">
        <f aca="false">INDEX(Mapping!$C$2:$C$465,MATCH(E301,Mapping!$A$2:$A$465,0))</f>
        <v>MAHARASHTRA</v>
      </c>
      <c r="H301" s="2" t="n">
        <v>394.11</v>
      </c>
      <c r="I301" s="3" t="n">
        <v>8.03</v>
      </c>
    </row>
    <row r="302" customFormat="false" ht="15" hidden="false" customHeight="false" outlineLevel="0" collapsed="false">
      <c r="A302" s="0" t="s">
        <v>118</v>
      </c>
      <c r="B302" s="0" t="n">
        <f aca="false">VALUE(LEFT(A302,4))</f>
        <v>2020</v>
      </c>
      <c r="C302" s="0" t="str">
        <f aca="false">"FY"&amp;IF(VALUE(MID(A302,6,2))&gt;=4,VALUE(LEFT(A302,4)),VALUE(LEFT(A302,4))-1)&amp;"-"&amp;TEXT(MOD(IF(VALUE(MID(A302,6,2))&gt;=4,VALUE(LEFT(A302,4)),VALUE(LEFT(A302,4))-1)+1,100),"00")</f>
        <v>FY2020-21</v>
      </c>
      <c r="D302" s="0" t="s">
        <v>56</v>
      </c>
      <c r="E302" s="0" t="s">
        <v>56</v>
      </c>
      <c r="F302" s="0" t="str">
        <f aca="false">INDEX(Mapping!$B$2:$B$465,MATCH(E302,Mapping!$A$2:$A$465,0))</f>
        <v>UTTARAKHAND</v>
      </c>
      <c r="G302" s="0" t="str">
        <f aca="false">INDEX(Mapping!$C$2:$C$465,MATCH(E302,Mapping!$A$2:$A$465,0))</f>
        <v>UTTARAKHAND</v>
      </c>
      <c r="H302" s="2" t="n">
        <v>359.54</v>
      </c>
      <c r="I302" s="3" t="n">
        <v>7.32</v>
      </c>
    </row>
    <row r="303" customFormat="false" ht="15" hidden="false" customHeight="false" outlineLevel="0" collapsed="false">
      <c r="A303" s="0" t="s">
        <v>118</v>
      </c>
      <c r="B303" s="0" t="n">
        <f aca="false">VALUE(LEFT(A303,4))</f>
        <v>2020</v>
      </c>
      <c r="C303" s="0" t="str">
        <f aca="false">"FY"&amp;IF(VALUE(MID(A303,6,2))&gt;=4,VALUE(LEFT(A303,4)),VALUE(LEFT(A303,4))-1)&amp;"-"&amp;TEXT(MOD(IF(VALUE(MID(A303,6,2))&gt;=4,VALUE(LEFT(A303,4)),VALUE(LEFT(A303,4))-1)+1,100),"00")</f>
        <v>FY2020-21</v>
      </c>
      <c r="D303" s="0" t="s">
        <v>31</v>
      </c>
      <c r="E303" s="0" t="s">
        <v>31</v>
      </c>
      <c r="F303" s="0" t="str">
        <f aca="false">INDEX(Mapping!$B$2:$B$465,MATCH(E303,Mapping!$A$2:$A$465,0))</f>
        <v>GUJARAT</v>
      </c>
      <c r="G303" s="0" t="str">
        <f aca="false">INDEX(Mapping!$C$2:$C$465,MATCH(E303,Mapping!$A$2:$A$465,0))</f>
        <v>GUJARAT</v>
      </c>
      <c r="H303" s="2" t="n">
        <v>350.67</v>
      </c>
      <c r="I303" s="3" t="n">
        <v>7.14</v>
      </c>
    </row>
    <row r="304" customFormat="false" ht="15" hidden="false" customHeight="false" outlineLevel="0" collapsed="false">
      <c r="A304" s="0" t="s">
        <v>118</v>
      </c>
      <c r="B304" s="0" t="n">
        <f aca="false">VALUE(LEFT(A304,4))</f>
        <v>2020</v>
      </c>
      <c r="C304" s="0" t="str">
        <f aca="false">"FY"&amp;IF(VALUE(MID(A304,6,2))&gt;=4,VALUE(LEFT(A304,4)),VALUE(LEFT(A304,4))-1)&amp;"-"&amp;TEXT(MOD(IF(VALUE(MID(A304,6,2))&gt;=4,VALUE(LEFT(A304,4)),VALUE(LEFT(A304,4))-1)+1,100),"00")</f>
        <v>FY2020-21</v>
      </c>
      <c r="D304" s="0" t="s">
        <v>54</v>
      </c>
      <c r="E304" s="0" t="s">
        <v>54</v>
      </c>
      <c r="F304" s="0" t="str">
        <f aca="false">INDEX(Mapping!$B$2:$B$465,MATCH(E304,Mapping!$A$2:$A$465,0))</f>
        <v>JAMMU &amp; KASHMIR</v>
      </c>
      <c r="G304" s="0" t="str">
        <f aca="false">INDEX(Mapping!$C$2:$C$465,MATCH(E304,Mapping!$A$2:$A$465,0))</f>
        <v>JAMMU &amp; KASHMIR</v>
      </c>
      <c r="H304" s="2" t="n">
        <v>189.68</v>
      </c>
      <c r="I304" s="3" t="n">
        <v>3.86</v>
      </c>
    </row>
    <row r="305" customFormat="false" ht="15" hidden="false" customHeight="false" outlineLevel="0" collapsed="false">
      <c r="A305" s="0" t="s">
        <v>118</v>
      </c>
      <c r="B305" s="0" t="n">
        <f aca="false">VALUE(LEFT(A305,4))</f>
        <v>2020</v>
      </c>
      <c r="C305" s="0" t="str">
        <f aca="false">"FY"&amp;IF(VALUE(MID(A305,6,2))&gt;=4,VALUE(LEFT(A305,4)),VALUE(LEFT(A305,4))-1)&amp;"-"&amp;TEXT(MOD(IF(VALUE(MID(A305,6,2))&gt;=4,VALUE(LEFT(A305,4)),VALUE(LEFT(A305,4))-1)+1,100),"00")</f>
        <v>FY2020-21</v>
      </c>
      <c r="D305" s="0" t="s">
        <v>48</v>
      </c>
      <c r="E305" s="0" t="s">
        <v>48</v>
      </c>
      <c r="F305" s="0" t="str">
        <f aca="false">INDEX(Mapping!$B$2:$B$465,MATCH(E305,Mapping!$A$2:$A$465,0))</f>
        <v>DELHI</v>
      </c>
      <c r="G305" s="0" t="str">
        <f aca="false">INDEX(Mapping!$C$2:$C$465,MATCH(E305,Mapping!$A$2:$A$465,0))</f>
        <v>DELHI</v>
      </c>
      <c r="H305" s="2" t="n">
        <v>185.63</v>
      </c>
      <c r="I305" s="3" t="n">
        <v>3.78</v>
      </c>
    </row>
    <row r="306" customFormat="false" ht="15" hidden="false" customHeight="false" outlineLevel="0" collapsed="false">
      <c r="A306" s="0" t="s">
        <v>118</v>
      </c>
      <c r="B306" s="0" t="n">
        <f aca="false">VALUE(LEFT(A306,4))</f>
        <v>2020</v>
      </c>
      <c r="C306" s="0" t="str">
        <f aca="false">"FY"&amp;IF(VALUE(MID(A306,6,2))&gt;=4,VALUE(LEFT(A306,4)),VALUE(LEFT(A306,4))-1)&amp;"-"&amp;TEXT(MOD(IF(VALUE(MID(A306,6,2))&gt;=4,VALUE(LEFT(A306,4)),VALUE(LEFT(A306,4))-1)+1,100),"00")</f>
        <v>FY2020-21</v>
      </c>
      <c r="D306" s="0" t="s">
        <v>44</v>
      </c>
      <c r="E306" s="0" t="s">
        <v>44</v>
      </c>
      <c r="F306" s="0" t="str">
        <f aca="false">INDEX(Mapping!$B$2:$B$465,MATCH(E306,Mapping!$A$2:$A$465,0))</f>
        <v>HARYANA</v>
      </c>
      <c r="G306" s="0" t="str">
        <f aca="false">INDEX(Mapping!$C$2:$C$465,MATCH(E306,Mapping!$A$2:$A$465,0))</f>
        <v>HARYANA</v>
      </c>
      <c r="H306" s="2" t="n">
        <v>175.82</v>
      </c>
      <c r="I306" s="3" t="n">
        <v>3.58</v>
      </c>
    </row>
    <row r="307" customFormat="false" ht="15" hidden="false" customHeight="false" outlineLevel="0" collapsed="false">
      <c r="A307" s="0" t="s">
        <v>118</v>
      </c>
      <c r="B307" s="0" t="n">
        <f aca="false">VALUE(LEFT(A307,4))</f>
        <v>2020</v>
      </c>
      <c r="C307" s="0" t="str">
        <f aca="false">"FY"&amp;IF(VALUE(MID(A307,6,2))&gt;=4,VALUE(LEFT(A307,4)),VALUE(LEFT(A307,4))-1)&amp;"-"&amp;TEXT(MOD(IF(VALUE(MID(A307,6,2))&gt;=4,VALUE(LEFT(A307,4)),VALUE(LEFT(A307,4))-1)+1,100),"00")</f>
        <v>FY2020-21</v>
      </c>
      <c r="D307" s="0" t="s">
        <v>36</v>
      </c>
      <c r="E307" s="0" t="s">
        <v>36</v>
      </c>
      <c r="F307" s="0" t="str">
        <f aca="false">INDEX(Mapping!$B$2:$B$465,MATCH(E307,Mapping!$A$2:$A$465,0))</f>
        <v>UTTAR PRADESH</v>
      </c>
      <c r="G307" s="0" t="str">
        <f aca="false">INDEX(Mapping!$C$2:$C$465,MATCH(E307,Mapping!$A$2:$A$465,0))</f>
        <v>UTTAR PRADESH</v>
      </c>
      <c r="H307" s="2" t="n">
        <v>150.6</v>
      </c>
      <c r="I307" s="3" t="n">
        <v>3.07</v>
      </c>
    </row>
    <row r="308" customFormat="false" ht="15" hidden="false" customHeight="false" outlineLevel="0" collapsed="false">
      <c r="A308" s="0" t="s">
        <v>118</v>
      </c>
      <c r="B308" s="0" t="n">
        <f aca="false">VALUE(LEFT(A308,4))</f>
        <v>2020</v>
      </c>
      <c r="C308" s="0" t="str">
        <f aca="false">"FY"&amp;IF(VALUE(MID(A308,6,2))&gt;=4,VALUE(LEFT(A308,4)),VALUE(LEFT(A308,4))-1)&amp;"-"&amp;TEXT(MOD(IF(VALUE(MID(A308,6,2))&gt;=4,VALUE(LEFT(A308,4)),VALUE(LEFT(A308,4))-1)+1,100),"00")</f>
        <v>FY2020-21</v>
      </c>
      <c r="D308" s="0" t="s">
        <v>35</v>
      </c>
      <c r="E308" s="0" t="s">
        <v>35</v>
      </c>
      <c r="F308" s="0" t="str">
        <f aca="false">INDEX(Mapping!$B$2:$B$465,MATCH(E308,Mapping!$A$2:$A$465,0))</f>
        <v>TELANGANA</v>
      </c>
      <c r="G308" s="0" t="str">
        <f aca="false">INDEX(Mapping!$C$2:$C$465,MATCH(E308,Mapping!$A$2:$A$465,0))</f>
        <v>TELANGANA</v>
      </c>
      <c r="H308" s="2" t="n">
        <v>149.18</v>
      </c>
      <c r="I308" s="3" t="n">
        <v>3.04</v>
      </c>
    </row>
    <row r="309" customFormat="false" ht="15" hidden="false" customHeight="false" outlineLevel="0" collapsed="false">
      <c r="A309" s="0" t="s">
        <v>118</v>
      </c>
      <c r="B309" s="0" t="n">
        <f aca="false">VALUE(LEFT(A309,4))</f>
        <v>2020</v>
      </c>
      <c r="C309" s="0" t="str">
        <f aca="false">"FY"&amp;IF(VALUE(MID(A309,6,2))&gt;=4,VALUE(LEFT(A309,4)),VALUE(LEFT(A309,4))-1)&amp;"-"&amp;TEXT(MOD(IF(VALUE(MID(A309,6,2))&gt;=4,VALUE(LEFT(A309,4)),VALUE(LEFT(A309,4))-1)+1,100),"00")</f>
        <v>FY2020-21</v>
      </c>
      <c r="D309" s="0" t="s">
        <v>53</v>
      </c>
      <c r="E309" s="0" t="s">
        <v>53</v>
      </c>
      <c r="F309" s="0" t="str">
        <f aca="false">INDEX(Mapping!$B$2:$B$465,MATCH(E309,Mapping!$A$2:$A$465,0))</f>
        <v>HIMACHAL PRADESH</v>
      </c>
      <c r="G309" s="0" t="str">
        <f aca="false">INDEX(Mapping!$C$2:$C$465,MATCH(E309,Mapping!$A$2:$A$465,0))</f>
        <v>HIMACHAL PRADESH</v>
      </c>
      <c r="H309" s="2" t="n">
        <v>104.56</v>
      </c>
      <c r="I309" s="3" t="n">
        <v>2.13</v>
      </c>
    </row>
    <row r="310" customFormat="false" ht="15" hidden="false" customHeight="false" outlineLevel="0" collapsed="false">
      <c r="A310" s="0" t="s">
        <v>118</v>
      </c>
      <c r="B310" s="0" t="n">
        <f aca="false">VALUE(LEFT(A310,4))</f>
        <v>2020</v>
      </c>
      <c r="C310" s="0" t="str">
        <f aca="false">"FY"&amp;IF(VALUE(MID(A310,6,2))&gt;=4,VALUE(LEFT(A310,4)),VALUE(LEFT(A310,4))-1)&amp;"-"&amp;TEXT(MOD(IF(VALUE(MID(A310,6,2))&gt;=4,VALUE(LEFT(A310,4)),VALUE(LEFT(A310,4))-1)+1,100),"00")</f>
        <v>FY2020-21</v>
      </c>
      <c r="D310" s="0" t="s">
        <v>61</v>
      </c>
      <c r="E310" s="0" t="s">
        <v>61</v>
      </c>
      <c r="F310" s="0" t="str">
        <f aca="false">INDEX(Mapping!$B$2:$B$465,MATCH(E310,Mapping!$A$2:$A$465,0))</f>
        <v>ASSAM</v>
      </c>
      <c r="G310" s="0" t="str">
        <f aca="false">INDEX(Mapping!$C$2:$C$465,MATCH(E310,Mapping!$A$2:$A$465,0))</f>
        <v>ASSAM</v>
      </c>
      <c r="H310" s="2" t="n">
        <v>65.63</v>
      </c>
      <c r="I310" s="3" t="n">
        <v>1.34</v>
      </c>
    </row>
    <row r="311" customFormat="false" ht="15" hidden="false" customHeight="false" outlineLevel="0" collapsed="false">
      <c r="A311" s="0" t="s">
        <v>118</v>
      </c>
      <c r="B311" s="0" t="n">
        <f aca="false">VALUE(LEFT(A311,4))</f>
        <v>2020</v>
      </c>
      <c r="C311" s="0" t="str">
        <f aca="false">"FY"&amp;IF(VALUE(MID(A311,6,2))&gt;=4,VALUE(LEFT(A311,4)),VALUE(LEFT(A311,4))-1)&amp;"-"&amp;TEXT(MOD(IF(VALUE(MID(A311,6,2))&gt;=4,VALUE(LEFT(A311,4)),VALUE(LEFT(A311,4))-1)+1,100),"00")</f>
        <v>FY2020-21</v>
      </c>
      <c r="D311" s="0" t="s">
        <v>47</v>
      </c>
      <c r="E311" s="0" t="s">
        <v>47</v>
      </c>
      <c r="F311" s="0" t="str">
        <f aca="false">INDEX(Mapping!$B$2:$B$465,MATCH(E311,Mapping!$A$2:$A$465,0))</f>
        <v>KARNATAKA</v>
      </c>
      <c r="G311" s="0" t="str">
        <f aca="false">INDEX(Mapping!$C$2:$C$465,MATCH(E311,Mapping!$A$2:$A$465,0))</f>
        <v>KARNATAKA</v>
      </c>
      <c r="H311" s="2" t="n">
        <v>65.36</v>
      </c>
      <c r="I311" s="3" t="n">
        <v>1.33</v>
      </c>
    </row>
    <row r="312" customFormat="false" ht="15" hidden="false" customHeight="false" outlineLevel="0" collapsed="false">
      <c r="A312" s="0" t="s">
        <v>118</v>
      </c>
      <c r="B312" s="0" t="n">
        <f aca="false">VALUE(LEFT(A312,4))</f>
        <v>2020</v>
      </c>
      <c r="C312" s="0" t="str">
        <f aca="false">"FY"&amp;IF(VALUE(MID(A312,6,2))&gt;=4,VALUE(LEFT(A312,4)),VALUE(LEFT(A312,4))-1)&amp;"-"&amp;TEXT(MOD(IF(VALUE(MID(A312,6,2))&gt;=4,VALUE(LEFT(A312,4)),VALUE(LEFT(A312,4))-1)+1,100),"00")</f>
        <v>FY2020-21</v>
      </c>
      <c r="D312" s="0" t="s">
        <v>71</v>
      </c>
      <c r="E312" s="0" t="s">
        <v>71</v>
      </c>
      <c r="F312" s="0" t="str">
        <f aca="false">INDEX(Mapping!$B$2:$B$465,MATCH(E312,Mapping!$A$2:$A$465,0))</f>
        <v>KERALA</v>
      </c>
      <c r="G312" s="0" t="str">
        <f aca="false">INDEX(Mapping!$C$2:$C$465,MATCH(E312,Mapping!$A$2:$A$465,0))</f>
        <v>KERALA</v>
      </c>
      <c r="H312" s="2" t="n">
        <v>48.09</v>
      </c>
      <c r="I312" s="3" t="n">
        <v>0.98</v>
      </c>
    </row>
    <row r="313" customFormat="false" ht="15" hidden="false" customHeight="false" outlineLevel="0" collapsed="false">
      <c r="A313" s="0" t="s">
        <v>118</v>
      </c>
      <c r="B313" s="0" t="n">
        <f aca="false">VALUE(LEFT(A313,4))</f>
        <v>2020</v>
      </c>
      <c r="C313" s="0" t="str">
        <f aca="false">"FY"&amp;IF(VALUE(MID(A313,6,2))&gt;=4,VALUE(LEFT(A313,4)),VALUE(LEFT(A313,4))-1)&amp;"-"&amp;TEXT(MOD(IF(VALUE(MID(A313,6,2))&gt;=4,VALUE(LEFT(A313,4)),VALUE(LEFT(A313,4))-1)+1,100),"00")</f>
        <v>FY2020-21</v>
      </c>
      <c r="D313" s="0" t="s">
        <v>648</v>
      </c>
      <c r="E313" s="0" t="s">
        <v>91</v>
      </c>
      <c r="F313" s="0" t="str">
        <f aca="false">INDEX(Mapping!$B$2:$B$465,MATCH(E313,Mapping!$A$2:$A$465,0))</f>
        <v>AM/NS INDIA (HAZIRA)</v>
      </c>
      <c r="G313" s="0" t="str">
        <f aca="false">INDEX(Mapping!$C$2:$C$465,MATCH(E313,Mapping!$A$2:$A$465,0))</f>
        <v>AM/NS INDIA (HAZIRA)</v>
      </c>
      <c r="H313" s="2" t="n">
        <v>44.39</v>
      </c>
      <c r="I313" s="3" t="n">
        <v>0.9</v>
      </c>
    </row>
    <row r="314" customFormat="false" ht="15" hidden="false" customHeight="false" outlineLevel="0" collapsed="false">
      <c r="A314" s="0" t="s">
        <v>118</v>
      </c>
      <c r="B314" s="0" t="n">
        <f aca="false">VALUE(LEFT(A314,4))</f>
        <v>2020</v>
      </c>
      <c r="C314" s="0" t="str">
        <f aca="false">"FY"&amp;IF(VALUE(MID(A314,6,2))&gt;=4,VALUE(LEFT(A314,4)),VALUE(LEFT(A314,4))-1)&amp;"-"&amp;TEXT(MOD(IF(VALUE(MID(A314,6,2))&gt;=4,VALUE(LEFT(A314,4)),VALUE(LEFT(A314,4))-1)+1,100),"00")</f>
        <v>FY2020-21</v>
      </c>
      <c r="D314" s="0" t="s">
        <v>39</v>
      </c>
      <c r="E314" s="0" t="s">
        <v>39</v>
      </c>
      <c r="F314" s="0" t="str">
        <f aca="false">INDEX(Mapping!$B$2:$B$465,MATCH(E314,Mapping!$A$2:$A$465,0))</f>
        <v>WEST BENGAL</v>
      </c>
      <c r="G314" s="0" t="str">
        <f aca="false">INDEX(Mapping!$C$2:$C$465,MATCH(E314,Mapping!$A$2:$A$465,0))</f>
        <v>WEST BENGAL</v>
      </c>
      <c r="H314" s="2" t="n">
        <v>33.98</v>
      </c>
      <c r="I314" s="3" t="n">
        <v>0.69</v>
      </c>
    </row>
    <row r="315" customFormat="false" ht="15" hidden="false" customHeight="false" outlineLevel="0" collapsed="false">
      <c r="A315" s="0" t="s">
        <v>118</v>
      </c>
      <c r="B315" s="0" t="n">
        <f aca="false">VALUE(LEFT(A315,4))</f>
        <v>2020</v>
      </c>
      <c r="C315" s="0" t="str">
        <f aca="false">"FY"&amp;IF(VALUE(MID(A315,6,2))&gt;=4,VALUE(LEFT(A315,4)),VALUE(LEFT(A315,4))-1)&amp;"-"&amp;TEXT(MOD(IF(VALUE(MID(A315,6,2))&gt;=4,VALUE(LEFT(A315,4)),VALUE(LEFT(A315,4))-1)+1,100),"00")</f>
        <v>FY2020-21</v>
      </c>
      <c r="D315" s="0" t="s">
        <v>49</v>
      </c>
      <c r="E315" s="0" t="s">
        <v>49</v>
      </c>
      <c r="F315" s="0" t="str">
        <f aca="false">INDEX(Mapping!$B$2:$B$465,MATCH(E315,Mapping!$A$2:$A$465,0))</f>
        <v>MADHYA PRADESH</v>
      </c>
      <c r="G315" s="0" t="str">
        <f aca="false">INDEX(Mapping!$C$2:$C$465,MATCH(E315,Mapping!$A$2:$A$465,0))</f>
        <v>MADHYA PRADESH</v>
      </c>
      <c r="H315" s="2" t="n">
        <v>33.24</v>
      </c>
      <c r="I315" s="3" t="n">
        <v>0.68</v>
      </c>
    </row>
    <row r="316" customFormat="false" ht="15" hidden="false" customHeight="false" outlineLevel="0" collapsed="false">
      <c r="A316" s="0" t="s">
        <v>118</v>
      </c>
      <c r="B316" s="0" t="n">
        <f aca="false">VALUE(LEFT(A316,4))</f>
        <v>2020</v>
      </c>
      <c r="C316" s="0" t="str">
        <f aca="false">"FY"&amp;IF(VALUE(MID(A316,6,2))&gt;=4,VALUE(LEFT(A316,4)),VALUE(LEFT(A316,4))-1)&amp;"-"&amp;TEXT(MOD(IF(VALUE(MID(A316,6,2))&gt;=4,VALUE(LEFT(A316,4)),VALUE(LEFT(A316,4))-1)+1,100),"00")</f>
        <v>FY2020-21</v>
      </c>
      <c r="D316" s="0" t="s">
        <v>150</v>
      </c>
      <c r="E316" s="0" t="s">
        <v>150</v>
      </c>
      <c r="F316" s="0" t="str">
        <f aca="false">INDEX(Mapping!$B$2:$B$465,MATCH(E316,Mapping!$A$2:$A$465,0))</f>
        <v>DNH &amp; DD (UT)</v>
      </c>
      <c r="G316" s="0" t="str">
        <f aca="false">INDEX(Mapping!$C$2:$C$465,MATCH(E316,Mapping!$A$2:$A$465,0))</f>
        <v>DNH &amp; DD (UT)</v>
      </c>
      <c r="H316" s="2" t="n">
        <v>31.68</v>
      </c>
      <c r="I316" s="3" t="n">
        <v>0.65</v>
      </c>
    </row>
    <row r="317" customFormat="false" ht="15" hidden="false" customHeight="false" outlineLevel="0" collapsed="false">
      <c r="A317" s="0" t="s">
        <v>118</v>
      </c>
      <c r="B317" s="0" t="n">
        <f aca="false">VALUE(LEFT(A317,4))</f>
        <v>2020</v>
      </c>
      <c r="C317" s="0" t="str">
        <f aca="false">"FY"&amp;IF(VALUE(MID(A317,6,2))&gt;=4,VALUE(LEFT(A317,4)),VALUE(LEFT(A317,4))-1)&amp;"-"&amp;TEXT(MOD(IF(VALUE(MID(A317,6,2))&gt;=4,VALUE(LEFT(A317,4)),VALUE(LEFT(A317,4))-1)+1,100),"00")</f>
        <v>FY2020-21</v>
      </c>
      <c r="D317" s="0" t="s">
        <v>43</v>
      </c>
      <c r="E317" s="0" t="s">
        <v>43</v>
      </c>
      <c r="F317" s="0" t="str">
        <f aca="false">INDEX(Mapping!$B$2:$B$465,MATCH(E317,Mapping!$A$2:$A$465,0))</f>
        <v>ODISHA</v>
      </c>
      <c r="G317" s="0" t="str">
        <f aca="false">INDEX(Mapping!$C$2:$C$465,MATCH(E317,Mapping!$A$2:$A$465,0))</f>
        <v>ODISHA</v>
      </c>
      <c r="H317" s="2" t="n">
        <v>29.25</v>
      </c>
      <c r="I317" s="3" t="n">
        <v>0.6</v>
      </c>
    </row>
    <row r="318" customFormat="false" ht="15" hidden="false" customHeight="false" outlineLevel="0" collapsed="false">
      <c r="A318" s="0" t="s">
        <v>118</v>
      </c>
      <c r="B318" s="0" t="n">
        <f aca="false">VALUE(LEFT(A318,4))</f>
        <v>2020</v>
      </c>
      <c r="C318" s="0" t="str">
        <f aca="false">"FY"&amp;IF(VALUE(MID(A318,6,2))&gt;=4,VALUE(LEFT(A318,4)),VALUE(LEFT(A318,4))-1)&amp;"-"&amp;TEXT(MOD(IF(VALUE(MID(A318,6,2))&gt;=4,VALUE(LEFT(A318,4)),VALUE(LEFT(A318,4))-1)+1,100),"00")</f>
        <v>FY2020-21</v>
      </c>
      <c r="D318" s="0" t="s">
        <v>45</v>
      </c>
      <c r="E318" s="0" t="s">
        <v>45</v>
      </c>
      <c r="F318" s="0" t="str">
        <f aca="false">INDEX(Mapping!$B$2:$B$465,MATCH(E318,Mapping!$A$2:$A$465,0))</f>
        <v>BIHAR</v>
      </c>
      <c r="G318" s="0" t="str">
        <f aca="false">INDEX(Mapping!$C$2:$C$465,MATCH(E318,Mapping!$A$2:$A$465,0))</f>
        <v>BIHAR</v>
      </c>
      <c r="H318" s="2" t="n">
        <v>27.44</v>
      </c>
      <c r="I318" s="3" t="n">
        <v>0.56</v>
      </c>
    </row>
    <row r="319" customFormat="false" ht="15" hidden="false" customHeight="false" outlineLevel="0" collapsed="false">
      <c r="A319" s="0" t="s">
        <v>118</v>
      </c>
      <c r="B319" s="0" t="n">
        <f aca="false">VALUE(LEFT(A319,4))</f>
        <v>2020</v>
      </c>
      <c r="C319" s="0" t="str">
        <f aca="false">"FY"&amp;IF(VALUE(MID(A319,6,2))&gt;=4,VALUE(LEFT(A319,4)),VALUE(LEFT(A319,4))-1)&amp;"-"&amp;TEXT(MOD(IF(VALUE(MID(A319,6,2))&gt;=4,VALUE(LEFT(A319,4)),VALUE(LEFT(A319,4))-1)+1,100),"00")</f>
        <v>FY2020-21</v>
      </c>
      <c r="D319" s="0" t="s">
        <v>94</v>
      </c>
      <c r="E319" s="0" t="s">
        <v>94</v>
      </c>
      <c r="F319" s="0" t="str">
        <f aca="false">INDEX(Mapping!$B$2:$B$465,MATCH(E319,Mapping!$A$2:$A$465,0))</f>
        <v>JHARKHAND</v>
      </c>
      <c r="G319" s="0" t="str">
        <f aca="false">INDEX(Mapping!$C$2:$C$465,MATCH(E319,Mapping!$A$2:$A$465,0))</f>
        <v>JHARKHAND</v>
      </c>
      <c r="H319" s="2" t="n">
        <v>25.35</v>
      </c>
      <c r="I319" s="3" t="n">
        <v>0.52</v>
      </c>
    </row>
    <row r="320" customFormat="false" ht="15" hidden="false" customHeight="false" outlineLevel="0" collapsed="false">
      <c r="A320" s="0" t="s">
        <v>118</v>
      </c>
      <c r="B320" s="0" t="n">
        <f aca="false">VALUE(LEFT(A320,4))</f>
        <v>2020</v>
      </c>
      <c r="C320" s="0" t="str">
        <f aca="false">"FY"&amp;IF(VALUE(MID(A320,6,2))&gt;=4,VALUE(LEFT(A320,4)),VALUE(LEFT(A320,4))-1)&amp;"-"&amp;TEXT(MOD(IF(VALUE(MID(A320,6,2))&gt;=4,VALUE(LEFT(A320,4)),VALUE(LEFT(A320,4))-1)+1,100),"00")</f>
        <v>FY2020-21</v>
      </c>
      <c r="D320" s="0" t="s">
        <v>245</v>
      </c>
      <c r="E320" s="0" t="s">
        <v>245</v>
      </c>
      <c r="F320" s="0" t="str">
        <f aca="false">INDEX(Mapping!$B$2:$B$465,MATCH(E320,Mapping!$A$2:$A$465,0))</f>
        <v>DNH &amp; DD (UT)</v>
      </c>
      <c r="G320" s="0" t="str">
        <f aca="false">INDEX(Mapping!$C$2:$C$465,MATCH(E320,Mapping!$A$2:$A$465,0))</f>
        <v>DNH &amp; DD (UT)</v>
      </c>
      <c r="H320" s="2" t="n">
        <v>12.9</v>
      </c>
      <c r="I320" s="3" t="n">
        <v>0.26</v>
      </c>
    </row>
    <row r="321" customFormat="false" ht="15" hidden="false" customHeight="false" outlineLevel="0" collapsed="false">
      <c r="A321" s="0" t="s">
        <v>118</v>
      </c>
      <c r="B321" s="0" t="n">
        <f aca="false">VALUE(LEFT(A321,4))</f>
        <v>2020</v>
      </c>
      <c r="C321" s="0" t="str">
        <f aca="false">"FY"&amp;IF(VALUE(MID(A321,6,2))&gt;=4,VALUE(LEFT(A321,4)),VALUE(LEFT(A321,4))-1)&amp;"-"&amp;TEXT(MOD(IF(VALUE(MID(A321,6,2))&gt;=4,VALUE(LEFT(A321,4)),VALUE(LEFT(A321,4))-1)+1,100),"00")</f>
        <v>FY2020-21</v>
      </c>
      <c r="D321" s="0" t="s">
        <v>119</v>
      </c>
      <c r="E321" s="0" t="s">
        <v>119</v>
      </c>
      <c r="F321" s="0" t="str">
        <f aca="false">INDEX(Mapping!$B$2:$B$465,MATCH(E321,Mapping!$A$2:$A$465,0))</f>
        <v>GOA</v>
      </c>
      <c r="G321" s="0" t="str">
        <f aca="false">INDEX(Mapping!$C$2:$C$465,MATCH(E321,Mapping!$A$2:$A$465,0))</f>
        <v>GOA</v>
      </c>
      <c r="H321" s="2" t="n">
        <v>10.8</v>
      </c>
      <c r="I321" s="3" t="n">
        <v>0.22</v>
      </c>
    </row>
    <row r="322" customFormat="false" ht="15" hidden="false" customHeight="false" outlineLevel="0" collapsed="false">
      <c r="A322" s="0" t="s">
        <v>118</v>
      </c>
      <c r="B322" s="0" t="n">
        <f aca="false">VALUE(LEFT(A322,4))</f>
        <v>2020</v>
      </c>
      <c r="C322" s="0" t="str">
        <f aca="false">"FY"&amp;IF(VALUE(MID(A322,6,2))&gt;=4,VALUE(LEFT(A322,4)),VALUE(LEFT(A322,4))-1)&amp;"-"&amp;TEXT(MOD(IF(VALUE(MID(A322,6,2))&gt;=4,VALUE(LEFT(A322,4)),VALUE(LEFT(A322,4))-1)+1,100),"00")</f>
        <v>FY2020-21</v>
      </c>
      <c r="D322" s="0" t="s">
        <v>121</v>
      </c>
      <c r="E322" s="0" t="s">
        <v>121</v>
      </c>
      <c r="F322" s="0" t="str">
        <f aca="false">INDEX(Mapping!$B$2:$B$465,MATCH(E322,Mapping!$A$2:$A$465,0))</f>
        <v>MEGHALAYA</v>
      </c>
      <c r="G322" s="0" t="str">
        <f aca="false">INDEX(Mapping!$C$2:$C$465,MATCH(E322,Mapping!$A$2:$A$465,0))</f>
        <v>MEGHALAYA</v>
      </c>
      <c r="H322" s="2" t="n">
        <v>5.63</v>
      </c>
      <c r="I322" s="3" t="n">
        <v>0.11</v>
      </c>
    </row>
    <row r="323" customFormat="false" ht="15" hidden="false" customHeight="false" outlineLevel="0" collapsed="false">
      <c r="A323" s="0" t="s">
        <v>118</v>
      </c>
      <c r="B323" s="0" t="n">
        <f aca="false">VALUE(LEFT(A323,4))</f>
        <v>2020</v>
      </c>
      <c r="C323" s="0" t="str">
        <f aca="false">"FY"&amp;IF(VALUE(MID(A323,6,2))&gt;=4,VALUE(LEFT(A323,4)),VALUE(LEFT(A323,4))-1)&amp;"-"&amp;TEXT(MOD(IF(VALUE(MID(A323,6,2))&gt;=4,VALUE(LEFT(A323,4)),VALUE(LEFT(A323,4))-1)+1,100),"00")</f>
        <v>FY2020-21</v>
      </c>
      <c r="D323" s="0" t="s">
        <v>152</v>
      </c>
      <c r="E323" s="0" t="s">
        <v>152</v>
      </c>
      <c r="F323" s="0" t="str">
        <f aca="false">INDEX(Mapping!$B$2:$B$465,MATCH(E323,Mapping!$A$2:$A$465,0))</f>
        <v>CHANDIGARH</v>
      </c>
      <c r="G323" s="0" t="str">
        <f aca="false">INDEX(Mapping!$C$2:$C$465,MATCH(E323,Mapping!$A$2:$A$465,0))</f>
        <v>CHANDIGARH</v>
      </c>
      <c r="H323" s="2" t="n">
        <v>5.36</v>
      </c>
      <c r="I323" s="3" t="n">
        <v>0.11</v>
      </c>
    </row>
    <row r="324" customFormat="false" ht="15" hidden="false" customHeight="false" outlineLevel="0" collapsed="false">
      <c r="A324" s="0" t="s">
        <v>118</v>
      </c>
      <c r="B324" s="0" t="n">
        <f aca="false">VALUE(LEFT(A324,4))</f>
        <v>2020</v>
      </c>
      <c r="C324" s="0" t="str">
        <f aca="false">"FY"&amp;IF(VALUE(MID(A324,6,2))&gt;=4,VALUE(LEFT(A324,4)),VALUE(LEFT(A324,4))-1)&amp;"-"&amp;TEXT(MOD(IF(VALUE(MID(A324,6,2))&gt;=4,VALUE(LEFT(A324,4)),VALUE(LEFT(A324,4))-1)+1,100),"00")</f>
        <v>FY2020-21</v>
      </c>
      <c r="D324" s="0" t="s">
        <v>154</v>
      </c>
      <c r="E324" s="0" t="s">
        <v>154</v>
      </c>
      <c r="F324" s="0" t="str">
        <f aca="false">INDEX(Mapping!$B$2:$B$465,MATCH(E324,Mapping!$A$2:$A$465,0))</f>
        <v>DVC</v>
      </c>
      <c r="G324" s="0" t="str">
        <f aca="false">INDEX(Mapping!$C$2:$C$465,MATCH(E324,Mapping!$A$2:$A$465,0))</f>
        <v>DVC</v>
      </c>
      <c r="H324" s="2" t="n">
        <v>3.74</v>
      </c>
      <c r="I324" s="3" t="n">
        <v>0.08</v>
      </c>
    </row>
    <row r="325" customFormat="false" ht="15" hidden="false" customHeight="false" outlineLevel="0" collapsed="false">
      <c r="A325" s="0" t="s">
        <v>118</v>
      </c>
      <c r="B325" s="0" t="n">
        <f aca="false">VALUE(LEFT(A325,4))</f>
        <v>2020</v>
      </c>
      <c r="C325" s="0" t="str">
        <f aca="false">"FY"&amp;IF(VALUE(MID(A325,6,2))&gt;=4,VALUE(LEFT(A325,4)),VALUE(LEFT(A325,4))-1)&amp;"-"&amp;TEXT(MOD(IF(VALUE(MID(A325,6,2))&gt;=4,VALUE(LEFT(A325,4)),VALUE(LEFT(A325,4))-1)+1,100),"00")</f>
        <v>FY2020-21</v>
      </c>
      <c r="D325" s="0" t="s">
        <v>416</v>
      </c>
      <c r="E325" s="0" t="s">
        <v>416</v>
      </c>
      <c r="F325" s="0" t="str">
        <f aca="false">INDEX(Mapping!$B$2:$B$465,MATCH(E325,Mapping!$A$2:$A$465,0))</f>
        <v>KAPP 3&amp;4</v>
      </c>
      <c r="G325" s="0" t="str">
        <f aca="false">INDEX(Mapping!$C$2:$C$465,MATCH(E325,Mapping!$A$2:$A$465,0))</f>
        <v>KAPP 3&amp;4</v>
      </c>
      <c r="H325" s="2" t="n">
        <v>3.48</v>
      </c>
      <c r="I325" s="3" t="n">
        <v>0.07</v>
      </c>
    </row>
    <row r="326" customFormat="false" ht="15" hidden="false" customHeight="false" outlineLevel="0" collapsed="false">
      <c r="A326" s="0" t="s">
        <v>118</v>
      </c>
      <c r="B326" s="0" t="n">
        <f aca="false">VALUE(LEFT(A326,4))</f>
        <v>2020</v>
      </c>
      <c r="C326" s="0" t="str">
        <f aca="false">"FY"&amp;IF(VALUE(MID(A326,6,2))&gt;=4,VALUE(LEFT(A326,4)),VALUE(LEFT(A326,4))-1)&amp;"-"&amp;TEXT(MOD(IF(VALUE(MID(A326,6,2))&gt;=4,VALUE(LEFT(A326,4)),VALUE(LEFT(A326,4))-1)+1,100),"00")</f>
        <v>FY2020-21</v>
      </c>
      <c r="D326" s="0" t="s">
        <v>291</v>
      </c>
      <c r="E326" s="0" t="s">
        <v>291</v>
      </c>
      <c r="F326" s="0" t="str">
        <f aca="false">INDEX(Mapping!$B$2:$B$465,MATCH(E326,Mapping!$A$2:$A$465,0))</f>
        <v>MANIPUR</v>
      </c>
      <c r="G326" s="0" t="str">
        <f aca="false">INDEX(Mapping!$C$2:$C$465,MATCH(E326,Mapping!$A$2:$A$465,0))</f>
        <v>MANIPUR</v>
      </c>
      <c r="H326" s="2" t="n">
        <v>1.86</v>
      </c>
      <c r="I326" s="3" t="n">
        <v>0.04</v>
      </c>
    </row>
    <row r="327" customFormat="false" ht="15" hidden="false" customHeight="false" outlineLevel="0" collapsed="false">
      <c r="A327" s="0" t="s">
        <v>118</v>
      </c>
      <c r="B327" s="0" t="n">
        <f aca="false">VALUE(LEFT(A327,4))</f>
        <v>2020</v>
      </c>
      <c r="C327" s="0" t="str">
        <f aca="false">"FY"&amp;IF(VALUE(MID(A327,6,2))&gt;=4,VALUE(LEFT(A327,4)),VALUE(LEFT(A327,4))-1)&amp;"-"&amp;TEXT(MOD(IF(VALUE(MID(A327,6,2))&gt;=4,VALUE(LEFT(A327,4)),VALUE(LEFT(A327,4))-1)+1,100),"00")</f>
        <v>FY2020-21</v>
      </c>
      <c r="D327" s="0" t="s">
        <v>181</v>
      </c>
      <c r="E327" s="0" t="s">
        <v>181</v>
      </c>
      <c r="F327" s="0" t="str">
        <f aca="false">INDEX(Mapping!$B$2:$B$465,MATCH(E327,Mapping!$A$2:$A$465,0))</f>
        <v>ARUNACHAL PRADESH</v>
      </c>
      <c r="G327" s="0" t="str">
        <f aca="false">INDEX(Mapping!$C$2:$C$465,MATCH(E327,Mapping!$A$2:$A$465,0))</f>
        <v>ARUNACHAL PRADESH</v>
      </c>
      <c r="H327" s="2" t="n">
        <v>0.61</v>
      </c>
      <c r="I327" s="3" t="n">
        <v>0.01</v>
      </c>
    </row>
    <row r="328" customFormat="false" ht="15" hidden="false" customHeight="false" outlineLevel="0" collapsed="false">
      <c r="A328" s="0" t="s">
        <v>118</v>
      </c>
      <c r="B328" s="0" t="n">
        <f aca="false">VALUE(LEFT(A328,4))</f>
        <v>2020</v>
      </c>
      <c r="C328" s="0" t="str">
        <f aca="false">"FY"&amp;IF(VALUE(MID(A328,6,2))&gt;=4,VALUE(LEFT(A328,4)),VALUE(LEFT(A328,4))-1)&amp;"-"&amp;TEXT(MOD(IF(VALUE(MID(A328,6,2))&gt;=4,VALUE(LEFT(A328,4)),VALUE(LEFT(A328,4))-1)+1,100),"00")</f>
        <v>FY2020-21</v>
      </c>
      <c r="D328" s="0" t="s">
        <v>46</v>
      </c>
      <c r="E328" s="0" t="s">
        <v>46</v>
      </c>
      <c r="F328" s="0" t="str">
        <f aca="false">INDEX(Mapping!$B$2:$B$465,MATCH(E328,Mapping!$A$2:$A$465,0))</f>
        <v>CHHATTISGARH</v>
      </c>
      <c r="G328" s="0" t="str">
        <f aca="false">INDEX(Mapping!$C$2:$C$465,MATCH(E328,Mapping!$A$2:$A$465,0))</f>
        <v>CHHATTISGARH</v>
      </c>
      <c r="H328" s="2" t="n">
        <v>0.18</v>
      </c>
      <c r="I328" s="3" t="n">
        <v>0.004</v>
      </c>
    </row>
    <row r="329" customFormat="false" ht="15" hidden="false" customHeight="false" outlineLevel="0" collapsed="false">
      <c r="A329" s="0" t="s">
        <v>118</v>
      </c>
      <c r="B329" s="0" t="n">
        <f aca="false">VALUE(LEFT(A329,4))</f>
        <v>2020</v>
      </c>
      <c r="C329" s="0" t="str">
        <f aca="false">"FY"&amp;IF(VALUE(MID(A329,6,2))&gt;=4,VALUE(LEFT(A329,4)),VALUE(LEFT(A329,4))-1)&amp;"-"&amp;TEXT(MOD(IF(VALUE(MID(A329,6,2))&gt;=4,VALUE(LEFT(A329,4)),VALUE(LEFT(A329,4))-1)+1,100),"00")</f>
        <v>FY2020-21</v>
      </c>
      <c r="D329" s="0" t="s">
        <v>199</v>
      </c>
      <c r="E329" s="0" t="s">
        <v>199</v>
      </c>
      <c r="F329" s="0" t="str">
        <f aca="false">INDEX(Mapping!$B$2:$B$465,MATCH(E329,Mapping!$A$2:$A$465,0))</f>
        <v>TRIPURA</v>
      </c>
      <c r="G329" s="0" t="str">
        <f aca="false">INDEX(Mapping!$C$2:$C$465,MATCH(E329,Mapping!$A$2:$A$465,0))</f>
        <v>TRIPURA</v>
      </c>
      <c r="H329" s="2" t="n">
        <v>0.02</v>
      </c>
      <c r="I329" s="3" t="n">
        <v>0.0005</v>
      </c>
    </row>
    <row r="330" customFormat="false" ht="15" hidden="false" customHeight="false" outlineLevel="0" collapsed="false">
      <c r="A330" s="0" t="s">
        <v>276</v>
      </c>
      <c r="B330" s="0" t="n">
        <f aca="false">VALUE(LEFT(A330,4))</f>
        <v>2020</v>
      </c>
      <c r="C330" s="0" t="str">
        <f aca="false">"FY"&amp;IF(VALUE(MID(A330,6,2))&gt;=4,VALUE(LEFT(A330,4)),VALUE(LEFT(A330,4))-1)&amp;"-"&amp;TEXT(MOD(IF(VALUE(MID(A330,6,2))&gt;=4,VALUE(LEFT(A330,4)),VALUE(LEFT(A330,4))-1)+1,100),"00")</f>
        <v>FY2020-21</v>
      </c>
      <c r="D330" s="0" t="s">
        <v>38</v>
      </c>
      <c r="E330" s="0" t="s">
        <v>38</v>
      </c>
      <c r="F330" s="0" t="str">
        <f aca="false">INDEX(Mapping!$B$2:$B$465,MATCH(E330,Mapping!$A$2:$A$465,0))</f>
        <v>ANDHRA PRADESH</v>
      </c>
      <c r="G330" s="0" t="str">
        <f aca="false">INDEX(Mapping!$C$2:$C$465,MATCH(E330,Mapping!$A$2:$A$465,0))</f>
        <v>ANDHRA PRADESH</v>
      </c>
      <c r="H330" s="2" t="n">
        <v>1094.84</v>
      </c>
      <c r="I330" s="3" t="n">
        <v>19.51</v>
      </c>
    </row>
    <row r="331" customFormat="false" ht="15" hidden="false" customHeight="false" outlineLevel="0" collapsed="false">
      <c r="A331" s="0" t="s">
        <v>276</v>
      </c>
      <c r="B331" s="0" t="n">
        <f aca="false">VALUE(LEFT(A331,4))</f>
        <v>2020</v>
      </c>
      <c r="C331" s="0" t="str">
        <f aca="false">"FY"&amp;IF(VALUE(MID(A331,6,2))&gt;=4,VALUE(LEFT(A331,4)),VALUE(LEFT(A331,4))-1)&amp;"-"&amp;TEXT(MOD(IF(VALUE(MID(A331,6,2))&gt;=4,VALUE(LEFT(A331,4)),VALUE(LEFT(A331,4))-1)+1,100),"00")</f>
        <v>FY2020-21</v>
      </c>
      <c r="D331" s="0" t="s">
        <v>37</v>
      </c>
      <c r="E331" s="0" t="s">
        <v>37</v>
      </c>
      <c r="F331" s="0" t="str">
        <f aca="false">INDEX(Mapping!$B$2:$B$465,MATCH(E331,Mapping!$A$2:$A$465,0))</f>
        <v>MAHARASHTRA</v>
      </c>
      <c r="G331" s="0" t="str">
        <f aca="false">INDEX(Mapping!$C$2:$C$465,MATCH(E331,Mapping!$A$2:$A$465,0))</f>
        <v>MAHARASHTRA</v>
      </c>
      <c r="H331" s="2" t="n">
        <v>626.85</v>
      </c>
      <c r="I331" s="3" t="n">
        <v>11.17</v>
      </c>
    </row>
    <row r="332" customFormat="false" ht="15" hidden="false" customHeight="false" outlineLevel="0" collapsed="false">
      <c r="A332" s="0" t="s">
        <v>276</v>
      </c>
      <c r="B332" s="0" t="n">
        <f aca="false">VALUE(LEFT(A332,4))</f>
        <v>2020</v>
      </c>
      <c r="C332" s="0" t="str">
        <f aca="false">"FY"&amp;IF(VALUE(MID(A332,6,2))&gt;=4,VALUE(LEFT(A332,4)),VALUE(LEFT(A332,4))-1)&amp;"-"&amp;TEXT(MOD(IF(VALUE(MID(A332,6,2))&gt;=4,VALUE(LEFT(A332,4)),VALUE(LEFT(A332,4))-1)+1,100),"00")</f>
        <v>FY2020-21</v>
      </c>
      <c r="D332" s="0" t="s">
        <v>40</v>
      </c>
      <c r="E332" s="0" t="s">
        <v>40</v>
      </c>
      <c r="F332" s="0" t="str">
        <f aca="false">INDEX(Mapping!$B$2:$B$465,MATCH(E332,Mapping!$A$2:$A$465,0))</f>
        <v>TAMIL NADU</v>
      </c>
      <c r="G332" s="0" t="str">
        <f aca="false">INDEX(Mapping!$C$2:$C$465,MATCH(E332,Mapping!$A$2:$A$465,0))</f>
        <v>TAMIL NADU</v>
      </c>
      <c r="H332" s="2" t="n">
        <v>531.92</v>
      </c>
      <c r="I332" s="3" t="n">
        <v>9.48</v>
      </c>
    </row>
    <row r="333" customFormat="false" ht="15" hidden="false" customHeight="false" outlineLevel="0" collapsed="false">
      <c r="A333" s="0" t="s">
        <v>276</v>
      </c>
      <c r="B333" s="0" t="n">
        <f aca="false">VALUE(LEFT(A333,4))</f>
        <v>2020</v>
      </c>
      <c r="C333" s="0" t="str">
        <f aca="false">"FY"&amp;IF(VALUE(MID(A333,6,2))&gt;=4,VALUE(LEFT(A333,4)),VALUE(LEFT(A333,4))-1)&amp;"-"&amp;TEXT(MOD(IF(VALUE(MID(A333,6,2))&gt;=4,VALUE(LEFT(A333,4)),VALUE(LEFT(A333,4))-1)+1,100),"00")</f>
        <v>FY2020-21</v>
      </c>
      <c r="D333" s="0" t="s">
        <v>31</v>
      </c>
      <c r="E333" s="0" t="s">
        <v>31</v>
      </c>
      <c r="F333" s="0" t="str">
        <f aca="false">INDEX(Mapping!$B$2:$B$465,MATCH(E333,Mapping!$A$2:$A$465,0))</f>
        <v>GUJARAT</v>
      </c>
      <c r="G333" s="0" t="str">
        <f aca="false">INDEX(Mapping!$C$2:$C$465,MATCH(E333,Mapping!$A$2:$A$465,0))</f>
        <v>GUJARAT</v>
      </c>
      <c r="H333" s="2" t="n">
        <v>472.42</v>
      </c>
      <c r="I333" s="3" t="n">
        <v>8.42</v>
      </c>
    </row>
    <row r="334" customFormat="false" ht="15" hidden="false" customHeight="false" outlineLevel="0" collapsed="false">
      <c r="A334" s="0" t="s">
        <v>276</v>
      </c>
      <c r="B334" s="0" t="n">
        <f aca="false">VALUE(LEFT(A334,4))</f>
        <v>2020</v>
      </c>
      <c r="C334" s="0" t="str">
        <f aca="false">"FY"&amp;IF(VALUE(MID(A334,6,2))&gt;=4,VALUE(LEFT(A334,4)),VALUE(LEFT(A334,4))-1)&amp;"-"&amp;TEXT(MOD(IF(VALUE(MID(A334,6,2))&gt;=4,VALUE(LEFT(A334,4)),VALUE(LEFT(A334,4))-1)+1,100),"00")</f>
        <v>FY2020-21</v>
      </c>
      <c r="D334" s="0" t="s">
        <v>35</v>
      </c>
      <c r="E334" s="0" t="s">
        <v>35</v>
      </c>
      <c r="F334" s="0" t="str">
        <f aca="false">INDEX(Mapping!$B$2:$B$465,MATCH(E334,Mapping!$A$2:$A$465,0))</f>
        <v>TELANGANA</v>
      </c>
      <c r="G334" s="0" t="str">
        <f aca="false">INDEX(Mapping!$C$2:$C$465,MATCH(E334,Mapping!$A$2:$A$465,0))</f>
        <v>TELANGANA</v>
      </c>
      <c r="H334" s="2" t="n">
        <v>444.53</v>
      </c>
      <c r="I334" s="3" t="n">
        <v>7.92</v>
      </c>
    </row>
    <row r="335" customFormat="false" ht="15" hidden="false" customHeight="false" outlineLevel="0" collapsed="false">
      <c r="A335" s="0" t="s">
        <v>276</v>
      </c>
      <c r="B335" s="0" t="n">
        <f aca="false">VALUE(LEFT(A335,4))</f>
        <v>2020</v>
      </c>
      <c r="C335" s="0" t="str">
        <f aca="false">"FY"&amp;IF(VALUE(MID(A335,6,2))&gt;=4,VALUE(LEFT(A335,4)),VALUE(LEFT(A335,4))-1)&amp;"-"&amp;TEXT(MOD(IF(VALUE(MID(A335,6,2))&gt;=4,VALUE(LEFT(A335,4)),VALUE(LEFT(A335,4))-1)+1,100),"00")</f>
        <v>FY2020-21</v>
      </c>
      <c r="D335" s="0" t="s">
        <v>41</v>
      </c>
      <c r="E335" s="0" t="s">
        <v>41</v>
      </c>
      <c r="F335" s="0" t="str">
        <f aca="false">INDEX(Mapping!$B$2:$B$465,MATCH(E335,Mapping!$A$2:$A$465,0))</f>
        <v>RAJASTHAN</v>
      </c>
      <c r="G335" s="0" t="str">
        <f aca="false">INDEX(Mapping!$C$2:$C$465,MATCH(E335,Mapping!$A$2:$A$465,0))</f>
        <v>RAJASTHAN</v>
      </c>
      <c r="H335" s="2" t="n">
        <v>429.45</v>
      </c>
      <c r="I335" s="3" t="n">
        <v>7.65</v>
      </c>
    </row>
    <row r="336" customFormat="false" ht="15" hidden="false" customHeight="false" outlineLevel="0" collapsed="false">
      <c r="A336" s="0" t="s">
        <v>276</v>
      </c>
      <c r="B336" s="0" t="n">
        <f aca="false">VALUE(LEFT(A336,4))</f>
        <v>2020</v>
      </c>
      <c r="C336" s="0" t="str">
        <f aca="false">"FY"&amp;IF(VALUE(MID(A336,6,2))&gt;=4,VALUE(LEFT(A336,4)),VALUE(LEFT(A336,4))-1)&amp;"-"&amp;TEXT(MOD(IF(VALUE(MID(A336,6,2))&gt;=4,VALUE(LEFT(A336,4)),VALUE(LEFT(A336,4))-1)+1,100),"00")</f>
        <v>FY2020-21</v>
      </c>
      <c r="D336" s="0" t="s">
        <v>54</v>
      </c>
      <c r="E336" s="0" t="s">
        <v>54</v>
      </c>
      <c r="F336" s="0" t="str">
        <f aca="false">INDEX(Mapping!$B$2:$B$465,MATCH(E336,Mapping!$A$2:$A$465,0))</f>
        <v>JAMMU &amp; KASHMIR</v>
      </c>
      <c r="G336" s="0" t="str">
        <f aca="false">INDEX(Mapping!$C$2:$C$465,MATCH(E336,Mapping!$A$2:$A$465,0))</f>
        <v>JAMMU &amp; KASHMIR</v>
      </c>
      <c r="H336" s="2" t="n">
        <v>282.61</v>
      </c>
      <c r="I336" s="3" t="n">
        <v>5.04</v>
      </c>
    </row>
    <row r="337" customFormat="false" ht="15" hidden="false" customHeight="false" outlineLevel="0" collapsed="false">
      <c r="A337" s="0" t="s">
        <v>276</v>
      </c>
      <c r="B337" s="0" t="n">
        <f aca="false">VALUE(LEFT(A337,4))</f>
        <v>2020</v>
      </c>
      <c r="C337" s="0" t="str">
        <f aca="false">"FY"&amp;IF(VALUE(MID(A337,6,2))&gt;=4,VALUE(LEFT(A337,4)),VALUE(LEFT(A337,4))-1)&amp;"-"&amp;TEXT(MOD(IF(VALUE(MID(A337,6,2))&gt;=4,VALUE(LEFT(A337,4)),VALUE(LEFT(A337,4))-1)+1,100),"00")</f>
        <v>FY2020-21</v>
      </c>
      <c r="D337" s="0" t="s">
        <v>48</v>
      </c>
      <c r="E337" s="0" t="s">
        <v>48</v>
      </c>
      <c r="F337" s="0" t="str">
        <f aca="false">INDEX(Mapping!$B$2:$B$465,MATCH(E337,Mapping!$A$2:$A$465,0))</f>
        <v>DELHI</v>
      </c>
      <c r="G337" s="0" t="str">
        <f aca="false">INDEX(Mapping!$C$2:$C$465,MATCH(E337,Mapping!$A$2:$A$465,0))</f>
        <v>DELHI</v>
      </c>
      <c r="H337" s="2" t="n">
        <v>253.53</v>
      </c>
      <c r="I337" s="3" t="n">
        <v>4.52</v>
      </c>
    </row>
    <row r="338" customFormat="false" ht="15" hidden="false" customHeight="false" outlineLevel="0" collapsed="false">
      <c r="A338" s="0" t="s">
        <v>276</v>
      </c>
      <c r="B338" s="0" t="n">
        <f aca="false">VALUE(LEFT(A338,4))</f>
        <v>2020</v>
      </c>
      <c r="C338" s="0" t="str">
        <f aca="false">"FY"&amp;IF(VALUE(MID(A338,6,2))&gt;=4,VALUE(LEFT(A338,4)),VALUE(LEFT(A338,4))-1)&amp;"-"&amp;TEXT(MOD(IF(VALUE(MID(A338,6,2))&gt;=4,VALUE(LEFT(A338,4)),VALUE(LEFT(A338,4))-1)+1,100),"00")</f>
        <v>FY2020-21</v>
      </c>
      <c r="D338" s="0" t="s">
        <v>44</v>
      </c>
      <c r="E338" s="0" t="s">
        <v>44</v>
      </c>
      <c r="F338" s="0" t="str">
        <f aca="false">INDEX(Mapping!$B$2:$B$465,MATCH(E338,Mapping!$A$2:$A$465,0))</f>
        <v>HARYANA</v>
      </c>
      <c r="G338" s="0" t="str">
        <f aca="false">INDEX(Mapping!$C$2:$C$465,MATCH(E338,Mapping!$A$2:$A$465,0))</f>
        <v>HARYANA</v>
      </c>
      <c r="H338" s="2" t="n">
        <v>241.67</v>
      </c>
      <c r="I338" s="3" t="n">
        <v>4.31</v>
      </c>
    </row>
    <row r="339" customFormat="false" ht="15" hidden="false" customHeight="false" outlineLevel="0" collapsed="false">
      <c r="A339" s="0" t="s">
        <v>276</v>
      </c>
      <c r="B339" s="0" t="n">
        <f aca="false">VALUE(LEFT(A339,4))</f>
        <v>2020</v>
      </c>
      <c r="C339" s="0" t="str">
        <f aca="false">"FY"&amp;IF(VALUE(MID(A339,6,2))&gt;=4,VALUE(LEFT(A339,4)),VALUE(LEFT(A339,4))-1)&amp;"-"&amp;TEXT(MOD(IF(VALUE(MID(A339,6,2))&gt;=4,VALUE(LEFT(A339,4)),VALUE(LEFT(A339,4))-1)+1,100),"00")</f>
        <v>FY2020-21</v>
      </c>
      <c r="D339" s="0" t="s">
        <v>36</v>
      </c>
      <c r="E339" s="0" t="s">
        <v>36</v>
      </c>
      <c r="F339" s="0" t="str">
        <f aca="false">INDEX(Mapping!$B$2:$B$465,MATCH(E339,Mapping!$A$2:$A$465,0))</f>
        <v>UTTAR PRADESH</v>
      </c>
      <c r="G339" s="0" t="str">
        <f aca="false">INDEX(Mapping!$C$2:$C$465,MATCH(E339,Mapping!$A$2:$A$465,0))</f>
        <v>UTTAR PRADESH</v>
      </c>
      <c r="H339" s="2" t="n">
        <v>214.74</v>
      </c>
      <c r="I339" s="3" t="n">
        <v>3.83</v>
      </c>
    </row>
    <row r="340" customFormat="false" ht="15" hidden="false" customHeight="false" outlineLevel="0" collapsed="false">
      <c r="A340" s="0" t="s">
        <v>276</v>
      </c>
      <c r="B340" s="0" t="n">
        <f aca="false">VALUE(LEFT(A340,4))</f>
        <v>2020</v>
      </c>
      <c r="C340" s="0" t="str">
        <f aca="false">"FY"&amp;IF(VALUE(MID(A340,6,2))&gt;=4,VALUE(LEFT(A340,4)),VALUE(LEFT(A340,4))-1)&amp;"-"&amp;TEXT(MOD(IF(VALUE(MID(A340,6,2))&gt;=4,VALUE(LEFT(A340,4)),VALUE(LEFT(A340,4))-1)+1,100),"00")</f>
        <v>FY2020-21</v>
      </c>
      <c r="D340" s="0" t="s">
        <v>648</v>
      </c>
      <c r="E340" s="0" t="s">
        <v>91</v>
      </c>
      <c r="F340" s="0" t="str">
        <f aca="false">INDEX(Mapping!$B$2:$B$465,MATCH(E340,Mapping!$A$2:$A$465,0))</f>
        <v>AM/NS INDIA (HAZIRA)</v>
      </c>
      <c r="G340" s="0" t="str">
        <f aca="false">INDEX(Mapping!$C$2:$C$465,MATCH(E340,Mapping!$A$2:$A$465,0))</f>
        <v>AM/NS INDIA (HAZIRA)</v>
      </c>
      <c r="H340" s="2" t="n">
        <v>192.55</v>
      </c>
      <c r="I340" s="3" t="n">
        <v>3.43</v>
      </c>
    </row>
    <row r="341" customFormat="false" ht="15" hidden="false" customHeight="false" outlineLevel="0" collapsed="false">
      <c r="A341" s="0" t="s">
        <v>276</v>
      </c>
      <c r="B341" s="0" t="n">
        <f aca="false">VALUE(LEFT(A341,4))</f>
        <v>2020</v>
      </c>
      <c r="C341" s="0" t="str">
        <f aca="false">"FY"&amp;IF(VALUE(MID(A341,6,2))&gt;=4,VALUE(LEFT(A341,4)),VALUE(LEFT(A341,4))-1)&amp;"-"&amp;TEXT(MOD(IF(VALUE(MID(A341,6,2))&gt;=4,VALUE(LEFT(A341,4)),VALUE(LEFT(A341,4))-1)+1,100),"00")</f>
        <v>FY2020-21</v>
      </c>
      <c r="D341" s="0" t="s">
        <v>42</v>
      </c>
      <c r="E341" s="0" t="s">
        <v>42</v>
      </c>
      <c r="F341" s="0" t="str">
        <f aca="false">INDEX(Mapping!$B$2:$B$465,MATCH(E341,Mapping!$A$2:$A$465,0))</f>
        <v>PUNJAB</v>
      </c>
      <c r="G341" s="0" t="str">
        <f aca="false">INDEX(Mapping!$C$2:$C$465,MATCH(E341,Mapping!$A$2:$A$465,0))</f>
        <v>PUNJAB</v>
      </c>
      <c r="H341" s="2" t="n">
        <v>159.32</v>
      </c>
      <c r="I341" s="3" t="n">
        <v>2.84</v>
      </c>
    </row>
    <row r="342" customFormat="false" ht="15" hidden="false" customHeight="false" outlineLevel="0" collapsed="false">
      <c r="A342" s="0" t="s">
        <v>276</v>
      </c>
      <c r="B342" s="0" t="n">
        <f aca="false">VALUE(LEFT(A342,4))</f>
        <v>2020</v>
      </c>
      <c r="C342" s="0" t="str">
        <f aca="false">"FY"&amp;IF(VALUE(MID(A342,6,2))&gt;=4,VALUE(LEFT(A342,4)),VALUE(LEFT(A342,4))-1)&amp;"-"&amp;TEXT(MOD(IF(VALUE(MID(A342,6,2))&gt;=4,VALUE(LEFT(A342,4)),VALUE(LEFT(A342,4))-1)+1,100),"00")</f>
        <v>FY2020-21</v>
      </c>
      <c r="D342" s="0" t="s">
        <v>56</v>
      </c>
      <c r="E342" s="0" t="s">
        <v>56</v>
      </c>
      <c r="F342" s="0" t="str">
        <f aca="false">INDEX(Mapping!$B$2:$B$465,MATCH(E342,Mapping!$A$2:$A$465,0))</f>
        <v>UTTARAKHAND</v>
      </c>
      <c r="G342" s="0" t="str">
        <f aca="false">INDEX(Mapping!$C$2:$C$465,MATCH(E342,Mapping!$A$2:$A$465,0))</f>
        <v>UTTARAKHAND</v>
      </c>
      <c r="H342" s="2" t="n">
        <v>135.1</v>
      </c>
      <c r="I342" s="3" t="n">
        <v>2.41</v>
      </c>
    </row>
    <row r="343" customFormat="false" ht="15" hidden="false" customHeight="false" outlineLevel="0" collapsed="false">
      <c r="A343" s="0" t="s">
        <v>276</v>
      </c>
      <c r="B343" s="0" t="n">
        <f aca="false">VALUE(LEFT(A343,4))</f>
        <v>2020</v>
      </c>
      <c r="C343" s="0" t="str">
        <f aca="false">"FY"&amp;IF(VALUE(MID(A343,6,2))&gt;=4,VALUE(LEFT(A343,4)),VALUE(LEFT(A343,4))-1)&amp;"-"&amp;TEXT(MOD(IF(VALUE(MID(A343,6,2))&gt;=4,VALUE(LEFT(A343,4)),VALUE(LEFT(A343,4))-1)+1,100),"00")</f>
        <v>FY2020-21</v>
      </c>
      <c r="D343" s="0" t="s">
        <v>47</v>
      </c>
      <c r="E343" s="0" t="s">
        <v>47</v>
      </c>
      <c r="F343" s="0" t="str">
        <f aca="false">INDEX(Mapping!$B$2:$B$465,MATCH(E343,Mapping!$A$2:$A$465,0))</f>
        <v>KARNATAKA</v>
      </c>
      <c r="G343" s="0" t="str">
        <f aca="false">INDEX(Mapping!$C$2:$C$465,MATCH(E343,Mapping!$A$2:$A$465,0))</f>
        <v>KARNATAKA</v>
      </c>
      <c r="H343" s="2" t="n">
        <v>77.45</v>
      </c>
      <c r="I343" s="3" t="n">
        <v>1.38</v>
      </c>
    </row>
    <row r="344" customFormat="false" ht="15" hidden="false" customHeight="false" outlineLevel="0" collapsed="false">
      <c r="A344" s="0" t="s">
        <v>276</v>
      </c>
      <c r="B344" s="0" t="n">
        <f aca="false">VALUE(LEFT(A344,4))</f>
        <v>2020</v>
      </c>
      <c r="C344" s="0" t="str">
        <f aca="false">"FY"&amp;IF(VALUE(MID(A344,6,2))&gt;=4,VALUE(LEFT(A344,4)),VALUE(LEFT(A344,4))-1)&amp;"-"&amp;TEXT(MOD(IF(VALUE(MID(A344,6,2))&gt;=4,VALUE(LEFT(A344,4)),VALUE(LEFT(A344,4))-1)+1,100),"00")</f>
        <v>FY2020-21</v>
      </c>
      <c r="D344" s="0" t="s">
        <v>94</v>
      </c>
      <c r="E344" s="0" t="s">
        <v>94</v>
      </c>
      <c r="F344" s="0" t="str">
        <f aca="false">INDEX(Mapping!$B$2:$B$465,MATCH(E344,Mapping!$A$2:$A$465,0))</f>
        <v>JHARKHAND</v>
      </c>
      <c r="G344" s="0" t="str">
        <f aca="false">INDEX(Mapping!$C$2:$C$465,MATCH(E344,Mapping!$A$2:$A$465,0))</f>
        <v>JHARKHAND</v>
      </c>
      <c r="H344" s="2" t="n">
        <v>68.51</v>
      </c>
      <c r="I344" s="3" t="n">
        <v>1.22</v>
      </c>
    </row>
    <row r="345" customFormat="false" ht="15" hidden="false" customHeight="false" outlineLevel="0" collapsed="false">
      <c r="A345" s="0" t="s">
        <v>276</v>
      </c>
      <c r="B345" s="0" t="n">
        <f aca="false">VALUE(LEFT(A345,4))</f>
        <v>2020</v>
      </c>
      <c r="C345" s="0" t="str">
        <f aca="false">"FY"&amp;IF(VALUE(MID(A345,6,2))&gt;=4,VALUE(LEFT(A345,4)),VALUE(LEFT(A345,4))-1)&amp;"-"&amp;TEXT(MOD(IF(VALUE(MID(A345,6,2))&gt;=4,VALUE(LEFT(A345,4)),VALUE(LEFT(A345,4))-1)+1,100),"00")</f>
        <v>FY2020-21</v>
      </c>
      <c r="D345" s="0" t="s">
        <v>53</v>
      </c>
      <c r="E345" s="0" t="s">
        <v>53</v>
      </c>
      <c r="F345" s="0" t="str">
        <f aca="false">INDEX(Mapping!$B$2:$B$465,MATCH(E345,Mapping!$A$2:$A$465,0))</f>
        <v>HIMACHAL PRADESH</v>
      </c>
      <c r="G345" s="0" t="str">
        <f aca="false">INDEX(Mapping!$C$2:$C$465,MATCH(E345,Mapping!$A$2:$A$465,0))</f>
        <v>HIMACHAL PRADESH</v>
      </c>
      <c r="H345" s="2" t="n">
        <v>66.45</v>
      </c>
      <c r="I345" s="3" t="n">
        <v>1.18</v>
      </c>
    </row>
    <row r="346" customFormat="false" ht="15" hidden="false" customHeight="false" outlineLevel="0" collapsed="false">
      <c r="A346" s="0" t="s">
        <v>276</v>
      </c>
      <c r="B346" s="0" t="n">
        <f aca="false">VALUE(LEFT(A346,4))</f>
        <v>2020</v>
      </c>
      <c r="C346" s="0" t="str">
        <f aca="false">"FY"&amp;IF(VALUE(MID(A346,6,2))&gt;=4,VALUE(LEFT(A346,4)),VALUE(LEFT(A346,4))-1)&amp;"-"&amp;TEXT(MOD(IF(VALUE(MID(A346,6,2))&gt;=4,VALUE(LEFT(A346,4)),VALUE(LEFT(A346,4))-1)+1,100),"00")</f>
        <v>FY2020-21</v>
      </c>
      <c r="D346" s="0" t="s">
        <v>61</v>
      </c>
      <c r="E346" s="0" t="s">
        <v>61</v>
      </c>
      <c r="F346" s="0" t="str">
        <f aca="false">INDEX(Mapping!$B$2:$B$465,MATCH(E346,Mapping!$A$2:$A$465,0))</f>
        <v>ASSAM</v>
      </c>
      <c r="G346" s="0" t="str">
        <f aca="false">INDEX(Mapping!$C$2:$C$465,MATCH(E346,Mapping!$A$2:$A$465,0))</f>
        <v>ASSAM</v>
      </c>
      <c r="H346" s="2" t="n">
        <v>49.33</v>
      </c>
      <c r="I346" s="3" t="n">
        <v>0.88</v>
      </c>
    </row>
    <row r="347" customFormat="false" ht="15" hidden="false" customHeight="false" outlineLevel="0" collapsed="false">
      <c r="A347" s="0" t="s">
        <v>276</v>
      </c>
      <c r="B347" s="0" t="n">
        <f aca="false">VALUE(LEFT(A347,4))</f>
        <v>2020</v>
      </c>
      <c r="C347" s="0" t="str">
        <f aca="false">"FY"&amp;IF(VALUE(MID(A347,6,2))&gt;=4,VALUE(LEFT(A347,4)),VALUE(LEFT(A347,4))-1)&amp;"-"&amp;TEXT(MOD(IF(VALUE(MID(A347,6,2))&gt;=4,VALUE(LEFT(A347,4)),VALUE(LEFT(A347,4))-1)+1,100),"00")</f>
        <v>FY2020-21</v>
      </c>
      <c r="D347" s="0" t="s">
        <v>45</v>
      </c>
      <c r="E347" s="0" t="s">
        <v>45</v>
      </c>
      <c r="F347" s="0" t="str">
        <f aca="false">INDEX(Mapping!$B$2:$B$465,MATCH(E347,Mapping!$A$2:$A$465,0))</f>
        <v>BIHAR</v>
      </c>
      <c r="G347" s="0" t="str">
        <f aca="false">INDEX(Mapping!$C$2:$C$465,MATCH(E347,Mapping!$A$2:$A$465,0))</f>
        <v>BIHAR</v>
      </c>
      <c r="H347" s="2" t="n">
        <v>47.36</v>
      </c>
      <c r="I347" s="3" t="n">
        <v>0.84</v>
      </c>
    </row>
    <row r="348" customFormat="false" ht="15" hidden="false" customHeight="false" outlineLevel="0" collapsed="false">
      <c r="A348" s="0" t="s">
        <v>276</v>
      </c>
      <c r="B348" s="0" t="n">
        <f aca="false">VALUE(LEFT(A348,4))</f>
        <v>2020</v>
      </c>
      <c r="C348" s="0" t="str">
        <f aca="false">"FY"&amp;IF(VALUE(MID(A348,6,2))&gt;=4,VALUE(LEFT(A348,4)),VALUE(LEFT(A348,4))-1)&amp;"-"&amp;TEXT(MOD(IF(VALUE(MID(A348,6,2))&gt;=4,VALUE(LEFT(A348,4)),VALUE(LEFT(A348,4))-1)+1,100),"00")</f>
        <v>FY2020-21</v>
      </c>
      <c r="D348" s="0" t="s">
        <v>49</v>
      </c>
      <c r="E348" s="0" t="s">
        <v>49</v>
      </c>
      <c r="F348" s="0" t="str">
        <f aca="false">INDEX(Mapping!$B$2:$B$465,MATCH(E348,Mapping!$A$2:$A$465,0))</f>
        <v>MADHYA PRADESH</v>
      </c>
      <c r="G348" s="0" t="str">
        <f aca="false">INDEX(Mapping!$C$2:$C$465,MATCH(E348,Mapping!$A$2:$A$465,0))</f>
        <v>MADHYA PRADESH</v>
      </c>
      <c r="H348" s="2" t="n">
        <v>46.31</v>
      </c>
      <c r="I348" s="3" t="n">
        <v>0.83</v>
      </c>
    </row>
    <row r="349" customFormat="false" ht="15" hidden="false" customHeight="false" outlineLevel="0" collapsed="false">
      <c r="A349" s="0" t="s">
        <v>276</v>
      </c>
      <c r="B349" s="0" t="n">
        <f aca="false">VALUE(LEFT(A349,4))</f>
        <v>2020</v>
      </c>
      <c r="C349" s="0" t="str">
        <f aca="false">"FY"&amp;IF(VALUE(MID(A349,6,2))&gt;=4,VALUE(LEFT(A349,4)),VALUE(LEFT(A349,4))-1)&amp;"-"&amp;TEXT(MOD(IF(VALUE(MID(A349,6,2))&gt;=4,VALUE(LEFT(A349,4)),VALUE(LEFT(A349,4))-1)+1,100),"00")</f>
        <v>FY2020-21</v>
      </c>
      <c r="D349" s="0" t="s">
        <v>150</v>
      </c>
      <c r="E349" s="0" t="s">
        <v>150</v>
      </c>
      <c r="F349" s="0" t="str">
        <f aca="false">INDEX(Mapping!$B$2:$B$465,MATCH(E349,Mapping!$A$2:$A$465,0))</f>
        <v>DNH &amp; DD (UT)</v>
      </c>
      <c r="G349" s="0" t="str">
        <f aca="false">INDEX(Mapping!$C$2:$C$465,MATCH(E349,Mapping!$A$2:$A$465,0))</f>
        <v>DNH &amp; DD (UT)</v>
      </c>
      <c r="H349" s="2" t="n">
        <v>36.14</v>
      </c>
      <c r="I349" s="3" t="n">
        <v>0.64</v>
      </c>
    </row>
    <row r="350" customFormat="false" ht="15" hidden="false" customHeight="false" outlineLevel="0" collapsed="false">
      <c r="A350" s="0" t="s">
        <v>276</v>
      </c>
      <c r="B350" s="0" t="n">
        <f aca="false">VALUE(LEFT(A350,4))</f>
        <v>2020</v>
      </c>
      <c r="C350" s="0" t="str">
        <f aca="false">"FY"&amp;IF(VALUE(MID(A350,6,2))&gt;=4,VALUE(LEFT(A350,4)),VALUE(LEFT(A350,4))-1)&amp;"-"&amp;TEXT(MOD(IF(VALUE(MID(A350,6,2))&gt;=4,VALUE(LEFT(A350,4)),VALUE(LEFT(A350,4))-1)+1,100),"00")</f>
        <v>FY2020-21</v>
      </c>
      <c r="D350" s="0" t="s">
        <v>71</v>
      </c>
      <c r="E350" s="0" t="s">
        <v>71</v>
      </c>
      <c r="F350" s="0" t="str">
        <f aca="false">INDEX(Mapping!$B$2:$B$465,MATCH(E350,Mapping!$A$2:$A$465,0))</f>
        <v>KERALA</v>
      </c>
      <c r="G350" s="0" t="str">
        <f aca="false">INDEX(Mapping!$C$2:$C$465,MATCH(E350,Mapping!$A$2:$A$465,0))</f>
        <v>KERALA</v>
      </c>
      <c r="H350" s="2" t="n">
        <v>35.59</v>
      </c>
      <c r="I350" s="3" t="n">
        <v>0.63</v>
      </c>
    </row>
    <row r="351" customFormat="false" ht="15" hidden="false" customHeight="false" outlineLevel="0" collapsed="false">
      <c r="A351" s="0" t="s">
        <v>276</v>
      </c>
      <c r="B351" s="0" t="n">
        <f aca="false">VALUE(LEFT(A351,4))</f>
        <v>2020</v>
      </c>
      <c r="C351" s="0" t="str">
        <f aca="false">"FY"&amp;IF(VALUE(MID(A351,6,2))&gt;=4,VALUE(LEFT(A351,4)),VALUE(LEFT(A351,4))-1)&amp;"-"&amp;TEXT(MOD(IF(VALUE(MID(A351,6,2))&gt;=4,VALUE(LEFT(A351,4)),VALUE(LEFT(A351,4))-1)+1,100),"00")</f>
        <v>FY2020-21</v>
      </c>
      <c r="D351" s="0" t="s">
        <v>43</v>
      </c>
      <c r="E351" s="0" t="s">
        <v>43</v>
      </c>
      <c r="F351" s="0" t="str">
        <f aca="false">INDEX(Mapping!$B$2:$B$465,MATCH(E351,Mapping!$A$2:$A$465,0))</f>
        <v>ODISHA</v>
      </c>
      <c r="G351" s="0" t="str">
        <f aca="false">INDEX(Mapping!$C$2:$C$465,MATCH(E351,Mapping!$A$2:$A$465,0))</f>
        <v>ODISHA</v>
      </c>
      <c r="H351" s="2" t="n">
        <v>25.11</v>
      </c>
      <c r="I351" s="3" t="n">
        <v>0.45</v>
      </c>
    </row>
    <row r="352" customFormat="false" ht="15" hidden="false" customHeight="false" outlineLevel="0" collapsed="false">
      <c r="A352" s="0" t="s">
        <v>276</v>
      </c>
      <c r="B352" s="0" t="n">
        <f aca="false">VALUE(LEFT(A352,4))</f>
        <v>2020</v>
      </c>
      <c r="C352" s="0" t="str">
        <f aca="false">"FY"&amp;IF(VALUE(MID(A352,6,2))&gt;=4,VALUE(LEFT(A352,4)),VALUE(LEFT(A352,4))-1)&amp;"-"&amp;TEXT(MOD(IF(VALUE(MID(A352,6,2))&gt;=4,VALUE(LEFT(A352,4)),VALUE(LEFT(A352,4))-1)+1,100),"00")</f>
        <v>FY2020-21</v>
      </c>
      <c r="D352" s="0" t="s">
        <v>119</v>
      </c>
      <c r="E352" s="0" t="s">
        <v>119</v>
      </c>
      <c r="F352" s="0" t="str">
        <f aca="false">INDEX(Mapping!$B$2:$B$465,MATCH(E352,Mapping!$A$2:$A$465,0))</f>
        <v>GOA</v>
      </c>
      <c r="G352" s="0" t="str">
        <f aca="false">INDEX(Mapping!$C$2:$C$465,MATCH(E352,Mapping!$A$2:$A$465,0))</f>
        <v>GOA</v>
      </c>
      <c r="H352" s="2" t="n">
        <v>19.16</v>
      </c>
      <c r="I352" s="3" t="n">
        <v>0.34</v>
      </c>
    </row>
    <row r="353" customFormat="false" ht="15" hidden="false" customHeight="false" outlineLevel="0" collapsed="false">
      <c r="A353" s="0" t="s">
        <v>276</v>
      </c>
      <c r="B353" s="0" t="n">
        <f aca="false">VALUE(LEFT(A353,4))</f>
        <v>2020</v>
      </c>
      <c r="C353" s="0" t="str">
        <f aca="false">"FY"&amp;IF(VALUE(MID(A353,6,2))&gt;=4,VALUE(LEFT(A353,4)),VALUE(LEFT(A353,4))-1)&amp;"-"&amp;TEXT(MOD(IF(VALUE(MID(A353,6,2))&gt;=4,VALUE(LEFT(A353,4)),VALUE(LEFT(A353,4))-1)+1,100),"00")</f>
        <v>FY2020-21</v>
      </c>
      <c r="D353" s="0" t="s">
        <v>245</v>
      </c>
      <c r="E353" s="0" t="s">
        <v>245</v>
      </c>
      <c r="F353" s="0" t="str">
        <f aca="false">INDEX(Mapping!$B$2:$B$465,MATCH(E353,Mapping!$A$2:$A$465,0))</f>
        <v>DNH &amp; DD (UT)</v>
      </c>
      <c r="G353" s="0" t="str">
        <f aca="false">INDEX(Mapping!$C$2:$C$465,MATCH(E353,Mapping!$A$2:$A$465,0))</f>
        <v>DNH &amp; DD (UT)</v>
      </c>
      <c r="H353" s="2" t="n">
        <v>18.4</v>
      </c>
      <c r="I353" s="3" t="n">
        <v>0.33</v>
      </c>
    </row>
    <row r="354" customFormat="false" ht="15" hidden="false" customHeight="false" outlineLevel="0" collapsed="false">
      <c r="A354" s="0" t="s">
        <v>276</v>
      </c>
      <c r="B354" s="0" t="n">
        <f aca="false">VALUE(LEFT(A354,4))</f>
        <v>2020</v>
      </c>
      <c r="C354" s="0" t="str">
        <f aca="false">"FY"&amp;IF(VALUE(MID(A354,6,2))&gt;=4,VALUE(LEFT(A354,4)),VALUE(LEFT(A354,4))-1)&amp;"-"&amp;TEXT(MOD(IF(VALUE(MID(A354,6,2))&gt;=4,VALUE(LEFT(A354,4)),VALUE(LEFT(A354,4))-1)+1,100),"00")</f>
        <v>FY2020-21</v>
      </c>
      <c r="D354" s="0" t="s">
        <v>121</v>
      </c>
      <c r="E354" s="0" t="s">
        <v>121</v>
      </c>
      <c r="F354" s="0" t="str">
        <f aca="false">INDEX(Mapping!$B$2:$B$465,MATCH(E354,Mapping!$A$2:$A$465,0))</f>
        <v>MEGHALAYA</v>
      </c>
      <c r="G354" s="0" t="str">
        <f aca="false">INDEX(Mapping!$C$2:$C$465,MATCH(E354,Mapping!$A$2:$A$465,0))</f>
        <v>MEGHALAYA</v>
      </c>
      <c r="H354" s="2" t="n">
        <v>8.86</v>
      </c>
      <c r="I354" s="3" t="n">
        <v>0.16</v>
      </c>
    </row>
    <row r="355" customFormat="false" ht="15" hidden="false" customHeight="false" outlineLevel="0" collapsed="false">
      <c r="A355" s="0" t="s">
        <v>276</v>
      </c>
      <c r="B355" s="0" t="n">
        <f aca="false">VALUE(LEFT(A355,4))</f>
        <v>2020</v>
      </c>
      <c r="C355" s="0" t="str">
        <f aca="false">"FY"&amp;IF(VALUE(MID(A355,6,2))&gt;=4,VALUE(LEFT(A355,4)),VALUE(LEFT(A355,4))-1)&amp;"-"&amp;TEXT(MOD(IF(VALUE(MID(A355,6,2))&gt;=4,VALUE(LEFT(A355,4)),VALUE(LEFT(A355,4))-1)+1,100),"00")</f>
        <v>FY2020-21</v>
      </c>
      <c r="D355" s="0" t="s">
        <v>152</v>
      </c>
      <c r="E355" s="0" t="s">
        <v>152</v>
      </c>
      <c r="F355" s="0" t="str">
        <f aca="false">INDEX(Mapping!$B$2:$B$465,MATCH(E355,Mapping!$A$2:$A$465,0))</f>
        <v>CHANDIGARH</v>
      </c>
      <c r="G355" s="0" t="str">
        <f aca="false">INDEX(Mapping!$C$2:$C$465,MATCH(E355,Mapping!$A$2:$A$465,0))</f>
        <v>CHANDIGARH</v>
      </c>
      <c r="H355" s="2" t="n">
        <v>7.81</v>
      </c>
      <c r="I355" s="3" t="n">
        <v>0.14</v>
      </c>
    </row>
    <row r="356" customFormat="false" ht="15" hidden="false" customHeight="false" outlineLevel="0" collapsed="false">
      <c r="A356" s="0" t="s">
        <v>276</v>
      </c>
      <c r="B356" s="0" t="n">
        <f aca="false">VALUE(LEFT(A356,4))</f>
        <v>2020</v>
      </c>
      <c r="C356" s="0" t="str">
        <f aca="false">"FY"&amp;IF(VALUE(MID(A356,6,2))&gt;=4,VALUE(LEFT(A356,4)),VALUE(LEFT(A356,4))-1)&amp;"-"&amp;TEXT(MOD(IF(VALUE(MID(A356,6,2))&gt;=4,VALUE(LEFT(A356,4)),VALUE(LEFT(A356,4))-1)+1,100),"00")</f>
        <v>FY2020-21</v>
      </c>
      <c r="D356" s="0" t="s">
        <v>291</v>
      </c>
      <c r="E356" s="0" t="s">
        <v>291</v>
      </c>
      <c r="F356" s="0" t="str">
        <f aca="false">INDEX(Mapping!$B$2:$B$465,MATCH(E356,Mapping!$A$2:$A$465,0))</f>
        <v>MANIPUR</v>
      </c>
      <c r="G356" s="0" t="str">
        <f aca="false">INDEX(Mapping!$C$2:$C$465,MATCH(E356,Mapping!$A$2:$A$465,0))</f>
        <v>MANIPUR</v>
      </c>
      <c r="H356" s="2" t="n">
        <v>7.5</v>
      </c>
      <c r="I356" s="3" t="n">
        <v>0.13</v>
      </c>
    </row>
    <row r="357" customFormat="false" ht="15" hidden="false" customHeight="false" outlineLevel="0" collapsed="false">
      <c r="A357" s="0" t="s">
        <v>276</v>
      </c>
      <c r="B357" s="0" t="n">
        <f aca="false">VALUE(LEFT(A357,4))</f>
        <v>2020</v>
      </c>
      <c r="C357" s="0" t="str">
        <f aca="false">"FY"&amp;IF(VALUE(MID(A357,6,2))&gt;=4,VALUE(LEFT(A357,4)),VALUE(LEFT(A357,4))-1)&amp;"-"&amp;TEXT(MOD(IF(VALUE(MID(A357,6,2))&gt;=4,VALUE(LEFT(A357,4)),VALUE(LEFT(A357,4))-1)+1,100),"00")</f>
        <v>FY2020-21</v>
      </c>
      <c r="D357" s="0" t="s">
        <v>416</v>
      </c>
      <c r="E357" s="0" t="s">
        <v>416</v>
      </c>
      <c r="F357" s="0" t="str">
        <f aca="false">INDEX(Mapping!$B$2:$B$465,MATCH(E357,Mapping!$A$2:$A$465,0))</f>
        <v>KAPP 3&amp;4</v>
      </c>
      <c r="G357" s="0" t="str">
        <f aca="false">INDEX(Mapping!$C$2:$C$465,MATCH(E357,Mapping!$A$2:$A$465,0))</f>
        <v>KAPP 3&amp;4</v>
      </c>
      <c r="H357" s="2" t="n">
        <v>7.34</v>
      </c>
      <c r="I357" s="3" t="n">
        <v>0.13</v>
      </c>
    </row>
    <row r="358" customFormat="false" ht="15" hidden="false" customHeight="false" outlineLevel="0" collapsed="false">
      <c r="A358" s="0" t="s">
        <v>276</v>
      </c>
      <c r="B358" s="0" t="n">
        <f aca="false">VALUE(LEFT(A358,4))</f>
        <v>2020</v>
      </c>
      <c r="C358" s="0" t="str">
        <f aca="false">"FY"&amp;IF(VALUE(MID(A358,6,2))&gt;=4,VALUE(LEFT(A358,4)),VALUE(LEFT(A358,4))-1)&amp;"-"&amp;TEXT(MOD(IF(VALUE(MID(A358,6,2))&gt;=4,VALUE(LEFT(A358,4)),VALUE(LEFT(A358,4))-1)+1,100),"00")</f>
        <v>FY2020-21</v>
      </c>
      <c r="D358" s="0" t="s">
        <v>46</v>
      </c>
      <c r="E358" s="0" t="s">
        <v>46</v>
      </c>
      <c r="F358" s="0" t="str">
        <f aca="false">INDEX(Mapping!$B$2:$B$465,MATCH(E358,Mapping!$A$2:$A$465,0))</f>
        <v>CHHATTISGARH</v>
      </c>
      <c r="G358" s="0" t="str">
        <f aca="false">INDEX(Mapping!$C$2:$C$465,MATCH(E358,Mapping!$A$2:$A$465,0))</f>
        <v>CHHATTISGARH</v>
      </c>
      <c r="H358" s="2" t="n">
        <v>4.05</v>
      </c>
      <c r="I358" s="3" t="n">
        <v>0.07</v>
      </c>
    </row>
    <row r="359" customFormat="false" ht="15" hidden="false" customHeight="false" outlineLevel="0" collapsed="false">
      <c r="A359" s="0" t="s">
        <v>276</v>
      </c>
      <c r="B359" s="0" t="n">
        <f aca="false">VALUE(LEFT(A359,4))</f>
        <v>2020</v>
      </c>
      <c r="C359" s="0" t="str">
        <f aca="false">"FY"&amp;IF(VALUE(MID(A359,6,2))&gt;=4,VALUE(LEFT(A359,4)),VALUE(LEFT(A359,4))-1)&amp;"-"&amp;TEXT(MOD(IF(VALUE(MID(A359,6,2))&gt;=4,VALUE(LEFT(A359,4)),VALUE(LEFT(A359,4))-1)+1,100),"00")</f>
        <v>FY2020-21</v>
      </c>
      <c r="D359" s="0" t="s">
        <v>253</v>
      </c>
      <c r="E359" s="0" t="s">
        <v>253</v>
      </c>
      <c r="F359" s="0" t="str">
        <f aca="false">INDEX(Mapping!$B$2:$B$465,MATCH(E359,Mapping!$A$2:$A$465,0))</f>
        <v>NAGALAND</v>
      </c>
      <c r="G359" s="0" t="str">
        <f aca="false">INDEX(Mapping!$C$2:$C$465,MATCH(E359,Mapping!$A$2:$A$465,0))</f>
        <v>NAGALAND</v>
      </c>
      <c r="H359" s="2" t="n">
        <v>3.04</v>
      </c>
      <c r="I359" s="3" t="n">
        <v>0.05</v>
      </c>
    </row>
    <row r="360" customFormat="false" ht="15" hidden="false" customHeight="false" outlineLevel="0" collapsed="false">
      <c r="A360" s="0" t="s">
        <v>276</v>
      </c>
      <c r="B360" s="0" t="n">
        <f aca="false">VALUE(LEFT(A360,4))</f>
        <v>2020</v>
      </c>
      <c r="C360" s="0" t="str">
        <f aca="false">"FY"&amp;IF(VALUE(MID(A360,6,2))&gt;=4,VALUE(LEFT(A360,4)),VALUE(LEFT(A360,4))-1)&amp;"-"&amp;TEXT(MOD(IF(VALUE(MID(A360,6,2))&gt;=4,VALUE(LEFT(A360,4)),VALUE(LEFT(A360,4))-1)+1,100),"00")</f>
        <v>FY2020-21</v>
      </c>
      <c r="D360" s="0" t="s">
        <v>39</v>
      </c>
      <c r="E360" s="0" t="s">
        <v>39</v>
      </c>
      <c r="F360" s="0" t="str">
        <f aca="false">INDEX(Mapping!$B$2:$B$465,MATCH(E360,Mapping!$A$2:$A$465,0))</f>
        <v>WEST BENGAL</v>
      </c>
      <c r="G360" s="0" t="str">
        <f aca="false">INDEX(Mapping!$C$2:$C$465,MATCH(E360,Mapping!$A$2:$A$465,0))</f>
        <v>WEST BENGAL</v>
      </c>
      <c r="H360" s="2" t="n">
        <v>2.82</v>
      </c>
      <c r="I360" s="3" t="n">
        <v>0.05</v>
      </c>
    </row>
    <row r="361" customFormat="false" ht="15" hidden="false" customHeight="false" outlineLevel="0" collapsed="false">
      <c r="A361" s="0" t="s">
        <v>276</v>
      </c>
      <c r="B361" s="0" t="n">
        <f aca="false">VALUE(LEFT(A361,4))</f>
        <v>2020</v>
      </c>
      <c r="C361" s="0" t="str">
        <f aca="false">"FY"&amp;IF(VALUE(MID(A361,6,2))&gt;=4,VALUE(LEFT(A361,4)),VALUE(LEFT(A361,4))-1)&amp;"-"&amp;TEXT(MOD(IF(VALUE(MID(A361,6,2))&gt;=4,VALUE(LEFT(A361,4)),VALUE(LEFT(A361,4))-1)+1,100),"00")</f>
        <v>FY2020-21</v>
      </c>
      <c r="D361" s="0" t="s">
        <v>274</v>
      </c>
      <c r="E361" s="0" t="s">
        <v>274</v>
      </c>
      <c r="F361" s="0" t="str">
        <f aca="false">INDEX(Mapping!$B$2:$B$465,MATCH(E361,Mapping!$A$2:$A$465,0))</f>
        <v>MEENAKSHI ENERGY</v>
      </c>
      <c r="G361" s="0" t="str">
        <f aca="false">INDEX(Mapping!$C$2:$C$465,MATCH(E361,Mapping!$A$2:$A$465,0))</f>
        <v>MEENAKSHI ENERGY</v>
      </c>
      <c r="H361" s="2" t="n">
        <v>0.24</v>
      </c>
      <c r="I361" s="3" t="n">
        <v>0.004</v>
      </c>
    </row>
    <row r="362" customFormat="false" ht="15" hidden="false" customHeight="false" outlineLevel="0" collapsed="false">
      <c r="A362" s="0" t="s">
        <v>276</v>
      </c>
      <c r="B362" s="0" t="n">
        <f aca="false">VALUE(LEFT(A362,4))</f>
        <v>2020</v>
      </c>
      <c r="C362" s="0" t="str">
        <f aca="false">"FY"&amp;IF(VALUE(MID(A362,6,2))&gt;=4,VALUE(LEFT(A362,4)),VALUE(LEFT(A362,4))-1)&amp;"-"&amp;TEXT(MOD(IF(VALUE(MID(A362,6,2))&gt;=4,VALUE(LEFT(A362,4)),VALUE(LEFT(A362,4))-1)+1,100),"00")</f>
        <v>FY2020-21</v>
      </c>
      <c r="D362" s="0" t="s">
        <v>214</v>
      </c>
      <c r="E362" s="0" t="s">
        <v>214</v>
      </c>
      <c r="F362" s="0" t="str">
        <f aca="false">INDEX(Mapping!$B$2:$B$465,MATCH(E362,Mapping!$A$2:$A$465,0))</f>
        <v>NLC INDIA</v>
      </c>
      <c r="G362" s="0" t="str">
        <f aca="false">INDEX(Mapping!$C$2:$C$465,MATCH(E362,Mapping!$A$2:$A$465,0))</f>
        <v>NLC INDIA GROUP</v>
      </c>
      <c r="H362" s="2" t="n">
        <v>0.01</v>
      </c>
      <c r="I362" s="3" t="n">
        <v>0.0001</v>
      </c>
    </row>
    <row r="363" customFormat="false" ht="15" hidden="false" customHeight="false" outlineLevel="0" collapsed="false">
      <c r="A363" s="0" t="s">
        <v>643</v>
      </c>
      <c r="B363" s="0" t="n">
        <f aca="false">VALUE(LEFT(A363,4))</f>
        <v>2021</v>
      </c>
      <c r="C363" s="0" t="str">
        <f aca="false">"FY"&amp;IF(VALUE(MID(A363,6,2))&gt;=4,VALUE(LEFT(A363,4)),VALUE(LEFT(A363,4))-1)&amp;"-"&amp;TEXT(MOD(IF(VALUE(MID(A363,6,2))&gt;=4,VALUE(LEFT(A363,4)),VALUE(LEFT(A363,4))-1)+1,100),"00")</f>
        <v>FY2020-21</v>
      </c>
      <c r="D363" s="0" t="s">
        <v>35</v>
      </c>
      <c r="E363" s="0" t="s">
        <v>35</v>
      </c>
      <c r="F363" s="0" t="str">
        <f aca="false">INDEX(Mapping!$B$2:$B$465,MATCH(E363,Mapping!$A$2:$A$465,0))</f>
        <v>TELANGANA</v>
      </c>
      <c r="G363" s="0" t="str">
        <f aca="false">INDEX(Mapping!$C$2:$C$465,MATCH(E363,Mapping!$A$2:$A$465,0))</f>
        <v>TELANGANA</v>
      </c>
      <c r="H363" s="2" t="n">
        <v>996.78</v>
      </c>
      <c r="I363" s="3" t="n">
        <v>17.88</v>
      </c>
    </row>
    <row r="364" customFormat="false" ht="15" hidden="false" customHeight="false" outlineLevel="0" collapsed="false">
      <c r="A364" s="0" t="s">
        <v>643</v>
      </c>
      <c r="B364" s="0" t="n">
        <f aca="false">VALUE(LEFT(A364,4))</f>
        <v>2021</v>
      </c>
      <c r="C364" s="0" t="str">
        <f aca="false">"FY"&amp;IF(VALUE(MID(A364,6,2))&gt;=4,VALUE(LEFT(A364,4)),VALUE(LEFT(A364,4))-1)&amp;"-"&amp;TEXT(MOD(IF(VALUE(MID(A364,6,2))&gt;=4,VALUE(LEFT(A364,4)),VALUE(LEFT(A364,4))-1)+1,100),"00")</f>
        <v>FY2020-21</v>
      </c>
      <c r="D364" s="0" t="s">
        <v>31</v>
      </c>
      <c r="E364" s="0" t="s">
        <v>31</v>
      </c>
      <c r="F364" s="0" t="str">
        <f aca="false">INDEX(Mapping!$B$2:$B$465,MATCH(E364,Mapping!$A$2:$A$465,0))</f>
        <v>GUJARAT</v>
      </c>
      <c r="G364" s="0" t="str">
        <f aca="false">INDEX(Mapping!$C$2:$C$465,MATCH(E364,Mapping!$A$2:$A$465,0))</f>
        <v>GUJARAT</v>
      </c>
      <c r="H364" s="2" t="n">
        <v>706.01</v>
      </c>
      <c r="I364" s="3" t="n">
        <v>12.66</v>
      </c>
    </row>
    <row r="365" customFormat="false" ht="15" hidden="false" customHeight="false" outlineLevel="0" collapsed="false">
      <c r="A365" s="0" t="s">
        <v>643</v>
      </c>
      <c r="B365" s="0" t="n">
        <f aca="false">VALUE(LEFT(A365,4))</f>
        <v>2021</v>
      </c>
      <c r="C365" s="0" t="str">
        <f aca="false">"FY"&amp;IF(VALUE(MID(A365,6,2))&gt;=4,VALUE(LEFT(A365,4)),VALUE(LEFT(A365,4))-1)&amp;"-"&amp;TEXT(MOD(IF(VALUE(MID(A365,6,2))&gt;=4,VALUE(LEFT(A365,4)),VALUE(LEFT(A365,4))-1)+1,100),"00")</f>
        <v>FY2020-21</v>
      </c>
      <c r="D365" s="0" t="s">
        <v>38</v>
      </c>
      <c r="E365" s="0" t="s">
        <v>38</v>
      </c>
      <c r="F365" s="0" t="str">
        <f aca="false">INDEX(Mapping!$B$2:$B$465,MATCH(E365,Mapping!$A$2:$A$465,0))</f>
        <v>ANDHRA PRADESH</v>
      </c>
      <c r="G365" s="0" t="str">
        <f aca="false">INDEX(Mapping!$C$2:$C$465,MATCH(E365,Mapping!$A$2:$A$465,0))</f>
        <v>ANDHRA PRADESH</v>
      </c>
      <c r="H365" s="2" t="n">
        <v>580.15</v>
      </c>
      <c r="I365" s="3" t="n">
        <v>10.4</v>
      </c>
    </row>
    <row r="366" customFormat="false" ht="15" hidden="false" customHeight="false" outlineLevel="0" collapsed="false">
      <c r="A366" s="0" t="s">
        <v>643</v>
      </c>
      <c r="B366" s="0" t="n">
        <f aca="false">VALUE(LEFT(A366,4))</f>
        <v>2021</v>
      </c>
      <c r="C366" s="0" t="str">
        <f aca="false">"FY"&amp;IF(VALUE(MID(A366,6,2))&gt;=4,VALUE(LEFT(A366,4)),VALUE(LEFT(A366,4))-1)&amp;"-"&amp;TEXT(MOD(IF(VALUE(MID(A366,6,2))&gt;=4,VALUE(LEFT(A366,4)),VALUE(LEFT(A366,4))-1)+1,100),"00")</f>
        <v>FY2020-21</v>
      </c>
      <c r="D366" s="0" t="s">
        <v>37</v>
      </c>
      <c r="E366" s="0" t="s">
        <v>37</v>
      </c>
      <c r="F366" s="0" t="str">
        <f aca="false">INDEX(Mapping!$B$2:$B$465,MATCH(E366,Mapping!$A$2:$A$465,0))</f>
        <v>MAHARASHTRA</v>
      </c>
      <c r="G366" s="0" t="str">
        <f aca="false">INDEX(Mapping!$C$2:$C$465,MATCH(E366,Mapping!$A$2:$A$465,0))</f>
        <v>MAHARASHTRA</v>
      </c>
      <c r="H366" s="2" t="n">
        <v>494.83</v>
      </c>
      <c r="I366" s="3" t="n">
        <v>8.87</v>
      </c>
    </row>
    <row r="367" customFormat="false" ht="15" hidden="false" customHeight="false" outlineLevel="0" collapsed="false">
      <c r="A367" s="0" t="s">
        <v>643</v>
      </c>
      <c r="B367" s="0" t="n">
        <f aca="false">VALUE(LEFT(A367,4))</f>
        <v>2021</v>
      </c>
      <c r="C367" s="0" t="str">
        <f aca="false">"FY"&amp;IF(VALUE(MID(A367,6,2))&gt;=4,VALUE(LEFT(A367,4)),VALUE(LEFT(A367,4))-1)&amp;"-"&amp;TEXT(MOD(IF(VALUE(MID(A367,6,2))&gt;=4,VALUE(LEFT(A367,4)),VALUE(LEFT(A367,4))-1)+1,100),"00")</f>
        <v>FY2020-21</v>
      </c>
      <c r="D367" s="0" t="s">
        <v>40</v>
      </c>
      <c r="E367" s="0" t="s">
        <v>40</v>
      </c>
      <c r="F367" s="0" t="str">
        <f aca="false">INDEX(Mapping!$B$2:$B$465,MATCH(E367,Mapping!$A$2:$A$465,0))</f>
        <v>TAMIL NADU</v>
      </c>
      <c r="G367" s="0" t="str">
        <f aca="false">INDEX(Mapping!$C$2:$C$465,MATCH(E367,Mapping!$A$2:$A$465,0))</f>
        <v>TAMIL NADU</v>
      </c>
      <c r="H367" s="2" t="n">
        <v>442.88</v>
      </c>
      <c r="I367" s="3" t="n">
        <v>7.94</v>
      </c>
    </row>
    <row r="368" customFormat="false" ht="15" hidden="false" customHeight="false" outlineLevel="0" collapsed="false">
      <c r="A368" s="0" t="s">
        <v>643</v>
      </c>
      <c r="B368" s="0" t="n">
        <f aca="false">VALUE(LEFT(A368,4))</f>
        <v>2021</v>
      </c>
      <c r="C368" s="0" t="str">
        <f aca="false">"FY"&amp;IF(VALUE(MID(A368,6,2))&gt;=4,VALUE(LEFT(A368,4)),VALUE(LEFT(A368,4))-1)&amp;"-"&amp;TEXT(MOD(IF(VALUE(MID(A368,6,2))&gt;=4,VALUE(LEFT(A368,4)),VALUE(LEFT(A368,4))-1)+1,100),"00")</f>
        <v>FY2020-21</v>
      </c>
      <c r="D368" s="0" t="s">
        <v>54</v>
      </c>
      <c r="E368" s="0" t="s">
        <v>54</v>
      </c>
      <c r="F368" s="0" t="str">
        <f aca="false">INDEX(Mapping!$B$2:$B$465,MATCH(E368,Mapping!$A$2:$A$465,0))</f>
        <v>JAMMU &amp; KASHMIR</v>
      </c>
      <c r="G368" s="0" t="str">
        <f aca="false">INDEX(Mapping!$C$2:$C$465,MATCH(E368,Mapping!$A$2:$A$465,0))</f>
        <v>JAMMU &amp; KASHMIR</v>
      </c>
      <c r="H368" s="2" t="n">
        <v>434.64</v>
      </c>
      <c r="I368" s="3" t="n">
        <v>7.79</v>
      </c>
    </row>
    <row r="369" customFormat="false" ht="15" hidden="false" customHeight="false" outlineLevel="0" collapsed="false">
      <c r="A369" s="0" t="s">
        <v>643</v>
      </c>
      <c r="B369" s="0" t="n">
        <f aca="false">VALUE(LEFT(A369,4))</f>
        <v>2021</v>
      </c>
      <c r="C369" s="0" t="str">
        <f aca="false">"FY"&amp;IF(VALUE(MID(A369,6,2))&gt;=4,VALUE(LEFT(A369,4)),VALUE(LEFT(A369,4))-1)&amp;"-"&amp;TEXT(MOD(IF(VALUE(MID(A369,6,2))&gt;=4,VALUE(LEFT(A369,4)),VALUE(LEFT(A369,4))-1)+1,100),"00")</f>
        <v>FY2020-21</v>
      </c>
      <c r="D369" s="0" t="s">
        <v>41</v>
      </c>
      <c r="E369" s="0" t="s">
        <v>41</v>
      </c>
      <c r="F369" s="0" t="str">
        <f aca="false">INDEX(Mapping!$B$2:$B$465,MATCH(E369,Mapping!$A$2:$A$465,0))</f>
        <v>RAJASTHAN</v>
      </c>
      <c r="G369" s="0" t="str">
        <f aca="false">INDEX(Mapping!$C$2:$C$465,MATCH(E369,Mapping!$A$2:$A$465,0))</f>
        <v>RAJASTHAN</v>
      </c>
      <c r="H369" s="2" t="n">
        <v>310.42</v>
      </c>
      <c r="I369" s="3" t="n">
        <v>5.57</v>
      </c>
    </row>
    <row r="370" customFormat="false" ht="15" hidden="false" customHeight="false" outlineLevel="0" collapsed="false">
      <c r="A370" s="0" t="s">
        <v>643</v>
      </c>
      <c r="B370" s="0" t="n">
        <f aca="false">VALUE(LEFT(A370,4))</f>
        <v>2021</v>
      </c>
      <c r="C370" s="0" t="str">
        <f aca="false">"FY"&amp;IF(VALUE(MID(A370,6,2))&gt;=4,VALUE(LEFT(A370,4)),VALUE(LEFT(A370,4))-1)&amp;"-"&amp;TEXT(MOD(IF(VALUE(MID(A370,6,2))&gt;=4,VALUE(LEFT(A370,4)),VALUE(LEFT(A370,4))-1)+1,100),"00")</f>
        <v>FY2020-21</v>
      </c>
      <c r="D370" s="0" t="s">
        <v>48</v>
      </c>
      <c r="E370" s="0" t="s">
        <v>48</v>
      </c>
      <c r="F370" s="0" t="str">
        <f aca="false">INDEX(Mapping!$B$2:$B$465,MATCH(E370,Mapping!$A$2:$A$465,0))</f>
        <v>DELHI</v>
      </c>
      <c r="G370" s="0" t="str">
        <f aca="false">INDEX(Mapping!$C$2:$C$465,MATCH(E370,Mapping!$A$2:$A$465,0))</f>
        <v>DELHI</v>
      </c>
      <c r="H370" s="2" t="n">
        <v>247.86</v>
      </c>
      <c r="I370" s="3" t="n">
        <v>4.44</v>
      </c>
    </row>
    <row r="371" customFormat="false" ht="15" hidden="false" customHeight="false" outlineLevel="0" collapsed="false">
      <c r="A371" s="0" t="s">
        <v>643</v>
      </c>
      <c r="B371" s="0" t="n">
        <f aca="false">VALUE(LEFT(A371,4))</f>
        <v>2021</v>
      </c>
      <c r="C371" s="0" t="str">
        <f aca="false">"FY"&amp;IF(VALUE(MID(A371,6,2))&gt;=4,VALUE(LEFT(A371,4)),VALUE(LEFT(A371,4))-1)&amp;"-"&amp;TEXT(MOD(IF(VALUE(MID(A371,6,2))&gt;=4,VALUE(LEFT(A371,4)),VALUE(LEFT(A371,4))-1)+1,100),"00")</f>
        <v>FY2020-21</v>
      </c>
      <c r="D371" s="0" t="s">
        <v>36</v>
      </c>
      <c r="E371" s="0" t="s">
        <v>36</v>
      </c>
      <c r="F371" s="0" t="str">
        <f aca="false">INDEX(Mapping!$B$2:$B$465,MATCH(E371,Mapping!$A$2:$A$465,0))</f>
        <v>UTTAR PRADESH</v>
      </c>
      <c r="G371" s="0" t="str">
        <f aca="false">INDEX(Mapping!$C$2:$C$465,MATCH(E371,Mapping!$A$2:$A$465,0))</f>
        <v>UTTAR PRADESH</v>
      </c>
      <c r="H371" s="2" t="n">
        <v>232.12</v>
      </c>
      <c r="I371" s="3" t="n">
        <v>4.16</v>
      </c>
    </row>
    <row r="372" customFormat="false" ht="15" hidden="false" customHeight="false" outlineLevel="0" collapsed="false">
      <c r="A372" s="0" t="s">
        <v>643</v>
      </c>
      <c r="B372" s="0" t="n">
        <f aca="false">VALUE(LEFT(A372,4))</f>
        <v>2021</v>
      </c>
      <c r="C372" s="0" t="str">
        <f aca="false">"FY"&amp;IF(VALUE(MID(A372,6,2))&gt;=4,VALUE(LEFT(A372,4)),VALUE(LEFT(A372,4))-1)&amp;"-"&amp;TEXT(MOD(IF(VALUE(MID(A372,6,2))&gt;=4,VALUE(LEFT(A372,4)),VALUE(LEFT(A372,4))-1)+1,100),"00")</f>
        <v>FY2020-21</v>
      </c>
      <c r="D372" s="0" t="s">
        <v>44</v>
      </c>
      <c r="E372" s="0" t="s">
        <v>44</v>
      </c>
      <c r="F372" s="0" t="str">
        <f aca="false">INDEX(Mapping!$B$2:$B$465,MATCH(E372,Mapping!$A$2:$A$465,0))</f>
        <v>HARYANA</v>
      </c>
      <c r="G372" s="0" t="str">
        <f aca="false">INDEX(Mapping!$C$2:$C$465,MATCH(E372,Mapping!$A$2:$A$465,0))</f>
        <v>HARYANA</v>
      </c>
      <c r="H372" s="2" t="n">
        <v>173.23</v>
      </c>
      <c r="I372" s="3" t="n">
        <v>3.11</v>
      </c>
    </row>
    <row r="373" customFormat="false" ht="15" hidden="false" customHeight="false" outlineLevel="0" collapsed="false">
      <c r="A373" s="0" t="s">
        <v>643</v>
      </c>
      <c r="B373" s="0" t="n">
        <f aca="false">VALUE(LEFT(A373,4))</f>
        <v>2021</v>
      </c>
      <c r="C373" s="0" t="str">
        <f aca="false">"FY"&amp;IF(VALUE(MID(A373,6,2))&gt;=4,VALUE(LEFT(A373,4)),VALUE(LEFT(A373,4))-1)&amp;"-"&amp;TEXT(MOD(IF(VALUE(MID(A373,6,2))&gt;=4,VALUE(LEFT(A373,4)),VALUE(LEFT(A373,4))-1)+1,100),"00")</f>
        <v>FY2020-21</v>
      </c>
      <c r="D373" s="0" t="s">
        <v>648</v>
      </c>
      <c r="E373" s="0" t="s">
        <v>91</v>
      </c>
      <c r="F373" s="0" t="str">
        <f aca="false">INDEX(Mapping!$B$2:$B$465,MATCH(E373,Mapping!$A$2:$A$465,0))</f>
        <v>AM/NS INDIA (HAZIRA)</v>
      </c>
      <c r="G373" s="0" t="str">
        <f aca="false">INDEX(Mapping!$C$2:$C$465,MATCH(E373,Mapping!$A$2:$A$465,0))</f>
        <v>AM/NS INDIA (HAZIRA)</v>
      </c>
      <c r="H373" s="2" t="n">
        <v>141.21</v>
      </c>
      <c r="I373" s="3" t="n">
        <v>2.53</v>
      </c>
    </row>
    <row r="374" customFormat="false" ht="15" hidden="false" customHeight="false" outlineLevel="0" collapsed="false">
      <c r="A374" s="0" t="s">
        <v>643</v>
      </c>
      <c r="B374" s="0" t="n">
        <f aca="false">VALUE(LEFT(A374,4))</f>
        <v>2021</v>
      </c>
      <c r="C374" s="0" t="str">
        <f aca="false">"FY"&amp;IF(VALUE(MID(A374,6,2))&gt;=4,VALUE(LEFT(A374,4)),VALUE(LEFT(A374,4))-1)&amp;"-"&amp;TEXT(MOD(IF(VALUE(MID(A374,6,2))&gt;=4,VALUE(LEFT(A374,4)),VALUE(LEFT(A374,4))-1)+1,100),"00")</f>
        <v>FY2020-21</v>
      </c>
      <c r="D374" s="0" t="s">
        <v>46</v>
      </c>
      <c r="E374" s="0" t="s">
        <v>46</v>
      </c>
      <c r="F374" s="0" t="str">
        <f aca="false">INDEX(Mapping!$B$2:$B$465,MATCH(E374,Mapping!$A$2:$A$465,0))</f>
        <v>CHHATTISGARH</v>
      </c>
      <c r="G374" s="0" t="str">
        <f aca="false">INDEX(Mapping!$C$2:$C$465,MATCH(E374,Mapping!$A$2:$A$465,0))</f>
        <v>CHHATTISGARH</v>
      </c>
      <c r="H374" s="2" t="n">
        <v>124.44</v>
      </c>
      <c r="I374" s="3" t="n">
        <v>2.23</v>
      </c>
    </row>
    <row r="375" customFormat="false" ht="15" hidden="false" customHeight="false" outlineLevel="0" collapsed="false">
      <c r="A375" s="0" t="s">
        <v>643</v>
      </c>
      <c r="B375" s="0" t="n">
        <f aca="false">VALUE(LEFT(A375,4))</f>
        <v>2021</v>
      </c>
      <c r="C375" s="0" t="str">
        <f aca="false">"FY"&amp;IF(VALUE(MID(A375,6,2))&gt;=4,VALUE(LEFT(A375,4)),VALUE(LEFT(A375,4))-1)&amp;"-"&amp;TEXT(MOD(IF(VALUE(MID(A375,6,2))&gt;=4,VALUE(LEFT(A375,4)),VALUE(LEFT(A375,4))-1)+1,100),"00")</f>
        <v>FY2020-21</v>
      </c>
      <c r="D375" s="0" t="s">
        <v>49</v>
      </c>
      <c r="E375" s="0" t="s">
        <v>49</v>
      </c>
      <c r="F375" s="0" t="str">
        <f aca="false">INDEX(Mapping!$B$2:$B$465,MATCH(E375,Mapping!$A$2:$A$465,0))</f>
        <v>MADHYA PRADESH</v>
      </c>
      <c r="G375" s="0" t="str">
        <f aca="false">INDEX(Mapping!$C$2:$C$465,MATCH(E375,Mapping!$A$2:$A$465,0))</f>
        <v>MADHYA PRADESH</v>
      </c>
      <c r="H375" s="2" t="n">
        <v>96.53</v>
      </c>
      <c r="I375" s="3" t="n">
        <v>1.73</v>
      </c>
    </row>
    <row r="376" customFormat="false" ht="15" hidden="false" customHeight="false" outlineLevel="0" collapsed="false">
      <c r="A376" s="0" t="s">
        <v>643</v>
      </c>
      <c r="B376" s="0" t="n">
        <f aca="false">VALUE(LEFT(A376,4))</f>
        <v>2021</v>
      </c>
      <c r="C376" s="0" t="str">
        <f aca="false">"FY"&amp;IF(VALUE(MID(A376,6,2))&gt;=4,VALUE(LEFT(A376,4)),VALUE(LEFT(A376,4))-1)&amp;"-"&amp;TEXT(MOD(IF(VALUE(MID(A376,6,2))&gt;=4,VALUE(LEFT(A376,4)),VALUE(LEFT(A376,4))-1)+1,100),"00")</f>
        <v>FY2020-21</v>
      </c>
      <c r="D376" s="0" t="s">
        <v>42</v>
      </c>
      <c r="E376" s="0" t="s">
        <v>42</v>
      </c>
      <c r="F376" s="0" t="str">
        <f aca="false">INDEX(Mapping!$B$2:$B$465,MATCH(E376,Mapping!$A$2:$A$465,0))</f>
        <v>PUNJAB</v>
      </c>
      <c r="G376" s="0" t="str">
        <f aca="false">INDEX(Mapping!$C$2:$C$465,MATCH(E376,Mapping!$A$2:$A$465,0))</f>
        <v>PUNJAB</v>
      </c>
      <c r="H376" s="2" t="n">
        <v>90.95</v>
      </c>
      <c r="I376" s="3" t="n">
        <v>1.63</v>
      </c>
    </row>
    <row r="377" customFormat="false" ht="15" hidden="false" customHeight="false" outlineLevel="0" collapsed="false">
      <c r="A377" s="0" t="s">
        <v>643</v>
      </c>
      <c r="B377" s="0" t="n">
        <f aca="false">VALUE(LEFT(A377,4))</f>
        <v>2021</v>
      </c>
      <c r="C377" s="0" t="str">
        <f aca="false">"FY"&amp;IF(VALUE(MID(A377,6,2))&gt;=4,VALUE(LEFT(A377,4)),VALUE(LEFT(A377,4))-1)&amp;"-"&amp;TEXT(MOD(IF(VALUE(MID(A377,6,2))&gt;=4,VALUE(LEFT(A377,4)),VALUE(LEFT(A377,4))-1)+1,100),"00")</f>
        <v>FY2020-21</v>
      </c>
      <c r="D377" s="0" t="s">
        <v>56</v>
      </c>
      <c r="E377" s="0" t="s">
        <v>56</v>
      </c>
      <c r="F377" s="0" t="str">
        <f aca="false">INDEX(Mapping!$B$2:$B$465,MATCH(E377,Mapping!$A$2:$A$465,0))</f>
        <v>UTTARAKHAND</v>
      </c>
      <c r="G377" s="0" t="str">
        <f aca="false">INDEX(Mapping!$C$2:$C$465,MATCH(E377,Mapping!$A$2:$A$465,0))</f>
        <v>UTTARAKHAND</v>
      </c>
      <c r="H377" s="2" t="n">
        <v>88.8</v>
      </c>
      <c r="I377" s="3" t="n">
        <v>1.59</v>
      </c>
    </row>
    <row r="378" customFormat="false" ht="15" hidden="false" customHeight="false" outlineLevel="0" collapsed="false">
      <c r="A378" s="0" t="s">
        <v>643</v>
      </c>
      <c r="B378" s="0" t="n">
        <f aca="false">VALUE(LEFT(A378,4))</f>
        <v>2021</v>
      </c>
      <c r="C378" s="0" t="str">
        <f aca="false">"FY"&amp;IF(VALUE(MID(A378,6,2))&gt;=4,VALUE(LEFT(A378,4)),VALUE(LEFT(A378,4))-1)&amp;"-"&amp;TEXT(MOD(IF(VALUE(MID(A378,6,2))&gt;=4,VALUE(LEFT(A378,4)),VALUE(LEFT(A378,4))-1)+1,100),"00")</f>
        <v>FY2020-21</v>
      </c>
      <c r="D378" s="0" t="s">
        <v>71</v>
      </c>
      <c r="E378" s="0" t="s">
        <v>71</v>
      </c>
      <c r="F378" s="0" t="str">
        <f aca="false">INDEX(Mapping!$B$2:$B$465,MATCH(E378,Mapping!$A$2:$A$465,0))</f>
        <v>KERALA</v>
      </c>
      <c r="G378" s="0" t="str">
        <f aca="false">INDEX(Mapping!$C$2:$C$465,MATCH(E378,Mapping!$A$2:$A$465,0))</f>
        <v>KERALA</v>
      </c>
      <c r="H378" s="2" t="n">
        <v>55.19</v>
      </c>
      <c r="I378" s="3" t="n">
        <v>0.99</v>
      </c>
    </row>
    <row r="379" customFormat="false" ht="15" hidden="false" customHeight="false" outlineLevel="0" collapsed="false">
      <c r="A379" s="0" t="s">
        <v>643</v>
      </c>
      <c r="B379" s="0" t="n">
        <f aca="false">VALUE(LEFT(A379,4))</f>
        <v>2021</v>
      </c>
      <c r="C379" s="0" t="str">
        <f aca="false">"FY"&amp;IF(VALUE(MID(A379,6,2))&gt;=4,VALUE(LEFT(A379,4)),VALUE(LEFT(A379,4))-1)&amp;"-"&amp;TEXT(MOD(IF(VALUE(MID(A379,6,2))&gt;=4,VALUE(LEFT(A379,4)),VALUE(LEFT(A379,4))-1)+1,100),"00")</f>
        <v>FY2020-21</v>
      </c>
      <c r="D379" s="0" t="s">
        <v>45</v>
      </c>
      <c r="E379" s="0" t="s">
        <v>45</v>
      </c>
      <c r="F379" s="0" t="str">
        <f aca="false">INDEX(Mapping!$B$2:$B$465,MATCH(E379,Mapping!$A$2:$A$465,0))</f>
        <v>BIHAR</v>
      </c>
      <c r="G379" s="0" t="str">
        <f aca="false">INDEX(Mapping!$C$2:$C$465,MATCH(E379,Mapping!$A$2:$A$465,0))</f>
        <v>BIHAR</v>
      </c>
      <c r="H379" s="2" t="n">
        <v>53.93</v>
      </c>
      <c r="I379" s="3" t="n">
        <v>0.97</v>
      </c>
    </row>
    <row r="380" customFormat="false" ht="15" hidden="false" customHeight="false" outlineLevel="0" collapsed="false">
      <c r="A380" s="0" t="s">
        <v>643</v>
      </c>
      <c r="B380" s="0" t="n">
        <f aca="false">VALUE(LEFT(A380,4))</f>
        <v>2021</v>
      </c>
      <c r="C380" s="0" t="str">
        <f aca="false">"FY"&amp;IF(VALUE(MID(A380,6,2))&gt;=4,VALUE(LEFT(A380,4)),VALUE(LEFT(A380,4))-1)&amp;"-"&amp;TEXT(MOD(IF(VALUE(MID(A380,6,2))&gt;=4,VALUE(LEFT(A380,4)),VALUE(LEFT(A380,4))-1)+1,100),"00")</f>
        <v>FY2020-21</v>
      </c>
      <c r="D380" s="0" t="s">
        <v>94</v>
      </c>
      <c r="E380" s="0" t="s">
        <v>94</v>
      </c>
      <c r="F380" s="0" t="str">
        <f aca="false">INDEX(Mapping!$B$2:$B$465,MATCH(E380,Mapping!$A$2:$A$465,0))</f>
        <v>JHARKHAND</v>
      </c>
      <c r="G380" s="0" t="str">
        <f aca="false">INDEX(Mapping!$C$2:$C$465,MATCH(E380,Mapping!$A$2:$A$465,0))</f>
        <v>JHARKHAND</v>
      </c>
      <c r="H380" s="2" t="n">
        <v>51.86</v>
      </c>
      <c r="I380" s="3" t="n">
        <v>0.93</v>
      </c>
    </row>
    <row r="381" customFormat="false" ht="15" hidden="false" customHeight="false" outlineLevel="0" collapsed="false">
      <c r="A381" s="0" t="s">
        <v>643</v>
      </c>
      <c r="B381" s="0" t="n">
        <f aca="false">VALUE(LEFT(A381,4))</f>
        <v>2021</v>
      </c>
      <c r="C381" s="0" t="str">
        <f aca="false">"FY"&amp;IF(VALUE(MID(A381,6,2))&gt;=4,VALUE(LEFT(A381,4)),VALUE(LEFT(A381,4))-1)&amp;"-"&amp;TEXT(MOD(IF(VALUE(MID(A381,6,2))&gt;=4,VALUE(LEFT(A381,4)),VALUE(LEFT(A381,4))-1)+1,100),"00")</f>
        <v>FY2020-21</v>
      </c>
      <c r="D381" s="0" t="s">
        <v>150</v>
      </c>
      <c r="E381" s="0" t="s">
        <v>150</v>
      </c>
      <c r="F381" s="0" t="str">
        <f aca="false">INDEX(Mapping!$B$2:$B$465,MATCH(E381,Mapping!$A$2:$A$465,0))</f>
        <v>DNH &amp; DD (UT)</v>
      </c>
      <c r="G381" s="0" t="str">
        <f aca="false">INDEX(Mapping!$C$2:$C$465,MATCH(E381,Mapping!$A$2:$A$465,0))</f>
        <v>DNH &amp; DD (UT)</v>
      </c>
      <c r="H381" s="2" t="n">
        <v>49.29</v>
      </c>
      <c r="I381" s="3" t="n">
        <v>0.88</v>
      </c>
    </row>
    <row r="382" customFormat="false" ht="15" hidden="false" customHeight="false" outlineLevel="0" collapsed="false">
      <c r="A382" s="0" t="s">
        <v>643</v>
      </c>
      <c r="B382" s="0" t="n">
        <f aca="false">VALUE(LEFT(A382,4))</f>
        <v>2021</v>
      </c>
      <c r="C382" s="0" t="str">
        <f aca="false">"FY"&amp;IF(VALUE(MID(A382,6,2))&gt;=4,VALUE(LEFT(A382,4)),VALUE(LEFT(A382,4))-1)&amp;"-"&amp;TEXT(MOD(IF(VALUE(MID(A382,6,2))&gt;=4,VALUE(LEFT(A382,4)),VALUE(LEFT(A382,4))-1)+1,100),"00")</f>
        <v>FY2020-21</v>
      </c>
      <c r="D382" s="0" t="s">
        <v>53</v>
      </c>
      <c r="E382" s="0" t="s">
        <v>53</v>
      </c>
      <c r="F382" s="0" t="str">
        <f aca="false">INDEX(Mapping!$B$2:$B$465,MATCH(E382,Mapping!$A$2:$A$465,0))</f>
        <v>HIMACHAL PRADESH</v>
      </c>
      <c r="G382" s="0" t="str">
        <f aca="false">INDEX(Mapping!$C$2:$C$465,MATCH(E382,Mapping!$A$2:$A$465,0))</f>
        <v>HIMACHAL PRADESH</v>
      </c>
      <c r="H382" s="2" t="n">
        <v>47.27</v>
      </c>
      <c r="I382" s="3" t="n">
        <v>0.85</v>
      </c>
    </row>
    <row r="383" customFormat="false" ht="15" hidden="false" customHeight="false" outlineLevel="0" collapsed="false">
      <c r="A383" s="0" t="s">
        <v>643</v>
      </c>
      <c r="B383" s="0" t="n">
        <f aca="false">VALUE(LEFT(A383,4))</f>
        <v>2021</v>
      </c>
      <c r="C383" s="0" t="str">
        <f aca="false">"FY"&amp;IF(VALUE(MID(A383,6,2))&gt;=4,VALUE(LEFT(A383,4)),VALUE(LEFT(A383,4))-1)&amp;"-"&amp;TEXT(MOD(IF(VALUE(MID(A383,6,2))&gt;=4,VALUE(LEFT(A383,4)),VALUE(LEFT(A383,4))-1)+1,100),"00")</f>
        <v>FY2020-21</v>
      </c>
      <c r="D383" s="0" t="s">
        <v>61</v>
      </c>
      <c r="E383" s="0" t="s">
        <v>61</v>
      </c>
      <c r="F383" s="0" t="str">
        <f aca="false">INDEX(Mapping!$B$2:$B$465,MATCH(E383,Mapping!$A$2:$A$465,0))</f>
        <v>ASSAM</v>
      </c>
      <c r="G383" s="0" t="str">
        <f aca="false">INDEX(Mapping!$C$2:$C$465,MATCH(E383,Mapping!$A$2:$A$465,0))</f>
        <v>ASSAM</v>
      </c>
      <c r="H383" s="2" t="n">
        <v>41.54</v>
      </c>
      <c r="I383" s="3" t="n">
        <v>0.74</v>
      </c>
    </row>
    <row r="384" customFormat="false" ht="15" hidden="false" customHeight="false" outlineLevel="0" collapsed="false">
      <c r="A384" s="0" t="s">
        <v>643</v>
      </c>
      <c r="B384" s="0" t="n">
        <f aca="false">VALUE(LEFT(A384,4))</f>
        <v>2021</v>
      </c>
      <c r="C384" s="0" t="str">
        <f aca="false">"FY"&amp;IF(VALUE(MID(A384,6,2))&gt;=4,VALUE(LEFT(A384,4)),VALUE(LEFT(A384,4))-1)&amp;"-"&amp;TEXT(MOD(IF(VALUE(MID(A384,6,2))&gt;=4,VALUE(LEFT(A384,4)),VALUE(LEFT(A384,4))-1)+1,100),"00")</f>
        <v>FY2020-21</v>
      </c>
      <c r="D384" s="0" t="s">
        <v>47</v>
      </c>
      <c r="E384" s="0" t="s">
        <v>47</v>
      </c>
      <c r="F384" s="0" t="str">
        <f aca="false">INDEX(Mapping!$B$2:$B$465,MATCH(E384,Mapping!$A$2:$A$465,0))</f>
        <v>KARNATAKA</v>
      </c>
      <c r="G384" s="0" t="str">
        <f aca="false">INDEX(Mapping!$C$2:$C$465,MATCH(E384,Mapping!$A$2:$A$465,0))</f>
        <v>KARNATAKA</v>
      </c>
      <c r="H384" s="2" t="n">
        <v>36.89</v>
      </c>
      <c r="I384" s="3" t="n">
        <v>0.66</v>
      </c>
    </row>
    <row r="385" customFormat="false" ht="15" hidden="false" customHeight="false" outlineLevel="0" collapsed="false">
      <c r="A385" s="0" t="s">
        <v>643</v>
      </c>
      <c r="B385" s="0" t="n">
        <f aca="false">VALUE(LEFT(A385,4))</f>
        <v>2021</v>
      </c>
      <c r="C385" s="0" t="str">
        <f aca="false">"FY"&amp;IF(VALUE(MID(A385,6,2))&gt;=4,VALUE(LEFT(A385,4)),VALUE(LEFT(A385,4))-1)&amp;"-"&amp;TEXT(MOD(IF(VALUE(MID(A385,6,2))&gt;=4,VALUE(LEFT(A385,4)),VALUE(LEFT(A385,4))-1)+1,100),"00")</f>
        <v>FY2020-21</v>
      </c>
      <c r="D385" s="0" t="s">
        <v>152</v>
      </c>
      <c r="E385" s="0" t="s">
        <v>152</v>
      </c>
      <c r="F385" s="0" t="str">
        <f aca="false">INDEX(Mapping!$B$2:$B$465,MATCH(E385,Mapping!$A$2:$A$465,0))</f>
        <v>CHANDIGARH</v>
      </c>
      <c r="G385" s="0" t="str">
        <f aca="false">INDEX(Mapping!$C$2:$C$465,MATCH(E385,Mapping!$A$2:$A$465,0))</f>
        <v>CHANDIGARH</v>
      </c>
      <c r="H385" s="2" t="n">
        <v>17.23</v>
      </c>
      <c r="I385" s="3" t="n">
        <v>0.31</v>
      </c>
    </row>
    <row r="386" customFormat="false" ht="15" hidden="false" customHeight="false" outlineLevel="0" collapsed="false">
      <c r="A386" s="0" t="s">
        <v>643</v>
      </c>
      <c r="B386" s="0" t="n">
        <f aca="false">VALUE(LEFT(A386,4))</f>
        <v>2021</v>
      </c>
      <c r="C386" s="0" t="str">
        <f aca="false">"FY"&amp;IF(VALUE(MID(A386,6,2))&gt;=4,VALUE(LEFT(A386,4)),VALUE(LEFT(A386,4))-1)&amp;"-"&amp;TEXT(MOD(IF(VALUE(MID(A386,6,2))&gt;=4,VALUE(LEFT(A386,4)),VALUE(LEFT(A386,4))-1)+1,100),"00")</f>
        <v>FY2020-21</v>
      </c>
      <c r="D386" s="0" t="s">
        <v>43</v>
      </c>
      <c r="E386" s="0" t="s">
        <v>43</v>
      </c>
      <c r="F386" s="0" t="str">
        <f aca="false">INDEX(Mapping!$B$2:$B$465,MATCH(E386,Mapping!$A$2:$A$465,0))</f>
        <v>ODISHA</v>
      </c>
      <c r="G386" s="0" t="str">
        <f aca="false">INDEX(Mapping!$C$2:$C$465,MATCH(E386,Mapping!$A$2:$A$465,0))</f>
        <v>ODISHA</v>
      </c>
      <c r="H386" s="2" t="n">
        <v>13.08</v>
      </c>
      <c r="I386" s="3" t="n">
        <v>0.23</v>
      </c>
    </row>
    <row r="387" customFormat="false" ht="15" hidden="false" customHeight="false" outlineLevel="0" collapsed="false">
      <c r="A387" s="0" t="s">
        <v>643</v>
      </c>
      <c r="B387" s="0" t="n">
        <f aca="false">VALUE(LEFT(A387,4))</f>
        <v>2021</v>
      </c>
      <c r="C387" s="0" t="str">
        <f aca="false">"FY"&amp;IF(VALUE(MID(A387,6,2))&gt;=4,VALUE(LEFT(A387,4)),VALUE(LEFT(A387,4))-1)&amp;"-"&amp;TEXT(MOD(IF(VALUE(MID(A387,6,2))&gt;=4,VALUE(LEFT(A387,4)),VALUE(LEFT(A387,4))-1)+1,100),"00")</f>
        <v>FY2020-21</v>
      </c>
      <c r="D387" s="0" t="s">
        <v>245</v>
      </c>
      <c r="E387" s="0" t="s">
        <v>245</v>
      </c>
      <c r="F387" s="0" t="str">
        <f aca="false">INDEX(Mapping!$B$2:$B$465,MATCH(E387,Mapping!$A$2:$A$465,0))</f>
        <v>DNH &amp; DD (UT)</v>
      </c>
      <c r="G387" s="0" t="str">
        <f aca="false">INDEX(Mapping!$C$2:$C$465,MATCH(E387,Mapping!$A$2:$A$465,0))</f>
        <v>DNH &amp; DD (UT)</v>
      </c>
      <c r="H387" s="2" t="n">
        <v>12.31</v>
      </c>
      <c r="I387" s="3" t="n">
        <v>0.22</v>
      </c>
    </row>
    <row r="388" customFormat="false" ht="15" hidden="false" customHeight="false" outlineLevel="0" collapsed="false">
      <c r="A388" s="0" t="s">
        <v>643</v>
      </c>
      <c r="B388" s="0" t="n">
        <f aca="false">VALUE(LEFT(A388,4))</f>
        <v>2021</v>
      </c>
      <c r="C388" s="0" t="str">
        <f aca="false">"FY"&amp;IF(VALUE(MID(A388,6,2))&gt;=4,VALUE(LEFT(A388,4)),VALUE(LEFT(A388,4))-1)&amp;"-"&amp;TEXT(MOD(IF(VALUE(MID(A388,6,2))&gt;=4,VALUE(LEFT(A388,4)),VALUE(LEFT(A388,4))-1)+1,100),"00")</f>
        <v>FY2020-21</v>
      </c>
      <c r="D388" s="0" t="s">
        <v>119</v>
      </c>
      <c r="E388" s="0" t="s">
        <v>119</v>
      </c>
      <c r="F388" s="0" t="str">
        <f aca="false">INDEX(Mapping!$B$2:$B$465,MATCH(E388,Mapping!$A$2:$A$465,0))</f>
        <v>GOA</v>
      </c>
      <c r="G388" s="0" t="str">
        <f aca="false">INDEX(Mapping!$C$2:$C$465,MATCH(E388,Mapping!$A$2:$A$465,0))</f>
        <v>GOA</v>
      </c>
      <c r="H388" s="2" t="n">
        <v>9.8</v>
      </c>
      <c r="I388" s="3" t="n">
        <v>0.18</v>
      </c>
    </row>
    <row r="389" customFormat="false" ht="15" hidden="false" customHeight="false" outlineLevel="0" collapsed="false">
      <c r="A389" s="0" t="s">
        <v>643</v>
      </c>
      <c r="B389" s="0" t="n">
        <f aca="false">VALUE(LEFT(A389,4))</f>
        <v>2021</v>
      </c>
      <c r="C389" s="0" t="str">
        <f aca="false">"FY"&amp;IF(VALUE(MID(A389,6,2))&gt;=4,VALUE(LEFT(A389,4)),VALUE(LEFT(A389,4))-1)&amp;"-"&amp;TEXT(MOD(IF(VALUE(MID(A389,6,2))&gt;=4,VALUE(LEFT(A389,4)),VALUE(LEFT(A389,4))-1)+1,100),"00")</f>
        <v>FY2020-21</v>
      </c>
      <c r="D389" s="0" t="s">
        <v>121</v>
      </c>
      <c r="E389" s="0" t="s">
        <v>121</v>
      </c>
      <c r="F389" s="0" t="str">
        <f aca="false">INDEX(Mapping!$B$2:$B$465,MATCH(E389,Mapping!$A$2:$A$465,0))</f>
        <v>MEGHALAYA</v>
      </c>
      <c r="G389" s="0" t="str">
        <f aca="false">INDEX(Mapping!$C$2:$C$465,MATCH(E389,Mapping!$A$2:$A$465,0))</f>
        <v>MEGHALAYA</v>
      </c>
      <c r="H389" s="2" t="n">
        <v>8.95</v>
      </c>
      <c r="I389" s="3" t="n">
        <v>0.16</v>
      </c>
    </row>
    <row r="390" customFormat="false" ht="15" hidden="false" customHeight="false" outlineLevel="0" collapsed="false">
      <c r="A390" s="0" t="s">
        <v>643</v>
      </c>
      <c r="B390" s="0" t="n">
        <f aca="false">VALUE(LEFT(A390,4))</f>
        <v>2021</v>
      </c>
      <c r="C390" s="0" t="str">
        <f aca="false">"FY"&amp;IF(VALUE(MID(A390,6,2))&gt;=4,VALUE(LEFT(A390,4)),VALUE(LEFT(A390,4))-1)&amp;"-"&amp;TEXT(MOD(IF(VALUE(MID(A390,6,2))&gt;=4,VALUE(LEFT(A390,4)),VALUE(LEFT(A390,4))-1)+1,100),"00")</f>
        <v>FY2020-21</v>
      </c>
      <c r="D390" s="0" t="s">
        <v>181</v>
      </c>
      <c r="E390" s="0" t="s">
        <v>181</v>
      </c>
      <c r="F390" s="0" t="str">
        <f aca="false">INDEX(Mapping!$B$2:$B$465,MATCH(E390,Mapping!$A$2:$A$465,0))</f>
        <v>ARUNACHAL PRADESH</v>
      </c>
      <c r="G390" s="0" t="str">
        <f aca="false">INDEX(Mapping!$C$2:$C$465,MATCH(E390,Mapping!$A$2:$A$465,0))</f>
        <v>ARUNACHAL PRADESH</v>
      </c>
      <c r="H390" s="2" t="n">
        <v>6.59</v>
      </c>
      <c r="I390" s="3" t="n">
        <v>0.12</v>
      </c>
    </row>
    <row r="391" customFormat="false" ht="15" hidden="false" customHeight="false" outlineLevel="0" collapsed="false">
      <c r="A391" s="0" t="s">
        <v>643</v>
      </c>
      <c r="B391" s="0" t="n">
        <f aca="false">VALUE(LEFT(A391,4))</f>
        <v>2021</v>
      </c>
      <c r="C391" s="0" t="str">
        <f aca="false">"FY"&amp;IF(VALUE(MID(A391,6,2))&gt;=4,VALUE(LEFT(A391,4)),VALUE(LEFT(A391,4))-1)&amp;"-"&amp;TEXT(MOD(IF(VALUE(MID(A391,6,2))&gt;=4,VALUE(LEFT(A391,4)),VALUE(LEFT(A391,4))-1)+1,100),"00")</f>
        <v>FY2020-21</v>
      </c>
      <c r="D391" s="0" t="s">
        <v>39</v>
      </c>
      <c r="E391" s="0" t="s">
        <v>39</v>
      </c>
      <c r="F391" s="0" t="str">
        <f aca="false">INDEX(Mapping!$B$2:$B$465,MATCH(E391,Mapping!$A$2:$A$465,0))</f>
        <v>WEST BENGAL</v>
      </c>
      <c r="G391" s="0" t="str">
        <f aca="false">INDEX(Mapping!$C$2:$C$465,MATCH(E391,Mapping!$A$2:$A$465,0))</f>
        <v>WEST BENGAL</v>
      </c>
      <c r="H391" s="2" t="n">
        <v>6.48</v>
      </c>
      <c r="I391" s="3" t="n">
        <v>0.12</v>
      </c>
    </row>
    <row r="392" customFormat="false" ht="15" hidden="false" customHeight="false" outlineLevel="0" collapsed="false">
      <c r="A392" s="0" t="s">
        <v>643</v>
      </c>
      <c r="B392" s="0" t="n">
        <f aca="false">VALUE(LEFT(A392,4))</f>
        <v>2021</v>
      </c>
      <c r="C392" s="0" t="str">
        <f aca="false">"FY"&amp;IF(VALUE(MID(A392,6,2))&gt;=4,VALUE(LEFT(A392,4)),VALUE(LEFT(A392,4))-1)&amp;"-"&amp;TEXT(MOD(IF(VALUE(MID(A392,6,2))&gt;=4,VALUE(LEFT(A392,4)),VALUE(LEFT(A392,4))-1)+1,100),"00")</f>
        <v>FY2020-21</v>
      </c>
      <c r="D392" s="0" t="s">
        <v>416</v>
      </c>
      <c r="E392" s="0" t="s">
        <v>416</v>
      </c>
      <c r="F392" s="0" t="str">
        <f aca="false">INDEX(Mapping!$B$2:$B$465,MATCH(E392,Mapping!$A$2:$A$465,0))</f>
        <v>KAPP 3&amp;4</v>
      </c>
      <c r="G392" s="0" t="str">
        <f aca="false">INDEX(Mapping!$C$2:$C$465,MATCH(E392,Mapping!$A$2:$A$465,0))</f>
        <v>KAPP 3&amp;4</v>
      </c>
      <c r="H392" s="2" t="n">
        <v>3.65</v>
      </c>
      <c r="I392" s="3" t="n">
        <v>0.07</v>
      </c>
    </row>
    <row r="393" customFormat="false" ht="15" hidden="false" customHeight="false" outlineLevel="0" collapsed="false">
      <c r="A393" s="0" t="s">
        <v>643</v>
      </c>
      <c r="B393" s="0" t="n">
        <f aca="false">VALUE(LEFT(A393,4))</f>
        <v>2021</v>
      </c>
      <c r="C393" s="0" t="str">
        <f aca="false">"FY"&amp;IF(VALUE(MID(A393,6,2))&gt;=4,VALUE(LEFT(A393,4)),VALUE(LEFT(A393,4))-1)&amp;"-"&amp;TEXT(MOD(IF(VALUE(MID(A393,6,2))&gt;=4,VALUE(LEFT(A393,4)),VALUE(LEFT(A393,4))-1)+1,100),"00")</f>
        <v>FY2020-21</v>
      </c>
      <c r="D393" s="0" t="s">
        <v>291</v>
      </c>
      <c r="E393" s="0" t="s">
        <v>291</v>
      </c>
      <c r="F393" s="0" t="str">
        <f aca="false">INDEX(Mapping!$B$2:$B$465,MATCH(E393,Mapping!$A$2:$A$465,0))</f>
        <v>MANIPUR</v>
      </c>
      <c r="G393" s="0" t="str">
        <f aca="false">INDEX(Mapping!$C$2:$C$465,MATCH(E393,Mapping!$A$2:$A$465,0))</f>
        <v>MANIPUR</v>
      </c>
      <c r="H393" s="2" t="n">
        <v>1.04</v>
      </c>
      <c r="I393" s="3" t="n">
        <v>0.02</v>
      </c>
    </row>
    <row r="394" customFormat="false" ht="15" hidden="false" customHeight="false" outlineLevel="0" collapsed="false">
      <c r="A394" s="0" t="s">
        <v>643</v>
      </c>
      <c r="B394" s="0" t="n">
        <f aca="false">VALUE(LEFT(A394,4))</f>
        <v>2021</v>
      </c>
      <c r="C394" s="0" t="str">
        <f aca="false">"FY"&amp;IF(VALUE(MID(A394,6,2))&gt;=4,VALUE(LEFT(A394,4)),VALUE(LEFT(A394,4))-1)&amp;"-"&amp;TEXT(MOD(IF(VALUE(MID(A394,6,2))&gt;=4,VALUE(LEFT(A394,4)),VALUE(LEFT(A394,4))-1)+1,100),"00")</f>
        <v>FY2020-21</v>
      </c>
      <c r="D394" s="0" t="s">
        <v>253</v>
      </c>
      <c r="E394" s="0" t="s">
        <v>253</v>
      </c>
      <c r="F394" s="0" t="str">
        <f aca="false">INDEX(Mapping!$B$2:$B$465,MATCH(E394,Mapping!$A$2:$A$465,0))</f>
        <v>NAGALAND</v>
      </c>
      <c r="G394" s="0" t="str">
        <f aca="false">INDEX(Mapping!$C$2:$C$465,MATCH(E394,Mapping!$A$2:$A$465,0))</f>
        <v>NAGALAND</v>
      </c>
      <c r="H394" s="2" t="n">
        <v>0.29</v>
      </c>
      <c r="I394" s="3" t="n">
        <v>0.01</v>
      </c>
    </row>
    <row r="395" customFormat="false" ht="15" hidden="false" customHeight="false" outlineLevel="0" collapsed="false">
      <c r="A395" s="0" t="s">
        <v>362</v>
      </c>
      <c r="B395" s="0" t="n">
        <f aca="false">VALUE(LEFT(A395,4))</f>
        <v>2021</v>
      </c>
      <c r="C395" s="0" t="str">
        <f aca="false">"FY"&amp;IF(VALUE(MID(A395,6,2))&gt;=4,VALUE(LEFT(A395,4)),VALUE(LEFT(A395,4))-1)&amp;"-"&amp;TEXT(MOD(IF(VALUE(MID(A395,6,2))&gt;=4,VALUE(LEFT(A395,4)),VALUE(LEFT(A395,4))-1)+1,100),"00")</f>
        <v>FY2020-21</v>
      </c>
      <c r="D395" s="0" t="s">
        <v>31</v>
      </c>
      <c r="E395" s="0" t="s">
        <v>31</v>
      </c>
      <c r="F395" s="0" t="str">
        <f aca="false">INDEX(Mapping!$B$2:$B$465,MATCH(E395,Mapping!$A$2:$A$465,0))</f>
        <v>GUJARAT</v>
      </c>
      <c r="G395" s="0" t="str">
        <f aca="false">INDEX(Mapping!$C$2:$C$465,MATCH(E395,Mapping!$A$2:$A$465,0))</f>
        <v>GUJARAT</v>
      </c>
      <c r="H395" s="2" t="n">
        <v>1274.94</v>
      </c>
      <c r="I395" s="3" t="n">
        <v>24.96</v>
      </c>
    </row>
    <row r="396" customFormat="false" ht="15" hidden="false" customHeight="false" outlineLevel="0" collapsed="false">
      <c r="A396" s="0" t="s">
        <v>362</v>
      </c>
      <c r="B396" s="0" t="n">
        <f aca="false">VALUE(LEFT(A396,4))</f>
        <v>2021</v>
      </c>
      <c r="C396" s="0" t="str">
        <f aca="false">"FY"&amp;IF(VALUE(MID(A396,6,2))&gt;=4,VALUE(LEFT(A396,4)),VALUE(LEFT(A396,4))-1)&amp;"-"&amp;TEXT(MOD(IF(VALUE(MID(A396,6,2))&gt;=4,VALUE(LEFT(A396,4)),VALUE(LEFT(A396,4))-1)+1,100),"00")</f>
        <v>FY2020-21</v>
      </c>
      <c r="D396" s="0" t="s">
        <v>35</v>
      </c>
      <c r="E396" s="0" t="s">
        <v>35</v>
      </c>
      <c r="F396" s="0" t="str">
        <f aca="false">INDEX(Mapping!$B$2:$B$465,MATCH(E396,Mapping!$A$2:$A$465,0))</f>
        <v>TELANGANA</v>
      </c>
      <c r="G396" s="0" t="str">
        <f aca="false">INDEX(Mapping!$C$2:$C$465,MATCH(E396,Mapping!$A$2:$A$465,0))</f>
        <v>TELANGANA</v>
      </c>
      <c r="H396" s="2" t="n">
        <v>906.13</v>
      </c>
      <c r="I396" s="3" t="n">
        <v>17.74</v>
      </c>
    </row>
    <row r="397" customFormat="false" ht="15" hidden="false" customHeight="false" outlineLevel="0" collapsed="false">
      <c r="A397" s="0" t="s">
        <v>362</v>
      </c>
      <c r="B397" s="0" t="n">
        <f aca="false">VALUE(LEFT(A397,4))</f>
        <v>2021</v>
      </c>
      <c r="C397" s="0" t="str">
        <f aca="false">"FY"&amp;IF(VALUE(MID(A397,6,2))&gt;=4,VALUE(LEFT(A397,4)),VALUE(LEFT(A397,4))-1)&amp;"-"&amp;TEXT(MOD(IF(VALUE(MID(A397,6,2))&gt;=4,VALUE(LEFT(A397,4)),VALUE(LEFT(A397,4))-1)+1,100),"00")</f>
        <v>FY2020-21</v>
      </c>
      <c r="D397" s="0" t="s">
        <v>38</v>
      </c>
      <c r="E397" s="0" t="s">
        <v>38</v>
      </c>
      <c r="F397" s="0" t="str">
        <f aca="false">INDEX(Mapping!$B$2:$B$465,MATCH(E397,Mapping!$A$2:$A$465,0))</f>
        <v>ANDHRA PRADESH</v>
      </c>
      <c r="G397" s="0" t="str">
        <f aca="false">INDEX(Mapping!$C$2:$C$465,MATCH(E397,Mapping!$A$2:$A$465,0))</f>
        <v>ANDHRA PRADESH</v>
      </c>
      <c r="H397" s="2" t="n">
        <v>464.15</v>
      </c>
      <c r="I397" s="3" t="n">
        <v>9.09</v>
      </c>
    </row>
    <row r="398" customFormat="false" ht="15" hidden="false" customHeight="false" outlineLevel="0" collapsed="false">
      <c r="A398" s="0" t="s">
        <v>362</v>
      </c>
      <c r="B398" s="0" t="n">
        <f aca="false">VALUE(LEFT(A398,4))</f>
        <v>2021</v>
      </c>
      <c r="C398" s="0" t="str">
        <f aca="false">"FY"&amp;IF(VALUE(MID(A398,6,2))&gt;=4,VALUE(LEFT(A398,4)),VALUE(LEFT(A398,4))-1)&amp;"-"&amp;TEXT(MOD(IF(VALUE(MID(A398,6,2))&gt;=4,VALUE(LEFT(A398,4)),VALUE(LEFT(A398,4))-1)+1,100),"00")</f>
        <v>FY2020-21</v>
      </c>
      <c r="D398" s="0" t="s">
        <v>40</v>
      </c>
      <c r="E398" s="0" t="s">
        <v>40</v>
      </c>
      <c r="F398" s="0" t="str">
        <f aca="false">INDEX(Mapping!$B$2:$B$465,MATCH(E398,Mapping!$A$2:$A$465,0))</f>
        <v>TAMIL NADU</v>
      </c>
      <c r="G398" s="0" t="str">
        <f aca="false">INDEX(Mapping!$C$2:$C$465,MATCH(E398,Mapping!$A$2:$A$465,0))</f>
        <v>TAMIL NADU</v>
      </c>
      <c r="H398" s="2" t="n">
        <v>442.32</v>
      </c>
      <c r="I398" s="3" t="n">
        <v>8.66</v>
      </c>
    </row>
    <row r="399" customFormat="false" ht="15" hidden="false" customHeight="false" outlineLevel="0" collapsed="false">
      <c r="A399" s="0" t="s">
        <v>362</v>
      </c>
      <c r="B399" s="0" t="n">
        <f aca="false">VALUE(LEFT(A399,4))</f>
        <v>2021</v>
      </c>
      <c r="C399" s="0" t="str">
        <f aca="false">"FY"&amp;IF(VALUE(MID(A399,6,2))&gt;=4,VALUE(LEFT(A399,4)),VALUE(LEFT(A399,4))-1)&amp;"-"&amp;TEXT(MOD(IF(VALUE(MID(A399,6,2))&gt;=4,VALUE(LEFT(A399,4)),VALUE(LEFT(A399,4))-1)+1,100),"00")</f>
        <v>FY2020-21</v>
      </c>
      <c r="D399" s="0" t="s">
        <v>54</v>
      </c>
      <c r="E399" s="0" t="s">
        <v>54</v>
      </c>
      <c r="F399" s="0" t="str">
        <f aca="false">INDEX(Mapping!$B$2:$B$465,MATCH(E399,Mapping!$A$2:$A$465,0))</f>
        <v>JAMMU &amp; KASHMIR</v>
      </c>
      <c r="G399" s="0" t="str">
        <f aca="false">INDEX(Mapping!$C$2:$C$465,MATCH(E399,Mapping!$A$2:$A$465,0))</f>
        <v>JAMMU &amp; KASHMIR</v>
      </c>
      <c r="H399" s="2" t="n">
        <v>334.82</v>
      </c>
      <c r="I399" s="3" t="n">
        <v>6.56</v>
      </c>
    </row>
    <row r="400" customFormat="false" ht="15" hidden="false" customHeight="false" outlineLevel="0" collapsed="false">
      <c r="A400" s="0" t="s">
        <v>362</v>
      </c>
      <c r="B400" s="0" t="n">
        <f aca="false">VALUE(LEFT(A400,4))</f>
        <v>2021</v>
      </c>
      <c r="C400" s="0" t="str">
        <f aca="false">"FY"&amp;IF(VALUE(MID(A400,6,2))&gt;=4,VALUE(LEFT(A400,4)),VALUE(LEFT(A400,4))-1)&amp;"-"&amp;TEXT(MOD(IF(VALUE(MID(A400,6,2))&gt;=4,VALUE(LEFT(A400,4)),VALUE(LEFT(A400,4))-1)+1,100),"00")</f>
        <v>FY2020-21</v>
      </c>
      <c r="D400" s="0" t="s">
        <v>41</v>
      </c>
      <c r="E400" s="0" t="s">
        <v>41</v>
      </c>
      <c r="F400" s="0" t="str">
        <f aca="false">INDEX(Mapping!$B$2:$B$465,MATCH(E400,Mapping!$A$2:$A$465,0))</f>
        <v>RAJASTHAN</v>
      </c>
      <c r="G400" s="0" t="str">
        <f aca="false">INDEX(Mapping!$C$2:$C$465,MATCH(E400,Mapping!$A$2:$A$465,0))</f>
        <v>RAJASTHAN</v>
      </c>
      <c r="H400" s="2" t="n">
        <v>295.75</v>
      </c>
      <c r="I400" s="3" t="n">
        <v>5.79</v>
      </c>
    </row>
    <row r="401" customFormat="false" ht="15" hidden="false" customHeight="false" outlineLevel="0" collapsed="false">
      <c r="A401" s="0" t="s">
        <v>362</v>
      </c>
      <c r="B401" s="0" t="n">
        <f aca="false">VALUE(LEFT(A401,4))</f>
        <v>2021</v>
      </c>
      <c r="C401" s="0" t="str">
        <f aca="false">"FY"&amp;IF(VALUE(MID(A401,6,2))&gt;=4,VALUE(LEFT(A401,4)),VALUE(LEFT(A401,4))-1)&amp;"-"&amp;TEXT(MOD(IF(VALUE(MID(A401,6,2))&gt;=4,VALUE(LEFT(A401,4)),VALUE(LEFT(A401,4))-1)+1,100),"00")</f>
        <v>FY2020-21</v>
      </c>
      <c r="D401" s="0" t="s">
        <v>37</v>
      </c>
      <c r="E401" s="0" t="s">
        <v>37</v>
      </c>
      <c r="F401" s="0" t="str">
        <f aca="false">INDEX(Mapping!$B$2:$B$465,MATCH(E401,Mapping!$A$2:$A$465,0))</f>
        <v>MAHARASHTRA</v>
      </c>
      <c r="G401" s="0" t="str">
        <f aca="false">INDEX(Mapping!$C$2:$C$465,MATCH(E401,Mapping!$A$2:$A$465,0))</f>
        <v>MAHARASHTRA</v>
      </c>
      <c r="H401" s="2" t="n">
        <v>220.6</v>
      </c>
      <c r="I401" s="3" t="n">
        <v>4.32</v>
      </c>
    </row>
    <row r="402" customFormat="false" ht="15" hidden="false" customHeight="false" outlineLevel="0" collapsed="false">
      <c r="A402" s="0" t="s">
        <v>362</v>
      </c>
      <c r="B402" s="0" t="n">
        <f aca="false">VALUE(LEFT(A402,4))</f>
        <v>2021</v>
      </c>
      <c r="C402" s="0" t="str">
        <f aca="false">"FY"&amp;IF(VALUE(MID(A402,6,2))&gt;=4,VALUE(LEFT(A402,4)),VALUE(LEFT(A402,4))-1)&amp;"-"&amp;TEXT(MOD(IF(VALUE(MID(A402,6,2))&gt;=4,VALUE(LEFT(A402,4)),VALUE(LEFT(A402,4))-1)+1,100),"00")</f>
        <v>FY2020-21</v>
      </c>
      <c r="D402" s="0" t="s">
        <v>44</v>
      </c>
      <c r="E402" s="0" t="s">
        <v>44</v>
      </c>
      <c r="F402" s="0" t="str">
        <f aca="false">INDEX(Mapping!$B$2:$B$465,MATCH(E402,Mapping!$A$2:$A$465,0))</f>
        <v>HARYANA</v>
      </c>
      <c r="G402" s="0" t="str">
        <f aca="false">INDEX(Mapping!$C$2:$C$465,MATCH(E402,Mapping!$A$2:$A$465,0))</f>
        <v>HARYANA</v>
      </c>
      <c r="H402" s="2" t="n">
        <v>163.09</v>
      </c>
      <c r="I402" s="3" t="n">
        <v>3.19</v>
      </c>
    </row>
    <row r="403" customFormat="false" ht="15" hidden="false" customHeight="false" outlineLevel="0" collapsed="false">
      <c r="A403" s="0" t="s">
        <v>362</v>
      </c>
      <c r="B403" s="0" t="n">
        <f aca="false">VALUE(LEFT(A403,4))</f>
        <v>2021</v>
      </c>
      <c r="C403" s="0" t="str">
        <f aca="false">"FY"&amp;IF(VALUE(MID(A403,6,2))&gt;=4,VALUE(LEFT(A403,4)),VALUE(LEFT(A403,4))-1)&amp;"-"&amp;TEXT(MOD(IF(VALUE(MID(A403,6,2))&gt;=4,VALUE(LEFT(A403,4)),VALUE(LEFT(A403,4))-1)+1,100),"00")</f>
        <v>FY2020-21</v>
      </c>
      <c r="D403" s="0" t="s">
        <v>36</v>
      </c>
      <c r="E403" s="0" t="s">
        <v>36</v>
      </c>
      <c r="F403" s="0" t="str">
        <f aca="false">INDEX(Mapping!$B$2:$B$465,MATCH(E403,Mapping!$A$2:$A$465,0))</f>
        <v>UTTAR PRADESH</v>
      </c>
      <c r="G403" s="0" t="str">
        <f aca="false">INDEX(Mapping!$C$2:$C$465,MATCH(E403,Mapping!$A$2:$A$465,0))</f>
        <v>UTTAR PRADESH</v>
      </c>
      <c r="H403" s="2" t="n">
        <v>138.46</v>
      </c>
      <c r="I403" s="3" t="n">
        <v>2.71</v>
      </c>
    </row>
    <row r="404" customFormat="false" ht="15" hidden="false" customHeight="false" outlineLevel="0" collapsed="false">
      <c r="A404" s="0" t="s">
        <v>362</v>
      </c>
      <c r="B404" s="0" t="n">
        <f aca="false">VALUE(LEFT(A404,4))</f>
        <v>2021</v>
      </c>
      <c r="C404" s="0" t="str">
        <f aca="false">"FY"&amp;IF(VALUE(MID(A404,6,2))&gt;=4,VALUE(LEFT(A404,4)),VALUE(LEFT(A404,4))-1)&amp;"-"&amp;TEXT(MOD(IF(VALUE(MID(A404,6,2))&gt;=4,VALUE(LEFT(A404,4)),VALUE(LEFT(A404,4))-1)+1,100),"00")</f>
        <v>FY2020-21</v>
      </c>
      <c r="D404" s="0" t="s">
        <v>150</v>
      </c>
      <c r="E404" s="0" t="s">
        <v>150</v>
      </c>
      <c r="F404" s="0" t="str">
        <f aca="false">INDEX(Mapping!$B$2:$B$465,MATCH(E404,Mapping!$A$2:$A$465,0))</f>
        <v>DNH &amp; DD (UT)</v>
      </c>
      <c r="G404" s="0" t="str">
        <f aca="false">INDEX(Mapping!$C$2:$C$465,MATCH(E404,Mapping!$A$2:$A$465,0))</f>
        <v>DNH &amp; DD (UT)</v>
      </c>
      <c r="H404" s="2" t="n">
        <v>104.49</v>
      </c>
      <c r="I404" s="3" t="n">
        <v>2.05</v>
      </c>
    </row>
    <row r="405" customFormat="false" ht="15" hidden="false" customHeight="false" outlineLevel="0" collapsed="false">
      <c r="A405" s="0" t="s">
        <v>362</v>
      </c>
      <c r="B405" s="0" t="n">
        <f aca="false">VALUE(LEFT(A405,4))</f>
        <v>2021</v>
      </c>
      <c r="C405" s="0" t="str">
        <f aca="false">"FY"&amp;IF(VALUE(MID(A405,6,2))&gt;=4,VALUE(LEFT(A405,4)),VALUE(LEFT(A405,4))-1)&amp;"-"&amp;TEXT(MOD(IF(VALUE(MID(A405,6,2))&gt;=4,VALUE(LEFT(A405,4)),VALUE(LEFT(A405,4))-1)+1,100),"00")</f>
        <v>FY2020-21</v>
      </c>
      <c r="D405" s="0" t="s">
        <v>42</v>
      </c>
      <c r="E405" s="0" t="s">
        <v>42</v>
      </c>
      <c r="F405" s="0" t="str">
        <f aca="false">INDEX(Mapping!$B$2:$B$465,MATCH(E405,Mapping!$A$2:$A$465,0))</f>
        <v>PUNJAB</v>
      </c>
      <c r="G405" s="0" t="str">
        <f aca="false">INDEX(Mapping!$C$2:$C$465,MATCH(E405,Mapping!$A$2:$A$465,0))</f>
        <v>PUNJAB</v>
      </c>
      <c r="H405" s="2" t="n">
        <v>100.39</v>
      </c>
      <c r="I405" s="3" t="n">
        <v>1.97</v>
      </c>
    </row>
    <row r="406" customFormat="false" ht="15" hidden="false" customHeight="false" outlineLevel="0" collapsed="false">
      <c r="A406" s="0" t="s">
        <v>362</v>
      </c>
      <c r="B406" s="0" t="n">
        <f aca="false">VALUE(LEFT(A406,4))</f>
        <v>2021</v>
      </c>
      <c r="C406" s="0" t="str">
        <f aca="false">"FY"&amp;IF(VALUE(MID(A406,6,2))&gt;=4,VALUE(LEFT(A406,4)),VALUE(LEFT(A406,4))-1)&amp;"-"&amp;TEXT(MOD(IF(VALUE(MID(A406,6,2))&gt;=4,VALUE(LEFT(A406,4)),VALUE(LEFT(A406,4))-1)+1,100),"00")</f>
        <v>FY2020-21</v>
      </c>
      <c r="D406" s="0" t="s">
        <v>46</v>
      </c>
      <c r="E406" s="0" t="s">
        <v>46</v>
      </c>
      <c r="F406" s="0" t="str">
        <f aca="false">INDEX(Mapping!$B$2:$B$465,MATCH(E406,Mapping!$A$2:$A$465,0))</f>
        <v>CHHATTISGARH</v>
      </c>
      <c r="G406" s="0" t="str">
        <f aca="false">INDEX(Mapping!$C$2:$C$465,MATCH(E406,Mapping!$A$2:$A$465,0))</f>
        <v>CHHATTISGARH</v>
      </c>
      <c r="H406" s="2" t="n">
        <v>95.4</v>
      </c>
      <c r="I406" s="3" t="n">
        <v>1.87</v>
      </c>
    </row>
    <row r="407" customFormat="false" ht="15" hidden="false" customHeight="false" outlineLevel="0" collapsed="false">
      <c r="A407" s="0" t="s">
        <v>362</v>
      </c>
      <c r="B407" s="0" t="n">
        <f aca="false">VALUE(LEFT(A407,4))</f>
        <v>2021</v>
      </c>
      <c r="C407" s="0" t="str">
        <f aca="false">"FY"&amp;IF(VALUE(MID(A407,6,2))&gt;=4,VALUE(LEFT(A407,4)),VALUE(LEFT(A407,4))-1)&amp;"-"&amp;TEXT(MOD(IF(VALUE(MID(A407,6,2))&gt;=4,VALUE(LEFT(A407,4)),VALUE(LEFT(A407,4))-1)+1,100),"00")</f>
        <v>FY2020-21</v>
      </c>
      <c r="D407" s="0" t="s">
        <v>48</v>
      </c>
      <c r="E407" s="0" t="s">
        <v>48</v>
      </c>
      <c r="F407" s="0" t="str">
        <f aca="false">INDEX(Mapping!$B$2:$B$465,MATCH(E407,Mapping!$A$2:$A$465,0))</f>
        <v>DELHI</v>
      </c>
      <c r="G407" s="0" t="str">
        <f aca="false">INDEX(Mapping!$C$2:$C$465,MATCH(E407,Mapping!$A$2:$A$465,0))</f>
        <v>DELHI</v>
      </c>
      <c r="H407" s="2" t="n">
        <v>92.43</v>
      </c>
      <c r="I407" s="3" t="n">
        <v>1.81</v>
      </c>
    </row>
    <row r="408" customFormat="false" ht="15" hidden="false" customHeight="false" outlineLevel="0" collapsed="false">
      <c r="A408" s="0" t="s">
        <v>362</v>
      </c>
      <c r="B408" s="0" t="n">
        <f aca="false">VALUE(LEFT(A408,4))</f>
        <v>2021</v>
      </c>
      <c r="C408" s="0" t="str">
        <f aca="false">"FY"&amp;IF(VALUE(MID(A408,6,2))&gt;=4,VALUE(LEFT(A408,4)),VALUE(LEFT(A408,4))-1)&amp;"-"&amp;TEXT(MOD(IF(VALUE(MID(A408,6,2))&gt;=4,VALUE(LEFT(A408,4)),VALUE(LEFT(A408,4))-1)+1,100),"00")</f>
        <v>FY2020-21</v>
      </c>
      <c r="D408" s="0" t="s">
        <v>56</v>
      </c>
      <c r="E408" s="0" t="s">
        <v>56</v>
      </c>
      <c r="F408" s="0" t="str">
        <f aca="false">INDEX(Mapping!$B$2:$B$465,MATCH(E408,Mapping!$A$2:$A$465,0))</f>
        <v>UTTARAKHAND</v>
      </c>
      <c r="G408" s="0" t="str">
        <f aca="false">INDEX(Mapping!$C$2:$C$465,MATCH(E408,Mapping!$A$2:$A$465,0))</f>
        <v>UTTARAKHAND</v>
      </c>
      <c r="H408" s="2" t="n">
        <v>76.92</v>
      </c>
      <c r="I408" s="3" t="n">
        <v>1.51</v>
      </c>
    </row>
    <row r="409" customFormat="false" ht="15" hidden="false" customHeight="false" outlineLevel="0" collapsed="false">
      <c r="A409" s="0" t="s">
        <v>362</v>
      </c>
      <c r="B409" s="0" t="n">
        <f aca="false">VALUE(LEFT(A409,4))</f>
        <v>2021</v>
      </c>
      <c r="C409" s="0" t="str">
        <f aca="false">"FY"&amp;IF(VALUE(MID(A409,6,2))&gt;=4,VALUE(LEFT(A409,4)),VALUE(LEFT(A409,4))-1)&amp;"-"&amp;TEXT(MOD(IF(VALUE(MID(A409,6,2))&gt;=4,VALUE(LEFT(A409,4)),VALUE(LEFT(A409,4))-1)+1,100),"00")</f>
        <v>FY2020-21</v>
      </c>
      <c r="D409" s="0" t="s">
        <v>49</v>
      </c>
      <c r="E409" s="0" t="s">
        <v>49</v>
      </c>
      <c r="F409" s="0" t="str">
        <f aca="false">INDEX(Mapping!$B$2:$B$465,MATCH(E409,Mapping!$A$2:$A$465,0))</f>
        <v>MADHYA PRADESH</v>
      </c>
      <c r="G409" s="0" t="str">
        <f aca="false">INDEX(Mapping!$C$2:$C$465,MATCH(E409,Mapping!$A$2:$A$465,0))</f>
        <v>MADHYA PRADESH</v>
      </c>
      <c r="H409" s="2" t="n">
        <v>71.72</v>
      </c>
      <c r="I409" s="3" t="n">
        <v>1.4</v>
      </c>
    </row>
    <row r="410" customFormat="false" ht="15" hidden="false" customHeight="false" outlineLevel="0" collapsed="false">
      <c r="A410" s="0" t="s">
        <v>362</v>
      </c>
      <c r="B410" s="0" t="n">
        <f aca="false">VALUE(LEFT(A410,4))</f>
        <v>2021</v>
      </c>
      <c r="C410" s="0" t="str">
        <f aca="false">"FY"&amp;IF(VALUE(MID(A410,6,2))&gt;=4,VALUE(LEFT(A410,4)),VALUE(LEFT(A410,4))-1)&amp;"-"&amp;TEXT(MOD(IF(VALUE(MID(A410,6,2))&gt;=4,VALUE(LEFT(A410,4)),VALUE(LEFT(A410,4))-1)+1,100),"00")</f>
        <v>FY2020-21</v>
      </c>
      <c r="D410" s="0" t="s">
        <v>53</v>
      </c>
      <c r="E410" s="0" t="s">
        <v>53</v>
      </c>
      <c r="F410" s="0" t="str">
        <f aca="false">INDEX(Mapping!$B$2:$B$465,MATCH(E410,Mapping!$A$2:$A$465,0))</f>
        <v>HIMACHAL PRADESH</v>
      </c>
      <c r="G410" s="0" t="str">
        <f aca="false">INDEX(Mapping!$C$2:$C$465,MATCH(E410,Mapping!$A$2:$A$465,0))</f>
        <v>HIMACHAL PRADESH</v>
      </c>
      <c r="H410" s="2" t="n">
        <v>55.21</v>
      </c>
      <c r="I410" s="3" t="n">
        <v>1.08</v>
      </c>
    </row>
    <row r="411" customFormat="false" ht="15" hidden="false" customHeight="false" outlineLevel="0" collapsed="false">
      <c r="A411" s="0" t="s">
        <v>362</v>
      </c>
      <c r="B411" s="0" t="n">
        <f aca="false">VALUE(LEFT(A411,4))</f>
        <v>2021</v>
      </c>
      <c r="C411" s="0" t="str">
        <f aca="false">"FY"&amp;IF(VALUE(MID(A411,6,2))&gt;=4,VALUE(LEFT(A411,4)),VALUE(LEFT(A411,4))-1)&amp;"-"&amp;TEXT(MOD(IF(VALUE(MID(A411,6,2))&gt;=4,VALUE(LEFT(A411,4)),VALUE(LEFT(A411,4))-1)+1,100),"00")</f>
        <v>FY2020-21</v>
      </c>
      <c r="D411" s="0" t="s">
        <v>47</v>
      </c>
      <c r="E411" s="0" t="s">
        <v>47</v>
      </c>
      <c r="F411" s="0" t="str">
        <f aca="false">INDEX(Mapping!$B$2:$B$465,MATCH(E411,Mapping!$A$2:$A$465,0))</f>
        <v>KARNATAKA</v>
      </c>
      <c r="G411" s="0" t="str">
        <f aca="false">INDEX(Mapping!$C$2:$C$465,MATCH(E411,Mapping!$A$2:$A$465,0))</f>
        <v>KARNATAKA</v>
      </c>
      <c r="H411" s="2" t="n">
        <v>46.88</v>
      </c>
      <c r="I411" s="3" t="n">
        <v>0.92</v>
      </c>
    </row>
    <row r="412" customFormat="false" ht="15" hidden="false" customHeight="false" outlineLevel="0" collapsed="false">
      <c r="A412" s="0" t="s">
        <v>362</v>
      </c>
      <c r="B412" s="0" t="n">
        <f aca="false">VALUE(LEFT(A412,4))</f>
        <v>2021</v>
      </c>
      <c r="C412" s="0" t="str">
        <f aca="false">"FY"&amp;IF(VALUE(MID(A412,6,2))&gt;=4,VALUE(LEFT(A412,4)),VALUE(LEFT(A412,4))-1)&amp;"-"&amp;TEXT(MOD(IF(VALUE(MID(A412,6,2))&gt;=4,VALUE(LEFT(A412,4)),VALUE(LEFT(A412,4))-1)+1,100),"00")</f>
        <v>FY2020-21</v>
      </c>
      <c r="D412" s="0" t="s">
        <v>61</v>
      </c>
      <c r="E412" s="0" t="s">
        <v>61</v>
      </c>
      <c r="F412" s="0" t="str">
        <f aca="false">INDEX(Mapping!$B$2:$B$465,MATCH(E412,Mapping!$A$2:$A$465,0))</f>
        <v>ASSAM</v>
      </c>
      <c r="G412" s="0" t="str">
        <f aca="false">INDEX(Mapping!$C$2:$C$465,MATCH(E412,Mapping!$A$2:$A$465,0))</f>
        <v>ASSAM</v>
      </c>
      <c r="H412" s="2" t="n">
        <v>39.66</v>
      </c>
      <c r="I412" s="3" t="n">
        <v>0.78</v>
      </c>
    </row>
    <row r="413" customFormat="false" ht="15" hidden="false" customHeight="false" outlineLevel="0" collapsed="false">
      <c r="A413" s="0" t="s">
        <v>362</v>
      </c>
      <c r="B413" s="0" t="n">
        <f aca="false">VALUE(LEFT(A413,4))</f>
        <v>2021</v>
      </c>
      <c r="C413" s="0" t="str">
        <f aca="false">"FY"&amp;IF(VALUE(MID(A413,6,2))&gt;=4,VALUE(LEFT(A413,4)),VALUE(LEFT(A413,4))-1)&amp;"-"&amp;TEXT(MOD(IF(VALUE(MID(A413,6,2))&gt;=4,VALUE(LEFT(A413,4)),VALUE(LEFT(A413,4))-1)+1,100),"00")</f>
        <v>FY2020-21</v>
      </c>
      <c r="D413" s="0" t="s">
        <v>648</v>
      </c>
      <c r="E413" s="0" t="s">
        <v>91</v>
      </c>
      <c r="F413" s="0" t="str">
        <f aca="false">INDEX(Mapping!$B$2:$B$465,MATCH(E413,Mapping!$A$2:$A$465,0))</f>
        <v>AM/NS INDIA (HAZIRA)</v>
      </c>
      <c r="G413" s="0" t="str">
        <f aca="false">INDEX(Mapping!$C$2:$C$465,MATCH(E413,Mapping!$A$2:$A$465,0))</f>
        <v>AM/NS INDIA (HAZIRA)</v>
      </c>
      <c r="H413" s="2" t="n">
        <v>37.01</v>
      </c>
      <c r="I413" s="3" t="n">
        <v>0.72</v>
      </c>
    </row>
    <row r="414" customFormat="false" ht="15" hidden="false" customHeight="false" outlineLevel="0" collapsed="false">
      <c r="A414" s="0" t="s">
        <v>362</v>
      </c>
      <c r="B414" s="0" t="n">
        <f aca="false">VALUE(LEFT(A414,4))</f>
        <v>2021</v>
      </c>
      <c r="C414" s="0" t="str">
        <f aca="false">"FY"&amp;IF(VALUE(MID(A414,6,2))&gt;=4,VALUE(LEFT(A414,4)),VALUE(LEFT(A414,4))-1)&amp;"-"&amp;TEXT(MOD(IF(VALUE(MID(A414,6,2))&gt;=4,VALUE(LEFT(A414,4)),VALUE(LEFT(A414,4))-1)+1,100),"00")</f>
        <v>FY2020-21</v>
      </c>
      <c r="D414" s="0" t="s">
        <v>45</v>
      </c>
      <c r="E414" s="0" t="s">
        <v>45</v>
      </c>
      <c r="F414" s="0" t="str">
        <f aca="false">INDEX(Mapping!$B$2:$B$465,MATCH(E414,Mapping!$A$2:$A$465,0))</f>
        <v>BIHAR</v>
      </c>
      <c r="G414" s="0" t="str">
        <f aca="false">INDEX(Mapping!$C$2:$C$465,MATCH(E414,Mapping!$A$2:$A$465,0))</f>
        <v>BIHAR</v>
      </c>
      <c r="H414" s="2" t="n">
        <v>35.7</v>
      </c>
      <c r="I414" s="3" t="n">
        <v>0.7</v>
      </c>
    </row>
    <row r="415" customFormat="false" ht="15" hidden="false" customHeight="false" outlineLevel="0" collapsed="false">
      <c r="A415" s="0" t="s">
        <v>362</v>
      </c>
      <c r="B415" s="0" t="n">
        <f aca="false">VALUE(LEFT(A415,4))</f>
        <v>2021</v>
      </c>
      <c r="C415" s="0" t="str">
        <f aca="false">"FY"&amp;IF(VALUE(MID(A415,6,2))&gt;=4,VALUE(LEFT(A415,4)),VALUE(LEFT(A415,4))-1)&amp;"-"&amp;TEXT(MOD(IF(VALUE(MID(A415,6,2))&gt;=4,VALUE(LEFT(A415,4)),VALUE(LEFT(A415,4))-1)+1,100),"00")</f>
        <v>FY2020-21</v>
      </c>
      <c r="D415" s="0" t="s">
        <v>94</v>
      </c>
      <c r="E415" s="0" t="s">
        <v>94</v>
      </c>
      <c r="F415" s="0" t="str">
        <f aca="false">INDEX(Mapping!$B$2:$B$465,MATCH(E415,Mapping!$A$2:$A$465,0))</f>
        <v>JHARKHAND</v>
      </c>
      <c r="G415" s="0" t="str">
        <f aca="false">INDEX(Mapping!$C$2:$C$465,MATCH(E415,Mapping!$A$2:$A$465,0))</f>
        <v>JHARKHAND</v>
      </c>
      <c r="H415" s="2" t="n">
        <v>30.27</v>
      </c>
      <c r="I415" s="3" t="n">
        <v>0.59</v>
      </c>
    </row>
    <row r="416" customFormat="false" ht="15" hidden="false" customHeight="false" outlineLevel="0" collapsed="false">
      <c r="A416" s="0" t="s">
        <v>362</v>
      </c>
      <c r="B416" s="0" t="n">
        <f aca="false">VALUE(LEFT(A416,4))</f>
        <v>2021</v>
      </c>
      <c r="C416" s="0" t="str">
        <f aca="false">"FY"&amp;IF(VALUE(MID(A416,6,2))&gt;=4,VALUE(LEFT(A416,4)),VALUE(LEFT(A416,4))-1)&amp;"-"&amp;TEXT(MOD(IF(VALUE(MID(A416,6,2))&gt;=4,VALUE(LEFT(A416,4)),VALUE(LEFT(A416,4))-1)+1,100),"00")</f>
        <v>FY2020-21</v>
      </c>
      <c r="D416" s="0" t="s">
        <v>245</v>
      </c>
      <c r="E416" s="0" t="s">
        <v>245</v>
      </c>
      <c r="F416" s="0" t="str">
        <f aca="false">INDEX(Mapping!$B$2:$B$465,MATCH(E416,Mapping!$A$2:$A$465,0))</f>
        <v>DNH &amp; DD (UT)</v>
      </c>
      <c r="G416" s="0" t="str">
        <f aca="false">INDEX(Mapping!$C$2:$C$465,MATCH(E416,Mapping!$A$2:$A$465,0))</f>
        <v>DNH &amp; DD (UT)</v>
      </c>
      <c r="H416" s="2" t="n">
        <v>23.23</v>
      </c>
      <c r="I416" s="3" t="n">
        <v>0.45</v>
      </c>
    </row>
    <row r="417" customFormat="false" ht="15" hidden="false" customHeight="false" outlineLevel="0" collapsed="false">
      <c r="A417" s="0" t="s">
        <v>362</v>
      </c>
      <c r="B417" s="0" t="n">
        <f aca="false">VALUE(LEFT(A417,4))</f>
        <v>2021</v>
      </c>
      <c r="C417" s="0" t="str">
        <f aca="false">"FY"&amp;IF(VALUE(MID(A417,6,2))&gt;=4,VALUE(LEFT(A417,4)),VALUE(LEFT(A417,4))-1)&amp;"-"&amp;TEXT(MOD(IF(VALUE(MID(A417,6,2))&gt;=4,VALUE(LEFT(A417,4)),VALUE(LEFT(A417,4))-1)+1,100),"00")</f>
        <v>FY2020-21</v>
      </c>
      <c r="D417" s="0" t="s">
        <v>71</v>
      </c>
      <c r="E417" s="0" t="s">
        <v>71</v>
      </c>
      <c r="F417" s="0" t="str">
        <f aca="false">INDEX(Mapping!$B$2:$B$465,MATCH(E417,Mapping!$A$2:$A$465,0))</f>
        <v>KERALA</v>
      </c>
      <c r="G417" s="0" t="str">
        <f aca="false">INDEX(Mapping!$C$2:$C$465,MATCH(E417,Mapping!$A$2:$A$465,0))</f>
        <v>KERALA</v>
      </c>
      <c r="H417" s="2" t="n">
        <v>18.73</v>
      </c>
      <c r="I417" s="3" t="n">
        <v>0.37</v>
      </c>
    </row>
    <row r="418" customFormat="false" ht="15" hidden="false" customHeight="false" outlineLevel="0" collapsed="false">
      <c r="A418" s="0" t="s">
        <v>362</v>
      </c>
      <c r="B418" s="0" t="n">
        <f aca="false">VALUE(LEFT(A418,4))</f>
        <v>2021</v>
      </c>
      <c r="C418" s="0" t="str">
        <f aca="false">"FY"&amp;IF(VALUE(MID(A418,6,2))&gt;=4,VALUE(LEFT(A418,4)),VALUE(LEFT(A418,4))-1)&amp;"-"&amp;TEXT(MOD(IF(VALUE(MID(A418,6,2))&gt;=4,VALUE(LEFT(A418,4)),VALUE(LEFT(A418,4))-1)+1,100),"00")</f>
        <v>FY2020-21</v>
      </c>
      <c r="D418" s="0" t="s">
        <v>43</v>
      </c>
      <c r="E418" s="0" t="s">
        <v>43</v>
      </c>
      <c r="F418" s="0" t="str">
        <f aca="false">INDEX(Mapping!$B$2:$B$465,MATCH(E418,Mapping!$A$2:$A$465,0))</f>
        <v>ODISHA</v>
      </c>
      <c r="G418" s="0" t="str">
        <f aca="false">INDEX(Mapping!$C$2:$C$465,MATCH(E418,Mapping!$A$2:$A$465,0))</f>
        <v>ODISHA</v>
      </c>
      <c r="H418" s="2" t="n">
        <v>15.06</v>
      </c>
      <c r="I418" s="3" t="n">
        <v>0.29</v>
      </c>
    </row>
    <row r="419" customFormat="false" ht="15" hidden="false" customHeight="false" outlineLevel="0" collapsed="false">
      <c r="A419" s="0" t="s">
        <v>362</v>
      </c>
      <c r="B419" s="0" t="n">
        <f aca="false">VALUE(LEFT(A419,4))</f>
        <v>2021</v>
      </c>
      <c r="C419" s="0" t="str">
        <f aca="false">"FY"&amp;IF(VALUE(MID(A419,6,2))&gt;=4,VALUE(LEFT(A419,4)),VALUE(LEFT(A419,4))-1)&amp;"-"&amp;TEXT(MOD(IF(VALUE(MID(A419,6,2))&gt;=4,VALUE(LEFT(A419,4)),VALUE(LEFT(A419,4))-1)+1,100),"00")</f>
        <v>FY2020-21</v>
      </c>
      <c r="D419" s="0" t="s">
        <v>119</v>
      </c>
      <c r="E419" s="0" t="s">
        <v>119</v>
      </c>
      <c r="F419" s="0" t="str">
        <f aca="false">INDEX(Mapping!$B$2:$B$465,MATCH(E419,Mapping!$A$2:$A$465,0))</f>
        <v>GOA</v>
      </c>
      <c r="G419" s="0" t="str">
        <f aca="false">INDEX(Mapping!$C$2:$C$465,MATCH(E419,Mapping!$A$2:$A$465,0))</f>
        <v>GOA</v>
      </c>
      <c r="H419" s="2" t="n">
        <v>10.46</v>
      </c>
      <c r="I419" s="3" t="n">
        <v>0.2</v>
      </c>
    </row>
    <row r="420" customFormat="false" ht="15" hidden="false" customHeight="false" outlineLevel="0" collapsed="false">
      <c r="A420" s="0" t="s">
        <v>362</v>
      </c>
      <c r="B420" s="0" t="n">
        <f aca="false">VALUE(LEFT(A420,4))</f>
        <v>2021</v>
      </c>
      <c r="C420" s="0" t="str">
        <f aca="false">"FY"&amp;IF(VALUE(MID(A420,6,2))&gt;=4,VALUE(LEFT(A420,4)),VALUE(LEFT(A420,4))-1)&amp;"-"&amp;TEXT(MOD(IF(VALUE(MID(A420,6,2))&gt;=4,VALUE(LEFT(A420,4)),VALUE(LEFT(A420,4))-1)+1,100),"00")</f>
        <v>FY2020-21</v>
      </c>
      <c r="D420" s="0" t="s">
        <v>121</v>
      </c>
      <c r="E420" s="0" t="s">
        <v>121</v>
      </c>
      <c r="F420" s="0" t="str">
        <f aca="false">INDEX(Mapping!$B$2:$B$465,MATCH(E420,Mapping!$A$2:$A$465,0))</f>
        <v>MEGHALAYA</v>
      </c>
      <c r="G420" s="0" t="str">
        <f aca="false">INDEX(Mapping!$C$2:$C$465,MATCH(E420,Mapping!$A$2:$A$465,0))</f>
        <v>MEGHALAYA</v>
      </c>
      <c r="H420" s="2" t="n">
        <v>4.93</v>
      </c>
      <c r="I420" s="3" t="n">
        <v>0.1</v>
      </c>
    </row>
    <row r="421" customFormat="false" ht="15" hidden="false" customHeight="false" outlineLevel="0" collapsed="false">
      <c r="A421" s="0" t="s">
        <v>362</v>
      </c>
      <c r="B421" s="0" t="n">
        <f aca="false">VALUE(LEFT(A421,4))</f>
        <v>2021</v>
      </c>
      <c r="C421" s="0" t="str">
        <f aca="false">"FY"&amp;IF(VALUE(MID(A421,6,2))&gt;=4,VALUE(LEFT(A421,4)),VALUE(LEFT(A421,4))-1)&amp;"-"&amp;TEXT(MOD(IF(VALUE(MID(A421,6,2))&gt;=4,VALUE(LEFT(A421,4)),VALUE(LEFT(A421,4))-1)+1,100),"00")</f>
        <v>FY2020-21</v>
      </c>
      <c r="D421" s="0" t="s">
        <v>152</v>
      </c>
      <c r="E421" s="0" t="s">
        <v>152</v>
      </c>
      <c r="F421" s="0" t="str">
        <f aca="false">INDEX(Mapping!$B$2:$B$465,MATCH(E421,Mapping!$A$2:$A$465,0))</f>
        <v>CHANDIGARH</v>
      </c>
      <c r="G421" s="0" t="str">
        <f aca="false">INDEX(Mapping!$C$2:$C$465,MATCH(E421,Mapping!$A$2:$A$465,0))</f>
        <v>CHANDIGARH</v>
      </c>
      <c r="H421" s="2" t="n">
        <v>3.29</v>
      </c>
      <c r="I421" s="3" t="n">
        <v>0.06</v>
      </c>
    </row>
    <row r="422" customFormat="false" ht="15" hidden="false" customHeight="false" outlineLevel="0" collapsed="false">
      <c r="A422" s="0" t="s">
        <v>362</v>
      </c>
      <c r="B422" s="0" t="n">
        <f aca="false">VALUE(LEFT(A422,4))</f>
        <v>2021</v>
      </c>
      <c r="C422" s="0" t="str">
        <f aca="false">"FY"&amp;IF(VALUE(MID(A422,6,2))&gt;=4,VALUE(LEFT(A422,4)),VALUE(LEFT(A422,4))-1)&amp;"-"&amp;TEXT(MOD(IF(VALUE(MID(A422,6,2))&gt;=4,VALUE(LEFT(A422,4)),VALUE(LEFT(A422,4))-1)+1,100),"00")</f>
        <v>FY2020-21</v>
      </c>
      <c r="D422" s="0" t="s">
        <v>39</v>
      </c>
      <c r="E422" s="0" t="s">
        <v>39</v>
      </c>
      <c r="F422" s="0" t="str">
        <f aca="false">INDEX(Mapping!$B$2:$B$465,MATCH(E422,Mapping!$A$2:$A$465,0))</f>
        <v>WEST BENGAL</v>
      </c>
      <c r="G422" s="0" t="str">
        <f aca="false">INDEX(Mapping!$C$2:$C$465,MATCH(E422,Mapping!$A$2:$A$465,0))</f>
        <v>WEST BENGAL</v>
      </c>
      <c r="H422" s="2" t="n">
        <v>2.99</v>
      </c>
      <c r="I422" s="3" t="n">
        <v>0.06</v>
      </c>
    </row>
    <row r="423" customFormat="false" ht="15" hidden="false" customHeight="false" outlineLevel="0" collapsed="false">
      <c r="A423" s="0" t="s">
        <v>362</v>
      </c>
      <c r="B423" s="0" t="n">
        <f aca="false">VALUE(LEFT(A423,4))</f>
        <v>2021</v>
      </c>
      <c r="C423" s="0" t="str">
        <f aca="false">"FY"&amp;IF(VALUE(MID(A423,6,2))&gt;=4,VALUE(LEFT(A423,4)),VALUE(LEFT(A423,4))-1)&amp;"-"&amp;TEXT(MOD(IF(VALUE(MID(A423,6,2))&gt;=4,VALUE(LEFT(A423,4)),VALUE(LEFT(A423,4))-1)+1,100),"00")</f>
        <v>FY2020-21</v>
      </c>
      <c r="D423" s="0" t="s">
        <v>181</v>
      </c>
      <c r="E423" s="0" t="s">
        <v>181</v>
      </c>
      <c r="F423" s="0" t="str">
        <f aca="false">INDEX(Mapping!$B$2:$B$465,MATCH(E423,Mapping!$A$2:$A$465,0))</f>
        <v>ARUNACHAL PRADESH</v>
      </c>
      <c r="G423" s="0" t="str">
        <f aca="false">INDEX(Mapping!$C$2:$C$465,MATCH(E423,Mapping!$A$2:$A$465,0))</f>
        <v>ARUNACHAL PRADESH</v>
      </c>
      <c r="H423" s="2" t="n">
        <v>2.13</v>
      </c>
      <c r="I423" s="3" t="n">
        <v>0.04</v>
      </c>
    </row>
    <row r="424" customFormat="false" ht="15" hidden="false" customHeight="false" outlineLevel="0" collapsed="false">
      <c r="A424" s="0" t="s">
        <v>383</v>
      </c>
      <c r="B424" s="0" t="n">
        <f aca="false">VALUE(LEFT(A424,4))</f>
        <v>2021</v>
      </c>
      <c r="C424" s="0" t="str">
        <f aca="false">"FY"&amp;IF(VALUE(MID(A424,6,2))&gt;=4,VALUE(LEFT(A424,4)),VALUE(LEFT(A424,4))-1)&amp;"-"&amp;TEXT(MOD(IF(VALUE(MID(A424,6,2))&gt;=4,VALUE(LEFT(A424,4)),VALUE(LEFT(A424,4))-1)+1,100),"00")</f>
        <v>FY2020-21</v>
      </c>
      <c r="D424" s="0" t="s">
        <v>35</v>
      </c>
      <c r="E424" s="0" t="s">
        <v>35</v>
      </c>
      <c r="F424" s="0" t="str">
        <f aca="false">INDEX(Mapping!$B$2:$B$465,MATCH(E424,Mapping!$A$2:$A$465,0))</f>
        <v>TELANGANA</v>
      </c>
      <c r="G424" s="0" t="str">
        <f aca="false">INDEX(Mapping!$C$2:$C$465,MATCH(E424,Mapping!$A$2:$A$465,0))</f>
        <v>TELANGANA</v>
      </c>
      <c r="H424" s="2" t="n">
        <v>1531.77</v>
      </c>
      <c r="I424" s="3" t="n">
        <v>23.35</v>
      </c>
    </row>
    <row r="425" customFormat="false" ht="15" hidden="false" customHeight="false" outlineLevel="0" collapsed="false">
      <c r="A425" s="0" t="s">
        <v>383</v>
      </c>
      <c r="B425" s="0" t="n">
        <f aca="false">VALUE(LEFT(A425,4))</f>
        <v>2021</v>
      </c>
      <c r="C425" s="0" t="str">
        <f aca="false">"FY"&amp;IF(VALUE(MID(A425,6,2))&gt;=4,VALUE(LEFT(A425,4)),VALUE(LEFT(A425,4))-1)&amp;"-"&amp;TEXT(MOD(IF(VALUE(MID(A425,6,2))&gt;=4,VALUE(LEFT(A425,4)),VALUE(LEFT(A425,4))-1)+1,100),"00")</f>
        <v>FY2020-21</v>
      </c>
      <c r="D425" s="0" t="s">
        <v>31</v>
      </c>
      <c r="E425" s="0" t="s">
        <v>31</v>
      </c>
      <c r="F425" s="0" t="str">
        <f aca="false">INDEX(Mapping!$B$2:$B$465,MATCH(E425,Mapping!$A$2:$A$465,0))</f>
        <v>GUJARAT</v>
      </c>
      <c r="G425" s="0" t="str">
        <f aca="false">INDEX(Mapping!$C$2:$C$465,MATCH(E425,Mapping!$A$2:$A$465,0))</f>
        <v>GUJARAT</v>
      </c>
      <c r="H425" s="2" t="n">
        <v>1528.34</v>
      </c>
      <c r="I425" s="3" t="n">
        <v>23.3</v>
      </c>
    </row>
    <row r="426" customFormat="false" ht="15" hidden="false" customHeight="false" outlineLevel="0" collapsed="false">
      <c r="A426" s="0" t="s">
        <v>383</v>
      </c>
      <c r="B426" s="0" t="n">
        <f aca="false">VALUE(LEFT(A426,4))</f>
        <v>2021</v>
      </c>
      <c r="C426" s="0" t="str">
        <f aca="false">"FY"&amp;IF(VALUE(MID(A426,6,2))&gt;=4,VALUE(LEFT(A426,4)),VALUE(LEFT(A426,4))-1)&amp;"-"&amp;TEXT(MOD(IF(VALUE(MID(A426,6,2))&gt;=4,VALUE(LEFT(A426,4)),VALUE(LEFT(A426,4))-1)+1,100),"00")</f>
        <v>FY2020-21</v>
      </c>
      <c r="D426" s="0" t="s">
        <v>38</v>
      </c>
      <c r="E426" s="0" t="s">
        <v>38</v>
      </c>
      <c r="F426" s="0" t="str">
        <f aca="false">INDEX(Mapping!$B$2:$B$465,MATCH(E426,Mapping!$A$2:$A$465,0))</f>
        <v>ANDHRA PRADESH</v>
      </c>
      <c r="G426" s="0" t="str">
        <f aca="false">INDEX(Mapping!$C$2:$C$465,MATCH(E426,Mapping!$A$2:$A$465,0))</f>
        <v>ANDHRA PRADESH</v>
      </c>
      <c r="H426" s="2" t="n">
        <v>967.69</v>
      </c>
      <c r="I426" s="3" t="n">
        <v>14.75</v>
      </c>
    </row>
    <row r="427" customFormat="false" ht="15" hidden="false" customHeight="false" outlineLevel="0" collapsed="false">
      <c r="A427" s="0" t="s">
        <v>383</v>
      </c>
      <c r="B427" s="0" t="n">
        <f aca="false">VALUE(LEFT(A427,4))</f>
        <v>2021</v>
      </c>
      <c r="C427" s="0" t="str">
        <f aca="false">"FY"&amp;IF(VALUE(MID(A427,6,2))&gt;=4,VALUE(LEFT(A427,4)),VALUE(LEFT(A427,4))-1)&amp;"-"&amp;TEXT(MOD(IF(VALUE(MID(A427,6,2))&gt;=4,VALUE(LEFT(A427,4)),VALUE(LEFT(A427,4))-1)+1,100),"00")</f>
        <v>FY2020-21</v>
      </c>
      <c r="D427" s="0" t="s">
        <v>37</v>
      </c>
      <c r="E427" s="0" t="s">
        <v>37</v>
      </c>
      <c r="F427" s="0" t="str">
        <f aca="false">INDEX(Mapping!$B$2:$B$465,MATCH(E427,Mapping!$A$2:$A$465,0))</f>
        <v>MAHARASHTRA</v>
      </c>
      <c r="G427" s="0" t="str">
        <f aca="false">INDEX(Mapping!$C$2:$C$465,MATCH(E427,Mapping!$A$2:$A$465,0))</f>
        <v>MAHARASHTRA</v>
      </c>
      <c r="H427" s="2" t="n">
        <v>445.75</v>
      </c>
      <c r="I427" s="3" t="n">
        <v>6.8</v>
      </c>
    </row>
    <row r="428" customFormat="false" ht="15" hidden="false" customHeight="false" outlineLevel="0" collapsed="false">
      <c r="A428" s="0" t="s">
        <v>383</v>
      </c>
      <c r="B428" s="0" t="n">
        <f aca="false">VALUE(LEFT(A428,4))</f>
        <v>2021</v>
      </c>
      <c r="C428" s="0" t="str">
        <f aca="false">"FY"&amp;IF(VALUE(MID(A428,6,2))&gt;=4,VALUE(LEFT(A428,4)),VALUE(LEFT(A428,4))-1)&amp;"-"&amp;TEXT(MOD(IF(VALUE(MID(A428,6,2))&gt;=4,VALUE(LEFT(A428,4)),VALUE(LEFT(A428,4))-1)+1,100),"00")</f>
        <v>FY2020-21</v>
      </c>
      <c r="D428" s="0" t="s">
        <v>40</v>
      </c>
      <c r="E428" s="0" t="s">
        <v>40</v>
      </c>
      <c r="F428" s="0" t="str">
        <f aca="false">INDEX(Mapping!$B$2:$B$465,MATCH(E428,Mapping!$A$2:$A$465,0))</f>
        <v>TAMIL NADU</v>
      </c>
      <c r="G428" s="0" t="str">
        <f aca="false">INDEX(Mapping!$C$2:$C$465,MATCH(E428,Mapping!$A$2:$A$465,0))</f>
        <v>TAMIL NADU</v>
      </c>
      <c r="H428" s="2" t="n">
        <v>434.36</v>
      </c>
      <c r="I428" s="3" t="n">
        <v>6.62</v>
      </c>
    </row>
    <row r="429" customFormat="false" ht="15" hidden="false" customHeight="false" outlineLevel="0" collapsed="false">
      <c r="A429" s="0" t="s">
        <v>383</v>
      </c>
      <c r="B429" s="0" t="n">
        <f aca="false">VALUE(LEFT(A429,4))</f>
        <v>2021</v>
      </c>
      <c r="C429" s="0" t="str">
        <f aca="false">"FY"&amp;IF(VALUE(MID(A429,6,2))&gt;=4,VALUE(LEFT(A429,4)),VALUE(LEFT(A429,4))-1)&amp;"-"&amp;TEXT(MOD(IF(VALUE(MID(A429,6,2))&gt;=4,VALUE(LEFT(A429,4)),VALUE(LEFT(A429,4))-1)+1,100),"00")</f>
        <v>FY2020-21</v>
      </c>
      <c r="D429" s="0" t="s">
        <v>56</v>
      </c>
      <c r="E429" s="0" t="s">
        <v>56</v>
      </c>
      <c r="F429" s="0" t="str">
        <f aca="false">INDEX(Mapping!$B$2:$B$465,MATCH(E429,Mapping!$A$2:$A$465,0))</f>
        <v>UTTARAKHAND</v>
      </c>
      <c r="G429" s="0" t="str">
        <f aca="false">INDEX(Mapping!$C$2:$C$465,MATCH(E429,Mapping!$A$2:$A$465,0))</f>
        <v>UTTARAKHAND</v>
      </c>
      <c r="H429" s="2" t="n">
        <v>210.67</v>
      </c>
      <c r="I429" s="3" t="n">
        <v>3.21</v>
      </c>
    </row>
    <row r="430" customFormat="false" ht="15" hidden="false" customHeight="false" outlineLevel="0" collapsed="false">
      <c r="A430" s="0" t="s">
        <v>383</v>
      </c>
      <c r="B430" s="0" t="n">
        <f aca="false">VALUE(LEFT(A430,4))</f>
        <v>2021</v>
      </c>
      <c r="C430" s="0" t="str">
        <f aca="false">"FY"&amp;IF(VALUE(MID(A430,6,2))&gt;=4,VALUE(LEFT(A430,4)),VALUE(LEFT(A430,4))-1)&amp;"-"&amp;TEXT(MOD(IF(VALUE(MID(A430,6,2))&gt;=4,VALUE(LEFT(A430,4)),VALUE(LEFT(A430,4))-1)+1,100),"00")</f>
        <v>FY2020-21</v>
      </c>
      <c r="D430" s="0" t="s">
        <v>36</v>
      </c>
      <c r="E430" s="0" t="s">
        <v>36</v>
      </c>
      <c r="F430" s="0" t="str">
        <f aca="false">INDEX(Mapping!$B$2:$B$465,MATCH(E430,Mapping!$A$2:$A$465,0))</f>
        <v>UTTAR PRADESH</v>
      </c>
      <c r="G430" s="0" t="str">
        <f aca="false">INDEX(Mapping!$C$2:$C$465,MATCH(E430,Mapping!$A$2:$A$465,0))</f>
        <v>UTTAR PRADESH</v>
      </c>
      <c r="H430" s="2" t="n">
        <v>196.83</v>
      </c>
      <c r="I430" s="3" t="n">
        <v>3</v>
      </c>
    </row>
    <row r="431" customFormat="false" ht="15" hidden="false" customHeight="false" outlineLevel="0" collapsed="false">
      <c r="A431" s="0" t="s">
        <v>383</v>
      </c>
      <c r="B431" s="0" t="n">
        <f aca="false">VALUE(LEFT(A431,4))</f>
        <v>2021</v>
      </c>
      <c r="C431" s="0" t="str">
        <f aca="false">"FY"&amp;IF(VALUE(MID(A431,6,2))&gt;=4,VALUE(LEFT(A431,4)),VALUE(LEFT(A431,4))-1)&amp;"-"&amp;TEXT(MOD(IF(VALUE(MID(A431,6,2))&gt;=4,VALUE(LEFT(A431,4)),VALUE(LEFT(A431,4))-1)+1,100),"00")</f>
        <v>FY2020-21</v>
      </c>
      <c r="D431" s="0" t="s">
        <v>54</v>
      </c>
      <c r="E431" s="0" t="s">
        <v>54</v>
      </c>
      <c r="F431" s="0" t="str">
        <f aca="false">INDEX(Mapping!$B$2:$B$465,MATCH(E431,Mapping!$A$2:$A$465,0))</f>
        <v>JAMMU &amp; KASHMIR</v>
      </c>
      <c r="G431" s="0" t="str">
        <f aca="false">INDEX(Mapping!$C$2:$C$465,MATCH(E431,Mapping!$A$2:$A$465,0))</f>
        <v>JAMMU &amp; KASHMIR</v>
      </c>
      <c r="H431" s="2" t="n">
        <v>191.78</v>
      </c>
      <c r="I431" s="3" t="n">
        <v>2.92</v>
      </c>
    </row>
    <row r="432" customFormat="false" ht="15" hidden="false" customHeight="false" outlineLevel="0" collapsed="false">
      <c r="A432" s="0" t="s">
        <v>383</v>
      </c>
      <c r="B432" s="0" t="n">
        <f aca="false">VALUE(LEFT(A432,4))</f>
        <v>2021</v>
      </c>
      <c r="C432" s="0" t="str">
        <f aca="false">"FY"&amp;IF(VALUE(MID(A432,6,2))&gt;=4,VALUE(LEFT(A432,4)),VALUE(LEFT(A432,4))-1)&amp;"-"&amp;TEXT(MOD(IF(VALUE(MID(A432,6,2))&gt;=4,VALUE(LEFT(A432,4)),VALUE(LEFT(A432,4))-1)+1,100),"00")</f>
        <v>FY2020-21</v>
      </c>
      <c r="D432" s="0" t="s">
        <v>44</v>
      </c>
      <c r="E432" s="0" t="s">
        <v>44</v>
      </c>
      <c r="F432" s="0" t="str">
        <f aca="false">INDEX(Mapping!$B$2:$B$465,MATCH(E432,Mapping!$A$2:$A$465,0))</f>
        <v>HARYANA</v>
      </c>
      <c r="G432" s="0" t="str">
        <f aca="false">INDEX(Mapping!$C$2:$C$465,MATCH(E432,Mapping!$A$2:$A$465,0))</f>
        <v>HARYANA</v>
      </c>
      <c r="H432" s="2" t="n">
        <v>190.51</v>
      </c>
      <c r="I432" s="3" t="n">
        <v>2.9</v>
      </c>
    </row>
    <row r="433" customFormat="false" ht="15" hidden="false" customHeight="false" outlineLevel="0" collapsed="false">
      <c r="A433" s="0" t="s">
        <v>383</v>
      </c>
      <c r="B433" s="0" t="n">
        <f aca="false">VALUE(LEFT(A433,4))</f>
        <v>2021</v>
      </c>
      <c r="C433" s="0" t="str">
        <f aca="false">"FY"&amp;IF(VALUE(MID(A433,6,2))&gt;=4,VALUE(LEFT(A433,4)),VALUE(LEFT(A433,4))-1)&amp;"-"&amp;TEXT(MOD(IF(VALUE(MID(A433,6,2))&gt;=4,VALUE(LEFT(A433,4)),VALUE(LEFT(A433,4))-1)+1,100),"00")</f>
        <v>FY2020-21</v>
      </c>
      <c r="D433" s="0" t="s">
        <v>41</v>
      </c>
      <c r="E433" s="0" t="s">
        <v>41</v>
      </c>
      <c r="F433" s="0" t="str">
        <f aca="false">INDEX(Mapping!$B$2:$B$465,MATCH(E433,Mapping!$A$2:$A$465,0))</f>
        <v>RAJASTHAN</v>
      </c>
      <c r="G433" s="0" t="str">
        <f aca="false">INDEX(Mapping!$C$2:$C$465,MATCH(E433,Mapping!$A$2:$A$465,0))</f>
        <v>RAJASTHAN</v>
      </c>
      <c r="H433" s="2" t="n">
        <v>186.35</v>
      </c>
      <c r="I433" s="3" t="n">
        <v>2.84</v>
      </c>
    </row>
    <row r="434" customFormat="false" ht="15" hidden="false" customHeight="false" outlineLevel="0" collapsed="false">
      <c r="A434" s="0" t="s">
        <v>383</v>
      </c>
      <c r="B434" s="0" t="n">
        <f aca="false">VALUE(LEFT(A434,4))</f>
        <v>2021</v>
      </c>
      <c r="C434" s="0" t="str">
        <f aca="false">"FY"&amp;IF(VALUE(MID(A434,6,2))&gt;=4,VALUE(LEFT(A434,4)),VALUE(LEFT(A434,4))-1)&amp;"-"&amp;TEXT(MOD(IF(VALUE(MID(A434,6,2))&gt;=4,VALUE(LEFT(A434,4)),VALUE(LEFT(A434,4))-1)+1,100),"00")</f>
        <v>FY2020-21</v>
      </c>
      <c r="D434" s="0" t="s">
        <v>53</v>
      </c>
      <c r="E434" s="0" t="s">
        <v>53</v>
      </c>
      <c r="F434" s="0" t="str">
        <f aca="false">INDEX(Mapping!$B$2:$B$465,MATCH(E434,Mapping!$A$2:$A$465,0))</f>
        <v>HIMACHAL PRADESH</v>
      </c>
      <c r="G434" s="0" t="str">
        <f aca="false">INDEX(Mapping!$C$2:$C$465,MATCH(E434,Mapping!$A$2:$A$465,0))</f>
        <v>HIMACHAL PRADESH</v>
      </c>
      <c r="H434" s="2" t="n">
        <v>83.41</v>
      </c>
      <c r="I434" s="3" t="n">
        <v>1.27</v>
      </c>
    </row>
    <row r="435" customFormat="false" ht="15" hidden="false" customHeight="false" outlineLevel="0" collapsed="false">
      <c r="A435" s="0" t="s">
        <v>383</v>
      </c>
      <c r="B435" s="0" t="n">
        <f aca="false">VALUE(LEFT(A435,4))</f>
        <v>2021</v>
      </c>
      <c r="C435" s="0" t="str">
        <f aca="false">"FY"&amp;IF(VALUE(MID(A435,6,2))&gt;=4,VALUE(LEFT(A435,4)),VALUE(LEFT(A435,4))-1)&amp;"-"&amp;TEXT(MOD(IF(VALUE(MID(A435,6,2))&gt;=4,VALUE(LEFT(A435,4)),VALUE(LEFT(A435,4))-1)+1,100),"00")</f>
        <v>FY2020-21</v>
      </c>
      <c r="D435" s="0" t="s">
        <v>49</v>
      </c>
      <c r="E435" s="0" t="s">
        <v>49</v>
      </c>
      <c r="F435" s="0" t="str">
        <f aca="false">INDEX(Mapping!$B$2:$B$465,MATCH(E435,Mapping!$A$2:$A$465,0))</f>
        <v>MADHYA PRADESH</v>
      </c>
      <c r="G435" s="0" t="str">
        <f aca="false">INDEX(Mapping!$C$2:$C$465,MATCH(E435,Mapping!$A$2:$A$465,0))</f>
        <v>MADHYA PRADESH</v>
      </c>
      <c r="H435" s="2" t="n">
        <v>78.97</v>
      </c>
      <c r="I435" s="3" t="n">
        <v>1.2</v>
      </c>
    </row>
    <row r="436" customFormat="false" ht="15" hidden="false" customHeight="false" outlineLevel="0" collapsed="false">
      <c r="A436" s="0" t="s">
        <v>383</v>
      </c>
      <c r="B436" s="0" t="n">
        <f aca="false">VALUE(LEFT(A436,4))</f>
        <v>2021</v>
      </c>
      <c r="C436" s="0" t="str">
        <f aca="false">"FY"&amp;IF(VALUE(MID(A436,6,2))&gt;=4,VALUE(LEFT(A436,4)),VALUE(LEFT(A436,4))-1)&amp;"-"&amp;TEXT(MOD(IF(VALUE(MID(A436,6,2))&gt;=4,VALUE(LEFT(A436,4)),VALUE(LEFT(A436,4))-1)+1,100),"00")</f>
        <v>FY2020-21</v>
      </c>
      <c r="D436" s="0" t="s">
        <v>150</v>
      </c>
      <c r="E436" s="0" t="s">
        <v>150</v>
      </c>
      <c r="F436" s="0" t="str">
        <f aca="false">INDEX(Mapping!$B$2:$B$465,MATCH(E436,Mapping!$A$2:$A$465,0))</f>
        <v>DNH &amp; DD (UT)</v>
      </c>
      <c r="G436" s="0" t="str">
        <f aca="false">INDEX(Mapping!$C$2:$C$465,MATCH(E436,Mapping!$A$2:$A$465,0))</f>
        <v>DNH &amp; DD (UT)</v>
      </c>
      <c r="H436" s="2" t="n">
        <v>66.74</v>
      </c>
      <c r="I436" s="3" t="n">
        <v>1.02</v>
      </c>
    </row>
    <row r="437" customFormat="false" ht="15" hidden="false" customHeight="false" outlineLevel="0" collapsed="false">
      <c r="A437" s="0" t="s">
        <v>383</v>
      </c>
      <c r="B437" s="0" t="n">
        <f aca="false">VALUE(LEFT(A437,4))</f>
        <v>2021</v>
      </c>
      <c r="C437" s="0" t="str">
        <f aca="false">"FY"&amp;IF(VALUE(MID(A437,6,2))&gt;=4,VALUE(LEFT(A437,4)),VALUE(LEFT(A437,4))-1)&amp;"-"&amp;TEXT(MOD(IF(VALUE(MID(A437,6,2))&gt;=4,VALUE(LEFT(A437,4)),VALUE(LEFT(A437,4))-1)+1,100),"00")</f>
        <v>FY2020-21</v>
      </c>
      <c r="D437" s="0" t="s">
        <v>45</v>
      </c>
      <c r="E437" s="0" t="s">
        <v>45</v>
      </c>
      <c r="F437" s="0" t="str">
        <f aca="false">INDEX(Mapping!$B$2:$B$465,MATCH(E437,Mapping!$A$2:$A$465,0))</f>
        <v>BIHAR</v>
      </c>
      <c r="G437" s="0" t="str">
        <f aca="false">INDEX(Mapping!$C$2:$C$465,MATCH(E437,Mapping!$A$2:$A$465,0))</f>
        <v>BIHAR</v>
      </c>
      <c r="H437" s="2" t="n">
        <v>64.96</v>
      </c>
      <c r="I437" s="3" t="n">
        <v>0.99</v>
      </c>
    </row>
    <row r="438" customFormat="false" ht="15" hidden="false" customHeight="false" outlineLevel="0" collapsed="false">
      <c r="A438" s="0" t="s">
        <v>383</v>
      </c>
      <c r="B438" s="0" t="n">
        <f aca="false">VALUE(LEFT(A438,4))</f>
        <v>2021</v>
      </c>
      <c r="C438" s="0" t="str">
        <f aca="false">"FY"&amp;IF(VALUE(MID(A438,6,2))&gt;=4,VALUE(LEFT(A438,4)),VALUE(LEFT(A438,4))-1)&amp;"-"&amp;TEXT(MOD(IF(VALUE(MID(A438,6,2))&gt;=4,VALUE(LEFT(A438,4)),VALUE(LEFT(A438,4))-1)+1,100),"00")</f>
        <v>FY2020-21</v>
      </c>
      <c r="D438" s="0" t="s">
        <v>61</v>
      </c>
      <c r="E438" s="0" t="s">
        <v>61</v>
      </c>
      <c r="F438" s="0" t="str">
        <f aca="false">INDEX(Mapping!$B$2:$B$465,MATCH(E438,Mapping!$A$2:$A$465,0))</f>
        <v>ASSAM</v>
      </c>
      <c r="G438" s="0" t="str">
        <f aca="false">INDEX(Mapping!$C$2:$C$465,MATCH(E438,Mapping!$A$2:$A$465,0))</f>
        <v>ASSAM</v>
      </c>
      <c r="H438" s="2" t="n">
        <v>55.09</v>
      </c>
      <c r="I438" s="3" t="n">
        <v>0.84</v>
      </c>
    </row>
    <row r="439" customFormat="false" ht="15" hidden="false" customHeight="false" outlineLevel="0" collapsed="false">
      <c r="A439" s="0" t="s">
        <v>383</v>
      </c>
      <c r="B439" s="0" t="n">
        <f aca="false">VALUE(LEFT(A439,4))</f>
        <v>2021</v>
      </c>
      <c r="C439" s="0" t="str">
        <f aca="false">"FY"&amp;IF(VALUE(MID(A439,6,2))&gt;=4,VALUE(LEFT(A439,4)),VALUE(LEFT(A439,4))-1)&amp;"-"&amp;TEXT(MOD(IF(VALUE(MID(A439,6,2))&gt;=4,VALUE(LEFT(A439,4)),VALUE(LEFT(A439,4))-1)+1,100),"00")</f>
        <v>FY2020-21</v>
      </c>
      <c r="D439" s="0" t="s">
        <v>48</v>
      </c>
      <c r="E439" s="0" t="s">
        <v>48</v>
      </c>
      <c r="F439" s="0" t="str">
        <f aca="false">INDEX(Mapping!$B$2:$B$465,MATCH(E439,Mapping!$A$2:$A$465,0))</f>
        <v>DELHI</v>
      </c>
      <c r="G439" s="0" t="str">
        <f aca="false">INDEX(Mapping!$C$2:$C$465,MATCH(E439,Mapping!$A$2:$A$465,0))</f>
        <v>DELHI</v>
      </c>
      <c r="H439" s="2" t="n">
        <v>48.81</v>
      </c>
      <c r="I439" s="3" t="n">
        <v>0.74</v>
      </c>
    </row>
    <row r="440" customFormat="false" ht="15" hidden="false" customHeight="false" outlineLevel="0" collapsed="false">
      <c r="A440" s="0" t="s">
        <v>383</v>
      </c>
      <c r="B440" s="0" t="n">
        <f aca="false">VALUE(LEFT(A440,4))</f>
        <v>2021</v>
      </c>
      <c r="C440" s="0" t="str">
        <f aca="false">"FY"&amp;IF(VALUE(MID(A440,6,2))&gt;=4,VALUE(LEFT(A440,4)),VALUE(LEFT(A440,4))-1)&amp;"-"&amp;TEXT(MOD(IF(VALUE(MID(A440,6,2))&gt;=4,VALUE(LEFT(A440,4)),VALUE(LEFT(A440,4))-1)+1,100),"00")</f>
        <v>FY2020-21</v>
      </c>
      <c r="D440" s="0" t="s">
        <v>94</v>
      </c>
      <c r="E440" s="0" t="s">
        <v>94</v>
      </c>
      <c r="F440" s="0" t="str">
        <f aca="false">INDEX(Mapping!$B$2:$B$465,MATCH(E440,Mapping!$A$2:$A$465,0))</f>
        <v>JHARKHAND</v>
      </c>
      <c r="G440" s="0" t="str">
        <f aca="false">INDEX(Mapping!$C$2:$C$465,MATCH(E440,Mapping!$A$2:$A$465,0))</f>
        <v>JHARKHAND</v>
      </c>
      <c r="H440" s="2" t="n">
        <v>44.8</v>
      </c>
      <c r="I440" s="3" t="n">
        <v>0.68</v>
      </c>
    </row>
    <row r="441" customFormat="false" ht="15" hidden="false" customHeight="false" outlineLevel="0" collapsed="false">
      <c r="A441" s="0" t="s">
        <v>383</v>
      </c>
      <c r="B441" s="0" t="n">
        <f aca="false">VALUE(LEFT(A441,4))</f>
        <v>2021</v>
      </c>
      <c r="C441" s="0" t="str">
        <f aca="false">"FY"&amp;IF(VALUE(MID(A441,6,2))&gt;=4,VALUE(LEFT(A441,4)),VALUE(LEFT(A441,4))-1)&amp;"-"&amp;TEXT(MOD(IF(VALUE(MID(A441,6,2))&gt;=4,VALUE(LEFT(A441,4)),VALUE(LEFT(A441,4))-1)+1,100),"00")</f>
        <v>FY2020-21</v>
      </c>
      <c r="D441" s="0" t="s">
        <v>648</v>
      </c>
      <c r="E441" s="0" t="s">
        <v>91</v>
      </c>
      <c r="F441" s="0" t="str">
        <f aca="false">INDEX(Mapping!$B$2:$B$465,MATCH(E441,Mapping!$A$2:$A$465,0))</f>
        <v>AM/NS INDIA (HAZIRA)</v>
      </c>
      <c r="G441" s="0" t="str">
        <f aca="false">INDEX(Mapping!$C$2:$C$465,MATCH(E441,Mapping!$A$2:$A$465,0))</f>
        <v>AM/NS INDIA (HAZIRA)</v>
      </c>
      <c r="H441" s="2" t="n">
        <v>41.67</v>
      </c>
      <c r="I441" s="3" t="n">
        <v>0.64</v>
      </c>
    </row>
    <row r="442" customFormat="false" ht="15" hidden="false" customHeight="false" outlineLevel="0" collapsed="false">
      <c r="A442" s="0" t="s">
        <v>383</v>
      </c>
      <c r="B442" s="0" t="n">
        <f aca="false">VALUE(LEFT(A442,4))</f>
        <v>2021</v>
      </c>
      <c r="C442" s="0" t="str">
        <f aca="false">"FY"&amp;IF(VALUE(MID(A442,6,2))&gt;=4,VALUE(LEFT(A442,4)),VALUE(LEFT(A442,4))-1)&amp;"-"&amp;TEXT(MOD(IF(VALUE(MID(A442,6,2))&gt;=4,VALUE(LEFT(A442,4)),VALUE(LEFT(A442,4))-1)+1,100),"00")</f>
        <v>FY2020-21</v>
      </c>
      <c r="D442" s="0" t="s">
        <v>43</v>
      </c>
      <c r="E442" s="0" t="s">
        <v>43</v>
      </c>
      <c r="F442" s="0" t="str">
        <f aca="false">INDEX(Mapping!$B$2:$B$465,MATCH(E442,Mapping!$A$2:$A$465,0))</f>
        <v>ODISHA</v>
      </c>
      <c r="G442" s="0" t="str">
        <f aca="false">INDEX(Mapping!$C$2:$C$465,MATCH(E442,Mapping!$A$2:$A$465,0))</f>
        <v>ODISHA</v>
      </c>
      <c r="H442" s="2" t="n">
        <v>36.11</v>
      </c>
      <c r="I442" s="3" t="n">
        <v>0.55</v>
      </c>
    </row>
    <row r="443" customFormat="false" ht="15" hidden="false" customHeight="false" outlineLevel="0" collapsed="false">
      <c r="A443" s="0" t="s">
        <v>383</v>
      </c>
      <c r="B443" s="0" t="n">
        <f aca="false">VALUE(LEFT(A443,4))</f>
        <v>2021</v>
      </c>
      <c r="C443" s="0" t="str">
        <f aca="false">"FY"&amp;IF(VALUE(MID(A443,6,2))&gt;=4,VALUE(LEFT(A443,4)),VALUE(LEFT(A443,4))-1)&amp;"-"&amp;TEXT(MOD(IF(VALUE(MID(A443,6,2))&gt;=4,VALUE(LEFT(A443,4)),VALUE(LEFT(A443,4))-1)+1,100),"00")</f>
        <v>FY2020-21</v>
      </c>
      <c r="D443" s="0" t="s">
        <v>39</v>
      </c>
      <c r="E443" s="0" t="s">
        <v>39</v>
      </c>
      <c r="F443" s="0" t="str">
        <f aca="false">INDEX(Mapping!$B$2:$B$465,MATCH(E443,Mapping!$A$2:$A$465,0))</f>
        <v>WEST BENGAL</v>
      </c>
      <c r="G443" s="0" t="str">
        <f aca="false">INDEX(Mapping!$C$2:$C$465,MATCH(E443,Mapping!$A$2:$A$465,0))</f>
        <v>WEST BENGAL</v>
      </c>
      <c r="H443" s="2" t="n">
        <v>32.33</v>
      </c>
      <c r="I443" s="3" t="n">
        <v>0.49</v>
      </c>
    </row>
    <row r="444" customFormat="false" ht="15" hidden="false" customHeight="false" outlineLevel="0" collapsed="false">
      <c r="A444" s="0" t="s">
        <v>383</v>
      </c>
      <c r="B444" s="0" t="n">
        <f aca="false">VALUE(LEFT(A444,4))</f>
        <v>2021</v>
      </c>
      <c r="C444" s="0" t="str">
        <f aca="false">"FY"&amp;IF(VALUE(MID(A444,6,2))&gt;=4,VALUE(LEFT(A444,4)),VALUE(LEFT(A444,4))-1)&amp;"-"&amp;TEXT(MOD(IF(VALUE(MID(A444,6,2))&gt;=4,VALUE(LEFT(A444,4)),VALUE(LEFT(A444,4))-1)+1,100),"00")</f>
        <v>FY2020-21</v>
      </c>
      <c r="D444" s="0" t="s">
        <v>42</v>
      </c>
      <c r="E444" s="0" t="s">
        <v>42</v>
      </c>
      <c r="F444" s="0" t="str">
        <f aca="false">INDEX(Mapping!$B$2:$B$465,MATCH(E444,Mapping!$A$2:$A$465,0))</f>
        <v>PUNJAB</v>
      </c>
      <c r="G444" s="0" t="str">
        <f aca="false">INDEX(Mapping!$C$2:$C$465,MATCH(E444,Mapping!$A$2:$A$465,0))</f>
        <v>PUNJAB</v>
      </c>
      <c r="H444" s="2" t="n">
        <v>27.34</v>
      </c>
      <c r="I444" s="3" t="n">
        <v>0.42</v>
      </c>
    </row>
    <row r="445" customFormat="false" ht="15" hidden="false" customHeight="false" outlineLevel="0" collapsed="false">
      <c r="A445" s="0" t="s">
        <v>383</v>
      </c>
      <c r="B445" s="0" t="n">
        <f aca="false">VALUE(LEFT(A445,4))</f>
        <v>2021</v>
      </c>
      <c r="C445" s="0" t="str">
        <f aca="false">"FY"&amp;IF(VALUE(MID(A445,6,2))&gt;=4,VALUE(LEFT(A445,4)),VALUE(LEFT(A445,4))-1)&amp;"-"&amp;TEXT(MOD(IF(VALUE(MID(A445,6,2))&gt;=4,VALUE(LEFT(A445,4)),VALUE(LEFT(A445,4))-1)+1,100),"00")</f>
        <v>FY2020-21</v>
      </c>
      <c r="D445" s="0" t="s">
        <v>47</v>
      </c>
      <c r="E445" s="0" t="s">
        <v>47</v>
      </c>
      <c r="F445" s="0" t="str">
        <f aca="false">INDEX(Mapping!$B$2:$B$465,MATCH(E445,Mapping!$A$2:$A$465,0))</f>
        <v>KARNATAKA</v>
      </c>
      <c r="G445" s="0" t="str">
        <f aca="false">INDEX(Mapping!$C$2:$C$465,MATCH(E445,Mapping!$A$2:$A$465,0))</f>
        <v>KARNATAKA</v>
      </c>
      <c r="H445" s="2" t="n">
        <v>25.87</v>
      </c>
      <c r="I445" s="3" t="n">
        <v>0.39</v>
      </c>
    </row>
    <row r="446" customFormat="false" ht="15" hidden="false" customHeight="false" outlineLevel="0" collapsed="false">
      <c r="A446" s="0" t="s">
        <v>383</v>
      </c>
      <c r="B446" s="0" t="n">
        <f aca="false">VALUE(LEFT(A446,4))</f>
        <v>2021</v>
      </c>
      <c r="C446" s="0" t="str">
        <f aca="false">"FY"&amp;IF(VALUE(MID(A446,6,2))&gt;=4,VALUE(LEFT(A446,4)),VALUE(LEFT(A446,4))-1)&amp;"-"&amp;TEXT(MOD(IF(VALUE(MID(A446,6,2))&gt;=4,VALUE(LEFT(A446,4)),VALUE(LEFT(A446,4))-1)+1,100),"00")</f>
        <v>FY2020-21</v>
      </c>
      <c r="D446" s="0" t="s">
        <v>46</v>
      </c>
      <c r="E446" s="0" t="s">
        <v>46</v>
      </c>
      <c r="F446" s="0" t="str">
        <f aca="false">INDEX(Mapping!$B$2:$B$465,MATCH(E446,Mapping!$A$2:$A$465,0))</f>
        <v>CHHATTISGARH</v>
      </c>
      <c r="G446" s="0" t="str">
        <f aca="false">INDEX(Mapping!$C$2:$C$465,MATCH(E446,Mapping!$A$2:$A$465,0))</f>
        <v>CHHATTISGARH</v>
      </c>
      <c r="H446" s="2" t="n">
        <v>24.24</v>
      </c>
      <c r="I446" s="3" t="n">
        <v>0.37</v>
      </c>
    </row>
    <row r="447" customFormat="false" ht="15" hidden="false" customHeight="false" outlineLevel="0" collapsed="false">
      <c r="A447" s="0" t="s">
        <v>383</v>
      </c>
      <c r="B447" s="0" t="n">
        <f aca="false">VALUE(LEFT(A447,4))</f>
        <v>2021</v>
      </c>
      <c r="C447" s="0" t="str">
        <f aca="false">"FY"&amp;IF(VALUE(MID(A447,6,2))&gt;=4,VALUE(LEFT(A447,4)),VALUE(LEFT(A447,4))-1)&amp;"-"&amp;TEXT(MOD(IF(VALUE(MID(A447,6,2))&gt;=4,VALUE(LEFT(A447,4)),VALUE(LEFT(A447,4))-1)+1,100),"00")</f>
        <v>FY2020-21</v>
      </c>
      <c r="D447" s="0" t="s">
        <v>71</v>
      </c>
      <c r="E447" s="0" t="s">
        <v>71</v>
      </c>
      <c r="F447" s="0" t="str">
        <f aca="false">INDEX(Mapping!$B$2:$B$465,MATCH(E447,Mapping!$A$2:$A$465,0))</f>
        <v>KERALA</v>
      </c>
      <c r="G447" s="0" t="str">
        <f aca="false">INDEX(Mapping!$C$2:$C$465,MATCH(E447,Mapping!$A$2:$A$465,0))</f>
        <v>KERALA</v>
      </c>
      <c r="H447" s="2" t="n">
        <v>15</v>
      </c>
      <c r="I447" s="3" t="n">
        <v>0.23</v>
      </c>
    </row>
    <row r="448" customFormat="false" ht="15" hidden="false" customHeight="false" outlineLevel="0" collapsed="false">
      <c r="A448" s="0" t="s">
        <v>383</v>
      </c>
      <c r="B448" s="0" t="n">
        <f aca="false">VALUE(LEFT(A448,4))</f>
        <v>2021</v>
      </c>
      <c r="C448" s="0" t="str">
        <f aca="false">"FY"&amp;IF(VALUE(MID(A448,6,2))&gt;=4,VALUE(LEFT(A448,4)),VALUE(LEFT(A448,4))-1)&amp;"-"&amp;TEXT(MOD(IF(VALUE(MID(A448,6,2))&gt;=4,VALUE(LEFT(A448,4)),VALUE(LEFT(A448,4))-1)+1,100),"00")</f>
        <v>FY2020-21</v>
      </c>
      <c r="D448" s="0" t="s">
        <v>119</v>
      </c>
      <c r="E448" s="0" t="s">
        <v>119</v>
      </c>
      <c r="F448" s="0" t="str">
        <f aca="false">INDEX(Mapping!$B$2:$B$465,MATCH(E448,Mapping!$A$2:$A$465,0))</f>
        <v>GOA</v>
      </c>
      <c r="G448" s="0" t="str">
        <f aca="false">INDEX(Mapping!$C$2:$C$465,MATCH(E448,Mapping!$A$2:$A$465,0))</f>
        <v>GOA</v>
      </c>
      <c r="H448" s="2" t="n">
        <v>13.68</v>
      </c>
      <c r="I448" s="3" t="n">
        <v>0.21</v>
      </c>
    </row>
    <row r="449" customFormat="false" ht="15" hidden="false" customHeight="false" outlineLevel="0" collapsed="false">
      <c r="A449" s="0" t="s">
        <v>383</v>
      </c>
      <c r="B449" s="0" t="n">
        <f aca="false">VALUE(LEFT(A449,4))</f>
        <v>2021</v>
      </c>
      <c r="C449" s="0" t="str">
        <f aca="false">"FY"&amp;IF(VALUE(MID(A449,6,2))&gt;=4,VALUE(LEFT(A449,4)),VALUE(LEFT(A449,4))-1)&amp;"-"&amp;TEXT(MOD(IF(VALUE(MID(A449,6,2))&gt;=4,VALUE(LEFT(A449,4)),VALUE(LEFT(A449,4))-1)+1,100),"00")</f>
        <v>FY2020-21</v>
      </c>
      <c r="D449" s="0" t="s">
        <v>245</v>
      </c>
      <c r="E449" s="0" t="s">
        <v>245</v>
      </c>
      <c r="F449" s="0" t="str">
        <f aca="false">INDEX(Mapping!$B$2:$B$465,MATCH(E449,Mapping!$A$2:$A$465,0))</f>
        <v>DNH &amp; DD (UT)</v>
      </c>
      <c r="G449" s="0" t="str">
        <f aca="false">INDEX(Mapping!$C$2:$C$465,MATCH(E449,Mapping!$A$2:$A$465,0))</f>
        <v>DNH &amp; DD (UT)</v>
      </c>
      <c r="H449" s="2" t="n">
        <v>9.22</v>
      </c>
      <c r="I449" s="3" t="n">
        <v>0.14</v>
      </c>
    </row>
    <row r="450" customFormat="false" ht="15" hidden="false" customHeight="false" outlineLevel="0" collapsed="false">
      <c r="A450" s="0" t="s">
        <v>383</v>
      </c>
      <c r="B450" s="0" t="n">
        <f aca="false">VALUE(LEFT(A450,4))</f>
        <v>2021</v>
      </c>
      <c r="C450" s="0" t="str">
        <f aca="false">"FY"&amp;IF(VALUE(MID(A450,6,2))&gt;=4,VALUE(LEFT(A450,4)),VALUE(LEFT(A450,4))-1)&amp;"-"&amp;TEXT(MOD(IF(VALUE(MID(A450,6,2))&gt;=4,VALUE(LEFT(A450,4)),VALUE(LEFT(A450,4))-1)+1,100),"00")</f>
        <v>FY2020-21</v>
      </c>
      <c r="D450" s="0" t="s">
        <v>121</v>
      </c>
      <c r="E450" s="0" t="s">
        <v>121</v>
      </c>
      <c r="F450" s="0" t="str">
        <f aca="false">INDEX(Mapping!$B$2:$B$465,MATCH(E450,Mapping!$A$2:$A$465,0))</f>
        <v>MEGHALAYA</v>
      </c>
      <c r="G450" s="0" t="str">
        <f aca="false">INDEX(Mapping!$C$2:$C$465,MATCH(E450,Mapping!$A$2:$A$465,0))</f>
        <v>MEGHALAYA</v>
      </c>
      <c r="H450" s="2" t="n">
        <v>5.22</v>
      </c>
      <c r="I450" s="3" t="n">
        <v>0.08</v>
      </c>
    </row>
    <row r="451" customFormat="false" ht="15" hidden="false" customHeight="false" outlineLevel="0" collapsed="false">
      <c r="A451" s="0" t="s">
        <v>383</v>
      </c>
      <c r="B451" s="0" t="n">
        <f aca="false">VALUE(LEFT(A451,4))</f>
        <v>2021</v>
      </c>
      <c r="C451" s="0" t="str">
        <f aca="false">"FY"&amp;IF(VALUE(MID(A451,6,2))&gt;=4,VALUE(LEFT(A451,4)),VALUE(LEFT(A451,4))-1)&amp;"-"&amp;TEXT(MOD(IF(VALUE(MID(A451,6,2))&gt;=4,VALUE(LEFT(A451,4)),VALUE(LEFT(A451,4))-1)+1,100),"00")</f>
        <v>FY2020-21</v>
      </c>
      <c r="D451" s="0" t="s">
        <v>181</v>
      </c>
      <c r="E451" s="0" t="s">
        <v>181</v>
      </c>
      <c r="F451" s="0" t="str">
        <f aca="false">INDEX(Mapping!$B$2:$B$465,MATCH(E451,Mapping!$A$2:$A$465,0))</f>
        <v>ARUNACHAL PRADESH</v>
      </c>
      <c r="G451" s="0" t="str">
        <f aca="false">INDEX(Mapping!$C$2:$C$465,MATCH(E451,Mapping!$A$2:$A$465,0))</f>
        <v>ARUNACHAL PRADESH</v>
      </c>
      <c r="H451" s="2" t="n">
        <v>1.28</v>
      </c>
      <c r="I451" s="3" t="n">
        <v>0.02</v>
      </c>
    </row>
    <row r="452" customFormat="false" ht="15" hidden="false" customHeight="false" outlineLevel="0" collapsed="false">
      <c r="A452" s="0" t="s">
        <v>383</v>
      </c>
      <c r="B452" s="0" t="n">
        <f aca="false">VALUE(LEFT(A452,4))</f>
        <v>2021</v>
      </c>
      <c r="C452" s="0" t="str">
        <f aca="false">"FY"&amp;IF(VALUE(MID(A452,6,2))&gt;=4,VALUE(LEFT(A452,4)),VALUE(LEFT(A452,4))-1)&amp;"-"&amp;TEXT(MOD(IF(VALUE(MID(A452,6,2))&gt;=4,VALUE(LEFT(A452,4)),VALUE(LEFT(A452,4))-1)+1,100),"00")</f>
        <v>FY2020-21</v>
      </c>
      <c r="D452" s="0" t="s">
        <v>152</v>
      </c>
      <c r="E452" s="0" t="s">
        <v>152</v>
      </c>
      <c r="F452" s="0" t="str">
        <f aca="false">INDEX(Mapping!$B$2:$B$465,MATCH(E452,Mapping!$A$2:$A$465,0))</f>
        <v>CHANDIGARH</v>
      </c>
      <c r="G452" s="0" t="str">
        <f aca="false">INDEX(Mapping!$C$2:$C$465,MATCH(E452,Mapping!$A$2:$A$465,0))</f>
        <v>CHANDIGARH</v>
      </c>
      <c r="H452" s="2" t="n">
        <v>0.83</v>
      </c>
      <c r="I452" s="3" t="n">
        <v>0.01</v>
      </c>
    </row>
    <row r="453" customFormat="false" ht="15" hidden="false" customHeight="false" outlineLevel="0" collapsed="false">
      <c r="A453" s="0" t="s">
        <v>383</v>
      </c>
      <c r="B453" s="0" t="n">
        <f aca="false">VALUE(LEFT(A453,4))</f>
        <v>2021</v>
      </c>
      <c r="C453" s="0" t="str">
        <f aca="false">"FY"&amp;IF(VALUE(MID(A453,6,2))&gt;=4,VALUE(LEFT(A453,4)),VALUE(LEFT(A453,4))-1)&amp;"-"&amp;TEXT(MOD(IF(VALUE(MID(A453,6,2))&gt;=4,VALUE(LEFT(A453,4)),VALUE(LEFT(A453,4))-1)+1,100),"00")</f>
        <v>FY2020-21</v>
      </c>
      <c r="D453" s="0" t="s">
        <v>199</v>
      </c>
      <c r="E453" s="0" t="s">
        <v>199</v>
      </c>
      <c r="F453" s="0" t="str">
        <f aca="false">INDEX(Mapping!$B$2:$B$465,MATCH(E453,Mapping!$A$2:$A$465,0))</f>
        <v>TRIPURA</v>
      </c>
      <c r="G453" s="0" t="str">
        <f aca="false">INDEX(Mapping!$C$2:$C$465,MATCH(E453,Mapping!$A$2:$A$465,0))</f>
        <v>TRIPURA</v>
      </c>
      <c r="H453" s="2" t="n">
        <v>0.28</v>
      </c>
      <c r="I453" s="3" t="n">
        <v>0.004</v>
      </c>
    </row>
    <row r="454" customFormat="false" ht="15" hidden="false" customHeight="false" outlineLevel="0" collapsed="false">
      <c r="A454" s="0" t="s">
        <v>76</v>
      </c>
      <c r="B454" s="0" t="n">
        <f aca="false">VALUE(LEFT(A454,4))</f>
        <v>2021</v>
      </c>
      <c r="C454" s="0" t="str">
        <f aca="false">"FY"&amp;IF(VALUE(MID(A454,6,2))&gt;=4,VALUE(LEFT(A454,4)),VALUE(LEFT(A454,4))-1)&amp;"-"&amp;TEXT(MOD(IF(VALUE(MID(A454,6,2))&gt;=4,VALUE(LEFT(A454,4)),VALUE(LEFT(A454,4))-1)+1,100),"00")</f>
        <v>FY2021-22</v>
      </c>
      <c r="D454" s="0" t="s">
        <v>38</v>
      </c>
      <c r="E454" s="0" t="s">
        <v>38</v>
      </c>
      <c r="F454" s="0" t="str">
        <f aca="false">INDEX(Mapping!$B$2:$B$465,MATCH(E454,Mapping!$A$2:$A$465,0))</f>
        <v>ANDHRA PRADESH</v>
      </c>
      <c r="G454" s="0" t="str">
        <f aca="false">INDEX(Mapping!$C$2:$C$465,MATCH(E454,Mapping!$A$2:$A$465,0))</f>
        <v>ANDHRA PRADESH</v>
      </c>
      <c r="H454" s="2" t="n">
        <v>1238.2</v>
      </c>
      <c r="I454" s="3" t="n">
        <v>21.71</v>
      </c>
    </row>
    <row r="455" customFormat="false" ht="15" hidden="false" customHeight="false" outlineLevel="0" collapsed="false">
      <c r="A455" s="0" t="s">
        <v>76</v>
      </c>
      <c r="B455" s="0" t="n">
        <f aca="false">VALUE(LEFT(A455,4))</f>
        <v>2021</v>
      </c>
      <c r="C455" s="0" t="str">
        <f aca="false">"FY"&amp;IF(VALUE(MID(A455,6,2))&gt;=4,VALUE(LEFT(A455,4)),VALUE(LEFT(A455,4))-1)&amp;"-"&amp;TEXT(MOD(IF(VALUE(MID(A455,6,2))&gt;=4,VALUE(LEFT(A455,4)),VALUE(LEFT(A455,4))-1)+1,100),"00")</f>
        <v>FY2021-22</v>
      </c>
      <c r="D455" s="0" t="s">
        <v>31</v>
      </c>
      <c r="E455" s="0" t="s">
        <v>31</v>
      </c>
      <c r="F455" s="0" t="str">
        <f aca="false">INDEX(Mapping!$B$2:$B$465,MATCH(E455,Mapping!$A$2:$A$465,0))</f>
        <v>GUJARAT</v>
      </c>
      <c r="G455" s="0" t="str">
        <f aca="false">INDEX(Mapping!$C$2:$C$465,MATCH(E455,Mapping!$A$2:$A$465,0))</f>
        <v>GUJARAT</v>
      </c>
      <c r="H455" s="2" t="n">
        <v>989.33</v>
      </c>
      <c r="I455" s="3" t="n">
        <v>17.34</v>
      </c>
    </row>
    <row r="456" customFormat="false" ht="15" hidden="false" customHeight="false" outlineLevel="0" collapsed="false">
      <c r="A456" s="0" t="s">
        <v>76</v>
      </c>
      <c r="B456" s="0" t="n">
        <f aca="false">VALUE(LEFT(A456,4))</f>
        <v>2021</v>
      </c>
      <c r="C456" s="0" t="str">
        <f aca="false">"FY"&amp;IF(VALUE(MID(A456,6,2))&gt;=4,VALUE(LEFT(A456,4)),VALUE(LEFT(A456,4))-1)&amp;"-"&amp;TEXT(MOD(IF(VALUE(MID(A456,6,2))&gt;=4,VALUE(LEFT(A456,4)),VALUE(LEFT(A456,4))-1)+1,100),"00")</f>
        <v>FY2021-22</v>
      </c>
      <c r="D456" s="0" t="s">
        <v>35</v>
      </c>
      <c r="E456" s="0" t="s">
        <v>35</v>
      </c>
      <c r="F456" s="0" t="str">
        <f aca="false">INDEX(Mapping!$B$2:$B$465,MATCH(E456,Mapping!$A$2:$A$465,0))</f>
        <v>TELANGANA</v>
      </c>
      <c r="G456" s="0" t="str">
        <f aca="false">INDEX(Mapping!$C$2:$C$465,MATCH(E456,Mapping!$A$2:$A$465,0))</f>
        <v>TELANGANA</v>
      </c>
      <c r="H456" s="2" t="n">
        <v>590.76</v>
      </c>
      <c r="I456" s="3" t="n">
        <v>10.36</v>
      </c>
    </row>
    <row r="457" customFormat="false" ht="15" hidden="false" customHeight="false" outlineLevel="0" collapsed="false">
      <c r="A457" s="0" t="s">
        <v>76</v>
      </c>
      <c r="B457" s="0" t="n">
        <f aca="false">VALUE(LEFT(A457,4))</f>
        <v>2021</v>
      </c>
      <c r="C457" s="0" t="str">
        <f aca="false">"FY"&amp;IF(VALUE(MID(A457,6,2))&gt;=4,VALUE(LEFT(A457,4)),VALUE(LEFT(A457,4))-1)&amp;"-"&amp;TEXT(MOD(IF(VALUE(MID(A457,6,2))&gt;=4,VALUE(LEFT(A457,4)),VALUE(LEFT(A457,4))-1)+1,100),"00")</f>
        <v>FY2021-22</v>
      </c>
      <c r="D457" s="0" t="s">
        <v>37</v>
      </c>
      <c r="E457" s="0" t="s">
        <v>37</v>
      </c>
      <c r="F457" s="0" t="str">
        <f aca="false">INDEX(Mapping!$B$2:$B$465,MATCH(E457,Mapping!$A$2:$A$465,0))</f>
        <v>MAHARASHTRA</v>
      </c>
      <c r="G457" s="0" t="str">
        <f aca="false">INDEX(Mapping!$C$2:$C$465,MATCH(E457,Mapping!$A$2:$A$465,0))</f>
        <v>MAHARASHTRA</v>
      </c>
      <c r="H457" s="2" t="n">
        <v>558.44</v>
      </c>
      <c r="I457" s="3" t="n">
        <v>9.79</v>
      </c>
    </row>
    <row r="458" customFormat="false" ht="15" hidden="false" customHeight="false" outlineLevel="0" collapsed="false">
      <c r="A458" s="0" t="s">
        <v>76</v>
      </c>
      <c r="B458" s="0" t="n">
        <f aca="false">VALUE(LEFT(A458,4))</f>
        <v>2021</v>
      </c>
      <c r="C458" s="0" t="str">
        <f aca="false">"FY"&amp;IF(VALUE(MID(A458,6,2))&gt;=4,VALUE(LEFT(A458,4)),VALUE(LEFT(A458,4))-1)&amp;"-"&amp;TEXT(MOD(IF(VALUE(MID(A458,6,2))&gt;=4,VALUE(LEFT(A458,4)),VALUE(LEFT(A458,4))-1)+1,100),"00")</f>
        <v>FY2021-22</v>
      </c>
      <c r="D458" s="0" t="s">
        <v>40</v>
      </c>
      <c r="E458" s="0" t="s">
        <v>40</v>
      </c>
      <c r="F458" s="0" t="str">
        <f aca="false">INDEX(Mapping!$B$2:$B$465,MATCH(E458,Mapping!$A$2:$A$465,0))</f>
        <v>TAMIL NADU</v>
      </c>
      <c r="G458" s="0" t="str">
        <f aca="false">INDEX(Mapping!$C$2:$C$465,MATCH(E458,Mapping!$A$2:$A$465,0))</f>
        <v>TAMIL NADU</v>
      </c>
      <c r="H458" s="2" t="n">
        <v>439.56</v>
      </c>
      <c r="I458" s="3" t="n">
        <v>7.71</v>
      </c>
    </row>
    <row r="459" customFormat="false" ht="15" hidden="false" customHeight="false" outlineLevel="0" collapsed="false">
      <c r="A459" s="0" t="s">
        <v>76</v>
      </c>
      <c r="B459" s="0" t="n">
        <f aca="false">VALUE(LEFT(A459,4))</f>
        <v>2021</v>
      </c>
      <c r="C459" s="0" t="str">
        <f aca="false">"FY"&amp;IF(VALUE(MID(A459,6,2))&gt;=4,VALUE(LEFT(A459,4)),VALUE(LEFT(A459,4))-1)&amp;"-"&amp;TEXT(MOD(IF(VALUE(MID(A459,6,2))&gt;=4,VALUE(LEFT(A459,4)),VALUE(LEFT(A459,4))-1)+1,100),"00")</f>
        <v>FY2021-22</v>
      </c>
      <c r="D459" s="0" t="s">
        <v>56</v>
      </c>
      <c r="E459" s="0" t="s">
        <v>56</v>
      </c>
      <c r="F459" s="0" t="str">
        <f aca="false">INDEX(Mapping!$B$2:$B$465,MATCH(E459,Mapping!$A$2:$A$465,0))</f>
        <v>UTTARAKHAND</v>
      </c>
      <c r="G459" s="0" t="str">
        <f aca="false">INDEX(Mapping!$C$2:$C$465,MATCH(E459,Mapping!$A$2:$A$465,0))</f>
        <v>UTTARAKHAND</v>
      </c>
      <c r="H459" s="2" t="n">
        <v>303.67</v>
      </c>
      <c r="I459" s="3" t="n">
        <v>5.32</v>
      </c>
    </row>
    <row r="460" customFormat="false" ht="15" hidden="false" customHeight="false" outlineLevel="0" collapsed="false">
      <c r="A460" s="0" t="s">
        <v>76</v>
      </c>
      <c r="B460" s="0" t="n">
        <f aca="false">VALUE(LEFT(A460,4))</f>
        <v>2021</v>
      </c>
      <c r="C460" s="0" t="str">
        <f aca="false">"FY"&amp;IF(VALUE(MID(A460,6,2))&gt;=4,VALUE(LEFT(A460,4)),VALUE(LEFT(A460,4))-1)&amp;"-"&amp;TEXT(MOD(IF(VALUE(MID(A460,6,2))&gt;=4,VALUE(LEFT(A460,4)),VALUE(LEFT(A460,4))-1)+1,100),"00")</f>
        <v>FY2021-22</v>
      </c>
      <c r="D460" s="0" t="s">
        <v>54</v>
      </c>
      <c r="E460" s="0" t="s">
        <v>54</v>
      </c>
      <c r="F460" s="0" t="str">
        <f aca="false">INDEX(Mapping!$B$2:$B$465,MATCH(E460,Mapping!$A$2:$A$465,0))</f>
        <v>JAMMU &amp; KASHMIR</v>
      </c>
      <c r="G460" s="0" t="str">
        <f aca="false">INDEX(Mapping!$C$2:$C$465,MATCH(E460,Mapping!$A$2:$A$465,0))</f>
        <v>JAMMU &amp; KASHMIR</v>
      </c>
      <c r="H460" s="2" t="n">
        <v>204.09</v>
      </c>
      <c r="I460" s="3" t="n">
        <v>3.58</v>
      </c>
    </row>
    <row r="461" customFormat="false" ht="15" hidden="false" customHeight="false" outlineLevel="0" collapsed="false">
      <c r="A461" s="0" t="s">
        <v>76</v>
      </c>
      <c r="B461" s="0" t="n">
        <f aca="false">VALUE(LEFT(A461,4))</f>
        <v>2021</v>
      </c>
      <c r="C461" s="0" t="str">
        <f aca="false">"FY"&amp;IF(VALUE(MID(A461,6,2))&gt;=4,VALUE(LEFT(A461,4)),VALUE(LEFT(A461,4))-1)&amp;"-"&amp;TEXT(MOD(IF(VALUE(MID(A461,6,2))&gt;=4,VALUE(LEFT(A461,4)),VALUE(LEFT(A461,4))-1)+1,100),"00")</f>
        <v>FY2021-22</v>
      </c>
      <c r="D461" s="0" t="s">
        <v>45</v>
      </c>
      <c r="E461" s="0" t="s">
        <v>45</v>
      </c>
      <c r="F461" s="0" t="str">
        <f aca="false">INDEX(Mapping!$B$2:$B$465,MATCH(E461,Mapping!$A$2:$A$465,0))</f>
        <v>BIHAR</v>
      </c>
      <c r="G461" s="0" t="str">
        <f aca="false">INDEX(Mapping!$C$2:$C$465,MATCH(E461,Mapping!$A$2:$A$465,0))</f>
        <v>BIHAR</v>
      </c>
      <c r="H461" s="2" t="n">
        <v>190.64</v>
      </c>
      <c r="I461" s="3" t="n">
        <v>3.34</v>
      </c>
    </row>
    <row r="462" customFormat="false" ht="15" hidden="false" customHeight="false" outlineLevel="0" collapsed="false">
      <c r="A462" s="0" t="s">
        <v>76</v>
      </c>
      <c r="B462" s="0" t="n">
        <f aca="false">VALUE(LEFT(A462,4))</f>
        <v>2021</v>
      </c>
      <c r="C462" s="0" t="str">
        <f aca="false">"FY"&amp;IF(VALUE(MID(A462,6,2))&gt;=4,VALUE(LEFT(A462,4)),VALUE(LEFT(A462,4))-1)&amp;"-"&amp;TEXT(MOD(IF(VALUE(MID(A462,6,2))&gt;=4,VALUE(LEFT(A462,4)),VALUE(LEFT(A462,4))-1)+1,100),"00")</f>
        <v>FY2021-22</v>
      </c>
      <c r="D462" s="0" t="s">
        <v>36</v>
      </c>
      <c r="E462" s="0" t="s">
        <v>36</v>
      </c>
      <c r="F462" s="0" t="str">
        <f aca="false">INDEX(Mapping!$B$2:$B$465,MATCH(E462,Mapping!$A$2:$A$465,0))</f>
        <v>UTTAR PRADESH</v>
      </c>
      <c r="G462" s="0" t="str">
        <f aca="false">INDEX(Mapping!$C$2:$C$465,MATCH(E462,Mapping!$A$2:$A$465,0))</f>
        <v>UTTAR PRADESH</v>
      </c>
      <c r="H462" s="2" t="n">
        <v>155.66</v>
      </c>
      <c r="I462" s="3" t="n">
        <v>2.73</v>
      </c>
    </row>
    <row r="463" customFormat="false" ht="15" hidden="false" customHeight="false" outlineLevel="0" collapsed="false">
      <c r="A463" s="0" t="s">
        <v>76</v>
      </c>
      <c r="B463" s="0" t="n">
        <f aca="false">VALUE(LEFT(A463,4))</f>
        <v>2021</v>
      </c>
      <c r="C463" s="0" t="str">
        <f aca="false">"FY"&amp;IF(VALUE(MID(A463,6,2))&gt;=4,VALUE(LEFT(A463,4)),VALUE(LEFT(A463,4))-1)&amp;"-"&amp;TEXT(MOD(IF(VALUE(MID(A463,6,2))&gt;=4,VALUE(LEFT(A463,4)),VALUE(LEFT(A463,4))-1)+1,100),"00")</f>
        <v>FY2021-22</v>
      </c>
      <c r="D463" s="0" t="s">
        <v>39</v>
      </c>
      <c r="E463" s="0" t="s">
        <v>39</v>
      </c>
      <c r="F463" s="0" t="str">
        <f aca="false">INDEX(Mapping!$B$2:$B$465,MATCH(E463,Mapping!$A$2:$A$465,0))</f>
        <v>WEST BENGAL</v>
      </c>
      <c r="G463" s="0" t="str">
        <f aca="false">INDEX(Mapping!$C$2:$C$465,MATCH(E463,Mapping!$A$2:$A$465,0))</f>
        <v>WEST BENGAL</v>
      </c>
      <c r="H463" s="2" t="n">
        <v>153.58</v>
      </c>
      <c r="I463" s="3" t="n">
        <v>2.69</v>
      </c>
    </row>
    <row r="464" customFormat="false" ht="15" hidden="false" customHeight="false" outlineLevel="0" collapsed="false">
      <c r="A464" s="0" t="s">
        <v>76</v>
      </c>
      <c r="B464" s="0" t="n">
        <f aca="false">VALUE(LEFT(A464,4))</f>
        <v>2021</v>
      </c>
      <c r="C464" s="0" t="str">
        <f aca="false">"FY"&amp;IF(VALUE(MID(A464,6,2))&gt;=4,VALUE(LEFT(A464,4)),VALUE(LEFT(A464,4))-1)&amp;"-"&amp;TEXT(MOD(IF(VALUE(MID(A464,6,2))&gt;=4,VALUE(LEFT(A464,4)),VALUE(LEFT(A464,4))-1)+1,100),"00")</f>
        <v>FY2021-22</v>
      </c>
      <c r="D464" s="0" t="s">
        <v>61</v>
      </c>
      <c r="E464" s="0" t="s">
        <v>61</v>
      </c>
      <c r="F464" s="0" t="str">
        <f aca="false">INDEX(Mapping!$B$2:$B$465,MATCH(E464,Mapping!$A$2:$A$465,0))</f>
        <v>ASSAM</v>
      </c>
      <c r="G464" s="0" t="str">
        <f aca="false">INDEX(Mapping!$C$2:$C$465,MATCH(E464,Mapping!$A$2:$A$465,0))</f>
        <v>ASSAM</v>
      </c>
      <c r="H464" s="2" t="n">
        <v>149.88</v>
      </c>
      <c r="I464" s="3" t="n">
        <v>2.63</v>
      </c>
    </row>
    <row r="465" customFormat="false" ht="15" hidden="false" customHeight="false" outlineLevel="0" collapsed="false">
      <c r="A465" s="0" t="s">
        <v>76</v>
      </c>
      <c r="B465" s="0" t="n">
        <f aca="false">VALUE(LEFT(A465,4))</f>
        <v>2021</v>
      </c>
      <c r="C465" s="0" t="str">
        <f aca="false">"FY"&amp;IF(VALUE(MID(A465,6,2))&gt;=4,VALUE(LEFT(A465,4)),VALUE(LEFT(A465,4))-1)&amp;"-"&amp;TEXT(MOD(IF(VALUE(MID(A465,6,2))&gt;=4,VALUE(LEFT(A465,4)),VALUE(LEFT(A465,4))-1)+1,100),"00")</f>
        <v>FY2021-22</v>
      </c>
      <c r="D465" s="0" t="s">
        <v>94</v>
      </c>
      <c r="E465" s="0" t="s">
        <v>94</v>
      </c>
      <c r="F465" s="0" t="str">
        <f aca="false">INDEX(Mapping!$B$2:$B$465,MATCH(E465,Mapping!$A$2:$A$465,0))</f>
        <v>JHARKHAND</v>
      </c>
      <c r="G465" s="0" t="str">
        <f aca="false">INDEX(Mapping!$C$2:$C$465,MATCH(E465,Mapping!$A$2:$A$465,0))</f>
        <v>JHARKHAND</v>
      </c>
      <c r="H465" s="2" t="n">
        <v>114.66</v>
      </c>
      <c r="I465" s="3" t="n">
        <v>2.01</v>
      </c>
    </row>
    <row r="466" customFormat="false" ht="15" hidden="false" customHeight="false" outlineLevel="0" collapsed="false">
      <c r="A466" s="0" t="s">
        <v>76</v>
      </c>
      <c r="B466" s="0" t="n">
        <f aca="false">VALUE(LEFT(A466,4))</f>
        <v>2021</v>
      </c>
      <c r="C466" s="0" t="str">
        <f aca="false">"FY"&amp;IF(VALUE(MID(A466,6,2))&gt;=4,VALUE(LEFT(A466,4)),VALUE(LEFT(A466,4))-1)&amp;"-"&amp;TEXT(MOD(IF(VALUE(MID(A466,6,2))&gt;=4,VALUE(LEFT(A466,4)),VALUE(LEFT(A466,4))-1)+1,100),"00")</f>
        <v>FY2021-22</v>
      </c>
      <c r="D466" s="0" t="s">
        <v>53</v>
      </c>
      <c r="E466" s="0" t="s">
        <v>53</v>
      </c>
      <c r="F466" s="0" t="str">
        <f aca="false">INDEX(Mapping!$B$2:$B$465,MATCH(E466,Mapping!$A$2:$A$465,0))</f>
        <v>HIMACHAL PRADESH</v>
      </c>
      <c r="G466" s="0" t="str">
        <f aca="false">INDEX(Mapping!$C$2:$C$465,MATCH(E466,Mapping!$A$2:$A$465,0))</f>
        <v>HIMACHAL PRADESH</v>
      </c>
      <c r="H466" s="2" t="n">
        <v>102.74</v>
      </c>
      <c r="I466" s="3" t="n">
        <v>1.8</v>
      </c>
    </row>
    <row r="467" customFormat="false" ht="15" hidden="false" customHeight="false" outlineLevel="0" collapsed="false">
      <c r="A467" s="0" t="s">
        <v>76</v>
      </c>
      <c r="B467" s="0" t="n">
        <f aca="false">VALUE(LEFT(A467,4))</f>
        <v>2021</v>
      </c>
      <c r="C467" s="0" t="str">
        <f aca="false">"FY"&amp;IF(VALUE(MID(A467,6,2))&gt;=4,VALUE(LEFT(A467,4)),VALUE(LEFT(A467,4))-1)&amp;"-"&amp;TEXT(MOD(IF(VALUE(MID(A467,6,2))&gt;=4,VALUE(LEFT(A467,4)),VALUE(LEFT(A467,4))-1)+1,100),"00")</f>
        <v>FY2021-22</v>
      </c>
      <c r="D467" s="0" t="s">
        <v>49</v>
      </c>
      <c r="E467" s="0" t="s">
        <v>49</v>
      </c>
      <c r="F467" s="0" t="str">
        <f aca="false">INDEX(Mapping!$B$2:$B$465,MATCH(E467,Mapping!$A$2:$A$465,0))</f>
        <v>MADHYA PRADESH</v>
      </c>
      <c r="G467" s="0" t="str">
        <f aca="false">INDEX(Mapping!$C$2:$C$465,MATCH(E467,Mapping!$A$2:$A$465,0))</f>
        <v>MADHYA PRADESH</v>
      </c>
      <c r="H467" s="2" t="n">
        <v>73.16</v>
      </c>
      <c r="I467" s="3" t="n">
        <v>1.28</v>
      </c>
    </row>
    <row r="468" customFormat="false" ht="15" hidden="false" customHeight="false" outlineLevel="0" collapsed="false">
      <c r="A468" s="0" t="s">
        <v>76</v>
      </c>
      <c r="B468" s="0" t="n">
        <f aca="false">VALUE(LEFT(A468,4))</f>
        <v>2021</v>
      </c>
      <c r="C468" s="0" t="str">
        <f aca="false">"FY"&amp;IF(VALUE(MID(A468,6,2))&gt;=4,VALUE(LEFT(A468,4)),VALUE(LEFT(A468,4))-1)&amp;"-"&amp;TEXT(MOD(IF(VALUE(MID(A468,6,2))&gt;=4,VALUE(LEFT(A468,4)),VALUE(LEFT(A468,4))-1)+1,100),"00")</f>
        <v>FY2021-22</v>
      </c>
      <c r="D468" s="0" t="s">
        <v>41</v>
      </c>
      <c r="E468" s="0" t="s">
        <v>41</v>
      </c>
      <c r="F468" s="0" t="str">
        <f aca="false">INDEX(Mapping!$B$2:$B$465,MATCH(E468,Mapping!$A$2:$A$465,0))</f>
        <v>RAJASTHAN</v>
      </c>
      <c r="G468" s="0" t="str">
        <f aca="false">INDEX(Mapping!$C$2:$C$465,MATCH(E468,Mapping!$A$2:$A$465,0))</f>
        <v>RAJASTHAN</v>
      </c>
      <c r="H468" s="2" t="n">
        <v>64.76</v>
      </c>
      <c r="I468" s="3" t="n">
        <v>1.14</v>
      </c>
    </row>
    <row r="469" customFormat="false" ht="15" hidden="false" customHeight="false" outlineLevel="0" collapsed="false">
      <c r="A469" s="0" t="s">
        <v>76</v>
      </c>
      <c r="B469" s="0" t="n">
        <f aca="false">VALUE(LEFT(A469,4))</f>
        <v>2021</v>
      </c>
      <c r="C469" s="0" t="str">
        <f aca="false">"FY"&amp;IF(VALUE(MID(A469,6,2))&gt;=4,VALUE(LEFT(A469,4)),VALUE(LEFT(A469,4))-1)&amp;"-"&amp;TEXT(MOD(IF(VALUE(MID(A469,6,2))&gt;=4,VALUE(LEFT(A469,4)),VALUE(LEFT(A469,4))-1)+1,100),"00")</f>
        <v>FY2021-22</v>
      </c>
      <c r="D469" s="0" t="s">
        <v>648</v>
      </c>
      <c r="E469" s="0" t="s">
        <v>91</v>
      </c>
      <c r="F469" s="0" t="str">
        <f aca="false">INDEX(Mapping!$B$2:$B$465,MATCH(E469,Mapping!$A$2:$A$465,0))</f>
        <v>AM/NS INDIA (HAZIRA)</v>
      </c>
      <c r="G469" s="0" t="str">
        <f aca="false">INDEX(Mapping!$C$2:$C$465,MATCH(E469,Mapping!$A$2:$A$465,0))</f>
        <v>AM/NS INDIA (HAZIRA)</v>
      </c>
      <c r="H469" s="2" t="n">
        <v>53.26</v>
      </c>
      <c r="I469" s="3" t="n">
        <v>0.93</v>
      </c>
    </row>
    <row r="470" customFormat="false" ht="15" hidden="false" customHeight="false" outlineLevel="0" collapsed="false">
      <c r="A470" s="0" t="s">
        <v>76</v>
      </c>
      <c r="B470" s="0" t="n">
        <f aca="false">VALUE(LEFT(A470,4))</f>
        <v>2021</v>
      </c>
      <c r="C470" s="0" t="str">
        <f aca="false">"FY"&amp;IF(VALUE(MID(A470,6,2))&gt;=4,VALUE(LEFT(A470,4)),VALUE(LEFT(A470,4))-1)&amp;"-"&amp;TEXT(MOD(IF(VALUE(MID(A470,6,2))&gt;=4,VALUE(LEFT(A470,4)),VALUE(LEFT(A470,4))-1)+1,100),"00")</f>
        <v>FY2021-22</v>
      </c>
      <c r="D470" s="0" t="s">
        <v>42</v>
      </c>
      <c r="E470" s="0" t="s">
        <v>42</v>
      </c>
      <c r="F470" s="0" t="str">
        <f aca="false">INDEX(Mapping!$B$2:$B$465,MATCH(E470,Mapping!$A$2:$A$465,0))</f>
        <v>PUNJAB</v>
      </c>
      <c r="G470" s="0" t="str">
        <f aca="false">INDEX(Mapping!$C$2:$C$465,MATCH(E470,Mapping!$A$2:$A$465,0))</f>
        <v>PUNJAB</v>
      </c>
      <c r="H470" s="2" t="n">
        <v>51.45</v>
      </c>
      <c r="I470" s="3" t="n">
        <v>0.9</v>
      </c>
    </row>
    <row r="471" customFormat="false" ht="15" hidden="false" customHeight="false" outlineLevel="0" collapsed="false">
      <c r="A471" s="0" t="s">
        <v>76</v>
      </c>
      <c r="B471" s="0" t="n">
        <f aca="false">VALUE(LEFT(A471,4))</f>
        <v>2021</v>
      </c>
      <c r="C471" s="0" t="str">
        <f aca="false">"FY"&amp;IF(VALUE(MID(A471,6,2))&gt;=4,VALUE(LEFT(A471,4)),VALUE(LEFT(A471,4))-1)&amp;"-"&amp;TEXT(MOD(IF(VALUE(MID(A471,6,2))&gt;=4,VALUE(LEFT(A471,4)),VALUE(LEFT(A471,4))-1)+1,100),"00")</f>
        <v>FY2021-22</v>
      </c>
      <c r="D471" s="0" t="s">
        <v>47</v>
      </c>
      <c r="E471" s="0" t="s">
        <v>47</v>
      </c>
      <c r="F471" s="0" t="str">
        <f aca="false">INDEX(Mapping!$B$2:$B$465,MATCH(E471,Mapping!$A$2:$A$465,0))</f>
        <v>KARNATAKA</v>
      </c>
      <c r="G471" s="0" t="str">
        <f aca="false">INDEX(Mapping!$C$2:$C$465,MATCH(E471,Mapping!$A$2:$A$465,0))</f>
        <v>KARNATAKA</v>
      </c>
      <c r="H471" s="2" t="n">
        <v>48.91</v>
      </c>
      <c r="I471" s="3" t="n">
        <v>0.86</v>
      </c>
    </row>
    <row r="472" customFormat="false" ht="15" hidden="false" customHeight="false" outlineLevel="0" collapsed="false">
      <c r="A472" s="0" t="s">
        <v>76</v>
      </c>
      <c r="B472" s="0" t="n">
        <f aca="false">VALUE(LEFT(A472,4))</f>
        <v>2021</v>
      </c>
      <c r="C472" s="0" t="str">
        <f aca="false">"FY"&amp;IF(VALUE(MID(A472,6,2))&gt;=4,VALUE(LEFT(A472,4)),VALUE(LEFT(A472,4))-1)&amp;"-"&amp;TEXT(MOD(IF(VALUE(MID(A472,6,2))&gt;=4,VALUE(LEFT(A472,4)),VALUE(LEFT(A472,4))-1)+1,100),"00")</f>
        <v>FY2021-22</v>
      </c>
      <c r="D472" s="0" t="s">
        <v>44</v>
      </c>
      <c r="E472" s="0" t="s">
        <v>44</v>
      </c>
      <c r="F472" s="0" t="str">
        <f aca="false">INDEX(Mapping!$B$2:$B$465,MATCH(E472,Mapping!$A$2:$A$465,0))</f>
        <v>HARYANA</v>
      </c>
      <c r="G472" s="0" t="str">
        <f aca="false">INDEX(Mapping!$C$2:$C$465,MATCH(E472,Mapping!$A$2:$A$465,0))</f>
        <v>HARYANA</v>
      </c>
      <c r="H472" s="2" t="n">
        <v>45.77</v>
      </c>
      <c r="I472" s="3" t="n">
        <v>0.8</v>
      </c>
    </row>
    <row r="473" customFormat="false" ht="15" hidden="false" customHeight="false" outlineLevel="0" collapsed="false">
      <c r="A473" s="0" t="s">
        <v>76</v>
      </c>
      <c r="B473" s="0" t="n">
        <f aca="false">VALUE(LEFT(A473,4))</f>
        <v>2021</v>
      </c>
      <c r="C473" s="0" t="str">
        <f aca="false">"FY"&amp;IF(VALUE(MID(A473,6,2))&gt;=4,VALUE(LEFT(A473,4)),VALUE(LEFT(A473,4))-1)&amp;"-"&amp;TEXT(MOD(IF(VALUE(MID(A473,6,2))&gt;=4,VALUE(LEFT(A473,4)),VALUE(LEFT(A473,4))-1)+1,100),"00")</f>
        <v>FY2021-22</v>
      </c>
      <c r="D473" s="0" t="s">
        <v>43</v>
      </c>
      <c r="E473" s="0" t="s">
        <v>43</v>
      </c>
      <c r="F473" s="0" t="str">
        <f aca="false">INDEX(Mapping!$B$2:$B$465,MATCH(E473,Mapping!$A$2:$A$465,0))</f>
        <v>ODISHA</v>
      </c>
      <c r="G473" s="0" t="str">
        <f aca="false">INDEX(Mapping!$C$2:$C$465,MATCH(E473,Mapping!$A$2:$A$465,0))</f>
        <v>ODISHA</v>
      </c>
      <c r="H473" s="2" t="n">
        <v>42.85</v>
      </c>
      <c r="I473" s="3" t="n">
        <v>0.75</v>
      </c>
    </row>
    <row r="474" customFormat="false" ht="15" hidden="false" customHeight="false" outlineLevel="0" collapsed="false">
      <c r="A474" s="0" t="s">
        <v>76</v>
      </c>
      <c r="B474" s="0" t="n">
        <f aca="false">VALUE(LEFT(A474,4))</f>
        <v>2021</v>
      </c>
      <c r="C474" s="0" t="str">
        <f aca="false">"FY"&amp;IF(VALUE(MID(A474,6,2))&gt;=4,VALUE(LEFT(A474,4)),VALUE(LEFT(A474,4))-1)&amp;"-"&amp;TEXT(MOD(IF(VALUE(MID(A474,6,2))&gt;=4,VALUE(LEFT(A474,4)),VALUE(LEFT(A474,4))-1)+1,100),"00")</f>
        <v>FY2021-22</v>
      </c>
      <c r="D474" s="0" t="s">
        <v>119</v>
      </c>
      <c r="E474" s="0" t="s">
        <v>119</v>
      </c>
      <c r="F474" s="0" t="str">
        <f aca="false">INDEX(Mapping!$B$2:$B$465,MATCH(E474,Mapping!$A$2:$A$465,0))</f>
        <v>GOA</v>
      </c>
      <c r="G474" s="0" t="str">
        <f aca="false">INDEX(Mapping!$C$2:$C$465,MATCH(E474,Mapping!$A$2:$A$465,0))</f>
        <v>GOA</v>
      </c>
      <c r="H474" s="2" t="n">
        <v>23.16</v>
      </c>
      <c r="I474" s="3" t="n">
        <v>0.41</v>
      </c>
    </row>
    <row r="475" customFormat="false" ht="15" hidden="false" customHeight="false" outlineLevel="0" collapsed="false">
      <c r="A475" s="0" t="s">
        <v>76</v>
      </c>
      <c r="B475" s="0" t="n">
        <f aca="false">VALUE(LEFT(A475,4))</f>
        <v>2021</v>
      </c>
      <c r="C475" s="0" t="str">
        <f aca="false">"FY"&amp;IF(VALUE(MID(A475,6,2))&gt;=4,VALUE(LEFT(A475,4)),VALUE(LEFT(A475,4))-1)&amp;"-"&amp;TEXT(MOD(IF(VALUE(MID(A475,6,2))&gt;=4,VALUE(LEFT(A475,4)),VALUE(LEFT(A475,4))-1)+1,100),"00")</f>
        <v>FY2021-22</v>
      </c>
      <c r="D475" s="0" t="s">
        <v>150</v>
      </c>
      <c r="E475" s="0" t="s">
        <v>150</v>
      </c>
      <c r="F475" s="0" t="str">
        <f aca="false">INDEX(Mapping!$B$2:$B$465,MATCH(E475,Mapping!$A$2:$A$465,0))</f>
        <v>DNH &amp; DD (UT)</v>
      </c>
      <c r="G475" s="0" t="str">
        <f aca="false">INDEX(Mapping!$C$2:$C$465,MATCH(E475,Mapping!$A$2:$A$465,0))</f>
        <v>DNH &amp; DD (UT)</v>
      </c>
      <c r="H475" s="2" t="n">
        <v>21.01</v>
      </c>
      <c r="I475" s="3" t="n">
        <v>0.37</v>
      </c>
    </row>
    <row r="476" customFormat="false" ht="15" hidden="false" customHeight="false" outlineLevel="0" collapsed="false">
      <c r="A476" s="0" t="s">
        <v>76</v>
      </c>
      <c r="B476" s="0" t="n">
        <f aca="false">VALUE(LEFT(A476,4))</f>
        <v>2021</v>
      </c>
      <c r="C476" s="0" t="str">
        <f aca="false">"FY"&amp;IF(VALUE(MID(A476,6,2))&gt;=4,VALUE(LEFT(A476,4)),VALUE(LEFT(A476,4))-1)&amp;"-"&amp;TEXT(MOD(IF(VALUE(MID(A476,6,2))&gt;=4,VALUE(LEFT(A476,4)),VALUE(LEFT(A476,4))-1)+1,100),"00")</f>
        <v>FY2021-22</v>
      </c>
      <c r="D476" s="0" t="s">
        <v>71</v>
      </c>
      <c r="E476" s="0" t="s">
        <v>71</v>
      </c>
      <c r="F476" s="0" t="str">
        <f aca="false">INDEX(Mapping!$B$2:$B$465,MATCH(E476,Mapping!$A$2:$A$465,0))</f>
        <v>KERALA</v>
      </c>
      <c r="G476" s="0" t="str">
        <f aca="false">INDEX(Mapping!$C$2:$C$465,MATCH(E476,Mapping!$A$2:$A$465,0))</f>
        <v>KERALA</v>
      </c>
      <c r="H476" s="2" t="n">
        <v>18.72</v>
      </c>
      <c r="I476" s="3" t="n">
        <v>0.33</v>
      </c>
    </row>
    <row r="477" customFormat="false" ht="15" hidden="false" customHeight="false" outlineLevel="0" collapsed="false">
      <c r="A477" s="0" t="s">
        <v>76</v>
      </c>
      <c r="B477" s="0" t="n">
        <f aca="false">VALUE(LEFT(A477,4))</f>
        <v>2021</v>
      </c>
      <c r="C477" s="0" t="str">
        <f aca="false">"FY"&amp;IF(VALUE(MID(A477,6,2))&gt;=4,VALUE(LEFT(A477,4)),VALUE(LEFT(A477,4))-1)&amp;"-"&amp;TEXT(MOD(IF(VALUE(MID(A477,6,2))&gt;=4,VALUE(LEFT(A477,4)),VALUE(LEFT(A477,4))-1)+1,100),"00")</f>
        <v>FY2021-22</v>
      </c>
      <c r="D477" s="0" t="s">
        <v>74</v>
      </c>
      <c r="E477" s="0" t="s">
        <v>74</v>
      </c>
      <c r="F477" s="0" t="str">
        <f aca="false">INDEX(Mapping!$B$2:$B$465,MATCH(E477,Mapping!$A$2:$A$465,0))</f>
        <v>NEPAL (NEA / NVVN)</v>
      </c>
      <c r="G477" s="0" t="str">
        <f aca="false">INDEX(Mapping!$C$2:$C$465,MATCH(E477,Mapping!$A$2:$A$465,0))</f>
        <v>NEPAL (NEA / NVVN)</v>
      </c>
      <c r="H477" s="2" t="n">
        <v>16.48</v>
      </c>
      <c r="I477" s="3" t="n">
        <v>0.29</v>
      </c>
    </row>
    <row r="478" customFormat="false" ht="15" hidden="false" customHeight="false" outlineLevel="0" collapsed="false">
      <c r="A478" s="0" t="s">
        <v>76</v>
      </c>
      <c r="B478" s="0" t="n">
        <f aca="false">VALUE(LEFT(A478,4))</f>
        <v>2021</v>
      </c>
      <c r="C478" s="0" t="str">
        <f aca="false">"FY"&amp;IF(VALUE(MID(A478,6,2))&gt;=4,VALUE(LEFT(A478,4)),VALUE(LEFT(A478,4))-1)&amp;"-"&amp;TEXT(MOD(IF(VALUE(MID(A478,6,2))&gt;=4,VALUE(LEFT(A478,4)),VALUE(LEFT(A478,4))-1)+1,100),"00")</f>
        <v>FY2021-22</v>
      </c>
      <c r="D478" s="0" t="s">
        <v>48</v>
      </c>
      <c r="E478" s="0" t="s">
        <v>48</v>
      </c>
      <c r="F478" s="0" t="str">
        <f aca="false">INDEX(Mapping!$B$2:$B$465,MATCH(E478,Mapping!$A$2:$A$465,0))</f>
        <v>DELHI</v>
      </c>
      <c r="G478" s="0" t="str">
        <f aca="false">INDEX(Mapping!$C$2:$C$465,MATCH(E478,Mapping!$A$2:$A$465,0))</f>
        <v>DELHI</v>
      </c>
      <c r="H478" s="2" t="n">
        <v>14.7</v>
      </c>
      <c r="I478" s="3" t="n">
        <v>0.26</v>
      </c>
    </row>
    <row r="479" customFormat="false" ht="15" hidden="false" customHeight="false" outlineLevel="0" collapsed="false">
      <c r="A479" s="0" t="s">
        <v>76</v>
      </c>
      <c r="B479" s="0" t="n">
        <f aca="false">VALUE(LEFT(A479,4))</f>
        <v>2021</v>
      </c>
      <c r="C479" s="0" t="str">
        <f aca="false">"FY"&amp;IF(VALUE(MID(A479,6,2))&gt;=4,VALUE(LEFT(A479,4)),VALUE(LEFT(A479,4))-1)&amp;"-"&amp;TEXT(MOD(IF(VALUE(MID(A479,6,2))&gt;=4,VALUE(LEFT(A479,4)),VALUE(LEFT(A479,4))-1)+1,100),"00")</f>
        <v>FY2021-22</v>
      </c>
      <c r="D479" s="0" t="s">
        <v>181</v>
      </c>
      <c r="E479" s="0" t="s">
        <v>181</v>
      </c>
      <c r="F479" s="0" t="str">
        <f aca="false">INDEX(Mapping!$B$2:$B$465,MATCH(E479,Mapping!$A$2:$A$465,0))</f>
        <v>ARUNACHAL PRADESH</v>
      </c>
      <c r="G479" s="0" t="str">
        <f aca="false">INDEX(Mapping!$C$2:$C$465,MATCH(E479,Mapping!$A$2:$A$465,0))</f>
        <v>ARUNACHAL PRADESH</v>
      </c>
      <c r="H479" s="2" t="n">
        <v>11.31</v>
      </c>
      <c r="I479" s="3" t="n">
        <v>0.2</v>
      </c>
    </row>
    <row r="480" customFormat="false" ht="15" hidden="false" customHeight="false" outlineLevel="0" collapsed="false">
      <c r="A480" s="0" t="s">
        <v>76</v>
      </c>
      <c r="B480" s="0" t="n">
        <f aca="false">VALUE(LEFT(A480,4))</f>
        <v>2021</v>
      </c>
      <c r="C480" s="0" t="str">
        <f aca="false">"FY"&amp;IF(VALUE(MID(A480,6,2))&gt;=4,VALUE(LEFT(A480,4)),VALUE(LEFT(A480,4))-1)&amp;"-"&amp;TEXT(MOD(IF(VALUE(MID(A480,6,2))&gt;=4,VALUE(LEFT(A480,4)),VALUE(LEFT(A480,4))-1)+1,100),"00")</f>
        <v>FY2021-22</v>
      </c>
      <c r="D480" s="0" t="s">
        <v>253</v>
      </c>
      <c r="E480" s="0" t="s">
        <v>253</v>
      </c>
      <c r="F480" s="0" t="str">
        <f aca="false">INDEX(Mapping!$B$2:$B$465,MATCH(E480,Mapping!$A$2:$A$465,0))</f>
        <v>NAGALAND</v>
      </c>
      <c r="G480" s="0" t="str">
        <f aca="false">INDEX(Mapping!$C$2:$C$465,MATCH(E480,Mapping!$A$2:$A$465,0))</f>
        <v>NAGALAND</v>
      </c>
      <c r="H480" s="2" t="n">
        <v>9.23</v>
      </c>
      <c r="I480" s="3" t="n">
        <v>0.16</v>
      </c>
    </row>
    <row r="481" customFormat="false" ht="15" hidden="false" customHeight="false" outlineLevel="0" collapsed="false">
      <c r="A481" s="0" t="s">
        <v>76</v>
      </c>
      <c r="B481" s="0" t="n">
        <f aca="false">VALUE(LEFT(A481,4))</f>
        <v>2021</v>
      </c>
      <c r="C481" s="0" t="str">
        <f aca="false">"FY"&amp;IF(VALUE(MID(A481,6,2))&gt;=4,VALUE(LEFT(A481,4)),VALUE(LEFT(A481,4))-1)&amp;"-"&amp;TEXT(MOD(IF(VALUE(MID(A481,6,2))&gt;=4,VALUE(LEFT(A481,4)),VALUE(LEFT(A481,4))-1)+1,100),"00")</f>
        <v>FY2021-22</v>
      </c>
      <c r="D481" s="0" t="s">
        <v>199</v>
      </c>
      <c r="E481" s="0" t="s">
        <v>199</v>
      </c>
      <c r="F481" s="0" t="str">
        <f aca="false">INDEX(Mapping!$B$2:$B$465,MATCH(E481,Mapping!$A$2:$A$465,0))</f>
        <v>TRIPURA</v>
      </c>
      <c r="G481" s="0" t="str">
        <f aca="false">INDEX(Mapping!$C$2:$C$465,MATCH(E481,Mapping!$A$2:$A$465,0))</f>
        <v>TRIPURA</v>
      </c>
      <c r="H481" s="2" t="n">
        <v>6.16</v>
      </c>
      <c r="I481" s="3" t="n">
        <v>0.11</v>
      </c>
    </row>
    <row r="482" customFormat="false" ht="15" hidden="false" customHeight="false" outlineLevel="0" collapsed="false">
      <c r="A482" s="0" t="s">
        <v>76</v>
      </c>
      <c r="B482" s="0" t="n">
        <f aca="false">VALUE(LEFT(A482,4))</f>
        <v>2021</v>
      </c>
      <c r="C482" s="0" t="str">
        <f aca="false">"FY"&amp;IF(VALUE(MID(A482,6,2))&gt;=4,VALUE(LEFT(A482,4)),VALUE(LEFT(A482,4))-1)&amp;"-"&amp;TEXT(MOD(IF(VALUE(MID(A482,6,2))&gt;=4,VALUE(LEFT(A482,4)),VALUE(LEFT(A482,4))-1)+1,100),"00")</f>
        <v>FY2021-22</v>
      </c>
      <c r="D482" s="0" t="s">
        <v>245</v>
      </c>
      <c r="E482" s="0" t="s">
        <v>245</v>
      </c>
      <c r="F482" s="0" t="str">
        <f aca="false">INDEX(Mapping!$B$2:$B$465,MATCH(E482,Mapping!$A$2:$A$465,0))</f>
        <v>DNH &amp; DD (UT)</v>
      </c>
      <c r="G482" s="0" t="str">
        <f aca="false">INDEX(Mapping!$C$2:$C$465,MATCH(E482,Mapping!$A$2:$A$465,0))</f>
        <v>DNH &amp; DD (UT)</v>
      </c>
      <c r="H482" s="2" t="n">
        <v>5.72</v>
      </c>
      <c r="I482" s="3" t="n">
        <v>0.1</v>
      </c>
    </row>
    <row r="483" customFormat="false" ht="15" hidden="false" customHeight="false" outlineLevel="0" collapsed="false">
      <c r="A483" s="0" t="s">
        <v>76</v>
      </c>
      <c r="B483" s="0" t="n">
        <f aca="false">VALUE(LEFT(A483,4))</f>
        <v>2021</v>
      </c>
      <c r="C483" s="0" t="str">
        <f aca="false">"FY"&amp;IF(VALUE(MID(A483,6,2))&gt;=4,VALUE(LEFT(A483,4)),VALUE(LEFT(A483,4))-1)&amp;"-"&amp;TEXT(MOD(IF(VALUE(MID(A483,6,2))&gt;=4,VALUE(LEFT(A483,4)),VALUE(LEFT(A483,4))-1)+1,100),"00")</f>
        <v>FY2021-22</v>
      </c>
      <c r="D483" s="0" t="s">
        <v>121</v>
      </c>
      <c r="E483" s="0" t="s">
        <v>121</v>
      </c>
      <c r="F483" s="0" t="str">
        <f aca="false">INDEX(Mapping!$B$2:$B$465,MATCH(E483,Mapping!$A$2:$A$465,0))</f>
        <v>MEGHALAYA</v>
      </c>
      <c r="G483" s="0" t="str">
        <f aca="false">INDEX(Mapping!$C$2:$C$465,MATCH(E483,Mapping!$A$2:$A$465,0))</f>
        <v>MEGHALAYA</v>
      </c>
      <c r="H483" s="2" t="n">
        <v>3.28</v>
      </c>
      <c r="I483" s="3" t="n">
        <v>0.06</v>
      </c>
    </row>
    <row r="484" customFormat="false" ht="15" hidden="false" customHeight="false" outlineLevel="0" collapsed="false">
      <c r="A484" s="0" t="s">
        <v>76</v>
      </c>
      <c r="B484" s="0" t="n">
        <f aca="false">VALUE(LEFT(A484,4))</f>
        <v>2021</v>
      </c>
      <c r="C484" s="0" t="str">
        <f aca="false">"FY"&amp;IF(VALUE(MID(A484,6,2))&gt;=4,VALUE(LEFT(A484,4)),VALUE(LEFT(A484,4))-1)&amp;"-"&amp;TEXT(MOD(IF(VALUE(MID(A484,6,2))&gt;=4,VALUE(LEFT(A484,4)),VALUE(LEFT(A484,4))-1)+1,100),"00")</f>
        <v>FY2021-22</v>
      </c>
      <c r="D484" s="0" t="s">
        <v>152</v>
      </c>
      <c r="E484" s="0" t="s">
        <v>152</v>
      </c>
      <c r="F484" s="0" t="str">
        <f aca="false">INDEX(Mapping!$B$2:$B$465,MATCH(E484,Mapping!$A$2:$A$465,0))</f>
        <v>CHANDIGARH</v>
      </c>
      <c r="G484" s="0" t="str">
        <f aca="false">INDEX(Mapping!$C$2:$C$465,MATCH(E484,Mapping!$A$2:$A$465,0))</f>
        <v>CHANDIGARH</v>
      </c>
      <c r="H484" s="2" t="n">
        <v>1.51</v>
      </c>
      <c r="I484" s="3" t="n">
        <v>0.03</v>
      </c>
    </row>
    <row r="485" customFormat="false" ht="15" hidden="false" customHeight="false" outlineLevel="0" collapsed="false">
      <c r="A485" s="0" t="s">
        <v>76</v>
      </c>
      <c r="B485" s="0" t="n">
        <f aca="false">VALUE(LEFT(A485,4))</f>
        <v>2021</v>
      </c>
      <c r="C485" s="0" t="str">
        <f aca="false">"FY"&amp;IF(VALUE(MID(A485,6,2))&gt;=4,VALUE(LEFT(A485,4)),VALUE(LEFT(A485,4))-1)&amp;"-"&amp;TEXT(MOD(IF(VALUE(MID(A485,6,2))&gt;=4,VALUE(LEFT(A485,4)),VALUE(LEFT(A485,4))-1)+1,100),"00")</f>
        <v>FY2021-22</v>
      </c>
      <c r="D485" s="0" t="s">
        <v>193</v>
      </c>
      <c r="E485" s="0" t="s">
        <v>193</v>
      </c>
      <c r="F485" s="0" t="str">
        <f aca="false">INDEX(Mapping!$B$2:$B$465,MATCH(E485,Mapping!$A$2:$A$465,0))</f>
        <v>MIZORAM</v>
      </c>
      <c r="G485" s="0" t="str">
        <f aca="false">INDEX(Mapping!$C$2:$C$465,MATCH(E485,Mapping!$A$2:$A$465,0))</f>
        <v>MIZORAM</v>
      </c>
      <c r="H485" s="2" t="n">
        <v>0.93</v>
      </c>
      <c r="I485" s="3" t="n">
        <v>0.02</v>
      </c>
    </row>
    <row r="486" customFormat="false" ht="15" hidden="false" customHeight="false" outlineLevel="0" collapsed="false">
      <c r="A486" s="0" t="s">
        <v>76</v>
      </c>
      <c r="B486" s="0" t="n">
        <f aca="false">VALUE(LEFT(A486,4))</f>
        <v>2021</v>
      </c>
      <c r="C486" s="0" t="str">
        <f aca="false">"FY"&amp;IF(VALUE(MID(A486,6,2))&gt;=4,VALUE(LEFT(A486,4)),VALUE(LEFT(A486,4))-1)&amp;"-"&amp;TEXT(MOD(IF(VALUE(MID(A486,6,2))&gt;=4,VALUE(LEFT(A486,4)),VALUE(LEFT(A486,4))-1)+1,100),"00")</f>
        <v>FY2021-22</v>
      </c>
      <c r="D486" s="0" t="s">
        <v>291</v>
      </c>
      <c r="E486" s="0" t="s">
        <v>291</v>
      </c>
      <c r="F486" s="0" t="str">
        <f aca="false">INDEX(Mapping!$B$2:$B$465,MATCH(E486,Mapping!$A$2:$A$465,0))</f>
        <v>MANIPUR</v>
      </c>
      <c r="G486" s="0" t="str">
        <f aca="false">INDEX(Mapping!$C$2:$C$465,MATCH(E486,Mapping!$A$2:$A$465,0))</f>
        <v>MANIPUR</v>
      </c>
      <c r="H486" s="2" t="n">
        <v>0.36</v>
      </c>
      <c r="I486" s="3" t="n">
        <v>0.01</v>
      </c>
    </row>
    <row r="487" customFormat="false" ht="15" hidden="false" customHeight="false" outlineLevel="0" collapsed="false">
      <c r="A487" s="0" t="s">
        <v>644</v>
      </c>
      <c r="B487" s="0" t="n">
        <f aca="false">VALUE(LEFT(A487,4))</f>
        <v>2021</v>
      </c>
      <c r="C487" s="0" t="str">
        <f aca="false">"FY"&amp;IF(VALUE(MID(A487,6,2))&gt;=4,VALUE(LEFT(A487,4)),VALUE(LEFT(A487,4))-1)&amp;"-"&amp;TEXT(MOD(IF(VALUE(MID(A487,6,2))&gt;=4,VALUE(LEFT(A487,4)),VALUE(LEFT(A487,4))-1)+1,100),"00")</f>
        <v>FY2021-22</v>
      </c>
      <c r="D487" s="0" t="s">
        <v>38</v>
      </c>
      <c r="E487" s="0" t="s">
        <v>38</v>
      </c>
      <c r="F487" s="0" t="str">
        <f aca="false">INDEX(Mapping!$B$2:$B$465,MATCH(E487,Mapping!$A$2:$A$465,0))</f>
        <v>ANDHRA PRADESH</v>
      </c>
      <c r="G487" s="0" t="str">
        <f aca="false">INDEX(Mapping!$C$2:$C$465,MATCH(E487,Mapping!$A$2:$A$465,0))</f>
        <v>ANDHRA PRADESH</v>
      </c>
      <c r="H487" s="2" t="n">
        <v>1122.99</v>
      </c>
      <c r="I487" s="3" t="n">
        <v>25.71</v>
      </c>
    </row>
    <row r="488" customFormat="false" ht="15" hidden="false" customHeight="false" outlineLevel="0" collapsed="false">
      <c r="A488" s="0" t="s">
        <v>644</v>
      </c>
      <c r="B488" s="0" t="n">
        <f aca="false">VALUE(LEFT(A488,4))</f>
        <v>2021</v>
      </c>
      <c r="C488" s="0" t="str">
        <f aca="false">"FY"&amp;IF(VALUE(MID(A488,6,2))&gt;=4,VALUE(LEFT(A488,4)),VALUE(LEFT(A488,4))-1)&amp;"-"&amp;TEXT(MOD(IF(VALUE(MID(A488,6,2))&gt;=4,VALUE(LEFT(A488,4)),VALUE(LEFT(A488,4))-1)+1,100),"00")</f>
        <v>FY2021-22</v>
      </c>
      <c r="D488" s="0" t="s">
        <v>31</v>
      </c>
      <c r="E488" s="0" t="s">
        <v>31</v>
      </c>
      <c r="F488" s="0" t="str">
        <f aca="false">INDEX(Mapping!$B$2:$B$465,MATCH(E488,Mapping!$A$2:$A$465,0))</f>
        <v>GUJARAT</v>
      </c>
      <c r="G488" s="0" t="str">
        <f aca="false">INDEX(Mapping!$C$2:$C$465,MATCH(E488,Mapping!$A$2:$A$465,0))</f>
        <v>GUJARAT</v>
      </c>
      <c r="H488" s="2" t="n">
        <v>991.66</v>
      </c>
      <c r="I488" s="3" t="n">
        <v>22.71</v>
      </c>
    </row>
    <row r="489" customFormat="false" ht="15" hidden="false" customHeight="false" outlineLevel="0" collapsed="false">
      <c r="A489" s="0" t="s">
        <v>644</v>
      </c>
      <c r="B489" s="0" t="n">
        <f aca="false">VALUE(LEFT(A489,4))</f>
        <v>2021</v>
      </c>
      <c r="C489" s="0" t="str">
        <f aca="false">"FY"&amp;IF(VALUE(MID(A489,6,2))&gt;=4,VALUE(LEFT(A489,4)),VALUE(LEFT(A489,4))-1)&amp;"-"&amp;TEXT(MOD(IF(VALUE(MID(A489,6,2))&gt;=4,VALUE(LEFT(A489,4)),VALUE(LEFT(A489,4))-1)+1,100),"00")</f>
        <v>FY2021-22</v>
      </c>
      <c r="D489" s="0" t="s">
        <v>37</v>
      </c>
      <c r="E489" s="0" t="s">
        <v>37</v>
      </c>
      <c r="F489" s="0" t="str">
        <f aca="false">INDEX(Mapping!$B$2:$B$465,MATCH(E489,Mapping!$A$2:$A$465,0))</f>
        <v>MAHARASHTRA</v>
      </c>
      <c r="G489" s="0" t="str">
        <f aca="false">INDEX(Mapping!$C$2:$C$465,MATCH(E489,Mapping!$A$2:$A$465,0))</f>
        <v>MAHARASHTRA</v>
      </c>
      <c r="H489" s="2" t="n">
        <v>491.08</v>
      </c>
      <c r="I489" s="3" t="n">
        <v>11.24</v>
      </c>
    </row>
    <row r="490" customFormat="false" ht="15" hidden="false" customHeight="false" outlineLevel="0" collapsed="false">
      <c r="A490" s="0" t="s">
        <v>644</v>
      </c>
      <c r="B490" s="0" t="n">
        <f aca="false">VALUE(LEFT(A490,4))</f>
        <v>2021</v>
      </c>
      <c r="C490" s="0" t="str">
        <f aca="false">"FY"&amp;IF(VALUE(MID(A490,6,2))&gt;=4,VALUE(LEFT(A490,4)),VALUE(LEFT(A490,4))-1)&amp;"-"&amp;TEXT(MOD(IF(VALUE(MID(A490,6,2))&gt;=4,VALUE(LEFT(A490,4)),VALUE(LEFT(A490,4))-1)+1,100),"00")</f>
        <v>FY2021-22</v>
      </c>
      <c r="D490" s="0" t="s">
        <v>40</v>
      </c>
      <c r="E490" s="0" t="s">
        <v>40</v>
      </c>
      <c r="F490" s="0" t="str">
        <f aca="false">INDEX(Mapping!$B$2:$B$465,MATCH(E490,Mapping!$A$2:$A$465,0))</f>
        <v>TAMIL NADU</v>
      </c>
      <c r="G490" s="0" t="str">
        <f aca="false">INDEX(Mapping!$C$2:$C$465,MATCH(E490,Mapping!$A$2:$A$465,0))</f>
        <v>TAMIL NADU</v>
      </c>
      <c r="H490" s="2" t="n">
        <v>333.63</v>
      </c>
      <c r="I490" s="3" t="n">
        <v>7.64</v>
      </c>
    </row>
    <row r="491" customFormat="false" ht="15" hidden="false" customHeight="false" outlineLevel="0" collapsed="false">
      <c r="A491" s="0" t="s">
        <v>644</v>
      </c>
      <c r="B491" s="0" t="n">
        <f aca="false">VALUE(LEFT(A491,4))</f>
        <v>2021</v>
      </c>
      <c r="C491" s="0" t="str">
        <f aca="false">"FY"&amp;IF(VALUE(MID(A491,6,2))&gt;=4,VALUE(LEFT(A491,4)),VALUE(LEFT(A491,4))-1)&amp;"-"&amp;TEXT(MOD(IF(VALUE(MID(A491,6,2))&gt;=4,VALUE(LEFT(A491,4)),VALUE(LEFT(A491,4))-1)+1,100),"00")</f>
        <v>FY2021-22</v>
      </c>
      <c r="D491" s="0" t="s">
        <v>42</v>
      </c>
      <c r="E491" s="0" t="s">
        <v>42</v>
      </c>
      <c r="F491" s="0" t="str">
        <f aca="false">INDEX(Mapping!$B$2:$B$465,MATCH(E491,Mapping!$A$2:$A$465,0))</f>
        <v>PUNJAB</v>
      </c>
      <c r="G491" s="0" t="str">
        <f aca="false">INDEX(Mapping!$C$2:$C$465,MATCH(E491,Mapping!$A$2:$A$465,0))</f>
        <v>PUNJAB</v>
      </c>
      <c r="H491" s="2" t="n">
        <v>235.03</v>
      </c>
      <c r="I491" s="3" t="n">
        <v>5.38</v>
      </c>
    </row>
    <row r="492" customFormat="false" ht="15" hidden="false" customHeight="false" outlineLevel="0" collapsed="false">
      <c r="A492" s="0" t="s">
        <v>644</v>
      </c>
      <c r="B492" s="0" t="n">
        <f aca="false">VALUE(LEFT(A492,4))</f>
        <v>2021</v>
      </c>
      <c r="C492" s="0" t="str">
        <f aca="false">"FY"&amp;IF(VALUE(MID(A492,6,2))&gt;=4,VALUE(LEFT(A492,4)),VALUE(LEFT(A492,4))-1)&amp;"-"&amp;TEXT(MOD(IF(VALUE(MID(A492,6,2))&gt;=4,VALUE(LEFT(A492,4)),VALUE(LEFT(A492,4))-1)+1,100),"00")</f>
        <v>FY2021-22</v>
      </c>
      <c r="D492" s="0" t="s">
        <v>44</v>
      </c>
      <c r="E492" s="0" t="s">
        <v>44</v>
      </c>
      <c r="F492" s="0" t="str">
        <f aca="false">INDEX(Mapping!$B$2:$B$465,MATCH(E492,Mapping!$A$2:$A$465,0))</f>
        <v>HARYANA</v>
      </c>
      <c r="G492" s="0" t="str">
        <f aca="false">INDEX(Mapping!$C$2:$C$465,MATCH(E492,Mapping!$A$2:$A$465,0))</f>
        <v>HARYANA</v>
      </c>
      <c r="H492" s="2" t="n">
        <v>126.13</v>
      </c>
      <c r="I492" s="3" t="n">
        <v>2.89</v>
      </c>
    </row>
    <row r="493" customFormat="false" ht="15" hidden="false" customHeight="false" outlineLevel="0" collapsed="false">
      <c r="A493" s="0" t="s">
        <v>644</v>
      </c>
      <c r="B493" s="0" t="n">
        <f aca="false">VALUE(LEFT(A493,4))</f>
        <v>2021</v>
      </c>
      <c r="C493" s="0" t="str">
        <f aca="false">"FY"&amp;IF(VALUE(MID(A493,6,2))&gt;=4,VALUE(LEFT(A493,4)),VALUE(LEFT(A493,4))-1)&amp;"-"&amp;TEXT(MOD(IF(VALUE(MID(A493,6,2))&gt;=4,VALUE(LEFT(A493,4)),VALUE(LEFT(A493,4))-1)+1,100),"00")</f>
        <v>FY2021-22</v>
      </c>
      <c r="D493" s="0" t="s">
        <v>74</v>
      </c>
      <c r="E493" s="0" t="s">
        <v>74</v>
      </c>
      <c r="F493" s="0" t="str">
        <f aca="false">INDEX(Mapping!$B$2:$B$465,MATCH(E493,Mapping!$A$2:$A$465,0))</f>
        <v>NEPAL (NEA / NVVN)</v>
      </c>
      <c r="G493" s="0" t="str">
        <f aca="false">INDEX(Mapping!$C$2:$C$465,MATCH(E493,Mapping!$A$2:$A$465,0))</f>
        <v>NEPAL (NEA / NVVN)</v>
      </c>
      <c r="H493" s="2" t="n">
        <v>118.73</v>
      </c>
      <c r="I493" s="3" t="n">
        <v>2.72</v>
      </c>
    </row>
    <row r="494" customFormat="false" ht="15" hidden="false" customHeight="false" outlineLevel="0" collapsed="false">
      <c r="A494" s="0" t="s">
        <v>644</v>
      </c>
      <c r="B494" s="0" t="n">
        <f aca="false">VALUE(LEFT(A494,4))</f>
        <v>2021</v>
      </c>
      <c r="C494" s="0" t="str">
        <f aca="false">"FY"&amp;IF(VALUE(MID(A494,6,2))&gt;=4,VALUE(LEFT(A494,4)),VALUE(LEFT(A494,4))-1)&amp;"-"&amp;TEXT(MOD(IF(VALUE(MID(A494,6,2))&gt;=4,VALUE(LEFT(A494,4)),VALUE(LEFT(A494,4))-1)+1,100),"00")</f>
        <v>FY2021-22</v>
      </c>
      <c r="D494" s="0" t="s">
        <v>35</v>
      </c>
      <c r="E494" s="0" t="s">
        <v>35</v>
      </c>
      <c r="F494" s="0" t="str">
        <f aca="false">INDEX(Mapping!$B$2:$B$465,MATCH(E494,Mapping!$A$2:$A$465,0))</f>
        <v>TELANGANA</v>
      </c>
      <c r="G494" s="0" t="str">
        <f aca="false">INDEX(Mapping!$C$2:$C$465,MATCH(E494,Mapping!$A$2:$A$465,0))</f>
        <v>TELANGANA</v>
      </c>
      <c r="H494" s="2" t="n">
        <v>107.67</v>
      </c>
      <c r="I494" s="3" t="n">
        <v>2.47</v>
      </c>
    </row>
    <row r="495" customFormat="false" ht="15" hidden="false" customHeight="false" outlineLevel="0" collapsed="false">
      <c r="A495" s="0" t="s">
        <v>644</v>
      </c>
      <c r="B495" s="0" t="n">
        <f aca="false">VALUE(LEFT(A495,4))</f>
        <v>2021</v>
      </c>
      <c r="C495" s="0" t="str">
        <f aca="false">"FY"&amp;IF(VALUE(MID(A495,6,2))&gt;=4,VALUE(LEFT(A495,4)),VALUE(LEFT(A495,4))-1)&amp;"-"&amp;TEXT(MOD(IF(VALUE(MID(A495,6,2))&gt;=4,VALUE(LEFT(A495,4)),VALUE(LEFT(A495,4))-1)+1,100),"00")</f>
        <v>FY2021-22</v>
      </c>
      <c r="D495" s="0" t="s">
        <v>56</v>
      </c>
      <c r="E495" s="0" t="s">
        <v>56</v>
      </c>
      <c r="F495" s="0" t="str">
        <f aca="false">INDEX(Mapping!$B$2:$B$465,MATCH(E495,Mapping!$A$2:$A$465,0))</f>
        <v>UTTARAKHAND</v>
      </c>
      <c r="G495" s="0" t="str">
        <f aca="false">INDEX(Mapping!$C$2:$C$465,MATCH(E495,Mapping!$A$2:$A$465,0))</f>
        <v>UTTARAKHAND</v>
      </c>
      <c r="H495" s="2" t="n">
        <v>95.67</v>
      </c>
      <c r="I495" s="3" t="n">
        <v>2.19</v>
      </c>
    </row>
    <row r="496" customFormat="false" ht="15" hidden="false" customHeight="false" outlineLevel="0" collapsed="false">
      <c r="A496" s="0" t="s">
        <v>644</v>
      </c>
      <c r="B496" s="0" t="n">
        <f aca="false">VALUE(LEFT(A496,4))</f>
        <v>2021</v>
      </c>
      <c r="C496" s="0" t="str">
        <f aca="false">"FY"&amp;IF(VALUE(MID(A496,6,2))&gt;=4,VALUE(LEFT(A496,4)),VALUE(LEFT(A496,4))-1)&amp;"-"&amp;TEXT(MOD(IF(VALUE(MID(A496,6,2))&gt;=4,VALUE(LEFT(A496,4)),VALUE(LEFT(A496,4))-1)+1,100),"00")</f>
        <v>FY2021-22</v>
      </c>
      <c r="D496" s="0" t="s">
        <v>61</v>
      </c>
      <c r="E496" s="0" t="s">
        <v>61</v>
      </c>
      <c r="F496" s="0" t="str">
        <f aca="false">INDEX(Mapping!$B$2:$B$465,MATCH(E496,Mapping!$A$2:$A$465,0))</f>
        <v>ASSAM</v>
      </c>
      <c r="G496" s="0" t="str">
        <f aca="false">INDEX(Mapping!$C$2:$C$465,MATCH(E496,Mapping!$A$2:$A$465,0))</f>
        <v>ASSAM</v>
      </c>
      <c r="H496" s="2" t="n">
        <v>95.38</v>
      </c>
      <c r="I496" s="3" t="n">
        <v>2.18</v>
      </c>
    </row>
    <row r="497" customFormat="false" ht="15" hidden="false" customHeight="false" outlineLevel="0" collapsed="false">
      <c r="A497" s="0" t="s">
        <v>644</v>
      </c>
      <c r="B497" s="0" t="n">
        <f aca="false">VALUE(LEFT(A497,4))</f>
        <v>2021</v>
      </c>
      <c r="C497" s="0" t="str">
        <f aca="false">"FY"&amp;IF(VALUE(MID(A497,6,2))&gt;=4,VALUE(LEFT(A497,4)),VALUE(LEFT(A497,4))-1)&amp;"-"&amp;TEXT(MOD(IF(VALUE(MID(A497,6,2))&gt;=4,VALUE(LEFT(A497,4)),VALUE(LEFT(A497,4))-1)+1,100),"00")</f>
        <v>FY2021-22</v>
      </c>
      <c r="D497" s="0" t="s">
        <v>41</v>
      </c>
      <c r="E497" s="0" t="s">
        <v>41</v>
      </c>
      <c r="F497" s="0" t="str">
        <f aca="false">INDEX(Mapping!$B$2:$B$465,MATCH(E497,Mapping!$A$2:$A$465,0))</f>
        <v>RAJASTHAN</v>
      </c>
      <c r="G497" s="0" t="str">
        <f aca="false">INDEX(Mapping!$C$2:$C$465,MATCH(E497,Mapping!$A$2:$A$465,0))</f>
        <v>RAJASTHAN</v>
      </c>
      <c r="H497" s="2" t="n">
        <v>91.7</v>
      </c>
      <c r="I497" s="3" t="n">
        <v>2.1</v>
      </c>
    </row>
    <row r="498" customFormat="false" ht="15" hidden="false" customHeight="false" outlineLevel="0" collapsed="false">
      <c r="A498" s="0" t="s">
        <v>644</v>
      </c>
      <c r="B498" s="0" t="n">
        <f aca="false">VALUE(LEFT(A498,4))</f>
        <v>2021</v>
      </c>
      <c r="C498" s="0" t="str">
        <f aca="false">"FY"&amp;IF(VALUE(MID(A498,6,2))&gt;=4,VALUE(LEFT(A498,4)),VALUE(LEFT(A498,4))-1)&amp;"-"&amp;TEXT(MOD(IF(VALUE(MID(A498,6,2))&gt;=4,VALUE(LEFT(A498,4)),VALUE(LEFT(A498,4))-1)+1,100),"00")</f>
        <v>FY2021-22</v>
      </c>
      <c r="D498" s="0" t="s">
        <v>54</v>
      </c>
      <c r="E498" s="0" t="s">
        <v>54</v>
      </c>
      <c r="F498" s="0" t="str">
        <f aca="false">INDEX(Mapping!$B$2:$B$465,MATCH(E498,Mapping!$A$2:$A$465,0))</f>
        <v>JAMMU &amp; KASHMIR</v>
      </c>
      <c r="G498" s="0" t="str">
        <f aca="false">INDEX(Mapping!$C$2:$C$465,MATCH(E498,Mapping!$A$2:$A$465,0))</f>
        <v>JAMMU &amp; KASHMIR</v>
      </c>
      <c r="H498" s="2" t="n">
        <v>85.83</v>
      </c>
      <c r="I498" s="3" t="n">
        <v>1.97</v>
      </c>
    </row>
    <row r="499" customFormat="false" ht="15" hidden="false" customHeight="false" outlineLevel="0" collapsed="false">
      <c r="A499" s="0" t="s">
        <v>644</v>
      </c>
      <c r="B499" s="0" t="n">
        <f aca="false">VALUE(LEFT(A499,4))</f>
        <v>2021</v>
      </c>
      <c r="C499" s="0" t="str">
        <f aca="false">"FY"&amp;IF(VALUE(MID(A499,6,2))&gt;=4,VALUE(LEFT(A499,4)),VALUE(LEFT(A499,4))-1)&amp;"-"&amp;TEXT(MOD(IF(VALUE(MID(A499,6,2))&gt;=4,VALUE(LEFT(A499,4)),VALUE(LEFT(A499,4))-1)+1,100),"00")</f>
        <v>FY2021-22</v>
      </c>
      <c r="D499" s="0" t="s">
        <v>47</v>
      </c>
      <c r="E499" s="0" t="s">
        <v>47</v>
      </c>
      <c r="F499" s="0" t="str">
        <f aca="false">INDEX(Mapping!$B$2:$B$465,MATCH(E499,Mapping!$A$2:$A$465,0))</f>
        <v>KARNATAKA</v>
      </c>
      <c r="G499" s="0" t="str">
        <f aca="false">INDEX(Mapping!$C$2:$C$465,MATCH(E499,Mapping!$A$2:$A$465,0))</f>
        <v>KARNATAKA</v>
      </c>
      <c r="H499" s="2" t="n">
        <v>64.54</v>
      </c>
      <c r="I499" s="3" t="n">
        <v>1.48</v>
      </c>
    </row>
    <row r="500" customFormat="false" ht="15" hidden="false" customHeight="false" outlineLevel="0" collapsed="false">
      <c r="A500" s="0" t="s">
        <v>644</v>
      </c>
      <c r="B500" s="0" t="n">
        <f aca="false">VALUE(LEFT(A500,4))</f>
        <v>2021</v>
      </c>
      <c r="C500" s="0" t="str">
        <f aca="false">"FY"&amp;IF(VALUE(MID(A500,6,2))&gt;=4,VALUE(LEFT(A500,4)),VALUE(LEFT(A500,4))-1)&amp;"-"&amp;TEXT(MOD(IF(VALUE(MID(A500,6,2))&gt;=4,VALUE(LEFT(A500,4)),VALUE(LEFT(A500,4))-1)+1,100),"00")</f>
        <v>FY2021-22</v>
      </c>
      <c r="D500" s="0" t="s">
        <v>49</v>
      </c>
      <c r="E500" s="0" t="s">
        <v>49</v>
      </c>
      <c r="F500" s="0" t="str">
        <f aca="false">INDEX(Mapping!$B$2:$B$465,MATCH(E500,Mapping!$A$2:$A$465,0))</f>
        <v>MADHYA PRADESH</v>
      </c>
      <c r="G500" s="0" t="str">
        <f aca="false">INDEX(Mapping!$C$2:$C$465,MATCH(E500,Mapping!$A$2:$A$465,0))</f>
        <v>MADHYA PRADESH</v>
      </c>
      <c r="H500" s="2" t="n">
        <v>50.69</v>
      </c>
      <c r="I500" s="3" t="n">
        <v>1.16</v>
      </c>
    </row>
    <row r="501" customFormat="false" ht="15" hidden="false" customHeight="false" outlineLevel="0" collapsed="false">
      <c r="A501" s="0" t="s">
        <v>644</v>
      </c>
      <c r="B501" s="0" t="n">
        <f aca="false">VALUE(LEFT(A501,4))</f>
        <v>2021</v>
      </c>
      <c r="C501" s="0" t="str">
        <f aca="false">"FY"&amp;IF(VALUE(MID(A501,6,2))&gt;=4,VALUE(LEFT(A501,4)),VALUE(LEFT(A501,4))-1)&amp;"-"&amp;TEXT(MOD(IF(VALUE(MID(A501,6,2))&gt;=4,VALUE(LEFT(A501,4)),VALUE(LEFT(A501,4))-1)+1,100),"00")</f>
        <v>FY2021-22</v>
      </c>
      <c r="D501" s="0" t="s">
        <v>36</v>
      </c>
      <c r="E501" s="0" t="s">
        <v>36</v>
      </c>
      <c r="F501" s="0" t="str">
        <f aca="false">INDEX(Mapping!$B$2:$B$465,MATCH(E501,Mapping!$A$2:$A$465,0))</f>
        <v>UTTAR PRADESH</v>
      </c>
      <c r="G501" s="0" t="str">
        <f aca="false">INDEX(Mapping!$C$2:$C$465,MATCH(E501,Mapping!$A$2:$A$465,0))</f>
        <v>UTTAR PRADESH</v>
      </c>
      <c r="H501" s="2" t="n">
        <v>50.67</v>
      </c>
      <c r="I501" s="3" t="n">
        <v>1.16</v>
      </c>
    </row>
    <row r="502" customFormat="false" ht="15" hidden="false" customHeight="false" outlineLevel="0" collapsed="false">
      <c r="A502" s="0" t="s">
        <v>644</v>
      </c>
      <c r="B502" s="0" t="n">
        <f aca="false">VALUE(LEFT(A502,4))</f>
        <v>2021</v>
      </c>
      <c r="C502" s="0" t="str">
        <f aca="false">"FY"&amp;IF(VALUE(MID(A502,6,2))&gt;=4,VALUE(LEFT(A502,4)),VALUE(LEFT(A502,4))-1)&amp;"-"&amp;TEXT(MOD(IF(VALUE(MID(A502,6,2))&gt;=4,VALUE(LEFT(A502,4)),VALUE(LEFT(A502,4))-1)+1,100),"00")</f>
        <v>FY2021-22</v>
      </c>
      <c r="D502" s="0" t="s">
        <v>45</v>
      </c>
      <c r="E502" s="0" t="s">
        <v>45</v>
      </c>
      <c r="F502" s="0" t="str">
        <f aca="false">INDEX(Mapping!$B$2:$B$465,MATCH(E502,Mapping!$A$2:$A$465,0))</f>
        <v>BIHAR</v>
      </c>
      <c r="G502" s="0" t="str">
        <f aca="false">INDEX(Mapping!$C$2:$C$465,MATCH(E502,Mapping!$A$2:$A$465,0))</f>
        <v>BIHAR</v>
      </c>
      <c r="H502" s="2" t="n">
        <v>46.95</v>
      </c>
      <c r="I502" s="3" t="n">
        <v>1.08</v>
      </c>
    </row>
    <row r="503" customFormat="false" ht="15" hidden="false" customHeight="false" outlineLevel="0" collapsed="false">
      <c r="A503" s="0" t="s">
        <v>644</v>
      </c>
      <c r="B503" s="0" t="n">
        <f aca="false">VALUE(LEFT(A503,4))</f>
        <v>2021</v>
      </c>
      <c r="C503" s="0" t="str">
        <f aca="false">"FY"&amp;IF(VALUE(MID(A503,6,2))&gt;=4,VALUE(LEFT(A503,4)),VALUE(LEFT(A503,4))-1)&amp;"-"&amp;TEXT(MOD(IF(VALUE(MID(A503,6,2))&gt;=4,VALUE(LEFT(A503,4)),VALUE(LEFT(A503,4))-1)+1,100),"00")</f>
        <v>FY2021-22</v>
      </c>
      <c r="D503" s="0" t="s">
        <v>53</v>
      </c>
      <c r="E503" s="0" t="s">
        <v>53</v>
      </c>
      <c r="F503" s="0" t="str">
        <f aca="false">INDEX(Mapping!$B$2:$B$465,MATCH(E503,Mapping!$A$2:$A$465,0))</f>
        <v>HIMACHAL PRADESH</v>
      </c>
      <c r="G503" s="0" t="str">
        <f aca="false">INDEX(Mapping!$C$2:$C$465,MATCH(E503,Mapping!$A$2:$A$465,0))</f>
        <v>HIMACHAL PRADESH</v>
      </c>
      <c r="H503" s="2" t="n">
        <v>40.22</v>
      </c>
      <c r="I503" s="3" t="n">
        <v>0.92</v>
      </c>
    </row>
    <row r="504" customFormat="false" ht="15" hidden="false" customHeight="false" outlineLevel="0" collapsed="false">
      <c r="A504" s="0" t="s">
        <v>644</v>
      </c>
      <c r="B504" s="0" t="n">
        <f aca="false">VALUE(LEFT(A504,4))</f>
        <v>2021</v>
      </c>
      <c r="C504" s="0" t="str">
        <f aca="false">"FY"&amp;IF(VALUE(MID(A504,6,2))&gt;=4,VALUE(LEFT(A504,4)),VALUE(LEFT(A504,4))-1)&amp;"-"&amp;TEXT(MOD(IF(VALUE(MID(A504,6,2))&gt;=4,VALUE(LEFT(A504,4)),VALUE(LEFT(A504,4))-1)+1,100),"00")</f>
        <v>FY2021-22</v>
      </c>
      <c r="D504" s="0" t="s">
        <v>648</v>
      </c>
      <c r="E504" s="0" t="s">
        <v>91</v>
      </c>
      <c r="F504" s="0" t="str">
        <f aca="false">INDEX(Mapping!$B$2:$B$465,MATCH(E504,Mapping!$A$2:$A$465,0))</f>
        <v>AM/NS INDIA (HAZIRA)</v>
      </c>
      <c r="G504" s="0" t="str">
        <f aca="false">INDEX(Mapping!$C$2:$C$465,MATCH(E504,Mapping!$A$2:$A$465,0))</f>
        <v>AM/NS INDIA (HAZIRA)</v>
      </c>
      <c r="H504" s="2" t="n">
        <v>37.47</v>
      </c>
      <c r="I504" s="3" t="n">
        <v>0.86</v>
      </c>
    </row>
    <row r="505" customFormat="false" ht="15" hidden="false" customHeight="false" outlineLevel="0" collapsed="false">
      <c r="A505" s="0" t="s">
        <v>644</v>
      </c>
      <c r="B505" s="0" t="n">
        <f aca="false">VALUE(LEFT(A505,4))</f>
        <v>2021</v>
      </c>
      <c r="C505" s="0" t="str">
        <f aca="false">"FY"&amp;IF(VALUE(MID(A505,6,2))&gt;=4,VALUE(LEFT(A505,4)),VALUE(LEFT(A505,4))-1)&amp;"-"&amp;TEXT(MOD(IF(VALUE(MID(A505,6,2))&gt;=4,VALUE(LEFT(A505,4)),VALUE(LEFT(A505,4))-1)+1,100),"00")</f>
        <v>FY2021-22</v>
      </c>
      <c r="D505" s="0" t="s">
        <v>48</v>
      </c>
      <c r="E505" s="0" t="s">
        <v>48</v>
      </c>
      <c r="F505" s="0" t="str">
        <f aca="false">INDEX(Mapping!$B$2:$B$465,MATCH(E505,Mapping!$A$2:$A$465,0))</f>
        <v>DELHI</v>
      </c>
      <c r="G505" s="0" t="str">
        <f aca="false">INDEX(Mapping!$C$2:$C$465,MATCH(E505,Mapping!$A$2:$A$465,0))</f>
        <v>DELHI</v>
      </c>
      <c r="H505" s="2" t="n">
        <v>33.35</v>
      </c>
      <c r="I505" s="3" t="n">
        <v>0.76</v>
      </c>
    </row>
    <row r="506" customFormat="false" ht="15" hidden="false" customHeight="false" outlineLevel="0" collapsed="false">
      <c r="A506" s="0" t="s">
        <v>644</v>
      </c>
      <c r="B506" s="0" t="n">
        <f aca="false">VALUE(LEFT(A506,4))</f>
        <v>2021</v>
      </c>
      <c r="C506" s="0" t="str">
        <f aca="false">"FY"&amp;IF(VALUE(MID(A506,6,2))&gt;=4,VALUE(LEFT(A506,4)),VALUE(LEFT(A506,4))-1)&amp;"-"&amp;TEXT(MOD(IF(VALUE(MID(A506,6,2))&gt;=4,VALUE(LEFT(A506,4)),VALUE(LEFT(A506,4))-1)+1,100),"00")</f>
        <v>FY2021-22</v>
      </c>
      <c r="D506" s="0" t="s">
        <v>94</v>
      </c>
      <c r="E506" s="0" t="s">
        <v>94</v>
      </c>
      <c r="F506" s="0" t="str">
        <f aca="false">INDEX(Mapping!$B$2:$B$465,MATCH(E506,Mapping!$A$2:$A$465,0))</f>
        <v>JHARKHAND</v>
      </c>
      <c r="G506" s="0" t="str">
        <f aca="false">INDEX(Mapping!$C$2:$C$465,MATCH(E506,Mapping!$A$2:$A$465,0))</f>
        <v>JHARKHAND</v>
      </c>
      <c r="H506" s="2" t="n">
        <v>28.42</v>
      </c>
      <c r="I506" s="3" t="n">
        <v>0.65</v>
      </c>
    </row>
    <row r="507" customFormat="false" ht="15" hidden="false" customHeight="false" outlineLevel="0" collapsed="false">
      <c r="A507" s="0" t="s">
        <v>644</v>
      </c>
      <c r="B507" s="0" t="n">
        <f aca="false">VALUE(LEFT(A507,4))</f>
        <v>2021</v>
      </c>
      <c r="C507" s="0" t="str">
        <f aca="false">"FY"&amp;IF(VALUE(MID(A507,6,2))&gt;=4,VALUE(LEFT(A507,4)),VALUE(LEFT(A507,4))-1)&amp;"-"&amp;TEXT(MOD(IF(VALUE(MID(A507,6,2))&gt;=4,VALUE(LEFT(A507,4)),VALUE(LEFT(A507,4))-1)+1,100),"00")</f>
        <v>FY2021-22</v>
      </c>
      <c r="D507" s="0" t="s">
        <v>71</v>
      </c>
      <c r="E507" s="0" t="s">
        <v>71</v>
      </c>
      <c r="F507" s="0" t="str">
        <f aca="false">INDEX(Mapping!$B$2:$B$465,MATCH(E507,Mapping!$A$2:$A$465,0))</f>
        <v>KERALA</v>
      </c>
      <c r="G507" s="0" t="str">
        <f aca="false">INDEX(Mapping!$C$2:$C$465,MATCH(E507,Mapping!$A$2:$A$465,0))</f>
        <v>KERALA</v>
      </c>
      <c r="H507" s="2" t="n">
        <v>28.15</v>
      </c>
      <c r="I507" s="3" t="n">
        <v>0.64</v>
      </c>
    </row>
    <row r="508" customFormat="false" ht="15" hidden="false" customHeight="false" outlineLevel="0" collapsed="false">
      <c r="A508" s="0" t="s">
        <v>644</v>
      </c>
      <c r="B508" s="0" t="n">
        <f aca="false">VALUE(LEFT(A508,4))</f>
        <v>2021</v>
      </c>
      <c r="C508" s="0" t="str">
        <f aca="false">"FY"&amp;IF(VALUE(MID(A508,6,2))&gt;=4,VALUE(LEFT(A508,4)),VALUE(LEFT(A508,4))-1)&amp;"-"&amp;TEXT(MOD(IF(VALUE(MID(A508,6,2))&gt;=4,VALUE(LEFT(A508,4)),VALUE(LEFT(A508,4))-1)+1,100),"00")</f>
        <v>FY2021-22</v>
      </c>
      <c r="D508" s="0" t="s">
        <v>150</v>
      </c>
      <c r="E508" s="0" t="s">
        <v>150</v>
      </c>
      <c r="F508" s="0" t="str">
        <f aca="false">INDEX(Mapping!$B$2:$B$465,MATCH(E508,Mapping!$A$2:$A$465,0))</f>
        <v>DNH &amp; DD (UT)</v>
      </c>
      <c r="G508" s="0" t="str">
        <f aca="false">INDEX(Mapping!$C$2:$C$465,MATCH(E508,Mapping!$A$2:$A$465,0))</f>
        <v>DNH &amp; DD (UT)</v>
      </c>
      <c r="H508" s="2" t="n">
        <v>25.62</v>
      </c>
      <c r="I508" s="3" t="n">
        <v>0.59</v>
      </c>
    </row>
    <row r="509" customFormat="false" ht="15" hidden="false" customHeight="false" outlineLevel="0" collapsed="false">
      <c r="A509" s="0" t="s">
        <v>644</v>
      </c>
      <c r="B509" s="0" t="n">
        <f aca="false">VALUE(LEFT(A509,4))</f>
        <v>2021</v>
      </c>
      <c r="C509" s="0" t="str">
        <f aca="false">"FY"&amp;IF(VALUE(MID(A509,6,2))&gt;=4,VALUE(LEFT(A509,4)),VALUE(LEFT(A509,4))-1)&amp;"-"&amp;TEXT(MOD(IF(VALUE(MID(A509,6,2))&gt;=4,VALUE(LEFT(A509,4)),VALUE(LEFT(A509,4))-1)+1,100),"00")</f>
        <v>FY2021-22</v>
      </c>
      <c r="D509" s="0" t="s">
        <v>43</v>
      </c>
      <c r="E509" s="0" t="s">
        <v>43</v>
      </c>
      <c r="F509" s="0" t="str">
        <f aca="false">INDEX(Mapping!$B$2:$B$465,MATCH(E509,Mapping!$A$2:$A$465,0))</f>
        <v>ODISHA</v>
      </c>
      <c r="G509" s="0" t="str">
        <f aca="false">INDEX(Mapping!$C$2:$C$465,MATCH(E509,Mapping!$A$2:$A$465,0))</f>
        <v>ODISHA</v>
      </c>
      <c r="H509" s="2" t="n">
        <v>22.55</v>
      </c>
      <c r="I509" s="3" t="n">
        <v>0.52</v>
      </c>
    </row>
    <row r="510" customFormat="false" ht="15" hidden="false" customHeight="false" outlineLevel="0" collapsed="false">
      <c r="A510" s="0" t="s">
        <v>644</v>
      </c>
      <c r="B510" s="0" t="n">
        <f aca="false">VALUE(LEFT(A510,4))</f>
        <v>2021</v>
      </c>
      <c r="C510" s="0" t="str">
        <f aca="false">"FY"&amp;IF(VALUE(MID(A510,6,2))&gt;=4,VALUE(LEFT(A510,4)),VALUE(LEFT(A510,4))-1)&amp;"-"&amp;TEXT(MOD(IF(VALUE(MID(A510,6,2))&gt;=4,VALUE(LEFT(A510,4)),VALUE(LEFT(A510,4))-1)+1,100),"00")</f>
        <v>FY2021-22</v>
      </c>
      <c r="D510" s="0" t="s">
        <v>39</v>
      </c>
      <c r="E510" s="0" t="s">
        <v>39</v>
      </c>
      <c r="F510" s="0" t="str">
        <f aca="false">INDEX(Mapping!$B$2:$B$465,MATCH(E510,Mapping!$A$2:$A$465,0))</f>
        <v>WEST BENGAL</v>
      </c>
      <c r="G510" s="0" t="str">
        <f aca="false">INDEX(Mapping!$C$2:$C$465,MATCH(E510,Mapping!$A$2:$A$465,0))</f>
        <v>WEST BENGAL</v>
      </c>
      <c r="H510" s="2" t="n">
        <v>15.59</v>
      </c>
      <c r="I510" s="3" t="n">
        <v>0.36</v>
      </c>
    </row>
    <row r="511" customFormat="false" ht="15" hidden="false" customHeight="false" outlineLevel="0" collapsed="false">
      <c r="A511" s="0" t="s">
        <v>644</v>
      </c>
      <c r="B511" s="0" t="n">
        <f aca="false">VALUE(LEFT(A511,4))</f>
        <v>2021</v>
      </c>
      <c r="C511" s="0" t="str">
        <f aca="false">"FY"&amp;IF(VALUE(MID(A511,6,2))&gt;=4,VALUE(LEFT(A511,4)),VALUE(LEFT(A511,4))-1)&amp;"-"&amp;TEXT(MOD(IF(VALUE(MID(A511,6,2))&gt;=4,VALUE(LEFT(A511,4)),VALUE(LEFT(A511,4))-1)+1,100),"00")</f>
        <v>FY2021-22</v>
      </c>
      <c r="D511" s="0" t="s">
        <v>119</v>
      </c>
      <c r="E511" s="0" t="s">
        <v>119</v>
      </c>
      <c r="F511" s="0" t="str">
        <f aca="false">INDEX(Mapping!$B$2:$B$465,MATCH(E511,Mapping!$A$2:$A$465,0))</f>
        <v>GOA</v>
      </c>
      <c r="G511" s="0" t="str">
        <f aca="false">INDEX(Mapping!$C$2:$C$465,MATCH(E511,Mapping!$A$2:$A$465,0))</f>
        <v>GOA</v>
      </c>
      <c r="H511" s="2" t="n">
        <v>7.61</v>
      </c>
      <c r="I511" s="3" t="n">
        <v>0.17</v>
      </c>
    </row>
    <row r="512" customFormat="false" ht="15" hidden="false" customHeight="false" outlineLevel="0" collapsed="false">
      <c r="A512" s="0" t="s">
        <v>644</v>
      </c>
      <c r="B512" s="0" t="n">
        <f aca="false">VALUE(LEFT(A512,4))</f>
        <v>2021</v>
      </c>
      <c r="C512" s="0" t="str">
        <f aca="false">"FY"&amp;IF(VALUE(MID(A512,6,2))&gt;=4,VALUE(LEFT(A512,4)),VALUE(LEFT(A512,4))-1)&amp;"-"&amp;TEXT(MOD(IF(VALUE(MID(A512,6,2))&gt;=4,VALUE(LEFT(A512,4)),VALUE(LEFT(A512,4))-1)+1,100),"00")</f>
        <v>FY2021-22</v>
      </c>
      <c r="D512" s="0" t="s">
        <v>253</v>
      </c>
      <c r="E512" s="0" t="s">
        <v>253</v>
      </c>
      <c r="F512" s="0" t="str">
        <f aca="false">INDEX(Mapping!$B$2:$B$465,MATCH(E512,Mapping!$A$2:$A$465,0))</f>
        <v>NAGALAND</v>
      </c>
      <c r="G512" s="0" t="str">
        <f aca="false">INDEX(Mapping!$C$2:$C$465,MATCH(E512,Mapping!$A$2:$A$465,0))</f>
        <v>NAGALAND</v>
      </c>
      <c r="H512" s="2" t="n">
        <v>4.88</v>
      </c>
      <c r="I512" s="3" t="n">
        <v>0.11</v>
      </c>
    </row>
    <row r="513" customFormat="false" ht="15" hidden="false" customHeight="false" outlineLevel="0" collapsed="false">
      <c r="A513" s="0" t="s">
        <v>644</v>
      </c>
      <c r="B513" s="0" t="n">
        <f aca="false">VALUE(LEFT(A513,4))</f>
        <v>2021</v>
      </c>
      <c r="C513" s="0" t="str">
        <f aca="false">"FY"&amp;IF(VALUE(MID(A513,6,2))&gt;=4,VALUE(LEFT(A513,4)),VALUE(LEFT(A513,4))-1)&amp;"-"&amp;TEXT(MOD(IF(VALUE(MID(A513,6,2))&gt;=4,VALUE(LEFT(A513,4)),VALUE(LEFT(A513,4))-1)+1,100),"00")</f>
        <v>FY2021-22</v>
      </c>
      <c r="D513" s="0" t="s">
        <v>121</v>
      </c>
      <c r="E513" s="0" t="s">
        <v>121</v>
      </c>
      <c r="F513" s="0" t="str">
        <f aca="false">INDEX(Mapping!$B$2:$B$465,MATCH(E513,Mapping!$A$2:$A$465,0))</f>
        <v>MEGHALAYA</v>
      </c>
      <c r="G513" s="0" t="str">
        <f aca="false">INDEX(Mapping!$C$2:$C$465,MATCH(E513,Mapping!$A$2:$A$465,0))</f>
        <v>MEGHALAYA</v>
      </c>
      <c r="H513" s="2" t="n">
        <v>4.78</v>
      </c>
      <c r="I513" s="3" t="n">
        <v>0.11</v>
      </c>
    </row>
    <row r="514" customFormat="false" ht="15" hidden="false" customHeight="false" outlineLevel="0" collapsed="false">
      <c r="A514" s="0" t="s">
        <v>644</v>
      </c>
      <c r="B514" s="0" t="n">
        <f aca="false">VALUE(LEFT(A514,4))</f>
        <v>2021</v>
      </c>
      <c r="C514" s="0" t="str">
        <f aca="false">"FY"&amp;IF(VALUE(MID(A514,6,2))&gt;=4,VALUE(LEFT(A514,4)),VALUE(LEFT(A514,4))-1)&amp;"-"&amp;TEXT(MOD(IF(VALUE(MID(A514,6,2))&gt;=4,VALUE(LEFT(A514,4)),VALUE(LEFT(A514,4))-1)+1,100),"00")</f>
        <v>FY2021-22</v>
      </c>
      <c r="D514" s="0" t="s">
        <v>181</v>
      </c>
      <c r="E514" s="0" t="s">
        <v>181</v>
      </c>
      <c r="F514" s="0" t="str">
        <f aca="false">INDEX(Mapping!$B$2:$B$465,MATCH(E514,Mapping!$A$2:$A$465,0))</f>
        <v>ARUNACHAL PRADESH</v>
      </c>
      <c r="G514" s="0" t="str">
        <f aca="false">INDEX(Mapping!$C$2:$C$465,MATCH(E514,Mapping!$A$2:$A$465,0))</f>
        <v>ARUNACHAL PRADESH</v>
      </c>
      <c r="H514" s="2" t="n">
        <v>3.68</v>
      </c>
      <c r="I514" s="3" t="n">
        <v>0.08</v>
      </c>
    </row>
    <row r="515" customFormat="false" ht="15" hidden="false" customHeight="false" outlineLevel="0" collapsed="false">
      <c r="A515" s="0" t="s">
        <v>644</v>
      </c>
      <c r="B515" s="0" t="n">
        <f aca="false">VALUE(LEFT(A515,4))</f>
        <v>2021</v>
      </c>
      <c r="C515" s="0" t="str">
        <f aca="false">"FY"&amp;IF(VALUE(MID(A515,6,2))&gt;=4,VALUE(LEFT(A515,4)),VALUE(LEFT(A515,4))-1)&amp;"-"&amp;TEXT(MOD(IF(VALUE(MID(A515,6,2))&gt;=4,VALUE(LEFT(A515,4)),VALUE(LEFT(A515,4))-1)+1,100),"00")</f>
        <v>FY2021-22</v>
      </c>
      <c r="D515" s="0" t="s">
        <v>245</v>
      </c>
      <c r="E515" s="0" t="s">
        <v>245</v>
      </c>
      <c r="F515" s="0" t="str">
        <f aca="false">INDEX(Mapping!$B$2:$B$465,MATCH(E515,Mapping!$A$2:$A$465,0))</f>
        <v>DNH &amp; DD (UT)</v>
      </c>
      <c r="G515" s="0" t="str">
        <f aca="false">INDEX(Mapping!$C$2:$C$465,MATCH(E515,Mapping!$A$2:$A$465,0))</f>
        <v>DNH &amp; DD (UT)</v>
      </c>
      <c r="H515" s="2" t="n">
        <v>3.65</v>
      </c>
      <c r="I515" s="3" t="n">
        <v>0.08</v>
      </c>
    </row>
    <row r="516" customFormat="false" ht="15" hidden="false" customHeight="false" outlineLevel="0" collapsed="false">
      <c r="A516" s="0" t="s">
        <v>644</v>
      </c>
      <c r="B516" s="0" t="n">
        <f aca="false">VALUE(LEFT(A516,4))</f>
        <v>2021</v>
      </c>
      <c r="C516" s="0" t="str">
        <f aca="false">"FY"&amp;IF(VALUE(MID(A516,6,2))&gt;=4,VALUE(LEFT(A516,4)),VALUE(LEFT(A516,4))-1)&amp;"-"&amp;TEXT(MOD(IF(VALUE(MID(A516,6,2))&gt;=4,VALUE(LEFT(A516,4)),VALUE(LEFT(A516,4))-1)+1,100),"00")</f>
        <v>FY2021-22</v>
      </c>
      <c r="D516" s="0" t="s">
        <v>152</v>
      </c>
      <c r="E516" s="0" t="s">
        <v>152</v>
      </c>
      <c r="F516" s="0" t="str">
        <f aca="false">INDEX(Mapping!$B$2:$B$465,MATCH(E516,Mapping!$A$2:$A$465,0))</f>
        <v>CHANDIGARH</v>
      </c>
      <c r="G516" s="0" t="str">
        <f aca="false">INDEX(Mapping!$C$2:$C$465,MATCH(E516,Mapping!$A$2:$A$465,0))</f>
        <v>CHANDIGARH</v>
      </c>
      <c r="H516" s="2" t="n">
        <v>1.48</v>
      </c>
      <c r="I516" s="3" t="n">
        <v>0.03</v>
      </c>
    </row>
    <row r="517" customFormat="false" ht="15" hidden="false" customHeight="false" outlineLevel="0" collapsed="false">
      <c r="A517" s="0" t="s">
        <v>644</v>
      </c>
      <c r="B517" s="0" t="n">
        <f aca="false">VALUE(LEFT(A517,4))</f>
        <v>2021</v>
      </c>
      <c r="C517" s="0" t="str">
        <f aca="false">"FY"&amp;IF(VALUE(MID(A517,6,2))&gt;=4,VALUE(LEFT(A517,4)),VALUE(LEFT(A517,4))-1)&amp;"-"&amp;TEXT(MOD(IF(VALUE(MID(A517,6,2))&gt;=4,VALUE(LEFT(A517,4)),VALUE(LEFT(A517,4))-1)+1,100),"00")</f>
        <v>FY2021-22</v>
      </c>
      <c r="D517" s="0" t="s">
        <v>46</v>
      </c>
      <c r="E517" s="0" t="s">
        <v>46</v>
      </c>
      <c r="F517" s="0" t="str">
        <f aca="false">INDEX(Mapping!$B$2:$B$465,MATCH(E517,Mapping!$A$2:$A$465,0))</f>
        <v>CHHATTISGARH</v>
      </c>
      <c r="G517" s="0" t="str">
        <f aca="false">INDEX(Mapping!$C$2:$C$465,MATCH(E517,Mapping!$A$2:$A$465,0))</f>
        <v>CHHATTISGARH</v>
      </c>
      <c r="H517" s="2" t="n">
        <v>1.42</v>
      </c>
      <c r="I517" s="3" t="n">
        <v>0.03</v>
      </c>
    </row>
    <row r="518" customFormat="false" ht="15" hidden="false" customHeight="false" outlineLevel="0" collapsed="false">
      <c r="A518" s="0" t="s">
        <v>645</v>
      </c>
      <c r="B518" s="0" t="n">
        <f aca="false">VALUE(LEFT(A518,4))</f>
        <v>2021</v>
      </c>
      <c r="C518" s="0" t="str">
        <f aca="false">"FY"&amp;IF(VALUE(MID(A518,6,2))&gt;=4,VALUE(LEFT(A518,4)),VALUE(LEFT(A518,4))-1)&amp;"-"&amp;TEXT(MOD(IF(VALUE(MID(A518,6,2))&gt;=4,VALUE(LEFT(A518,4)),VALUE(LEFT(A518,4))-1)+1,100),"00")</f>
        <v>FY2021-22</v>
      </c>
      <c r="D518" s="0" t="s">
        <v>31</v>
      </c>
      <c r="E518" s="0" t="s">
        <v>31</v>
      </c>
      <c r="F518" s="0" t="str">
        <f aca="false">INDEX(Mapping!$B$2:$B$465,MATCH(E518,Mapping!$A$2:$A$465,0))</f>
        <v>GUJARAT</v>
      </c>
      <c r="G518" s="0" t="str">
        <f aca="false">INDEX(Mapping!$C$2:$C$465,MATCH(E518,Mapping!$A$2:$A$465,0))</f>
        <v>GUJARAT</v>
      </c>
      <c r="H518" s="2" t="n">
        <v>813.28</v>
      </c>
      <c r="I518" s="3" t="n">
        <v>18.76</v>
      </c>
    </row>
    <row r="519" customFormat="false" ht="15" hidden="false" customHeight="false" outlineLevel="0" collapsed="false">
      <c r="A519" s="0" t="s">
        <v>645</v>
      </c>
      <c r="B519" s="0" t="n">
        <f aca="false">VALUE(LEFT(A519,4))</f>
        <v>2021</v>
      </c>
      <c r="C519" s="0" t="str">
        <f aca="false">"FY"&amp;IF(VALUE(MID(A519,6,2))&gt;=4,VALUE(LEFT(A519,4)),VALUE(LEFT(A519,4))-1)&amp;"-"&amp;TEXT(MOD(IF(VALUE(MID(A519,6,2))&gt;=4,VALUE(LEFT(A519,4)),VALUE(LEFT(A519,4))-1)+1,100),"00")</f>
        <v>FY2021-22</v>
      </c>
      <c r="D519" s="0" t="s">
        <v>37</v>
      </c>
      <c r="E519" s="0" t="s">
        <v>37</v>
      </c>
      <c r="F519" s="0" t="str">
        <f aca="false">INDEX(Mapping!$B$2:$B$465,MATCH(E519,Mapping!$A$2:$A$465,0))</f>
        <v>MAHARASHTRA</v>
      </c>
      <c r="G519" s="0" t="str">
        <f aca="false">INDEX(Mapping!$C$2:$C$465,MATCH(E519,Mapping!$A$2:$A$465,0))</f>
        <v>MAHARASHTRA</v>
      </c>
      <c r="H519" s="2" t="n">
        <v>695.47</v>
      </c>
      <c r="I519" s="3" t="n">
        <v>16.04</v>
      </c>
    </row>
    <row r="520" customFormat="false" ht="15" hidden="false" customHeight="false" outlineLevel="0" collapsed="false">
      <c r="A520" s="0" t="s">
        <v>645</v>
      </c>
      <c r="B520" s="0" t="n">
        <f aca="false">VALUE(LEFT(A520,4))</f>
        <v>2021</v>
      </c>
      <c r="C520" s="0" t="str">
        <f aca="false">"FY"&amp;IF(VALUE(MID(A520,6,2))&gt;=4,VALUE(LEFT(A520,4)),VALUE(LEFT(A520,4))-1)&amp;"-"&amp;TEXT(MOD(IF(VALUE(MID(A520,6,2))&gt;=4,VALUE(LEFT(A520,4)),VALUE(LEFT(A520,4))-1)+1,100),"00")</f>
        <v>FY2021-22</v>
      </c>
      <c r="D520" s="0" t="s">
        <v>38</v>
      </c>
      <c r="E520" s="0" t="s">
        <v>38</v>
      </c>
      <c r="F520" s="0" t="str">
        <f aca="false">INDEX(Mapping!$B$2:$B$465,MATCH(E520,Mapping!$A$2:$A$465,0))</f>
        <v>ANDHRA PRADESH</v>
      </c>
      <c r="G520" s="0" t="str">
        <f aca="false">INDEX(Mapping!$C$2:$C$465,MATCH(E520,Mapping!$A$2:$A$465,0))</f>
        <v>ANDHRA PRADESH</v>
      </c>
      <c r="H520" s="2" t="n">
        <v>675.37</v>
      </c>
      <c r="I520" s="3" t="n">
        <v>15.58</v>
      </c>
    </row>
    <row r="521" customFormat="false" ht="15" hidden="false" customHeight="false" outlineLevel="0" collapsed="false">
      <c r="A521" s="0" t="s">
        <v>645</v>
      </c>
      <c r="B521" s="0" t="n">
        <f aca="false">VALUE(LEFT(A521,4))</f>
        <v>2021</v>
      </c>
      <c r="C521" s="0" t="str">
        <f aca="false">"FY"&amp;IF(VALUE(MID(A521,6,2))&gt;=4,VALUE(LEFT(A521,4)),VALUE(LEFT(A521,4))-1)&amp;"-"&amp;TEXT(MOD(IF(VALUE(MID(A521,6,2))&gt;=4,VALUE(LEFT(A521,4)),VALUE(LEFT(A521,4))-1)+1,100),"00")</f>
        <v>FY2021-22</v>
      </c>
      <c r="D521" s="0" t="s">
        <v>42</v>
      </c>
      <c r="E521" s="0" t="s">
        <v>42</v>
      </c>
      <c r="F521" s="0" t="str">
        <f aca="false">INDEX(Mapping!$B$2:$B$465,MATCH(E521,Mapping!$A$2:$A$465,0))</f>
        <v>PUNJAB</v>
      </c>
      <c r="G521" s="0" t="str">
        <f aca="false">INDEX(Mapping!$C$2:$C$465,MATCH(E521,Mapping!$A$2:$A$465,0))</f>
        <v>PUNJAB</v>
      </c>
      <c r="H521" s="2" t="n">
        <v>415.85</v>
      </c>
      <c r="I521" s="3" t="n">
        <v>9.59</v>
      </c>
    </row>
    <row r="522" customFormat="false" ht="15" hidden="false" customHeight="false" outlineLevel="0" collapsed="false">
      <c r="A522" s="0" t="s">
        <v>645</v>
      </c>
      <c r="B522" s="0" t="n">
        <f aca="false">VALUE(LEFT(A522,4))</f>
        <v>2021</v>
      </c>
      <c r="C522" s="0" t="str">
        <f aca="false">"FY"&amp;IF(VALUE(MID(A522,6,2))&gt;=4,VALUE(LEFT(A522,4)),VALUE(LEFT(A522,4))-1)&amp;"-"&amp;TEXT(MOD(IF(VALUE(MID(A522,6,2))&gt;=4,VALUE(LEFT(A522,4)),VALUE(LEFT(A522,4))-1)+1,100),"00")</f>
        <v>FY2021-22</v>
      </c>
      <c r="D522" s="0" t="s">
        <v>44</v>
      </c>
      <c r="E522" s="0" t="s">
        <v>44</v>
      </c>
      <c r="F522" s="0" t="str">
        <f aca="false">INDEX(Mapping!$B$2:$B$465,MATCH(E522,Mapping!$A$2:$A$465,0))</f>
        <v>HARYANA</v>
      </c>
      <c r="G522" s="0" t="str">
        <f aca="false">INDEX(Mapping!$C$2:$C$465,MATCH(E522,Mapping!$A$2:$A$465,0))</f>
        <v>HARYANA</v>
      </c>
      <c r="H522" s="2" t="n">
        <v>327.14</v>
      </c>
      <c r="I522" s="3" t="n">
        <v>7.54</v>
      </c>
    </row>
    <row r="523" customFormat="false" ht="15" hidden="false" customHeight="false" outlineLevel="0" collapsed="false">
      <c r="A523" s="0" t="s">
        <v>645</v>
      </c>
      <c r="B523" s="0" t="n">
        <f aca="false">VALUE(LEFT(A523,4))</f>
        <v>2021</v>
      </c>
      <c r="C523" s="0" t="str">
        <f aca="false">"FY"&amp;IF(VALUE(MID(A523,6,2))&gt;=4,VALUE(LEFT(A523,4)),VALUE(LEFT(A523,4))-1)&amp;"-"&amp;TEXT(MOD(IF(VALUE(MID(A523,6,2))&gt;=4,VALUE(LEFT(A523,4)),VALUE(LEFT(A523,4))-1)+1,100),"00")</f>
        <v>FY2021-22</v>
      </c>
      <c r="D523" s="0" t="s">
        <v>41</v>
      </c>
      <c r="E523" s="0" t="s">
        <v>41</v>
      </c>
      <c r="F523" s="0" t="str">
        <f aca="false">INDEX(Mapping!$B$2:$B$465,MATCH(E523,Mapping!$A$2:$A$465,0))</f>
        <v>RAJASTHAN</v>
      </c>
      <c r="G523" s="0" t="str">
        <f aca="false">INDEX(Mapping!$C$2:$C$465,MATCH(E523,Mapping!$A$2:$A$465,0))</f>
        <v>RAJASTHAN</v>
      </c>
      <c r="H523" s="2" t="n">
        <v>225.81</v>
      </c>
      <c r="I523" s="3" t="n">
        <v>5.21</v>
      </c>
    </row>
    <row r="524" customFormat="false" ht="15" hidden="false" customHeight="false" outlineLevel="0" collapsed="false">
      <c r="A524" s="0" t="s">
        <v>645</v>
      </c>
      <c r="B524" s="0" t="n">
        <f aca="false">VALUE(LEFT(A524,4))</f>
        <v>2021</v>
      </c>
      <c r="C524" s="0" t="str">
        <f aca="false">"FY"&amp;IF(VALUE(MID(A524,6,2))&gt;=4,VALUE(LEFT(A524,4)),VALUE(LEFT(A524,4))-1)&amp;"-"&amp;TEXT(MOD(IF(VALUE(MID(A524,6,2))&gt;=4,VALUE(LEFT(A524,4)),VALUE(LEFT(A524,4))-1)+1,100),"00")</f>
        <v>FY2021-22</v>
      </c>
      <c r="D524" s="0" t="s">
        <v>40</v>
      </c>
      <c r="E524" s="0" t="s">
        <v>40</v>
      </c>
      <c r="F524" s="0" t="str">
        <f aca="false">INDEX(Mapping!$B$2:$B$465,MATCH(E524,Mapping!$A$2:$A$465,0))</f>
        <v>TAMIL NADU</v>
      </c>
      <c r="G524" s="0" t="str">
        <f aca="false">INDEX(Mapping!$C$2:$C$465,MATCH(E524,Mapping!$A$2:$A$465,0))</f>
        <v>TAMIL NADU</v>
      </c>
      <c r="H524" s="2" t="n">
        <v>215.8</v>
      </c>
      <c r="I524" s="3" t="n">
        <v>4.98</v>
      </c>
    </row>
    <row r="525" customFormat="false" ht="15" hidden="false" customHeight="false" outlineLevel="0" collapsed="false">
      <c r="A525" s="0" t="s">
        <v>645</v>
      </c>
      <c r="B525" s="0" t="n">
        <f aca="false">VALUE(LEFT(A525,4))</f>
        <v>2021</v>
      </c>
      <c r="C525" s="0" t="str">
        <f aca="false">"FY"&amp;IF(VALUE(MID(A525,6,2))&gt;=4,VALUE(LEFT(A525,4)),VALUE(LEFT(A525,4))-1)&amp;"-"&amp;TEXT(MOD(IF(VALUE(MID(A525,6,2))&gt;=4,VALUE(LEFT(A525,4)),VALUE(LEFT(A525,4))-1)+1,100),"00")</f>
        <v>FY2021-22</v>
      </c>
      <c r="D525" s="0" t="s">
        <v>35</v>
      </c>
      <c r="E525" s="0" t="s">
        <v>35</v>
      </c>
      <c r="F525" s="0" t="str">
        <f aca="false">INDEX(Mapping!$B$2:$B$465,MATCH(E525,Mapping!$A$2:$A$465,0))</f>
        <v>TELANGANA</v>
      </c>
      <c r="G525" s="0" t="str">
        <f aca="false">INDEX(Mapping!$C$2:$C$465,MATCH(E525,Mapping!$A$2:$A$465,0))</f>
        <v>TELANGANA</v>
      </c>
      <c r="H525" s="2" t="n">
        <v>203.31</v>
      </c>
      <c r="I525" s="3" t="n">
        <v>4.69</v>
      </c>
    </row>
    <row r="526" customFormat="false" ht="15" hidden="false" customHeight="false" outlineLevel="0" collapsed="false">
      <c r="A526" s="0" t="s">
        <v>645</v>
      </c>
      <c r="B526" s="0" t="n">
        <f aca="false">VALUE(LEFT(A526,4))</f>
        <v>2021</v>
      </c>
      <c r="C526" s="0" t="str">
        <f aca="false">"FY"&amp;IF(VALUE(MID(A526,6,2))&gt;=4,VALUE(LEFT(A526,4)),VALUE(LEFT(A526,4))-1)&amp;"-"&amp;TEXT(MOD(IF(VALUE(MID(A526,6,2))&gt;=4,VALUE(LEFT(A526,4)),VALUE(LEFT(A526,4))-1)+1,100),"00")</f>
        <v>FY2021-22</v>
      </c>
      <c r="D526" s="0" t="s">
        <v>48</v>
      </c>
      <c r="E526" s="0" t="s">
        <v>48</v>
      </c>
      <c r="F526" s="0" t="str">
        <f aca="false">INDEX(Mapping!$B$2:$B$465,MATCH(E526,Mapping!$A$2:$A$465,0))</f>
        <v>DELHI</v>
      </c>
      <c r="G526" s="0" t="str">
        <f aca="false">INDEX(Mapping!$C$2:$C$465,MATCH(E526,Mapping!$A$2:$A$465,0))</f>
        <v>DELHI</v>
      </c>
      <c r="H526" s="2" t="n">
        <v>123.3</v>
      </c>
      <c r="I526" s="3" t="n">
        <v>2.84</v>
      </c>
    </row>
    <row r="527" customFormat="false" ht="15" hidden="false" customHeight="false" outlineLevel="0" collapsed="false">
      <c r="A527" s="0" t="s">
        <v>645</v>
      </c>
      <c r="B527" s="0" t="n">
        <f aca="false">VALUE(LEFT(A527,4))</f>
        <v>2021</v>
      </c>
      <c r="C527" s="0" t="str">
        <f aca="false">"FY"&amp;IF(VALUE(MID(A527,6,2))&gt;=4,VALUE(LEFT(A527,4)),VALUE(LEFT(A527,4))-1)&amp;"-"&amp;TEXT(MOD(IF(VALUE(MID(A527,6,2))&gt;=4,VALUE(LEFT(A527,4)),VALUE(LEFT(A527,4))-1)+1,100),"00")</f>
        <v>FY2021-22</v>
      </c>
      <c r="D527" s="0" t="s">
        <v>36</v>
      </c>
      <c r="E527" s="0" t="s">
        <v>36</v>
      </c>
      <c r="F527" s="0" t="str">
        <f aca="false">INDEX(Mapping!$B$2:$B$465,MATCH(E527,Mapping!$A$2:$A$465,0))</f>
        <v>UTTAR PRADESH</v>
      </c>
      <c r="G527" s="0" t="str">
        <f aca="false">INDEX(Mapping!$C$2:$C$465,MATCH(E527,Mapping!$A$2:$A$465,0))</f>
        <v>UTTAR PRADESH</v>
      </c>
      <c r="H527" s="2" t="n">
        <v>104.38</v>
      </c>
      <c r="I527" s="3" t="n">
        <v>2.41</v>
      </c>
    </row>
    <row r="528" customFormat="false" ht="15" hidden="false" customHeight="false" outlineLevel="0" collapsed="false">
      <c r="A528" s="0" t="s">
        <v>645</v>
      </c>
      <c r="B528" s="0" t="n">
        <f aca="false">VALUE(LEFT(A528,4))</f>
        <v>2021</v>
      </c>
      <c r="C528" s="0" t="str">
        <f aca="false">"FY"&amp;IF(VALUE(MID(A528,6,2))&gt;=4,VALUE(LEFT(A528,4)),VALUE(LEFT(A528,4))-1)&amp;"-"&amp;TEXT(MOD(IF(VALUE(MID(A528,6,2))&gt;=4,VALUE(LEFT(A528,4)),VALUE(LEFT(A528,4))-1)+1,100),"00")</f>
        <v>FY2021-22</v>
      </c>
      <c r="D528" s="0" t="s">
        <v>61</v>
      </c>
      <c r="E528" s="0" t="s">
        <v>61</v>
      </c>
      <c r="F528" s="0" t="str">
        <f aca="false">INDEX(Mapping!$B$2:$B$465,MATCH(E528,Mapping!$A$2:$A$465,0))</f>
        <v>ASSAM</v>
      </c>
      <c r="G528" s="0" t="str">
        <f aca="false">INDEX(Mapping!$C$2:$C$465,MATCH(E528,Mapping!$A$2:$A$465,0))</f>
        <v>ASSAM</v>
      </c>
      <c r="H528" s="2" t="n">
        <v>79.91</v>
      </c>
      <c r="I528" s="3" t="n">
        <v>1.84</v>
      </c>
    </row>
    <row r="529" customFormat="false" ht="15" hidden="false" customHeight="false" outlineLevel="0" collapsed="false">
      <c r="A529" s="0" t="s">
        <v>645</v>
      </c>
      <c r="B529" s="0" t="n">
        <f aca="false">VALUE(LEFT(A529,4))</f>
        <v>2021</v>
      </c>
      <c r="C529" s="0" t="str">
        <f aca="false">"FY"&amp;IF(VALUE(MID(A529,6,2))&gt;=4,VALUE(LEFT(A529,4)),VALUE(LEFT(A529,4))-1)&amp;"-"&amp;TEXT(MOD(IF(VALUE(MID(A529,6,2))&gt;=4,VALUE(LEFT(A529,4)),VALUE(LEFT(A529,4))-1)+1,100),"00")</f>
        <v>FY2021-22</v>
      </c>
      <c r="D529" s="0" t="s">
        <v>56</v>
      </c>
      <c r="E529" s="0" t="s">
        <v>56</v>
      </c>
      <c r="F529" s="0" t="str">
        <f aca="false">INDEX(Mapping!$B$2:$B$465,MATCH(E529,Mapping!$A$2:$A$465,0))</f>
        <v>UTTARAKHAND</v>
      </c>
      <c r="G529" s="0" t="str">
        <f aca="false">INDEX(Mapping!$C$2:$C$465,MATCH(E529,Mapping!$A$2:$A$465,0))</f>
        <v>UTTARAKHAND</v>
      </c>
      <c r="H529" s="2" t="n">
        <v>72.07</v>
      </c>
      <c r="I529" s="3" t="n">
        <v>1.66</v>
      </c>
    </row>
    <row r="530" customFormat="false" ht="15" hidden="false" customHeight="false" outlineLevel="0" collapsed="false">
      <c r="A530" s="0" t="s">
        <v>645</v>
      </c>
      <c r="B530" s="0" t="n">
        <f aca="false">VALUE(LEFT(A530,4))</f>
        <v>2021</v>
      </c>
      <c r="C530" s="0" t="str">
        <f aca="false">"FY"&amp;IF(VALUE(MID(A530,6,2))&gt;=4,VALUE(LEFT(A530,4)),VALUE(LEFT(A530,4))-1)&amp;"-"&amp;TEXT(MOD(IF(VALUE(MID(A530,6,2))&gt;=4,VALUE(LEFT(A530,4)),VALUE(LEFT(A530,4))-1)+1,100),"00")</f>
        <v>FY2021-22</v>
      </c>
      <c r="D530" s="0" t="s">
        <v>49</v>
      </c>
      <c r="E530" s="0" t="s">
        <v>49</v>
      </c>
      <c r="F530" s="0" t="str">
        <f aca="false">INDEX(Mapping!$B$2:$B$465,MATCH(E530,Mapping!$A$2:$A$465,0))</f>
        <v>MADHYA PRADESH</v>
      </c>
      <c r="G530" s="0" t="str">
        <f aca="false">INDEX(Mapping!$C$2:$C$465,MATCH(E530,Mapping!$A$2:$A$465,0))</f>
        <v>MADHYA PRADESH</v>
      </c>
      <c r="H530" s="2" t="n">
        <v>71.74</v>
      </c>
      <c r="I530" s="3" t="n">
        <v>1.65</v>
      </c>
    </row>
    <row r="531" customFormat="false" ht="15" hidden="false" customHeight="false" outlineLevel="0" collapsed="false">
      <c r="A531" s="0" t="s">
        <v>645</v>
      </c>
      <c r="B531" s="0" t="n">
        <f aca="false">VALUE(LEFT(A531,4))</f>
        <v>2021</v>
      </c>
      <c r="C531" s="0" t="str">
        <f aca="false">"FY"&amp;IF(VALUE(MID(A531,6,2))&gt;=4,VALUE(LEFT(A531,4)),VALUE(LEFT(A531,4))-1)&amp;"-"&amp;TEXT(MOD(IF(VALUE(MID(A531,6,2))&gt;=4,VALUE(LEFT(A531,4)),VALUE(LEFT(A531,4))-1)+1,100),"00")</f>
        <v>FY2021-22</v>
      </c>
      <c r="D531" s="0" t="s">
        <v>150</v>
      </c>
      <c r="E531" s="0" t="s">
        <v>150</v>
      </c>
      <c r="F531" s="0" t="str">
        <f aca="false">INDEX(Mapping!$B$2:$B$465,MATCH(E531,Mapping!$A$2:$A$465,0))</f>
        <v>DNH &amp; DD (UT)</v>
      </c>
      <c r="G531" s="0" t="str">
        <f aca="false">INDEX(Mapping!$C$2:$C$465,MATCH(E531,Mapping!$A$2:$A$465,0))</f>
        <v>DNH &amp; DD (UT)</v>
      </c>
      <c r="H531" s="2" t="n">
        <v>65.26</v>
      </c>
      <c r="I531" s="3" t="n">
        <v>1.51</v>
      </c>
    </row>
    <row r="532" customFormat="false" ht="15" hidden="false" customHeight="false" outlineLevel="0" collapsed="false">
      <c r="A532" s="0" t="s">
        <v>645</v>
      </c>
      <c r="B532" s="0" t="n">
        <f aca="false">VALUE(LEFT(A532,4))</f>
        <v>2021</v>
      </c>
      <c r="C532" s="0" t="str">
        <f aca="false">"FY"&amp;IF(VALUE(MID(A532,6,2))&gt;=4,VALUE(LEFT(A532,4)),VALUE(LEFT(A532,4))-1)&amp;"-"&amp;TEXT(MOD(IF(VALUE(MID(A532,6,2))&gt;=4,VALUE(LEFT(A532,4)),VALUE(LEFT(A532,4))-1)+1,100),"00")</f>
        <v>FY2021-22</v>
      </c>
      <c r="D532" s="0" t="s">
        <v>47</v>
      </c>
      <c r="E532" s="0" t="s">
        <v>47</v>
      </c>
      <c r="F532" s="0" t="str">
        <f aca="false">INDEX(Mapping!$B$2:$B$465,MATCH(E532,Mapping!$A$2:$A$465,0))</f>
        <v>KARNATAKA</v>
      </c>
      <c r="G532" s="0" t="str">
        <f aca="false">INDEX(Mapping!$C$2:$C$465,MATCH(E532,Mapping!$A$2:$A$465,0))</f>
        <v>KARNATAKA</v>
      </c>
      <c r="H532" s="2" t="n">
        <v>48.78</v>
      </c>
      <c r="I532" s="3" t="n">
        <v>1.13</v>
      </c>
    </row>
    <row r="533" customFormat="false" ht="15" hidden="false" customHeight="false" outlineLevel="0" collapsed="false">
      <c r="A533" s="0" t="s">
        <v>645</v>
      </c>
      <c r="B533" s="0" t="n">
        <f aca="false">VALUE(LEFT(A533,4))</f>
        <v>2021</v>
      </c>
      <c r="C533" s="0" t="str">
        <f aca="false">"FY"&amp;IF(VALUE(MID(A533,6,2))&gt;=4,VALUE(LEFT(A533,4)),VALUE(LEFT(A533,4))-1)&amp;"-"&amp;TEXT(MOD(IF(VALUE(MID(A533,6,2))&gt;=4,VALUE(LEFT(A533,4)),VALUE(LEFT(A533,4))-1)+1,100),"00")</f>
        <v>FY2021-22</v>
      </c>
      <c r="D533" s="0" t="s">
        <v>74</v>
      </c>
      <c r="E533" s="0" t="s">
        <v>74</v>
      </c>
      <c r="F533" s="0" t="str">
        <f aca="false">INDEX(Mapping!$B$2:$B$465,MATCH(E533,Mapping!$A$2:$A$465,0))</f>
        <v>NEPAL (NEA / NVVN)</v>
      </c>
      <c r="G533" s="0" t="str">
        <f aca="false">INDEX(Mapping!$C$2:$C$465,MATCH(E533,Mapping!$A$2:$A$465,0))</f>
        <v>NEPAL (NEA / NVVN)</v>
      </c>
      <c r="H533" s="2" t="n">
        <v>42.89</v>
      </c>
      <c r="I533" s="3" t="n">
        <v>0.99</v>
      </c>
    </row>
    <row r="534" customFormat="false" ht="15" hidden="false" customHeight="false" outlineLevel="0" collapsed="false">
      <c r="A534" s="0" t="s">
        <v>645</v>
      </c>
      <c r="B534" s="0" t="n">
        <f aca="false">VALUE(LEFT(A534,4))</f>
        <v>2021</v>
      </c>
      <c r="C534" s="0" t="str">
        <f aca="false">"FY"&amp;IF(VALUE(MID(A534,6,2))&gt;=4,VALUE(LEFT(A534,4)),VALUE(LEFT(A534,4))-1)&amp;"-"&amp;TEXT(MOD(IF(VALUE(MID(A534,6,2))&gt;=4,VALUE(LEFT(A534,4)),VALUE(LEFT(A534,4))-1)+1,100),"00")</f>
        <v>FY2021-22</v>
      </c>
      <c r="D534" s="0" t="s">
        <v>71</v>
      </c>
      <c r="E534" s="0" t="s">
        <v>71</v>
      </c>
      <c r="F534" s="0" t="str">
        <f aca="false">INDEX(Mapping!$B$2:$B$465,MATCH(E534,Mapping!$A$2:$A$465,0))</f>
        <v>KERALA</v>
      </c>
      <c r="G534" s="0" t="str">
        <f aca="false">INDEX(Mapping!$C$2:$C$465,MATCH(E534,Mapping!$A$2:$A$465,0))</f>
        <v>KERALA</v>
      </c>
      <c r="H534" s="2" t="n">
        <v>33.79</v>
      </c>
      <c r="I534" s="3" t="n">
        <v>0.78</v>
      </c>
    </row>
    <row r="535" customFormat="false" ht="15" hidden="false" customHeight="false" outlineLevel="0" collapsed="false">
      <c r="A535" s="0" t="s">
        <v>645</v>
      </c>
      <c r="B535" s="0" t="n">
        <f aca="false">VALUE(LEFT(A535,4))</f>
        <v>2021</v>
      </c>
      <c r="C535" s="0" t="str">
        <f aca="false">"FY"&amp;IF(VALUE(MID(A535,6,2))&gt;=4,VALUE(LEFT(A535,4)),VALUE(LEFT(A535,4))-1)&amp;"-"&amp;TEXT(MOD(IF(VALUE(MID(A535,6,2))&gt;=4,VALUE(LEFT(A535,4)),VALUE(LEFT(A535,4))-1)+1,100),"00")</f>
        <v>FY2021-22</v>
      </c>
      <c r="D535" s="0" t="s">
        <v>45</v>
      </c>
      <c r="E535" s="0" t="s">
        <v>45</v>
      </c>
      <c r="F535" s="0" t="str">
        <f aca="false">INDEX(Mapping!$B$2:$B$465,MATCH(E535,Mapping!$A$2:$A$465,0))</f>
        <v>BIHAR</v>
      </c>
      <c r="G535" s="0" t="str">
        <f aca="false">INDEX(Mapping!$C$2:$C$465,MATCH(E535,Mapping!$A$2:$A$465,0))</f>
        <v>BIHAR</v>
      </c>
      <c r="H535" s="2" t="n">
        <v>32.86</v>
      </c>
      <c r="I535" s="3" t="n">
        <v>0.76</v>
      </c>
    </row>
    <row r="536" customFormat="false" ht="15" hidden="false" customHeight="false" outlineLevel="0" collapsed="false">
      <c r="A536" s="0" t="s">
        <v>645</v>
      </c>
      <c r="B536" s="0" t="n">
        <f aca="false">VALUE(LEFT(A536,4))</f>
        <v>2021</v>
      </c>
      <c r="C536" s="0" t="str">
        <f aca="false">"FY"&amp;IF(VALUE(MID(A536,6,2))&gt;=4,VALUE(LEFT(A536,4)),VALUE(LEFT(A536,4))-1)&amp;"-"&amp;TEXT(MOD(IF(VALUE(MID(A536,6,2))&gt;=4,VALUE(LEFT(A536,4)),VALUE(LEFT(A536,4))-1)+1,100),"00")</f>
        <v>FY2021-22</v>
      </c>
      <c r="D536" s="0" t="s">
        <v>53</v>
      </c>
      <c r="E536" s="0" t="s">
        <v>53</v>
      </c>
      <c r="F536" s="0" t="str">
        <f aca="false">INDEX(Mapping!$B$2:$B$465,MATCH(E536,Mapping!$A$2:$A$465,0))</f>
        <v>HIMACHAL PRADESH</v>
      </c>
      <c r="G536" s="0" t="str">
        <f aca="false">INDEX(Mapping!$C$2:$C$465,MATCH(E536,Mapping!$A$2:$A$465,0))</f>
        <v>HIMACHAL PRADESH</v>
      </c>
      <c r="H536" s="2" t="n">
        <v>24.83</v>
      </c>
      <c r="I536" s="3" t="n">
        <v>0.57</v>
      </c>
    </row>
    <row r="537" customFormat="false" ht="15" hidden="false" customHeight="false" outlineLevel="0" collapsed="false">
      <c r="A537" s="0" t="s">
        <v>645</v>
      </c>
      <c r="B537" s="0" t="n">
        <f aca="false">VALUE(LEFT(A537,4))</f>
        <v>2021</v>
      </c>
      <c r="C537" s="0" t="str">
        <f aca="false">"FY"&amp;IF(VALUE(MID(A537,6,2))&gt;=4,VALUE(LEFT(A537,4)),VALUE(LEFT(A537,4))-1)&amp;"-"&amp;TEXT(MOD(IF(VALUE(MID(A537,6,2))&gt;=4,VALUE(LEFT(A537,4)),VALUE(LEFT(A537,4))-1)+1,100),"00")</f>
        <v>FY2021-22</v>
      </c>
      <c r="D537" s="0" t="s">
        <v>94</v>
      </c>
      <c r="E537" s="0" t="s">
        <v>94</v>
      </c>
      <c r="F537" s="0" t="str">
        <f aca="false">INDEX(Mapping!$B$2:$B$465,MATCH(E537,Mapping!$A$2:$A$465,0))</f>
        <v>JHARKHAND</v>
      </c>
      <c r="G537" s="0" t="str">
        <f aca="false">INDEX(Mapping!$C$2:$C$465,MATCH(E537,Mapping!$A$2:$A$465,0))</f>
        <v>JHARKHAND</v>
      </c>
      <c r="H537" s="2" t="n">
        <v>19.29</v>
      </c>
      <c r="I537" s="3" t="n">
        <v>0.44</v>
      </c>
    </row>
    <row r="538" customFormat="false" ht="15" hidden="false" customHeight="false" outlineLevel="0" collapsed="false">
      <c r="A538" s="0" t="s">
        <v>645</v>
      </c>
      <c r="B538" s="0" t="n">
        <f aca="false">VALUE(LEFT(A538,4))</f>
        <v>2021</v>
      </c>
      <c r="C538" s="0" t="str">
        <f aca="false">"FY"&amp;IF(VALUE(MID(A538,6,2))&gt;=4,VALUE(LEFT(A538,4)),VALUE(LEFT(A538,4))-1)&amp;"-"&amp;TEXT(MOD(IF(VALUE(MID(A538,6,2))&gt;=4,VALUE(LEFT(A538,4)),VALUE(LEFT(A538,4))-1)+1,100),"00")</f>
        <v>FY2021-22</v>
      </c>
      <c r="D538" s="0" t="s">
        <v>245</v>
      </c>
      <c r="E538" s="0" t="s">
        <v>245</v>
      </c>
      <c r="F538" s="0" t="str">
        <f aca="false">INDEX(Mapping!$B$2:$B$465,MATCH(E538,Mapping!$A$2:$A$465,0))</f>
        <v>DNH &amp; DD (UT)</v>
      </c>
      <c r="G538" s="0" t="str">
        <f aca="false">INDEX(Mapping!$C$2:$C$465,MATCH(E538,Mapping!$A$2:$A$465,0))</f>
        <v>DNH &amp; DD (UT)</v>
      </c>
      <c r="H538" s="2" t="n">
        <v>11.75</v>
      </c>
      <c r="I538" s="3" t="n">
        <v>0.27</v>
      </c>
    </row>
    <row r="539" customFormat="false" ht="15" hidden="false" customHeight="false" outlineLevel="0" collapsed="false">
      <c r="A539" s="0" t="s">
        <v>645</v>
      </c>
      <c r="B539" s="0" t="n">
        <f aca="false">VALUE(LEFT(A539,4))</f>
        <v>2021</v>
      </c>
      <c r="C539" s="0" t="str">
        <f aca="false">"FY"&amp;IF(VALUE(MID(A539,6,2))&gt;=4,VALUE(LEFT(A539,4)),VALUE(LEFT(A539,4))-1)&amp;"-"&amp;TEXT(MOD(IF(VALUE(MID(A539,6,2))&gt;=4,VALUE(LEFT(A539,4)),VALUE(LEFT(A539,4))-1)+1,100),"00")</f>
        <v>FY2021-22</v>
      </c>
      <c r="D539" s="0" t="s">
        <v>43</v>
      </c>
      <c r="E539" s="0" t="s">
        <v>43</v>
      </c>
      <c r="F539" s="0" t="str">
        <f aca="false">INDEX(Mapping!$B$2:$B$465,MATCH(E539,Mapping!$A$2:$A$465,0))</f>
        <v>ODISHA</v>
      </c>
      <c r="G539" s="0" t="str">
        <f aca="false">INDEX(Mapping!$C$2:$C$465,MATCH(E539,Mapping!$A$2:$A$465,0))</f>
        <v>ODISHA</v>
      </c>
      <c r="H539" s="2" t="n">
        <v>8.51</v>
      </c>
      <c r="I539" s="3" t="n">
        <v>0.2</v>
      </c>
    </row>
    <row r="540" customFormat="false" ht="15" hidden="false" customHeight="false" outlineLevel="0" collapsed="false">
      <c r="A540" s="0" t="s">
        <v>645</v>
      </c>
      <c r="B540" s="0" t="n">
        <f aca="false">VALUE(LEFT(A540,4))</f>
        <v>2021</v>
      </c>
      <c r="C540" s="0" t="str">
        <f aca="false">"FY"&amp;IF(VALUE(MID(A540,6,2))&gt;=4,VALUE(LEFT(A540,4)),VALUE(LEFT(A540,4))-1)&amp;"-"&amp;TEXT(MOD(IF(VALUE(MID(A540,6,2))&gt;=4,VALUE(LEFT(A540,4)),VALUE(LEFT(A540,4))-1)+1,100),"00")</f>
        <v>FY2021-22</v>
      </c>
      <c r="D540" s="0" t="s">
        <v>648</v>
      </c>
      <c r="E540" s="0" t="s">
        <v>91</v>
      </c>
      <c r="F540" s="0" t="str">
        <f aca="false">INDEX(Mapping!$B$2:$B$465,MATCH(E540,Mapping!$A$2:$A$465,0))</f>
        <v>AM/NS INDIA (HAZIRA)</v>
      </c>
      <c r="G540" s="0" t="str">
        <f aca="false">INDEX(Mapping!$C$2:$C$465,MATCH(E540,Mapping!$A$2:$A$465,0))</f>
        <v>AM/NS INDIA (HAZIRA)</v>
      </c>
      <c r="H540" s="2" t="n">
        <v>6.11</v>
      </c>
      <c r="I540" s="3" t="n">
        <v>0.14</v>
      </c>
    </row>
    <row r="541" customFormat="false" ht="15" hidden="false" customHeight="false" outlineLevel="0" collapsed="false">
      <c r="A541" s="0" t="s">
        <v>645</v>
      </c>
      <c r="B541" s="0" t="n">
        <f aca="false">VALUE(LEFT(A541,4))</f>
        <v>2021</v>
      </c>
      <c r="C541" s="0" t="str">
        <f aca="false">"FY"&amp;IF(VALUE(MID(A541,6,2))&gt;=4,VALUE(LEFT(A541,4)),VALUE(LEFT(A541,4))-1)&amp;"-"&amp;TEXT(MOD(IF(VALUE(MID(A541,6,2))&gt;=4,VALUE(LEFT(A541,4)),VALUE(LEFT(A541,4))-1)+1,100),"00")</f>
        <v>FY2021-22</v>
      </c>
      <c r="D541" s="0" t="s">
        <v>253</v>
      </c>
      <c r="E541" s="0" t="s">
        <v>253</v>
      </c>
      <c r="F541" s="0" t="str">
        <f aca="false">INDEX(Mapping!$B$2:$B$465,MATCH(E541,Mapping!$A$2:$A$465,0))</f>
        <v>NAGALAND</v>
      </c>
      <c r="G541" s="0" t="str">
        <f aca="false">INDEX(Mapping!$C$2:$C$465,MATCH(E541,Mapping!$A$2:$A$465,0))</f>
        <v>NAGALAND</v>
      </c>
      <c r="H541" s="2" t="n">
        <v>5.86</v>
      </c>
      <c r="I541" s="3" t="n">
        <v>0.14</v>
      </c>
    </row>
    <row r="542" customFormat="false" ht="15" hidden="false" customHeight="false" outlineLevel="0" collapsed="false">
      <c r="A542" s="0" t="s">
        <v>645</v>
      </c>
      <c r="B542" s="0" t="n">
        <f aca="false">VALUE(LEFT(A542,4))</f>
        <v>2021</v>
      </c>
      <c r="C542" s="0" t="str">
        <f aca="false">"FY"&amp;IF(VALUE(MID(A542,6,2))&gt;=4,VALUE(LEFT(A542,4)),VALUE(LEFT(A542,4))-1)&amp;"-"&amp;TEXT(MOD(IF(VALUE(MID(A542,6,2))&gt;=4,VALUE(LEFT(A542,4)),VALUE(LEFT(A542,4))-1)+1,100),"00")</f>
        <v>FY2021-22</v>
      </c>
      <c r="D542" s="0" t="s">
        <v>119</v>
      </c>
      <c r="E542" s="0" t="s">
        <v>119</v>
      </c>
      <c r="F542" s="0" t="str">
        <f aca="false">INDEX(Mapping!$B$2:$B$465,MATCH(E542,Mapping!$A$2:$A$465,0))</f>
        <v>GOA</v>
      </c>
      <c r="G542" s="0" t="str">
        <f aca="false">INDEX(Mapping!$C$2:$C$465,MATCH(E542,Mapping!$A$2:$A$465,0))</f>
        <v>GOA</v>
      </c>
      <c r="H542" s="2" t="n">
        <v>3.99</v>
      </c>
      <c r="I542" s="3" t="n">
        <v>0.09</v>
      </c>
    </row>
    <row r="543" customFormat="false" ht="15" hidden="false" customHeight="false" outlineLevel="0" collapsed="false">
      <c r="A543" s="0" t="s">
        <v>645</v>
      </c>
      <c r="B543" s="0" t="n">
        <f aca="false">VALUE(LEFT(A543,4))</f>
        <v>2021</v>
      </c>
      <c r="C543" s="0" t="str">
        <f aca="false">"FY"&amp;IF(VALUE(MID(A543,6,2))&gt;=4,VALUE(LEFT(A543,4)),VALUE(LEFT(A543,4))-1)&amp;"-"&amp;TEXT(MOD(IF(VALUE(MID(A543,6,2))&gt;=4,VALUE(LEFT(A543,4)),VALUE(LEFT(A543,4))-1)+1,100),"00")</f>
        <v>FY2021-22</v>
      </c>
      <c r="D543" s="0" t="s">
        <v>291</v>
      </c>
      <c r="E543" s="0" t="s">
        <v>291</v>
      </c>
      <c r="F543" s="0" t="str">
        <f aca="false">INDEX(Mapping!$B$2:$B$465,MATCH(E543,Mapping!$A$2:$A$465,0))</f>
        <v>MANIPUR</v>
      </c>
      <c r="G543" s="0" t="str">
        <f aca="false">INDEX(Mapping!$C$2:$C$465,MATCH(E543,Mapping!$A$2:$A$465,0))</f>
        <v>MANIPUR</v>
      </c>
      <c r="H543" s="2" t="n">
        <v>3.61</v>
      </c>
      <c r="I543" s="3" t="n">
        <v>0.08</v>
      </c>
    </row>
    <row r="544" customFormat="false" ht="15" hidden="false" customHeight="false" outlineLevel="0" collapsed="false">
      <c r="A544" s="0" t="s">
        <v>645</v>
      </c>
      <c r="B544" s="0" t="n">
        <f aca="false">VALUE(LEFT(A544,4))</f>
        <v>2021</v>
      </c>
      <c r="C544" s="0" t="str">
        <f aca="false">"FY"&amp;IF(VALUE(MID(A544,6,2))&gt;=4,VALUE(LEFT(A544,4)),VALUE(LEFT(A544,4))-1)&amp;"-"&amp;TEXT(MOD(IF(VALUE(MID(A544,6,2))&gt;=4,VALUE(LEFT(A544,4)),VALUE(LEFT(A544,4))-1)+1,100),"00")</f>
        <v>FY2021-22</v>
      </c>
      <c r="D544" s="0" t="s">
        <v>121</v>
      </c>
      <c r="E544" s="0" t="s">
        <v>121</v>
      </c>
      <c r="F544" s="0" t="str">
        <f aca="false">INDEX(Mapping!$B$2:$B$465,MATCH(E544,Mapping!$A$2:$A$465,0))</f>
        <v>MEGHALAYA</v>
      </c>
      <c r="G544" s="0" t="str">
        <f aca="false">INDEX(Mapping!$C$2:$C$465,MATCH(E544,Mapping!$A$2:$A$465,0))</f>
        <v>MEGHALAYA</v>
      </c>
      <c r="H544" s="2" t="n">
        <v>2.96</v>
      </c>
      <c r="I544" s="3" t="n">
        <v>0.07</v>
      </c>
    </row>
    <row r="545" customFormat="false" ht="15" hidden="false" customHeight="false" outlineLevel="0" collapsed="false">
      <c r="A545" s="0" t="s">
        <v>645</v>
      </c>
      <c r="B545" s="0" t="n">
        <f aca="false">VALUE(LEFT(A545,4))</f>
        <v>2021</v>
      </c>
      <c r="C545" s="0" t="str">
        <f aca="false">"FY"&amp;IF(VALUE(MID(A545,6,2))&gt;=4,VALUE(LEFT(A545,4)),VALUE(LEFT(A545,4))-1)&amp;"-"&amp;TEXT(MOD(IF(VALUE(MID(A545,6,2))&gt;=4,VALUE(LEFT(A545,4)),VALUE(LEFT(A545,4))-1)+1,100),"00")</f>
        <v>FY2021-22</v>
      </c>
      <c r="D545" s="0" t="s">
        <v>46</v>
      </c>
      <c r="E545" s="0" t="s">
        <v>46</v>
      </c>
      <c r="F545" s="0" t="str">
        <f aca="false">INDEX(Mapping!$B$2:$B$465,MATCH(E545,Mapping!$A$2:$A$465,0))</f>
        <v>CHHATTISGARH</v>
      </c>
      <c r="G545" s="0" t="str">
        <f aca="false">INDEX(Mapping!$C$2:$C$465,MATCH(E545,Mapping!$A$2:$A$465,0))</f>
        <v>CHHATTISGARH</v>
      </c>
      <c r="H545" s="2" t="n">
        <v>0.97</v>
      </c>
      <c r="I545" s="3" t="n">
        <v>0.02</v>
      </c>
    </row>
    <row r="546" customFormat="false" ht="15" hidden="false" customHeight="false" outlineLevel="0" collapsed="false">
      <c r="A546" s="0" t="s">
        <v>645</v>
      </c>
      <c r="B546" s="0" t="n">
        <f aca="false">VALUE(LEFT(A546,4))</f>
        <v>2021</v>
      </c>
      <c r="C546" s="0" t="str">
        <f aca="false">"FY"&amp;IF(VALUE(MID(A546,6,2))&gt;=4,VALUE(LEFT(A546,4)),VALUE(LEFT(A546,4))-1)&amp;"-"&amp;TEXT(MOD(IF(VALUE(MID(A546,6,2))&gt;=4,VALUE(LEFT(A546,4)),VALUE(LEFT(A546,4))-1)+1,100),"00")</f>
        <v>FY2021-22</v>
      </c>
      <c r="D546" s="0" t="s">
        <v>152</v>
      </c>
      <c r="E546" s="0" t="s">
        <v>152</v>
      </c>
      <c r="F546" s="0" t="str">
        <f aca="false">INDEX(Mapping!$B$2:$B$465,MATCH(E546,Mapping!$A$2:$A$465,0))</f>
        <v>CHANDIGARH</v>
      </c>
      <c r="G546" s="0" t="str">
        <f aca="false">INDEX(Mapping!$C$2:$C$465,MATCH(E546,Mapping!$A$2:$A$465,0))</f>
        <v>CHANDIGARH</v>
      </c>
      <c r="H546" s="2" t="n">
        <v>0.66</v>
      </c>
      <c r="I546" s="3" t="n">
        <v>0.02</v>
      </c>
    </row>
    <row r="547" customFormat="false" ht="15" hidden="false" customHeight="false" outlineLevel="0" collapsed="false">
      <c r="A547" s="0" t="s">
        <v>645</v>
      </c>
      <c r="B547" s="0" t="n">
        <f aca="false">VALUE(LEFT(A547,4))</f>
        <v>2021</v>
      </c>
      <c r="C547" s="0" t="str">
        <f aca="false">"FY"&amp;IF(VALUE(MID(A547,6,2))&gt;=4,VALUE(LEFT(A547,4)),VALUE(LEFT(A547,4))-1)&amp;"-"&amp;TEXT(MOD(IF(VALUE(MID(A547,6,2))&gt;=4,VALUE(LEFT(A547,4)),VALUE(LEFT(A547,4))-1)+1,100),"00")</f>
        <v>FY2021-22</v>
      </c>
      <c r="D547" s="0" t="s">
        <v>54</v>
      </c>
      <c r="E547" s="0" t="s">
        <v>54</v>
      </c>
      <c r="F547" s="0" t="str">
        <f aca="false">INDEX(Mapping!$B$2:$B$465,MATCH(E547,Mapping!$A$2:$A$465,0))</f>
        <v>JAMMU &amp; KASHMIR</v>
      </c>
      <c r="G547" s="0" t="str">
        <f aca="false">INDEX(Mapping!$C$2:$C$465,MATCH(E547,Mapping!$A$2:$A$465,0))</f>
        <v>JAMMU &amp; KASHMIR</v>
      </c>
      <c r="H547" s="2" t="n">
        <v>0.36</v>
      </c>
      <c r="I547" s="3" t="n">
        <v>0.01</v>
      </c>
    </row>
    <row r="548" customFormat="false" ht="15" hidden="false" customHeight="false" outlineLevel="0" collapsed="false">
      <c r="A548" s="0" t="s">
        <v>645</v>
      </c>
      <c r="B548" s="0" t="n">
        <f aca="false">VALUE(LEFT(A548,4))</f>
        <v>2021</v>
      </c>
      <c r="C548" s="0" t="str">
        <f aca="false">"FY"&amp;IF(VALUE(MID(A548,6,2))&gt;=4,VALUE(LEFT(A548,4)),VALUE(LEFT(A548,4))-1)&amp;"-"&amp;TEXT(MOD(IF(VALUE(MID(A548,6,2))&gt;=4,VALUE(LEFT(A548,4)),VALUE(LEFT(A548,4))-1)+1,100),"00")</f>
        <v>FY2021-22</v>
      </c>
      <c r="D548" s="0" t="s">
        <v>181</v>
      </c>
      <c r="E548" s="0" t="s">
        <v>181</v>
      </c>
      <c r="F548" s="0" t="str">
        <f aca="false">INDEX(Mapping!$B$2:$B$465,MATCH(E548,Mapping!$A$2:$A$465,0))</f>
        <v>ARUNACHAL PRADESH</v>
      </c>
      <c r="G548" s="0" t="str">
        <f aca="false">INDEX(Mapping!$C$2:$C$465,MATCH(E548,Mapping!$A$2:$A$465,0))</f>
        <v>ARUNACHAL PRADESH</v>
      </c>
      <c r="H548" s="2" t="n">
        <v>0.17</v>
      </c>
      <c r="I548" s="3" t="n">
        <v>0.004</v>
      </c>
    </row>
    <row r="549" customFormat="false" ht="15" hidden="false" customHeight="false" outlineLevel="0" collapsed="false">
      <c r="A549" s="0" t="s">
        <v>188</v>
      </c>
      <c r="B549" s="0" t="n">
        <f aca="false">VALUE(LEFT(A549,4))</f>
        <v>2021</v>
      </c>
      <c r="C549" s="0" t="str">
        <f aca="false">"FY"&amp;IF(VALUE(MID(A549,6,2))&gt;=4,VALUE(LEFT(A549,4)),VALUE(LEFT(A549,4))-1)&amp;"-"&amp;TEXT(MOD(IF(VALUE(MID(A549,6,2))&gt;=4,VALUE(LEFT(A549,4)),VALUE(LEFT(A549,4))-1)+1,100),"00")</f>
        <v>FY2021-22</v>
      </c>
      <c r="D549" s="0" t="s">
        <v>31</v>
      </c>
      <c r="E549" s="0" t="s">
        <v>31</v>
      </c>
      <c r="F549" s="0" t="str">
        <f aca="false">INDEX(Mapping!$B$2:$B$465,MATCH(E549,Mapping!$A$2:$A$465,0))</f>
        <v>GUJARAT</v>
      </c>
      <c r="G549" s="0" t="str">
        <f aca="false">INDEX(Mapping!$C$2:$C$465,MATCH(E549,Mapping!$A$2:$A$465,0))</f>
        <v>GUJARAT</v>
      </c>
      <c r="H549" s="2" t="n">
        <v>919.86</v>
      </c>
      <c r="I549" s="3" t="n">
        <v>21.69</v>
      </c>
    </row>
    <row r="550" customFormat="false" ht="15" hidden="false" customHeight="false" outlineLevel="0" collapsed="false">
      <c r="A550" s="0" t="s">
        <v>188</v>
      </c>
      <c r="B550" s="0" t="n">
        <f aca="false">VALUE(LEFT(A550,4))</f>
        <v>2021</v>
      </c>
      <c r="C550" s="0" t="str">
        <f aca="false">"FY"&amp;IF(VALUE(MID(A550,6,2))&gt;=4,VALUE(LEFT(A550,4)),VALUE(LEFT(A550,4))-1)&amp;"-"&amp;TEXT(MOD(IF(VALUE(MID(A550,6,2))&gt;=4,VALUE(LEFT(A550,4)),VALUE(LEFT(A550,4))-1)+1,100),"00")</f>
        <v>FY2021-22</v>
      </c>
      <c r="D550" s="0" t="s">
        <v>37</v>
      </c>
      <c r="E550" s="0" t="s">
        <v>37</v>
      </c>
      <c r="F550" s="0" t="str">
        <f aca="false">INDEX(Mapping!$B$2:$B$465,MATCH(E550,Mapping!$A$2:$A$465,0))</f>
        <v>MAHARASHTRA</v>
      </c>
      <c r="G550" s="0" t="str">
        <f aca="false">INDEX(Mapping!$C$2:$C$465,MATCH(E550,Mapping!$A$2:$A$465,0))</f>
        <v>MAHARASHTRA</v>
      </c>
      <c r="H550" s="2" t="n">
        <v>539.31</v>
      </c>
      <c r="I550" s="3" t="n">
        <v>12.72</v>
      </c>
    </row>
    <row r="551" customFormat="false" ht="15" hidden="false" customHeight="false" outlineLevel="0" collapsed="false">
      <c r="A551" s="0" t="s">
        <v>188</v>
      </c>
      <c r="B551" s="0" t="n">
        <f aca="false">VALUE(LEFT(A551,4))</f>
        <v>2021</v>
      </c>
      <c r="C551" s="0" t="str">
        <f aca="false">"FY"&amp;IF(VALUE(MID(A551,6,2))&gt;=4,VALUE(LEFT(A551,4)),VALUE(LEFT(A551,4))-1)&amp;"-"&amp;TEXT(MOD(IF(VALUE(MID(A551,6,2))&gt;=4,VALUE(LEFT(A551,4)),VALUE(LEFT(A551,4))-1)+1,100),"00")</f>
        <v>FY2021-22</v>
      </c>
      <c r="D551" s="0" t="s">
        <v>42</v>
      </c>
      <c r="E551" s="0" t="s">
        <v>42</v>
      </c>
      <c r="F551" s="0" t="str">
        <f aca="false">INDEX(Mapping!$B$2:$B$465,MATCH(E551,Mapping!$A$2:$A$465,0))</f>
        <v>PUNJAB</v>
      </c>
      <c r="G551" s="0" t="str">
        <f aca="false">INDEX(Mapping!$C$2:$C$465,MATCH(E551,Mapping!$A$2:$A$465,0))</f>
        <v>PUNJAB</v>
      </c>
      <c r="H551" s="2" t="n">
        <v>518.66</v>
      </c>
      <c r="I551" s="3" t="n">
        <v>12.23</v>
      </c>
    </row>
    <row r="552" customFormat="false" ht="15" hidden="false" customHeight="false" outlineLevel="0" collapsed="false">
      <c r="A552" s="0" t="s">
        <v>188</v>
      </c>
      <c r="B552" s="0" t="n">
        <f aca="false">VALUE(LEFT(A552,4))</f>
        <v>2021</v>
      </c>
      <c r="C552" s="0" t="str">
        <f aca="false">"FY"&amp;IF(VALUE(MID(A552,6,2))&gt;=4,VALUE(LEFT(A552,4)),VALUE(LEFT(A552,4))-1)&amp;"-"&amp;TEXT(MOD(IF(VALUE(MID(A552,6,2))&gt;=4,VALUE(LEFT(A552,4)),VALUE(LEFT(A552,4))-1)+1,100),"00")</f>
        <v>FY2021-22</v>
      </c>
      <c r="D552" s="0" t="s">
        <v>44</v>
      </c>
      <c r="E552" s="0" t="s">
        <v>44</v>
      </c>
      <c r="F552" s="0" t="str">
        <f aca="false">INDEX(Mapping!$B$2:$B$465,MATCH(E552,Mapping!$A$2:$A$465,0))</f>
        <v>HARYANA</v>
      </c>
      <c r="G552" s="0" t="str">
        <f aca="false">INDEX(Mapping!$C$2:$C$465,MATCH(E552,Mapping!$A$2:$A$465,0))</f>
        <v>HARYANA</v>
      </c>
      <c r="H552" s="2" t="n">
        <v>335.12</v>
      </c>
      <c r="I552" s="3" t="n">
        <v>7.9</v>
      </c>
    </row>
    <row r="553" customFormat="false" ht="15" hidden="false" customHeight="false" outlineLevel="0" collapsed="false">
      <c r="A553" s="0" t="s">
        <v>188</v>
      </c>
      <c r="B553" s="0" t="n">
        <f aca="false">VALUE(LEFT(A553,4))</f>
        <v>2021</v>
      </c>
      <c r="C553" s="0" t="str">
        <f aca="false">"FY"&amp;IF(VALUE(MID(A553,6,2))&gt;=4,VALUE(LEFT(A553,4)),VALUE(LEFT(A553,4))-1)&amp;"-"&amp;TEXT(MOD(IF(VALUE(MID(A553,6,2))&gt;=4,VALUE(LEFT(A553,4)),VALUE(LEFT(A553,4))-1)+1,100),"00")</f>
        <v>FY2021-22</v>
      </c>
      <c r="D553" s="0" t="s">
        <v>40</v>
      </c>
      <c r="E553" s="0" t="s">
        <v>40</v>
      </c>
      <c r="F553" s="0" t="str">
        <f aca="false">INDEX(Mapping!$B$2:$B$465,MATCH(E553,Mapping!$A$2:$A$465,0))</f>
        <v>TAMIL NADU</v>
      </c>
      <c r="G553" s="0" t="str">
        <f aca="false">INDEX(Mapping!$C$2:$C$465,MATCH(E553,Mapping!$A$2:$A$465,0))</f>
        <v>TAMIL NADU</v>
      </c>
      <c r="H553" s="2" t="n">
        <v>304.56</v>
      </c>
      <c r="I553" s="3" t="n">
        <v>7.18</v>
      </c>
    </row>
    <row r="554" customFormat="false" ht="15" hidden="false" customHeight="false" outlineLevel="0" collapsed="false">
      <c r="A554" s="0" t="s">
        <v>188</v>
      </c>
      <c r="B554" s="0" t="n">
        <f aca="false">VALUE(LEFT(A554,4))</f>
        <v>2021</v>
      </c>
      <c r="C554" s="0" t="str">
        <f aca="false">"FY"&amp;IF(VALUE(MID(A554,6,2))&gt;=4,VALUE(LEFT(A554,4)),VALUE(LEFT(A554,4))-1)&amp;"-"&amp;TEXT(MOD(IF(VALUE(MID(A554,6,2))&gt;=4,VALUE(LEFT(A554,4)),VALUE(LEFT(A554,4))-1)+1,100),"00")</f>
        <v>FY2021-22</v>
      </c>
      <c r="D554" s="0" t="s">
        <v>36</v>
      </c>
      <c r="E554" s="0" t="s">
        <v>36</v>
      </c>
      <c r="F554" s="0" t="str">
        <f aca="false">INDEX(Mapping!$B$2:$B$465,MATCH(E554,Mapping!$A$2:$A$465,0))</f>
        <v>UTTAR PRADESH</v>
      </c>
      <c r="G554" s="0" t="str">
        <f aca="false">INDEX(Mapping!$C$2:$C$465,MATCH(E554,Mapping!$A$2:$A$465,0))</f>
        <v>UTTAR PRADESH</v>
      </c>
      <c r="H554" s="2" t="n">
        <v>297.08</v>
      </c>
      <c r="I554" s="3" t="n">
        <v>7</v>
      </c>
    </row>
    <row r="555" customFormat="false" ht="15" hidden="false" customHeight="false" outlineLevel="0" collapsed="false">
      <c r="A555" s="0" t="s">
        <v>188</v>
      </c>
      <c r="B555" s="0" t="n">
        <f aca="false">VALUE(LEFT(A555,4))</f>
        <v>2021</v>
      </c>
      <c r="C555" s="0" t="str">
        <f aca="false">"FY"&amp;IF(VALUE(MID(A555,6,2))&gt;=4,VALUE(LEFT(A555,4)),VALUE(LEFT(A555,4))-1)&amp;"-"&amp;TEXT(MOD(IF(VALUE(MID(A555,6,2))&gt;=4,VALUE(LEFT(A555,4)),VALUE(LEFT(A555,4))-1)+1,100),"00")</f>
        <v>FY2021-22</v>
      </c>
      <c r="D555" s="0" t="s">
        <v>35</v>
      </c>
      <c r="E555" s="0" t="s">
        <v>35</v>
      </c>
      <c r="F555" s="0" t="str">
        <f aca="false">INDEX(Mapping!$B$2:$B$465,MATCH(E555,Mapping!$A$2:$A$465,0))</f>
        <v>TELANGANA</v>
      </c>
      <c r="G555" s="0" t="str">
        <f aca="false">INDEX(Mapping!$C$2:$C$465,MATCH(E555,Mapping!$A$2:$A$465,0))</f>
        <v>TELANGANA</v>
      </c>
      <c r="H555" s="2" t="n">
        <v>237.98</v>
      </c>
      <c r="I555" s="3" t="n">
        <v>5.61</v>
      </c>
    </row>
    <row r="556" customFormat="false" ht="15" hidden="false" customHeight="false" outlineLevel="0" collapsed="false">
      <c r="A556" s="0" t="s">
        <v>188</v>
      </c>
      <c r="B556" s="0" t="n">
        <f aca="false">VALUE(LEFT(A556,4))</f>
        <v>2021</v>
      </c>
      <c r="C556" s="0" t="str">
        <f aca="false">"FY"&amp;IF(VALUE(MID(A556,6,2))&gt;=4,VALUE(LEFT(A556,4)),VALUE(LEFT(A556,4))-1)&amp;"-"&amp;TEXT(MOD(IF(VALUE(MID(A556,6,2))&gt;=4,VALUE(LEFT(A556,4)),VALUE(LEFT(A556,4))-1)+1,100),"00")</f>
        <v>FY2021-22</v>
      </c>
      <c r="D556" s="0" t="s">
        <v>45</v>
      </c>
      <c r="E556" s="0" t="s">
        <v>45</v>
      </c>
      <c r="F556" s="0" t="str">
        <f aca="false">INDEX(Mapping!$B$2:$B$465,MATCH(E556,Mapping!$A$2:$A$465,0))</f>
        <v>BIHAR</v>
      </c>
      <c r="G556" s="0" t="str">
        <f aca="false">INDEX(Mapping!$C$2:$C$465,MATCH(E556,Mapping!$A$2:$A$465,0))</f>
        <v>BIHAR</v>
      </c>
      <c r="H556" s="2" t="n">
        <v>161.98</v>
      </c>
      <c r="I556" s="3" t="n">
        <v>3.82</v>
      </c>
    </row>
    <row r="557" customFormat="false" ht="15" hidden="false" customHeight="false" outlineLevel="0" collapsed="false">
      <c r="A557" s="0" t="s">
        <v>188</v>
      </c>
      <c r="B557" s="0" t="n">
        <f aca="false">VALUE(LEFT(A557,4))</f>
        <v>2021</v>
      </c>
      <c r="C557" s="0" t="str">
        <f aca="false">"FY"&amp;IF(VALUE(MID(A557,6,2))&gt;=4,VALUE(LEFT(A557,4)),VALUE(LEFT(A557,4))-1)&amp;"-"&amp;TEXT(MOD(IF(VALUE(MID(A557,6,2))&gt;=4,VALUE(LEFT(A557,4)),VALUE(LEFT(A557,4))-1)+1,100),"00")</f>
        <v>FY2021-22</v>
      </c>
      <c r="D557" s="0" t="s">
        <v>49</v>
      </c>
      <c r="E557" s="0" t="s">
        <v>49</v>
      </c>
      <c r="F557" s="0" t="str">
        <f aca="false">INDEX(Mapping!$B$2:$B$465,MATCH(E557,Mapping!$A$2:$A$465,0))</f>
        <v>MADHYA PRADESH</v>
      </c>
      <c r="G557" s="0" t="str">
        <f aca="false">INDEX(Mapping!$C$2:$C$465,MATCH(E557,Mapping!$A$2:$A$465,0))</f>
        <v>MADHYA PRADESH</v>
      </c>
      <c r="H557" s="2" t="n">
        <v>132.52</v>
      </c>
      <c r="I557" s="3" t="n">
        <v>3.12</v>
      </c>
    </row>
    <row r="558" customFormat="false" ht="15" hidden="false" customHeight="false" outlineLevel="0" collapsed="false">
      <c r="A558" s="0" t="s">
        <v>188</v>
      </c>
      <c r="B558" s="0" t="n">
        <f aca="false">VALUE(LEFT(A558,4))</f>
        <v>2021</v>
      </c>
      <c r="C558" s="0" t="str">
        <f aca="false">"FY"&amp;IF(VALUE(MID(A558,6,2))&gt;=4,VALUE(LEFT(A558,4)),VALUE(LEFT(A558,4))-1)&amp;"-"&amp;TEXT(MOD(IF(VALUE(MID(A558,6,2))&gt;=4,VALUE(LEFT(A558,4)),VALUE(LEFT(A558,4))-1)+1,100),"00")</f>
        <v>FY2021-22</v>
      </c>
      <c r="D558" s="0" t="s">
        <v>38</v>
      </c>
      <c r="E558" s="0" t="s">
        <v>38</v>
      </c>
      <c r="F558" s="0" t="str">
        <f aca="false">INDEX(Mapping!$B$2:$B$465,MATCH(E558,Mapping!$A$2:$A$465,0))</f>
        <v>ANDHRA PRADESH</v>
      </c>
      <c r="G558" s="0" t="str">
        <f aca="false">INDEX(Mapping!$C$2:$C$465,MATCH(E558,Mapping!$A$2:$A$465,0))</f>
        <v>ANDHRA PRADESH</v>
      </c>
      <c r="H558" s="2" t="n">
        <v>122.48</v>
      </c>
      <c r="I558" s="3" t="n">
        <v>2.89</v>
      </c>
    </row>
    <row r="559" customFormat="false" ht="15" hidden="false" customHeight="false" outlineLevel="0" collapsed="false">
      <c r="A559" s="0" t="s">
        <v>188</v>
      </c>
      <c r="B559" s="0" t="n">
        <f aca="false">VALUE(LEFT(A559,4))</f>
        <v>2021</v>
      </c>
      <c r="C559" s="0" t="str">
        <f aca="false">"FY"&amp;IF(VALUE(MID(A559,6,2))&gt;=4,VALUE(LEFT(A559,4)),VALUE(LEFT(A559,4))-1)&amp;"-"&amp;TEXT(MOD(IF(VALUE(MID(A559,6,2))&gt;=4,VALUE(LEFT(A559,4)),VALUE(LEFT(A559,4))-1)+1,100),"00")</f>
        <v>FY2021-22</v>
      </c>
      <c r="D559" s="0" t="s">
        <v>41</v>
      </c>
      <c r="E559" s="0" t="s">
        <v>41</v>
      </c>
      <c r="F559" s="0" t="str">
        <f aca="false">INDEX(Mapping!$B$2:$B$465,MATCH(E559,Mapping!$A$2:$A$465,0))</f>
        <v>RAJASTHAN</v>
      </c>
      <c r="G559" s="0" t="str">
        <f aca="false">INDEX(Mapping!$C$2:$C$465,MATCH(E559,Mapping!$A$2:$A$465,0))</f>
        <v>RAJASTHAN</v>
      </c>
      <c r="H559" s="2" t="n">
        <v>110.11</v>
      </c>
      <c r="I559" s="3" t="n">
        <v>2.6</v>
      </c>
    </row>
    <row r="560" customFormat="false" ht="15" hidden="false" customHeight="false" outlineLevel="0" collapsed="false">
      <c r="A560" s="0" t="s">
        <v>188</v>
      </c>
      <c r="B560" s="0" t="n">
        <f aca="false">VALUE(LEFT(A560,4))</f>
        <v>2021</v>
      </c>
      <c r="C560" s="0" t="str">
        <f aca="false">"FY"&amp;IF(VALUE(MID(A560,6,2))&gt;=4,VALUE(LEFT(A560,4)),VALUE(LEFT(A560,4))-1)&amp;"-"&amp;TEXT(MOD(IF(VALUE(MID(A560,6,2))&gt;=4,VALUE(LEFT(A560,4)),VALUE(LEFT(A560,4))-1)+1,100),"00")</f>
        <v>FY2021-22</v>
      </c>
      <c r="D560" s="0" t="s">
        <v>56</v>
      </c>
      <c r="E560" s="0" t="s">
        <v>56</v>
      </c>
      <c r="F560" s="0" t="str">
        <f aca="false">INDEX(Mapping!$B$2:$B$465,MATCH(E560,Mapping!$A$2:$A$465,0))</f>
        <v>UTTARAKHAND</v>
      </c>
      <c r="G560" s="0" t="str">
        <f aca="false">INDEX(Mapping!$C$2:$C$465,MATCH(E560,Mapping!$A$2:$A$465,0))</f>
        <v>UTTARAKHAND</v>
      </c>
      <c r="H560" s="2" t="n">
        <v>103.75</v>
      </c>
      <c r="I560" s="3" t="n">
        <v>2.45</v>
      </c>
    </row>
    <row r="561" customFormat="false" ht="15" hidden="false" customHeight="false" outlineLevel="0" collapsed="false">
      <c r="A561" s="0" t="s">
        <v>188</v>
      </c>
      <c r="B561" s="0" t="n">
        <f aca="false">VALUE(LEFT(A561,4))</f>
        <v>2021</v>
      </c>
      <c r="C561" s="0" t="str">
        <f aca="false">"FY"&amp;IF(VALUE(MID(A561,6,2))&gt;=4,VALUE(LEFT(A561,4)),VALUE(LEFT(A561,4))-1)&amp;"-"&amp;TEXT(MOD(IF(VALUE(MID(A561,6,2))&gt;=4,VALUE(LEFT(A561,4)),VALUE(LEFT(A561,4))-1)+1,100),"00")</f>
        <v>FY2021-22</v>
      </c>
      <c r="D561" s="0" t="s">
        <v>61</v>
      </c>
      <c r="E561" s="0" t="s">
        <v>61</v>
      </c>
      <c r="F561" s="0" t="str">
        <f aca="false">INDEX(Mapping!$B$2:$B$465,MATCH(E561,Mapping!$A$2:$A$465,0))</f>
        <v>ASSAM</v>
      </c>
      <c r="G561" s="0" t="str">
        <f aca="false">INDEX(Mapping!$C$2:$C$465,MATCH(E561,Mapping!$A$2:$A$465,0))</f>
        <v>ASSAM</v>
      </c>
      <c r="H561" s="2" t="n">
        <v>80.93</v>
      </c>
      <c r="I561" s="3" t="n">
        <v>1.91</v>
      </c>
    </row>
    <row r="562" customFormat="false" ht="15" hidden="false" customHeight="false" outlineLevel="0" collapsed="false">
      <c r="A562" s="0" t="s">
        <v>188</v>
      </c>
      <c r="B562" s="0" t="n">
        <f aca="false">VALUE(LEFT(A562,4))</f>
        <v>2021</v>
      </c>
      <c r="C562" s="0" t="str">
        <f aca="false">"FY"&amp;IF(VALUE(MID(A562,6,2))&gt;=4,VALUE(LEFT(A562,4)),VALUE(LEFT(A562,4))-1)&amp;"-"&amp;TEXT(MOD(IF(VALUE(MID(A562,6,2))&gt;=4,VALUE(LEFT(A562,4)),VALUE(LEFT(A562,4))-1)+1,100),"00")</f>
        <v>FY2021-22</v>
      </c>
      <c r="D562" s="0" t="s">
        <v>48</v>
      </c>
      <c r="E562" s="0" t="s">
        <v>48</v>
      </c>
      <c r="F562" s="0" t="str">
        <f aca="false">INDEX(Mapping!$B$2:$B$465,MATCH(E562,Mapping!$A$2:$A$465,0))</f>
        <v>DELHI</v>
      </c>
      <c r="G562" s="0" t="str">
        <f aca="false">INDEX(Mapping!$C$2:$C$465,MATCH(E562,Mapping!$A$2:$A$465,0))</f>
        <v>DELHI</v>
      </c>
      <c r="H562" s="2" t="n">
        <v>72.63</v>
      </c>
      <c r="I562" s="3" t="n">
        <v>1.71</v>
      </c>
    </row>
    <row r="563" customFormat="false" ht="15" hidden="false" customHeight="false" outlineLevel="0" collapsed="false">
      <c r="A563" s="0" t="s">
        <v>188</v>
      </c>
      <c r="B563" s="0" t="n">
        <f aca="false">VALUE(LEFT(A563,4))</f>
        <v>2021</v>
      </c>
      <c r="C563" s="0" t="str">
        <f aca="false">"FY"&amp;IF(VALUE(MID(A563,6,2))&gt;=4,VALUE(LEFT(A563,4)),VALUE(LEFT(A563,4))-1)&amp;"-"&amp;TEXT(MOD(IF(VALUE(MID(A563,6,2))&gt;=4,VALUE(LEFT(A563,4)),VALUE(LEFT(A563,4))-1)+1,100),"00")</f>
        <v>FY2021-22</v>
      </c>
      <c r="D563" s="0" t="s">
        <v>74</v>
      </c>
      <c r="E563" s="0" t="s">
        <v>74</v>
      </c>
      <c r="F563" s="0" t="str">
        <f aca="false">INDEX(Mapping!$B$2:$B$465,MATCH(E563,Mapping!$A$2:$A$465,0))</f>
        <v>NEPAL (NEA / NVVN)</v>
      </c>
      <c r="G563" s="0" t="str">
        <f aca="false">INDEX(Mapping!$C$2:$C$465,MATCH(E563,Mapping!$A$2:$A$465,0))</f>
        <v>NEPAL (NEA / NVVN)</v>
      </c>
      <c r="H563" s="2" t="n">
        <v>72.23</v>
      </c>
      <c r="I563" s="3" t="n">
        <v>1.7</v>
      </c>
    </row>
    <row r="564" customFormat="false" ht="15" hidden="false" customHeight="false" outlineLevel="0" collapsed="false">
      <c r="A564" s="0" t="s">
        <v>188</v>
      </c>
      <c r="B564" s="0" t="n">
        <f aca="false">VALUE(LEFT(A564,4))</f>
        <v>2021</v>
      </c>
      <c r="C564" s="0" t="str">
        <f aca="false">"FY"&amp;IF(VALUE(MID(A564,6,2))&gt;=4,VALUE(LEFT(A564,4)),VALUE(LEFT(A564,4))-1)&amp;"-"&amp;TEXT(MOD(IF(VALUE(MID(A564,6,2))&gt;=4,VALUE(LEFT(A564,4)),VALUE(LEFT(A564,4))-1)+1,100),"00")</f>
        <v>FY2021-22</v>
      </c>
      <c r="D564" s="0" t="s">
        <v>47</v>
      </c>
      <c r="E564" s="0" t="s">
        <v>47</v>
      </c>
      <c r="F564" s="0" t="str">
        <f aca="false">INDEX(Mapping!$B$2:$B$465,MATCH(E564,Mapping!$A$2:$A$465,0))</f>
        <v>KARNATAKA</v>
      </c>
      <c r="G564" s="0" t="str">
        <f aca="false">INDEX(Mapping!$C$2:$C$465,MATCH(E564,Mapping!$A$2:$A$465,0))</f>
        <v>KARNATAKA</v>
      </c>
      <c r="H564" s="2" t="n">
        <v>47.78</v>
      </c>
      <c r="I564" s="3" t="n">
        <v>1.13</v>
      </c>
    </row>
    <row r="565" customFormat="false" ht="15" hidden="false" customHeight="false" outlineLevel="0" collapsed="false">
      <c r="A565" s="0" t="s">
        <v>188</v>
      </c>
      <c r="B565" s="0" t="n">
        <f aca="false">VALUE(LEFT(A565,4))</f>
        <v>2021</v>
      </c>
      <c r="C565" s="0" t="str">
        <f aca="false">"FY"&amp;IF(VALUE(MID(A565,6,2))&gt;=4,VALUE(LEFT(A565,4)),VALUE(LEFT(A565,4))-1)&amp;"-"&amp;TEXT(MOD(IF(VALUE(MID(A565,6,2))&gt;=4,VALUE(LEFT(A565,4)),VALUE(LEFT(A565,4))-1)+1,100),"00")</f>
        <v>FY2021-22</v>
      </c>
      <c r="D565" s="0" t="s">
        <v>71</v>
      </c>
      <c r="E565" s="0" t="s">
        <v>71</v>
      </c>
      <c r="F565" s="0" t="str">
        <f aca="false">INDEX(Mapping!$B$2:$B$465,MATCH(E565,Mapping!$A$2:$A$465,0))</f>
        <v>KERALA</v>
      </c>
      <c r="G565" s="0" t="str">
        <f aca="false">INDEX(Mapping!$C$2:$C$465,MATCH(E565,Mapping!$A$2:$A$465,0))</f>
        <v>KERALA</v>
      </c>
      <c r="H565" s="2" t="n">
        <v>38.02</v>
      </c>
      <c r="I565" s="3" t="n">
        <v>0.9</v>
      </c>
    </row>
    <row r="566" customFormat="false" ht="15" hidden="false" customHeight="false" outlineLevel="0" collapsed="false">
      <c r="A566" s="0" t="s">
        <v>188</v>
      </c>
      <c r="B566" s="0" t="n">
        <f aca="false">VALUE(LEFT(A566,4))</f>
        <v>2021</v>
      </c>
      <c r="C566" s="0" t="str">
        <f aca="false">"FY"&amp;IF(VALUE(MID(A566,6,2))&gt;=4,VALUE(LEFT(A566,4)),VALUE(LEFT(A566,4))-1)&amp;"-"&amp;TEXT(MOD(IF(VALUE(MID(A566,6,2))&gt;=4,VALUE(LEFT(A566,4)),VALUE(LEFT(A566,4))-1)+1,100),"00")</f>
        <v>FY2021-22</v>
      </c>
      <c r="D566" s="0" t="s">
        <v>648</v>
      </c>
      <c r="E566" s="0" t="s">
        <v>91</v>
      </c>
      <c r="F566" s="0" t="str">
        <f aca="false">INDEX(Mapping!$B$2:$B$465,MATCH(E566,Mapping!$A$2:$A$465,0))</f>
        <v>AM/NS INDIA (HAZIRA)</v>
      </c>
      <c r="G566" s="0" t="str">
        <f aca="false">INDEX(Mapping!$C$2:$C$465,MATCH(E566,Mapping!$A$2:$A$465,0))</f>
        <v>AM/NS INDIA (HAZIRA)</v>
      </c>
      <c r="H566" s="2" t="n">
        <v>27.56</v>
      </c>
      <c r="I566" s="3" t="n">
        <v>0.65</v>
      </c>
    </row>
    <row r="567" customFormat="false" ht="15" hidden="false" customHeight="false" outlineLevel="0" collapsed="false">
      <c r="A567" s="0" t="s">
        <v>188</v>
      </c>
      <c r="B567" s="0" t="n">
        <f aca="false">VALUE(LEFT(A567,4))</f>
        <v>2021</v>
      </c>
      <c r="C567" s="0" t="str">
        <f aca="false">"FY"&amp;IF(VALUE(MID(A567,6,2))&gt;=4,VALUE(LEFT(A567,4)),VALUE(LEFT(A567,4))-1)&amp;"-"&amp;TEXT(MOD(IF(VALUE(MID(A567,6,2))&gt;=4,VALUE(LEFT(A567,4)),VALUE(LEFT(A567,4))-1)+1,100),"00")</f>
        <v>FY2021-22</v>
      </c>
      <c r="D567" s="0" t="s">
        <v>150</v>
      </c>
      <c r="E567" s="0" t="s">
        <v>150</v>
      </c>
      <c r="F567" s="0" t="str">
        <f aca="false">INDEX(Mapping!$B$2:$B$465,MATCH(E567,Mapping!$A$2:$A$465,0))</f>
        <v>DNH &amp; DD (UT)</v>
      </c>
      <c r="G567" s="0" t="str">
        <f aca="false">INDEX(Mapping!$C$2:$C$465,MATCH(E567,Mapping!$A$2:$A$465,0))</f>
        <v>DNH &amp; DD (UT)</v>
      </c>
      <c r="H567" s="2" t="n">
        <v>25.75</v>
      </c>
      <c r="I567" s="3" t="n">
        <v>0.61</v>
      </c>
    </row>
    <row r="568" customFormat="false" ht="15" hidden="false" customHeight="false" outlineLevel="0" collapsed="false">
      <c r="A568" s="0" t="s">
        <v>188</v>
      </c>
      <c r="B568" s="0" t="n">
        <f aca="false">VALUE(LEFT(A568,4))</f>
        <v>2021</v>
      </c>
      <c r="C568" s="0" t="str">
        <f aca="false">"FY"&amp;IF(VALUE(MID(A568,6,2))&gt;=4,VALUE(LEFT(A568,4)),VALUE(LEFT(A568,4))-1)&amp;"-"&amp;TEXT(MOD(IF(VALUE(MID(A568,6,2))&gt;=4,VALUE(LEFT(A568,4)),VALUE(LEFT(A568,4))-1)+1,100),"00")</f>
        <v>FY2021-22</v>
      </c>
      <c r="D568" s="0" t="s">
        <v>46</v>
      </c>
      <c r="E568" s="0" t="s">
        <v>46</v>
      </c>
      <c r="F568" s="0" t="str">
        <f aca="false">INDEX(Mapping!$B$2:$B$465,MATCH(E568,Mapping!$A$2:$A$465,0))</f>
        <v>CHHATTISGARH</v>
      </c>
      <c r="G568" s="0" t="str">
        <f aca="false">INDEX(Mapping!$C$2:$C$465,MATCH(E568,Mapping!$A$2:$A$465,0))</f>
        <v>CHHATTISGARH</v>
      </c>
      <c r="H568" s="2" t="n">
        <v>19.84</v>
      </c>
      <c r="I568" s="3" t="n">
        <v>0.47</v>
      </c>
    </row>
    <row r="569" customFormat="false" ht="15" hidden="false" customHeight="false" outlineLevel="0" collapsed="false">
      <c r="A569" s="0" t="s">
        <v>188</v>
      </c>
      <c r="B569" s="0" t="n">
        <f aca="false">VALUE(LEFT(A569,4))</f>
        <v>2021</v>
      </c>
      <c r="C569" s="0" t="str">
        <f aca="false">"FY"&amp;IF(VALUE(MID(A569,6,2))&gt;=4,VALUE(LEFT(A569,4)),VALUE(LEFT(A569,4))-1)&amp;"-"&amp;TEXT(MOD(IF(VALUE(MID(A569,6,2))&gt;=4,VALUE(LEFT(A569,4)),VALUE(LEFT(A569,4))-1)+1,100),"00")</f>
        <v>FY2021-22</v>
      </c>
      <c r="D569" s="0" t="s">
        <v>39</v>
      </c>
      <c r="E569" s="0" t="s">
        <v>39</v>
      </c>
      <c r="F569" s="0" t="str">
        <f aca="false">INDEX(Mapping!$B$2:$B$465,MATCH(E569,Mapping!$A$2:$A$465,0))</f>
        <v>WEST BENGAL</v>
      </c>
      <c r="G569" s="0" t="str">
        <f aca="false">INDEX(Mapping!$C$2:$C$465,MATCH(E569,Mapping!$A$2:$A$465,0))</f>
        <v>WEST BENGAL</v>
      </c>
      <c r="H569" s="2" t="n">
        <v>18.59</v>
      </c>
      <c r="I569" s="3" t="n">
        <v>0.44</v>
      </c>
    </row>
    <row r="570" customFormat="false" ht="15" hidden="false" customHeight="false" outlineLevel="0" collapsed="false">
      <c r="A570" s="0" t="s">
        <v>188</v>
      </c>
      <c r="B570" s="0" t="n">
        <f aca="false">VALUE(LEFT(A570,4))</f>
        <v>2021</v>
      </c>
      <c r="C570" s="0" t="str">
        <f aca="false">"FY"&amp;IF(VALUE(MID(A570,6,2))&gt;=4,VALUE(LEFT(A570,4)),VALUE(LEFT(A570,4))-1)&amp;"-"&amp;TEXT(MOD(IF(VALUE(MID(A570,6,2))&gt;=4,VALUE(LEFT(A570,4)),VALUE(LEFT(A570,4))-1)+1,100),"00")</f>
        <v>FY2021-22</v>
      </c>
      <c r="D570" s="0" t="s">
        <v>53</v>
      </c>
      <c r="E570" s="0" t="s">
        <v>53</v>
      </c>
      <c r="F570" s="0" t="str">
        <f aca="false">INDEX(Mapping!$B$2:$B$465,MATCH(E570,Mapping!$A$2:$A$465,0))</f>
        <v>HIMACHAL PRADESH</v>
      </c>
      <c r="G570" s="0" t="str">
        <f aca="false">INDEX(Mapping!$C$2:$C$465,MATCH(E570,Mapping!$A$2:$A$465,0))</f>
        <v>HIMACHAL PRADESH</v>
      </c>
      <c r="H570" s="2" t="n">
        <v>14.98</v>
      </c>
      <c r="I570" s="3" t="n">
        <v>0.35</v>
      </c>
    </row>
    <row r="571" customFormat="false" ht="15" hidden="false" customHeight="false" outlineLevel="0" collapsed="false">
      <c r="A571" s="0" t="s">
        <v>188</v>
      </c>
      <c r="B571" s="0" t="n">
        <f aca="false">VALUE(LEFT(A571,4))</f>
        <v>2021</v>
      </c>
      <c r="C571" s="0" t="str">
        <f aca="false">"FY"&amp;IF(VALUE(MID(A571,6,2))&gt;=4,VALUE(LEFT(A571,4)),VALUE(LEFT(A571,4))-1)&amp;"-"&amp;TEXT(MOD(IF(VALUE(MID(A571,6,2))&gt;=4,VALUE(LEFT(A571,4)),VALUE(LEFT(A571,4))-1)+1,100),"00")</f>
        <v>FY2021-22</v>
      </c>
      <c r="D571" s="0" t="s">
        <v>245</v>
      </c>
      <c r="E571" s="0" t="s">
        <v>245</v>
      </c>
      <c r="F571" s="0" t="str">
        <f aca="false">INDEX(Mapping!$B$2:$B$465,MATCH(E571,Mapping!$A$2:$A$465,0))</f>
        <v>DNH &amp; DD (UT)</v>
      </c>
      <c r="G571" s="0" t="str">
        <f aca="false">INDEX(Mapping!$C$2:$C$465,MATCH(E571,Mapping!$A$2:$A$465,0))</f>
        <v>DNH &amp; DD (UT)</v>
      </c>
      <c r="H571" s="2" t="n">
        <v>11.43</v>
      </c>
      <c r="I571" s="3" t="n">
        <v>0.27</v>
      </c>
    </row>
    <row r="572" customFormat="false" ht="15" hidden="false" customHeight="false" outlineLevel="0" collapsed="false">
      <c r="A572" s="0" t="s">
        <v>188</v>
      </c>
      <c r="B572" s="0" t="n">
        <f aca="false">VALUE(LEFT(A572,4))</f>
        <v>2021</v>
      </c>
      <c r="C572" s="0" t="str">
        <f aca="false">"FY"&amp;IF(VALUE(MID(A572,6,2))&gt;=4,VALUE(LEFT(A572,4)),VALUE(LEFT(A572,4))-1)&amp;"-"&amp;TEXT(MOD(IF(VALUE(MID(A572,6,2))&gt;=4,VALUE(LEFT(A572,4)),VALUE(LEFT(A572,4))-1)+1,100),"00")</f>
        <v>FY2021-22</v>
      </c>
      <c r="D572" s="0" t="s">
        <v>43</v>
      </c>
      <c r="E572" s="0" t="s">
        <v>43</v>
      </c>
      <c r="F572" s="0" t="str">
        <f aca="false">INDEX(Mapping!$B$2:$B$465,MATCH(E572,Mapping!$A$2:$A$465,0))</f>
        <v>ODISHA</v>
      </c>
      <c r="G572" s="0" t="str">
        <f aca="false">INDEX(Mapping!$C$2:$C$465,MATCH(E572,Mapping!$A$2:$A$465,0))</f>
        <v>ODISHA</v>
      </c>
      <c r="H572" s="2" t="n">
        <v>10.4</v>
      </c>
      <c r="I572" s="3" t="n">
        <v>0.25</v>
      </c>
    </row>
    <row r="573" customFormat="false" ht="15" hidden="false" customHeight="false" outlineLevel="0" collapsed="false">
      <c r="A573" s="0" t="s">
        <v>188</v>
      </c>
      <c r="B573" s="0" t="n">
        <f aca="false">VALUE(LEFT(A573,4))</f>
        <v>2021</v>
      </c>
      <c r="C573" s="0" t="str">
        <f aca="false">"FY"&amp;IF(VALUE(MID(A573,6,2))&gt;=4,VALUE(LEFT(A573,4)),VALUE(LEFT(A573,4))-1)&amp;"-"&amp;TEXT(MOD(IF(VALUE(MID(A573,6,2))&gt;=4,VALUE(LEFT(A573,4)),VALUE(LEFT(A573,4))-1)+1,100),"00")</f>
        <v>FY2021-22</v>
      </c>
      <c r="D573" s="0" t="s">
        <v>94</v>
      </c>
      <c r="E573" s="0" t="s">
        <v>94</v>
      </c>
      <c r="F573" s="0" t="str">
        <f aca="false">INDEX(Mapping!$B$2:$B$465,MATCH(E573,Mapping!$A$2:$A$465,0))</f>
        <v>JHARKHAND</v>
      </c>
      <c r="G573" s="0" t="str">
        <f aca="false">INDEX(Mapping!$C$2:$C$465,MATCH(E573,Mapping!$A$2:$A$465,0))</f>
        <v>JHARKHAND</v>
      </c>
      <c r="H573" s="2" t="n">
        <v>7.2</v>
      </c>
      <c r="I573" s="3" t="n">
        <v>0.17</v>
      </c>
    </row>
    <row r="574" customFormat="false" ht="15" hidden="false" customHeight="false" outlineLevel="0" collapsed="false">
      <c r="A574" s="0" t="s">
        <v>188</v>
      </c>
      <c r="B574" s="0" t="n">
        <f aca="false">VALUE(LEFT(A574,4))</f>
        <v>2021</v>
      </c>
      <c r="C574" s="0" t="str">
        <f aca="false">"FY"&amp;IF(VALUE(MID(A574,6,2))&gt;=4,VALUE(LEFT(A574,4)),VALUE(LEFT(A574,4))-1)&amp;"-"&amp;TEXT(MOD(IF(VALUE(MID(A574,6,2))&gt;=4,VALUE(LEFT(A574,4)),VALUE(LEFT(A574,4))-1)+1,100),"00")</f>
        <v>FY2021-22</v>
      </c>
      <c r="D574" s="0" t="s">
        <v>121</v>
      </c>
      <c r="E574" s="0" t="s">
        <v>121</v>
      </c>
      <c r="F574" s="0" t="str">
        <f aca="false">INDEX(Mapping!$B$2:$B$465,MATCH(E574,Mapping!$A$2:$A$465,0))</f>
        <v>MEGHALAYA</v>
      </c>
      <c r="G574" s="0" t="str">
        <f aca="false">INDEX(Mapping!$C$2:$C$465,MATCH(E574,Mapping!$A$2:$A$465,0))</f>
        <v>MEGHALAYA</v>
      </c>
      <c r="H574" s="2" t="n">
        <v>4.14</v>
      </c>
      <c r="I574" s="3" t="n">
        <v>0.1</v>
      </c>
    </row>
    <row r="575" customFormat="false" ht="15" hidden="false" customHeight="false" outlineLevel="0" collapsed="false">
      <c r="A575" s="0" t="s">
        <v>188</v>
      </c>
      <c r="B575" s="0" t="n">
        <f aca="false">VALUE(LEFT(A575,4))</f>
        <v>2021</v>
      </c>
      <c r="C575" s="0" t="str">
        <f aca="false">"FY"&amp;IF(VALUE(MID(A575,6,2))&gt;=4,VALUE(LEFT(A575,4)),VALUE(LEFT(A575,4))-1)&amp;"-"&amp;TEXT(MOD(IF(VALUE(MID(A575,6,2))&gt;=4,VALUE(LEFT(A575,4)),VALUE(LEFT(A575,4))-1)+1,100),"00")</f>
        <v>FY2021-22</v>
      </c>
      <c r="D575" s="0" t="s">
        <v>152</v>
      </c>
      <c r="E575" s="0" t="s">
        <v>152</v>
      </c>
      <c r="F575" s="0" t="str">
        <f aca="false">INDEX(Mapping!$B$2:$B$465,MATCH(E575,Mapping!$A$2:$A$465,0))</f>
        <v>CHANDIGARH</v>
      </c>
      <c r="G575" s="0" t="str">
        <f aca="false">INDEX(Mapping!$C$2:$C$465,MATCH(E575,Mapping!$A$2:$A$465,0))</f>
        <v>CHANDIGARH</v>
      </c>
      <c r="H575" s="2" t="n">
        <v>2.83</v>
      </c>
      <c r="I575" s="3" t="n">
        <v>0.07</v>
      </c>
    </row>
    <row r="576" customFormat="false" ht="15" hidden="false" customHeight="false" outlineLevel="0" collapsed="false">
      <c r="A576" s="0" t="s">
        <v>188</v>
      </c>
      <c r="B576" s="0" t="n">
        <f aca="false">VALUE(LEFT(A576,4))</f>
        <v>2021</v>
      </c>
      <c r="C576" s="0" t="str">
        <f aca="false">"FY"&amp;IF(VALUE(MID(A576,6,2))&gt;=4,VALUE(LEFT(A576,4)),VALUE(LEFT(A576,4))-1)&amp;"-"&amp;TEXT(MOD(IF(VALUE(MID(A576,6,2))&gt;=4,VALUE(LEFT(A576,4)),VALUE(LEFT(A576,4))-1)+1,100),"00")</f>
        <v>FY2021-22</v>
      </c>
      <c r="D576" s="0" t="s">
        <v>119</v>
      </c>
      <c r="E576" s="0" t="s">
        <v>119</v>
      </c>
      <c r="F576" s="0" t="str">
        <f aca="false">INDEX(Mapping!$B$2:$B$465,MATCH(E576,Mapping!$A$2:$A$465,0))</f>
        <v>GOA</v>
      </c>
      <c r="G576" s="0" t="str">
        <f aca="false">INDEX(Mapping!$C$2:$C$465,MATCH(E576,Mapping!$A$2:$A$465,0))</f>
        <v>GOA</v>
      </c>
      <c r="H576" s="2" t="n">
        <v>2.83</v>
      </c>
      <c r="I576" s="3" t="n">
        <v>0.07</v>
      </c>
    </row>
    <row r="577" customFormat="false" ht="15" hidden="false" customHeight="false" outlineLevel="0" collapsed="false">
      <c r="A577" s="0" t="s">
        <v>188</v>
      </c>
      <c r="B577" s="0" t="n">
        <f aca="false">VALUE(LEFT(A577,4))</f>
        <v>2021</v>
      </c>
      <c r="C577" s="0" t="str">
        <f aca="false">"FY"&amp;IF(VALUE(MID(A577,6,2))&gt;=4,VALUE(LEFT(A577,4)),VALUE(LEFT(A577,4))-1)&amp;"-"&amp;TEXT(MOD(IF(VALUE(MID(A577,6,2))&gt;=4,VALUE(LEFT(A577,4)),VALUE(LEFT(A577,4))-1)+1,100),"00")</f>
        <v>FY2021-22</v>
      </c>
      <c r="D577" s="0" t="s">
        <v>291</v>
      </c>
      <c r="E577" s="0" t="s">
        <v>291</v>
      </c>
      <c r="F577" s="0" t="str">
        <f aca="false">INDEX(Mapping!$B$2:$B$465,MATCH(E577,Mapping!$A$2:$A$465,0))</f>
        <v>MANIPUR</v>
      </c>
      <c r="G577" s="0" t="str">
        <f aca="false">INDEX(Mapping!$C$2:$C$465,MATCH(E577,Mapping!$A$2:$A$465,0))</f>
        <v>MANIPUR</v>
      </c>
      <c r="H577" s="2" t="n">
        <v>0.47</v>
      </c>
      <c r="I577" s="3" t="n">
        <v>0.01</v>
      </c>
    </row>
    <row r="578" customFormat="false" ht="15" hidden="false" customHeight="false" outlineLevel="0" collapsed="false">
      <c r="A578" s="0" t="s">
        <v>231</v>
      </c>
      <c r="B578" s="0" t="n">
        <f aca="false">VALUE(LEFT(A578,4))</f>
        <v>2021</v>
      </c>
      <c r="C578" s="0" t="str">
        <f aca="false">"FY"&amp;IF(VALUE(MID(A578,6,2))&gt;=4,VALUE(LEFT(A578,4)),VALUE(LEFT(A578,4))-1)&amp;"-"&amp;TEXT(MOD(IF(VALUE(MID(A578,6,2))&gt;=4,VALUE(LEFT(A578,4)),VALUE(LEFT(A578,4))-1)+1,100),"00")</f>
        <v>FY2021-22</v>
      </c>
      <c r="D578" s="0" t="s">
        <v>31</v>
      </c>
      <c r="E578" s="0" t="s">
        <v>31</v>
      </c>
      <c r="F578" s="0" t="str">
        <f aca="false">INDEX(Mapping!$B$2:$B$465,MATCH(E578,Mapping!$A$2:$A$465,0))</f>
        <v>GUJARAT</v>
      </c>
      <c r="G578" s="0" t="str">
        <f aca="false">INDEX(Mapping!$C$2:$C$465,MATCH(E578,Mapping!$A$2:$A$465,0))</f>
        <v>GUJARAT</v>
      </c>
      <c r="H578" s="2" t="n">
        <v>2531.38</v>
      </c>
      <c r="I578" s="3" t="n">
        <v>38.04</v>
      </c>
    </row>
    <row r="579" customFormat="false" ht="15" hidden="false" customHeight="false" outlineLevel="0" collapsed="false">
      <c r="A579" s="0" t="s">
        <v>231</v>
      </c>
      <c r="B579" s="0" t="n">
        <f aca="false">VALUE(LEFT(A579,4))</f>
        <v>2021</v>
      </c>
      <c r="C579" s="0" t="str">
        <f aca="false">"FY"&amp;IF(VALUE(MID(A579,6,2))&gt;=4,VALUE(LEFT(A579,4)),VALUE(LEFT(A579,4))-1)&amp;"-"&amp;TEXT(MOD(IF(VALUE(MID(A579,6,2))&gt;=4,VALUE(LEFT(A579,4)),VALUE(LEFT(A579,4))-1)+1,100),"00")</f>
        <v>FY2021-22</v>
      </c>
      <c r="D579" s="0" t="s">
        <v>42</v>
      </c>
      <c r="E579" s="0" t="s">
        <v>42</v>
      </c>
      <c r="F579" s="0" t="str">
        <f aca="false">INDEX(Mapping!$B$2:$B$465,MATCH(E579,Mapping!$A$2:$A$465,0))</f>
        <v>PUNJAB</v>
      </c>
      <c r="G579" s="0" t="str">
        <f aca="false">INDEX(Mapping!$C$2:$C$465,MATCH(E579,Mapping!$A$2:$A$465,0))</f>
        <v>PUNJAB</v>
      </c>
      <c r="H579" s="2" t="n">
        <v>839.19</v>
      </c>
      <c r="I579" s="3" t="n">
        <v>12.61</v>
      </c>
    </row>
    <row r="580" customFormat="false" ht="15" hidden="false" customHeight="false" outlineLevel="0" collapsed="false">
      <c r="A580" s="0" t="s">
        <v>231</v>
      </c>
      <c r="B580" s="0" t="n">
        <f aca="false">VALUE(LEFT(A580,4))</f>
        <v>2021</v>
      </c>
      <c r="C580" s="0" t="str">
        <f aca="false">"FY"&amp;IF(VALUE(MID(A580,6,2))&gt;=4,VALUE(LEFT(A580,4)),VALUE(LEFT(A580,4))-1)&amp;"-"&amp;TEXT(MOD(IF(VALUE(MID(A580,6,2))&gt;=4,VALUE(LEFT(A580,4)),VALUE(LEFT(A580,4))-1)+1,100),"00")</f>
        <v>FY2021-22</v>
      </c>
      <c r="D580" s="0" t="s">
        <v>38</v>
      </c>
      <c r="E580" s="0" t="s">
        <v>38</v>
      </c>
      <c r="F580" s="0" t="str">
        <f aca="false">INDEX(Mapping!$B$2:$B$465,MATCH(E580,Mapping!$A$2:$A$465,0))</f>
        <v>ANDHRA PRADESH</v>
      </c>
      <c r="G580" s="0" t="str">
        <f aca="false">INDEX(Mapping!$C$2:$C$465,MATCH(E580,Mapping!$A$2:$A$465,0))</f>
        <v>ANDHRA PRADESH</v>
      </c>
      <c r="H580" s="2" t="n">
        <v>655.16</v>
      </c>
      <c r="I580" s="3" t="n">
        <v>9.85</v>
      </c>
    </row>
    <row r="581" customFormat="false" ht="15" hidden="false" customHeight="false" outlineLevel="0" collapsed="false">
      <c r="A581" s="0" t="s">
        <v>231</v>
      </c>
      <c r="B581" s="0" t="n">
        <f aca="false">VALUE(LEFT(A581,4))</f>
        <v>2021</v>
      </c>
      <c r="C581" s="0" t="str">
        <f aca="false">"FY"&amp;IF(VALUE(MID(A581,6,2))&gt;=4,VALUE(LEFT(A581,4)),VALUE(LEFT(A581,4))-1)&amp;"-"&amp;TEXT(MOD(IF(VALUE(MID(A581,6,2))&gt;=4,VALUE(LEFT(A581,4)),VALUE(LEFT(A581,4))-1)+1,100),"00")</f>
        <v>FY2021-22</v>
      </c>
      <c r="D581" s="0" t="s">
        <v>41</v>
      </c>
      <c r="E581" s="0" t="s">
        <v>41</v>
      </c>
      <c r="F581" s="0" t="str">
        <f aca="false">INDEX(Mapping!$B$2:$B$465,MATCH(E581,Mapping!$A$2:$A$465,0))</f>
        <v>RAJASTHAN</v>
      </c>
      <c r="G581" s="0" t="str">
        <f aca="false">INDEX(Mapping!$C$2:$C$465,MATCH(E581,Mapping!$A$2:$A$465,0))</f>
        <v>RAJASTHAN</v>
      </c>
      <c r="H581" s="2" t="n">
        <v>458.96</v>
      </c>
      <c r="I581" s="3" t="n">
        <v>6.9</v>
      </c>
    </row>
    <row r="582" customFormat="false" ht="15" hidden="false" customHeight="false" outlineLevel="0" collapsed="false">
      <c r="A582" s="0" t="s">
        <v>231</v>
      </c>
      <c r="B582" s="0" t="n">
        <f aca="false">VALUE(LEFT(A582,4))</f>
        <v>2021</v>
      </c>
      <c r="C582" s="0" t="str">
        <f aca="false">"FY"&amp;IF(VALUE(MID(A582,6,2))&gt;=4,VALUE(LEFT(A582,4)),VALUE(LEFT(A582,4))-1)&amp;"-"&amp;TEXT(MOD(IF(VALUE(MID(A582,6,2))&gt;=4,VALUE(LEFT(A582,4)),VALUE(LEFT(A582,4))-1)+1,100),"00")</f>
        <v>FY2021-22</v>
      </c>
      <c r="D582" s="0" t="s">
        <v>37</v>
      </c>
      <c r="E582" s="0" t="s">
        <v>37</v>
      </c>
      <c r="F582" s="0" t="str">
        <f aca="false">INDEX(Mapping!$B$2:$B$465,MATCH(E582,Mapping!$A$2:$A$465,0))</f>
        <v>MAHARASHTRA</v>
      </c>
      <c r="G582" s="0" t="str">
        <f aca="false">INDEX(Mapping!$C$2:$C$465,MATCH(E582,Mapping!$A$2:$A$465,0))</f>
        <v>MAHARASHTRA</v>
      </c>
      <c r="H582" s="2" t="n">
        <v>426.83</v>
      </c>
      <c r="I582" s="3" t="n">
        <v>6.41</v>
      </c>
    </row>
    <row r="583" customFormat="false" ht="15" hidden="false" customHeight="false" outlineLevel="0" collapsed="false">
      <c r="A583" s="0" t="s">
        <v>231</v>
      </c>
      <c r="B583" s="0" t="n">
        <f aca="false">VALUE(LEFT(A583,4))</f>
        <v>2021</v>
      </c>
      <c r="C583" s="0" t="str">
        <f aca="false">"FY"&amp;IF(VALUE(MID(A583,6,2))&gt;=4,VALUE(LEFT(A583,4)),VALUE(LEFT(A583,4))-1)&amp;"-"&amp;TEXT(MOD(IF(VALUE(MID(A583,6,2))&gt;=4,VALUE(LEFT(A583,4)),VALUE(LEFT(A583,4))-1)+1,100),"00")</f>
        <v>FY2021-22</v>
      </c>
      <c r="D583" s="0" t="s">
        <v>274</v>
      </c>
      <c r="E583" s="0" t="s">
        <v>274</v>
      </c>
      <c r="F583" s="0" t="str">
        <f aca="false">INDEX(Mapping!$B$2:$B$465,MATCH(E583,Mapping!$A$2:$A$465,0))</f>
        <v>MEENAKSHI ENERGY</v>
      </c>
      <c r="G583" s="0" t="str">
        <f aca="false">INDEX(Mapping!$C$2:$C$465,MATCH(E583,Mapping!$A$2:$A$465,0))</f>
        <v>MEENAKSHI ENERGY</v>
      </c>
      <c r="H583" s="2" t="n">
        <v>308.36</v>
      </c>
      <c r="I583" s="3" t="n">
        <v>4.63</v>
      </c>
    </row>
    <row r="584" customFormat="false" ht="15" hidden="false" customHeight="false" outlineLevel="0" collapsed="false">
      <c r="A584" s="0" t="s">
        <v>231</v>
      </c>
      <c r="B584" s="0" t="n">
        <f aca="false">VALUE(LEFT(A584,4))</f>
        <v>2021</v>
      </c>
      <c r="C584" s="0" t="str">
        <f aca="false">"FY"&amp;IF(VALUE(MID(A584,6,2))&gt;=4,VALUE(LEFT(A584,4)),VALUE(LEFT(A584,4))-1)&amp;"-"&amp;TEXT(MOD(IF(VALUE(MID(A584,6,2))&gt;=4,VALUE(LEFT(A584,4)),VALUE(LEFT(A584,4))-1)+1,100),"00")</f>
        <v>FY2021-22</v>
      </c>
      <c r="D584" s="0" t="s">
        <v>44</v>
      </c>
      <c r="E584" s="0" t="s">
        <v>44</v>
      </c>
      <c r="F584" s="0" t="str">
        <f aca="false">INDEX(Mapping!$B$2:$B$465,MATCH(E584,Mapping!$A$2:$A$465,0))</f>
        <v>HARYANA</v>
      </c>
      <c r="G584" s="0" t="str">
        <f aca="false">INDEX(Mapping!$C$2:$C$465,MATCH(E584,Mapping!$A$2:$A$465,0))</f>
        <v>HARYANA</v>
      </c>
      <c r="H584" s="2" t="n">
        <v>295.86</v>
      </c>
      <c r="I584" s="3" t="n">
        <v>4.45</v>
      </c>
    </row>
    <row r="585" customFormat="false" ht="15" hidden="false" customHeight="false" outlineLevel="0" collapsed="false">
      <c r="A585" s="0" t="s">
        <v>231</v>
      </c>
      <c r="B585" s="0" t="n">
        <f aca="false">VALUE(LEFT(A585,4))</f>
        <v>2021</v>
      </c>
      <c r="C585" s="0" t="str">
        <f aca="false">"FY"&amp;IF(VALUE(MID(A585,6,2))&gt;=4,VALUE(LEFT(A585,4)),VALUE(LEFT(A585,4))-1)&amp;"-"&amp;TEXT(MOD(IF(VALUE(MID(A585,6,2))&gt;=4,VALUE(LEFT(A585,4)),VALUE(LEFT(A585,4))-1)+1,100),"00")</f>
        <v>FY2021-22</v>
      </c>
      <c r="D585" s="0" t="s">
        <v>40</v>
      </c>
      <c r="E585" s="0" t="s">
        <v>40</v>
      </c>
      <c r="F585" s="0" t="str">
        <f aca="false">INDEX(Mapping!$B$2:$B$465,MATCH(E585,Mapping!$A$2:$A$465,0))</f>
        <v>TAMIL NADU</v>
      </c>
      <c r="G585" s="0" t="str">
        <f aca="false">INDEX(Mapping!$C$2:$C$465,MATCH(E585,Mapping!$A$2:$A$465,0))</f>
        <v>TAMIL NADU</v>
      </c>
      <c r="H585" s="2" t="n">
        <v>239.4</v>
      </c>
      <c r="I585" s="3" t="n">
        <v>3.6</v>
      </c>
    </row>
    <row r="586" customFormat="false" ht="15" hidden="false" customHeight="false" outlineLevel="0" collapsed="false">
      <c r="A586" s="0" t="s">
        <v>231</v>
      </c>
      <c r="B586" s="0" t="n">
        <f aca="false">VALUE(LEFT(A586,4))</f>
        <v>2021</v>
      </c>
      <c r="C586" s="0" t="str">
        <f aca="false">"FY"&amp;IF(VALUE(MID(A586,6,2))&gt;=4,VALUE(LEFT(A586,4)),VALUE(LEFT(A586,4))-1)&amp;"-"&amp;TEXT(MOD(IF(VALUE(MID(A586,6,2))&gt;=4,VALUE(LEFT(A586,4)),VALUE(LEFT(A586,4))-1)+1,100),"00")</f>
        <v>FY2021-22</v>
      </c>
      <c r="D586" s="0" t="s">
        <v>45</v>
      </c>
      <c r="E586" s="0" t="s">
        <v>45</v>
      </c>
      <c r="F586" s="0" t="str">
        <f aca="false">INDEX(Mapping!$B$2:$B$465,MATCH(E586,Mapping!$A$2:$A$465,0))</f>
        <v>BIHAR</v>
      </c>
      <c r="G586" s="0" t="str">
        <f aca="false">INDEX(Mapping!$C$2:$C$465,MATCH(E586,Mapping!$A$2:$A$465,0))</f>
        <v>BIHAR</v>
      </c>
      <c r="H586" s="2" t="n">
        <v>149.19</v>
      </c>
      <c r="I586" s="3" t="n">
        <v>2.24</v>
      </c>
    </row>
    <row r="587" customFormat="false" ht="15" hidden="false" customHeight="false" outlineLevel="0" collapsed="false">
      <c r="A587" s="0" t="s">
        <v>231</v>
      </c>
      <c r="B587" s="0" t="n">
        <f aca="false">VALUE(LEFT(A587,4))</f>
        <v>2021</v>
      </c>
      <c r="C587" s="0" t="str">
        <f aca="false">"FY"&amp;IF(VALUE(MID(A587,6,2))&gt;=4,VALUE(LEFT(A587,4)),VALUE(LEFT(A587,4))-1)&amp;"-"&amp;TEXT(MOD(IF(VALUE(MID(A587,6,2))&gt;=4,VALUE(LEFT(A587,4)),VALUE(LEFT(A587,4))-1)+1,100),"00")</f>
        <v>FY2021-22</v>
      </c>
      <c r="D587" s="0" t="s">
        <v>56</v>
      </c>
      <c r="E587" s="0" t="s">
        <v>56</v>
      </c>
      <c r="F587" s="0" t="str">
        <f aca="false">INDEX(Mapping!$B$2:$B$465,MATCH(E587,Mapping!$A$2:$A$465,0))</f>
        <v>UTTARAKHAND</v>
      </c>
      <c r="G587" s="0" t="str">
        <f aca="false">INDEX(Mapping!$C$2:$C$465,MATCH(E587,Mapping!$A$2:$A$465,0))</f>
        <v>UTTARAKHAND</v>
      </c>
      <c r="H587" s="2" t="n">
        <v>119.93</v>
      </c>
      <c r="I587" s="3" t="n">
        <v>1.8</v>
      </c>
    </row>
    <row r="588" customFormat="false" ht="15" hidden="false" customHeight="false" outlineLevel="0" collapsed="false">
      <c r="A588" s="0" t="s">
        <v>231</v>
      </c>
      <c r="B588" s="0" t="n">
        <f aca="false">VALUE(LEFT(A588,4))</f>
        <v>2021</v>
      </c>
      <c r="C588" s="0" t="str">
        <f aca="false">"FY"&amp;IF(VALUE(MID(A588,6,2))&gt;=4,VALUE(LEFT(A588,4)),VALUE(LEFT(A588,4))-1)&amp;"-"&amp;TEXT(MOD(IF(VALUE(MID(A588,6,2))&gt;=4,VALUE(LEFT(A588,4)),VALUE(LEFT(A588,4))-1)+1,100),"00")</f>
        <v>FY2021-22</v>
      </c>
      <c r="D588" s="0" t="s">
        <v>36</v>
      </c>
      <c r="E588" s="0" t="s">
        <v>36</v>
      </c>
      <c r="F588" s="0" t="str">
        <f aca="false">INDEX(Mapping!$B$2:$B$465,MATCH(E588,Mapping!$A$2:$A$465,0))</f>
        <v>UTTAR PRADESH</v>
      </c>
      <c r="G588" s="0" t="str">
        <f aca="false">INDEX(Mapping!$C$2:$C$465,MATCH(E588,Mapping!$A$2:$A$465,0))</f>
        <v>UTTAR PRADESH</v>
      </c>
      <c r="H588" s="2" t="n">
        <v>113.81</v>
      </c>
      <c r="I588" s="3" t="n">
        <v>1.71</v>
      </c>
    </row>
    <row r="589" customFormat="false" ht="15" hidden="false" customHeight="false" outlineLevel="0" collapsed="false">
      <c r="A589" s="0" t="s">
        <v>231</v>
      </c>
      <c r="B589" s="0" t="n">
        <f aca="false">VALUE(LEFT(A589,4))</f>
        <v>2021</v>
      </c>
      <c r="C589" s="0" t="str">
        <f aca="false">"FY"&amp;IF(VALUE(MID(A589,6,2))&gt;=4,VALUE(LEFT(A589,4)),VALUE(LEFT(A589,4))-1)&amp;"-"&amp;TEXT(MOD(IF(VALUE(MID(A589,6,2))&gt;=4,VALUE(LEFT(A589,4)),VALUE(LEFT(A589,4))-1)+1,100),"00")</f>
        <v>FY2021-22</v>
      </c>
      <c r="D589" s="0" t="s">
        <v>49</v>
      </c>
      <c r="E589" s="0" t="s">
        <v>49</v>
      </c>
      <c r="F589" s="0" t="str">
        <f aca="false">INDEX(Mapping!$B$2:$B$465,MATCH(E589,Mapping!$A$2:$A$465,0))</f>
        <v>MADHYA PRADESH</v>
      </c>
      <c r="G589" s="0" t="str">
        <f aca="false">INDEX(Mapping!$C$2:$C$465,MATCH(E589,Mapping!$A$2:$A$465,0))</f>
        <v>MADHYA PRADESH</v>
      </c>
      <c r="H589" s="2" t="n">
        <v>106.45</v>
      </c>
      <c r="I589" s="3" t="n">
        <v>1.6</v>
      </c>
    </row>
    <row r="590" customFormat="false" ht="15" hidden="false" customHeight="false" outlineLevel="0" collapsed="false">
      <c r="A590" s="0" t="s">
        <v>231</v>
      </c>
      <c r="B590" s="0" t="n">
        <f aca="false">VALUE(LEFT(A590,4))</f>
        <v>2021</v>
      </c>
      <c r="C590" s="0" t="str">
        <f aca="false">"FY"&amp;IF(VALUE(MID(A590,6,2))&gt;=4,VALUE(LEFT(A590,4)),VALUE(LEFT(A590,4))-1)&amp;"-"&amp;TEXT(MOD(IF(VALUE(MID(A590,6,2))&gt;=4,VALUE(LEFT(A590,4)),VALUE(LEFT(A590,4))-1)+1,100),"00")</f>
        <v>FY2021-22</v>
      </c>
      <c r="D590" s="0" t="s">
        <v>61</v>
      </c>
      <c r="E590" s="0" t="s">
        <v>61</v>
      </c>
      <c r="F590" s="0" t="str">
        <f aca="false">INDEX(Mapping!$B$2:$B$465,MATCH(E590,Mapping!$A$2:$A$465,0))</f>
        <v>ASSAM</v>
      </c>
      <c r="G590" s="0" t="str">
        <f aca="false">INDEX(Mapping!$C$2:$C$465,MATCH(E590,Mapping!$A$2:$A$465,0))</f>
        <v>ASSAM</v>
      </c>
      <c r="H590" s="2" t="n">
        <v>106.27</v>
      </c>
      <c r="I590" s="3" t="n">
        <v>1.6</v>
      </c>
    </row>
    <row r="591" customFormat="false" ht="15" hidden="false" customHeight="false" outlineLevel="0" collapsed="false">
      <c r="A591" s="0" t="s">
        <v>231</v>
      </c>
      <c r="B591" s="0" t="n">
        <f aca="false">VALUE(LEFT(A591,4))</f>
        <v>2021</v>
      </c>
      <c r="C591" s="0" t="str">
        <f aca="false">"FY"&amp;IF(VALUE(MID(A591,6,2))&gt;=4,VALUE(LEFT(A591,4)),VALUE(LEFT(A591,4))-1)&amp;"-"&amp;TEXT(MOD(IF(VALUE(MID(A591,6,2))&gt;=4,VALUE(LEFT(A591,4)),VALUE(LEFT(A591,4))-1)+1,100),"00")</f>
        <v>FY2021-22</v>
      </c>
      <c r="D591" s="0" t="s">
        <v>48</v>
      </c>
      <c r="E591" s="0" t="s">
        <v>48</v>
      </c>
      <c r="F591" s="0" t="str">
        <f aca="false">INDEX(Mapping!$B$2:$B$465,MATCH(E591,Mapping!$A$2:$A$465,0))</f>
        <v>DELHI</v>
      </c>
      <c r="G591" s="0" t="str">
        <f aca="false">INDEX(Mapping!$C$2:$C$465,MATCH(E591,Mapping!$A$2:$A$465,0))</f>
        <v>DELHI</v>
      </c>
      <c r="H591" s="2" t="n">
        <v>65.94</v>
      </c>
      <c r="I591" s="3" t="n">
        <v>0.99</v>
      </c>
    </row>
    <row r="592" customFormat="false" ht="15" hidden="false" customHeight="false" outlineLevel="0" collapsed="false">
      <c r="A592" s="0" t="s">
        <v>231</v>
      </c>
      <c r="B592" s="0" t="n">
        <f aca="false">VALUE(LEFT(A592,4))</f>
        <v>2021</v>
      </c>
      <c r="C592" s="0" t="str">
        <f aca="false">"FY"&amp;IF(VALUE(MID(A592,6,2))&gt;=4,VALUE(LEFT(A592,4)),VALUE(LEFT(A592,4))-1)&amp;"-"&amp;TEXT(MOD(IF(VALUE(MID(A592,6,2))&gt;=4,VALUE(LEFT(A592,4)),VALUE(LEFT(A592,4))-1)+1,100),"00")</f>
        <v>FY2021-22</v>
      </c>
      <c r="D592" s="0" t="s">
        <v>39</v>
      </c>
      <c r="E592" s="0" t="s">
        <v>39</v>
      </c>
      <c r="F592" s="0" t="str">
        <f aca="false">INDEX(Mapping!$B$2:$B$465,MATCH(E592,Mapping!$A$2:$A$465,0))</f>
        <v>WEST BENGAL</v>
      </c>
      <c r="G592" s="0" t="str">
        <f aca="false">INDEX(Mapping!$C$2:$C$465,MATCH(E592,Mapping!$A$2:$A$465,0))</f>
        <v>WEST BENGAL</v>
      </c>
      <c r="H592" s="2" t="n">
        <v>62.46</v>
      </c>
      <c r="I592" s="3" t="n">
        <v>0.94</v>
      </c>
    </row>
    <row r="593" customFormat="false" ht="15" hidden="false" customHeight="false" outlineLevel="0" collapsed="false">
      <c r="A593" s="0" t="s">
        <v>231</v>
      </c>
      <c r="B593" s="0" t="n">
        <f aca="false">VALUE(LEFT(A593,4))</f>
        <v>2021</v>
      </c>
      <c r="C593" s="0" t="str">
        <f aca="false">"FY"&amp;IF(VALUE(MID(A593,6,2))&gt;=4,VALUE(LEFT(A593,4)),VALUE(LEFT(A593,4))-1)&amp;"-"&amp;TEXT(MOD(IF(VALUE(MID(A593,6,2))&gt;=4,VALUE(LEFT(A593,4)),VALUE(LEFT(A593,4))-1)+1,100),"00")</f>
        <v>FY2021-22</v>
      </c>
      <c r="D593" s="0" t="s">
        <v>154</v>
      </c>
      <c r="E593" s="0" t="s">
        <v>154</v>
      </c>
      <c r="F593" s="0" t="str">
        <f aca="false">INDEX(Mapping!$B$2:$B$465,MATCH(E593,Mapping!$A$2:$A$465,0))</f>
        <v>DVC</v>
      </c>
      <c r="G593" s="0" t="str">
        <f aca="false">INDEX(Mapping!$C$2:$C$465,MATCH(E593,Mapping!$A$2:$A$465,0))</f>
        <v>DVC</v>
      </c>
      <c r="H593" s="2" t="n">
        <v>27.57</v>
      </c>
      <c r="I593" s="3" t="n">
        <v>0.41</v>
      </c>
    </row>
    <row r="594" customFormat="false" ht="15" hidden="false" customHeight="false" outlineLevel="0" collapsed="false">
      <c r="A594" s="0" t="s">
        <v>231</v>
      </c>
      <c r="B594" s="0" t="n">
        <f aca="false">VALUE(LEFT(A594,4))</f>
        <v>2021</v>
      </c>
      <c r="C594" s="0" t="str">
        <f aca="false">"FY"&amp;IF(VALUE(MID(A594,6,2))&gt;=4,VALUE(LEFT(A594,4)),VALUE(LEFT(A594,4))-1)&amp;"-"&amp;TEXT(MOD(IF(VALUE(MID(A594,6,2))&gt;=4,VALUE(LEFT(A594,4)),VALUE(LEFT(A594,4))-1)+1,100),"00")</f>
        <v>FY2021-22</v>
      </c>
      <c r="D594" s="0" t="s">
        <v>150</v>
      </c>
      <c r="E594" s="0" t="s">
        <v>150</v>
      </c>
      <c r="F594" s="0" t="str">
        <f aca="false">INDEX(Mapping!$B$2:$B$465,MATCH(E594,Mapping!$A$2:$A$465,0))</f>
        <v>DNH &amp; DD (UT)</v>
      </c>
      <c r="G594" s="0" t="str">
        <f aca="false">INDEX(Mapping!$C$2:$C$465,MATCH(E594,Mapping!$A$2:$A$465,0))</f>
        <v>DNH &amp; DD (UT)</v>
      </c>
      <c r="H594" s="2" t="n">
        <v>26.88</v>
      </c>
      <c r="I594" s="3" t="n">
        <v>0.4</v>
      </c>
    </row>
    <row r="595" customFormat="false" ht="15" hidden="false" customHeight="false" outlineLevel="0" collapsed="false">
      <c r="A595" s="0" t="s">
        <v>231</v>
      </c>
      <c r="B595" s="0" t="n">
        <f aca="false">VALUE(LEFT(A595,4))</f>
        <v>2021</v>
      </c>
      <c r="C595" s="0" t="str">
        <f aca="false">"FY"&amp;IF(VALUE(MID(A595,6,2))&gt;=4,VALUE(LEFT(A595,4)),VALUE(LEFT(A595,4))-1)&amp;"-"&amp;TEXT(MOD(IF(VALUE(MID(A595,6,2))&gt;=4,VALUE(LEFT(A595,4)),VALUE(LEFT(A595,4))-1)+1,100),"00")</f>
        <v>FY2021-22</v>
      </c>
      <c r="D595" s="0" t="s">
        <v>47</v>
      </c>
      <c r="E595" s="0" t="s">
        <v>47</v>
      </c>
      <c r="F595" s="0" t="str">
        <f aca="false">INDEX(Mapping!$B$2:$B$465,MATCH(E595,Mapping!$A$2:$A$465,0))</f>
        <v>KARNATAKA</v>
      </c>
      <c r="G595" s="0" t="str">
        <f aca="false">INDEX(Mapping!$C$2:$C$465,MATCH(E595,Mapping!$A$2:$A$465,0))</f>
        <v>KARNATAKA</v>
      </c>
      <c r="H595" s="2" t="n">
        <v>24.81</v>
      </c>
      <c r="I595" s="3" t="n">
        <v>0.37</v>
      </c>
    </row>
    <row r="596" customFormat="false" ht="15" hidden="false" customHeight="false" outlineLevel="0" collapsed="false">
      <c r="A596" s="0" t="s">
        <v>231</v>
      </c>
      <c r="B596" s="0" t="n">
        <f aca="false">VALUE(LEFT(A596,4))</f>
        <v>2021</v>
      </c>
      <c r="C596" s="0" t="str">
        <f aca="false">"FY"&amp;IF(VALUE(MID(A596,6,2))&gt;=4,VALUE(LEFT(A596,4)),VALUE(LEFT(A596,4))-1)&amp;"-"&amp;TEXT(MOD(IF(VALUE(MID(A596,6,2))&gt;=4,VALUE(LEFT(A596,4)),VALUE(LEFT(A596,4))-1)+1,100),"00")</f>
        <v>FY2021-22</v>
      </c>
      <c r="D596" s="0" t="s">
        <v>46</v>
      </c>
      <c r="E596" s="0" t="s">
        <v>46</v>
      </c>
      <c r="F596" s="0" t="str">
        <f aca="false">INDEX(Mapping!$B$2:$B$465,MATCH(E596,Mapping!$A$2:$A$465,0))</f>
        <v>CHHATTISGARH</v>
      </c>
      <c r="G596" s="0" t="str">
        <f aca="false">INDEX(Mapping!$C$2:$C$465,MATCH(E596,Mapping!$A$2:$A$465,0))</f>
        <v>CHHATTISGARH</v>
      </c>
      <c r="H596" s="2" t="n">
        <v>24.12</v>
      </c>
      <c r="I596" s="3" t="n">
        <v>0.36</v>
      </c>
    </row>
    <row r="597" customFormat="false" ht="15" hidden="false" customHeight="false" outlineLevel="0" collapsed="false">
      <c r="A597" s="0" t="s">
        <v>231</v>
      </c>
      <c r="B597" s="0" t="n">
        <f aca="false">VALUE(LEFT(A597,4))</f>
        <v>2021</v>
      </c>
      <c r="C597" s="0" t="str">
        <f aca="false">"FY"&amp;IF(VALUE(MID(A597,6,2))&gt;=4,VALUE(LEFT(A597,4)),VALUE(LEFT(A597,4))-1)&amp;"-"&amp;TEXT(MOD(IF(VALUE(MID(A597,6,2))&gt;=4,VALUE(LEFT(A597,4)),VALUE(LEFT(A597,4))-1)+1,100),"00")</f>
        <v>FY2021-22</v>
      </c>
      <c r="D597" s="0" t="s">
        <v>119</v>
      </c>
      <c r="E597" s="0" t="s">
        <v>119</v>
      </c>
      <c r="F597" s="0" t="str">
        <f aca="false">INDEX(Mapping!$B$2:$B$465,MATCH(E597,Mapping!$A$2:$A$465,0))</f>
        <v>GOA</v>
      </c>
      <c r="G597" s="0" t="str">
        <f aca="false">INDEX(Mapping!$C$2:$C$465,MATCH(E597,Mapping!$A$2:$A$465,0))</f>
        <v>GOA</v>
      </c>
      <c r="H597" s="2" t="n">
        <v>10.2</v>
      </c>
      <c r="I597" s="3" t="n">
        <v>0.15</v>
      </c>
    </row>
    <row r="598" customFormat="false" ht="15" hidden="false" customHeight="false" outlineLevel="0" collapsed="false">
      <c r="A598" s="0" t="s">
        <v>231</v>
      </c>
      <c r="B598" s="0" t="n">
        <f aca="false">VALUE(LEFT(A598,4))</f>
        <v>2021</v>
      </c>
      <c r="C598" s="0" t="str">
        <f aca="false">"FY"&amp;IF(VALUE(MID(A598,6,2))&gt;=4,VALUE(LEFT(A598,4)),VALUE(LEFT(A598,4))-1)&amp;"-"&amp;TEXT(MOD(IF(VALUE(MID(A598,6,2))&gt;=4,VALUE(LEFT(A598,4)),VALUE(LEFT(A598,4))-1)+1,100),"00")</f>
        <v>FY2021-22</v>
      </c>
      <c r="D598" s="0" t="s">
        <v>245</v>
      </c>
      <c r="E598" s="0" t="s">
        <v>245</v>
      </c>
      <c r="F598" s="0" t="str">
        <f aca="false">INDEX(Mapping!$B$2:$B$465,MATCH(E598,Mapping!$A$2:$A$465,0))</f>
        <v>DNH &amp; DD (UT)</v>
      </c>
      <c r="G598" s="0" t="str">
        <f aca="false">INDEX(Mapping!$C$2:$C$465,MATCH(E598,Mapping!$A$2:$A$465,0))</f>
        <v>DNH &amp; DD (UT)</v>
      </c>
      <c r="H598" s="2" t="n">
        <v>9.68</v>
      </c>
      <c r="I598" s="3" t="n">
        <v>0.15</v>
      </c>
    </row>
    <row r="599" customFormat="false" ht="15" hidden="false" customHeight="false" outlineLevel="0" collapsed="false">
      <c r="A599" s="0" t="s">
        <v>231</v>
      </c>
      <c r="B599" s="0" t="n">
        <f aca="false">VALUE(LEFT(A599,4))</f>
        <v>2021</v>
      </c>
      <c r="C599" s="0" t="str">
        <f aca="false">"FY"&amp;IF(VALUE(MID(A599,6,2))&gt;=4,VALUE(LEFT(A599,4)),VALUE(LEFT(A599,4))-1)&amp;"-"&amp;TEXT(MOD(IF(VALUE(MID(A599,6,2))&gt;=4,VALUE(LEFT(A599,4)),VALUE(LEFT(A599,4))-1)+1,100),"00")</f>
        <v>FY2021-22</v>
      </c>
      <c r="D599" s="0" t="s">
        <v>71</v>
      </c>
      <c r="E599" s="0" t="s">
        <v>71</v>
      </c>
      <c r="F599" s="0" t="str">
        <f aca="false">INDEX(Mapping!$B$2:$B$465,MATCH(E599,Mapping!$A$2:$A$465,0))</f>
        <v>KERALA</v>
      </c>
      <c r="G599" s="0" t="str">
        <f aca="false">INDEX(Mapping!$C$2:$C$465,MATCH(E599,Mapping!$A$2:$A$465,0))</f>
        <v>KERALA</v>
      </c>
      <c r="H599" s="2" t="n">
        <v>9.47</v>
      </c>
      <c r="I599" s="3" t="n">
        <v>0.14</v>
      </c>
    </row>
    <row r="600" customFormat="false" ht="15" hidden="false" customHeight="false" outlineLevel="0" collapsed="false">
      <c r="A600" s="0" t="s">
        <v>231</v>
      </c>
      <c r="B600" s="0" t="n">
        <f aca="false">VALUE(LEFT(A600,4))</f>
        <v>2021</v>
      </c>
      <c r="C600" s="0" t="str">
        <f aca="false">"FY"&amp;IF(VALUE(MID(A600,6,2))&gt;=4,VALUE(LEFT(A600,4)),VALUE(LEFT(A600,4))-1)&amp;"-"&amp;TEXT(MOD(IF(VALUE(MID(A600,6,2))&gt;=4,VALUE(LEFT(A600,4)),VALUE(LEFT(A600,4))-1)+1,100),"00")</f>
        <v>FY2021-22</v>
      </c>
      <c r="D600" s="0" t="s">
        <v>94</v>
      </c>
      <c r="E600" s="0" t="s">
        <v>94</v>
      </c>
      <c r="F600" s="0" t="str">
        <f aca="false">INDEX(Mapping!$B$2:$B$465,MATCH(E600,Mapping!$A$2:$A$465,0))</f>
        <v>JHARKHAND</v>
      </c>
      <c r="G600" s="0" t="str">
        <f aca="false">INDEX(Mapping!$C$2:$C$465,MATCH(E600,Mapping!$A$2:$A$465,0))</f>
        <v>JHARKHAND</v>
      </c>
      <c r="H600" s="2" t="n">
        <v>9.42</v>
      </c>
      <c r="I600" s="3" t="n">
        <v>0.14</v>
      </c>
    </row>
    <row r="601" customFormat="false" ht="15" hidden="false" customHeight="false" outlineLevel="0" collapsed="false">
      <c r="A601" s="0" t="s">
        <v>231</v>
      </c>
      <c r="B601" s="0" t="n">
        <f aca="false">VALUE(LEFT(A601,4))</f>
        <v>2021</v>
      </c>
      <c r="C601" s="0" t="str">
        <f aca="false">"FY"&amp;IF(VALUE(MID(A601,6,2))&gt;=4,VALUE(LEFT(A601,4)),VALUE(LEFT(A601,4))-1)&amp;"-"&amp;TEXT(MOD(IF(VALUE(MID(A601,6,2))&gt;=4,VALUE(LEFT(A601,4)),VALUE(LEFT(A601,4))-1)+1,100),"00")</f>
        <v>FY2021-22</v>
      </c>
      <c r="D601" s="0" t="s">
        <v>648</v>
      </c>
      <c r="E601" s="0" t="s">
        <v>91</v>
      </c>
      <c r="F601" s="0" t="str">
        <f aca="false">INDEX(Mapping!$B$2:$B$465,MATCH(E601,Mapping!$A$2:$A$465,0))</f>
        <v>AM/NS INDIA (HAZIRA)</v>
      </c>
      <c r="G601" s="0" t="str">
        <f aca="false">INDEX(Mapping!$C$2:$C$465,MATCH(E601,Mapping!$A$2:$A$465,0))</f>
        <v>AM/NS INDIA (HAZIRA)</v>
      </c>
      <c r="H601" s="2" t="n">
        <v>8.64</v>
      </c>
      <c r="I601" s="3" t="n">
        <v>0.13</v>
      </c>
    </row>
    <row r="602" customFormat="false" ht="15" hidden="false" customHeight="false" outlineLevel="0" collapsed="false">
      <c r="A602" s="0" t="s">
        <v>231</v>
      </c>
      <c r="B602" s="0" t="n">
        <f aca="false">VALUE(LEFT(A602,4))</f>
        <v>2021</v>
      </c>
      <c r="C602" s="0" t="str">
        <f aca="false">"FY"&amp;IF(VALUE(MID(A602,6,2))&gt;=4,VALUE(LEFT(A602,4)),VALUE(LEFT(A602,4))-1)&amp;"-"&amp;TEXT(MOD(IF(VALUE(MID(A602,6,2))&gt;=4,VALUE(LEFT(A602,4)),VALUE(LEFT(A602,4))-1)+1,100),"00")</f>
        <v>FY2021-22</v>
      </c>
      <c r="D602" s="0" t="s">
        <v>43</v>
      </c>
      <c r="E602" s="0" t="s">
        <v>43</v>
      </c>
      <c r="F602" s="0" t="str">
        <f aca="false">INDEX(Mapping!$B$2:$B$465,MATCH(E602,Mapping!$A$2:$A$465,0))</f>
        <v>ODISHA</v>
      </c>
      <c r="G602" s="0" t="str">
        <f aca="false">INDEX(Mapping!$C$2:$C$465,MATCH(E602,Mapping!$A$2:$A$465,0))</f>
        <v>ODISHA</v>
      </c>
      <c r="H602" s="2" t="n">
        <v>8.4</v>
      </c>
      <c r="I602" s="3" t="n">
        <v>0.13</v>
      </c>
    </row>
    <row r="603" customFormat="false" ht="15" hidden="false" customHeight="false" outlineLevel="0" collapsed="false">
      <c r="A603" s="0" t="s">
        <v>231</v>
      </c>
      <c r="B603" s="0" t="n">
        <f aca="false">VALUE(LEFT(A603,4))</f>
        <v>2021</v>
      </c>
      <c r="C603" s="0" t="str">
        <f aca="false">"FY"&amp;IF(VALUE(MID(A603,6,2))&gt;=4,VALUE(LEFT(A603,4)),VALUE(LEFT(A603,4))-1)&amp;"-"&amp;TEXT(MOD(IF(VALUE(MID(A603,6,2))&gt;=4,VALUE(LEFT(A603,4)),VALUE(LEFT(A603,4))-1)+1,100),"00")</f>
        <v>FY2021-22</v>
      </c>
      <c r="D603" s="0" t="s">
        <v>53</v>
      </c>
      <c r="E603" s="0" t="s">
        <v>53</v>
      </c>
      <c r="F603" s="0" t="str">
        <f aca="false">INDEX(Mapping!$B$2:$B$465,MATCH(E603,Mapping!$A$2:$A$465,0))</f>
        <v>HIMACHAL PRADESH</v>
      </c>
      <c r="G603" s="0" t="str">
        <f aca="false">INDEX(Mapping!$C$2:$C$465,MATCH(E603,Mapping!$A$2:$A$465,0))</f>
        <v>HIMACHAL PRADESH</v>
      </c>
      <c r="H603" s="2" t="n">
        <v>8.37</v>
      </c>
      <c r="I603" s="3" t="n">
        <v>0.13</v>
      </c>
    </row>
    <row r="604" customFormat="false" ht="15" hidden="false" customHeight="false" outlineLevel="0" collapsed="false">
      <c r="A604" s="0" t="s">
        <v>231</v>
      </c>
      <c r="B604" s="0" t="n">
        <f aca="false">VALUE(LEFT(A604,4))</f>
        <v>2021</v>
      </c>
      <c r="C604" s="0" t="str">
        <f aca="false">"FY"&amp;IF(VALUE(MID(A604,6,2))&gt;=4,VALUE(LEFT(A604,4)),VALUE(LEFT(A604,4))-1)&amp;"-"&amp;TEXT(MOD(IF(VALUE(MID(A604,6,2))&gt;=4,VALUE(LEFT(A604,4)),VALUE(LEFT(A604,4))-1)+1,100),"00")</f>
        <v>FY2021-22</v>
      </c>
      <c r="D604" s="0" t="s">
        <v>74</v>
      </c>
      <c r="E604" s="0" t="s">
        <v>74</v>
      </c>
      <c r="F604" s="0" t="str">
        <f aca="false">INDEX(Mapping!$B$2:$B$465,MATCH(E604,Mapping!$A$2:$A$465,0))</f>
        <v>NEPAL (NEA / NVVN)</v>
      </c>
      <c r="G604" s="0" t="str">
        <f aca="false">INDEX(Mapping!$C$2:$C$465,MATCH(E604,Mapping!$A$2:$A$465,0))</f>
        <v>NEPAL (NEA / NVVN)</v>
      </c>
      <c r="H604" s="2" t="n">
        <v>3.49</v>
      </c>
      <c r="I604" s="3" t="n">
        <v>0.05</v>
      </c>
    </row>
    <row r="605" customFormat="false" ht="15" hidden="false" customHeight="false" outlineLevel="0" collapsed="false">
      <c r="A605" s="0" t="s">
        <v>231</v>
      </c>
      <c r="B605" s="0" t="n">
        <f aca="false">VALUE(LEFT(A605,4))</f>
        <v>2021</v>
      </c>
      <c r="C605" s="0" t="str">
        <f aca="false">"FY"&amp;IF(VALUE(MID(A605,6,2))&gt;=4,VALUE(LEFT(A605,4)),VALUE(LEFT(A605,4))-1)&amp;"-"&amp;TEXT(MOD(IF(VALUE(MID(A605,6,2))&gt;=4,VALUE(LEFT(A605,4)),VALUE(LEFT(A605,4))-1)+1,100),"00")</f>
        <v>FY2021-22</v>
      </c>
      <c r="D605" s="0" t="s">
        <v>54</v>
      </c>
      <c r="E605" s="0" t="s">
        <v>54</v>
      </c>
      <c r="F605" s="0" t="str">
        <f aca="false">INDEX(Mapping!$B$2:$B$465,MATCH(E605,Mapping!$A$2:$A$465,0))</f>
        <v>JAMMU &amp; KASHMIR</v>
      </c>
      <c r="G605" s="0" t="str">
        <f aca="false">INDEX(Mapping!$C$2:$C$465,MATCH(E605,Mapping!$A$2:$A$465,0))</f>
        <v>JAMMU &amp; KASHMIR</v>
      </c>
      <c r="H605" s="2" t="n">
        <v>2.03</v>
      </c>
      <c r="I605" s="3" t="n">
        <v>0.03</v>
      </c>
    </row>
    <row r="606" customFormat="false" ht="15" hidden="false" customHeight="false" outlineLevel="0" collapsed="false">
      <c r="A606" s="0" t="s">
        <v>231</v>
      </c>
      <c r="B606" s="0" t="n">
        <f aca="false">VALUE(LEFT(A606,4))</f>
        <v>2021</v>
      </c>
      <c r="C606" s="0" t="str">
        <f aca="false">"FY"&amp;IF(VALUE(MID(A606,6,2))&gt;=4,VALUE(LEFT(A606,4)),VALUE(LEFT(A606,4))-1)&amp;"-"&amp;TEXT(MOD(IF(VALUE(MID(A606,6,2))&gt;=4,VALUE(LEFT(A606,4)),VALUE(LEFT(A606,4))-1)+1,100),"00")</f>
        <v>FY2021-22</v>
      </c>
      <c r="D606" s="0" t="s">
        <v>152</v>
      </c>
      <c r="E606" s="0" t="s">
        <v>152</v>
      </c>
      <c r="F606" s="0" t="str">
        <f aca="false">INDEX(Mapping!$B$2:$B$465,MATCH(E606,Mapping!$A$2:$A$465,0))</f>
        <v>CHANDIGARH</v>
      </c>
      <c r="G606" s="0" t="str">
        <f aca="false">INDEX(Mapping!$C$2:$C$465,MATCH(E606,Mapping!$A$2:$A$465,0))</f>
        <v>CHANDIGARH</v>
      </c>
      <c r="H606" s="2" t="n">
        <v>0.85</v>
      </c>
      <c r="I606" s="3" t="n">
        <v>0.01</v>
      </c>
    </row>
    <row r="607" customFormat="false" ht="15" hidden="false" customHeight="false" outlineLevel="0" collapsed="false">
      <c r="A607" s="0" t="s">
        <v>231</v>
      </c>
      <c r="B607" s="0" t="n">
        <f aca="false">VALUE(LEFT(A607,4))</f>
        <v>2021</v>
      </c>
      <c r="C607" s="0" t="str">
        <f aca="false">"FY"&amp;IF(VALUE(MID(A607,6,2))&gt;=4,VALUE(LEFT(A607,4)),VALUE(LEFT(A607,4))-1)&amp;"-"&amp;TEXT(MOD(IF(VALUE(MID(A607,6,2))&gt;=4,VALUE(LEFT(A607,4)),VALUE(LEFT(A607,4))-1)+1,100),"00")</f>
        <v>FY2021-22</v>
      </c>
      <c r="D607" s="0" t="s">
        <v>291</v>
      </c>
      <c r="E607" s="0" t="s">
        <v>291</v>
      </c>
      <c r="F607" s="0" t="str">
        <f aca="false">INDEX(Mapping!$B$2:$B$465,MATCH(E607,Mapping!$A$2:$A$465,0))</f>
        <v>MANIPUR</v>
      </c>
      <c r="G607" s="0" t="str">
        <f aca="false">INDEX(Mapping!$C$2:$C$465,MATCH(E607,Mapping!$A$2:$A$465,0))</f>
        <v>MANIPUR</v>
      </c>
      <c r="H607" s="2" t="n">
        <v>0.37</v>
      </c>
      <c r="I607" s="3" t="n">
        <v>0.01</v>
      </c>
    </row>
    <row r="608" customFormat="false" ht="15" hidden="false" customHeight="false" outlineLevel="0" collapsed="false">
      <c r="A608" s="0" t="s">
        <v>231</v>
      </c>
      <c r="B608" s="0" t="n">
        <f aca="false">VALUE(LEFT(A608,4))</f>
        <v>2021</v>
      </c>
      <c r="C608" s="0" t="str">
        <f aca="false">"FY"&amp;IF(VALUE(MID(A608,6,2))&gt;=4,VALUE(LEFT(A608,4)),VALUE(LEFT(A608,4))-1)&amp;"-"&amp;TEXT(MOD(IF(VALUE(MID(A608,6,2))&gt;=4,VALUE(LEFT(A608,4)),VALUE(LEFT(A608,4))-1)+1,100),"00")</f>
        <v>FY2021-22</v>
      </c>
      <c r="D608" s="0" t="s">
        <v>121</v>
      </c>
      <c r="E608" s="0" t="s">
        <v>121</v>
      </c>
      <c r="F608" s="0" t="str">
        <f aca="false">INDEX(Mapping!$B$2:$B$465,MATCH(E608,Mapping!$A$2:$A$465,0))</f>
        <v>MEGHALAYA</v>
      </c>
      <c r="G608" s="0" t="str">
        <f aca="false">INDEX(Mapping!$C$2:$C$465,MATCH(E608,Mapping!$A$2:$A$465,0))</f>
        <v>MEGHALAYA</v>
      </c>
      <c r="H608" s="2" t="n">
        <v>0.3</v>
      </c>
      <c r="I608" s="3" t="n">
        <v>0.005</v>
      </c>
    </row>
    <row r="609" customFormat="false" ht="15" hidden="false" customHeight="false" outlineLevel="0" collapsed="false">
      <c r="A609" s="0" t="s">
        <v>231</v>
      </c>
      <c r="B609" s="0" t="n">
        <f aca="false">VALUE(LEFT(A609,4))</f>
        <v>2021</v>
      </c>
      <c r="C609" s="0" t="str">
        <f aca="false">"FY"&amp;IF(VALUE(MID(A609,6,2))&gt;=4,VALUE(LEFT(A609,4)),VALUE(LEFT(A609,4))-1)&amp;"-"&amp;TEXT(MOD(IF(VALUE(MID(A609,6,2))&gt;=4,VALUE(LEFT(A609,4)),VALUE(LEFT(A609,4))-1)+1,100),"00")</f>
        <v>FY2021-22</v>
      </c>
      <c r="D609" s="0" t="s">
        <v>199</v>
      </c>
      <c r="E609" s="0" t="s">
        <v>199</v>
      </c>
      <c r="F609" s="0" t="str">
        <f aca="false">INDEX(Mapping!$B$2:$B$465,MATCH(E609,Mapping!$A$2:$A$465,0))</f>
        <v>TRIPURA</v>
      </c>
      <c r="G609" s="0" t="str">
        <f aca="false">INDEX(Mapping!$C$2:$C$465,MATCH(E609,Mapping!$A$2:$A$465,0))</f>
        <v>TRIPURA</v>
      </c>
      <c r="H609" s="2" t="n">
        <v>0.09</v>
      </c>
      <c r="I609" s="3" t="n">
        <v>0.001</v>
      </c>
    </row>
    <row r="610" customFormat="false" ht="15" hidden="false" customHeight="false" outlineLevel="0" collapsed="false">
      <c r="A610" s="0" t="s">
        <v>549</v>
      </c>
      <c r="B610" s="0" t="n">
        <f aca="false">VALUE(LEFT(A610,4))</f>
        <v>2021</v>
      </c>
      <c r="C610" s="0" t="str">
        <f aca="false">"FY"&amp;IF(VALUE(MID(A610,6,2))&gt;=4,VALUE(LEFT(A610,4)),VALUE(LEFT(A610,4))-1)&amp;"-"&amp;TEXT(MOD(IF(VALUE(MID(A610,6,2))&gt;=4,VALUE(LEFT(A610,4)),VALUE(LEFT(A610,4))-1)+1,100),"00")</f>
        <v>FY2021-22</v>
      </c>
      <c r="D610" s="0" t="s">
        <v>31</v>
      </c>
      <c r="E610" s="0" t="s">
        <v>31</v>
      </c>
      <c r="F610" s="0" t="str">
        <f aca="false">INDEX(Mapping!$B$2:$B$465,MATCH(E610,Mapping!$A$2:$A$465,0))</f>
        <v>GUJARAT</v>
      </c>
      <c r="G610" s="0" t="str">
        <f aca="false">INDEX(Mapping!$C$2:$C$465,MATCH(E610,Mapping!$A$2:$A$465,0))</f>
        <v>GUJARAT</v>
      </c>
      <c r="H610" s="2" t="n">
        <v>2320.8</v>
      </c>
      <c r="I610" s="3" t="n">
        <v>36.15</v>
      </c>
    </row>
    <row r="611" customFormat="false" ht="15" hidden="false" customHeight="false" outlineLevel="0" collapsed="false">
      <c r="A611" s="0" t="s">
        <v>549</v>
      </c>
      <c r="B611" s="0" t="n">
        <f aca="false">VALUE(LEFT(A611,4))</f>
        <v>2021</v>
      </c>
      <c r="C611" s="0" t="str">
        <f aca="false">"FY"&amp;IF(VALUE(MID(A611,6,2))&gt;=4,VALUE(LEFT(A611,4)),VALUE(LEFT(A611,4))-1)&amp;"-"&amp;TEXT(MOD(IF(VALUE(MID(A611,6,2))&gt;=4,VALUE(LEFT(A611,4)),VALUE(LEFT(A611,4))-1)+1,100),"00")</f>
        <v>FY2021-22</v>
      </c>
      <c r="D611" s="0" t="s">
        <v>42</v>
      </c>
      <c r="E611" s="0" t="s">
        <v>42</v>
      </c>
      <c r="F611" s="0" t="str">
        <f aca="false">INDEX(Mapping!$B$2:$B$465,MATCH(E611,Mapping!$A$2:$A$465,0))</f>
        <v>PUNJAB</v>
      </c>
      <c r="G611" s="0" t="str">
        <f aca="false">INDEX(Mapping!$C$2:$C$465,MATCH(E611,Mapping!$A$2:$A$465,0))</f>
        <v>PUNJAB</v>
      </c>
      <c r="H611" s="2" t="n">
        <v>954.35</v>
      </c>
      <c r="I611" s="3" t="n">
        <v>14.87</v>
      </c>
    </row>
    <row r="612" customFormat="false" ht="15" hidden="false" customHeight="false" outlineLevel="0" collapsed="false">
      <c r="A612" s="0" t="s">
        <v>549</v>
      </c>
      <c r="B612" s="0" t="n">
        <f aca="false">VALUE(LEFT(A612,4))</f>
        <v>2021</v>
      </c>
      <c r="C612" s="0" t="str">
        <f aca="false">"FY"&amp;IF(VALUE(MID(A612,6,2))&gt;=4,VALUE(LEFT(A612,4)),VALUE(LEFT(A612,4))-1)&amp;"-"&amp;TEXT(MOD(IF(VALUE(MID(A612,6,2))&gt;=4,VALUE(LEFT(A612,4)),VALUE(LEFT(A612,4))-1)+1,100),"00")</f>
        <v>FY2021-22</v>
      </c>
      <c r="D612" s="0" t="s">
        <v>38</v>
      </c>
      <c r="E612" s="0" t="s">
        <v>38</v>
      </c>
      <c r="F612" s="0" t="str">
        <f aca="false">INDEX(Mapping!$B$2:$B$465,MATCH(E612,Mapping!$A$2:$A$465,0))</f>
        <v>ANDHRA PRADESH</v>
      </c>
      <c r="G612" s="0" t="str">
        <f aca="false">INDEX(Mapping!$C$2:$C$465,MATCH(E612,Mapping!$A$2:$A$465,0))</f>
        <v>ANDHRA PRADESH</v>
      </c>
      <c r="H612" s="2" t="n">
        <v>661.14</v>
      </c>
      <c r="I612" s="3" t="n">
        <v>10.3</v>
      </c>
    </row>
    <row r="613" customFormat="false" ht="15" hidden="false" customHeight="false" outlineLevel="0" collapsed="false">
      <c r="A613" s="0" t="s">
        <v>549</v>
      </c>
      <c r="B613" s="0" t="n">
        <f aca="false">VALUE(LEFT(A613,4))</f>
        <v>2021</v>
      </c>
      <c r="C613" s="0" t="str">
        <f aca="false">"FY"&amp;IF(VALUE(MID(A613,6,2))&gt;=4,VALUE(LEFT(A613,4)),VALUE(LEFT(A613,4))-1)&amp;"-"&amp;TEXT(MOD(IF(VALUE(MID(A613,6,2))&gt;=4,VALUE(LEFT(A613,4)),VALUE(LEFT(A613,4))-1)+1,100),"00")</f>
        <v>FY2021-22</v>
      </c>
      <c r="D613" s="0" t="s">
        <v>37</v>
      </c>
      <c r="E613" s="0" t="s">
        <v>37</v>
      </c>
      <c r="F613" s="0" t="str">
        <f aca="false">INDEX(Mapping!$B$2:$B$465,MATCH(E613,Mapping!$A$2:$A$465,0))</f>
        <v>MAHARASHTRA</v>
      </c>
      <c r="G613" s="0" t="str">
        <f aca="false">INDEX(Mapping!$C$2:$C$465,MATCH(E613,Mapping!$A$2:$A$465,0))</f>
        <v>MAHARASHTRA</v>
      </c>
      <c r="H613" s="2" t="n">
        <v>556.58</v>
      </c>
      <c r="I613" s="3" t="n">
        <v>8.67</v>
      </c>
    </row>
    <row r="614" customFormat="false" ht="15" hidden="false" customHeight="false" outlineLevel="0" collapsed="false">
      <c r="A614" s="0" t="s">
        <v>549</v>
      </c>
      <c r="B614" s="0" t="n">
        <f aca="false">VALUE(LEFT(A614,4))</f>
        <v>2021</v>
      </c>
      <c r="C614" s="0" t="str">
        <f aca="false">"FY"&amp;IF(VALUE(MID(A614,6,2))&gt;=4,VALUE(LEFT(A614,4)),VALUE(LEFT(A614,4))-1)&amp;"-"&amp;TEXT(MOD(IF(VALUE(MID(A614,6,2))&gt;=4,VALUE(LEFT(A614,4)),VALUE(LEFT(A614,4))-1)+1,100),"00")</f>
        <v>FY2021-22</v>
      </c>
      <c r="D614" s="0" t="s">
        <v>40</v>
      </c>
      <c r="E614" s="0" t="s">
        <v>40</v>
      </c>
      <c r="F614" s="0" t="str">
        <f aca="false">INDEX(Mapping!$B$2:$B$465,MATCH(E614,Mapping!$A$2:$A$465,0))</f>
        <v>TAMIL NADU</v>
      </c>
      <c r="G614" s="0" t="str">
        <f aca="false">INDEX(Mapping!$C$2:$C$465,MATCH(E614,Mapping!$A$2:$A$465,0))</f>
        <v>TAMIL NADU</v>
      </c>
      <c r="H614" s="2" t="n">
        <v>363.83</v>
      </c>
      <c r="I614" s="3" t="n">
        <v>5.67</v>
      </c>
    </row>
    <row r="615" customFormat="false" ht="15" hidden="false" customHeight="false" outlineLevel="0" collapsed="false">
      <c r="A615" s="0" t="s">
        <v>549</v>
      </c>
      <c r="B615" s="0" t="n">
        <f aca="false">VALUE(LEFT(A615,4))</f>
        <v>2021</v>
      </c>
      <c r="C615" s="0" t="str">
        <f aca="false">"FY"&amp;IF(VALUE(MID(A615,6,2))&gt;=4,VALUE(LEFT(A615,4)),VALUE(LEFT(A615,4))-1)&amp;"-"&amp;TEXT(MOD(IF(VALUE(MID(A615,6,2))&gt;=4,VALUE(LEFT(A615,4)),VALUE(LEFT(A615,4))-1)+1,100),"00")</f>
        <v>FY2021-22</v>
      </c>
      <c r="D615" s="0" t="s">
        <v>44</v>
      </c>
      <c r="E615" s="0" t="s">
        <v>44</v>
      </c>
      <c r="F615" s="0" t="str">
        <f aca="false">INDEX(Mapping!$B$2:$B$465,MATCH(E615,Mapping!$A$2:$A$465,0))</f>
        <v>HARYANA</v>
      </c>
      <c r="G615" s="0" t="str">
        <f aca="false">INDEX(Mapping!$C$2:$C$465,MATCH(E615,Mapping!$A$2:$A$465,0))</f>
        <v>HARYANA</v>
      </c>
      <c r="H615" s="2" t="n">
        <v>219.68</v>
      </c>
      <c r="I615" s="3" t="n">
        <v>3.42</v>
      </c>
    </row>
    <row r="616" customFormat="false" ht="15" hidden="false" customHeight="false" outlineLevel="0" collapsed="false">
      <c r="A616" s="0" t="s">
        <v>549</v>
      </c>
      <c r="B616" s="0" t="n">
        <f aca="false">VALUE(LEFT(A616,4))</f>
        <v>2021</v>
      </c>
      <c r="C616" s="0" t="str">
        <f aca="false">"FY"&amp;IF(VALUE(MID(A616,6,2))&gt;=4,VALUE(LEFT(A616,4)),VALUE(LEFT(A616,4))-1)&amp;"-"&amp;TEXT(MOD(IF(VALUE(MID(A616,6,2))&gt;=4,VALUE(LEFT(A616,4)),VALUE(LEFT(A616,4))-1)+1,100),"00")</f>
        <v>FY2021-22</v>
      </c>
      <c r="D616" s="0" t="s">
        <v>36</v>
      </c>
      <c r="E616" s="0" t="s">
        <v>36</v>
      </c>
      <c r="F616" s="0" t="str">
        <f aca="false">INDEX(Mapping!$B$2:$B$465,MATCH(E616,Mapping!$A$2:$A$465,0))</f>
        <v>UTTAR PRADESH</v>
      </c>
      <c r="G616" s="0" t="str">
        <f aca="false">INDEX(Mapping!$C$2:$C$465,MATCH(E616,Mapping!$A$2:$A$465,0))</f>
        <v>UTTAR PRADESH</v>
      </c>
      <c r="H616" s="2" t="n">
        <v>203.49</v>
      </c>
      <c r="I616" s="3" t="n">
        <v>3.17</v>
      </c>
    </row>
    <row r="617" customFormat="false" ht="15" hidden="false" customHeight="false" outlineLevel="0" collapsed="false">
      <c r="A617" s="0" t="s">
        <v>549</v>
      </c>
      <c r="B617" s="0" t="n">
        <f aca="false">VALUE(LEFT(A617,4))</f>
        <v>2021</v>
      </c>
      <c r="C617" s="0" t="str">
        <f aca="false">"FY"&amp;IF(VALUE(MID(A617,6,2))&gt;=4,VALUE(LEFT(A617,4)),VALUE(LEFT(A617,4))-1)&amp;"-"&amp;TEXT(MOD(IF(VALUE(MID(A617,6,2))&gt;=4,VALUE(LEFT(A617,4)),VALUE(LEFT(A617,4))-1)+1,100),"00")</f>
        <v>FY2021-22</v>
      </c>
      <c r="D617" s="0" t="s">
        <v>45</v>
      </c>
      <c r="E617" s="0" t="s">
        <v>45</v>
      </c>
      <c r="F617" s="0" t="str">
        <f aca="false">INDEX(Mapping!$B$2:$B$465,MATCH(E617,Mapping!$A$2:$A$465,0))</f>
        <v>BIHAR</v>
      </c>
      <c r="G617" s="0" t="str">
        <f aca="false">INDEX(Mapping!$C$2:$C$465,MATCH(E617,Mapping!$A$2:$A$465,0))</f>
        <v>BIHAR</v>
      </c>
      <c r="H617" s="2" t="n">
        <v>200.48</v>
      </c>
      <c r="I617" s="3" t="n">
        <v>3.12</v>
      </c>
    </row>
    <row r="618" customFormat="false" ht="15" hidden="false" customHeight="false" outlineLevel="0" collapsed="false">
      <c r="A618" s="0" t="s">
        <v>549</v>
      </c>
      <c r="B618" s="0" t="n">
        <f aca="false">VALUE(LEFT(A618,4))</f>
        <v>2021</v>
      </c>
      <c r="C618" s="0" t="str">
        <f aca="false">"FY"&amp;IF(VALUE(MID(A618,6,2))&gt;=4,VALUE(LEFT(A618,4)),VALUE(LEFT(A618,4))-1)&amp;"-"&amp;TEXT(MOD(IF(VALUE(MID(A618,6,2))&gt;=4,VALUE(LEFT(A618,4)),VALUE(LEFT(A618,4))-1)+1,100),"00")</f>
        <v>FY2021-22</v>
      </c>
      <c r="D618" s="0" t="s">
        <v>41</v>
      </c>
      <c r="E618" s="0" t="s">
        <v>41</v>
      </c>
      <c r="F618" s="0" t="str">
        <f aca="false">INDEX(Mapping!$B$2:$B$465,MATCH(E618,Mapping!$A$2:$A$465,0))</f>
        <v>RAJASTHAN</v>
      </c>
      <c r="G618" s="0" t="str">
        <f aca="false">INDEX(Mapping!$C$2:$C$465,MATCH(E618,Mapping!$A$2:$A$465,0))</f>
        <v>RAJASTHAN</v>
      </c>
      <c r="H618" s="2" t="n">
        <v>179.76</v>
      </c>
      <c r="I618" s="3" t="n">
        <v>2.8</v>
      </c>
    </row>
    <row r="619" customFormat="false" ht="15" hidden="false" customHeight="false" outlineLevel="0" collapsed="false">
      <c r="A619" s="0" t="s">
        <v>549</v>
      </c>
      <c r="B619" s="0" t="n">
        <f aca="false">VALUE(LEFT(A619,4))</f>
        <v>2021</v>
      </c>
      <c r="C619" s="0" t="str">
        <f aca="false">"FY"&amp;IF(VALUE(MID(A619,6,2))&gt;=4,VALUE(LEFT(A619,4)),VALUE(LEFT(A619,4))-1)&amp;"-"&amp;TEXT(MOD(IF(VALUE(MID(A619,6,2))&gt;=4,VALUE(LEFT(A619,4)),VALUE(LEFT(A619,4))-1)+1,100),"00")</f>
        <v>FY2021-22</v>
      </c>
      <c r="D619" s="0" t="s">
        <v>61</v>
      </c>
      <c r="E619" s="0" t="s">
        <v>61</v>
      </c>
      <c r="F619" s="0" t="str">
        <f aca="false">INDEX(Mapping!$B$2:$B$465,MATCH(E619,Mapping!$A$2:$A$465,0))</f>
        <v>ASSAM</v>
      </c>
      <c r="G619" s="0" t="str">
        <f aca="false">INDEX(Mapping!$C$2:$C$465,MATCH(E619,Mapping!$A$2:$A$465,0))</f>
        <v>ASSAM</v>
      </c>
      <c r="H619" s="2" t="n">
        <v>137.88</v>
      </c>
      <c r="I619" s="3" t="n">
        <v>2.15</v>
      </c>
    </row>
    <row r="620" customFormat="false" ht="15" hidden="false" customHeight="false" outlineLevel="0" collapsed="false">
      <c r="A620" s="0" t="s">
        <v>549</v>
      </c>
      <c r="B620" s="0" t="n">
        <f aca="false">VALUE(LEFT(A620,4))</f>
        <v>2021</v>
      </c>
      <c r="C620" s="0" t="str">
        <f aca="false">"FY"&amp;IF(VALUE(MID(A620,6,2))&gt;=4,VALUE(LEFT(A620,4)),VALUE(LEFT(A620,4))-1)&amp;"-"&amp;TEXT(MOD(IF(VALUE(MID(A620,6,2))&gt;=4,VALUE(LEFT(A620,4)),VALUE(LEFT(A620,4))-1)+1,100),"00")</f>
        <v>FY2021-22</v>
      </c>
      <c r="D620" s="0" t="s">
        <v>49</v>
      </c>
      <c r="E620" s="0" t="s">
        <v>49</v>
      </c>
      <c r="F620" s="0" t="str">
        <f aca="false">INDEX(Mapping!$B$2:$B$465,MATCH(E620,Mapping!$A$2:$A$465,0))</f>
        <v>MADHYA PRADESH</v>
      </c>
      <c r="G620" s="0" t="str">
        <f aca="false">INDEX(Mapping!$C$2:$C$465,MATCH(E620,Mapping!$A$2:$A$465,0))</f>
        <v>MADHYA PRADESH</v>
      </c>
      <c r="H620" s="2" t="n">
        <v>131.04</v>
      </c>
      <c r="I620" s="3" t="n">
        <v>2.04</v>
      </c>
    </row>
    <row r="621" customFormat="false" ht="15" hidden="false" customHeight="false" outlineLevel="0" collapsed="false">
      <c r="A621" s="0" t="s">
        <v>549</v>
      </c>
      <c r="B621" s="0" t="n">
        <f aca="false">VALUE(LEFT(A621,4))</f>
        <v>2021</v>
      </c>
      <c r="C621" s="0" t="str">
        <f aca="false">"FY"&amp;IF(VALUE(MID(A621,6,2))&gt;=4,VALUE(LEFT(A621,4)),VALUE(LEFT(A621,4))-1)&amp;"-"&amp;TEXT(MOD(IF(VALUE(MID(A621,6,2))&gt;=4,VALUE(LEFT(A621,4)),VALUE(LEFT(A621,4))-1)+1,100),"00")</f>
        <v>FY2021-22</v>
      </c>
      <c r="D621" s="0" t="s">
        <v>35</v>
      </c>
      <c r="E621" s="0" t="s">
        <v>35</v>
      </c>
      <c r="F621" s="0" t="str">
        <f aca="false">INDEX(Mapping!$B$2:$B$465,MATCH(E621,Mapping!$A$2:$A$465,0))</f>
        <v>TELANGANA</v>
      </c>
      <c r="G621" s="0" t="str">
        <f aca="false">INDEX(Mapping!$C$2:$C$465,MATCH(E621,Mapping!$A$2:$A$465,0))</f>
        <v>TELANGANA</v>
      </c>
      <c r="H621" s="2" t="n">
        <v>93.57</v>
      </c>
      <c r="I621" s="3" t="n">
        <v>1.46</v>
      </c>
    </row>
    <row r="622" customFormat="false" ht="15" hidden="false" customHeight="false" outlineLevel="0" collapsed="false">
      <c r="A622" s="0" t="s">
        <v>549</v>
      </c>
      <c r="B622" s="0" t="n">
        <f aca="false">VALUE(LEFT(A622,4))</f>
        <v>2021</v>
      </c>
      <c r="C622" s="0" t="str">
        <f aca="false">"FY"&amp;IF(VALUE(MID(A622,6,2))&gt;=4,VALUE(LEFT(A622,4)),VALUE(LEFT(A622,4))-1)&amp;"-"&amp;TEXT(MOD(IF(VALUE(MID(A622,6,2))&gt;=4,VALUE(LEFT(A622,4)),VALUE(LEFT(A622,4))-1)+1,100),"00")</f>
        <v>FY2021-22</v>
      </c>
      <c r="D622" s="0" t="s">
        <v>56</v>
      </c>
      <c r="E622" s="0" t="s">
        <v>56</v>
      </c>
      <c r="F622" s="0" t="str">
        <f aca="false">INDEX(Mapping!$B$2:$B$465,MATCH(E622,Mapping!$A$2:$A$465,0))</f>
        <v>UTTARAKHAND</v>
      </c>
      <c r="G622" s="0" t="str">
        <f aca="false">INDEX(Mapping!$C$2:$C$465,MATCH(E622,Mapping!$A$2:$A$465,0))</f>
        <v>UTTARAKHAND</v>
      </c>
      <c r="H622" s="2" t="n">
        <v>84.67</v>
      </c>
      <c r="I622" s="3" t="n">
        <v>1.32</v>
      </c>
    </row>
    <row r="623" customFormat="false" ht="15" hidden="false" customHeight="false" outlineLevel="0" collapsed="false">
      <c r="A623" s="0" t="s">
        <v>549</v>
      </c>
      <c r="B623" s="0" t="n">
        <f aca="false">VALUE(LEFT(A623,4))</f>
        <v>2021</v>
      </c>
      <c r="C623" s="0" t="str">
        <f aca="false">"FY"&amp;IF(VALUE(MID(A623,6,2))&gt;=4,VALUE(LEFT(A623,4)),VALUE(LEFT(A623,4))-1)&amp;"-"&amp;TEXT(MOD(IF(VALUE(MID(A623,6,2))&gt;=4,VALUE(LEFT(A623,4)),VALUE(LEFT(A623,4))-1)+1,100),"00")</f>
        <v>FY2021-22</v>
      </c>
      <c r="D623" s="0" t="s">
        <v>150</v>
      </c>
      <c r="E623" s="0" t="s">
        <v>150</v>
      </c>
      <c r="F623" s="0" t="str">
        <f aca="false">INDEX(Mapping!$B$2:$B$465,MATCH(E623,Mapping!$A$2:$A$465,0))</f>
        <v>DNH &amp; DD (UT)</v>
      </c>
      <c r="G623" s="0" t="str">
        <f aca="false">INDEX(Mapping!$C$2:$C$465,MATCH(E623,Mapping!$A$2:$A$465,0))</f>
        <v>DNH &amp; DD (UT)</v>
      </c>
      <c r="H623" s="2" t="n">
        <v>53.27</v>
      </c>
      <c r="I623" s="3" t="n">
        <v>0.83</v>
      </c>
    </row>
    <row r="624" customFormat="false" ht="15" hidden="false" customHeight="false" outlineLevel="0" collapsed="false">
      <c r="A624" s="0" t="s">
        <v>549</v>
      </c>
      <c r="B624" s="0" t="n">
        <f aca="false">VALUE(LEFT(A624,4))</f>
        <v>2021</v>
      </c>
      <c r="C624" s="0" t="str">
        <f aca="false">"FY"&amp;IF(VALUE(MID(A624,6,2))&gt;=4,VALUE(LEFT(A624,4)),VALUE(LEFT(A624,4))-1)&amp;"-"&amp;TEXT(MOD(IF(VALUE(MID(A624,6,2))&gt;=4,VALUE(LEFT(A624,4)),VALUE(LEFT(A624,4))-1)+1,100),"00")</f>
        <v>FY2021-22</v>
      </c>
      <c r="D624" s="0" t="s">
        <v>48</v>
      </c>
      <c r="E624" s="0" t="s">
        <v>48</v>
      </c>
      <c r="F624" s="0" t="str">
        <f aca="false">INDEX(Mapping!$B$2:$B$465,MATCH(E624,Mapping!$A$2:$A$465,0))</f>
        <v>DELHI</v>
      </c>
      <c r="G624" s="0" t="str">
        <f aca="false">INDEX(Mapping!$C$2:$C$465,MATCH(E624,Mapping!$A$2:$A$465,0))</f>
        <v>DELHI</v>
      </c>
      <c r="H624" s="2" t="n">
        <v>50.16</v>
      </c>
      <c r="I624" s="3" t="n">
        <v>0.78</v>
      </c>
    </row>
    <row r="625" customFormat="false" ht="15" hidden="false" customHeight="false" outlineLevel="0" collapsed="false">
      <c r="A625" s="0" t="s">
        <v>549</v>
      </c>
      <c r="B625" s="0" t="n">
        <f aca="false">VALUE(LEFT(A625,4))</f>
        <v>2021</v>
      </c>
      <c r="C625" s="0" t="str">
        <f aca="false">"FY"&amp;IF(VALUE(MID(A625,6,2))&gt;=4,VALUE(LEFT(A625,4)),VALUE(LEFT(A625,4))-1)&amp;"-"&amp;TEXT(MOD(IF(VALUE(MID(A625,6,2))&gt;=4,VALUE(LEFT(A625,4)),VALUE(LEFT(A625,4))-1)+1,100),"00")</f>
        <v>FY2021-22</v>
      </c>
      <c r="D625" s="0" t="s">
        <v>648</v>
      </c>
      <c r="E625" s="0" t="s">
        <v>91</v>
      </c>
      <c r="F625" s="0" t="str">
        <f aca="false">INDEX(Mapping!$B$2:$B$465,MATCH(E625,Mapping!$A$2:$A$465,0))</f>
        <v>AM/NS INDIA (HAZIRA)</v>
      </c>
      <c r="G625" s="0" t="str">
        <f aca="false">INDEX(Mapping!$C$2:$C$465,MATCH(E625,Mapping!$A$2:$A$465,0))</f>
        <v>AM/NS INDIA (HAZIRA)</v>
      </c>
      <c r="H625" s="2" t="n">
        <v>43.08</v>
      </c>
      <c r="I625" s="3" t="n">
        <v>0.67</v>
      </c>
    </row>
    <row r="626" customFormat="false" ht="15" hidden="false" customHeight="false" outlineLevel="0" collapsed="false">
      <c r="A626" s="0" t="s">
        <v>549</v>
      </c>
      <c r="B626" s="0" t="n">
        <f aca="false">VALUE(LEFT(A626,4))</f>
        <v>2021</v>
      </c>
      <c r="C626" s="0" t="str">
        <f aca="false">"FY"&amp;IF(VALUE(MID(A626,6,2))&gt;=4,VALUE(LEFT(A626,4)),VALUE(LEFT(A626,4))-1)&amp;"-"&amp;TEXT(MOD(IF(VALUE(MID(A626,6,2))&gt;=4,VALUE(LEFT(A626,4)),VALUE(LEFT(A626,4))-1)+1,100),"00")</f>
        <v>FY2021-22</v>
      </c>
      <c r="D626" s="0" t="s">
        <v>46</v>
      </c>
      <c r="E626" s="0" t="s">
        <v>46</v>
      </c>
      <c r="F626" s="0" t="str">
        <f aca="false">INDEX(Mapping!$B$2:$B$465,MATCH(E626,Mapping!$A$2:$A$465,0))</f>
        <v>CHHATTISGARH</v>
      </c>
      <c r="G626" s="0" t="str">
        <f aca="false">INDEX(Mapping!$C$2:$C$465,MATCH(E626,Mapping!$A$2:$A$465,0))</f>
        <v>CHHATTISGARH</v>
      </c>
      <c r="H626" s="2" t="n">
        <v>40.28</v>
      </c>
      <c r="I626" s="3" t="n">
        <v>0.63</v>
      </c>
    </row>
    <row r="627" customFormat="false" ht="15" hidden="false" customHeight="false" outlineLevel="0" collapsed="false">
      <c r="A627" s="0" t="s">
        <v>549</v>
      </c>
      <c r="B627" s="0" t="n">
        <f aca="false">VALUE(LEFT(A627,4))</f>
        <v>2021</v>
      </c>
      <c r="C627" s="0" t="str">
        <f aca="false">"FY"&amp;IF(VALUE(MID(A627,6,2))&gt;=4,VALUE(LEFT(A627,4)),VALUE(LEFT(A627,4))-1)&amp;"-"&amp;TEXT(MOD(IF(VALUE(MID(A627,6,2))&gt;=4,VALUE(LEFT(A627,4)),VALUE(LEFT(A627,4))-1)+1,100),"00")</f>
        <v>FY2021-22</v>
      </c>
      <c r="D627" s="0" t="s">
        <v>39</v>
      </c>
      <c r="E627" s="0" t="s">
        <v>39</v>
      </c>
      <c r="F627" s="0" t="str">
        <f aca="false">INDEX(Mapping!$B$2:$B$465,MATCH(E627,Mapping!$A$2:$A$465,0))</f>
        <v>WEST BENGAL</v>
      </c>
      <c r="G627" s="0" t="str">
        <f aca="false">INDEX(Mapping!$C$2:$C$465,MATCH(E627,Mapping!$A$2:$A$465,0))</f>
        <v>WEST BENGAL</v>
      </c>
      <c r="H627" s="2" t="n">
        <v>27.59</v>
      </c>
      <c r="I627" s="3" t="n">
        <v>0.43</v>
      </c>
    </row>
    <row r="628" customFormat="false" ht="15" hidden="false" customHeight="false" outlineLevel="0" collapsed="false">
      <c r="A628" s="0" t="s">
        <v>549</v>
      </c>
      <c r="B628" s="0" t="n">
        <f aca="false">VALUE(LEFT(A628,4))</f>
        <v>2021</v>
      </c>
      <c r="C628" s="0" t="str">
        <f aca="false">"FY"&amp;IF(VALUE(MID(A628,6,2))&gt;=4,VALUE(LEFT(A628,4)),VALUE(LEFT(A628,4))-1)&amp;"-"&amp;TEXT(MOD(IF(VALUE(MID(A628,6,2))&gt;=4,VALUE(LEFT(A628,4)),VALUE(LEFT(A628,4))-1)+1,100),"00")</f>
        <v>FY2021-22</v>
      </c>
      <c r="D628" s="0" t="s">
        <v>245</v>
      </c>
      <c r="E628" s="0" t="s">
        <v>245</v>
      </c>
      <c r="F628" s="0" t="str">
        <f aca="false">INDEX(Mapping!$B$2:$B$465,MATCH(E628,Mapping!$A$2:$A$465,0))</f>
        <v>DNH &amp; DD (UT)</v>
      </c>
      <c r="G628" s="0" t="str">
        <f aca="false">INDEX(Mapping!$C$2:$C$465,MATCH(E628,Mapping!$A$2:$A$465,0))</f>
        <v>DNH &amp; DD (UT)</v>
      </c>
      <c r="H628" s="2" t="n">
        <v>25.04</v>
      </c>
      <c r="I628" s="3" t="n">
        <v>0.39</v>
      </c>
    </row>
    <row r="629" customFormat="false" ht="15" hidden="false" customHeight="false" outlineLevel="0" collapsed="false">
      <c r="A629" s="0" t="s">
        <v>549</v>
      </c>
      <c r="B629" s="0" t="n">
        <f aca="false">VALUE(LEFT(A629,4))</f>
        <v>2021</v>
      </c>
      <c r="C629" s="0" t="str">
        <f aca="false">"FY"&amp;IF(VALUE(MID(A629,6,2))&gt;=4,VALUE(LEFT(A629,4)),VALUE(LEFT(A629,4))-1)&amp;"-"&amp;TEXT(MOD(IF(VALUE(MID(A629,6,2))&gt;=4,VALUE(LEFT(A629,4)),VALUE(LEFT(A629,4))-1)+1,100),"00")</f>
        <v>FY2021-22</v>
      </c>
      <c r="D629" s="0" t="s">
        <v>47</v>
      </c>
      <c r="E629" s="0" t="s">
        <v>47</v>
      </c>
      <c r="F629" s="0" t="str">
        <f aca="false">INDEX(Mapping!$B$2:$B$465,MATCH(E629,Mapping!$A$2:$A$465,0))</f>
        <v>KARNATAKA</v>
      </c>
      <c r="G629" s="0" t="str">
        <f aca="false">INDEX(Mapping!$C$2:$C$465,MATCH(E629,Mapping!$A$2:$A$465,0))</f>
        <v>KARNATAKA</v>
      </c>
      <c r="H629" s="2" t="n">
        <v>23.77</v>
      </c>
      <c r="I629" s="3" t="n">
        <v>0.37</v>
      </c>
    </row>
    <row r="630" customFormat="false" ht="15" hidden="false" customHeight="false" outlineLevel="0" collapsed="false">
      <c r="A630" s="0" t="s">
        <v>549</v>
      </c>
      <c r="B630" s="0" t="n">
        <f aca="false">VALUE(LEFT(A630,4))</f>
        <v>2021</v>
      </c>
      <c r="C630" s="0" t="str">
        <f aca="false">"FY"&amp;IF(VALUE(MID(A630,6,2))&gt;=4,VALUE(LEFT(A630,4)),VALUE(LEFT(A630,4))-1)&amp;"-"&amp;TEXT(MOD(IF(VALUE(MID(A630,6,2))&gt;=4,VALUE(LEFT(A630,4)),VALUE(LEFT(A630,4))-1)+1,100),"00")</f>
        <v>FY2021-22</v>
      </c>
      <c r="D630" s="0" t="s">
        <v>272</v>
      </c>
      <c r="E630" s="0" t="s">
        <v>272</v>
      </c>
      <c r="F630" s="0" t="str">
        <f aca="false">INDEX(Mapping!$B$2:$B$465,MATCH(E630,Mapping!$A$2:$A$465,0))</f>
        <v>BALCO</v>
      </c>
      <c r="G630" s="0" t="str">
        <f aca="false">INDEX(Mapping!$C$2:$C$465,MATCH(E630,Mapping!$A$2:$A$465,0))</f>
        <v>BALCO</v>
      </c>
      <c r="H630" s="2" t="n">
        <v>14</v>
      </c>
      <c r="I630" s="3" t="n">
        <v>0.22</v>
      </c>
    </row>
    <row r="631" customFormat="false" ht="15" hidden="false" customHeight="false" outlineLevel="0" collapsed="false">
      <c r="A631" s="0" t="s">
        <v>549</v>
      </c>
      <c r="B631" s="0" t="n">
        <f aca="false">VALUE(LEFT(A631,4))</f>
        <v>2021</v>
      </c>
      <c r="C631" s="0" t="str">
        <f aca="false">"FY"&amp;IF(VALUE(MID(A631,6,2))&gt;=4,VALUE(LEFT(A631,4)),VALUE(LEFT(A631,4))-1)&amp;"-"&amp;TEXT(MOD(IF(VALUE(MID(A631,6,2))&gt;=4,VALUE(LEFT(A631,4)),VALUE(LEFT(A631,4))-1)+1,100),"00")</f>
        <v>FY2021-22</v>
      </c>
      <c r="D631" s="0" t="s">
        <v>71</v>
      </c>
      <c r="E631" s="0" t="s">
        <v>71</v>
      </c>
      <c r="F631" s="0" t="str">
        <f aca="false">INDEX(Mapping!$B$2:$B$465,MATCH(E631,Mapping!$A$2:$A$465,0))</f>
        <v>KERALA</v>
      </c>
      <c r="G631" s="0" t="str">
        <f aca="false">INDEX(Mapping!$C$2:$C$465,MATCH(E631,Mapping!$A$2:$A$465,0))</f>
        <v>KERALA</v>
      </c>
      <c r="H631" s="2" t="n">
        <v>11.42</v>
      </c>
      <c r="I631" s="3" t="n">
        <v>0.18</v>
      </c>
    </row>
    <row r="632" customFormat="false" ht="15" hidden="false" customHeight="false" outlineLevel="0" collapsed="false">
      <c r="A632" s="0" t="s">
        <v>549</v>
      </c>
      <c r="B632" s="0" t="n">
        <f aca="false">VALUE(LEFT(A632,4))</f>
        <v>2021</v>
      </c>
      <c r="C632" s="0" t="str">
        <f aca="false">"FY"&amp;IF(VALUE(MID(A632,6,2))&gt;=4,VALUE(LEFT(A632,4)),VALUE(LEFT(A632,4))-1)&amp;"-"&amp;TEXT(MOD(IF(VALUE(MID(A632,6,2))&gt;=4,VALUE(LEFT(A632,4)),VALUE(LEFT(A632,4))-1)+1,100),"00")</f>
        <v>FY2021-22</v>
      </c>
      <c r="D632" s="0" t="s">
        <v>43</v>
      </c>
      <c r="E632" s="0" t="s">
        <v>43</v>
      </c>
      <c r="F632" s="0" t="str">
        <f aca="false">INDEX(Mapping!$B$2:$B$465,MATCH(E632,Mapping!$A$2:$A$465,0))</f>
        <v>ODISHA</v>
      </c>
      <c r="G632" s="0" t="str">
        <f aca="false">INDEX(Mapping!$C$2:$C$465,MATCH(E632,Mapping!$A$2:$A$465,0))</f>
        <v>ODISHA</v>
      </c>
      <c r="H632" s="2" t="n">
        <v>9.18</v>
      </c>
      <c r="I632" s="3" t="n">
        <v>0.14</v>
      </c>
    </row>
    <row r="633" customFormat="false" ht="15" hidden="false" customHeight="false" outlineLevel="0" collapsed="false">
      <c r="A633" s="0" t="s">
        <v>549</v>
      </c>
      <c r="B633" s="0" t="n">
        <f aca="false">VALUE(LEFT(A633,4))</f>
        <v>2021</v>
      </c>
      <c r="C633" s="0" t="str">
        <f aca="false">"FY"&amp;IF(VALUE(MID(A633,6,2))&gt;=4,VALUE(LEFT(A633,4)),VALUE(LEFT(A633,4))-1)&amp;"-"&amp;TEXT(MOD(IF(VALUE(MID(A633,6,2))&gt;=4,VALUE(LEFT(A633,4)),VALUE(LEFT(A633,4))-1)+1,100),"00")</f>
        <v>FY2021-22</v>
      </c>
      <c r="D633" s="0" t="s">
        <v>53</v>
      </c>
      <c r="E633" s="0" t="s">
        <v>53</v>
      </c>
      <c r="F633" s="0" t="str">
        <f aca="false">INDEX(Mapping!$B$2:$B$465,MATCH(E633,Mapping!$A$2:$A$465,0))</f>
        <v>HIMACHAL PRADESH</v>
      </c>
      <c r="G633" s="0" t="str">
        <f aca="false">INDEX(Mapping!$C$2:$C$465,MATCH(E633,Mapping!$A$2:$A$465,0))</f>
        <v>HIMACHAL PRADESH</v>
      </c>
      <c r="H633" s="2" t="n">
        <v>4.81</v>
      </c>
      <c r="I633" s="3" t="n">
        <v>0.07</v>
      </c>
    </row>
    <row r="634" customFormat="false" ht="15" hidden="false" customHeight="false" outlineLevel="0" collapsed="false">
      <c r="A634" s="0" t="s">
        <v>549</v>
      </c>
      <c r="B634" s="0" t="n">
        <f aca="false">VALUE(LEFT(A634,4))</f>
        <v>2021</v>
      </c>
      <c r="C634" s="0" t="str">
        <f aca="false">"FY"&amp;IF(VALUE(MID(A634,6,2))&gt;=4,VALUE(LEFT(A634,4)),VALUE(LEFT(A634,4))-1)&amp;"-"&amp;TEXT(MOD(IF(VALUE(MID(A634,6,2))&gt;=4,VALUE(LEFT(A634,4)),VALUE(LEFT(A634,4))-1)+1,100),"00")</f>
        <v>FY2021-22</v>
      </c>
      <c r="D634" s="0" t="s">
        <v>94</v>
      </c>
      <c r="E634" s="0" t="s">
        <v>94</v>
      </c>
      <c r="F634" s="0" t="str">
        <f aca="false">INDEX(Mapping!$B$2:$B$465,MATCH(E634,Mapping!$A$2:$A$465,0))</f>
        <v>JHARKHAND</v>
      </c>
      <c r="G634" s="0" t="str">
        <f aca="false">INDEX(Mapping!$C$2:$C$465,MATCH(E634,Mapping!$A$2:$A$465,0))</f>
        <v>JHARKHAND</v>
      </c>
      <c r="H634" s="2" t="n">
        <v>4.76</v>
      </c>
      <c r="I634" s="3" t="n">
        <v>0.07</v>
      </c>
    </row>
    <row r="635" customFormat="false" ht="15" hidden="false" customHeight="false" outlineLevel="0" collapsed="false">
      <c r="A635" s="0" t="s">
        <v>549</v>
      </c>
      <c r="B635" s="0" t="n">
        <f aca="false">VALUE(LEFT(A635,4))</f>
        <v>2021</v>
      </c>
      <c r="C635" s="0" t="str">
        <f aca="false">"FY"&amp;IF(VALUE(MID(A635,6,2))&gt;=4,VALUE(LEFT(A635,4)),VALUE(LEFT(A635,4))-1)&amp;"-"&amp;TEXT(MOD(IF(VALUE(MID(A635,6,2))&gt;=4,VALUE(LEFT(A635,4)),VALUE(LEFT(A635,4))-1)+1,100),"00")</f>
        <v>FY2021-22</v>
      </c>
      <c r="D635" s="0" t="s">
        <v>119</v>
      </c>
      <c r="E635" s="0" t="s">
        <v>119</v>
      </c>
      <c r="F635" s="0" t="str">
        <f aca="false">INDEX(Mapping!$B$2:$B$465,MATCH(E635,Mapping!$A$2:$A$465,0))</f>
        <v>GOA</v>
      </c>
      <c r="G635" s="0" t="str">
        <f aca="false">INDEX(Mapping!$C$2:$C$465,MATCH(E635,Mapping!$A$2:$A$465,0))</f>
        <v>GOA</v>
      </c>
      <c r="H635" s="2" t="n">
        <v>1.66</v>
      </c>
      <c r="I635" s="3" t="n">
        <v>0.03</v>
      </c>
    </row>
    <row r="636" customFormat="false" ht="15" hidden="false" customHeight="false" outlineLevel="0" collapsed="false">
      <c r="A636" s="0" t="s">
        <v>549</v>
      </c>
      <c r="B636" s="0" t="n">
        <f aca="false">VALUE(LEFT(A636,4))</f>
        <v>2021</v>
      </c>
      <c r="C636" s="0" t="str">
        <f aca="false">"FY"&amp;IF(VALUE(MID(A636,6,2))&gt;=4,VALUE(LEFT(A636,4)),VALUE(LEFT(A636,4))-1)&amp;"-"&amp;TEXT(MOD(IF(VALUE(MID(A636,6,2))&gt;=4,VALUE(LEFT(A636,4)),VALUE(LEFT(A636,4))-1)+1,100),"00")</f>
        <v>FY2021-22</v>
      </c>
      <c r="D636" s="0" t="s">
        <v>291</v>
      </c>
      <c r="E636" s="0" t="s">
        <v>291</v>
      </c>
      <c r="F636" s="0" t="str">
        <f aca="false">INDEX(Mapping!$B$2:$B$465,MATCH(E636,Mapping!$A$2:$A$465,0))</f>
        <v>MANIPUR</v>
      </c>
      <c r="G636" s="0" t="str">
        <f aca="false">INDEX(Mapping!$C$2:$C$465,MATCH(E636,Mapping!$A$2:$A$465,0))</f>
        <v>MANIPUR</v>
      </c>
      <c r="H636" s="2" t="n">
        <v>1.58</v>
      </c>
      <c r="I636" s="3" t="n">
        <v>0.02</v>
      </c>
    </row>
    <row r="637" customFormat="false" ht="15" hidden="false" customHeight="false" outlineLevel="0" collapsed="false">
      <c r="A637" s="0" t="s">
        <v>549</v>
      </c>
      <c r="B637" s="0" t="n">
        <f aca="false">VALUE(LEFT(A637,4))</f>
        <v>2021</v>
      </c>
      <c r="C637" s="0" t="str">
        <f aca="false">"FY"&amp;IF(VALUE(MID(A637,6,2))&gt;=4,VALUE(LEFT(A637,4)),VALUE(LEFT(A637,4))-1)&amp;"-"&amp;TEXT(MOD(IF(VALUE(MID(A637,6,2))&gt;=4,VALUE(LEFT(A637,4)),VALUE(LEFT(A637,4))-1)+1,100),"00")</f>
        <v>FY2021-22</v>
      </c>
      <c r="D637" s="0" t="s">
        <v>152</v>
      </c>
      <c r="E637" s="0" t="s">
        <v>152</v>
      </c>
      <c r="F637" s="0" t="str">
        <f aca="false">INDEX(Mapping!$B$2:$B$465,MATCH(E637,Mapping!$A$2:$A$465,0))</f>
        <v>CHANDIGARH</v>
      </c>
      <c r="G637" s="0" t="str">
        <f aca="false">INDEX(Mapping!$C$2:$C$465,MATCH(E637,Mapping!$A$2:$A$465,0))</f>
        <v>CHANDIGARH</v>
      </c>
      <c r="H637" s="2" t="n">
        <v>1.44</v>
      </c>
      <c r="I637" s="3" t="n">
        <v>0.02</v>
      </c>
    </row>
    <row r="638" customFormat="false" ht="15" hidden="false" customHeight="false" outlineLevel="0" collapsed="false">
      <c r="A638" s="0" t="s">
        <v>549</v>
      </c>
      <c r="B638" s="0" t="n">
        <f aca="false">VALUE(LEFT(A638,4))</f>
        <v>2021</v>
      </c>
      <c r="C638" s="0" t="str">
        <f aca="false">"FY"&amp;IF(VALUE(MID(A638,6,2))&gt;=4,VALUE(LEFT(A638,4)),VALUE(LEFT(A638,4))-1)&amp;"-"&amp;TEXT(MOD(IF(VALUE(MID(A638,6,2))&gt;=4,VALUE(LEFT(A638,4)),VALUE(LEFT(A638,4))-1)+1,100),"00")</f>
        <v>FY2021-22</v>
      </c>
      <c r="D638" s="0" t="s">
        <v>199</v>
      </c>
      <c r="E638" s="0" t="s">
        <v>199</v>
      </c>
      <c r="F638" s="0" t="str">
        <f aca="false">INDEX(Mapping!$B$2:$B$465,MATCH(E638,Mapping!$A$2:$A$465,0))</f>
        <v>TRIPURA</v>
      </c>
      <c r="G638" s="0" t="str">
        <f aca="false">INDEX(Mapping!$C$2:$C$465,MATCH(E638,Mapping!$A$2:$A$465,0))</f>
        <v>TRIPURA</v>
      </c>
      <c r="H638" s="2" t="n">
        <v>0.17</v>
      </c>
      <c r="I638" s="3" t="n">
        <v>0.003</v>
      </c>
    </row>
    <row r="639" customFormat="false" ht="15" hidden="false" customHeight="false" outlineLevel="0" collapsed="false">
      <c r="A639" s="0" t="s">
        <v>549</v>
      </c>
      <c r="B639" s="0" t="n">
        <f aca="false">VALUE(LEFT(A639,4))</f>
        <v>2021</v>
      </c>
      <c r="C639" s="0" t="str">
        <f aca="false">"FY"&amp;IF(VALUE(MID(A639,6,2))&gt;=4,VALUE(LEFT(A639,4)),VALUE(LEFT(A639,4))-1)&amp;"-"&amp;TEXT(MOD(IF(VALUE(MID(A639,6,2))&gt;=4,VALUE(LEFT(A639,4)),VALUE(LEFT(A639,4))-1)+1,100),"00")</f>
        <v>FY2021-22</v>
      </c>
      <c r="D639" s="0" t="s">
        <v>121</v>
      </c>
      <c r="E639" s="0" t="s">
        <v>121</v>
      </c>
      <c r="F639" s="0" t="str">
        <f aca="false">INDEX(Mapping!$B$2:$B$465,MATCH(E639,Mapping!$A$2:$A$465,0))</f>
        <v>MEGHALAYA</v>
      </c>
      <c r="G639" s="0" t="str">
        <f aca="false">INDEX(Mapping!$C$2:$C$465,MATCH(E639,Mapping!$A$2:$A$465,0))</f>
        <v>MEGHALAYA</v>
      </c>
      <c r="H639" s="2" t="n">
        <v>0.02</v>
      </c>
      <c r="I639" s="3" t="n">
        <v>0.0003</v>
      </c>
    </row>
    <row r="640" customFormat="false" ht="15" hidden="false" customHeight="false" outlineLevel="0" collapsed="false">
      <c r="A640" s="0" t="s">
        <v>313</v>
      </c>
      <c r="B640" s="0" t="n">
        <f aca="false">VALUE(LEFT(A640,4))</f>
        <v>2021</v>
      </c>
      <c r="C640" s="0" t="str">
        <f aca="false">"FY"&amp;IF(VALUE(MID(A640,6,2))&gt;=4,VALUE(LEFT(A640,4)),VALUE(LEFT(A640,4))-1)&amp;"-"&amp;TEXT(MOD(IF(VALUE(MID(A640,6,2))&gt;=4,VALUE(LEFT(A640,4)),VALUE(LEFT(A640,4))-1)+1,100),"00")</f>
        <v>FY2021-22</v>
      </c>
      <c r="D640" s="0" t="s">
        <v>31</v>
      </c>
      <c r="E640" s="0" t="s">
        <v>31</v>
      </c>
      <c r="F640" s="0" t="str">
        <f aca="false">INDEX(Mapping!$B$2:$B$465,MATCH(E640,Mapping!$A$2:$A$465,0))</f>
        <v>GUJARAT</v>
      </c>
      <c r="G640" s="0" t="str">
        <f aca="false">INDEX(Mapping!$C$2:$C$465,MATCH(E640,Mapping!$A$2:$A$465,0))</f>
        <v>GUJARAT</v>
      </c>
      <c r="H640" s="2" t="n">
        <v>2002.85</v>
      </c>
      <c r="I640" s="3" t="n">
        <v>30.49</v>
      </c>
    </row>
    <row r="641" customFormat="false" ht="15" hidden="false" customHeight="false" outlineLevel="0" collapsed="false">
      <c r="A641" s="0" t="s">
        <v>313</v>
      </c>
      <c r="B641" s="0" t="n">
        <f aca="false">VALUE(LEFT(A641,4))</f>
        <v>2021</v>
      </c>
      <c r="C641" s="0" t="str">
        <f aca="false">"FY"&amp;IF(VALUE(MID(A641,6,2))&gt;=4,VALUE(LEFT(A641,4)),VALUE(LEFT(A641,4))-1)&amp;"-"&amp;TEXT(MOD(IF(VALUE(MID(A641,6,2))&gt;=4,VALUE(LEFT(A641,4)),VALUE(LEFT(A641,4))-1)+1,100),"00")</f>
        <v>FY2021-22</v>
      </c>
      <c r="D641" s="0" t="s">
        <v>38</v>
      </c>
      <c r="E641" s="0" t="s">
        <v>38</v>
      </c>
      <c r="F641" s="0" t="str">
        <f aca="false">INDEX(Mapping!$B$2:$B$465,MATCH(E641,Mapping!$A$2:$A$465,0))</f>
        <v>ANDHRA PRADESH</v>
      </c>
      <c r="G641" s="0" t="str">
        <f aca="false">INDEX(Mapping!$C$2:$C$465,MATCH(E641,Mapping!$A$2:$A$465,0))</f>
        <v>ANDHRA PRADESH</v>
      </c>
      <c r="H641" s="2" t="n">
        <v>925.05</v>
      </c>
      <c r="I641" s="3" t="n">
        <v>14.08</v>
      </c>
    </row>
    <row r="642" customFormat="false" ht="15" hidden="false" customHeight="false" outlineLevel="0" collapsed="false">
      <c r="A642" s="0" t="s">
        <v>313</v>
      </c>
      <c r="B642" s="0" t="n">
        <f aca="false">VALUE(LEFT(A642,4))</f>
        <v>2021</v>
      </c>
      <c r="C642" s="0" t="str">
        <f aca="false">"FY"&amp;IF(VALUE(MID(A642,6,2))&gt;=4,VALUE(LEFT(A642,4)),VALUE(LEFT(A642,4))-1)&amp;"-"&amp;TEXT(MOD(IF(VALUE(MID(A642,6,2))&gt;=4,VALUE(LEFT(A642,4)),VALUE(LEFT(A642,4))-1)+1,100),"00")</f>
        <v>FY2021-22</v>
      </c>
      <c r="D642" s="0" t="s">
        <v>40</v>
      </c>
      <c r="E642" s="0" t="s">
        <v>40</v>
      </c>
      <c r="F642" s="0" t="str">
        <f aca="false">INDEX(Mapping!$B$2:$B$465,MATCH(E642,Mapping!$A$2:$A$465,0))</f>
        <v>TAMIL NADU</v>
      </c>
      <c r="G642" s="0" t="str">
        <f aca="false">INDEX(Mapping!$C$2:$C$465,MATCH(E642,Mapping!$A$2:$A$465,0))</f>
        <v>TAMIL NADU</v>
      </c>
      <c r="H642" s="2" t="n">
        <v>873.92</v>
      </c>
      <c r="I642" s="3" t="n">
        <v>13.3</v>
      </c>
    </row>
    <row r="643" customFormat="false" ht="15" hidden="false" customHeight="false" outlineLevel="0" collapsed="false">
      <c r="A643" s="0" t="s">
        <v>313</v>
      </c>
      <c r="B643" s="0" t="n">
        <f aca="false">VALUE(LEFT(A643,4))</f>
        <v>2021</v>
      </c>
      <c r="C643" s="0" t="str">
        <f aca="false">"FY"&amp;IF(VALUE(MID(A643,6,2))&gt;=4,VALUE(LEFT(A643,4)),VALUE(LEFT(A643,4))-1)&amp;"-"&amp;TEXT(MOD(IF(VALUE(MID(A643,6,2))&gt;=4,VALUE(LEFT(A643,4)),VALUE(LEFT(A643,4))-1)+1,100),"00")</f>
        <v>FY2021-22</v>
      </c>
      <c r="D643" s="0" t="s">
        <v>44</v>
      </c>
      <c r="E643" s="0" t="s">
        <v>44</v>
      </c>
      <c r="F643" s="0" t="str">
        <f aca="false">INDEX(Mapping!$B$2:$B$465,MATCH(E643,Mapping!$A$2:$A$465,0))</f>
        <v>HARYANA</v>
      </c>
      <c r="G643" s="0" t="str">
        <f aca="false">INDEX(Mapping!$C$2:$C$465,MATCH(E643,Mapping!$A$2:$A$465,0))</f>
        <v>HARYANA</v>
      </c>
      <c r="H643" s="2" t="n">
        <v>518.96</v>
      </c>
      <c r="I643" s="3" t="n">
        <v>7.9</v>
      </c>
    </row>
    <row r="644" customFormat="false" ht="15" hidden="false" customHeight="false" outlineLevel="0" collapsed="false">
      <c r="A644" s="0" t="s">
        <v>313</v>
      </c>
      <c r="B644" s="0" t="n">
        <f aca="false">VALUE(LEFT(A644,4))</f>
        <v>2021</v>
      </c>
      <c r="C644" s="0" t="str">
        <f aca="false">"FY"&amp;IF(VALUE(MID(A644,6,2))&gt;=4,VALUE(LEFT(A644,4)),VALUE(LEFT(A644,4))-1)&amp;"-"&amp;TEXT(MOD(IF(VALUE(MID(A644,6,2))&gt;=4,VALUE(LEFT(A644,4)),VALUE(LEFT(A644,4))-1)+1,100),"00")</f>
        <v>FY2021-22</v>
      </c>
      <c r="D644" s="0" t="s">
        <v>42</v>
      </c>
      <c r="E644" s="0" t="s">
        <v>42</v>
      </c>
      <c r="F644" s="0" t="str">
        <f aca="false">INDEX(Mapping!$B$2:$B$465,MATCH(E644,Mapping!$A$2:$A$465,0))</f>
        <v>PUNJAB</v>
      </c>
      <c r="G644" s="0" t="str">
        <f aca="false">INDEX(Mapping!$C$2:$C$465,MATCH(E644,Mapping!$A$2:$A$465,0))</f>
        <v>PUNJAB</v>
      </c>
      <c r="H644" s="2" t="n">
        <v>490.78</v>
      </c>
      <c r="I644" s="3" t="n">
        <v>7.47</v>
      </c>
    </row>
    <row r="645" customFormat="false" ht="15" hidden="false" customHeight="false" outlineLevel="0" collapsed="false">
      <c r="A645" s="0" t="s">
        <v>313</v>
      </c>
      <c r="B645" s="0" t="n">
        <f aca="false">VALUE(LEFT(A645,4))</f>
        <v>2021</v>
      </c>
      <c r="C645" s="0" t="str">
        <f aca="false">"FY"&amp;IF(VALUE(MID(A645,6,2))&gt;=4,VALUE(LEFT(A645,4)),VALUE(LEFT(A645,4))-1)&amp;"-"&amp;TEXT(MOD(IF(VALUE(MID(A645,6,2))&gt;=4,VALUE(LEFT(A645,4)),VALUE(LEFT(A645,4))-1)+1,100),"00")</f>
        <v>FY2021-22</v>
      </c>
      <c r="D645" s="0" t="s">
        <v>37</v>
      </c>
      <c r="E645" s="0" t="s">
        <v>37</v>
      </c>
      <c r="F645" s="0" t="str">
        <f aca="false">INDEX(Mapping!$B$2:$B$465,MATCH(E645,Mapping!$A$2:$A$465,0))</f>
        <v>MAHARASHTRA</v>
      </c>
      <c r="G645" s="0" t="str">
        <f aca="false">INDEX(Mapping!$C$2:$C$465,MATCH(E645,Mapping!$A$2:$A$465,0))</f>
        <v>MAHARASHTRA</v>
      </c>
      <c r="H645" s="2" t="n">
        <v>321.36</v>
      </c>
      <c r="I645" s="3" t="n">
        <v>4.89</v>
      </c>
    </row>
    <row r="646" customFormat="false" ht="15" hidden="false" customHeight="false" outlineLevel="0" collapsed="false">
      <c r="A646" s="0" t="s">
        <v>313</v>
      </c>
      <c r="B646" s="0" t="n">
        <f aca="false">VALUE(LEFT(A646,4))</f>
        <v>2021</v>
      </c>
      <c r="C646" s="0" t="str">
        <f aca="false">"FY"&amp;IF(VALUE(MID(A646,6,2))&gt;=4,VALUE(LEFT(A646,4)),VALUE(LEFT(A646,4))-1)&amp;"-"&amp;TEXT(MOD(IF(VALUE(MID(A646,6,2))&gt;=4,VALUE(LEFT(A646,4)),VALUE(LEFT(A646,4))-1)+1,100),"00")</f>
        <v>FY2021-22</v>
      </c>
      <c r="D646" s="0" t="s">
        <v>36</v>
      </c>
      <c r="E646" s="0" t="s">
        <v>36</v>
      </c>
      <c r="F646" s="0" t="str">
        <f aca="false">INDEX(Mapping!$B$2:$B$465,MATCH(E646,Mapping!$A$2:$A$465,0))</f>
        <v>UTTAR PRADESH</v>
      </c>
      <c r="G646" s="0" t="str">
        <f aca="false">INDEX(Mapping!$C$2:$C$465,MATCH(E646,Mapping!$A$2:$A$465,0))</f>
        <v>UTTAR PRADESH</v>
      </c>
      <c r="H646" s="2" t="n">
        <v>260.46</v>
      </c>
      <c r="I646" s="3" t="n">
        <v>3.97</v>
      </c>
    </row>
    <row r="647" customFormat="false" ht="15" hidden="false" customHeight="false" outlineLevel="0" collapsed="false">
      <c r="A647" s="0" t="s">
        <v>313</v>
      </c>
      <c r="B647" s="0" t="n">
        <f aca="false">VALUE(LEFT(A647,4))</f>
        <v>2021</v>
      </c>
      <c r="C647" s="0" t="str">
        <f aca="false">"FY"&amp;IF(VALUE(MID(A647,6,2))&gt;=4,VALUE(LEFT(A647,4)),VALUE(LEFT(A647,4))-1)&amp;"-"&amp;TEXT(MOD(IF(VALUE(MID(A647,6,2))&gt;=4,VALUE(LEFT(A647,4)),VALUE(LEFT(A647,4))-1)+1,100),"00")</f>
        <v>FY2021-22</v>
      </c>
      <c r="D647" s="0" t="s">
        <v>41</v>
      </c>
      <c r="E647" s="0" t="s">
        <v>41</v>
      </c>
      <c r="F647" s="0" t="str">
        <f aca="false">INDEX(Mapping!$B$2:$B$465,MATCH(E647,Mapping!$A$2:$A$465,0))</f>
        <v>RAJASTHAN</v>
      </c>
      <c r="G647" s="0" t="str">
        <f aca="false">INDEX(Mapping!$C$2:$C$465,MATCH(E647,Mapping!$A$2:$A$465,0))</f>
        <v>RAJASTHAN</v>
      </c>
      <c r="H647" s="2" t="n">
        <v>160.41</v>
      </c>
      <c r="I647" s="3" t="n">
        <v>2.44</v>
      </c>
    </row>
    <row r="648" customFormat="false" ht="15" hidden="false" customHeight="false" outlineLevel="0" collapsed="false">
      <c r="A648" s="0" t="s">
        <v>313</v>
      </c>
      <c r="B648" s="0" t="n">
        <f aca="false">VALUE(LEFT(A648,4))</f>
        <v>2021</v>
      </c>
      <c r="C648" s="0" t="str">
        <f aca="false">"FY"&amp;IF(VALUE(MID(A648,6,2))&gt;=4,VALUE(LEFT(A648,4)),VALUE(LEFT(A648,4))-1)&amp;"-"&amp;TEXT(MOD(IF(VALUE(MID(A648,6,2))&gt;=4,VALUE(LEFT(A648,4)),VALUE(LEFT(A648,4))-1)+1,100),"00")</f>
        <v>FY2021-22</v>
      </c>
      <c r="D648" s="0" t="s">
        <v>648</v>
      </c>
      <c r="E648" s="0" t="s">
        <v>91</v>
      </c>
      <c r="F648" s="0" t="str">
        <f aca="false">INDEX(Mapping!$B$2:$B$465,MATCH(E648,Mapping!$A$2:$A$465,0))</f>
        <v>AM/NS INDIA (HAZIRA)</v>
      </c>
      <c r="G648" s="0" t="str">
        <f aca="false">INDEX(Mapping!$C$2:$C$465,MATCH(E648,Mapping!$A$2:$A$465,0))</f>
        <v>AM/NS INDIA (HAZIRA)</v>
      </c>
      <c r="H648" s="2" t="n">
        <v>147.74</v>
      </c>
      <c r="I648" s="3" t="n">
        <v>2.25</v>
      </c>
    </row>
    <row r="649" customFormat="false" ht="15" hidden="false" customHeight="false" outlineLevel="0" collapsed="false">
      <c r="A649" s="0" t="s">
        <v>313</v>
      </c>
      <c r="B649" s="0" t="n">
        <f aca="false">VALUE(LEFT(A649,4))</f>
        <v>2021</v>
      </c>
      <c r="C649" s="0" t="str">
        <f aca="false">"FY"&amp;IF(VALUE(MID(A649,6,2))&gt;=4,VALUE(LEFT(A649,4)),VALUE(LEFT(A649,4))-1)&amp;"-"&amp;TEXT(MOD(IF(VALUE(MID(A649,6,2))&gt;=4,VALUE(LEFT(A649,4)),VALUE(LEFT(A649,4))-1)+1,100),"00")</f>
        <v>FY2021-22</v>
      </c>
      <c r="D649" s="0" t="s">
        <v>61</v>
      </c>
      <c r="E649" s="0" t="s">
        <v>61</v>
      </c>
      <c r="F649" s="0" t="str">
        <f aca="false">INDEX(Mapping!$B$2:$B$465,MATCH(E649,Mapping!$A$2:$A$465,0))</f>
        <v>ASSAM</v>
      </c>
      <c r="G649" s="0" t="str">
        <f aca="false">INDEX(Mapping!$C$2:$C$465,MATCH(E649,Mapping!$A$2:$A$465,0))</f>
        <v>ASSAM</v>
      </c>
      <c r="H649" s="2" t="n">
        <v>141.53</v>
      </c>
      <c r="I649" s="3" t="n">
        <v>2.15</v>
      </c>
    </row>
    <row r="650" customFormat="false" ht="15" hidden="false" customHeight="false" outlineLevel="0" collapsed="false">
      <c r="A650" s="0" t="s">
        <v>313</v>
      </c>
      <c r="B650" s="0" t="n">
        <f aca="false">VALUE(LEFT(A650,4))</f>
        <v>2021</v>
      </c>
      <c r="C650" s="0" t="str">
        <f aca="false">"FY"&amp;IF(VALUE(MID(A650,6,2))&gt;=4,VALUE(LEFT(A650,4)),VALUE(LEFT(A650,4))-1)&amp;"-"&amp;TEXT(MOD(IF(VALUE(MID(A650,6,2))&gt;=4,VALUE(LEFT(A650,4)),VALUE(LEFT(A650,4))-1)+1,100),"00")</f>
        <v>FY2021-22</v>
      </c>
      <c r="D650" s="0" t="s">
        <v>45</v>
      </c>
      <c r="E650" s="0" t="s">
        <v>45</v>
      </c>
      <c r="F650" s="0" t="str">
        <f aca="false">INDEX(Mapping!$B$2:$B$465,MATCH(E650,Mapping!$A$2:$A$465,0))</f>
        <v>BIHAR</v>
      </c>
      <c r="G650" s="0" t="str">
        <f aca="false">INDEX(Mapping!$C$2:$C$465,MATCH(E650,Mapping!$A$2:$A$465,0))</f>
        <v>BIHAR</v>
      </c>
      <c r="H650" s="2" t="n">
        <v>132.48</v>
      </c>
      <c r="I650" s="3" t="n">
        <v>2.02</v>
      </c>
    </row>
    <row r="651" customFormat="false" ht="15" hidden="false" customHeight="false" outlineLevel="0" collapsed="false">
      <c r="A651" s="0" t="s">
        <v>313</v>
      </c>
      <c r="B651" s="0" t="n">
        <f aca="false">VALUE(LEFT(A651,4))</f>
        <v>2021</v>
      </c>
      <c r="C651" s="0" t="str">
        <f aca="false">"FY"&amp;IF(VALUE(MID(A651,6,2))&gt;=4,VALUE(LEFT(A651,4)),VALUE(LEFT(A651,4))-1)&amp;"-"&amp;TEXT(MOD(IF(VALUE(MID(A651,6,2))&gt;=4,VALUE(LEFT(A651,4)),VALUE(LEFT(A651,4))-1)+1,100),"00")</f>
        <v>FY2021-22</v>
      </c>
      <c r="D651" s="0" t="s">
        <v>43</v>
      </c>
      <c r="E651" s="0" t="s">
        <v>43</v>
      </c>
      <c r="F651" s="0" t="str">
        <f aca="false">INDEX(Mapping!$B$2:$B$465,MATCH(E651,Mapping!$A$2:$A$465,0))</f>
        <v>ODISHA</v>
      </c>
      <c r="G651" s="0" t="str">
        <f aca="false">INDEX(Mapping!$C$2:$C$465,MATCH(E651,Mapping!$A$2:$A$465,0))</f>
        <v>ODISHA</v>
      </c>
      <c r="H651" s="2" t="n">
        <v>96.88</v>
      </c>
      <c r="I651" s="3" t="n">
        <v>1.47</v>
      </c>
    </row>
    <row r="652" customFormat="false" ht="15" hidden="false" customHeight="false" outlineLevel="0" collapsed="false">
      <c r="A652" s="0" t="s">
        <v>313</v>
      </c>
      <c r="B652" s="0" t="n">
        <f aca="false">VALUE(LEFT(A652,4))</f>
        <v>2021</v>
      </c>
      <c r="C652" s="0" t="str">
        <f aca="false">"FY"&amp;IF(VALUE(MID(A652,6,2))&gt;=4,VALUE(LEFT(A652,4)),VALUE(LEFT(A652,4))-1)&amp;"-"&amp;TEXT(MOD(IF(VALUE(MID(A652,6,2))&gt;=4,VALUE(LEFT(A652,4)),VALUE(LEFT(A652,4))-1)+1,100),"00")</f>
        <v>FY2021-22</v>
      </c>
      <c r="D652" s="0" t="s">
        <v>49</v>
      </c>
      <c r="E652" s="0" t="s">
        <v>49</v>
      </c>
      <c r="F652" s="0" t="str">
        <f aca="false">INDEX(Mapping!$B$2:$B$465,MATCH(E652,Mapping!$A$2:$A$465,0))</f>
        <v>MADHYA PRADESH</v>
      </c>
      <c r="G652" s="0" t="str">
        <f aca="false">INDEX(Mapping!$C$2:$C$465,MATCH(E652,Mapping!$A$2:$A$465,0))</f>
        <v>MADHYA PRADESH</v>
      </c>
      <c r="H652" s="2" t="n">
        <v>95.84</v>
      </c>
      <c r="I652" s="3" t="n">
        <v>1.46</v>
      </c>
    </row>
    <row r="653" customFormat="false" ht="15" hidden="false" customHeight="false" outlineLevel="0" collapsed="false">
      <c r="A653" s="0" t="s">
        <v>313</v>
      </c>
      <c r="B653" s="0" t="n">
        <f aca="false">VALUE(LEFT(A653,4))</f>
        <v>2021</v>
      </c>
      <c r="C653" s="0" t="str">
        <f aca="false">"FY"&amp;IF(VALUE(MID(A653,6,2))&gt;=4,VALUE(LEFT(A653,4)),VALUE(LEFT(A653,4))-1)&amp;"-"&amp;TEXT(MOD(IF(VALUE(MID(A653,6,2))&gt;=4,VALUE(LEFT(A653,4)),VALUE(LEFT(A653,4))-1)+1,100),"00")</f>
        <v>FY2021-22</v>
      </c>
      <c r="D653" s="0" t="s">
        <v>150</v>
      </c>
      <c r="E653" s="0" t="s">
        <v>150</v>
      </c>
      <c r="F653" s="0" t="str">
        <f aca="false">INDEX(Mapping!$B$2:$B$465,MATCH(E653,Mapping!$A$2:$A$465,0))</f>
        <v>DNH &amp; DD (UT)</v>
      </c>
      <c r="G653" s="0" t="str">
        <f aca="false">INDEX(Mapping!$C$2:$C$465,MATCH(E653,Mapping!$A$2:$A$465,0))</f>
        <v>DNH &amp; DD (UT)</v>
      </c>
      <c r="H653" s="2" t="n">
        <v>82.96</v>
      </c>
      <c r="I653" s="3" t="n">
        <v>1.26</v>
      </c>
    </row>
    <row r="654" customFormat="false" ht="15" hidden="false" customHeight="false" outlineLevel="0" collapsed="false">
      <c r="A654" s="0" t="s">
        <v>313</v>
      </c>
      <c r="B654" s="0" t="n">
        <f aca="false">VALUE(LEFT(A654,4))</f>
        <v>2021</v>
      </c>
      <c r="C654" s="0" t="str">
        <f aca="false">"FY"&amp;IF(VALUE(MID(A654,6,2))&gt;=4,VALUE(LEFT(A654,4)),VALUE(LEFT(A654,4))-1)&amp;"-"&amp;TEXT(MOD(IF(VALUE(MID(A654,6,2))&gt;=4,VALUE(LEFT(A654,4)),VALUE(LEFT(A654,4))-1)+1,100),"00")</f>
        <v>FY2021-22</v>
      </c>
      <c r="D654" s="0" t="s">
        <v>48</v>
      </c>
      <c r="E654" s="0" t="s">
        <v>48</v>
      </c>
      <c r="F654" s="0" t="str">
        <f aca="false">INDEX(Mapping!$B$2:$B$465,MATCH(E654,Mapping!$A$2:$A$465,0))</f>
        <v>DELHI</v>
      </c>
      <c r="G654" s="0" t="str">
        <f aca="false">INDEX(Mapping!$C$2:$C$465,MATCH(E654,Mapping!$A$2:$A$465,0))</f>
        <v>DELHI</v>
      </c>
      <c r="H654" s="2" t="n">
        <v>79.13</v>
      </c>
      <c r="I654" s="3" t="n">
        <v>1.2</v>
      </c>
    </row>
    <row r="655" customFormat="false" ht="15" hidden="false" customHeight="false" outlineLevel="0" collapsed="false">
      <c r="A655" s="0" t="s">
        <v>313</v>
      </c>
      <c r="B655" s="0" t="n">
        <f aca="false">VALUE(LEFT(A655,4))</f>
        <v>2021</v>
      </c>
      <c r="C655" s="0" t="str">
        <f aca="false">"FY"&amp;IF(VALUE(MID(A655,6,2))&gt;=4,VALUE(LEFT(A655,4)),VALUE(LEFT(A655,4))-1)&amp;"-"&amp;TEXT(MOD(IF(VALUE(MID(A655,6,2))&gt;=4,VALUE(LEFT(A655,4)),VALUE(LEFT(A655,4))-1)+1,100),"00")</f>
        <v>FY2021-22</v>
      </c>
      <c r="D655" s="0" t="s">
        <v>154</v>
      </c>
      <c r="E655" s="0" t="s">
        <v>154</v>
      </c>
      <c r="F655" s="0" t="str">
        <f aca="false">INDEX(Mapping!$B$2:$B$465,MATCH(E655,Mapping!$A$2:$A$465,0))</f>
        <v>DVC</v>
      </c>
      <c r="G655" s="0" t="str">
        <f aca="false">INDEX(Mapping!$C$2:$C$465,MATCH(E655,Mapping!$A$2:$A$465,0))</f>
        <v>DVC</v>
      </c>
      <c r="H655" s="2" t="n">
        <v>35.43</v>
      </c>
      <c r="I655" s="3" t="n">
        <v>0.54</v>
      </c>
    </row>
    <row r="656" customFormat="false" ht="15" hidden="false" customHeight="false" outlineLevel="0" collapsed="false">
      <c r="A656" s="0" t="s">
        <v>313</v>
      </c>
      <c r="B656" s="0" t="n">
        <f aca="false">VALUE(LEFT(A656,4))</f>
        <v>2021</v>
      </c>
      <c r="C656" s="0" t="str">
        <f aca="false">"FY"&amp;IF(VALUE(MID(A656,6,2))&gt;=4,VALUE(LEFT(A656,4)),VALUE(LEFT(A656,4))-1)&amp;"-"&amp;TEXT(MOD(IF(VALUE(MID(A656,6,2))&gt;=4,VALUE(LEFT(A656,4)),VALUE(LEFT(A656,4))-1)+1,100),"00")</f>
        <v>FY2021-22</v>
      </c>
      <c r="D656" s="0" t="s">
        <v>35</v>
      </c>
      <c r="E656" s="0" t="s">
        <v>35</v>
      </c>
      <c r="F656" s="0" t="str">
        <f aca="false">INDEX(Mapping!$B$2:$B$465,MATCH(E656,Mapping!$A$2:$A$465,0))</f>
        <v>TELANGANA</v>
      </c>
      <c r="G656" s="0" t="str">
        <f aca="false">INDEX(Mapping!$C$2:$C$465,MATCH(E656,Mapping!$A$2:$A$465,0))</f>
        <v>TELANGANA</v>
      </c>
      <c r="H656" s="2" t="n">
        <v>35</v>
      </c>
      <c r="I656" s="3" t="n">
        <v>0.53</v>
      </c>
    </row>
    <row r="657" customFormat="false" ht="15" hidden="false" customHeight="false" outlineLevel="0" collapsed="false">
      <c r="A657" s="0" t="s">
        <v>313</v>
      </c>
      <c r="B657" s="0" t="n">
        <f aca="false">VALUE(LEFT(A657,4))</f>
        <v>2021</v>
      </c>
      <c r="C657" s="0" t="str">
        <f aca="false">"FY"&amp;IF(VALUE(MID(A657,6,2))&gt;=4,VALUE(LEFT(A657,4)),VALUE(LEFT(A657,4))-1)&amp;"-"&amp;TEXT(MOD(IF(VALUE(MID(A657,6,2))&gt;=4,VALUE(LEFT(A657,4)),VALUE(LEFT(A657,4))-1)+1,100),"00")</f>
        <v>FY2021-22</v>
      </c>
      <c r="D657" s="0" t="s">
        <v>46</v>
      </c>
      <c r="E657" s="0" t="s">
        <v>46</v>
      </c>
      <c r="F657" s="0" t="str">
        <f aca="false">INDEX(Mapping!$B$2:$B$465,MATCH(E657,Mapping!$A$2:$A$465,0))</f>
        <v>CHHATTISGARH</v>
      </c>
      <c r="G657" s="0" t="str">
        <f aca="false">INDEX(Mapping!$C$2:$C$465,MATCH(E657,Mapping!$A$2:$A$465,0))</f>
        <v>CHHATTISGARH</v>
      </c>
      <c r="H657" s="2" t="n">
        <v>33.2</v>
      </c>
      <c r="I657" s="3" t="n">
        <v>0.51</v>
      </c>
    </row>
    <row r="658" customFormat="false" ht="15" hidden="false" customHeight="false" outlineLevel="0" collapsed="false">
      <c r="A658" s="0" t="s">
        <v>313</v>
      </c>
      <c r="B658" s="0" t="n">
        <f aca="false">VALUE(LEFT(A658,4))</f>
        <v>2021</v>
      </c>
      <c r="C658" s="0" t="str">
        <f aca="false">"FY"&amp;IF(VALUE(MID(A658,6,2))&gt;=4,VALUE(LEFT(A658,4)),VALUE(LEFT(A658,4))-1)&amp;"-"&amp;TEXT(MOD(IF(VALUE(MID(A658,6,2))&gt;=4,VALUE(LEFT(A658,4)),VALUE(LEFT(A658,4))-1)+1,100),"00")</f>
        <v>FY2021-22</v>
      </c>
      <c r="D658" s="0" t="s">
        <v>54</v>
      </c>
      <c r="E658" s="0" t="s">
        <v>54</v>
      </c>
      <c r="F658" s="0" t="str">
        <f aca="false">INDEX(Mapping!$B$2:$B$465,MATCH(E658,Mapping!$A$2:$A$465,0))</f>
        <v>JAMMU &amp; KASHMIR</v>
      </c>
      <c r="G658" s="0" t="str">
        <f aca="false">INDEX(Mapping!$C$2:$C$465,MATCH(E658,Mapping!$A$2:$A$465,0))</f>
        <v>JAMMU &amp; KASHMIR</v>
      </c>
      <c r="H658" s="2" t="n">
        <v>29.85</v>
      </c>
      <c r="I658" s="3" t="n">
        <v>0.45</v>
      </c>
    </row>
    <row r="659" customFormat="false" ht="15" hidden="false" customHeight="false" outlineLevel="0" collapsed="false">
      <c r="A659" s="0" t="s">
        <v>313</v>
      </c>
      <c r="B659" s="0" t="n">
        <f aca="false">VALUE(LEFT(A659,4))</f>
        <v>2021</v>
      </c>
      <c r="C659" s="0" t="str">
        <f aca="false">"FY"&amp;IF(VALUE(MID(A659,6,2))&gt;=4,VALUE(LEFT(A659,4)),VALUE(LEFT(A659,4))-1)&amp;"-"&amp;TEXT(MOD(IF(VALUE(MID(A659,6,2))&gt;=4,VALUE(LEFT(A659,4)),VALUE(LEFT(A659,4))-1)+1,100),"00")</f>
        <v>FY2021-22</v>
      </c>
      <c r="D659" s="0" t="s">
        <v>39</v>
      </c>
      <c r="E659" s="0" t="s">
        <v>39</v>
      </c>
      <c r="F659" s="0" t="str">
        <f aca="false">INDEX(Mapping!$B$2:$B$465,MATCH(E659,Mapping!$A$2:$A$465,0))</f>
        <v>WEST BENGAL</v>
      </c>
      <c r="G659" s="0" t="str">
        <f aca="false">INDEX(Mapping!$C$2:$C$465,MATCH(E659,Mapping!$A$2:$A$465,0))</f>
        <v>WEST BENGAL</v>
      </c>
      <c r="H659" s="2" t="n">
        <v>23.89</v>
      </c>
      <c r="I659" s="3" t="n">
        <v>0.36</v>
      </c>
    </row>
    <row r="660" customFormat="false" ht="15" hidden="false" customHeight="false" outlineLevel="0" collapsed="false">
      <c r="A660" s="0" t="s">
        <v>313</v>
      </c>
      <c r="B660" s="0" t="n">
        <f aca="false">VALUE(LEFT(A660,4))</f>
        <v>2021</v>
      </c>
      <c r="C660" s="0" t="str">
        <f aca="false">"FY"&amp;IF(VALUE(MID(A660,6,2))&gt;=4,VALUE(LEFT(A660,4)),VALUE(LEFT(A660,4))-1)&amp;"-"&amp;TEXT(MOD(IF(VALUE(MID(A660,6,2))&gt;=4,VALUE(LEFT(A660,4)),VALUE(LEFT(A660,4))-1)+1,100),"00")</f>
        <v>FY2021-22</v>
      </c>
      <c r="D660" s="0" t="s">
        <v>47</v>
      </c>
      <c r="E660" s="0" t="s">
        <v>47</v>
      </c>
      <c r="F660" s="0" t="str">
        <f aca="false">INDEX(Mapping!$B$2:$B$465,MATCH(E660,Mapping!$A$2:$A$465,0))</f>
        <v>KARNATAKA</v>
      </c>
      <c r="G660" s="0" t="str">
        <f aca="false">INDEX(Mapping!$C$2:$C$465,MATCH(E660,Mapping!$A$2:$A$465,0))</f>
        <v>KARNATAKA</v>
      </c>
      <c r="H660" s="2" t="n">
        <v>16.09</v>
      </c>
      <c r="I660" s="3" t="n">
        <v>0.25</v>
      </c>
    </row>
    <row r="661" customFormat="false" ht="15" hidden="false" customHeight="false" outlineLevel="0" collapsed="false">
      <c r="A661" s="0" t="s">
        <v>313</v>
      </c>
      <c r="B661" s="0" t="n">
        <f aca="false">VALUE(LEFT(A661,4))</f>
        <v>2021</v>
      </c>
      <c r="C661" s="0" t="str">
        <f aca="false">"FY"&amp;IF(VALUE(MID(A661,6,2))&gt;=4,VALUE(LEFT(A661,4)),VALUE(LEFT(A661,4))-1)&amp;"-"&amp;TEXT(MOD(IF(VALUE(MID(A661,6,2))&gt;=4,VALUE(LEFT(A661,4)),VALUE(LEFT(A661,4))-1)+1,100),"00")</f>
        <v>FY2021-22</v>
      </c>
      <c r="D661" s="0" t="s">
        <v>56</v>
      </c>
      <c r="E661" s="0" t="s">
        <v>56</v>
      </c>
      <c r="F661" s="0" t="str">
        <f aca="false">INDEX(Mapping!$B$2:$B$465,MATCH(E661,Mapping!$A$2:$A$465,0))</f>
        <v>UTTARAKHAND</v>
      </c>
      <c r="G661" s="0" t="str">
        <f aca="false">INDEX(Mapping!$C$2:$C$465,MATCH(E661,Mapping!$A$2:$A$465,0))</f>
        <v>UTTARAKHAND</v>
      </c>
      <c r="H661" s="2" t="n">
        <v>15.29</v>
      </c>
      <c r="I661" s="3" t="n">
        <v>0.23</v>
      </c>
    </row>
    <row r="662" customFormat="false" ht="15" hidden="false" customHeight="false" outlineLevel="0" collapsed="false">
      <c r="A662" s="0" t="s">
        <v>313</v>
      </c>
      <c r="B662" s="0" t="n">
        <f aca="false">VALUE(LEFT(A662,4))</f>
        <v>2021</v>
      </c>
      <c r="C662" s="0" t="str">
        <f aca="false">"FY"&amp;IF(VALUE(MID(A662,6,2))&gt;=4,VALUE(LEFT(A662,4)),VALUE(LEFT(A662,4))-1)&amp;"-"&amp;TEXT(MOD(IF(VALUE(MID(A662,6,2))&gt;=4,VALUE(LEFT(A662,4)),VALUE(LEFT(A662,4))-1)+1,100),"00")</f>
        <v>FY2021-22</v>
      </c>
      <c r="D662" s="0" t="s">
        <v>119</v>
      </c>
      <c r="E662" s="0" t="s">
        <v>119</v>
      </c>
      <c r="F662" s="0" t="str">
        <f aca="false">INDEX(Mapping!$B$2:$B$465,MATCH(E662,Mapping!$A$2:$A$465,0))</f>
        <v>GOA</v>
      </c>
      <c r="G662" s="0" t="str">
        <f aca="false">INDEX(Mapping!$C$2:$C$465,MATCH(E662,Mapping!$A$2:$A$465,0))</f>
        <v>GOA</v>
      </c>
      <c r="H662" s="2" t="n">
        <v>11.32</v>
      </c>
      <c r="I662" s="3" t="n">
        <v>0.17</v>
      </c>
    </row>
    <row r="663" customFormat="false" ht="15" hidden="false" customHeight="false" outlineLevel="0" collapsed="false">
      <c r="A663" s="0" t="s">
        <v>313</v>
      </c>
      <c r="B663" s="0" t="n">
        <f aca="false">VALUE(LEFT(A663,4))</f>
        <v>2021</v>
      </c>
      <c r="C663" s="0" t="str">
        <f aca="false">"FY"&amp;IF(VALUE(MID(A663,6,2))&gt;=4,VALUE(LEFT(A663,4)),VALUE(LEFT(A663,4))-1)&amp;"-"&amp;TEXT(MOD(IF(VALUE(MID(A663,6,2))&gt;=4,VALUE(LEFT(A663,4)),VALUE(LEFT(A663,4))-1)+1,100),"00")</f>
        <v>FY2021-22</v>
      </c>
      <c r="D663" s="0" t="s">
        <v>272</v>
      </c>
      <c r="E663" s="0" t="s">
        <v>272</v>
      </c>
      <c r="F663" s="0" t="str">
        <f aca="false">INDEX(Mapping!$B$2:$B$465,MATCH(E663,Mapping!$A$2:$A$465,0))</f>
        <v>BALCO</v>
      </c>
      <c r="G663" s="0" t="str">
        <f aca="false">INDEX(Mapping!$C$2:$C$465,MATCH(E663,Mapping!$A$2:$A$465,0))</f>
        <v>BALCO</v>
      </c>
      <c r="H663" s="2" t="n">
        <v>7.88</v>
      </c>
      <c r="I663" s="3" t="n">
        <v>0.12</v>
      </c>
    </row>
    <row r="664" customFormat="false" ht="15" hidden="false" customHeight="false" outlineLevel="0" collapsed="false">
      <c r="A664" s="0" t="s">
        <v>313</v>
      </c>
      <c r="B664" s="0" t="n">
        <f aca="false">VALUE(LEFT(A664,4))</f>
        <v>2021</v>
      </c>
      <c r="C664" s="0" t="str">
        <f aca="false">"FY"&amp;IF(VALUE(MID(A664,6,2))&gt;=4,VALUE(LEFT(A664,4)),VALUE(LEFT(A664,4))-1)&amp;"-"&amp;TEXT(MOD(IF(VALUE(MID(A664,6,2))&gt;=4,VALUE(LEFT(A664,4)),VALUE(LEFT(A664,4))-1)+1,100),"00")</f>
        <v>FY2021-22</v>
      </c>
      <c r="D664" s="0" t="s">
        <v>312</v>
      </c>
      <c r="E664" s="0" t="s">
        <v>312</v>
      </c>
      <c r="F664" s="0" t="str">
        <f aca="false">INDEX(Mapping!$B$2:$B$465,MATCH(E664,Mapping!$A$2:$A$465,0))</f>
        <v>INDIAN RAILWAYS (NCR)</v>
      </c>
      <c r="G664" s="0" t="str">
        <f aca="false">INDEX(Mapping!$C$2:$C$465,MATCH(E664,Mapping!$A$2:$A$465,0))</f>
        <v>INDIAN RAILWAYS (NCR)</v>
      </c>
      <c r="H664" s="2" t="n">
        <v>7.47</v>
      </c>
      <c r="I664" s="3" t="n">
        <v>0.11</v>
      </c>
    </row>
    <row r="665" customFormat="false" ht="15" hidden="false" customHeight="false" outlineLevel="0" collapsed="false">
      <c r="A665" s="0" t="s">
        <v>313</v>
      </c>
      <c r="B665" s="0" t="n">
        <f aca="false">VALUE(LEFT(A665,4))</f>
        <v>2021</v>
      </c>
      <c r="C665" s="0" t="str">
        <f aca="false">"FY"&amp;IF(VALUE(MID(A665,6,2))&gt;=4,VALUE(LEFT(A665,4)),VALUE(LEFT(A665,4))-1)&amp;"-"&amp;TEXT(MOD(IF(VALUE(MID(A665,6,2))&gt;=4,VALUE(LEFT(A665,4)),VALUE(LEFT(A665,4))-1)+1,100),"00")</f>
        <v>FY2021-22</v>
      </c>
      <c r="D665" s="0" t="s">
        <v>71</v>
      </c>
      <c r="E665" s="0" t="s">
        <v>71</v>
      </c>
      <c r="F665" s="0" t="str">
        <f aca="false">INDEX(Mapping!$B$2:$B$465,MATCH(E665,Mapping!$A$2:$A$465,0))</f>
        <v>KERALA</v>
      </c>
      <c r="G665" s="0" t="str">
        <f aca="false">INDEX(Mapping!$C$2:$C$465,MATCH(E665,Mapping!$A$2:$A$465,0))</f>
        <v>KERALA</v>
      </c>
      <c r="H665" s="2" t="n">
        <v>7.33</v>
      </c>
      <c r="I665" s="3" t="n">
        <v>0.11</v>
      </c>
    </row>
    <row r="666" customFormat="false" ht="15" hidden="false" customHeight="false" outlineLevel="0" collapsed="false">
      <c r="A666" s="0" t="s">
        <v>313</v>
      </c>
      <c r="B666" s="0" t="n">
        <f aca="false">VALUE(LEFT(A666,4))</f>
        <v>2021</v>
      </c>
      <c r="C666" s="0" t="str">
        <f aca="false">"FY"&amp;IF(VALUE(MID(A666,6,2))&gt;=4,VALUE(LEFT(A666,4)),VALUE(LEFT(A666,4))-1)&amp;"-"&amp;TEXT(MOD(IF(VALUE(MID(A666,6,2))&gt;=4,VALUE(LEFT(A666,4)),VALUE(LEFT(A666,4))-1)+1,100),"00")</f>
        <v>FY2021-22</v>
      </c>
      <c r="D666" s="0" t="s">
        <v>94</v>
      </c>
      <c r="E666" s="0" t="s">
        <v>94</v>
      </c>
      <c r="F666" s="0" t="str">
        <f aca="false">INDEX(Mapping!$B$2:$B$465,MATCH(E666,Mapping!$A$2:$A$465,0))</f>
        <v>JHARKHAND</v>
      </c>
      <c r="G666" s="0" t="str">
        <f aca="false">INDEX(Mapping!$C$2:$C$465,MATCH(E666,Mapping!$A$2:$A$465,0))</f>
        <v>JHARKHAND</v>
      </c>
      <c r="H666" s="2" t="n">
        <v>5.22</v>
      </c>
      <c r="I666" s="3" t="n">
        <v>0.08</v>
      </c>
    </row>
    <row r="667" customFormat="false" ht="15" hidden="false" customHeight="false" outlineLevel="0" collapsed="false">
      <c r="A667" s="0" t="s">
        <v>313</v>
      </c>
      <c r="B667" s="0" t="n">
        <f aca="false">VALUE(LEFT(A667,4))</f>
        <v>2021</v>
      </c>
      <c r="C667" s="0" t="str">
        <f aca="false">"FY"&amp;IF(VALUE(MID(A667,6,2))&gt;=4,VALUE(LEFT(A667,4)),VALUE(LEFT(A667,4))-1)&amp;"-"&amp;TEXT(MOD(IF(VALUE(MID(A667,6,2))&gt;=4,VALUE(LEFT(A667,4)),VALUE(LEFT(A667,4))-1)+1,100),"00")</f>
        <v>FY2021-22</v>
      </c>
      <c r="D667" s="0" t="s">
        <v>245</v>
      </c>
      <c r="E667" s="0" t="s">
        <v>245</v>
      </c>
      <c r="F667" s="0" t="str">
        <f aca="false">INDEX(Mapping!$B$2:$B$465,MATCH(E667,Mapping!$A$2:$A$465,0))</f>
        <v>DNH &amp; DD (UT)</v>
      </c>
      <c r="G667" s="0" t="str">
        <f aca="false">INDEX(Mapping!$C$2:$C$465,MATCH(E667,Mapping!$A$2:$A$465,0))</f>
        <v>DNH &amp; DD (UT)</v>
      </c>
      <c r="H667" s="2" t="n">
        <v>5.01</v>
      </c>
      <c r="I667" s="3" t="n">
        <v>0.08</v>
      </c>
    </row>
    <row r="668" customFormat="false" ht="15" hidden="false" customHeight="false" outlineLevel="0" collapsed="false">
      <c r="A668" s="0" t="s">
        <v>313</v>
      </c>
      <c r="B668" s="0" t="n">
        <f aca="false">VALUE(LEFT(A668,4))</f>
        <v>2021</v>
      </c>
      <c r="C668" s="0" t="str">
        <f aca="false">"FY"&amp;IF(VALUE(MID(A668,6,2))&gt;=4,VALUE(LEFT(A668,4)),VALUE(LEFT(A668,4))-1)&amp;"-"&amp;TEXT(MOD(IF(VALUE(MID(A668,6,2))&gt;=4,VALUE(LEFT(A668,4)),VALUE(LEFT(A668,4))-1)+1,100),"00")</f>
        <v>FY2021-22</v>
      </c>
      <c r="D668" s="0" t="s">
        <v>121</v>
      </c>
      <c r="E668" s="0" t="s">
        <v>121</v>
      </c>
      <c r="F668" s="0" t="str">
        <f aca="false">INDEX(Mapping!$B$2:$B$465,MATCH(E668,Mapping!$A$2:$A$465,0))</f>
        <v>MEGHALAYA</v>
      </c>
      <c r="G668" s="0" t="str">
        <f aca="false">INDEX(Mapping!$C$2:$C$465,MATCH(E668,Mapping!$A$2:$A$465,0))</f>
        <v>MEGHALAYA</v>
      </c>
      <c r="H668" s="2" t="n">
        <v>3.36</v>
      </c>
      <c r="I668" s="3" t="n">
        <v>0.05</v>
      </c>
    </row>
    <row r="669" customFormat="false" ht="15" hidden="false" customHeight="false" outlineLevel="0" collapsed="false">
      <c r="A669" s="0" t="s">
        <v>313</v>
      </c>
      <c r="B669" s="0" t="n">
        <f aca="false">VALUE(LEFT(A669,4))</f>
        <v>2021</v>
      </c>
      <c r="C669" s="0" t="str">
        <f aca="false">"FY"&amp;IF(VALUE(MID(A669,6,2))&gt;=4,VALUE(LEFT(A669,4)),VALUE(LEFT(A669,4))-1)&amp;"-"&amp;TEXT(MOD(IF(VALUE(MID(A669,6,2))&gt;=4,VALUE(LEFT(A669,4)),VALUE(LEFT(A669,4))-1)+1,100),"00")</f>
        <v>FY2021-22</v>
      </c>
      <c r="D669" s="0" t="s">
        <v>152</v>
      </c>
      <c r="E669" s="0" t="s">
        <v>152</v>
      </c>
      <c r="F669" s="0" t="str">
        <f aca="false">INDEX(Mapping!$B$2:$B$465,MATCH(E669,Mapping!$A$2:$A$465,0))</f>
        <v>CHANDIGARH</v>
      </c>
      <c r="G669" s="0" t="str">
        <f aca="false">INDEX(Mapping!$C$2:$C$465,MATCH(E669,Mapping!$A$2:$A$465,0))</f>
        <v>CHANDIGARH</v>
      </c>
      <c r="H669" s="2" t="n">
        <v>1</v>
      </c>
      <c r="I669" s="3" t="n">
        <v>0.02</v>
      </c>
    </row>
    <row r="670" customFormat="false" ht="15" hidden="false" customHeight="false" outlineLevel="0" collapsed="false">
      <c r="A670" s="0" t="s">
        <v>313</v>
      </c>
      <c r="B670" s="0" t="n">
        <f aca="false">VALUE(LEFT(A670,4))</f>
        <v>2021</v>
      </c>
      <c r="C670" s="0" t="str">
        <f aca="false">"FY"&amp;IF(VALUE(MID(A670,6,2))&gt;=4,VALUE(LEFT(A670,4)),VALUE(LEFT(A670,4))-1)&amp;"-"&amp;TEXT(MOD(IF(VALUE(MID(A670,6,2))&gt;=4,VALUE(LEFT(A670,4)),VALUE(LEFT(A670,4))-1)+1,100),"00")</f>
        <v>FY2021-22</v>
      </c>
      <c r="D670" s="0" t="s">
        <v>53</v>
      </c>
      <c r="E670" s="0" t="s">
        <v>53</v>
      </c>
      <c r="F670" s="0" t="str">
        <f aca="false">INDEX(Mapping!$B$2:$B$465,MATCH(E670,Mapping!$A$2:$A$465,0))</f>
        <v>HIMACHAL PRADESH</v>
      </c>
      <c r="G670" s="0" t="str">
        <f aca="false">INDEX(Mapping!$C$2:$C$465,MATCH(E670,Mapping!$A$2:$A$465,0))</f>
        <v>HIMACHAL PRADESH</v>
      </c>
      <c r="H670" s="2" t="n">
        <v>0.63</v>
      </c>
      <c r="I670" s="3" t="n">
        <v>0.01</v>
      </c>
    </row>
    <row r="671" customFormat="false" ht="15" hidden="false" customHeight="false" outlineLevel="0" collapsed="false">
      <c r="A671" s="0" t="s">
        <v>313</v>
      </c>
      <c r="B671" s="0" t="n">
        <f aca="false">VALUE(LEFT(A671,4))</f>
        <v>2021</v>
      </c>
      <c r="C671" s="0" t="str">
        <f aca="false">"FY"&amp;IF(VALUE(MID(A671,6,2))&gt;=4,VALUE(LEFT(A671,4)),VALUE(LEFT(A671,4))-1)&amp;"-"&amp;TEXT(MOD(IF(VALUE(MID(A671,6,2))&gt;=4,VALUE(LEFT(A671,4)),VALUE(LEFT(A671,4))-1)+1,100),"00")</f>
        <v>FY2021-22</v>
      </c>
      <c r="D671" s="0" t="s">
        <v>199</v>
      </c>
      <c r="E671" s="0" t="s">
        <v>199</v>
      </c>
      <c r="F671" s="0" t="str">
        <f aca="false">INDEX(Mapping!$B$2:$B$465,MATCH(E671,Mapping!$A$2:$A$465,0))</f>
        <v>TRIPURA</v>
      </c>
      <c r="G671" s="0" t="str">
        <f aca="false">INDEX(Mapping!$C$2:$C$465,MATCH(E671,Mapping!$A$2:$A$465,0))</f>
        <v>TRIPURA</v>
      </c>
      <c r="H671" s="2" t="n">
        <v>0.38</v>
      </c>
      <c r="I671" s="3" t="n">
        <v>0.01</v>
      </c>
    </row>
    <row r="672" customFormat="false" ht="15" hidden="false" customHeight="false" outlineLevel="0" collapsed="false">
      <c r="A672" s="0" t="s">
        <v>313</v>
      </c>
      <c r="B672" s="0" t="n">
        <f aca="false">VALUE(LEFT(A672,4))</f>
        <v>2021</v>
      </c>
      <c r="C672" s="0" t="str">
        <f aca="false">"FY"&amp;IF(VALUE(MID(A672,6,2))&gt;=4,VALUE(LEFT(A672,4)),VALUE(LEFT(A672,4))-1)&amp;"-"&amp;TEXT(MOD(IF(VALUE(MID(A672,6,2))&gt;=4,VALUE(LEFT(A672,4)),VALUE(LEFT(A672,4))-1)+1,100),"00")</f>
        <v>FY2021-22</v>
      </c>
      <c r="D672" s="0" t="s">
        <v>74</v>
      </c>
      <c r="E672" s="0" t="s">
        <v>74</v>
      </c>
      <c r="F672" s="0" t="str">
        <f aca="false">INDEX(Mapping!$B$2:$B$465,MATCH(E672,Mapping!$A$2:$A$465,0))</f>
        <v>NEPAL (NEA / NVVN)</v>
      </c>
      <c r="G672" s="0" t="str">
        <f aca="false">INDEX(Mapping!$C$2:$C$465,MATCH(E672,Mapping!$A$2:$A$465,0))</f>
        <v>NEPAL (NEA / NVVN)</v>
      </c>
      <c r="H672" s="2" t="n">
        <v>0.01</v>
      </c>
      <c r="I672" s="3" t="n">
        <v>0.0001</v>
      </c>
    </row>
    <row r="673" customFormat="false" ht="15" hidden="false" customHeight="false" outlineLevel="0" collapsed="false">
      <c r="A673" s="0" t="s">
        <v>296</v>
      </c>
      <c r="B673" s="0" t="n">
        <f aca="false">VALUE(LEFT(A673,4))</f>
        <v>2021</v>
      </c>
      <c r="C673" s="0" t="str">
        <f aca="false">"FY"&amp;IF(VALUE(MID(A673,6,2))&gt;=4,VALUE(LEFT(A673,4)),VALUE(LEFT(A673,4))-1)&amp;"-"&amp;TEXT(MOD(IF(VALUE(MID(A673,6,2))&gt;=4,VALUE(LEFT(A673,4)),VALUE(LEFT(A673,4))-1)+1,100),"00")</f>
        <v>FY2021-22</v>
      </c>
      <c r="D673" s="0" t="s">
        <v>31</v>
      </c>
      <c r="E673" s="0" t="s">
        <v>31</v>
      </c>
      <c r="F673" s="0" t="str">
        <f aca="false">INDEX(Mapping!$B$2:$B$465,MATCH(E673,Mapping!$A$2:$A$465,0))</f>
        <v>GUJARAT</v>
      </c>
      <c r="G673" s="0" t="str">
        <f aca="false">INDEX(Mapping!$C$2:$C$465,MATCH(E673,Mapping!$A$2:$A$465,0))</f>
        <v>GUJARAT</v>
      </c>
      <c r="H673" s="2" t="n">
        <v>926.87</v>
      </c>
      <c r="I673" s="3" t="n">
        <v>19.64</v>
      </c>
    </row>
    <row r="674" customFormat="false" ht="15" hidden="false" customHeight="false" outlineLevel="0" collapsed="false">
      <c r="A674" s="0" t="s">
        <v>296</v>
      </c>
      <c r="B674" s="0" t="n">
        <f aca="false">VALUE(LEFT(A674,4))</f>
        <v>2021</v>
      </c>
      <c r="C674" s="0" t="str">
        <f aca="false">"FY"&amp;IF(VALUE(MID(A674,6,2))&gt;=4,VALUE(LEFT(A674,4)),VALUE(LEFT(A674,4))-1)&amp;"-"&amp;TEXT(MOD(IF(VALUE(MID(A674,6,2))&gt;=4,VALUE(LEFT(A674,4)),VALUE(LEFT(A674,4))-1)+1,100),"00")</f>
        <v>FY2021-22</v>
      </c>
      <c r="D674" s="0" t="s">
        <v>37</v>
      </c>
      <c r="E674" s="0" t="s">
        <v>37</v>
      </c>
      <c r="F674" s="0" t="str">
        <f aca="false">INDEX(Mapping!$B$2:$B$465,MATCH(E674,Mapping!$A$2:$A$465,0))</f>
        <v>MAHARASHTRA</v>
      </c>
      <c r="G674" s="0" t="str">
        <f aca="false">INDEX(Mapping!$C$2:$C$465,MATCH(E674,Mapping!$A$2:$A$465,0))</f>
        <v>MAHARASHTRA</v>
      </c>
      <c r="H674" s="2" t="n">
        <v>630.89</v>
      </c>
      <c r="I674" s="3" t="n">
        <v>13.37</v>
      </c>
    </row>
    <row r="675" customFormat="false" ht="15" hidden="false" customHeight="false" outlineLevel="0" collapsed="false">
      <c r="A675" s="0" t="s">
        <v>296</v>
      </c>
      <c r="B675" s="0" t="n">
        <f aca="false">VALUE(LEFT(A675,4))</f>
        <v>2021</v>
      </c>
      <c r="C675" s="0" t="str">
        <f aca="false">"FY"&amp;IF(VALUE(MID(A675,6,2))&gt;=4,VALUE(LEFT(A675,4)),VALUE(LEFT(A675,4))-1)&amp;"-"&amp;TEXT(MOD(IF(VALUE(MID(A675,6,2))&gt;=4,VALUE(LEFT(A675,4)),VALUE(LEFT(A675,4))-1)+1,100),"00")</f>
        <v>FY2021-22</v>
      </c>
      <c r="D675" s="0" t="s">
        <v>38</v>
      </c>
      <c r="E675" s="0" t="s">
        <v>38</v>
      </c>
      <c r="F675" s="0" t="str">
        <f aca="false">INDEX(Mapping!$B$2:$B$465,MATCH(E675,Mapping!$A$2:$A$465,0))</f>
        <v>ANDHRA PRADESH</v>
      </c>
      <c r="G675" s="0" t="str">
        <f aca="false">INDEX(Mapping!$C$2:$C$465,MATCH(E675,Mapping!$A$2:$A$465,0))</f>
        <v>ANDHRA PRADESH</v>
      </c>
      <c r="H675" s="2" t="n">
        <v>627.01</v>
      </c>
      <c r="I675" s="3" t="n">
        <v>13.29</v>
      </c>
    </row>
    <row r="676" customFormat="false" ht="15" hidden="false" customHeight="false" outlineLevel="0" collapsed="false">
      <c r="A676" s="0" t="s">
        <v>296</v>
      </c>
      <c r="B676" s="0" t="n">
        <f aca="false">VALUE(LEFT(A676,4))</f>
        <v>2021</v>
      </c>
      <c r="C676" s="0" t="str">
        <f aca="false">"FY"&amp;IF(VALUE(MID(A676,6,2))&gt;=4,VALUE(LEFT(A676,4)),VALUE(LEFT(A676,4))-1)&amp;"-"&amp;TEXT(MOD(IF(VALUE(MID(A676,6,2))&gt;=4,VALUE(LEFT(A676,4)),VALUE(LEFT(A676,4))-1)+1,100),"00")</f>
        <v>FY2021-22</v>
      </c>
      <c r="D676" s="0" t="s">
        <v>40</v>
      </c>
      <c r="E676" s="0" t="s">
        <v>40</v>
      </c>
      <c r="F676" s="0" t="str">
        <f aca="false">INDEX(Mapping!$B$2:$B$465,MATCH(E676,Mapping!$A$2:$A$465,0))</f>
        <v>TAMIL NADU</v>
      </c>
      <c r="G676" s="0" t="str">
        <f aca="false">INDEX(Mapping!$C$2:$C$465,MATCH(E676,Mapping!$A$2:$A$465,0))</f>
        <v>TAMIL NADU</v>
      </c>
      <c r="H676" s="2" t="n">
        <v>522</v>
      </c>
      <c r="I676" s="3" t="n">
        <v>11.06</v>
      </c>
    </row>
    <row r="677" customFormat="false" ht="15" hidden="false" customHeight="false" outlineLevel="0" collapsed="false">
      <c r="A677" s="0" t="s">
        <v>296</v>
      </c>
      <c r="B677" s="0" t="n">
        <f aca="false">VALUE(LEFT(A677,4))</f>
        <v>2021</v>
      </c>
      <c r="C677" s="0" t="str">
        <f aca="false">"FY"&amp;IF(VALUE(MID(A677,6,2))&gt;=4,VALUE(LEFT(A677,4)),VALUE(LEFT(A677,4))-1)&amp;"-"&amp;TEXT(MOD(IF(VALUE(MID(A677,6,2))&gt;=4,VALUE(LEFT(A677,4)),VALUE(LEFT(A677,4))-1)+1,100),"00")</f>
        <v>FY2021-22</v>
      </c>
      <c r="D677" s="0" t="s">
        <v>41</v>
      </c>
      <c r="E677" s="0" t="s">
        <v>41</v>
      </c>
      <c r="F677" s="0" t="str">
        <f aca="false">INDEX(Mapping!$B$2:$B$465,MATCH(E677,Mapping!$A$2:$A$465,0))</f>
        <v>RAJASTHAN</v>
      </c>
      <c r="G677" s="0" t="str">
        <f aca="false">INDEX(Mapping!$C$2:$C$465,MATCH(E677,Mapping!$A$2:$A$465,0))</f>
        <v>RAJASTHAN</v>
      </c>
      <c r="H677" s="2" t="n">
        <v>349.91</v>
      </c>
      <c r="I677" s="3" t="n">
        <v>7.41</v>
      </c>
    </row>
    <row r="678" customFormat="false" ht="15" hidden="false" customHeight="false" outlineLevel="0" collapsed="false">
      <c r="A678" s="0" t="s">
        <v>296</v>
      </c>
      <c r="B678" s="0" t="n">
        <f aca="false">VALUE(LEFT(A678,4))</f>
        <v>2021</v>
      </c>
      <c r="C678" s="0" t="str">
        <f aca="false">"FY"&amp;IF(VALUE(MID(A678,6,2))&gt;=4,VALUE(LEFT(A678,4)),VALUE(LEFT(A678,4))-1)&amp;"-"&amp;TEXT(MOD(IF(VALUE(MID(A678,6,2))&gt;=4,VALUE(LEFT(A678,4)),VALUE(LEFT(A678,4))-1)+1,100),"00")</f>
        <v>FY2021-22</v>
      </c>
      <c r="D678" s="0" t="s">
        <v>42</v>
      </c>
      <c r="E678" s="0" t="s">
        <v>42</v>
      </c>
      <c r="F678" s="0" t="str">
        <f aca="false">INDEX(Mapping!$B$2:$B$465,MATCH(E678,Mapping!$A$2:$A$465,0))</f>
        <v>PUNJAB</v>
      </c>
      <c r="G678" s="0" t="str">
        <f aca="false">INDEX(Mapping!$C$2:$C$465,MATCH(E678,Mapping!$A$2:$A$465,0))</f>
        <v>PUNJAB</v>
      </c>
      <c r="H678" s="2" t="n">
        <v>250</v>
      </c>
      <c r="I678" s="3" t="n">
        <v>5.3</v>
      </c>
    </row>
    <row r="679" customFormat="false" ht="15" hidden="false" customHeight="false" outlineLevel="0" collapsed="false">
      <c r="A679" s="0" t="s">
        <v>296</v>
      </c>
      <c r="B679" s="0" t="n">
        <f aca="false">VALUE(LEFT(A679,4))</f>
        <v>2021</v>
      </c>
      <c r="C679" s="0" t="str">
        <f aca="false">"FY"&amp;IF(VALUE(MID(A679,6,2))&gt;=4,VALUE(LEFT(A679,4)),VALUE(LEFT(A679,4))-1)&amp;"-"&amp;TEXT(MOD(IF(VALUE(MID(A679,6,2))&gt;=4,VALUE(LEFT(A679,4)),VALUE(LEFT(A679,4))-1)+1,100),"00")</f>
        <v>FY2021-22</v>
      </c>
      <c r="D679" s="0" t="s">
        <v>295</v>
      </c>
      <c r="E679" s="0" t="s">
        <v>295</v>
      </c>
      <c r="F679" s="0" t="str">
        <f aca="false">INDEX(Mapping!$B$2:$B$465,MATCH(E679,Mapping!$A$2:$A$465,0))</f>
        <v>HVDC RAIGARH</v>
      </c>
      <c r="G679" s="0" t="str">
        <f aca="false">INDEX(Mapping!$C$2:$C$465,MATCH(E679,Mapping!$A$2:$A$465,0))</f>
        <v>HVDC RAIGARH</v>
      </c>
      <c r="H679" s="2" t="n">
        <v>224.64</v>
      </c>
      <c r="I679" s="3" t="n">
        <v>4.76</v>
      </c>
    </row>
    <row r="680" customFormat="false" ht="15" hidden="false" customHeight="false" outlineLevel="0" collapsed="false">
      <c r="A680" s="0" t="s">
        <v>296</v>
      </c>
      <c r="B680" s="0" t="n">
        <f aca="false">VALUE(LEFT(A680,4))</f>
        <v>2021</v>
      </c>
      <c r="C680" s="0" t="str">
        <f aca="false">"FY"&amp;IF(VALUE(MID(A680,6,2))&gt;=4,VALUE(LEFT(A680,4)),VALUE(LEFT(A680,4))-1)&amp;"-"&amp;TEXT(MOD(IF(VALUE(MID(A680,6,2))&gt;=4,VALUE(LEFT(A680,4)),VALUE(LEFT(A680,4))-1)+1,100),"00")</f>
        <v>FY2021-22</v>
      </c>
      <c r="D680" s="0" t="s">
        <v>44</v>
      </c>
      <c r="E680" s="0" t="s">
        <v>44</v>
      </c>
      <c r="F680" s="0" t="str">
        <f aca="false">INDEX(Mapping!$B$2:$B$465,MATCH(E680,Mapping!$A$2:$A$465,0))</f>
        <v>HARYANA</v>
      </c>
      <c r="G680" s="0" t="str">
        <f aca="false">INDEX(Mapping!$C$2:$C$465,MATCH(E680,Mapping!$A$2:$A$465,0))</f>
        <v>HARYANA</v>
      </c>
      <c r="H680" s="2" t="n">
        <v>212.74</v>
      </c>
      <c r="I680" s="3" t="n">
        <v>4.51</v>
      </c>
    </row>
    <row r="681" customFormat="false" ht="15" hidden="false" customHeight="false" outlineLevel="0" collapsed="false">
      <c r="A681" s="0" t="s">
        <v>296</v>
      </c>
      <c r="B681" s="0" t="n">
        <f aca="false">VALUE(LEFT(A681,4))</f>
        <v>2021</v>
      </c>
      <c r="C681" s="0" t="str">
        <f aca="false">"FY"&amp;IF(VALUE(MID(A681,6,2))&gt;=4,VALUE(LEFT(A681,4)),VALUE(LEFT(A681,4))-1)&amp;"-"&amp;TEXT(MOD(IF(VALUE(MID(A681,6,2))&gt;=4,VALUE(LEFT(A681,4)),VALUE(LEFT(A681,4))-1)+1,100),"00")</f>
        <v>FY2021-22</v>
      </c>
      <c r="D681" s="0" t="s">
        <v>36</v>
      </c>
      <c r="E681" s="0" t="s">
        <v>36</v>
      </c>
      <c r="F681" s="0" t="str">
        <f aca="false">INDEX(Mapping!$B$2:$B$465,MATCH(E681,Mapping!$A$2:$A$465,0))</f>
        <v>UTTAR PRADESH</v>
      </c>
      <c r="G681" s="0" t="str">
        <f aca="false">INDEX(Mapping!$C$2:$C$465,MATCH(E681,Mapping!$A$2:$A$465,0))</f>
        <v>UTTAR PRADESH</v>
      </c>
      <c r="H681" s="2" t="n">
        <v>212.2</v>
      </c>
      <c r="I681" s="3" t="n">
        <v>4.5</v>
      </c>
    </row>
    <row r="682" customFormat="false" ht="15" hidden="false" customHeight="false" outlineLevel="0" collapsed="false">
      <c r="A682" s="0" t="s">
        <v>296</v>
      </c>
      <c r="B682" s="0" t="n">
        <f aca="false">VALUE(LEFT(A682,4))</f>
        <v>2021</v>
      </c>
      <c r="C682" s="0" t="str">
        <f aca="false">"FY"&amp;IF(VALUE(MID(A682,6,2))&gt;=4,VALUE(LEFT(A682,4)),VALUE(LEFT(A682,4))-1)&amp;"-"&amp;TEXT(MOD(IF(VALUE(MID(A682,6,2))&gt;=4,VALUE(LEFT(A682,4)),VALUE(LEFT(A682,4))-1)+1,100),"00")</f>
        <v>FY2021-22</v>
      </c>
      <c r="D682" s="0" t="s">
        <v>35</v>
      </c>
      <c r="E682" s="0" t="s">
        <v>35</v>
      </c>
      <c r="F682" s="0" t="str">
        <f aca="false">INDEX(Mapping!$B$2:$B$465,MATCH(E682,Mapping!$A$2:$A$465,0))</f>
        <v>TELANGANA</v>
      </c>
      <c r="G682" s="0" t="str">
        <f aca="false">INDEX(Mapping!$C$2:$C$465,MATCH(E682,Mapping!$A$2:$A$465,0))</f>
        <v>TELANGANA</v>
      </c>
      <c r="H682" s="2" t="n">
        <v>136.14</v>
      </c>
      <c r="I682" s="3" t="n">
        <v>2.88</v>
      </c>
    </row>
    <row r="683" customFormat="false" ht="15" hidden="false" customHeight="false" outlineLevel="0" collapsed="false">
      <c r="A683" s="0" t="s">
        <v>296</v>
      </c>
      <c r="B683" s="0" t="n">
        <f aca="false">VALUE(LEFT(A683,4))</f>
        <v>2021</v>
      </c>
      <c r="C683" s="0" t="str">
        <f aca="false">"FY"&amp;IF(VALUE(MID(A683,6,2))&gt;=4,VALUE(LEFT(A683,4)),VALUE(LEFT(A683,4))-1)&amp;"-"&amp;TEXT(MOD(IF(VALUE(MID(A683,6,2))&gt;=4,VALUE(LEFT(A683,4)),VALUE(LEFT(A683,4))-1)+1,100),"00")</f>
        <v>FY2021-22</v>
      </c>
      <c r="D683" s="0" t="s">
        <v>54</v>
      </c>
      <c r="E683" s="0" t="s">
        <v>54</v>
      </c>
      <c r="F683" s="0" t="str">
        <f aca="false">INDEX(Mapping!$B$2:$B$465,MATCH(E683,Mapping!$A$2:$A$465,0))</f>
        <v>JAMMU &amp; KASHMIR</v>
      </c>
      <c r="G683" s="0" t="str">
        <f aca="false">INDEX(Mapping!$C$2:$C$465,MATCH(E683,Mapping!$A$2:$A$465,0))</f>
        <v>JAMMU &amp; KASHMIR</v>
      </c>
      <c r="H683" s="2" t="n">
        <v>124.06</v>
      </c>
      <c r="I683" s="3" t="n">
        <v>2.63</v>
      </c>
    </row>
    <row r="684" customFormat="false" ht="15" hidden="false" customHeight="false" outlineLevel="0" collapsed="false">
      <c r="A684" s="0" t="s">
        <v>296</v>
      </c>
      <c r="B684" s="0" t="n">
        <f aca="false">VALUE(LEFT(A684,4))</f>
        <v>2021</v>
      </c>
      <c r="C684" s="0" t="str">
        <f aca="false">"FY"&amp;IF(VALUE(MID(A684,6,2))&gt;=4,VALUE(LEFT(A684,4)),VALUE(LEFT(A684,4))-1)&amp;"-"&amp;TEXT(MOD(IF(VALUE(MID(A684,6,2))&gt;=4,VALUE(LEFT(A684,4)),VALUE(LEFT(A684,4))-1)+1,100),"00")</f>
        <v>FY2021-22</v>
      </c>
      <c r="D684" s="0" t="s">
        <v>56</v>
      </c>
      <c r="E684" s="0" t="s">
        <v>56</v>
      </c>
      <c r="F684" s="0" t="str">
        <f aca="false">INDEX(Mapping!$B$2:$B$465,MATCH(E684,Mapping!$A$2:$A$465,0))</f>
        <v>UTTARAKHAND</v>
      </c>
      <c r="G684" s="0" t="str">
        <f aca="false">INDEX(Mapping!$C$2:$C$465,MATCH(E684,Mapping!$A$2:$A$465,0))</f>
        <v>UTTARAKHAND</v>
      </c>
      <c r="H684" s="2" t="n">
        <v>98.16</v>
      </c>
      <c r="I684" s="3" t="n">
        <v>2.08</v>
      </c>
    </row>
    <row r="685" customFormat="false" ht="15" hidden="false" customHeight="false" outlineLevel="0" collapsed="false">
      <c r="A685" s="0" t="s">
        <v>296</v>
      </c>
      <c r="B685" s="0" t="n">
        <f aca="false">VALUE(LEFT(A685,4))</f>
        <v>2021</v>
      </c>
      <c r="C685" s="0" t="str">
        <f aca="false">"FY"&amp;IF(VALUE(MID(A685,6,2))&gt;=4,VALUE(LEFT(A685,4)),VALUE(LEFT(A685,4))-1)&amp;"-"&amp;TEXT(MOD(IF(VALUE(MID(A685,6,2))&gt;=4,VALUE(LEFT(A685,4)),VALUE(LEFT(A685,4))-1)+1,100),"00")</f>
        <v>FY2021-22</v>
      </c>
      <c r="D685" s="0" t="s">
        <v>49</v>
      </c>
      <c r="E685" s="0" t="s">
        <v>49</v>
      </c>
      <c r="F685" s="0" t="str">
        <f aca="false">INDEX(Mapping!$B$2:$B$465,MATCH(E685,Mapping!$A$2:$A$465,0))</f>
        <v>MADHYA PRADESH</v>
      </c>
      <c r="G685" s="0" t="str">
        <f aca="false">INDEX(Mapping!$C$2:$C$465,MATCH(E685,Mapping!$A$2:$A$465,0))</f>
        <v>MADHYA PRADESH</v>
      </c>
      <c r="H685" s="2" t="n">
        <v>90.32</v>
      </c>
      <c r="I685" s="3" t="n">
        <v>1.91</v>
      </c>
    </row>
    <row r="686" customFormat="false" ht="15" hidden="false" customHeight="false" outlineLevel="0" collapsed="false">
      <c r="A686" s="0" t="s">
        <v>296</v>
      </c>
      <c r="B686" s="0" t="n">
        <f aca="false">VALUE(LEFT(A686,4))</f>
        <v>2021</v>
      </c>
      <c r="C686" s="0" t="str">
        <f aca="false">"FY"&amp;IF(VALUE(MID(A686,6,2))&gt;=4,VALUE(LEFT(A686,4)),VALUE(LEFT(A686,4))-1)&amp;"-"&amp;TEXT(MOD(IF(VALUE(MID(A686,6,2))&gt;=4,VALUE(LEFT(A686,4)),VALUE(LEFT(A686,4))-1)+1,100),"00")</f>
        <v>FY2021-22</v>
      </c>
      <c r="D686" s="0" t="s">
        <v>43</v>
      </c>
      <c r="E686" s="0" t="s">
        <v>43</v>
      </c>
      <c r="F686" s="0" t="str">
        <f aca="false">INDEX(Mapping!$B$2:$B$465,MATCH(E686,Mapping!$A$2:$A$465,0))</f>
        <v>ODISHA</v>
      </c>
      <c r="G686" s="0" t="str">
        <f aca="false">INDEX(Mapping!$C$2:$C$465,MATCH(E686,Mapping!$A$2:$A$465,0))</f>
        <v>ODISHA</v>
      </c>
      <c r="H686" s="2" t="n">
        <v>71.99</v>
      </c>
      <c r="I686" s="3" t="n">
        <v>1.53</v>
      </c>
    </row>
    <row r="687" customFormat="false" ht="15" hidden="false" customHeight="false" outlineLevel="0" collapsed="false">
      <c r="A687" s="0" t="s">
        <v>296</v>
      </c>
      <c r="B687" s="0" t="n">
        <f aca="false">VALUE(LEFT(A687,4))</f>
        <v>2021</v>
      </c>
      <c r="C687" s="0" t="str">
        <f aca="false">"FY"&amp;IF(VALUE(MID(A687,6,2))&gt;=4,VALUE(LEFT(A687,4)),VALUE(LEFT(A687,4))-1)&amp;"-"&amp;TEXT(MOD(IF(VALUE(MID(A687,6,2))&gt;=4,VALUE(LEFT(A687,4)),VALUE(LEFT(A687,4))-1)+1,100),"00")</f>
        <v>FY2021-22</v>
      </c>
      <c r="D687" s="0" t="s">
        <v>48</v>
      </c>
      <c r="E687" s="0" t="s">
        <v>48</v>
      </c>
      <c r="F687" s="0" t="str">
        <f aca="false">INDEX(Mapping!$B$2:$B$465,MATCH(E687,Mapping!$A$2:$A$465,0))</f>
        <v>DELHI</v>
      </c>
      <c r="G687" s="0" t="str">
        <f aca="false">INDEX(Mapping!$C$2:$C$465,MATCH(E687,Mapping!$A$2:$A$465,0))</f>
        <v>DELHI</v>
      </c>
      <c r="H687" s="2" t="n">
        <v>66.72</v>
      </c>
      <c r="I687" s="3" t="n">
        <v>1.41</v>
      </c>
    </row>
    <row r="688" customFormat="false" ht="15" hidden="false" customHeight="false" outlineLevel="0" collapsed="false">
      <c r="A688" s="0" t="s">
        <v>296</v>
      </c>
      <c r="B688" s="0" t="n">
        <f aca="false">VALUE(LEFT(A688,4))</f>
        <v>2021</v>
      </c>
      <c r="C688" s="0" t="str">
        <f aca="false">"FY"&amp;IF(VALUE(MID(A688,6,2))&gt;=4,VALUE(LEFT(A688,4)),VALUE(LEFT(A688,4))-1)&amp;"-"&amp;TEXT(MOD(IF(VALUE(MID(A688,6,2))&gt;=4,VALUE(LEFT(A688,4)),VALUE(LEFT(A688,4))-1)+1,100),"00")</f>
        <v>FY2021-22</v>
      </c>
      <c r="D688" s="0" t="s">
        <v>47</v>
      </c>
      <c r="E688" s="0" t="s">
        <v>47</v>
      </c>
      <c r="F688" s="0" t="str">
        <f aca="false">INDEX(Mapping!$B$2:$B$465,MATCH(E688,Mapping!$A$2:$A$465,0))</f>
        <v>KARNATAKA</v>
      </c>
      <c r="G688" s="0" t="str">
        <f aca="false">INDEX(Mapping!$C$2:$C$465,MATCH(E688,Mapping!$A$2:$A$465,0))</f>
        <v>KARNATAKA</v>
      </c>
      <c r="H688" s="2" t="n">
        <v>46.47</v>
      </c>
      <c r="I688" s="3" t="n">
        <v>0.98</v>
      </c>
    </row>
    <row r="689" customFormat="false" ht="15" hidden="false" customHeight="false" outlineLevel="0" collapsed="false">
      <c r="A689" s="0" t="s">
        <v>296</v>
      </c>
      <c r="B689" s="0" t="n">
        <f aca="false">VALUE(LEFT(A689,4))</f>
        <v>2021</v>
      </c>
      <c r="C689" s="0" t="str">
        <f aca="false">"FY"&amp;IF(VALUE(MID(A689,6,2))&gt;=4,VALUE(LEFT(A689,4)),VALUE(LEFT(A689,4))-1)&amp;"-"&amp;TEXT(MOD(IF(VALUE(MID(A689,6,2))&gt;=4,VALUE(LEFT(A689,4)),VALUE(LEFT(A689,4))-1)+1,100),"00")</f>
        <v>FY2021-22</v>
      </c>
      <c r="D689" s="0" t="s">
        <v>150</v>
      </c>
      <c r="E689" s="0" t="s">
        <v>150</v>
      </c>
      <c r="F689" s="0" t="str">
        <f aca="false">INDEX(Mapping!$B$2:$B$465,MATCH(E689,Mapping!$A$2:$A$465,0))</f>
        <v>DNH &amp; DD (UT)</v>
      </c>
      <c r="G689" s="0" t="str">
        <f aca="false">INDEX(Mapping!$C$2:$C$465,MATCH(E689,Mapping!$A$2:$A$465,0))</f>
        <v>DNH &amp; DD (UT)</v>
      </c>
      <c r="H689" s="2" t="n">
        <v>26.15</v>
      </c>
      <c r="I689" s="3" t="n">
        <v>0.55</v>
      </c>
    </row>
    <row r="690" customFormat="false" ht="15" hidden="false" customHeight="false" outlineLevel="0" collapsed="false">
      <c r="A690" s="0" t="s">
        <v>296</v>
      </c>
      <c r="B690" s="0" t="n">
        <f aca="false">VALUE(LEFT(A690,4))</f>
        <v>2021</v>
      </c>
      <c r="C690" s="0" t="str">
        <f aca="false">"FY"&amp;IF(VALUE(MID(A690,6,2))&gt;=4,VALUE(LEFT(A690,4)),VALUE(LEFT(A690,4))-1)&amp;"-"&amp;TEXT(MOD(IF(VALUE(MID(A690,6,2))&gt;=4,VALUE(LEFT(A690,4)),VALUE(LEFT(A690,4))-1)+1,100),"00")</f>
        <v>FY2021-22</v>
      </c>
      <c r="D690" s="0" t="s">
        <v>61</v>
      </c>
      <c r="E690" s="0" t="s">
        <v>61</v>
      </c>
      <c r="F690" s="0" t="str">
        <f aca="false">INDEX(Mapping!$B$2:$B$465,MATCH(E690,Mapping!$A$2:$A$465,0))</f>
        <v>ASSAM</v>
      </c>
      <c r="G690" s="0" t="str">
        <f aca="false">INDEX(Mapping!$C$2:$C$465,MATCH(E690,Mapping!$A$2:$A$465,0))</f>
        <v>ASSAM</v>
      </c>
      <c r="H690" s="2" t="n">
        <v>24.02</v>
      </c>
      <c r="I690" s="3" t="n">
        <v>0.51</v>
      </c>
    </row>
    <row r="691" customFormat="false" ht="15" hidden="false" customHeight="false" outlineLevel="0" collapsed="false">
      <c r="A691" s="0" t="s">
        <v>296</v>
      </c>
      <c r="B691" s="0" t="n">
        <f aca="false">VALUE(LEFT(A691,4))</f>
        <v>2021</v>
      </c>
      <c r="C691" s="0" t="str">
        <f aca="false">"FY"&amp;IF(VALUE(MID(A691,6,2))&gt;=4,VALUE(LEFT(A691,4)),VALUE(LEFT(A691,4))-1)&amp;"-"&amp;TEXT(MOD(IF(VALUE(MID(A691,6,2))&gt;=4,VALUE(LEFT(A691,4)),VALUE(LEFT(A691,4))-1)+1,100),"00")</f>
        <v>FY2021-22</v>
      </c>
      <c r="D691" s="0" t="s">
        <v>71</v>
      </c>
      <c r="E691" s="0" t="s">
        <v>71</v>
      </c>
      <c r="F691" s="0" t="str">
        <f aca="false">INDEX(Mapping!$B$2:$B$465,MATCH(E691,Mapping!$A$2:$A$465,0))</f>
        <v>KERALA</v>
      </c>
      <c r="G691" s="0" t="str">
        <f aca="false">INDEX(Mapping!$C$2:$C$465,MATCH(E691,Mapping!$A$2:$A$465,0))</f>
        <v>KERALA</v>
      </c>
      <c r="H691" s="2" t="n">
        <v>21.59</v>
      </c>
      <c r="I691" s="3" t="n">
        <v>0.46</v>
      </c>
    </row>
    <row r="692" customFormat="false" ht="15" hidden="false" customHeight="false" outlineLevel="0" collapsed="false">
      <c r="A692" s="0" t="s">
        <v>296</v>
      </c>
      <c r="B692" s="0" t="n">
        <f aca="false">VALUE(LEFT(A692,4))</f>
        <v>2021</v>
      </c>
      <c r="C692" s="0" t="str">
        <f aca="false">"FY"&amp;IF(VALUE(MID(A692,6,2))&gt;=4,VALUE(LEFT(A692,4)),VALUE(LEFT(A692,4))-1)&amp;"-"&amp;TEXT(MOD(IF(VALUE(MID(A692,6,2))&gt;=4,VALUE(LEFT(A692,4)),VALUE(LEFT(A692,4))-1)+1,100),"00")</f>
        <v>FY2021-22</v>
      </c>
      <c r="D692" s="0" t="s">
        <v>53</v>
      </c>
      <c r="E692" s="0" t="s">
        <v>53</v>
      </c>
      <c r="F692" s="0" t="str">
        <f aca="false">INDEX(Mapping!$B$2:$B$465,MATCH(E692,Mapping!$A$2:$A$465,0))</f>
        <v>HIMACHAL PRADESH</v>
      </c>
      <c r="G692" s="0" t="str">
        <f aca="false">INDEX(Mapping!$C$2:$C$465,MATCH(E692,Mapping!$A$2:$A$465,0))</f>
        <v>HIMACHAL PRADESH</v>
      </c>
      <c r="H692" s="2" t="n">
        <v>17.4</v>
      </c>
      <c r="I692" s="3" t="n">
        <v>0.37</v>
      </c>
    </row>
    <row r="693" customFormat="false" ht="15" hidden="false" customHeight="false" outlineLevel="0" collapsed="false">
      <c r="A693" s="0" t="s">
        <v>296</v>
      </c>
      <c r="B693" s="0" t="n">
        <f aca="false">VALUE(LEFT(A693,4))</f>
        <v>2021</v>
      </c>
      <c r="C693" s="0" t="str">
        <f aca="false">"FY"&amp;IF(VALUE(MID(A693,6,2))&gt;=4,VALUE(LEFT(A693,4)),VALUE(LEFT(A693,4))-1)&amp;"-"&amp;TEXT(MOD(IF(VALUE(MID(A693,6,2))&gt;=4,VALUE(LEFT(A693,4)),VALUE(LEFT(A693,4))-1)+1,100),"00")</f>
        <v>FY2021-22</v>
      </c>
      <c r="D693" s="0" t="s">
        <v>121</v>
      </c>
      <c r="E693" s="0" t="s">
        <v>121</v>
      </c>
      <c r="F693" s="0" t="str">
        <f aca="false">INDEX(Mapping!$B$2:$B$465,MATCH(E693,Mapping!$A$2:$A$465,0))</f>
        <v>MEGHALAYA</v>
      </c>
      <c r="G693" s="0" t="str">
        <f aca="false">INDEX(Mapping!$C$2:$C$465,MATCH(E693,Mapping!$A$2:$A$465,0))</f>
        <v>MEGHALAYA</v>
      </c>
      <c r="H693" s="2" t="n">
        <v>13.96</v>
      </c>
      <c r="I693" s="3" t="n">
        <v>0.3</v>
      </c>
    </row>
    <row r="694" customFormat="false" ht="15" hidden="false" customHeight="false" outlineLevel="0" collapsed="false">
      <c r="A694" s="0" t="s">
        <v>296</v>
      </c>
      <c r="B694" s="0" t="n">
        <f aca="false">VALUE(LEFT(A694,4))</f>
        <v>2021</v>
      </c>
      <c r="C694" s="0" t="str">
        <f aca="false">"FY"&amp;IF(VALUE(MID(A694,6,2))&gt;=4,VALUE(LEFT(A694,4)),VALUE(LEFT(A694,4))-1)&amp;"-"&amp;TEXT(MOD(IF(VALUE(MID(A694,6,2))&gt;=4,VALUE(LEFT(A694,4)),VALUE(LEFT(A694,4))-1)+1,100),"00")</f>
        <v>FY2021-22</v>
      </c>
      <c r="D694" s="0" t="s">
        <v>312</v>
      </c>
      <c r="E694" s="0" t="s">
        <v>312</v>
      </c>
      <c r="F694" s="0" t="str">
        <f aca="false">INDEX(Mapping!$B$2:$B$465,MATCH(E694,Mapping!$A$2:$A$465,0))</f>
        <v>INDIAN RAILWAYS (NCR)</v>
      </c>
      <c r="G694" s="0" t="str">
        <f aca="false">INDEX(Mapping!$C$2:$C$465,MATCH(E694,Mapping!$A$2:$A$465,0))</f>
        <v>INDIAN RAILWAYS (NCR)</v>
      </c>
      <c r="H694" s="2" t="n">
        <v>11.01</v>
      </c>
      <c r="I694" s="3" t="n">
        <v>0.23</v>
      </c>
    </row>
    <row r="695" customFormat="false" ht="15" hidden="false" customHeight="false" outlineLevel="0" collapsed="false">
      <c r="A695" s="0" t="s">
        <v>296</v>
      </c>
      <c r="B695" s="0" t="n">
        <f aca="false">VALUE(LEFT(A695,4))</f>
        <v>2021</v>
      </c>
      <c r="C695" s="0" t="str">
        <f aca="false">"FY"&amp;IF(VALUE(MID(A695,6,2))&gt;=4,VALUE(LEFT(A695,4)),VALUE(LEFT(A695,4))-1)&amp;"-"&amp;TEXT(MOD(IF(VALUE(MID(A695,6,2))&gt;=4,VALUE(LEFT(A695,4)),VALUE(LEFT(A695,4))-1)+1,100),"00")</f>
        <v>FY2021-22</v>
      </c>
      <c r="D695" s="0" t="s">
        <v>245</v>
      </c>
      <c r="E695" s="0" t="s">
        <v>245</v>
      </c>
      <c r="F695" s="0" t="str">
        <f aca="false">INDEX(Mapping!$B$2:$B$465,MATCH(E695,Mapping!$A$2:$A$465,0))</f>
        <v>DNH &amp; DD (UT)</v>
      </c>
      <c r="G695" s="0" t="str">
        <f aca="false">INDEX(Mapping!$C$2:$C$465,MATCH(E695,Mapping!$A$2:$A$465,0))</f>
        <v>DNH &amp; DD (UT)</v>
      </c>
      <c r="H695" s="2" t="n">
        <v>8.01</v>
      </c>
      <c r="I695" s="3" t="n">
        <v>0.17</v>
      </c>
    </row>
    <row r="696" customFormat="false" ht="15" hidden="false" customHeight="false" outlineLevel="0" collapsed="false">
      <c r="A696" s="0" t="s">
        <v>296</v>
      </c>
      <c r="B696" s="0" t="n">
        <f aca="false">VALUE(LEFT(A696,4))</f>
        <v>2021</v>
      </c>
      <c r="C696" s="0" t="str">
        <f aca="false">"FY"&amp;IF(VALUE(MID(A696,6,2))&gt;=4,VALUE(LEFT(A696,4)),VALUE(LEFT(A696,4))-1)&amp;"-"&amp;TEXT(MOD(IF(VALUE(MID(A696,6,2))&gt;=4,VALUE(LEFT(A696,4)),VALUE(LEFT(A696,4))-1)+1,100),"00")</f>
        <v>FY2021-22</v>
      </c>
      <c r="D696" s="0" t="s">
        <v>119</v>
      </c>
      <c r="E696" s="0" t="s">
        <v>119</v>
      </c>
      <c r="F696" s="0" t="str">
        <f aca="false">INDEX(Mapping!$B$2:$B$465,MATCH(E696,Mapping!$A$2:$A$465,0))</f>
        <v>GOA</v>
      </c>
      <c r="G696" s="0" t="str">
        <f aca="false">INDEX(Mapping!$C$2:$C$465,MATCH(E696,Mapping!$A$2:$A$465,0))</f>
        <v>GOA</v>
      </c>
      <c r="H696" s="2" t="n">
        <v>3.47</v>
      </c>
      <c r="I696" s="3" t="n">
        <v>0.07</v>
      </c>
    </row>
    <row r="697" customFormat="false" ht="15" hidden="false" customHeight="false" outlineLevel="0" collapsed="false">
      <c r="A697" s="0" t="s">
        <v>296</v>
      </c>
      <c r="B697" s="0" t="n">
        <f aca="false">VALUE(LEFT(A697,4))</f>
        <v>2021</v>
      </c>
      <c r="C697" s="0" t="str">
        <f aca="false">"FY"&amp;IF(VALUE(MID(A697,6,2))&gt;=4,VALUE(LEFT(A697,4)),VALUE(LEFT(A697,4))-1)&amp;"-"&amp;TEXT(MOD(IF(VALUE(MID(A697,6,2))&gt;=4,VALUE(LEFT(A697,4)),VALUE(LEFT(A697,4))-1)+1,100),"00")</f>
        <v>FY2021-22</v>
      </c>
      <c r="D697" s="0" t="s">
        <v>45</v>
      </c>
      <c r="E697" s="0" t="s">
        <v>45</v>
      </c>
      <c r="F697" s="0" t="str">
        <f aca="false">INDEX(Mapping!$B$2:$B$465,MATCH(E697,Mapping!$A$2:$A$465,0))</f>
        <v>BIHAR</v>
      </c>
      <c r="G697" s="0" t="str">
        <f aca="false">INDEX(Mapping!$C$2:$C$465,MATCH(E697,Mapping!$A$2:$A$465,0))</f>
        <v>BIHAR</v>
      </c>
      <c r="H697" s="2" t="n">
        <v>2.1</v>
      </c>
      <c r="I697" s="3" t="n">
        <v>0.04</v>
      </c>
    </row>
    <row r="698" customFormat="false" ht="15" hidden="false" customHeight="false" outlineLevel="0" collapsed="false">
      <c r="A698" s="0" t="s">
        <v>296</v>
      </c>
      <c r="B698" s="0" t="n">
        <f aca="false">VALUE(LEFT(A698,4))</f>
        <v>2021</v>
      </c>
      <c r="C698" s="0" t="str">
        <f aca="false">"FY"&amp;IF(VALUE(MID(A698,6,2))&gt;=4,VALUE(LEFT(A698,4)),VALUE(LEFT(A698,4))-1)&amp;"-"&amp;TEXT(MOD(IF(VALUE(MID(A698,6,2))&gt;=4,VALUE(LEFT(A698,4)),VALUE(LEFT(A698,4))-1)+1,100),"00")</f>
        <v>FY2021-22</v>
      </c>
      <c r="D698" s="0" t="s">
        <v>94</v>
      </c>
      <c r="E698" s="0" t="s">
        <v>94</v>
      </c>
      <c r="F698" s="0" t="str">
        <f aca="false">INDEX(Mapping!$B$2:$B$465,MATCH(E698,Mapping!$A$2:$A$465,0))</f>
        <v>JHARKHAND</v>
      </c>
      <c r="G698" s="0" t="str">
        <f aca="false">INDEX(Mapping!$C$2:$C$465,MATCH(E698,Mapping!$A$2:$A$465,0))</f>
        <v>JHARKHAND</v>
      </c>
      <c r="H698" s="2" t="n">
        <v>1.68</v>
      </c>
      <c r="I698" s="3" t="n">
        <v>0.04</v>
      </c>
    </row>
    <row r="699" customFormat="false" ht="15" hidden="false" customHeight="false" outlineLevel="0" collapsed="false">
      <c r="A699" s="0" t="s">
        <v>387</v>
      </c>
      <c r="B699" s="0" t="n">
        <f aca="false">VALUE(LEFT(A699,4))</f>
        <v>2021</v>
      </c>
      <c r="C699" s="0" t="str">
        <f aca="false">"FY"&amp;IF(VALUE(MID(A699,6,2))&gt;=4,VALUE(LEFT(A699,4)),VALUE(LEFT(A699,4))-1)&amp;"-"&amp;TEXT(MOD(IF(VALUE(MID(A699,6,2))&gt;=4,VALUE(LEFT(A699,4)),VALUE(LEFT(A699,4))-1)+1,100),"00")</f>
        <v>FY2021-22</v>
      </c>
      <c r="D699" s="0" t="s">
        <v>38</v>
      </c>
      <c r="E699" s="0" t="s">
        <v>38</v>
      </c>
      <c r="F699" s="0" t="str">
        <f aca="false">INDEX(Mapping!$B$2:$B$465,MATCH(E699,Mapping!$A$2:$A$465,0))</f>
        <v>ANDHRA PRADESH</v>
      </c>
      <c r="G699" s="0" t="str">
        <f aca="false">INDEX(Mapping!$C$2:$C$465,MATCH(E699,Mapping!$A$2:$A$465,0))</f>
        <v>ANDHRA PRADESH</v>
      </c>
      <c r="H699" s="2" t="n">
        <v>848.67</v>
      </c>
      <c r="I699" s="3" t="n">
        <v>15.65</v>
      </c>
    </row>
    <row r="700" customFormat="false" ht="15" hidden="false" customHeight="false" outlineLevel="0" collapsed="false">
      <c r="A700" s="0" t="s">
        <v>387</v>
      </c>
      <c r="B700" s="0" t="n">
        <f aca="false">VALUE(LEFT(A700,4))</f>
        <v>2021</v>
      </c>
      <c r="C700" s="0" t="str">
        <f aca="false">"FY"&amp;IF(VALUE(MID(A700,6,2))&gt;=4,VALUE(LEFT(A700,4)),VALUE(LEFT(A700,4))-1)&amp;"-"&amp;TEXT(MOD(IF(VALUE(MID(A700,6,2))&gt;=4,VALUE(LEFT(A700,4)),VALUE(LEFT(A700,4))-1)+1,100),"00")</f>
        <v>FY2021-22</v>
      </c>
      <c r="D700" s="0" t="s">
        <v>42</v>
      </c>
      <c r="E700" s="0" t="s">
        <v>42</v>
      </c>
      <c r="F700" s="0" t="str">
        <f aca="false">INDEX(Mapping!$B$2:$B$465,MATCH(E700,Mapping!$A$2:$A$465,0))</f>
        <v>PUNJAB</v>
      </c>
      <c r="G700" s="0" t="str">
        <f aca="false">INDEX(Mapping!$C$2:$C$465,MATCH(E700,Mapping!$A$2:$A$465,0))</f>
        <v>PUNJAB</v>
      </c>
      <c r="H700" s="2" t="n">
        <v>835.93</v>
      </c>
      <c r="I700" s="3" t="n">
        <v>15.41</v>
      </c>
    </row>
    <row r="701" customFormat="false" ht="15" hidden="false" customHeight="false" outlineLevel="0" collapsed="false">
      <c r="A701" s="0" t="s">
        <v>387</v>
      </c>
      <c r="B701" s="0" t="n">
        <f aca="false">VALUE(LEFT(A701,4))</f>
        <v>2021</v>
      </c>
      <c r="C701" s="0" t="str">
        <f aca="false">"FY"&amp;IF(VALUE(MID(A701,6,2))&gt;=4,VALUE(LEFT(A701,4)),VALUE(LEFT(A701,4))-1)&amp;"-"&amp;TEXT(MOD(IF(VALUE(MID(A701,6,2))&gt;=4,VALUE(LEFT(A701,4)),VALUE(LEFT(A701,4))-1)+1,100),"00")</f>
        <v>FY2021-22</v>
      </c>
      <c r="D701" s="0" t="s">
        <v>40</v>
      </c>
      <c r="E701" s="0" t="s">
        <v>40</v>
      </c>
      <c r="F701" s="0" t="str">
        <f aca="false">INDEX(Mapping!$B$2:$B$465,MATCH(E701,Mapping!$A$2:$A$465,0))</f>
        <v>TAMIL NADU</v>
      </c>
      <c r="G701" s="0" t="str">
        <f aca="false">INDEX(Mapping!$C$2:$C$465,MATCH(E701,Mapping!$A$2:$A$465,0))</f>
        <v>TAMIL NADU</v>
      </c>
      <c r="H701" s="2" t="n">
        <v>476.15</v>
      </c>
      <c r="I701" s="3" t="n">
        <v>8.78</v>
      </c>
    </row>
    <row r="702" customFormat="false" ht="15" hidden="false" customHeight="false" outlineLevel="0" collapsed="false">
      <c r="A702" s="0" t="s">
        <v>387</v>
      </c>
      <c r="B702" s="0" t="n">
        <f aca="false">VALUE(LEFT(A702,4))</f>
        <v>2021</v>
      </c>
      <c r="C702" s="0" t="str">
        <f aca="false">"FY"&amp;IF(VALUE(MID(A702,6,2))&gt;=4,VALUE(LEFT(A702,4)),VALUE(LEFT(A702,4))-1)&amp;"-"&amp;TEXT(MOD(IF(VALUE(MID(A702,6,2))&gt;=4,VALUE(LEFT(A702,4)),VALUE(LEFT(A702,4))-1)+1,100),"00")</f>
        <v>FY2021-22</v>
      </c>
      <c r="D702" s="0" t="s">
        <v>31</v>
      </c>
      <c r="E702" s="0" t="s">
        <v>31</v>
      </c>
      <c r="F702" s="0" t="str">
        <f aca="false">INDEX(Mapping!$B$2:$B$465,MATCH(E702,Mapping!$A$2:$A$465,0))</f>
        <v>GUJARAT</v>
      </c>
      <c r="G702" s="0" t="str">
        <f aca="false">INDEX(Mapping!$C$2:$C$465,MATCH(E702,Mapping!$A$2:$A$465,0))</f>
        <v>GUJARAT</v>
      </c>
      <c r="H702" s="2" t="n">
        <v>441.93</v>
      </c>
      <c r="I702" s="3" t="n">
        <v>8.15</v>
      </c>
    </row>
    <row r="703" customFormat="false" ht="15" hidden="false" customHeight="false" outlineLevel="0" collapsed="false">
      <c r="A703" s="0" t="s">
        <v>387</v>
      </c>
      <c r="B703" s="0" t="n">
        <f aca="false">VALUE(LEFT(A703,4))</f>
        <v>2021</v>
      </c>
      <c r="C703" s="0" t="str">
        <f aca="false">"FY"&amp;IF(VALUE(MID(A703,6,2))&gt;=4,VALUE(LEFT(A703,4)),VALUE(LEFT(A703,4))-1)&amp;"-"&amp;TEXT(MOD(IF(VALUE(MID(A703,6,2))&gt;=4,VALUE(LEFT(A703,4)),VALUE(LEFT(A703,4))-1)+1,100),"00")</f>
        <v>FY2021-22</v>
      </c>
      <c r="D703" s="0" t="s">
        <v>54</v>
      </c>
      <c r="E703" s="0" t="s">
        <v>54</v>
      </c>
      <c r="F703" s="0" t="str">
        <f aca="false">INDEX(Mapping!$B$2:$B$465,MATCH(E703,Mapping!$A$2:$A$465,0))</f>
        <v>JAMMU &amp; KASHMIR</v>
      </c>
      <c r="G703" s="0" t="str">
        <f aca="false">INDEX(Mapping!$C$2:$C$465,MATCH(E703,Mapping!$A$2:$A$465,0))</f>
        <v>JAMMU &amp; KASHMIR</v>
      </c>
      <c r="H703" s="2" t="n">
        <v>436.62</v>
      </c>
      <c r="I703" s="3" t="n">
        <v>8.05</v>
      </c>
    </row>
    <row r="704" customFormat="false" ht="15" hidden="false" customHeight="false" outlineLevel="0" collapsed="false">
      <c r="A704" s="0" t="s">
        <v>387</v>
      </c>
      <c r="B704" s="0" t="n">
        <f aca="false">VALUE(LEFT(A704,4))</f>
        <v>2021</v>
      </c>
      <c r="C704" s="0" t="str">
        <f aca="false">"FY"&amp;IF(VALUE(MID(A704,6,2))&gt;=4,VALUE(LEFT(A704,4)),VALUE(LEFT(A704,4))-1)&amp;"-"&amp;TEXT(MOD(IF(VALUE(MID(A704,6,2))&gt;=4,VALUE(LEFT(A704,4)),VALUE(LEFT(A704,4))-1)+1,100),"00")</f>
        <v>FY2021-22</v>
      </c>
      <c r="D704" s="0" t="s">
        <v>44</v>
      </c>
      <c r="E704" s="0" t="s">
        <v>44</v>
      </c>
      <c r="F704" s="0" t="str">
        <f aca="false">INDEX(Mapping!$B$2:$B$465,MATCH(E704,Mapping!$A$2:$A$465,0))</f>
        <v>HARYANA</v>
      </c>
      <c r="G704" s="0" t="str">
        <f aca="false">INDEX(Mapping!$C$2:$C$465,MATCH(E704,Mapping!$A$2:$A$465,0))</f>
        <v>HARYANA</v>
      </c>
      <c r="H704" s="2" t="n">
        <v>432.45</v>
      </c>
      <c r="I704" s="3" t="n">
        <v>7.97</v>
      </c>
    </row>
    <row r="705" customFormat="false" ht="15" hidden="false" customHeight="false" outlineLevel="0" collapsed="false">
      <c r="A705" s="0" t="s">
        <v>387</v>
      </c>
      <c r="B705" s="0" t="n">
        <f aca="false">VALUE(LEFT(A705,4))</f>
        <v>2021</v>
      </c>
      <c r="C705" s="0" t="str">
        <f aca="false">"FY"&amp;IF(VALUE(MID(A705,6,2))&gt;=4,VALUE(LEFT(A705,4)),VALUE(LEFT(A705,4))-1)&amp;"-"&amp;TEXT(MOD(IF(VALUE(MID(A705,6,2))&gt;=4,VALUE(LEFT(A705,4)),VALUE(LEFT(A705,4))-1)+1,100),"00")</f>
        <v>FY2021-22</v>
      </c>
      <c r="D705" s="0" t="s">
        <v>41</v>
      </c>
      <c r="E705" s="0" t="s">
        <v>41</v>
      </c>
      <c r="F705" s="0" t="str">
        <f aca="false">INDEX(Mapping!$B$2:$B$465,MATCH(E705,Mapping!$A$2:$A$465,0))</f>
        <v>RAJASTHAN</v>
      </c>
      <c r="G705" s="0" t="str">
        <f aca="false">INDEX(Mapping!$C$2:$C$465,MATCH(E705,Mapping!$A$2:$A$465,0))</f>
        <v>RAJASTHAN</v>
      </c>
      <c r="H705" s="2" t="n">
        <v>343.92</v>
      </c>
      <c r="I705" s="3" t="n">
        <v>6.34</v>
      </c>
    </row>
    <row r="706" customFormat="false" ht="15" hidden="false" customHeight="false" outlineLevel="0" collapsed="false">
      <c r="A706" s="0" t="s">
        <v>387</v>
      </c>
      <c r="B706" s="0" t="n">
        <f aca="false">VALUE(LEFT(A706,4))</f>
        <v>2021</v>
      </c>
      <c r="C706" s="0" t="str">
        <f aca="false">"FY"&amp;IF(VALUE(MID(A706,6,2))&gt;=4,VALUE(LEFT(A706,4)),VALUE(LEFT(A706,4))-1)&amp;"-"&amp;TEXT(MOD(IF(VALUE(MID(A706,6,2))&gt;=4,VALUE(LEFT(A706,4)),VALUE(LEFT(A706,4))-1)+1,100),"00")</f>
        <v>FY2021-22</v>
      </c>
      <c r="D706" s="0" t="s">
        <v>35</v>
      </c>
      <c r="E706" s="0" t="s">
        <v>35</v>
      </c>
      <c r="F706" s="0" t="str">
        <f aca="false">INDEX(Mapping!$B$2:$B$465,MATCH(E706,Mapping!$A$2:$A$465,0))</f>
        <v>TELANGANA</v>
      </c>
      <c r="G706" s="0" t="str">
        <f aca="false">INDEX(Mapping!$C$2:$C$465,MATCH(E706,Mapping!$A$2:$A$465,0))</f>
        <v>TELANGANA</v>
      </c>
      <c r="H706" s="2" t="n">
        <v>331.74</v>
      </c>
      <c r="I706" s="3" t="n">
        <v>6.12</v>
      </c>
    </row>
    <row r="707" customFormat="false" ht="15" hidden="false" customHeight="false" outlineLevel="0" collapsed="false">
      <c r="A707" s="0" t="s">
        <v>387</v>
      </c>
      <c r="B707" s="0" t="n">
        <f aca="false">VALUE(LEFT(A707,4))</f>
        <v>2021</v>
      </c>
      <c r="C707" s="0" t="str">
        <f aca="false">"FY"&amp;IF(VALUE(MID(A707,6,2))&gt;=4,VALUE(LEFT(A707,4)),VALUE(LEFT(A707,4))-1)&amp;"-"&amp;TEXT(MOD(IF(VALUE(MID(A707,6,2))&gt;=4,VALUE(LEFT(A707,4)),VALUE(LEFT(A707,4))-1)+1,100),"00")</f>
        <v>FY2021-22</v>
      </c>
      <c r="D707" s="0" t="s">
        <v>37</v>
      </c>
      <c r="E707" s="0" t="s">
        <v>37</v>
      </c>
      <c r="F707" s="0" t="str">
        <f aca="false">INDEX(Mapping!$B$2:$B$465,MATCH(E707,Mapping!$A$2:$A$465,0))</f>
        <v>MAHARASHTRA</v>
      </c>
      <c r="G707" s="0" t="str">
        <f aca="false">INDEX(Mapping!$C$2:$C$465,MATCH(E707,Mapping!$A$2:$A$465,0))</f>
        <v>MAHARASHTRA</v>
      </c>
      <c r="H707" s="2" t="n">
        <v>288.6</v>
      </c>
      <c r="I707" s="3" t="n">
        <v>5.32</v>
      </c>
    </row>
    <row r="708" customFormat="false" ht="15" hidden="false" customHeight="false" outlineLevel="0" collapsed="false">
      <c r="A708" s="0" t="s">
        <v>387</v>
      </c>
      <c r="B708" s="0" t="n">
        <f aca="false">VALUE(LEFT(A708,4))</f>
        <v>2021</v>
      </c>
      <c r="C708" s="0" t="str">
        <f aca="false">"FY"&amp;IF(VALUE(MID(A708,6,2))&gt;=4,VALUE(LEFT(A708,4)),VALUE(LEFT(A708,4))-1)&amp;"-"&amp;TEXT(MOD(IF(VALUE(MID(A708,6,2))&gt;=4,VALUE(LEFT(A708,4)),VALUE(LEFT(A708,4))-1)+1,100),"00")</f>
        <v>FY2021-22</v>
      </c>
      <c r="D708" s="0" t="s">
        <v>36</v>
      </c>
      <c r="E708" s="0" t="s">
        <v>36</v>
      </c>
      <c r="F708" s="0" t="str">
        <f aca="false">INDEX(Mapping!$B$2:$B$465,MATCH(E708,Mapping!$A$2:$A$465,0))</f>
        <v>UTTAR PRADESH</v>
      </c>
      <c r="G708" s="0" t="str">
        <f aca="false">INDEX(Mapping!$C$2:$C$465,MATCH(E708,Mapping!$A$2:$A$465,0))</f>
        <v>UTTAR PRADESH</v>
      </c>
      <c r="H708" s="2" t="n">
        <v>199.69</v>
      </c>
      <c r="I708" s="3" t="n">
        <v>3.68</v>
      </c>
    </row>
    <row r="709" customFormat="false" ht="15" hidden="false" customHeight="false" outlineLevel="0" collapsed="false">
      <c r="A709" s="0" t="s">
        <v>387</v>
      </c>
      <c r="B709" s="0" t="n">
        <f aca="false">VALUE(LEFT(A709,4))</f>
        <v>2021</v>
      </c>
      <c r="C709" s="0" t="str">
        <f aca="false">"FY"&amp;IF(VALUE(MID(A709,6,2))&gt;=4,VALUE(LEFT(A709,4)),VALUE(LEFT(A709,4))-1)&amp;"-"&amp;TEXT(MOD(IF(VALUE(MID(A709,6,2))&gt;=4,VALUE(LEFT(A709,4)),VALUE(LEFT(A709,4))-1)+1,100),"00")</f>
        <v>FY2021-22</v>
      </c>
      <c r="D709" s="0" t="s">
        <v>43</v>
      </c>
      <c r="E709" s="0" t="s">
        <v>43</v>
      </c>
      <c r="F709" s="0" t="str">
        <f aca="false">INDEX(Mapping!$B$2:$B$465,MATCH(E709,Mapping!$A$2:$A$465,0))</f>
        <v>ODISHA</v>
      </c>
      <c r="G709" s="0" t="str">
        <f aca="false">INDEX(Mapping!$C$2:$C$465,MATCH(E709,Mapping!$A$2:$A$465,0))</f>
        <v>ODISHA</v>
      </c>
      <c r="H709" s="2" t="n">
        <v>145.86</v>
      </c>
      <c r="I709" s="3" t="n">
        <v>2.69</v>
      </c>
    </row>
    <row r="710" customFormat="false" ht="15" hidden="false" customHeight="false" outlineLevel="0" collapsed="false">
      <c r="A710" s="0" t="s">
        <v>387</v>
      </c>
      <c r="B710" s="0" t="n">
        <f aca="false">VALUE(LEFT(A710,4))</f>
        <v>2021</v>
      </c>
      <c r="C710" s="0" t="str">
        <f aca="false">"FY"&amp;IF(VALUE(MID(A710,6,2))&gt;=4,VALUE(LEFT(A710,4)),VALUE(LEFT(A710,4))-1)&amp;"-"&amp;TEXT(MOD(IF(VALUE(MID(A710,6,2))&gt;=4,VALUE(LEFT(A710,4)),VALUE(LEFT(A710,4))-1)+1,100),"00")</f>
        <v>FY2021-22</v>
      </c>
      <c r="D710" s="0" t="s">
        <v>648</v>
      </c>
      <c r="E710" s="0" t="s">
        <v>91</v>
      </c>
      <c r="F710" s="0" t="str">
        <f aca="false">INDEX(Mapping!$B$2:$B$465,MATCH(E710,Mapping!$A$2:$A$465,0))</f>
        <v>AM/NS INDIA (HAZIRA)</v>
      </c>
      <c r="G710" s="0" t="str">
        <f aca="false">INDEX(Mapping!$C$2:$C$465,MATCH(E710,Mapping!$A$2:$A$465,0))</f>
        <v>AM/NS INDIA (HAZIRA)</v>
      </c>
      <c r="H710" s="2" t="n">
        <v>100.57</v>
      </c>
      <c r="I710" s="3" t="n">
        <v>1.85</v>
      </c>
    </row>
    <row r="711" customFormat="false" ht="15" hidden="false" customHeight="false" outlineLevel="0" collapsed="false">
      <c r="A711" s="0" t="s">
        <v>387</v>
      </c>
      <c r="B711" s="0" t="n">
        <f aca="false">VALUE(LEFT(A711,4))</f>
        <v>2021</v>
      </c>
      <c r="C711" s="0" t="str">
        <f aca="false">"FY"&amp;IF(VALUE(MID(A711,6,2))&gt;=4,VALUE(LEFT(A711,4)),VALUE(LEFT(A711,4))-1)&amp;"-"&amp;TEXT(MOD(IF(VALUE(MID(A711,6,2))&gt;=4,VALUE(LEFT(A711,4)),VALUE(LEFT(A711,4))-1)+1,100),"00")</f>
        <v>FY2021-22</v>
      </c>
      <c r="D711" s="0" t="s">
        <v>56</v>
      </c>
      <c r="E711" s="0" t="s">
        <v>56</v>
      </c>
      <c r="F711" s="0" t="str">
        <f aca="false">INDEX(Mapping!$B$2:$B$465,MATCH(E711,Mapping!$A$2:$A$465,0))</f>
        <v>UTTARAKHAND</v>
      </c>
      <c r="G711" s="0" t="str">
        <f aca="false">INDEX(Mapping!$C$2:$C$465,MATCH(E711,Mapping!$A$2:$A$465,0))</f>
        <v>UTTARAKHAND</v>
      </c>
      <c r="H711" s="2" t="n">
        <v>94.14</v>
      </c>
      <c r="I711" s="3" t="n">
        <v>1.74</v>
      </c>
    </row>
    <row r="712" customFormat="false" ht="15" hidden="false" customHeight="false" outlineLevel="0" collapsed="false">
      <c r="A712" s="0" t="s">
        <v>387</v>
      </c>
      <c r="B712" s="0" t="n">
        <f aca="false">VALUE(LEFT(A712,4))</f>
        <v>2021</v>
      </c>
      <c r="C712" s="0" t="str">
        <f aca="false">"FY"&amp;IF(VALUE(MID(A712,6,2))&gt;=4,VALUE(LEFT(A712,4)),VALUE(LEFT(A712,4))-1)&amp;"-"&amp;TEXT(MOD(IF(VALUE(MID(A712,6,2))&gt;=4,VALUE(LEFT(A712,4)),VALUE(LEFT(A712,4))-1)+1,100),"00")</f>
        <v>FY2021-22</v>
      </c>
      <c r="D712" s="0" t="s">
        <v>49</v>
      </c>
      <c r="E712" s="0" t="s">
        <v>49</v>
      </c>
      <c r="F712" s="0" t="str">
        <f aca="false">INDEX(Mapping!$B$2:$B$465,MATCH(E712,Mapping!$A$2:$A$465,0))</f>
        <v>MADHYA PRADESH</v>
      </c>
      <c r="G712" s="0" t="str">
        <f aca="false">INDEX(Mapping!$C$2:$C$465,MATCH(E712,Mapping!$A$2:$A$465,0))</f>
        <v>MADHYA PRADESH</v>
      </c>
      <c r="H712" s="2" t="n">
        <v>82.19</v>
      </c>
      <c r="I712" s="3" t="n">
        <v>1.52</v>
      </c>
    </row>
    <row r="713" customFormat="false" ht="15" hidden="false" customHeight="false" outlineLevel="0" collapsed="false">
      <c r="A713" s="0" t="s">
        <v>387</v>
      </c>
      <c r="B713" s="0" t="n">
        <f aca="false">VALUE(LEFT(A713,4))</f>
        <v>2021</v>
      </c>
      <c r="C713" s="0" t="str">
        <f aca="false">"FY"&amp;IF(VALUE(MID(A713,6,2))&gt;=4,VALUE(LEFT(A713,4)),VALUE(LEFT(A713,4))-1)&amp;"-"&amp;TEXT(MOD(IF(VALUE(MID(A713,6,2))&gt;=4,VALUE(LEFT(A713,4)),VALUE(LEFT(A713,4))-1)+1,100),"00")</f>
        <v>FY2021-22</v>
      </c>
      <c r="D713" s="0" t="s">
        <v>48</v>
      </c>
      <c r="E713" s="0" t="s">
        <v>48</v>
      </c>
      <c r="F713" s="0" t="str">
        <f aca="false">INDEX(Mapping!$B$2:$B$465,MATCH(E713,Mapping!$A$2:$A$465,0))</f>
        <v>DELHI</v>
      </c>
      <c r="G713" s="0" t="str">
        <f aca="false">INDEX(Mapping!$C$2:$C$465,MATCH(E713,Mapping!$A$2:$A$465,0))</f>
        <v>DELHI</v>
      </c>
      <c r="H713" s="2" t="n">
        <v>80.21</v>
      </c>
      <c r="I713" s="3" t="n">
        <v>1.48</v>
      </c>
    </row>
    <row r="714" customFormat="false" ht="15" hidden="false" customHeight="false" outlineLevel="0" collapsed="false">
      <c r="A714" s="0" t="s">
        <v>387</v>
      </c>
      <c r="B714" s="0" t="n">
        <f aca="false">VALUE(LEFT(A714,4))</f>
        <v>2021</v>
      </c>
      <c r="C714" s="0" t="str">
        <f aca="false">"FY"&amp;IF(VALUE(MID(A714,6,2))&gt;=4,VALUE(LEFT(A714,4)),VALUE(LEFT(A714,4))-1)&amp;"-"&amp;TEXT(MOD(IF(VALUE(MID(A714,6,2))&gt;=4,VALUE(LEFT(A714,4)),VALUE(LEFT(A714,4))-1)+1,100),"00")</f>
        <v>FY2021-22</v>
      </c>
      <c r="D714" s="0" t="s">
        <v>74</v>
      </c>
      <c r="E714" s="0" t="s">
        <v>74</v>
      </c>
      <c r="F714" s="0" t="str">
        <f aca="false">INDEX(Mapping!$B$2:$B$465,MATCH(E714,Mapping!$A$2:$A$465,0))</f>
        <v>NEPAL (NEA / NVVN)</v>
      </c>
      <c r="G714" s="0" t="str">
        <f aca="false">INDEX(Mapping!$C$2:$C$465,MATCH(E714,Mapping!$A$2:$A$465,0))</f>
        <v>NEPAL (NEA / NVVN)</v>
      </c>
      <c r="H714" s="2" t="n">
        <v>69.03</v>
      </c>
      <c r="I714" s="3" t="n">
        <v>1.27</v>
      </c>
    </row>
    <row r="715" customFormat="false" ht="15" hidden="false" customHeight="false" outlineLevel="0" collapsed="false">
      <c r="A715" s="0" t="s">
        <v>387</v>
      </c>
      <c r="B715" s="0" t="n">
        <f aca="false">VALUE(LEFT(A715,4))</f>
        <v>2021</v>
      </c>
      <c r="C715" s="0" t="str">
        <f aca="false">"FY"&amp;IF(VALUE(MID(A715,6,2))&gt;=4,VALUE(LEFT(A715,4)),VALUE(LEFT(A715,4))-1)&amp;"-"&amp;TEXT(MOD(IF(VALUE(MID(A715,6,2))&gt;=4,VALUE(LEFT(A715,4)),VALUE(LEFT(A715,4))-1)+1,100),"00")</f>
        <v>FY2021-22</v>
      </c>
      <c r="D715" s="0" t="s">
        <v>53</v>
      </c>
      <c r="E715" s="0" t="s">
        <v>53</v>
      </c>
      <c r="F715" s="0" t="str">
        <f aca="false">INDEX(Mapping!$B$2:$B$465,MATCH(E715,Mapping!$A$2:$A$465,0))</f>
        <v>HIMACHAL PRADESH</v>
      </c>
      <c r="G715" s="0" t="str">
        <f aca="false">INDEX(Mapping!$C$2:$C$465,MATCH(E715,Mapping!$A$2:$A$465,0))</f>
        <v>HIMACHAL PRADESH</v>
      </c>
      <c r="H715" s="2" t="n">
        <v>54.94</v>
      </c>
      <c r="I715" s="3" t="n">
        <v>1.01</v>
      </c>
    </row>
    <row r="716" customFormat="false" ht="15" hidden="false" customHeight="false" outlineLevel="0" collapsed="false">
      <c r="A716" s="0" t="s">
        <v>387</v>
      </c>
      <c r="B716" s="0" t="n">
        <f aca="false">VALUE(LEFT(A716,4))</f>
        <v>2021</v>
      </c>
      <c r="C716" s="0" t="str">
        <f aca="false">"FY"&amp;IF(VALUE(MID(A716,6,2))&gt;=4,VALUE(LEFT(A716,4)),VALUE(LEFT(A716,4))-1)&amp;"-"&amp;TEXT(MOD(IF(VALUE(MID(A716,6,2))&gt;=4,VALUE(LEFT(A716,4)),VALUE(LEFT(A716,4))-1)+1,100),"00")</f>
        <v>FY2021-22</v>
      </c>
      <c r="D716" s="0" t="s">
        <v>47</v>
      </c>
      <c r="E716" s="0" t="s">
        <v>47</v>
      </c>
      <c r="F716" s="0" t="str">
        <f aca="false">INDEX(Mapping!$B$2:$B$465,MATCH(E716,Mapping!$A$2:$A$465,0))</f>
        <v>KARNATAKA</v>
      </c>
      <c r="G716" s="0" t="str">
        <f aca="false">INDEX(Mapping!$C$2:$C$465,MATCH(E716,Mapping!$A$2:$A$465,0))</f>
        <v>KARNATAKA</v>
      </c>
      <c r="H716" s="2" t="n">
        <v>54.47</v>
      </c>
      <c r="I716" s="3" t="n">
        <v>1</v>
      </c>
    </row>
    <row r="717" customFormat="false" ht="15" hidden="false" customHeight="false" outlineLevel="0" collapsed="false">
      <c r="A717" s="0" t="s">
        <v>387</v>
      </c>
      <c r="B717" s="0" t="n">
        <f aca="false">VALUE(LEFT(A717,4))</f>
        <v>2021</v>
      </c>
      <c r="C717" s="0" t="str">
        <f aca="false">"FY"&amp;IF(VALUE(MID(A717,6,2))&gt;=4,VALUE(LEFT(A717,4)),VALUE(LEFT(A717,4))-1)&amp;"-"&amp;TEXT(MOD(IF(VALUE(MID(A717,6,2))&gt;=4,VALUE(LEFT(A717,4)),VALUE(LEFT(A717,4))-1)+1,100),"00")</f>
        <v>FY2021-22</v>
      </c>
      <c r="D717" s="0" t="s">
        <v>61</v>
      </c>
      <c r="E717" s="0" t="s">
        <v>61</v>
      </c>
      <c r="F717" s="0" t="str">
        <f aca="false">INDEX(Mapping!$B$2:$B$465,MATCH(E717,Mapping!$A$2:$A$465,0))</f>
        <v>ASSAM</v>
      </c>
      <c r="G717" s="0" t="str">
        <f aca="false">INDEX(Mapping!$C$2:$C$465,MATCH(E717,Mapping!$A$2:$A$465,0))</f>
        <v>ASSAM</v>
      </c>
      <c r="H717" s="2" t="n">
        <v>25.04</v>
      </c>
      <c r="I717" s="3" t="n">
        <v>0.46</v>
      </c>
    </row>
    <row r="718" customFormat="false" ht="15" hidden="false" customHeight="false" outlineLevel="0" collapsed="false">
      <c r="A718" s="0" t="s">
        <v>387</v>
      </c>
      <c r="B718" s="0" t="n">
        <f aca="false">VALUE(LEFT(A718,4))</f>
        <v>2021</v>
      </c>
      <c r="C718" s="0" t="str">
        <f aca="false">"FY"&amp;IF(VALUE(MID(A718,6,2))&gt;=4,VALUE(LEFT(A718,4)),VALUE(LEFT(A718,4))-1)&amp;"-"&amp;TEXT(MOD(IF(VALUE(MID(A718,6,2))&gt;=4,VALUE(LEFT(A718,4)),VALUE(LEFT(A718,4))-1)+1,100),"00")</f>
        <v>FY2021-22</v>
      </c>
      <c r="D718" s="0" t="s">
        <v>150</v>
      </c>
      <c r="E718" s="0" t="s">
        <v>150</v>
      </c>
      <c r="F718" s="0" t="str">
        <f aca="false">INDEX(Mapping!$B$2:$B$465,MATCH(E718,Mapping!$A$2:$A$465,0))</f>
        <v>DNH &amp; DD (UT)</v>
      </c>
      <c r="G718" s="0" t="str">
        <f aca="false">INDEX(Mapping!$C$2:$C$465,MATCH(E718,Mapping!$A$2:$A$465,0))</f>
        <v>DNH &amp; DD (UT)</v>
      </c>
      <c r="H718" s="2" t="n">
        <v>21.33</v>
      </c>
      <c r="I718" s="3" t="n">
        <v>0.39</v>
      </c>
    </row>
    <row r="719" customFormat="false" ht="15" hidden="false" customHeight="false" outlineLevel="0" collapsed="false">
      <c r="A719" s="0" t="s">
        <v>387</v>
      </c>
      <c r="B719" s="0" t="n">
        <f aca="false">VALUE(LEFT(A719,4))</f>
        <v>2021</v>
      </c>
      <c r="C719" s="0" t="str">
        <f aca="false">"FY"&amp;IF(VALUE(MID(A719,6,2))&gt;=4,VALUE(LEFT(A719,4)),VALUE(LEFT(A719,4))-1)&amp;"-"&amp;TEXT(MOD(IF(VALUE(MID(A719,6,2))&gt;=4,VALUE(LEFT(A719,4)),VALUE(LEFT(A719,4))-1)+1,100),"00")</f>
        <v>FY2021-22</v>
      </c>
      <c r="D719" s="0" t="s">
        <v>121</v>
      </c>
      <c r="E719" s="0" t="s">
        <v>121</v>
      </c>
      <c r="F719" s="0" t="str">
        <f aca="false">INDEX(Mapping!$B$2:$B$465,MATCH(E719,Mapping!$A$2:$A$465,0))</f>
        <v>MEGHALAYA</v>
      </c>
      <c r="G719" s="0" t="str">
        <f aca="false">INDEX(Mapping!$C$2:$C$465,MATCH(E719,Mapping!$A$2:$A$465,0))</f>
        <v>MEGHALAYA</v>
      </c>
      <c r="H719" s="2" t="n">
        <v>16.97</v>
      </c>
      <c r="I719" s="3" t="n">
        <v>0.31</v>
      </c>
    </row>
    <row r="720" customFormat="false" ht="15" hidden="false" customHeight="false" outlineLevel="0" collapsed="false">
      <c r="A720" s="0" t="s">
        <v>387</v>
      </c>
      <c r="B720" s="0" t="n">
        <f aca="false">VALUE(LEFT(A720,4))</f>
        <v>2021</v>
      </c>
      <c r="C720" s="0" t="str">
        <f aca="false">"FY"&amp;IF(VALUE(MID(A720,6,2))&gt;=4,VALUE(LEFT(A720,4)),VALUE(LEFT(A720,4))-1)&amp;"-"&amp;TEXT(MOD(IF(VALUE(MID(A720,6,2))&gt;=4,VALUE(LEFT(A720,4)),VALUE(LEFT(A720,4))-1)+1,100),"00")</f>
        <v>FY2021-22</v>
      </c>
      <c r="D720" s="0" t="s">
        <v>245</v>
      </c>
      <c r="E720" s="0" t="s">
        <v>245</v>
      </c>
      <c r="F720" s="0" t="str">
        <f aca="false">INDEX(Mapping!$B$2:$B$465,MATCH(E720,Mapping!$A$2:$A$465,0))</f>
        <v>DNH &amp; DD (UT)</v>
      </c>
      <c r="G720" s="0" t="str">
        <f aca="false">INDEX(Mapping!$C$2:$C$465,MATCH(E720,Mapping!$A$2:$A$465,0))</f>
        <v>DNH &amp; DD (UT)</v>
      </c>
      <c r="H720" s="2" t="n">
        <v>14.9</v>
      </c>
      <c r="I720" s="3" t="n">
        <v>0.27</v>
      </c>
    </row>
    <row r="721" customFormat="false" ht="15" hidden="false" customHeight="false" outlineLevel="0" collapsed="false">
      <c r="A721" s="0" t="s">
        <v>387</v>
      </c>
      <c r="B721" s="0" t="n">
        <f aca="false">VALUE(LEFT(A721,4))</f>
        <v>2021</v>
      </c>
      <c r="C721" s="0" t="str">
        <f aca="false">"FY"&amp;IF(VALUE(MID(A721,6,2))&gt;=4,VALUE(LEFT(A721,4)),VALUE(LEFT(A721,4))-1)&amp;"-"&amp;TEXT(MOD(IF(VALUE(MID(A721,6,2))&gt;=4,VALUE(LEFT(A721,4)),VALUE(LEFT(A721,4))-1)+1,100),"00")</f>
        <v>FY2021-22</v>
      </c>
      <c r="D721" s="0" t="s">
        <v>71</v>
      </c>
      <c r="E721" s="0" t="s">
        <v>71</v>
      </c>
      <c r="F721" s="0" t="str">
        <f aca="false">INDEX(Mapping!$B$2:$B$465,MATCH(E721,Mapping!$A$2:$A$465,0))</f>
        <v>KERALA</v>
      </c>
      <c r="G721" s="0" t="str">
        <f aca="false">INDEX(Mapping!$C$2:$C$465,MATCH(E721,Mapping!$A$2:$A$465,0))</f>
        <v>KERALA</v>
      </c>
      <c r="H721" s="2" t="n">
        <v>14.41</v>
      </c>
      <c r="I721" s="3" t="n">
        <v>0.27</v>
      </c>
    </row>
    <row r="722" customFormat="false" ht="15" hidden="false" customHeight="false" outlineLevel="0" collapsed="false">
      <c r="A722" s="0" t="s">
        <v>387</v>
      </c>
      <c r="B722" s="0" t="n">
        <f aca="false">VALUE(LEFT(A722,4))</f>
        <v>2021</v>
      </c>
      <c r="C722" s="0" t="str">
        <f aca="false">"FY"&amp;IF(VALUE(MID(A722,6,2))&gt;=4,VALUE(LEFT(A722,4)),VALUE(LEFT(A722,4))-1)&amp;"-"&amp;TEXT(MOD(IF(VALUE(MID(A722,6,2))&gt;=4,VALUE(LEFT(A722,4)),VALUE(LEFT(A722,4))-1)+1,100),"00")</f>
        <v>FY2021-22</v>
      </c>
      <c r="D722" s="0" t="s">
        <v>119</v>
      </c>
      <c r="E722" s="0" t="s">
        <v>119</v>
      </c>
      <c r="F722" s="0" t="str">
        <f aca="false">INDEX(Mapping!$B$2:$B$465,MATCH(E722,Mapping!$A$2:$A$465,0))</f>
        <v>GOA</v>
      </c>
      <c r="G722" s="0" t="str">
        <f aca="false">INDEX(Mapping!$C$2:$C$465,MATCH(E722,Mapping!$A$2:$A$465,0))</f>
        <v>GOA</v>
      </c>
      <c r="H722" s="2" t="n">
        <v>6.48</v>
      </c>
      <c r="I722" s="3" t="n">
        <v>0.12</v>
      </c>
    </row>
    <row r="723" customFormat="false" ht="15" hidden="false" customHeight="false" outlineLevel="0" collapsed="false">
      <c r="A723" s="0" t="s">
        <v>387</v>
      </c>
      <c r="B723" s="0" t="n">
        <f aca="false">VALUE(LEFT(A723,4))</f>
        <v>2021</v>
      </c>
      <c r="C723" s="0" t="str">
        <f aca="false">"FY"&amp;IF(VALUE(MID(A723,6,2))&gt;=4,VALUE(LEFT(A723,4)),VALUE(LEFT(A723,4))-1)&amp;"-"&amp;TEXT(MOD(IF(VALUE(MID(A723,6,2))&gt;=4,VALUE(LEFT(A723,4)),VALUE(LEFT(A723,4))-1)+1,100),"00")</f>
        <v>FY2021-22</v>
      </c>
      <c r="D723" s="0" t="s">
        <v>176</v>
      </c>
      <c r="E723" s="0" t="s">
        <v>176</v>
      </c>
      <c r="F723" s="0" t="str">
        <f aca="false">INDEX(Mapping!$B$2:$B$465,MATCH(E723,Mapping!$A$2:$A$465,0))</f>
        <v>SIKKIM</v>
      </c>
      <c r="G723" s="0" t="str">
        <f aca="false">INDEX(Mapping!$C$2:$C$465,MATCH(E723,Mapping!$A$2:$A$465,0))</f>
        <v>SIKKIM</v>
      </c>
      <c r="H723" s="2" t="n">
        <v>2.74</v>
      </c>
      <c r="I723" s="3" t="n">
        <v>0.05</v>
      </c>
    </row>
    <row r="724" customFormat="false" ht="15" hidden="false" customHeight="false" outlineLevel="0" collapsed="false">
      <c r="A724" s="0" t="s">
        <v>387</v>
      </c>
      <c r="B724" s="0" t="n">
        <f aca="false">VALUE(LEFT(A724,4))</f>
        <v>2021</v>
      </c>
      <c r="C724" s="0" t="str">
        <f aca="false">"FY"&amp;IF(VALUE(MID(A724,6,2))&gt;=4,VALUE(LEFT(A724,4)),VALUE(LEFT(A724,4))-1)&amp;"-"&amp;TEXT(MOD(IF(VALUE(MID(A724,6,2))&gt;=4,VALUE(LEFT(A724,4)),VALUE(LEFT(A724,4))-1)+1,100),"00")</f>
        <v>FY2021-22</v>
      </c>
      <c r="D724" s="0" t="s">
        <v>45</v>
      </c>
      <c r="E724" s="0" t="s">
        <v>45</v>
      </c>
      <c r="F724" s="0" t="str">
        <f aca="false">INDEX(Mapping!$B$2:$B$465,MATCH(E724,Mapping!$A$2:$A$465,0))</f>
        <v>BIHAR</v>
      </c>
      <c r="G724" s="0" t="str">
        <f aca="false">INDEX(Mapping!$C$2:$C$465,MATCH(E724,Mapping!$A$2:$A$465,0))</f>
        <v>BIHAR</v>
      </c>
      <c r="H724" s="2" t="n">
        <v>1.21</v>
      </c>
      <c r="I724" s="3" t="n">
        <v>0.02</v>
      </c>
    </row>
    <row r="725" customFormat="false" ht="15" hidden="false" customHeight="false" outlineLevel="0" collapsed="false">
      <c r="A725" s="0" t="s">
        <v>387</v>
      </c>
      <c r="B725" s="0" t="n">
        <f aca="false">VALUE(LEFT(A725,4))</f>
        <v>2021</v>
      </c>
      <c r="C725" s="0" t="str">
        <f aca="false">"FY"&amp;IF(VALUE(MID(A725,6,2))&gt;=4,VALUE(LEFT(A725,4)),VALUE(LEFT(A725,4))-1)&amp;"-"&amp;TEXT(MOD(IF(VALUE(MID(A725,6,2))&gt;=4,VALUE(LEFT(A725,4)),VALUE(LEFT(A725,4))-1)+1,100),"00")</f>
        <v>FY2021-22</v>
      </c>
      <c r="D725" s="0" t="s">
        <v>39</v>
      </c>
      <c r="E725" s="0" t="s">
        <v>39</v>
      </c>
      <c r="F725" s="0" t="str">
        <f aca="false">INDEX(Mapping!$B$2:$B$465,MATCH(E725,Mapping!$A$2:$A$465,0))</f>
        <v>WEST BENGAL</v>
      </c>
      <c r="G725" s="0" t="str">
        <f aca="false">INDEX(Mapping!$C$2:$C$465,MATCH(E725,Mapping!$A$2:$A$465,0))</f>
        <v>WEST BENGAL</v>
      </c>
      <c r="H725" s="2" t="n">
        <v>1.11</v>
      </c>
      <c r="I725" s="3" t="n">
        <v>0.02</v>
      </c>
    </row>
    <row r="726" customFormat="false" ht="15" hidden="false" customHeight="false" outlineLevel="0" collapsed="false">
      <c r="A726" s="0" t="s">
        <v>387</v>
      </c>
      <c r="B726" s="0" t="n">
        <f aca="false">VALUE(LEFT(A726,4))</f>
        <v>2021</v>
      </c>
      <c r="C726" s="0" t="str">
        <f aca="false">"FY"&amp;IF(VALUE(MID(A726,6,2))&gt;=4,VALUE(LEFT(A726,4)),VALUE(LEFT(A726,4))-1)&amp;"-"&amp;TEXT(MOD(IF(VALUE(MID(A726,6,2))&gt;=4,VALUE(LEFT(A726,4)),VALUE(LEFT(A726,4))-1)+1,100),"00")</f>
        <v>FY2021-22</v>
      </c>
      <c r="D726" s="0" t="s">
        <v>312</v>
      </c>
      <c r="E726" s="0" t="s">
        <v>312</v>
      </c>
      <c r="F726" s="0" t="str">
        <f aca="false">INDEX(Mapping!$B$2:$B$465,MATCH(E726,Mapping!$A$2:$A$465,0))</f>
        <v>INDIAN RAILWAYS (NCR)</v>
      </c>
      <c r="G726" s="0" t="str">
        <f aca="false">INDEX(Mapping!$C$2:$C$465,MATCH(E726,Mapping!$A$2:$A$465,0))</f>
        <v>INDIAN RAILWAYS (NCR)</v>
      </c>
      <c r="H726" s="2" t="n">
        <v>0.95</v>
      </c>
      <c r="I726" s="3" t="n">
        <v>0.02</v>
      </c>
    </row>
    <row r="727" customFormat="false" ht="15" hidden="false" customHeight="false" outlineLevel="0" collapsed="false">
      <c r="A727" s="0" t="s">
        <v>387</v>
      </c>
      <c r="B727" s="0" t="n">
        <f aca="false">VALUE(LEFT(A727,4))</f>
        <v>2021</v>
      </c>
      <c r="C727" s="0" t="str">
        <f aca="false">"FY"&amp;IF(VALUE(MID(A727,6,2))&gt;=4,VALUE(LEFT(A727,4)),VALUE(LEFT(A727,4))-1)&amp;"-"&amp;TEXT(MOD(IF(VALUE(MID(A727,6,2))&gt;=4,VALUE(LEFT(A727,4)),VALUE(LEFT(A727,4))-1)+1,100),"00")</f>
        <v>FY2021-22</v>
      </c>
      <c r="D727" s="0" t="s">
        <v>94</v>
      </c>
      <c r="E727" s="0" t="s">
        <v>94</v>
      </c>
      <c r="F727" s="0" t="str">
        <f aca="false">INDEX(Mapping!$B$2:$B$465,MATCH(E727,Mapping!$A$2:$A$465,0))</f>
        <v>JHARKHAND</v>
      </c>
      <c r="G727" s="0" t="str">
        <f aca="false">INDEX(Mapping!$C$2:$C$465,MATCH(E727,Mapping!$A$2:$A$465,0))</f>
        <v>JHARKHAND</v>
      </c>
      <c r="H727" s="2" t="n">
        <v>0.52</v>
      </c>
      <c r="I727" s="3" t="n">
        <v>0.01</v>
      </c>
    </row>
    <row r="728" customFormat="false" ht="15" hidden="false" customHeight="false" outlineLevel="0" collapsed="false">
      <c r="A728" s="0" t="s">
        <v>387</v>
      </c>
      <c r="B728" s="0" t="n">
        <f aca="false">VALUE(LEFT(A728,4))</f>
        <v>2021</v>
      </c>
      <c r="C728" s="0" t="str">
        <f aca="false">"FY"&amp;IF(VALUE(MID(A728,6,2))&gt;=4,VALUE(LEFT(A728,4)),VALUE(LEFT(A728,4))-1)&amp;"-"&amp;TEXT(MOD(IF(VALUE(MID(A728,6,2))&gt;=4,VALUE(LEFT(A728,4)),VALUE(LEFT(A728,4))-1)+1,100),"00")</f>
        <v>FY2021-22</v>
      </c>
      <c r="D728" s="0" t="s">
        <v>385</v>
      </c>
      <c r="E728" s="0" t="s">
        <v>385</v>
      </c>
      <c r="F728" s="0" t="str">
        <f aca="false">INDEX(Mapping!$B$2:$B$465,MATCH(E728,Mapping!$A$2:$A$465,0))</f>
        <v>NTPL (NLC TAMIL NADU POWER)</v>
      </c>
      <c r="G728" s="0" t="str">
        <f aca="false">INDEX(Mapping!$C$2:$C$465,MATCH(E728,Mapping!$A$2:$A$465,0))</f>
        <v>NLC INDIA GROUP</v>
      </c>
      <c r="H728" s="2" t="n">
        <v>0.44</v>
      </c>
      <c r="I728" s="3" t="n">
        <v>0.01</v>
      </c>
    </row>
    <row r="729" customFormat="false" ht="15" hidden="false" customHeight="false" outlineLevel="0" collapsed="false">
      <c r="A729" s="0" t="s">
        <v>387</v>
      </c>
      <c r="B729" s="0" t="n">
        <f aca="false">VALUE(LEFT(A729,4))</f>
        <v>2021</v>
      </c>
      <c r="C729" s="0" t="str">
        <f aca="false">"FY"&amp;IF(VALUE(MID(A729,6,2))&gt;=4,VALUE(LEFT(A729,4)),VALUE(LEFT(A729,4))-1)&amp;"-"&amp;TEXT(MOD(IF(VALUE(MID(A729,6,2))&gt;=4,VALUE(LEFT(A729,4)),VALUE(LEFT(A729,4))-1)+1,100),"00")</f>
        <v>FY2021-22</v>
      </c>
      <c r="D729" s="0" t="s">
        <v>291</v>
      </c>
      <c r="E729" s="0" t="s">
        <v>291</v>
      </c>
      <c r="F729" s="0" t="str">
        <f aca="false">INDEX(Mapping!$B$2:$B$465,MATCH(E729,Mapping!$A$2:$A$465,0))</f>
        <v>MANIPUR</v>
      </c>
      <c r="G729" s="0" t="str">
        <f aca="false">INDEX(Mapping!$C$2:$C$465,MATCH(E729,Mapping!$A$2:$A$465,0))</f>
        <v>MANIPUR</v>
      </c>
      <c r="H729" s="2" t="n">
        <v>0.36</v>
      </c>
      <c r="I729" s="3" t="n">
        <v>0.01</v>
      </c>
    </row>
    <row r="730" customFormat="false" ht="15" hidden="false" customHeight="false" outlineLevel="0" collapsed="false">
      <c r="A730" s="0" t="s">
        <v>387</v>
      </c>
      <c r="B730" s="0" t="n">
        <f aca="false">VALUE(LEFT(A730,4))</f>
        <v>2021</v>
      </c>
      <c r="C730" s="0" t="str">
        <f aca="false">"FY"&amp;IF(VALUE(MID(A730,6,2))&gt;=4,VALUE(LEFT(A730,4)),VALUE(LEFT(A730,4))-1)&amp;"-"&amp;TEXT(MOD(IF(VALUE(MID(A730,6,2))&gt;=4,VALUE(LEFT(A730,4)),VALUE(LEFT(A730,4))-1)+1,100),"00")</f>
        <v>FY2021-22</v>
      </c>
      <c r="D730" s="0" t="s">
        <v>246</v>
      </c>
      <c r="E730" s="0" t="s">
        <v>246</v>
      </c>
      <c r="F730" s="0" t="str">
        <f aca="false">INDEX(Mapping!$B$2:$B$465,MATCH(E730,Mapping!$A$2:$A$465,0))</f>
        <v>NTPC STATIONS</v>
      </c>
      <c r="G730" s="0" t="str">
        <f aca="false">INDEX(Mapping!$C$2:$C$465,MATCH(E730,Mapping!$A$2:$A$465,0))</f>
        <v>NTPC GROUP</v>
      </c>
      <c r="H730" s="2" t="n">
        <v>0.26</v>
      </c>
      <c r="I730" s="3" t="n">
        <v>0.005</v>
      </c>
    </row>
    <row r="731" customFormat="false" ht="15" hidden="false" customHeight="false" outlineLevel="0" collapsed="false">
      <c r="A731" s="0" t="s">
        <v>387</v>
      </c>
      <c r="B731" s="0" t="n">
        <f aca="false">VALUE(LEFT(A731,4))</f>
        <v>2021</v>
      </c>
      <c r="C731" s="0" t="str">
        <f aca="false">"FY"&amp;IF(VALUE(MID(A731,6,2))&gt;=4,VALUE(LEFT(A731,4)),VALUE(LEFT(A731,4))-1)&amp;"-"&amp;TEXT(MOD(IF(VALUE(MID(A731,6,2))&gt;=4,VALUE(LEFT(A731,4)),VALUE(LEFT(A731,4))-1)+1,100),"00")</f>
        <v>FY2021-22</v>
      </c>
      <c r="D731" s="0" t="s">
        <v>152</v>
      </c>
      <c r="E731" s="0" t="s">
        <v>152</v>
      </c>
      <c r="F731" s="0" t="str">
        <f aca="false">INDEX(Mapping!$B$2:$B$465,MATCH(E731,Mapping!$A$2:$A$465,0))</f>
        <v>CHANDIGARH</v>
      </c>
      <c r="G731" s="0" t="str">
        <f aca="false">INDEX(Mapping!$C$2:$C$465,MATCH(E731,Mapping!$A$2:$A$465,0))</f>
        <v>CHANDIGARH</v>
      </c>
      <c r="H731" s="2" t="n">
        <v>0.22</v>
      </c>
      <c r="I731" s="3" t="n">
        <v>0.004</v>
      </c>
    </row>
    <row r="732" customFormat="false" ht="15" hidden="false" customHeight="false" outlineLevel="0" collapsed="false">
      <c r="A732" s="0" t="s">
        <v>387</v>
      </c>
      <c r="B732" s="0" t="n">
        <f aca="false">VALUE(LEFT(A732,4))</f>
        <v>2021</v>
      </c>
      <c r="C732" s="0" t="str">
        <f aca="false">"FY"&amp;IF(VALUE(MID(A732,6,2))&gt;=4,VALUE(LEFT(A732,4)),VALUE(LEFT(A732,4))-1)&amp;"-"&amp;TEXT(MOD(IF(VALUE(MID(A732,6,2))&gt;=4,VALUE(LEFT(A732,4)),VALUE(LEFT(A732,4))-1)+1,100),"00")</f>
        <v>FY2021-22</v>
      </c>
      <c r="D732" s="0" t="s">
        <v>46</v>
      </c>
      <c r="E732" s="0" t="s">
        <v>46</v>
      </c>
      <c r="F732" s="0" t="str">
        <f aca="false">INDEX(Mapping!$B$2:$B$465,MATCH(E732,Mapping!$A$2:$A$465,0))</f>
        <v>CHHATTISGARH</v>
      </c>
      <c r="G732" s="0" t="str">
        <f aca="false">INDEX(Mapping!$C$2:$C$465,MATCH(E732,Mapping!$A$2:$A$465,0))</f>
        <v>CHHATTISGARH</v>
      </c>
      <c r="H732" s="2" t="n">
        <v>0.11</v>
      </c>
      <c r="I732" s="3" t="n">
        <v>0.002</v>
      </c>
    </row>
    <row r="733" customFormat="false" ht="15" hidden="false" customHeight="false" outlineLevel="0" collapsed="false">
      <c r="A733" s="0" t="s">
        <v>112</v>
      </c>
      <c r="B733" s="0" t="n">
        <f aca="false">VALUE(LEFT(A733,4))</f>
        <v>2022</v>
      </c>
      <c r="C733" s="0" t="str">
        <f aca="false">"FY"&amp;IF(VALUE(MID(A733,6,2))&gt;=4,VALUE(LEFT(A733,4)),VALUE(LEFT(A733,4))-1)&amp;"-"&amp;TEXT(MOD(IF(VALUE(MID(A733,6,2))&gt;=4,VALUE(LEFT(A733,4)),VALUE(LEFT(A733,4))-1)+1,100),"00")</f>
        <v>FY2021-22</v>
      </c>
      <c r="D733" s="0" t="s">
        <v>31</v>
      </c>
      <c r="E733" s="0" t="s">
        <v>31</v>
      </c>
      <c r="F733" s="0" t="str">
        <f aca="false">INDEX(Mapping!$B$2:$B$465,MATCH(E733,Mapping!$A$2:$A$465,0))</f>
        <v>GUJARAT</v>
      </c>
      <c r="G733" s="0" t="str">
        <f aca="false">INDEX(Mapping!$C$2:$C$465,MATCH(E733,Mapping!$A$2:$A$465,0))</f>
        <v>GUJARAT</v>
      </c>
      <c r="H733" s="2" t="n">
        <v>701.74</v>
      </c>
      <c r="I733" s="3" t="n">
        <v>13.29</v>
      </c>
    </row>
    <row r="734" customFormat="false" ht="15" hidden="false" customHeight="false" outlineLevel="0" collapsed="false">
      <c r="A734" s="0" t="s">
        <v>112</v>
      </c>
      <c r="B734" s="0" t="n">
        <f aca="false">VALUE(LEFT(A734,4))</f>
        <v>2022</v>
      </c>
      <c r="C734" s="0" t="str">
        <f aca="false">"FY"&amp;IF(VALUE(MID(A734,6,2))&gt;=4,VALUE(LEFT(A734,4)),VALUE(LEFT(A734,4))-1)&amp;"-"&amp;TEXT(MOD(IF(VALUE(MID(A734,6,2))&gt;=4,VALUE(LEFT(A734,4)),VALUE(LEFT(A734,4))-1)+1,100),"00")</f>
        <v>FY2021-22</v>
      </c>
      <c r="D734" s="0" t="s">
        <v>38</v>
      </c>
      <c r="E734" s="0" t="s">
        <v>38</v>
      </c>
      <c r="F734" s="0" t="str">
        <f aca="false">INDEX(Mapping!$B$2:$B$465,MATCH(E734,Mapping!$A$2:$A$465,0))</f>
        <v>ANDHRA PRADESH</v>
      </c>
      <c r="G734" s="0" t="str">
        <f aca="false">INDEX(Mapping!$C$2:$C$465,MATCH(E734,Mapping!$A$2:$A$465,0))</f>
        <v>ANDHRA PRADESH</v>
      </c>
      <c r="H734" s="2" t="n">
        <v>557.76</v>
      </c>
      <c r="I734" s="3" t="n">
        <v>10.56</v>
      </c>
    </row>
    <row r="735" customFormat="false" ht="15" hidden="false" customHeight="false" outlineLevel="0" collapsed="false">
      <c r="A735" s="0" t="s">
        <v>112</v>
      </c>
      <c r="B735" s="0" t="n">
        <f aca="false">VALUE(LEFT(A735,4))</f>
        <v>2022</v>
      </c>
      <c r="C735" s="0" t="str">
        <f aca="false">"FY"&amp;IF(VALUE(MID(A735,6,2))&gt;=4,VALUE(LEFT(A735,4)),VALUE(LEFT(A735,4))-1)&amp;"-"&amp;TEXT(MOD(IF(VALUE(MID(A735,6,2))&gt;=4,VALUE(LEFT(A735,4)),VALUE(LEFT(A735,4))-1)+1,100),"00")</f>
        <v>FY2021-22</v>
      </c>
      <c r="D735" s="0" t="s">
        <v>35</v>
      </c>
      <c r="E735" s="0" t="s">
        <v>35</v>
      </c>
      <c r="F735" s="0" t="str">
        <f aca="false">INDEX(Mapping!$B$2:$B$465,MATCH(E735,Mapping!$A$2:$A$465,0))</f>
        <v>TELANGANA</v>
      </c>
      <c r="G735" s="0" t="str">
        <f aca="false">INDEX(Mapping!$C$2:$C$465,MATCH(E735,Mapping!$A$2:$A$465,0))</f>
        <v>TELANGANA</v>
      </c>
      <c r="H735" s="2" t="n">
        <v>554.31</v>
      </c>
      <c r="I735" s="3" t="n">
        <v>10.5</v>
      </c>
    </row>
    <row r="736" customFormat="false" ht="15" hidden="false" customHeight="false" outlineLevel="0" collapsed="false">
      <c r="A736" s="0" t="s">
        <v>112</v>
      </c>
      <c r="B736" s="0" t="n">
        <f aca="false">VALUE(LEFT(A736,4))</f>
        <v>2022</v>
      </c>
      <c r="C736" s="0" t="str">
        <f aca="false">"FY"&amp;IF(VALUE(MID(A736,6,2))&gt;=4,VALUE(LEFT(A736,4)),VALUE(LEFT(A736,4))-1)&amp;"-"&amp;TEXT(MOD(IF(VALUE(MID(A736,6,2))&gt;=4,VALUE(LEFT(A736,4)),VALUE(LEFT(A736,4))-1)+1,100),"00")</f>
        <v>FY2021-22</v>
      </c>
      <c r="D736" s="0" t="s">
        <v>54</v>
      </c>
      <c r="E736" s="0" t="s">
        <v>54</v>
      </c>
      <c r="F736" s="0" t="str">
        <f aca="false">INDEX(Mapping!$B$2:$B$465,MATCH(E736,Mapping!$A$2:$A$465,0))</f>
        <v>JAMMU &amp; KASHMIR</v>
      </c>
      <c r="G736" s="0" t="str">
        <f aca="false">INDEX(Mapping!$C$2:$C$465,MATCH(E736,Mapping!$A$2:$A$465,0))</f>
        <v>JAMMU &amp; KASHMIR</v>
      </c>
      <c r="H736" s="2" t="n">
        <v>483.65</v>
      </c>
      <c r="I736" s="3" t="n">
        <v>9.16</v>
      </c>
    </row>
    <row r="737" customFormat="false" ht="15" hidden="false" customHeight="false" outlineLevel="0" collapsed="false">
      <c r="A737" s="0" t="s">
        <v>112</v>
      </c>
      <c r="B737" s="0" t="n">
        <f aca="false">VALUE(LEFT(A737,4))</f>
        <v>2022</v>
      </c>
      <c r="C737" s="0" t="str">
        <f aca="false">"FY"&amp;IF(VALUE(MID(A737,6,2))&gt;=4,VALUE(LEFT(A737,4)),VALUE(LEFT(A737,4))-1)&amp;"-"&amp;TEXT(MOD(IF(VALUE(MID(A737,6,2))&gt;=4,VALUE(LEFT(A737,4)),VALUE(LEFT(A737,4))-1)+1,100),"00")</f>
        <v>FY2021-22</v>
      </c>
      <c r="D737" s="0" t="s">
        <v>40</v>
      </c>
      <c r="E737" s="0" t="s">
        <v>40</v>
      </c>
      <c r="F737" s="0" t="str">
        <f aca="false">INDEX(Mapping!$B$2:$B$465,MATCH(E737,Mapping!$A$2:$A$465,0))</f>
        <v>TAMIL NADU</v>
      </c>
      <c r="G737" s="0" t="str">
        <f aca="false">INDEX(Mapping!$C$2:$C$465,MATCH(E737,Mapping!$A$2:$A$465,0))</f>
        <v>TAMIL NADU</v>
      </c>
      <c r="H737" s="2" t="n">
        <v>437.88</v>
      </c>
      <c r="I737" s="3" t="n">
        <v>8.29</v>
      </c>
    </row>
    <row r="738" customFormat="false" ht="15" hidden="false" customHeight="false" outlineLevel="0" collapsed="false">
      <c r="A738" s="0" t="s">
        <v>112</v>
      </c>
      <c r="B738" s="0" t="n">
        <f aca="false">VALUE(LEFT(A738,4))</f>
        <v>2022</v>
      </c>
      <c r="C738" s="0" t="str">
        <f aca="false">"FY"&amp;IF(VALUE(MID(A738,6,2))&gt;=4,VALUE(LEFT(A738,4)),VALUE(LEFT(A738,4))-1)&amp;"-"&amp;TEXT(MOD(IF(VALUE(MID(A738,6,2))&gt;=4,VALUE(LEFT(A738,4)),VALUE(LEFT(A738,4))-1)+1,100),"00")</f>
        <v>FY2021-22</v>
      </c>
      <c r="D738" s="0" t="s">
        <v>37</v>
      </c>
      <c r="E738" s="0" t="s">
        <v>37</v>
      </c>
      <c r="F738" s="0" t="str">
        <f aca="false">INDEX(Mapping!$B$2:$B$465,MATCH(E738,Mapping!$A$2:$A$465,0))</f>
        <v>MAHARASHTRA</v>
      </c>
      <c r="G738" s="0" t="str">
        <f aca="false">INDEX(Mapping!$C$2:$C$465,MATCH(E738,Mapping!$A$2:$A$465,0))</f>
        <v>MAHARASHTRA</v>
      </c>
      <c r="H738" s="2" t="n">
        <v>416.68</v>
      </c>
      <c r="I738" s="3" t="n">
        <v>7.89</v>
      </c>
    </row>
    <row r="739" customFormat="false" ht="15" hidden="false" customHeight="false" outlineLevel="0" collapsed="false">
      <c r="A739" s="0" t="s">
        <v>112</v>
      </c>
      <c r="B739" s="0" t="n">
        <f aca="false">VALUE(LEFT(A739,4))</f>
        <v>2022</v>
      </c>
      <c r="C739" s="0" t="str">
        <f aca="false">"FY"&amp;IF(VALUE(MID(A739,6,2))&gt;=4,VALUE(LEFT(A739,4)),VALUE(LEFT(A739,4))-1)&amp;"-"&amp;TEXT(MOD(IF(VALUE(MID(A739,6,2))&gt;=4,VALUE(LEFT(A739,4)),VALUE(LEFT(A739,4))-1)+1,100),"00")</f>
        <v>FY2021-22</v>
      </c>
      <c r="D739" s="0" t="s">
        <v>42</v>
      </c>
      <c r="E739" s="0" t="s">
        <v>42</v>
      </c>
      <c r="F739" s="0" t="str">
        <f aca="false">INDEX(Mapping!$B$2:$B$465,MATCH(E739,Mapping!$A$2:$A$465,0))</f>
        <v>PUNJAB</v>
      </c>
      <c r="G739" s="0" t="str">
        <f aca="false">INDEX(Mapping!$C$2:$C$465,MATCH(E739,Mapping!$A$2:$A$465,0))</f>
        <v>PUNJAB</v>
      </c>
      <c r="H739" s="2" t="n">
        <v>388.11</v>
      </c>
      <c r="I739" s="3" t="n">
        <v>7.35</v>
      </c>
    </row>
    <row r="740" customFormat="false" ht="15" hidden="false" customHeight="false" outlineLevel="0" collapsed="false">
      <c r="A740" s="0" t="s">
        <v>112</v>
      </c>
      <c r="B740" s="0" t="n">
        <f aca="false">VALUE(LEFT(A740,4))</f>
        <v>2022</v>
      </c>
      <c r="C740" s="0" t="str">
        <f aca="false">"FY"&amp;IF(VALUE(MID(A740,6,2))&gt;=4,VALUE(LEFT(A740,4)),VALUE(LEFT(A740,4))-1)&amp;"-"&amp;TEXT(MOD(IF(VALUE(MID(A740,6,2))&gt;=4,VALUE(LEFT(A740,4)),VALUE(LEFT(A740,4))-1)+1,100),"00")</f>
        <v>FY2021-22</v>
      </c>
      <c r="D740" s="0" t="s">
        <v>56</v>
      </c>
      <c r="E740" s="0" t="s">
        <v>56</v>
      </c>
      <c r="F740" s="0" t="str">
        <f aca="false">INDEX(Mapping!$B$2:$B$465,MATCH(E740,Mapping!$A$2:$A$465,0))</f>
        <v>UTTARAKHAND</v>
      </c>
      <c r="G740" s="0" t="str">
        <f aca="false">INDEX(Mapping!$C$2:$C$465,MATCH(E740,Mapping!$A$2:$A$465,0))</f>
        <v>UTTARAKHAND</v>
      </c>
      <c r="H740" s="2" t="n">
        <v>308.46</v>
      </c>
      <c r="I740" s="3" t="n">
        <v>5.84</v>
      </c>
    </row>
    <row r="741" customFormat="false" ht="15" hidden="false" customHeight="false" outlineLevel="0" collapsed="false">
      <c r="A741" s="0" t="s">
        <v>112</v>
      </c>
      <c r="B741" s="0" t="n">
        <f aca="false">VALUE(LEFT(A741,4))</f>
        <v>2022</v>
      </c>
      <c r="C741" s="0" t="str">
        <f aca="false">"FY"&amp;IF(VALUE(MID(A741,6,2))&gt;=4,VALUE(LEFT(A741,4)),VALUE(LEFT(A741,4))-1)&amp;"-"&amp;TEXT(MOD(IF(VALUE(MID(A741,6,2))&gt;=4,VALUE(LEFT(A741,4)),VALUE(LEFT(A741,4))-1)+1,100),"00")</f>
        <v>FY2021-22</v>
      </c>
      <c r="D741" s="0" t="s">
        <v>41</v>
      </c>
      <c r="E741" s="0" t="s">
        <v>41</v>
      </c>
      <c r="F741" s="0" t="str">
        <f aca="false">INDEX(Mapping!$B$2:$B$465,MATCH(E741,Mapping!$A$2:$A$465,0))</f>
        <v>RAJASTHAN</v>
      </c>
      <c r="G741" s="0" t="str">
        <f aca="false">INDEX(Mapping!$C$2:$C$465,MATCH(E741,Mapping!$A$2:$A$465,0))</f>
        <v>RAJASTHAN</v>
      </c>
      <c r="H741" s="2" t="n">
        <v>251.53</v>
      </c>
      <c r="I741" s="3" t="n">
        <v>4.76</v>
      </c>
    </row>
    <row r="742" customFormat="false" ht="15" hidden="false" customHeight="false" outlineLevel="0" collapsed="false">
      <c r="A742" s="0" t="s">
        <v>112</v>
      </c>
      <c r="B742" s="0" t="n">
        <f aca="false">VALUE(LEFT(A742,4))</f>
        <v>2022</v>
      </c>
      <c r="C742" s="0" t="str">
        <f aca="false">"FY"&amp;IF(VALUE(MID(A742,6,2))&gt;=4,VALUE(LEFT(A742,4)),VALUE(LEFT(A742,4))-1)&amp;"-"&amp;TEXT(MOD(IF(VALUE(MID(A742,6,2))&gt;=4,VALUE(LEFT(A742,4)),VALUE(LEFT(A742,4))-1)+1,100),"00")</f>
        <v>FY2021-22</v>
      </c>
      <c r="D742" s="0" t="s">
        <v>36</v>
      </c>
      <c r="E742" s="0" t="s">
        <v>36</v>
      </c>
      <c r="F742" s="0" t="str">
        <f aca="false">INDEX(Mapping!$B$2:$B$465,MATCH(E742,Mapping!$A$2:$A$465,0))</f>
        <v>UTTAR PRADESH</v>
      </c>
      <c r="G742" s="0" t="str">
        <f aca="false">INDEX(Mapping!$C$2:$C$465,MATCH(E742,Mapping!$A$2:$A$465,0))</f>
        <v>UTTAR PRADESH</v>
      </c>
      <c r="H742" s="2" t="n">
        <v>241.28</v>
      </c>
      <c r="I742" s="3" t="n">
        <v>4.57</v>
      </c>
    </row>
    <row r="743" customFormat="false" ht="15" hidden="false" customHeight="false" outlineLevel="0" collapsed="false">
      <c r="A743" s="0" t="s">
        <v>112</v>
      </c>
      <c r="B743" s="0" t="n">
        <f aca="false">VALUE(LEFT(A743,4))</f>
        <v>2022</v>
      </c>
      <c r="C743" s="0" t="str">
        <f aca="false">"FY"&amp;IF(VALUE(MID(A743,6,2))&gt;=4,VALUE(LEFT(A743,4)),VALUE(LEFT(A743,4))-1)&amp;"-"&amp;TEXT(MOD(IF(VALUE(MID(A743,6,2))&gt;=4,VALUE(LEFT(A743,4)),VALUE(LEFT(A743,4))-1)+1,100),"00")</f>
        <v>FY2021-22</v>
      </c>
      <c r="D743" s="0" t="s">
        <v>74</v>
      </c>
      <c r="E743" s="0" t="s">
        <v>74</v>
      </c>
      <c r="F743" s="0" t="str">
        <f aca="false">INDEX(Mapping!$B$2:$B$465,MATCH(E743,Mapping!$A$2:$A$465,0))</f>
        <v>NEPAL (NEA / NVVN)</v>
      </c>
      <c r="G743" s="0" t="str">
        <f aca="false">INDEX(Mapping!$C$2:$C$465,MATCH(E743,Mapping!$A$2:$A$465,0))</f>
        <v>NEPAL (NEA / NVVN)</v>
      </c>
      <c r="H743" s="2" t="n">
        <v>157.94</v>
      </c>
      <c r="I743" s="3" t="n">
        <v>2.99</v>
      </c>
    </row>
    <row r="744" customFormat="false" ht="15" hidden="false" customHeight="false" outlineLevel="0" collapsed="false">
      <c r="A744" s="0" t="s">
        <v>112</v>
      </c>
      <c r="B744" s="0" t="n">
        <f aca="false">VALUE(LEFT(A744,4))</f>
        <v>2022</v>
      </c>
      <c r="C744" s="0" t="str">
        <f aca="false">"FY"&amp;IF(VALUE(MID(A744,6,2))&gt;=4,VALUE(LEFT(A744,4)),VALUE(LEFT(A744,4))-1)&amp;"-"&amp;TEXT(MOD(IF(VALUE(MID(A744,6,2))&gt;=4,VALUE(LEFT(A744,4)),VALUE(LEFT(A744,4))-1)+1,100),"00")</f>
        <v>FY2021-22</v>
      </c>
      <c r="D744" s="0" t="s">
        <v>44</v>
      </c>
      <c r="E744" s="0" t="s">
        <v>44</v>
      </c>
      <c r="F744" s="0" t="str">
        <f aca="false">INDEX(Mapping!$B$2:$B$465,MATCH(E744,Mapping!$A$2:$A$465,0))</f>
        <v>HARYANA</v>
      </c>
      <c r="G744" s="0" t="str">
        <f aca="false">INDEX(Mapping!$C$2:$C$465,MATCH(E744,Mapping!$A$2:$A$465,0))</f>
        <v>HARYANA</v>
      </c>
      <c r="H744" s="2" t="n">
        <v>148.36</v>
      </c>
      <c r="I744" s="3" t="n">
        <v>2.81</v>
      </c>
    </row>
    <row r="745" customFormat="false" ht="15" hidden="false" customHeight="false" outlineLevel="0" collapsed="false">
      <c r="A745" s="0" t="s">
        <v>112</v>
      </c>
      <c r="B745" s="0" t="n">
        <f aca="false">VALUE(LEFT(A745,4))</f>
        <v>2022</v>
      </c>
      <c r="C745" s="0" t="str">
        <f aca="false">"FY"&amp;IF(VALUE(MID(A745,6,2))&gt;=4,VALUE(LEFT(A745,4)),VALUE(LEFT(A745,4))-1)&amp;"-"&amp;TEXT(MOD(IF(VALUE(MID(A745,6,2))&gt;=4,VALUE(LEFT(A745,4)),VALUE(LEFT(A745,4))-1)+1,100),"00")</f>
        <v>FY2021-22</v>
      </c>
      <c r="D745" s="0" t="s">
        <v>43</v>
      </c>
      <c r="E745" s="0" t="s">
        <v>43</v>
      </c>
      <c r="F745" s="0" t="str">
        <f aca="false">INDEX(Mapping!$B$2:$B$465,MATCH(E745,Mapping!$A$2:$A$465,0))</f>
        <v>ODISHA</v>
      </c>
      <c r="G745" s="0" t="str">
        <f aca="false">INDEX(Mapping!$C$2:$C$465,MATCH(E745,Mapping!$A$2:$A$465,0))</f>
        <v>ODISHA</v>
      </c>
      <c r="H745" s="2" t="n">
        <v>124.24</v>
      </c>
      <c r="I745" s="3" t="n">
        <v>2.35</v>
      </c>
    </row>
    <row r="746" customFormat="false" ht="15" hidden="false" customHeight="false" outlineLevel="0" collapsed="false">
      <c r="A746" s="0" t="s">
        <v>112</v>
      </c>
      <c r="B746" s="0" t="n">
        <f aca="false">VALUE(LEFT(A746,4))</f>
        <v>2022</v>
      </c>
      <c r="C746" s="0" t="str">
        <f aca="false">"FY"&amp;IF(VALUE(MID(A746,6,2))&gt;=4,VALUE(LEFT(A746,4)),VALUE(LEFT(A746,4))-1)&amp;"-"&amp;TEXT(MOD(IF(VALUE(MID(A746,6,2))&gt;=4,VALUE(LEFT(A746,4)),VALUE(LEFT(A746,4))-1)+1,100),"00")</f>
        <v>FY2021-22</v>
      </c>
      <c r="D746" s="0" t="s">
        <v>651</v>
      </c>
      <c r="E746" s="0" t="s">
        <v>111</v>
      </c>
      <c r="F746" s="0" t="str">
        <f aca="false">INDEX(Mapping!$B$2:$B$465,MATCH(E746,Mapping!$A$2:$A$465,0))</f>
        <v>DRUK GREEN POWER (BHUTAN)</v>
      </c>
      <c r="G746" s="0" t="str">
        <f aca="false">INDEX(Mapping!$C$2:$C$465,MATCH(E746,Mapping!$A$2:$A$465,0))</f>
        <v>DRUK GREEN POWER (BHUTAN)</v>
      </c>
      <c r="H746" s="2" t="n">
        <v>101.28</v>
      </c>
      <c r="I746" s="3" t="n">
        <v>1.92</v>
      </c>
    </row>
    <row r="747" customFormat="false" ht="15" hidden="false" customHeight="false" outlineLevel="0" collapsed="false">
      <c r="A747" s="0" t="s">
        <v>112</v>
      </c>
      <c r="B747" s="0" t="n">
        <f aca="false">VALUE(LEFT(A747,4))</f>
        <v>2022</v>
      </c>
      <c r="C747" s="0" t="str">
        <f aca="false">"FY"&amp;IF(VALUE(MID(A747,6,2))&gt;=4,VALUE(LEFT(A747,4)),VALUE(LEFT(A747,4))-1)&amp;"-"&amp;TEXT(MOD(IF(VALUE(MID(A747,6,2))&gt;=4,VALUE(LEFT(A747,4)),VALUE(LEFT(A747,4))-1)+1,100),"00")</f>
        <v>FY2021-22</v>
      </c>
      <c r="D747" s="0" t="s">
        <v>48</v>
      </c>
      <c r="E747" s="0" t="s">
        <v>48</v>
      </c>
      <c r="F747" s="0" t="str">
        <f aca="false">INDEX(Mapping!$B$2:$B$465,MATCH(E747,Mapping!$A$2:$A$465,0))</f>
        <v>DELHI</v>
      </c>
      <c r="G747" s="0" t="str">
        <f aca="false">INDEX(Mapping!$C$2:$C$465,MATCH(E747,Mapping!$A$2:$A$465,0))</f>
        <v>DELHI</v>
      </c>
      <c r="H747" s="2" t="n">
        <v>96.91</v>
      </c>
      <c r="I747" s="3" t="n">
        <v>1.84</v>
      </c>
    </row>
    <row r="748" customFormat="false" ht="15" hidden="false" customHeight="false" outlineLevel="0" collapsed="false">
      <c r="A748" s="0" t="s">
        <v>112</v>
      </c>
      <c r="B748" s="0" t="n">
        <f aca="false">VALUE(LEFT(A748,4))</f>
        <v>2022</v>
      </c>
      <c r="C748" s="0" t="str">
        <f aca="false">"FY"&amp;IF(VALUE(MID(A748,6,2))&gt;=4,VALUE(LEFT(A748,4)),VALUE(LEFT(A748,4))-1)&amp;"-"&amp;TEXT(MOD(IF(VALUE(MID(A748,6,2))&gt;=4,VALUE(LEFT(A748,4)),VALUE(LEFT(A748,4))-1)+1,100),"00")</f>
        <v>FY2021-22</v>
      </c>
      <c r="D748" s="0" t="s">
        <v>61</v>
      </c>
      <c r="E748" s="0" t="s">
        <v>61</v>
      </c>
      <c r="F748" s="0" t="str">
        <f aca="false">INDEX(Mapping!$B$2:$B$465,MATCH(E748,Mapping!$A$2:$A$465,0))</f>
        <v>ASSAM</v>
      </c>
      <c r="G748" s="0" t="str">
        <f aca="false">INDEX(Mapping!$C$2:$C$465,MATCH(E748,Mapping!$A$2:$A$465,0))</f>
        <v>ASSAM</v>
      </c>
      <c r="H748" s="2" t="n">
        <v>49.78</v>
      </c>
      <c r="I748" s="3" t="n">
        <v>0.94</v>
      </c>
    </row>
    <row r="749" customFormat="false" ht="15" hidden="false" customHeight="false" outlineLevel="0" collapsed="false">
      <c r="A749" s="0" t="s">
        <v>112</v>
      </c>
      <c r="B749" s="0" t="n">
        <f aca="false">VALUE(LEFT(A749,4))</f>
        <v>2022</v>
      </c>
      <c r="C749" s="0" t="str">
        <f aca="false">"FY"&amp;IF(VALUE(MID(A749,6,2))&gt;=4,VALUE(LEFT(A749,4)),VALUE(LEFT(A749,4))-1)&amp;"-"&amp;TEXT(MOD(IF(VALUE(MID(A749,6,2))&gt;=4,VALUE(LEFT(A749,4)),VALUE(LEFT(A749,4))-1)+1,100),"00")</f>
        <v>FY2021-22</v>
      </c>
      <c r="D749" s="0" t="s">
        <v>53</v>
      </c>
      <c r="E749" s="0" t="s">
        <v>53</v>
      </c>
      <c r="F749" s="0" t="str">
        <f aca="false">INDEX(Mapping!$B$2:$B$465,MATCH(E749,Mapping!$A$2:$A$465,0))</f>
        <v>HIMACHAL PRADESH</v>
      </c>
      <c r="G749" s="0" t="str">
        <f aca="false">INDEX(Mapping!$C$2:$C$465,MATCH(E749,Mapping!$A$2:$A$465,0))</f>
        <v>HIMACHAL PRADESH</v>
      </c>
      <c r="H749" s="2" t="n">
        <v>49.78</v>
      </c>
      <c r="I749" s="3" t="n">
        <v>0.94</v>
      </c>
    </row>
    <row r="750" customFormat="false" ht="15" hidden="false" customHeight="false" outlineLevel="0" collapsed="false">
      <c r="A750" s="0" t="s">
        <v>112</v>
      </c>
      <c r="B750" s="0" t="n">
        <f aca="false">VALUE(LEFT(A750,4))</f>
        <v>2022</v>
      </c>
      <c r="C750" s="0" t="str">
        <f aca="false">"FY"&amp;IF(VALUE(MID(A750,6,2))&gt;=4,VALUE(LEFT(A750,4)),VALUE(LEFT(A750,4))-1)&amp;"-"&amp;TEXT(MOD(IF(VALUE(MID(A750,6,2))&gt;=4,VALUE(LEFT(A750,4)),VALUE(LEFT(A750,4))-1)+1,100),"00")</f>
        <v>FY2021-22</v>
      </c>
      <c r="D750" s="0" t="s">
        <v>47</v>
      </c>
      <c r="E750" s="0" t="s">
        <v>47</v>
      </c>
      <c r="F750" s="0" t="str">
        <f aca="false">INDEX(Mapping!$B$2:$B$465,MATCH(E750,Mapping!$A$2:$A$465,0))</f>
        <v>KARNATAKA</v>
      </c>
      <c r="G750" s="0" t="str">
        <f aca="false">INDEX(Mapping!$C$2:$C$465,MATCH(E750,Mapping!$A$2:$A$465,0))</f>
        <v>KARNATAKA</v>
      </c>
      <c r="H750" s="2" t="n">
        <v>46.96</v>
      </c>
      <c r="I750" s="3" t="n">
        <v>0.89</v>
      </c>
    </row>
    <row r="751" customFormat="false" ht="15" hidden="false" customHeight="false" outlineLevel="0" collapsed="false">
      <c r="A751" s="0" t="s">
        <v>112</v>
      </c>
      <c r="B751" s="0" t="n">
        <f aca="false">VALUE(LEFT(A751,4))</f>
        <v>2022</v>
      </c>
      <c r="C751" s="0" t="str">
        <f aca="false">"FY"&amp;IF(VALUE(MID(A751,6,2))&gt;=4,VALUE(LEFT(A751,4)),VALUE(LEFT(A751,4))-1)&amp;"-"&amp;TEXT(MOD(IF(VALUE(MID(A751,6,2))&gt;=4,VALUE(LEFT(A751,4)),VALUE(LEFT(A751,4))-1)+1,100),"00")</f>
        <v>FY2021-22</v>
      </c>
      <c r="D751" s="0" t="s">
        <v>49</v>
      </c>
      <c r="E751" s="0" t="s">
        <v>49</v>
      </c>
      <c r="F751" s="0" t="str">
        <f aca="false">INDEX(Mapping!$B$2:$B$465,MATCH(E751,Mapping!$A$2:$A$465,0))</f>
        <v>MADHYA PRADESH</v>
      </c>
      <c r="G751" s="0" t="str">
        <f aca="false">INDEX(Mapping!$C$2:$C$465,MATCH(E751,Mapping!$A$2:$A$465,0))</f>
        <v>MADHYA PRADESH</v>
      </c>
      <c r="H751" s="2" t="n">
        <v>46.53</v>
      </c>
      <c r="I751" s="3" t="n">
        <v>0.88</v>
      </c>
    </row>
    <row r="752" customFormat="false" ht="15" hidden="false" customHeight="false" outlineLevel="0" collapsed="false">
      <c r="A752" s="0" t="s">
        <v>112</v>
      </c>
      <c r="B752" s="0" t="n">
        <f aca="false">VALUE(LEFT(A752,4))</f>
        <v>2022</v>
      </c>
      <c r="C752" s="0" t="str">
        <f aca="false">"FY"&amp;IF(VALUE(MID(A752,6,2))&gt;=4,VALUE(LEFT(A752,4)),VALUE(LEFT(A752,4))-1)&amp;"-"&amp;TEXT(MOD(IF(VALUE(MID(A752,6,2))&gt;=4,VALUE(LEFT(A752,4)),VALUE(LEFT(A752,4))-1)+1,100),"00")</f>
        <v>FY2021-22</v>
      </c>
      <c r="D752" s="0" t="s">
        <v>648</v>
      </c>
      <c r="E752" s="0" t="s">
        <v>91</v>
      </c>
      <c r="F752" s="0" t="str">
        <f aca="false">INDEX(Mapping!$B$2:$B$465,MATCH(E752,Mapping!$A$2:$A$465,0))</f>
        <v>AM/NS INDIA (HAZIRA)</v>
      </c>
      <c r="G752" s="0" t="str">
        <f aca="false">INDEX(Mapping!$C$2:$C$465,MATCH(E752,Mapping!$A$2:$A$465,0))</f>
        <v>AM/NS INDIA (HAZIRA)</v>
      </c>
      <c r="H752" s="2" t="n">
        <v>31.47</v>
      </c>
      <c r="I752" s="3" t="n">
        <v>0.6</v>
      </c>
    </row>
    <row r="753" customFormat="false" ht="15" hidden="false" customHeight="false" outlineLevel="0" collapsed="false">
      <c r="A753" s="0" t="s">
        <v>112</v>
      </c>
      <c r="B753" s="0" t="n">
        <f aca="false">VALUE(LEFT(A753,4))</f>
        <v>2022</v>
      </c>
      <c r="C753" s="0" t="str">
        <f aca="false">"FY"&amp;IF(VALUE(MID(A753,6,2))&gt;=4,VALUE(LEFT(A753,4)),VALUE(LEFT(A753,4))-1)&amp;"-"&amp;TEXT(MOD(IF(VALUE(MID(A753,6,2))&gt;=4,VALUE(LEFT(A753,4)),VALUE(LEFT(A753,4))-1)+1,100),"00")</f>
        <v>FY2021-22</v>
      </c>
      <c r="D753" s="0" t="s">
        <v>71</v>
      </c>
      <c r="E753" s="0" t="s">
        <v>71</v>
      </c>
      <c r="F753" s="0" t="str">
        <f aca="false">INDEX(Mapping!$B$2:$B$465,MATCH(E753,Mapping!$A$2:$A$465,0))</f>
        <v>KERALA</v>
      </c>
      <c r="G753" s="0" t="str">
        <f aca="false">INDEX(Mapping!$C$2:$C$465,MATCH(E753,Mapping!$A$2:$A$465,0))</f>
        <v>KERALA</v>
      </c>
      <c r="H753" s="2" t="n">
        <v>22.92</v>
      </c>
      <c r="I753" s="3" t="n">
        <v>0.43</v>
      </c>
    </row>
    <row r="754" customFormat="false" ht="15" hidden="false" customHeight="false" outlineLevel="0" collapsed="false">
      <c r="A754" s="0" t="s">
        <v>112</v>
      </c>
      <c r="B754" s="0" t="n">
        <f aca="false">VALUE(LEFT(A754,4))</f>
        <v>2022</v>
      </c>
      <c r="C754" s="0" t="str">
        <f aca="false">"FY"&amp;IF(VALUE(MID(A754,6,2))&gt;=4,VALUE(LEFT(A754,4)),VALUE(LEFT(A754,4))-1)&amp;"-"&amp;TEXT(MOD(IF(VALUE(MID(A754,6,2))&gt;=4,VALUE(LEFT(A754,4)),VALUE(LEFT(A754,4))-1)+1,100),"00")</f>
        <v>FY2021-22</v>
      </c>
      <c r="D754" s="0" t="s">
        <v>121</v>
      </c>
      <c r="E754" s="0" t="s">
        <v>121</v>
      </c>
      <c r="F754" s="0" t="str">
        <f aca="false">INDEX(Mapping!$B$2:$B$465,MATCH(E754,Mapping!$A$2:$A$465,0))</f>
        <v>MEGHALAYA</v>
      </c>
      <c r="G754" s="0" t="str">
        <f aca="false">INDEX(Mapping!$C$2:$C$465,MATCH(E754,Mapping!$A$2:$A$465,0))</f>
        <v>MEGHALAYA</v>
      </c>
      <c r="H754" s="2" t="n">
        <v>18.8</v>
      </c>
      <c r="I754" s="3" t="n">
        <v>0.36</v>
      </c>
    </row>
    <row r="755" customFormat="false" ht="15" hidden="false" customHeight="false" outlineLevel="0" collapsed="false">
      <c r="A755" s="0" t="s">
        <v>112</v>
      </c>
      <c r="B755" s="0" t="n">
        <f aca="false">VALUE(LEFT(A755,4))</f>
        <v>2022</v>
      </c>
      <c r="C755" s="0" t="str">
        <f aca="false">"FY"&amp;IF(VALUE(MID(A755,6,2))&gt;=4,VALUE(LEFT(A755,4)),VALUE(LEFT(A755,4))-1)&amp;"-"&amp;TEXT(MOD(IF(VALUE(MID(A755,6,2))&gt;=4,VALUE(LEFT(A755,4)),VALUE(LEFT(A755,4))-1)+1,100),"00")</f>
        <v>FY2021-22</v>
      </c>
      <c r="D755" s="0" t="s">
        <v>150</v>
      </c>
      <c r="E755" s="0" t="s">
        <v>150</v>
      </c>
      <c r="F755" s="0" t="str">
        <f aca="false">INDEX(Mapping!$B$2:$B$465,MATCH(E755,Mapping!$A$2:$A$465,0))</f>
        <v>DNH &amp; DD (UT)</v>
      </c>
      <c r="G755" s="0" t="str">
        <f aca="false">INDEX(Mapping!$C$2:$C$465,MATCH(E755,Mapping!$A$2:$A$465,0))</f>
        <v>DNH &amp; DD (UT)</v>
      </c>
      <c r="H755" s="2" t="n">
        <v>18.76</v>
      </c>
      <c r="I755" s="3" t="n">
        <v>0.36</v>
      </c>
    </row>
    <row r="756" customFormat="false" ht="15" hidden="false" customHeight="false" outlineLevel="0" collapsed="false">
      <c r="A756" s="0" t="s">
        <v>112</v>
      </c>
      <c r="B756" s="0" t="n">
        <f aca="false">VALUE(LEFT(A756,4))</f>
        <v>2022</v>
      </c>
      <c r="C756" s="0" t="str">
        <f aca="false">"FY"&amp;IF(VALUE(MID(A756,6,2))&gt;=4,VALUE(LEFT(A756,4)),VALUE(LEFT(A756,4))-1)&amp;"-"&amp;TEXT(MOD(IF(VALUE(MID(A756,6,2))&gt;=4,VALUE(LEFT(A756,4)),VALUE(LEFT(A756,4))-1)+1,100),"00")</f>
        <v>FY2021-22</v>
      </c>
      <c r="D756" s="0" t="s">
        <v>245</v>
      </c>
      <c r="E756" s="0" t="s">
        <v>245</v>
      </c>
      <c r="F756" s="0" t="str">
        <f aca="false">INDEX(Mapping!$B$2:$B$465,MATCH(E756,Mapping!$A$2:$A$465,0))</f>
        <v>DNH &amp; DD (UT)</v>
      </c>
      <c r="G756" s="0" t="str">
        <f aca="false">INDEX(Mapping!$C$2:$C$465,MATCH(E756,Mapping!$A$2:$A$465,0))</f>
        <v>DNH &amp; DD (UT)</v>
      </c>
      <c r="H756" s="2" t="n">
        <v>7</v>
      </c>
      <c r="I756" s="3" t="n">
        <v>0.13</v>
      </c>
    </row>
    <row r="757" customFormat="false" ht="15" hidden="false" customHeight="false" outlineLevel="0" collapsed="false">
      <c r="A757" s="0" t="s">
        <v>112</v>
      </c>
      <c r="B757" s="0" t="n">
        <f aca="false">VALUE(LEFT(A757,4))</f>
        <v>2022</v>
      </c>
      <c r="C757" s="0" t="str">
        <f aca="false">"FY"&amp;IF(VALUE(MID(A757,6,2))&gt;=4,VALUE(LEFT(A757,4)),VALUE(LEFT(A757,4))-1)&amp;"-"&amp;TEXT(MOD(IF(VALUE(MID(A757,6,2))&gt;=4,VALUE(LEFT(A757,4)),VALUE(LEFT(A757,4))-1)+1,100),"00")</f>
        <v>FY2021-22</v>
      </c>
      <c r="D757" s="0" t="s">
        <v>152</v>
      </c>
      <c r="E757" s="0" t="s">
        <v>152</v>
      </c>
      <c r="F757" s="0" t="str">
        <f aca="false">INDEX(Mapping!$B$2:$B$465,MATCH(E757,Mapping!$A$2:$A$465,0))</f>
        <v>CHANDIGARH</v>
      </c>
      <c r="G757" s="0" t="str">
        <f aca="false">INDEX(Mapping!$C$2:$C$465,MATCH(E757,Mapping!$A$2:$A$465,0))</f>
        <v>CHANDIGARH</v>
      </c>
      <c r="H757" s="2" t="n">
        <v>5.61</v>
      </c>
      <c r="I757" s="3" t="n">
        <v>0.11</v>
      </c>
    </row>
    <row r="758" customFormat="false" ht="15" hidden="false" customHeight="false" outlineLevel="0" collapsed="false">
      <c r="A758" s="0" t="s">
        <v>112</v>
      </c>
      <c r="B758" s="0" t="n">
        <f aca="false">VALUE(LEFT(A758,4))</f>
        <v>2022</v>
      </c>
      <c r="C758" s="0" t="str">
        <f aca="false">"FY"&amp;IF(VALUE(MID(A758,6,2))&gt;=4,VALUE(LEFT(A758,4)),VALUE(LEFT(A758,4))-1)&amp;"-"&amp;TEXT(MOD(IF(VALUE(MID(A758,6,2))&gt;=4,VALUE(LEFT(A758,4)),VALUE(LEFT(A758,4))-1)+1,100),"00")</f>
        <v>FY2021-22</v>
      </c>
      <c r="D758" s="0" t="s">
        <v>39</v>
      </c>
      <c r="E758" s="0" t="s">
        <v>39</v>
      </c>
      <c r="F758" s="0" t="str">
        <f aca="false">INDEX(Mapping!$B$2:$B$465,MATCH(E758,Mapping!$A$2:$A$465,0))</f>
        <v>WEST BENGAL</v>
      </c>
      <c r="G758" s="0" t="str">
        <f aca="false">INDEX(Mapping!$C$2:$C$465,MATCH(E758,Mapping!$A$2:$A$465,0))</f>
        <v>WEST BENGAL</v>
      </c>
      <c r="H758" s="2" t="n">
        <v>4.08</v>
      </c>
      <c r="I758" s="3" t="n">
        <v>0.08</v>
      </c>
    </row>
    <row r="759" customFormat="false" ht="15" hidden="false" customHeight="false" outlineLevel="0" collapsed="false">
      <c r="A759" s="0" t="s">
        <v>112</v>
      </c>
      <c r="B759" s="0" t="n">
        <f aca="false">VALUE(LEFT(A759,4))</f>
        <v>2022</v>
      </c>
      <c r="C759" s="0" t="str">
        <f aca="false">"FY"&amp;IF(VALUE(MID(A759,6,2))&gt;=4,VALUE(LEFT(A759,4)),VALUE(LEFT(A759,4))-1)&amp;"-"&amp;TEXT(MOD(IF(VALUE(MID(A759,6,2))&gt;=4,VALUE(LEFT(A759,4)),VALUE(LEFT(A759,4))-1)+1,100),"00")</f>
        <v>FY2021-22</v>
      </c>
      <c r="D759" s="0" t="s">
        <v>45</v>
      </c>
      <c r="E759" s="0" t="s">
        <v>45</v>
      </c>
      <c r="F759" s="0" t="str">
        <f aca="false">INDEX(Mapping!$B$2:$B$465,MATCH(E759,Mapping!$A$2:$A$465,0))</f>
        <v>BIHAR</v>
      </c>
      <c r="G759" s="0" t="str">
        <f aca="false">INDEX(Mapping!$C$2:$C$465,MATCH(E759,Mapping!$A$2:$A$465,0))</f>
        <v>BIHAR</v>
      </c>
      <c r="H759" s="2" t="n">
        <v>2.79</v>
      </c>
      <c r="I759" s="3" t="n">
        <v>0.05</v>
      </c>
    </row>
    <row r="760" customFormat="false" ht="15" hidden="false" customHeight="false" outlineLevel="0" collapsed="false">
      <c r="A760" s="0" t="s">
        <v>112</v>
      </c>
      <c r="B760" s="0" t="n">
        <f aca="false">VALUE(LEFT(A760,4))</f>
        <v>2022</v>
      </c>
      <c r="C760" s="0" t="str">
        <f aca="false">"FY"&amp;IF(VALUE(MID(A760,6,2))&gt;=4,VALUE(LEFT(A760,4)),VALUE(LEFT(A760,4))-1)&amp;"-"&amp;TEXT(MOD(IF(VALUE(MID(A760,6,2))&gt;=4,VALUE(LEFT(A760,4)),VALUE(LEFT(A760,4))-1)+1,100),"00")</f>
        <v>FY2021-22</v>
      </c>
      <c r="D760" s="0" t="s">
        <v>119</v>
      </c>
      <c r="E760" s="0" t="s">
        <v>119</v>
      </c>
      <c r="F760" s="0" t="str">
        <f aca="false">INDEX(Mapping!$B$2:$B$465,MATCH(E760,Mapping!$A$2:$A$465,0))</f>
        <v>GOA</v>
      </c>
      <c r="G760" s="0" t="str">
        <f aca="false">INDEX(Mapping!$C$2:$C$465,MATCH(E760,Mapping!$A$2:$A$465,0))</f>
        <v>GOA</v>
      </c>
      <c r="H760" s="2" t="n">
        <v>2.42</v>
      </c>
      <c r="I760" s="3" t="n">
        <v>0.05</v>
      </c>
    </row>
    <row r="761" customFormat="false" ht="15" hidden="false" customHeight="false" outlineLevel="0" collapsed="false">
      <c r="A761" s="0" t="s">
        <v>112</v>
      </c>
      <c r="B761" s="0" t="n">
        <f aca="false">VALUE(LEFT(A761,4))</f>
        <v>2022</v>
      </c>
      <c r="C761" s="0" t="str">
        <f aca="false">"FY"&amp;IF(VALUE(MID(A761,6,2))&gt;=4,VALUE(LEFT(A761,4)),VALUE(LEFT(A761,4))-1)&amp;"-"&amp;TEXT(MOD(IF(VALUE(MID(A761,6,2))&gt;=4,VALUE(LEFT(A761,4)),VALUE(LEFT(A761,4))-1)+1,100),"00")</f>
        <v>FY2021-22</v>
      </c>
      <c r="D761" s="0" t="s">
        <v>94</v>
      </c>
      <c r="E761" s="0" t="s">
        <v>94</v>
      </c>
      <c r="F761" s="0" t="str">
        <f aca="false">INDEX(Mapping!$B$2:$B$465,MATCH(E761,Mapping!$A$2:$A$465,0))</f>
        <v>JHARKHAND</v>
      </c>
      <c r="G761" s="0" t="str">
        <f aca="false">INDEX(Mapping!$C$2:$C$465,MATCH(E761,Mapping!$A$2:$A$465,0))</f>
        <v>JHARKHAND</v>
      </c>
      <c r="H761" s="2" t="n">
        <v>1.52</v>
      </c>
      <c r="I761" s="3" t="n">
        <v>0.03</v>
      </c>
    </row>
    <row r="762" customFormat="false" ht="15" hidden="false" customHeight="false" outlineLevel="0" collapsed="false">
      <c r="A762" s="0" t="s">
        <v>112</v>
      </c>
      <c r="B762" s="0" t="n">
        <f aca="false">VALUE(LEFT(A762,4))</f>
        <v>2022</v>
      </c>
      <c r="C762" s="0" t="str">
        <f aca="false">"FY"&amp;IF(VALUE(MID(A762,6,2))&gt;=4,VALUE(LEFT(A762,4)),VALUE(LEFT(A762,4))-1)&amp;"-"&amp;TEXT(MOD(IF(VALUE(MID(A762,6,2))&gt;=4,VALUE(LEFT(A762,4)),VALUE(LEFT(A762,4))-1)+1,100),"00")</f>
        <v>FY2021-22</v>
      </c>
      <c r="D762" s="0" t="s">
        <v>291</v>
      </c>
      <c r="E762" s="0" t="s">
        <v>291</v>
      </c>
      <c r="F762" s="0" t="str">
        <f aca="false">INDEX(Mapping!$B$2:$B$465,MATCH(E762,Mapping!$A$2:$A$465,0))</f>
        <v>MANIPUR</v>
      </c>
      <c r="G762" s="0" t="str">
        <f aca="false">INDEX(Mapping!$C$2:$C$465,MATCH(E762,Mapping!$A$2:$A$465,0))</f>
        <v>MANIPUR</v>
      </c>
      <c r="H762" s="2" t="n">
        <v>0.78</v>
      </c>
      <c r="I762" s="3" t="n">
        <v>0.01</v>
      </c>
    </row>
    <row r="763" customFormat="false" ht="15" hidden="false" customHeight="false" outlineLevel="0" collapsed="false">
      <c r="A763" s="0" t="s">
        <v>112</v>
      </c>
      <c r="B763" s="0" t="n">
        <f aca="false">VALUE(LEFT(A763,4))</f>
        <v>2022</v>
      </c>
      <c r="C763" s="0" t="str">
        <f aca="false">"FY"&amp;IF(VALUE(MID(A763,6,2))&gt;=4,VALUE(LEFT(A763,4)),VALUE(LEFT(A763,4))-1)&amp;"-"&amp;TEXT(MOD(IF(VALUE(MID(A763,6,2))&gt;=4,VALUE(LEFT(A763,4)),VALUE(LEFT(A763,4))-1)+1,100),"00")</f>
        <v>FY2021-22</v>
      </c>
      <c r="D763" s="0" t="s">
        <v>176</v>
      </c>
      <c r="E763" s="0" t="s">
        <v>176</v>
      </c>
      <c r="F763" s="0" t="str">
        <f aca="false">INDEX(Mapping!$B$2:$B$465,MATCH(E763,Mapping!$A$2:$A$465,0))</f>
        <v>SIKKIM</v>
      </c>
      <c r="G763" s="0" t="str">
        <f aca="false">INDEX(Mapping!$C$2:$C$465,MATCH(E763,Mapping!$A$2:$A$465,0))</f>
        <v>SIKKIM</v>
      </c>
      <c r="H763" s="2" t="n">
        <v>0.56</v>
      </c>
      <c r="I763" s="3" t="n">
        <v>0.01</v>
      </c>
    </row>
    <row r="764" customFormat="false" ht="15" hidden="false" customHeight="false" outlineLevel="0" collapsed="false">
      <c r="A764" s="0" t="s">
        <v>112</v>
      </c>
      <c r="B764" s="0" t="n">
        <f aca="false">VALUE(LEFT(A764,4))</f>
        <v>2022</v>
      </c>
      <c r="C764" s="0" t="str">
        <f aca="false">"FY"&amp;IF(VALUE(MID(A764,6,2))&gt;=4,VALUE(LEFT(A764,4)),VALUE(LEFT(A764,4))-1)&amp;"-"&amp;TEXT(MOD(IF(VALUE(MID(A764,6,2))&gt;=4,VALUE(LEFT(A764,4)),VALUE(LEFT(A764,4))-1)+1,100),"00")</f>
        <v>FY2021-22</v>
      </c>
      <c r="D764" s="0" t="s">
        <v>213</v>
      </c>
      <c r="E764" s="0" t="s">
        <v>213</v>
      </c>
      <c r="F764" s="0" t="str">
        <f aca="false">INDEX(Mapping!$B$2:$B$465,MATCH(E764,Mapping!$A$2:$A$465,0))</f>
        <v>NEPAL (NEA / NVVN)</v>
      </c>
      <c r="G764" s="0" t="str">
        <f aca="false">INDEX(Mapping!$C$2:$C$465,MATCH(E764,Mapping!$A$2:$A$465,0))</f>
        <v>NEPAL (NEA / NVVN)</v>
      </c>
      <c r="H764" s="2" t="n">
        <v>0.36</v>
      </c>
      <c r="I764" s="3" t="n">
        <v>0.01</v>
      </c>
    </row>
    <row r="765" customFormat="false" ht="15" hidden="false" customHeight="false" outlineLevel="0" collapsed="false">
      <c r="A765" s="0" t="s">
        <v>226</v>
      </c>
      <c r="B765" s="0" t="n">
        <f aca="false">VALUE(LEFT(A765,4))</f>
        <v>2022</v>
      </c>
      <c r="C765" s="0" t="str">
        <f aca="false">"FY"&amp;IF(VALUE(MID(A765,6,2))&gt;=4,VALUE(LEFT(A765,4)),VALUE(LEFT(A765,4))-1)&amp;"-"&amp;TEXT(MOD(IF(VALUE(MID(A765,6,2))&gt;=4,VALUE(LEFT(A765,4)),VALUE(LEFT(A765,4))-1)+1,100),"00")</f>
        <v>FY2021-22</v>
      </c>
      <c r="D765" s="0" t="s">
        <v>31</v>
      </c>
      <c r="E765" s="0" t="s">
        <v>31</v>
      </c>
      <c r="F765" s="0" t="str">
        <f aca="false">INDEX(Mapping!$B$2:$B$465,MATCH(E765,Mapping!$A$2:$A$465,0))</f>
        <v>GUJARAT</v>
      </c>
      <c r="G765" s="0" t="str">
        <f aca="false">INDEX(Mapping!$C$2:$C$465,MATCH(E765,Mapping!$A$2:$A$465,0))</f>
        <v>GUJARAT</v>
      </c>
      <c r="H765" s="2" t="n">
        <v>1282.42</v>
      </c>
      <c r="I765" s="3" t="n">
        <v>22.85</v>
      </c>
    </row>
    <row r="766" customFormat="false" ht="15" hidden="false" customHeight="false" outlineLevel="0" collapsed="false">
      <c r="A766" s="0" t="s">
        <v>226</v>
      </c>
      <c r="B766" s="0" t="n">
        <f aca="false">VALUE(LEFT(A766,4))</f>
        <v>2022</v>
      </c>
      <c r="C766" s="0" t="str">
        <f aca="false">"FY"&amp;IF(VALUE(MID(A766,6,2))&gt;=4,VALUE(LEFT(A766,4)),VALUE(LEFT(A766,4))-1)&amp;"-"&amp;TEXT(MOD(IF(VALUE(MID(A766,6,2))&gt;=4,VALUE(LEFT(A766,4)),VALUE(LEFT(A766,4))-1)+1,100),"00")</f>
        <v>FY2021-22</v>
      </c>
      <c r="D766" s="0" t="s">
        <v>35</v>
      </c>
      <c r="E766" s="0" t="s">
        <v>35</v>
      </c>
      <c r="F766" s="0" t="str">
        <f aca="false">INDEX(Mapping!$B$2:$B$465,MATCH(E766,Mapping!$A$2:$A$465,0))</f>
        <v>TELANGANA</v>
      </c>
      <c r="G766" s="0" t="str">
        <f aca="false">INDEX(Mapping!$C$2:$C$465,MATCH(E766,Mapping!$A$2:$A$465,0))</f>
        <v>TELANGANA</v>
      </c>
      <c r="H766" s="2" t="n">
        <v>605.28</v>
      </c>
      <c r="I766" s="3" t="n">
        <v>10.78</v>
      </c>
    </row>
    <row r="767" customFormat="false" ht="15" hidden="false" customHeight="false" outlineLevel="0" collapsed="false">
      <c r="A767" s="0" t="s">
        <v>226</v>
      </c>
      <c r="B767" s="0" t="n">
        <f aca="false">VALUE(LEFT(A767,4))</f>
        <v>2022</v>
      </c>
      <c r="C767" s="0" t="str">
        <f aca="false">"FY"&amp;IF(VALUE(MID(A767,6,2))&gt;=4,VALUE(LEFT(A767,4)),VALUE(LEFT(A767,4))-1)&amp;"-"&amp;TEXT(MOD(IF(VALUE(MID(A767,6,2))&gt;=4,VALUE(LEFT(A767,4)),VALUE(LEFT(A767,4))-1)+1,100),"00")</f>
        <v>FY2021-22</v>
      </c>
      <c r="D767" s="0" t="s">
        <v>40</v>
      </c>
      <c r="E767" s="0" t="s">
        <v>40</v>
      </c>
      <c r="F767" s="0" t="str">
        <f aca="false">INDEX(Mapping!$B$2:$B$465,MATCH(E767,Mapping!$A$2:$A$465,0))</f>
        <v>TAMIL NADU</v>
      </c>
      <c r="G767" s="0" t="str">
        <f aca="false">INDEX(Mapping!$C$2:$C$465,MATCH(E767,Mapping!$A$2:$A$465,0))</f>
        <v>TAMIL NADU</v>
      </c>
      <c r="H767" s="2" t="n">
        <v>581.68</v>
      </c>
      <c r="I767" s="3" t="n">
        <v>10.36</v>
      </c>
    </row>
    <row r="768" customFormat="false" ht="15" hidden="false" customHeight="false" outlineLevel="0" collapsed="false">
      <c r="A768" s="0" t="s">
        <v>226</v>
      </c>
      <c r="B768" s="0" t="n">
        <f aca="false">VALUE(LEFT(A768,4))</f>
        <v>2022</v>
      </c>
      <c r="C768" s="0" t="str">
        <f aca="false">"FY"&amp;IF(VALUE(MID(A768,6,2))&gt;=4,VALUE(LEFT(A768,4)),VALUE(LEFT(A768,4))-1)&amp;"-"&amp;TEXT(MOD(IF(VALUE(MID(A768,6,2))&gt;=4,VALUE(LEFT(A768,4)),VALUE(LEFT(A768,4))-1)+1,100),"00")</f>
        <v>FY2021-22</v>
      </c>
      <c r="D768" s="0" t="s">
        <v>54</v>
      </c>
      <c r="E768" s="0" t="s">
        <v>54</v>
      </c>
      <c r="F768" s="0" t="str">
        <f aca="false">INDEX(Mapping!$B$2:$B$465,MATCH(E768,Mapping!$A$2:$A$465,0))</f>
        <v>JAMMU &amp; KASHMIR</v>
      </c>
      <c r="G768" s="0" t="str">
        <f aca="false">INDEX(Mapping!$C$2:$C$465,MATCH(E768,Mapping!$A$2:$A$465,0))</f>
        <v>JAMMU &amp; KASHMIR</v>
      </c>
      <c r="H768" s="2" t="n">
        <v>433.14</v>
      </c>
      <c r="I768" s="3" t="n">
        <v>7.72</v>
      </c>
    </row>
    <row r="769" customFormat="false" ht="15" hidden="false" customHeight="false" outlineLevel="0" collapsed="false">
      <c r="A769" s="0" t="s">
        <v>226</v>
      </c>
      <c r="B769" s="0" t="n">
        <f aca="false">VALUE(LEFT(A769,4))</f>
        <v>2022</v>
      </c>
      <c r="C769" s="0" t="str">
        <f aca="false">"FY"&amp;IF(VALUE(MID(A769,6,2))&gt;=4,VALUE(LEFT(A769,4)),VALUE(LEFT(A769,4))-1)&amp;"-"&amp;TEXT(MOD(IF(VALUE(MID(A769,6,2))&gt;=4,VALUE(LEFT(A769,4)),VALUE(LEFT(A769,4))-1)+1,100),"00")</f>
        <v>FY2021-22</v>
      </c>
      <c r="D769" s="0" t="s">
        <v>37</v>
      </c>
      <c r="E769" s="0" t="s">
        <v>37</v>
      </c>
      <c r="F769" s="0" t="str">
        <f aca="false">INDEX(Mapping!$B$2:$B$465,MATCH(E769,Mapping!$A$2:$A$465,0))</f>
        <v>MAHARASHTRA</v>
      </c>
      <c r="G769" s="0" t="str">
        <f aca="false">INDEX(Mapping!$C$2:$C$465,MATCH(E769,Mapping!$A$2:$A$465,0))</f>
        <v>MAHARASHTRA</v>
      </c>
      <c r="H769" s="2" t="n">
        <v>393.07</v>
      </c>
      <c r="I769" s="3" t="n">
        <v>7</v>
      </c>
    </row>
    <row r="770" customFormat="false" ht="15" hidden="false" customHeight="false" outlineLevel="0" collapsed="false">
      <c r="A770" s="0" t="s">
        <v>226</v>
      </c>
      <c r="B770" s="0" t="n">
        <f aca="false">VALUE(LEFT(A770,4))</f>
        <v>2022</v>
      </c>
      <c r="C770" s="0" t="str">
        <f aca="false">"FY"&amp;IF(VALUE(MID(A770,6,2))&gt;=4,VALUE(LEFT(A770,4)),VALUE(LEFT(A770,4))-1)&amp;"-"&amp;TEXT(MOD(IF(VALUE(MID(A770,6,2))&gt;=4,VALUE(LEFT(A770,4)),VALUE(LEFT(A770,4))-1)+1,100),"00")</f>
        <v>FY2021-22</v>
      </c>
      <c r="D770" s="0" t="s">
        <v>38</v>
      </c>
      <c r="E770" s="0" t="s">
        <v>38</v>
      </c>
      <c r="F770" s="0" t="str">
        <f aca="false">INDEX(Mapping!$B$2:$B$465,MATCH(E770,Mapping!$A$2:$A$465,0))</f>
        <v>ANDHRA PRADESH</v>
      </c>
      <c r="G770" s="0" t="str">
        <f aca="false">INDEX(Mapping!$C$2:$C$465,MATCH(E770,Mapping!$A$2:$A$465,0))</f>
        <v>ANDHRA PRADESH</v>
      </c>
      <c r="H770" s="2" t="n">
        <v>367.32</v>
      </c>
      <c r="I770" s="3" t="n">
        <v>6.54</v>
      </c>
    </row>
    <row r="771" customFormat="false" ht="15" hidden="false" customHeight="false" outlineLevel="0" collapsed="false">
      <c r="A771" s="0" t="s">
        <v>226</v>
      </c>
      <c r="B771" s="0" t="n">
        <f aca="false">VALUE(LEFT(A771,4))</f>
        <v>2022</v>
      </c>
      <c r="C771" s="0" t="str">
        <f aca="false">"FY"&amp;IF(VALUE(MID(A771,6,2))&gt;=4,VALUE(LEFT(A771,4)),VALUE(LEFT(A771,4))-1)&amp;"-"&amp;TEXT(MOD(IF(VALUE(MID(A771,6,2))&gt;=4,VALUE(LEFT(A771,4)),VALUE(LEFT(A771,4))-1)+1,100),"00")</f>
        <v>FY2021-22</v>
      </c>
      <c r="D771" s="0" t="s">
        <v>44</v>
      </c>
      <c r="E771" s="0" t="s">
        <v>44</v>
      </c>
      <c r="F771" s="0" t="str">
        <f aca="false">INDEX(Mapping!$B$2:$B$465,MATCH(E771,Mapping!$A$2:$A$465,0))</f>
        <v>HARYANA</v>
      </c>
      <c r="G771" s="0" t="str">
        <f aca="false">INDEX(Mapping!$C$2:$C$465,MATCH(E771,Mapping!$A$2:$A$465,0))</f>
        <v>HARYANA</v>
      </c>
      <c r="H771" s="2" t="n">
        <v>364.66</v>
      </c>
      <c r="I771" s="3" t="n">
        <v>6.5</v>
      </c>
    </row>
    <row r="772" customFormat="false" ht="15" hidden="false" customHeight="false" outlineLevel="0" collapsed="false">
      <c r="A772" s="0" t="s">
        <v>226</v>
      </c>
      <c r="B772" s="0" t="n">
        <f aca="false">VALUE(LEFT(A772,4))</f>
        <v>2022</v>
      </c>
      <c r="C772" s="0" t="str">
        <f aca="false">"FY"&amp;IF(VALUE(MID(A772,6,2))&gt;=4,VALUE(LEFT(A772,4)),VALUE(LEFT(A772,4))-1)&amp;"-"&amp;TEXT(MOD(IF(VALUE(MID(A772,6,2))&gt;=4,VALUE(LEFT(A772,4)),VALUE(LEFT(A772,4))-1)+1,100),"00")</f>
        <v>FY2021-22</v>
      </c>
      <c r="D772" s="0" t="s">
        <v>41</v>
      </c>
      <c r="E772" s="0" t="s">
        <v>41</v>
      </c>
      <c r="F772" s="0" t="str">
        <f aca="false">INDEX(Mapping!$B$2:$B$465,MATCH(E772,Mapping!$A$2:$A$465,0))</f>
        <v>RAJASTHAN</v>
      </c>
      <c r="G772" s="0" t="str">
        <f aca="false">INDEX(Mapping!$C$2:$C$465,MATCH(E772,Mapping!$A$2:$A$465,0))</f>
        <v>RAJASTHAN</v>
      </c>
      <c r="H772" s="2" t="n">
        <v>238.12</v>
      </c>
      <c r="I772" s="3" t="n">
        <v>4.24</v>
      </c>
    </row>
    <row r="773" customFormat="false" ht="15" hidden="false" customHeight="false" outlineLevel="0" collapsed="false">
      <c r="A773" s="0" t="s">
        <v>226</v>
      </c>
      <c r="B773" s="0" t="n">
        <f aca="false">VALUE(LEFT(A773,4))</f>
        <v>2022</v>
      </c>
      <c r="C773" s="0" t="str">
        <f aca="false">"FY"&amp;IF(VALUE(MID(A773,6,2))&gt;=4,VALUE(LEFT(A773,4)),VALUE(LEFT(A773,4))-1)&amp;"-"&amp;TEXT(MOD(IF(VALUE(MID(A773,6,2))&gt;=4,VALUE(LEFT(A773,4)),VALUE(LEFT(A773,4))-1)+1,100),"00")</f>
        <v>FY2021-22</v>
      </c>
      <c r="D773" s="0" t="s">
        <v>56</v>
      </c>
      <c r="E773" s="0" t="s">
        <v>56</v>
      </c>
      <c r="F773" s="0" t="str">
        <f aca="false">INDEX(Mapping!$B$2:$B$465,MATCH(E773,Mapping!$A$2:$A$465,0))</f>
        <v>UTTARAKHAND</v>
      </c>
      <c r="G773" s="0" t="str">
        <f aca="false">INDEX(Mapping!$C$2:$C$465,MATCH(E773,Mapping!$A$2:$A$465,0))</f>
        <v>UTTARAKHAND</v>
      </c>
      <c r="H773" s="2" t="n">
        <v>213.42</v>
      </c>
      <c r="I773" s="3" t="n">
        <v>3.8</v>
      </c>
    </row>
    <row r="774" customFormat="false" ht="15" hidden="false" customHeight="false" outlineLevel="0" collapsed="false">
      <c r="A774" s="0" t="s">
        <v>226</v>
      </c>
      <c r="B774" s="0" t="n">
        <f aca="false">VALUE(LEFT(A774,4))</f>
        <v>2022</v>
      </c>
      <c r="C774" s="0" t="str">
        <f aca="false">"FY"&amp;IF(VALUE(MID(A774,6,2))&gt;=4,VALUE(LEFT(A774,4)),VALUE(LEFT(A774,4))-1)&amp;"-"&amp;TEXT(MOD(IF(VALUE(MID(A774,6,2))&gt;=4,VALUE(LEFT(A774,4)),VALUE(LEFT(A774,4))-1)+1,100),"00")</f>
        <v>FY2021-22</v>
      </c>
      <c r="D774" s="0" t="s">
        <v>36</v>
      </c>
      <c r="E774" s="0" t="s">
        <v>36</v>
      </c>
      <c r="F774" s="0" t="str">
        <f aca="false">INDEX(Mapping!$B$2:$B$465,MATCH(E774,Mapping!$A$2:$A$465,0))</f>
        <v>UTTAR PRADESH</v>
      </c>
      <c r="G774" s="0" t="str">
        <f aca="false">INDEX(Mapping!$C$2:$C$465,MATCH(E774,Mapping!$A$2:$A$465,0))</f>
        <v>UTTAR PRADESH</v>
      </c>
      <c r="H774" s="2" t="n">
        <v>194.81</v>
      </c>
      <c r="I774" s="3" t="n">
        <v>3.47</v>
      </c>
    </row>
    <row r="775" customFormat="false" ht="15" hidden="false" customHeight="false" outlineLevel="0" collapsed="false">
      <c r="A775" s="0" t="s">
        <v>226</v>
      </c>
      <c r="B775" s="0" t="n">
        <f aca="false">VALUE(LEFT(A775,4))</f>
        <v>2022</v>
      </c>
      <c r="C775" s="0" t="str">
        <f aca="false">"FY"&amp;IF(VALUE(MID(A775,6,2))&gt;=4,VALUE(LEFT(A775,4)),VALUE(LEFT(A775,4))-1)&amp;"-"&amp;TEXT(MOD(IF(VALUE(MID(A775,6,2))&gt;=4,VALUE(LEFT(A775,4)),VALUE(LEFT(A775,4))-1)+1,100),"00")</f>
        <v>FY2021-22</v>
      </c>
      <c r="D775" s="0" t="s">
        <v>47</v>
      </c>
      <c r="E775" s="0" t="s">
        <v>47</v>
      </c>
      <c r="F775" s="0" t="str">
        <f aca="false">INDEX(Mapping!$B$2:$B$465,MATCH(E775,Mapping!$A$2:$A$465,0))</f>
        <v>KARNATAKA</v>
      </c>
      <c r="G775" s="0" t="str">
        <f aca="false">INDEX(Mapping!$C$2:$C$465,MATCH(E775,Mapping!$A$2:$A$465,0))</f>
        <v>KARNATAKA</v>
      </c>
      <c r="H775" s="2" t="n">
        <v>170.78</v>
      </c>
      <c r="I775" s="3" t="n">
        <v>3.04</v>
      </c>
    </row>
    <row r="776" customFormat="false" ht="15" hidden="false" customHeight="false" outlineLevel="0" collapsed="false">
      <c r="A776" s="0" t="s">
        <v>226</v>
      </c>
      <c r="B776" s="0" t="n">
        <f aca="false">VALUE(LEFT(A776,4))</f>
        <v>2022</v>
      </c>
      <c r="C776" s="0" t="str">
        <f aca="false">"FY"&amp;IF(VALUE(MID(A776,6,2))&gt;=4,VALUE(LEFT(A776,4)),VALUE(LEFT(A776,4))-1)&amp;"-"&amp;TEXT(MOD(IF(VALUE(MID(A776,6,2))&gt;=4,VALUE(LEFT(A776,4)),VALUE(LEFT(A776,4))-1)+1,100),"00")</f>
        <v>FY2021-22</v>
      </c>
      <c r="D776" s="0" t="s">
        <v>74</v>
      </c>
      <c r="E776" s="0" t="s">
        <v>74</v>
      </c>
      <c r="F776" s="0" t="str">
        <f aca="false">INDEX(Mapping!$B$2:$B$465,MATCH(E776,Mapping!$A$2:$A$465,0))</f>
        <v>NEPAL (NEA / NVVN)</v>
      </c>
      <c r="G776" s="0" t="str">
        <f aca="false">INDEX(Mapping!$C$2:$C$465,MATCH(E776,Mapping!$A$2:$A$465,0))</f>
        <v>NEPAL (NEA / NVVN)</v>
      </c>
      <c r="H776" s="2" t="n">
        <v>156.04</v>
      </c>
      <c r="I776" s="3" t="n">
        <v>2.78</v>
      </c>
    </row>
    <row r="777" customFormat="false" ht="15" hidden="false" customHeight="false" outlineLevel="0" collapsed="false">
      <c r="A777" s="0" t="s">
        <v>226</v>
      </c>
      <c r="B777" s="0" t="n">
        <f aca="false">VALUE(LEFT(A777,4))</f>
        <v>2022</v>
      </c>
      <c r="C777" s="0" t="str">
        <f aca="false">"FY"&amp;IF(VALUE(MID(A777,6,2))&gt;=4,VALUE(LEFT(A777,4)),VALUE(LEFT(A777,4))-1)&amp;"-"&amp;TEXT(MOD(IF(VALUE(MID(A777,6,2))&gt;=4,VALUE(LEFT(A777,4)),VALUE(LEFT(A777,4))-1)+1,100),"00")</f>
        <v>FY2021-22</v>
      </c>
      <c r="D777" s="0" t="s">
        <v>42</v>
      </c>
      <c r="E777" s="0" t="s">
        <v>42</v>
      </c>
      <c r="F777" s="0" t="str">
        <f aca="false">INDEX(Mapping!$B$2:$B$465,MATCH(E777,Mapping!$A$2:$A$465,0))</f>
        <v>PUNJAB</v>
      </c>
      <c r="G777" s="0" t="str">
        <f aca="false">INDEX(Mapping!$C$2:$C$465,MATCH(E777,Mapping!$A$2:$A$465,0))</f>
        <v>PUNJAB</v>
      </c>
      <c r="H777" s="2" t="n">
        <v>147.21</v>
      </c>
      <c r="I777" s="3" t="n">
        <v>2.62</v>
      </c>
    </row>
    <row r="778" customFormat="false" ht="15" hidden="false" customHeight="false" outlineLevel="0" collapsed="false">
      <c r="A778" s="0" t="s">
        <v>226</v>
      </c>
      <c r="B778" s="0" t="n">
        <f aca="false">VALUE(LEFT(A778,4))</f>
        <v>2022</v>
      </c>
      <c r="C778" s="0" t="str">
        <f aca="false">"FY"&amp;IF(VALUE(MID(A778,6,2))&gt;=4,VALUE(LEFT(A778,4)),VALUE(LEFT(A778,4))-1)&amp;"-"&amp;TEXT(MOD(IF(VALUE(MID(A778,6,2))&gt;=4,VALUE(LEFT(A778,4)),VALUE(LEFT(A778,4))-1)+1,100),"00")</f>
        <v>FY2021-22</v>
      </c>
      <c r="D778" s="0" t="s">
        <v>651</v>
      </c>
      <c r="E778" s="0" t="s">
        <v>111</v>
      </c>
      <c r="F778" s="0" t="str">
        <f aca="false">INDEX(Mapping!$B$2:$B$465,MATCH(E778,Mapping!$A$2:$A$465,0))</f>
        <v>DRUK GREEN POWER (BHUTAN)</v>
      </c>
      <c r="G778" s="0" t="str">
        <f aca="false">INDEX(Mapping!$C$2:$C$465,MATCH(E778,Mapping!$A$2:$A$465,0))</f>
        <v>DRUK GREEN POWER (BHUTAN)</v>
      </c>
      <c r="H778" s="2" t="n">
        <v>104.7</v>
      </c>
      <c r="I778" s="3" t="n">
        <v>1.87</v>
      </c>
    </row>
    <row r="779" customFormat="false" ht="15" hidden="false" customHeight="false" outlineLevel="0" collapsed="false">
      <c r="A779" s="0" t="s">
        <v>226</v>
      </c>
      <c r="B779" s="0" t="n">
        <f aca="false">VALUE(LEFT(A779,4))</f>
        <v>2022</v>
      </c>
      <c r="C779" s="0" t="str">
        <f aca="false">"FY"&amp;IF(VALUE(MID(A779,6,2))&gt;=4,VALUE(LEFT(A779,4)),VALUE(LEFT(A779,4))-1)&amp;"-"&amp;TEXT(MOD(IF(VALUE(MID(A779,6,2))&gt;=4,VALUE(LEFT(A779,4)),VALUE(LEFT(A779,4))-1)+1,100),"00")</f>
        <v>FY2021-22</v>
      </c>
      <c r="D779" s="0" t="s">
        <v>48</v>
      </c>
      <c r="E779" s="0" t="s">
        <v>48</v>
      </c>
      <c r="F779" s="0" t="str">
        <f aca="false">INDEX(Mapping!$B$2:$B$465,MATCH(E779,Mapping!$A$2:$A$465,0))</f>
        <v>DELHI</v>
      </c>
      <c r="G779" s="0" t="str">
        <f aca="false">INDEX(Mapping!$C$2:$C$465,MATCH(E779,Mapping!$A$2:$A$465,0))</f>
        <v>DELHI</v>
      </c>
      <c r="H779" s="2" t="n">
        <v>93.72</v>
      </c>
      <c r="I779" s="3" t="n">
        <v>1.67</v>
      </c>
    </row>
    <row r="780" customFormat="false" ht="15" hidden="false" customHeight="false" outlineLevel="0" collapsed="false">
      <c r="A780" s="0" t="s">
        <v>226</v>
      </c>
      <c r="B780" s="0" t="n">
        <f aca="false">VALUE(LEFT(A780,4))</f>
        <v>2022</v>
      </c>
      <c r="C780" s="0" t="str">
        <f aca="false">"FY"&amp;IF(VALUE(MID(A780,6,2))&gt;=4,VALUE(LEFT(A780,4)),VALUE(LEFT(A780,4))-1)&amp;"-"&amp;TEXT(MOD(IF(VALUE(MID(A780,6,2))&gt;=4,VALUE(LEFT(A780,4)),VALUE(LEFT(A780,4))-1)+1,100),"00")</f>
        <v>FY2021-22</v>
      </c>
      <c r="D780" s="0" t="s">
        <v>49</v>
      </c>
      <c r="E780" s="0" t="s">
        <v>49</v>
      </c>
      <c r="F780" s="0" t="str">
        <f aca="false">INDEX(Mapping!$B$2:$B$465,MATCH(E780,Mapping!$A$2:$A$465,0))</f>
        <v>MADHYA PRADESH</v>
      </c>
      <c r="G780" s="0" t="str">
        <f aca="false">INDEX(Mapping!$C$2:$C$465,MATCH(E780,Mapping!$A$2:$A$465,0))</f>
        <v>MADHYA PRADESH</v>
      </c>
      <c r="H780" s="2" t="n">
        <v>71.45</v>
      </c>
      <c r="I780" s="3" t="n">
        <v>1.27</v>
      </c>
    </row>
    <row r="781" customFormat="false" ht="15" hidden="false" customHeight="false" outlineLevel="0" collapsed="false">
      <c r="A781" s="0" t="s">
        <v>226</v>
      </c>
      <c r="B781" s="0" t="n">
        <f aca="false">VALUE(LEFT(A781,4))</f>
        <v>2022</v>
      </c>
      <c r="C781" s="0" t="str">
        <f aca="false">"FY"&amp;IF(VALUE(MID(A781,6,2))&gt;=4,VALUE(LEFT(A781,4)),VALUE(LEFT(A781,4))-1)&amp;"-"&amp;TEXT(MOD(IF(VALUE(MID(A781,6,2))&gt;=4,VALUE(LEFT(A781,4)),VALUE(LEFT(A781,4))-1)+1,100),"00")</f>
        <v>FY2021-22</v>
      </c>
      <c r="D781" s="0" t="s">
        <v>43</v>
      </c>
      <c r="E781" s="0" t="s">
        <v>43</v>
      </c>
      <c r="F781" s="0" t="str">
        <f aca="false">INDEX(Mapping!$B$2:$B$465,MATCH(E781,Mapping!$A$2:$A$465,0))</f>
        <v>ODISHA</v>
      </c>
      <c r="G781" s="0" t="str">
        <f aca="false">INDEX(Mapping!$C$2:$C$465,MATCH(E781,Mapping!$A$2:$A$465,0))</f>
        <v>ODISHA</v>
      </c>
      <c r="H781" s="2" t="n">
        <v>37.33</v>
      </c>
      <c r="I781" s="3" t="n">
        <v>0.67</v>
      </c>
    </row>
    <row r="782" customFormat="false" ht="15" hidden="false" customHeight="false" outlineLevel="0" collapsed="false">
      <c r="A782" s="0" t="s">
        <v>226</v>
      </c>
      <c r="B782" s="0" t="n">
        <f aca="false">VALUE(LEFT(A782,4))</f>
        <v>2022</v>
      </c>
      <c r="C782" s="0" t="str">
        <f aca="false">"FY"&amp;IF(VALUE(MID(A782,6,2))&gt;=4,VALUE(LEFT(A782,4)),VALUE(LEFT(A782,4))-1)&amp;"-"&amp;TEXT(MOD(IF(VALUE(MID(A782,6,2))&gt;=4,VALUE(LEFT(A782,4)),VALUE(LEFT(A782,4))-1)+1,100),"00")</f>
        <v>FY2021-22</v>
      </c>
      <c r="D782" s="0" t="s">
        <v>648</v>
      </c>
      <c r="E782" s="0" t="s">
        <v>91</v>
      </c>
      <c r="F782" s="0" t="str">
        <f aca="false">INDEX(Mapping!$B$2:$B$465,MATCH(E782,Mapping!$A$2:$A$465,0))</f>
        <v>AM/NS INDIA (HAZIRA)</v>
      </c>
      <c r="G782" s="0" t="str">
        <f aca="false">INDEX(Mapping!$C$2:$C$465,MATCH(E782,Mapping!$A$2:$A$465,0))</f>
        <v>AM/NS INDIA (HAZIRA)</v>
      </c>
      <c r="H782" s="2" t="n">
        <v>27.27</v>
      </c>
      <c r="I782" s="3" t="n">
        <v>0.49</v>
      </c>
    </row>
    <row r="783" customFormat="false" ht="15" hidden="false" customHeight="false" outlineLevel="0" collapsed="false">
      <c r="A783" s="0" t="s">
        <v>226</v>
      </c>
      <c r="B783" s="0" t="n">
        <f aca="false">VALUE(LEFT(A783,4))</f>
        <v>2022</v>
      </c>
      <c r="C783" s="0" t="str">
        <f aca="false">"FY"&amp;IF(VALUE(MID(A783,6,2))&gt;=4,VALUE(LEFT(A783,4)),VALUE(LEFT(A783,4))-1)&amp;"-"&amp;TEXT(MOD(IF(VALUE(MID(A783,6,2))&gt;=4,VALUE(LEFT(A783,4)),VALUE(LEFT(A783,4))-1)+1,100),"00")</f>
        <v>FY2021-22</v>
      </c>
      <c r="D783" s="0" t="s">
        <v>71</v>
      </c>
      <c r="E783" s="0" t="s">
        <v>71</v>
      </c>
      <c r="F783" s="0" t="str">
        <f aca="false">INDEX(Mapping!$B$2:$B$465,MATCH(E783,Mapping!$A$2:$A$465,0))</f>
        <v>KERALA</v>
      </c>
      <c r="G783" s="0" t="str">
        <f aca="false">INDEX(Mapping!$C$2:$C$465,MATCH(E783,Mapping!$A$2:$A$465,0))</f>
        <v>KERALA</v>
      </c>
      <c r="H783" s="2" t="n">
        <v>26.37</v>
      </c>
      <c r="I783" s="3" t="n">
        <v>0.47</v>
      </c>
    </row>
    <row r="784" customFormat="false" ht="15" hidden="false" customHeight="false" outlineLevel="0" collapsed="false">
      <c r="A784" s="0" t="s">
        <v>226</v>
      </c>
      <c r="B784" s="0" t="n">
        <f aca="false">VALUE(LEFT(A784,4))</f>
        <v>2022</v>
      </c>
      <c r="C784" s="0" t="str">
        <f aca="false">"FY"&amp;IF(VALUE(MID(A784,6,2))&gt;=4,VALUE(LEFT(A784,4)),VALUE(LEFT(A784,4))-1)&amp;"-"&amp;TEXT(MOD(IF(VALUE(MID(A784,6,2))&gt;=4,VALUE(LEFT(A784,4)),VALUE(LEFT(A784,4))-1)+1,100),"00")</f>
        <v>FY2021-22</v>
      </c>
      <c r="D784" s="0" t="s">
        <v>53</v>
      </c>
      <c r="E784" s="0" t="s">
        <v>53</v>
      </c>
      <c r="F784" s="0" t="str">
        <f aca="false">INDEX(Mapping!$B$2:$B$465,MATCH(E784,Mapping!$A$2:$A$465,0))</f>
        <v>HIMACHAL PRADESH</v>
      </c>
      <c r="G784" s="0" t="str">
        <f aca="false">INDEX(Mapping!$C$2:$C$465,MATCH(E784,Mapping!$A$2:$A$465,0))</f>
        <v>HIMACHAL PRADESH</v>
      </c>
      <c r="H784" s="2" t="n">
        <v>22.38</v>
      </c>
      <c r="I784" s="3" t="n">
        <v>0.4</v>
      </c>
    </row>
    <row r="785" customFormat="false" ht="15" hidden="false" customHeight="false" outlineLevel="0" collapsed="false">
      <c r="A785" s="0" t="s">
        <v>226</v>
      </c>
      <c r="B785" s="0" t="n">
        <f aca="false">VALUE(LEFT(A785,4))</f>
        <v>2022</v>
      </c>
      <c r="C785" s="0" t="str">
        <f aca="false">"FY"&amp;IF(VALUE(MID(A785,6,2))&gt;=4,VALUE(LEFT(A785,4)),VALUE(LEFT(A785,4))-1)&amp;"-"&amp;TEXT(MOD(IF(VALUE(MID(A785,6,2))&gt;=4,VALUE(LEFT(A785,4)),VALUE(LEFT(A785,4))-1)+1,100),"00")</f>
        <v>FY2021-22</v>
      </c>
      <c r="D785" s="0" t="s">
        <v>150</v>
      </c>
      <c r="E785" s="0" t="s">
        <v>150</v>
      </c>
      <c r="F785" s="0" t="str">
        <f aca="false">INDEX(Mapping!$B$2:$B$465,MATCH(E785,Mapping!$A$2:$A$465,0))</f>
        <v>DNH &amp; DD (UT)</v>
      </c>
      <c r="G785" s="0" t="str">
        <f aca="false">INDEX(Mapping!$C$2:$C$465,MATCH(E785,Mapping!$A$2:$A$465,0))</f>
        <v>DNH &amp; DD (UT)</v>
      </c>
      <c r="H785" s="2" t="n">
        <v>17.69</v>
      </c>
      <c r="I785" s="3" t="n">
        <v>0.32</v>
      </c>
    </row>
    <row r="786" customFormat="false" ht="15" hidden="false" customHeight="false" outlineLevel="0" collapsed="false">
      <c r="A786" s="0" t="s">
        <v>226</v>
      </c>
      <c r="B786" s="0" t="n">
        <f aca="false">VALUE(LEFT(A786,4))</f>
        <v>2022</v>
      </c>
      <c r="C786" s="0" t="str">
        <f aca="false">"FY"&amp;IF(VALUE(MID(A786,6,2))&gt;=4,VALUE(LEFT(A786,4)),VALUE(LEFT(A786,4))-1)&amp;"-"&amp;TEXT(MOD(IF(VALUE(MID(A786,6,2))&gt;=4,VALUE(LEFT(A786,4)),VALUE(LEFT(A786,4))-1)+1,100),"00")</f>
        <v>FY2021-22</v>
      </c>
      <c r="D786" s="0" t="s">
        <v>61</v>
      </c>
      <c r="E786" s="0" t="s">
        <v>61</v>
      </c>
      <c r="F786" s="0" t="str">
        <f aca="false">INDEX(Mapping!$B$2:$B$465,MATCH(E786,Mapping!$A$2:$A$465,0))</f>
        <v>ASSAM</v>
      </c>
      <c r="G786" s="0" t="str">
        <f aca="false">INDEX(Mapping!$C$2:$C$465,MATCH(E786,Mapping!$A$2:$A$465,0))</f>
        <v>ASSAM</v>
      </c>
      <c r="H786" s="2" t="n">
        <v>17.02</v>
      </c>
      <c r="I786" s="3" t="n">
        <v>0.3</v>
      </c>
    </row>
    <row r="787" customFormat="false" ht="15" hidden="false" customHeight="false" outlineLevel="0" collapsed="false">
      <c r="A787" s="0" t="s">
        <v>226</v>
      </c>
      <c r="B787" s="0" t="n">
        <f aca="false">VALUE(LEFT(A787,4))</f>
        <v>2022</v>
      </c>
      <c r="C787" s="0" t="str">
        <f aca="false">"FY"&amp;IF(VALUE(MID(A787,6,2))&gt;=4,VALUE(LEFT(A787,4)),VALUE(LEFT(A787,4))-1)&amp;"-"&amp;TEXT(MOD(IF(VALUE(MID(A787,6,2))&gt;=4,VALUE(LEFT(A787,4)),VALUE(LEFT(A787,4))-1)+1,100),"00")</f>
        <v>FY2021-22</v>
      </c>
      <c r="D787" s="0" t="s">
        <v>121</v>
      </c>
      <c r="E787" s="0" t="s">
        <v>121</v>
      </c>
      <c r="F787" s="0" t="str">
        <f aca="false">INDEX(Mapping!$B$2:$B$465,MATCH(E787,Mapping!$A$2:$A$465,0))</f>
        <v>MEGHALAYA</v>
      </c>
      <c r="G787" s="0" t="str">
        <f aca="false">INDEX(Mapping!$C$2:$C$465,MATCH(E787,Mapping!$A$2:$A$465,0))</f>
        <v>MEGHALAYA</v>
      </c>
      <c r="H787" s="2" t="n">
        <v>16.57</v>
      </c>
      <c r="I787" s="3" t="n">
        <v>0.3</v>
      </c>
    </row>
    <row r="788" customFormat="false" ht="15" hidden="false" customHeight="false" outlineLevel="0" collapsed="false">
      <c r="A788" s="0" t="s">
        <v>226</v>
      </c>
      <c r="B788" s="0" t="n">
        <f aca="false">VALUE(LEFT(A788,4))</f>
        <v>2022</v>
      </c>
      <c r="C788" s="0" t="str">
        <f aca="false">"FY"&amp;IF(VALUE(MID(A788,6,2))&gt;=4,VALUE(LEFT(A788,4)),VALUE(LEFT(A788,4))-1)&amp;"-"&amp;TEXT(MOD(IF(VALUE(MID(A788,6,2))&gt;=4,VALUE(LEFT(A788,4)),VALUE(LEFT(A788,4))-1)+1,100),"00")</f>
        <v>FY2021-22</v>
      </c>
      <c r="D788" s="0" t="s">
        <v>272</v>
      </c>
      <c r="E788" s="0" t="s">
        <v>272</v>
      </c>
      <c r="F788" s="0" t="str">
        <f aca="false">INDEX(Mapping!$B$2:$B$465,MATCH(E788,Mapping!$A$2:$A$465,0))</f>
        <v>BALCO</v>
      </c>
      <c r="G788" s="0" t="str">
        <f aca="false">INDEX(Mapping!$C$2:$C$465,MATCH(E788,Mapping!$A$2:$A$465,0))</f>
        <v>BALCO</v>
      </c>
      <c r="H788" s="2" t="n">
        <v>7.79</v>
      </c>
      <c r="I788" s="3" t="n">
        <v>0.14</v>
      </c>
    </row>
    <row r="789" customFormat="false" ht="15" hidden="false" customHeight="false" outlineLevel="0" collapsed="false">
      <c r="A789" s="0" t="s">
        <v>226</v>
      </c>
      <c r="B789" s="0" t="n">
        <f aca="false">VALUE(LEFT(A789,4))</f>
        <v>2022</v>
      </c>
      <c r="C789" s="0" t="str">
        <f aca="false">"FY"&amp;IF(VALUE(MID(A789,6,2))&gt;=4,VALUE(LEFT(A789,4)),VALUE(LEFT(A789,4))-1)&amp;"-"&amp;TEXT(MOD(IF(VALUE(MID(A789,6,2))&gt;=4,VALUE(LEFT(A789,4)),VALUE(LEFT(A789,4))-1)+1,100),"00")</f>
        <v>FY2021-22</v>
      </c>
      <c r="D789" s="0" t="s">
        <v>245</v>
      </c>
      <c r="E789" s="0" t="s">
        <v>245</v>
      </c>
      <c r="F789" s="0" t="str">
        <f aca="false">INDEX(Mapping!$B$2:$B$465,MATCH(E789,Mapping!$A$2:$A$465,0))</f>
        <v>DNH &amp; DD (UT)</v>
      </c>
      <c r="G789" s="0" t="str">
        <f aca="false">INDEX(Mapping!$C$2:$C$465,MATCH(E789,Mapping!$A$2:$A$465,0))</f>
        <v>DNH &amp; DD (UT)</v>
      </c>
      <c r="H789" s="2" t="n">
        <v>4.48</v>
      </c>
      <c r="I789" s="3" t="n">
        <v>0.08</v>
      </c>
    </row>
    <row r="790" customFormat="false" ht="15" hidden="false" customHeight="false" outlineLevel="0" collapsed="false">
      <c r="A790" s="0" t="s">
        <v>226</v>
      </c>
      <c r="B790" s="0" t="n">
        <f aca="false">VALUE(LEFT(A790,4))</f>
        <v>2022</v>
      </c>
      <c r="C790" s="0" t="str">
        <f aca="false">"FY"&amp;IF(VALUE(MID(A790,6,2))&gt;=4,VALUE(LEFT(A790,4)),VALUE(LEFT(A790,4))-1)&amp;"-"&amp;TEXT(MOD(IF(VALUE(MID(A790,6,2))&gt;=4,VALUE(LEFT(A790,4)),VALUE(LEFT(A790,4))-1)+1,100),"00")</f>
        <v>FY2021-22</v>
      </c>
      <c r="D790" s="0" t="s">
        <v>119</v>
      </c>
      <c r="E790" s="0" t="s">
        <v>119</v>
      </c>
      <c r="F790" s="0" t="str">
        <f aca="false">INDEX(Mapping!$B$2:$B$465,MATCH(E790,Mapping!$A$2:$A$465,0))</f>
        <v>GOA</v>
      </c>
      <c r="G790" s="0" t="str">
        <f aca="false">INDEX(Mapping!$C$2:$C$465,MATCH(E790,Mapping!$A$2:$A$465,0))</f>
        <v>GOA</v>
      </c>
      <c r="H790" s="2" t="n">
        <v>4.3</v>
      </c>
      <c r="I790" s="3" t="n">
        <v>0.08</v>
      </c>
    </row>
    <row r="791" customFormat="false" ht="15" hidden="false" customHeight="false" outlineLevel="0" collapsed="false">
      <c r="A791" s="0" t="s">
        <v>226</v>
      </c>
      <c r="B791" s="0" t="n">
        <f aca="false">VALUE(LEFT(A791,4))</f>
        <v>2022</v>
      </c>
      <c r="C791" s="0" t="str">
        <f aca="false">"FY"&amp;IF(VALUE(MID(A791,6,2))&gt;=4,VALUE(LEFT(A791,4)),VALUE(LEFT(A791,4))-1)&amp;"-"&amp;TEXT(MOD(IF(VALUE(MID(A791,6,2))&gt;=4,VALUE(LEFT(A791,4)),VALUE(LEFT(A791,4))-1)+1,100),"00")</f>
        <v>FY2021-22</v>
      </c>
      <c r="D791" s="0" t="s">
        <v>94</v>
      </c>
      <c r="E791" s="0" t="s">
        <v>94</v>
      </c>
      <c r="F791" s="0" t="str">
        <f aca="false">INDEX(Mapping!$B$2:$B$465,MATCH(E791,Mapping!$A$2:$A$465,0))</f>
        <v>JHARKHAND</v>
      </c>
      <c r="G791" s="0" t="str">
        <f aca="false">INDEX(Mapping!$C$2:$C$465,MATCH(E791,Mapping!$A$2:$A$465,0))</f>
        <v>JHARKHAND</v>
      </c>
      <c r="H791" s="2" t="n">
        <v>3.52</v>
      </c>
      <c r="I791" s="3" t="n">
        <v>0.06</v>
      </c>
    </row>
    <row r="792" customFormat="false" ht="15" hidden="false" customHeight="false" outlineLevel="0" collapsed="false">
      <c r="A792" s="0" t="s">
        <v>226</v>
      </c>
      <c r="B792" s="0" t="n">
        <f aca="false">VALUE(LEFT(A792,4))</f>
        <v>2022</v>
      </c>
      <c r="C792" s="0" t="str">
        <f aca="false">"FY"&amp;IF(VALUE(MID(A792,6,2))&gt;=4,VALUE(LEFT(A792,4)),VALUE(LEFT(A792,4))-1)&amp;"-"&amp;TEXT(MOD(IF(VALUE(MID(A792,6,2))&gt;=4,VALUE(LEFT(A792,4)),VALUE(LEFT(A792,4))-1)+1,100),"00")</f>
        <v>FY2021-22</v>
      </c>
      <c r="D792" s="0" t="s">
        <v>312</v>
      </c>
      <c r="E792" s="0" t="s">
        <v>312</v>
      </c>
      <c r="F792" s="0" t="str">
        <f aca="false">INDEX(Mapping!$B$2:$B$465,MATCH(E792,Mapping!$A$2:$A$465,0))</f>
        <v>INDIAN RAILWAYS (NCR)</v>
      </c>
      <c r="G792" s="0" t="str">
        <f aca="false">INDEX(Mapping!$C$2:$C$465,MATCH(E792,Mapping!$A$2:$A$465,0))</f>
        <v>INDIAN RAILWAYS (NCR)</v>
      </c>
      <c r="H792" s="2" t="n">
        <v>3.18</v>
      </c>
      <c r="I792" s="3" t="n">
        <v>0.06</v>
      </c>
    </row>
    <row r="793" customFormat="false" ht="15" hidden="false" customHeight="false" outlineLevel="0" collapsed="false">
      <c r="A793" s="0" t="s">
        <v>226</v>
      </c>
      <c r="B793" s="0" t="n">
        <f aca="false">VALUE(LEFT(A793,4))</f>
        <v>2022</v>
      </c>
      <c r="C793" s="0" t="str">
        <f aca="false">"FY"&amp;IF(VALUE(MID(A793,6,2))&gt;=4,VALUE(LEFT(A793,4)),VALUE(LEFT(A793,4))-1)&amp;"-"&amp;TEXT(MOD(IF(VALUE(MID(A793,6,2))&gt;=4,VALUE(LEFT(A793,4)),VALUE(LEFT(A793,4))-1)+1,100),"00")</f>
        <v>FY2021-22</v>
      </c>
      <c r="D793" s="0" t="s">
        <v>152</v>
      </c>
      <c r="E793" s="0" t="s">
        <v>152</v>
      </c>
      <c r="F793" s="0" t="str">
        <f aca="false">INDEX(Mapping!$B$2:$B$465,MATCH(E793,Mapping!$A$2:$A$465,0))</f>
        <v>CHANDIGARH</v>
      </c>
      <c r="G793" s="0" t="str">
        <f aca="false">INDEX(Mapping!$C$2:$C$465,MATCH(E793,Mapping!$A$2:$A$465,0))</f>
        <v>CHANDIGARH</v>
      </c>
      <c r="H793" s="2" t="n">
        <v>1.96</v>
      </c>
      <c r="I793" s="3" t="n">
        <v>0.03</v>
      </c>
    </row>
    <row r="794" customFormat="false" ht="15" hidden="false" customHeight="false" outlineLevel="0" collapsed="false">
      <c r="A794" s="0" t="s">
        <v>226</v>
      </c>
      <c r="B794" s="0" t="n">
        <f aca="false">VALUE(LEFT(A794,4))</f>
        <v>2022</v>
      </c>
      <c r="C794" s="0" t="str">
        <f aca="false">"FY"&amp;IF(VALUE(MID(A794,6,2))&gt;=4,VALUE(LEFT(A794,4)),VALUE(LEFT(A794,4))-1)&amp;"-"&amp;TEXT(MOD(IF(VALUE(MID(A794,6,2))&gt;=4,VALUE(LEFT(A794,4)),VALUE(LEFT(A794,4))-1)+1,100),"00")</f>
        <v>FY2021-22</v>
      </c>
      <c r="D794" s="0" t="s">
        <v>45</v>
      </c>
      <c r="E794" s="0" t="s">
        <v>45</v>
      </c>
      <c r="F794" s="0" t="str">
        <f aca="false">INDEX(Mapping!$B$2:$B$465,MATCH(E794,Mapping!$A$2:$A$465,0))</f>
        <v>BIHAR</v>
      </c>
      <c r="G794" s="0" t="str">
        <f aca="false">INDEX(Mapping!$C$2:$C$465,MATCH(E794,Mapping!$A$2:$A$465,0))</f>
        <v>BIHAR</v>
      </c>
      <c r="H794" s="2" t="n">
        <v>1.71</v>
      </c>
      <c r="I794" s="3" t="n">
        <v>0.03</v>
      </c>
    </row>
    <row r="795" customFormat="false" ht="15" hidden="false" customHeight="false" outlineLevel="0" collapsed="false">
      <c r="A795" s="0" t="s">
        <v>226</v>
      </c>
      <c r="B795" s="0" t="n">
        <f aca="false">VALUE(LEFT(A795,4))</f>
        <v>2022</v>
      </c>
      <c r="C795" s="0" t="str">
        <f aca="false">"FY"&amp;IF(VALUE(MID(A795,6,2))&gt;=4,VALUE(LEFT(A795,4)),VALUE(LEFT(A795,4))-1)&amp;"-"&amp;TEXT(MOD(IF(VALUE(MID(A795,6,2))&gt;=4,VALUE(LEFT(A795,4)),VALUE(LEFT(A795,4))-1)+1,100),"00")</f>
        <v>FY2021-22</v>
      </c>
      <c r="D795" s="0" t="s">
        <v>213</v>
      </c>
      <c r="E795" s="0" t="s">
        <v>213</v>
      </c>
      <c r="F795" s="0" t="str">
        <f aca="false">INDEX(Mapping!$B$2:$B$465,MATCH(E795,Mapping!$A$2:$A$465,0))</f>
        <v>NEPAL (NEA / NVVN)</v>
      </c>
      <c r="G795" s="0" t="str">
        <f aca="false">INDEX(Mapping!$C$2:$C$465,MATCH(E795,Mapping!$A$2:$A$465,0))</f>
        <v>NEPAL (NEA / NVVN)</v>
      </c>
      <c r="H795" s="2" t="n">
        <v>1.28</v>
      </c>
      <c r="I795" s="3" t="n">
        <v>0.02</v>
      </c>
    </row>
    <row r="796" customFormat="false" ht="15" hidden="false" customHeight="false" outlineLevel="0" collapsed="false">
      <c r="A796" s="0" t="s">
        <v>226</v>
      </c>
      <c r="B796" s="0" t="n">
        <f aca="false">VALUE(LEFT(A796,4))</f>
        <v>2022</v>
      </c>
      <c r="C796" s="0" t="str">
        <f aca="false">"FY"&amp;IF(VALUE(MID(A796,6,2))&gt;=4,VALUE(LEFT(A796,4)),VALUE(LEFT(A796,4))-1)&amp;"-"&amp;TEXT(MOD(IF(VALUE(MID(A796,6,2))&gt;=4,VALUE(LEFT(A796,4)),VALUE(LEFT(A796,4))-1)+1,100),"00")</f>
        <v>FY2021-22</v>
      </c>
      <c r="D796" s="0" t="s">
        <v>246</v>
      </c>
      <c r="E796" s="0" t="s">
        <v>246</v>
      </c>
      <c r="F796" s="0" t="str">
        <f aca="false">INDEX(Mapping!$B$2:$B$465,MATCH(E796,Mapping!$A$2:$A$465,0))</f>
        <v>NTPC STATIONS</v>
      </c>
      <c r="G796" s="0" t="str">
        <f aca="false">INDEX(Mapping!$C$2:$C$465,MATCH(E796,Mapping!$A$2:$A$465,0))</f>
        <v>NTPC GROUP</v>
      </c>
      <c r="H796" s="2" t="n">
        <v>0.76</v>
      </c>
      <c r="I796" s="3" t="n">
        <v>0.01</v>
      </c>
    </row>
    <row r="797" customFormat="false" ht="15" hidden="false" customHeight="false" outlineLevel="0" collapsed="false">
      <c r="A797" s="0" t="s">
        <v>226</v>
      </c>
      <c r="B797" s="0" t="n">
        <f aca="false">VALUE(LEFT(A797,4))</f>
        <v>2022</v>
      </c>
      <c r="C797" s="0" t="str">
        <f aca="false">"FY"&amp;IF(VALUE(MID(A797,6,2))&gt;=4,VALUE(LEFT(A797,4)),VALUE(LEFT(A797,4))-1)&amp;"-"&amp;TEXT(MOD(IF(VALUE(MID(A797,6,2))&gt;=4,VALUE(LEFT(A797,4)),VALUE(LEFT(A797,4))-1)+1,100),"00")</f>
        <v>FY2021-22</v>
      </c>
      <c r="D797" s="0" t="s">
        <v>46</v>
      </c>
      <c r="E797" s="0" t="s">
        <v>46</v>
      </c>
      <c r="F797" s="0" t="str">
        <f aca="false">INDEX(Mapping!$B$2:$B$465,MATCH(E797,Mapping!$A$2:$A$465,0))</f>
        <v>CHHATTISGARH</v>
      </c>
      <c r="G797" s="0" t="str">
        <f aca="false">INDEX(Mapping!$C$2:$C$465,MATCH(E797,Mapping!$A$2:$A$465,0))</f>
        <v>CHHATTISGARH</v>
      </c>
      <c r="H797" s="2" t="n">
        <v>0.65</v>
      </c>
      <c r="I797" s="3" t="n">
        <v>0.01</v>
      </c>
    </row>
    <row r="798" customFormat="false" ht="15" hidden="false" customHeight="false" outlineLevel="0" collapsed="false">
      <c r="A798" s="0" t="s">
        <v>226</v>
      </c>
      <c r="B798" s="0" t="n">
        <f aca="false">VALUE(LEFT(A798,4))</f>
        <v>2022</v>
      </c>
      <c r="C798" s="0" t="str">
        <f aca="false">"FY"&amp;IF(VALUE(MID(A798,6,2))&gt;=4,VALUE(LEFT(A798,4)),VALUE(LEFT(A798,4))-1)&amp;"-"&amp;TEXT(MOD(IF(VALUE(MID(A798,6,2))&gt;=4,VALUE(LEFT(A798,4)),VALUE(LEFT(A798,4))-1)+1,100),"00")</f>
        <v>FY2021-22</v>
      </c>
      <c r="D798" s="0" t="s">
        <v>39</v>
      </c>
      <c r="E798" s="0" t="s">
        <v>39</v>
      </c>
      <c r="F798" s="0" t="str">
        <f aca="false">INDEX(Mapping!$B$2:$B$465,MATCH(E798,Mapping!$A$2:$A$465,0))</f>
        <v>WEST BENGAL</v>
      </c>
      <c r="G798" s="0" t="str">
        <f aca="false">INDEX(Mapping!$C$2:$C$465,MATCH(E798,Mapping!$A$2:$A$465,0))</f>
        <v>WEST BENGAL</v>
      </c>
      <c r="H798" s="2" t="n">
        <v>0.36</v>
      </c>
      <c r="I798" s="3" t="n">
        <v>0.01</v>
      </c>
    </row>
    <row r="799" customFormat="false" ht="15" hidden="false" customHeight="false" outlineLevel="0" collapsed="false">
      <c r="A799" s="0" t="s">
        <v>226</v>
      </c>
      <c r="B799" s="0" t="n">
        <f aca="false">VALUE(LEFT(A799,4))</f>
        <v>2022</v>
      </c>
      <c r="C799" s="0" t="str">
        <f aca="false">"FY"&amp;IF(VALUE(MID(A799,6,2))&gt;=4,VALUE(LEFT(A799,4)),VALUE(LEFT(A799,4))-1)&amp;"-"&amp;TEXT(MOD(IF(VALUE(MID(A799,6,2))&gt;=4,VALUE(LEFT(A799,4)),VALUE(LEFT(A799,4))-1)+1,100),"00")</f>
        <v>FY2021-22</v>
      </c>
      <c r="D799" s="0" t="s">
        <v>181</v>
      </c>
      <c r="E799" s="0" t="s">
        <v>181</v>
      </c>
      <c r="F799" s="0" t="str">
        <f aca="false">INDEX(Mapping!$B$2:$B$465,MATCH(E799,Mapping!$A$2:$A$465,0))</f>
        <v>ARUNACHAL PRADESH</v>
      </c>
      <c r="G799" s="0" t="str">
        <f aca="false">INDEX(Mapping!$C$2:$C$465,MATCH(E799,Mapping!$A$2:$A$465,0))</f>
        <v>ARUNACHAL PRADESH</v>
      </c>
      <c r="H799" s="2" t="n">
        <v>0.27</v>
      </c>
      <c r="I799" s="3" t="n">
        <v>0.005</v>
      </c>
    </row>
    <row r="800" customFormat="false" ht="15" hidden="false" customHeight="false" outlineLevel="0" collapsed="false">
      <c r="A800" s="0" t="s">
        <v>226</v>
      </c>
      <c r="B800" s="0" t="n">
        <f aca="false">VALUE(LEFT(A800,4))</f>
        <v>2022</v>
      </c>
      <c r="C800" s="0" t="str">
        <f aca="false">"FY"&amp;IF(VALUE(MID(A800,6,2))&gt;=4,VALUE(LEFT(A800,4)),VALUE(LEFT(A800,4))-1)&amp;"-"&amp;TEXT(MOD(IF(VALUE(MID(A800,6,2))&gt;=4,VALUE(LEFT(A800,4)),VALUE(LEFT(A800,4))-1)+1,100),"00")</f>
        <v>FY2021-22</v>
      </c>
      <c r="D800" s="0" t="s">
        <v>291</v>
      </c>
      <c r="E800" s="0" t="s">
        <v>291</v>
      </c>
      <c r="F800" s="0" t="str">
        <f aca="false">INDEX(Mapping!$B$2:$B$465,MATCH(E800,Mapping!$A$2:$A$465,0))</f>
        <v>MANIPUR</v>
      </c>
      <c r="G800" s="0" t="str">
        <f aca="false">INDEX(Mapping!$C$2:$C$465,MATCH(E800,Mapping!$A$2:$A$465,0))</f>
        <v>MANIPUR</v>
      </c>
      <c r="H800" s="2" t="n">
        <v>0.14</v>
      </c>
      <c r="I800" s="3" t="n">
        <v>0.002</v>
      </c>
    </row>
    <row r="801" customFormat="false" ht="15" hidden="false" customHeight="false" outlineLevel="0" collapsed="false">
      <c r="A801" s="0" t="s">
        <v>397</v>
      </c>
      <c r="B801" s="0" t="n">
        <f aca="false">VALUE(LEFT(A801,4))</f>
        <v>2022</v>
      </c>
      <c r="C801" s="0" t="str">
        <f aca="false">"FY"&amp;IF(VALUE(MID(A801,6,2))&gt;=4,VALUE(LEFT(A801,4)),VALUE(LEFT(A801,4))-1)&amp;"-"&amp;TEXT(MOD(IF(VALUE(MID(A801,6,2))&gt;=4,VALUE(LEFT(A801,4)),VALUE(LEFT(A801,4))-1)+1,100),"00")</f>
        <v>FY2021-22</v>
      </c>
      <c r="D801" s="0" t="s">
        <v>35</v>
      </c>
      <c r="E801" s="0" t="s">
        <v>35</v>
      </c>
      <c r="F801" s="0" t="str">
        <f aca="false">INDEX(Mapping!$B$2:$B$465,MATCH(E801,Mapping!$A$2:$A$465,0))</f>
        <v>TELANGANA</v>
      </c>
      <c r="G801" s="0" t="str">
        <f aca="false">INDEX(Mapping!$C$2:$C$465,MATCH(E801,Mapping!$A$2:$A$465,0))</f>
        <v>TELANGANA</v>
      </c>
      <c r="H801" s="2" t="n">
        <v>1012.64</v>
      </c>
      <c r="I801" s="3" t="n">
        <v>17.28</v>
      </c>
    </row>
    <row r="802" customFormat="false" ht="15" hidden="false" customHeight="false" outlineLevel="0" collapsed="false">
      <c r="A802" s="0" t="s">
        <v>397</v>
      </c>
      <c r="B802" s="0" t="n">
        <f aca="false">VALUE(LEFT(A802,4))</f>
        <v>2022</v>
      </c>
      <c r="C802" s="0" t="str">
        <f aca="false">"FY"&amp;IF(VALUE(MID(A802,6,2))&gt;=4,VALUE(LEFT(A802,4)),VALUE(LEFT(A802,4))-1)&amp;"-"&amp;TEXT(MOD(IF(VALUE(MID(A802,6,2))&gt;=4,VALUE(LEFT(A802,4)),VALUE(LEFT(A802,4))-1)+1,100),"00")</f>
        <v>FY2021-22</v>
      </c>
      <c r="D802" s="0" t="s">
        <v>31</v>
      </c>
      <c r="E802" s="0" t="s">
        <v>31</v>
      </c>
      <c r="F802" s="0" t="str">
        <f aca="false">INDEX(Mapping!$B$2:$B$465,MATCH(E802,Mapping!$A$2:$A$465,0))</f>
        <v>GUJARAT</v>
      </c>
      <c r="G802" s="0" t="str">
        <f aca="false">INDEX(Mapping!$C$2:$C$465,MATCH(E802,Mapping!$A$2:$A$465,0))</f>
        <v>GUJARAT</v>
      </c>
      <c r="H802" s="2" t="n">
        <v>799.65</v>
      </c>
      <c r="I802" s="3" t="n">
        <v>13.65</v>
      </c>
    </row>
    <row r="803" customFormat="false" ht="15" hidden="false" customHeight="false" outlineLevel="0" collapsed="false">
      <c r="A803" s="0" t="s">
        <v>397</v>
      </c>
      <c r="B803" s="0" t="n">
        <f aca="false">VALUE(LEFT(A803,4))</f>
        <v>2022</v>
      </c>
      <c r="C803" s="0" t="str">
        <f aca="false">"FY"&amp;IF(VALUE(MID(A803,6,2))&gt;=4,VALUE(LEFT(A803,4)),VALUE(LEFT(A803,4))-1)&amp;"-"&amp;TEXT(MOD(IF(VALUE(MID(A803,6,2))&gt;=4,VALUE(LEFT(A803,4)),VALUE(LEFT(A803,4))-1)+1,100),"00")</f>
        <v>FY2021-22</v>
      </c>
      <c r="D803" s="0" t="s">
        <v>38</v>
      </c>
      <c r="E803" s="0" t="s">
        <v>38</v>
      </c>
      <c r="F803" s="0" t="str">
        <f aca="false">INDEX(Mapping!$B$2:$B$465,MATCH(E803,Mapping!$A$2:$A$465,0))</f>
        <v>ANDHRA PRADESH</v>
      </c>
      <c r="G803" s="0" t="str">
        <f aca="false">INDEX(Mapping!$C$2:$C$465,MATCH(E803,Mapping!$A$2:$A$465,0))</f>
        <v>ANDHRA PRADESH</v>
      </c>
      <c r="H803" s="2" t="n">
        <v>770.43</v>
      </c>
      <c r="I803" s="3" t="n">
        <v>13.15</v>
      </c>
    </row>
    <row r="804" customFormat="false" ht="15" hidden="false" customHeight="false" outlineLevel="0" collapsed="false">
      <c r="A804" s="0" t="s">
        <v>397</v>
      </c>
      <c r="B804" s="0" t="n">
        <f aca="false">VALUE(LEFT(A804,4))</f>
        <v>2022</v>
      </c>
      <c r="C804" s="0" t="str">
        <f aca="false">"FY"&amp;IF(VALUE(MID(A804,6,2))&gt;=4,VALUE(LEFT(A804,4)),VALUE(LEFT(A804,4))-1)&amp;"-"&amp;TEXT(MOD(IF(VALUE(MID(A804,6,2))&gt;=4,VALUE(LEFT(A804,4)),VALUE(LEFT(A804,4))-1)+1,100),"00")</f>
        <v>FY2021-22</v>
      </c>
      <c r="D804" s="0" t="s">
        <v>40</v>
      </c>
      <c r="E804" s="0" t="s">
        <v>40</v>
      </c>
      <c r="F804" s="0" t="str">
        <f aca="false">INDEX(Mapping!$B$2:$B$465,MATCH(E804,Mapping!$A$2:$A$465,0))</f>
        <v>TAMIL NADU</v>
      </c>
      <c r="G804" s="0" t="str">
        <f aca="false">INDEX(Mapping!$C$2:$C$465,MATCH(E804,Mapping!$A$2:$A$465,0))</f>
        <v>TAMIL NADU</v>
      </c>
      <c r="H804" s="2" t="n">
        <v>764.84</v>
      </c>
      <c r="I804" s="3" t="n">
        <v>13.05</v>
      </c>
    </row>
    <row r="805" customFormat="false" ht="15" hidden="false" customHeight="false" outlineLevel="0" collapsed="false">
      <c r="A805" s="0" t="s">
        <v>397</v>
      </c>
      <c r="B805" s="0" t="n">
        <f aca="false">VALUE(LEFT(A805,4))</f>
        <v>2022</v>
      </c>
      <c r="C805" s="0" t="str">
        <f aca="false">"FY"&amp;IF(VALUE(MID(A805,6,2))&gt;=4,VALUE(LEFT(A805,4)),VALUE(LEFT(A805,4))-1)&amp;"-"&amp;TEXT(MOD(IF(VALUE(MID(A805,6,2))&gt;=4,VALUE(LEFT(A805,4)),VALUE(LEFT(A805,4))-1)+1,100),"00")</f>
        <v>FY2021-22</v>
      </c>
      <c r="D805" s="0" t="s">
        <v>37</v>
      </c>
      <c r="E805" s="0" t="s">
        <v>37</v>
      </c>
      <c r="F805" s="0" t="str">
        <f aca="false">INDEX(Mapping!$B$2:$B$465,MATCH(E805,Mapping!$A$2:$A$465,0))</f>
        <v>MAHARASHTRA</v>
      </c>
      <c r="G805" s="0" t="str">
        <f aca="false">INDEX(Mapping!$C$2:$C$465,MATCH(E805,Mapping!$A$2:$A$465,0))</f>
        <v>MAHARASHTRA</v>
      </c>
      <c r="H805" s="2" t="n">
        <v>523.41</v>
      </c>
      <c r="I805" s="3" t="n">
        <v>8.93</v>
      </c>
    </row>
    <row r="806" customFormat="false" ht="15" hidden="false" customHeight="false" outlineLevel="0" collapsed="false">
      <c r="A806" s="0" t="s">
        <v>397</v>
      </c>
      <c r="B806" s="0" t="n">
        <f aca="false">VALUE(LEFT(A806,4))</f>
        <v>2022</v>
      </c>
      <c r="C806" s="0" t="str">
        <f aca="false">"FY"&amp;IF(VALUE(MID(A806,6,2))&gt;=4,VALUE(LEFT(A806,4)),VALUE(LEFT(A806,4))-1)&amp;"-"&amp;TEXT(MOD(IF(VALUE(MID(A806,6,2))&gt;=4,VALUE(LEFT(A806,4)),VALUE(LEFT(A806,4))-1)+1,100),"00")</f>
        <v>FY2021-22</v>
      </c>
      <c r="D806" s="0" t="s">
        <v>44</v>
      </c>
      <c r="E806" s="0" t="s">
        <v>44</v>
      </c>
      <c r="F806" s="0" t="str">
        <f aca="false">INDEX(Mapping!$B$2:$B$465,MATCH(E806,Mapping!$A$2:$A$465,0))</f>
        <v>HARYANA</v>
      </c>
      <c r="G806" s="0" t="str">
        <f aca="false">INDEX(Mapping!$C$2:$C$465,MATCH(E806,Mapping!$A$2:$A$465,0))</f>
        <v>HARYANA</v>
      </c>
      <c r="H806" s="2" t="n">
        <v>249.4</v>
      </c>
      <c r="I806" s="3" t="n">
        <v>4.26</v>
      </c>
    </row>
    <row r="807" customFormat="false" ht="15" hidden="false" customHeight="false" outlineLevel="0" collapsed="false">
      <c r="A807" s="0" t="s">
        <v>397</v>
      </c>
      <c r="B807" s="0" t="n">
        <f aca="false">VALUE(LEFT(A807,4))</f>
        <v>2022</v>
      </c>
      <c r="C807" s="0" t="str">
        <f aca="false">"FY"&amp;IF(VALUE(MID(A807,6,2))&gt;=4,VALUE(LEFT(A807,4)),VALUE(LEFT(A807,4))-1)&amp;"-"&amp;TEXT(MOD(IF(VALUE(MID(A807,6,2))&gt;=4,VALUE(LEFT(A807,4)),VALUE(LEFT(A807,4))-1)+1,100),"00")</f>
        <v>FY2021-22</v>
      </c>
      <c r="D807" s="0" t="s">
        <v>42</v>
      </c>
      <c r="E807" s="0" t="s">
        <v>42</v>
      </c>
      <c r="F807" s="0" t="str">
        <f aca="false">INDEX(Mapping!$B$2:$B$465,MATCH(E807,Mapping!$A$2:$A$465,0))</f>
        <v>PUNJAB</v>
      </c>
      <c r="G807" s="0" t="str">
        <f aca="false">INDEX(Mapping!$C$2:$C$465,MATCH(E807,Mapping!$A$2:$A$465,0))</f>
        <v>PUNJAB</v>
      </c>
      <c r="H807" s="2" t="n">
        <v>215.37</v>
      </c>
      <c r="I807" s="3" t="n">
        <v>3.68</v>
      </c>
    </row>
    <row r="808" customFormat="false" ht="15" hidden="false" customHeight="false" outlineLevel="0" collapsed="false">
      <c r="A808" s="0" t="s">
        <v>397</v>
      </c>
      <c r="B808" s="0" t="n">
        <f aca="false">VALUE(LEFT(A808,4))</f>
        <v>2022</v>
      </c>
      <c r="C808" s="0" t="str">
        <f aca="false">"FY"&amp;IF(VALUE(MID(A808,6,2))&gt;=4,VALUE(LEFT(A808,4)),VALUE(LEFT(A808,4))-1)&amp;"-"&amp;TEXT(MOD(IF(VALUE(MID(A808,6,2))&gt;=4,VALUE(LEFT(A808,4)),VALUE(LEFT(A808,4))-1)+1,100),"00")</f>
        <v>FY2021-22</v>
      </c>
      <c r="D808" s="0" t="s">
        <v>56</v>
      </c>
      <c r="E808" s="0" t="s">
        <v>56</v>
      </c>
      <c r="F808" s="0" t="str">
        <f aca="false">INDEX(Mapping!$B$2:$B$465,MATCH(E808,Mapping!$A$2:$A$465,0))</f>
        <v>UTTARAKHAND</v>
      </c>
      <c r="G808" s="0" t="str">
        <f aca="false">INDEX(Mapping!$C$2:$C$465,MATCH(E808,Mapping!$A$2:$A$465,0))</f>
        <v>UTTARAKHAND</v>
      </c>
      <c r="H808" s="2" t="n">
        <v>192.51</v>
      </c>
      <c r="I808" s="3" t="n">
        <v>3.29</v>
      </c>
    </row>
    <row r="809" customFormat="false" ht="15" hidden="false" customHeight="false" outlineLevel="0" collapsed="false">
      <c r="A809" s="0" t="s">
        <v>397</v>
      </c>
      <c r="B809" s="0" t="n">
        <f aca="false">VALUE(LEFT(A809,4))</f>
        <v>2022</v>
      </c>
      <c r="C809" s="0" t="str">
        <f aca="false">"FY"&amp;IF(VALUE(MID(A809,6,2))&gt;=4,VALUE(LEFT(A809,4)),VALUE(LEFT(A809,4))-1)&amp;"-"&amp;TEXT(MOD(IF(VALUE(MID(A809,6,2))&gt;=4,VALUE(LEFT(A809,4)),VALUE(LEFT(A809,4))-1)+1,100),"00")</f>
        <v>FY2021-22</v>
      </c>
      <c r="D809" s="0" t="s">
        <v>36</v>
      </c>
      <c r="E809" s="0" t="s">
        <v>36</v>
      </c>
      <c r="F809" s="0" t="str">
        <f aca="false">INDEX(Mapping!$B$2:$B$465,MATCH(E809,Mapping!$A$2:$A$465,0))</f>
        <v>UTTAR PRADESH</v>
      </c>
      <c r="G809" s="0" t="str">
        <f aca="false">INDEX(Mapping!$C$2:$C$465,MATCH(E809,Mapping!$A$2:$A$465,0))</f>
        <v>UTTAR PRADESH</v>
      </c>
      <c r="H809" s="2" t="n">
        <v>191.28</v>
      </c>
      <c r="I809" s="3" t="n">
        <v>3.26</v>
      </c>
    </row>
    <row r="810" customFormat="false" ht="15" hidden="false" customHeight="false" outlineLevel="0" collapsed="false">
      <c r="A810" s="0" t="s">
        <v>397</v>
      </c>
      <c r="B810" s="0" t="n">
        <f aca="false">VALUE(LEFT(A810,4))</f>
        <v>2022</v>
      </c>
      <c r="C810" s="0" t="str">
        <f aca="false">"FY"&amp;IF(VALUE(MID(A810,6,2))&gt;=4,VALUE(LEFT(A810,4)),VALUE(LEFT(A810,4))-1)&amp;"-"&amp;TEXT(MOD(IF(VALUE(MID(A810,6,2))&gt;=4,VALUE(LEFT(A810,4)),VALUE(LEFT(A810,4))-1)+1,100),"00")</f>
        <v>FY2021-22</v>
      </c>
      <c r="D810" s="0" t="s">
        <v>54</v>
      </c>
      <c r="E810" s="0" t="s">
        <v>54</v>
      </c>
      <c r="F810" s="0" t="str">
        <f aca="false">INDEX(Mapping!$B$2:$B$465,MATCH(E810,Mapping!$A$2:$A$465,0))</f>
        <v>JAMMU &amp; KASHMIR</v>
      </c>
      <c r="G810" s="0" t="str">
        <f aca="false">INDEX(Mapping!$C$2:$C$465,MATCH(E810,Mapping!$A$2:$A$465,0))</f>
        <v>JAMMU &amp; KASHMIR</v>
      </c>
      <c r="H810" s="2" t="n">
        <v>177.68</v>
      </c>
      <c r="I810" s="3" t="n">
        <v>3.03</v>
      </c>
    </row>
    <row r="811" customFormat="false" ht="15" hidden="false" customHeight="false" outlineLevel="0" collapsed="false">
      <c r="A811" s="0" t="s">
        <v>397</v>
      </c>
      <c r="B811" s="0" t="n">
        <f aca="false">VALUE(LEFT(A811,4))</f>
        <v>2022</v>
      </c>
      <c r="C811" s="0" t="str">
        <f aca="false">"FY"&amp;IF(VALUE(MID(A811,6,2))&gt;=4,VALUE(LEFT(A811,4)),VALUE(LEFT(A811,4))-1)&amp;"-"&amp;TEXT(MOD(IF(VALUE(MID(A811,6,2))&gt;=4,VALUE(LEFT(A811,4)),VALUE(LEFT(A811,4))-1)+1,100),"00")</f>
        <v>FY2021-22</v>
      </c>
      <c r="D811" s="0" t="s">
        <v>74</v>
      </c>
      <c r="E811" s="0" t="s">
        <v>74</v>
      </c>
      <c r="F811" s="0" t="str">
        <f aca="false">INDEX(Mapping!$B$2:$B$465,MATCH(E811,Mapping!$A$2:$A$465,0))</f>
        <v>NEPAL (NEA / NVVN)</v>
      </c>
      <c r="G811" s="0" t="str">
        <f aca="false">INDEX(Mapping!$C$2:$C$465,MATCH(E811,Mapping!$A$2:$A$465,0))</f>
        <v>NEPAL (NEA / NVVN)</v>
      </c>
      <c r="H811" s="2" t="n">
        <v>118.25</v>
      </c>
      <c r="I811" s="3" t="n">
        <v>2.02</v>
      </c>
    </row>
    <row r="812" customFormat="false" ht="15" hidden="false" customHeight="false" outlineLevel="0" collapsed="false">
      <c r="A812" s="0" t="s">
        <v>397</v>
      </c>
      <c r="B812" s="0" t="n">
        <f aca="false">VALUE(LEFT(A812,4))</f>
        <v>2022</v>
      </c>
      <c r="C812" s="0" t="str">
        <f aca="false">"FY"&amp;IF(VALUE(MID(A812,6,2))&gt;=4,VALUE(LEFT(A812,4)),VALUE(LEFT(A812,4))-1)&amp;"-"&amp;TEXT(MOD(IF(VALUE(MID(A812,6,2))&gt;=4,VALUE(LEFT(A812,4)),VALUE(LEFT(A812,4))-1)+1,100),"00")</f>
        <v>FY2021-22</v>
      </c>
      <c r="D812" s="0" t="s">
        <v>48</v>
      </c>
      <c r="E812" s="0" t="s">
        <v>48</v>
      </c>
      <c r="F812" s="0" t="str">
        <f aca="false">INDEX(Mapping!$B$2:$B$465,MATCH(E812,Mapping!$A$2:$A$465,0))</f>
        <v>DELHI</v>
      </c>
      <c r="G812" s="0" t="str">
        <f aca="false">INDEX(Mapping!$C$2:$C$465,MATCH(E812,Mapping!$A$2:$A$465,0))</f>
        <v>DELHI</v>
      </c>
      <c r="H812" s="2" t="n">
        <v>104.43</v>
      </c>
      <c r="I812" s="3" t="n">
        <v>1.78</v>
      </c>
    </row>
    <row r="813" customFormat="false" ht="15" hidden="false" customHeight="false" outlineLevel="0" collapsed="false">
      <c r="A813" s="0" t="s">
        <v>397</v>
      </c>
      <c r="B813" s="0" t="n">
        <f aca="false">VALUE(LEFT(A813,4))</f>
        <v>2022</v>
      </c>
      <c r="C813" s="0" t="str">
        <f aca="false">"FY"&amp;IF(VALUE(MID(A813,6,2))&gt;=4,VALUE(LEFT(A813,4)),VALUE(LEFT(A813,4))-1)&amp;"-"&amp;TEXT(MOD(IF(VALUE(MID(A813,6,2))&gt;=4,VALUE(LEFT(A813,4)),VALUE(LEFT(A813,4))-1)+1,100),"00")</f>
        <v>FY2021-22</v>
      </c>
      <c r="D813" s="0" t="s">
        <v>47</v>
      </c>
      <c r="E813" s="0" t="s">
        <v>47</v>
      </c>
      <c r="F813" s="0" t="str">
        <f aca="false">INDEX(Mapping!$B$2:$B$465,MATCH(E813,Mapping!$A$2:$A$465,0))</f>
        <v>KARNATAKA</v>
      </c>
      <c r="G813" s="0" t="str">
        <f aca="false">INDEX(Mapping!$C$2:$C$465,MATCH(E813,Mapping!$A$2:$A$465,0))</f>
        <v>KARNATAKA</v>
      </c>
      <c r="H813" s="2" t="n">
        <v>104.15</v>
      </c>
      <c r="I813" s="3" t="n">
        <v>1.78</v>
      </c>
    </row>
    <row r="814" customFormat="false" ht="15" hidden="false" customHeight="false" outlineLevel="0" collapsed="false">
      <c r="A814" s="0" t="s">
        <v>397</v>
      </c>
      <c r="B814" s="0" t="n">
        <f aca="false">VALUE(LEFT(A814,4))</f>
        <v>2022</v>
      </c>
      <c r="C814" s="0" t="str">
        <f aca="false">"FY"&amp;IF(VALUE(MID(A814,6,2))&gt;=4,VALUE(LEFT(A814,4)),VALUE(LEFT(A814,4))-1)&amp;"-"&amp;TEXT(MOD(IF(VALUE(MID(A814,6,2))&gt;=4,VALUE(LEFT(A814,4)),VALUE(LEFT(A814,4))-1)+1,100),"00")</f>
        <v>FY2021-22</v>
      </c>
      <c r="D814" s="0" t="s">
        <v>39</v>
      </c>
      <c r="E814" s="0" t="s">
        <v>39</v>
      </c>
      <c r="F814" s="0" t="str">
        <f aca="false">INDEX(Mapping!$B$2:$B$465,MATCH(E814,Mapping!$A$2:$A$465,0))</f>
        <v>WEST BENGAL</v>
      </c>
      <c r="G814" s="0" t="str">
        <f aca="false">INDEX(Mapping!$C$2:$C$465,MATCH(E814,Mapping!$A$2:$A$465,0))</f>
        <v>WEST BENGAL</v>
      </c>
      <c r="H814" s="2" t="n">
        <v>98.39</v>
      </c>
      <c r="I814" s="3" t="n">
        <v>1.68</v>
      </c>
    </row>
    <row r="815" customFormat="false" ht="15" hidden="false" customHeight="false" outlineLevel="0" collapsed="false">
      <c r="A815" s="0" t="s">
        <v>397</v>
      </c>
      <c r="B815" s="0" t="n">
        <f aca="false">VALUE(LEFT(A815,4))</f>
        <v>2022</v>
      </c>
      <c r="C815" s="0" t="str">
        <f aca="false">"FY"&amp;IF(VALUE(MID(A815,6,2))&gt;=4,VALUE(LEFT(A815,4)),VALUE(LEFT(A815,4))-1)&amp;"-"&amp;TEXT(MOD(IF(VALUE(MID(A815,6,2))&gt;=4,VALUE(LEFT(A815,4)),VALUE(LEFT(A815,4))-1)+1,100),"00")</f>
        <v>FY2021-22</v>
      </c>
      <c r="D815" s="0" t="s">
        <v>648</v>
      </c>
      <c r="E815" s="0" t="s">
        <v>91</v>
      </c>
      <c r="F815" s="0" t="str">
        <f aca="false">INDEX(Mapping!$B$2:$B$465,MATCH(E815,Mapping!$A$2:$A$465,0))</f>
        <v>AM/NS INDIA (HAZIRA)</v>
      </c>
      <c r="G815" s="0" t="str">
        <f aca="false">INDEX(Mapping!$C$2:$C$465,MATCH(E815,Mapping!$A$2:$A$465,0))</f>
        <v>AM/NS INDIA (HAZIRA)</v>
      </c>
      <c r="H815" s="2" t="n">
        <v>86.72</v>
      </c>
      <c r="I815" s="3" t="n">
        <v>1.48</v>
      </c>
    </row>
    <row r="816" customFormat="false" ht="15" hidden="false" customHeight="false" outlineLevel="0" collapsed="false">
      <c r="A816" s="0" t="s">
        <v>397</v>
      </c>
      <c r="B816" s="0" t="n">
        <f aca="false">VALUE(LEFT(A816,4))</f>
        <v>2022</v>
      </c>
      <c r="C816" s="0" t="str">
        <f aca="false">"FY"&amp;IF(VALUE(MID(A816,6,2))&gt;=4,VALUE(LEFT(A816,4)),VALUE(LEFT(A816,4))-1)&amp;"-"&amp;TEXT(MOD(IF(VALUE(MID(A816,6,2))&gt;=4,VALUE(LEFT(A816,4)),VALUE(LEFT(A816,4))-1)+1,100),"00")</f>
        <v>FY2021-22</v>
      </c>
      <c r="D816" s="0" t="s">
        <v>41</v>
      </c>
      <c r="E816" s="0" t="s">
        <v>41</v>
      </c>
      <c r="F816" s="0" t="str">
        <f aca="false">INDEX(Mapping!$B$2:$B$465,MATCH(E816,Mapping!$A$2:$A$465,0))</f>
        <v>RAJASTHAN</v>
      </c>
      <c r="G816" s="0" t="str">
        <f aca="false">INDEX(Mapping!$C$2:$C$465,MATCH(E816,Mapping!$A$2:$A$465,0))</f>
        <v>RAJASTHAN</v>
      </c>
      <c r="H816" s="2" t="n">
        <v>80.66</v>
      </c>
      <c r="I816" s="3" t="n">
        <v>1.38</v>
      </c>
    </row>
    <row r="817" customFormat="false" ht="15" hidden="false" customHeight="false" outlineLevel="0" collapsed="false">
      <c r="A817" s="0" t="s">
        <v>397</v>
      </c>
      <c r="B817" s="0" t="n">
        <f aca="false">VALUE(LEFT(A817,4))</f>
        <v>2022</v>
      </c>
      <c r="C817" s="0" t="str">
        <f aca="false">"FY"&amp;IF(VALUE(MID(A817,6,2))&gt;=4,VALUE(LEFT(A817,4)),VALUE(LEFT(A817,4))-1)&amp;"-"&amp;TEXT(MOD(IF(VALUE(MID(A817,6,2))&gt;=4,VALUE(LEFT(A817,4)),VALUE(LEFT(A817,4))-1)+1,100),"00")</f>
        <v>FY2021-22</v>
      </c>
      <c r="D817" s="0" t="s">
        <v>49</v>
      </c>
      <c r="E817" s="0" t="s">
        <v>49</v>
      </c>
      <c r="F817" s="0" t="str">
        <f aca="false">INDEX(Mapping!$B$2:$B$465,MATCH(E817,Mapping!$A$2:$A$465,0))</f>
        <v>MADHYA PRADESH</v>
      </c>
      <c r="G817" s="0" t="str">
        <f aca="false">INDEX(Mapping!$C$2:$C$465,MATCH(E817,Mapping!$A$2:$A$465,0))</f>
        <v>MADHYA PRADESH</v>
      </c>
      <c r="H817" s="2" t="n">
        <v>62.02</v>
      </c>
      <c r="I817" s="3" t="n">
        <v>1.06</v>
      </c>
    </row>
    <row r="818" customFormat="false" ht="15" hidden="false" customHeight="false" outlineLevel="0" collapsed="false">
      <c r="A818" s="0" t="s">
        <v>397</v>
      </c>
      <c r="B818" s="0" t="n">
        <f aca="false">VALUE(LEFT(A818,4))</f>
        <v>2022</v>
      </c>
      <c r="C818" s="0" t="str">
        <f aca="false">"FY"&amp;IF(VALUE(MID(A818,6,2))&gt;=4,VALUE(LEFT(A818,4)),VALUE(LEFT(A818,4))-1)&amp;"-"&amp;TEXT(MOD(IF(VALUE(MID(A818,6,2))&gt;=4,VALUE(LEFT(A818,4)),VALUE(LEFT(A818,4))-1)+1,100),"00")</f>
        <v>FY2021-22</v>
      </c>
      <c r="D818" s="0" t="s">
        <v>61</v>
      </c>
      <c r="E818" s="0" t="s">
        <v>61</v>
      </c>
      <c r="F818" s="0" t="str">
        <f aca="false">INDEX(Mapping!$B$2:$B$465,MATCH(E818,Mapping!$A$2:$A$465,0))</f>
        <v>ASSAM</v>
      </c>
      <c r="G818" s="0" t="str">
        <f aca="false">INDEX(Mapping!$C$2:$C$465,MATCH(E818,Mapping!$A$2:$A$465,0))</f>
        <v>ASSAM</v>
      </c>
      <c r="H818" s="2" t="n">
        <v>61.51</v>
      </c>
      <c r="I818" s="3" t="n">
        <v>1.05</v>
      </c>
    </row>
    <row r="819" customFormat="false" ht="15" hidden="false" customHeight="false" outlineLevel="0" collapsed="false">
      <c r="A819" s="0" t="s">
        <v>397</v>
      </c>
      <c r="B819" s="0" t="n">
        <f aca="false">VALUE(LEFT(A819,4))</f>
        <v>2022</v>
      </c>
      <c r="C819" s="0" t="str">
        <f aca="false">"FY"&amp;IF(VALUE(MID(A819,6,2))&gt;=4,VALUE(LEFT(A819,4)),VALUE(LEFT(A819,4))-1)&amp;"-"&amp;TEXT(MOD(IF(VALUE(MID(A819,6,2))&gt;=4,VALUE(LEFT(A819,4)),VALUE(LEFT(A819,4))-1)+1,100),"00")</f>
        <v>FY2021-22</v>
      </c>
      <c r="D819" s="0" t="s">
        <v>150</v>
      </c>
      <c r="E819" s="0" t="s">
        <v>150</v>
      </c>
      <c r="F819" s="0" t="str">
        <f aca="false">INDEX(Mapping!$B$2:$B$465,MATCH(E819,Mapping!$A$2:$A$465,0))</f>
        <v>DNH &amp; DD (UT)</v>
      </c>
      <c r="G819" s="0" t="str">
        <f aca="false">INDEX(Mapping!$C$2:$C$465,MATCH(E819,Mapping!$A$2:$A$465,0))</f>
        <v>DNH &amp; DD (UT)</v>
      </c>
      <c r="H819" s="2" t="n">
        <v>52.9</v>
      </c>
      <c r="I819" s="3" t="n">
        <v>0.9</v>
      </c>
    </row>
    <row r="820" customFormat="false" ht="15" hidden="false" customHeight="false" outlineLevel="0" collapsed="false">
      <c r="A820" s="0" t="s">
        <v>397</v>
      </c>
      <c r="B820" s="0" t="n">
        <f aca="false">VALUE(LEFT(A820,4))</f>
        <v>2022</v>
      </c>
      <c r="C820" s="0" t="str">
        <f aca="false">"FY"&amp;IF(VALUE(MID(A820,6,2))&gt;=4,VALUE(LEFT(A820,4)),VALUE(LEFT(A820,4))-1)&amp;"-"&amp;TEXT(MOD(IF(VALUE(MID(A820,6,2))&gt;=4,VALUE(LEFT(A820,4)),VALUE(LEFT(A820,4))-1)+1,100),"00")</f>
        <v>FY2021-22</v>
      </c>
      <c r="D820" s="0" t="s">
        <v>651</v>
      </c>
      <c r="E820" s="0" t="s">
        <v>111</v>
      </c>
      <c r="F820" s="0" t="str">
        <f aca="false">INDEX(Mapping!$B$2:$B$465,MATCH(E820,Mapping!$A$2:$A$465,0))</f>
        <v>DRUK GREEN POWER (BHUTAN)</v>
      </c>
      <c r="G820" s="0" t="str">
        <f aca="false">INDEX(Mapping!$C$2:$C$465,MATCH(E820,Mapping!$A$2:$A$465,0))</f>
        <v>DRUK GREEN POWER (BHUTAN)</v>
      </c>
      <c r="H820" s="2" t="n">
        <v>34.13</v>
      </c>
      <c r="I820" s="3" t="n">
        <v>0.58</v>
      </c>
    </row>
    <row r="821" customFormat="false" ht="15" hidden="false" customHeight="false" outlineLevel="0" collapsed="false">
      <c r="A821" s="0" t="s">
        <v>397</v>
      </c>
      <c r="B821" s="0" t="n">
        <f aca="false">VALUE(LEFT(A821,4))</f>
        <v>2022</v>
      </c>
      <c r="C821" s="0" t="str">
        <f aca="false">"FY"&amp;IF(VALUE(MID(A821,6,2))&gt;=4,VALUE(LEFT(A821,4)),VALUE(LEFT(A821,4))-1)&amp;"-"&amp;TEXT(MOD(IF(VALUE(MID(A821,6,2))&gt;=4,VALUE(LEFT(A821,4)),VALUE(LEFT(A821,4))-1)+1,100),"00")</f>
        <v>FY2021-22</v>
      </c>
      <c r="D821" s="0" t="s">
        <v>213</v>
      </c>
      <c r="E821" s="0" t="s">
        <v>213</v>
      </c>
      <c r="F821" s="0" t="str">
        <f aca="false">INDEX(Mapping!$B$2:$B$465,MATCH(E821,Mapping!$A$2:$A$465,0))</f>
        <v>NEPAL (NEA / NVVN)</v>
      </c>
      <c r="G821" s="0" t="str">
        <f aca="false">INDEX(Mapping!$C$2:$C$465,MATCH(E821,Mapping!$A$2:$A$465,0))</f>
        <v>NEPAL (NEA / NVVN)</v>
      </c>
      <c r="H821" s="2" t="n">
        <v>29.11</v>
      </c>
      <c r="I821" s="3" t="n">
        <v>0.5</v>
      </c>
    </row>
    <row r="822" customFormat="false" ht="15" hidden="false" customHeight="false" outlineLevel="0" collapsed="false">
      <c r="A822" s="0" t="s">
        <v>397</v>
      </c>
      <c r="B822" s="0" t="n">
        <f aca="false">VALUE(LEFT(A822,4))</f>
        <v>2022</v>
      </c>
      <c r="C822" s="0" t="str">
        <f aca="false">"FY"&amp;IF(VALUE(MID(A822,6,2))&gt;=4,VALUE(LEFT(A822,4)),VALUE(LEFT(A822,4))-1)&amp;"-"&amp;TEXT(MOD(IF(VALUE(MID(A822,6,2))&gt;=4,VALUE(LEFT(A822,4)),VALUE(LEFT(A822,4))-1)+1,100),"00")</f>
        <v>FY2021-22</v>
      </c>
      <c r="D822" s="0" t="s">
        <v>43</v>
      </c>
      <c r="E822" s="0" t="s">
        <v>43</v>
      </c>
      <c r="F822" s="0" t="str">
        <f aca="false">INDEX(Mapping!$B$2:$B$465,MATCH(E822,Mapping!$A$2:$A$465,0))</f>
        <v>ODISHA</v>
      </c>
      <c r="G822" s="0" t="str">
        <f aca="false">INDEX(Mapping!$C$2:$C$465,MATCH(E822,Mapping!$A$2:$A$465,0))</f>
        <v>ODISHA</v>
      </c>
      <c r="H822" s="2" t="n">
        <v>23.1</v>
      </c>
      <c r="I822" s="3" t="n">
        <v>0.39</v>
      </c>
    </row>
    <row r="823" customFormat="false" ht="15" hidden="false" customHeight="false" outlineLevel="0" collapsed="false">
      <c r="A823" s="0" t="s">
        <v>397</v>
      </c>
      <c r="B823" s="0" t="n">
        <f aca="false">VALUE(LEFT(A823,4))</f>
        <v>2022</v>
      </c>
      <c r="C823" s="0" t="str">
        <f aca="false">"FY"&amp;IF(VALUE(MID(A823,6,2))&gt;=4,VALUE(LEFT(A823,4)),VALUE(LEFT(A823,4))-1)&amp;"-"&amp;TEXT(MOD(IF(VALUE(MID(A823,6,2))&gt;=4,VALUE(LEFT(A823,4)),VALUE(LEFT(A823,4))-1)+1,100),"00")</f>
        <v>FY2021-22</v>
      </c>
      <c r="D823" s="0" t="s">
        <v>46</v>
      </c>
      <c r="E823" s="0" t="s">
        <v>46</v>
      </c>
      <c r="F823" s="0" t="str">
        <f aca="false">INDEX(Mapping!$B$2:$B$465,MATCH(E823,Mapping!$A$2:$A$465,0))</f>
        <v>CHHATTISGARH</v>
      </c>
      <c r="G823" s="0" t="str">
        <f aca="false">INDEX(Mapping!$C$2:$C$465,MATCH(E823,Mapping!$A$2:$A$465,0))</f>
        <v>CHHATTISGARH</v>
      </c>
      <c r="H823" s="2" t="n">
        <v>22.74</v>
      </c>
      <c r="I823" s="3" t="n">
        <v>0.39</v>
      </c>
    </row>
    <row r="824" customFormat="false" ht="15" hidden="false" customHeight="false" outlineLevel="0" collapsed="false">
      <c r="A824" s="0" t="s">
        <v>397</v>
      </c>
      <c r="B824" s="0" t="n">
        <f aca="false">VALUE(LEFT(A824,4))</f>
        <v>2022</v>
      </c>
      <c r="C824" s="0" t="str">
        <f aca="false">"FY"&amp;IF(VALUE(MID(A824,6,2))&gt;=4,VALUE(LEFT(A824,4)),VALUE(LEFT(A824,4))-1)&amp;"-"&amp;TEXT(MOD(IF(VALUE(MID(A824,6,2))&gt;=4,VALUE(LEFT(A824,4)),VALUE(LEFT(A824,4))-1)+1,100),"00")</f>
        <v>FY2021-22</v>
      </c>
      <c r="D824" s="0" t="s">
        <v>119</v>
      </c>
      <c r="E824" s="0" t="s">
        <v>119</v>
      </c>
      <c r="F824" s="0" t="str">
        <f aca="false">INDEX(Mapping!$B$2:$B$465,MATCH(E824,Mapping!$A$2:$A$465,0))</f>
        <v>GOA</v>
      </c>
      <c r="G824" s="0" t="str">
        <f aca="false">INDEX(Mapping!$C$2:$C$465,MATCH(E824,Mapping!$A$2:$A$465,0))</f>
        <v>GOA</v>
      </c>
      <c r="H824" s="2" t="n">
        <v>18.7</v>
      </c>
      <c r="I824" s="3" t="n">
        <v>0.32</v>
      </c>
    </row>
    <row r="825" customFormat="false" ht="15" hidden="false" customHeight="false" outlineLevel="0" collapsed="false">
      <c r="A825" s="0" t="s">
        <v>397</v>
      </c>
      <c r="B825" s="0" t="n">
        <f aca="false">VALUE(LEFT(A825,4))</f>
        <v>2022</v>
      </c>
      <c r="C825" s="0" t="str">
        <f aca="false">"FY"&amp;IF(VALUE(MID(A825,6,2))&gt;=4,VALUE(LEFT(A825,4)),VALUE(LEFT(A825,4))-1)&amp;"-"&amp;TEXT(MOD(IF(VALUE(MID(A825,6,2))&gt;=4,VALUE(LEFT(A825,4)),VALUE(LEFT(A825,4))-1)+1,100),"00")</f>
        <v>FY2021-22</v>
      </c>
      <c r="D825" s="0" t="s">
        <v>121</v>
      </c>
      <c r="E825" s="0" t="s">
        <v>121</v>
      </c>
      <c r="F825" s="0" t="str">
        <f aca="false">INDEX(Mapping!$B$2:$B$465,MATCH(E825,Mapping!$A$2:$A$465,0))</f>
        <v>MEGHALAYA</v>
      </c>
      <c r="G825" s="0" t="str">
        <f aca="false">INDEX(Mapping!$C$2:$C$465,MATCH(E825,Mapping!$A$2:$A$465,0))</f>
        <v>MEGHALAYA</v>
      </c>
      <c r="H825" s="2" t="n">
        <v>11.76</v>
      </c>
      <c r="I825" s="3" t="n">
        <v>0.2</v>
      </c>
    </row>
    <row r="826" customFormat="false" ht="15" hidden="false" customHeight="false" outlineLevel="0" collapsed="false">
      <c r="A826" s="0" t="s">
        <v>397</v>
      </c>
      <c r="B826" s="0" t="n">
        <f aca="false">VALUE(LEFT(A826,4))</f>
        <v>2022</v>
      </c>
      <c r="C826" s="0" t="str">
        <f aca="false">"FY"&amp;IF(VALUE(MID(A826,6,2))&gt;=4,VALUE(LEFT(A826,4)),VALUE(LEFT(A826,4))-1)&amp;"-"&amp;TEXT(MOD(IF(VALUE(MID(A826,6,2))&gt;=4,VALUE(LEFT(A826,4)),VALUE(LEFT(A826,4))-1)+1,100),"00")</f>
        <v>FY2021-22</v>
      </c>
      <c r="D826" s="0" t="s">
        <v>94</v>
      </c>
      <c r="E826" s="0" t="s">
        <v>94</v>
      </c>
      <c r="F826" s="0" t="str">
        <f aca="false">INDEX(Mapping!$B$2:$B$465,MATCH(E826,Mapping!$A$2:$A$465,0))</f>
        <v>JHARKHAND</v>
      </c>
      <c r="G826" s="0" t="str">
        <f aca="false">INDEX(Mapping!$C$2:$C$465,MATCH(E826,Mapping!$A$2:$A$465,0))</f>
        <v>JHARKHAND</v>
      </c>
      <c r="H826" s="2" t="n">
        <v>11.39</v>
      </c>
      <c r="I826" s="3" t="n">
        <v>0.19</v>
      </c>
    </row>
    <row r="827" customFormat="false" ht="15" hidden="false" customHeight="false" outlineLevel="0" collapsed="false">
      <c r="A827" s="0" t="s">
        <v>397</v>
      </c>
      <c r="B827" s="0" t="n">
        <f aca="false">VALUE(LEFT(A827,4))</f>
        <v>2022</v>
      </c>
      <c r="C827" s="0" t="str">
        <f aca="false">"FY"&amp;IF(VALUE(MID(A827,6,2))&gt;=4,VALUE(LEFT(A827,4)),VALUE(LEFT(A827,4))-1)&amp;"-"&amp;TEXT(MOD(IF(VALUE(MID(A827,6,2))&gt;=4,VALUE(LEFT(A827,4)),VALUE(LEFT(A827,4))-1)+1,100),"00")</f>
        <v>FY2021-22</v>
      </c>
      <c r="D827" s="0" t="s">
        <v>45</v>
      </c>
      <c r="E827" s="0" t="s">
        <v>45</v>
      </c>
      <c r="F827" s="0" t="str">
        <f aca="false">INDEX(Mapping!$B$2:$B$465,MATCH(E827,Mapping!$A$2:$A$465,0))</f>
        <v>BIHAR</v>
      </c>
      <c r="G827" s="0" t="str">
        <f aca="false">INDEX(Mapping!$C$2:$C$465,MATCH(E827,Mapping!$A$2:$A$465,0))</f>
        <v>BIHAR</v>
      </c>
      <c r="H827" s="2" t="n">
        <v>11.27</v>
      </c>
      <c r="I827" s="3" t="n">
        <v>0.19</v>
      </c>
    </row>
    <row r="828" customFormat="false" ht="15" hidden="false" customHeight="false" outlineLevel="0" collapsed="false">
      <c r="A828" s="0" t="s">
        <v>397</v>
      </c>
      <c r="B828" s="0" t="n">
        <f aca="false">VALUE(LEFT(A828,4))</f>
        <v>2022</v>
      </c>
      <c r="C828" s="0" t="str">
        <f aca="false">"FY"&amp;IF(VALUE(MID(A828,6,2))&gt;=4,VALUE(LEFT(A828,4)),VALUE(LEFT(A828,4))-1)&amp;"-"&amp;TEXT(MOD(IF(VALUE(MID(A828,6,2))&gt;=4,VALUE(LEFT(A828,4)),VALUE(LEFT(A828,4))-1)+1,100),"00")</f>
        <v>FY2021-22</v>
      </c>
      <c r="D828" s="0" t="s">
        <v>53</v>
      </c>
      <c r="E828" s="0" t="s">
        <v>53</v>
      </c>
      <c r="F828" s="0" t="str">
        <f aca="false">INDEX(Mapping!$B$2:$B$465,MATCH(E828,Mapping!$A$2:$A$465,0))</f>
        <v>HIMACHAL PRADESH</v>
      </c>
      <c r="G828" s="0" t="str">
        <f aca="false">INDEX(Mapping!$C$2:$C$465,MATCH(E828,Mapping!$A$2:$A$465,0))</f>
        <v>HIMACHAL PRADESH</v>
      </c>
      <c r="H828" s="2" t="n">
        <v>9.29</v>
      </c>
      <c r="I828" s="3" t="n">
        <v>0.16</v>
      </c>
    </row>
    <row r="829" customFormat="false" ht="15" hidden="false" customHeight="false" outlineLevel="0" collapsed="false">
      <c r="A829" s="0" t="s">
        <v>397</v>
      </c>
      <c r="B829" s="0" t="n">
        <f aca="false">VALUE(LEFT(A829,4))</f>
        <v>2022</v>
      </c>
      <c r="C829" s="0" t="str">
        <f aca="false">"FY"&amp;IF(VALUE(MID(A829,6,2))&gt;=4,VALUE(LEFT(A829,4)),VALUE(LEFT(A829,4))-1)&amp;"-"&amp;TEXT(MOD(IF(VALUE(MID(A829,6,2))&gt;=4,VALUE(LEFT(A829,4)),VALUE(LEFT(A829,4))-1)+1,100),"00")</f>
        <v>FY2021-22</v>
      </c>
      <c r="D829" s="0" t="s">
        <v>245</v>
      </c>
      <c r="E829" s="0" t="s">
        <v>245</v>
      </c>
      <c r="F829" s="0" t="str">
        <f aca="false">INDEX(Mapping!$B$2:$B$465,MATCH(E829,Mapping!$A$2:$A$465,0))</f>
        <v>DNH &amp; DD (UT)</v>
      </c>
      <c r="G829" s="0" t="str">
        <f aca="false">INDEX(Mapping!$C$2:$C$465,MATCH(E829,Mapping!$A$2:$A$465,0))</f>
        <v>DNH &amp; DD (UT)</v>
      </c>
      <c r="H829" s="2" t="n">
        <v>7.57</v>
      </c>
      <c r="I829" s="3" t="n">
        <v>0.13</v>
      </c>
    </row>
    <row r="830" customFormat="false" ht="15" hidden="false" customHeight="false" outlineLevel="0" collapsed="false">
      <c r="A830" s="0" t="s">
        <v>397</v>
      </c>
      <c r="B830" s="0" t="n">
        <f aca="false">VALUE(LEFT(A830,4))</f>
        <v>2022</v>
      </c>
      <c r="C830" s="0" t="str">
        <f aca="false">"FY"&amp;IF(VALUE(MID(A830,6,2))&gt;=4,VALUE(LEFT(A830,4)),VALUE(LEFT(A830,4))-1)&amp;"-"&amp;TEXT(MOD(IF(VALUE(MID(A830,6,2))&gt;=4,VALUE(LEFT(A830,4)),VALUE(LEFT(A830,4))-1)+1,100),"00")</f>
        <v>FY2021-22</v>
      </c>
      <c r="D830" s="0" t="s">
        <v>71</v>
      </c>
      <c r="E830" s="0" t="s">
        <v>71</v>
      </c>
      <c r="F830" s="0" t="str">
        <f aca="false">INDEX(Mapping!$B$2:$B$465,MATCH(E830,Mapping!$A$2:$A$465,0))</f>
        <v>KERALA</v>
      </c>
      <c r="G830" s="0" t="str">
        <f aca="false">INDEX(Mapping!$C$2:$C$465,MATCH(E830,Mapping!$A$2:$A$465,0))</f>
        <v>KERALA</v>
      </c>
      <c r="H830" s="2" t="n">
        <v>7.48</v>
      </c>
      <c r="I830" s="3" t="n">
        <v>0.13</v>
      </c>
    </row>
    <row r="831" customFormat="false" ht="15" hidden="false" customHeight="false" outlineLevel="0" collapsed="false">
      <c r="A831" s="0" t="s">
        <v>397</v>
      </c>
      <c r="B831" s="0" t="n">
        <f aca="false">VALUE(LEFT(A831,4))</f>
        <v>2022</v>
      </c>
      <c r="C831" s="0" t="str">
        <f aca="false">"FY"&amp;IF(VALUE(MID(A831,6,2))&gt;=4,VALUE(LEFT(A831,4)),VALUE(LEFT(A831,4))-1)&amp;"-"&amp;TEXT(MOD(IF(VALUE(MID(A831,6,2))&gt;=4,VALUE(LEFT(A831,4)),VALUE(LEFT(A831,4))-1)+1,100),"00")</f>
        <v>FY2021-22</v>
      </c>
      <c r="D831" s="0" t="s">
        <v>272</v>
      </c>
      <c r="E831" s="0" t="s">
        <v>272</v>
      </c>
      <c r="F831" s="0" t="str">
        <f aca="false">INDEX(Mapping!$B$2:$B$465,MATCH(E831,Mapping!$A$2:$A$465,0))</f>
        <v>BALCO</v>
      </c>
      <c r="G831" s="0" t="str">
        <f aca="false">INDEX(Mapping!$C$2:$C$465,MATCH(E831,Mapping!$A$2:$A$465,0))</f>
        <v>BALCO</v>
      </c>
      <c r="H831" s="2" t="n">
        <v>3.16</v>
      </c>
      <c r="I831" s="3" t="n">
        <v>0.05</v>
      </c>
    </row>
    <row r="832" customFormat="false" ht="15" hidden="false" customHeight="false" outlineLevel="0" collapsed="false">
      <c r="A832" s="0" t="s">
        <v>397</v>
      </c>
      <c r="B832" s="0" t="n">
        <f aca="false">VALUE(LEFT(A832,4))</f>
        <v>2022</v>
      </c>
      <c r="C832" s="0" t="str">
        <f aca="false">"FY"&amp;IF(VALUE(MID(A832,6,2))&gt;=4,VALUE(LEFT(A832,4)),VALUE(LEFT(A832,4))-1)&amp;"-"&amp;TEXT(MOD(IF(VALUE(MID(A832,6,2))&gt;=4,VALUE(LEFT(A832,4)),VALUE(LEFT(A832,4))-1)+1,100),"00")</f>
        <v>FY2021-22</v>
      </c>
      <c r="D832" s="0" t="s">
        <v>253</v>
      </c>
      <c r="E832" s="0" t="s">
        <v>253</v>
      </c>
      <c r="F832" s="0" t="str">
        <f aca="false">INDEX(Mapping!$B$2:$B$465,MATCH(E832,Mapping!$A$2:$A$465,0))</f>
        <v>NAGALAND</v>
      </c>
      <c r="G832" s="0" t="str">
        <f aca="false">INDEX(Mapping!$C$2:$C$465,MATCH(E832,Mapping!$A$2:$A$465,0))</f>
        <v>NAGALAND</v>
      </c>
      <c r="H832" s="2" t="n">
        <v>1.58</v>
      </c>
      <c r="I832" s="3" t="n">
        <v>0.03</v>
      </c>
    </row>
    <row r="833" customFormat="false" ht="15" hidden="false" customHeight="false" outlineLevel="0" collapsed="false">
      <c r="A833" s="0" t="s">
        <v>397</v>
      </c>
      <c r="B833" s="0" t="n">
        <f aca="false">VALUE(LEFT(A833,4))</f>
        <v>2022</v>
      </c>
      <c r="C833" s="0" t="str">
        <f aca="false">"FY"&amp;IF(VALUE(MID(A833,6,2))&gt;=4,VALUE(LEFT(A833,4)),VALUE(LEFT(A833,4))-1)&amp;"-"&amp;TEXT(MOD(IF(VALUE(MID(A833,6,2))&gt;=4,VALUE(LEFT(A833,4)),VALUE(LEFT(A833,4))-1)+1,100),"00")</f>
        <v>FY2021-22</v>
      </c>
      <c r="D833" s="0" t="s">
        <v>312</v>
      </c>
      <c r="E833" s="0" t="s">
        <v>312</v>
      </c>
      <c r="F833" s="0" t="str">
        <f aca="false">INDEX(Mapping!$B$2:$B$465,MATCH(E833,Mapping!$A$2:$A$465,0))</f>
        <v>INDIAN RAILWAYS (NCR)</v>
      </c>
      <c r="G833" s="0" t="str">
        <f aca="false">INDEX(Mapping!$C$2:$C$465,MATCH(E833,Mapping!$A$2:$A$465,0))</f>
        <v>INDIAN RAILWAYS (NCR)</v>
      </c>
      <c r="H833" s="2" t="n">
        <v>0.74</v>
      </c>
      <c r="I833" s="3" t="n">
        <v>0.01</v>
      </c>
    </row>
    <row r="834" customFormat="false" ht="15" hidden="false" customHeight="false" outlineLevel="0" collapsed="false">
      <c r="A834" s="0" t="s">
        <v>397</v>
      </c>
      <c r="B834" s="0" t="n">
        <f aca="false">VALUE(LEFT(A834,4))</f>
        <v>2022</v>
      </c>
      <c r="C834" s="0" t="str">
        <f aca="false">"FY"&amp;IF(VALUE(MID(A834,6,2))&gt;=4,VALUE(LEFT(A834,4)),VALUE(LEFT(A834,4))-1)&amp;"-"&amp;TEXT(MOD(IF(VALUE(MID(A834,6,2))&gt;=4,VALUE(LEFT(A834,4)),VALUE(LEFT(A834,4))-1)+1,100),"00")</f>
        <v>FY2021-22</v>
      </c>
      <c r="D834" s="0" t="s">
        <v>246</v>
      </c>
      <c r="E834" s="0" t="s">
        <v>246</v>
      </c>
      <c r="F834" s="0" t="str">
        <f aca="false">INDEX(Mapping!$B$2:$B$465,MATCH(E834,Mapping!$A$2:$A$465,0))</f>
        <v>NTPC STATIONS</v>
      </c>
      <c r="G834" s="0" t="str">
        <f aca="false">INDEX(Mapping!$C$2:$C$465,MATCH(E834,Mapping!$A$2:$A$465,0))</f>
        <v>NTPC GROUP</v>
      </c>
      <c r="H834" s="2" t="n">
        <v>0.2</v>
      </c>
      <c r="I834" s="3" t="n">
        <v>0.003</v>
      </c>
    </row>
    <row r="835" customFormat="false" ht="15" hidden="false" customHeight="false" outlineLevel="0" collapsed="false">
      <c r="A835" s="0" t="s">
        <v>397</v>
      </c>
      <c r="B835" s="0" t="n">
        <f aca="false">VALUE(LEFT(A835,4))</f>
        <v>2022</v>
      </c>
      <c r="C835" s="0" t="str">
        <f aca="false">"FY"&amp;IF(VALUE(MID(A835,6,2))&gt;=4,VALUE(LEFT(A835,4)),VALUE(LEFT(A835,4))-1)&amp;"-"&amp;TEXT(MOD(IF(VALUE(MID(A835,6,2))&gt;=4,VALUE(LEFT(A835,4)),VALUE(LEFT(A835,4))-1)+1,100),"00")</f>
        <v>FY2021-22</v>
      </c>
      <c r="D835" s="0" t="s">
        <v>181</v>
      </c>
      <c r="E835" s="0" t="s">
        <v>181</v>
      </c>
      <c r="F835" s="0" t="str">
        <f aca="false">INDEX(Mapping!$B$2:$B$465,MATCH(E835,Mapping!$A$2:$A$465,0))</f>
        <v>ARUNACHAL PRADESH</v>
      </c>
      <c r="G835" s="0" t="str">
        <f aca="false">INDEX(Mapping!$C$2:$C$465,MATCH(E835,Mapping!$A$2:$A$465,0))</f>
        <v>ARUNACHAL PRADESH</v>
      </c>
      <c r="H835" s="2" t="n">
        <v>0.15</v>
      </c>
      <c r="I835" s="3" t="n">
        <v>0.002</v>
      </c>
    </row>
    <row r="836" customFormat="false" ht="15" hidden="false" customHeight="false" outlineLevel="0" collapsed="false">
      <c r="A836" s="0" t="s">
        <v>485</v>
      </c>
      <c r="B836" s="0" t="n">
        <f aca="false">VALUE(LEFT(A836,4))</f>
        <v>2022</v>
      </c>
      <c r="C836" s="0" t="str">
        <f aca="false">"FY"&amp;IF(VALUE(MID(A836,6,2))&gt;=4,VALUE(LEFT(A836,4)),VALUE(LEFT(A836,4))-1)&amp;"-"&amp;TEXT(MOD(IF(VALUE(MID(A836,6,2))&gt;=4,VALUE(LEFT(A836,4)),VALUE(LEFT(A836,4))-1)+1,100),"00")</f>
        <v>FY2022-23</v>
      </c>
      <c r="D836" s="0" t="s">
        <v>35</v>
      </c>
      <c r="E836" s="0" t="s">
        <v>35</v>
      </c>
      <c r="F836" s="0" t="str">
        <f aca="false">INDEX(Mapping!$B$2:$B$465,MATCH(E836,Mapping!$A$2:$A$465,0))</f>
        <v>TELANGANA</v>
      </c>
      <c r="G836" s="0" t="str">
        <f aca="false">INDEX(Mapping!$C$2:$C$465,MATCH(E836,Mapping!$A$2:$A$465,0))</f>
        <v>TELANGANA</v>
      </c>
      <c r="H836" s="2" t="n">
        <v>702.35</v>
      </c>
      <c r="I836" s="3" t="n">
        <v>17.07</v>
      </c>
    </row>
    <row r="837" customFormat="false" ht="15" hidden="false" customHeight="false" outlineLevel="0" collapsed="false">
      <c r="A837" s="0" t="s">
        <v>485</v>
      </c>
      <c r="B837" s="0" t="n">
        <f aca="false">VALUE(LEFT(A837,4))</f>
        <v>2022</v>
      </c>
      <c r="C837" s="0" t="str">
        <f aca="false">"FY"&amp;IF(VALUE(MID(A837,6,2))&gt;=4,VALUE(LEFT(A837,4)),VALUE(LEFT(A837,4))-1)&amp;"-"&amp;TEXT(MOD(IF(VALUE(MID(A837,6,2))&gt;=4,VALUE(LEFT(A837,4)),VALUE(LEFT(A837,4))-1)+1,100),"00")</f>
        <v>FY2022-23</v>
      </c>
      <c r="D837" s="0" t="s">
        <v>40</v>
      </c>
      <c r="E837" s="0" t="s">
        <v>40</v>
      </c>
      <c r="F837" s="0" t="str">
        <f aca="false">INDEX(Mapping!$B$2:$B$465,MATCH(E837,Mapping!$A$2:$A$465,0))</f>
        <v>TAMIL NADU</v>
      </c>
      <c r="G837" s="0" t="str">
        <f aca="false">INDEX(Mapping!$C$2:$C$465,MATCH(E837,Mapping!$A$2:$A$465,0))</f>
        <v>TAMIL NADU</v>
      </c>
      <c r="H837" s="2" t="n">
        <v>625.99</v>
      </c>
      <c r="I837" s="3" t="n">
        <v>15.22</v>
      </c>
    </row>
    <row r="838" customFormat="false" ht="15" hidden="false" customHeight="false" outlineLevel="0" collapsed="false">
      <c r="A838" s="0" t="s">
        <v>485</v>
      </c>
      <c r="B838" s="0" t="n">
        <f aca="false">VALUE(LEFT(A838,4))</f>
        <v>2022</v>
      </c>
      <c r="C838" s="0" t="str">
        <f aca="false">"FY"&amp;IF(VALUE(MID(A838,6,2))&gt;=4,VALUE(LEFT(A838,4)),VALUE(LEFT(A838,4))-1)&amp;"-"&amp;TEXT(MOD(IF(VALUE(MID(A838,6,2))&gt;=4,VALUE(LEFT(A838,4)),VALUE(LEFT(A838,4))-1)+1,100),"00")</f>
        <v>FY2022-23</v>
      </c>
      <c r="D838" s="0" t="s">
        <v>39</v>
      </c>
      <c r="E838" s="0" t="s">
        <v>39</v>
      </c>
      <c r="F838" s="0" t="str">
        <f aca="false">INDEX(Mapping!$B$2:$B$465,MATCH(E838,Mapping!$A$2:$A$465,0))</f>
        <v>WEST BENGAL</v>
      </c>
      <c r="G838" s="0" t="str">
        <f aca="false">INDEX(Mapping!$C$2:$C$465,MATCH(E838,Mapping!$A$2:$A$465,0))</f>
        <v>WEST BENGAL</v>
      </c>
      <c r="H838" s="2" t="n">
        <v>497.26</v>
      </c>
      <c r="I838" s="3" t="n">
        <v>12.09</v>
      </c>
    </row>
    <row r="839" customFormat="false" ht="15" hidden="false" customHeight="false" outlineLevel="0" collapsed="false">
      <c r="A839" s="0" t="s">
        <v>485</v>
      </c>
      <c r="B839" s="0" t="n">
        <f aca="false">VALUE(LEFT(A839,4))</f>
        <v>2022</v>
      </c>
      <c r="C839" s="0" t="str">
        <f aca="false">"FY"&amp;IF(VALUE(MID(A839,6,2))&gt;=4,VALUE(LEFT(A839,4)),VALUE(LEFT(A839,4))-1)&amp;"-"&amp;TEXT(MOD(IF(VALUE(MID(A839,6,2))&gt;=4,VALUE(LEFT(A839,4)),VALUE(LEFT(A839,4))-1)+1,100),"00")</f>
        <v>FY2022-23</v>
      </c>
      <c r="D839" s="0" t="s">
        <v>38</v>
      </c>
      <c r="E839" s="0" t="s">
        <v>38</v>
      </c>
      <c r="F839" s="0" t="str">
        <f aca="false">INDEX(Mapping!$B$2:$B$465,MATCH(E839,Mapping!$A$2:$A$465,0))</f>
        <v>ANDHRA PRADESH</v>
      </c>
      <c r="G839" s="0" t="str">
        <f aca="false">INDEX(Mapping!$C$2:$C$465,MATCH(E839,Mapping!$A$2:$A$465,0))</f>
        <v>ANDHRA PRADESH</v>
      </c>
      <c r="H839" s="2" t="n">
        <v>409.05</v>
      </c>
      <c r="I839" s="3" t="n">
        <v>9.94</v>
      </c>
    </row>
    <row r="840" customFormat="false" ht="15" hidden="false" customHeight="false" outlineLevel="0" collapsed="false">
      <c r="A840" s="0" t="s">
        <v>485</v>
      </c>
      <c r="B840" s="0" t="n">
        <f aca="false">VALUE(LEFT(A840,4))</f>
        <v>2022</v>
      </c>
      <c r="C840" s="0" t="str">
        <f aca="false">"FY"&amp;IF(VALUE(MID(A840,6,2))&gt;=4,VALUE(LEFT(A840,4)),VALUE(LEFT(A840,4))-1)&amp;"-"&amp;TEXT(MOD(IF(VALUE(MID(A840,6,2))&gt;=4,VALUE(LEFT(A840,4)),VALUE(LEFT(A840,4))-1)+1,100),"00")</f>
        <v>FY2022-23</v>
      </c>
      <c r="D840" s="0" t="s">
        <v>44</v>
      </c>
      <c r="E840" s="0" t="s">
        <v>44</v>
      </c>
      <c r="F840" s="0" t="str">
        <f aca="false">INDEX(Mapping!$B$2:$B$465,MATCH(E840,Mapping!$A$2:$A$465,0))</f>
        <v>HARYANA</v>
      </c>
      <c r="G840" s="0" t="str">
        <f aca="false">INDEX(Mapping!$C$2:$C$465,MATCH(E840,Mapping!$A$2:$A$465,0))</f>
        <v>HARYANA</v>
      </c>
      <c r="H840" s="2" t="n">
        <v>334.03</v>
      </c>
      <c r="I840" s="3" t="n">
        <v>8.12</v>
      </c>
    </row>
    <row r="841" customFormat="false" ht="15" hidden="false" customHeight="false" outlineLevel="0" collapsed="false">
      <c r="A841" s="0" t="s">
        <v>485</v>
      </c>
      <c r="B841" s="0" t="n">
        <f aca="false">VALUE(LEFT(A841,4))</f>
        <v>2022</v>
      </c>
      <c r="C841" s="0" t="str">
        <f aca="false">"FY"&amp;IF(VALUE(MID(A841,6,2))&gt;=4,VALUE(LEFT(A841,4)),VALUE(LEFT(A841,4))-1)&amp;"-"&amp;TEXT(MOD(IF(VALUE(MID(A841,6,2))&gt;=4,VALUE(LEFT(A841,4)),VALUE(LEFT(A841,4))-1)+1,100),"00")</f>
        <v>FY2022-23</v>
      </c>
      <c r="D841" s="0" t="s">
        <v>37</v>
      </c>
      <c r="E841" s="0" t="s">
        <v>37</v>
      </c>
      <c r="F841" s="0" t="str">
        <f aca="false">INDEX(Mapping!$B$2:$B$465,MATCH(E841,Mapping!$A$2:$A$465,0))</f>
        <v>MAHARASHTRA</v>
      </c>
      <c r="G841" s="0" t="str">
        <f aca="false">INDEX(Mapping!$C$2:$C$465,MATCH(E841,Mapping!$A$2:$A$465,0))</f>
        <v>MAHARASHTRA</v>
      </c>
      <c r="H841" s="2" t="n">
        <v>282.24</v>
      </c>
      <c r="I841" s="3" t="n">
        <v>6.86</v>
      </c>
    </row>
    <row r="842" customFormat="false" ht="15" hidden="false" customHeight="false" outlineLevel="0" collapsed="false">
      <c r="A842" s="0" t="s">
        <v>485</v>
      </c>
      <c r="B842" s="0" t="n">
        <f aca="false">VALUE(LEFT(A842,4))</f>
        <v>2022</v>
      </c>
      <c r="C842" s="0" t="str">
        <f aca="false">"FY"&amp;IF(VALUE(MID(A842,6,2))&gt;=4,VALUE(LEFT(A842,4)),VALUE(LEFT(A842,4))-1)&amp;"-"&amp;TEXT(MOD(IF(VALUE(MID(A842,6,2))&gt;=4,VALUE(LEFT(A842,4)),VALUE(LEFT(A842,4))-1)+1,100),"00")</f>
        <v>FY2022-23</v>
      </c>
      <c r="D842" s="0" t="s">
        <v>42</v>
      </c>
      <c r="E842" s="0" t="s">
        <v>42</v>
      </c>
      <c r="F842" s="0" t="str">
        <f aca="false">INDEX(Mapping!$B$2:$B$465,MATCH(E842,Mapping!$A$2:$A$465,0))</f>
        <v>PUNJAB</v>
      </c>
      <c r="G842" s="0" t="str">
        <f aca="false">INDEX(Mapping!$C$2:$C$465,MATCH(E842,Mapping!$A$2:$A$465,0))</f>
        <v>PUNJAB</v>
      </c>
      <c r="H842" s="2" t="n">
        <v>159.71</v>
      </c>
      <c r="I842" s="3" t="n">
        <v>3.88</v>
      </c>
    </row>
    <row r="843" customFormat="false" ht="15" hidden="false" customHeight="false" outlineLevel="0" collapsed="false">
      <c r="A843" s="0" t="s">
        <v>485</v>
      </c>
      <c r="B843" s="0" t="n">
        <f aca="false">VALUE(LEFT(A843,4))</f>
        <v>2022</v>
      </c>
      <c r="C843" s="0" t="str">
        <f aca="false">"FY"&amp;IF(VALUE(MID(A843,6,2))&gt;=4,VALUE(LEFT(A843,4)),VALUE(LEFT(A843,4))-1)&amp;"-"&amp;TEXT(MOD(IF(VALUE(MID(A843,6,2))&gt;=4,VALUE(LEFT(A843,4)),VALUE(LEFT(A843,4))-1)+1,100),"00")</f>
        <v>FY2022-23</v>
      </c>
      <c r="D843" s="0" t="s">
        <v>56</v>
      </c>
      <c r="E843" s="0" t="s">
        <v>56</v>
      </c>
      <c r="F843" s="0" t="str">
        <f aca="false">INDEX(Mapping!$B$2:$B$465,MATCH(E843,Mapping!$A$2:$A$465,0))</f>
        <v>UTTARAKHAND</v>
      </c>
      <c r="G843" s="0" t="str">
        <f aca="false">INDEX(Mapping!$C$2:$C$465,MATCH(E843,Mapping!$A$2:$A$465,0))</f>
        <v>UTTARAKHAND</v>
      </c>
      <c r="H843" s="2" t="n">
        <v>141.2</v>
      </c>
      <c r="I843" s="3" t="n">
        <v>3.43</v>
      </c>
    </row>
    <row r="844" customFormat="false" ht="15" hidden="false" customHeight="false" outlineLevel="0" collapsed="false">
      <c r="A844" s="0" t="s">
        <v>485</v>
      </c>
      <c r="B844" s="0" t="n">
        <f aca="false">VALUE(LEFT(A844,4))</f>
        <v>2022</v>
      </c>
      <c r="C844" s="0" t="str">
        <f aca="false">"FY"&amp;IF(VALUE(MID(A844,6,2))&gt;=4,VALUE(LEFT(A844,4)),VALUE(LEFT(A844,4))-1)&amp;"-"&amp;TEXT(MOD(IF(VALUE(MID(A844,6,2))&gt;=4,VALUE(LEFT(A844,4)),VALUE(LEFT(A844,4))-1)+1,100),"00")</f>
        <v>FY2022-23</v>
      </c>
      <c r="D844" s="0" t="s">
        <v>31</v>
      </c>
      <c r="E844" s="0" t="s">
        <v>31</v>
      </c>
      <c r="F844" s="0" t="str">
        <f aca="false">INDEX(Mapping!$B$2:$B$465,MATCH(E844,Mapping!$A$2:$A$465,0))</f>
        <v>GUJARAT</v>
      </c>
      <c r="G844" s="0" t="str">
        <f aca="false">INDEX(Mapping!$C$2:$C$465,MATCH(E844,Mapping!$A$2:$A$465,0))</f>
        <v>GUJARAT</v>
      </c>
      <c r="H844" s="2" t="n">
        <v>130.35</v>
      </c>
      <c r="I844" s="3" t="n">
        <v>3.17</v>
      </c>
    </row>
    <row r="845" customFormat="false" ht="15" hidden="false" customHeight="false" outlineLevel="0" collapsed="false">
      <c r="A845" s="0" t="s">
        <v>485</v>
      </c>
      <c r="B845" s="0" t="n">
        <f aca="false">VALUE(LEFT(A845,4))</f>
        <v>2022</v>
      </c>
      <c r="C845" s="0" t="str">
        <f aca="false">"FY"&amp;IF(VALUE(MID(A845,6,2))&gt;=4,VALUE(LEFT(A845,4)),VALUE(LEFT(A845,4))-1)&amp;"-"&amp;TEXT(MOD(IF(VALUE(MID(A845,6,2))&gt;=4,VALUE(LEFT(A845,4)),VALUE(LEFT(A845,4))-1)+1,100),"00")</f>
        <v>FY2022-23</v>
      </c>
      <c r="D845" s="0" t="s">
        <v>74</v>
      </c>
      <c r="E845" s="0" t="s">
        <v>74</v>
      </c>
      <c r="F845" s="0" t="str">
        <f aca="false">INDEX(Mapping!$B$2:$B$465,MATCH(E845,Mapping!$A$2:$A$465,0))</f>
        <v>NEPAL (NEA / NVVN)</v>
      </c>
      <c r="G845" s="0" t="str">
        <f aca="false">INDEX(Mapping!$C$2:$C$465,MATCH(E845,Mapping!$A$2:$A$465,0))</f>
        <v>NEPAL (NEA / NVVN)</v>
      </c>
      <c r="H845" s="2" t="n">
        <v>99.01</v>
      </c>
      <c r="I845" s="3" t="n">
        <v>2.41</v>
      </c>
    </row>
    <row r="846" customFormat="false" ht="15" hidden="false" customHeight="false" outlineLevel="0" collapsed="false">
      <c r="A846" s="0" t="s">
        <v>485</v>
      </c>
      <c r="B846" s="0" t="n">
        <f aca="false">VALUE(LEFT(A846,4))</f>
        <v>2022</v>
      </c>
      <c r="C846" s="0" t="str">
        <f aca="false">"FY"&amp;IF(VALUE(MID(A846,6,2))&gt;=4,VALUE(LEFT(A846,4)),VALUE(LEFT(A846,4))-1)&amp;"-"&amp;TEXT(MOD(IF(VALUE(MID(A846,6,2))&gt;=4,VALUE(LEFT(A846,4)),VALUE(LEFT(A846,4))-1)+1,100),"00")</f>
        <v>FY2022-23</v>
      </c>
      <c r="D846" s="0" t="s">
        <v>46</v>
      </c>
      <c r="E846" s="0" t="s">
        <v>46</v>
      </c>
      <c r="F846" s="0" t="str">
        <f aca="false">INDEX(Mapping!$B$2:$B$465,MATCH(E846,Mapping!$A$2:$A$465,0))</f>
        <v>CHHATTISGARH</v>
      </c>
      <c r="G846" s="0" t="str">
        <f aca="false">INDEX(Mapping!$C$2:$C$465,MATCH(E846,Mapping!$A$2:$A$465,0))</f>
        <v>CHHATTISGARH</v>
      </c>
      <c r="H846" s="2" t="n">
        <v>98.71</v>
      </c>
      <c r="I846" s="3" t="n">
        <v>2.4</v>
      </c>
    </row>
    <row r="847" customFormat="false" ht="15" hidden="false" customHeight="false" outlineLevel="0" collapsed="false">
      <c r="A847" s="0" t="s">
        <v>485</v>
      </c>
      <c r="B847" s="0" t="n">
        <f aca="false">VALUE(LEFT(A847,4))</f>
        <v>2022</v>
      </c>
      <c r="C847" s="0" t="str">
        <f aca="false">"FY"&amp;IF(VALUE(MID(A847,6,2))&gt;=4,VALUE(LEFT(A847,4)),VALUE(LEFT(A847,4))-1)&amp;"-"&amp;TEXT(MOD(IF(VALUE(MID(A847,6,2))&gt;=4,VALUE(LEFT(A847,4)),VALUE(LEFT(A847,4))-1)+1,100),"00")</f>
        <v>FY2022-23</v>
      </c>
      <c r="D847" s="0" t="s">
        <v>648</v>
      </c>
      <c r="E847" s="0" t="s">
        <v>91</v>
      </c>
      <c r="F847" s="0" t="str">
        <f aca="false">INDEX(Mapping!$B$2:$B$465,MATCH(E847,Mapping!$A$2:$A$465,0))</f>
        <v>AM/NS INDIA (HAZIRA)</v>
      </c>
      <c r="G847" s="0" t="str">
        <f aca="false">INDEX(Mapping!$C$2:$C$465,MATCH(E847,Mapping!$A$2:$A$465,0))</f>
        <v>AM/NS INDIA (HAZIRA)</v>
      </c>
      <c r="H847" s="2" t="n">
        <v>85.13</v>
      </c>
      <c r="I847" s="3" t="n">
        <v>2.07</v>
      </c>
    </row>
    <row r="848" customFormat="false" ht="15" hidden="false" customHeight="false" outlineLevel="0" collapsed="false">
      <c r="A848" s="0" t="s">
        <v>485</v>
      </c>
      <c r="B848" s="0" t="n">
        <f aca="false">VALUE(LEFT(A848,4))</f>
        <v>2022</v>
      </c>
      <c r="C848" s="0" t="str">
        <f aca="false">"FY"&amp;IF(VALUE(MID(A848,6,2))&gt;=4,VALUE(LEFT(A848,4)),VALUE(LEFT(A848,4))-1)&amp;"-"&amp;TEXT(MOD(IF(VALUE(MID(A848,6,2))&gt;=4,VALUE(LEFT(A848,4)),VALUE(LEFT(A848,4))-1)+1,100),"00")</f>
        <v>FY2022-23</v>
      </c>
      <c r="D848" s="0" t="s">
        <v>36</v>
      </c>
      <c r="E848" s="0" t="s">
        <v>36</v>
      </c>
      <c r="F848" s="0" t="str">
        <f aca="false">INDEX(Mapping!$B$2:$B$465,MATCH(E848,Mapping!$A$2:$A$465,0))</f>
        <v>UTTAR PRADESH</v>
      </c>
      <c r="G848" s="0" t="str">
        <f aca="false">INDEX(Mapping!$C$2:$C$465,MATCH(E848,Mapping!$A$2:$A$465,0))</f>
        <v>UTTAR PRADESH</v>
      </c>
      <c r="H848" s="2" t="n">
        <v>83.77</v>
      </c>
      <c r="I848" s="3" t="n">
        <v>2.04</v>
      </c>
    </row>
    <row r="849" customFormat="false" ht="15" hidden="false" customHeight="false" outlineLevel="0" collapsed="false">
      <c r="A849" s="0" t="s">
        <v>485</v>
      </c>
      <c r="B849" s="0" t="n">
        <f aca="false">VALUE(LEFT(A849,4))</f>
        <v>2022</v>
      </c>
      <c r="C849" s="0" t="str">
        <f aca="false">"FY"&amp;IF(VALUE(MID(A849,6,2))&gt;=4,VALUE(LEFT(A849,4)),VALUE(LEFT(A849,4))-1)&amp;"-"&amp;TEXT(MOD(IF(VALUE(MID(A849,6,2))&gt;=4,VALUE(LEFT(A849,4)),VALUE(LEFT(A849,4))-1)+1,100),"00")</f>
        <v>FY2022-23</v>
      </c>
      <c r="D849" s="0" t="s">
        <v>47</v>
      </c>
      <c r="E849" s="0" t="s">
        <v>47</v>
      </c>
      <c r="F849" s="0" t="str">
        <f aca="false">INDEX(Mapping!$B$2:$B$465,MATCH(E849,Mapping!$A$2:$A$465,0))</f>
        <v>KARNATAKA</v>
      </c>
      <c r="G849" s="0" t="str">
        <f aca="false">INDEX(Mapping!$C$2:$C$465,MATCH(E849,Mapping!$A$2:$A$465,0))</f>
        <v>KARNATAKA</v>
      </c>
      <c r="H849" s="2" t="n">
        <v>70.42</v>
      </c>
      <c r="I849" s="3" t="n">
        <v>1.71</v>
      </c>
    </row>
    <row r="850" customFormat="false" ht="15" hidden="false" customHeight="false" outlineLevel="0" collapsed="false">
      <c r="A850" s="0" t="s">
        <v>485</v>
      </c>
      <c r="B850" s="0" t="n">
        <f aca="false">VALUE(LEFT(A850,4))</f>
        <v>2022</v>
      </c>
      <c r="C850" s="0" t="str">
        <f aca="false">"FY"&amp;IF(VALUE(MID(A850,6,2))&gt;=4,VALUE(LEFT(A850,4)),VALUE(LEFT(A850,4))-1)&amp;"-"&amp;TEXT(MOD(IF(VALUE(MID(A850,6,2))&gt;=4,VALUE(LEFT(A850,4)),VALUE(LEFT(A850,4))-1)+1,100),"00")</f>
        <v>FY2022-23</v>
      </c>
      <c r="D850" s="0" t="s">
        <v>41</v>
      </c>
      <c r="E850" s="0" t="s">
        <v>41</v>
      </c>
      <c r="F850" s="0" t="str">
        <f aca="false">INDEX(Mapping!$B$2:$B$465,MATCH(E850,Mapping!$A$2:$A$465,0))</f>
        <v>RAJASTHAN</v>
      </c>
      <c r="G850" s="0" t="str">
        <f aca="false">INDEX(Mapping!$C$2:$C$465,MATCH(E850,Mapping!$A$2:$A$465,0))</f>
        <v>RAJASTHAN</v>
      </c>
      <c r="H850" s="2" t="n">
        <v>65.58</v>
      </c>
      <c r="I850" s="3" t="n">
        <v>1.59</v>
      </c>
    </row>
    <row r="851" customFormat="false" ht="15" hidden="false" customHeight="false" outlineLevel="0" collapsed="false">
      <c r="A851" s="0" t="s">
        <v>485</v>
      </c>
      <c r="B851" s="0" t="n">
        <f aca="false">VALUE(LEFT(A851,4))</f>
        <v>2022</v>
      </c>
      <c r="C851" s="0" t="str">
        <f aca="false">"FY"&amp;IF(VALUE(MID(A851,6,2))&gt;=4,VALUE(LEFT(A851,4)),VALUE(LEFT(A851,4))-1)&amp;"-"&amp;TEXT(MOD(IF(VALUE(MID(A851,6,2))&gt;=4,VALUE(LEFT(A851,4)),VALUE(LEFT(A851,4))-1)+1,100),"00")</f>
        <v>FY2022-23</v>
      </c>
      <c r="D851" s="0" t="s">
        <v>94</v>
      </c>
      <c r="E851" s="0" t="s">
        <v>94</v>
      </c>
      <c r="F851" s="0" t="str">
        <f aca="false">INDEX(Mapping!$B$2:$B$465,MATCH(E851,Mapping!$A$2:$A$465,0))</f>
        <v>JHARKHAND</v>
      </c>
      <c r="G851" s="0" t="str">
        <f aca="false">INDEX(Mapping!$C$2:$C$465,MATCH(E851,Mapping!$A$2:$A$465,0))</f>
        <v>JHARKHAND</v>
      </c>
      <c r="H851" s="2" t="n">
        <v>46.9</v>
      </c>
      <c r="I851" s="3" t="n">
        <v>1.14</v>
      </c>
    </row>
    <row r="852" customFormat="false" ht="15" hidden="false" customHeight="false" outlineLevel="0" collapsed="false">
      <c r="A852" s="0" t="s">
        <v>485</v>
      </c>
      <c r="B852" s="0" t="n">
        <f aca="false">VALUE(LEFT(A852,4))</f>
        <v>2022</v>
      </c>
      <c r="C852" s="0" t="str">
        <f aca="false">"FY"&amp;IF(VALUE(MID(A852,6,2))&gt;=4,VALUE(LEFT(A852,4)),VALUE(LEFT(A852,4))-1)&amp;"-"&amp;TEXT(MOD(IF(VALUE(MID(A852,6,2))&gt;=4,VALUE(LEFT(A852,4)),VALUE(LEFT(A852,4))-1)+1,100),"00")</f>
        <v>FY2022-23</v>
      </c>
      <c r="D852" s="0" t="s">
        <v>45</v>
      </c>
      <c r="E852" s="0" t="s">
        <v>45</v>
      </c>
      <c r="F852" s="0" t="str">
        <f aca="false">INDEX(Mapping!$B$2:$B$465,MATCH(E852,Mapping!$A$2:$A$465,0))</f>
        <v>BIHAR</v>
      </c>
      <c r="G852" s="0" t="str">
        <f aca="false">INDEX(Mapping!$C$2:$C$465,MATCH(E852,Mapping!$A$2:$A$465,0))</f>
        <v>BIHAR</v>
      </c>
      <c r="H852" s="2" t="n">
        <v>39.44</v>
      </c>
      <c r="I852" s="3" t="n">
        <v>0.96</v>
      </c>
    </row>
    <row r="853" customFormat="false" ht="15" hidden="false" customHeight="false" outlineLevel="0" collapsed="false">
      <c r="A853" s="0" t="s">
        <v>485</v>
      </c>
      <c r="B853" s="0" t="n">
        <f aca="false">VALUE(LEFT(A853,4))</f>
        <v>2022</v>
      </c>
      <c r="C853" s="0" t="str">
        <f aca="false">"FY"&amp;IF(VALUE(MID(A853,6,2))&gt;=4,VALUE(LEFT(A853,4)),VALUE(LEFT(A853,4))-1)&amp;"-"&amp;TEXT(MOD(IF(VALUE(MID(A853,6,2))&gt;=4,VALUE(LEFT(A853,4)),VALUE(LEFT(A853,4))-1)+1,100),"00")</f>
        <v>FY2022-23</v>
      </c>
      <c r="D853" s="0" t="s">
        <v>61</v>
      </c>
      <c r="E853" s="0" t="s">
        <v>61</v>
      </c>
      <c r="F853" s="0" t="str">
        <f aca="false">INDEX(Mapping!$B$2:$B$465,MATCH(E853,Mapping!$A$2:$A$465,0))</f>
        <v>ASSAM</v>
      </c>
      <c r="G853" s="0" t="str">
        <f aca="false">INDEX(Mapping!$C$2:$C$465,MATCH(E853,Mapping!$A$2:$A$465,0))</f>
        <v>ASSAM</v>
      </c>
      <c r="H853" s="2" t="n">
        <v>33.82</v>
      </c>
      <c r="I853" s="3" t="n">
        <v>0.82</v>
      </c>
    </row>
    <row r="854" customFormat="false" ht="15" hidden="false" customHeight="false" outlineLevel="0" collapsed="false">
      <c r="A854" s="0" t="s">
        <v>485</v>
      </c>
      <c r="B854" s="0" t="n">
        <f aca="false">VALUE(LEFT(A854,4))</f>
        <v>2022</v>
      </c>
      <c r="C854" s="0" t="str">
        <f aca="false">"FY"&amp;IF(VALUE(MID(A854,6,2))&gt;=4,VALUE(LEFT(A854,4)),VALUE(LEFT(A854,4))-1)&amp;"-"&amp;TEXT(MOD(IF(VALUE(MID(A854,6,2))&gt;=4,VALUE(LEFT(A854,4)),VALUE(LEFT(A854,4))-1)+1,100),"00")</f>
        <v>FY2022-23</v>
      </c>
      <c r="D854" s="0" t="s">
        <v>53</v>
      </c>
      <c r="E854" s="0" t="s">
        <v>53</v>
      </c>
      <c r="F854" s="0" t="str">
        <f aca="false">INDEX(Mapping!$B$2:$B$465,MATCH(E854,Mapping!$A$2:$A$465,0))</f>
        <v>HIMACHAL PRADESH</v>
      </c>
      <c r="G854" s="0" t="str">
        <f aca="false">INDEX(Mapping!$C$2:$C$465,MATCH(E854,Mapping!$A$2:$A$465,0))</f>
        <v>HIMACHAL PRADESH</v>
      </c>
      <c r="H854" s="2" t="n">
        <v>31.73</v>
      </c>
      <c r="I854" s="3" t="n">
        <v>0.77</v>
      </c>
    </row>
    <row r="855" customFormat="false" ht="15" hidden="false" customHeight="false" outlineLevel="0" collapsed="false">
      <c r="A855" s="0" t="s">
        <v>485</v>
      </c>
      <c r="B855" s="0" t="n">
        <f aca="false">VALUE(LEFT(A855,4))</f>
        <v>2022</v>
      </c>
      <c r="C855" s="0" t="str">
        <f aca="false">"FY"&amp;IF(VALUE(MID(A855,6,2))&gt;=4,VALUE(LEFT(A855,4)),VALUE(LEFT(A855,4))-1)&amp;"-"&amp;TEXT(MOD(IF(VALUE(MID(A855,6,2))&gt;=4,VALUE(LEFT(A855,4)),VALUE(LEFT(A855,4))-1)+1,100),"00")</f>
        <v>FY2022-23</v>
      </c>
      <c r="D855" s="0" t="s">
        <v>48</v>
      </c>
      <c r="E855" s="0" t="s">
        <v>48</v>
      </c>
      <c r="F855" s="0" t="str">
        <f aca="false">INDEX(Mapping!$B$2:$B$465,MATCH(E855,Mapping!$A$2:$A$465,0))</f>
        <v>DELHI</v>
      </c>
      <c r="G855" s="0" t="str">
        <f aca="false">INDEX(Mapping!$C$2:$C$465,MATCH(E855,Mapping!$A$2:$A$465,0))</f>
        <v>DELHI</v>
      </c>
      <c r="H855" s="2" t="n">
        <v>31.38</v>
      </c>
      <c r="I855" s="3" t="n">
        <v>0.76</v>
      </c>
    </row>
    <row r="856" customFormat="false" ht="15" hidden="false" customHeight="false" outlineLevel="0" collapsed="false">
      <c r="A856" s="0" t="s">
        <v>485</v>
      </c>
      <c r="B856" s="0" t="n">
        <f aca="false">VALUE(LEFT(A856,4))</f>
        <v>2022</v>
      </c>
      <c r="C856" s="0" t="str">
        <f aca="false">"FY"&amp;IF(VALUE(MID(A856,6,2))&gt;=4,VALUE(LEFT(A856,4)),VALUE(LEFT(A856,4))-1)&amp;"-"&amp;TEXT(MOD(IF(VALUE(MID(A856,6,2))&gt;=4,VALUE(LEFT(A856,4)),VALUE(LEFT(A856,4))-1)+1,100),"00")</f>
        <v>FY2022-23</v>
      </c>
      <c r="D856" s="0" t="s">
        <v>49</v>
      </c>
      <c r="E856" s="0" t="s">
        <v>49</v>
      </c>
      <c r="F856" s="0" t="str">
        <f aca="false">INDEX(Mapping!$B$2:$B$465,MATCH(E856,Mapping!$A$2:$A$465,0))</f>
        <v>MADHYA PRADESH</v>
      </c>
      <c r="G856" s="0" t="str">
        <f aca="false">INDEX(Mapping!$C$2:$C$465,MATCH(E856,Mapping!$A$2:$A$465,0))</f>
        <v>MADHYA PRADESH</v>
      </c>
      <c r="H856" s="2" t="n">
        <v>27.21</v>
      </c>
      <c r="I856" s="3" t="n">
        <v>0.66</v>
      </c>
    </row>
    <row r="857" customFormat="false" ht="15" hidden="false" customHeight="false" outlineLevel="0" collapsed="false">
      <c r="A857" s="0" t="s">
        <v>485</v>
      </c>
      <c r="B857" s="0" t="n">
        <f aca="false">VALUE(LEFT(A857,4))</f>
        <v>2022</v>
      </c>
      <c r="C857" s="0" t="str">
        <f aca="false">"FY"&amp;IF(VALUE(MID(A857,6,2))&gt;=4,VALUE(LEFT(A857,4)),VALUE(LEFT(A857,4))-1)&amp;"-"&amp;TEXT(MOD(IF(VALUE(MID(A857,6,2))&gt;=4,VALUE(LEFT(A857,4)),VALUE(LEFT(A857,4))-1)+1,100),"00")</f>
        <v>FY2022-23</v>
      </c>
      <c r="D857" s="0" t="s">
        <v>150</v>
      </c>
      <c r="E857" s="0" t="s">
        <v>150</v>
      </c>
      <c r="F857" s="0" t="str">
        <f aca="false">INDEX(Mapping!$B$2:$B$465,MATCH(E857,Mapping!$A$2:$A$465,0))</f>
        <v>DNH &amp; DD (UT)</v>
      </c>
      <c r="G857" s="0" t="str">
        <f aca="false">INDEX(Mapping!$C$2:$C$465,MATCH(E857,Mapping!$A$2:$A$465,0))</f>
        <v>DNH &amp; DD (UT)</v>
      </c>
      <c r="H857" s="2" t="n">
        <v>23.19</v>
      </c>
      <c r="I857" s="3" t="n">
        <v>0.56</v>
      </c>
    </row>
    <row r="858" customFormat="false" ht="15" hidden="false" customHeight="false" outlineLevel="0" collapsed="false">
      <c r="A858" s="0" t="s">
        <v>485</v>
      </c>
      <c r="B858" s="0" t="n">
        <f aca="false">VALUE(LEFT(A858,4))</f>
        <v>2022</v>
      </c>
      <c r="C858" s="0" t="str">
        <f aca="false">"FY"&amp;IF(VALUE(MID(A858,6,2))&gt;=4,VALUE(LEFT(A858,4)),VALUE(LEFT(A858,4))-1)&amp;"-"&amp;TEXT(MOD(IF(VALUE(MID(A858,6,2))&gt;=4,VALUE(LEFT(A858,4)),VALUE(LEFT(A858,4))-1)+1,100),"00")</f>
        <v>FY2022-23</v>
      </c>
      <c r="D858" s="0" t="s">
        <v>43</v>
      </c>
      <c r="E858" s="0" t="s">
        <v>43</v>
      </c>
      <c r="F858" s="0" t="str">
        <f aca="false">INDEX(Mapping!$B$2:$B$465,MATCH(E858,Mapping!$A$2:$A$465,0))</f>
        <v>ODISHA</v>
      </c>
      <c r="G858" s="0" t="str">
        <f aca="false">INDEX(Mapping!$C$2:$C$465,MATCH(E858,Mapping!$A$2:$A$465,0))</f>
        <v>ODISHA</v>
      </c>
      <c r="H858" s="2" t="n">
        <v>21.22</v>
      </c>
      <c r="I858" s="3" t="n">
        <v>0.52</v>
      </c>
    </row>
    <row r="859" customFormat="false" ht="15" hidden="false" customHeight="false" outlineLevel="0" collapsed="false">
      <c r="A859" s="0" t="s">
        <v>485</v>
      </c>
      <c r="B859" s="0" t="n">
        <f aca="false">VALUE(LEFT(A859,4))</f>
        <v>2022</v>
      </c>
      <c r="C859" s="0" t="str">
        <f aca="false">"FY"&amp;IF(VALUE(MID(A859,6,2))&gt;=4,VALUE(LEFT(A859,4)),VALUE(LEFT(A859,4))-1)&amp;"-"&amp;TEXT(MOD(IF(VALUE(MID(A859,6,2))&gt;=4,VALUE(LEFT(A859,4)),VALUE(LEFT(A859,4))-1)+1,100),"00")</f>
        <v>FY2022-23</v>
      </c>
      <c r="D859" s="0" t="s">
        <v>54</v>
      </c>
      <c r="E859" s="0" t="s">
        <v>54</v>
      </c>
      <c r="F859" s="0" t="str">
        <f aca="false">INDEX(Mapping!$B$2:$B$465,MATCH(E859,Mapping!$A$2:$A$465,0))</f>
        <v>JAMMU &amp; KASHMIR</v>
      </c>
      <c r="G859" s="0" t="str">
        <f aca="false">INDEX(Mapping!$C$2:$C$465,MATCH(E859,Mapping!$A$2:$A$465,0))</f>
        <v>JAMMU &amp; KASHMIR</v>
      </c>
      <c r="H859" s="2" t="n">
        <v>15.98</v>
      </c>
      <c r="I859" s="3" t="n">
        <v>0.39</v>
      </c>
    </row>
    <row r="860" customFormat="false" ht="15" hidden="false" customHeight="false" outlineLevel="0" collapsed="false">
      <c r="A860" s="0" t="s">
        <v>485</v>
      </c>
      <c r="B860" s="0" t="n">
        <f aca="false">VALUE(LEFT(A860,4))</f>
        <v>2022</v>
      </c>
      <c r="C860" s="0" t="str">
        <f aca="false">"FY"&amp;IF(VALUE(MID(A860,6,2))&gt;=4,VALUE(LEFT(A860,4)),VALUE(LEFT(A860,4))-1)&amp;"-"&amp;TEXT(MOD(IF(VALUE(MID(A860,6,2))&gt;=4,VALUE(LEFT(A860,4)),VALUE(LEFT(A860,4))-1)+1,100),"00")</f>
        <v>FY2022-23</v>
      </c>
      <c r="D860" s="0" t="s">
        <v>119</v>
      </c>
      <c r="E860" s="0" t="s">
        <v>119</v>
      </c>
      <c r="F860" s="0" t="str">
        <f aca="false">INDEX(Mapping!$B$2:$B$465,MATCH(E860,Mapping!$A$2:$A$465,0))</f>
        <v>GOA</v>
      </c>
      <c r="G860" s="0" t="str">
        <f aca="false">INDEX(Mapping!$C$2:$C$465,MATCH(E860,Mapping!$A$2:$A$465,0))</f>
        <v>GOA</v>
      </c>
      <c r="H860" s="2" t="n">
        <v>15.34</v>
      </c>
      <c r="I860" s="3" t="n">
        <v>0.37</v>
      </c>
    </row>
    <row r="861" customFormat="false" ht="15" hidden="false" customHeight="false" outlineLevel="0" collapsed="false">
      <c r="A861" s="0" t="s">
        <v>485</v>
      </c>
      <c r="B861" s="0" t="n">
        <f aca="false">VALUE(LEFT(A861,4))</f>
        <v>2022</v>
      </c>
      <c r="C861" s="0" t="str">
        <f aca="false">"FY"&amp;IF(VALUE(MID(A861,6,2))&gt;=4,VALUE(LEFT(A861,4)),VALUE(LEFT(A861,4))-1)&amp;"-"&amp;TEXT(MOD(IF(VALUE(MID(A861,6,2))&gt;=4,VALUE(LEFT(A861,4)),VALUE(LEFT(A861,4))-1)+1,100),"00")</f>
        <v>FY2022-23</v>
      </c>
      <c r="D861" s="0" t="s">
        <v>245</v>
      </c>
      <c r="E861" s="0" t="s">
        <v>245</v>
      </c>
      <c r="F861" s="0" t="str">
        <f aca="false">INDEX(Mapping!$B$2:$B$465,MATCH(E861,Mapping!$A$2:$A$465,0))</f>
        <v>DNH &amp; DD (UT)</v>
      </c>
      <c r="G861" s="0" t="str">
        <f aca="false">INDEX(Mapping!$C$2:$C$465,MATCH(E861,Mapping!$A$2:$A$465,0))</f>
        <v>DNH &amp; DD (UT)</v>
      </c>
      <c r="H861" s="2" t="n">
        <v>14.37</v>
      </c>
      <c r="I861" s="3" t="n">
        <v>0.35</v>
      </c>
    </row>
    <row r="862" customFormat="false" ht="15" hidden="false" customHeight="false" outlineLevel="0" collapsed="false">
      <c r="A862" s="0" t="s">
        <v>485</v>
      </c>
      <c r="B862" s="0" t="n">
        <f aca="false">VALUE(LEFT(A862,4))</f>
        <v>2022</v>
      </c>
      <c r="C862" s="0" t="str">
        <f aca="false">"FY"&amp;IF(VALUE(MID(A862,6,2))&gt;=4,VALUE(LEFT(A862,4)),VALUE(LEFT(A862,4))-1)&amp;"-"&amp;TEXT(MOD(IF(VALUE(MID(A862,6,2))&gt;=4,VALUE(LEFT(A862,4)),VALUE(LEFT(A862,4))-1)+1,100),"00")</f>
        <v>FY2022-23</v>
      </c>
      <c r="D862" s="0" t="s">
        <v>312</v>
      </c>
      <c r="E862" s="0" t="s">
        <v>312</v>
      </c>
      <c r="F862" s="0" t="str">
        <f aca="false">INDEX(Mapping!$B$2:$B$465,MATCH(E862,Mapping!$A$2:$A$465,0))</f>
        <v>INDIAN RAILWAYS (NCR)</v>
      </c>
      <c r="G862" s="0" t="str">
        <f aca="false">INDEX(Mapping!$C$2:$C$465,MATCH(E862,Mapping!$A$2:$A$465,0))</f>
        <v>INDIAN RAILWAYS (NCR)</v>
      </c>
      <c r="H862" s="2" t="n">
        <v>8.66</v>
      </c>
      <c r="I862" s="3" t="n">
        <v>0.21</v>
      </c>
    </row>
    <row r="863" customFormat="false" ht="15" hidden="false" customHeight="false" outlineLevel="0" collapsed="false">
      <c r="A863" s="0" t="s">
        <v>485</v>
      </c>
      <c r="B863" s="0" t="n">
        <f aca="false">VALUE(LEFT(A863,4))</f>
        <v>2022</v>
      </c>
      <c r="C863" s="0" t="str">
        <f aca="false">"FY"&amp;IF(VALUE(MID(A863,6,2))&gt;=4,VALUE(LEFT(A863,4)),VALUE(LEFT(A863,4))-1)&amp;"-"&amp;TEXT(MOD(IF(VALUE(MID(A863,6,2))&gt;=4,VALUE(LEFT(A863,4)),VALUE(LEFT(A863,4))-1)+1,100),"00")</f>
        <v>FY2022-23</v>
      </c>
      <c r="D863" s="0" t="s">
        <v>71</v>
      </c>
      <c r="E863" s="0" t="s">
        <v>71</v>
      </c>
      <c r="F863" s="0" t="str">
        <f aca="false">INDEX(Mapping!$B$2:$B$465,MATCH(E863,Mapping!$A$2:$A$465,0))</f>
        <v>KERALA</v>
      </c>
      <c r="G863" s="0" t="str">
        <f aca="false">INDEX(Mapping!$C$2:$C$465,MATCH(E863,Mapping!$A$2:$A$465,0))</f>
        <v>KERALA</v>
      </c>
      <c r="H863" s="2" t="n">
        <v>8.5</v>
      </c>
      <c r="I863" s="3" t="n">
        <v>0.21</v>
      </c>
    </row>
    <row r="864" customFormat="false" ht="15" hidden="false" customHeight="false" outlineLevel="0" collapsed="false">
      <c r="A864" s="0" t="s">
        <v>485</v>
      </c>
      <c r="B864" s="0" t="n">
        <f aca="false">VALUE(LEFT(A864,4))</f>
        <v>2022</v>
      </c>
      <c r="C864" s="0" t="str">
        <f aca="false">"FY"&amp;IF(VALUE(MID(A864,6,2))&gt;=4,VALUE(LEFT(A864,4)),VALUE(LEFT(A864,4))-1)&amp;"-"&amp;TEXT(MOD(IF(VALUE(MID(A864,6,2))&gt;=4,VALUE(LEFT(A864,4)),VALUE(LEFT(A864,4))-1)+1,100),"00")</f>
        <v>FY2022-23</v>
      </c>
      <c r="D864" s="0" t="s">
        <v>199</v>
      </c>
      <c r="E864" s="0" t="s">
        <v>199</v>
      </c>
      <c r="F864" s="0" t="str">
        <f aca="false">INDEX(Mapping!$B$2:$B$465,MATCH(E864,Mapping!$A$2:$A$465,0))</f>
        <v>TRIPURA</v>
      </c>
      <c r="G864" s="0" t="str">
        <f aca="false">INDEX(Mapping!$C$2:$C$465,MATCH(E864,Mapping!$A$2:$A$465,0))</f>
        <v>TRIPURA</v>
      </c>
      <c r="H864" s="2" t="n">
        <v>6.64</v>
      </c>
      <c r="I864" s="3" t="n">
        <v>0.16</v>
      </c>
    </row>
    <row r="865" customFormat="false" ht="15" hidden="false" customHeight="false" outlineLevel="0" collapsed="false">
      <c r="A865" s="0" t="s">
        <v>485</v>
      </c>
      <c r="B865" s="0" t="n">
        <f aca="false">VALUE(LEFT(A865,4))</f>
        <v>2022</v>
      </c>
      <c r="C865" s="0" t="str">
        <f aca="false">"FY"&amp;IF(VALUE(MID(A865,6,2))&gt;=4,VALUE(LEFT(A865,4)),VALUE(LEFT(A865,4))-1)&amp;"-"&amp;TEXT(MOD(IF(VALUE(MID(A865,6,2))&gt;=4,VALUE(LEFT(A865,4)),VALUE(LEFT(A865,4))-1)+1,100),"00")</f>
        <v>FY2022-23</v>
      </c>
      <c r="D865" s="0" t="s">
        <v>272</v>
      </c>
      <c r="E865" s="0" t="s">
        <v>272</v>
      </c>
      <c r="F865" s="0" t="str">
        <f aca="false">INDEX(Mapping!$B$2:$B$465,MATCH(E865,Mapping!$A$2:$A$465,0))</f>
        <v>BALCO</v>
      </c>
      <c r="G865" s="0" t="str">
        <f aca="false">INDEX(Mapping!$C$2:$C$465,MATCH(E865,Mapping!$A$2:$A$465,0))</f>
        <v>BALCO</v>
      </c>
      <c r="H865" s="2" t="n">
        <v>2.04</v>
      </c>
      <c r="I865" s="3" t="n">
        <v>0.05</v>
      </c>
    </row>
    <row r="866" customFormat="false" ht="15" hidden="false" customHeight="false" outlineLevel="0" collapsed="false">
      <c r="A866" s="0" t="s">
        <v>485</v>
      </c>
      <c r="B866" s="0" t="n">
        <f aca="false">VALUE(LEFT(A866,4))</f>
        <v>2022</v>
      </c>
      <c r="C866" s="0" t="str">
        <f aca="false">"FY"&amp;IF(VALUE(MID(A866,6,2))&gt;=4,VALUE(LEFT(A866,4)),VALUE(LEFT(A866,4))-1)&amp;"-"&amp;TEXT(MOD(IF(VALUE(MID(A866,6,2))&gt;=4,VALUE(LEFT(A866,4)),VALUE(LEFT(A866,4))-1)+1,100),"00")</f>
        <v>FY2022-23</v>
      </c>
      <c r="D866" s="0" t="s">
        <v>291</v>
      </c>
      <c r="E866" s="0" t="s">
        <v>291</v>
      </c>
      <c r="F866" s="0" t="str">
        <f aca="false">INDEX(Mapping!$B$2:$B$465,MATCH(E866,Mapping!$A$2:$A$465,0))</f>
        <v>MANIPUR</v>
      </c>
      <c r="G866" s="0" t="str">
        <f aca="false">INDEX(Mapping!$C$2:$C$465,MATCH(E866,Mapping!$A$2:$A$465,0))</f>
        <v>MANIPUR</v>
      </c>
      <c r="H866" s="2" t="n">
        <v>1.02</v>
      </c>
      <c r="I866" s="3" t="n">
        <v>0.02</v>
      </c>
    </row>
    <row r="867" customFormat="false" ht="15" hidden="false" customHeight="false" outlineLevel="0" collapsed="false">
      <c r="A867" s="0" t="s">
        <v>485</v>
      </c>
      <c r="B867" s="0" t="n">
        <f aca="false">VALUE(LEFT(A867,4))</f>
        <v>2022</v>
      </c>
      <c r="C867" s="0" t="str">
        <f aca="false">"FY"&amp;IF(VALUE(MID(A867,6,2))&gt;=4,VALUE(LEFT(A867,4)),VALUE(LEFT(A867,4))-1)&amp;"-"&amp;TEXT(MOD(IF(VALUE(MID(A867,6,2))&gt;=4,VALUE(LEFT(A867,4)),VALUE(LEFT(A867,4))-1)+1,100),"00")</f>
        <v>FY2022-23</v>
      </c>
      <c r="D867" s="0" t="s">
        <v>213</v>
      </c>
      <c r="E867" s="0" t="s">
        <v>213</v>
      </c>
      <c r="F867" s="0" t="str">
        <f aca="false">INDEX(Mapping!$B$2:$B$465,MATCH(E867,Mapping!$A$2:$A$465,0))</f>
        <v>NEPAL (NEA / NVVN)</v>
      </c>
      <c r="G867" s="0" t="str">
        <f aca="false">INDEX(Mapping!$C$2:$C$465,MATCH(E867,Mapping!$A$2:$A$465,0))</f>
        <v>NEPAL (NEA / NVVN)</v>
      </c>
      <c r="H867" s="2" t="n">
        <v>0.87</v>
      </c>
      <c r="I867" s="3" t="n">
        <v>0.02</v>
      </c>
    </row>
    <row r="868" customFormat="false" ht="15" hidden="false" customHeight="false" outlineLevel="0" collapsed="false">
      <c r="A868" s="0" t="s">
        <v>485</v>
      </c>
      <c r="B868" s="0" t="n">
        <f aca="false">VALUE(LEFT(A868,4))</f>
        <v>2022</v>
      </c>
      <c r="C868" s="0" t="str">
        <f aca="false">"FY"&amp;IF(VALUE(MID(A868,6,2))&gt;=4,VALUE(LEFT(A868,4)),VALUE(LEFT(A868,4))-1)&amp;"-"&amp;TEXT(MOD(IF(VALUE(MID(A868,6,2))&gt;=4,VALUE(LEFT(A868,4)),VALUE(LEFT(A868,4))-1)+1,100),"00")</f>
        <v>FY2022-23</v>
      </c>
      <c r="D868" s="0" t="s">
        <v>121</v>
      </c>
      <c r="E868" s="0" t="s">
        <v>121</v>
      </c>
      <c r="F868" s="0" t="str">
        <f aca="false">INDEX(Mapping!$B$2:$B$465,MATCH(E868,Mapping!$A$2:$A$465,0))</f>
        <v>MEGHALAYA</v>
      </c>
      <c r="G868" s="0" t="str">
        <f aca="false">INDEX(Mapping!$C$2:$C$465,MATCH(E868,Mapping!$A$2:$A$465,0))</f>
        <v>MEGHALAYA</v>
      </c>
      <c r="H868" s="2" t="n">
        <v>0.25</v>
      </c>
      <c r="I868" s="3" t="n">
        <v>0.01</v>
      </c>
    </row>
    <row r="869" customFormat="false" ht="15" hidden="false" customHeight="false" outlineLevel="0" collapsed="false">
      <c r="A869" s="0" t="s">
        <v>485</v>
      </c>
      <c r="B869" s="0" t="n">
        <f aca="false">VALUE(LEFT(A869,4))</f>
        <v>2022</v>
      </c>
      <c r="C869" s="0" t="str">
        <f aca="false">"FY"&amp;IF(VALUE(MID(A869,6,2))&gt;=4,VALUE(LEFT(A869,4)),VALUE(LEFT(A869,4))-1)&amp;"-"&amp;TEXT(MOD(IF(VALUE(MID(A869,6,2))&gt;=4,VALUE(LEFT(A869,4)),VALUE(LEFT(A869,4))-1)+1,100),"00")</f>
        <v>FY2022-23</v>
      </c>
      <c r="D869" s="0" t="s">
        <v>152</v>
      </c>
      <c r="E869" s="0" t="s">
        <v>152</v>
      </c>
      <c r="F869" s="0" t="str">
        <f aca="false">INDEX(Mapping!$B$2:$B$465,MATCH(E869,Mapping!$A$2:$A$465,0))</f>
        <v>CHANDIGARH</v>
      </c>
      <c r="G869" s="0" t="str">
        <f aca="false">INDEX(Mapping!$C$2:$C$465,MATCH(E869,Mapping!$A$2:$A$465,0))</f>
        <v>CHANDIGARH</v>
      </c>
      <c r="H869" s="2" t="n">
        <v>0.17</v>
      </c>
      <c r="I869" s="3" t="n">
        <v>0.004</v>
      </c>
    </row>
    <row r="870" customFormat="false" ht="15" hidden="false" customHeight="false" outlineLevel="0" collapsed="false">
      <c r="A870" s="0" t="s">
        <v>485</v>
      </c>
      <c r="B870" s="0" t="n">
        <f aca="false">VALUE(LEFT(A870,4))</f>
        <v>2022</v>
      </c>
      <c r="C870" s="0" t="str">
        <f aca="false">"FY"&amp;IF(VALUE(MID(A870,6,2))&gt;=4,VALUE(LEFT(A870,4)),VALUE(LEFT(A870,4))-1)&amp;"-"&amp;TEXT(MOD(IF(VALUE(MID(A870,6,2))&gt;=4,VALUE(LEFT(A870,4)),VALUE(LEFT(A870,4))-1)+1,100),"00")</f>
        <v>FY2022-23</v>
      </c>
      <c r="D870" s="0" t="s">
        <v>181</v>
      </c>
      <c r="E870" s="0" t="s">
        <v>181</v>
      </c>
      <c r="F870" s="0" t="str">
        <f aca="false">INDEX(Mapping!$B$2:$B$465,MATCH(E870,Mapping!$A$2:$A$465,0))</f>
        <v>ARUNACHAL PRADESH</v>
      </c>
      <c r="G870" s="0" t="str">
        <f aca="false">INDEX(Mapping!$C$2:$C$465,MATCH(E870,Mapping!$A$2:$A$465,0))</f>
        <v>ARUNACHAL PRADESH</v>
      </c>
      <c r="H870" s="2" t="n">
        <v>0.12</v>
      </c>
      <c r="I870" s="3" t="n">
        <v>0.003</v>
      </c>
    </row>
    <row r="871" customFormat="false" ht="15" hidden="false" customHeight="false" outlineLevel="0" collapsed="false">
      <c r="A871" s="0" t="s">
        <v>151</v>
      </c>
      <c r="B871" s="0" t="n">
        <f aca="false">VALUE(LEFT(A871,4))</f>
        <v>2022</v>
      </c>
      <c r="C871" s="0" t="str">
        <f aca="false">"FY"&amp;IF(VALUE(MID(A871,6,2))&gt;=4,VALUE(LEFT(A871,4)),VALUE(LEFT(A871,4))-1)&amp;"-"&amp;TEXT(MOD(IF(VALUE(MID(A871,6,2))&gt;=4,VALUE(LEFT(A871,4)),VALUE(LEFT(A871,4))-1)+1,100),"00")</f>
        <v>FY2022-23</v>
      </c>
      <c r="D871" s="0" t="s">
        <v>42</v>
      </c>
      <c r="E871" s="0" t="s">
        <v>42</v>
      </c>
      <c r="F871" s="0" t="str">
        <f aca="false">INDEX(Mapping!$B$2:$B$465,MATCH(E871,Mapping!$A$2:$A$465,0))</f>
        <v>PUNJAB</v>
      </c>
      <c r="G871" s="0" t="str">
        <f aca="false">INDEX(Mapping!$C$2:$C$465,MATCH(E871,Mapping!$A$2:$A$465,0))</f>
        <v>PUNJAB</v>
      </c>
      <c r="H871" s="2" t="n">
        <v>452.37</v>
      </c>
      <c r="I871" s="3" t="n">
        <v>14.2</v>
      </c>
    </row>
    <row r="872" customFormat="false" ht="15" hidden="false" customHeight="false" outlineLevel="0" collapsed="false">
      <c r="A872" s="0" t="s">
        <v>151</v>
      </c>
      <c r="B872" s="0" t="n">
        <f aca="false">VALUE(LEFT(A872,4))</f>
        <v>2022</v>
      </c>
      <c r="C872" s="0" t="str">
        <f aca="false">"FY"&amp;IF(VALUE(MID(A872,6,2))&gt;=4,VALUE(LEFT(A872,4)),VALUE(LEFT(A872,4))-1)&amp;"-"&amp;TEXT(MOD(IF(VALUE(MID(A872,6,2))&gt;=4,VALUE(LEFT(A872,4)),VALUE(LEFT(A872,4))-1)+1,100),"00")</f>
        <v>FY2022-23</v>
      </c>
      <c r="D872" s="0" t="s">
        <v>44</v>
      </c>
      <c r="E872" s="0" t="s">
        <v>44</v>
      </c>
      <c r="F872" s="0" t="str">
        <f aca="false">INDEX(Mapping!$B$2:$B$465,MATCH(E872,Mapping!$A$2:$A$465,0))</f>
        <v>HARYANA</v>
      </c>
      <c r="G872" s="0" t="str">
        <f aca="false">INDEX(Mapping!$C$2:$C$465,MATCH(E872,Mapping!$A$2:$A$465,0))</f>
        <v>HARYANA</v>
      </c>
      <c r="H872" s="2" t="n">
        <v>388.28</v>
      </c>
      <c r="I872" s="3" t="n">
        <v>12.19</v>
      </c>
    </row>
    <row r="873" customFormat="false" ht="15" hidden="false" customHeight="false" outlineLevel="0" collapsed="false">
      <c r="A873" s="0" t="s">
        <v>151</v>
      </c>
      <c r="B873" s="0" t="n">
        <f aca="false">VALUE(LEFT(A873,4))</f>
        <v>2022</v>
      </c>
      <c r="C873" s="0" t="str">
        <f aca="false">"FY"&amp;IF(VALUE(MID(A873,6,2))&gt;=4,VALUE(LEFT(A873,4)),VALUE(LEFT(A873,4))-1)&amp;"-"&amp;TEXT(MOD(IF(VALUE(MID(A873,6,2))&gt;=4,VALUE(LEFT(A873,4)),VALUE(LEFT(A873,4))-1)+1,100),"00")</f>
        <v>FY2022-23</v>
      </c>
      <c r="D873" s="0" t="s">
        <v>31</v>
      </c>
      <c r="E873" s="0" t="s">
        <v>31</v>
      </c>
      <c r="F873" s="0" t="str">
        <f aca="false">INDEX(Mapping!$B$2:$B$465,MATCH(E873,Mapping!$A$2:$A$465,0))</f>
        <v>GUJARAT</v>
      </c>
      <c r="G873" s="0" t="str">
        <f aca="false">INDEX(Mapping!$C$2:$C$465,MATCH(E873,Mapping!$A$2:$A$465,0))</f>
        <v>GUJARAT</v>
      </c>
      <c r="H873" s="2" t="n">
        <v>362.27</v>
      </c>
      <c r="I873" s="3" t="n">
        <v>11.37</v>
      </c>
    </row>
    <row r="874" customFormat="false" ht="15" hidden="false" customHeight="false" outlineLevel="0" collapsed="false">
      <c r="A874" s="0" t="s">
        <v>151</v>
      </c>
      <c r="B874" s="0" t="n">
        <f aca="false">VALUE(LEFT(A874,4))</f>
        <v>2022</v>
      </c>
      <c r="C874" s="0" t="str">
        <f aca="false">"FY"&amp;IF(VALUE(MID(A874,6,2))&gt;=4,VALUE(LEFT(A874,4)),VALUE(LEFT(A874,4))-1)&amp;"-"&amp;TEXT(MOD(IF(VALUE(MID(A874,6,2))&gt;=4,VALUE(LEFT(A874,4)),VALUE(LEFT(A874,4))-1)+1,100),"00")</f>
        <v>FY2022-23</v>
      </c>
      <c r="D874" s="0" t="s">
        <v>40</v>
      </c>
      <c r="E874" s="0" t="s">
        <v>40</v>
      </c>
      <c r="F874" s="0" t="str">
        <f aca="false">INDEX(Mapping!$B$2:$B$465,MATCH(E874,Mapping!$A$2:$A$465,0))</f>
        <v>TAMIL NADU</v>
      </c>
      <c r="G874" s="0" t="str">
        <f aca="false">INDEX(Mapping!$C$2:$C$465,MATCH(E874,Mapping!$A$2:$A$465,0))</f>
        <v>TAMIL NADU</v>
      </c>
      <c r="H874" s="2" t="n">
        <v>256.73</v>
      </c>
      <c r="I874" s="3" t="n">
        <v>8.06</v>
      </c>
    </row>
    <row r="875" customFormat="false" ht="15" hidden="false" customHeight="false" outlineLevel="0" collapsed="false">
      <c r="A875" s="0" t="s">
        <v>151</v>
      </c>
      <c r="B875" s="0" t="n">
        <f aca="false">VALUE(LEFT(A875,4))</f>
        <v>2022</v>
      </c>
      <c r="C875" s="0" t="str">
        <f aca="false">"FY"&amp;IF(VALUE(MID(A875,6,2))&gt;=4,VALUE(LEFT(A875,4)),VALUE(LEFT(A875,4))-1)&amp;"-"&amp;TEXT(MOD(IF(VALUE(MID(A875,6,2))&gt;=4,VALUE(LEFT(A875,4)),VALUE(LEFT(A875,4))-1)+1,100),"00")</f>
        <v>FY2022-23</v>
      </c>
      <c r="D875" s="0" t="s">
        <v>36</v>
      </c>
      <c r="E875" s="0" t="s">
        <v>36</v>
      </c>
      <c r="F875" s="0" t="str">
        <f aca="false">INDEX(Mapping!$B$2:$B$465,MATCH(E875,Mapping!$A$2:$A$465,0))</f>
        <v>UTTAR PRADESH</v>
      </c>
      <c r="G875" s="0" t="str">
        <f aca="false">INDEX(Mapping!$C$2:$C$465,MATCH(E875,Mapping!$A$2:$A$465,0))</f>
        <v>UTTAR PRADESH</v>
      </c>
      <c r="H875" s="2" t="n">
        <v>247.95</v>
      </c>
      <c r="I875" s="3" t="n">
        <v>7.78</v>
      </c>
    </row>
    <row r="876" customFormat="false" ht="15" hidden="false" customHeight="false" outlineLevel="0" collapsed="false">
      <c r="A876" s="0" t="s">
        <v>151</v>
      </c>
      <c r="B876" s="0" t="n">
        <f aca="false">VALUE(LEFT(A876,4))</f>
        <v>2022</v>
      </c>
      <c r="C876" s="0" t="str">
        <f aca="false">"FY"&amp;IF(VALUE(MID(A876,6,2))&gt;=4,VALUE(LEFT(A876,4)),VALUE(LEFT(A876,4))-1)&amp;"-"&amp;TEXT(MOD(IF(VALUE(MID(A876,6,2))&gt;=4,VALUE(LEFT(A876,4)),VALUE(LEFT(A876,4))-1)+1,100),"00")</f>
        <v>FY2022-23</v>
      </c>
      <c r="D876" s="0" t="s">
        <v>41</v>
      </c>
      <c r="E876" s="0" t="s">
        <v>41</v>
      </c>
      <c r="F876" s="0" t="str">
        <f aca="false">INDEX(Mapping!$B$2:$B$465,MATCH(E876,Mapping!$A$2:$A$465,0))</f>
        <v>RAJASTHAN</v>
      </c>
      <c r="G876" s="0" t="str">
        <f aca="false">INDEX(Mapping!$C$2:$C$465,MATCH(E876,Mapping!$A$2:$A$465,0))</f>
        <v>RAJASTHAN</v>
      </c>
      <c r="H876" s="2" t="n">
        <v>237</v>
      </c>
      <c r="I876" s="3" t="n">
        <v>7.44</v>
      </c>
    </row>
    <row r="877" customFormat="false" ht="15" hidden="false" customHeight="false" outlineLevel="0" collapsed="false">
      <c r="A877" s="0" t="s">
        <v>151</v>
      </c>
      <c r="B877" s="0" t="n">
        <f aca="false">VALUE(LEFT(A877,4))</f>
        <v>2022</v>
      </c>
      <c r="C877" s="0" t="str">
        <f aca="false">"FY"&amp;IF(VALUE(MID(A877,6,2))&gt;=4,VALUE(LEFT(A877,4)),VALUE(LEFT(A877,4))-1)&amp;"-"&amp;TEXT(MOD(IF(VALUE(MID(A877,6,2))&gt;=4,VALUE(LEFT(A877,4)),VALUE(LEFT(A877,4))-1)+1,100),"00")</f>
        <v>FY2022-23</v>
      </c>
      <c r="D877" s="0" t="s">
        <v>39</v>
      </c>
      <c r="E877" s="0" t="s">
        <v>39</v>
      </c>
      <c r="F877" s="0" t="str">
        <f aca="false">INDEX(Mapping!$B$2:$B$465,MATCH(E877,Mapping!$A$2:$A$465,0))</f>
        <v>WEST BENGAL</v>
      </c>
      <c r="G877" s="0" t="str">
        <f aca="false">INDEX(Mapping!$C$2:$C$465,MATCH(E877,Mapping!$A$2:$A$465,0))</f>
        <v>WEST BENGAL</v>
      </c>
      <c r="H877" s="2" t="n">
        <v>183.54</v>
      </c>
      <c r="I877" s="3" t="n">
        <v>5.76</v>
      </c>
    </row>
    <row r="878" customFormat="false" ht="15" hidden="false" customHeight="false" outlineLevel="0" collapsed="false">
      <c r="A878" s="0" t="s">
        <v>151</v>
      </c>
      <c r="B878" s="0" t="n">
        <f aca="false">VALUE(LEFT(A878,4))</f>
        <v>2022</v>
      </c>
      <c r="C878" s="0" t="str">
        <f aca="false">"FY"&amp;IF(VALUE(MID(A878,6,2))&gt;=4,VALUE(LEFT(A878,4)),VALUE(LEFT(A878,4))-1)&amp;"-"&amp;TEXT(MOD(IF(VALUE(MID(A878,6,2))&gt;=4,VALUE(LEFT(A878,4)),VALUE(LEFT(A878,4))-1)+1,100),"00")</f>
        <v>FY2022-23</v>
      </c>
      <c r="D878" s="0" t="s">
        <v>38</v>
      </c>
      <c r="E878" s="0" t="s">
        <v>38</v>
      </c>
      <c r="F878" s="0" t="str">
        <f aca="false">INDEX(Mapping!$B$2:$B$465,MATCH(E878,Mapping!$A$2:$A$465,0))</f>
        <v>ANDHRA PRADESH</v>
      </c>
      <c r="G878" s="0" t="str">
        <f aca="false">INDEX(Mapping!$C$2:$C$465,MATCH(E878,Mapping!$A$2:$A$465,0))</f>
        <v>ANDHRA PRADESH</v>
      </c>
      <c r="H878" s="2" t="n">
        <v>174.2</v>
      </c>
      <c r="I878" s="3" t="n">
        <v>5.47</v>
      </c>
    </row>
    <row r="879" customFormat="false" ht="15" hidden="false" customHeight="false" outlineLevel="0" collapsed="false">
      <c r="A879" s="0" t="s">
        <v>151</v>
      </c>
      <c r="B879" s="0" t="n">
        <f aca="false">VALUE(LEFT(A879,4))</f>
        <v>2022</v>
      </c>
      <c r="C879" s="0" t="str">
        <f aca="false">"FY"&amp;IF(VALUE(MID(A879,6,2))&gt;=4,VALUE(LEFT(A879,4)),VALUE(LEFT(A879,4))-1)&amp;"-"&amp;TEXT(MOD(IF(VALUE(MID(A879,6,2))&gt;=4,VALUE(LEFT(A879,4)),VALUE(LEFT(A879,4))-1)+1,100),"00")</f>
        <v>FY2022-23</v>
      </c>
      <c r="D879" s="0" t="s">
        <v>37</v>
      </c>
      <c r="E879" s="0" t="s">
        <v>37</v>
      </c>
      <c r="F879" s="0" t="str">
        <f aca="false">INDEX(Mapping!$B$2:$B$465,MATCH(E879,Mapping!$A$2:$A$465,0))</f>
        <v>MAHARASHTRA</v>
      </c>
      <c r="G879" s="0" t="str">
        <f aca="false">INDEX(Mapping!$C$2:$C$465,MATCH(E879,Mapping!$A$2:$A$465,0))</f>
        <v>MAHARASHTRA</v>
      </c>
      <c r="H879" s="2" t="n">
        <v>104.97</v>
      </c>
      <c r="I879" s="3" t="n">
        <v>3.3</v>
      </c>
    </row>
    <row r="880" customFormat="false" ht="15" hidden="false" customHeight="false" outlineLevel="0" collapsed="false">
      <c r="A880" s="0" t="s">
        <v>151</v>
      </c>
      <c r="B880" s="0" t="n">
        <f aca="false">VALUE(LEFT(A880,4))</f>
        <v>2022</v>
      </c>
      <c r="C880" s="0" t="str">
        <f aca="false">"FY"&amp;IF(VALUE(MID(A880,6,2))&gt;=4,VALUE(LEFT(A880,4)),VALUE(LEFT(A880,4))-1)&amp;"-"&amp;TEXT(MOD(IF(VALUE(MID(A880,6,2))&gt;=4,VALUE(LEFT(A880,4)),VALUE(LEFT(A880,4))-1)+1,100),"00")</f>
        <v>FY2022-23</v>
      </c>
      <c r="D880" s="0" t="s">
        <v>61</v>
      </c>
      <c r="E880" s="0" t="s">
        <v>61</v>
      </c>
      <c r="F880" s="0" t="str">
        <f aca="false">INDEX(Mapping!$B$2:$B$465,MATCH(E880,Mapping!$A$2:$A$465,0))</f>
        <v>ASSAM</v>
      </c>
      <c r="G880" s="0" t="str">
        <f aca="false">INDEX(Mapping!$C$2:$C$465,MATCH(E880,Mapping!$A$2:$A$465,0))</f>
        <v>ASSAM</v>
      </c>
      <c r="H880" s="2" t="n">
        <v>85.52</v>
      </c>
      <c r="I880" s="3" t="n">
        <v>2.68</v>
      </c>
    </row>
    <row r="881" customFormat="false" ht="15" hidden="false" customHeight="false" outlineLevel="0" collapsed="false">
      <c r="A881" s="0" t="s">
        <v>151</v>
      </c>
      <c r="B881" s="0" t="n">
        <f aca="false">VALUE(LEFT(A881,4))</f>
        <v>2022</v>
      </c>
      <c r="C881" s="0" t="str">
        <f aca="false">"FY"&amp;IF(VALUE(MID(A881,6,2))&gt;=4,VALUE(LEFT(A881,4)),VALUE(LEFT(A881,4))-1)&amp;"-"&amp;TEXT(MOD(IF(VALUE(MID(A881,6,2))&gt;=4,VALUE(LEFT(A881,4)),VALUE(LEFT(A881,4))-1)+1,100),"00")</f>
        <v>FY2022-23</v>
      </c>
      <c r="D881" s="0" t="s">
        <v>49</v>
      </c>
      <c r="E881" s="0" t="s">
        <v>49</v>
      </c>
      <c r="F881" s="0" t="str">
        <f aca="false">INDEX(Mapping!$B$2:$B$465,MATCH(E881,Mapping!$A$2:$A$465,0))</f>
        <v>MADHYA PRADESH</v>
      </c>
      <c r="G881" s="0" t="str">
        <f aca="false">INDEX(Mapping!$C$2:$C$465,MATCH(E881,Mapping!$A$2:$A$465,0))</f>
        <v>MADHYA PRADESH</v>
      </c>
      <c r="H881" s="2" t="n">
        <v>83.43</v>
      </c>
      <c r="I881" s="3" t="n">
        <v>2.62</v>
      </c>
    </row>
    <row r="882" customFormat="false" ht="15" hidden="false" customHeight="false" outlineLevel="0" collapsed="false">
      <c r="A882" s="0" t="s">
        <v>151</v>
      </c>
      <c r="B882" s="0" t="n">
        <f aca="false">VALUE(LEFT(A882,4))</f>
        <v>2022</v>
      </c>
      <c r="C882" s="0" t="str">
        <f aca="false">"FY"&amp;IF(VALUE(MID(A882,6,2))&gt;=4,VALUE(LEFT(A882,4)),VALUE(LEFT(A882,4))-1)&amp;"-"&amp;TEXT(MOD(IF(VALUE(MID(A882,6,2))&gt;=4,VALUE(LEFT(A882,4)),VALUE(LEFT(A882,4))-1)+1,100),"00")</f>
        <v>FY2022-23</v>
      </c>
      <c r="D882" s="0" t="s">
        <v>48</v>
      </c>
      <c r="E882" s="0" t="s">
        <v>48</v>
      </c>
      <c r="F882" s="0" t="str">
        <f aca="false">INDEX(Mapping!$B$2:$B$465,MATCH(E882,Mapping!$A$2:$A$465,0))</f>
        <v>DELHI</v>
      </c>
      <c r="G882" s="0" t="str">
        <f aca="false">INDEX(Mapping!$C$2:$C$465,MATCH(E882,Mapping!$A$2:$A$465,0))</f>
        <v>DELHI</v>
      </c>
      <c r="H882" s="2" t="n">
        <v>68.78</v>
      </c>
      <c r="I882" s="3" t="n">
        <v>2.16</v>
      </c>
    </row>
    <row r="883" customFormat="false" ht="15" hidden="false" customHeight="false" outlineLevel="0" collapsed="false">
      <c r="A883" s="0" t="s">
        <v>151</v>
      </c>
      <c r="B883" s="0" t="n">
        <f aca="false">VALUE(LEFT(A883,4))</f>
        <v>2022</v>
      </c>
      <c r="C883" s="0" t="str">
        <f aca="false">"FY"&amp;IF(VALUE(MID(A883,6,2))&gt;=4,VALUE(LEFT(A883,4)),VALUE(LEFT(A883,4))-1)&amp;"-"&amp;TEXT(MOD(IF(VALUE(MID(A883,6,2))&gt;=4,VALUE(LEFT(A883,4)),VALUE(LEFT(A883,4))-1)+1,100),"00")</f>
        <v>FY2022-23</v>
      </c>
      <c r="D883" s="0" t="s">
        <v>74</v>
      </c>
      <c r="E883" s="0" t="s">
        <v>74</v>
      </c>
      <c r="F883" s="0" t="str">
        <f aca="false">INDEX(Mapping!$B$2:$B$465,MATCH(E883,Mapping!$A$2:$A$465,0))</f>
        <v>NEPAL (NEA / NVVN)</v>
      </c>
      <c r="G883" s="0" t="str">
        <f aca="false">INDEX(Mapping!$C$2:$C$465,MATCH(E883,Mapping!$A$2:$A$465,0))</f>
        <v>NEPAL (NEA / NVVN)</v>
      </c>
      <c r="H883" s="2" t="n">
        <v>63.22</v>
      </c>
      <c r="I883" s="3" t="n">
        <v>1.98</v>
      </c>
    </row>
    <row r="884" customFormat="false" ht="15" hidden="false" customHeight="false" outlineLevel="0" collapsed="false">
      <c r="A884" s="0" t="s">
        <v>151</v>
      </c>
      <c r="B884" s="0" t="n">
        <f aca="false">VALUE(LEFT(A884,4))</f>
        <v>2022</v>
      </c>
      <c r="C884" s="0" t="str">
        <f aca="false">"FY"&amp;IF(VALUE(MID(A884,6,2))&gt;=4,VALUE(LEFT(A884,4)),VALUE(LEFT(A884,4))-1)&amp;"-"&amp;TEXT(MOD(IF(VALUE(MID(A884,6,2))&gt;=4,VALUE(LEFT(A884,4)),VALUE(LEFT(A884,4))-1)+1,100),"00")</f>
        <v>FY2022-23</v>
      </c>
      <c r="D884" s="0" t="s">
        <v>35</v>
      </c>
      <c r="E884" s="0" t="s">
        <v>35</v>
      </c>
      <c r="F884" s="0" t="str">
        <f aca="false">INDEX(Mapping!$B$2:$B$465,MATCH(E884,Mapping!$A$2:$A$465,0))</f>
        <v>TELANGANA</v>
      </c>
      <c r="G884" s="0" t="str">
        <f aca="false">INDEX(Mapping!$C$2:$C$465,MATCH(E884,Mapping!$A$2:$A$465,0))</f>
        <v>TELANGANA</v>
      </c>
      <c r="H884" s="2" t="n">
        <v>60.58</v>
      </c>
      <c r="I884" s="3" t="n">
        <v>1.9</v>
      </c>
    </row>
    <row r="885" customFormat="false" ht="15" hidden="false" customHeight="false" outlineLevel="0" collapsed="false">
      <c r="A885" s="0" t="s">
        <v>151</v>
      </c>
      <c r="B885" s="0" t="n">
        <f aca="false">VALUE(LEFT(A885,4))</f>
        <v>2022</v>
      </c>
      <c r="C885" s="0" t="str">
        <f aca="false">"FY"&amp;IF(VALUE(MID(A885,6,2))&gt;=4,VALUE(LEFT(A885,4)),VALUE(LEFT(A885,4))-1)&amp;"-"&amp;TEXT(MOD(IF(VALUE(MID(A885,6,2))&gt;=4,VALUE(LEFT(A885,4)),VALUE(LEFT(A885,4))-1)+1,100),"00")</f>
        <v>FY2022-23</v>
      </c>
      <c r="D885" s="0" t="s">
        <v>648</v>
      </c>
      <c r="E885" s="0" t="s">
        <v>91</v>
      </c>
      <c r="F885" s="0" t="str">
        <f aca="false">INDEX(Mapping!$B$2:$B$465,MATCH(E885,Mapping!$A$2:$A$465,0))</f>
        <v>AM/NS INDIA (HAZIRA)</v>
      </c>
      <c r="G885" s="0" t="str">
        <f aca="false">INDEX(Mapping!$C$2:$C$465,MATCH(E885,Mapping!$A$2:$A$465,0))</f>
        <v>AM/NS INDIA (HAZIRA)</v>
      </c>
      <c r="H885" s="2" t="n">
        <v>54.32</v>
      </c>
      <c r="I885" s="3" t="n">
        <v>1.71</v>
      </c>
    </row>
    <row r="886" customFormat="false" ht="15" hidden="false" customHeight="false" outlineLevel="0" collapsed="false">
      <c r="A886" s="0" t="s">
        <v>151</v>
      </c>
      <c r="B886" s="0" t="n">
        <f aca="false">VALUE(LEFT(A886,4))</f>
        <v>2022</v>
      </c>
      <c r="C886" s="0" t="str">
        <f aca="false">"FY"&amp;IF(VALUE(MID(A886,6,2))&gt;=4,VALUE(LEFT(A886,4)),VALUE(LEFT(A886,4))-1)&amp;"-"&amp;TEXT(MOD(IF(VALUE(MID(A886,6,2))&gt;=4,VALUE(LEFT(A886,4)),VALUE(LEFT(A886,4))-1)+1,100),"00")</f>
        <v>FY2022-23</v>
      </c>
      <c r="D886" s="0" t="s">
        <v>56</v>
      </c>
      <c r="E886" s="0" t="s">
        <v>56</v>
      </c>
      <c r="F886" s="0" t="str">
        <f aca="false">INDEX(Mapping!$B$2:$B$465,MATCH(E886,Mapping!$A$2:$A$465,0))</f>
        <v>UTTARAKHAND</v>
      </c>
      <c r="G886" s="0" t="str">
        <f aca="false">INDEX(Mapping!$C$2:$C$465,MATCH(E886,Mapping!$A$2:$A$465,0))</f>
        <v>UTTARAKHAND</v>
      </c>
      <c r="H886" s="2" t="n">
        <v>52.95</v>
      </c>
      <c r="I886" s="3" t="n">
        <v>1.66</v>
      </c>
    </row>
    <row r="887" customFormat="false" ht="15" hidden="false" customHeight="false" outlineLevel="0" collapsed="false">
      <c r="A887" s="0" t="s">
        <v>151</v>
      </c>
      <c r="B887" s="0" t="n">
        <f aca="false">VALUE(LEFT(A887,4))</f>
        <v>2022</v>
      </c>
      <c r="C887" s="0" t="str">
        <f aca="false">"FY"&amp;IF(VALUE(MID(A887,6,2))&gt;=4,VALUE(LEFT(A887,4)),VALUE(LEFT(A887,4))-1)&amp;"-"&amp;TEXT(MOD(IF(VALUE(MID(A887,6,2))&gt;=4,VALUE(LEFT(A887,4)),VALUE(LEFT(A887,4))-1)+1,100),"00")</f>
        <v>FY2022-23</v>
      </c>
      <c r="D887" s="0" t="s">
        <v>94</v>
      </c>
      <c r="E887" s="0" t="s">
        <v>94</v>
      </c>
      <c r="F887" s="0" t="str">
        <f aca="false">INDEX(Mapping!$B$2:$B$465,MATCH(E887,Mapping!$A$2:$A$465,0))</f>
        <v>JHARKHAND</v>
      </c>
      <c r="G887" s="0" t="str">
        <f aca="false">INDEX(Mapping!$C$2:$C$465,MATCH(E887,Mapping!$A$2:$A$465,0))</f>
        <v>JHARKHAND</v>
      </c>
      <c r="H887" s="2" t="n">
        <v>48.15</v>
      </c>
      <c r="I887" s="3" t="n">
        <v>1.51</v>
      </c>
    </row>
    <row r="888" customFormat="false" ht="15" hidden="false" customHeight="false" outlineLevel="0" collapsed="false">
      <c r="A888" s="0" t="s">
        <v>151</v>
      </c>
      <c r="B888" s="0" t="n">
        <f aca="false">VALUE(LEFT(A888,4))</f>
        <v>2022</v>
      </c>
      <c r="C888" s="0" t="str">
        <f aca="false">"FY"&amp;IF(VALUE(MID(A888,6,2))&gt;=4,VALUE(LEFT(A888,4)),VALUE(LEFT(A888,4))-1)&amp;"-"&amp;TEXT(MOD(IF(VALUE(MID(A888,6,2))&gt;=4,VALUE(LEFT(A888,4)),VALUE(LEFT(A888,4))-1)+1,100),"00")</f>
        <v>FY2022-23</v>
      </c>
      <c r="D888" s="0" t="s">
        <v>45</v>
      </c>
      <c r="E888" s="0" t="s">
        <v>45</v>
      </c>
      <c r="F888" s="0" t="str">
        <f aca="false">INDEX(Mapping!$B$2:$B$465,MATCH(E888,Mapping!$A$2:$A$465,0))</f>
        <v>BIHAR</v>
      </c>
      <c r="G888" s="0" t="str">
        <f aca="false">INDEX(Mapping!$C$2:$C$465,MATCH(E888,Mapping!$A$2:$A$465,0))</f>
        <v>BIHAR</v>
      </c>
      <c r="H888" s="2" t="n">
        <v>44.26</v>
      </c>
      <c r="I888" s="3" t="n">
        <v>1.39</v>
      </c>
    </row>
    <row r="889" customFormat="false" ht="15" hidden="false" customHeight="false" outlineLevel="0" collapsed="false">
      <c r="A889" s="0" t="s">
        <v>151</v>
      </c>
      <c r="B889" s="0" t="n">
        <f aca="false">VALUE(LEFT(A889,4))</f>
        <v>2022</v>
      </c>
      <c r="C889" s="0" t="str">
        <f aca="false">"FY"&amp;IF(VALUE(MID(A889,6,2))&gt;=4,VALUE(LEFT(A889,4)),VALUE(LEFT(A889,4))-1)&amp;"-"&amp;TEXT(MOD(IF(VALUE(MID(A889,6,2))&gt;=4,VALUE(LEFT(A889,4)),VALUE(LEFT(A889,4))-1)+1,100),"00")</f>
        <v>FY2022-23</v>
      </c>
      <c r="D889" s="0" t="s">
        <v>43</v>
      </c>
      <c r="E889" s="0" t="s">
        <v>43</v>
      </c>
      <c r="F889" s="0" t="str">
        <f aca="false">INDEX(Mapping!$B$2:$B$465,MATCH(E889,Mapping!$A$2:$A$465,0))</f>
        <v>ODISHA</v>
      </c>
      <c r="G889" s="0" t="str">
        <f aca="false">INDEX(Mapping!$C$2:$C$465,MATCH(E889,Mapping!$A$2:$A$465,0))</f>
        <v>ODISHA</v>
      </c>
      <c r="H889" s="2" t="n">
        <v>36.63</v>
      </c>
      <c r="I889" s="3" t="n">
        <v>1.15</v>
      </c>
    </row>
    <row r="890" customFormat="false" ht="15" hidden="false" customHeight="false" outlineLevel="0" collapsed="false">
      <c r="A890" s="0" t="s">
        <v>151</v>
      </c>
      <c r="B890" s="0" t="n">
        <f aca="false">VALUE(LEFT(A890,4))</f>
        <v>2022</v>
      </c>
      <c r="C890" s="0" t="str">
        <f aca="false">"FY"&amp;IF(VALUE(MID(A890,6,2))&gt;=4,VALUE(LEFT(A890,4)),VALUE(LEFT(A890,4))-1)&amp;"-"&amp;TEXT(MOD(IF(VALUE(MID(A890,6,2))&gt;=4,VALUE(LEFT(A890,4)),VALUE(LEFT(A890,4))-1)+1,100),"00")</f>
        <v>FY2022-23</v>
      </c>
      <c r="D890" s="0" t="s">
        <v>53</v>
      </c>
      <c r="E890" s="0" t="s">
        <v>53</v>
      </c>
      <c r="F890" s="0" t="str">
        <f aca="false">INDEX(Mapping!$B$2:$B$465,MATCH(E890,Mapping!$A$2:$A$465,0))</f>
        <v>HIMACHAL PRADESH</v>
      </c>
      <c r="G890" s="0" t="str">
        <f aca="false">INDEX(Mapping!$C$2:$C$465,MATCH(E890,Mapping!$A$2:$A$465,0))</f>
        <v>HIMACHAL PRADESH</v>
      </c>
      <c r="H890" s="2" t="n">
        <v>33</v>
      </c>
      <c r="I890" s="3" t="n">
        <v>1.04</v>
      </c>
    </row>
    <row r="891" customFormat="false" ht="15" hidden="false" customHeight="false" outlineLevel="0" collapsed="false">
      <c r="A891" s="0" t="s">
        <v>151</v>
      </c>
      <c r="B891" s="0" t="n">
        <f aca="false">VALUE(LEFT(A891,4))</f>
        <v>2022</v>
      </c>
      <c r="C891" s="0" t="str">
        <f aca="false">"FY"&amp;IF(VALUE(MID(A891,6,2))&gt;=4,VALUE(LEFT(A891,4)),VALUE(LEFT(A891,4))-1)&amp;"-"&amp;TEXT(MOD(IF(VALUE(MID(A891,6,2))&gt;=4,VALUE(LEFT(A891,4)),VALUE(LEFT(A891,4))-1)+1,100),"00")</f>
        <v>FY2022-23</v>
      </c>
      <c r="D891" s="0" t="s">
        <v>71</v>
      </c>
      <c r="E891" s="0" t="s">
        <v>71</v>
      </c>
      <c r="F891" s="0" t="str">
        <f aca="false">INDEX(Mapping!$B$2:$B$465,MATCH(E891,Mapping!$A$2:$A$465,0))</f>
        <v>KERALA</v>
      </c>
      <c r="G891" s="0" t="str">
        <f aca="false">INDEX(Mapping!$C$2:$C$465,MATCH(E891,Mapping!$A$2:$A$465,0))</f>
        <v>KERALA</v>
      </c>
      <c r="H891" s="2" t="n">
        <v>24.57</v>
      </c>
      <c r="I891" s="3" t="n">
        <v>0.77</v>
      </c>
    </row>
    <row r="892" customFormat="false" ht="15" hidden="false" customHeight="false" outlineLevel="0" collapsed="false">
      <c r="A892" s="0" t="s">
        <v>151</v>
      </c>
      <c r="B892" s="0" t="n">
        <f aca="false">VALUE(LEFT(A892,4))</f>
        <v>2022</v>
      </c>
      <c r="C892" s="0" t="str">
        <f aca="false">"FY"&amp;IF(VALUE(MID(A892,6,2))&gt;=4,VALUE(LEFT(A892,4)),VALUE(LEFT(A892,4))-1)&amp;"-"&amp;TEXT(MOD(IF(VALUE(MID(A892,6,2))&gt;=4,VALUE(LEFT(A892,4)),VALUE(LEFT(A892,4))-1)+1,100),"00")</f>
        <v>FY2022-23</v>
      </c>
      <c r="D892" s="0" t="s">
        <v>213</v>
      </c>
      <c r="E892" s="0" t="s">
        <v>213</v>
      </c>
      <c r="F892" s="0" t="str">
        <f aca="false">INDEX(Mapping!$B$2:$B$465,MATCH(E892,Mapping!$A$2:$A$465,0))</f>
        <v>NEPAL (NEA / NVVN)</v>
      </c>
      <c r="G892" s="0" t="str">
        <f aca="false">INDEX(Mapping!$C$2:$C$465,MATCH(E892,Mapping!$A$2:$A$465,0))</f>
        <v>NEPAL (NEA / NVVN)</v>
      </c>
      <c r="H892" s="2" t="n">
        <v>21.47</v>
      </c>
      <c r="I892" s="3" t="n">
        <v>0.67</v>
      </c>
    </row>
    <row r="893" customFormat="false" ht="15" hidden="false" customHeight="false" outlineLevel="0" collapsed="false">
      <c r="A893" s="0" t="s">
        <v>151</v>
      </c>
      <c r="B893" s="0" t="n">
        <f aca="false">VALUE(LEFT(A893,4))</f>
        <v>2022</v>
      </c>
      <c r="C893" s="0" t="str">
        <f aca="false">"FY"&amp;IF(VALUE(MID(A893,6,2))&gt;=4,VALUE(LEFT(A893,4)),VALUE(LEFT(A893,4))-1)&amp;"-"&amp;TEXT(MOD(IF(VALUE(MID(A893,6,2))&gt;=4,VALUE(LEFT(A893,4)),VALUE(LEFT(A893,4))-1)+1,100),"00")</f>
        <v>FY2022-23</v>
      </c>
      <c r="D893" s="0" t="s">
        <v>46</v>
      </c>
      <c r="E893" s="0" t="s">
        <v>46</v>
      </c>
      <c r="F893" s="0" t="str">
        <f aca="false">INDEX(Mapping!$B$2:$B$465,MATCH(E893,Mapping!$A$2:$A$465,0))</f>
        <v>CHHATTISGARH</v>
      </c>
      <c r="G893" s="0" t="str">
        <f aca="false">INDEX(Mapping!$C$2:$C$465,MATCH(E893,Mapping!$A$2:$A$465,0))</f>
        <v>CHHATTISGARH</v>
      </c>
      <c r="H893" s="2" t="n">
        <v>20.37</v>
      </c>
      <c r="I893" s="3" t="n">
        <v>0.64</v>
      </c>
    </row>
    <row r="894" customFormat="false" ht="15" hidden="false" customHeight="false" outlineLevel="0" collapsed="false">
      <c r="A894" s="0" t="s">
        <v>151</v>
      </c>
      <c r="B894" s="0" t="n">
        <f aca="false">VALUE(LEFT(A894,4))</f>
        <v>2022</v>
      </c>
      <c r="C894" s="0" t="str">
        <f aca="false">"FY"&amp;IF(VALUE(MID(A894,6,2))&gt;=4,VALUE(LEFT(A894,4)),VALUE(LEFT(A894,4))-1)&amp;"-"&amp;TEXT(MOD(IF(VALUE(MID(A894,6,2))&gt;=4,VALUE(LEFT(A894,4)),VALUE(LEFT(A894,4))-1)+1,100),"00")</f>
        <v>FY2022-23</v>
      </c>
      <c r="D894" s="0" t="s">
        <v>119</v>
      </c>
      <c r="E894" s="0" t="s">
        <v>119</v>
      </c>
      <c r="F894" s="0" t="str">
        <f aca="false">INDEX(Mapping!$B$2:$B$465,MATCH(E894,Mapping!$A$2:$A$465,0))</f>
        <v>GOA</v>
      </c>
      <c r="G894" s="0" t="str">
        <f aca="false">INDEX(Mapping!$C$2:$C$465,MATCH(E894,Mapping!$A$2:$A$465,0))</f>
        <v>GOA</v>
      </c>
      <c r="H894" s="2" t="n">
        <v>15.97</v>
      </c>
      <c r="I894" s="3" t="n">
        <v>0.5</v>
      </c>
    </row>
    <row r="895" customFormat="false" ht="15" hidden="false" customHeight="false" outlineLevel="0" collapsed="false">
      <c r="A895" s="0" t="s">
        <v>151</v>
      </c>
      <c r="B895" s="0" t="n">
        <f aca="false">VALUE(LEFT(A895,4))</f>
        <v>2022</v>
      </c>
      <c r="C895" s="0" t="str">
        <f aca="false">"FY"&amp;IF(VALUE(MID(A895,6,2))&gt;=4,VALUE(LEFT(A895,4)),VALUE(LEFT(A895,4))-1)&amp;"-"&amp;TEXT(MOD(IF(VALUE(MID(A895,6,2))&gt;=4,VALUE(LEFT(A895,4)),VALUE(LEFT(A895,4))-1)+1,100),"00")</f>
        <v>FY2022-23</v>
      </c>
      <c r="D895" s="0" t="s">
        <v>312</v>
      </c>
      <c r="E895" s="0" t="s">
        <v>312</v>
      </c>
      <c r="F895" s="0" t="str">
        <f aca="false">INDEX(Mapping!$B$2:$B$465,MATCH(E895,Mapping!$A$2:$A$465,0))</f>
        <v>INDIAN RAILWAYS (NCR)</v>
      </c>
      <c r="G895" s="0" t="str">
        <f aca="false">INDEX(Mapping!$C$2:$C$465,MATCH(E895,Mapping!$A$2:$A$465,0))</f>
        <v>INDIAN RAILWAYS (NCR)</v>
      </c>
      <c r="H895" s="2" t="n">
        <v>15.25</v>
      </c>
      <c r="I895" s="3" t="n">
        <v>0.48</v>
      </c>
    </row>
    <row r="896" customFormat="false" ht="15" hidden="false" customHeight="false" outlineLevel="0" collapsed="false">
      <c r="A896" s="0" t="s">
        <v>151</v>
      </c>
      <c r="B896" s="0" t="n">
        <f aca="false">VALUE(LEFT(A896,4))</f>
        <v>2022</v>
      </c>
      <c r="C896" s="0" t="str">
        <f aca="false">"FY"&amp;IF(VALUE(MID(A896,6,2))&gt;=4,VALUE(LEFT(A896,4)),VALUE(LEFT(A896,4))-1)&amp;"-"&amp;TEXT(MOD(IF(VALUE(MID(A896,6,2))&gt;=4,VALUE(LEFT(A896,4)),VALUE(LEFT(A896,4))-1)+1,100),"00")</f>
        <v>FY2022-23</v>
      </c>
      <c r="D896" s="0" t="s">
        <v>47</v>
      </c>
      <c r="E896" s="0" t="s">
        <v>47</v>
      </c>
      <c r="F896" s="0" t="str">
        <f aca="false">INDEX(Mapping!$B$2:$B$465,MATCH(E896,Mapping!$A$2:$A$465,0))</f>
        <v>KARNATAKA</v>
      </c>
      <c r="G896" s="0" t="str">
        <f aca="false">INDEX(Mapping!$C$2:$C$465,MATCH(E896,Mapping!$A$2:$A$465,0))</f>
        <v>KARNATAKA</v>
      </c>
      <c r="H896" s="2" t="n">
        <v>14.07</v>
      </c>
      <c r="I896" s="3" t="n">
        <v>0.44</v>
      </c>
    </row>
    <row r="897" customFormat="false" ht="15" hidden="false" customHeight="false" outlineLevel="0" collapsed="false">
      <c r="A897" s="0" t="s">
        <v>151</v>
      </c>
      <c r="B897" s="0" t="n">
        <f aca="false">VALUE(LEFT(A897,4))</f>
        <v>2022</v>
      </c>
      <c r="C897" s="0" t="str">
        <f aca="false">"FY"&amp;IF(VALUE(MID(A897,6,2))&gt;=4,VALUE(LEFT(A897,4)),VALUE(LEFT(A897,4))-1)&amp;"-"&amp;TEXT(MOD(IF(VALUE(MID(A897,6,2))&gt;=4,VALUE(LEFT(A897,4)),VALUE(LEFT(A897,4))-1)+1,100),"00")</f>
        <v>FY2022-23</v>
      </c>
      <c r="D897" s="0" t="s">
        <v>150</v>
      </c>
      <c r="E897" s="0" t="s">
        <v>150</v>
      </c>
      <c r="F897" s="0" t="str">
        <f aca="false">INDEX(Mapping!$B$2:$B$465,MATCH(E897,Mapping!$A$2:$A$465,0))</f>
        <v>DNH &amp; DD (UT)</v>
      </c>
      <c r="G897" s="0" t="str">
        <f aca="false">INDEX(Mapping!$C$2:$C$465,MATCH(E897,Mapping!$A$2:$A$465,0))</f>
        <v>DNH &amp; DD (UT)</v>
      </c>
      <c r="H897" s="2" t="n">
        <v>10.35</v>
      </c>
      <c r="I897" s="3" t="n">
        <v>0.32</v>
      </c>
    </row>
    <row r="898" customFormat="false" ht="15" hidden="false" customHeight="false" outlineLevel="0" collapsed="false">
      <c r="A898" s="0" t="s">
        <v>151</v>
      </c>
      <c r="B898" s="0" t="n">
        <f aca="false">VALUE(LEFT(A898,4))</f>
        <v>2022</v>
      </c>
      <c r="C898" s="0" t="str">
        <f aca="false">"FY"&amp;IF(VALUE(MID(A898,6,2))&gt;=4,VALUE(LEFT(A898,4)),VALUE(LEFT(A898,4))-1)&amp;"-"&amp;TEXT(MOD(IF(VALUE(MID(A898,6,2))&gt;=4,VALUE(LEFT(A898,4)),VALUE(LEFT(A898,4))-1)+1,100),"00")</f>
        <v>FY2022-23</v>
      </c>
      <c r="D898" s="0" t="s">
        <v>199</v>
      </c>
      <c r="E898" s="0" t="s">
        <v>199</v>
      </c>
      <c r="F898" s="0" t="str">
        <f aca="false">INDEX(Mapping!$B$2:$B$465,MATCH(E898,Mapping!$A$2:$A$465,0))</f>
        <v>TRIPURA</v>
      </c>
      <c r="G898" s="0" t="str">
        <f aca="false">INDEX(Mapping!$C$2:$C$465,MATCH(E898,Mapping!$A$2:$A$465,0))</f>
        <v>TRIPURA</v>
      </c>
      <c r="H898" s="2" t="n">
        <v>8.25</v>
      </c>
      <c r="I898" s="3" t="n">
        <v>0.26</v>
      </c>
    </row>
    <row r="899" customFormat="false" ht="15" hidden="false" customHeight="false" outlineLevel="0" collapsed="false">
      <c r="A899" s="0" t="s">
        <v>151</v>
      </c>
      <c r="B899" s="0" t="n">
        <f aca="false">VALUE(LEFT(A899,4))</f>
        <v>2022</v>
      </c>
      <c r="C899" s="0" t="str">
        <f aca="false">"FY"&amp;IF(VALUE(MID(A899,6,2))&gt;=4,VALUE(LEFT(A899,4)),VALUE(LEFT(A899,4))-1)&amp;"-"&amp;TEXT(MOD(IF(VALUE(MID(A899,6,2))&gt;=4,VALUE(LEFT(A899,4)),VALUE(LEFT(A899,4))-1)+1,100),"00")</f>
        <v>FY2022-23</v>
      </c>
      <c r="D899" s="0" t="s">
        <v>272</v>
      </c>
      <c r="E899" s="0" t="s">
        <v>272</v>
      </c>
      <c r="F899" s="0" t="str">
        <f aca="false">INDEX(Mapping!$B$2:$B$465,MATCH(E899,Mapping!$A$2:$A$465,0))</f>
        <v>BALCO</v>
      </c>
      <c r="G899" s="0" t="str">
        <f aca="false">INDEX(Mapping!$C$2:$C$465,MATCH(E899,Mapping!$A$2:$A$465,0))</f>
        <v>BALCO</v>
      </c>
      <c r="H899" s="2" t="n">
        <v>5.8</v>
      </c>
      <c r="I899" s="3" t="n">
        <v>0.18</v>
      </c>
    </row>
    <row r="900" customFormat="false" ht="15" hidden="false" customHeight="false" outlineLevel="0" collapsed="false">
      <c r="A900" s="0" t="s">
        <v>151</v>
      </c>
      <c r="B900" s="0" t="n">
        <f aca="false">VALUE(LEFT(A900,4))</f>
        <v>2022</v>
      </c>
      <c r="C900" s="0" t="str">
        <f aca="false">"FY"&amp;IF(VALUE(MID(A900,6,2))&gt;=4,VALUE(LEFT(A900,4)),VALUE(LEFT(A900,4))-1)&amp;"-"&amp;TEXT(MOD(IF(VALUE(MID(A900,6,2))&gt;=4,VALUE(LEFT(A900,4)),VALUE(LEFT(A900,4))-1)+1,100),"00")</f>
        <v>FY2022-23</v>
      </c>
      <c r="D900" s="0" t="s">
        <v>245</v>
      </c>
      <c r="E900" s="0" t="s">
        <v>245</v>
      </c>
      <c r="F900" s="0" t="str">
        <f aca="false">INDEX(Mapping!$B$2:$B$465,MATCH(E900,Mapping!$A$2:$A$465,0))</f>
        <v>DNH &amp; DD (UT)</v>
      </c>
      <c r="G900" s="0" t="str">
        <f aca="false">INDEX(Mapping!$C$2:$C$465,MATCH(E900,Mapping!$A$2:$A$465,0))</f>
        <v>DNH &amp; DD (UT)</v>
      </c>
      <c r="H900" s="2" t="n">
        <v>5.25</v>
      </c>
      <c r="I900" s="3" t="n">
        <v>0.16</v>
      </c>
    </row>
    <row r="901" customFormat="false" ht="15" hidden="false" customHeight="false" outlineLevel="0" collapsed="false">
      <c r="A901" s="0" t="s">
        <v>151</v>
      </c>
      <c r="B901" s="0" t="n">
        <f aca="false">VALUE(LEFT(A901,4))</f>
        <v>2022</v>
      </c>
      <c r="C901" s="0" t="str">
        <f aca="false">"FY"&amp;IF(VALUE(MID(A901,6,2))&gt;=4,VALUE(LEFT(A901,4)),VALUE(LEFT(A901,4))-1)&amp;"-"&amp;TEXT(MOD(IF(VALUE(MID(A901,6,2))&gt;=4,VALUE(LEFT(A901,4)),VALUE(LEFT(A901,4))-1)+1,100),"00")</f>
        <v>FY2022-23</v>
      </c>
      <c r="D901" s="0" t="s">
        <v>152</v>
      </c>
      <c r="E901" s="0" t="s">
        <v>152</v>
      </c>
      <c r="F901" s="0" t="str">
        <f aca="false">INDEX(Mapping!$B$2:$B$465,MATCH(E901,Mapping!$A$2:$A$465,0))</f>
        <v>CHANDIGARH</v>
      </c>
      <c r="G901" s="0" t="str">
        <f aca="false">INDEX(Mapping!$C$2:$C$465,MATCH(E901,Mapping!$A$2:$A$465,0))</f>
        <v>CHANDIGARH</v>
      </c>
      <c r="H901" s="2" t="n">
        <v>3.1</v>
      </c>
      <c r="I901" s="3" t="n">
        <v>0.1</v>
      </c>
    </row>
    <row r="902" customFormat="false" ht="15" hidden="false" customHeight="false" outlineLevel="0" collapsed="false">
      <c r="A902" s="0" t="s">
        <v>151</v>
      </c>
      <c r="B902" s="0" t="n">
        <f aca="false">VALUE(LEFT(A902,4))</f>
        <v>2022</v>
      </c>
      <c r="C902" s="0" t="str">
        <f aca="false">"FY"&amp;IF(VALUE(MID(A902,6,2))&gt;=4,VALUE(LEFT(A902,4)),VALUE(LEFT(A902,4))-1)&amp;"-"&amp;TEXT(MOD(IF(VALUE(MID(A902,6,2))&gt;=4,VALUE(LEFT(A902,4)),VALUE(LEFT(A902,4))-1)+1,100),"00")</f>
        <v>FY2022-23</v>
      </c>
      <c r="D902" s="0" t="s">
        <v>291</v>
      </c>
      <c r="E902" s="0" t="s">
        <v>291</v>
      </c>
      <c r="F902" s="0" t="str">
        <f aca="false">INDEX(Mapping!$B$2:$B$465,MATCH(E902,Mapping!$A$2:$A$465,0))</f>
        <v>MANIPUR</v>
      </c>
      <c r="G902" s="0" t="str">
        <f aca="false">INDEX(Mapping!$C$2:$C$465,MATCH(E902,Mapping!$A$2:$A$465,0))</f>
        <v>MANIPUR</v>
      </c>
      <c r="H902" s="2" t="n">
        <v>1.92</v>
      </c>
      <c r="I902" s="3" t="n">
        <v>0.06</v>
      </c>
    </row>
    <row r="903" customFormat="false" ht="15" hidden="false" customHeight="false" outlineLevel="0" collapsed="false">
      <c r="A903" s="0" t="s">
        <v>151</v>
      </c>
      <c r="B903" s="0" t="n">
        <f aca="false">VALUE(LEFT(A903,4))</f>
        <v>2022</v>
      </c>
      <c r="C903" s="0" t="str">
        <f aca="false">"FY"&amp;IF(VALUE(MID(A903,6,2))&gt;=4,VALUE(LEFT(A903,4)),VALUE(LEFT(A903,4))-1)&amp;"-"&amp;TEXT(MOD(IF(VALUE(MID(A903,6,2))&gt;=4,VALUE(LEFT(A903,4)),VALUE(LEFT(A903,4))-1)+1,100),"00")</f>
        <v>FY2022-23</v>
      </c>
      <c r="D903" s="0" t="s">
        <v>121</v>
      </c>
      <c r="E903" s="0" t="s">
        <v>121</v>
      </c>
      <c r="F903" s="0" t="str">
        <f aca="false">INDEX(Mapping!$B$2:$B$465,MATCH(E903,Mapping!$A$2:$A$465,0))</f>
        <v>MEGHALAYA</v>
      </c>
      <c r="G903" s="0" t="str">
        <f aca="false">INDEX(Mapping!$C$2:$C$465,MATCH(E903,Mapping!$A$2:$A$465,0))</f>
        <v>MEGHALAYA</v>
      </c>
      <c r="H903" s="2" t="n">
        <v>0.63</v>
      </c>
      <c r="I903" s="3" t="n">
        <v>0.02</v>
      </c>
    </row>
    <row r="904" customFormat="false" ht="15" hidden="false" customHeight="false" outlineLevel="0" collapsed="false">
      <c r="A904" s="0" t="s">
        <v>151</v>
      </c>
      <c r="B904" s="0" t="n">
        <f aca="false">VALUE(LEFT(A904,4))</f>
        <v>2022</v>
      </c>
      <c r="C904" s="0" t="str">
        <f aca="false">"FY"&amp;IF(VALUE(MID(A904,6,2))&gt;=4,VALUE(LEFT(A904,4)),VALUE(LEFT(A904,4))-1)&amp;"-"&amp;TEXT(MOD(IF(VALUE(MID(A904,6,2))&gt;=4,VALUE(LEFT(A904,4)),VALUE(LEFT(A904,4))-1)+1,100),"00")</f>
        <v>FY2022-23</v>
      </c>
      <c r="D904" s="0" t="s">
        <v>54</v>
      </c>
      <c r="E904" s="0" t="s">
        <v>54</v>
      </c>
      <c r="F904" s="0" t="str">
        <f aca="false">INDEX(Mapping!$B$2:$B$465,MATCH(E904,Mapping!$A$2:$A$465,0))</f>
        <v>JAMMU &amp; KASHMIR</v>
      </c>
      <c r="G904" s="0" t="str">
        <f aca="false">INDEX(Mapping!$C$2:$C$465,MATCH(E904,Mapping!$A$2:$A$465,0))</f>
        <v>JAMMU &amp; KASHMIR</v>
      </c>
      <c r="H904" s="2" t="n">
        <v>0.36</v>
      </c>
      <c r="I904" s="3" t="n">
        <v>0.01</v>
      </c>
    </row>
    <row r="905" customFormat="false" ht="15" hidden="false" customHeight="false" outlineLevel="0" collapsed="false">
      <c r="A905" s="0" t="s">
        <v>151</v>
      </c>
      <c r="B905" s="0" t="n">
        <f aca="false">VALUE(LEFT(A905,4))</f>
        <v>2022</v>
      </c>
      <c r="C905" s="0" t="str">
        <f aca="false">"FY"&amp;IF(VALUE(MID(A905,6,2))&gt;=4,VALUE(LEFT(A905,4)),VALUE(LEFT(A905,4))-1)&amp;"-"&amp;TEXT(MOD(IF(VALUE(MID(A905,6,2))&gt;=4,VALUE(LEFT(A905,4)),VALUE(LEFT(A905,4))-1)+1,100),"00")</f>
        <v>FY2022-23</v>
      </c>
      <c r="D905" s="0" t="s">
        <v>181</v>
      </c>
      <c r="E905" s="0" t="s">
        <v>181</v>
      </c>
      <c r="F905" s="0" t="str">
        <f aca="false">INDEX(Mapping!$B$2:$B$465,MATCH(E905,Mapping!$A$2:$A$465,0))</f>
        <v>ARUNACHAL PRADESH</v>
      </c>
      <c r="G905" s="0" t="str">
        <f aca="false">INDEX(Mapping!$C$2:$C$465,MATCH(E905,Mapping!$A$2:$A$465,0))</f>
        <v>ARUNACHAL PRADESH</v>
      </c>
      <c r="H905" s="2" t="n">
        <v>0.04</v>
      </c>
      <c r="I905" s="3" t="n">
        <v>0.001</v>
      </c>
    </row>
    <row r="906" customFormat="false" ht="15" hidden="false" customHeight="false" outlineLevel="0" collapsed="false">
      <c r="A906" s="0" t="s">
        <v>102</v>
      </c>
      <c r="B906" s="0" t="n">
        <f aca="false">VALUE(LEFT(A906,4))</f>
        <v>2022</v>
      </c>
      <c r="C906" s="0" t="str">
        <f aca="false">"FY"&amp;IF(VALUE(MID(A906,6,2))&gt;=4,VALUE(LEFT(A906,4)),VALUE(LEFT(A906,4))-1)&amp;"-"&amp;TEXT(MOD(IF(VALUE(MID(A906,6,2))&gt;=4,VALUE(LEFT(A906,4)),VALUE(LEFT(A906,4))-1)+1,100),"00")</f>
        <v>FY2022-23</v>
      </c>
      <c r="D906" s="0" t="s">
        <v>38</v>
      </c>
      <c r="E906" s="0" t="s">
        <v>38</v>
      </c>
      <c r="F906" s="0" t="str">
        <f aca="false">INDEX(Mapping!$B$2:$B$465,MATCH(E906,Mapping!$A$2:$A$465,0))</f>
        <v>ANDHRA PRADESH</v>
      </c>
      <c r="G906" s="0" t="str">
        <f aca="false">INDEX(Mapping!$C$2:$C$465,MATCH(E906,Mapping!$A$2:$A$465,0))</f>
        <v>ANDHRA PRADESH</v>
      </c>
      <c r="H906" s="2" t="n">
        <v>736.11</v>
      </c>
      <c r="I906" s="3" t="n">
        <v>17.52</v>
      </c>
    </row>
    <row r="907" customFormat="false" ht="15" hidden="false" customHeight="false" outlineLevel="0" collapsed="false">
      <c r="A907" s="0" t="s">
        <v>102</v>
      </c>
      <c r="B907" s="0" t="n">
        <f aca="false">VALUE(LEFT(A907,4))</f>
        <v>2022</v>
      </c>
      <c r="C907" s="0" t="str">
        <f aca="false">"FY"&amp;IF(VALUE(MID(A907,6,2))&gt;=4,VALUE(LEFT(A907,4)),VALUE(LEFT(A907,4))-1)&amp;"-"&amp;TEXT(MOD(IF(VALUE(MID(A907,6,2))&gt;=4,VALUE(LEFT(A907,4)),VALUE(LEFT(A907,4))-1)+1,100),"00")</f>
        <v>FY2022-23</v>
      </c>
      <c r="D907" s="0" t="s">
        <v>36</v>
      </c>
      <c r="E907" s="0" t="s">
        <v>36</v>
      </c>
      <c r="F907" s="0" t="str">
        <f aca="false">INDEX(Mapping!$B$2:$B$465,MATCH(E907,Mapping!$A$2:$A$465,0))</f>
        <v>UTTAR PRADESH</v>
      </c>
      <c r="G907" s="0" t="str">
        <f aca="false">INDEX(Mapping!$C$2:$C$465,MATCH(E907,Mapping!$A$2:$A$465,0))</f>
        <v>UTTAR PRADESH</v>
      </c>
      <c r="H907" s="2" t="n">
        <v>583.4</v>
      </c>
      <c r="I907" s="3" t="n">
        <v>13.89</v>
      </c>
    </row>
    <row r="908" customFormat="false" ht="15" hidden="false" customHeight="false" outlineLevel="0" collapsed="false">
      <c r="A908" s="0" t="s">
        <v>102</v>
      </c>
      <c r="B908" s="0" t="n">
        <f aca="false">VALUE(LEFT(A908,4))</f>
        <v>2022</v>
      </c>
      <c r="C908" s="0" t="str">
        <f aca="false">"FY"&amp;IF(VALUE(MID(A908,6,2))&gt;=4,VALUE(LEFT(A908,4)),VALUE(LEFT(A908,4))-1)&amp;"-"&amp;TEXT(MOD(IF(VALUE(MID(A908,6,2))&gt;=4,VALUE(LEFT(A908,4)),VALUE(LEFT(A908,4))-1)+1,100),"00")</f>
        <v>FY2022-23</v>
      </c>
      <c r="D908" s="0" t="s">
        <v>31</v>
      </c>
      <c r="E908" s="0" t="s">
        <v>31</v>
      </c>
      <c r="F908" s="0" t="str">
        <f aca="false">INDEX(Mapping!$B$2:$B$465,MATCH(E908,Mapping!$A$2:$A$465,0))</f>
        <v>GUJARAT</v>
      </c>
      <c r="G908" s="0" t="str">
        <f aca="false">INDEX(Mapping!$C$2:$C$465,MATCH(E908,Mapping!$A$2:$A$465,0))</f>
        <v>GUJARAT</v>
      </c>
      <c r="H908" s="2" t="n">
        <v>424.26</v>
      </c>
      <c r="I908" s="3" t="n">
        <v>10.1</v>
      </c>
    </row>
    <row r="909" customFormat="false" ht="15" hidden="false" customHeight="false" outlineLevel="0" collapsed="false">
      <c r="A909" s="0" t="s">
        <v>102</v>
      </c>
      <c r="B909" s="0" t="n">
        <f aca="false">VALUE(LEFT(A909,4))</f>
        <v>2022</v>
      </c>
      <c r="C909" s="0" t="str">
        <f aca="false">"FY"&amp;IF(VALUE(MID(A909,6,2))&gt;=4,VALUE(LEFT(A909,4)),VALUE(LEFT(A909,4))-1)&amp;"-"&amp;TEXT(MOD(IF(VALUE(MID(A909,6,2))&gt;=4,VALUE(LEFT(A909,4)),VALUE(LEFT(A909,4))-1)+1,100),"00")</f>
        <v>FY2022-23</v>
      </c>
      <c r="D909" s="0" t="s">
        <v>44</v>
      </c>
      <c r="E909" s="0" t="s">
        <v>44</v>
      </c>
      <c r="F909" s="0" t="str">
        <f aca="false">INDEX(Mapping!$B$2:$B$465,MATCH(E909,Mapping!$A$2:$A$465,0))</f>
        <v>HARYANA</v>
      </c>
      <c r="G909" s="0" t="str">
        <f aca="false">INDEX(Mapping!$C$2:$C$465,MATCH(E909,Mapping!$A$2:$A$465,0))</f>
        <v>HARYANA</v>
      </c>
      <c r="H909" s="2" t="n">
        <v>408.28</v>
      </c>
      <c r="I909" s="3" t="n">
        <v>9.72</v>
      </c>
    </row>
    <row r="910" customFormat="false" ht="15" hidden="false" customHeight="false" outlineLevel="0" collapsed="false">
      <c r="A910" s="0" t="s">
        <v>102</v>
      </c>
      <c r="B910" s="0" t="n">
        <f aca="false">VALUE(LEFT(A910,4))</f>
        <v>2022</v>
      </c>
      <c r="C910" s="0" t="str">
        <f aca="false">"FY"&amp;IF(VALUE(MID(A910,6,2))&gt;=4,VALUE(LEFT(A910,4)),VALUE(LEFT(A910,4))-1)&amp;"-"&amp;TEXT(MOD(IF(VALUE(MID(A910,6,2))&gt;=4,VALUE(LEFT(A910,4)),VALUE(LEFT(A910,4))-1)+1,100),"00")</f>
        <v>FY2022-23</v>
      </c>
      <c r="D910" s="0" t="s">
        <v>39</v>
      </c>
      <c r="E910" s="0" t="s">
        <v>39</v>
      </c>
      <c r="F910" s="0" t="str">
        <f aca="false">INDEX(Mapping!$B$2:$B$465,MATCH(E910,Mapping!$A$2:$A$465,0))</f>
        <v>WEST BENGAL</v>
      </c>
      <c r="G910" s="0" t="str">
        <f aca="false">INDEX(Mapping!$C$2:$C$465,MATCH(E910,Mapping!$A$2:$A$465,0))</f>
        <v>WEST BENGAL</v>
      </c>
      <c r="H910" s="2" t="n">
        <v>366.31</v>
      </c>
      <c r="I910" s="3" t="n">
        <v>8.72</v>
      </c>
    </row>
    <row r="911" customFormat="false" ht="15" hidden="false" customHeight="false" outlineLevel="0" collapsed="false">
      <c r="A911" s="0" t="s">
        <v>102</v>
      </c>
      <c r="B911" s="0" t="n">
        <f aca="false">VALUE(LEFT(A911,4))</f>
        <v>2022</v>
      </c>
      <c r="C911" s="0" t="str">
        <f aca="false">"FY"&amp;IF(VALUE(MID(A911,6,2))&gt;=4,VALUE(LEFT(A911,4)),VALUE(LEFT(A911,4))-1)&amp;"-"&amp;TEXT(MOD(IF(VALUE(MID(A911,6,2))&gt;=4,VALUE(LEFT(A911,4)),VALUE(LEFT(A911,4))-1)+1,100),"00")</f>
        <v>FY2022-23</v>
      </c>
      <c r="D911" s="0" t="s">
        <v>40</v>
      </c>
      <c r="E911" s="0" t="s">
        <v>40</v>
      </c>
      <c r="F911" s="0" t="str">
        <f aca="false">INDEX(Mapping!$B$2:$B$465,MATCH(E911,Mapping!$A$2:$A$465,0))</f>
        <v>TAMIL NADU</v>
      </c>
      <c r="G911" s="0" t="str">
        <f aca="false">INDEX(Mapping!$C$2:$C$465,MATCH(E911,Mapping!$A$2:$A$465,0))</f>
        <v>TAMIL NADU</v>
      </c>
      <c r="H911" s="2" t="n">
        <v>231.82</v>
      </c>
      <c r="I911" s="3" t="n">
        <v>5.52</v>
      </c>
    </row>
    <row r="912" customFormat="false" ht="15" hidden="false" customHeight="false" outlineLevel="0" collapsed="false">
      <c r="A912" s="0" t="s">
        <v>102</v>
      </c>
      <c r="B912" s="0" t="n">
        <f aca="false">VALUE(LEFT(A912,4))</f>
        <v>2022</v>
      </c>
      <c r="C912" s="0" t="str">
        <f aca="false">"FY"&amp;IF(VALUE(MID(A912,6,2))&gt;=4,VALUE(LEFT(A912,4)),VALUE(LEFT(A912,4))-1)&amp;"-"&amp;TEXT(MOD(IF(VALUE(MID(A912,6,2))&gt;=4,VALUE(LEFT(A912,4)),VALUE(LEFT(A912,4))-1)+1,100),"00")</f>
        <v>FY2022-23</v>
      </c>
      <c r="D912" s="0" t="s">
        <v>37</v>
      </c>
      <c r="E912" s="0" t="s">
        <v>37</v>
      </c>
      <c r="F912" s="0" t="str">
        <f aca="false">INDEX(Mapping!$B$2:$B$465,MATCH(E912,Mapping!$A$2:$A$465,0))</f>
        <v>MAHARASHTRA</v>
      </c>
      <c r="G912" s="0" t="str">
        <f aca="false">INDEX(Mapping!$C$2:$C$465,MATCH(E912,Mapping!$A$2:$A$465,0))</f>
        <v>MAHARASHTRA</v>
      </c>
      <c r="H912" s="2" t="n">
        <v>211.96</v>
      </c>
      <c r="I912" s="3" t="n">
        <v>5.05</v>
      </c>
    </row>
    <row r="913" customFormat="false" ht="15" hidden="false" customHeight="false" outlineLevel="0" collapsed="false">
      <c r="A913" s="0" t="s">
        <v>102</v>
      </c>
      <c r="B913" s="0" t="n">
        <f aca="false">VALUE(LEFT(A913,4))</f>
        <v>2022</v>
      </c>
      <c r="C913" s="0" t="str">
        <f aca="false">"FY"&amp;IF(VALUE(MID(A913,6,2))&gt;=4,VALUE(LEFT(A913,4)),VALUE(LEFT(A913,4))-1)&amp;"-"&amp;TEXT(MOD(IF(VALUE(MID(A913,6,2))&gt;=4,VALUE(LEFT(A913,4)),VALUE(LEFT(A913,4))-1)+1,100),"00")</f>
        <v>FY2022-23</v>
      </c>
      <c r="D913" s="0" t="s">
        <v>42</v>
      </c>
      <c r="E913" s="0" t="s">
        <v>42</v>
      </c>
      <c r="F913" s="0" t="str">
        <f aca="false">INDEX(Mapping!$B$2:$B$465,MATCH(E913,Mapping!$A$2:$A$465,0))</f>
        <v>PUNJAB</v>
      </c>
      <c r="G913" s="0" t="str">
        <f aca="false">INDEX(Mapping!$C$2:$C$465,MATCH(E913,Mapping!$A$2:$A$465,0))</f>
        <v>PUNJAB</v>
      </c>
      <c r="H913" s="2" t="n">
        <v>209.06</v>
      </c>
      <c r="I913" s="3" t="n">
        <v>4.98</v>
      </c>
    </row>
    <row r="914" customFormat="false" ht="15" hidden="false" customHeight="false" outlineLevel="0" collapsed="false">
      <c r="A914" s="0" t="s">
        <v>102</v>
      </c>
      <c r="B914" s="0" t="n">
        <f aca="false">VALUE(LEFT(A914,4))</f>
        <v>2022</v>
      </c>
      <c r="C914" s="0" t="str">
        <f aca="false">"FY"&amp;IF(VALUE(MID(A914,6,2))&gt;=4,VALUE(LEFT(A914,4)),VALUE(LEFT(A914,4))-1)&amp;"-"&amp;TEXT(MOD(IF(VALUE(MID(A914,6,2))&gt;=4,VALUE(LEFT(A914,4)),VALUE(LEFT(A914,4))-1)+1,100),"00")</f>
        <v>FY2022-23</v>
      </c>
      <c r="D914" s="0" t="s">
        <v>43</v>
      </c>
      <c r="E914" s="0" t="s">
        <v>43</v>
      </c>
      <c r="F914" s="0" t="str">
        <f aca="false">INDEX(Mapping!$B$2:$B$465,MATCH(E914,Mapping!$A$2:$A$465,0))</f>
        <v>ODISHA</v>
      </c>
      <c r="G914" s="0" t="str">
        <f aca="false">INDEX(Mapping!$C$2:$C$465,MATCH(E914,Mapping!$A$2:$A$465,0))</f>
        <v>ODISHA</v>
      </c>
      <c r="H914" s="2" t="n">
        <v>146.52</v>
      </c>
      <c r="I914" s="3" t="n">
        <v>3.49</v>
      </c>
    </row>
    <row r="915" customFormat="false" ht="15" hidden="false" customHeight="false" outlineLevel="0" collapsed="false">
      <c r="A915" s="0" t="s">
        <v>102</v>
      </c>
      <c r="B915" s="0" t="n">
        <f aca="false">VALUE(LEFT(A915,4))</f>
        <v>2022</v>
      </c>
      <c r="C915" s="0" t="str">
        <f aca="false">"FY"&amp;IF(VALUE(MID(A915,6,2))&gt;=4,VALUE(LEFT(A915,4)),VALUE(LEFT(A915,4))-1)&amp;"-"&amp;TEXT(MOD(IF(VALUE(MID(A915,6,2))&gt;=4,VALUE(LEFT(A915,4)),VALUE(LEFT(A915,4))-1)+1,100),"00")</f>
        <v>FY2022-23</v>
      </c>
      <c r="D915" s="0" t="s">
        <v>41</v>
      </c>
      <c r="E915" s="0" t="s">
        <v>41</v>
      </c>
      <c r="F915" s="0" t="str">
        <f aca="false">INDEX(Mapping!$B$2:$B$465,MATCH(E915,Mapping!$A$2:$A$465,0))</f>
        <v>RAJASTHAN</v>
      </c>
      <c r="G915" s="0" t="str">
        <f aca="false">INDEX(Mapping!$C$2:$C$465,MATCH(E915,Mapping!$A$2:$A$465,0))</f>
        <v>RAJASTHAN</v>
      </c>
      <c r="H915" s="2" t="n">
        <v>122.7</v>
      </c>
      <c r="I915" s="3" t="n">
        <v>2.92</v>
      </c>
    </row>
    <row r="916" customFormat="false" ht="15" hidden="false" customHeight="false" outlineLevel="0" collapsed="false">
      <c r="A916" s="0" t="s">
        <v>102</v>
      </c>
      <c r="B916" s="0" t="n">
        <f aca="false">VALUE(LEFT(A916,4))</f>
        <v>2022</v>
      </c>
      <c r="C916" s="0" t="str">
        <f aca="false">"FY"&amp;IF(VALUE(MID(A916,6,2))&gt;=4,VALUE(LEFT(A916,4)),VALUE(LEFT(A916,4))-1)&amp;"-"&amp;TEXT(MOD(IF(VALUE(MID(A916,6,2))&gt;=4,VALUE(LEFT(A916,4)),VALUE(LEFT(A916,4))-1)+1,100),"00")</f>
        <v>FY2022-23</v>
      </c>
      <c r="D916" s="0" t="s">
        <v>35</v>
      </c>
      <c r="E916" s="0" t="s">
        <v>35</v>
      </c>
      <c r="F916" s="0" t="str">
        <f aca="false">INDEX(Mapping!$B$2:$B$465,MATCH(E916,Mapping!$A$2:$A$465,0))</f>
        <v>TELANGANA</v>
      </c>
      <c r="G916" s="0" t="str">
        <f aca="false">INDEX(Mapping!$C$2:$C$465,MATCH(E916,Mapping!$A$2:$A$465,0))</f>
        <v>TELANGANA</v>
      </c>
      <c r="H916" s="2" t="n">
        <v>112.33</v>
      </c>
      <c r="I916" s="3" t="n">
        <v>2.67</v>
      </c>
    </row>
    <row r="917" customFormat="false" ht="15" hidden="false" customHeight="false" outlineLevel="0" collapsed="false">
      <c r="A917" s="0" t="s">
        <v>102</v>
      </c>
      <c r="B917" s="0" t="n">
        <f aca="false">VALUE(LEFT(A917,4))</f>
        <v>2022</v>
      </c>
      <c r="C917" s="0" t="str">
        <f aca="false">"FY"&amp;IF(VALUE(MID(A917,6,2))&gt;=4,VALUE(LEFT(A917,4)),VALUE(LEFT(A917,4))-1)&amp;"-"&amp;TEXT(MOD(IF(VALUE(MID(A917,6,2))&gt;=4,VALUE(LEFT(A917,4)),VALUE(LEFT(A917,4))-1)+1,100),"00")</f>
        <v>FY2022-23</v>
      </c>
      <c r="D917" s="0" t="s">
        <v>61</v>
      </c>
      <c r="E917" s="0" t="s">
        <v>61</v>
      </c>
      <c r="F917" s="0" t="str">
        <f aca="false">INDEX(Mapping!$B$2:$B$465,MATCH(E917,Mapping!$A$2:$A$465,0))</f>
        <v>ASSAM</v>
      </c>
      <c r="G917" s="0" t="str">
        <f aca="false">INDEX(Mapping!$C$2:$C$465,MATCH(E917,Mapping!$A$2:$A$465,0))</f>
        <v>ASSAM</v>
      </c>
      <c r="H917" s="2" t="n">
        <v>82.17</v>
      </c>
      <c r="I917" s="3" t="n">
        <v>1.96</v>
      </c>
    </row>
    <row r="918" customFormat="false" ht="15" hidden="false" customHeight="false" outlineLevel="0" collapsed="false">
      <c r="A918" s="0" t="s">
        <v>102</v>
      </c>
      <c r="B918" s="0" t="n">
        <f aca="false">VALUE(LEFT(A918,4))</f>
        <v>2022</v>
      </c>
      <c r="C918" s="0" t="str">
        <f aca="false">"FY"&amp;IF(VALUE(MID(A918,6,2))&gt;=4,VALUE(LEFT(A918,4)),VALUE(LEFT(A918,4))-1)&amp;"-"&amp;TEXT(MOD(IF(VALUE(MID(A918,6,2))&gt;=4,VALUE(LEFT(A918,4)),VALUE(LEFT(A918,4))-1)+1,100),"00")</f>
        <v>FY2022-23</v>
      </c>
      <c r="D918" s="0" t="s">
        <v>648</v>
      </c>
      <c r="E918" s="0" t="s">
        <v>91</v>
      </c>
      <c r="F918" s="0" t="str">
        <f aca="false">INDEX(Mapping!$B$2:$B$465,MATCH(E918,Mapping!$A$2:$A$465,0))</f>
        <v>AM/NS INDIA (HAZIRA)</v>
      </c>
      <c r="G918" s="0" t="str">
        <f aca="false">INDEX(Mapping!$C$2:$C$465,MATCH(E918,Mapping!$A$2:$A$465,0))</f>
        <v>AM/NS INDIA (HAZIRA)</v>
      </c>
      <c r="H918" s="2" t="n">
        <v>77.69</v>
      </c>
      <c r="I918" s="3" t="n">
        <v>1.85</v>
      </c>
    </row>
    <row r="919" customFormat="false" ht="15" hidden="false" customHeight="false" outlineLevel="0" collapsed="false">
      <c r="A919" s="0" t="s">
        <v>102</v>
      </c>
      <c r="B919" s="0" t="n">
        <f aca="false">VALUE(LEFT(A919,4))</f>
        <v>2022</v>
      </c>
      <c r="C919" s="0" t="str">
        <f aca="false">"FY"&amp;IF(VALUE(MID(A919,6,2))&gt;=4,VALUE(LEFT(A919,4)),VALUE(LEFT(A919,4))-1)&amp;"-"&amp;TEXT(MOD(IF(VALUE(MID(A919,6,2))&gt;=4,VALUE(LEFT(A919,4)),VALUE(LEFT(A919,4))-1)+1,100),"00")</f>
        <v>FY2022-23</v>
      </c>
      <c r="D919" s="0" t="s">
        <v>56</v>
      </c>
      <c r="E919" s="0" t="s">
        <v>56</v>
      </c>
      <c r="F919" s="0" t="str">
        <f aca="false">INDEX(Mapping!$B$2:$B$465,MATCH(E919,Mapping!$A$2:$A$465,0))</f>
        <v>UTTARAKHAND</v>
      </c>
      <c r="G919" s="0" t="str">
        <f aca="false">INDEX(Mapping!$C$2:$C$465,MATCH(E919,Mapping!$A$2:$A$465,0))</f>
        <v>UTTARAKHAND</v>
      </c>
      <c r="H919" s="2" t="n">
        <v>77.59</v>
      </c>
      <c r="I919" s="3" t="n">
        <v>1.85</v>
      </c>
    </row>
    <row r="920" customFormat="false" ht="15" hidden="false" customHeight="false" outlineLevel="0" collapsed="false">
      <c r="A920" s="0" t="s">
        <v>102</v>
      </c>
      <c r="B920" s="0" t="n">
        <f aca="false">VALUE(LEFT(A920,4))</f>
        <v>2022</v>
      </c>
      <c r="C920" s="0" t="str">
        <f aca="false">"FY"&amp;IF(VALUE(MID(A920,6,2))&gt;=4,VALUE(LEFT(A920,4)),VALUE(LEFT(A920,4))-1)&amp;"-"&amp;TEXT(MOD(IF(VALUE(MID(A920,6,2))&gt;=4,VALUE(LEFT(A920,4)),VALUE(LEFT(A920,4))-1)+1,100),"00")</f>
        <v>FY2022-23</v>
      </c>
      <c r="D920" s="0" t="s">
        <v>49</v>
      </c>
      <c r="E920" s="0" t="s">
        <v>49</v>
      </c>
      <c r="F920" s="0" t="str">
        <f aca="false">INDEX(Mapping!$B$2:$B$465,MATCH(E920,Mapping!$A$2:$A$465,0))</f>
        <v>MADHYA PRADESH</v>
      </c>
      <c r="G920" s="0" t="str">
        <f aca="false">INDEX(Mapping!$C$2:$C$465,MATCH(E920,Mapping!$A$2:$A$465,0))</f>
        <v>MADHYA PRADESH</v>
      </c>
      <c r="H920" s="2" t="n">
        <v>76.06</v>
      </c>
      <c r="I920" s="3" t="n">
        <v>1.81</v>
      </c>
    </row>
    <row r="921" customFormat="false" ht="15" hidden="false" customHeight="false" outlineLevel="0" collapsed="false">
      <c r="A921" s="0" t="s">
        <v>102</v>
      </c>
      <c r="B921" s="0" t="n">
        <f aca="false">VALUE(LEFT(A921,4))</f>
        <v>2022</v>
      </c>
      <c r="C921" s="0" t="str">
        <f aca="false">"FY"&amp;IF(VALUE(MID(A921,6,2))&gt;=4,VALUE(LEFT(A921,4)),VALUE(LEFT(A921,4))-1)&amp;"-"&amp;TEXT(MOD(IF(VALUE(MID(A921,6,2))&gt;=4,VALUE(LEFT(A921,4)),VALUE(LEFT(A921,4))-1)+1,100),"00")</f>
        <v>FY2022-23</v>
      </c>
      <c r="D921" s="0" t="s">
        <v>53</v>
      </c>
      <c r="E921" s="0" t="s">
        <v>53</v>
      </c>
      <c r="F921" s="0" t="str">
        <f aca="false">INDEX(Mapping!$B$2:$B$465,MATCH(E921,Mapping!$A$2:$A$465,0))</f>
        <v>HIMACHAL PRADESH</v>
      </c>
      <c r="G921" s="0" t="str">
        <f aca="false">INDEX(Mapping!$C$2:$C$465,MATCH(E921,Mapping!$A$2:$A$465,0))</f>
        <v>HIMACHAL PRADESH</v>
      </c>
      <c r="H921" s="2" t="n">
        <v>64.76</v>
      </c>
      <c r="I921" s="3" t="n">
        <v>1.54</v>
      </c>
    </row>
    <row r="922" customFormat="false" ht="15" hidden="false" customHeight="false" outlineLevel="0" collapsed="false">
      <c r="A922" s="0" t="s">
        <v>102</v>
      </c>
      <c r="B922" s="0" t="n">
        <f aca="false">VALUE(LEFT(A922,4))</f>
        <v>2022</v>
      </c>
      <c r="C922" s="0" t="str">
        <f aca="false">"FY"&amp;IF(VALUE(MID(A922,6,2))&gt;=4,VALUE(LEFT(A922,4)),VALUE(LEFT(A922,4))-1)&amp;"-"&amp;TEXT(MOD(IF(VALUE(MID(A922,6,2))&gt;=4,VALUE(LEFT(A922,4)),VALUE(LEFT(A922,4))-1)+1,100),"00")</f>
        <v>FY2022-23</v>
      </c>
      <c r="D922" s="0" t="s">
        <v>100</v>
      </c>
      <c r="E922" s="0" t="s">
        <v>100</v>
      </c>
      <c r="F922" s="0" t="str">
        <f aca="false">INDEX(Mapping!$B$2:$B$465,MATCH(E922,Mapping!$A$2:$A$465,0))</f>
        <v>DNH &amp; DD (UT)</v>
      </c>
      <c r="G922" s="0" t="str">
        <f aca="false">INDEX(Mapping!$C$2:$C$465,MATCH(E922,Mapping!$A$2:$A$465,0))</f>
        <v>DNH &amp; DD (UT)</v>
      </c>
      <c r="H922" s="2" t="n">
        <v>45.99</v>
      </c>
      <c r="I922" s="3" t="n">
        <v>1.09</v>
      </c>
    </row>
    <row r="923" customFormat="false" ht="15" hidden="false" customHeight="false" outlineLevel="0" collapsed="false">
      <c r="A923" s="0" t="s">
        <v>102</v>
      </c>
      <c r="B923" s="0" t="n">
        <f aca="false">VALUE(LEFT(A923,4))</f>
        <v>2022</v>
      </c>
      <c r="C923" s="0" t="str">
        <f aca="false">"FY"&amp;IF(VALUE(MID(A923,6,2))&gt;=4,VALUE(LEFT(A923,4)),VALUE(LEFT(A923,4))-1)&amp;"-"&amp;TEXT(MOD(IF(VALUE(MID(A923,6,2))&gt;=4,VALUE(LEFT(A923,4)),VALUE(LEFT(A923,4))-1)+1,100),"00")</f>
        <v>FY2022-23</v>
      </c>
      <c r="D923" s="0" t="s">
        <v>94</v>
      </c>
      <c r="E923" s="0" t="s">
        <v>94</v>
      </c>
      <c r="F923" s="0" t="str">
        <f aca="false">INDEX(Mapping!$B$2:$B$465,MATCH(E923,Mapping!$A$2:$A$465,0))</f>
        <v>JHARKHAND</v>
      </c>
      <c r="G923" s="0" t="str">
        <f aca="false">INDEX(Mapping!$C$2:$C$465,MATCH(E923,Mapping!$A$2:$A$465,0))</f>
        <v>JHARKHAND</v>
      </c>
      <c r="H923" s="2" t="n">
        <v>41.44</v>
      </c>
      <c r="I923" s="3" t="n">
        <v>0.99</v>
      </c>
    </row>
    <row r="924" customFormat="false" ht="15" hidden="false" customHeight="false" outlineLevel="0" collapsed="false">
      <c r="A924" s="0" t="s">
        <v>102</v>
      </c>
      <c r="B924" s="0" t="n">
        <f aca="false">VALUE(LEFT(A924,4))</f>
        <v>2022</v>
      </c>
      <c r="C924" s="0" t="str">
        <f aca="false">"FY"&amp;IF(VALUE(MID(A924,6,2))&gt;=4,VALUE(LEFT(A924,4)),VALUE(LEFT(A924,4))-1)&amp;"-"&amp;TEXT(MOD(IF(VALUE(MID(A924,6,2))&gt;=4,VALUE(LEFT(A924,4)),VALUE(LEFT(A924,4))-1)+1,100),"00")</f>
        <v>FY2022-23</v>
      </c>
      <c r="D924" s="0" t="s">
        <v>48</v>
      </c>
      <c r="E924" s="0" t="s">
        <v>48</v>
      </c>
      <c r="F924" s="0" t="str">
        <f aca="false">INDEX(Mapping!$B$2:$B$465,MATCH(E924,Mapping!$A$2:$A$465,0))</f>
        <v>DELHI</v>
      </c>
      <c r="G924" s="0" t="str">
        <f aca="false">INDEX(Mapping!$C$2:$C$465,MATCH(E924,Mapping!$A$2:$A$465,0))</f>
        <v>DELHI</v>
      </c>
      <c r="H924" s="2" t="n">
        <v>37.5</v>
      </c>
      <c r="I924" s="3" t="n">
        <v>0.89</v>
      </c>
    </row>
    <row r="925" customFormat="false" ht="15" hidden="false" customHeight="false" outlineLevel="0" collapsed="false">
      <c r="A925" s="0" t="s">
        <v>102</v>
      </c>
      <c r="B925" s="0" t="n">
        <f aca="false">VALUE(LEFT(A925,4))</f>
        <v>2022</v>
      </c>
      <c r="C925" s="0" t="str">
        <f aca="false">"FY"&amp;IF(VALUE(MID(A925,6,2))&gt;=4,VALUE(LEFT(A925,4)),VALUE(LEFT(A925,4))-1)&amp;"-"&amp;TEXT(MOD(IF(VALUE(MID(A925,6,2))&gt;=4,VALUE(LEFT(A925,4)),VALUE(LEFT(A925,4))-1)+1,100),"00")</f>
        <v>FY2022-23</v>
      </c>
      <c r="D925" s="0" t="s">
        <v>213</v>
      </c>
      <c r="E925" s="0" t="s">
        <v>213</v>
      </c>
      <c r="F925" s="0" t="str">
        <f aca="false">INDEX(Mapping!$B$2:$B$465,MATCH(E925,Mapping!$A$2:$A$465,0))</f>
        <v>NEPAL (NEA / NVVN)</v>
      </c>
      <c r="G925" s="0" t="str">
        <f aca="false">INDEX(Mapping!$C$2:$C$465,MATCH(E925,Mapping!$A$2:$A$465,0))</f>
        <v>NEPAL (NEA / NVVN)</v>
      </c>
      <c r="H925" s="2" t="n">
        <v>27.97</v>
      </c>
      <c r="I925" s="3" t="n">
        <v>0.67</v>
      </c>
    </row>
    <row r="926" customFormat="false" ht="15" hidden="false" customHeight="false" outlineLevel="0" collapsed="false">
      <c r="A926" s="0" t="s">
        <v>102</v>
      </c>
      <c r="B926" s="0" t="n">
        <f aca="false">VALUE(LEFT(A926,4))</f>
        <v>2022</v>
      </c>
      <c r="C926" s="0" t="str">
        <f aca="false">"FY"&amp;IF(VALUE(MID(A926,6,2))&gt;=4,VALUE(LEFT(A926,4)),VALUE(LEFT(A926,4))-1)&amp;"-"&amp;TEXT(MOD(IF(VALUE(MID(A926,6,2))&gt;=4,VALUE(LEFT(A926,4)),VALUE(LEFT(A926,4))-1)+1,100),"00")</f>
        <v>FY2022-23</v>
      </c>
      <c r="D926" s="0" t="s">
        <v>71</v>
      </c>
      <c r="E926" s="0" t="s">
        <v>71</v>
      </c>
      <c r="F926" s="0" t="str">
        <f aca="false">INDEX(Mapping!$B$2:$B$465,MATCH(E926,Mapping!$A$2:$A$465,0))</f>
        <v>KERALA</v>
      </c>
      <c r="G926" s="0" t="str">
        <f aca="false">INDEX(Mapping!$C$2:$C$465,MATCH(E926,Mapping!$A$2:$A$465,0))</f>
        <v>KERALA</v>
      </c>
      <c r="H926" s="2" t="n">
        <v>23.76</v>
      </c>
      <c r="I926" s="3" t="n">
        <v>0.57</v>
      </c>
    </row>
    <row r="927" customFormat="false" ht="15" hidden="false" customHeight="false" outlineLevel="0" collapsed="false">
      <c r="A927" s="0" t="s">
        <v>102</v>
      </c>
      <c r="B927" s="0" t="n">
        <f aca="false">VALUE(LEFT(A927,4))</f>
        <v>2022</v>
      </c>
      <c r="C927" s="0" t="str">
        <f aca="false">"FY"&amp;IF(VALUE(MID(A927,6,2))&gt;=4,VALUE(LEFT(A927,4)),VALUE(LEFT(A927,4))-1)&amp;"-"&amp;TEXT(MOD(IF(VALUE(MID(A927,6,2))&gt;=4,VALUE(LEFT(A927,4)),VALUE(LEFT(A927,4))-1)+1,100),"00")</f>
        <v>FY2022-23</v>
      </c>
      <c r="D927" s="0" t="s">
        <v>47</v>
      </c>
      <c r="E927" s="0" t="s">
        <v>47</v>
      </c>
      <c r="F927" s="0" t="str">
        <f aca="false">INDEX(Mapping!$B$2:$B$465,MATCH(E927,Mapping!$A$2:$A$465,0))</f>
        <v>KARNATAKA</v>
      </c>
      <c r="G927" s="0" t="str">
        <f aca="false">INDEX(Mapping!$C$2:$C$465,MATCH(E927,Mapping!$A$2:$A$465,0))</f>
        <v>KARNATAKA</v>
      </c>
      <c r="H927" s="2" t="n">
        <v>22.68</v>
      </c>
      <c r="I927" s="3" t="n">
        <v>0.54</v>
      </c>
    </row>
    <row r="928" customFormat="false" ht="15" hidden="false" customHeight="false" outlineLevel="0" collapsed="false">
      <c r="A928" s="0" t="s">
        <v>102</v>
      </c>
      <c r="B928" s="0" t="n">
        <f aca="false">VALUE(LEFT(A928,4))</f>
        <v>2022</v>
      </c>
      <c r="C928" s="0" t="str">
        <f aca="false">"FY"&amp;IF(VALUE(MID(A928,6,2))&gt;=4,VALUE(LEFT(A928,4)),VALUE(LEFT(A928,4))-1)&amp;"-"&amp;TEXT(MOD(IF(VALUE(MID(A928,6,2))&gt;=4,VALUE(LEFT(A928,4)),VALUE(LEFT(A928,4))-1)+1,100),"00")</f>
        <v>FY2022-23</v>
      </c>
      <c r="D928" s="0" t="s">
        <v>46</v>
      </c>
      <c r="E928" s="0" t="s">
        <v>46</v>
      </c>
      <c r="F928" s="0" t="str">
        <f aca="false">INDEX(Mapping!$B$2:$B$465,MATCH(E928,Mapping!$A$2:$A$465,0))</f>
        <v>CHHATTISGARH</v>
      </c>
      <c r="G928" s="0" t="str">
        <f aca="false">INDEX(Mapping!$C$2:$C$465,MATCH(E928,Mapping!$A$2:$A$465,0))</f>
        <v>CHHATTISGARH</v>
      </c>
      <c r="H928" s="2" t="n">
        <v>20.69</v>
      </c>
      <c r="I928" s="3" t="n">
        <v>0.49</v>
      </c>
    </row>
    <row r="929" customFormat="false" ht="15" hidden="false" customHeight="false" outlineLevel="0" collapsed="false">
      <c r="A929" s="0" t="s">
        <v>102</v>
      </c>
      <c r="B929" s="0" t="n">
        <f aca="false">VALUE(LEFT(A929,4))</f>
        <v>2022</v>
      </c>
      <c r="C929" s="0" t="str">
        <f aca="false">"FY"&amp;IF(VALUE(MID(A929,6,2))&gt;=4,VALUE(LEFT(A929,4)),VALUE(LEFT(A929,4))-1)&amp;"-"&amp;TEXT(MOD(IF(VALUE(MID(A929,6,2))&gt;=4,VALUE(LEFT(A929,4)),VALUE(LEFT(A929,4))-1)+1,100),"00")</f>
        <v>FY2022-23</v>
      </c>
      <c r="D929" s="0" t="s">
        <v>312</v>
      </c>
      <c r="E929" s="0" t="s">
        <v>312</v>
      </c>
      <c r="F929" s="0" t="str">
        <f aca="false">INDEX(Mapping!$B$2:$B$465,MATCH(E929,Mapping!$A$2:$A$465,0))</f>
        <v>INDIAN RAILWAYS (NCR)</v>
      </c>
      <c r="G929" s="0" t="str">
        <f aca="false">INDEX(Mapping!$C$2:$C$465,MATCH(E929,Mapping!$A$2:$A$465,0))</f>
        <v>INDIAN RAILWAYS (NCR)</v>
      </c>
      <c r="H929" s="2" t="n">
        <v>14.35</v>
      </c>
      <c r="I929" s="3" t="n">
        <v>0.34</v>
      </c>
    </row>
    <row r="930" customFormat="false" ht="15" hidden="false" customHeight="false" outlineLevel="0" collapsed="false">
      <c r="A930" s="0" t="s">
        <v>102</v>
      </c>
      <c r="B930" s="0" t="n">
        <f aca="false">VALUE(LEFT(A930,4))</f>
        <v>2022</v>
      </c>
      <c r="C930" s="0" t="str">
        <f aca="false">"FY"&amp;IF(VALUE(MID(A930,6,2))&gt;=4,VALUE(LEFT(A930,4)),VALUE(LEFT(A930,4))-1)&amp;"-"&amp;TEXT(MOD(IF(VALUE(MID(A930,6,2))&gt;=4,VALUE(LEFT(A930,4)),VALUE(LEFT(A930,4))-1)+1,100),"00")</f>
        <v>FY2022-23</v>
      </c>
      <c r="D930" s="0" t="s">
        <v>152</v>
      </c>
      <c r="E930" s="0" t="s">
        <v>152</v>
      </c>
      <c r="F930" s="0" t="str">
        <f aca="false">INDEX(Mapping!$B$2:$B$465,MATCH(E930,Mapping!$A$2:$A$465,0))</f>
        <v>CHANDIGARH</v>
      </c>
      <c r="G930" s="0" t="str">
        <f aca="false">INDEX(Mapping!$C$2:$C$465,MATCH(E930,Mapping!$A$2:$A$465,0))</f>
        <v>CHANDIGARH</v>
      </c>
      <c r="H930" s="2" t="n">
        <v>10.6</v>
      </c>
      <c r="I930" s="3" t="n">
        <v>0.25</v>
      </c>
    </row>
    <row r="931" customFormat="false" ht="15" hidden="false" customHeight="false" outlineLevel="0" collapsed="false">
      <c r="A931" s="0" t="s">
        <v>102</v>
      </c>
      <c r="B931" s="0" t="n">
        <f aca="false">VALUE(LEFT(A931,4))</f>
        <v>2022</v>
      </c>
      <c r="C931" s="0" t="str">
        <f aca="false">"FY"&amp;IF(VALUE(MID(A931,6,2))&gt;=4,VALUE(LEFT(A931,4)),VALUE(LEFT(A931,4))-1)&amp;"-"&amp;TEXT(MOD(IF(VALUE(MID(A931,6,2))&gt;=4,VALUE(LEFT(A931,4)),VALUE(LEFT(A931,4))-1)+1,100),"00")</f>
        <v>FY2022-23</v>
      </c>
      <c r="D931" s="0" t="s">
        <v>199</v>
      </c>
      <c r="E931" s="0" t="s">
        <v>199</v>
      </c>
      <c r="F931" s="0" t="str">
        <f aca="false">INDEX(Mapping!$B$2:$B$465,MATCH(E931,Mapping!$A$2:$A$465,0))</f>
        <v>TRIPURA</v>
      </c>
      <c r="G931" s="0" t="str">
        <f aca="false">INDEX(Mapping!$C$2:$C$465,MATCH(E931,Mapping!$A$2:$A$465,0))</f>
        <v>TRIPURA</v>
      </c>
      <c r="H931" s="2" t="n">
        <v>7.54</v>
      </c>
      <c r="I931" s="3" t="n">
        <v>0.18</v>
      </c>
    </row>
    <row r="932" customFormat="false" ht="15" hidden="false" customHeight="false" outlineLevel="0" collapsed="false">
      <c r="A932" s="0" t="s">
        <v>102</v>
      </c>
      <c r="B932" s="0" t="n">
        <f aca="false">VALUE(LEFT(A932,4))</f>
        <v>2022</v>
      </c>
      <c r="C932" s="0" t="str">
        <f aca="false">"FY"&amp;IF(VALUE(MID(A932,6,2))&gt;=4,VALUE(LEFT(A932,4)),VALUE(LEFT(A932,4))-1)&amp;"-"&amp;TEXT(MOD(IF(VALUE(MID(A932,6,2))&gt;=4,VALUE(LEFT(A932,4)),VALUE(LEFT(A932,4))-1)+1,100),"00")</f>
        <v>FY2022-23</v>
      </c>
      <c r="D932" s="0" t="s">
        <v>45</v>
      </c>
      <c r="E932" s="0" t="s">
        <v>45</v>
      </c>
      <c r="F932" s="0" t="str">
        <f aca="false">INDEX(Mapping!$B$2:$B$465,MATCH(E932,Mapping!$A$2:$A$465,0))</f>
        <v>BIHAR</v>
      </c>
      <c r="G932" s="0" t="str">
        <f aca="false">INDEX(Mapping!$C$2:$C$465,MATCH(E932,Mapping!$A$2:$A$465,0))</f>
        <v>BIHAR</v>
      </c>
      <c r="H932" s="2" t="n">
        <v>6.95</v>
      </c>
      <c r="I932" s="3" t="n">
        <v>0.17</v>
      </c>
    </row>
    <row r="933" customFormat="false" ht="15" hidden="false" customHeight="false" outlineLevel="0" collapsed="false">
      <c r="A933" s="0" t="s">
        <v>102</v>
      </c>
      <c r="B933" s="0" t="n">
        <f aca="false">VALUE(LEFT(A933,4))</f>
        <v>2022</v>
      </c>
      <c r="C933" s="0" t="str">
        <f aca="false">"FY"&amp;IF(VALUE(MID(A933,6,2))&gt;=4,VALUE(LEFT(A933,4)),VALUE(LEFT(A933,4))-1)&amp;"-"&amp;TEXT(MOD(IF(VALUE(MID(A933,6,2))&gt;=4,VALUE(LEFT(A933,4)),VALUE(LEFT(A933,4))-1)+1,100),"00")</f>
        <v>FY2022-23</v>
      </c>
      <c r="D933" s="0" t="s">
        <v>272</v>
      </c>
      <c r="E933" s="0" t="s">
        <v>272</v>
      </c>
      <c r="F933" s="0" t="str">
        <f aca="false">INDEX(Mapping!$B$2:$B$465,MATCH(E933,Mapping!$A$2:$A$465,0))</f>
        <v>BALCO</v>
      </c>
      <c r="G933" s="0" t="str">
        <f aca="false">INDEX(Mapping!$C$2:$C$465,MATCH(E933,Mapping!$A$2:$A$465,0))</f>
        <v>BALCO</v>
      </c>
      <c r="H933" s="2" t="n">
        <v>4.76</v>
      </c>
      <c r="I933" s="3" t="n">
        <v>0.11</v>
      </c>
    </row>
    <row r="934" customFormat="false" ht="15" hidden="false" customHeight="false" outlineLevel="0" collapsed="false">
      <c r="A934" s="0" t="s">
        <v>102</v>
      </c>
      <c r="B934" s="0" t="n">
        <f aca="false">VALUE(LEFT(A934,4))</f>
        <v>2022</v>
      </c>
      <c r="C934" s="0" t="str">
        <f aca="false">"FY"&amp;IF(VALUE(MID(A934,6,2))&gt;=4,VALUE(LEFT(A934,4)),VALUE(LEFT(A934,4))-1)&amp;"-"&amp;TEXT(MOD(IF(VALUE(MID(A934,6,2))&gt;=4,VALUE(LEFT(A934,4)),VALUE(LEFT(A934,4))-1)+1,100),"00")</f>
        <v>FY2022-23</v>
      </c>
      <c r="D934" s="0" t="s">
        <v>119</v>
      </c>
      <c r="E934" s="0" t="s">
        <v>119</v>
      </c>
      <c r="F934" s="0" t="str">
        <f aca="false">INDEX(Mapping!$B$2:$B$465,MATCH(E934,Mapping!$A$2:$A$465,0))</f>
        <v>GOA</v>
      </c>
      <c r="G934" s="0" t="str">
        <f aca="false">INDEX(Mapping!$C$2:$C$465,MATCH(E934,Mapping!$A$2:$A$465,0))</f>
        <v>GOA</v>
      </c>
      <c r="H934" s="2" t="n">
        <v>4</v>
      </c>
      <c r="I934" s="3" t="n">
        <v>0.1</v>
      </c>
    </row>
    <row r="935" customFormat="false" ht="15" hidden="false" customHeight="false" outlineLevel="0" collapsed="false">
      <c r="A935" s="0" t="s">
        <v>102</v>
      </c>
      <c r="B935" s="0" t="n">
        <f aca="false">VALUE(LEFT(A935,4))</f>
        <v>2022</v>
      </c>
      <c r="C935" s="0" t="str">
        <f aca="false">"FY"&amp;IF(VALUE(MID(A935,6,2))&gt;=4,VALUE(LEFT(A935,4)),VALUE(LEFT(A935,4))-1)&amp;"-"&amp;TEXT(MOD(IF(VALUE(MID(A935,6,2))&gt;=4,VALUE(LEFT(A935,4)),VALUE(LEFT(A935,4))-1)+1,100),"00")</f>
        <v>FY2022-23</v>
      </c>
      <c r="D935" s="0" t="s">
        <v>121</v>
      </c>
      <c r="E935" s="0" t="s">
        <v>121</v>
      </c>
      <c r="F935" s="0" t="str">
        <f aca="false">INDEX(Mapping!$B$2:$B$465,MATCH(E935,Mapping!$A$2:$A$465,0))</f>
        <v>MEGHALAYA</v>
      </c>
      <c r="G935" s="0" t="str">
        <f aca="false">INDEX(Mapping!$C$2:$C$465,MATCH(E935,Mapping!$A$2:$A$465,0))</f>
        <v>MEGHALAYA</v>
      </c>
      <c r="H935" s="2" t="n">
        <v>1.13</v>
      </c>
      <c r="I935" s="3" t="n">
        <v>0.03</v>
      </c>
    </row>
    <row r="936" customFormat="false" ht="15" hidden="false" customHeight="false" outlineLevel="0" collapsed="false">
      <c r="A936" s="0" t="s">
        <v>102</v>
      </c>
      <c r="B936" s="0" t="n">
        <f aca="false">VALUE(LEFT(A936,4))</f>
        <v>2022</v>
      </c>
      <c r="C936" s="0" t="str">
        <f aca="false">"FY"&amp;IF(VALUE(MID(A936,6,2))&gt;=4,VALUE(LEFT(A936,4)),VALUE(LEFT(A936,4))-1)&amp;"-"&amp;TEXT(MOD(IF(VALUE(MID(A936,6,2))&gt;=4,VALUE(LEFT(A936,4)),VALUE(LEFT(A936,4))-1)+1,100),"00")</f>
        <v>FY2022-23</v>
      </c>
      <c r="D936" s="0" t="s">
        <v>74</v>
      </c>
      <c r="E936" s="0" t="s">
        <v>74</v>
      </c>
      <c r="F936" s="0" t="str">
        <f aca="false">INDEX(Mapping!$B$2:$B$465,MATCH(E936,Mapping!$A$2:$A$465,0))</f>
        <v>NEPAL (NEA / NVVN)</v>
      </c>
      <c r="G936" s="0" t="str">
        <f aca="false">INDEX(Mapping!$C$2:$C$465,MATCH(E936,Mapping!$A$2:$A$465,0))</f>
        <v>NEPAL (NEA / NVVN)</v>
      </c>
      <c r="H936" s="2" t="n">
        <v>0.52</v>
      </c>
      <c r="I936" s="3" t="n">
        <v>0.01</v>
      </c>
    </row>
    <row r="937" customFormat="false" ht="15" hidden="false" customHeight="false" outlineLevel="0" collapsed="false">
      <c r="A937" s="0" t="s">
        <v>102</v>
      </c>
      <c r="B937" s="0" t="n">
        <f aca="false">VALUE(LEFT(A937,4))</f>
        <v>2022</v>
      </c>
      <c r="C937" s="0" t="str">
        <f aca="false">"FY"&amp;IF(VALUE(MID(A937,6,2))&gt;=4,VALUE(LEFT(A937,4)),VALUE(LEFT(A937,4))-1)&amp;"-"&amp;TEXT(MOD(IF(VALUE(MID(A937,6,2))&gt;=4,VALUE(LEFT(A937,4)),VALUE(LEFT(A937,4))-1)+1,100),"00")</f>
        <v>FY2022-23</v>
      </c>
      <c r="D937" s="0" t="s">
        <v>291</v>
      </c>
      <c r="E937" s="0" t="s">
        <v>291</v>
      </c>
      <c r="F937" s="0" t="str">
        <f aca="false">INDEX(Mapping!$B$2:$B$465,MATCH(E937,Mapping!$A$2:$A$465,0))</f>
        <v>MANIPUR</v>
      </c>
      <c r="G937" s="0" t="str">
        <f aca="false">INDEX(Mapping!$C$2:$C$465,MATCH(E937,Mapping!$A$2:$A$465,0))</f>
        <v>MANIPUR</v>
      </c>
      <c r="H937" s="2" t="n">
        <v>0.3</v>
      </c>
      <c r="I937" s="3" t="n">
        <v>0.01</v>
      </c>
    </row>
    <row r="938" customFormat="false" ht="15" hidden="false" customHeight="false" outlineLevel="0" collapsed="false">
      <c r="A938" s="0" t="s">
        <v>647</v>
      </c>
      <c r="B938" s="0" t="n">
        <f aca="false">VALUE(LEFT(A938,4))</f>
        <v>2022</v>
      </c>
      <c r="C938" s="0" t="str">
        <f aca="false">"FY"&amp;IF(VALUE(MID(A938,6,2))&gt;=4,VALUE(LEFT(A938,4)),VALUE(LEFT(A938,4))-1)&amp;"-"&amp;TEXT(MOD(IF(VALUE(MID(A938,6,2))&gt;=4,VALUE(LEFT(A938,4)),VALUE(LEFT(A938,4))-1)+1,100),"00")</f>
        <v>FY2022-23</v>
      </c>
      <c r="D938" s="0" t="s">
        <v>31</v>
      </c>
      <c r="E938" s="0" t="s">
        <v>31</v>
      </c>
      <c r="F938" s="0" t="str">
        <f aca="false">INDEX(Mapping!$B$2:$B$465,MATCH(E938,Mapping!$A$2:$A$465,0))</f>
        <v>GUJARAT</v>
      </c>
      <c r="G938" s="0" t="str">
        <f aca="false">INDEX(Mapping!$C$2:$C$465,MATCH(E938,Mapping!$A$2:$A$465,0))</f>
        <v>GUJARAT</v>
      </c>
      <c r="H938" s="2" t="n">
        <v>500.25</v>
      </c>
      <c r="I938" s="3" t="n">
        <v>14.09</v>
      </c>
    </row>
    <row r="939" customFormat="false" ht="15" hidden="false" customHeight="false" outlineLevel="0" collapsed="false">
      <c r="A939" s="0" t="s">
        <v>647</v>
      </c>
      <c r="B939" s="0" t="n">
        <f aca="false">VALUE(LEFT(A939,4))</f>
        <v>2022</v>
      </c>
      <c r="C939" s="0" t="str">
        <f aca="false">"FY"&amp;IF(VALUE(MID(A939,6,2))&gt;=4,VALUE(LEFT(A939,4)),VALUE(LEFT(A939,4))-1)&amp;"-"&amp;TEXT(MOD(IF(VALUE(MID(A939,6,2))&gt;=4,VALUE(LEFT(A939,4)),VALUE(LEFT(A939,4))-1)+1,100),"00")</f>
        <v>FY2022-23</v>
      </c>
      <c r="D939" s="0" t="s">
        <v>39</v>
      </c>
      <c r="E939" s="0" t="s">
        <v>39</v>
      </c>
      <c r="F939" s="0" t="str">
        <f aca="false">INDEX(Mapping!$B$2:$B$465,MATCH(E939,Mapping!$A$2:$A$465,0))</f>
        <v>WEST BENGAL</v>
      </c>
      <c r="G939" s="0" t="str">
        <f aca="false">INDEX(Mapping!$C$2:$C$465,MATCH(E939,Mapping!$A$2:$A$465,0))</f>
        <v>WEST BENGAL</v>
      </c>
      <c r="H939" s="2" t="n">
        <v>403.15</v>
      </c>
      <c r="I939" s="3" t="n">
        <v>11.36</v>
      </c>
    </row>
    <row r="940" customFormat="false" ht="15" hidden="false" customHeight="false" outlineLevel="0" collapsed="false">
      <c r="A940" s="0" t="s">
        <v>647</v>
      </c>
      <c r="B940" s="0" t="n">
        <f aca="false">VALUE(LEFT(A940,4))</f>
        <v>2022</v>
      </c>
      <c r="C940" s="0" t="str">
        <f aca="false">"FY"&amp;IF(VALUE(MID(A940,6,2))&gt;=4,VALUE(LEFT(A940,4)),VALUE(LEFT(A940,4))-1)&amp;"-"&amp;TEXT(MOD(IF(VALUE(MID(A940,6,2))&gt;=4,VALUE(LEFT(A940,4)),VALUE(LEFT(A940,4))-1)+1,100),"00")</f>
        <v>FY2022-23</v>
      </c>
      <c r="D940" s="0" t="s">
        <v>37</v>
      </c>
      <c r="E940" s="0" t="s">
        <v>37</v>
      </c>
      <c r="F940" s="0" t="str">
        <f aca="false">INDEX(Mapping!$B$2:$B$465,MATCH(E940,Mapping!$A$2:$A$465,0))</f>
        <v>MAHARASHTRA</v>
      </c>
      <c r="G940" s="0" t="str">
        <f aca="false">INDEX(Mapping!$C$2:$C$465,MATCH(E940,Mapping!$A$2:$A$465,0))</f>
        <v>MAHARASHTRA</v>
      </c>
      <c r="H940" s="2" t="n">
        <v>369.79</v>
      </c>
      <c r="I940" s="3" t="n">
        <v>10.42</v>
      </c>
    </row>
    <row r="941" customFormat="false" ht="15" hidden="false" customHeight="false" outlineLevel="0" collapsed="false">
      <c r="A941" s="0" t="s">
        <v>647</v>
      </c>
      <c r="B941" s="0" t="n">
        <f aca="false">VALUE(LEFT(A941,4))</f>
        <v>2022</v>
      </c>
      <c r="C941" s="0" t="str">
        <f aca="false">"FY"&amp;IF(VALUE(MID(A941,6,2))&gt;=4,VALUE(LEFT(A941,4)),VALUE(LEFT(A941,4))-1)&amp;"-"&amp;TEXT(MOD(IF(VALUE(MID(A941,6,2))&gt;=4,VALUE(LEFT(A941,4)),VALUE(LEFT(A941,4))-1)+1,100),"00")</f>
        <v>FY2022-23</v>
      </c>
      <c r="D941" s="0" t="s">
        <v>36</v>
      </c>
      <c r="E941" s="0" t="s">
        <v>36</v>
      </c>
      <c r="F941" s="0" t="str">
        <f aca="false">INDEX(Mapping!$B$2:$B$465,MATCH(E941,Mapping!$A$2:$A$465,0))</f>
        <v>UTTAR PRADESH</v>
      </c>
      <c r="G941" s="0" t="str">
        <f aca="false">INDEX(Mapping!$C$2:$C$465,MATCH(E941,Mapping!$A$2:$A$465,0))</f>
        <v>UTTAR PRADESH</v>
      </c>
      <c r="H941" s="2" t="n">
        <v>348.39</v>
      </c>
      <c r="I941" s="3" t="n">
        <v>9.81</v>
      </c>
    </row>
    <row r="942" customFormat="false" ht="15" hidden="false" customHeight="false" outlineLevel="0" collapsed="false">
      <c r="A942" s="0" t="s">
        <v>647</v>
      </c>
      <c r="B942" s="0" t="n">
        <f aca="false">VALUE(LEFT(A942,4))</f>
        <v>2022</v>
      </c>
      <c r="C942" s="0" t="str">
        <f aca="false">"FY"&amp;IF(VALUE(MID(A942,6,2))&gt;=4,VALUE(LEFT(A942,4)),VALUE(LEFT(A942,4))-1)&amp;"-"&amp;TEXT(MOD(IF(VALUE(MID(A942,6,2))&gt;=4,VALUE(LEFT(A942,4)),VALUE(LEFT(A942,4))-1)+1,100),"00")</f>
        <v>FY2022-23</v>
      </c>
      <c r="D942" s="0" t="s">
        <v>35</v>
      </c>
      <c r="E942" s="0" t="s">
        <v>35</v>
      </c>
      <c r="F942" s="0" t="str">
        <f aca="false">INDEX(Mapping!$B$2:$B$465,MATCH(E942,Mapping!$A$2:$A$465,0))</f>
        <v>TELANGANA</v>
      </c>
      <c r="G942" s="0" t="str">
        <f aca="false">INDEX(Mapping!$C$2:$C$465,MATCH(E942,Mapping!$A$2:$A$465,0))</f>
        <v>TELANGANA</v>
      </c>
      <c r="H942" s="2" t="n">
        <v>309.11</v>
      </c>
      <c r="I942" s="3" t="n">
        <v>8.71</v>
      </c>
    </row>
    <row r="943" customFormat="false" ht="15" hidden="false" customHeight="false" outlineLevel="0" collapsed="false">
      <c r="A943" s="0" t="s">
        <v>647</v>
      </c>
      <c r="B943" s="0" t="n">
        <f aca="false">VALUE(LEFT(A943,4))</f>
        <v>2022</v>
      </c>
      <c r="C943" s="0" t="str">
        <f aca="false">"FY"&amp;IF(VALUE(MID(A943,6,2))&gt;=4,VALUE(LEFT(A943,4)),VALUE(LEFT(A943,4))-1)&amp;"-"&amp;TEXT(MOD(IF(VALUE(MID(A943,6,2))&gt;=4,VALUE(LEFT(A943,4)),VALUE(LEFT(A943,4))-1)+1,100),"00")</f>
        <v>FY2022-23</v>
      </c>
      <c r="D943" s="0" t="s">
        <v>38</v>
      </c>
      <c r="E943" s="0" t="s">
        <v>38</v>
      </c>
      <c r="F943" s="0" t="str">
        <f aca="false">INDEX(Mapping!$B$2:$B$465,MATCH(E943,Mapping!$A$2:$A$465,0))</f>
        <v>ANDHRA PRADESH</v>
      </c>
      <c r="G943" s="0" t="str">
        <f aca="false">INDEX(Mapping!$C$2:$C$465,MATCH(E943,Mapping!$A$2:$A$465,0))</f>
        <v>ANDHRA PRADESH</v>
      </c>
      <c r="H943" s="2" t="n">
        <v>292.7</v>
      </c>
      <c r="I943" s="3" t="n">
        <v>8.25</v>
      </c>
    </row>
    <row r="944" customFormat="false" ht="15" hidden="false" customHeight="false" outlineLevel="0" collapsed="false">
      <c r="A944" s="0" t="s">
        <v>647</v>
      </c>
      <c r="B944" s="0" t="n">
        <f aca="false">VALUE(LEFT(A944,4))</f>
        <v>2022</v>
      </c>
      <c r="C944" s="0" t="str">
        <f aca="false">"FY"&amp;IF(VALUE(MID(A944,6,2))&gt;=4,VALUE(LEFT(A944,4)),VALUE(LEFT(A944,4))-1)&amp;"-"&amp;TEXT(MOD(IF(VALUE(MID(A944,6,2))&gt;=4,VALUE(LEFT(A944,4)),VALUE(LEFT(A944,4))-1)+1,100),"00")</f>
        <v>FY2022-23</v>
      </c>
      <c r="D944" s="0" t="s">
        <v>40</v>
      </c>
      <c r="E944" s="0" t="s">
        <v>40</v>
      </c>
      <c r="F944" s="0" t="str">
        <f aca="false">INDEX(Mapping!$B$2:$B$465,MATCH(E944,Mapping!$A$2:$A$465,0))</f>
        <v>TAMIL NADU</v>
      </c>
      <c r="G944" s="0" t="str">
        <f aca="false">INDEX(Mapping!$C$2:$C$465,MATCH(E944,Mapping!$A$2:$A$465,0))</f>
        <v>TAMIL NADU</v>
      </c>
      <c r="H944" s="2" t="n">
        <v>235.38</v>
      </c>
      <c r="I944" s="3" t="n">
        <v>6.63</v>
      </c>
    </row>
    <row r="945" customFormat="false" ht="15" hidden="false" customHeight="false" outlineLevel="0" collapsed="false">
      <c r="A945" s="0" t="s">
        <v>647</v>
      </c>
      <c r="B945" s="0" t="n">
        <f aca="false">VALUE(LEFT(A945,4))</f>
        <v>2022</v>
      </c>
      <c r="C945" s="0" t="str">
        <f aca="false">"FY"&amp;IF(VALUE(MID(A945,6,2))&gt;=4,VALUE(LEFT(A945,4)),VALUE(LEFT(A945,4))-1)&amp;"-"&amp;TEXT(MOD(IF(VALUE(MID(A945,6,2))&gt;=4,VALUE(LEFT(A945,4)),VALUE(LEFT(A945,4))-1)+1,100),"00")</f>
        <v>FY2022-23</v>
      </c>
      <c r="D945" s="0" t="s">
        <v>648</v>
      </c>
      <c r="E945" s="0" t="s">
        <v>91</v>
      </c>
      <c r="F945" s="0" t="str">
        <f aca="false">INDEX(Mapping!$B$2:$B$465,MATCH(E945,Mapping!$A$2:$A$465,0))</f>
        <v>AM/NS INDIA (HAZIRA)</v>
      </c>
      <c r="G945" s="0" t="str">
        <f aca="false">INDEX(Mapping!$C$2:$C$465,MATCH(E945,Mapping!$A$2:$A$465,0))</f>
        <v>AM/NS INDIA (HAZIRA)</v>
      </c>
      <c r="H945" s="2" t="n">
        <v>229.76</v>
      </c>
      <c r="I945" s="3" t="n">
        <v>6.47</v>
      </c>
    </row>
    <row r="946" customFormat="false" ht="15" hidden="false" customHeight="false" outlineLevel="0" collapsed="false">
      <c r="A946" s="0" t="s">
        <v>647</v>
      </c>
      <c r="B946" s="0" t="n">
        <f aca="false">VALUE(LEFT(A946,4))</f>
        <v>2022</v>
      </c>
      <c r="C946" s="0" t="str">
        <f aca="false">"FY"&amp;IF(VALUE(MID(A946,6,2))&gt;=4,VALUE(LEFT(A946,4)),VALUE(LEFT(A946,4))-1)&amp;"-"&amp;TEXT(MOD(IF(VALUE(MID(A946,6,2))&gt;=4,VALUE(LEFT(A946,4)),VALUE(LEFT(A946,4))-1)+1,100),"00")</f>
        <v>FY2022-23</v>
      </c>
      <c r="D946" s="0" t="s">
        <v>61</v>
      </c>
      <c r="E946" s="0" t="s">
        <v>61</v>
      </c>
      <c r="F946" s="0" t="str">
        <f aca="false">INDEX(Mapping!$B$2:$B$465,MATCH(E946,Mapping!$A$2:$A$465,0))</f>
        <v>ASSAM</v>
      </c>
      <c r="G946" s="0" t="str">
        <f aca="false">INDEX(Mapping!$C$2:$C$465,MATCH(E946,Mapping!$A$2:$A$465,0))</f>
        <v>ASSAM</v>
      </c>
      <c r="H946" s="2" t="n">
        <v>150.13</v>
      </c>
      <c r="I946" s="3" t="n">
        <v>4.23</v>
      </c>
    </row>
    <row r="947" customFormat="false" ht="15" hidden="false" customHeight="false" outlineLevel="0" collapsed="false">
      <c r="A947" s="0" t="s">
        <v>647</v>
      </c>
      <c r="B947" s="0" t="n">
        <f aca="false">VALUE(LEFT(A947,4))</f>
        <v>2022</v>
      </c>
      <c r="C947" s="0" t="str">
        <f aca="false">"FY"&amp;IF(VALUE(MID(A947,6,2))&gt;=4,VALUE(LEFT(A947,4)),VALUE(LEFT(A947,4))-1)&amp;"-"&amp;TEXT(MOD(IF(VALUE(MID(A947,6,2))&gt;=4,VALUE(LEFT(A947,4)),VALUE(LEFT(A947,4))-1)+1,100),"00")</f>
        <v>FY2022-23</v>
      </c>
      <c r="D947" s="0" t="s">
        <v>43</v>
      </c>
      <c r="E947" s="0" t="s">
        <v>43</v>
      </c>
      <c r="F947" s="0" t="str">
        <f aca="false">INDEX(Mapping!$B$2:$B$465,MATCH(E947,Mapping!$A$2:$A$465,0))</f>
        <v>ODISHA</v>
      </c>
      <c r="G947" s="0" t="str">
        <f aca="false">INDEX(Mapping!$C$2:$C$465,MATCH(E947,Mapping!$A$2:$A$465,0))</f>
        <v>ODISHA</v>
      </c>
      <c r="H947" s="2" t="n">
        <v>133.15</v>
      </c>
      <c r="I947" s="3" t="n">
        <v>3.75</v>
      </c>
    </row>
    <row r="948" customFormat="false" ht="15" hidden="false" customHeight="false" outlineLevel="0" collapsed="false">
      <c r="A948" s="0" t="s">
        <v>647</v>
      </c>
      <c r="B948" s="0" t="n">
        <f aca="false">VALUE(LEFT(A948,4))</f>
        <v>2022</v>
      </c>
      <c r="C948" s="0" t="str">
        <f aca="false">"FY"&amp;IF(VALUE(MID(A948,6,2))&gt;=4,VALUE(LEFT(A948,4)),VALUE(LEFT(A948,4))-1)&amp;"-"&amp;TEXT(MOD(IF(VALUE(MID(A948,6,2))&gt;=4,VALUE(LEFT(A948,4)),VALUE(LEFT(A948,4))-1)+1,100),"00")</f>
        <v>FY2022-23</v>
      </c>
      <c r="D948" s="0" t="s">
        <v>49</v>
      </c>
      <c r="E948" s="0" t="s">
        <v>49</v>
      </c>
      <c r="F948" s="0" t="str">
        <f aca="false">INDEX(Mapping!$B$2:$B$465,MATCH(E948,Mapping!$A$2:$A$465,0))</f>
        <v>MADHYA PRADESH</v>
      </c>
      <c r="G948" s="0" t="str">
        <f aca="false">INDEX(Mapping!$C$2:$C$465,MATCH(E948,Mapping!$A$2:$A$465,0))</f>
        <v>MADHYA PRADESH</v>
      </c>
      <c r="H948" s="2" t="n">
        <v>110.75</v>
      </c>
      <c r="I948" s="3" t="n">
        <v>3.12</v>
      </c>
    </row>
    <row r="949" customFormat="false" ht="15" hidden="false" customHeight="false" outlineLevel="0" collapsed="false">
      <c r="A949" s="0" t="s">
        <v>647</v>
      </c>
      <c r="B949" s="0" t="n">
        <f aca="false">VALUE(LEFT(A949,4))</f>
        <v>2022</v>
      </c>
      <c r="C949" s="0" t="str">
        <f aca="false">"FY"&amp;IF(VALUE(MID(A949,6,2))&gt;=4,VALUE(LEFT(A949,4)),VALUE(LEFT(A949,4))-1)&amp;"-"&amp;TEXT(MOD(IF(VALUE(MID(A949,6,2))&gt;=4,VALUE(LEFT(A949,4)),VALUE(LEFT(A949,4))-1)+1,100),"00")</f>
        <v>FY2022-23</v>
      </c>
      <c r="D949" s="0" t="s">
        <v>100</v>
      </c>
      <c r="E949" s="0" t="s">
        <v>100</v>
      </c>
      <c r="F949" s="0" t="str">
        <f aca="false">INDEX(Mapping!$B$2:$B$465,MATCH(E949,Mapping!$A$2:$A$465,0))</f>
        <v>DNH &amp; DD (UT)</v>
      </c>
      <c r="G949" s="0" t="str">
        <f aca="false">INDEX(Mapping!$C$2:$C$465,MATCH(E949,Mapping!$A$2:$A$465,0))</f>
        <v>DNH &amp; DD (UT)</v>
      </c>
      <c r="H949" s="2" t="n">
        <v>96.43</v>
      </c>
      <c r="I949" s="3" t="n">
        <v>2.72</v>
      </c>
    </row>
    <row r="950" customFormat="false" ht="15" hidden="false" customHeight="false" outlineLevel="0" collapsed="false">
      <c r="A950" s="0" t="s">
        <v>647</v>
      </c>
      <c r="B950" s="0" t="n">
        <f aca="false">VALUE(LEFT(A950,4))</f>
        <v>2022</v>
      </c>
      <c r="C950" s="0" t="str">
        <f aca="false">"FY"&amp;IF(VALUE(MID(A950,6,2))&gt;=4,VALUE(LEFT(A950,4)),VALUE(LEFT(A950,4))-1)&amp;"-"&amp;TEXT(MOD(IF(VALUE(MID(A950,6,2))&gt;=4,VALUE(LEFT(A950,4)),VALUE(LEFT(A950,4))-1)+1,100),"00")</f>
        <v>FY2022-23</v>
      </c>
      <c r="D950" s="0" t="s">
        <v>44</v>
      </c>
      <c r="E950" s="0" t="s">
        <v>44</v>
      </c>
      <c r="F950" s="0" t="str">
        <f aca="false">INDEX(Mapping!$B$2:$B$465,MATCH(E950,Mapping!$A$2:$A$465,0))</f>
        <v>HARYANA</v>
      </c>
      <c r="G950" s="0" t="str">
        <f aca="false">INDEX(Mapping!$C$2:$C$465,MATCH(E950,Mapping!$A$2:$A$465,0))</f>
        <v>HARYANA</v>
      </c>
      <c r="H950" s="2" t="n">
        <v>89.23</v>
      </c>
      <c r="I950" s="3" t="n">
        <v>2.51</v>
      </c>
    </row>
    <row r="951" customFormat="false" ht="15" hidden="false" customHeight="false" outlineLevel="0" collapsed="false">
      <c r="A951" s="0" t="s">
        <v>647</v>
      </c>
      <c r="B951" s="0" t="n">
        <f aca="false">VALUE(LEFT(A951,4))</f>
        <v>2022</v>
      </c>
      <c r="C951" s="0" t="str">
        <f aca="false">"FY"&amp;IF(VALUE(MID(A951,6,2))&gt;=4,VALUE(LEFT(A951,4)),VALUE(LEFT(A951,4))-1)&amp;"-"&amp;TEXT(MOD(IF(VALUE(MID(A951,6,2))&gt;=4,VALUE(LEFT(A951,4)),VALUE(LEFT(A951,4))-1)+1,100),"00")</f>
        <v>FY2022-23</v>
      </c>
      <c r="D951" s="0" t="s">
        <v>42</v>
      </c>
      <c r="E951" s="0" t="s">
        <v>42</v>
      </c>
      <c r="F951" s="0" t="str">
        <f aca="false">INDEX(Mapping!$B$2:$B$465,MATCH(E951,Mapping!$A$2:$A$465,0))</f>
        <v>PUNJAB</v>
      </c>
      <c r="G951" s="0" t="str">
        <f aca="false">INDEX(Mapping!$C$2:$C$465,MATCH(E951,Mapping!$A$2:$A$465,0))</f>
        <v>PUNJAB</v>
      </c>
      <c r="H951" s="2" t="n">
        <v>39.44</v>
      </c>
      <c r="I951" s="3" t="n">
        <v>1.11</v>
      </c>
    </row>
    <row r="952" customFormat="false" ht="15" hidden="false" customHeight="false" outlineLevel="0" collapsed="false">
      <c r="A952" s="0" t="s">
        <v>647</v>
      </c>
      <c r="B952" s="0" t="n">
        <f aca="false">VALUE(LEFT(A952,4))</f>
        <v>2022</v>
      </c>
      <c r="C952" s="0" t="str">
        <f aca="false">"FY"&amp;IF(VALUE(MID(A952,6,2))&gt;=4,VALUE(LEFT(A952,4)),VALUE(LEFT(A952,4))-1)&amp;"-"&amp;TEXT(MOD(IF(VALUE(MID(A952,6,2))&gt;=4,VALUE(LEFT(A952,4)),VALUE(LEFT(A952,4))-1)+1,100),"00")</f>
        <v>FY2022-23</v>
      </c>
      <c r="D952" s="0" t="s">
        <v>48</v>
      </c>
      <c r="E952" s="0" t="s">
        <v>48</v>
      </c>
      <c r="F952" s="0" t="str">
        <f aca="false">INDEX(Mapping!$B$2:$B$465,MATCH(E952,Mapping!$A$2:$A$465,0))</f>
        <v>DELHI</v>
      </c>
      <c r="G952" s="0" t="str">
        <f aca="false">INDEX(Mapping!$C$2:$C$465,MATCH(E952,Mapping!$A$2:$A$465,0))</f>
        <v>DELHI</v>
      </c>
      <c r="H952" s="2" t="n">
        <v>37.77</v>
      </c>
      <c r="I952" s="3" t="n">
        <v>1.06</v>
      </c>
    </row>
    <row r="953" customFormat="false" ht="15" hidden="false" customHeight="false" outlineLevel="0" collapsed="false">
      <c r="A953" s="0" t="s">
        <v>647</v>
      </c>
      <c r="B953" s="0" t="n">
        <f aca="false">VALUE(LEFT(A953,4))</f>
        <v>2022</v>
      </c>
      <c r="C953" s="0" t="str">
        <f aca="false">"FY"&amp;IF(VALUE(MID(A953,6,2))&gt;=4,VALUE(LEFT(A953,4)),VALUE(LEFT(A953,4))-1)&amp;"-"&amp;TEXT(MOD(IF(VALUE(MID(A953,6,2))&gt;=4,VALUE(LEFT(A953,4)),VALUE(LEFT(A953,4))-1)+1,100),"00")</f>
        <v>FY2022-23</v>
      </c>
      <c r="D953" s="0" t="s">
        <v>94</v>
      </c>
      <c r="E953" s="0" t="s">
        <v>94</v>
      </c>
      <c r="F953" s="0" t="str">
        <f aca="false">INDEX(Mapping!$B$2:$B$465,MATCH(E953,Mapping!$A$2:$A$465,0))</f>
        <v>JHARKHAND</v>
      </c>
      <c r="G953" s="0" t="str">
        <f aca="false">INDEX(Mapping!$C$2:$C$465,MATCH(E953,Mapping!$A$2:$A$465,0))</f>
        <v>JHARKHAND</v>
      </c>
      <c r="H953" s="2" t="n">
        <v>36.79</v>
      </c>
      <c r="I953" s="3" t="n">
        <v>1.04</v>
      </c>
    </row>
    <row r="954" customFormat="false" ht="15" hidden="false" customHeight="false" outlineLevel="0" collapsed="false">
      <c r="A954" s="0" t="s">
        <v>647</v>
      </c>
      <c r="B954" s="0" t="n">
        <f aca="false">VALUE(LEFT(A954,4))</f>
        <v>2022</v>
      </c>
      <c r="C954" s="0" t="str">
        <f aca="false">"FY"&amp;IF(VALUE(MID(A954,6,2))&gt;=4,VALUE(LEFT(A954,4)),VALUE(LEFT(A954,4))-1)&amp;"-"&amp;TEXT(MOD(IF(VALUE(MID(A954,6,2))&gt;=4,VALUE(LEFT(A954,4)),VALUE(LEFT(A954,4))-1)+1,100),"00")</f>
        <v>FY2022-23</v>
      </c>
      <c r="D954" s="0" t="s">
        <v>47</v>
      </c>
      <c r="E954" s="0" t="s">
        <v>47</v>
      </c>
      <c r="F954" s="0" t="str">
        <f aca="false">INDEX(Mapping!$B$2:$B$465,MATCH(E954,Mapping!$A$2:$A$465,0))</f>
        <v>KARNATAKA</v>
      </c>
      <c r="G954" s="0" t="str">
        <f aca="false">INDEX(Mapping!$C$2:$C$465,MATCH(E954,Mapping!$A$2:$A$465,0))</f>
        <v>KARNATAKA</v>
      </c>
      <c r="H954" s="2" t="n">
        <v>34.52</v>
      </c>
      <c r="I954" s="3" t="n">
        <v>0.97</v>
      </c>
    </row>
    <row r="955" customFormat="false" ht="15" hidden="false" customHeight="false" outlineLevel="0" collapsed="false">
      <c r="A955" s="0" t="s">
        <v>647</v>
      </c>
      <c r="B955" s="0" t="n">
        <f aca="false">VALUE(LEFT(A955,4))</f>
        <v>2022</v>
      </c>
      <c r="C955" s="0" t="str">
        <f aca="false">"FY"&amp;IF(VALUE(MID(A955,6,2))&gt;=4,VALUE(LEFT(A955,4)),VALUE(LEFT(A955,4))-1)&amp;"-"&amp;TEXT(MOD(IF(VALUE(MID(A955,6,2))&gt;=4,VALUE(LEFT(A955,4)),VALUE(LEFT(A955,4))-1)+1,100),"00")</f>
        <v>FY2022-23</v>
      </c>
      <c r="D955" s="0" t="s">
        <v>56</v>
      </c>
      <c r="E955" s="0" t="s">
        <v>56</v>
      </c>
      <c r="F955" s="0" t="str">
        <f aca="false">INDEX(Mapping!$B$2:$B$465,MATCH(E955,Mapping!$A$2:$A$465,0))</f>
        <v>UTTARAKHAND</v>
      </c>
      <c r="G955" s="0" t="str">
        <f aca="false">INDEX(Mapping!$C$2:$C$465,MATCH(E955,Mapping!$A$2:$A$465,0))</f>
        <v>UTTARAKHAND</v>
      </c>
      <c r="H955" s="2" t="n">
        <v>23.16</v>
      </c>
      <c r="I955" s="3" t="n">
        <v>0.65</v>
      </c>
    </row>
    <row r="956" customFormat="false" ht="15" hidden="false" customHeight="false" outlineLevel="0" collapsed="false">
      <c r="A956" s="0" t="s">
        <v>647</v>
      </c>
      <c r="B956" s="0" t="n">
        <f aca="false">VALUE(LEFT(A956,4))</f>
        <v>2022</v>
      </c>
      <c r="C956" s="0" t="str">
        <f aca="false">"FY"&amp;IF(VALUE(MID(A956,6,2))&gt;=4,VALUE(LEFT(A956,4)),VALUE(LEFT(A956,4))-1)&amp;"-"&amp;TEXT(MOD(IF(VALUE(MID(A956,6,2))&gt;=4,VALUE(LEFT(A956,4)),VALUE(LEFT(A956,4))-1)+1,100),"00")</f>
        <v>FY2022-23</v>
      </c>
      <c r="D956" s="0" t="s">
        <v>213</v>
      </c>
      <c r="E956" s="0" t="s">
        <v>213</v>
      </c>
      <c r="F956" s="0" t="str">
        <f aca="false">INDEX(Mapping!$B$2:$B$465,MATCH(E956,Mapping!$A$2:$A$465,0))</f>
        <v>NEPAL (NEA / NVVN)</v>
      </c>
      <c r="G956" s="0" t="str">
        <f aca="false">INDEX(Mapping!$C$2:$C$465,MATCH(E956,Mapping!$A$2:$A$465,0))</f>
        <v>NEPAL (NEA / NVVN)</v>
      </c>
      <c r="H956" s="2" t="n">
        <v>19.39</v>
      </c>
      <c r="I956" s="3" t="n">
        <v>0.55</v>
      </c>
    </row>
    <row r="957" customFormat="false" ht="15" hidden="false" customHeight="false" outlineLevel="0" collapsed="false">
      <c r="A957" s="0" t="s">
        <v>647</v>
      </c>
      <c r="B957" s="0" t="n">
        <f aca="false">VALUE(LEFT(A957,4))</f>
        <v>2022</v>
      </c>
      <c r="C957" s="0" t="str">
        <f aca="false">"FY"&amp;IF(VALUE(MID(A957,6,2))&gt;=4,VALUE(LEFT(A957,4)),VALUE(LEFT(A957,4))-1)&amp;"-"&amp;TEXT(MOD(IF(VALUE(MID(A957,6,2))&gt;=4,VALUE(LEFT(A957,4)),VALUE(LEFT(A957,4))-1)+1,100),"00")</f>
        <v>FY2022-23</v>
      </c>
      <c r="D957" s="0" t="s">
        <v>41</v>
      </c>
      <c r="E957" s="0" t="s">
        <v>41</v>
      </c>
      <c r="F957" s="0" t="str">
        <f aca="false">INDEX(Mapping!$B$2:$B$465,MATCH(E957,Mapping!$A$2:$A$465,0))</f>
        <v>RAJASTHAN</v>
      </c>
      <c r="G957" s="0" t="str">
        <f aca="false">INDEX(Mapping!$C$2:$C$465,MATCH(E957,Mapping!$A$2:$A$465,0))</f>
        <v>RAJASTHAN</v>
      </c>
      <c r="H957" s="2" t="n">
        <v>17.96</v>
      </c>
      <c r="I957" s="3" t="n">
        <v>0.51</v>
      </c>
    </row>
    <row r="958" customFormat="false" ht="15" hidden="false" customHeight="false" outlineLevel="0" collapsed="false">
      <c r="A958" s="0" t="s">
        <v>647</v>
      </c>
      <c r="B958" s="0" t="n">
        <f aca="false">VALUE(LEFT(A958,4))</f>
        <v>2022</v>
      </c>
      <c r="C958" s="0" t="str">
        <f aca="false">"FY"&amp;IF(VALUE(MID(A958,6,2))&gt;=4,VALUE(LEFT(A958,4)),VALUE(LEFT(A958,4))-1)&amp;"-"&amp;TEXT(MOD(IF(VALUE(MID(A958,6,2))&gt;=4,VALUE(LEFT(A958,4)),VALUE(LEFT(A958,4))-1)+1,100),"00")</f>
        <v>FY2022-23</v>
      </c>
      <c r="D958" s="0" t="s">
        <v>312</v>
      </c>
      <c r="E958" s="0" t="s">
        <v>312</v>
      </c>
      <c r="F958" s="0" t="str">
        <f aca="false">INDEX(Mapping!$B$2:$B$465,MATCH(E958,Mapping!$A$2:$A$465,0))</f>
        <v>INDIAN RAILWAYS (NCR)</v>
      </c>
      <c r="G958" s="0" t="str">
        <f aca="false">INDEX(Mapping!$C$2:$C$465,MATCH(E958,Mapping!$A$2:$A$465,0))</f>
        <v>INDIAN RAILWAYS (NCR)</v>
      </c>
      <c r="H958" s="2" t="n">
        <v>16.21</v>
      </c>
      <c r="I958" s="3" t="n">
        <v>0.46</v>
      </c>
    </row>
    <row r="959" customFormat="false" ht="15" hidden="false" customHeight="false" outlineLevel="0" collapsed="false">
      <c r="A959" s="0" t="s">
        <v>647</v>
      </c>
      <c r="B959" s="0" t="n">
        <f aca="false">VALUE(LEFT(A959,4))</f>
        <v>2022</v>
      </c>
      <c r="C959" s="0" t="str">
        <f aca="false">"FY"&amp;IF(VALUE(MID(A959,6,2))&gt;=4,VALUE(LEFT(A959,4)),VALUE(LEFT(A959,4))-1)&amp;"-"&amp;TEXT(MOD(IF(VALUE(MID(A959,6,2))&gt;=4,VALUE(LEFT(A959,4)),VALUE(LEFT(A959,4))-1)+1,100),"00")</f>
        <v>FY2022-23</v>
      </c>
      <c r="D959" s="0" t="s">
        <v>45</v>
      </c>
      <c r="E959" s="0" t="s">
        <v>45</v>
      </c>
      <c r="F959" s="0" t="str">
        <f aca="false">INDEX(Mapping!$B$2:$B$465,MATCH(E959,Mapping!$A$2:$A$465,0))</f>
        <v>BIHAR</v>
      </c>
      <c r="G959" s="0" t="str">
        <f aca="false">INDEX(Mapping!$C$2:$C$465,MATCH(E959,Mapping!$A$2:$A$465,0))</f>
        <v>BIHAR</v>
      </c>
      <c r="H959" s="2" t="n">
        <v>15.91</v>
      </c>
      <c r="I959" s="3" t="n">
        <v>0.45</v>
      </c>
    </row>
    <row r="960" customFormat="false" ht="15" hidden="false" customHeight="false" outlineLevel="0" collapsed="false">
      <c r="A960" s="0" t="s">
        <v>647</v>
      </c>
      <c r="B960" s="0" t="n">
        <f aca="false">VALUE(LEFT(A960,4))</f>
        <v>2022</v>
      </c>
      <c r="C960" s="0" t="str">
        <f aca="false">"FY"&amp;IF(VALUE(MID(A960,6,2))&gt;=4,VALUE(LEFT(A960,4)),VALUE(LEFT(A960,4))-1)&amp;"-"&amp;TEXT(MOD(IF(VALUE(MID(A960,6,2))&gt;=4,VALUE(LEFT(A960,4)),VALUE(LEFT(A960,4))-1)+1,100),"00")</f>
        <v>FY2022-23</v>
      </c>
      <c r="D960" s="0" t="s">
        <v>71</v>
      </c>
      <c r="E960" s="0" t="s">
        <v>71</v>
      </c>
      <c r="F960" s="0" t="str">
        <f aca="false">INDEX(Mapping!$B$2:$B$465,MATCH(E960,Mapping!$A$2:$A$465,0))</f>
        <v>KERALA</v>
      </c>
      <c r="G960" s="0" t="str">
        <f aca="false">INDEX(Mapping!$C$2:$C$465,MATCH(E960,Mapping!$A$2:$A$465,0))</f>
        <v>KERALA</v>
      </c>
      <c r="H960" s="2" t="n">
        <v>13.08</v>
      </c>
      <c r="I960" s="3" t="n">
        <v>0.37</v>
      </c>
    </row>
    <row r="961" customFormat="false" ht="15" hidden="false" customHeight="false" outlineLevel="0" collapsed="false">
      <c r="A961" s="0" t="s">
        <v>647</v>
      </c>
      <c r="B961" s="0" t="n">
        <f aca="false">VALUE(LEFT(A961,4))</f>
        <v>2022</v>
      </c>
      <c r="C961" s="0" t="str">
        <f aca="false">"FY"&amp;IF(VALUE(MID(A961,6,2))&gt;=4,VALUE(LEFT(A961,4)),VALUE(LEFT(A961,4))-1)&amp;"-"&amp;TEXT(MOD(IF(VALUE(MID(A961,6,2))&gt;=4,VALUE(LEFT(A961,4)),VALUE(LEFT(A961,4))-1)+1,100),"00")</f>
        <v>FY2022-23</v>
      </c>
      <c r="D961" s="0" t="s">
        <v>199</v>
      </c>
      <c r="E961" s="0" t="s">
        <v>199</v>
      </c>
      <c r="F961" s="0" t="str">
        <f aca="false">INDEX(Mapping!$B$2:$B$465,MATCH(E961,Mapping!$A$2:$A$465,0))</f>
        <v>TRIPURA</v>
      </c>
      <c r="G961" s="0" t="str">
        <f aca="false">INDEX(Mapping!$C$2:$C$465,MATCH(E961,Mapping!$A$2:$A$465,0))</f>
        <v>TRIPURA</v>
      </c>
      <c r="H961" s="2" t="n">
        <v>6.49</v>
      </c>
      <c r="I961" s="3" t="n">
        <v>0.18</v>
      </c>
    </row>
    <row r="962" customFormat="false" ht="15" hidden="false" customHeight="false" outlineLevel="0" collapsed="false">
      <c r="A962" s="0" t="s">
        <v>647</v>
      </c>
      <c r="B962" s="0" t="n">
        <f aca="false">VALUE(LEFT(A962,4))</f>
        <v>2022</v>
      </c>
      <c r="C962" s="0" t="str">
        <f aca="false">"FY"&amp;IF(VALUE(MID(A962,6,2))&gt;=4,VALUE(LEFT(A962,4)),VALUE(LEFT(A962,4))-1)&amp;"-"&amp;TEXT(MOD(IF(VALUE(MID(A962,6,2))&gt;=4,VALUE(LEFT(A962,4)),VALUE(LEFT(A962,4))-1)+1,100),"00")</f>
        <v>FY2022-23</v>
      </c>
      <c r="D962" s="0" t="s">
        <v>119</v>
      </c>
      <c r="E962" s="0" t="s">
        <v>119</v>
      </c>
      <c r="F962" s="0" t="str">
        <f aca="false">INDEX(Mapping!$B$2:$B$465,MATCH(E962,Mapping!$A$2:$A$465,0))</f>
        <v>GOA</v>
      </c>
      <c r="G962" s="0" t="str">
        <f aca="false">INDEX(Mapping!$C$2:$C$465,MATCH(E962,Mapping!$A$2:$A$465,0))</f>
        <v>GOA</v>
      </c>
      <c r="H962" s="2" t="n">
        <v>6.11</v>
      </c>
      <c r="I962" s="3" t="n">
        <v>0.17</v>
      </c>
    </row>
    <row r="963" customFormat="false" ht="15" hidden="false" customHeight="false" outlineLevel="0" collapsed="false">
      <c r="A963" s="0" t="s">
        <v>647</v>
      </c>
      <c r="B963" s="0" t="n">
        <f aca="false">VALUE(LEFT(A963,4))</f>
        <v>2022</v>
      </c>
      <c r="C963" s="0" t="str">
        <f aca="false">"FY"&amp;IF(VALUE(MID(A963,6,2))&gt;=4,VALUE(LEFT(A963,4)),VALUE(LEFT(A963,4))-1)&amp;"-"&amp;TEXT(MOD(IF(VALUE(MID(A963,6,2))&gt;=4,VALUE(LEFT(A963,4)),VALUE(LEFT(A963,4))-1)+1,100),"00")</f>
        <v>FY2022-23</v>
      </c>
      <c r="D963" s="0" t="s">
        <v>291</v>
      </c>
      <c r="E963" s="0" t="s">
        <v>291</v>
      </c>
      <c r="F963" s="0" t="str">
        <f aca="false">INDEX(Mapping!$B$2:$B$465,MATCH(E963,Mapping!$A$2:$A$465,0))</f>
        <v>MANIPUR</v>
      </c>
      <c r="G963" s="0" t="str">
        <f aca="false">INDEX(Mapping!$C$2:$C$465,MATCH(E963,Mapping!$A$2:$A$465,0))</f>
        <v>MANIPUR</v>
      </c>
      <c r="H963" s="2" t="n">
        <v>6.05</v>
      </c>
      <c r="I963" s="3" t="n">
        <v>0.17</v>
      </c>
    </row>
    <row r="964" customFormat="false" ht="15" hidden="false" customHeight="false" outlineLevel="0" collapsed="false">
      <c r="A964" s="0" t="s">
        <v>647</v>
      </c>
      <c r="B964" s="0" t="n">
        <f aca="false">VALUE(LEFT(A964,4))</f>
        <v>2022</v>
      </c>
      <c r="C964" s="0" t="str">
        <f aca="false">"FY"&amp;IF(VALUE(MID(A964,6,2))&gt;=4,VALUE(LEFT(A964,4)),VALUE(LEFT(A964,4))-1)&amp;"-"&amp;TEXT(MOD(IF(VALUE(MID(A964,6,2))&gt;=4,VALUE(LEFT(A964,4)),VALUE(LEFT(A964,4))-1)+1,100),"00")</f>
        <v>FY2022-23</v>
      </c>
      <c r="D964" s="0" t="s">
        <v>121</v>
      </c>
      <c r="E964" s="0" t="s">
        <v>121</v>
      </c>
      <c r="F964" s="0" t="str">
        <f aca="false">INDEX(Mapping!$B$2:$B$465,MATCH(E964,Mapping!$A$2:$A$465,0))</f>
        <v>MEGHALAYA</v>
      </c>
      <c r="G964" s="0" t="str">
        <f aca="false">INDEX(Mapping!$C$2:$C$465,MATCH(E964,Mapping!$A$2:$A$465,0))</f>
        <v>MEGHALAYA</v>
      </c>
      <c r="H964" s="2" t="n">
        <v>4.18</v>
      </c>
      <c r="I964" s="3" t="n">
        <v>0.12</v>
      </c>
    </row>
    <row r="965" customFormat="false" ht="15" hidden="false" customHeight="false" outlineLevel="0" collapsed="false">
      <c r="A965" s="0" t="s">
        <v>647</v>
      </c>
      <c r="B965" s="0" t="n">
        <f aca="false">VALUE(LEFT(A965,4))</f>
        <v>2022</v>
      </c>
      <c r="C965" s="0" t="str">
        <f aca="false">"FY"&amp;IF(VALUE(MID(A965,6,2))&gt;=4,VALUE(LEFT(A965,4)),VALUE(LEFT(A965,4))-1)&amp;"-"&amp;TEXT(MOD(IF(VALUE(MID(A965,6,2))&gt;=4,VALUE(LEFT(A965,4)),VALUE(LEFT(A965,4))-1)+1,100),"00")</f>
        <v>FY2022-23</v>
      </c>
      <c r="D965" s="0" t="s">
        <v>272</v>
      </c>
      <c r="E965" s="0" t="s">
        <v>272</v>
      </c>
      <c r="F965" s="0" t="str">
        <f aca="false">INDEX(Mapping!$B$2:$B$465,MATCH(E965,Mapping!$A$2:$A$465,0))</f>
        <v>BALCO</v>
      </c>
      <c r="G965" s="0" t="str">
        <f aca="false">INDEX(Mapping!$C$2:$C$465,MATCH(E965,Mapping!$A$2:$A$465,0))</f>
        <v>BALCO</v>
      </c>
      <c r="H965" s="2" t="n">
        <v>3.13</v>
      </c>
      <c r="I965" s="3" t="n">
        <v>0.09</v>
      </c>
    </row>
    <row r="966" customFormat="false" ht="15" hidden="false" customHeight="false" outlineLevel="0" collapsed="false">
      <c r="A966" s="0" t="s">
        <v>647</v>
      </c>
      <c r="B966" s="0" t="n">
        <f aca="false">VALUE(LEFT(A966,4))</f>
        <v>2022</v>
      </c>
      <c r="C966" s="0" t="str">
        <f aca="false">"FY"&amp;IF(VALUE(MID(A966,6,2))&gt;=4,VALUE(LEFT(A966,4)),VALUE(LEFT(A966,4))-1)&amp;"-"&amp;TEXT(MOD(IF(VALUE(MID(A966,6,2))&gt;=4,VALUE(LEFT(A966,4)),VALUE(LEFT(A966,4))-1)+1,100),"00")</f>
        <v>FY2022-23</v>
      </c>
      <c r="D966" s="0" t="s">
        <v>152</v>
      </c>
      <c r="E966" s="0" t="s">
        <v>152</v>
      </c>
      <c r="F966" s="0" t="str">
        <f aca="false">INDEX(Mapping!$B$2:$B$465,MATCH(E966,Mapping!$A$2:$A$465,0))</f>
        <v>CHANDIGARH</v>
      </c>
      <c r="G966" s="0" t="str">
        <f aca="false">INDEX(Mapping!$C$2:$C$465,MATCH(E966,Mapping!$A$2:$A$465,0))</f>
        <v>CHANDIGARH</v>
      </c>
      <c r="H966" s="2" t="n">
        <v>1.31</v>
      </c>
      <c r="I966" s="3" t="n">
        <v>0.04</v>
      </c>
    </row>
    <row r="967" customFormat="false" ht="15" hidden="false" customHeight="false" outlineLevel="0" collapsed="false">
      <c r="A967" s="0" t="s">
        <v>647</v>
      </c>
      <c r="B967" s="0" t="n">
        <f aca="false">VALUE(LEFT(A967,4))</f>
        <v>2022</v>
      </c>
      <c r="C967" s="0" t="str">
        <f aca="false">"FY"&amp;IF(VALUE(MID(A967,6,2))&gt;=4,VALUE(LEFT(A967,4)),VALUE(LEFT(A967,4))-1)&amp;"-"&amp;TEXT(MOD(IF(VALUE(MID(A967,6,2))&gt;=4,VALUE(LEFT(A967,4)),VALUE(LEFT(A967,4))-1)+1,100),"00")</f>
        <v>FY2022-23</v>
      </c>
      <c r="D967" s="0" t="s">
        <v>53</v>
      </c>
      <c r="E967" s="0" t="s">
        <v>53</v>
      </c>
      <c r="F967" s="0" t="str">
        <f aca="false">INDEX(Mapping!$B$2:$B$465,MATCH(E967,Mapping!$A$2:$A$465,0))</f>
        <v>HIMACHAL PRADESH</v>
      </c>
      <c r="G967" s="0" t="str">
        <f aca="false">INDEX(Mapping!$C$2:$C$465,MATCH(E967,Mapping!$A$2:$A$465,0))</f>
        <v>HIMACHAL PRADESH</v>
      </c>
      <c r="H967" s="2" t="n">
        <v>0.12</v>
      </c>
      <c r="I967" s="3" t="n">
        <v>0.003</v>
      </c>
    </row>
    <row r="968" customFormat="false" ht="15" hidden="false" customHeight="false" outlineLevel="0" collapsed="false">
      <c r="A968" s="0" t="s">
        <v>64</v>
      </c>
      <c r="B968" s="0" t="n">
        <f aca="false">VALUE(LEFT(A968,4))</f>
        <v>2022</v>
      </c>
      <c r="C968" s="0" t="str">
        <f aca="false">"FY"&amp;IF(VALUE(MID(A968,6,2))&gt;=4,VALUE(LEFT(A968,4)),VALUE(LEFT(A968,4))-1)&amp;"-"&amp;TEXT(MOD(IF(VALUE(MID(A968,6,2))&gt;=4,VALUE(LEFT(A968,4)),VALUE(LEFT(A968,4))-1)+1,100),"00")</f>
        <v>FY2022-23</v>
      </c>
      <c r="D968" s="0" t="s">
        <v>31</v>
      </c>
      <c r="E968" s="0" t="s">
        <v>31</v>
      </c>
      <c r="F968" s="0" t="str">
        <f aca="false">INDEX(Mapping!$B$2:$B$465,MATCH(E968,Mapping!$A$2:$A$465,0))</f>
        <v>GUJARAT</v>
      </c>
      <c r="G968" s="0" t="str">
        <f aca="false">INDEX(Mapping!$C$2:$C$465,MATCH(E968,Mapping!$A$2:$A$465,0))</f>
        <v>GUJARAT</v>
      </c>
      <c r="H968" s="2" t="n">
        <v>409.05</v>
      </c>
      <c r="I968" s="3" t="n">
        <v>11.56</v>
      </c>
    </row>
    <row r="969" customFormat="false" ht="15" hidden="false" customHeight="false" outlineLevel="0" collapsed="false">
      <c r="A969" s="0" t="s">
        <v>64</v>
      </c>
      <c r="B969" s="0" t="n">
        <f aca="false">VALUE(LEFT(A969,4))</f>
        <v>2022</v>
      </c>
      <c r="C969" s="0" t="str">
        <f aca="false">"FY"&amp;IF(VALUE(MID(A969,6,2))&gt;=4,VALUE(LEFT(A969,4)),VALUE(LEFT(A969,4))-1)&amp;"-"&amp;TEXT(MOD(IF(VALUE(MID(A969,6,2))&gt;=4,VALUE(LEFT(A969,4)),VALUE(LEFT(A969,4))-1)+1,100),"00")</f>
        <v>FY2022-23</v>
      </c>
      <c r="D969" s="0" t="s">
        <v>37</v>
      </c>
      <c r="E969" s="0" t="s">
        <v>37</v>
      </c>
      <c r="F969" s="0" t="str">
        <f aca="false">INDEX(Mapping!$B$2:$B$465,MATCH(E969,Mapping!$A$2:$A$465,0))</f>
        <v>MAHARASHTRA</v>
      </c>
      <c r="G969" s="0" t="str">
        <f aca="false">INDEX(Mapping!$C$2:$C$465,MATCH(E969,Mapping!$A$2:$A$465,0))</f>
        <v>MAHARASHTRA</v>
      </c>
      <c r="H969" s="2" t="n">
        <v>404.69</v>
      </c>
      <c r="I969" s="3" t="n">
        <v>11.44</v>
      </c>
    </row>
    <row r="970" customFormat="false" ht="15" hidden="false" customHeight="false" outlineLevel="0" collapsed="false">
      <c r="A970" s="0" t="s">
        <v>64</v>
      </c>
      <c r="B970" s="0" t="n">
        <f aca="false">VALUE(LEFT(A970,4))</f>
        <v>2022</v>
      </c>
      <c r="C970" s="0" t="str">
        <f aca="false">"FY"&amp;IF(VALUE(MID(A970,6,2))&gt;=4,VALUE(LEFT(A970,4)),VALUE(LEFT(A970,4))-1)&amp;"-"&amp;TEXT(MOD(IF(VALUE(MID(A970,6,2))&gt;=4,VALUE(LEFT(A970,4)),VALUE(LEFT(A970,4))-1)+1,100),"00")</f>
        <v>FY2022-23</v>
      </c>
      <c r="D970" s="0" t="s">
        <v>36</v>
      </c>
      <c r="E970" s="0" t="s">
        <v>36</v>
      </c>
      <c r="F970" s="0" t="str">
        <f aca="false">INDEX(Mapping!$B$2:$B$465,MATCH(E970,Mapping!$A$2:$A$465,0))</f>
        <v>UTTAR PRADESH</v>
      </c>
      <c r="G970" s="0" t="str">
        <f aca="false">INDEX(Mapping!$C$2:$C$465,MATCH(E970,Mapping!$A$2:$A$465,0))</f>
        <v>UTTAR PRADESH</v>
      </c>
      <c r="H970" s="2" t="n">
        <v>315.4</v>
      </c>
      <c r="I970" s="3" t="n">
        <v>8.91</v>
      </c>
    </row>
    <row r="971" customFormat="false" ht="15" hidden="false" customHeight="false" outlineLevel="0" collapsed="false">
      <c r="A971" s="0" t="s">
        <v>64</v>
      </c>
      <c r="B971" s="0" t="n">
        <f aca="false">VALUE(LEFT(A971,4))</f>
        <v>2022</v>
      </c>
      <c r="C971" s="0" t="str">
        <f aca="false">"FY"&amp;IF(VALUE(MID(A971,6,2))&gt;=4,VALUE(LEFT(A971,4)),VALUE(LEFT(A971,4))-1)&amp;"-"&amp;TEXT(MOD(IF(VALUE(MID(A971,6,2))&gt;=4,VALUE(LEFT(A971,4)),VALUE(LEFT(A971,4))-1)+1,100),"00")</f>
        <v>FY2022-23</v>
      </c>
      <c r="D971" s="0" t="s">
        <v>38</v>
      </c>
      <c r="E971" s="0" t="s">
        <v>38</v>
      </c>
      <c r="F971" s="0" t="str">
        <f aca="false">INDEX(Mapping!$B$2:$B$465,MATCH(E971,Mapping!$A$2:$A$465,0))</f>
        <v>ANDHRA PRADESH</v>
      </c>
      <c r="G971" s="0" t="str">
        <f aca="false">INDEX(Mapping!$C$2:$C$465,MATCH(E971,Mapping!$A$2:$A$465,0))</f>
        <v>ANDHRA PRADESH</v>
      </c>
      <c r="H971" s="2" t="n">
        <v>290.51</v>
      </c>
      <c r="I971" s="3" t="n">
        <v>8.21</v>
      </c>
    </row>
    <row r="972" customFormat="false" ht="15" hidden="false" customHeight="false" outlineLevel="0" collapsed="false">
      <c r="A972" s="0" t="s">
        <v>64</v>
      </c>
      <c r="B972" s="0" t="n">
        <f aca="false">VALUE(LEFT(A972,4))</f>
        <v>2022</v>
      </c>
      <c r="C972" s="0" t="str">
        <f aca="false">"FY"&amp;IF(VALUE(MID(A972,6,2))&gt;=4,VALUE(LEFT(A972,4)),VALUE(LEFT(A972,4))-1)&amp;"-"&amp;TEXT(MOD(IF(VALUE(MID(A972,6,2))&gt;=4,VALUE(LEFT(A972,4)),VALUE(LEFT(A972,4))-1)+1,100),"00")</f>
        <v>FY2022-23</v>
      </c>
      <c r="D972" s="0" t="s">
        <v>39</v>
      </c>
      <c r="E972" s="0" t="s">
        <v>39</v>
      </c>
      <c r="F972" s="0" t="str">
        <f aca="false">INDEX(Mapping!$B$2:$B$465,MATCH(E972,Mapping!$A$2:$A$465,0))</f>
        <v>WEST BENGAL</v>
      </c>
      <c r="G972" s="0" t="str">
        <f aca="false">INDEX(Mapping!$C$2:$C$465,MATCH(E972,Mapping!$A$2:$A$465,0))</f>
        <v>WEST BENGAL</v>
      </c>
      <c r="H972" s="2" t="n">
        <v>243.92</v>
      </c>
      <c r="I972" s="3" t="n">
        <v>6.89</v>
      </c>
    </row>
    <row r="973" customFormat="false" ht="15" hidden="false" customHeight="false" outlineLevel="0" collapsed="false">
      <c r="A973" s="0" t="s">
        <v>64</v>
      </c>
      <c r="B973" s="0" t="n">
        <f aca="false">VALUE(LEFT(A973,4))</f>
        <v>2022</v>
      </c>
      <c r="C973" s="0" t="str">
        <f aca="false">"FY"&amp;IF(VALUE(MID(A973,6,2))&gt;=4,VALUE(LEFT(A973,4)),VALUE(LEFT(A973,4))-1)&amp;"-"&amp;TEXT(MOD(IF(VALUE(MID(A973,6,2))&gt;=4,VALUE(LEFT(A973,4)),VALUE(LEFT(A973,4))-1)+1,100),"00")</f>
        <v>FY2022-23</v>
      </c>
      <c r="D973" s="0" t="s">
        <v>35</v>
      </c>
      <c r="E973" s="0" t="s">
        <v>35</v>
      </c>
      <c r="F973" s="0" t="str">
        <f aca="false">INDEX(Mapping!$B$2:$B$465,MATCH(E973,Mapping!$A$2:$A$465,0))</f>
        <v>TELANGANA</v>
      </c>
      <c r="G973" s="0" t="str">
        <f aca="false">INDEX(Mapping!$C$2:$C$465,MATCH(E973,Mapping!$A$2:$A$465,0))</f>
        <v>TELANGANA</v>
      </c>
      <c r="H973" s="2" t="n">
        <v>241.92</v>
      </c>
      <c r="I973" s="3" t="n">
        <v>6.84</v>
      </c>
    </row>
    <row r="974" customFormat="false" ht="15" hidden="false" customHeight="false" outlineLevel="0" collapsed="false">
      <c r="A974" s="0" t="s">
        <v>64</v>
      </c>
      <c r="B974" s="0" t="n">
        <f aca="false">VALUE(LEFT(A974,4))</f>
        <v>2022</v>
      </c>
      <c r="C974" s="0" t="str">
        <f aca="false">"FY"&amp;IF(VALUE(MID(A974,6,2))&gt;=4,VALUE(LEFT(A974,4)),VALUE(LEFT(A974,4))-1)&amp;"-"&amp;TEXT(MOD(IF(VALUE(MID(A974,6,2))&gt;=4,VALUE(LEFT(A974,4)),VALUE(LEFT(A974,4))-1)+1,100),"00")</f>
        <v>FY2022-23</v>
      </c>
      <c r="D974" s="0" t="s">
        <v>40</v>
      </c>
      <c r="E974" s="0" t="s">
        <v>40</v>
      </c>
      <c r="F974" s="0" t="str">
        <f aca="false">INDEX(Mapping!$B$2:$B$465,MATCH(E974,Mapping!$A$2:$A$465,0))</f>
        <v>TAMIL NADU</v>
      </c>
      <c r="G974" s="0" t="str">
        <f aca="false">INDEX(Mapping!$C$2:$C$465,MATCH(E974,Mapping!$A$2:$A$465,0))</f>
        <v>TAMIL NADU</v>
      </c>
      <c r="H974" s="2" t="n">
        <v>217.08</v>
      </c>
      <c r="I974" s="3" t="n">
        <v>6.13</v>
      </c>
    </row>
    <row r="975" customFormat="false" ht="15" hidden="false" customHeight="false" outlineLevel="0" collapsed="false">
      <c r="A975" s="0" t="s">
        <v>64</v>
      </c>
      <c r="B975" s="0" t="n">
        <f aca="false">VALUE(LEFT(A975,4))</f>
        <v>2022</v>
      </c>
      <c r="C975" s="0" t="str">
        <f aca="false">"FY"&amp;IF(VALUE(MID(A975,6,2))&gt;=4,VALUE(LEFT(A975,4)),VALUE(LEFT(A975,4))-1)&amp;"-"&amp;TEXT(MOD(IF(VALUE(MID(A975,6,2))&gt;=4,VALUE(LEFT(A975,4)),VALUE(LEFT(A975,4))-1)+1,100),"00")</f>
        <v>FY2022-23</v>
      </c>
      <c r="D975" s="0" t="s">
        <v>44</v>
      </c>
      <c r="E975" s="0" t="s">
        <v>44</v>
      </c>
      <c r="F975" s="0" t="str">
        <f aca="false">INDEX(Mapping!$B$2:$B$465,MATCH(E975,Mapping!$A$2:$A$465,0))</f>
        <v>HARYANA</v>
      </c>
      <c r="G975" s="0" t="str">
        <f aca="false">INDEX(Mapping!$C$2:$C$465,MATCH(E975,Mapping!$A$2:$A$465,0))</f>
        <v>HARYANA</v>
      </c>
      <c r="H975" s="2" t="n">
        <v>215.14</v>
      </c>
      <c r="I975" s="3" t="n">
        <v>6.08</v>
      </c>
    </row>
    <row r="976" customFormat="false" ht="15" hidden="false" customHeight="false" outlineLevel="0" collapsed="false">
      <c r="A976" s="0" t="s">
        <v>64</v>
      </c>
      <c r="B976" s="0" t="n">
        <f aca="false">VALUE(LEFT(A976,4))</f>
        <v>2022</v>
      </c>
      <c r="C976" s="0" t="str">
        <f aca="false">"FY"&amp;IF(VALUE(MID(A976,6,2))&gt;=4,VALUE(LEFT(A976,4)),VALUE(LEFT(A976,4))-1)&amp;"-"&amp;TEXT(MOD(IF(VALUE(MID(A976,6,2))&gt;=4,VALUE(LEFT(A976,4)),VALUE(LEFT(A976,4))-1)+1,100),"00")</f>
        <v>FY2022-23</v>
      </c>
      <c r="D976" s="0" t="s">
        <v>43</v>
      </c>
      <c r="E976" s="0" t="s">
        <v>43</v>
      </c>
      <c r="F976" s="0" t="str">
        <f aca="false">INDEX(Mapping!$B$2:$B$465,MATCH(E976,Mapping!$A$2:$A$465,0))</f>
        <v>ODISHA</v>
      </c>
      <c r="G976" s="0" t="str">
        <f aca="false">INDEX(Mapping!$C$2:$C$465,MATCH(E976,Mapping!$A$2:$A$465,0))</f>
        <v>ODISHA</v>
      </c>
      <c r="H976" s="2" t="n">
        <v>188.76</v>
      </c>
      <c r="I976" s="3" t="n">
        <v>5.33</v>
      </c>
    </row>
    <row r="977" customFormat="false" ht="15" hidden="false" customHeight="false" outlineLevel="0" collapsed="false">
      <c r="A977" s="0" t="s">
        <v>64</v>
      </c>
      <c r="B977" s="0" t="n">
        <f aca="false">VALUE(LEFT(A977,4))</f>
        <v>2022</v>
      </c>
      <c r="C977" s="0" t="str">
        <f aca="false">"FY"&amp;IF(VALUE(MID(A977,6,2))&gt;=4,VALUE(LEFT(A977,4)),VALUE(LEFT(A977,4))-1)&amp;"-"&amp;TEXT(MOD(IF(VALUE(MID(A977,6,2))&gt;=4,VALUE(LEFT(A977,4)),VALUE(LEFT(A977,4))-1)+1,100),"00")</f>
        <v>FY2022-23</v>
      </c>
      <c r="D977" s="0" t="s">
        <v>61</v>
      </c>
      <c r="E977" s="0" t="s">
        <v>61</v>
      </c>
      <c r="F977" s="0" t="str">
        <f aca="false">INDEX(Mapping!$B$2:$B$465,MATCH(E977,Mapping!$A$2:$A$465,0))</f>
        <v>ASSAM</v>
      </c>
      <c r="G977" s="0" t="str">
        <f aca="false">INDEX(Mapping!$C$2:$C$465,MATCH(E977,Mapping!$A$2:$A$465,0))</f>
        <v>ASSAM</v>
      </c>
      <c r="H977" s="2" t="n">
        <v>172.17</v>
      </c>
      <c r="I977" s="3" t="n">
        <v>4.87</v>
      </c>
    </row>
    <row r="978" customFormat="false" ht="15" hidden="false" customHeight="false" outlineLevel="0" collapsed="false">
      <c r="A978" s="0" t="s">
        <v>64</v>
      </c>
      <c r="B978" s="0" t="n">
        <f aca="false">VALUE(LEFT(A978,4))</f>
        <v>2022</v>
      </c>
      <c r="C978" s="0" t="str">
        <f aca="false">"FY"&amp;IF(VALUE(MID(A978,6,2))&gt;=4,VALUE(LEFT(A978,4)),VALUE(LEFT(A978,4))-1)&amp;"-"&amp;TEXT(MOD(IF(VALUE(MID(A978,6,2))&gt;=4,VALUE(LEFT(A978,4)),VALUE(LEFT(A978,4))-1)+1,100),"00")</f>
        <v>FY2022-23</v>
      </c>
      <c r="D978" s="0" t="s">
        <v>648</v>
      </c>
      <c r="E978" s="0" t="s">
        <v>91</v>
      </c>
      <c r="F978" s="0" t="str">
        <f aca="false">INDEX(Mapping!$B$2:$B$465,MATCH(E978,Mapping!$A$2:$A$465,0))</f>
        <v>AM/NS INDIA (HAZIRA)</v>
      </c>
      <c r="G978" s="0" t="str">
        <f aca="false">INDEX(Mapping!$C$2:$C$465,MATCH(E978,Mapping!$A$2:$A$465,0))</f>
        <v>AM/NS INDIA (HAZIRA)</v>
      </c>
      <c r="H978" s="2" t="n">
        <v>153.33</v>
      </c>
      <c r="I978" s="3" t="n">
        <v>4.33</v>
      </c>
    </row>
    <row r="979" customFormat="false" ht="15" hidden="false" customHeight="false" outlineLevel="0" collapsed="false">
      <c r="A979" s="0" t="s">
        <v>64</v>
      </c>
      <c r="B979" s="0" t="n">
        <f aca="false">VALUE(LEFT(A979,4))</f>
        <v>2022</v>
      </c>
      <c r="C979" s="0" t="str">
        <f aca="false">"FY"&amp;IF(VALUE(MID(A979,6,2))&gt;=4,VALUE(LEFT(A979,4)),VALUE(LEFT(A979,4))-1)&amp;"-"&amp;TEXT(MOD(IF(VALUE(MID(A979,6,2))&gt;=4,VALUE(LEFT(A979,4)),VALUE(LEFT(A979,4))-1)+1,100),"00")</f>
        <v>FY2022-23</v>
      </c>
      <c r="D979" s="0" t="s">
        <v>100</v>
      </c>
      <c r="E979" s="0" t="s">
        <v>100</v>
      </c>
      <c r="F979" s="0" t="str">
        <f aca="false">INDEX(Mapping!$B$2:$B$465,MATCH(E979,Mapping!$A$2:$A$465,0))</f>
        <v>DNH &amp; DD (UT)</v>
      </c>
      <c r="G979" s="0" t="str">
        <f aca="false">INDEX(Mapping!$C$2:$C$465,MATCH(E979,Mapping!$A$2:$A$465,0))</f>
        <v>DNH &amp; DD (UT)</v>
      </c>
      <c r="H979" s="2" t="n">
        <v>123.02</v>
      </c>
      <c r="I979" s="3" t="n">
        <v>3.48</v>
      </c>
    </row>
    <row r="980" customFormat="false" ht="15" hidden="false" customHeight="false" outlineLevel="0" collapsed="false">
      <c r="A980" s="0" t="s">
        <v>64</v>
      </c>
      <c r="B980" s="0" t="n">
        <f aca="false">VALUE(LEFT(A980,4))</f>
        <v>2022</v>
      </c>
      <c r="C980" s="0" t="str">
        <f aca="false">"FY"&amp;IF(VALUE(MID(A980,6,2))&gt;=4,VALUE(LEFT(A980,4)),VALUE(LEFT(A980,4))-1)&amp;"-"&amp;TEXT(MOD(IF(VALUE(MID(A980,6,2))&gt;=4,VALUE(LEFT(A980,4)),VALUE(LEFT(A980,4))-1)+1,100),"00")</f>
        <v>FY2022-23</v>
      </c>
      <c r="D980" s="0" t="s">
        <v>49</v>
      </c>
      <c r="E980" s="0" t="s">
        <v>49</v>
      </c>
      <c r="F980" s="0" t="str">
        <f aca="false">INDEX(Mapping!$B$2:$B$465,MATCH(E980,Mapping!$A$2:$A$465,0))</f>
        <v>MADHYA PRADESH</v>
      </c>
      <c r="G980" s="0" t="str">
        <f aca="false">INDEX(Mapping!$C$2:$C$465,MATCH(E980,Mapping!$A$2:$A$465,0))</f>
        <v>MADHYA PRADESH</v>
      </c>
      <c r="H980" s="2" t="n">
        <v>112.99</v>
      </c>
      <c r="I980" s="3" t="n">
        <v>3.19</v>
      </c>
    </row>
    <row r="981" customFormat="false" ht="15" hidden="false" customHeight="false" outlineLevel="0" collapsed="false">
      <c r="A981" s="0" t="s">
        <v>64</v>
      </c>
      <c r="B981" s="0" t="n">
        <f aca="false">VALUE(LEFT(A981,4))</f>
        <v>2022</v>
      </c>
      <c r="C981" s="0" t="str">
        <f aca="false">"FY"&amp;IF(VALUE(MID(A981,6,2))&gt;=4,VALUE(LEFT(A981,4)),VALUE(LEFT(A981,4))-1)&amp;"-"&amp;TEXT(MOD(IF(VALUE(MID(A981,6,2))&gt;=4,VALUE(LEFT(A981,4)),VALUE(LEFT(A981,4))-1)+1,100),"00")</f>
        <v>FY2022-23</v>
      </c>
      <c r="D981" s="0" t="s">
        <v>41</v>
      </c>
      <c r="E981" s="0" t="s">
        <v>41</v>
      </c>
      <c r="F981" s="0" t="str">
        <f aca="false">INDEX(Mapping!$B$2:$B$465,MATCH(E981,Mapping!$A$2:$A$465,0))</f>
        <v>RAJASTHAN</v>
      </c>
      <c r="G981" s="0" t="str">
        <f aca="false">INDEX(Mapping!$C$2:$C$465,MATCH(E981,Mapping!$A$2:$A$465,0))</f>
        <v>RAJASTHAN</v>
      </c>
      <c r="H981" s="2" t="n">
        <v>73.79</v>
      </c>
      <c r="I981" s="3" t="n">
        <v>2.09</v>
      </c>
    </row>
    <row r="982" customFormat="false" ht="15" hidden="false" customHeight="false" outlineLevel="0" collapsed="false">
      <c r="A982" s="0" t="s">
        <v>64</v>
      </c>
      <c r="B982" s="0" t="n">
        <f aca="false">VALUE(LEFT(A982,4))</f>
        <v>2022</v>
      </c>
      <c r="C982" s="0" t="str">
        <f aca="false">"FY"&amp;IF(VALUE(MID(A982,6,2))&gt;=4,VALUE(LEFT(A982,4)),VALUE(LEFT(A982,4))-1)&amp;"-"&amp;TEXT(MOD(IF(VALUE(MID(A982,6,2))&gt;=4,VALUE(LEFT(A982,4)),VALUE(LEFT(A982,4))-1)+1,100),"00")</f>
        <v>FY2022-23</v>
      </c>
      <c r="D982" s="0" t="s">
        <v>42</v>
      </c>
      <c r="E982" s="0" t="s">
        <v>42</v>
      </c>
      <c r="F982" s="0" t="str">
        <f aca="false">INDEX(Mapping!$B$2:$B$465,MATCH(E982,Mapping!$A$2:$A$465,0))</f>
        <v>PUNJAB</v>
      </c>
      <c r="G982" s="0" t="str">
        <f aca="false">INDEX(Mapping!$C$2:$C$465,MATCH(E982,Mapping!$A$2:$A$465,0))</f>
        <v>PUNJAB</v>
      </c>
      <c r="H982" s="2" t="n">
        <v>65.42</v>
      </c>
      <c r="I982" s="3" t="n">
        <v>1.85</v>
      </c>
    </row>
    <row r="983" customFormat="false" ht="15" hidden="false" customHeight="false" outlineLevel="0" collapsed="false">
      <c r="A983" s="0" t="s">
        <v>64</v>
      </c>
      <c r="B983" s="0" t="n">
        <f aca="false">VALUE(LEFT(A983,4))</f>
        <v>2022</v>
      </c>
      <c r="C983" s="0" t="str">
        <f aca="false">"FY"&amp;IF(VALUE(MID(A983,6,2))&gt;=4,VALUE(LEFT(A983,4)),VALUE(LEFT(A983,4))-1)&amp;"-"&amp;TEXT(MOD(IF(VALUE(MID(A983,6,2))&gt;=4,VALUE(LEFT(A983,4)),VALUE(LEFT(A983,4))-1)+1,100),"00")</f>
        <v>FY2022-23</v>
      </c>
      <c r="D983" s="0" t="s">
        <v>94</v>
      </c>
      <c r="E983" s="0" t="s">
        <v>94</v>
      </c>
      <c r="F983" s="0" t="str">
        <f aca="false">INDEX(Mapping!$B$2:$B$465,MATCH(E983,Mapping!$A$2:$A$465,0))</f>
        <v>JHARKHAND</v>
      </c>
      <c r="G983" s="0" t="str">
        <f aca="false">INDEX(Mapping!$C$2:$C$465,MATCH(E983,Mapping!$A$2:$A$465,0))</f>
        <v>JHARKHAND</v>
      </c>
      <c r="H983" s="2" t="n">
        <v>55.34</v>
      </c>
      <c r="I983" s="3" t="n">
        <v>1.56</v>
      </c>
    </row>
    <row r="984" customFormat="false" ht="15" hidden="false" customHeight="false" outlineLevel="0" collapsed="false">
      <c r="A984" s="0" t="s">
        <v>64</v>
      </c>
      <c r="B984" s="0" t="n">
        <f aca="false">VALUE(LEFT(A984,4))</f>
        <v>2022</v>
      </c>
      <c r="C984" s="0" t="str">
        <f aca="false">"FY"&amp;IF(VALUE(MID(A984,6,2))&gt;=4,VALUE(LEFT(A984,4)),VALUE(LEFT(A984,4))-1)&amp;"-"&amp;TEXT(MOD(IF(VALUE(MID(A984,6,2))&gt;=4,VALUE(LEFT(A984,4)),VALUE(LEFT(A984,4))-1)+1,100),"00")</f>
        <v>FY2022-23</v>
      </c>
      <c r="D984" s="0" t="s">
        <v>46</v>
      </c>
      <c r="E984" s="0" t="s">
        <v>46</v>
      </c>
      <c r="F984" s="0" t="str">
        <f aca="false">INDEX(Mapping!$B$2:$B$465,MATCH(E984,Mapping!$A$2:$A$465,0))</f>
        <v>CHHATTISGARH</v>
      </c>
      <c r="G984" s="0" t="str">
        <f aca="false">INDEX(Mapping!$C$2:$C$465,MATCH(E984,Mapping!$A$2:$A$465,0))</f>
        <v>CHHATTISGARH</v>
      </c>
      <c r="H984" s="2" t="n">
        <v>50.54</v>
      </c>
      <c r="I984" s="3" t="n">
        <v>1.43</v>
      </c>
    </row>
    <row r="985" customFormat="false" ht="15" hidden="false" customHeight="false" outlineLevel="0" collapsed="false">
      <c r="A985" s="0" t="s">
        <v>64</v>
      </c>
      <c r="B985" s="0" t="n">
        <f aca="false">VALUE(LEFT(A985,4))</f>
        <v>2022</v>
      </c>
      <c r="C985" s="0" t="str">
        <f aca="false">"FY"&amp;IF(VALUE(MID(A985,6,2))&gt;=4,VALUE(LEFT(A985,4)),VALUE(LEFT(A985,4))-1)&amp;"-"&amp;TEXT(MOD(IF(VALUE(MID(A985,6,2))&gt;=4,VALUE(LEFT(A985,4)),VALUE(LEFT(A985,4))-1)+1,100),"00")</f>
        <v>FY2022-23</v>
      </c>
      <c r="D985" s="0" t="s">
        <v>48</v>
      </c>
      <c r="E985" s="0" t="s">
        <v>48</v>
      </c>
      <c r="F985" s="0" t="str">
        <f aca="false">INDEX(Mapping!$B$2:$B$465,MATCH(E985,Mapping!$A$2:$A$465,0))</f>
        <v>DELHI</v>
      </c>
      <c r="G985" s="0" t="str">
        <f aca="false">INDEX(Mapping!$C$2:$C$465,MATCH(E985,Mapping!$A$2:$A$465,0))</f>
        <v>DELHI</v>
      </c>
      <c r="H985" s="2" t="n">
        <v>42.89</v>
      </c>
      <c r="I985" s="3" t="n">
        <v>1.21</v>
      </c>
    </row>
    <row r="986" customFormat="false" ht="15" hidden="false" customHeight="false" outlineLevel="0" collapsed="false">
      <c r="A986" s="0" t="s">
        <v>64</v>
      </c>
      <c r="B986" s="0" t="n">
        <f aca="false">VALUE(LEFT(A986,4))</f>
        <v>2022</v>
      </c>
      <c r="C986" s="0" t="str">
        <f aca="false">"FY"&amp;IF(VALUE(MID(A986,6,2))&gt;=4,VALUE(LEFT(A986,4)),VALUE(LEFT(A986,4))-1)&amp;"-"&amp;TEXT(MOD(IF(VALUE(MID(A986,6,2))&gt;=4,VALUE(LEFT(A986,4)),VALUE(LEFT(A986,4))-1)+1,100),"00")</f>
        <v>FY2022-23</v>
      </c>
      <c r="D986" s="0" t="s">
        <v>47</v>
      </c>
      <c r="E986" s="0" t="s">
        <v>47</v>
      </c>
      <c r="F986" s="0" t="str">
        <f aca="false">INDEX(Mapping!$B$2:$B$465,MATCH(E986,Mapping!$A$2:$A$465,0))</f>
        <v>KARNATAKA</v>
      </c>
      <c r="G986" s="0" t="str">
        <f aca="false">INDEX(Mapping!$C$2:$C$465,MATCH(E986,Mapping!$A$2:$A$465,0))</f>
        <v>KARNATAKA</v>
      </c>
      <c r="H986" s="2" t="n">
        <v>40.2</v>
      </c>
      <c r="I986" s="3" t="n">
        <v>1.14</v>
      </c>
    </row>
    <row r="987" customFormat="false" ht="15" hidden="false" customHeight="false" outlineLevel="0" collapsed="false">
      <c r="A987" s="0" t="s">
        <v>64</v>
      </c>
      <c r="B987" s="0" t="n">
        <f aca="false">VALUE(LEFT(A987,4))</f>
        <v>2022</v>
      </c>
      <c r="C987" s="0" t="str">
        <f aca="false">"FY"&amp;IF(VALUE(MID(A987,6,2))&gt;=4,VALUE(LEFT(A987,4)),VALUE(LEFT(A987,4))-1)&amp;"-"&amp;TEXT(MOD(IF(VALUE(MID(A987,6,2))&gt;=4,VALUE(LEFT(A987,4)),VALUE(LEFT(A987,4))-1)+1,100),"00")</f>
        <v>FY2022-23</v>
      </c>
      <c r="D987" s="0" t="s">
        <v>312</v>
      </c>
      <c r="E987" s="0" t="s">
        <v>312</v>
      </c>
      <c r="F987" s="0" t="str">
        <f aca="false">INDEX(Mapping!$B$2:$B$465,MATCH(E987,Mapping!$A$2:$A$465,0))</f>
        <v>INDIAN RAILWAYS (NCR)</v>
      </c>
      <c r="G987" s="0" t="str">
        <f aca="false">INDEX(Mapping!$C$2:$C$465,MATCH(E987,Mapping!$A$2:$A$465,0))</f>
        <v>INDIAN RAILWAYS (NCR)</v>
      </c>
      <c r="H987" s="2" t="n">
        <v>33.94</v>
      </c>
      <c r="I987" s="3" t="n">
        <v>0.96</v>
      </c>
    </row>
    <row r="988" customFormat="false" ht="15" hidden="false" customHeight="false" outlineLevel="0" collapsed="false">
      <c r="A988" s="0" t="s">
        <v>64</v>
      </c>
      <c r="B988" s="0" t="n">
        <f aca="false">VALUE(LEFT(A988,4))</f>
        <v>2022</v>
      </c>
      <c r="C988" s="0" t="str">
        <f aca="false">"FY"&amp;IF(VALUE(MID(A988,6,2))&gt;=4,VALUE(LEFT(A988,4)),VALUE(LEFT(A988,4))-1)&amp;"-"&amp;TEXT(MOD(IF(VALUE(MID(A988,6,2))&gt;=4,VALUE(LEFT(A988,4)),VALUE(LEFT(A988,4))-1)+1,100),"00")</f>
        <v>FY2022-23</v>
      </c>
      <c r="D988" s="0" t="s">
        <v>45</v>
      </c>
      <c r="E988" s="0" t="s">
        <v>45</v>
      </c>
      <c r="F988" s="0" t="str">
        <f aca="false">INDEX(Mapping!$B$2:$B$465,MATCH(E988,Mapping!$A$2:$A$465,0))</f>
        <v>BIHAR</v>
      </c>
      <c r="G988" s="0" t="str">
        <f aca="false">INDEX(Mapping!$C$2:$C$465,MATCH(E988,Mapping!$A$2:$A$465,0))</f>
        <v>BIHAR</v>
      </c>
      <c r="H988" s="2" t="n">
        <v>17.87</v>
      </c>
      <c r="I988" s="3" t="n">
        <v>0.51</v>
      </c>
    </row>
    <row r="989" customFormat="false" ht="15" hidden="false" customHeight="false" outlineLevel="0" collapsed="false">
      <c r="A989" s="0" t="s">
        <v>64</v>
      </c>
      <c r="B989" s="0" t="n">
        <f aca="false">VALUE(LEFT(A989,4))</f>
        <v>2022</v>
      </c>
      <c r="C989" s="0" t="str">
        <f aca="false">"FY"&amp;IF(VALUE(MID(A989,6,2))&gt;=4,VALUE(LEFT(A989,4)),VALUE(LEFT(A989,4))-1)&amp;"-"&amp;TEXT(MOD(IF(VALUE(MID(A989,6,2))&gt;=4,VALUE(LEFT(A989,4)),VALUE(LEFT(A989,4))-1)+1,100),"00")</f>
        <v>FY2022-23</v>
      </c>
      <c r="D989" s="0" t="s">
        <v>154</v>
      </c>
      <c r="E989" s="0" t="s">
        <v>154</v>
      </c>
      <c r="F989" s="0" t="str">
        <f aca="false">INDEX(Mapping!$B$2:$B$465,MATCH(E989,Mapping!$A$2:$A$465,0))</f>
        <v>DVC</v>
      </c>
      <c r="G989" s="0" t="str">
        <f aca="false">INDEX(Mapping!$C$2:$C$465,MATCH(E989,Mapping!$A$2:$A$465,0))</f>
        <v>DVC</v>
      </c>
      <c r="H989" s="2" t="n">
        <v>14.34</v>
      </c>
      <c r="I989" s="3" t="n">
        <v>0.41</v>
      </c>
    </row>
    <row r="990" customFormat="false" ht="15" hidden="false" customHeight="false" outlineLevel="0" collapsed="false">
      <c r="A990" s="0" t="s">
        <v>64</v>
      </c>
      <c r="B990" s="0" t="n">
        <f aca="false">VALUE(LEFT(A990,4))</f>
        <v>2022</v>
      </c>
      <c r="C990" s="0" t="str">
        <f aca="false">"FY"&amp;IF(VALUE(MID(A990,6,2))&gt;=4,VALUE(LEFT(A990,4)),VALUE(LEFT(A990,4))-1)&amp;"-"&amp;TEXT(MOD(IF(VALUE(MID(A990,6,2))&gt;=4,VALUE(LEFT(A990,4)),VALUE(LEFT(A990,4))-1)+1,100),"00")</f>
        <v>FY2022-23</v>
      </c>
      <c r="D990" s="0" t="s">
        <v>119</v>
      </c>
      <c r="E990" s="0" t="s">
        <v>119</v>
      </c>
      <c r="F990" s="0" t="str">
        <f aca="false">INDEX(Mapping!$B$2:$B$465,MATCH(E990,Mapping!$A$2:$A$465,0))</f>
        <v>GOA</v>
      </c>
      <c r="G990" s="0" t="str">
        <f aca="false">INDEX(Mapping!$C$2:$C$465,MATCH(E990,Mapping!$A$2:$A$465,0))</f>
        <v>GOA</v>
      </c>
      <c r="H990" s="2" t="n">
        <v>11.63</v>
      </c>
      <c r="I990" s="3" t="n">
        <v>0.33</v>
      </c>
    </row>
    <row r="991" customFormat="false" ht="15" hidden="false" customHeight="false" outlineLevel="0" collapsed="false">
      <c r="A991" s="0" t="s">
        <v>64</v>
      </c>
      <c r="B991" s="0" t="n">
        <f aca="false">VALUE(LEFT(A991,4))</f>
        <v>2022</v>
      </c>
      <c r="C991" s="0" t="str">
        <f aca="false">"FY"&amp;IF(VALUE(MID(A991,6,2))&gt;=4,VALUE(LEFT(A991,4)),VALUE(LEFT(A991,4))-1)&amp;"-"&amp;TEXT(MOD(IF(VALUE(MID(A991,6,2))&gt;=4,VALUE(LEFT(A991,4)),VALUE(LEFT(A991,4))-1)+1,100),"00")</f>
        <v>FY2022-23</v>
      </c>
      <c r="D991" s="0" t="s">
        <v>213</v>
      </c>
      <c r="E991" s="0" t="s">
        <v>213</v>
      </c>
      <c r="F991" s="0" t="str">
        <f aca="false">INDEX(Mapping!$B$2:$B$465,MATCH(E991,Mapping!$A$2:$A$465,0))</f>
        <v>NEPAL (NEA / NVVN)</v>
      </c>
      <c r="G991" s="0" t="str">
        <f aca="false">INDEX(Mapping!$C$2:$C$465,MATCH(E991,Mapping!$A$2:$A$465,0))</f>
        <v>NEPAL (NEA / NVVN)</v>
      </c>
      <c r="H991" s="2" t="n">
        <v>10.57</v>
      </c>
      <c r="I991" s="3" t="n">
        <v>0.3</v>
      </c>
    </row>
    <row r="992" customFormat="false" ht="15" hidden="false" customHeight="false" outlineLevel="0" collapsed="false">
      <c r="A992" s="0" t="s">
        <v>64</v>
      </c>
      <c r="B992" s="0" t="n">
        <f aca="false">VALUE(LEFT(A992,4))</f>
        <v>2022</v>
      </c>
      <c r="C992" s="0" t="str">
        <f aca="false">"FY"&amp;IF(VALUE(MID(A992,6,2))&gt;=4,VALUE(LEFT(A992,4)),VALUE(LEFT(A992,4))-1)&amp;"-"&amp;TEXT(MOD(IF(VALUE(MID(A992,6,2))&gt;=4,VALUE(LEFT(A992,4)),VALUE(LEFT(A992,4))-1)+1,100),"00")</f>
        <v>FY2022-23</v>
      </c>
      <c r="D992" s="0" t="s">
        <v>71</v>
      </c>
      <c r="E992" s="0" t="s">
        <v>71</v>
      </c>
      <c r="F992" s="0" t="str">
        <f aca="false">INDEX(Mapping!$B$2:$B$465,MATCH(E992,Mapping!$A$2:$A$465,0))</f>
        <v>KERALA</v>
      </c>
      <c r="G992" s="0" t="str">
        <f aca="false">INDEX(Mapping!$C$2:$C$465,MATCH(E992,Mapping!$A$2:$A$465,0))</f>
        <v>KERALA</v>
      </c>
      <c r="H992" s="2" t="n">
        <v>8.51</v>
      </c>
      <c r="I992" s="3" t="n">
        <v>0.24</v>
      </c>
    </row>
    <row r="993" customFormat="false" ht="15" hidden="false" customHeight="false" outlineLevel="0" collapsed="false">
      <c r="A993" s="0" t="s">
        <v>64</v>
      </c>
      <c r="B993" s="0" t="n">
        <f aca="false">VALUE(LEFT(A993,4))</f>
        <v>2022</v>
      </c>
      <c r="C993" s="0" t="str">
        <f aca="false">"FY"&amp;IF(VALUE(MID(A993,6,2))&gt;=4,VALUE(LEFT(A993,4)),VALUE(LEFT(A993,4))-1)&amp;"-"&amp;TEXT(MOD(IF(VALUE(MID(A993,6,2))&gt;=4,VALUE(LEFT(A993,4)),VALUE(LEFT(A993,4))-1)+1,100),"00")</f>
        <v>FY2022-23</v>
      </c>
      <c r="D993" s="0" t="s">
        <v>56</v>
      </c>
      <c r="E993" s="0" t="s">
        <v>56</v>
      </c>
      <c r="F993" s="0" t="str">
        <f aca="false">INDEX(Mapping!$B$2:$B$465,MATCH(E993,Mapping!$A$2:$A$465,0))</f>
        <v>UTTARAKHAND</v>
      </c>
      <c r="G993" s="0" t="str">
        <f aca="false">INDEX(Mapping!$C$2:$C$465,MATCH(E993,Mapping!$A$2:$A$465,0))</f>
        <v>UTTARAKHAND</v>
      </c>
      <c r="H993" s="2" t="n">
        <v>6.47</v>
      </c>
      <c r="I993" s="3" t="n">
        <v>0.18</v>
      </c>
    </row>
    <row r="994" customFormat="false" ht="15" hidden="false" customHeight="false" outlineLevel="0" collapsed="false">
      <c r="A994" s="0" t="s">
        <v>64</v>
      </c>
      <c r="B994" s="0" t="n">
        <f aca="false">VALUE(LEFT(A994,4))</f>
        <v>2022</v>
      </c>
      <c r="C994" s="0" t="str">
        <f aca="false">"FY"&amp;IF(VALUE(MID(A994,6,2))&gt;=4,VALUE(LEFT(A994,4)),VALUE(LEFT(A994,4))-1)&amp;"-"&amp;TEXT(MOD(IF(VALUE(MID(A994,6,2))&gt;=4,VALUE(LEFT(A994,4)),VALUE(LEFT(A994,4))-1)+1,100),"00")</f>
        <v>FY2022-23</v>
      </c>
      <c r="D994" s="0" t="s">
        <v>121</v>
      </c>
      <c r="E994" s="0" t="s">
        <v>121</v>
      </c>
      <c r="F994" s="0" t="str">
        <f aca="false">INDEX(Mapping!$B$2:$B$465,MATCH(E994,Mapping!$A$2:$A$465,0))</f>
        <v>MEGHALAYA</v>
      </c>
      <c r="G994" s="0" t="str">
        <f aca="false">INDEX(Mapping!$C$2:$C$465,MATCH(E994,Mapping!$A$2:$A$465,0))</f>
        <v>MEGHALAYA</v>
      </c>
      <c r="H994" s="2" t="n">
        <v>6.45</v>
      </c>
      <c r="I994" s="3" t="n">
        <v>0.18</v>
      </c>
    </row>
    <row r="995" customFormat="false" ht="15" hidden="false" customHeight="false" outlineLevel="0" collapsed="false">
      <c r="A995" s="0" t="s">
        <v>64</v>
      </c>
      <c r="B995" s="0" t="n">
        <f aca="false">VALUE(LEFT(A995,4))</f>
        <v>2022</v>
      </c>
      <c r="C995" s="0" t="str">
        <f aca="false">"FY"&amp;IF(VALUE(MID(A995,6,2))&gt;=4,VALUE(LEFT(A995,4)),VALUE(LEFT(A995,4))-1)&amp;"-"&amp;TEXT(MOD(IF(VALUE(MID(A995,6,2))&gt;=4,VALUE(LEFT(A995,4)),VALUE(LEFT(A995,4))-1)+1,100),"00")</f>
        <v>FY2022-23</v>
      </c>
      <c r="D995" s="0" t="s">
        <v>272</v>
      </c>
      <c r="E995" s="0" t="s">
        <v>272</v>
      </c>
      <c r="F995" s="0" t="str">
        <f aca="false">INDEX(Mapping!$B$2:$B$465,MATCH(E995,Mapping!$A$2:$A$465,0))</f>
        <v>BALCO</v>
      </c>
      <c r="G995" s="0" t="str">
        <f aca="false">INDEX(Mapping!$C$2:$C$465,MATCH(E995,Mapping!$A$2:$A$465,0))</f>
        <v>BALCO</v>
      </c>
      <c r="H995" s="2" t="n">
        <v>6.24</v>
      </c>
      <c r="I995" s="3" t="n">
        <v>0.18</v>
      </c>
    </row>
    <row r="996" customFormat="false" ht="15" hidden="false" customHeight="false" outlineLevel="0" collapsed="false">
      <c r="A996" s="0" t="s">
        <v>64</v>
      </c>
      <c r="B996" s="0" t="n">
        <f aca="false">VALUE(LEFT(A996,4))</f>
        <v>2022</v>
      </c>
      <c r="C996" s="0" t="str">
        <f aca="false">"FY"&amp;IF(VALUE(MID(A996,6,2))&gt;=4,VALUE(LEFT(A996,4)),VALUE(LEFT(A996,4))-1)&amp;"-"&amp;TEXT(MOD(IF(VALUE(MID(A996,6,2))&gt;=4,VALUE(LEFT(A996,4)),VALUE(LEFT(A996,4))-1)+1,100),"00")</f>
        <v>FY2022-23</v>
      </c>
      <c r="D996" s="0" t="s">
        <v>199</v>
      </c>
      <c r="E996" s="0" t="s">
        <v>199</v>
      </c>
      <c r="F996" s="0" t="str">
        <f aca="false">INDEX(Mapping!$B$2:$B$465,MATCH(E996,Mapping!$A$2:$A$465,0))</f>
        <v>TRIPURA</v>
      </c>
      <c r="G996" s="0" t="str">
        <f aca="false">INDEX(Mapping!$C$2:$C$465,MATCH(E996,Mapping!$A$2:$A$465,0))</f>
        <v>TRIPURA</v>
      </c>
      <c r="H996" s="2" t="n">
        <v>4.75</v>
      </c>
      <c r="I996" s="3" t="n">
        <v>0.13</v>
      </c>
    </row>
    <row r="997" customFormat="false" ht="15" hidden="false" customHeight="false" outlineLevel="0" collapsed="false">
      <c r="A997" s="0" t="s">
        <v>64</v>
      </c>
      <c r="B997" s="0" t="n">
        <f aca="false">VALUE(LEFT(A997,4))</f>
        <v>2022</v>
      </c>
      <c r="C997" s="0" t="str">
        <f aca="false">"FY"&amp;IF(VALUE(MID(A997,6,2))&gt;=4,VALUE(LEFT(A997,4)),VALUE(LEFT(A997,4))-1)&amp;"-"&amp;TEXT(MOD(IF(VALUE(MID(A997,6,2))&gt;=4,VALUE(LEFT(A997,4)),VALUE(LEFT(A997,4))-1)+1,100),"00")</f>
        <v>FY2022-23</v>
      </c>
      <c r="D997" s="0" t="s">
        <v>152</v>
      </c>
      <c r="E997" s="0" t="s">
        <v>152</v>
      </c>
      <c r="F997" s="0" t="str">
        <f aca="false">INDEX(Mapping!$B$2:$B$465,MATCH(E997,Mapping!$A$2:$A$465,0))</f>
        <v>CHANDIGARH</v>
      </c>
      <c r="G997" s="0" t="str">
        <f aca="false">INDEX(Mapping!$C$2:$C$465,MATCH(E997,Mapping!$A$2:$A$465,0))</f>
        <v>CHANDIGARH</v>
      </c>
      <c r="H997" s="2" t="n">
        <v>0.81</v>
      </c>
      <c r="I997" s="3" t="n">
        <v>0.02</v>
      </c>
    </row>
    <row r="998" customFormat="false" ht="15" hidden="false" customHeight="false" outlineLevel="0" collapsed="false">
      <c r="A998" s="0" t="s">
        <v>64</v>
      </c>
      <c r="B998" s="0" t="n">
        <f aca="false">VALUE(LEFT(A998,4))</f>
        <v>2022</v>
      </c>
      <c r="C998" s="0" t="str">
        <f aca="false">"FY"&amp;IF(VALUE(MID(A998,6,2))&gt;=4,VALUE(LEFT(A998,4)),VALUE(LEFT(A998,4))-1)&amp;"-"&amp;TEXT(MOD(IF(VALUE(MID(A998,6,2))&gt;=4,VALUE(LEFT(A998,4)),VALUE(LEFT(A998,4))-1)+1,100),"00")</f>
        <v>FY2022-23</v>
      </c>
      <c r="D998" s="0" t="s">
        <v>291</v>
      </c>
      <c r="E998" s="0" t="s">
        <v>291</v>
      </c>
      <c r="F998" s="0" t="str">
        <f aca="false">INDEX(Mapping!$B$2:$B$465,MATCH(E998,Mapping!$A$2:$A$465,0))</f>
        <v>MANIPUR</v>
      </c>
      <c r="G998" s="0" t="str">
        <f aca="false">INDEX(Mapping!$C$2:$C$465,MATCH(E998,Mapping!$A$2:$A$465,0))</f>
        <v>MANIPUR</v>
      </c>
      <c r="H998" s="2" t="n">
        <v>0.63</v>
      </c>
      <c r="I998" s="3" t="n">
        <v>0.02</v>
      </c>
    </row>
    <row r="999" customFormat="false" ht="15" hidden="false" customHeight="false" outlineLevel="0" collapsed="false">
      <c r="A999" s="0" t="s">
        <v>64</v>
      </c>
      <c r="B999" s="0" t="n">
        <f aca="false">VALUE(LEFT(A999,4))</f>
        <v>2022</v>
      </c>
      <c r="C999" s="0" t="str">
        <f aca="false">"FY"&amp;IF(VALUE(MID(A999,6,2))&gt;=4,VALUE(LEFT(A999,4)),VALUE(LEFT(A999,4))-1)&amp;"-"&amp;TEXT(MOD(IF(VALUE(MID(A999,6,2))&gt;=4,VALUE(LEFT(A999,4)),VALUE(LEFT(A999,4))-1)+1,100),"00")</f>
        <v>FY2022-23</v>
      </c>
      <c r="D999" s="0" t="s">
        <v>53</v>
      </c>
      <c r="E999" s="0" t="s">
        <v>53</v>
      </c>
      <c r="F999" s="0" t="str">
        <f aca="false">INDEX(Mapping!$B$2:$B$465,MATCH(E999,Mapping!$A$2:$A$465,0))</f>
        <v>HIMACHAL PRADESH</v>
      </c>
      <c r="G999" s="0" t="str">
        <f aca="false">INDEX(Mapping!$C$2:$C$465,MATCH(E999,Mapping!$A$2:$A$465,0))</f>
        <v>HIMACHAL PRADESH</v>
      </c>
      <c r="H999" s="2" t="n">
        <v>0.46</v>
      </c>
      <c r="I999" s="3" t="n">
        <v>0.01</v>
      </c>
    </row>
    <row r="1000" customFormat="false" ht="15" hidden="false" customHeight="false" outlineLevel="0" collapsed="false">
      <c r="A1000" s="0" t="s">
        <v>168</v>
      </c>
      <c r="B1000" s="0" t="n">
        <f aca="false">VALUE(LEFT(A1000,4))</f>
        <v>2022</v>
      </c>
      <c r="C1000" s="0" t="str">
        <f aca="false">"FY"&amp;IF(VALUE(MID(A1000,6,2))&gt;=4,VALUE(LEFT(A1000,4)),VALUE(LEFT(A1000,4))-1)&amp;"-"&amp;TEXT(MOD(IF(VALUE(MID(A1000,6,2))&gt;=4,VALUE(LEFT(A1000,4)),VALUE(LEFT(A1000,4))-1)+1,100),"00")</f>
        <v>FY2022-23</v>
      </c>
      <c r="D1000" s="0" t="s">
        <v>31</v>
      </c>
      <c r="E1000" s="0" t="s">
        <v>31</v>
      </c>
      <c r="F1000" s="0" t="str">
        <f aca="false">INDEX(Mapping!$B$2:$B$465,MATCH(E1000,Mapping!$A$2:$A$465,0))</f>
        <v>GUJARAT</v>
      </c>
      <c r="G1000" s="0" t="str">
        <f aca="false">INDEX(Mapping!$C$2:$C$465,MATCH(E1000,Mapping!$A$2:$A$465,0))</f>
        <v>GUJARAT</v>
      </c>
      <c r="H1000" s="2" t="n">
        <v>684.12</v>
      </c>
      <c r="I1000" s="3" t="n">
        <v>16.84</v>
      </c>
    </row>
    <row r="1001" customFormat="false" ht="15" hidden="false" customHeight="false" outlineLevel="0" collapsed="false">
      <c r="A1001" s="0" t="s">
        <v>168</v>
      </c>
      <c r="B1001" s="0" t="n">
        <f aca="false">VALUE(LEFT(A1001,4))</f>
        <v>2022</v>
      </c>
      <c r="C1001" s="0" t="str">
        <f aca="false">"FY"&amp;IF(VALUE(MID(A1001,6,2))&gt;=4,VALUE(LEFT(A1001,4)),VALUE(LEFT(A1001,4))-1)&amp;"-"&amp;TEXT(MOD(IF(VALUE(MID(A1001,6,2))&gt;=4,VALUE(LEFT(A1001,4)),VALUE(LEFT(A1001,4))-1)+1,100),"00")</f>
        <v>FY2022-23</v>
      </c>
      <c r="D1001" s="0" t="s">
        <v>41</v>
      </c>
      <c r="E1001" s="0" t="s">
        <v>41</v>
      </c>
      <c r="F1001" s="0" t="str">
        <f aca="false">INDEX(Mapping!$B$2:$B$465,MATCH(E1001,Mapping!$A$2:$A$465,0))</f>
        <v>RAJASTHAN</v>
      </c>
      <c r="G1001" s="0" t="str">
        <f aca="false">INDEX(Mapping!$C$2:$C$465,MATCH(E1001,Mapping!$A$2:$A$465,0))</f>
        <v>RAJASTHAN</v>
      </c>
      <c r="H1001" s="2" t="n">
        <v>540.16</v>
      </c>
      <c r="I1001" s="3" t="n">
        <v>13.3</v>
      </c>
    </row>
    <row r="1002" customFormat="false" ht="15" hidden="false" customHeight="false" outlineLevel="0" collapsed="false">
      <c r="A1002" s="0" t="s">
        <v>168</v>
      </c>
      <c r="B1002" s="0" t="n">
        <f aca="false">VALUE(LEFT(A1002,4))</f>
        <v>2022</v>
      </c>
      <c r="C1002" s="0" t="str">
        <f aca="false">"FY"&amp;IF(VALUE(MID(A1002,6,2))&gt;=4,VALUE(LEFT(A1002,4)),VALUE(LEFT(A1002,4))-1)&amp;"-"&amp;TEXT(MOD(IF(VALUE(MID(A1002,6,2))&gt;=4,VALUE(LEFT(A1002,4)),VALUE(LEFT(A1002,4))-1)+1,100),"00")</f>
        <v>FY2022-23</v>
      </c>
      <c r="D1002" s="0" t="s">
        <v>36</v>
      </c>
      <c r="E1002" s="0" t="s">
        <v>36</v>
      </c>
      <c r="F1002" s="0" t="str">
        <f aca="false">INDEX(Mapping!$B$2:$B$465,MATCH(E1002,Mapping!$A$2:$A$465,0))</f>
        <v>UTTAR PRADESH</v>
      </c>
      <c r="G1002" s="0" t="str">
        <f aca="false">INDEX(Mapping!$C$2:$C$465,MATCH(E1002,Mapping!$A$2:$A$465,0))</f>
        <v>UTTAR PRADESH</v>
      </c>
      <c r="H1002" s="2" t="n">
        <v>466.03</v>
      </c>
      <c r="I1002" s="3" t="n">
        <v>11.47</v>
      </c>
    </row>
    <row r="1003" customFormat="false" ht="15" hidden="false" customHeight="false" outlineLevel="0" collapsed="false">
      <c r="A1003" s="0" t="s">
        <v>168</v>
      </c>
      <c r="B1003" s="0" t="n">
        <f aca="false">VALUE(LEFT(A1003,4))</f>
        <v>2022</v>
      </c>
      <c r="C1003" s="0" t="str">
        <f aca="false">"FY"&amp;IF(VALUE(MID(A1003,6,2))&gt;=4,VALUE(LEFT(A1003,4)),VALUE(LEFT(A1003,4))-1)&amp;"-"&amp;TEXT(MOD(IF(VALUE(MID(A1003,6,2))&gt;=4,VALUE(LEFT(A1003,4)),VALUE(LEFT(A1003,4))-1)+1,100),"00")</f>
        <v>FY2022-23</v>
      </c>
      <c r="D1003" s="0" t="s">
        <v>42</v>
      </c>
      <c r="E1003" s="0" t="s">
        <v>42</v>
      </c>
      <c r="F1003" s="0" t="str">
        <f aca="false">INDEX(Mapping!$B$2:$B$465,MATCH(E1003,Mapping!$A$2:$A$465,0))</f>
        <v>PUNJAB</v>
      </c>
      <c r="G1003" s="0" t="str">
        <f aca="false">INDEX(Mapping!$C$2:$C$465,MATCH(E1003,Mapping!$A$2:$A$465,0))</f>
        <v>PUNJAB</v>
      </c>
      <c r="H1003" s="2" t="n">
        <v>360.38</v>
      </c>
      <c r="I1003" s="3" t="n">
        <v>8.87</v>
      </c>
    </row>
    <row r="1004" customFormat="false" ht="15" hidden="false" customHeight="false" outlineLevel="0" collapsed="false">
      <c r="A1004" s="0" t="s">
        <v>168</v>
      </c>
      <c r="B1004" s="0" t="n">
        <f aca="false">VALUE(LEFT(A1004,4))</f>
        <v>2022</v>
      </c>
      <c r="C1004" s="0" t="str">
        <f aca="false">"FY"&amp;IF(VALUE(MID(A1004,6,2))&gt;=4,VALUE(LEFT(A1004,4)),VALUE(LEFT(A1004,4))-1)&amp;"-"&amp;TEXT(MOD(IF(VALUE(MID(A1004,6,2))&gt;=4,VALUE(LEFT(A1004,4)),VALUE(LEFT(A1004,4))-1)+1,100),"00")</f>
        <v>FY2022-23</v>
      </c>
      <c r="D1004" s="0" t="s">
        <v>44</v>
      </c>
      <c r="E1004" s="0" t="s">
        <v>44</v>
      </c>
      <c r="F1004" s="0" t="str">
        <f aca="false">INDEX(Mapping!$B$2:$B$465,MATCH(E1004,Mapping!$A$2:$A$465,0))</f>
        <v>HARYANA</v>
      </c>
      <c r="G1004" s="0" t="str">
        <f aca="false">INDEX(Mapping!$C$2:$C$465,MATCH(E1004,Mapping!$A$2:$A$465,0))</f>
        <v>HARYANA</v>
      </c>
      <c r="H1004" s="2" t="n">
        <v>323.71</v>
      </c>
      <c r="I1004" s="3" t="n">
        <v>7.97</v>
      </c>
    </row>
    <row r="1005" customFormat="false" ht="15" hidden="false" customHeight="false" outlineLevel="0" collapsed="false">
      <c r="A1005" s="0" t="s">
        <v>168</v>
      </c>
      <c r="B1005" s="0" t="n">
        <f aca="false">VALUE(LEFT(A1005,4))</f>
        <v>2022</v>
      </c>
      <c r="C1005" s="0" t="str">
        <f aca="false">"FY"&amp;IF(VALUE(MID(A1005,6,2))&gt;=4,VALUE(LEFT(A1005,4)),VALUE(LEFT(A1005,4))-1)&amp;"-"&amp;TEXT(MOD(IF(VALUE(MID(A1005,6,2))&gt;=4,VALUE(LEFT(A1005,4)),VALUE(LEFT(A1005,4))-1)+1,100),"00")</f>
        <v>FY2022-23</v>
      </c>
      <c r="D1005" s="0" t="s">
        <v>39</v>
      </c>
      <c r="E1005" s="0" t="s">
        <v>39</v>
      </c>
      <c r="F1005" s="0" t="str">
        <f aca="false">INDEX(Mapping!$B$2:$B$465,MATCH(E1005,Mapping!$A$2:$A$465,0))</f>
        <v>WEST BENGAL</v>
      </c>
      <c r="G1005" s="0" t="str">
        <f aca="false">INDEX(Mapping!$C$2:$C$465,MATCH(E1005,Mapping!$A$2:$A$465,0))</f>
        <v>WEST BENGAL</v>
      </c>
      <c r="H1005" s="2" t="n">
        <v>197.39</v>
      </c>
      <c r="I1005" s="3" t="n">
        <v>4.86</v>
      </c>
    </row>
    <row r="1006" customFormat="false" ht="15" hidden="false" customHeight="false" outlineLevel="0" collapsed="false">
      <c r="A1006" s="0" t="s">
        <v>168</v>
      </c>
      <c r="B1006" s="0" t="n">
        <f aca="false">VALUE(LEFT(A1006,4))</f>
        <v>2022</v>
      </c>
      <c r="C1006" s="0" t="str">
        <f aca="false">"FY"&amp;IF(VALUE(MID(A1006,6,2))&gt;=4,VALUE(LEFT(A1006,4)),VALUE(LEFT(A1006,4))-1)&amp;"-"&amp;TEXT(MOD(IF(VALUE(MID(A1006,6,2))&gt;=4,VALUE(LEFT(A1006,4)),VALUE(LEFT(A1006,4))-1)+1,100),"00")</f>
        <v>FY2022-23</v>
      </c>
      <c r="D1006" s="0" t="s">
        <v>35</v>
      </c>
      <c r="E1006" s="0" t="s">
        <v>35</v>
      </c>
      <c r="F1006" s="0" t="str">
        <f aca="false">INDEX(Mapping!$B$2:$B$465,MATCH(E1006,Mapping!$A$2:$A$465,0))</f>
        <v>TELANGANA</v>
      </c>
      <c r="G1006" s="0" t="str">
        <f aca="false">INDEX(Mapping!$C$2:$C$465,MATCH(E1006,Mapping!$A$2:$A$465,0))</f>
        <v>TELANGANA</v>
      </c>
      <c r="H1006" s="2" t="n">
        <v>189.25</v>
      </c>
      <c r="I1006" s="3" t="n">
        <v>4.66</v>
      </c>
    </row>
    <row r="1007" customFormat="false" ht="15" hidden="false" customHeight="false" outlineLevel="0" collapsed="false">
      <c r="A1007" s="0" t="s">
        <v>168</v>
      </c>
      <c r="B1007" s="0" t="n">
        <f aca="false">VALUE(LEFT(A1007,4))</f>
        <v>2022</v>
      </c>
      <c r="C1007" s="0" t="str">
        <f aca="false">"FY"&amp;IF(VALUE(MID(A1007,6,2))&gt;=4,VALUE(LEFT(A1007,4)),VALUE(LEFT(A1007,4))-1)&amp;"-"&amp;TEXT(MOD(IF(VALUE(MID(A1007,6,2))&gt;=4,VALUE(LEFT(A1007,4)),VALUE(LEFT(A1007,4))-1)+1,100),"00")</f>
        <v>FY2022-23</v>
      </c>
      <c r="D1007" s="0" t="s">
        <v>38</v>
      </c>
      <c r="E1007" s="0" t="s">
        <v>38</v>
      </c>
      <c r="F1007" s="0" t="str">
        <f aca="false">INDEX(Mapping!$B$2:$B$465,MATCH(E1007,Mapping!$A$2:$A$465,0))</f>
        <v>ANDHRA PRADESH</v>
      </c>
      <c r="G1007" s="0" t="str">
        <f aca="false">INDEX(Mapping!$C$2:$C$465,MATCH(E1007,Mapping!$A$2:$A$465,0))</f>
        <v>ANDHRA PRADESH</v>
      </c>
      <c r="H1007" s="2" t="n">
        <v>188.23</v>
      </c>
      <c r="I1007" s="3" t="n">
        <v>4.63</v>
      </c>
    </row>
    <row r="1008" customFormat="false" ht="15" hidden="false" customHeight="false" outlineLevel="0" collapsed="false">
      <c r="A1008" s="0" t="s">
        <v>168</v>
      </c>
      <c r="B1008" s="0" t="n">
        <f aca="false">VALUE(LEFT(A1008,4))</f>
        <v>2022</v>
      </c>
      <c r="C1008" s="0" t="str">
        <f aca="false">"FY"&amp;IF(VALUE(MID(A1008,6,2))&gt;=4,VALUE(LEFT(A1008,4)),VALUE(LEFT(A1008,4))-1)&amp;"-"&amp;TEXT(MOD(IF(VALUE(MID(A1008,6,2))&gt;=4,VALUE(LEFT(A1008,4)),VALUE(LEFT(A1008,4))-1)+1,100),"00")</f>
        <v>FY2022-23</v>
      </c>
      <c r="D1008" s="0" t="s">
        <v>100</v>
      </c>
      <c r="E1008" s="0" t="s">
        <v>100</v>
      </c>
      <c r="F1008" s="0" t="str">
        <f aca="false">INDEX(Mapping!$B$2:$B$465,MATCH(E1008,Mapping!$A$2:$A$465,0))</f>
        <v>DNH &amp; DD (UT)</v>
      </c>
      <c r="G1008" s="0" t="str">
        <f aca="false">INDEX(Mapping!$C$2:$C$465,MATCH(E1008,Mapping!$A$2:$A$465,0))</f>
        <v>DNH &amp; DD (UT)</v>
      </c>
      <c r="H1008" s="2" t="n">
        <v>154.89</v>
      </c>
      <c r="I1008" s="3" t="n">
        <v>3.81</v>
      </c>
    </row>
    <row r="1009" customFormat="false" ht="15" hidden="false" customHeight="false" outlineLevel="0" collapsed="false">
      <c r="A1009" s="0" t="s">
        <v>168</v>
      </c>
      <c r="B1009" s="0" t="n">
        <f aca="false">VALUE(LEFT(A1009,4))</f>
        <v>2022</v>
      </c>
      <c r="C1009" s="0" t="str">
        <f aca="false">"FY"&amp;IF(VALUE(MID(A1009,6,2))&gt;=4,VALUE(LEFT(A1009,4)),VALUE(LEFT(A1009,4))-1)&amp;"-"&amp;TEXT(MOD(IF(VALUE(MID(A1009,6,2))&gt;=4,VALUE(LEFT(A1009,4)),VALUE(LEFT(A1009,4))-1)+1,100),"00")</f>
        <v>FY2022-23</v>
      </c>
      <c r="D1009" s="0" t="s">
        <v>37</v>
      </c>
      <c r="E1009" s="0" t="s">
        <v>37</v>
      </c>
      <c r="F1009" s="0" t="str">
        <f aca="false">INDEX(Mapping!$B$2:$B$465,MATCH(E1009,Mapping!$A$2:$A$465,0))</f>
        <v>MAHARASHTRA</v>
      </c>
      <c r="G1009" s="0" t="str">
        <f aca="false">INDEX(Mapping!$C$2:$C$465,MATCH(E1009,Mapping!$A$2:$A$465,0))</f>
        <v>MAHARASHTRA</v>
      </c>
      <c r="H1009" s="2" t="n">
        <v>153.55</v>
      </c>
      <c r="I1009" s="3" t="n">
        <v>3.78</v>
      </c>
    </row>
    <row r="1010" customFormat="false" ht="15" hidden="false" customHeight="false" outlineLevel="0" collapsed="false">
      <c r="A1010" s="0" t="s">
        <v>168</v>
      </c>
      <c r="B1010" s="0" t="n">
        <f aca="false">VALUE(LEFT(A1010,4))</f>
        <v>2022</v>
      </c>
      <c r="C1010" s="0" t="str">
        <f aca="false">"FY"&amp;IF(VALUE(MID(A1010,6,2))&gt;=4,VALUE(LEFT(A1010,4)),VALUE(LEFT(A1010,4))-1)&amp;"-"&amp;TEXT(MOD(IF(VALUE(MID(A1010,6,2))&gt;=4,VALUE(LEFT(A1010,4)),VALUE(LEFT(A1010,4))-1)+1,100),"00")</f>
        <v>FY2022-23</v>
      </c>
      <c r="D1010" s="0" t="s">
        <v>43</v>
      </c>
      <c r="E1010" s="0" t="s">
        <v>43</v>
      </c>
      <c r="F1010" s="0" t="str">
        <f aca="false">INDEX(Mapping!$B$2:$B$465,MATCH(E1010,Mapping!$A$2:$A$465,0))</f>
        <v>ODISHA</v>
      </c>
      <c r="G1010" s="0" t="str">
        <f aca="false">INDEX(Mapping!$C$2:$C$465,MATCH(E1010,Mapping!$A$2:$A$465,0))</f>
        <v>ODISHA</v>
      </c>
      <c r="H1010" s="2" t="n">
        <v>120.41</v>
      </c>
      <c r="I1010" s="3" t="n">
        <v>2.96</v>
      </c>
    </row>
    <row r="1011" customFormat="false" ht="15" hidden="false" customHeight="false" outlineLevel="0" collapsed="false">
      <c r="A1011" s="0" t="s">
        <v>168</v>
      </c>
      <c r="B1011" s="0" t="n">
        <f aca="false">VALUE(LEFT(A1011,4))</f>
        <v>2022</v>
      </c>
      <c r="C1011" s="0" t="str">
        <f aca="false">"FY"&amp;IF(VALUE(MID(A1011,6,2))&gt;=4,VALUE(LEFT(A1011,4)),VALUE(LEFT(A1011,4))-1)&amp;"-"&amp;TEXT(MOD(IF(VALUE(MID(A1011,6,2))&gt;=4,VALUE(LEFT(A1011,4)),VALUE(LEFT(A1011,4))-1)+1,100),"00")</f>
        <v>FY2022-23</v>
      </c>
      <c r="D1011" s="0" t="s">
        <v>40</v>
      </c>
      <c r="E1011" s="0" t="s">
        <v>40</v>
      </c>
      <c r="F1011" s="0" t="str">
        <f aca="false">INDEX(Mapping!$B$2:$B$465,MATCH(E1011,Mapping!$A$2:$A$465,0))</f>
        <v>TAMIL NADU</v>
      </c>
      <c r="G1011" s="0" t="str">
        <f aca="false">INDEX(Mapping!$C$2:$C$465,MATCH(E1011,Mapping!$A$2:$A$465,0))</f>
        <v>TAMIL NADU</v>
      </c>
      <c r="H1011" s="2" t="n">
        <v>117.35</v>
      </c>
      <c r="I1011" s="3" t="n">
        <v>2.89</v>
      </c>
    </row>
    <row r="1012" customFormat="false" ht="15" hidden="false" customHeight="false" outlineLevel="0" collapsed="false">
      <c r="A1012" s="0" t="s">
        <v>168</v>
      </c>
      <c r="B1012" s="0" t="n">
        <f aca="false">VALUE(LEFT(A1012,4))</f>
        <v>2022</v>
      </c>
      <c r="C1012" s="0" t="str">
        <f aca="false">"FY"&amp;IF(VALUE(MID(A1012,6,2))&gt;=4,VALUE(LEFT(A1012,4)),VALUE(LEFT(A1012,4))-1)&amp;"-"&amp;TEXT(MOD(IF(VALUE(MID(A1012,6,2))&gt;=4,VALUE(LEFT(A1012,4)),VALUE(LEFT(A1012,4))-1)+1,100),"00")</f>
        <v>FY2022-23</v>
      </c>
      <c r="D1012" s="0" t="s">
        <v>61</v>
      </c>
      <c r="E1012" s="0" t="s">
        <v>61</v>
      </c>
      <c r="F1012" s="0" t="str">
        <f aca="false">INDEX(Mapping!$B$2:$B$465,MATCH(E1012,Mapping!$A$2:$A$465,0))</f>
        <v>ASSAM</v>
      </c>
      <c r="G1012" s="0" t="str">
        <f aca="false">INDEX(Mapping!$C$2:$C$465,MATCH(E1012,Mapping!$A$2:$A$465,0))</f>
        <v>ASSAM</v>
      </c>
      <c r="H1012" s="2" t="n">
        <v>103.51</v>
      </c>
      <c r="I1012" s="3" t="n">
        <v>2.55</v>
      </c>
    </row>
    <row r="1013" customFormat="false" ht="15" hidden="false" customHeight="false" outlineLevel="0" collapsed="false">
      <c r="A1013" s="0" t="s">
        <v>168</v>
      </c>
      <c r="B1013" s="0" t="n">
        <f aca="false">VALUE(LEFT(A1013,4))</f>
        <v>2022</v>
      </c>
      <c r="C1013" s="0" t="str">
        <f aca="false">"FY"&amp;IF(VALUE(MID(A1013,6,2))&gt;=4,VALUE(LEFT(A1013,4)),VALUE(LEFT(A1013,4))-1)&amp;"-"&amp;TEXT(MOD(IF(VALUE(MID(A1013,6,2))&gt;=4,VALUE(LEFT(A1013,4)),VALUE(LEFT(A1013,4))-1)+1,100),"00")</f>
        <v>FY2022-23</v>
      </c>
      <c r="D1013" s="0" t="s">
        <v>648</v>
      </c>
      <c r="E1013" s="0" t="s">
        <v>91</v>
      </c>
      <c r="F1013" s="0" t="str">
        <f aca="false">INDEX(Mapping!$B$2:$B$465,MATCH(E1013,Mapping!$A$2:$A$465,0))</f>
        <v>AM/NS INDIA (HAZIRA)</v>
      </c>
      <c r="G1013" s="0" t="str">
        <f aca="false">INDEX(Mapping!$C$2:$C$465,MATCH(E1013,Mapping!$A$2:$A$465,0))</f>
        <v>AM/NS INDIA (HAZIRA)</v>
      </c>
      <c r="H1013" s="2" t="n">
        <v>87.66</v>
      </c>
      <c r="I1013" s="3" t="n">
        <v>2.16</v>
      </c>
    </row>
    <row r="1014" customFormat="false" ht="15" hidden="false" customHeight="false" outlineLevel="0" collapsed="false">
      <c r="A1014" s="0" t="s">
        <v>168</v>
      </c>
      <c r="B1014" s="0" t="n">
        <f aca="false">VALUE(LEFT(A1014,4))</f>
        <v>2022</v>
      </c>
      <c r="C1014" s="0" t="str">
        <f aca="false">"FY"&amp;IF(VALUE(MID(A1014,6,2))&gt;=4,VALUE(LEFT(A1014,4)),VALUE(LEFT(A1014,4))-1)&amp;"-"&amp;TEXT(MOD(IF(VALUE(MID(A1014,6,2))&gt;=4,VALUE(LEFT(A1014,4)),VALUE(LEFT(A1014,4))-1)+1,100),"00")</f>
        <v>FY2022-23</v>
      </c>
      <c r="D1014" s="0" t="s">
        <v>154</v>
      </c>
      <c r="E1014" s="0" t="s">
        <v>154</v>
      </c>
      <c r="F1014" s="0" t="str">
        <f aca="false">INDEX(Mapping!$B$2:$B$465,MATCH(E1014,Mapping!$A$2:$A$465,0))</f>
        <v>DVC</v>
      </c>
      <c r="G1014" s="0" t="str">
        <f aca="false">INDEX(Mapping!$C$2:$C$465,MATCH(E1014,Mapping!$A$2:$A$465,0))</f>
        <v>DVC</v>
      </c>
      <c r="H1014" s="2" t="n">
        <v>75.69</v>
      </c>
      <c r="I1014" s="3" t="n">
        <v>1.86</v>
      </c>
    </row>
    <row r="1015" customFormat="false" ht="15" hidden="false" customHeight="false" outlineLevel="0" collapsed="false">
      <c r="A1015" s="0" t="s">
        <v>168</v>
      </c>
      <c r="B1015" s="0" t="n">
        <f aca="false">VALUE(LEFT(A1015,4))</f>
        <v>2022</v>
      </c>
      <c r="C1015" s="0" t="str">
        <f aca="false">"FY"&amp;IF(VALUE(MID(A1015,6,2))&gt;=4,VALUE(LEFT(A1015,4)),VALUE(LEFT(A1015,4))-1)&amp;"-"&amp;TEXT(MOD(IF(VALUE(MID(A1015,6,2))&gt;=4,VALUE(LEFT(A1015,4)),VALUE(LEFT(A1015,4))-1)+1,100),"00")</f>
        <v>FY2022-23</v>
      </c>
      <c r="D1015" s="0" t="s">
        <v>49</v>
      </c>
      <c r="E1015" s="0" t="s">
        <v>49</v>
      </c>
      <c r="F1015" s="0" t="str">
        <f aca="false">INDEX(Mapping!$B$2:$B$465,MATCH(E1015,Mapping!$A$2:$A$465,0))</f>
        <v>MADHYA PRADESH</v>
      </c>
      <c r="G1015" s="0" t="str">
        <f aca="false">INDEX(Mapping!$C$2:$C$465,MATCH(E1015,Mapping!$A$2:$A$465,0))</f>
        <v>MADHYA PRADESH</v>
      </c>
      <c r="H1015" s="2" t="n">
        <v>66.5</v>
      </c>
      <c r="I1015" s="3" t="n">
        <v>1.64</v>
      </c>
    </row>
    <row r="1016" customFormat="false" ht="15" hidden="false" customHeight="false" outlineLevel="0" collapsed="false">
      <c r="A1016" s="0" t="s">
        <v>168</v>
      </c>
      <c r="B1016" s="0" t="n">
        <f aca="false">VALUE(LEFT(A1016,4))</f>
        <v>2022</v>
      </c>
      <c r="C1016" s="0" t="str">
        <f aca="false">"FY"&amp;IF(VALUE(MID(A1016,6,2))&gt;=4,VALUE(LEFT(A1016,4)),VALUE(LEFT(A1016,4))-1)&amp;"-"&amp;TEXT(MOD(IF(VALUE(MID(A1016,6,2))&gt;=4,VALUE(LEFT(A1016,4)),VALUE(LEFT(A1016,4))-1)+1,100),"00")</f>
        <v>FY2022-23</v>
      </c>
      <c r="D1016" s="0" t="s">
        <v>48</v>
      </c>
      <c r="E1016" s="0" t="s">
        <v>48</v>
      </c>
      <c r="F1016" s="0" t="str">
        <f aca="false">INDEX(Mapping!$B$2:$B$465,MATCH(E1016,Mapping!$A$2:$A$465,0))</f>
        <v>DELHI</v>
      </c>
      <c r="G1016" s="0" t="str">
        <f aca="false">INDEX(Mapping!$C$2:$C$465,MATCH(E1016,Mapping!$A$2:$A$465,0))</f>
        <v>DELHI</v>
      </c>
      <c r="H1016" s="2" t="n">
        <v>49.77</v>
      </c>
      <c r="I1016" s="3" t="n">
        <v>1.23</v>
      </c>
    </row>
    <row r="1017" customFormat="false" ht="15" hidden="false" customHeight="false" outlineLevel="0" collapsed="false">
      <c r="A1017" s="0" t="s">
        <v>168</v>
      </c>
      <c r="B1017" s="0" t="n">
        <f aca="false">VALUE(LEFT(A1017,4))</f>
        <v>2022</v>
      </c>
      <c r="C1017" s="0" t="str">
        <f aca="false">"FY"&amp;IF(VALUE(MID(A1017,6,2))&gt;=4,VALUE(LEFT(A1017,4)),VALUE(LEFT(A1017,4))-1)&amp;"-"&amp;TEXT(MOD(IF(VALUE(MID(A1017,6,2))&gt;=4,VALUE(LEFT(A1017,4)),VALUE(LEFT(A1017,4))-1)+1,100),"00")</f>
        <v>FY2022-23</v>
      </c>
      <c r="D1017" s="0" t="s">
        <v>94</v>
      </c>
      <c r="E1017" s="0" t="s">
        <v>94</v>
      </c>
      <c r="F1017" s="0" t="str">
        <f aca="false">INDEX(Mapping!$B$2:$B$465,MATCH(E1017,Mapping!$A$2:$A$465,0))</f>
        <v>JHARKHAND</v>
      </c>
      <c r="G1017" s="0" t="str">
        <f aca="false">INDEX(Mapping!$C$2:$C$465,MATCH(E1017,Mapping!$A$2:$A$465,0))</f>
        <v>JHARKHAND</v>
      </c>
      <c r="H1017" s="2" t="n">
        <v>43.36</v>
      </c>
      <c r="I1017" s="3" t="n">
        <v>1.07</v>
      </c>
    </row>
    <row r="1018" customFormat="false" ht="15" hidden="false" customHeight="false" outlineLevel="0" collapsed="false">
      <c r="A1018" s="0" t="s">
        <v>168</v>
      </c>
      <c r="B1018" s="0" t="n">
        <f aca="false">VALUE(LEFT(A1018,4))</f>
        <v>2022</v>
      </c>
      <c r="C1018" s="0" t="str">
        <f aca="false">"FY"&amp;IF(VALUE(MID(A1018,6,2))&gt;=4,VALUE(LEFT(A1018,4)),VALUE(LEFT(A1018,4))-1)&amp;"-"&amp;TEXT(MOD(IF(VALUE(MID(A1018,6,2))&gt;=4,VALUE(LEFT(A1018,4)),VALUE(LEFT(A1018,4))-1)+1,100),"00")</f>
        <v>FY2022-23</v>
      </c>
      <c r="D1018" s="0" t="s">
        <v>47</v>
      </c>
      <c r="E1018" s="0" t="s">
        <v>47</v>
      </c>
      <c r="F1018" s="0" t="str">
        <f aca="false">INDEX(Mapping!$B$2:$B$465,MATCH(E1018,Mapping!$A$2:$A$465,0))</f>
        <v>KARNATAKA</v>
      </c>
      <c r="G1018" s="0" t="str">
        <f aca="false">INDEX(Mapping!$C$2:$C$465,MATCH(E1018,Mapping!$A$2:$A$465,0))</f>
        <v>KARNATAKA</v>
      </c>
      <c r="H1018" s="2" t="n">
        <v>43.13</v>
      </c>
      <c r="I1018" s="3" t="n">
        <v>1.06</v>
      </c>
    </row>
    <row r="1019" customFormat="false" ht="15" hidden="false" customHeight="false" outlineLevel="0" collapsed="false">
      <c r="A1019" s="0" t="s">
        <v>168</v>
      </c>
      <c r="B1019" s="0" t="n">
        <f aca="false">VALUE(LEFT(A1019,4))</f>
        <v>2022</v>
      </c>
      <c r="C1019" s="0" t="str">
        <f aca="false">"FY"&amp;IF(VALUE(MID(A1019,6,2))&gt;=4,VALUE(LEFT(A1019,4)),VALUE(LEFT(A1019,4))-1)&amp;"-"&amp;TEXT(MOD(IF(VALUE(MID(A1019,6,2))&gt;=4,VALUE(LEFT(A1019,4)),VALUE(LEFT(A1019,4))-1)+1,100),"00")</f>
        <v>FY2022-23</v>
      </c>
      <c r="D1019" s="0" t="s">
        <v>46</v>
      </c>
      <c r="E1019" s="0" t="s">
        <v>46</v>
      </c>
      <c r="F1019" s="0" t="str">
        <f aca="false">INDEX(Mapping!$B$2:$B$465,MATCH(E1019,Mapping!$A$2:$A$465,0))</f>
        <v>CHHATTISGARH</v>
      </c>
      <c r="G1019" s="0" t="str">
        <f aca="false">INDEX(Mapping!$C$2:$C$465,MATCH(E1019,Mapping!$A$2:$A$465,0))</f>
        <v>CHHATTISGARH</v>
      </c>
      <c r="H1019" s="2" t="n">
        <v>34.93</v>
      </c>
      <c r="I1019" s="3" t="n">
        <v>0.86</v>
      </c>
    </row>
    <row r="1020" customFormat="false" ht="15" hidden="false" customHeight="false" outlineLevel="0" collapsed="false">
      <c r="A1020" s="0" t="s">
        <v>168</v>
      </c>
      <c r="B1020" s="0" t="n">
        <f aca="false">VALUE(LEFT(A1020,4))</f>
        <v>2022</v>
      </c>
      <c r="C1020" s="0" t="str">
        <f aca="false">"FY"&amp;IF(VALUE(MID(A1020,6,2))&gt;=4,VALUE(LEFT(A1020,4)),VALUE(LEFT(A1020,4))-1)&amp;"-"&amp;TEXT(MOD(IF(VALUE(MID(A1020,6,2))&gt;=4,VALUE(LEFT(A1020,4)),VALUE(LEFT(A1020,4))-1)+1,100),"00")</f>
        <v>FY2022-23</v>
      </c>
      <c r="D1020" s="0" t="s">
        <v>312</v>
      </c>
      <c r="E1020" s="0" t="s">
        <v>312</v>
      </c>
      <c r="F1020" s="0" t="str">
        <f aca="false">INDEX(Mapping!$B$2:$B$465,MATCH(E1020,Mapping!$A$2:$A$465,0))</f>
        <v>INDIAN RAILWAYS (NCR)</v>
      </c>
      <c r="G1020" s="0" t="str">
        <f aca="false">INDEX(Mapping!$C$2:$C$465,MATCH(E1020,Mapping!$A$2:$A$465,0))</f>
        <v>INDIAN RAILWAYS (NCR)</v>
      </c>
      <c r="H1020" s="2" t="n">
        <v>30.17</v>
      </c>
      <c r="I1020" s="3" t="n">
        <v>0.74</v>
      </c>
    </row>
    <row r="1021" customFormat="false" ht="15" hidden="false" customHeight="false" outlineLevel="0" collapsed="false">
      <c r="A1021" s="0" t="s">
        <v>168</v>
      </c>
      <c r="B1021" s="0" t="n">
        <f aca="false">VALUE(LEFT(A1021,4))</f>
        <v>2022</v>
      </c>
      <c r="C1021" s="0" t="str">
        <f aca="false">"FY"&amp;IF(VALUE(MID(A1021,6,2))&gt;=4,VALUE(LEFT(A1021,4)),VALUE(LEFT(A1021,4))-1)&amp;"-"&amp;TEXT(MOD(IF(VALUE(MID(A1021,6,2))&gt;=4,VALUE(LEFT(A1021,4)),VALUE(LEFT(A1021,4))-1)+1,100),"00")</f>
        <v>FY2022-23</v>
      </c>
      <c r="D1021" s="0" t="s">
        <v>71</v>
      </c>
      <c r="E1021" s="0" t="s">
        <v>71</v>
      </c>
      <c r="F1021" s="0" t="str">
        <f aca="false">INDEX(Mapping!$B$2:$B$465,MATCH(E1021,Mapping!$A$2:$A$465,0))</f>
        <v>KERALA</v>
      </c>
      <c r="G1021" s="0" t="str">
        <f aca="false">INDEX(Mapping!$C$2:$C$465,MATCH(E1021,Mapping!$A$2:$A$465,0))</f>
        <v>KERALA</v>
      </c>
      <c r="H1021" s="2" t="n">
        <v>7.88</v>
      </c>
      <c r="I1021" s="3" t="n">
        <v>0.19</v>
      </c>
    </row>
    <row r="1022" customFormat="false" ht="15" hidden="false" customHeight="false" outlineLevel="0" collapsed="false">
      <c r="A1022" s="0" t="s">
        <v>168</v>
      </c>
      <c r="B1022" s="0" t="n">
        <f aca="false">VALUE(LEFT(A1022,4))</f>
        <v>2022</v>
      </c>
      <c r="C1022" s="0" t="str">
        <f aca="false">"FY"&amp;IF(VALUE(MID(A1022,6,2))&gt;=4,VALUE(LEFT(A1022,4)),VALUE(LEFT(A1022,4))-1)&amp;"-"&amp;TEXT(MOD(IF(VALUE(MID(A1022,6,2))&gt;=4,VALUE(LEFT(A1022,4)),VALUE(LEFT(A1022,4))-1)+1,100),"00")</f>
        <v>FY2022-23</v>
      </c>
      <c r="D1022" s="0" t="s">
        <v>56</v>
      </c>
      <c r="E1022" s="0" t="s">
        <v>56</v>
      </c>
      <c r="F1022" s="0" t="str">
        <f aca="false">INDEX(Mapping!$B$2:$B$465,MATCH(E1022,Mapping!$A$2:$A$465,0))</f>
        <v>UTTARAKHAND</v>
      </c>
      <c r="G1022" s="0" t="str">
        <f aca="false">INDEX(Mapping!$C$2:$C$465,MATCH(E1022,Mapping!$A$2:$A$465,0))</f>
        <v>UTTARAKHAND</v>
      </c>
      <c r="H1022" s="2" t="n">
        <v>5.79</v>
      </c>
      <c r="I1022" s="3" t="n">
        <v>0.14</v>
      </c>
    </row>
    <row r="1023" customFormat="false" ht="15" hidden="false" customHeight="false" outlineLevel="0" collapsed="false">
      <c r="A1023" s="0" t="s">
        <v>168</v>
      </c>
      <c r="B1023" s="0" t="n">
        <f aca="false">VALUE(LEFT(A1023,4))</f>
        <v>2022</v>
      </c>
      <c r="C1023" s="0" t="str">
        <f aca="false">"FY"&amp;IF(VALUE(MID(A1023,6,2))&gt;=4,VALUE(LEFT(A1023,4)),VALUE(LEFT(A1023,4))-1)&amp;"-"&amp;TEXT(MOD(IF(VALUE(MID(A1023,6,2))&gt;=4,VALUE(LEFT(A1023,4)),VALUE(LEFT(A1023,4))-1)+1,100),"00")</f>
        <v>FY2022-23</v>
      </c>
      <c r="D1023" s="0" t="s">
        <v>199</v>
      </c>
      <c r="E1023" s="0" t="s">
        <v>199</v>
      </c>
      <c r="F1023" s="0" t="str">
        <f aca="false">INDEX(Mapping!$B$2:$B$465,MATCH(E1023,Mapping!$A$2:$A$465,0))</f>
        <v>TRIPURA</v>
      </c>
      <c r="G1023" s="0" t="str">
        <f aca="false">INDEX(Mapping!$C$2:$C$465,MATCH(E1023,Mapping!$A$2:$A$465,0))</f>
        <v>TRIPURA</v>
      </c>
      <c r="H1023" s="2" t="n">
        <v>5.39</v>
      </c>
      <c r="I1023" s="3" t="n">
        <v>0.13</v>
      </c>
    </row>
    <row r="1024" customFormat="false" ht="15" hidden="false" customHeight="false" outlineLevel="0" collapsed="false">
      <c r="A1024" s="0" t="s">
        <v>168</v>
      </c>
      <c r="B1024" s="0" t="n">
        <f aca="false">VALUE(LEFT(A1024,4))</f>
        <v>2022</v>
      </c>
      <c r="C1024" s="0" t="str">
        <f aca="false">"FY"&amp;IF(VALUE(MID(A1024,6,2))&gt;=4,VALUE(LEFT(A1024,4)),VALUE(LEFT(A1024,4))-1)&amp;"-"&amp;TEXT(MOD(IF(VALUE(MID(A1024,6,2))&gt;=4,VALUE(LEFT(A1024,4)),VALUE(LEFT(A1024,4))-1)+1,100),"00")</f>
        <v>FY2022-23</v>
      </c>
      <c r="D1024" s="0" t="s">
        <v>119</v>
      </c>
      <c r="E1024" s="0" t="s">
        <v>119</v>
      </c>
      <c r="F1024" s="0" t="str">
        <f aca="false">INDEX(Mapping!$B$2:$B$465,MATCH(E1024,Mapping!$A$2:$A$465,0))</f>
        <v>GOA</v>
      </c>
      <c r="G1024" s="0" t="str">
        <f aca="false">INDEX(Mapping!$C$2:$C$465,MATCH(E1024,Mapping!$A$2:$A$465,0))</f>
        <v>GOA</v>
      </c>
      <c r="H1024" s="2" t="n">
        <v>3.36</v>
      </c>
      <c r="I1024" s="3" t="n">
        <v>0.08</v>
      </c>
    </row>
    <row r="1025" customFormat="false" ht="15" hidden="false" customHeight="false" outlineLevel="0" collapsed="false">
      <c r="A1025" s="0" t="s">
        <v>168</v>
      </c>
      <c r="B1025" s="0" t="n">
        <f aca="false">VALUE(LEFT(A1025,4))</f>
        <v>2022</v>
      </c>
      <c r="C1025" s="0" t="str">
        <f aca="false">"FY"&amp;IF(VALUE(MID(A1025,6,2))&gt;=4,VALUE(LEFT(A1025,4)),VALUE(LEFT(A1025,4))-1)&amp;"-"&amp;TEXT(MOD(IF(VALUE(MID(A1025,6,2))&gt;=4,VALUE(LEFT(A1025,4)),VALUE(LEFT(A1025,4))-1)+1,100),"00")</f>
        <v>FY2022-23</v>
      </c>
      <c r="D1025" s="0" t="s">
        <v>272</v>
      </c>
      <c r="E1025" s="0" t="s">
        <v>272</v>
      </c>
      <c r="F1025" s="0" t="str">
        <f aca="false">INDEX(Mapping!$B$2:$B$465,MATCH(E1025,Mapping!$A$2:$A$465,0))</f>
        <v>BALCO</v>
      </c>
      <c r="G1025" s="0" t="str">
        <f aca="false">INDEX(Mapping!$C$2:$C$465,MATCH(E1025,Mapping!$A$2:$A$465,0))</f>
        <v>BALCO</v>
      </c>
      <c r="H1025" s="2" t="n">
        <v>3.17</v>
      </c>
      <c r="I1025" s="3" t="n">
        <v>0.08</v>
      </c>
    </row>
    <row r="1026" customFormat="false" ht="15" hidden="false" customHeight="false" outlineLevel="0" collapsed="false">
      <c r="A1026" s="0" t="s">
        <v>168</v>
      </c>
      <c r="B1026" s="0" t="n">
        <f aca="false">VALUE(LEFT(A1026,4))</f>
        <v>2022</v>
      </c>
      <c r="C1026" s="0" t="str">
        <f aca="false">"FY"&amp;IF(VALUE(MID(A1026,6,2))&gt;=4,VALUE(LEFT(A1026,4)),VALUE(LEFT(A1026,4))-1)&amp;"-"&amp;TEXT(MOD(IF(VALUE(MID(A1026,6,2))&gt;=4,VALUE(LEFT(A1026,4)),VALUE(LEFT(A1026,4))-1)+1,100),"00")</f>
        <v>FY2022-23</v>
      </c>
      <c r="D1026" s="0" t="s">
        <v>121</v>
      </c>
      <c r="E1026" s="0" t="s">
        <v>121</v>
      </c>
      <c r="F1026" s="0" t="str">
        <f aca="false">INDEX(Mapping!$B$2:$B$465,MATCH(E1026,Mapping!$A$2:$A$465,0))</f>
        <v>MEGHALAYA</v>
      </c>
      <c r="G1026" s="0" t="str">
        <f aca="false">INDEX(Mapping!$C$2:$C$465,MATCH(E1026,Mapping!$A$2:$A$465,0))</f>
        <v>MEGHALAYA</v>
      </c>
      <c r="H1026" s="2" t="n">
        <v>2.3</v>
      </c>
      <c r="I1026" s="3" t="n">
        <v>0.06</v>
      </c>
    </row>
    <row r="1027" customFormat="false" ht="15" hidden="false" customHeight="false" outlineLevel="0" collapsed="false">
      <c r="A1027" s="0" t="s">
        <v>168</v>
      </c>
      <c r="B1027" s="0" t="n">
        <f aca="false">VALUE(LEFT(A1027,4))</f>
        <v>2022</v>
      </c>
      <c r="C1027" s="0" t="str">
        <f aca="false">"FY"&amp;IF(VALUE(MID(A1027,6,2))&gt;=4,VALUE(LEFT(A1027,4)),VALUE(LEFT(A1027,4))-1)&amp;"-"&amp;TEXT(MOD(IF(VALUE(MID(A1027,6,2))&gt;=4,VALUE(LEFT(A1027,4)),VALUE(LEFT(A1027,4))-1)+1,100),"00")</f>
        <v>FY2022-23</v>
      </c>
      <c r="D1027" s="0" t="s">
        <v>45</v>
      </c>
      <c r="E1027" s="0" t="s">
        <v>45</v>
      </c>
      <c r="F1027" s="0" t="str">
        <f aca="false">INDEX(Mapping!$B$2:$B$465,MATCH(E1027,Mapping!$A$2:$A$465,0))</f>
        <v>BIHAR</v>
      </c>
      <c r="G1027" s="0" t="str">
        <f aca="false">INDEX(Mapping!$C$2:$C$465,MATCH(E1027,Mapping!$A$2:$A$465,0))</f>
        <v>BIHAR</v>
      </c>
      <c r="H1027" s="2" t="n">
        <v>2.01</v>
      </c>
      <c r="I1027" s="3" t="n">
        <v>0.05</v>
      </c>
    </row>
    <row r="1028" customFormat="false" ht="15" hidden="false" customHeight="false" outlineLevel="0" collapsed="false">
      <c r="A1028" s="0" t="s">
        <v>168</v>
      </c>
      <c r="B1028" s="0" t="n">
        <f aca="false">VALUE(LEFT(A1028,4))</f>
        <v>2022</v>
      </c>
      <c r="C1028" s="0" t="str">
        <f aca="false">"FY"&amp;IF(VALUE(MID(A1028,6,2))&gt;=4,VALUE(LEFT(A1028,4)),VALUE(LEFT(A1028,4))-1)&amp;"-"&amp;TEXT(MOD(IF(VALUE(MID(A1028,6,2))&gt;=4,VALUE(LEFT(A1028,4)),VALUE(LEFT(A1028,4))-1)+1,100),"00")</f>
        <v>FY2022-23</v>
      </c>
      <c r="D1028" s="0" t="s">
        <v>152</v>
      </c>
      <c r="E1028" s="0" t="s">
        <v>152</v>
      </c>
      <c r="F1028" s="0" t="str">
        <f aca="false">INDEX(Mapping!$B$2:$B$465,MATCH(E1028,Mapping!$A$2:$A$465,0))</f>
        <v>CHANDIGARH</v>
      </c>
      <c r="G1028" s="0" t="str">
        <f aca="false">INDEX(Mapping!$C$2:$C$465,MATCH(E1028,Mapping!$A$2:$A$465,0))</f>
        <v>CHANDIGARH</v>
      </c>
      <c r="H1028" s="2" t="n">
        <v>1.8</v>
      </c>
      <c r="I1028" s="3" t="n">
        <v>0.04</v>
      </c>
    </row>
    <row r="1029" customFormat="false" ht="15" hidden="false" customHeight="false" outlineLevel="0" collapsed="false">
      <c r="A1029" s="0" t="s">
        <v>168</v>
      </c>
      <c r="B1029" s="0" t="n">
        <f aca="false">VALUE(LEFT(A1029,4))</f>
        <v>2022</v>
      </c>
      <c r="C1029" s="0" t="str">
        <f aca="false">"FY"&amp;IF(VALUE(MID(A1029,6,2))&gt;=4,VALUE(LEFT(A1029,4)),VALUE(LEFT(A1029,4))-1)&amp;"-"&amp;TEXT(MOD(IF(VALUE(MID(A1029,6,2))&gt;=4,VALUE(LEFT(A1029,4)),VALUE(LEFT(A1029,4))-1)+1,100),"00")</f>
        <v>FY2022-23</v>
      </c>
      <c r="D1029" s="0" t="s">
        <v>291</v>
      </c>
      <c r="E1029" s="0" t="s">
        <v>291</v>
      </c>
      <c r="F1029" s="0" t="str">
        <f aca="false">INDEX(Mapping!$B$2:$B$465,MATCH(E1029,Mapping!$A$2:$A$465,0))</f>
        <v>MANIPUR</v>
      </c>
      <c r="G1029" s="0" t="str">
        <f aca="false">INDEX(Mapping!$C$2:$C$465,MATCH(E1029,Mapping!$A$2:$A$465,0))</f>
        <v>MANIPUR</v>
      </c>
      <c r="H1029" s="2" t="n">
        <v>0.37</v>
      </c>
      <c r="I1029" s="3" t="n">
        <v>0.01</v>
      </c>
    </row>
    <row r="1030" customFormat="false" ht="15" hidden="false" customHeight="false" outlineLevel="0" collapsed="false">
      <c r="A1030" s="0" t="s">
        <v>168</v>
      </c>
      <c r="B1030" s="0" t="n">
        <f aca="false">VALUE(LEFT(A1030,4))</f>
        <v>2022</v>
      </c>
      <c r="C1030" s="0" t="str">
        <f aca="false">"FY"&amp;IF(VALUE(MID(A1030,6,2))&gt;=4,VALUE(LEFT(A1030,4)),VALUE(LEFT(A1030,4))-1)&amp;"-"&amp;TEXT(MOD(IF(VALUE(MID(A1030,6,2))&gt;=4,VALUE(LEFT(A1030,4)),VALUE(LEFT(A1030,4))-1)+1,100),"00")</f>
        <v>FY2022-23</v>
      </c>
      <c r="D1030" s="0" t="s">
        <v>53</v>
      </c>
      <c r="E1030" s="0" t="s">
        <v>53</v>
      </c>
      <c r="F1030" s="0" t="str">
        <f aca="false">INDEX(Mapping!$B$2:$B$465,MATCH(E1030,Mapping!$A$2:$A$465,0))</f>
        <v>HIMACHAL PRADESH</v>
      </c>
      <c r="G1030" s="0" t="str">
        <f aca="false">INDEX(Mapping!$C$2:$C$465,MATCH(E1030,Mapping!$A$2:$A$465,0))</f>
        <v>HIMACHAL PRADESH</v>
      </c>
      <c r="H1030" s="2" t="n">
        <v>0.29</v>
      </c>
      <c r="I1030" s="3" t="n">
        <v>0.01</v>
      </c>
    </row>
    <row r="1031" customFormat="false" ht="15" hidden="false" customHeight="false" outlineLevel="0" collapsed="false">
      <c r="A1031" s="0" t="s">
        <v>314</v>
      </c>
      <c r="B1031" s="0" t="n">
        <f aca="false">VALUE(LEFT(A1031,4))</f>
        <v>2022</v>
      </c>
      <c r="C1031" s="0" t="str">
        <f aca="false">"FY"&amp;IF(VALUE(MID(A1031,6,2))&gt;=4,VALUE(LEFT(A1031,4)),VALUE(LEFT(A1031,4))-1)&amp;"-"&amp;TEXT(MOD(IF(VALUE(MID(A1031,6,2))&gt;=4,VALUE(LEFT(A1031,4)),VALUE(LEFT(A1031,4))-1)+1,100),"00")</f>
        <v>FY2022-23</v>
      </c>
      <c r="D1031" s="0" t="s">
        <v>31</v>
      </c>
      <c r="E1031" s="0" t="s">
        <v>31</v>
      </c>
      <c r="F1031" s="0" t="str">
        <f aca="false">INDEX(Mapping!$B$2:$B$465,MATCH(E1031,Mapping!$A$2:$A$465,0))</f>
        <v>GUJARAT</v>
      </c>
      <c r="G1031" s="0" t="str">
        <f aca="false">INDEX(Mapping!$C$2:$C$465,MATCH(E1031,Mapping!$A$2:$A$465,0))</f>
        <v>GUJARAT</v>
      </c>
      <c r="H1031" s="2" t="n">
        <v>1435.97</v>
      </c>
      <c r="I1031" s="3" t="n">
        <v>33.18</v>
      </c>
    </row>
    <row r="1032" customFormat="false" ht="15" hidden="false" customHeight="false" outlineLevel="0" collapsed="false">
      <c r="A1032" s="0" t="s">
        <v>314</v>
      </c>
      <c r="B1032" s="0" t="n">
        <f aca="false">VALUE(LEFT(A1032,4))</f>
        <v>2022</v>
      </c>
      <c r="C1032" s="0" t="str">
        <f aca="false">"FY"&amp;IF(VALUE(MID(A1032,6,2))&gt;=4,VALUE(LEFT(A1032,4)),VALUE(LEFT(A1032,4))-1)&amp;"-"&amp;TEXT(MOD(IF(VALUE(MID(A1032,6,2))&gt;=4,VALUE(LEFT(A1032,4)),VALUE(LEFT(A1032,4))-1)+1,100),"00")</f>
        <v>FY2022-23</v>
      </c>
      <c r="D1032" s="0" t="s">
        <v>38</v>
      </c>
      <c r="E1032" s="0" t="s">
        <v>38</v>
      </c>
      <c r="F1032" s="0" t="str">
        <f aca="false">INDEX(Mapping!$B$2:$B$465,MATCH(E1032,Mapping!$A$2:$A$465,0))</f>
        <v>ANDHRA PRADESH</v>
      </c>
      <c r="G1032" s="0" t="str">
        <f aca="false">INDEX(Mapping!$C$2:$C$465,MATCH(E1032,Mapping!$A$2:$A$465,0))</f>
        <v>ANDHRA PRADESH</v>
      </c>
      <c r="H1032" s="2" t="n">
        <v>467.49</v>
      </c>
      <c r="I1032" s="3" t="n">
        <v>10.8</v>
      </c>
    </row>
    <row r="1033" customFormat="false" ht="15" hidden="false" customHeight="false" outlineLevel="0" collapsed="false">
      <c r="A1033" s="0" t="s">
        <v>314</v>
      </c>
      <c r="B1033" s="0" t="n">
        <f aca="false">VALUE(LEFT(A1033,4))</f>
        <v>2022</v>
      </c>
      <c r="C1033" s="0" t="str">
        <f aca="false">"FY"&amp;IF(VALUE(MID(A1033,6,2))&gt;=4,VALUE(LEFT(A1033,4)),VALUE(LEFT(A1033,4))-1)&amp;"-"&amp;TEXT(MOD(IF(VALUE(MID(A1033,6,2))&gt;=4,VALUE(LEFT(A1033,4)),VALUE(LEFT(A1033,4))-1)+1,100),"00")</f>
        <v>FY2022-23</v>
      </c>
      <c r="D1033" s="0" t="s">
        <v>42</v>
      </c>
      <c r="E1033" s="0" t="s">
        <v>42</v>
      </c>
      <c r="F1033" s="0" t="str">
        <f aca="false">INDEX(Mapping!$B$2:$B$465,MATCH(E1033,Mapping!$A$2:$A$465,0))</f>
        <v>PUNJAB</v>
      </c>
      <c r="G1033" s="0" t="str">
        <f aca="false">INDEX(Mapping!$C$2:$C$465,MATCH(E1033,Mapping!$A$2:$A$465,0))</f>
        <v>PUNJAB</v>
      </c>
      <c r="H1033" s="2" t="n">
        <v>373.99</v>
      </c>
      <c r="I1033" s="3" t="n">
        <v>8.64</v>
      </c>
    </row>
    <row r="1034" customFormat="false" ht="15" hidden="false" customHeight="false" outlineLevel="0" collapsed="false">
      <c r="A1034" s="0" t="s">
        <v>314</v>
      </c>
      <c r="B1034" s="0" t="n">
        <f aca="false">VALUE(LEFT(A1034,4))</f>
        <v>2022</v>
      </c>
      <c r="C1034" s="0" t="str">
        <f aca="false">"FY"&amp;IF(VALUE(MID(A1034,6,2))&gt;=4,VALUE(LEFT(A1034,4)),VALUE(LEFT(A1034,4))-1)&amp;"-"&amp;TEXT(MOD(IF(VALUE(MID(A1034,6,2))&gt;=4,VALUE(LEFT(A1034,4)),VALUE(LEFT(A1034,4))-1)+1,100),"00")</f>
        <v>FY2022-23</v>
      </c>
      <c r="D1034" s="0" t="s">
        <v>41</v>
      </c>
      <c r="E1034" s="0" t="s">
        <v>41</v>
      </c>
      <c r="F1034" s="0" t="str">
        <f aca="false">INDEX(Mapping!$B$2:$B$465,MATCH(E1034,Mapping!$A$2:$A$465,0))</f>
        <v>RAJASTHAN</v>
      </c>
      <c r="G1034" s="0" t="str">
        <f aca="false">INDEX(Mapping!$C$2:$C$465,MATCH(E1034,Mapping!$A$2:$A$465,0))</f>
        <v>RAJASTHAN</v>
      </c>
      <c r="H1034" s="2" t="n">
        <v>331.68</v>
      </c>
      <c r="I1034" s="3" t="n">
        <v>7.66</v>
      </c>
    </row>
    <row r="1035" customFormat="false" ht="15" hidden="false" customHeight="false" outlineLevel="0" collapsed="false">
      <c r="A1035" s="0" t="s">
        <v>314</v>
      </c>
      <c r="B1035" s="0" t="n">
        <f aca="false">VALUE(LEFT(A1035,4))</f>
        <v>2022</v>
      </c>
      <c r="C1035" s="0" t="str">
        <f aca="false">"FY"&amp;IF(VALUE(MID(A1035,6,2))&gt;=4,VALUE(LEFT(A1035,4)),VALUE(LEFT(A1035,4))-1)&amp;"-"&amp;TEXT(MOD(IF(VALUE(MID(A1035,6,2))&gt;=4,VALUE(LEFT(A1035,4)),VALUE(LEFT(A1035,4))-1)+1,100),"00")</f>
        <v>FY2022-23</v>
      </c>
      <c r="D1035" s="0" t="s">
        <v>36</v>
      </c>
      <c r="E1035" s="0" t="s">
        <v>36</v>
      </c>
      <c r="F1035" s="0" t="str">
        <f aca="false">INDEX(Mapping!$B$2:$B$465,MATCH(E1035,Mapping!$A$2:$A$465,0))</f>
        <v>UTTAR PRADESH</v>
      </c>
      <c r="G1035" s="0" t="str">
        <f aca="false">INDEX(Mapping!$C$2:$C$465,MATCH(E1035,Mapping!$A$2:$A$465,0))</f>
        <v>UTTAR PRADESH</v>
      </c>
      <c r="H1035" s="2" t="n">
        <v>279.59</v>
      </c>
      <c r="I1035" s="3" t="n">
        <v>6.46</v>
      </c>
    </row>
    <row r="1036" customFormat="false" ht="15" hidden="false" customHeight="false" outlineLevel="0" collapsed="false">
      <c r="A1036" s="0" t="s">
        <v>314</v>
      </c>
      <c r="B1036" s="0" t="n">
        <f aca="false">VALUE(LEFT(A1036,4))</f>
        <v>2022</v>
      </c>
      <c r="C1036" s="0" t="str">
        <f aca="false">"FY"&amp;IF(VALUE(MID(A1036,6,2))&gt;=4,VALUE(LEFT(A1036,4)),VALUE(LEFT(A1036,4))-1)&amp;"-"&amp;TEXT(MOD(IF(VALUE(MID(A1036,6,2))&gt;=4,VALUE(LEFT(A1036,4)),VALUE(LEFT(A1036,4))-1)+1,100),"00")</f>
        <v>FY2022-23</v>
      </c>
      <c r="D1036" s="0" t="s">
        <v>100</v>
      </c>
      <c r="E1036" s="0" t="s">
        <v>100</v>
      </c>
      <c r="F1036" s="0" t="str">
        <f aca="false">INDEX(Mapping!$B$2:$B$465,MATCH(E1036,Mapping!$A$2:$A$465,0))</f>
        <v>DNH &amp; DD (UT)</v>
      </c>
      <c r="G1036" s="0" t="str">
        <f aca="false">INDEX(Mapping!$C$2:$C$465,MATCH(E1036,Mapping!$A$2:$A$465,0))</f>
        <v>DNH &amp; DD (UT)</v>
      </c>
      <c r="H1036" s="2" t="n">
        <v>177.01</v>
      </c>
      <c r="I1036" s="3" t="n">
        <v>4.09</v>
      </c>
    </row>
    <row r="1037" customFormat="false" ht="15" hidden="false" customHeight="false" outlineLevel="0" collapsed="false">
      <c r="A1037" s="0" t="s">
        <v>314</v>
      </c>
      <c r="B1037" s="0" t="n">
        <f aca="false">VALUE(LEFT(A1037,4))</f>
        <v>2022</v>
      </c>
      <c r="C1037" s="0" t="str">
        <f aca="false">"FY"&amp;IF(VALUE(MID(A1037,6,2))&gt;=4,VALUE(LEFT(A1037,4)),VALUE(LEFT(A1037,4))-1)&amp;"-"&amp;TEXT(MOD(IF(VALUE(MID(A1037,6,2))&gt;=4,VALUE(LEFT(A1037,4)),VALUE(LEFT(A1037,4))-1)+1,100),"00")</f>
        <v>FY2022-23</v>
      </c>
      <c r="D1037" s="0" t="s">
        <v>40</v>
      </c>
      <c r="E1037" s="0" t="s">
        <v>40</v>
      </c>
      <c r="F1037" s="0" t="str">
        <f aca="false">INDEX(Mapping!$B$2:$B$465,MATCH(E1037,Mapping!$A$2:$A$465,0))</f>
        <v>TAMIL NADU</v>
      </c>
      <c r="G1037" s="0" t="str">
        <f aca="false">INDEX(Mapping!$C$2:$C$465,MATCH(E1037,Mapping!$A$2:$A$465,0))</f>
        <v>TAMIL NADU</v>
      </c>
      <c r="H1037" s="2" t="n">
        <v>175.4</v>
      </c>
      <c r="I1037" s="3" t="n">
        <v>4.05</v>
      </c>
    </row>
    <row r="1038" customFormat="false" ht="15" hidden="false" customHeight="false" outlineLevel="0" collapsed="false">
      <c r="A1038" s="0" t="s">
        <v>314</v>
      </c>
      <c r="B1038" s="0" t="n">
        <f aca="false">VALUE(LEFT(A1038,4))</f>
        <v>2022</v>
      </c>
      <c r="C1038" s="0" t="str">
        <f aca="false">"FY"&amp;IF(VALUE(MID(A1038,6,2))&gt;=4,VALUE(LEFT(A1038,4)),VALUE(LEFT(A1038,4))-1)&amp;"-"&amp;TEXT(MOD(IF(VALUE(MID(A1038,6,2))&gt;=4,VALUE(LEFT(A1038,4)),VALUE(LEFT(A1038,4))-1)+1,100),"00")</f>
        <v>FY2022-23</v>
      </c>
      <c r="D1038" s="0" t="s">
        <v>648</v>
      </c>
      <c r="E1038" s="0" t="s">
        <v>91</v>
      </c>
      <c r="F1038" s="0" t="str">
        <f aca="false">INDEX(Mapping!$B$2:$B$465,MATCH(E1038,Mapping!$A$2:$A$465,0))</f>
        <v>AM/NS INDIA (HAZIRA)</v>
      </c>
      <c r="G1038" s="0" t="str">
        <f aca="false">INDEX(Mapping!$C$2:$C$465,MATCH(E1038,Mapping!$A$2:$A$465,0))</f>
        <v>AM/NS INDIA (HAZIRA)</v>
      </c>
      <c r="H1038" s="2" t="n">
        <v>148.61</v>
      </c>
      <c r="I1038" s="3" t="n">
        <v>3.43</v>
      </c>
    </row>
    <row r="1039" customFormat="false" ht="15" hidden="false" customHeight="false" outlineLevel="0" collapsed="false">
      <c r="A1039" s="0" t="s">
        <v>314</v>
      </c>
      <c r="B1039" s="0" t="n">
        <f aca="false">VALUE(LEFT(A1039,4))</f>
        <v>2022</v>
      </c>
      <c r="C1039" s="0" t="str">
        <f aca="false">"FY"&amp;IF(VALUE(MID(A1039,6,2))&gt;=4,VALUE(LEFT(A1039,4)),VALUE(LEFT(A1039,4))-1)&amp;"-"&amp;TEXT(MOD(IF(VALUE(MID(A1039,6,2))&gt;=4,VALUE(LEFT(A1039,4)),VALUE(LEFT(A1039,4))-1)+1,100),"00")</f>
        <v>FY2022-23</v>
      </c>
      <c r="D1039" s="0" t="s">
        <v>37</v>
      </c>
      <c r="E1039" s="0" t="s">
        <v>37</v>
      </c>
      <c r="F1039" s="0" t="str">
        <f aca="false">INDEX(Mapping!$B$2:$B$465,MATCH(E1039,Mapping!$A$2:$A$465,0))</f>
        <v>MAHARASHTRA</v>
      </c>
      <c r="G1039" s="0" t="str">
        <f aca="false">INDEX(Mapping!$C$2:$C$465,MATCH(E1039,Mapping!$A$2:$A$465,0))</f>
        <v>MAHARASHTRA</v>
      </c>
      <c r="H1039" s="2" t="n">
        <v>137.72</v>
      </c>
      <c r="I1039" s="3" t="n">
        <v>3.18</v>
      </c>
    </row>
    <row r="1040" customFormat="false" ht="15" hidden="false" customHeight="false" outlineLevel="0" collapsed="false">
      <c r="A1040" s="0" t="s">
        <v>314</v>
      </c>
      <c r="B1040" s="0" t="n">
        <f aca="false">VALUE(LEFT(A1040,4))</f>
        <v>2022</v>
      </c>
      <c r="C1040" s="0" t="str">
        <f aca="false">"FY"&amp;IF(VALUE(MID(A1040,6,2))&gt;=4,VALUE(LEFT(A1040,4)),VALUE(LEFT(A1040,4))-1)&amp;"-"&amp;TEXT(MOD(IF(VALUE(MID(A1040,6,2))&gt;=4,VALUE(LEFT(A1040,4)),VALUE(LEFT(A1040,4))-1)+1,100),"00")</f>
        <v>FY2022-23</v>
      </c>
      <c r="D1040" s="0" t="s">
        <v>43</v>
      </c>
      <c r="E1040" s="0" t="s">
        <v>43</v>
      </c>
      <c r="F1040" s="0" t="str">
        <f aca="false">INDEX(Mapping!$B$2:$B$465,MATCH(E1040,Mapping!$A$2:$A$465,0))</f>
        <v>ODISHA</v>
      </c>
      <c r="G1040" s="0" t="str">
        <f aca="false">INDEX(Mapping!$C$2:$C$465,MATCH(E1040,Mapping!$A$2:$A$465,0))</f>
        <v>ODISHA</v>
      </c>
      <c r="H1040" s="2" t="n">
        <v>123.68</v>
      </c>
      <c r="I1040" s="3" t="n">
        <v>2.86</v>
      </c>
    </row>
    <row r="1041" customFormat="false" ht="15" hidden="false" customHeight="false" outlineLevel="0" collapsed="false">
      <c r="A1041" s="0" t="s">
        <v>314</v>
      </c>
      <c r="B1041" s="0" t="n">
        <f aca="false">VALUE(LEFT(A1041,4))</f>
        <v>2022</v>
      </c>
      <c r="C1041" s="0" t="str">
        <f aca="false">"FY"&amp;IF(VALUE(MID(A1041,6,2))&gt;=4,VALUE(LEFT(A1041,4)),VALUE(LEFT(A1041,4))-1)&amp;"-"&amp;TEXT(MOD(IF(VALUE(MID(A1041,6,2))&gt;=4,VALUE(LEFT(A1041,4)),VALUE(LEFT(A1041,4))-1)+1,100),"00")</f>
        <v>FY2022-23</v>
      </c>
      <c r="D1041" s="0" t="s">
        <v>54</v>
      </c>
      <c r="E1041" s="0" t="s">
        <v>54</v>
      </c>
      <c r="F1041" s="0" t="str">
        <f aca="false">INDEX(Mapping!$B$2:$B$465,MATCH(E1041,Mapping!$A$2:$A$465,0))</f>
        <v>JAMMU &amp; KASHMIR</v>
      </c>
      <c r="G1041" s="0" t="str">
        <f aca="false">INDEX(Mapping!$C$2:$C$465,MATCH(E1041,Mapping!$A$2:$A$465,0))</f>
        <v>JAMMU &amp; KASHMIR</v>
      </c>
      <c r="H1041" s="2" t="n">
        <v>99.65</v>
      </c>
      <c r="I1041" s="3" t="n">
        <v>2.3</v>
      </c>
    </row>
    <row r="1042" customFormat="false" ht="15" hidden="false" customHeight="false" outlineLevel="0" collapsed="false">
      <c r="A1042" s="0" t="s">
        <v>314</v>
      </c>
      <c r="B1042" s="0" t="n">
        <f aca="false">VALUE(LEFT(A1042,4))</f>
        <v>2022</v>
      </c>
      <c r="C1042" s="0" t="str">
        <f aca="false">"FY"&amp;IF(VALUE(MID(A1042,6,2))&gt;=4,VALUE(LEFT(A1042,4)),VALUE(LEFT(A1042,4))-1)&amp;"-"&amp;TEXT(MOD(IF(VALUE(MID(A1042,6,2))&gt;=4,VALUE(LEFT(A1042,4)),VALUE(LEFT(A1042,4))-1)+1,100),"00")</f>
        <v>FY2022-23</v>
      </c>
      <c r="D1042" s="0" t="s">
        <v>49</v>
      </c>
      <c r="E1042" s="0" t="s">
        <v>49</v>
      </c>
      <c r="F1042" s="0" t="str">
        <f aca="false">INDEX(Mapping!$B$2:$B$465,MATCH(E1042,Mapping!$A$2:$A$465,0))</f>
        <v>MADHYA PRADESH</v>
      </c>
      <c r="G1042" s="0" t="str">
        <f aca="false">INDEX(Mapping!$C$2:$C$465,MATCH(E1042,Mapping!$A$2:$A$465,0))</f>
        <v>MADHYA PRADESH</v>
      </c>
      <c r="H1042" s="2" t="n">
        <v>88.96</v>
      </c>
      <c r="I1042" s="3" t="n">
        <v>2.06</v>
      </c>
    </row>
    <row r="1043" customFormat="false" ht="15" hidden="false" customHeight="false" outlineLevel="0" collapsed="false">
      <c r="A1043" s="0" t="s">
        <v>314</v>
      </c>
      <c r="B1043" s="0" t="n">
        <f aca="false">VALUE(LEFT(A1043,4))</f>
        <v>2022</v>
      </c>
      <c r="C1043" s="0" t="str">
        <f aca="false">"FY"&amp;IF(VALUE(MID(A1043,6,2))&gt;=4,VALUE(LEFT(A1043,4)),VALUE(LEFT(A1043,4))-1)&amp;"-"&amp;TEXT(MOD(IF(VALUE(MID(A1043,6,2))&gt;=4,VALUE(LEFT(A1043,4)),VALUE(LEFT(A1043,4))-1)+1,100),"00")</f>
        <v>FY2022-23</v>
      </c>
      <c r="D1043" s="0" t="s">
        <v>56</v>
      </c>
      <c r="E1043" s="0" t="s">
        <v>56</v>
      </c>
      <c r="F1043" s="0" t="str">
        <f aca="false">INDEX(Mapping!$B$2:$B$465,MATCH(E1043,Mapping!$A$2:$A$465,0))</f>
        <v>UTTARAKHAND</v>
      </c>
      <c r="G1043" s="0" t="str">
        <f aca="false">INDEX(Mapping!$C$2:$C$465,MATCH(E1043,Mapping!$A$2:$A$465,0))</f>
        <v>UTTARAKHAND</v>
      </c>
      <c r="H1043" s="2" t="n">
        <v>76.67</v>
      </c>
      <c r="I1043" s="3" t="n">
        <v>1.77</v>
      </c>
    </row>
    <row r="1044" customFormat="false" ht="15" hidden="false" customHeight="false" outlineLevel="0" collapsed="false">
      <c r="A1044" s="0" t="s">
        <v>314</v>
      </c>
      <c r="B1044" s="0" t="n">
        <f aca="false">VALUE(LEFT(A1044,4))</f>
        <v>2022</v>
      </c>
      <c r="C1044" s="0" t="str">
        <f aca="false">"FY"&amp;IF(VALUE(MID(A1044,6,2))&gt;=4,VALUE(LEFT(A1044,4)),VALUE(LEFT(A1044,4))-1)&amp;"-"&amp;TEXT(MOD(IF(VALUE(MID(A1044,6,2))&gt;=4,VALUE(LEFT(A1044,4)),VALUE(LEFT(A1044,4))-1)+1,100),"00")</f>
        <v>FY2022-23</v>
      </c>
      <c r="D1044" s="0" t="s">
        <v>39</v>
      </c>
      <c r="E1044" s="0" t="s">
        <v>39</v>
      </c>
      <c r="F1044" s="0" t="str">
        <f aca="false">INDEX(Mapping!$B$2:$B$465,MATCH(E1044,Mapping!$A$2:$A$465,0))</f>
        <v>WEST BENGAL</v>
      </c>
      <c r="G1044" s="0" t="str">
        <f aca="false">INDEX(Mapping!$C$2:$C$465,MATCH(E1044,Mapping!$A$2:$A$465,0))</f>
        <v>WEST BENGAL</v>
      </c>
      <c r="H1044" s="2" t="n">
        <v>67.41</v>
      </c>
      <c r="I1044" s="3" t="n">
        <v>1.56</v>
      </c>
    </row>
    <row r="1045" customFormat="false" ht="15" hidden="false" customHeight="false" outlineLevel="0" collapsed="false">
      <c r="A1045" s="0" t="s">
        <v>314</v>
      </c>
      <c r="B1045" s="0" t="n">
        <f aca="false">VALUE(LEFT(A1045,4))</f>
        <v>2022</v>
      </c>
      <c r="C1045" s="0" t="str">
        <f aca="false">"FY"&amp;IF(VALUE(MID(A1045,6,2))&gt;=4,VALUE(LEFT(A1045,4)),VALUE(LEFT(A1045,4))-1)&amp;"-"&amp;TEXT(MOD(IF(VALUE(MID(A1045,6,2))&gt;=4,VALUE(LEFT(A1045,4)),VALUE(LEFT(A1045,4))-1)+1,100),"00")</f>
        <v>FY2022-23</v>
      </c>
      <c r="D1045" s="0" t="s">
        <v>61</v>
      </c>
      <c r="E1045" s="0" t="s">
        <v>61</v>
      </c>
      <c r="F1045" s="0" t="str">
        <f aca="false">INDEX(Mapping!$B$2:$B$465,MATCH(E1045,Mapping!$A$2:$A$465,0))</f>
        <v>ASSAM</v>
      </c>
      <c r="G1045" s="0" t="str">
        <f aca="false">INDEX(Mapping!$C$2:$C$465,MATCH(E1045,Mapping!$A$2:$A$465,0))</f>
        <v>ASSAM</v>
      </c>
      <c r="H1045" s="2" t="n">
        <v>63.44</v>
      </c>
      <c r="I1045" s="3" t="n">
        <v>1.47</v>
      </c>
    </row>
    <row r="1046" customFormat="false" ht="15" hidden="false" customHeight="false" outlineLevel="0" collapsed="false">
      <c r="A1046" s="0" t="s">
        <v>314</v>
      </c>
      <c r="B1046" s="0" t="n">
        <f aca="false">VALUE(LEFT(A1046,4))</f>
        <v>2022</v>
      </c>
      <c r="C1046" s="0" t="str">
        <f aca="false">"FY"&amp;IF(VALUE(MID(A1046,6,2))&gt;=4,VALUE(LEFT(A1046,4)),VALUE(LEFT(A1046,4))-1)&amp;"-"&amp;TEXT(MOD(IF(VALUE(MID(A1046,6,2))&gt;=4,VALUE(LEFT(A1046,4)),VALUE(LEFT(A1046,4))-1)+1,100),"00")</f>
        <v>FY2022-23</v>
      </c>
      <c r="D1046" s="0" t="s">
        <v>47</v>
      </c>
      <c r="E1046" s="0" t="s">
        <v>47</v>
      </c>
      <c r="F1046" s="0" t="str">
        <f aca="false">INDEX(Mapping!$B$2:$B$465,MATCH(E1046,Mapping!$A$2:$A$465,0))</f>
        <v>KARNATAKA</v>
      </c>
      <c r="G1046" s="0" t="str">
        <f aca="false">INDEX(Mapping!$C$2:$C$465,MATCH(E1046,Mapping!$A$2:$A$465,0))</f>
        <v>KARNATAKA</v>
      </c>
      <c r="H1046" s="2" t="n">
        <v>56.57</v>
      </c>
      <c r="I1046" s="3" t="n">
        <v>1.31</v>
      </c>
    </row>
    <row r="1047" customFormat="false" ht="15" hidden="false" customHeight="false" outlineLevel="0" collapsed="false">
      <c r="A1047" s="0" t="s">
        <v>314</v>
      </c>
      <c r="B1047" s="0" t="n">
        <f aca="false">VALUE(LEFT(A1047,4))</f>
        <v>2022</v>
      </c>
      <c r="C1047" s="0" t="str">
        <f aca="false">"FY"&amp;IF(VALUE(MID(A1047,6,2))&gt;=4,VALUE(LEFT(A1047,4)),VALUE(LEFT(A1047,4))-1)&amp;"-"&amp;TEXT(MOD(IF(VALUE(MID(A1047,6,2))&gt;=4,VALUE(LEFT(A1047,4)),VALUE(LEFT(A1047,4))-1)+1,100),"00")</f>
        <v>FY2022-23</v>
      </c>
      <c r="D1047" s="0" t="s">
        <v>35</v>
      </c>
      <c r="E1047" s="0" t="s">
        <v>35</v>
      </c>
      <c r="F1047" s="0" t="str">
        <f aca="false">INDEX(Mapping!$B$2:$B$465,MATCH(E1047,Mapping!$A$2:$A$465,0))</f>
        <v>TELANGANA</v>
      </c>
      <c r="G1047" s="0" t="str">
        <f aca="false">INDEX(Mapping!$C$2:$C$465,MATCH(E1047,Mapping!$A$2:$A$465,0))</f>
        <v>TELANGANA</v>
      </c>
      <c r="H1047" s="2" t="n">
        <v>46.24</v>
      </c>
      <c r="I1047" s="3" t="n">
        <v>1.07</v>
      </c>
    </row>
    <row r="1048" customFormat="false" ht="15" hidden="false" customHeight="false" outlineLevel="0" collapsed="false">
      <c r="A1048" s="0" t="s">
        <v>314</v>
      </c>
      <c r="B1048" s="0" t="n">
        <f aca="false">VALUE(LEFT(A1048,4))</f>
        <v>2022</v>
      </c>
      <c r="C1048" s="0" t="str">
        <f aca="false">"FY"&amp;IF(VALUE(MID(A1048,6,2))&gt;=4,VALUE(LEFT(A1048,4)),VALUE(LEFT(A1048,4))-1)&amp;"-"&amp;TEXT(MOD(IF(VALUE(MID(A1048,6,2))&gt;=4,VALUE(LEFT(A1048,4)),VALUE(LEFT(A1048,4))-1)+1,100),"00")</f>
        <v>FY2022-23</v>
      </c>
      <c r="D1048" s="0" t="s">
        <v>312</v>
      </c>
      <c r="E1048" s="0" t="s">
        <v>312</v>
      </c>
      <c r="F1048" s="0" t="str">
        <f aca="false">INDEX(Mapping!$B$2:$B$465,MATCH(E1048,Mapping!$A$2:$A$465,0))</f>
        <v>INDIAN RAILWAYS (NCR)</v>
      </c>
      <c r="G1048" s="0" t="str">
        <f aca="false">INDEX(Mapping!$C$2:$C$465,MATCH(E1048,Mapping!$A$2:$A$465,0))</f>
        <v>INDIAN RAILWAYS (NCR)</v>
      </c>
      <c r="H1048" s="2" t="n">
        <v>32.23</v>
      </c>
      <c r="I1048" s="3" t="n">
        <v>0.74</v>
      </c>
    </row>
    <row r="1049" customFormat="false" ht="15" hidden="false" customHeight="false" outlineLevel="0" collapsed="false">
      <c r="A1049" s="0" t="s">
        <v>314</v>
      </c>
      <c r="B1049" s="0" t="n">
        <f aca="false">VALUE(LEFT(A1049,4))</f>
        <v>2022</v>
      </c>
      <c r="C1049" s="0" t="str">
        <f aca="false">"FY"&amp;IF(VALUE(MID(A1049,6,2))&gt;=4,VALUE(LEFT(A1049,4)),VALUE(LEFT(A1049,4))-1)&amp;"-"&amp;TEXT(MOD(IF(VALUE(MID(A1049,6,2))&gt;=4,VALUE(LEFT(A1049,4)),VALUE(LEFT(A1049,4))-1)+1,100),"00")</f>
        <v>FY2022-23</v>
      </c>
      <c r="D1049" s="0" t="s">
        <v>154</v>
      </c>
      <c r="E1049" s="0" t="s">
        <v>154</v>
      </c>
      <c r="F1049" s="0" t="str">
        <f aca="false">INDEX(Mapping!$B$2:$B$465,MATCH(E1049,Mapping!$A$2:$A$465,0))</f>
        <v>DVC</v>
      </c>
      <c r="G1049" s="0" t="str">
        <f aca="false">INDEX(Mapping!$C$2:$C$465,MATCH(E1049,Mapping!$A$2:$A$465,0))</f>
        <v>DVC</v>
      </c>
      <c r="H1049" s="2" t="n">
        <v>32.11</v>
      </c>
      <c r="I1049" s="3" t="n">
        <v>0.74</v>
      </c>
    </row>
    <row r="1050" customFormat="false" ht="15" hidden="false" customHeight="false" outlineLevel="0" collapsed="false">
      <c r="A1050" s="0" t="s">
        <v>314</v>
      </c>
      <c r="B1050" s="0" t="n">
        <f aca="false">VALUE(LEFT(A1050,4))</f>
        <v>2022</v>
      </c>
      <c r="C1050" s="0" t="str">
        <f aca="false">"FY"&amp;IF(VALUE(MID(A1050,6,2))&gt;=4,VALUE(LEFT(A1050,4)),VALUE(LEFT(A1050,4))-1)&amp;"-"&amp;TEXT(MOD(IF(VALUE(MID(A1050,6,2))&gt;=4,VALUE(LEFT(A1050,4)),VALUE(LEFT(A1050,4))-1)+1,100),"00")</f>
        <v>FY2022-23</v>
      </c>
      <c r="D1050" s="0" t="s">
        <v>48</v>
      </c>
      <c r="E1050" s="0" t="s">
        <v>48</v>
      </c>
      <c r="F1050" s="0" t="str">
        <f aca="false">INDEX(Mapping!$B$2:$B$465,MATCH(E1050,Mapping!$A$2:$A$465,0))</f>
        <v>DELHI</v>
      </c>
      <c r="G1050" s="0" t="str">
        <f aca="false">INDEX(Mapping!$C$2:$C$465,MATCH(E1050,Mapping!$A$2:$A$465,0))</f>
        <v>DELHI</v>
      </c>
      <c r="H1050" s="2" t="n">
        <v>25.5</v>
      </c>
      <c r="I1050" s="3" t="n">
        <v>0.59</v>
      </c>
    </row>
    <row r="1051" customFormat="false" ht="15" hidden="false" customHeight="false" outlineLevel="0" collapsed="false">
      <c r="A1051" s="0" t="s">
        <v>314</v>
      </c>
      <c r="B1051" s="0" t="n">
        <f aca="false">VALUE(LEFT(A1051,4))</f>
        <v>2022</v>
      </c>
      <c r="C1051" s="0" t="str">
        <f aca="false">"FY"&amp;IF(VALUE(MID(A1051,6,2))&gt;=4,VALUE(LEFT(A1051,4)),VALUE(LEFT(A1051,4))-1)&amp;"-"&amp;TEXT(MOD(IF(VALUE(MID(A1051,6,2))&gt;=4,VALUE(LEFT(A1051,4)),VALUE(LEFT(A1051,4))-1)+1,100),"00")</f>
        <v>FY2022-23</v>
      </c>
      <c r="D1051" s="0" t="s">
        <v>121</v>
      </c>
      <c r="E1051" s="0" t="s">
        <v>121</v>
      </c>
      <c r="F1051" s="0" t="str">
        <f aca="false">INDEX(Mapping!$B$2:$B$465,MATCH(E1051,Mapping!$A$2:$A$465,0))</f>
        <v>MEGHALAYA</v>
      </c>
      <c r="G1051" s="0" t="str">
        <f aca="false">INDEX(Mapping!$C$2:$C$465,MATCH(E1051,Mapping!$A$2:$A$465,0))</f>
        <v>MEGHALAYA</v>
      </c>
      <c r="H1051" s="2" t="n">
        <v>24.36</v>
      </c>
      <c r="I1051" s="3" t="n">
        <v>0.56</v>
      </c>
    </row>
    <row r="1052" customFormat="false" ht="15" hidden="false" customHeight="false" outlineLevel="0" collapsed="false">
      <c r="A1052" s="0" t="s">
        <v>314</v>
      </c>
      <c r="B1052" s="0" t="n">
        <f aca="false">VALUE(LEFT(A1052,4))</f>
        <v>2022</v>
      </c>
      <c r="C1052" s="0" t="str">
        <f aca="false">"FY"&amp;IF(VALUE(MID(A1052,6,2))&gt;=4,VALUE(LEFT(A1052,4)),VALUE(LEFT(A1052,4))-1)&amp;"-"&amp;TEXT(MOD(IF(VALUE(MID(A1052,6,2))&gt;=4,VALUE(LEFT(A1052,4)),VALUE(LEFT(A1052,4))-1)+1,100),"00")</f>
        <v>FY2022-23</v>
      </c>
      <c r="D1052" s="0" t="s">
        <v>119</v>
      </c>
      <c r="E1052" s="0" t="s">
        <v>119</v>
      </c>
      <c r="F1052" s="0" t="str">
        <f aca="false">INDEX(Mapping!$B$2:$B$465,MATCH(E1052,Mapping!$A$2:$A$465,0))</f>
        <v>GOA</v>
      </c>
      <c r="G1052" s="0" t="str">
        <f aca="false">INDEX(Mapping!$C$2:$C$465,MATCH(E1052,Mapping!$A$2:$A$465,0))</f>
        <v>GOA</v>
      </c>
      <c r="H1052" s="2" t="n">
        <v>17.17</v>
      </c>
      <c r="I1052" s="3" t="n">
        <v>0.4</v>
      </c>
    </row>
    <row r="1053" customFormat="false" ht="15" hidden="false" customHeight="false" outlineLevel="0" collapsed="false">
      <c r="A1053" s="0" t="s">
        <v>314</v>
      </c>
      <c r="B1053" s="0" t="n">
        <f aca="false">VALUE(LEFT(A1053,4))</f>
        <v>2022</v>
      </c>
      <c r="C1053" s="0" t="str">
        <f aca="false">"FY"&amp;IF(VALUE(MID(A1053,6,2))&gt;=4,VALUE(LEFT(A1053,4)),VALUE(LEFT(A1053,4))-1)&amp;"-"&amp;TEXT(MOD(IF(VALUE(MID(A1053,6,2))&gt;=4,VALUE(LEFT(A1053,4)),VALUE(LEFT(A1053,4))-1)+1,100),"00")</f>
        <v>FY2022-23</v>
      </c>
      <c r="D1053" s="0" t="s">
        <v>71</v>
      </c>
      <c r="E1053" s="0" t="s">
        <v>71</v>
      </c>
      <c r="F1053" s="0" t="str">
        <f aca="false">INDEX(Mapping!$B$2:$B$465,MATCH(E1053,Mapping!$A$2:$A$465,0))</f>
        <v>KERALA</v>
      </c>
      <c r="G1053" s="0" t="str">
        <f aca="false">INDEX(Mapping!$C$2:$C$465,MATCH(E1053,Mapping!$A$2:$A$465,0))</f>
        <v>KERALA</v>
      </c>
      <c r="H1053" s="2" t="n">
        <v>14.62</v>
      </c>
      <c r="I1053" s="3" t="n">
        <v>0.34</v>
      </c>
    </row>
    <row r="1054" customFormat="false" ht="15" hidden="false" customHeight="false" outlineLevel="0" collapsed="false">
      <c r="A1054" s="0" t="s">
        <v>314</v>
      </c>
      <c r="B1054" s="0" t="n">
        <f aca="false">VALUE(LEFT(A1054,4))</f>
        <v>2022</v>
      </c>
      <c r="C1054" s="0" t="str">
        <f aca="false">"FY"&amp;IF(VALUE(MID(A1054,6,2))&gt;=4,VALUE(LEFT(A1054,4)),VALUE(LEFT(A1054,4))-1)&amp;"-"&amp;TEXT(MOD(IF(VALUE(MID(A1054,6,2))&gt;=4,VALUE(LEFT(A1054,4)),VALUE(LEFT(A1054,4))-1)+1,100),"00")</f>
        <v>FY2022-23</v>
      </c>
      <c r="D1054" s="0" t="s">
        <v>94</v>
      </c>
      <c r="E1054" s="0" t="s">
        <v>94</v>
      </c>
      <c r="F1054" s="0" t="str">
        <f aca="false">INDEX(Mapping!$B$2:$B$465,MATCH(E1054,Mapping!$A$2:$A$465,0))</f>
        <v>JHARKHAND</v>
      </c>
      <c r="G1054" s="0" t="str">
        <f aca="false">INDEX(Mapping!$C$2:$C$465,MATCH(E1054,Mapping!$A$2:$A$465,0))</f>
        <v>JHARKHAND</v>
      </c>
      <c r="H1054" s="2" t="n">
        <v>11.46</v>
      </c>
      <c r="I1054" s="3" t="n">
        <v>0.26</v>
      </c>
    </row>
    <row r="1055" customFormat="false" ht="15" hidden="false" customHeight="false" outlineLevel="0" collapsed="false">
      <c r="A1055" s="0" t="s">
        <v>314</v>
      </c>
      <c r="B1055" s="0" t="n">
        <f aca="false">VALUE(LEFT(A1055,4))</f>
        <v>2022</v>
      </c>
      <c r="C1055" s="0" t="str">
        <f aca="false">"FY"&amp;IF(VALUE(MID(A1055,6,2))&gt;=4,VALUE(LEFT(A1055,4)),VALUE(LEFT(A1055,4))-1)&amp;"-"&amp;TEXT(MOD(IF(VALUE(MID(A1055,6,2))&gt;=4,VALUE(LEFT(A1055,4)),VALUE(LEFT(A1055,4))-1)+1,100),"00")</f>
        <v>FY2022-23</v>
      </c>
      <c r="D1055" s="0" t="s">
        <v>44</v>
      </c>
      <c r="E1055" s="0" t="s">
        <v>44</v>
      </c>
      <c r="F1055" s="0" t="str">
        <f aca="false">INDEX(Mapping!$B$2:$B$465,MATCH(E1055,Mapping!$A$2:$A$465,0))</f>
        <v>HARYANA</v>
      </c>
      <c r="G1055" s="0" t="str">
        <f aca="false">INDEX(Mapping!$C$2:$C$465,MATCH(E1055,Mapping!$A$2:$A$465,0))</f>
        <v>HARYANA</v>
      </c>
      <c r="H1055" s="2" t="n">
        <v>8.91</v>
      </c>
      <c r="I1055" s="3" t="n">
        <v>0.21</v>
      </c>
    </row>
    <row r="1056" customFormat="false" ht="15" hidden="false" customHeight="false" outlineLevel="0" collapsed="false">
      <c r="A1056" s="0" t="s">
        <v>314</v>
      </c>
      <c r="B1056" s="0" t="n">
        <f aca="false">VALUE(LEFT(A1056,4))</f>
        <v>2022</v>
      </c>
      <c r="C1056" s="0" t="str">
        <f aca="false">"FY"&amp;IF(VALUE(MID(A1056,6,2))&gt;=4,VALUE(LEFT(A1056,4)),VALUE(LEFT(A1056,4))-1)&amp;"-"&amp;TEXT(MOD(IF(VALUE(MID(A1056,6,2))&gt;=4,VALUE(LEFT(A1056,4)),VALUE(LEFT(A1056,4))-1)+1,100),"00")</f>
        <v>FY2022-23</v>
      </c>
      <c r="D1056" s="0" t="s">
        <v>46</v>
      </c>
      <c r="E1056" s="0" t="s">
        <v>46</v>
      </c>
      <c r="F1056" s="0" t="str">
        <f aca="false">INDEX(Mapping!$B$2:$B$465,MATCH(E1056,Mapping!$A$2:$A$465,0))</f>
        <v>CHHATTISGARH</v>
      </c>
      <c r="G1056" s="0" t="str">
        <f aca="false">INDEX(Mapping!$C$2:$C$465,MATCH(E1056,Mapping!$A$2:$A$465,0))</f>
        <v>CHHATTISGARH</v>
      </c>
      <c r="H1056" s="2" t="n">
        <v>5.5</v>
      </c>
      <c r="I1056" s="3" t="n">
        <v>0.13</v>
      </c>
    </row>
    <row r="1057" customFormat="false" ht="15" hidden="false" customHeight="false" outlineLevel="0" collapsed="false">
      <c r="A1057" s="0" t="s">
        <v>314</v>
      </c>
      <c r="B1057" s="0" t="n">
        <f aca="false">VALUE(LEFT(A1057,4))</f>
        <v>2022</v>
      </c>
      <c r="C1057" s="0" t="str">
        <f aca="false">"FY"&amp;IF(VALUE(MID(A1057,6,2))&gt;=4,VALUE(LEFT(A1057,4)),VALUE(LEFT(A1057,4))-1)&amp;"-"&amp;TEXT(MOD(IF(VALUE(MID(A1057,6,2))&gt;=4,VALUE(LEFT(A1057,4)),VALUE(LEFT(A1057,4))-1)+1,100),"00")</f>
        <v>FY2022-23</v>
      </c>
      <c r="D1057" s="0" t="s">
        <v>45</v>
      </c>
      <c r="E1057" s="0" t="s">
        <v>45</v>
      </c>
      <c r="F1057" s="0" t="str">
        <f aca="false">INDEX(Mapping!$B$2:$B$465,MATCH(E1057,Mapping!$A$2:$A$465,0))</f>
        <v>BIHAR</v>
      </c>
      <c r="G1057" s="0" t="str">
        <f aca="false">INDEX(Mapping!$C$2:$C$465,MATCH(E1057,Mapping!$A$2:$A$465,0))</f>
        <v>BIHAR</v>
      </c>
      <c r="H1057" s="2" t="n">
        <v>3.33</v>
      </c>
      <c r="I1057" s="3" t="n">
        <v>0.08</v>
      </c>
    </row>
    <row r="1058" customFormat="false" ht="15" hidden="false" customHeight="false" outlineLevel="0" collapsed="false">
      <c r="A1058" s="0" t="s">
        <v>314</v>
      </c>
      <c r="B1058" s="0" t="n">
        <f aca="false">VALUE(LEFT(A1058,4))</f>
        <v>2022</v>
      </c>
      <c r="C1058" s="0" t="str">
        <f aca="false">"FY"&amp;IF(VALUE(MID(A1058,6,2))&gt;=4,VALUE(LEFT(A1058,4)),VALUE(LEFT(A1058,4))-1)&amp;"-"&amp;TEXT(MOD(IF(VALUE(MID(A1058,6,2))&gt;=4,VALUE(LEFT(A1058,4)),VALUE(LEFT(A1058,4))-1)+1,100),"00")</f>
        <v>FY2022-23</v>
      </c>
      <c r="D1058" s="0" t="s">
        <v>152</v>
      </c>
      <c r="E1058" s="0" t="s">
        <v>152</v>
      </c>
      <c r="F1058" s="0" t="str">
        <f aca="false">INDEX(Mapping!$B$2:$B$465,MATCH(E1058,Mapping!$A$2:$A$465,0))</f>
        <v>CHANDIGARH</v>
      </c>
      <c r="G1058" s="0" t="str">
        <f aca="false">INDEX(Mapping!$C$2:$C$465,MATCH(E1058,Mapping!$A$2:$A$465,0))</f>
        <v>CHANDIGARH</v>
      </c>
      <c r="H1058" s="2" t="n">
        <v>1.68</v>
      </c>
      <c r="I1058" s="3" t="n">
        <v>0.04</v>
      </c>
    </row>
    <row r="1059" customFormat="false" ht="15" hidden="false" customHeight="false" outlineLevel="0" collapsed="false">
      <c r="A1059" s="0" t="s">
        <v>314</v>
      </c>
      <c r="B1059" s="0" t="n">
        <f aca="false">VALUE(LEFT(A1059,4))</f>
        <v>2022</v>
      </c>
      <c r="C1059" s="0" t="str">
        <f aca="false">"FY"&amp;IF(VALUE(MID(A1059,6,2))&gt;=4,VALUE(LEFT(A1059,4)),VALUE(LEFT(A1059,4))-1)&amp;"-"&amp;TEXT(MOD(IF(VALUE(MID(A1059,6,2))&gt;=4,VALUE(LEFT(A1059,4)),VALUE(LEFT(A1059,4))-1)+1,100),"00")</f>
        <v>FY2022-23</v>
      </c>
      <c r="D1059" s="0" t="s">
        <v>213</v>
      </c>
      <c r="E1059" s="0" t="s">
        <v>213</v>
      </c>
      <c r="F1059" s="0" t="str">
        <f aca="false">INDEX(Mapping!$B$2:$B$465,MATCH(E1059,Mapping!$A$2:$A$465,0))</f>
        <v>NEPAL (NEA / NVVN)</v>
      </c>
      <c r="G1059" s="0" t="str">
        <f aca="false">INDEX(Mapping!$C$2:$C$465,MATCH(E1059,Mapping!$A$2:$A$465,0))</f>
        <v>NEPAL (NEA / NVVN)</v>
      </c>
      <c r="H1059" s="2" t="n">
        <v>0.49</v>
      </c>
      <c r="I1059" s="3" t="n">
        <v>0.01</v>
      </c>
    </row>
    <row r="1060" customFormat="false" ht="15" hidden="false" customHeight="false" outlineLevel="0" collapsed="false">
      <c r="A1060" s="0" t="s">
        <v>314</v>
      </c>
      <c r="B1060" s="0" t="n">
        <f aca="false">VALUE(LEFT(A1060,4))</f>
        <v>2022</v>
      </c>
      <c r="C1060" s="0" t="str">
        <f aca="false">"FY"&amp;IF(VALUE(MID(A1060,6,2))&gt;=4,VALUE(LEFT(A1060,4)),VALUE(LEFT(A1060,4))-1)&amp;"-"&amp;TEXT(MOD(IF(VALUE(MID(A1060,6,2))&gt;=4,VALUE(LEFT(A1060,4)),VALUE(LEFT(A1060,4))-1)+1,100),"00")</f>
        <v>FY2022-23</v>
      </c>
      <c r="D1060" s="0" t="s">
        <v>199</v>
      </c>
      <c r="E1060" s="0" t="s">
        <v>199</v>
      </c>
      <c r="F1060" s="0" t="str">
        <f aca="false">INDEX(Mapping!$B$2:$B$465,MATCH(E1060,Mapping!$A$2:$A$465,0))</f>
        <v>TRIPURA</v>
      </c>
      <c r="G1060" s="0" t="str">
        <f aca="false">INDEX(Mapping!$C$2:$C$465,MATCH(E1060,Mapping!$A$2:$A$465,0))</f>
        <v>TRIPURA</v>
      </c>
      <c r="H1060" s="2" t="n">
        <v>0.48</v>
      </c>
      <c r="I1060" s="3" t="n">
        <v>0.01</v>
      </c>
    </row>
    <row r="1061" customFormat="false" ht="15" hidden="false" customHeight="false" outlineLevel="0" collapsed="false">
      <c r="A1061" s="0" t="s">
        <v>314</v>
      </c>
      <c r="B1061" s="0" t="n">
        <f aca="false">VALUE(LEFT(A1061,4))</f>
        <v>2022</v>
      </c>
      <c r="C1061" s="0" t="str">
        <f aca="false">"FY"&amp;IF(VALUE(MID(A1061,6,2))&gt;=4,VALUE(LEFT(A1061,4)),VALUE(LEFT(A1061,4))-1)&amp;"-"&amp;TEXT(MOD(IF(VALUE(MID(A1061,6,2))&gt;=4,VALUE(LEFT(A1061,4)),VALUE(LEFT(A1061,4))-1)+1,100),"00")</f>
        <v>FY2022-23</v>
      </c>
      <c r="D1061" s="0" t="s">
        <v>53</v>
      </c>
      <c r="E1061" s="0" t="s">
        <v>53</v>
      </c>
      <c r="F1061" s="0" t="str">
        <f aca="false">INDEX(Mapping!$B$2:$B$465,MATCH(E1061,Mapping!$A$2:$A$465,0))</f>
        <v>HIMACHAL PRADESH</v>
      </c>
      <c r="G1061" s="0" t="str">
        <f aca="false">INDEX(Mapping!$C$2:$C$465,MATCH(E1061,Mapping!$A$2:$A$465,0))</f>
        <v>HIMACHAL PRADESH</v>
      </c>
      <c r="H1061" s="2" t="n">
        <v>0.1</v>
      </c>
      <c r="I1061" s="3" t="n">
        <v>0.002</v>
      </c>
    </row>
    <row r="1062" customFormat="false" ht="15" hidden="false" customHeight="false" outlineLevel="0" collapsed="false">
      <c r="A1062" s="0" t="s">
        <v>260</v>
      </c>
      <c r="B1062" s="0" t="n">
        <f aca="false">VALUE(LEFT(A1062,4))</f>
        <v>2022</v>
      </c>
      <c r="C1062" s="0" t="str">
        <f aca="false">"FY"&amp;IF(VALUE(MID(A1062,6,2))&gt;=4,VALUE(LEFT(A1062,4)),VALUE(LEFT(A1062,4))-1)&amp;"-"&amp;TEXT(MOD(IF(VALUE(MID(A1062,6,2))&gt;=4,VALUE(LEFT(A1062,4)),VALUE(LEFT(A1062,4))-1)+1,100),"00")</f>
        <v>FY2022-23</v>
      </c>
      <c r="D1062" s="0" t="s">
        <v>31</v>
      </c>
      <c r="E1062" s="0" t="s">
        <v>31</v>
      </c>
      <c r="F1062" s="0" t="str">
        <f aca="false">INDEX(Mapping!$B$2:$B$465,MATCH(E1062,Mapping!$A$2:$A$465,0))</f>
        <v>GUJARAT</v>
      </c>
      <c r="G1062" s="0" t="str">
        <f aca="false">INDEX(Mapping!$C$2:$C$465,MATCH(E1062,Mapping!$A$2:$A$465,0))</f>
        <v>GUJARAT</v>
      </c>
      <c r="H1062" s="2" t="n">
        <v>1460.86</v>
      </c>
      <c r="I1062" s="3" t="n">
        <v>28.74</v>
      </c>
    </row>
    <row r="1063" customFormat="false" ht="15" hidden="false" customHeight="false" outlineLevel="0" collapsed="false">
      <c r="A1063" s="0" t="s">
        <v>260</v>
      </c>
      <c r="B1063" s="0" t="n">
        <f aca="false">VALUE(LEFT(A1063,4))</f>
        <v>2022</v>
      </c>
      <c r="C1063" s="0" t="str">
        <f aca="false">"FY"&amp;IF(VALUE(MID(A1063,6,2))&gt;=4,VALUE(LEFT(A1063,4)),VALUE(LEFT(A1063,4))-1)&amp;"-"&amp;TEXT(MOD(IF(VALUE(MID(A1063,6,2))&gt;=4,VALUE(LEFT(A1063,4)),VALUE(LEFT(A1063,4))-1)+1,100),"00")</f>
        <v>FY2022-23</v>
      </c>
      <c r="D1063" s="0" t="s">
        <v>41</v>
      </c>
      <c r="E1063" s="0" t="s">
        <v>41</v>
      </c>
      <c r="F1063" s="0" t="str">
        <f aca="false">INDEX(Mapping!$B$2:$B$465,MATCH(E1063,Mapping!$A$2:$A$465,0))</f>
        <v>RAJASTHAN</v>
      </c>
      <c r="G1063" s="0" t="str">
        <f aca="false">INDEX(Mapping!$C$2:$C$465,MATCH(E1063,Mapping!$A$2:$A$465,0))</f>
        <v>RAJASTHAN</v>
      </c>
      <c r="H1063" s="2" t="n">
        <v>717.98</v>
      </c>
      <c r="I1063" s="3" t="n">
        <v>14.12</v>
      </c>
    </row>
    <row r="1064" customFormat="false" ht="15" hidden="false" customHeight="false" outlineLevel="0" collapsed="false">
      <c r="A1064" s="0" t="s">
        <v>260</v>
      </c>
      <c r="B1064" s="0" t="n">
        <f aca="false">VALUE(LEFT(A1064,4))</f>
        <v>2022</v>
      </c>
      <c r="C1064" s="0" t="str">
        <f aca="false">"FY"&amp;IF(VALUE(MID(A1064,6,2))&gt;=4,VALUE(LEFT(A1064,4)),VALUE(LEFT(A1064,4))-1)&amp;"-"&amp;TEXT(MOD(IF(VALUE(MID(A1064,6,2))&gt;=4,VALUE(LEFT(A1064,4)),VALUE(LEFT(A1064,4))-1)+1,100),"00")</f>
        <v>FY2022-23</v>
      </c>
      <c r="D1064" s="0" t="s">
        <v>38</v>
      </c>
      <c r="E1064" s="0" t="s">
        <v>38</v>
      </c>
      <c r="F1064" s="0" t="str">
        <f aca="false">INDEX(Mapping!$B$2:$B$465,MATCH(E1064,Mapping!$A$2:$A$465,0))</f>
        <v>ANDHRA PRADESH</v>
      </c>
      <c r="G1064" s="0" t="str">
        <f aca="false">INDEX(Mapping!$C$2:$C$465,MATCH(E1064,Mapping!$A$2:$A$465,0))</f>
        <v>ANDHRA PRADESH</v>
      </c>
      <c r="H1064" s="2" t="n">
        <v>526.56</v>
      </c>
      <c r="I1064" s="3" t="n">
        <v>10.36</v>
      </c>
    </row>
    <row r="1065" customFormat="false" ht="15" hidden="false" customHeight="false" outlineLevel="0" collapsed="false">
      <c r="A1065" s="0" t="s">
        <v>260</v>
      </c>
      <c r="B1065" s="0" t="n">
        <f aca="false">VALUE(LEFT(A1065,4))</f>
        <v>2022</v>
      </c>
      <c r="C1065" s="0" t="str">
        <f aca="false">"FY"&amp;IF(VALUE(MID(A1065,6,2))&gt;=4,VALUE(LEFT(A1065,4)),VALUE(LEFT(A1065,4))-1)&amp;"-"&amp;TEXT(MOD(IF(VALUE(MID(A1065,6,2))&gt;=4,VALUE(LEFT(A1065,4)),VALUE(LEFT(A1065,4))-1)+1,100),"00")</f>
        <v>FY2022-23</v>
      </c>
      <c r="D1065" s="0" t="s">
        <v>54</v>
      </c>
      <c r="E1065" s="0" t="s">
        <v>54</v>
      </c>
      <c r="F1065" s="0" t="str">
        <f aca="false">INDEX(Mapping!$B$2:$B$465,MATCH(E1065,Mapping!$A$2:$A$465,0))</f>
        <v>JAMMU &amp; KASHMIR</v>
      </c>
      <c r="G1065" s="0" t="str">
        <f aca="false">INDEX(Mapping!$C$2:$C$465,MATCH(E1065,Mapping!$A$2:$A$465,0))</f>
        <v>JAMMU &amp; KASHMIR</v>
      </c>
      <c r="H1065" s="2" t="n">
        <v>481.32</v>
      </c>
      <c r="I1065" s="3" t="n">
        <v>9.47</v>
      </c>
    </row>
    <row r="1066" customFormat="false" ht="15" hidden="false" customHeight="false" outlineLevel="0" collapsed="false">
      <c r="A1066" s="0" t="s">
        <v>260</v>
      </c>
      <c r="B1066" s="0" t="n">
        <f aca="false">VALUE(LEFT(A1066,4))</f>
        <v>2022</v>
      </c>
      <c r="C1066" s="0" t="str">
        <f aca="false">"FY"&amp;IF(VALUE(MID(A1066,6,2))&gt;=4,VALUE(LEFT(A1066,4)),VALUE(LEFT(A1066,4))-1)&amp;"-"&amp;TEXT(MOD(IF(VALUE(MID(A1066,6,2))&gt;=4,VALUE(LEFT(A1066,4)),VALUE(LEFT(A1066,4))-1)+1,100),"00")</f>
        <v>FY2022-23</v>
      </c>
      <c r="D1066" s="0" t="s">
        <v>56</v>
      </c>
      <c r="E1066" s="0" t="s">
        <v>56</v>
      </c>
      <c r="F1066" s="0" t="str">
        <f aca="false">INDEX(Mapping!$B$2:$B$465,MATCH(E1066,Mapping!$A$2:$A$465,0))</f>
        <v>UTTARAKHAND</v>
      </c>
      <c r="G1066" s="0" t="str">
        <f aca="false">INDEX(Mapping!$C$2:$C$465,MATCH(E1066,Mapping!$A$2:$A$465,0))</f>
        <v>UTTARAKHAND</v>
      </c>
      <c r="H1066" s="2" t="n">
        <v>285.44</v>
      </c>
      <c r="I1066" s="3" t="n">
        <v>5.61</v>
      </c>
    </row>
    <row r="1067" customFormat="false" ht="15" hidden="false" customHeight="false" outlineLevel="0" collapsed="false">
      <c r="A1067" s="0" t="s">
        <v>260</v>
      </c>
      <c r="B1067" s="0" t="n">
        <f aca="false">VALUE(LEFT(A1067,4))</f>
        <v>2022</v>
      </c>
      <c r="C1067" s="0" t="str">
        <f aca="false">"FY"&amp;IF(VALUE(MID(A1067,6,2))&gt;=4,VALUE(LEFT(A1067,4)),VALUE(LEFT(A1067,4))-1)&amp;"-"&amp;TEXT(MOD(IF(VALUE(MID(A1067,6,2))&gt;=4,VALUE(LEFT(A1067,4)),VALUE(LEFT(A1067,4))-1)+1,100),"00")</f>
        <v>FY2022-23</v>
      </c>
      <c r="D1067" s="0" t="s">
        <v>37</v>
      </c>
      <c r="E1067" s="0" t="s">
        <v>37</v>
      </c>
      <c r="F1067" s="0" t="str">
        <f aca="false">INDEX(Mapping!$B$2:$B$465,MATCH(E1067,Mapping!$A$2:$A$465,0))</f>
        <v>MAHARASHTRA</v>
      </c>
      <c r="G1067" s="0" t="str">
        <f aca="false">INDEX(Mapping!$C$2:$C$465,MATCH(E1067,Mapping!$A$2:$A$465,0))</f>
        <v>MAHARASHTRA</v>
      </c>
      <c r="H1067" s="2" t="n">
        <v>257.39</v>
      </c>
      <c r="I1067" s="3" t="n">
        <v>5.06</v>
      </c>
    </row>
    <row r="1068" customFormat="false" ht="15" hidden="false" customHeight="false" outlineLevel="0" collapsed="false">
      <c r="A1068" s="0" t="s">
        <v>260</v>
      </c>
      <c r="B1068" s="0" t="n">
        <f aca="false">VALUE(LEFT(A1068,4))</f>
        <v>2022</v>
      </c>
      <c r="C1068" s="0" t="str">
        <f aca="false">"FY"&amp;IF(VALUE(MID(A1068,6,2))&gt;=4,VALUE(LEFT(A1068,4)),VALUE(LEFT(A1068,4))-1)&amp;"-"&amp;TEXT(MOD(IF(VALUE(MID(A1068,6,2))&gt;=4,VALUE(LEFT(A1068,4)),VALUE(LEFT(A1068,4))-1)+1,100),"00")</f>
        <v>FY2022-23</v>
      </c>
      <c r="D1068" s="0" t="s">
        <v>40</v>
      </c>
      <c r="E1068" s="0" t="s">
        <v>40</v>
      </c>
      <c r="F1068" s="0" t="str">
        <f aca="false">INDEX(Mapping!$B$2:$B$465,MATCH(E1068,Mapping!$A$2:$A$465,0))</f>
        <v>TAMIL NADU</v>
      </c>
      <c r="G1068" s="0" t="str">
        <f aca="false">INDEX(Mapping!$C$2:$C$465,MATCH(E1068,Mapping!$A$2:$A$465,0))</f>
        <v>TAMIL NADU</v>
      </c>
      <c r="H1068" s="2" t="n">
        <v>218.9</v>
      </c>
      <c r="I1068" s="3" t="n">
        <v>4.31</v>
      </c>
    </row>
    <row r="1069" customFormat="false" ht="15" hidden="false" customHeight="false" outlineLevel="0" collapsed="false">
      <c r="A1069" s="0" t="s">
        <v>260</v>
      </c>
      <c r="B1069" s="0" t="n">
        <f aca="false">VALUE(LEFT(A1069,4))</f>
        <v>2022</v>
      </c>
      <c r="C1069" s="0" t="str">
        <f aca="false">"FY"&amp;IF(VALUE(MID(A1069,6,2))&gt;=4,VALUE(LEFT(A1069,4)),VALUE(LEFT(A1069,4))-1)&amp;"-"&amp;TEXT(MOD(IF(VALUE(MID(A1069,6,2))&gt;=4,VALUE(LEFT(A1069,4)),VALUE(LEFT(A1069,4))-1)+1,100),"00")</f>
        <v>FY2022-23</v>
      </c>
      <c r="D1069" s="0" t="s">
        <v>36</v>
      </c>
      <c r="E1069" s="0" t="s">
        <v>36</v>
      </c>
      <c r="F1069" s="0" t="str">
        <f aca="false">INDEX(Mapping!$B$2:$B$465,MATCH(E1069,Mapping!$A$2:$A$465,0))</f>
        <v>UTTAR PRADESH</v>
      </c>
      <c r="G1069" s="0" t="str">
        <f aca="false">INDEX(Mapping!$C$2:$C$465,MATCH(E1069,Mapping!$A$2:$A$465,0))</f>
        <v>UTTAR PRADESH</v>
      </c>
      <c r="H1069" s="2" t="n">
        <v>208.64</v>
      </c>
      <c r="I1069" s="3" t="n">
        <v>4.1</v>
      </c>
    </row>
    <row r="1070" customFormat="false" ht="15" hidden="false" customHeight="false" outlineLevel="0" collapsed="false">
      <c r="A1070" s="0" t="s">
        <v>260</v>
      </c>
      <c r="B1070" s="0" t="n">
        <f aca="false">VALUE(LEFT(A1070,4))</f>
        <v>2022</v>
      </c>
      <c r="C1070" s="0" t="str">
        <f aca="false">"FY"&amp;IF(VALUE(MID(A1070,6,2))&gt;=4,VALUE(LEFT(A1070,4)),VALUE(LEFT(A1070,4))-1)&amp;"-"&amp;TEXT(MOD(IF(VALUE(MID(A1070,6,2))&gt;=4,VALUE(LEFT(A1070,4)),VALUE(LEFT(A1070,4))-1)+1,100),"00")</f>
        <v>FY2022-23</v>
      </c>
      <c r="D1070" s="0" t="s">
        <v>648</v>
      </c>
      <c r="E1070" s="0" t="s">
        <v>91</v>
      </c>
      <c r="F1070" s="0" t="str">
        <f aca="false">INDEX(Mapping!$B$2:$B$465,MATCH(E1070,Mapping!$A$2:$A$465,0))</f>
        <v>AM/NS INDIA (HAZIRA)</v>
      </c>
      <c r="G1070" s="0" t="str">
        <f aca="false">INDEX(Mapping!$C$2:$C$465,MATCH(E1070,Mapping!$A$2:$A$465,0))</f>
        <v>AM/NS INDIA (HAZIRA)</v>
      </c>
      <c r="H1070" s="2" t="n">
        <v>186.41</v>
      </c>
      <c r="I1070" s="3" t="n">
        <v>3.67</v>
      </c>
    </row>
    <row r="1071" customFormat="false" ht="15" hidden="false" customHeight="false" outlineLevel="0" collapsed="false">
      <c r="A1071" s="0" t="s">
        <v>260</v>
      </c>
      <c r="B1071" s="0" t="n">
        <f aca="false">VALUE(LEFT(A1071,4))</f>
        <v>2022</v>
      </c>
      <c r="C1071" s="0" t="str">
        <f aca="false">"FY"&amp;IF(VALUE(MID(A1071,6,2))&gt;=4,VALUE(LEFT(A1071,4)),VALUE(LEFT(A1071,4))-1)&amp;"-"&amp;TEXT(MOD(IF(VALUE(MID(A1071,6,2))&gt;=4,VALUE(LEFT(A1071,4)),VALUE(LEFT(A1071,4))-1)+1,100),"00")</f>
        <v>FY2022-23</v>
      </c>
      <c r="D1071" s="0" t="s">
        <v>100</v>
      </c>
      <c r="E1071" s="0" t="s">
        <v>100</v>
      </c>
      <c r="F1071" s="0" t="str">
        <f aca="false">INDEX(Mapping!$B$2:$B$465,MATCH(E1071,Mapping!$A$2:$A$465,0))</f>
        <v>DNH &amp; DD (UT)</v>
      </c>
      <c r="G1071" s="0" t="str">
        <f aca="false">INDEX(Mapping!$C$2:$C$465,MATCH(E1071,Mapping!$A$2:$A$465,0))</f>
        <v>DNH &amp; DD (UT)</v>
      </c>
      <c r="H1071" s="2" t="n">
        <v>122.28</v>
      </c>
      <c r="I1071" s="3" t="n">
        <v>2.41</v>
      </c>
    </row>
    <row r="1072" customFormat="false" ht="15" hidden="false" customHeight="false" outlineLevel="0" collapsed="false">
      <c r="A1072" s="0" t="s">
        <v>260</v>
      </c>
      <c r="B1072" s="0" t="n">
        <f aca="false">VALUE(LEFT(A1072,4))</f>
        <v>2022</v>
      </c>
      <c r="C1072" s="0" t="str">
        <f aca="false">"FY"&amp;IF(VALUE(MID(A1072,6,2))&gt;=4,VALUE(LEFT(A1072,4)),VALUE(LEFT(A1072,4))-1)&amp;"-"&amp;TEXT(MOD(IF(VALUE(MID(A1072,6,2))&gt;=4,VALUE(LEFT(A1072,4)),VALUE(LEFT(A1072,4))-1)+1,100),"00")</f>
        <v>FY2022-23</v>
      </c>
      <c r="D1072" s="0" t="s">
        <v>42</v>
      </c>
      <c r="E1072" s="0" t="s">
        <v>42</v>
      </c>
      <c r="F1072" s="0" t="str">
        <f aca="false">INDEX(Mapping!$B$2:$B$465,MATCH(E1072,Mapping!$A$2:$A$465,0))</f>
        <v>PUNJAB</v>
      </c>
      <c r="G1072" s="0" t="str">
        <f aca="false">INDEX(Mapping!$C$2:$C$465,MATCH(E1072,Mapping!$A$2:$A$465,0))</f>
        <v>PUNJAB</v>
      </c>
      <c r="H1072" s="2" t="n">
        <v>114.1</v>
      </c>
      <c r="I1072" s="3" t="n">
        <v>2.24</v>
      </c>
    </row>
    <row r="1073" customFormat="false" ht="15" hidden="false" customHeight="false" outlineLevel="0" collapsed="false">
      <c r="A1073" s="0" t="s">
        <v>260</v>
      </c>
      <c r="B1073" s="0" t="n">
        <f aca="false">VALUE(LEFT(A1073,4))</f>
        <v>2022</v>
      </c>
      <c r="C1073" s="0" t="str">
        <f aca="false">"FY"&amp;IF(VALUE(MID(A1073,6,2))&gt;=4,VALUE(LEFT(A1073,4)),VALUE(LEFT(A1073,4))-1)&amp;"-"&amp;TEXT(MOD(IF(VALUE(MID(A1073,6,2))&gt;=4,VALUE(LEFT(A1073,4)),VALUE(LEFT(A1073,4))-1)+1,100),"00")</f>
        <v>FY2022-23</v>
      </c>
      <c r="D1073" s="0" t="s">
        <v>39</v>
      </c>
      <c r="E1073" s="0" t="s">
        <v>39</v>
      </c>
      <c r="F1073" s="0" t="str">
        <f aca="false">INDEX(Mapping!$B$2:$B$465,MATCH(E1073,Mapping!$A$2:$A$465,0))</f>
        <v>WEST BENGAL</v>
      </c>
      <c r="G1073" s="0" t="str">
        <f aca="false">INDEX(Mapping!$C$2:$C$465,MATCH(E1073,Mapping!$A$2:$A$465,0))</f>
        <v>WEST BENGAL</v>
      </c>
      <c r="H1073" s="2" t="n">
        <v>73.74</v>
      </c>
      <c r="I1073" s="3" t="n">
        <v>1.45</v>
      </c>
    </row>
    <row r="1074" customFormat="false" ht="15" hidden="false" customHeight="false" outlineLevel="0" collapsed="false">
      <c r="A1074" s="0" t="s">
        <v>260</v>
      </c>
      <c r="B1074" s="0" t="n">
        <f aca="false">VALUE(LEFT(A1074,4))</f>
        <v>2022</v>
      </c>
      <c r="C1074" s="0" t="str">
        <f aca="false">"FY"&amp;IF(VALUE(MID(A1074,6,2))&gt;=4,VALUE(LEFT(A1074,4)),VALUE(LEFT(A1074,4))-1)&amp;"-"&amp;TEXT(MOD(IF(VALUE(MID(A1074,6,2))&gt;=4,VALUE(LEFT(A1074,4)),VALUE(LEFT(A1074,4))-1)+1,100),"00")</f>
        <v>FY2022-23</v>
      </c>
      <c r="D1074" s="0" t="s">
        <v>48</v>
      </c>
      <c r="E1074" s="0" t="s">
        <v>48</v>
      </c>
      <c r="F1074" s="0" t="str">
        <f aca="false">INDEX(Mapping!$B$2:$B$465,MATCH(E1074,Mapping!$A$2:$A$465,0))</f>
        <v>DELHI</v>
      </c>
      <c r="G1074" s="0" t="str">
        <f aca="false">INDEX(Mapping!$C$2:$C$465,MATCH(E1074,Mapping!$A$2:$A$465,0))</f>
        <v>DELHI</v>
      </c>
      <c r="H1074" s="2" t="n">
        <v>63.83</v>
      </c>
      <c r="I1074" s="3" t="n">
        <v>1.26</v>
      </c>
    </row>
    <row r="1075" customFormat="false" ht="15" hidden="false" customHeight="false" outlineLevel="0" collapsed="false">
      <c r="A1075" s="0" t="s">
        <v>260</v>
      </c>
      <c r="B1075" s="0" t="n">
        <f aca="false">VALUE(LEFT(A1075,4))</f>
        <v>2022</v>
      </c>
      <c r="C1075" s="0" t="str">
        <f aca="false">"FY"&amp;IF(VALUE(MID(A1075,6,2))&gt;=4,VALUE(LEFT(A1075,4)),VALUE(LEFT(A1075,4))-1)&amp;"-"&amp;TEXT(MOD(IF(VALUE(MID(A1075,6,2))&gt;=4,VALUE(LEFT(A1075,4)),VALUE(LEFT(A1075,4))-1)+1,100),"00")</f>
        <v>FY2022-23</v>
      </c>
      <c r="D1075" s="0" t="s">
        <v>35</v>
      </c>
      <c r="E1075" s="0" t="s">
        <v>35</v>
      </c>
      <c r="F1075" s="0" t="str">
        <f aca="false">INDEX(Mapping!$B$2:$B$465,MATCH(E1075,Mapping!$A$2:$A$465,0))</f>
        <v>TELANGANA</v>
      </c>
      <c r="G1075" s="0" t="str">
        <f aca="false">INDEX(Mapping!$C$2:$C$465,MATCH(E1075,Mapping!$A$2:$A$465,0))</f>
        <v>TELANGANA</v>
      </c>
      <c r="H1075" s="2" t="n">
        <v>62.1</v>
      </c>
      <c r="I1075" s="3" t="n">
        <v>1.22</v>
      </c>
    </row>
    <row r="1076" customFormat="false" ht="15" hidden="false" customHeight="false" outlineLevel="0" collapsed="false">
      <c r="A1076" s="0" t="s">
        <v>260</v>
      </c>
      <c r="B1076" s="0" t="n">
        <f aca="false">VALUE(LEFT(A1076,4))</f>
        <v>2022</v>
      </c>
      <c r="C1076" s="0" t="str">
        <f aca="false">"FY"&amp;IF(VALUE(MID(A1076,6,2))&gt;=4,VALUE(LEFT(A1076,4)),VALUE(LEFT(A1076,4))-1)&amp;"-"&amp;TEXT(MOD(IF(VALUE(MID(A1076,6,2))&gt;=4,VALUE(LEFT(A1076,4)),VALUE(LEFT(A1076,4))-1)+1,100),"00")</f>
        <v>FY2022-23</v>
      </c>
      <c r="D1076" s="0" t="s">
        <v>49</v>
      </c>
      <c r="E1076" s="0" t="s">
        <v>49</v>
      </c>
      <c r="F1076" s="0" t="str">
        <f aca="false">INDEX(Mapping!$B$2:$B$465,MATCH(E1076,Mapping!$A$2:$A$465,0))</f>
        <v>MADHYA PRADESH</v>
      </c>
      <c r="G1076" s="0" t="str">
        <f aca="false">INDEX(Mapping!$C$2:$C$465,MATCH(E1076,Mapping!$A$2:$A$465,0))</f>
        <v>MADHYA PRADESH</v>
      </c>
      <c r="H1076" s="2" t="n">
        <v>55.36</v>
      </c>
      <c r="I1076" s="3" t="n">
        <v>1.09</v>
      </c>
    </row>
    <row r="1077" customFormat="false" ht="15" hidden="false" customHeight="false" outlineLevel="0" collapsed="false">
      <c r="A1077" s="0" t="s">
        <v>260</v>
      </c>
      <c r="B1077" s="0" t="n">
        <f aca="false">VALUE(LEFT(A1077,4))</f>
        <v>2022</v>
      </c>
      <c r="C1077" s="0" t="str">
        <f aca="false">"FY"&amp;IF(VALUE(MID(A1077,6,2))&gt;=4,VALUE(LEFT(A1077,4)),VALUE(LEFT(A1077,4))-1)&amp;"-"&amp;TEXT(MOD(IF(VALUE(MID(A1077,6,2))&gt;=4,VALUE(LEFT(A1077,4)),VALUE(LEFT(A1077,4))-1)+1,100),"00")</f>
        <v>FY2022-23</v>
      </c>
      <c r="D1077" s="0" t="s">
        <v>47</v>
      </c>
      <c r="E1077" s="0" t="s">
        <v>47</v>
      </c>
      <c r="F1077" s="0" t="str">
        <f aca="false">INDEX(Mapping!$B$2:$B$465,MATCH(E1077,Mapping!$A$2:$A$465,0))</f>
        <v>KARNATAKA</v>
      </c>
      <c r="G1077" s="0" t="str">
        <f aca="false">INDEX(Mapping!$C$2:$C$465,MATCH(E1077,Mapping!$A$2:$A$465,0))</f>
        <v>KARNATAKA</v>
      </c>
      <c r="H1077" s="2" t="n">
        <v>50.36</v>
      </c>
      <c r="I1077" s="3" t="n">
        <v>0.99</v>
      </c>
    </row>
    <row r="1078" customFormat="false" ht="15" hidden="false" customHeight="false" outlineLevel="0" collapsed="false">
      <c r="A1078" s="0" t="s">
        <v>260</v>
      </c>
      <c r="B1078" s="0" t="n">
        <f aca="false">VALUE(LEFT(A1078,4))</f>
        <v>2022</v>
      </c>
      <c r="C1078" s="0" t="str">
        <f aca="false">"FY"&amp;IF(VALUE(MID(A1078,6,2))&gt;=4,VALUE(LEFT(A1078,4)),VALUE(LEFT(A1078,4))-1)&amp;"-"&amp;TEXT(MOD(IF(VALUE(MID(A1078,6,2))&gt;=4,VALUE(LEFT(A1078,4)),VALUE(LEFT(A1078,4))-1)+1,100),"00")</f>
        <v>FY2022-23</v>
      </c>
      <c r="D1078" s="0" t="s">
        <v>61</v>
      </c>
      <c r="E1078" s="0" t="s">
        <v>61</v>
      </c>
      <c r="F1078" s="0" t="str">
        <f aca="false">INDEX(Mapping!$B$2:$B$465,MATCH(E1078,Mapping!$A$2:$A$465,0))</f>
        <v>ASSAM</v>
      </c>
      <c r="G1078" s="0" t="str">
        <f aca="false">INDEX(Mapping!$C$2:$C$465,MATCH(E1078,Mapping!$A$2:$A$465,0))</f>
        <v>ASSAM</v>
      </c>
      <c r="H1078" s="2" t="n">
        <v>47.14</v>
      </c>
      <c r="I1078" s="3" t="n">
        <v>0.93</v>
      </c>
    </row>
    <row r="1079" customFormat="false" ht="15" hidden="false" customHeight="false" outlineLevel="0" collapsed="false">
      <c r="A1079" s="0" t="s">
        <v>260</v>
      </c>
      <c r="B1079" s="0" t="n">
        <f aca="false">VALUE(LEFT(A1079,4))</f>
        <v>2022</v>
      </c>
      <c r="C1079" s="0" t="str">
        <f aca="false">"FY"&amp;IF(VALUE(MID(A1079,6,2))&gt;=4,VALUE(LEFT(A1079,4)),VALUE(LEFT(A1079,4))-1)&amp;"-"&amp;TEXT(MOD(IF(VALUE(MID(A1079,6,2))&gt;=4,VALUE(LEFT(A1079,4)),VALUE(LEFT(A1079,4))-1)+1,100),"00")</f>
        <v>FY2022-23</v>
      </c>
      <c r="D1079" s="0" t="s">
        <v>43</v>
      </c>
      <c r="E1079" s="0" t="s">
        <v>43</v>
      </c>
      <c r="F1079" s="0" t="str">
        <f aca="false">INDEX(Mapping!$B$2:$B$465,MATCH(E1079,Mapping!$A$2:$A$465,0))</f>
        <v>ODISHA</v>
      </c>
      <c r="G1079" s="0" t="str">
        <f aca="false">INDEX(Mapping!$C$2:$C$465,MATCH(E1079,Mapping!$A$2:$A$465,0))</f>
        <v>ODISHA</v>
      </c>
      <c r="H1079" s="2" t="n">
        <v>45.24</v>
      </c>
      <c r="I1079" s="3" t="n">
        <v>0.89</v>
      </c>
    </row>
    <row r="1080" customFormat="false" ht="15" hidden="false" customHeight="false" outlineLevel="0" collapsed="false">
      <c r="A1080" s="0" t="s">
        <v>260</v>
      </c>
      <c r="B1080" s="0" t="n">
        <f aca="false">VALUE(LEFT(A1080,4))</f>
        <v>2022</v>
      </c>
      <c r="C1080" s="0" t="str">
        <f aca="false">"FY"&amp;IF(VALUE(MID(A1080,6,2))&gt;=4,VALUE(LEFT(A1080,4)),VALUE(LEFT(A1080,4))-1)&amp;"-"&amp;TEXT(MOD(IF(VALUE(MID(A1080,6,2))&gt;=4,VALUE(LEFT(A1080,4)),VALUE(LEFT(A1080,4))-1)+1,100),"00")</f>
        <v>FY2022-23</v>
      </c>
      <c r="D1080" s="0" t="s">
        <v>44</v>
      </c>
      <c r="E1080" s="0" t="s">
        <v>44</v>
      </c>
      <c r="F1080" s="0" t="str">
        <f aca="false">INDEX(Mapping!$B$2:$B$465,MATCH(E1080,Mapping!$A$2:$A$465,0))</f>
        <v>HARYANA</v>
      </c>
      <c r="G1080" s="0" t="str">
        <f aca="false">INDEX(Mapping!$C$2:$C$465,MATCH(E1080,Mapping!$A$2:$A$465,0))</f>
        <v>HARYANA</v>
      </c>
      <c r="H1080" s="2" t="n">
        <v>31.05</v>
      </c>
      <c r="I1080" s="3" t="n">
        <v>0.61</v>
      </c>
    </row>
    <row r="1081" customFormat="false" ht="15" hidden="false" customHeight="false" outlineLevel="0" collapsed="false">
      <c r="A1081" s="0" t="s">
        <v>260</v>
      </c>
      <c r="B1081" s="0" t="n">
        <f aca="false">VALUE(LEFT(A1081,4))</f>
        <v>2022</v>
      </c>
      <c r="C1081" s="0" t="str">
        <f aca="false">"FY"&amp;IF(VALUE(MID(A1081,6,2))&gt;=4,VALUE(LEFT(A1081,4)),VALUE(LEFT(A1081,4))-1)&amp;"-"&amp;TEXT(MOD(IF(VALUE(MID(A1081,6,2))&gt;=4,VALUE(LEFT(A1081,4)),VALUE(LEFT(A1081,4))-1)+1,100),"00")</f>
        <v>FY2022-23</v>
      </c>
      <c r="D1081" s="0" t="s">
        <v>259</v>
      </c>
      <c r="E1081" s="0" t="s">
        <v>259</v>
      </c>
      <c r="F1081" s="0" t="str">
        <f aca="false">INDEX(Mapping!$B$2:$B$465,MATCH(E1081,Mapping!$A$2:$A$465,0))</f>
        <v>INDIAN RAILWAYS (NCR)</v>
      </c>
      <c r="G1081" s="0" t="str">
        <f aca="false">INDEX(Mapping!$C$2:$C$465,MATCH(E1081,Mapping!$A$2:$A$465,0))</f>
        <v>INDIAN RAILWAYS (NCR)</v>
      </c>
      <c r="H1081" s="2" t="n">
        <v>25.51</v>
      </c>
      <c r="I1081" s="3" t="n">
        <v>0.5</v>
      </c>
    </row>
    <row r="1082" customFormat="false" ht="15" hidden="false" customHeight="false" outlineLevel="0" collapsed="false">
      <c r="A1082" s="0" t="s">
        <v>260</v>
      </c>
      <c r="B1082" s="0" t="n">
        <f aca="false">VALUE(LEFT(A1082,4))</f>
        <v>2022</v>
      </c>
      <c r="C1082" s="0" t="str">
        <f aca="false">"FY"&amp;IF(VALUE(MID(A1082,6,2))&gt;=4,VALUE(LEFT(A1082,4)),VALUE(LEFT(A1082,4))-1)&amp;"-"&amp;TEXT(MOD(IF(VALUE(MID(A1082,6,2))&gt;=4,VALUE(LEFT(A1082,4)),VALUE(LEFT(A1082,4))-1)+1,100),"00")</f>
        <v>FY2022-23</v>
      </c>
      <c r="D1082" s="0" t="s">
        <v>71</v>
      </c>
      <c r="E1082" s="0" t="s">
        <v>71</v>
      </c>
      <c r="F1082" s="0" t="str">
        <f aca="false">INDEX(Mapping!$B$2:$B$465,MATCH(E1082,Mapping!$A$2:$A$465,0))</f>
        <v>KERALA</v>
      </c>
      <c r="G1082" s="0" t="str">
        <f aca="false">INDEX(Mapping!$C$2:$C$465,MATCH(E1082,Mapping!$A$2:$A$465,0))</f>
        <v>KERALA</v>
      </c>
      <c r="H1082" s="2" t="n">
        <v>19.43</v>
      </c>
      <c r="I1082" s="3" t="n">
        <v>0.38</v>
      </c>
    </row>
    <row r="1083" customFormat="false" ht="15" hidden="false" customHeight="false" outlineLevel="0" collapsed="false">
      <c r="A1083" s="0" t="s">
        <v>260</v>
      </c>
      <c r="B1083" s="0" t="n">
        <f aca="false">VALUE(LEFT(A1083,4))</f>
        <v>2022</v>
      </c>
      <c r="C1083" s="0" t="str">
        <f aca="false">"FY"&amp;IF(VALUE(MID(A1083,6,2))&gt;=4,VALUE(LEFT(A1083,4)),VALUE(LEFT(A1083,4))-1)&amp;"-"&amp;TEXT(MOD(IF(VALUE(MID(A1083,6,2))&gt;=4,VALUE(LEFT(A1083,4)),VALUE(LEFT(A1083,4))-1)+1,100),"00")</f>
        <v>FY2022-23</v>
      </c>
      <c r="D1083" s="0" t="s">
        <v>119</v>
      </c>
      <c r="E1083" s="0" t="s">
        <v>119</v>
      </c>
      <c r="F1083" s="0" t="str">
        <f aca="false">INDEX(Mapping!$B$2:$B$465,MATCH(E1083,Mapping!$A$2:$A$465,0))</f>
        <v>GOA</v>
      </c>
      <c r="G1083" s="0" t="str">
        <f aca="false">INDEX(Mapping!$C$2:$C$465,MATCH(E1083,Mapping!$A$2:$A$465,0))</f>
        <v>GOA</v>
      </c>
      <c r="H1083" s="2" t="n">
        <v>13.75</v>
      </c>
      <c r="I1083" s="3" t="n">
        <v>0.27</v>
      </c>
    </row>
    <row r="1084" customFormat="false" ht="15" hidden="false" customHeight="false" outlineLevel="0" collapsed="false">
      <c r="A1084" s="0" t="s">
        <v>260</v>
      </c>
      <c r="B1084" s="0" t="n">
        <f aca="false">VALUE(LEFT(A1084,4))</f>
        <v>2022</v>
      </c>
      <c r="C1084" s="0" t="str">
        <f aca="false">"FY"&amp;IF(VALUE(MID(A1084,6,2))&gt;=4,VALUE(LEFT(A1084,4)),VALUE(LEFT(A1084,4))-1)&amp;"-"&amp;TEXT(MOD(IF(VALUE(MID(A1084,6,2))&gt;=4,VALUE(LEFT(A1084,4)),VALUE(LEFT(A1084,4))-1)+1,100),"00")</f>
        <v>FY2022-23</v>
      </c>
      <c r="D1084" s="0" t="s">
        <v>94</v>
      </c>
      <c r="E1084" s="0" t="s">
        <v>94</v>
      </c>
      <c r="F1084" s="0" t="str">
        <f aca="false">INDEX(Mapping!$B$2:$B$465,MATCH(E1084,Mapping!$A$2:$A$465,0))</f>
        <v>JHARKHAND</v>
      </c>
      <c r="G1084" s="0" t="str">
        <f aca="false">INDEX(Mapping!$C$2:$C$465,MATCH(E1084,Mapping!$A$2:$A$465,0))</f>
        <v>JHARKHAND</v>
      </c>
      <c r="H1084" s="2" t="n">
        <v>4.43</v>
      </c>
      <c r="I1084" s="3" t="n">
        <v>0.09</v>
      </c>
    </row>
    <row r="1085" customFormat="false" ht="15" hidden="false" customHeight="false" outlineLevel="0" collapsed="false">
      <c r="A1085" s="0" t="s">
        <v>260</v>
      </c>
      <c r="B1085" s="0" t="n">
        <f aca="false">VALUE(LEFT(A1085,4))</f>
        <v>2022</v>
      </c>
      <c r="C1085" s="0" t="str">
        <f aca="false">"FY"&amp;IF(VALUE(MID(A1085,6,2))&gt;=4,VALUE(LEFT(A1085,4)),VALUE(LEFT(A1085,4))-1)&amp;"-"&amp;TEXT(MOD(IF(VALUE(MID(A1085,6,2))&gt;=4,VALUE(LEFT(A1085,4)),VALUE(LEFT(A1085,4))-1)+1,100),"00")</f>
        <v>FY2022-23</v>
      </c>
      <c r="D1085" s="0" t="s">
        <v>53</v>
      </c>
      <c r="E1085" s="0" t="s">
        <v>53</v>
      </c>
      <c r="F1085" s="0" t="str">
        <f aca="false">INDEX(Mapping!$B$2:$B$465,MATCH(E1085,Mapping!$A$2:$A$465,0))</f>
        <v>HIMACHAL PRADESH</v>
      </c>
      <c r="G1085" s="0" t="str">
        <f aca="false">INDEX(Mapping!$C$2:$C$465,MATCH(E1085,Mapping!$A$2:$A$465,0))</f>
        <v>HIMACHAL PRADESH</v>
      </c>
      <c r="H1085" s="2" t="n">
        <v>3.83</v>
      </c>
      <c r="I1085" s="3" t="n">
        <v>0.08</v>
      </c>
    </row>
    <row r="1086" customFormat="false" ht="15" hidden="false" customHeight="false" outlineLevel="0" collapsed="false">
      <c r="A1086" s="0" t="s">
        <v>260</v>
      </c>
      <c r="B1086" s="0" t="n">
        <f aca="false">VALUE(LEFT(A1086,4))</f>
        <v>2022</v>
      </c>
      <c r="C1086" s="0" t="str">
        <f aca="false">"FY"&amp;IF(VALUE(MID(A1086,6,2))&gt;=4,VALUE(LEFT(A1086,4)),VALUE(LEFT(A1086,4))-1)&amp;"-"&amp;TEXT(MOD(IF(VALUE(MID(A1086,6,2))&gt;=4,VALUE(LEFT(A1086,4)),VALUE(LEFT(A1086,4))-1)+1,100),"00")</f>
        <v>FY2022-23</v>
      </c>
      <c r="D1086" s="0" t="s">
        <v>152</v>
      </c>
      <c r="E1086" s="0" t="s">
        <v>152</v>
      </c>
      <c r="F1086" s="0" t="str">
        <f aca="false">INDEX(Mapping!$B$2:$B$465,MATCH(E1086,Mapping!$A$2:$A$465,0))</f>
        <v>CHANDIGARH</v>
      </c>
      <c r="G1086" s="0" t="str">
        <f aca="false">INDEX(Mapping!$C$2:$C$465,MATCH(E1086,Mapping!$A$2:$A$465,0))</f>
        <v>CHANDIGARH</v>
      </c>
      <c r="H1086" s="2" t="n">
        <v>3.1</v>
      </c>
      <c r="I1086" s="3" t="n">
        <v>0.06</v>
      </c>
    </row>
    <row r="1087" customFormat="false" ht="15" hidden="false" customHeight="false" outlineLevel="0" collapsed="false">
      <c r="A1087" s="0" t="s">
        <v>260</v>
      </c>
      <c r="B1087" s="0" t="n">
        <f aca="false">VALUE(LEFT(A1087,4))</f>
        <v>2022</v>
      </c>
      <c r="C1087" s="0" t="str">
        <f aca="false">"FY"&amp;IF(VALUE(MID(A1087,6,2))&gt;=4,VALUE(LEFT(A1087,4)),VALUE(LEFT(A1087,4))-1)&amp;"-"&amp;TEXT(MOD(IF(VALUE(MID(A1087,6,2))&gt;=4,VALUE(LEFT(A1087,4)),VALUE(LEFT(A1087,4))-1)+1,100),"00")</f>
        <v>FY2022-23</v>
      </c>
      <c r="D1087" s="0" t="s">
        <v>121</v>
      </c>
      <c r="E1087" s="0" t="s">
        <v>121</v>
      </c>
      <c r="F1087" s="0" t="str">
        <f aca="false">INDEX(Mapping!$B$2:$B$465,MATCH(E1087,Mapping!$A$2:$A$465,0))</f>
        <v>MEGHALAYA</v>
      </c>
      <c r="G1087" s="0" t="str">
        <f aca="false">INDEX(Mapping!$C$2:$C$465,MATCH(E1087,Mapping!$A$2:$A$465,0))</f>
        <v>MEGHALAYA</v>
      </c>
      <c r="H1087" s="2" t="n">
        <v>2.33</v>
      </c>
      <c r="I1087" s="3" t="n">
        <v>0.05</v>
      </c>
    </row>
    <row r="1088" customFormat="false" ht="15" hidden="false" customHeight="false" outlineLevel="0" collapsed="false">
      <c r="A1088" s="0" t="s">
        <v>260</v>
      </c>
      <c r="B1088" s="0" t="n">
        <f aca="false">VALUE(LEFT(A1088,4))</f>
        <v>2022</v>
      </c>
      <c r="C1088" s="0" t="str">
        <f aca="false">"FY"&amp;IF(VALUE(MID(A1088,6,2))&gt;=4,VALUE(LEFT(A1088,4)),VALUE(LEFT(A1088,4))-1)&amp;"-"&amp;TEXT(MOD(IF(VALUE(MID(A1088,6,2))&gt;=4,VALUE(LEFT(A1088,4)),VALUE(LEFT(A1088,4))-1)+1,100),"00")</f>
        <v>FY2022-23</v>
      </c>
      <c r="D1088" s="0" t="s">
        <v>45</v>
      </c>
      <c r="E1088" s="0" t="s">
        <v>45</v>
      </c>
      <c r="F1088" s="0" t="str">
        <f aca="false">INDEX(Mapping!$B$2:$B$465,MATCH(E1088,Mapping!$A$2:$A$465,0))</f>
        <v>BIHAR</v>
      </c>
      <c r="G1088" s="0" t="str">
        <f aca="false">INDEX(Mapping!$C$2:$C$465,MATCH(E1088,Mapping!$A$2:$A$465,0))</f>
        <v>BIHAR</v>
      </c>
      <c r="H1088" s="2" t="n">
        <v>1.34</v>
      </c>
      <c r="I1088" s="3" t="n">
        <v>0.03</v>
      </c>
    </row>
    <row r="1089" customFormat="false" ht="15" hidden="false" customHeight="false" outlineLevel="0" collapsed="false">
      <c r="A1089" s="0" t="s">
        <v>260</v>
      </c>
      <c r="B1089" s="0" t="n">
        <f aca="false">VALUE(LEFT(A1089,4))</f>
        <v>2022</v>
      </c>
      <c r="C1089" s="0" t="str">
        <f aca="false">"FY"&amp;IF(VALUE(MID(A1089,6,2))&gt;=4,VALUE(LEFT(A1089,4)),VALUE(LEFT(A1089,4))-1)&amp;"-"&amp;TEXT(MOD(IF(VALUE(MID(A1089,6,2))&gt;=4,VALUE(LEFT(A1089,4)),VALUE(LEFT(A1089,4))-1)+1,100),"00")</f>
        <v>FY2022-23</v>
      </c>
      <c r="D1089" s="0" t="s">
        <v>272</v>
      </c>
      <c r="E1089" s="0" t="s">
        <v>272</v>
      </c>
      <c r="F1089" s="0" t="str">
        <f aca="false">INDEX(Mapping!$B$2:$B$465,MATCH(E1089,Mapping!$A$2:$A$465,0))</f>
        <v>BALCO</v>
      </c>
      <c r="G1089" s="0" t="str">
        <f aca="false">INDEX(Mapping!$C$2:$C$465,MATCH(E1089,Mapping!$A$2:$A$465,0))</f>
        <v>BALCO</v>
      </c>
      <c r="H1089" s="2" t="n">
        <v>0.78</v>
      </c>
      <c r="I1089" s="3" t="n">
        <v>0.02</v>
      </c>
    </row>
    <row r="1090" customFormat="false" ht="15" hidden="false" customHeight="false" outlineLevel="0" collapsed="false">
      <c r="A1090" s="0" t="s">
        <v>260</v>
      </c>
      <c r="B1090" s="0" t="n">
        <f aca="false">VALUE(LEFT(A1090,4))</f>
        <v>2022</v>
      </c>
      <c r="C1090" s="0" t="str">
        <f aca="false">"FY"&amp;IF(VALUE(MID(A1090,6,2))&gt;=4,VALUE(LEFT(A1090,4)),VALUE(LEFT(A1090,4))-1)&amp;"-"&amp;TEXT(MOD(IF(VALUE(MID(A1090,6,2))&gt;=4,VALUE(LEFT(A1090,4)),VALUE(LEFT(A1090,4))-1)+1,100),"00")</f>
        <v>FY2022-23</v>
      </c>
      <c r="D1090" s="0" t="s">
        <v>46</v>
      </c>
      <c r="E1090" s="0" t="s">
        <v>46</v>
      </c>
      <c r="F1090" s="0" t="str">
        <f aca="false">INDEX(Mapping!$B$2:$B$465,MATCH(E1090,Mapping!$A$2:$A$465,0))</f>
        <v>CHHATTISGARH</v>
      </c>
      <c r="G1090" s="0" t="str">
        <f aca="false">INDEX(Mapping!$C$2:$C$465,MATCH(E1090,Mapping!$A$2:$A$465,0))</f>
        <v>CHHATTISGARH</v>
      </c>
      <c r="H1090" s="2" t="n">
        <v>0.46</v>
      </c>
      <c r="I1090" s="3" t="n">
        <v>0.01</v>
      </c>
    </row>
    <row r="1091" customFormat="false" ht="15" hidden="false" customHeight="false" outlineLevel="0" collapsed="false">
      <c r="A1091" s="0" t="s">
        <v>260</v>
      </c>
      <c r="B1091" s="0" t="n">
        <f aca="false">VALUE(LEFT(A1091,4))</f>
        <v>2022</v>
      </c>
      <c r="C1091" s="0" t="str">
        <f aca="false">"FY"&amp;IF(VALUE(MID(A1091,6,2))&gt;=4,VALUE(LEFT(A1091,4)),VALUE(LEFT(A1091,4))-1)&amp;"-"&amp;TEXT(MOD(IF(VALUE(MID(A1091,6,2))&gt;=4,VALUE(LEFT(A1091,4)),VALUE(LEFT(A1091,4))-1)+1,100),"00")</f>
        <v>FY2022-23</v>
      </c>
      <c r="D1091" s="0" t="s">
        <v>199</v>
      </c>
      <c r="E1091" s="0" t="s">
        <v>199</v>
      </c>
      <c r="F1091" s="0" t="str">
        <f aca="false">INDEX(Mapping!$B$2:$B$465,MATCH(E1091,Mapping!$A$2:$A$465,0))</f>
        <v>TRIPURA</v>
      </c>
      <c r="G1091" s="0" t="str">
        <f aca="false">INDEX(Mapping!$C$2:$C$465,MATCH(E1091,Mapping!$A$2:$A$465,0))</f>
        <v>TRIPURA</v>
      </c>
      <c r="H1091" s="2" t="n">
        <v>0.18</v>
      </c>
      <c r="I1091" s="3" t="n">
        <v>0.004</v>
      </c>
    </row>
    <row r="1092" customFormat="false" ht="15" hidden="false" customHeight="false" outlineLevel="0" collapsed="false">
      <c r="A1092" s="0" t="s">
        <v>146</v>
      </c>
      <c r="B1092" s="0" t="n">
        <f aca="false">VALUE(LEFT(A1092,4))</f>
        <v>2022</v>
      </c>
      <c r="C1092" s="0" t="str">
        <f aca="false">"FY"&amp;IF(VALUE(MID(A1092,6,2))&gt;=4,VALUE(LEFT(A1092,4)),VALUE(LEFT(A1092,4))-1)&amp;"-"&amp;TEXT(MOD(IF(VALUE(MID(A1092,6,2))&gt;=4,VALUE(LEFT(A1092,4)),VALUE(LEFT(A1092,4))-1)+1,100),"00")</f>
        <v>FY2022-23</v>
      </c>
      <c r="D1092" s="0" t="s">
        <v>31</v>
      </c>
      <c r="E1092" s="0" t="s">
        <v>31</v>
      </c>
      <c r="F1092" s="0" t="str">
        <f aca="false">INDEX(Mapping!$B$2:$B$465,MATCH(E1092,Mapping!$A$2:$A$465,0))</f>
        <v>GUJARAT</v>
      </c>
      <c r="G1092" s="0" t="str">
        <f aca="false">INDEX(Mapping!$C$2:$C$465,MATCH(E1092,Mapping!$A$2:$A$465,0))</f>
        <v>GUJARAT</v>
      </c>
      <c r="H1092" s="2" t="n">
        <v>978.08</v>
      </c>
      <c r="I1092" s="3" t="n">
        <v>19.65</v>
      </c>
    </row>
    <row r="1093" customFormat="false" ht="15" hidden="false" customHeight="false" outlineLevel="0" collapsed="false">
      <c r="A1093" s="0" t="s">
        <v>146</v>
      </c>
      <c r="B1093" s="0" t="n">
        <f aca="false">VALUE(LEFT(A1093,4))</f>
        <v>2022</v>
      </c>
      <c r="C1093" s="0" t="str">
        <f aca="false">"FY"&amp;IF(VALUE(MID(A1093,6,2))&gt;=4,VALUE(LEFT(A1093,4)),VALUE(LEFT(A1093,4))-1)&amp;"-"&amp;TEXT(MOD(IF(VALUE(MID(A1093,6,2))&gt;=4,VALUE(LEFT(A1093,4)),VALUE(LEFT(A1093,4))-1)+1,100),"00")</f>
        <v>FY2022-23</v>
      </c>
      <c r="D1093" s="0" t="s">
        <v>38</v>
      </c>
      <c r="E1093" s="0" t="s">
        <v>38</v>
      </c>
      <c r="F1093" s="0" t="str">
        <f aca="false">INDEX(Mapping!$B$2:$B$465,MATCH(E1093,Mapping!$A$2:$A$465,0))</f>
        <v>ANDHRA PRADESH</v>
      </c>
      <c r="G1093" s="0" t="str">
        <f aca="false">INDEX(Mapping!$C$2:$C$465,MATCH(E1093,Mapping!$A$2:$A$465,0))</f>
        <v>ANDHRA PRADESH</v>
      </c>
      <c r="H1093" s="2" t="n">
        <v>612.47</v>
      </c>
      <c r="I1093" s="3" t="n">
        <v>12.3</v>
      </c>
    </row>
    <row r="1094" customFormat="false" ht="15" hidden="false" customHeight="false" outlineLevel="0" collapsed="false">
      <c r="A1094" s="0" t="s">
        <v>146</v>
      </c>
      <c r="B1094" s="0" t="n">
        <f aca="false">VALUE(LEFT(A1094,4))</f>
        <v>2022</v>
      </c>
      <c r="C1094" s="0" t="str">
        <f aca="false">"FY"&amp;IF(VALUE(MID(A1094,6,2))&gt;=4,VALUE(LEFT(A1094,4)),VALUE(LEFT(A1094,4))-1)&amp;"-"&amp;TEXT(MOD(IF(VALUE(MID(A1094,6,2))&gt;=4,VALUE(LEFT(A1094,4)),VALUE(LEFT(A1094,4))-1)+1,100),"00")</f>
        <v>FY2022-23</v>
      </c>
      <c r="D1094" s="0" t="s">
        <v>41</v>
      </c>
      <c r="E1094" s="0" t="s">
        <v>41</v>
      </c>
      <c r="F1094" s="0" t="str">
        <f aca="false">INDEX(Mapping!$B$2:$B$465,MATCH(E1094,Mapping!$A$2:$A$465,0))</f>
        <v>RAJASTHAN</v>
      </c>
      <c r="G1094" s="0" t="str">
        <f aca="false">INDEX(Mapping!$C$2:$C$465,MATCH(E1094,Mapping!$A$2:$A$465,0))</f>
        <v>RAJASTHAN</v>
      </c>
      <c r="H1094" s="2" t="n">
        <v>515.88</v>
      </c>
      <c r="I1094" s="3" t="n">
        <v>10.36</v>
      </c>
    </row>
    <row r="1095" customFormat="false" ht="15" hidden="false" customHeight="false" outlineLevel="0" collapsed="false">
      <c r="A1095" s="0" t="s">
        <v>146</v>
      </c>
      <c r="B1095" s="0" t="n">
        <f aca="false">VALUE(LEFT(A1095,4))</f>
        <v>2022</v>
      </c>
      <c r="C1095" s="0" t="str">
        <f aca="false">"FY"&amp;IF(VALUE(MID(A1095,6,2))&gt;=4,VALUE(LEFT(A1095,4)),VALUE(LEFT(A1095,4))-1)&amp;"-"&amp;TEXT(MOD(IF(VALUE(MID(A1095,6,2))&gt;=4,VALUE(LEFT(A1095,4)),VALUE(LEFT(A1095,4))-1)+1,100),"00")</f>
        <v>FY2022-23</v>
      </c>
      <c r="D1095" s="0" t="s">
        <v>37</v>
      </c>
      <c r="E1095" s="0" t="s">
        <v>37</v>
      </c>
      <c r="F1095" s="0" t="str">
        <f aca="false">INDEX(Mapping!$B$2:$B$465,MATCH(E1095,Mapping!$A$2:$A$465,0))</f>
        <v>MAHARASHTRA</v>
      </c>
      <c r="G1095" s="0" t="str">
        <f aca="false">INDEX(Mapping!$C$2:$C$465,MATCH(E1095,Mapping!$A$2:$A$465,0))</f>
        <v>MAHARASHTRA</v>
      </c>
      <c r="H1095" s="2" t="n">
        <v>440.83</v>
      </c>
      <c r="I1095" s="3" t="n">
        <v>8.86</v>
      </c>
    </row>
    <row r="1096" customFormat="false" ht="15" hidden="false" customHeight="false" outlineLevel="0" collapsed="false">
      <c r="A1096" s="0" t="s">
        <v>146</v>
      </c>
      <c r="B1096" s="0" t="n">
        <f aca="false">VALUE(LEFT(A1096,4))</f>
        <v>2022</v>
      </c>
      <c r="C1096" s="0" t="str">
        <f aca="false">"FY"&amp;IF(VALUE(MID(A1096,6,2))&gt;=4,VALUE(LEFT(A1096,4)),VALUE(LEFT(A1096,4))-1)&amp;"-"&amp;TEXT(MOD(IF(VALUE(MID(A1096,6,2))&gt;=4,VALUE(LEFT(A1096,4)),VALUE(LEFT(A1096,4))-1)+1,100),"00")</f>
        <v>FY2022-23</v>
      </c>
      <c r="D1096" s="0" t="s">
        <v>54</v>
      </c>
      <c r="E1096" s="0" t="s">
        <v>54</v>
      </c>
      <c r="F1096" s="0" t="str">
        <f aca="false">INDEX(Mapping!$B$2:$B$465,MATCH(E1096,Mapping!$A$2:$A$465,0))</f>
        <v>JAMMU &amp; KASHMIR</v>
      </c>
      <c r="G1096" s="0" t="str">
        <f aca="false">INDEX(Mapping!$C$2:$C$465,MATCH(E1096,Mapping!$A$2:$A$465,0))</f>
        <v>JAMMU &amp; KASHMIR</v>
      </c>
      <c r="H1096" s="2" t="n">
        <v>425.92</v>
      </c>
      <c r="I1096" s="3" t="n">
        <v>8.56</v>
      </c>
    </row>
    <row r="1097" customFormat="false" ht="15" hidden="false" customHeight="false" outlineLevel="0" collapsed="false">
      <c r="A1097" s="0" t="s">
        <v>146</v>
      </c>
      <c r="B1097" s="0" t="n">
        <f aca="false">VALUE(LEFT(A1097,4))</f>
        <v>2022</v>
      </c>
      <c r="C1097" s="0" t="str">
        <f aca="false">"FY"&amp;IF(VALUE(MID(A1097,6,2))&gt;=4,VALUE(LEFT(A1097,4)),VALUE(LEFT(A1097,4))-1)&amp;"-"&amp;TEXT(MOD(IF(VALUE(MID(A1097,6,2))&gt;=4,VALUE(LEFT(A1097,4)),VALUE(LEFT(A1097,4))-1)+1,100),"00")</f>
        <v>FY2022-23</v>
      </c>
      <c r="D1097" s="0" t="s">
        <v>42</v>
      </c>
      <c r="E1097" s="0" t="s">
        <v>42</v>
      </c>
      <c r="F1097" s="0" t="str">
        <f aca="false">INDEX(Mapping!$B$2:$B$465,MATCH(E1097,Mapping!$A$2:$A$465,0))</f>
        <v>PUNJAB</v>
      </c>
      <c r="G1097" s="0" t="str">
        <f aca="false">INDEX(Mapping!$C$2:$C$465,MATCH(E1097,Mapping!$A$2:$A$465,0))</f>
        <v>PUNJAB</v>
      </c>
      <c r="H1097" s="2" t="n">
        <v>301.46</v>
      </c>
      <c r="I1097" s="3" t="n">
        <v>6.06</v>
      </c>
    </row>
    <row r="1098" customFormat="false" ht="15" hidden="false" customHeight="false" outlineLevel="0" collapsed="false">
      <c r="A1098" s="0" t="s">
        <v>146</v>
      </c>
      <c r="B1098" s="0" t="n">
        <f aca="false">VALUE(LEFT(A1098,4))</f>
        <v>2022</v>
      </c>
      <c r="C1098" s="0" t="str">
        <f aca="false">"FY"&amp;IF(VALUE(MID(A1098,6,2))&gt;=4,VALUE(LEFT(A1098,4)),VALUE(LEFT(A1098,4))-1)&amp;"-"&amp;TEXT(MOD(IF(VALUE(MID(A1098,6,2))&gt;=4,VALUE(LEFT(A1098,4)),VALUE(LEFT(A1098,4))-1)+1,100),"00")</f>
        <v>FY2022-23</v>
      </c>
      <c r="D1098" s="0" t="s">
        <v>35</v>
      </c>
      <c r="E1098" s="0" t="s">
        <v>35</v>
      </c>
      <c r="F1098" s="0" t="str">
        <f aca="false">INDEX(Mapping!$B$2:$B$465,MATCH(E1098,Mapping!$A$2:$A$465,0))</f>
        <v>TELANGANA</v>
      </c>
      <c r="G1098" s="0" t="str">
        <f aca="false">INDEX(Mapping!$C$2:$C$465,MATCH(E1098,Mapping!$A$2:$A$465,0))</f>
        <v>TELANGANA</v>
      </c>
      <c r="H1098" s="2" t="n">
        <v>280.85</v>
      </c>
      <c r="I1098" s="3" t="n">
        <v>5.64</v>
      </c>
    </row>
    <row r="1099" customFormat="false" ht="15" hidden="false" customHeight="false" outlineLevel="0" collapsed="false">
      <c r="A1099" s="0" t="s">
        <v>146</v>
      </c>
      <c r="B1099" s="0" t="n">
        <f aca="false">VALUE(LEFT(A1099,4))</f>
        <v>2022</v>
      </c>
      <c r="C1099" s="0" t="str">
        <f aca="false">"FY"&amp;IF(VALUE(MID(A1099,6,2))&gt;=4,VALUE(LEFT(A1099,4)),VALUE(LEFT(A1099,4))-1)&amp;"-"&amp;TEXT(MOD(IF(VALUE(MID(A1099,6,2))&gt;=4,VALUE(LEFT(A1099,4)),VALUE(LEFT(A1099,4))-1)+1,100),"00")</f>
        <v>FY2022-23</v>
      </c>
      <c r="D1099" s="0" t="s">
        <v>40</v>
      </c>
      <c r="E1099" s="0" t="s">
        <v>40</v>
      </c>
      <c r="F1099" s="0" t="str">
        <f aca="false">INDEX(Mapping!$B$2:$B$465,MATCH(E1099,Mapping!$A$2:$A$465,0))</f>
        <v>TAMIL NADU</v>
      </c>
      <c r="G1099" s="0" t="str">
        <f aca="false">INDEX(Mapping!$C$2:$C$465,MATCH(E1099,Mapping!$A$2:$A$465,0))</f>
        <v>TAMIL NADU</v>
      </c>
      <c r="H1099" s="2" t="n">
        <v>264.42</v>
      </c>
      <c r="I1099" s="3" t="n">
        <v>5.31</v>
      </c>
    </row>
    <row r="1100" customFormat="false" ht="15" hidden="false" customHeight="false" outlineLevel="0" collapsed="false">
      <c r="A1100" s="0" t="s">
        <v>146</v>
      </c>
      <c r="B1100" s="0" t="n">
        <f aca="false">VALUE(LEFT(A1100,4))</f>
        <v>2022</v>
      </c>
      <c r="C1100" s="0" t="str">
        <f aca="false">"FY"&amp;IF(VALUE(MID(A1100,6,2))&gt;=4,VALUE(LEFT(A1100,4)),VALUE(LEFT(A1100,4))-1)&amp;"-"&amp;TEXT(MOD(IF(VALUE(MID(A1100,6,2))&gt;=4,VALUE(LEFT(A1100,4)),VALUE(LEFT(A1100,4))-1)+1,100),"00")</f>
        <v>FY2022-23</v>
      </c>
      <c r="D1100" s="0" t="s">
        <v>36</v>
      </c>
      <c r="E1100" s="0" t="s">
        <v>36</v>
      </c>
      <c r="F1100" s="0" t="str">
        <f aca="false">INDEX(Mapping!$B$2:$B$465,MATCH(E1100,Mapping!$A$2:$A$465,0))</f>
        <v>UTTAR PRADESH</v>
      </c>
      <c r="G1100" s="0" t="str">
        <f aca="false">INDEX(Mapping!$C$2:$C$465,MATCH(E1100,Mapping!$A$2:$A$465,0))</f>
        <v>UTTAR PRADESH</v>
      </c>
      <c r="H1100" s="2" t="n">
        <v>220.36</v>
      </c>
      <c r="I1100" s="3" t="n">
        <v>4.43</v>
      </c>
    </row>
    <row r="1101" customFormat="false" ht="15" hidden="false" customHeight="false" outlineLevel="0" collapsed="false">
      <c r="A1101" s="0" t="s">
        <v>146</v>
      </c>
      <c r="B1101" s="0" t="n">
        <f aca="false">VALUE(LEFT(A1101,4))</f>
        <v>2022</v>
      </c>
      <c r="C1101" s="0" t="str">
        <f aca="false">"FY"&amp;IF(VALUE(MID(A1101,6,2))&gt;=4,VALUE(LEFT(A1101,4)),VALUE(LEFT(A1101,4))-1)&amp;"-"&amp;TEXT(MOD(IF(VALUE(MID(A1101,6,2))&gt;=4,VALUE(LEFT(A1101,4)),VALUE(LEFT(A1101,4))-1)+1,100),"00")</f>
        <v>FY2022-23</v>
      </c>
      <c r="D1101" s="0" t="s">
        <v>648</v>
      </c>
      <c r="E1101" s="0" t="s">
        <v>91</v>
      </c>
      <c r="F1101" s="0" t="str">
        <f aca="false">INDEX(Mapping!$B$2:$B$465,MATCH(E1101,Mapping!$A$2:$A$465,0))</f>
        <v>AM/NS INDIA (HAZIRA)</v>
      </c>
      <c r="G1101" s="0" t="str">
        <f aca="false">INDEX(Mapping!$C$2:$C$465,MATCH(E1101,Mapping!$A$2:$A$465,0))</f>
        <v>AM/NS INDIA (HAZIRA)</v>
      </c>
      <c r="H1101" s="2" t="n">
        <v>144.52</v>
      </c>
      <c r="I1101" s="3" t="n">
        <v>2.9</v>
      </c>
    </row>
    <row r="1102" customFormat="false" ht="15" hidden="false" customHeight="false" outlineLevel="0" collapsed="false">
      <c r="A1102" s="0" t="s">
        <v>146</v>
      </c>
      <c r="B1102" s="0" t="n">
        <f aca="false">VALUE(LEFT(A1102,4))</f>
        <v>2022</v>
      </c>
      <c r="C1102" s="0" t="str">
        <f aca="false">"FY"&amp;IF(VALUE(MID(A1102,6,2))&gt;=4,VALUE(LEFT(A1102,4)),VALUE(LEFT(A1102,4))-1)&amp;"-"&amp;TEXT(MOD(IF(VALUE(MID(A1102,6,2))&gt;=4,VALUE(LEFT(A1102,4)),VALUE(LEFT(A1102,4))-1)+1,100),"00")</f>
        <v>FY2022-23</v>
      </c>
      <c r="D1102" s="0" t="s">
        <v>56</v>
      </c>
      <c r="E1102" s="0" t="s">
        <v>56</v>
      </c>
      <c r="F1102" s="0" t="str">
        <f aca="false">INDEX(Mapping!$B$2:$B$465,MATCH(E1102,Mapping!$A$2:$A$465,0))</f>
        <v>UTTARAKHAND</v>
      </c>
      <c r="G1102" s="0" t="str">
        <f aca="false">INDEX(Mapping!$C$2:$C$465,MATCH(E1102,Mapping!$A$2:$A$465,0))</f>
        <v>UTTARAKHAND</v>
      </c>
      <c r="H1102" s="2" t="n">
        <v>130.72</v>
      </c>
      <c r="I1102" s="3" t="n">
        <v>2.63</v>
      </c>
    </row>
    <row r="1103" customFormat="false" ht="15" hidden="false" customHeight="false" outlineLevel="0" collapsed="false">
      <c r="A1103" s="0" t="s">
        <v>146</v>
      </c>
      <c r="B1103" s="0" t="n">
        <f aca="false">VALUE(LEFT(A1103,4))</f>
        <v>2022</v>
      </c>
      <c r="C1103" s="0" t="str">
        <f aca="false">"FY"&amp;IF(VALUE(MID(A1103,6,2))&gt;=4,VALUE(LEFT(A1103,4)),VALUE(LEFT(A1103,4))-1)&amp;"-"&amp;TEXT(MOD(IF(VALUE(MID(A1103,6,2))&gt;=4,VALUE(LEFT(A1103,4)),VALUE(LEFT(A1103,4))-1)+1,100),"00")</f>
        <v>FY2022-23</v>
      </c>
      <c r="D1103" s="0" t="s">
        <v>100</v>
      </c>
      <c r="E1103" s="0" t="s">
        <v>100</v>
      </c>
      <c r="F1103" s="0" t="str">
        <f aca="false">INDEX(Mapping!$B$2:$B$465,MATCH(E1103,Mapping!$A$2:$A$465,0))</f>
        <v>DNH &amp; DD (UT)</v>
      </c>
      <c r="G1103" s="0" t="str">
        <f aca="false">INDEX(Mapping!$C$2:$C$465,MATCH(E1103,Mapping!$A$2:$A$465,0))</f>
        <v>DNH &amp; DD (UT)</v>
      </c>
      <c r="H1103" s="2" t="n">
        <v>122.67</v>
      </c>
      <c r="I1103" s="3" t="n">
        <v>2.46</v>
      </c>
    </row>
    <row r="1104" customFormat="false" ht="15" hidden="false" customHeight="false" outlineLevel="0" collapsed="false">
      <c r="A1104" s="0" t="s">
        <v>146</v>
      </c>
      <c r="B1104" s="0" t="n">
        <f aca="false">VALUE(LEFT(A1104,4))</f>
        <v>2022</v>
      </c>
      <c r="C1104" s="0" t="str">
        <f aca="false">"FY"&amp;IF(VALUE(MID(A1104,6,2))&gt;=4,VALUE(LEFT(A1104,4)),VALUE(LEFT(A1104,4))-1)&amp;"-"&amp;TEXT(MOD(IF(VALUE(MID(A1104,6,2))&gt;=4,VALUE(LEFT(A1104,4)),VALUE(LEFT(A1104,4))-1)+1,100),"00")</f>
        <v>FY2022-23</v>
      </c>
      <c r="D1104" s="0" t="s">
        <v>44</v>
      </c>
      <c r="E1104" s="0" t="s">
        <v>44</v>
      </c>
      <c r="F1104" s="0" t="str">
        <f aca="false">INDEX(Mapping!$B$2:$B$465,MATCH(E1104,Mapping!$A$2:$A$465,0))</f>
        <v>HARYANA</v>
      </c>
      <c r="G1104" s="0" t="str">
        <f aca="false">INDEX(Mapping!$C$2:$C$465,MATCH(E1104,Mapping!$A$2:$A$465,0))</f>
        <v>HARYANA</v>
      </c>
      <c r="H1104" s="2" t="n">
        <v>106.22</v>
      </c>
      <c r="I1104" s="3" t="n">
        <v>2.13</v>
      </c>
    </row>
    <row r="1105" customFormat="false" ht="15" hidden="false" customHeight="false" outlineLevel="0" collapsed="false">
      <c r="A1105" s="0" t="s">
        <v>146</v>
      </c>
      <c r="B1105" s="0" t="n">
        <f aca="false">VALUE(LEFT(A1105,4))</f>
        <v>2022</v>
      </c>
      <c r="C1105" s="0" t="str">
        <f aca="false">"FY"&amp;IF(VALUE(MID(A1105,6,2))&gt;=4,VALUE(LEFT(A1105,4)),VALUE(LEFT(A1105,4))-1)&amp;"-"&amp;TEXT(MOD(IF(VALUE(MID(A1105,6,2))&gt;=4,VALUE(LEFT(A1105,4)),VALUE(LEFT(A1105,4))-1)+1,100),"00")</f>
        <v>FY2022-23</v>
      </c>
      <c r="D1105" s="0" t="s">
        <v>47</v>
      </c>
      <c r="E1105" s="0" t="s">
        <v>47</v>
      </c>
      <c r="F1105" s="0" t="str">
        <f aca="false">INDEX(Mapping!$B$2:$B$465,MATCH(E1105,Mapping!$A$2:$A$465,0))</f>
        <v>KARNATAKA</v>
      </c>
      <c r="G1105" s="0" t="str">
        <f aca="false">INDEX(Mapping!$C$2:$C$465,MATCH(E1105,Mapping!$A$2:$A$465,0))</f>
        <v>KARNATAKA</v>
      </c>
      <c r="H1105" s="2" t="n">
        <v>83.67</v>
      </c>
      <c r="I1105" s="3" t="n">
        <v>1.68</v>
      </c>
    </row>
    <row r="1106" customFormat="false" ht="15" hidden="false" customHeight="false" outlineLevel="0" collapsed="false">
      <c r="A1106" s="0" t="s">
        <v>146</v>
      </c>
      <c r="B1106" s="0" t="n">
        <f aca="false">VALUE(LEFT(A1106,4))</f>
        <v>2022</v>
      </c>
      <c r="C1106" s="0" t="str">
        <f aca="false">"FY"&amp;IF(VALUE(MID(A1106,6,2))&gt;=4,VALUE(LEFT(A1106,4)),VALUE(LEFT(A1106,4))-1)&amp;"-"&amp;TEXT(MOD(IF(VALUE(MID(A1106,6,2))&gt;=4,VALUE(LEFT(A1106,4)),VALUE(LEFT(A1106,4))-1)+1,100),"00")</f>
        <v>FY2022-23</v>
      </c>
      <c r="D1106" s="0" t="s">
        <v>39</v>
      </c>
      <c r="E1106" s="0" t="s">
        <v>39</v>
      </c>
      <c r="F1106" s="0" t="str">
        <f aca="false">INDEX(Mapping!$B$2:$B$465,MATCH(E1106,Mapping!$A$2:$A$465,0))</f>
        <v>WEST BENGAL</v>
      </c>
      <c r="G1106" s="0" t="str">
        <f aca="false">INDEX(Mapping!$C$2:$C$465,MATCH(E1106,Mapping!$A$2:$A$465,0))</f>
        <v>WEST BENGAL</v>
      </c>
      <c r="H1106" s="2" t="n">
        <v>57.24</v>
      </c>
      <c r="I1106" s="3" t="n">
        <v>1.15</v>
      </c>
    </row>
    <row r="1107" customFormat="false" ht="15" hidden="false" customHeight="false" outlineLevel="0" collapsed="false">
      <c r="A1107" s="0" t="s">
        <v>146</v>
      </c>
      <c r="B1107" s="0" t="n">
        <f aca="false">VALUE(LEFT(A1107,4))</f>
        <v>2022</v>
      </c>
      <c r="C1107" s="0" t="str">
        <f aca="false">"FY"&amp;IF(VALUE(MID(A1107,6,2))&gt;=4,VALUE(LEFT(A1107,4)),VALUE(LEFT(A1107,4))-1)&amp;"-"&amp;TEXT(MOD(IF(VALUE(MID(A1107,6,2))&gt;=4,VALUE(LEFT(A1107,4)),VALUE(LEFT(A1107,4))-1)+1,100),"00")</f>
        <v>FY2022-23</v>
      </c>
      <c r="D1107" s="0" t="s">
        <v>74</v>
      </c>
      <c r="E1107" s="0" t="s">
        <v>74</v>
      </c>
      <c r="F1107" s="0" t="str">
        <f aca="false">INDEX(Mapping!$B$2:$B$465,MATCH(E1107,Mapping!$A$2:$A$465,0))</f>
        <v>NEPAL (NEA / NVVN)</v>
      </c>
      <c r="G1107" s="0" t="str">
        <f aca="false">INDEX(Mapping!$C$2:$C$465,MATCH(E1107,Mapping!$A$2:$A$465,0))</f>
        <v>NEPAL (NEA / NVVN)</v>
      </c>
      <c r="H1107" s="2" t="n">
        <v>54.59</v>
      </c>
      <c r="I1107" s="3" t="n">
        <v>1.1</v>
      </c>
    </row>
    <row r="1108" customFormat="false" ht="15" hidden="false" customHeight="false" outlineLevel="0" collapsed="false">
      <c r="A1108" s="0" t="s">
        <v>146</v>
      </c>
      <c r="B1108" s="0" t="n">
        <f aca="false">VALUE(LEFT(A1108,4))</f>
        <v>2022</v>
      </c>
      <c r="C1108" s="0" t="str">
        <f aca="false">"FY"&amp;IF(VALUE(MID(A1108,6,2))&gt;=4,VALUE(LEFT(A1108,4)),VALUE(LEFT(A1108,4))-1)&amp;"-"&amp;TEXT(MOD(IF(VALUE(MID(A1108,6,2))&gt;=4,VALUE(LEFT(A1108,4)),VALUE(LEFT(A1108,4))-1)+1,100),"00")</f>
        <v>FY2022-23</v>
      </c>
      <c r="D1108" s="0" t="s">
        <v>43</v>
      </c>
      <c r="E1108" s="0" t="s">
        <v>43</v>
      </c>
      <c r="F1108" s="0" t="str">
        <f aca="false">INDEX(Mapping!$B$2:$B$465,MATCH(E1108,Mapping!$A$2:$A$465,0))</f>
        <v>ODISHA</v>
      </c>
      <c r="G1108" s="0" t="str">
        <f aca="false">INDEX(Mapping!$C$2:$C$465,MATCH(E1108,Mapping!$A$2:$A$465,0))</f>
        <v>ODISHA</v>
      </c>
      <c r="H1108" s="2" t="n">
        <v>47.15</v>
      </c>
      <c r="I1108" s="3" t="n">
        <v>0.95</v>
      </c>
    </row>
    <row r="1109" customFormat="false" ht="15" hidden="false" customHeight="false" outlineLevel="0" collapsed="false">
      <c r="A1109" s="0" t="s">
        <v>146</v>
      </c>
      <c r="B1109" s="0" t="n">
        <f aca="false">VALUE(LEFT(A1109,4))</f>
        <v>2022</v>
      </c>
      <c r="C1109" s="0" t="str">
        <f aca="false">"FY"&amp;IF(VALUE(MID(A1109,6,2))&gt;=4,VALUE(LEFT(A1109,4)),VALUE(LEFT(A1109,4))-1)&amp;"-"&amp;TEXT(MOD(IF(VALUE(MID(A1109,6,2))&gt;=4,VALUE(LEFT(A1109,4)),VALUE(LEFT(A1109,4))-1)+1,100),"00")</f>
        <v>FY2022-23</v>
      </c>
      <c r="D1109" s="0" t="s">
        <v>61</v>
      </c>
      <c r="E1109" s="0" t="s">
        <v>61</v>
      </c>
      <c r="F1109" s="0" t="str">
        <f aca="false">INDEX(Mapping!$B$2:$B$465,MATCH(E1109,Mapping!$A$2:$A$465,0))</f>
        <v>ASSAM</v>
      </c>
      <c r="G1109" s="0" t="str">
        <f aca="false">INDEX(Mapping!$C$2:$C$465,MATCH(E1109,Mapping!$A$2:$A$465,0))</f>
        <v>ASSAM</v>
      </c>
      <c r="H1109" s="2" t="n">
        <v>43.27</v>
      </c>
      <c r="I1109" s="3" t="n">
        <v>0.87</v>
      </c>
    </row>
    <row r="1110" customFormat="false" ht="15" hidden="false" customHeight="false" outlineLevel="0" collapsed="false">
      <c r="A1110" s="0" t="s">
        <v>146</v>
      </c>
      <c r="B1110" s="0" t="n">
        <f aca="false">VALUE(LEFT(A1110,4))</f>
        <v>2022</v>
      </c>
      <c r="C1110" s="0" t="str">
        <f aca="false">"FY"&amp;IF(VALUE(MID(A1110,6,2))&gt;=4,VALUE(LEFT(A1110,4)),VALUE(LEFT(A1110,4))-1)&amp;"-"&amp;TEXT(MOD(IF(VALUE(MID(A1110,6,2))&gt;=4,VALUE(LEFT(A1110,4)),VALUE(LEFT(A1110,4))-1)+1,100),"00")</f>
        <v>FY2022-23</v>
      </c>
      <c r="D1110" s="0" t="s">
        <v>71</v>
      </c>
      <c r="E1110" s="0" t="s">
        <v>71</v>
      </c>
      <c r="F1110" s="0" t="str">
        <f aca="false">INDEX(Mapping!$B$2:$B$465,MATCH(E1110,Mapping!$A$2:$A$465,0))</f>
        <v>KERALA</v>
      </c>
      <c r="G1110" s="0" t="str">
        <f aca="false">INDEX(Mapping!$C$2:$C$465,MATCH(E1110,Mapping!$A$2:$A$465,0))</f>
        <v>KERALA</v>
      </c>
      <c r="H1110" s="2" t="n">
        <v>34.25</v>
      </c>
      <c r="I1110" s="3" t="n">
        <v>0.69</v>
      </c>
    </row>
    <row r="1111" customFormat="false" ht="15" hidden="false" customHeight="false" outlineLevel="0" collapsed="false">
      <c r="A1111" s="0" t="s">
        <v>146</v>
      </c>
      <c r="B1111" s="0" t="n">
        <f aca="false">VALUE(LEFT(A1111,4))</f>
        <v>2022</v>
      </c>
      <c r="C1111" s="0" t="str">
        <f aca="false">"FY"&amp;IF(VALUE(MID(A1111,6,2))&gt;=4,VALUE(LEFT(A1111,4)),VALUE(LEFT(A1111,4))-1)&amp;"-"&amp;TEXT(MOD(IF(VALUE(MID(A1111,6,2))&gt;=4,VALUE(LEFT(A1111,4)),VALUE(LEFT(A1111,4))-1)+1,100),"00")</f>
        <v>FY2022-23</v>
      </c>
      <c r="D1111" s="0" t="s">
        <v>213</v>
      </c>
      <c r="E1111" s="0" t="s">
        <v>213</v>
      </c>
      <c r="F1111" s="0" t="str">
        <f aca="false">INDEX(Mapping!$B$2:$B$465,MATCH(E1111,Mapping!$A$2:$A$465,0))</f>
        <v>NEPAL (NEA / NVVN)</v>
      </c>
      <c r="G1111" s="0" t="str">
        <f aca="false">INDEX(Mapping!$C$2:$C$465,MATCH(E1111,Mapping!$A$2:$A$465,0))</f>
        <v>NEPAL (NEA / NVVN)</v>
      </c>
      <c r="H1111" s="2" t="n">
        <v>23.83</v>
      </c>
      <c r="I1111" s="3" t="n">
        <v>0.48</v>
      </c>
    </row>
    <row r="1112" customFormat="false" ht="15" hidden="false" customHeight="false" outlineLevel="0" collapsed="false">
      <c r="A1112" s="0" t="s">
        <v>146</v>
      </c>
      <c r="B1112" s="0" t="n">
        <f aca="false">VALUE(LEFT(A1112,4))</f>
        <v>2022</v>
      </c>
      <c r="C1112" s="0" t="str">
        <f aca="false">"FY"&amp;IF(VALUE(MID(A1112,6,2))&gt;=4,VALUE(LEFT(A1112,4)),VALUE(LEFT(A1112,4))-1)&amp;"-"&amp;TEXT(MOD(IF(VALUE(MID(A1112,6,2))&gt;=4,VALUE(LEFT(A1112,4)),VALUE(LEFT(A1112,4))-1)+1,100),"00")</f>
        <v>FY2022-23</v>
      </c>
      <c r="D1112" s="0" t="s">
        <v>48</v>
      </c>
      <c r="E1112" s="0" t="s">
        <v>48</v>
      </c>
      <c r="F1112" s="0" t="str">
        <f aca="false">INDEX(Mapping!$B$2:$B$465,MATCH(E1112,Mapping!$A$2:$A$465,0))</f>
        <v>DELHI</v>
      </c>
      <c r="G1112" s="0" t="str">
        <f aca="false">INDEX(Mapping!$C$2:$C$465,MATCH(E1112,Mapping!$A$2:$A$465,0))</f>
        <v>DELHI</v>
      </c>
      <c r="H1112" s="2" t="n">
        <v>20.13</v>
      </c>
      <c r="I1112" s="3" t="n">
        <v>0.4</v>
      </c>
    </row>
    <row r="1113" customFormat="false" ht="15" hidden="false" customHeight="false" outlineLevel="0" collapsed="false">
      <c r="A1113" s="0" t="s">
        <v>146</v>
      </c>
      <c r="B1113" s="0" t="n">
        <f aca="false">VALUE(LEFT(A1113,4))</f>
        <v>2022</v>
      </c>
      <c r="C1113" s="0" t="str">
        <f aca="false">"FY"&amp;IF(VALUE(MID(A1113,6,2))&gt;=4,VALUE(LEFT(A1113,4)),VALUE(LEFT(A1113,4))-1)&amp;"-"&amp;TEXT(MOD(IF(VALUE(MID(A1113,6,2))&gt;=4,VALUE(LEFT(A1113,4)),VALUE(LEFT(A1113,4))-1)+1,100),"00")</f>
        <v>FY2022-23</v>
      </c>
      <c r="D1113" s="0" t="s">
        <v>46</v>
      </c>
      <c r="E1113" s="0" t="s">
        <v>46</v>
      </c>
      <c r="F1113" s="0" t="str">
        <f aca="false">INDEX(Mapping!$B$2:$B$465,MATCH(E1113,Mapping!$A$2:$A$465,0))</f>
        <v>CHHATTISGARH</v>
      </c>
      <c r="G1113" s="0" t="str">
        <f aca="false">INDEX(Mapping!$C$2:$C$465,MATCH(E1113,Mapping!$A$2:$A$465,0))</f>
        <v>CHHATTISGARH</v>
      </c>
      <c r="H1113" s="2" t="n">
        <v>17.91</v>
      </c>
      <c r="I1113" s="3" t="n">
        <v>0.36</v>
      </c>
    </row>
    <row r="1114" customFormat="false" ht="15" hidden="false" customHeight="false" outlineLevel="0" collapsed="false">
      <c r="A1114" s="0" t="s">
        <v>146</v>
      </c>
      <c r="B1114" s="0" t="n">
        <f aca="false">VALUE(LEFT(A1114,4))</f>
        <v>2022</v>
      </c>
      <c r="C1114" s="0" t="str">
        <f aca="false">"FY"&amp;IF(VALUE(MID(A1114,6,2))&gt;=4,VALUE(LEFT(A1114,4)),VALUE(LEFT(A1114,4))-1)&amp;"-"&amp;TEXT(MOD(IF(VALUE(MID(A1114,6,2))&gt;=4,VALUE(LEFT(A1114,4)),VALUE(LEFT(A1114,4))-1)+1,100),"00")</f>
        <v>FY2022-23</v>
      </c>
      <c r="D1114" s="0" t="s">
        <v>49</v>
      </c>
      <c r="E1114" s="0" t="s">
        <v>49</v>
      </c>
      <c r="F1114" s="0" t="str">
        <f aca="false">INDEX(Mapping!$B$2:$B$465,MATCH(E1114,Mapping!$A$2:$A$465,0))</f>
        <v>MADHYA PRADESH</v>
      </c>
      <c r="G1114" s="0" t="str">
        <f aca="false">INDEX(Mapping!$C$2:$C$465,MATCH(E1114,Mapping!$A$2:$A$465,0))</f>
        <v>MADHYA PRADESH</v>
      </c>
      <c r="H1114" s="2" t="n">
        <v>16.86</v>
      </c>
      <c r="I1114" s="3" t="n">
        <v>0.34</v>
      </c>
    </row>
    <row r="1115" customFormat="false" ht="15" hidden="false" customHeight="false" outlineLevel="0" collapsed="false">
      <c r="A1115" s="0" t="s">
        <v>146</v>
      </c>
      <c r="B1115" s="0" t="n">
        <f aca="false">VALUE(LEFT(A1115,4))</f>
        <v>2022</v>
      </c>
      <c r="C1115" s="0" t="str">
        <f aca="false">"FY"&amp;IF(VALUE(MID(A1115,6,2))&gt;=4,VALUE(LEFT(A1115,4)),VALUE(LEFT(A1115,4))-1)&amp;"-"&amp;TEXT(MOD(IF(VALUE(MID(A1115,6,2))&gt;=4,VALUE(LEFT(A1115,4)),VALUE(LEFT(A1115,4))-1)+1,100),"00")</f>
        <v>FY2022-23</v>
      </c>
      <c r="D1115" s="0" t="s">
        <v>119</v>
      </c>
      <c r="E1115" s="0" t="s">
        <v>119</v>
      </c>
      <c r="F1115" s="0" t="str">
        <f aca="false">INDEX(Mapping!$B$2:$B$465,MATCH(E1115,Mapping!$A$2:$A$465,0))</f>
        <v>GOA</v>
      </c>
      <c r="G1115" s="0" t="str">
        <f aca="false">INDEX(Mapping!$C$2:$C$465,MATCH(E1115,Mapping!$A$2:$A$465,0))</f>
        <v>GOA</v>
      </c>
      <c r="H1115" s="2" t="n">
        <v>10.75</v>
      </c>
      <c r="I1115" s="3" t="n">
        <v>0.22</v>
      </c>
    </row>
    <row r="1116" customFormat="false" ht="15" hidden="false" customHeight="false" outlineLevel="0" collapsed="false">
      <c r="A1116" s="0" t="s">
        <v>146</v>
      </c>
      <c r="B1116" s="0" t="n">
        <f aca="false">VALUE(LEFT(A1116,4))</f>
        <v>2022</v>
      </c>
      <c r="C1116" s="0" t="str">
        <f aca="false">"FY"&amp;IF(VALUE(MID(A1116,6,2))&gt;=4,VALUE(LEFT(A1116,4)),VALUE(LEFT(A1116,4))-1)&amp;"-"&amp;TEXT(MOD(IF(VALUE(MID(A1116,6,2))&gt;=4,VALUE(LEFT(A1116,4)),VALUE(LEFT(A1116,4))-1)+1,100),"00")</f>
        <v>FY2022-23</v>
      </c>
      <c r="D1116" s="0" t="s">
        <v>94</v>
      </c>
      <c r="E1116" s="0" t="s">
        <v>94</v>
      </c>
      <c r="F1116" s="0" t="str">
        <f aca="false">INDEX(Mapping!$B$2:$B$465,MATCH(E1116,Mapping!$A$2:$A$465,0))</f>
        <v>JHARKHAND</v>
      </c>
      <c r="G1116" s="0" t="str">
        <f aca="false">INDEX(Mapping!$C$2:$C$465,MATCH(E1116,Mapping!$A$2:$A$465,0))</f>
        <v>JHARKHAND</v>
      </c>
      <c r="H1116" s="2" t="n">
        <v>7.32</v>
      </c>
      <c r="I1116" s="3" t="n">
        <v>0.15</v>
      </c>
    </row>
    <row r="1117" customFormat="false" ht="15" hidden="false" customHeight="false" outlineLevel="0" collapsed="false">
      <c r="A1117" s="0" t="s">
        <v>146</v>
      </c>
      <c r="B1117" s="0" t="n">
        <f aca="false">VALUE(LEFT(A1117,4))</f>
        <v>2022</v>
      </c>
      <c r="C1117" s="0" t="str">
        <f aca="false">"FY"&amp;IF(VALUE(MID(A1117,6,2))&gt;=4,VALUE(LEFT(A1117,4)),VALUE(LEFT(A1117,4))-1)&amp;"-"&amp;TEXT(MOD(IF(VALUE(MID(A1117,6,2))&gt;=4,VALUE(LEFT(A1117,4)),VALUE(LEFT(A1117,4))-1)+1,100),"00")</f>
        <v>FY2022-23</v>
      </c>
      <c r="D1117" s="0" t="s">
        <v>176</v>
      </c>
      <c r="E1117" s="0" t="s">
        <v>176</v>
      </c>
      <c r="F1117" s="0" t="str">
        <f aca="false">INDEX(Mapping!$B$2:$B$465,MATCH(E1117,Mapping!$A$2:$A$465,0))</f>
        <v>SIKKIM</v>
      </c>
      <c r="G1117" s="0" t="str">
        <f aca="false">INDEX(Mapping!$C$2:$C$465,MATCH(E1117,Mapping!$A$2:$A$465,0))</f>
        <v>SIKKIM</v>
      </c>
      <c r="H1117" s="2" t="n">
        <v>5.09</v>
      </c>
      <c r="I1117" s="3" t="n">
        <v>0.1</v>
      </c>
    </row>
    <row r="1118" customFormat="false" ht="15" hidden="false" customHeight="false" outlineLevel="0" collapsed="false">
      <c r="A1118" s="0" t="s">
        <v>146</v>
      </c>
      <c r="B1118" s="0" t="n">
        <f aca="false">VALUE(LEFT(A1118,4))</f>
        <v>2022</v>
      </c>
      <c r="C1118" s="0" t="str">
        <f aca="false">"FY"&amp;IF(VALUE(MID(A1118,6,2))&gt;=4,VALUE(LEFT(A1118,4)),VALUE(LEFT(A1118,4))-1)&amp;"-"&amp;TEXT(MOD(IF(VALUE(MID(A1118,6,2))&gt;=4,VALUE(LEFT(A1118,4)),VALUE(LEFT(A1118,4))-1)+1,100),"00")</f>
        <v>FY2022-23</v>
      </c>
      <c r="D1118" s="0" t="s">
        <v>53</v>
      </c>
      <c r="E1118" s="0" t="s">
        <v>53</v>
      </c>
      <c r="F1118" s="0" t="str">
        <f aca="false">INDEX(Mapping!$B$2:$B$465,MATCH(E1118,Mapping!$A$2:$A$465,0))</f>
        <v>HIMACHAL PRADESH</v>
      </c>
      <c r="G1118" s="0" t="str">
        <f aca="false">INDEX(Mapping!$C$2:$C$465,MATCH(E1118,Mapping!$A$2:$A$465,0))</f>
        <v>HIMACHAL PRADESH</v>
      </c>
      <c r="H1118" s="2" t="n">
        <v>2.6</v>
      </c>
      <c r="I1118" s="3" t="n">
        <v>0.05</v>
      </c>
    </row>
    <row r="1119" customFormat="false" ht="15" hidden="false" customHeight="false" outlineLevel="0" collapsed="false">
      <c r="A1119" s="0" t="s">
        <v>146</v>
      </c>
      <c r="B1119" s="0" t="n">
        <f aca="false">VALUE(LEFT(A1119,4))</f>
        <v>2022</v>
      </c>
      <c r="C1119" s="0" t="str">
        <f aca="false">"FY"&amp;IF(VALUE(MID(A1119,6,2))&gt;=4,VALUE(LEFT(A1119,4)),VALUE(LEFT(A1119,4))-1)&amp;"-"&amp;TEXT(MOD(IF(VALUE(MID(A1119,6,2))&gt;=4,VALUE(LEFT(A1119,4)),VALUE(LEFT(A1119,4))-1)+1,100),"00")</f>
        <v>FY2022-23</v>
      </c>
      <c r="D1119" s="0" t="s">
        <v>121</v>
      </c>
      <c r="E1119" s="0" t="s">
        <v>121</v>
      </c>
      <c r="F1119" s="0" t="str">
        <f aca="false">INDEX(Mapping!$B$2:$B$465,MATCH(E1119,Mapping!$A$2:$A$465,0))</f>
        <v>MEGHALAYA</v>
      </c>
      <c r="G1119" s="0" t="str">
        <f aca="false">INDEX(Mapping!$C$2:$C$465,MATCH(E1119,Mapping!$A$2:$A$465,0))</f>
        <v>MEGHALAYA</v>
      </c>
      <c r="H1119" s="2" t="n">
        <v>2.56</v>
      </c>
      <c r="I1119" s="3" t="n">
        <v>0.05</v>
      </c>
    </row>
    <row r="1120" customFormat="false" ht="15" hidden="false" customHeight="false" outlineLevel="0" collapsed="false">
      <c r="A1120" s="0" t="s">
        <v>146</v>
      </c>
      <c r="B1120" s="0" t="n">
        <f aca="false">VALUE(LEFT(A1120,4))</f>
        <v>2022</v>
      </c>
      <c r="C1120" s="0" t="str">
        <f aca="false">"FY"&amp;IF(VALUE(MID(A1120,6,2))&gt;=4,VALUE(LEFT(A1120,4)),VALUE(LEFT(A1120,4))-1)&amp;"-"&amp;TEXT(MOD(IF(VALUE(MID(A1120,6,2))&gt;=4,VALUE(LEFT(A1120,4)),VALUE(LEFT(A1120,4))-1)+1,100),"00")</f>
        <v>FY2022-23</v>
      </c>
      <c r="D1120" s="0" t="s">
        <v>152</v>
      </c>
      <c r="E1120" s="0" t="s">
        <v>152</v>
      </c>
      <c r="F1120" s="0" t="str">
        <f aca="false">INDEX(Mapping!$B$2:$B$465,MATCH(E1120,Mapping!$A$2:$A$465,0))</f>
        <v>CHANDIGARH</v>
      </c>
      <c r="G1120" s="0" t="str">
        <f aca="false">INDEX(Mapping!$C$2:$C$465,MATCH(E1120,Mapping!$A$2:$A$465,0))</f>
        <v>CHANDIGARH</v>
      </c>
      <c r="H1120" s="2" t="n">
        <v>2.09</v>
      </c>
      <c r="I1120" s="3" t="n">
        <v>0.04</v>
      </c>
    </row>
    <row r="1121" customFormat="false" ht="15" hidden="false" customHeight="false" outlineLevel="0" collapsed="false">
      <c r="A1121" s="0" t="s">
        <v>146</v>
      </c>
      <c r="B1121" s="0" t="n">
        <f aca="false">VALUE(LEFT(A1121,4))</f>
        <v>2022</v>
      </c>
      <c r="C1121" s="0" t="str">
        <f aca="false">"FY"&amp;IF(VALUE(MID(A1121,6,2))&gt;=4,VALUE(LEFT(A1121,4)),VALUE(LEFT(A1121,4))-1)&amp;"-"&amp;TEXT(MOD(IF(VALUE(MID(A1121,6,2))&gt;=4,VALUE(LEFT(A1121,4)),VALUE(LEFT(A1121,4))-1)+1,100),"00")</f>
        <v>FY2022-23</v>
      </c>
      <c r="D1121" s="0" t="s">
        <v>259</v>
      </c>
      <c r="E1121" s="0" t="s">
        <v>259</v>
      </c>
      <c r="F1121" s="0" t="str">
        <f aca="false">INDEX(Mapping!$B$2:$B$465,MATCH(E1121,Mapping!$A$2:$A$465,0))</f>
        <v>INDIAN RAILWAYS (NCR)</v>
      </c>
      <c r="G1121" s="0" t="str">
        <f aca="false">INDEX(Mapping!$C$2:$C$465,MATCH(E1121,Mapping!$A$2:$A$465,0))</f>
        <v>INDIAN RAILWAYS (NCR)</v>
      </c>
      <c r="H1121" s="2" t="n">
        <v>1.67</v>
      </c>
      <c r="I1121" s="3" t="n">
        <v>0.03</v>
      </c>
    </row>
    <row r="1122" customFormat="false" ht="15" hidden="false" customHeight="false" outlineLevel="0" collapsed="false">
      <c r="A1122" s="0" t="s">
        <v>146</v>
      </c>
      <c r="B1122" s="0" t="n">
        <f aca="false">VALUE(LEFT(A1122,4))</f>
        <v>2022</v>
      </c>
      <c r="C1122" s="0" t="str">
        <f aca="false">"FY"&amp;IF(VALUE(MID(A1122,6,2))&gt;=4,VALUE(LEFT(A1122,4)),VALUE(LEFT(A1122,4))-1)&amp;"-"&amp;TEXT(MOD(IF(VALUE(MID(A1122,6,2))&gt;=4,VALUE(LEFT(A1122,4)),VALUE(LEFT(A1122,4))-1)+1,100),"00")</f>
        <v>FY2022-23</v>
      </c>
      <c r="D1122" s="0" t="s">
        <v>272</v>
      </c>
      <c r="E1122" s="0" t="s">
        <v>272</v>
      </c>
      <c r="F1122" s="0" t="str">
        <f aca="false">INDEX(Mapping!$B$2:$B$465,MATCH(E1122,Mapping!$A$2:$A$465,0))</f>
        <v>BALCO</v>
      </c>
      <c r="G1122" s="0" t="str">
        <f aca="false">INDEX(Mapping!$C$2:$C$465,MATCH(E1122,Mapping!$A$2:$A$465,0))</f>
        <v>BALCO</v>
      </c>
      <c r="H1122" s="2" t="n">
        <v>1.21</v>
      </c>
      <c r="I1122" s="3" t="n">
        <v>0.02</v>
      </c>
    </row>
    <row r="1123" customFormat="false" ht="15" hidden="false" customHeight="false" outlineLevel="0" collapsed="false">
      <c r="A1123" s="0" t="s">
        <v>146</v>
      </c>
      <c r="B1123" s="0" t="n">
        <f aca="false">VALUE(LEFT(A1123,4))</f>
        <v>2022</v>
      </c>
      <c r="C1123" s="0" t="str">
        <f aca="false">"FY"&amp;IF(VALUE(MID(A1123,6,2))&gt;=4,VALUE(LEFT(A1123,4)),VALUE(LEFT(A1123,4))-1)&amp;"-"&amp;TEXT(MOD(IF(VALUE(MID(A1123,6,2))&gt;=4,VALUE(LEFT(A1123,4)),VALUE(LEFT(A1123,4))-1)+1,100),"00")</f>
        <v>FY2022-23</v>
      </c>
      <c r="D1123" s="0" t="s">
        <v>45</v>
      </c>
      <c r="E1123" s="0" t="s">
        <v>45</v>
      </c>
      <c r="F1123" s="0" t="str">
        <f aca="false">INDEX(Mapping!$B$2:$B$465,MATCH(E1123,Mapping!$A$2:$A$465,0))</f>
        <v>BIHAR</v>
      </c>
      <c r="G1123" s="0" t="str">
        <f aca="false">INDEX(Mapping!$C$2:$C$465,MATCH(E1123,Mapping!$A$2:$A$465,0))</f>
        <v>BIHAR</v>
      </c>
      <c r="H1123" s="2" t="n">
        <v>0.77</v>
      </c>
      <c r="I1123" s="3" t="n">
        <v>0.02</v>
      </c>
    </row>
    <row r="1124" customFormat="false" ht="15" hidden="false" customHeight="false" outlineLevel="0" collapsed="false">
      <c r="A1124" s="0" t="s">
        <v>146</v>
      </c>
      <c r="B1124" s="0" t="n">
        <f aca="false">VALUE(LEFT(A1124,4))</f>
        <v>2022</v>
      </c>
      <c r="C1124" s="0" t="str">
        <f aca="false">"FY"&amp;IF(VALUE(MID(A1124,6,2))&gt;=4,VALUE(LEFT(A1124,4)),VALUE(LEFT(A1124,4))-1)&amp;"-"&amp;TEXT(MOD(IF(VALUE(MID(A1124,6,2))&gt;=4,VALUE(LEFT(A1124,4)),VALUE(LEFT(A1124,4))-1)+1,100),"00")</f>
        <v>FY2022-23</v>
      </c>
      <c r="D1124" s="0" t="s">
        <v>154</v>
      </c>
      <c r="E1124" s="0" t="s">
        <v>154</v>
      </c>
      <c r="F1124" s="0" t="str">
        <f aca="false">INDEX(Mapping!$B$2:$B$465,MATCH(E1124,Mapping!$A$2:$A$465,0))</f>
        <v>DVC</v>
      </c>
      <c r="G1124" s="0" t="str">
        <f aca="false">INDEX(Mapping!$C$2:$C$465,MATCH(E1124,Mapping!$A$2:$A$465,0))</f>
        <v>DVC</v>
      </c>
      <c r="H1124" s="2" t="n">
        <v>0.06</v>
      </c>
      <c r="I1124" s="3" t="n">
        <v>0.001</v>
      </c>
    </row>
    <row r="1125" customFormat="false" ht="15" hidden="false" customHeight="false" outlineLevel="0" collapsed="false">
      <c r="A1125" s="0" t="s">
        <v>310</v>
      </c>
      <c r="B1125" s="0" t="n">
        <f aca="false">VALUE(LEFT(A1125,4))</f>
        <v>2023</v>
      </c>
      <c r="C1125" s="0" t="str">
        <f aca="false">"FY"&amp;IF(VALUE(MID(A1125,6,2))&gt;=4,VALUE(LEFT(A1125,4)),VALUE(LEFT(A1125,4))-1)&amp;"-"&amp;TEXT(MOD(IF(VALUE(MID(A1125,6,2))&gt;=4,VALUE(LEFT(A1125,4)),VALUE(LEFT(A1125,4))-1)+1,100),"00")</f>
        <v>FY2022-23</v>
      </c>
      <c r="D1125" s="0" t="s">
        <v>31</v>
      </c>
      <c r="E1125" s="0" t="s">
        <v>31</v>
      </c>
      <c r="F1125" s="0" t="str">
        <f aca="false">INDEX(Mapping!$B$2:$B$465,MATCH(E1125,Mapping!$A$2:$A$465,0))</f>
        <v>GUJARAT</v>
      </c>
      <c r="G1125" s="0" t="str">
        <f aca="false">INDEX(Mapping!$C$2:$C$465,MATCH(E1125,Mapping!$A$2:$A$465,0))</f>
        <v>GUJARAT</v>
      </c>
      <c r="H1125" s="2" t="n">
        <v>889.98</v>
      </c>
      <c r="I1125" s="3" t="n">
        <v>17.99</v>
      </c>
    </row>
    <row r="1126" customFormat="false" ht="15" hidden="false" customHeight="false" outlineLevel="0" collapsed="false">
      <c r="A1126" s="0" t="s">
        <v>310</v>
      </c>
      <c r="B1126" s="0" t="n">
        <f aca="false">VALUE(LEFT(A1126,4))</f>
        <v>2023</v>
      </c>
      <c r="C1126" s="0" t="str">
        <f aca="false">"FY"&amp;IF(VALUE(MID(A1126,6,2))&gt;=4,VALUE(LEFT(A1126,4)),VALUE(LEFT(A1126,4))-1)&amp;"-"&amp;TEXT(MOD(IF(VALUE(MID(A1126,6,2))&gt;=4,VALUE(LEFT(A1126,4)),VALUE(LEFT(A1126,4))-1)+1,100),"00")</f>
        <v>FY2022-23</v>
      </c>
      <c r="D1126" s="0" t="s">
        <v>54</v>
      </c>
      <c r="E1126" s="0" t="s">
        <v>54</v>
      </c>
      <c r="F1126" s="0" t="str">
        <f aca="false">INDEX(Mapping!$B$2:$B$465,MATCH(E1126,Mapping!$A$2:$A$465,0))</f>
        <v>JAMMU &amp; KASHMIR</v>
      </c>
      <c r="G1126" s="0" t="str">
        <f aca="false">INDEX(Mapping!$C$2:$C$465,MATCH(E1126,Mapping!$A$2:$A$465,0))</f>
        <v>JAMMU &amp; KASHMIR</v>
      </c>
      <c r="H1126" s="2" t="n">
        <v>526.8</v>
      </c>
      <c r="I1126" s="3" t="n">
        <v>10.65</v>
      </c>
    </row>
    <row r="1127" customFormat="false" ht="15" hidden="false" customHeight="false" outlineLevel="0" collapsed="false">
      <c r="A1127" s="0" t="s">
        <v>310</v>
      </c>
      <c r="B1127" s="0" t="n">
        <f aca="false">VALUE(LEFT(A1127,4))</f>
        <v>2023</v>
      </c>
      <c r="C1127" s="0" t="str">
        <f aca="false">"FY"&amp;IF(VALUE(MID(A1127,6,2))&gt;=4,VALUE(LEFT(A1127,4)),VALUE(LEFT(A1127,4))-1)&amp;"-"&amp;TEXT(MOD(IF(VALUE(MID(A1127,6,2))&gt;=4,VALUE(LEFT(A1127,4)),VALUE(LEFT(A1127,4))-1)+1,100),"00")</f>
        <v>FY2022-23</v>
      </c>
      <c r="D1127" s="0" t="s">
        <v>38</v>
      </c>
      <c r="E1127" s="0" t="s">
        <v>38</v>
      </c>
      <c r="F1127" s="0" t="str">
        <f aca="false">INDEX(Mapping!$B$2:$B$465,MATCH(E1127,Mapping!$A$2:$A$465,0))</f>
        <v>ANDHRA PRADESH</v>
      </c>
      <c r="G1127" s="0" t="str">
        <f aca="false">INDEX(Mapping!$C$2:$C$465,MATCH(E1127,Mapping!$A$2:$A$465,0))</f>
        <v>ANDHRA PRADESH</v>
      </c>
      <c r="H1127" s="2" t="n">
        <v>506.16</v>
      </c>
      <c r="I1127" s="3" t="n">
        <v>10.23</v>
      </c>
    </row>
    <row r="1128" customFormat="false" ht="15" hidden="false" customHeight="false" outlineLevel="0" collapsed="false">
      <c r="A1128" s="0" t="s">
        <v>310</v>
      </c>
      <c r="B1128" s="0" t="n">
        <f aca="false">VALUE(LEFT(A1128,4))</f>
        <v>2023</v>
      </c>
      <c r="C1128" s="0" t="str">
        <f aca="false">"FY"&amp;IF(VALUE(MID(A1128,6,2))&gt;=4,VALUE(LEFT(A1128,4)),VALUE(LEFT(A1128,4))-1)&amp;"-"&amp;TEXT(MOD(IF(VALUE(MID(A1128,6,2))&gt;=4,VALUE(LEFT(A1128,4)),VALUE(LEFT(A1128,4))-1)+1,100),"00")</f>
        <v>FY2022-23</v>
      </c>
      <c r="D1128" s="0" t="s">
        <v>37</v>
      </c>
      <c r="E1128" s="0" t="s">
        <v>37</v>
      </c>
      <c r="F1128" s="0" t="str">
        <f aca="false">INDEX(Mapping!$B$2:$B$465,MATCH(E1128,Mapping!$A$2:$A$465,0))</f>
        <v>MAHARASHTRA</v>
      </c>
      <c r="G1128" s="0" t="str">
        <f aca="false">INDEX(Mapping!$C$2:$C$465,MATCH(E1128,Mapping!$A$2:$A$465,0))</f>
        <v>MAHARASHTRA</v>
      </c>
      <c r="H1128" s="2" t="n">
        <v>379.19</v>
      </c>
      <c r="I1128" s="3" t="n">
        <v>7.66</v>
      </c>
    </row>
    <row r="1129" customFormat="false" ht="15" hidden="false" customHeight="false" outlineLevel="0" collapsed="false">
      <c r="A1129" s="0" t="s">
        <v>310</v>
      </c>
      <c r="B1129" s="0" t="n">
        <f aca="false">VALUE(LEFT(A1129,4))</f>
        <v>2023</v>
      </c>
      <c r="C1129" s="0" t="str">
        <f aca="false">"FY"&amp;IF(VALUE(MID(A1129,6,2))&gt;=4,VALUE(LEFT(A1129,4)),VALUE(LEFT(A1129,4))-1)&amp;"-"&amp;TEXT(MOD(IF(VALUE(MID(A1129,6,2))&gt;=4,VALUE(LEFT(A1129,4)),VALUE(LEFT(A1129,4))-1)+1,100),"00")</f>
        <v>FY2022-23</v>
      </c>
      <c r="D1129" s="0" t="s">
        <v>42</v>
      </c>
      <c r="E1129" s="0" t="s">
        <v>42</v>
      </c>
      <c r="F1129" s="0" t="str">
        <f aca="false">INDEX(Mapping!$B$2:$B$465,MATCH(E1129,Mapping!$A$2:$A$465,0))</f>
        <v>PUNJAB</v>
      </c>
      <c r="G1129" s="0" t="str">
        <f aca="false">INDEX(Mapping!$C$2:$C$465,MATCH(E1129,Mapping!$A$2:$A$465,0))</f>
        <v>PUNJAB</v>
      </c>
      <c r="H1129" s="2" t="n">
        <v>376.06</v>
      </c>
      <c r="I1129" s="3" t="n">
        <v>7.6</v>
      </c>
    </row>
    <row r="1130" customFormat="false" ht="15" hidden="false" customHeight="false" outlineLevel="0" collapsed="false">
      <c r="A1130" s="0" t="s">
        <v>310</v>
      </c>
      <c r="B1130" s="0" t="n">
        <f aca="false">VALUE(LEFT(A1130,4))</f>
        <v>2023</v>
      </c>
      <c r="C1130" s="0" t="str">
        <f aca="false">"FY"&amp;IF(VALUE(MID(A1130,6,2))&gt;=4,VALUE(LEFT(A1130,4)),VALUE(LEFT(A1130,4))-1)&amp;"-"&amp;TEXT(MOD(IF(VALUE(MID(A1130,6,2))&gt;=4,VALUE(LEFT(A1130,4)),VALUE(LEFT(A1130,4))-1)+1,100),"00")</f>
        <v>FY2022-23</v>
      </c>
      <c r="D1130" s="0" t="s">
        <v>41</v>
      </c>
      <c r="E1130" s="0" t="s">
        <v>41</v>
      </c>
      <c r="F1130" s="0" t="str">
        <f aca="false">INDEX(Mapping!$B$2:$B$465,MATCH(E1130,Mapping!$A$2:$A$465,0))</f>
        <v>RAJASTHAN</v>
      </c>
      <c r="G1130" s="0" t="str">
        <f aca="false">INDEX(Mapping!$C$2:$C$465,MATCH(E1130,Mapping!$A$2:$A$465,0))</f>
        <v>RAJASTHAN</v>
      </c>
      <c r="H1130" s="2" t="n">
        <v>355.42</v>
      </c>
      <c r="I1130" s="3" t="n">
        <v>7.18</v>
      </c>
    </row>
    <row r="1131" customFormat="false" ht="15" hidden="false" customHeight="false" outlineLevel="0" collapsed="false">
      <c r="A1131" s="0" t="s">
        <v>310</v>
      </c>
      <c r="B1131" s="0" t="n">
        <f aca="false">VALUE(LEFT(A1131,4))</f>
        <v>2023</v>
      </c>
      <c r="C1131" s="0" t="str">
        <f aca="false">"FY"&amp;IF(VALUE(MID(A1131,6,2))&gt;=4,VALUE(LEFT(A1131,4)),VALUE(LEFT(A1131,4))-1)&amp;"-"&amp;TEXT(MOD(IF(VALUE(MID(A1131,6,2))&gt;=4,VALUE(LEFT(A1131,4)),VALUE(LEFT(A1131,4))-1)+1,100),"00")</f>
        <v>FY2022-23</v>
      </c>
      <c r="D1131" s="0" t="s">
        <v>35</v>
      </c>
      <c r="E1131" s="0" t="s">
        <v>35</v>
      </c>
      <c r="F1131" s="0" t="str">
        <f aca="false">INDEX(Mapping!$B$2:$B$465,MATCH(E1131,Mapping!$A$2:$A$465,0))</f>
        <v>TELANGANA</v>
      </c>
      <c r="G1131" s="0" t="str">
        <f aca="false">INDEX(Mapping!$C$2:$C$465,MATCH(E1131,Mapping!$A$2:$A$465,0))</f>
        <v>TELANGANA</v>
      </c>
      <c r="H1131" s="2" t="n">
        <v>349.85</v>
      </c>
      <c r="I1131" s="3" t="n">
        <v>7.07</v>
      </c>
    </row>
    <row r="1132" customFormat="false" ht="15" hidden="false" customHeight="false" outlineLevel="0" collapsed="false">
      <c r="A1132" s="0" t="s">
        <v>310</v>
      </c>
      <c r="B1132" s="0" t="n">
        <f aca="false">VALUE(LEFT(A1132,4))</f>
        <v>2023</v>
      </c>
      <c r="C1132" s="0" t="str">
        <f aca="false">"FY"&amp;IF(VALUE(MID(A1132,6,2))&gt;=4,VALUE(LEFT(A1132,4)),VALUE(LEFT(A1132,4))-1)&amp;"-"&amp;TEXT(MOD(IF(VALUE(MID(A1132,6,2))&gt;=4,VALUE(LEFT(A1132,4)),VALUE(LEFT(A1132,4))-1)+1,100),"00")</f>
        <v>FY2022-23</v>
      </c>
      <c r="D1132" s="0" t="s">
        <v>36</v>
      </c>
      <c r="E1132" s="0" t="s">
        <v>36</v>
      </c>
      <c r="F1132" s="0" t="str">
        <f aca="false">INDEX(Mapping!$B$2:$B$465,MATCH(E1132,Mapping!$A$2:$A$465,0))</f>
        <v>UTTAR PRADESH</v>
      </c>
      <c r="G1132" s="0" t="str">
        <f aca="false">INDEX(Mapping!$C$2:$C$465,MATCH(E1132,Mapping!$A$2:$A$465,0))</f>
        <v>UTTAR PRADESH</v>
      </c>
      <c r="H1132" s="2" t="n">
        <v>254.18</v>
      </c>
      <c r="I1132" s="3" t="n">
        <v>5.14</v>
      </c>
    </row>
    <row r="1133" customFormat="false" ht="15" hidden="false" customHeight="false" outlineLevel="0" collapsed="false">
      <c r="A1133" s="0" t="s">
        <v>310</v>
      </c>
      <c r="B1133" s="0" t="n">
        <f aca="false">VALUE(LEFT(A1133,4))</f>
        <v>2023</v>
      </c>
      <c r="C1133" s="0" t="str">
        <f aca="false">"FY"&amp;IF(VALUE(MID(A1133,6,2))&gt;=4,VALUE(LEFT(A1133,4)),VALUE(LEFT(A1133,4))-1)&amp;"-"&amp;TEXT(MOD(IF(VALUE(MID(A1133,6,2))&gt;=4,VALUE(LEFT(A1133,4)),VALUE(LEFT(A1133,4))-1)+1,100),"00")</f>
        <v>FY2022-23</v>
      </c>
      <c r="D1133" s="0" t="s">
        <v>40</v>
      </c>
      <c r="E1133" s="0" t="s">
        <v>40</v>
      </c>
      <c r="F1133" s="0" t="str">
        <f aca="false">INDEX(Mapping!$B$2:$B$465,MATCH(E1133,Mapping!$A$2:$A$465,0))</f>
        <v>TAMIL NADU</v>
      </c>
      <c r="G1133" s="0" t="str">
        <f aca="false">INDEX(Mapping!$C$2:$C$465,MATCH(E1133,Mapping!$A$2:$A$465,0))</f>
        <v>TAMIL NADU</v>
      </c>
      <c r="H1133" s="2" t="n">
        <v>229.63</v>
      </c>
      <c r="I1133" s="3" t="n">
        <v>4.64</v>
      </c>
    </row>
    <row r="1134" customFormat="false" ht="15" hidden="false" customHeight="false" outlineLevel="0" collapsed="false">
      <c r="A1134" s="0" t="s">
        <v>310</v>
      </c>
      <c r="B1134" s="0" t="n">
        <f aca="false">VALUE(LEFT(A1134,4))</f>
        <v>2023</v>
      </c>
      <c r="C1134" s="0" t="str">
        <f aca="false">"FY"&amp;IF(VALUE(MID(A1134,6,2))&gt;=4,VALUE(LEFT(A1134,4)),VALUE(LEFT(A1134,4))-1)&amp;"-"&amp;TEXT(MOD(IF(VALUE(MID(A1134,6,2))&gt;=4,VALUE(LEFT(A1134,4)),VALUE(LEFT(A1134,4))-1)+1,100),"00")</f>
        <v>FY2022-23</v>
      </c>
      <c r="D1134" s="0" t="s">
        <v>74</v>
      </c>
      <c r="E1134" s="0" t="s">
        <v>74</v>
      </c>
      <c r="F1134" s="0" t="str">
        <f aca="false">INDEX(Mapping!$B$2:$B$465,MATCH(E1134,Mapping!$A$2:$A$465,0))</f>
        <v>NEPAL (NEA / NVVN)</v>
      </c>
      <c r="G1134" s="0" t="str">
        <f aca="false">INDEX(Mapping!$C$2:$C$465,MATCH(E1134,Mapping!$A$2:$A$465,0))</f>
        <v>NEPAL (NEA / NVVN)</v>
      </c>
      <c r="H1134" s="2" t="n">
        <v>194.65</v>
      </c>
      <c r="I1134" s="3" t="n">
        <v>3.93</v>
      </c>
    </row>
    <row r="1135" customFormat="false" ht="15" hidden="false" customHeight="false" outlineLevel="0" collapsed="false">
      <c r="A1135" s="0" t="s">
        <v>310</v>
      </c>
      <c r="B1135" s="0" t="n">
        <f aca="false">VALUE(LEFT(A1135,4))</f>
        <v>2023</v>
      </c>
      <c r="C1135" s="0" t="str">
        <f aca="false">"FY"&amp;IF(VALUE(MID(A1135,6,2))&gt;=4,VALUE(LEFT(A1135,4)),VALUE(LEFT(A1135,4))-1)&amp;"-"&amp;TEXT(MOD(IF(VALUE(MID(A1135,6,2))&gt;=4,VALUE(LEFT(A1135,4)),VALUE(LEFT(A1135,4))-1)+1,100),"00")</f>
        <v>FY2022-23</v>
      </c>
      <c r="D1135" s="0" t="s">
        <v>44</v>
      </c>
      <c r="E1135" s="0" t="s">
        <v>44</v>
      </c>
      <c r="F1135" s="0" t="str">
        <f aca="false">INDEX(Mapping!$B$2:$B$465,MATCH(E1135,Mapping!$A$2:$A$465,0))</f>
        <v>HARYANA</v>
      </c>
      <c r="G1135" s="0" t="str">
        <f aca="false">INDEX(Mapping!$C$2:$C$465,MATCH(E1135,Mapping!$A$2:$A$465,0))</f>
        <v>HARYANA</v>
      </c>
      <c r="H1135" s="2" t="n">
        <v>151.44</v>
      </c>
      <c r="I1135" s="3" t="n">
        <v>3.06</v>
      </c>
    </row>
    <row r="1136" customFormat="false" ht="15" hidden="false" customHeight="false" outlineLevel="0" collapsed="false">
      <c r="A1136" s="0" t="s">
        <v>310</v>
      </c>
      <c r="B1136" s="0" t="n">
        <f aca="false">VALUE(LEFT(A1136,4))</f>
        <v>2023</v>
      </c>
      <c r="C1136" s="0" t="str">
        <f aca="false">"FY"&amp;IF(VALUE(MID(A1136,6,2))&gt;=4,VALUE(LEFT(A1136,4)),VALUE(LEFT(A1136,4))-1)&amp;"-"&amp;TEXT(MOD(IF(VALUE(MID(A1136,6,2))&gt;=4,VALUE(LEFT(A1136,4)),VALUE(LEFT(A1136,4))-1)+1,100),"00")</f>
        <v>FY2022-23</v>
      </c>
      <c r="D1136" s="0" t="s">
        <v>100</v>
      </c>
      <c r="E1136" s="0" t="s">
        <v>100</v>
      </c>
      <c r="F1136" s="0" t="str">
        <f aca="false">INDEX(Mapping!$B$2:$B$465,MATCH(E1136,Mapping!$A$2:$A$465,0))</f>
        <v>DNH &amp; DD (UT)</v>
      </c>
      <c r="G1136" s="0" t="str">
        <f aca="false">INDEX(Mapping!$C$2:$C$465,MATCH(E1136,Mapping!$A$2:$A$465,0))</f>
        <v>DNH &amp; DD (UT)</v>
      </c>
      <c r="H1136" s="2" t="n">
        <v>91.81</v>
      </c>
      <c r="I1136" s="3" t="n">
        <v>1.86</v>
      </c>
    </row>
    <row r="1137" customFormat="false" ht="15" hidden="false" customHeight="false" outlineLevel="0" collapsed="false">
      <c r="A1137" s="0" t="s">
        <v>310</v>
      </c>
      <c r="B1137" s="0" t="n">
        <f aca="false">VALUE(LEFT(A1137,4))</f>
        <v>2023</v>
      </c>
      <c r="C1137" s="0" t="str">
        <f aca="false">"FY"&amp;IF(VALUE(MID(A1137,6,2))&gt;=4,VALUE(LEFT(A1137,4)),VALUE(LEFT(A1137,4))-1)&amp;"-"&amp;TEXT(MOD(IF(VALUE(MID(A1137,6,2))&gt;=4,VALUE(LEFT(A1137,4)),VALUE(LEFT(A1137,4))-1)+1,100),"00")</f>
        <v>FY2022-23</v>
      </c>
      <c r="D1137" s="0" t="s">
        <v>56</v>
      </c>
      <c r="E1137" s="0" t="s">
        <v>56</v>
      </c>
      <c r="F1137" s="0" t="str">
        <f aca="false">INDEX(Mapping!$B$2:$B$465,MATCH(E1137,Mapping!$A$2:$A$465,0))</f>
        <v>UTTARAKHAND</v>
      </c>
      <c r="G1137" s="0" t="str">
        <f aca="false">INDEX(Mapping!$C$2:$C$465,MATCH(E1137,Mapping!$A$2:$A$465,0))</f>
        <v>UTTARAKHAND</v>
      </c>
      <c r="H1137" s="2" t="n">
        <v>88.33</v>
      </c>
      <c r="I1137" s="3" t="n">
        <v>1.79</v>
      </c>
    </row>
    <row r="1138" customFormat="false" ht="15" hidden="false" customHeight="false" outlineLevel="0" collapsed="false">
      <c r="A1138" s="0" t="s">
        <v>310</v>
      </c>
      <c r="B1138" s="0" t="n">
        <f aca="false">VALUE(LEFT(A1138,4))</f>
        <v>2023</v>
      </c>
      <c r="C1138" s="0" t="str">
        <f aca="false">"FY"&amp;IF(VALUE(MID(A1138,6,2))&gt;=4,VALUE(LEFT(A1138,4)),VALUE(LEFT(A1138,4))-1)&amp;"-"&amp;TEXT(MOD(IF(VALUE(MID(A1138,6,2))&gt;=4,VALUE(LEFT(A1138,4)),VALUE(LEFT(A1138,4))-1)+1,100),"00")</f>
        <v>FY2022-23</v>
      </c>
      <c r="D1138" s="0" t="s">
        <v>651</v>
      </c>
      <c r="E1138" s="0" t="s">
        <v>111</v>
      </c>
      <c r="F1138" s="0" t="str">
        <f aca="false">INDEX(Mapping!$B$2:$B$465,MATCH(E1138,Mapping!$A$2:$A$465,0))</f>
        <v>DRUK GREEN POWER (BHUTAN)</v>
      </c>
      <c r="G1138" s="0" t="str">
        <f aca="false">INDEX(Mapping!$C$2:$C$465,MATCH(E1138,Mapping!$A$2:$A$465,0))</f>
        <v>DRUK GREEN POWER (BHUTAN)</v>
      </c>
      <c r="H1138" s="2" t="n">
        <v>88.01</v>
      </c>
      <c r="I1138" s="3" t="n">
        <v>1.78</v>
      </c>
    </row>
    <row r="1139" customFormat="false" ht="15" hidden="false" customHeight="false" outlineLevel="0" collapsed="false">
      <c r="A1139" s="0" t="s">
        <v>310</v>
      </c>
      <c r="B1139" s="0" t="n">
        <f aca="false">VALUE(LEFT(A1139,4))</f>
        <v>2023</v>
      </c>
      <c r="C1139" s="0" t="str">
        <f aca="false">"FY"&amp;IF(VALUE(MID(A1139,6,2))&gt;=4,VALUE(LEFT(A1139,4)),VALUE(LEFT(A1139,4))-1)&amp;"-"&amp;TEXT(MOD(IF(VALUE(MID(A1139,6,2))&gt;=4,VALUE(LEFT(A1139,4)),VALUE(LEFT(A1139,4))-1)+1,100),"00")</f>
        <v>FY2022-23</v>
      </c>
      <c r="D1139" s="0" t="s">
        <v>648</v>
      </c>
      <c r="E1139" s="0" t="s">
        <v>91</v>
      </c>
      <c r="F1139" s="0" t="str">
        <f aca="false">INDEX(Mapping!$B$2:$B$465,MATCH(E1139,Mapping!$A$2:$A$465,0))</f>
        <v>AM/NS INDIA (HAZIRA)</v>
      </c>
      <c r="G1139" s="0" t="str">
        <f aca="false">INDEX(Mapping!$C$2:$C$465,MATCH(E1139,Mapping!$A$2:$A$465,0))</f>
        <v>AM/NS INDIA (HAZIRA)</v>
      </c>
      <c r="H1139" s="2" t="n">
        <v>62.67</v>
      </c>
      <c r="I1139" s="3" t="n">
        <v>1.27</v>
      </c>
    </row>
    <row r="1140" customFormat="false" ht="15" hidden="false" customHeight="false" outlineLevel="0" collapsed="false">
      <c r="A1140" s="0" t="s">
        <v>310</v>
      </c>
      <c r="B1140" s="0" t="n">
        <f aca="false">VALUE(LEFT(A1140,4))</f>
        <v>2023</v>
      </c>
      <c r="C1140" s="0" t="str">
        <f aca="false">"FY"&amp;IF(VALUE(MID(A1140,6,2))&gt;=4,VALUE(LEFT(A1140,4)),VALUE(LEFT(A1140,4))-1)&amp;"-"&amp;TEXT(MOD(IF(VALUE(MID(A1140,6,2))&gt;=4,VALUE(LEFT(A1140,4)),VALUE(LEFT(A1140,4))-1)+1,100),"00")</f>
        <v>FY2022-23</v>
      </c>
      <c r="D1140" s="0" t="s">
        <v>39</v>
      </c>
      <c r="E1140" s="0" t="s">
        <v>39</v>
      </c>
      <c r="F1140" s="0" t="str">
        <f aca="false">INDEX(Mapping!$B$2:$B$465,MATCH(E1140,Mapping!$A$2:$A$465,0))</f>
        <v>WEST BENGAL</v>
      </c>
      <c r="G1140" s="0" t="str">
        <f aca="false">INDEX(Mapping!$C$2:$C$465,MATCH(E1140,Mapping!$A$2:$A$465,0))</f>
        <v>WEST BENGAL</v>
      </c>
      <c r="H1140" s="2" t="n">
        <v>59.48</v>
      </c>
      <c r="I1140" s="3" t="n">
        <v>1.2</v>
      </c>
    </row>
    <row r="1141" customFormat="false" ht="15" hidden="false" customHeight="false" outlineLevel="0" collapsed="false">
      <c r="A1141" s="0" t="s">
        <v>310</v>
      </c>
      <c r="B1141" s="0" t="n">
        <f aca="false">VALUE(LEFT(A1141,4))</f>
        <v>2023</v>
      </c>
      <c r="C1141" s="0" t="str">
        <f aca="false">"FY"&amp;IF(VALUE(MID(A1141,6,2))&gt;=4,VALUE(LEFT(A1141,4)),VALUE(LEFT(A1141,4))-1)&amp;"-"&amp;TEXT(MOD(IF(VALUE(MID(A1141,6,2))&gt;=4,VALUE(LEFT(A1141,4)),VALUE(LEFT(A1141,4))-1)+1,100),"00")</f>
        <v>FY2022-23</v>
      </c>
      <c r="D1141" s="0" t="s">
        <v>48</v>
      </c>
      <c r="E1141" s="0" t="s">
        <v>48</v>
      </c>
      <c r="F1141" s="0" t="str">
        <f aca="false">INDEX(Mapping!$B$2:$B$465,MATCH(E1141,Mapping!$A$2:$A$465,0))</f>
        <v>DELHI</v>
      </c>
      <c r="G1141" s="0" t="str">
        <f aca="false">INDEX(Mapping!$C$2:$C$465,MATCH(E1141,Mapping!$A$2:$A$465,0))</f>
        <v>DELHI</v>
      </c>
      <c r="H1141" s="2" t="n">
        <v>52.62</v>
      </c>
      <c r="I1141" s="3" t="n">
        <v>1.06</v>
      </c>
    </row>
    <row r="1142" customFormat="false" ht="15" hidden="false" customHeight="false" outlineLevel="0" collapsed="false">
      <c r="A1142" s="0" t="s">
        <v>310</v>
      </c>
      <c r="B1142" s="0" t="n">
        <f aca="false">VALUE(LEFT(A1142,4))</f>
        <v>2023</v>
      </c>
      <c r="C1142" s="0" t="str">
        <f aca="false">"FY"&amp;IF(VALUE(MID(A1142,6,2))&gt;=4,VALUE(LEFT(A1142,4)),VALUE(LEFT(A1142,4))-1)&amp;"-"&amp;TEXT(MOD(IF(VALUE(MID(A1142,6,2))&gt;=4,VALUE(LEFT(A1142,4)),VALUE(LEFT(A1142,4))-1)+1,100),"00")</f>
        <v>FY2022-23</v>
      </c>
      <c r="D1142" s="0" t="s">
        <v>71</v>
      </c>
      <c r="E1142" s="0" t="s">
        <v>71</v>
      </c>
      <c r="F1142" s="0" t="str">
        <f aca="false">INDEX(Mapping!$B$2:$B$465,MATCH(E1142,Mapping!$A$2:$A$465,0))</f>
        <v>KERALA</v>
      </c>
      <c r="G1142" s="0" t="str">
        <f aca="false">INDEX(Mapping!$C$2:$C$465,MATCH(E1142,Mapping!$A$2:$A$465,0))</f>
        <v>KERALA</v>
      </c>
      <c r="H1142" s="2" t="n">
        <v>45.35</v>
      </c>
      <c r="I1142" s="3" t="n">
        <v>0.92</v>
      </c>
    </row>
    <row r="1143" customFormat="false" ht="15" hidden="false" customHeight="false" outlineLevel="0" collapsed="false">
      <c r="A1143" s="0" t="s">
        <v>310</v>
      </c>
      <c r="B1143" s="0" t="n">
        <f aca="false">VALUE(LEFT(A1143,4))</f>
        <v>2023</v>
      </c>
      <c r="C1143" s="0" t="str">
        <f aca="false">"FY"&amp;IF(VALUE(MID(A1143,6,2))&gt;=4,VALUE(LEFT(A1143,4)),VALUE(LEFT(A1143,4))-1)&amp;"-"&amp;TEXT(MOD(IF(VALUE(MID(A1143,6,2))&gt;=4,VALUE(LEFT(A1143,4)),VALUE(LEFT(A1143,4))-1)+1,100),"00")</f>
        <v>FY2022-23</v>
      </c>
      <c r="D1143" s="0" t="s">
        <v>43</v>
      </c>
      <c r="E1143" s="0" t="s">
        <v>43</v>
      </c>
      <c r="F1143" s="0" t="str">
        <f aca="false">INDEX(Mapping!$B$2:$B$465,MATCH(E1143,Mapping!$A$2:$A$465,0))</f>
        <v>ODISHA</v>
      </c>
      <c r="G1143" s="0" t="str">
        <f aca="false">INDEX(Mapping!$C$2:$C$465,MATCH(E1143,Mapping!$A$2:$A$465,0))</f>
        <v>ODISHA</v>
      </c>
      <c r="H1143" s="2" t="n">
        <v>40.98</v>
      </c>
      <c r="I1143" s="3" t="n">
        <v>0.83</v>
      </c>
    </row>
    <row r="1144" customFormat="false" ht="15" hidden="false" customHeight="false" outlineLevel="0" collapsed="false">
      <c r="A1144" s="0" t="s">
        <v>310</v>
      </c>
      <c r="B1144" s="0" t="n">
        <f aca="false">VALUE(LEFT(A1144,4))</f>
        <v>2023</v>
      </c>
      <c r="C1144" s="0" t="str">
        <f aca="false">"FY"&amp;IF(VALUE(MID(A1144,6,2))&gt;=4,VALUE(LEFT(A1144,4)),VALUE(LEFT(A1144,4))-1)&amp;"-"&amp;TEXT(MOD(IF(VALUE(MID(A1144,6,2))&gt;=4,VALUE(LEFT(A1144,4)),VALUE(LEFT(A1144,4))-1)+1,100),"00")</f>
        <v>FY2022-23</v>
      </c>
      <c r="D1144" s="0" t="s">
        <v>47</v>
      </c>
      <c r="E1144" s="0" t="s">
        <v>47</v>
      </c>
      <c r="F1144" s="0" t="str">
        <f aca="false">INDEX(Mapping!$B$2:$B$465,MATCH(E1144,Mapping!$A$2:$A$465,0))</f>
        <v>KARNATAKA</v>
      </c>
      <c r="G1144" s="0" t="str">
        <f aca="false">INDEX(Mapping!$C$2:$C$465,MATCH(E1144,Mapping!$A$2:$A$465,0))</f>
        <v>KARNATAKA</v>
      </c>
      <c r="H1144" s="2" t="n">
        <v>40.59</v>
      </c>
      <c r="I1144" s="3" t="n">
        <v>0.82</v>
      </c>
    </row>
    <row r="1145" customFormat="false" ht="15" hidden="false" customHeight="false" outlineLevel="0" collapsed="false">
      <c r="A1145" s="0" t="s">
        <v>310</v>
      </c>
      <c r="B1145" s="0" t="n">
        <f aca="false">VALUE(LEFT(A1145,4))</f>
        <v>2023</v>
      </c>
      <c r="C1145" s="0" t="str">
        <f aca="false">"FY"&amp;IF(VALUE(MID(A1145,6,2))&gt;=4,VALUE(LEFT(A1145,4)),VALUE(LEFT(A1145,4))-1)&amp;"-"&amp;TEXT(MOD(IF(VALUE(MID(A1145,6,2))&gt;=4,VALUE(LEFT(A1145,4)),VALUE(LEFT(A1145,4))-1)+1,100),"00")</f>
        <v>FY2022-23</v>
      </c>
      <c r="D1145" s="0" t="s">
        <v>213</v>
      </c>
      <c r="E1145" s="0" t="s">
        <v>213</v>
      </c>
      <c r="F1145" s="0" t="str">
        <f aca="false">INDEX(Mapping!$B$2:$B$465,MATCH(E1145,Mapping!$A$2:$A$465,0))</f>
        <v>NEPAL (NEA / NVVN)</v>
      </c>
      <c r="G1145" s="0" t="str">
        <f aca="false">INDEX(Mapping!$C$2:$C$465,MATCH(E1145,Mapping!$A$2:$A$465,0))</f>
        <v>NEPAL (NEA / NVVN)</v>
      </c>
      <c r="H1145" s="2" t="n">
        <v>38.14</v>
      </c>
      <c r="I1145" s="3" t="n">
        <v>0.77</v>
      </c>
    </row>
    <row r="1146" customFormat="false" ht="15" hidden="false" customHeight="false" outlineLevel="0" collapsed="false">
      <c r="A1146" s="0" t="s">
        <v>310</v>
      </c>
      <c r="B1146" s="0" t="n">
        <f aca="false">VALUE(LEFT(A1146,4))</f>
        <v>2023</v>
      </c>
      <c r="C1146" s="0" t="str">
        <f aca="false">"FY"&amp;IF(VALUE(MID(A1146,6,2))&gt;=4,VALUE(LEFT(A1146,4)),VALUE(LEFT(A1146,4))-1)&amp;"-"&amp;TEXT(MOD(IF(VALUE(MID(A1146,6,2))&gt;=4,VALUE(LEFT(A1146,4)),VALUE(LEFT(A1146,4))-1)+1,100),"00")</f>
        <v>FY2022-23</v>
      </c>
      <c r="D1146" s="0" t="s">
        <v>49</v>
      </c>
      <c r="E1146" s="0" t="s">
        <v>49</v>
      </c>
      <c r="F1146" s="0" t="str">
        <f aca="false">INDEX(Mapping!$B$2:$B$465,MATCH(E1146,Mapping!$A$2:$A$465,0))</f>
        <v>MADHYA PRADESH</v>
      </c>
      <c r="G1146" s="0" t="str">
        <f aca="false">INDEX(Mapping!$C$2:$C$465,MATCH(E1146,Mapping!$A$2:$A$465,0))</f>
        <v>MADHYA PRADESH</v>
      </c>
      <c r="H1146" s="2" t="n">
        <v>34.65</v>
      </c>
      <c r="I1146" s="3" t="n">
        <v>0.7</v>
      </c>
    </row>
    <row r="1147" customFormat="false" ht="15" hidden="false" customHeight="false" outlineLevel="0" collapsed="false">
      <c r="A1147" s="0" t="s">
        <v>310</v>
      </c>
      <c r="B1147" s="0" t="n">
        <f aca="false">VALUE(LEFT(A1147,4))</f>
        <v>2023</v>
      </c>
      <c r="C1147" s="0" t="str">
        <f aca="false">"FY"&amp;IF(VALUE(MID(A1147,6,2))&gt;=4,VALUE(LEFT(A1147,4)),VALUE(LEFT(A1147,4))-1)&amp;"-"&amp;TEXT(MOD(IF(VALUE(MID(A1147,6,2))&gt;=4,VALUE(LEFT(A1147,4)),VALUE(LEFT(A1147,4))-1)+1,100),"00")</f>
        <v>FY2022-23</v>
      </c>
      <c r="D1147" s="0" t="s">
        <v>61</v>
      </c>
      <c r="E1147" s="0" t="s">
        <v>61</v>
      </c>
      <c r="F1147" s="0" t="str">
        <f aca="false">INDEX(Mapping!$B$2:$B$465,MATCH(E1147,Mapping!$A$2:$A$465,0))</f>
        <v>ASSAM</v>
      </c>
      <c r="G1147" s="0" t="str">
        <f aca="false">INDEX(Mapping!$C$2:$C$465,MATCH(E1147,Mapping!$A$2:$A$465,0))</f>
        <v>ASSAM</v>
      </c>
      <c r="H1147" s="2" t="n">
        <v>30.01</v>
      </c>
      <c r="I1147" s="3" t="n">
        <v>0.61</v>
      </c>
    </row>
    <row r="1148" customFormat="false" ht="15" hidden="false" customHeight="false" outlineLevel="0" collapsed="false">
      <c r="A1148" s="0" t="s">
        <v>310</v>
      </c>
      <c r="B1148" s="0" t="n">
        <f aca="false">VALUE(LEFT(A1148,4))</f>
        <v>2023</v>
      </c>
      <c r="C1148" s="0" t="str">
        <f aca="false">"FY"&amp;IF(VALUE(MID(A1148,6,2))&gt;=4,VALUE(LEFT(A1148,4)),VALUE(LEFT(A1148,4))-1)&amp;"-"&amp;TEXT(MOD(IF(VALUE(MID(A1148,6,2))&gt;=4,VALUE(LEFT(A1148,4)),VALUE(LEFT(A1148,4))-1)+1,100),"00")</f>
        <v>FY2022-23</v>
      </c>
      <c r="D1148" s="0" t="s">
        <v>94</v>
      </c>
      <c r="E1148" s="0" t="s">
        <v>94</v>
      </c>
      <c r="F1148" s="0" t="str">
        <f aca="false">INDEX(Mapping!$B$2:$B$465,MATCH(E1148,Mapping!$A$2:$A$465,0))</f>
        <v>JHARKHAND</v>
      </c>
      <c r="G1148" s="0" t="str">
        <f aca="false">INDEX(Mapping!$C$2:$C$465,MATCH(E1148,Mapping!$A$2:$A$465,0))</f>
        <v>JHARKHAND</v>
      </c>
      <c r="H1148" s="2" t="n">
        <v>25.45</v>
      </c>
      <c r="I1148" s="3" t="n">
        <v>0.51</v>
      </c>
    </row>
    <row r="1149" customFormat="false" ht="15" hidden="false" customHeight="false" outlineLevel="0" collapsed="false">
      <c r="A1149" s="0" t="s">
        <v>310</v>
      </c>
      <c r="B1149" s="0" t="n">
        <f aca="false">VALUE(LEFT(A1149,4))</f>
        <v>2023</v>
      </c>
      <c r="C1149" s="0" t="str">
        <f aca="false">"FY"&amp;IF(VALUE(MID(A1149,6,2))&gt;=4,VALUE(LEFT(A1149,4)),VALUE(LEFT(A1149,4))-1)&amp;"-"&amp;TEXT(MOD(IF(VALUE(MID(A1149,6,2))&gt;=4,VALUE(LEFT(A1149,4)),VALUE(LEFT(A1149,4))-1)+1,100),"00")</f>
        <v>FY2022-23</v>
      </c>
      <c r="D1149" s="0" t="s">
        <v>46</v>
      </c>
      <c r="E1149" s="0" t="s">
        <v>46</v>
      </c>
      <c r="F1149" s="0" t="str">
        <f aca="false">INDEX(Mapping!$B$2:$B$465,MATCH(E1149,Mapping!$A$2:$A$465,0))</f>
        <v>CHHATTISGARH</v>
      </c>
      <c r="G1149" s="0" t="str">
        <f aca="false">INDEX(Mapping!$C$2:$C$465,MATCH(E1149,Mapping!$A$2:$A$465,0))</f>
        <v>CHHATTISGARH</v>
      </c>
      <c r="H1149" s="2" t="n">
        <v>11.98</v>
      </c>
      <c r="I1149" s="3" t="n">
        <v>0.24</v>
      </c>
    </row>
    <row r="1150" customFormat="false" ht="15" hidden="false" customHeight="false" outlineLevel="0" collapsed="false">
      <c r="A1150" s="0" t="s">
        <v>310</v>
      </c>
      <c r="B1150" s="0" t="n">
        <f aca="false">VALUE(LEFT(A1150,4))</f>
        <v>2023</v>
      </c>
      <c r="C1150" s="0" t="str">
        <f aca="false">"FY"&amp;IF(VALUE(MID(A1150,6,2))&gt;=4,VALUE(LEFT(A1150,4)),VALUE(LEFT(A1150,4))-1)&amp;"-"&amp;TEXT(MOD(IF(VALUE(MID(A1150,6,2))&gt;=4,VALUE(LEFT(A1150,4)),VALUE(LEFT(A1150,4))-1)+1,100),"00")</f>
        <v>FY2022-23</v>
      </c>
      <c r="D1150" s="0" t="s">
        <v>152</v>
      </c>
      <c r="E1150" s="0" t="s">
        <v>152</v>
      </c>
      <c r="F1150" s="0" t="str">
        <f aca="false">INDEX(Mapping!$B$2:$B$465,MATCH(E1150,Mapping!$A$2:$A$465,0))</f>
        <v>CHANDIGARH</v>
      </c>
      <c r="G1150" s="0" t="str">
        <f aca="false">INDEX(Mapping!$C$2:$C$465,MATCH(E1150,Mapping!$A$2:$A$465,0))</f>
        <v>CHANDIGARH</v>
      </c>
      <c r="H1150" s="2" t="n">
        <v>10.15</v>
      </c>
      <c r="I1150" s="3" t="n">
        <v>0.21</v>
      </c>
    </row>
    <row r="1151" customFormat="false" ht="15" hidden="false" customHeight="false" outlineLevel="0" collapsed="false">
      <c r="A1151" s="0" t="s">
        <v>310</v>
      </c>
      <c r="B1151" s="0" t="n">
        <f aca="false">VALUE(LEFT(A1151,4))</f>
        <v>2023</v>
      </c>
      <c r="C1151" s="0" t="str">
        <f aca="false">"FY"&amp;IF(VALUE(MID(A1151,6,2))&gt;=4,VALUE(LEFT(A1151,4)),VALUE(LEFT(A1151,4))-1)&amp;"-"&amp;TEXT(MOD(IF(VALUE(MID(A1151,6,2))&gt;=4,VALUE(LEFT(A1151,4)),VALUE(LEFT(A1151,4))-1)+1,100),"00")</f>
        <v>FY2022-23</v>
      </c>
      <c r="D1151" s="0" t="s">
        <v>119</v>
      </c>
      <c r="E1151" s="0" t="s">
        <v>119</v>
      </c>
      <c r="F1151" s="0" t="str">
        <f aca="false">INDEX(Mapping!$B$2:$B$465,MATCH(E1151,Mapping!$A$2:$A$465,0))</f>
        <v>GOA</v>
      </c>
      <c r="G1151" s="0" t="str">
        <f aca="false">INDEX(Mapping!$C$2:$C$465,MATCH(E1151,Mapping!$A$2:$A$465,0))</f>
        <v>GOA</v>
      </c>
      <c r="H1151" s="2" t="n">
        <v>4.73</v>
      </c>
      <c r="I1151" s="3" t="n">
        <v>0.1</v>
      </c>
    </row>
    <row r="1152" customFormat="false" ht="15" hidden="false" customHeight="false" outlineLevel="0" collapsed="false">
      <c r="A1152" s="0" t="s">
        <v>310</v>
      </c>
      <c r="B1152" s="0" t="n">
        <f aca="false">VALUE(LEFT(A1152,4))</f>
        <v>2023</v>
      </c>
      <c r="C1152" s="0" t="str">
        <f aca="false">"FY"&amp;IF(VALUE(MID(A1152,6,2))&gt;=4,VALUE(LEFT(A1152,4)),VALUE(LEFT(A1152,4))-1)&amp;"-"&amp;TEXT(MOD(IF(VALUE(MID(A1152,6,2))&gt;=4,VALUE(LEFT(A1152,4)),VALUE(LEFT(A1152,4))-1)+1,100),"00")</f>
        <v>FY2022-23</v>
      </c>
      <c r="D1152" s="0" t="s">
        <v>259</v>
      </c>
      <c r="E1152" s="0" t="s">
        <v>259</v>
      </c>
      <c r="F1152" s="0" t="str">
        <f aca="false">INDEX(Mapping!$B$2:$B$465,MATCH(E1152,Mapping!$A$2:$A$465,0))</f>
        <v>INDIAN RAILWAYS (NCR)</v>
      </c>
      <c r="G1152" s="0" t="str">
        <f aca="false">INDEX(Mapping!$C$2:$C$465,MATCH(E1152,Mapping!$A$2:$A$465,0))</f>
        <v>INDIAN RAILWAYS (NCR)</v>
      </c>
      <c r="H1152" s="2" t="n">
        <v>3.8</v>
      </c>
      <c r="I1152" s="3" t="n">
        <v>0.08</v>
      </c>
    </row>
    <row r="1153" customFormat="false" ht="15" hidden="false" customHeight="false" outlineLevel="0" collapsed="false">
      <c r="A1153" s="0" t="s">
        <v>310</v>
      </c>
      <c r="B1153" s="0" t="n">
        <f aca="false">VALUE(LEFT(A1153,4))</f>
        <v>2023</v>
      </c>
      <c r="C1153" s="0" t="str">
        <f aca="false">"FY"&amp;IF(VALUE(MID(A1153,6,2))&gt;=4,VALUE(LEFT(A1153,4)),VALUE(LEFT(A1153,4))-1)&amp;"-"&amp;TEXT(MOD(IF(VALUE(MID(A1153,6,2))&gt;=4,VALUE(LEFT(A1153,4)),VALUE(LEFT(A1153,4))-1)+1,100),"00")</f>
        <v>FY2022-23</v>
      </c>
      <c r="D1153" s="0" t="s">
        <v>53</v>
      </c>
      <c r="E1153" s="0" t="s">
        <v>53</v>
      </c>
      <c r="F1153" s="0" t="str">
        <f aca="false">INDEX(Mapping!$B$2:$B$465,MATCH(E1153,Mapping!$A$2:$A$465,0))</f>
        <v>HIMACHAL PRADESH</v>
      </c>
      <c r="G1153" s="0" t="str">
        <f aca="false">INDEX(Mapping!$C$2:$C$465,MATCH(E1153,Mapping!$A$2:$A$465,0))</f>
        <v>HIMACHAL PRADESH</v>
      </c>
      <c r="H1153" s="2" t="n">
        <v>2.7</v>
      </c>
      <c r="I1153" s="3" t="n">
        <v>0.05</v>
      </c>
    </row>
    <row r="1154" customFormat="false" ht="15" hidden="false" customHeight="false" outlineLevel="0" collapsed="false">
      <c r="A1154" s="0" t="s">
        <v>310</v>
      </c>
      <c r="B1154" s="0" t="n">
        <f aca="false">VALUE(LEFT(A1154,4))</f>
        <v>2023</v>
      </c>
      <c r="C1154" s="0" t="str">
        <f aca="false">"FY"&amp;IF(VALUE(MID(A1154,6,2))&gt;=4,VALUE(LEFT(A1154,4)),VALUE(LEFT(A1154,4))-1)&amp;"-"&amp;TEXT(MOD(IF(VALUE(MID(A1154,6,2))&gt;=4,VALUE(LEFT(A1154,4)),VALUE(LEFT(A1154,4))-1)+1,100),"00")</f>
        <v>FY2022-23</v>
      </c>
      <c r="D1154" s="0" t="s">
        <v>235</v>
      </c>
      <c r="E1154" s="0" t="s">
        <v>235</v>
      </c>
      <c r="F1154" s="0" t="str">
        <f aca="false">INDEX(Mapping!$B$2:$B$465,MATCH(E1154,Mapping!$A$2:$A$465,0))</f>
        <v>ITPCL (IL&amp;FS TAMIL NADU)</v>
      </c>
      <c r="G1154" s="0" t="str">
        <f aca="false">INDEX(Mapping!$C$2:$C$465,MATCH(E1154,Mapping!$A$2:$A$465,0))</f>
        <v>ITPCL (IL&amp;FS TAMIL NADU)</v>
      </c>
      <c r="H1154" s="2" t="n">
        <v>1.31</v>
      </c>
      <c r="I1154" s="3" t="n">
        <v>0.03</v>
      </c>
    </row>
    <row r="1155" customFormat="false" ht="15" hidden="false" customHeight="false" outlineLevel="0" collapsed="false">
      <c r="A1155" s="0" t="s">
        <v>310</v>
      </c>
      <c r="B1155" s="0" t="n">
        <f aca="false">VALUE(LEFT(A1155,4))</f>
        <v>2023</v>
      </c>
      <c r="C1155" s="0" t="str">
        <f aca="false">"FY"&amp;IF(VALUE(MID(A1155,6,2))&gt;=4,VALUE(LEFT(A1155,4)),VALUE(LEFT(A1155,4))-1)&amp;"-"&amp;TEXT(MOD(IF(VALUE(MID(A1155,6,2))&gt;=4,VALUE(LEFT(A1155,4)),VALUE(LEFT(A1155,4))-1)+1,100),"00")</f>
        <v>FY2022-23</v>
      </c>
      <c r="D1155" s="0" t="s">
        <v>45</v>
      </c>
      <c r="E1155" s="0" t="s">
        <v>45</v>
      </c>
      <c r="F1155" s="0" t="str">
        <f aca="false">INDEX(Mapping!$B$2:$B$465,MATCH(E1155,Mapping!$A$2:$A$465,0))</f>
        <v>BIHAR</v>
      </c>
      <c r="G1155" s="0" t="str">
        <f aca="false">INDEX(Mapping!$C$2:$C$465,MATCH(E1155,Mapping!$A$2:$A$465,0))</f>
        <v>BIHAR</v>
      </c>
      <c r="H1155" s="2" t="n">
        <v>0.72</v>
      </c>
      <c r="I1155" s="3" t="n">
        <v>0.01</v>
      </c>
    </row>
    <row r="1156" customFormat="false" ht="15" hidden="false" customHeight="false" outlineLevel="0" collapsed="false">
      <c r="A1156" s="0" t="s">
        <v>310</v>
      </c>
      <c r="B1156" s="0" t="n">
        <f aca="false">VALUE(LEFT(A1156,4))</f>
        <v>2023</v>
      </c>
      <c r="C1156" s="0" t="str">
        <f aca="false">"FY"&amp;IF(VALUE(MID(A1156,6,2))&gt;=4,VALUE(LEFT(A1156,4)),VALUE(LEFT(A1156,4))-1)&amp;"-"&amp;TEXT(MOD(IF(VALUE(MID(A1156,6,2))&gt;=4,VALUE(LEFT(A1156,4)),VALUE(LEFT(A1156,4))-1)+1,100),"00")</f>
        <v>FY2022-23</v>
      </c>
      <c r="D1156" s="0" t="s">
        <v>154</v>
      </c>
      <c r="E1156" s="0" t="s">
        <v>154</v>
      </c>
      <c r="F1156" s="0" t="str">
        <f aca="false">INDEX(Mapping!$B$2:$B$465,MATCH(E1156,Mapping!$A$2:$A$465,0))</f>
        <v>DVC</v>
      </c>
      <c r="G1156" s="0" t="str">
        <f aca="false">INDEX(Mapping!$C$2:$C$465,MATCH(E1156,Mapping!$A$2:$A$465,0))</f>
        <v>DVC</v>
      </c>
      <c r="H1156" s="2" t="n">
        <v>0.49</v>
      </c>
      <c r="I1156" s="3" t="n">
        <v>0.01</v>
      </c>
    </row>
    <row r="1157" customFormat="false" ht="15" hidden="false" customHeight="false" outlineLevel="0" collapsed="false">
      <c r="A1157" s="0" t="s">
        <v>310</v>
      </c>
      <c r="B1157" s="0" t="n">
        <f aca="false">VALUE(LEFT(A1157,4))</f>
        <v>2023</v>
      </c>
      <c r="C1157" s="0" t="str">
        <f aca="false">"FY"&amp;IF(VALUE(MID(A1157,6,2))&gt;=4,VALUE(LEFT(A1157,4)),VALUE(LEFT(A1157,4))-1)&amp;"-"&amp;TEXT(MOD(IF(VALUE(MID(A1157,6,2))&gt;=4,VALUE(LEFT(A1157,4)),VALUE(LEFT(A1157,4))-1)+1,100),"00")</f>
        <v>FY2022-23</v>
      </c>
      <c r="D1157" s="0" t="s">
        <v>121</v>
      </c>
      <c r="E1157" s="0" t="s">
        <v>121</v>
      </c>
      <c r="F1157" s="0" t="str">
        <f aca="false">INDEX(Mapping!$B$2:$B$465,MATCH(E1157,Mapping!$A$2:$A$465,0))</f>
        <v>MEGHALAYA</v>
      </c>
      <c r="G1157" s="0" t="str">
        <f aca="false">INDEX(Mapping!$C$2:$C$465,MATCH(E1157,Mapping!$A$2:$A$465,0))</f>
        <v>MEGHALAYA</v>
      </c>
      <c r="H1157" s="2" t="n">
        <v>0.45</v>
      </c>
      <c r="I1157" s="3" t="n">
        <v>0.01</v>
      </c>
    </row>
    <row r="1158" customFormat="false" ht="15" hidden="false" customHeight="false" outlineLevel="0" collapsed="false">
      <c r="A1158" s="0" t="s">
        <v>310</v>
      </c>
      <c r="B1158" s="0" t="n">
        <f aca="false">VALUE(LEFT(A1158,4))</f>
        <v>2023</v>
      </c>
      <c r="C1158" s="0" t="str">
        <f aca="false">"FY"&amp;IF(VALUE(MID(A1158,6,2))&gt;=4,VALUE(LEFT(A1158,4)),VALUE(LEFT(A1158,4))-1)&amp;"-"&amp;TEXT(MOD(IF(VALUE(MID(A1158,6,2))&gt;=4,VALUE(LEFT(A1158,4)),VALUE(LEFT(A1158,4))-1)+1,100),"00")</f>
        <v>FY2022-23</v>
      </c>
      <c r="D1158" s="0" t="s">
        <v>176</v>
      </c>
      <c r="E1158" s="0" t="s">
        <v>176</v>
      </c>
      <c r="F1158" s="0" t="str">
        <f aca="false">INDEX(Mapping!$B$2:$B$465,MATCH(E1158,Mapping!$A$2:$A$465,0))</f>
        <v>SIKKIM</v>
      </c>
      <c r="G1158" s="0" t="str">
        <f aca="false">INDEX(Mapping!$C$2:$C$465,MATCH(E1158,Mapping!$A$2:$A$465,0))</f>
        <v>SIKKIM</v>
      </c>
      <c r="H1158" s="2" t="n">
        <v>0.23</v>
      </c>
      <c r="I1158" s="3" t="n">
        <v>0.005</v>
      </c>
    </row>
    <row r="1159" customFormat="false" ht="15" hidden="false" customHeight="false" outlineLevel="0" collapsed="false">
      <c r="A1159" s="0" t="s">
        <v>310</v>
      </c>
      <c r="B1159" s="0" t="n">
        <f aca="false">VALUE(LEFT(A1159,4))</f>
        <v>2023</v>
      </c>
      <c r="C1159" s="0" t="str">
        <f aca="false">"FY"&amp;IF(VALUE(MID(A1159,6,2))&gt;=4,VALUE(LEFT(A1159,4)),VALUE(LEFT(A1159,4))-1)&amp;"-"&amp;TEXT(MOD(IF(VALUE(MID(A1159,6,2))&gt;=4,VALUE(LEFT(A1159,4)),VALUE(LEFT(A1159,4))-1)+1,100),"00")</f>
        <v>FY2022-23</v>
      </c>
      <c r="D1159" s="0" t="s">
        <v>272</v>
      </c>
      <c r="E1159" s="0" t="s">
        <v>272</v>
      </c>
      <c r="F1159" s="0" t="str">
        <f aca="false">INDEX(Mapping!$B$2:$B$465,MATCH(E1159,Mapping!$A$2:$A$465,0))</f>
        <v>BALCO</v>
      </c>
      <c r="G1159" s="0" t="str">
        <f aca="false">INDEX(Mapping!$C$2:$C$465,MATCH(E1159,Mapping!$A$2:$A$465,0))</f>
        <v>BALCO</v>
      </c>
      <c r="H1159" s="2" t="n">
        <v>0.05</v>
      </c>
      <c r="I1159" s="3" t="n">
        <v>0.001</v>
      </c>
    </row>
    <row r="1160" customFormat="false" ht="15" hidden="false" customHeight="false" outlineLevel="0" collapsed="false">
      <c r="A1160" s="0" t="s">
        <v>524</v>
      </c>
      <c r="B1160" s="0" t="n">
        <f aca="false">VALUE(LEFT(A1160,4))</f>
        <v>2023</v>
      </c>
      <c r="C1160" s="0" t="str">
        <f aca="false">"FY"&amp;IF(VALUE(MID(A1160,6,2))&gt;=4,VALUE(LEFT(A1160,4)),VALUE(LEFT(A1160,4))-1)&amp;"-"&amp;TEXT(MOD(IF(VALUE(MID(A1160,6,2))&gt;=4,VALUE(LEFT(A1160,4)),VALUE(LEFT(A1160,4))-1)+1,100),"00")</f>
        <v>FY2022-23</v>
      </c>
      <c r="D1160" s="0" t="s">
        <v>31</v>
      </c>
      <c r="E1160" s="0" t="s">
        <v>31</v>
      </c>
      <c r="F1160" s="0" t="str">
        <f aca="false">INDEX(Mapping!$B$2:$B$465,MATCH(E1160,Mapping!$A$2:$A$465,0))</f>
        <v>GUJARAT</v>
      </c>
      <c r="G1160" s="0" t="str">
        <f aca="false">INDEX(Mapping!$C$2:$C$465,MATCH(E1160,Mapping!$A$2:$A$465,0))</f>
        <v>GUJARAT</v>
      </c>
      <c r="H1160" s="2" t="n">
        <v>1152.33</v>
      </c>
      <c r="I1160" s="3" t="n">
        <v>24.73</v>
      </c>
    </row>
    <row r="1161" customFormat="false" ht="15" hidden="false" customHeight="false" outlineLevel="0" collapsed="false">
      <c r="A1161" s="0" t="s">
        <v>524</v>
      </c>
      <c r="B1161" s="0" t="n">
        <f aca="false">VALUE(LEFT(A1161,4))</f>
        <v>2023</v>
      </c>
      <c r="C1161" s="0" t="str">
        <f aca="false">"FY"&amp;IF(VALUE(MID(A1161,6,2))&gt;=4,VALUE(LEFT(A1161,4)),VALUE(LEFT(A1161,4))-1)&amp;"-"&amp;TEXT(MOD(IF(VALUE(MID(A1161,6,2))&gt;=4,VALUE(LEFT(A1161,4)),VALUE(LEFT(A1161,4))-1)+1,100),"00")</f>
        <v>FY2022-23</v>
      </c>
      <c r="D1161" s="0" t="s">
        <v>35</v>
      </c>
      <c r="E1161" s="0" t="s">
        <v>35</v>
      </c>
      <c r="F1161" s="0" t="str">
        <f aca="false">INDEX(Mapping!$B$2:$B$465,MATCH(E1161,Mapping!$A$2:$A$465,0))</f>
        <v>TELANGANA</v>
      </c>
      <c r="G1161" s="0" t="str">
        <f aca="false">INDEX(Mapping!$C$2:$C$465,MATCH(E1161,Mapping!$A$2:$A$465,0))</f>
        <v>TELANGANA</v>
      </c>
      <c r="H1161" s="2" t="n">
        <v>590.94</v>
      </c>
      <c r="I1161" s="3" t="n">
        <v>12.68</v>
      </c>
    </row>
    <row r="1162" customFormat="false" ht="15" hidden="false" customHeight="false" outlineLevel="0" collapsed="false">
      <c r="A1162" s="0" t="s">
        <v>524</v>
      </c>
      <c r="B1162" s="0" t="n">
        <f aca="false">VALUE(LEFT(A1162,4))</f>
        <v>2023</v>
      </c>
      <c r="C1162" s="0" t="str">
        <f aca="false">"FY"&amp;IF(VALUE(MID(A1162,6,2))&gt;=4,VALUE(LEFT(A1162,4)),VALUE(LEFT(A1162,4))-1)&amp;"-"&amp;TEXT(MOD(IF(VALUE(MID(A1162,6,2))&gt;=4,VALUE(LEFT(A1162,4)),VALUE(LEFT(A1162,4))-1)+1,100),"00")</f>
        <v>FY2022-23</v>
      </c>
      <c r="D1162" s="0" t="s">
        <v>42</v>
      </c>
      <c r="E1162" s="0" t="s">
        <v>42</v>
      </c>
      <c r="F1162" s="0" t="str">
        <f aca="false">INDEX(Mapping!$B$2:$B$465,MATCH(E1162,Mapping!$A$2:$A$465,0))</f>
        <v>PUNJAB</v>
      </c>
      <c r="G1162" s="0" t="str">
        <f aca="false">INDEX(Mapping!$C$2:$C$465,MATCH(E1162,Mapping!$A$2:$A$465,0))</f>
        <v>PUNJAB</v>
      </c>
      <c r="H1162" s="2" t="n">
        <v>447.04</v>
      </c>
      <c r="I1162" s="3" t="n">
        <v>9.6</v>
      </c>
    </row>
    <row r="1163" customFormat="false" ht="15" hidden="false" customHeight="false" outlineLevel="0" collapsed="false">
      <c r="A1163" s="0" t="s">
        <v>524</v>
      </c>
      <c r="B1163" s="0" t="n">
        <f aca="false">VALUE(LEFT(A1163,4))</f>
        <v>2023</v>
      </c>
      <c r="C1163" s="0" t="str">
        <f aca="false">"FY"&amp;IF(VALUE(MID(A1163,6,2))&gt;=4,VALUE(LEFT(A1163,4)),VALUE(LEFT(A1163,4))-1)&amp;"-"&amp;TEXT(MOD(IF(VALUE(MID(A1163,6,2))&gt;=4,VALUE(LEFT(A1163,4)),VALUE(LEFT(A1163,4))-1)+1,100),"00")</f>
        <v>FY2022-23</v>
      </c>
      <c r="D1163" s="0" t="s">
        <v>41</v>
      </c>
      <c r="E1163" s="0" t="s">
        <v>41</v>
      </c>
      <c r="F1163" s="0" t="str">
        <f aca="false">INDEX(Mapping!$B$2:$B$465,MATCH(E1163,Mapping!$A$2:$A$465,0))</f>
        <v>RAJASTHAN</v>
      </c>
      <c r="G1163" s="0" t="str">
        <f aca="false">INDEX(Mapping!$C$2:$C$465,MATCH(E1163,Mapping!$A$2:$A$465,0))</f>
        <v>RAJASTHAN</v>
      </c>
      <c r="H1163" s="2" t="n">
        <v>373.5</v>
      </c>
      <c r="I1163" s="3" t="n">
        <v>8.02</v>
      </c>
    </row>
    <row r="1164" customFormat="false" ht="15" hidden="false" customHeight="false" outlineLevel="0" collapsed="false">
      <c r="A1164" s="0" t="s">
        <v>524</v>
      </c>
      <c r="B1164" s="0" t="n">
        <f aca="false">VALUE(LEFT(A1164,4))</f>
        <v>2023</v>
      </c>
      <c r="C1164" s="0" t="str">
        <f aca="false">"FY"&amp;IF(VALUE(MID(A1164,6,2))&gt;=4,VALUE(LEFT(A1164,4)),VALUE(LEFT(A1164,4))-1)&amp;"-"&amp;TEXT(MOD(IF(VALUE(MID(A1164,6,2))&gt;=4,VALUE(LEFT(A1164,4)),VALUE(LEFT(A1164,4))-1)+1,100),"00")</f>
        <v>FY2022-23</v>
      </c>
      <c r="D1164" s="0" t="s">
        <v>38</v>
      </c>
      <c r="E1164" s="0" t="s">
        <v>38</v>
      </c>
      <c r="F1164" s="0" t="str">
        <f aca="false">INDEX(Mapping!$B$2:$B$465,MATCH(E1164,Mapping!$A$2:$A$465,0))</f>
        <v>ANDHRA PRADESH</v>
      </c>
      <c r="G1164" s="0" t="str">
        <f aca="false">INDEX(Mapping!$C$2:$C$465,MATCH(E1164,Mapping!$A$2:$A$465,0))</f>
        <v>ANDHRA PRADESH</v>
      </c>
      <c r="H1164" s="2" t="n">
        <v>368.17</v>
      </c>
      <c r="I1164" s="3" t="n">
        <v>7.9</v>
      </c>
    </row>
    <row r="1165" customFormat="false" ht="15" hidden="false" customHeight="false" outlineLevel="0" collapsed="false">
      <c r="A1165" s="0" t="s">
        <v>524</v>
      </c>
      <c r="B1165" s="0" t="n">
        <f aca="false">VALUE(LEFT(A1165,4))</f>
        <v>2023</v>
      </c>
      <c r="C1165" s="0" t="str">
        <f aca="false">"FY"&amp;IF(VALUE(MID(A1165,6,2))&gt;=4,VALUE(LEFT(A1165,4)),VALUE(LEFT(A1165,4))-1)&amp;"-"&amp;TEXT(MOD(IF(VALUE(MID(A1165,6,2))&gt;=4,VALUE(LEFT(A1165,4)),VALUE(LEFT(A1165,4))-1)+1,100),"00")</f>
        <v>FY2022-23</v>
      </c>
      <c r="D1165" s="0" t="s">
        <v>54</v>
      </c>
      <c r="E1165" s="0" t="s">
        <v>54</v>
      </c>
      <c r="F1165" s="0" t="str">
        <f aca="false">INDEX(Mapping!$B$2:$B$465,MATCH(E1165,Mapping!$A$2:$A$465,0))</f>
        <v>JAMMU &amp; KASHMIR</v>
      </c>
      <c r="G1165" s="0" t="str">
        <f aca="false">INDEX(Mapping!$C$2:$C$465,MATCH(E1165,Mapping!$A$2:$A$465,0))</f>
        <v>JAMMU &amp; KASHMIR</v>
      </c>
      <c r="H1165" s="2" t="n">
        <v>259</v>
      </c>
      <c r="I1165" s="3" t="n">
        <v>5.56</v>
      </c>
    </row>
    <row r="1166" customFormat="false" ht="15" hidden="false" customHeight="false" outlineLevel="0" collapsed="false">
      <c r="A1166" s="0" t="s">
        <v>524</v>
      </c>
      <c r="B1166" s="0" t="n">
        <f aca="false">VALUE(LEFT(A1166,4))</f>
        <v>2023</v>
      </c>
      <c r="C1166" s="0" t="str">
        <f aca="false">"FY"&amp;IF(VALUE(MID(A1166,6,2))&gt;=4,VALUE(LEFT(A1166,4)),VALUE(LEFT(A1166,4))-1)&amp;"-"&amp;TEXT(MOD(IF(VALUE(MID(A1166,6,2))&gt;=4,VALUE(LEFT(A1166,4)),VALUE(LEFT(A1166,4))-1)+1,100),"00")</f>
        <v>FY2022-23</v>
      </c>
      <c r="D1166" s="0" t="s">
        <v>37</v>
      </c>
      <c r="E1166" s="0" t="s">
        <v>37</v>
      </c>
      <c r="F1166" s="0" t="str">
        <f aca="false">INDEX(Mapping!$B$2:$B$465,MATCH(E1166,Mapping!$A$2:$A$465,0))</f>
        <v>MAHARASHTRA</v>
      </c>
      <c r="G1166" s="0" t="str">
        <f aca="false">INDEX(Mapping!$C$2:$C$465,MATCH(E1166,Mapping!$A$2:$A$465,0))</f>
        <v>MAHARASHTRA</v>
      </c>
      <c r="H1166" s="2" t="n">
        <v>228.78</v>
      </c>
      <c r="I1166" s="3" t="n">
        <v>4.91</v>
      </c>
    </row>
    <row r="1167" customFormat="false" ht="15" hidden="false" customHeight="false" outlineLevel="0" collapsed="false">
      <c r="A1167" s="0" t="s">
        <v>524</v>
      </c>
      <c r="B1167" s="0" t="n">
        <f aca="false">VALUE(LEFT(A1167,4))</f>
        <v>2023</v>
      </c>
      <c r="C1167" s="0" t="str">
        <f aca="false">"FY"&amp;IF(VALUE(MID(A1167,6,2))&gt;=4,VALUE(LEFT(A1167,4)),VALUE(LEFT(A1167,4))-1)&amp;"-"&amp;TEXT(MOD(IF(VALUE(MID(A1167,6,2))&gt;=4,VALUE(LEFT(A1167,4)),VALUE(LEFT(A1167,4))-1)+1,100),"00")</f>
        <v>FY2022-23</v>
      </c>
      <c r="D1167" s="0" t="s">
        <v>44</v>
      </c>
      <c r="E1167" s="0" t="s">
        <v>44</v>
      </c>
      <c r="F1167" s="0" t="str">
        <f aca="false">INDEX(Mapping!$B$2:$B$465,MATCH(E1167,Mapping!$A$2:$A$465,0))</f>
        <v>HARYANA</v>
      </c>
      <c r="G1167" s="0" t="str">
        <f aca="false">INDEX(Mapping!$C$2:$C$465,MATCH(E1167,Mapping!$A$2:$A$465,0))</f>
        <v>HARYANA</v>
      </c>
      <c r="H1167" s="2" t="n">
        <v>216.02</v>
      </c>
      <c r="I1167" s="3" t="n">
        <v>4.64</v>
      </c>
    </row>
    <row r="1168" customFormat="false" ht="15" hidden="false" customHeight="false" outlineLevel="0" collapsed="false">
      <c r="A1168" s="0" t="s">
        <v>524</v>
      </c>
      <c r="B1168" s="0" t="n">
        <f aca="false">VALUE(LEFT(A1168,4))</f>
        <v>2023</v>
      </c>
      <c r="C1168" s="0" t="str">
        <f aca="false">"FY"&amp;IF(VALUE(MID(A1168,6,2))&gt;=4,VALUE(LEFT(A1168,4)),VALUE(LEFT(A1168,4))-1)&amp;"-"&amp;TEXT(MOD(IF(VALUE(MID(A1168,6,2))&gt;=4,VALUE(LEFT(A1168,4)),VALUE(LEFT(A1168,4))-1)+1,100),"00")</f>
        <v>FY2022-23</v>
      </c>
      <c r="D1168" s="0" t="s">
        <v>74</v>
      </c>
      <c r="E1168" s="0" t="s">
        <v>74</v>
      </c>
      <c r="F1168" s="0" t="str">
        <f aca="false">INDEX(Mapping!$B$2:$B$465,MATCH(E1168,Mapping!$A$2:$A$465,0))</f>
        <v>NEPAL (NEA / NVVN)</v>
      </c>
      <c r="G1168" s="0" t="str">
        <f aca="false">INDEX(Mapping!$C$2:$C$465,MATCH(E1168,Mapping!$A$2:$A$465,0))</f>
        <v>NEPAL (NEA / NVVN)</v>
      </c>
      <c r="H1168" s="2" t="n">
        <v>201.93</v>
      </c>
      <c r="I1168" s="3" t="n">
        <v>4.33</v>
      </c>
    </row>
    <row r="1169" customFormat="false" ht="15" hidden="false" customHeight="false" outlineLevel="0" collapsed="false">
      <c r="A1169" s="0" t="s">
        <v>524</v>
      </c>
      <c r="B1169" s="0" t="n">
        <f aca="false">VALUE(LEFT(A1169,4))</f>
        <v>2023</v>
      </c>
      <c r="C1169" s="0" t="str">
        <f aca="false">"FY"&amp;IF(VALUE(MID(A1169,6,2))&gt;=4,VALUE(LEFT(A1169,4)),VALUE(LEFT(A1169,4))-1)&amp;"-"&amp;TEXT(MOD(IF(VALUE(MID(A1169,6,2))&gt;=4,VALUE(LEFT(A1169,4)),VALUE(LEFT(A1169,4))-1)+1,100),"00")</f>
        <v>FY2022-23</v>
      </c>
      <c r="D1169" s="0" t="s">
        <v>36</v>
      </c>
      <c r="E1169" s="0" t="s">
        <v>36</v>
      </c>
      <c r="F1169" s="0" t="str">
        <f aca="false">INDEX(Mapping!$B$2:$B$465,MATCH(E1169,Mapping!$A$2:$A$465,0))</f>
        <v>UTTAR PRADESH</v>
      </c>
      <c r="G1169" s="0" t="str">
        <f aca="false">INDEX(Mapping!$C$2:$C$465,MATCH(E1169,Mapping!$A$2:$A$465,0))</f>
        <v>UTTAR PRADESH</v>
      </c>
      <c r="H1169" s="2" t="n">
        <v>132.61</v>
      </c>
      <c r="I1169" s="3" t="n">
        <v>2.85</v>
      </c>
    </row>
    <row r="1170" customFormat="false" ht="15" hidden="false" customHeight="false" outlineLevel="0" collapsed="false">
      <c r="A1170" s="0" t="s">
        <v>524</v>
      </c>
      <c r="B1170" s="0" t="n">
        <f aca="false">VALUE(LEFT(A1170,4))</f>
        <v>2023</v>
      </c>
      <c r="C1170" s="0" t="str">
        <f aca="false">"FY"&amp;IF(VALUE(MID(A1170,6,2))&gt;=4,VALUE(LEFT(A1170,4)),VALUE(LEFT(A1170,4))-1)&amp;"-"&amp;TEXT(MOD(IF(VALUE(MID(A1170,6,2))&gt;=4,VALUE(LEFT(A1170,4)),VALUE(LEFT(A1170,4))-1)+1,100),"00")</f>
        <v>FY2022-23</v>
      </c>
      <c r="D1170" s="0" t="s">
        <v>651</v>
      </c>
      <c r="E1170" s="0" t="s">
        <v>111</v>
      </c>
      <c r="F1170" s="0" t="str">
        <f aca="false">INDEX(Mapping!$B$2:$B$465,MATCH(E1170,Mapping!$A$2:$A$465,0))</f>
        <v>DRUK GREEN POWER (BHUTAN)</v>
      </c>
      <c r="G1170" s="0" t="str">
        <f aca="false">INDEX(Mapping!$C$2:$C$465,MATCH(E1170,Mapping!$A$2:$A$465,0))</f>
        <v>DRUK GREEN POWER (BHUTAN)</v>
      </c>
      <c r="H1170" s="2" t="n">
        <v>120.4</v>
      </c>
      <c r="I1170" s="3" t="n">
        <v>2.58</v>
      </c>
    </row>
    <row r="1171" customFormat="false" ht="15" hidden="false" customHeight="false" outlineLevel="0" collapsed="false">
      <c r="A1171" s="0" t="s">
        <v>524</v>
      </c>
      <c r="B1171" s="0" t="n">
        <f aca="false">VALUE(LEFT(A1171,4))</f>
        <v>2023</v>
      </c>
      <c r="C1171" s="0" t="str">
        <f aca="false">"FY"&amp;IF(VALUE(MID(A1171,6,2))&gt;=4,VALUE(LEFT(A1171,4)),VALUE(LEFT(A1171,4))-1)&amp;"-"&amp;TEXT(MOD(IF(VALUE(MID(A1171,6,2))&gt;=4,VALUE(LEFT(A1171,4)),VALUE(LEFT(A1171,4))-1)+1,100),"00")</f>
        <v>FY2022-23</v>
      </c>
      <c r="D1171" s="0" t="s">
        <v>49</v>
      </c>
      <c r="E1171" s="0" t="s">
        <v>49</v>
      </c>
      <c r="F1171" s="0" t="str">
        <f aca="false">INDEX(Mapping!$B$2:$B$465,MATCH(E1171,Mapping!$A$2:$A$465,0))</f>
        <v>MADHYA PRADESH</v>
      </c>
      <c r="G1171" s="0" t="str">
        <f aca="false">INDEX(Mapping!$C$2:$C$465,MATCH(E1171,Mapping!$A$2:$A$465,0))</f>
        <v>MADHYA PRADESH</v>
      </c>
      <c r="H1171" s="2" t="n">
        <v>80.46</v>
      </c>
      <c r="I1171" s="3" t="n">
        <v>1.73</v>
      </c>
    </row>
    <row r="1172" customFormat="false" ht="15" hidden="false" customHeight="false" outlineLevel="0" collapsed="false">
      <c r="A1172" s="0" t="s">
        <v>524</v>
      </c>
      <c r="B1172" s="0" t="n">
        <f aca="false">VALUE(LEFT(A1172,4))</f>
        <v>2023</v>
      </c>
      <c r="C1172" s="0" t="str">
        <f aca="false">"FY"&amp;IF(VALUE(MID(A1172,6,2))&gt;=4,VALUE(LEFT(A1172,4)),VALUE(LEFT(A1172,4))-1)&amp;"-"&amp;TEXT(MOD(IF(VALUE(MID(A1172,6,2))&gt;=4,VALUE(LEFT(A1172,4)),VALUE(LEFT(A1172,4))-1)+1,100),"00")</f>
        <v>FY2022-23</v>
      </c>
      <c r="D1172" s="0" t="s">
        <v>100</v>
      </c>
      <c r="E1172" s="0" t="s">
        <v>100</v>
      </c>
      <c r="F1172" s="0" t="str">
        <f aca="false">INDEX(Mapping!$B$2:$B$465,MATCH(E1172,Mapping!$A$2:$A$465,0))</f>
        <v>DNH &amp; DD (UT)</v>
      </c>
      <c r="G1172" s="0" t="str">
        <f aca="false">INDEX(Mapping!$C$2:$C$465,MATCH(E1172,Mapping!$A$2:$A$465,0))</f>
        <v>DNH &amp; DD (UT)</v>
      </c>
      <c r="H1172" s="2" t="n">
        <v>71.19</v>
      </c>
      <c r="I1172" s="3" t="n">
        <v>1.53</v>
      </c>
    </row>
    <row r="1173" customFormat="false" ht="15" hidden="false" customHeight="false" outlineLevel="0" collapsed="false">
      <c r="A1173" s="0" t="s">
        <v>524</v>
      </c>
      <c r="B1173" s="0" t="n">
        <f aca="false">VALUE(LEFT(A1173,4))</f>
        <v>2023</v>
      </c>
      <c r="C1173" s="0" t="str">
        <f aca="false">"FY"&amp;IF(VALUE(MID(A1173,6,2))&gt;=4,VALUE(LEFT(A1173,4)),VALUE(LEFT(A1173,4))-1)&amp;"-"&amp;TEXT(MOD(IF(VALUE(MID(A1173,6,2))&gt;=4,VALUE(LEFT(A1173,4)),VALUE(LEFT(A1173,4))-1)+1,100),"00")</f>
        <v>FY2022-23</v>
      </c>
      <c r="D1173" s="0" t="s">
        <v>648</v>
      </c>
      <c r="E1173" s="0" t="s">
        <v>91</v>
      </c>
      <c r="F1173" s="0" t="str">
        <f aca="false">INDEX(Mapping!$B$2:$B$465,MATCH(E1173,Mapping!$A$2:$A$465,0))</f>
        <v>AM/NS INDIA (HAZIRA)</v>
      </c>
      <c r="G1173" s="0" t="str">
        <f aca="false">INDEX(Mapping!$C$2:$C$465,MATCH(E1173,Mapping!$A$2:$A$465,0))</f>
        <v>AM/NS INDIA (HAZIRA)</v>
      </c>
      <c r="H1173" s="2" t="n">
        <v>61.91</v>
      </c>
      <c r="I1173" s="3" t="n">
        <v>1.33</v>
      </c>
    </row>
    <row r="1174" customFormat="false" ht="15" hidden="false" customHeight="false" outlineLevel="0" collapsed="false">
      <c r="A1174" s="0" t="s">
        <v>524</v>
      </c>
      <c r="B1174" s="0" t="n">
        <f aca="false">VALUE(LEFT(A1174,4))</f>
        <v>2023</v>
      </c>
      <c r="C1174" s="0" t="str">
        <f aca="false">"FY"&amp;IF(VALUE(MID(A1174,6,2))&gt;=4,VALUE(LEFT(A1174,4)),VALUE(LEFT(A1174,4))-1)&amp;"-"&amp;TEXT(MOD(IF(VALUE(MID(A1174,6,2))&gt;=4,VALUE(LEFT(A1174,4)),VALUE(LEFT(A1174,4))-1)+1,100),"00")</f>
        <v>FY2022-23</v>
      </c>
      <c r="D1174" s="0" t="s">
        <v>40</v>
      </c>
      <c r="E1174" s="0" t="s">
        <v>40</v>
      </c>
      <c r="F1174" s="0" t="str">
        <f aca="false">INDEX(Mapping!$B$2:$B$465,MATCH(E1174,Mapping!$A$2:$A$465,0))</f>
        <v>TAMIL NADU</v>
      </c>
      <c r="G1174" s="0" t="str">
        <f aca="false">INDEX(Mapping!$C$2:$C$465,MATCH(E1174,Mapping!$A$2:$A$465,0))</f>
        <v>TAMIL NADU</v>
      </c>
      <c r="H1174" s="2" t="n">
        <v>52.07</v>
      </c>
      <c r="I1174" s="3" t="n">
        <v>1.12</v>
      </c>
    </row>
    <row r="1175" customFormat="false" ht="15" hidden="false" customHeight="false" outlineLevel="0" collapsed="false">
      <c r="A1175" s="0" t="s">
        <v>524</v>
      </c>
      <c r="B1175" s="0" t="n">
        <f aca="false">VALUE(LEFT(A1175,4))</f>
        <v>2023</v>
      </c>
      <c r="C1175" s="0" t="str">
        <f aca="false">"FY"&amp;IF(VALUE(MID(A1175,6,2))&gt;=4,VALUE(LEFT(A1175,4)),VALUE(LEFT(A1175,4))-1)&amp;"-"&amp;TEXT(MOD(IF(VALUE(MID(A1175,6,2))&gt;=4,VALUE(LEFT(A1175,4)),VALUE(LEFT(A1175,4))-1)+1,100),"00")</f>
        <v>FY2022-23</v>
      </c>
      <c r="D1175" s="0" t="s">
        <v>46</v>
      </c>
      <c r="E1175" s="0" t="s">
        <v>46</v>
      </c>
      <c r="F1175" s="0" t="str">
        <f aca="false">INDEX(Mapping!$B$2:$B$465,MATCH(E1175,Mapping!$A$2:$A$465,0))</f>
        <v>CHHATTISGARH</v>
      </c>
      <c r="G1175" s="0" t="str">
        <f aca="false">INDEX(Mapping!$C$2:$C$465,MATCH(E1175,Mapping!$A$2:$A$465,0))</f>
        <v>CHHATTISGARH</v>
      </c>
      <c r="H1175" s="2" t="n">
        <v>43.09</v>
      </c>
      <c r="I1175" s="3" t="n">
        <v>0.92</v>
      </c>
    </row>
    <row r="1176" customFormat="false" ht="15" hidden="false" customHeight="false" outlineLevel="0" collapsed="false">
      <c r="A1176" s="0" t="s">
        <v>524</v>
      </c>
      <c r="B1176" s="0" t="n">
        <f aca="false">VALUE(LEFT(A1176,4))</f>
        <v>2023</v>
      </c>
      <c r="C1176" s="0" t="str">
        <f aca="false">"FY"&amp;IF(VALUE(MID(A1176,6,2))&gt;=4,VALUE(LEFT(A1176,4)),VALUE(LEFT(A1176,4))-1)&amp;"-"&amp;TEXT(MOD(IF(VALUE(MID(A1176,6,2))&gt;=4,VALUE(LEFT(A1176,4)),VALUE(LEFT(A1176,4))-1)+1,100),"00")</f>
        <v>FY2022-23</v>
      </c>
      <c r="D1176" s="0" t="s">
        <v>47</v>
      </c>
      <c r="E1176" s="0" t="s">
        <v>47</v>
      </c>
      <c r="F1176" s="0" t="str">
        <f aca="false">INDEX(Mapping!$B$2:$B$465,MATCH(E1176,Mapping!$A$2:$A$465,0))</f>
        <v>KARNATAKA</v>
      </c>
      <c r="G1176" s="0" t="str">
        <f aca="false">INDEX(Mapping!$C$2:$C$465,MATCH(E1176,Mapping!$A$2:$A$465,0))</f>
        <v>KARNATAKA</v>
      </c>
      <c r="H1176" s="2" t="n">
        <v>42.98</v>
      </c>
      <c r="I1176" s="3" t="n">
        <v>0.92</v>
      </c>
    </row>
    <row r="1177" customFormat="false" ht="15" hidden="false" customHeight="false" outlineLevel="0" collapsed="false">
      <c r="A1177" s="0" t="s">
        <v>524</v>
      </c>
      <c r="B1177" s="0" t="n">
        <f aca="false">VALUE(LEFT(A1177,4))</f>
        <v>2023</v>
      </c>
      <c r="C1177" s="0" t="str">
        <f aca="false">"FY"&amp;IF(VALUE(MID(A1177,6,2))&gt;=4,VALUE(LEFT(A1177,4)),VALUE(LEFT(A1177,4))-1)&amp;"-"&amp;TEXT(MOD(IF(VALUE(MID(A1177,6,2))&gt;=4,VALUE(LEFT(A1177,4)),VALUE(LEFT(A1177,4))-1)+1,100),"00")</f>
        <v>FY2022-23</v>
      </c>
      <c r="D1177" s="0" t="s">
        <v>56</v>
      </c>
      <c r="E1177" s="0" t="s">
        <v>56</v>
      </c>
      <c r="F1177" s="0" t="str">
        <f aca="false">INDEX(Mapping!$B$2:$B$465,MATCH(E1177,Mapping!$A$2:$A$465,0))</f>
        <v>UTTARAKHAND</v>
      </c>
      <c r="G1177" s="0" t="str">
        <f aca="false">INDEX(Mapping!$C$2:$C$465,MATCH(E1177,Mapping!$A$2:$A$465,0))</f>
        <v>UTTARAKHAND</v>
      </c>
      <c r="H1177" s="2" t="n">
        <v>42.82</v>
      </c>
      <c r="I1177" s="3" t="n">
        <v>0.92</v>
      </c>
    </row>
    <row r="1178" customFormat="false" ht="15" hidden="false" customHeight="false" outlineLevel="0" collapsed="false">
      <c r="A1178" s="0" t="s">
        <v>524</v>
      </c>
      <c r="B1178" s="0" t="n">
        <f aca="false">VALUE(LEFT(A1178,4))</f>
        <v>2023</v>
      </c>
      <c r="C1178" s="0" t="str">
        <f aca="false">"FY"&amp;IF(VALUE(MID(A1178,6,2))&gt;=4,VALUE(LEFT(A1178,4)),VALUE(LEFT(A1178,4))-1)&amp;"-"&amp;TEXT(MOD(IF(VALUE(MID(A1178,6,2))&gt;=4,VALUE(LEFT(A1178,4)),VALUE(LEFT(A1178,4))-1)+1,100),"00")</f>
        <v>FY2022-23</v>
      </c>
      <c r="D1178" s="0" t="s">
        <v>61</v>
      </c>
      <c r="E1178" s="0" t="s">
        <v>61</v>
      </c>
      <c r="F1178" s="0" t="str">
        <f aca="false">INDEX(Mapping!$B$2:$B$465,MATCH(E1178,Mapping!$A$2:$A$465,0))</f>
        <v>ASSAM</v>
      </c>
      <c r="G1178" s="0" t="str">
        <f aca="false">INDEX(Mapping!$C$2:$C$465,MATCH(E1178,Mapping!$A$2:$A$465,0))</f>
        <v>ASSAM</v>
      </c>
      <c r="H1178" s="2" t="n">
        <v>29.81</v>
      </c>
      <c r="I1178" s="3" t="n">
        <v>0.64</v>
      </c>
    </row>
    <row r="1179" customFormat="false" ht="15" hidden="false" customHeight="false" outlineLevel="0" collapsed="false">
      <c r="A1179" s="0" t="s">
        <v>524</v>
      </c>
      <c r="B1179" s="0" t="n">
        <f aca="false">VALUE(LEFT(A1179,4))</f>
        <v>2023</v>
      </c>
      <c r="C1179" s="0" t="str">
        <f aca="false">"FY"&amp;IF(VALUE(MID(A1179,6,2))&gt;=4,VALUE(LEFT(A1179,4)),VALUE(LEFT(A1179,4))-1)&amp;"-"&amp;TEXT(MOD(IF(VALUE(MID(A1179,6,2))&gt;=4,VALUE(LEFT(A1179,4)),VALUE(LEFT(A1179,4))-1)+1,100),"00")</f>
        <v>FY2022-23</v>
      </c>
      <c r="D1179" s="0" t="s">
        <v>48</v>
      </c>
      <c r="E1179" s="0" t="s">
        <v>48</v>
      </c>
      <c r="F1179" s="0" t="str">
        <f aca="false">INDEX(Mapping!$B$2:$B$465,MATCH(E1179,Mapping!$A$2:$A$465,0))</f>
        <v>DELHI</v>
      </c>
      <c r="G1179" s="0" t="str">
        <f aca="false">INDEX(Mapping!$C$2:$C$465,MATCH(E1179,Mapping!$A$2:$A$465,0))</f>
        <v>DELHI</v>
      </c>
      <c r="H1179" s="2" t="n">
        <v>26.23</v>
      </c>
      <c r="I1179" s="3" t="n">
        <v>0.56</v>
      </c>
    </row>
    <row r="1180" customFormat="false" ht="15" hidden="false" customHeight="false" outlineLevel="0" collapsed="false">
      <c r="A1180" s="0" t="s">
        <v>524</v>
      </c>
      <c r="B1180" s="0" t="n">
        <f aca="false">VALUE(LEFT(A1180,4))</f>
        <v>2023</v>
      </c>
      <c r="C1180" s="0" t="str">
        <f aca="false">"FY"&amp;IF(VALUE(MID(A1180,6,2))&gt;=4,VALUE(LEFT(A1180,4)),VALUE(LEFT(A1180,4))-1)&amp;"-"&amp;TEXT(MOD(IF(VALUE(MID(A1180,6,2))&gt;=4,VALUE(LEFT(A1180,4)),VALUE(LEFT(A1180,4))-1)+1,100),"00")</f>
        <v>FY2022-23</v>
      </c>
      <c r="D1180" s="0" t="s">
        <v>43</v>
      </c>
      <c r="E1180" s="0" t="s">
        <v>43</v>
      </c>
      <c r="F1180" s="0" t="str">
        <f aca="false">INDEX(Mapping!$B$2:$B$465,MATCH(E1180,Mapping!$A$2:$A$465,0))</f>
        <v>ODISHA</v>
      </c>
      <c r="G1180" s="0" t="str">
        <f aca="false">INDEX(Mapping!$C$2:$C$465,MATCH(E1180,Mapping!$A$2:$A$465,0))</f>
        <v>ODISHA</v>
      </c>
      <c r="H1180" s="2" t="n">
        <v>25.65</v>
      </c>
      <c r="I1180" s="3" t="n">
        <v>0.55</v>
      </c>
    </row>
    <row r="1181" customFormat="false" ht="15" hidden="false" customHeight="false" outlineLevel="0" collapsed="false">
      <c r="A1181" s="0" t="s">
        <v>524</v>
      </c>
      <c r="B1181" s="0" t="n">
        <f aca="false">VALUE(LEFT(A1181,4))</f>
        <v>2023</v>
      </c>
      <c r="C1181" s="0" t="str">
        <f aca="false">"FY"&amp;IF(VALUE(MID(A1181,6,2))&gt;=4,VALUE(LEFT(A1181,4)),VALUE(LEFT(A1181,4))-1)&amp;"-"&amp;TEXT(MOD(IF(VALUE(MID(A1181,6,2))&gt;=4,VALUE(LEFT(A1181,4)),VALUE(LEFT(A1181,4))-1)+1,100),"00")</f>
        <v>FY2022-23</v>
      </c>
      <c r="D1181" s="0" t="s">
        <v>213</v>
      </c>
      <c r="E1181" s="0" t="s">
        <v>213</v>
      </c>
      <c r="F1181" s="0" t="str">
        <f aca="false">INDEX(Mapping!$B$2:$B$465,MATCH(E1181,Mapping!$A$2:$A$465,0))</f>
        <v>NEPAL (NEA / NVVN)</v>
      </c>
      <c r="G1181" s="0" t="str">
        <f aca="false">INDEX(Mapping!$C$2:$C$465,MATCH(E1181,Mapping!$A$2:$A$465,0))</f>
        <v>NEPAL (NEA / NVVN)</v>
      </c>
      <c r="H1181" s="2" t="n">
        <v>18.89</v>
      </c>
      <c r="I1181" s="3" t="n">
        <v>0.41</v>
      </c>
    </row>
    <row r="1182" customFormat="false" ht="15" hidden="false" customHeight="false" outlineLevel="0" collapsed="false">
      <c r="A1182" s="0" t="s">
        <v>524</v>
      </c>
      <c r="B1182" s="0" t="n">
        <f aca="false">VALUE(LEFT(A1182,4))</f>
        <v>2023</v>
      </c>
      <c r="C1182" s="0" t="str">
        <f aca="false">"FY"&amp;IF(VALUE(MID(A1182,6,2))&gt;=4,VALUE(LEFT(A1182,4)),VALUE(LEFT(A1182,4))-1)&amp;"-"&amp;TEXT(MOD(IF(VALUE(MID(A1182,6,2))&gt;=4,VALUE(LEFT(A1182,4)),VALUE(LEFT(A1182,4))-1)+1,100),"00")</f>
        <v>FY2022-23</v>
      </c>
      <c r="D1182" s="0" t="s">
        <v>39</v>
      </c>
      <c r="E1182" s="0" t="s">
        <v>39</v>
      </c>
      <c r="F1182" s="0" t="str">
        <f aca="false">INDEX(Mapping!$B$2:$B$465,MATCH(E1182,Mapping!$A$2:$A$465,0))</f>
        <v>WEST BENGAL</v>
      </c>
      <c r="G1182" s="0" t="str">
        <f aca="false">INDEX(Mapping!$C$2:$C$465,MATCH(E1182,Mapping!$A$2:$A$465,0))</f>
        <v>WEST BENGAL</v>
      </c>
      <c r="H1182" s="2" t="n">
        <v>18.48</v>
      </c>
      <c r="I1182" s="3" t="n">
        <v>0.4</v>
      </c>
    </row>
    <row r="1183" customFormat="false" ht="15" hidden="false" customHeight="false" outlineLevel="0" collapsed="false">
      <c r="A1183" s="0" t="s">
        <v>524</v>
      </c>
      <c r="B1183" s="0" t="n">
        <f aca="false">VALUE(LEFT(A1183,4))</f>
        <v>2023</v>
      </c>
      <c r="C1183" s="0" t="str">
        <f aca="false">"FY"&amp;IF(VALUE(MID(A1183,6,2))&gt;=4,VALUE(LEFT(A1183,4)),VALUE(LEFT(A1183,4))-1)&amp;"-"&amp;TEXT(MOD(IF(VALUE(MID(A1183,6,2))&gt;=4,VALUE(LEFT(A1183,4)),VALUE(LEFT(A1183,4))-1)+1,100),"00")</f>
        <v>FY2022-23</v>
      </c>
      <c r="D1183" s="0" t="s">
        <v>119</v>
      </c>
      <c r="E1183" s="0" t="s">
        <v>119</v>
      </c>
      <c r="F1183" s="0" t="str">
        <f aca="false">INDEX(Mapping!$B$2:$B$465,MATCH(E1183,Mapping!$A$2:$A$465,0))</f>
        <v>GOA</v>
      </c>
      <c r="G1183" s="0" t="str">
        <f aca="false">INDEX(Mapping!$C$2:$C$465,MATCH(E1183,Mapping!$A$2:$A$465,0))</f>
        <v>GOA</v>
      </c>
      <c r="H1183" s="2" t="n">
        <v>15.48</v>
      </c>
      <c r="I1183" s="3" t="n">
        <v>0.33</v>
      </c>
    </row>
    <row r="1184" customFormat="false" ht="15" hidden="false" customHeight="false" outlineLevel="0" collapsed="false">
      <c r="A1184" s="0" t="s">
        <v>524</v>
      </c>
      <c r="B1184" s="0" t="n">
        <f aca="false">VALUE(LEFT(A1184,4))</f>
        <v>2023</v>
      </c>
      <c r="C1184" s="0" t="str">
        <f aca="false">"FY"&amp;IF(VALUE(MID(A1184,6,2))&gt;=4,VALUE(LEFT(A1184,4)),VALUE(LEFT(A1184,4))-1)&amp;"-"&amp;TEXT(MOD(IF(VALUE(MID(A1184,6,2))&gt;=4,VALUE(LEFT(A1184,4)),VALUE(LEFT(A1184,4))-1)+1,100),"00")</f>
        <v>FY2022-23</v>
      </c>
      <c r="D1184" s="0" t="s">
        <v>94</v>
      </c>
      <c r="E1184" s="0" t="s">
        <v>94</v>
      </c>
      <c r="F1184" s="0" t="str">
        <f aca="false">INDEX(Mapping!$B$2:$B$465,MATCH(E1184,Mapping!$A$2:$A$465,0))</f>
        <v>JHARKHAND</v>
      </c>
      <c r="G1184" s="0" t="str">
        <f aca="false">INDEX(Mapping!$C$2:$C$465,MATCH(E1184,Mapping!$A$2:$A$465,0))</f>
        <v>JHARKHAND</v>
      </c>
      <c r="H1184" s="2" t="n">
        <v>14.78</v>
      </c>
      <c r="I1184" s="3" t="n">
        <v>0.32</v>
      </c>
    </row>
    <row r="1185" customFormat="false" ht="15" hidden="false" customHeight="false" outlineLevel="0" collapsed="false">
      <c r="A1185" s="0" t="s">
        <v>524</v>
      </c>
      <c r="B1185" s="0" t="n">
        <f aca="false">VALUE(LEFT(A1185,4))</f>
        <v>2023</v>
      </c>
      <c r="C1185" s="0" t="str">
        <f aca="false">"FY"&amp;IF(VALUE(MID(A1185,6,2))&gt;=4,VALUE(LEFT(A1185,4)),VALUE(LEFT(A1185,4))-1)&amp;"-"&amp;TEXT(MOD(IF(VALUE(MID(A1185,6,2))&gt;=4,VALUE(LEFT(A1185,4)),VALUE(LEFT(A1185,4))-1)+1,100),"00")</f>
        <v>FY2022-23</v>
      </c>
      <c r="D1185" s="0" t="s">
        <v>71</v>
      </c>
      <c r="E1185" s="0" t="s">
        <v>71</v>
      </c>
      <c r="F1185" s="0" t="str">
        <f aca="false">INDEX(Mapping!$B$2:$B$465,MATCH(E1185,Mapping!$A$2:$A$465,0))</f>
        <v>KERALA</v>
      </c>
      <c r="G1185" s="0" t="str">
        <f aca="false">INDEX(Mapping!$C$2:$C$465,MATCH(E1185,Mapping!$A$2:$A$465,0))</f>
        <v>KERALA</v>
      </c>
      <c r="H1185" s="2" t="n">
        <v>13.26</v>
      </c>
      <c r="I1185" s="3" t="n">
        <v>0.28</v>
      </c>
    </row>
    <row r="1186" customFormat="false" ht="15" hidden="false" customHeight="false" outlineLevel="0" collapsed="false">
      <c r="A1186" s="0" t="s">
        <v>524</v>
      </c>
      <c r="B1186" s="0" t="n">
        <f aca="false">VALUE(LEFT(A1186,4))</f>
        <v>2023</v>
      </c>
      <c r="C1186" s="0" t="str">
        <f aca="false">"FY"&amp;IF(VALUE(MID(A1186,6,2))&gt;=4,VALUE(LEFT(A1186,4)),VALUE(LEFT(A1186,4))-1)&amp;"-"&amp;TEXT(MOD(IF(VALUE(MID(A1186,6,2))&gt;=4,VALUE(LEFT(A1186,4)),VALUE(LEFT(A1186,4))-1)+1,100),"00")</f>
        <v>FY2022-23</v>
      </c>
      <c r="D1186" s="0" t="s">
        <v>259</v>
      </c>
      <c r="E1186" s="0" t="s">
        <v>259</v>
      </c>
      <c r="F1186" s="0" t="str">
        <f aca="false">INDEX(Mapping!$B$2:$B$465,MATCH(E1186,Mapping!$A$2:$A$465,0))</f>
        <v>INDIAN RAILWAYS (NCR)</v>
      </c>
      <c r="G1186" s="0" t="str">
        <f aca="false">INDEX(Mapping!$C$2:$C$465,MATCH(E1186,Mapping!$A$2:$A$465,0))</f>
        <v>INDIAN RAILWAYS (NCR)</v>
      </c>
      <c r="H1186" s="2" t="n">
        <v>4.04</v>
      </c>
      <c r="I1186" s="3" t="n">
        <v>0.09</v>
      </c>
    </row>
    <row r="1187" customFormat="false" ht="15" hidden="false" customHeight="false" outlineLevel="0" collapsed="false">
      <c r="A1187" s="0" t="s">
        <v>524</v>
      </c>
      <c r="B1187" s="0" t="n">
        <f aca="false">VALUE(LEFT(A1187,4))</f>
        <v>2023</v>
      </c>
      <c r="C1187" s="0" t="str">
        <f aca="false">"FY"&amp;IF(VALUE(MID(A1187,6,2))&gt;=4,VALUE(LEFT(A1187,4)),VALUE(LEFT(A1187,4))-1)&amp;"-"&amp;TEXT(MOD(IF(VALUE(MID(A1187,6,2))&gt;=4,VALUE(LEFT(A1187,4)),VALUE(LEFT(A1187,4))-1)+1,100),"00")</f>
        <v>FY2022-23</v>
      </c>
      <c r="D1187" s="0" t="s">
        <v>53</v>
      </c>
      <c r="E1187" s="0" t="s">
        <v>53</v>
      </c>
      <c r="F1187" s="0" t="str">
        <f aca="false">INDEX(Mapping!$B$2:$B$465,MATCH(E1187,Mapping!$A$2:$A$465,0))</f>
        <v>HIMACHAL PRADESH</v>
      </c>
      <c r="G1187" s="0" t="str">
        <f aca="false">INDEX(Mapping!$C$2:$C$465,MATCH(E1187,Mapping!$A$2:$A$465,0))</f>
        <v>HIMACHAL PRADESH</v>
      </c>
      <c r="H1187" s="2" t="n">
        <v>3.83</v>
      </c>
      <c r="I1187" s="3" t="n">
        <v>0.08</v>
      </c>
    </row>
    <row r="1188" customFormat="false" ht="15" hidden="false" customHeight="false" outlineLevel="0" collapsed="false">
      <c r="A1188" s="0" t="s">
        <v>524</v>
      </c>
      <c r="B1188" s="0" t="n">
        <f aca="false">VALUE(LEFT(A1188,4))</f>
        <v>2023</v>
      </c>
      <c r="C1188" s="0" t="str">
        <f aca="false">"FY"&amp;IF(VALUE(MID(A1188,6,2))&gt;=4,VALUE(LEFT(A1188,4)),VALUE(LEFT(A1188,4))-1)&amp;"-"&amp;TEXT(MOD(IF(VALUE(MID(A1188,6,2))&gt;=4,VALUE(LEFT(A1188,4)),VALUE(LEFT(A1188,4))-1)+1,100),"00")</f>
        <v>FY2022-23</v>
      </c>
      <c r="D1188" s="0" t="s">
        <v>176</v>
      </c>
      <c r="E1188" s="0" t="s">
        <v>176</v>
      </c>
      <c r="F1188" s="0" t="str">
        <f aca="false">INDEX(Mapping!$B$2:$B$465,MATCH(E1188,Mapping!$A$2:$A$465,0))</f>
        <v>SIKKIM</v>
      </c>
      <c r="G1188" s="0" t="str">
        <f aca="false">INDEX(Mapping!$C$2:$C$465,MATCH(E1188,Mapping!$A$2:$A$465,0))</f>
        <v>SIKKIM</v>
      </c>
      <c r="H1188" s="2" t="n">
        <v>0.84</v>
      </c>
      <c r="I1188" s="3" t="n">
        <v>0.02</v>
      </c>
    </row>
    <row r="1189" customFormat="false" ht="15" hidden="false" customHeight="false" outlineLevel="0" collapsed="false">
      <c r="A1189" s="0" t="s">
        <v>524</v>
      </c>
      <c r="B1189" s="0" t="n">
        <f aca="false">VALUE(LEFT(A1189,4))</f>
        <v>2023</v>
      </c>
      <c r="C1189" s="0" t="str">
        <f aca="false">"FY"&amp;IF(VALUE(MID(A1189,6,2))&gt;=4,VALUE(LEFT(A1189,4)),VALUE(LEFT(A1189,4))-1)&amp;"-"&amp;TEXT(MOD(IF(VALUE(MID(A1189,6,2))&gt;=4,VALUE(LEFT(A1189,4)),VALUE(LEFT(A1189,4))-1)+1,100),"00")</f>
        <v>FY2022-23</v>
      </c>
      <c r="D1189" s="0" t="s">
        <v>253</v>
      </c>
      <c r="E1189" s="0" t="s">
        <v>253</v>
      </c>
      <c r="F1189" s="0" t="str">
        <f aca="false">INDEX(Mapping!$B$2:$B$465,MATCH(E1189,Mapping!$A$2:$A$465,0))</f>
        <v>NAGALAND</v>
      </c>
      <c r="G1189" s="0" t="str">
        <f aca="false">INDEX(Mapping!$C$2:$C$465,MATCH(E1189,Mapping!$A$2:$A$465,0))</f>
        <v>NAGALAND</v>
      </c>
      <c r="H1189" s="2" t="n">
        <v>0.84</v>
      </c>
      <c r="I1189" s="3" t="n">
        <v>0.02</v>
      </c>
    </row>
    <row r="1190" customFormat="false" ht="15" hidden="false" customHeight="false" outlineLevel="0" collapsed="false">
      <c r="A1190" s="0" t="s">
        <v>524</v>
      </c>
      <c r="B1190" s="0" t="n">
        <f aca="false">VALUE(LEFT(A1190,4))</f>
        <v>2023</v>
      </c>
      <c r="C1190" s="0" t="str">
        <f aca="false">"FY"&amp;IF(VALUE(MID(A1190,6,2))&gt;=4,VALUE(LEFT(A1190,4)),VALUE(LEFT(A1190,4))-1)&amp;"-"&amp;TEXT(MOD(IF(VALUE(MID(A1190,6,2))&gt;=4,VALUE(LEFT(A1190,4)),VALUE(LEFT(A1190,4))-1)+1,100),"00")</f>
        <v>FY2022-23</v>
      </c>
      <c r="D1190" s="0" t="s">
        <v>152</v>
      </c>
      <c r="E1190" s="0" t="s">
        <v>152</v>
      </c>
      <c r="F1190" s="0" t="str">
        <f aca="false">INDEX(Mapping!$B$2:$B$465,MATCH(E1190,Mapping!$A$2:$A$465,0))</f>
        <v>CHANDIGARH</v>
      </c>
      <c r="G1190" s="0" t="str">
        <f aca="false">INDEX(Mapping!$C$2:$C$465,MATCH(E1190,Mapping!$A$2:$A$465,0))</f>
        <v>CHANDIGARH</v>
      </c>
      <c r="H1190" s="2" t="n">
        <v>0.53</v>
      </c>
      <c r="I1190" s="3" t="n">
        <v>0.01</v>
      </c>
    </row>
    <row r="1191" customFormat="false" ht="15" hidden="false" customHeight="false" outlineLevel="0" collapsed="false">
      <c r="A1191" s="0" t="s">
        <v>524</v>
      </c>
      <c r="B1191" s="0" t="n">
        <f aca="false">VALUE(LEFT(A1191,4))</f>
        <v>2023</v>
      </c>
      <c r="C1191" s="0" t="str">
        <f aca="false">"FY"&amp;IF(VALUE(MID(A1191,6,2))&gt;=4,VALUE(LEFT(A1191,4)),VALUE(LEFT(A1191,4))-1)&amp;"-"&amp;TEXT(MOD(IF(VALUE(MID(A1191,6,2))&gt;=4,VALUE(LEFT(A1191,4)),VALUE(LEFT(A1191,4))-1)+1,100),"00")</f>
        <v>FY2022-23</v>
      </c>
      <c r="D1191" s="0" t="s">
        <v>235</v>
      </c>
      <c r="E1191" s="0" t="s">
        <v>235</v>
      </c>
      <c r="F1191" s="0" t="str">
        <f aca="false">INDEX(Mapping!$B$2:$B$465,MATCH(E1191,Mapping!$A$2:$A$465,0))</f>
        <v>ITPCL (IL&amp;FS TAMIL NADU)</v>
      </c>
      <c r="G1191" s="0" t="str">
        <f aca="false">INDEX(Mapping!$C$2:$C$465,MATCH(E1191,Mapping!$A$2:$A$465,0))</f>
        <v>ITPCL (IL&amp;FS TAMIL NADU)</v>
      </c>
      <c r="H1191" s="2" t="n">
        <v>0.42</v>
      </c>
      <c r="I1191" s="3" t="n">
        <v>0.01</v>
      </c>
    </row>
    <row r="1192" customFormat="false" ht="15" hidden="false" customHeight="false" outlineLevel="0" collapsed="false">
      <c r="A1192" s="0" t="s">
        <v>524</v>
      </c>
      <c r="B1192" s="0" t="n">
        <f aca="false">VALUE(LEFT(A1192,4))</f>
        <v>2023</v>
      </c>
      <c r="C1192" s="0" t="str">
        <f aca="false">"FY"&amp;IF(VALUE(MID(A1192,6,2))&gt;=4,VALUE(LEFT(A1192,4)),VALUE(LEFT(A1192,4))-1)&amp;"-"&amp;TEXT(MOD(IF(VALUE(MID(A1192,6,2))&gt;=4,VALUE(LEFT(A1192,4)),VALUE(LEFT(A1192,4))-1)+1,100),"00")</f>
        <v>FY2022-23</v>
      </c>
      <c r="D1192" s="0" t="s">
        <v>494</v>
      </c>
      <c r="E1192" s="0" t="s">
        <v>494</v>
      </c>
      <c r="F1192" s="0" t="str">
        <f aca="false">INDEX(Mapping!$B$2:$B$465,MATCH(E1192,Mapping!$A$2:$A$465,0))</f>
        <v>RGPPL_IR</v>
      </c>
      <c r="G1192" s="0" t="str">
        <f aca="false">INDEX(Mapping!$C$2:$C$465,MATCH(E1192,Mapping!$A$2:$A$465,0))</f>
        <v>RGPPL_IR</v>
      </c>
      <c r="H1192" s="2" t="n">
        <v>0.3</v>
      </c>
      <c r="I1192" s="3" t="n">
        <v>0.01</v>
      </c>
    </row>
    <row r="1193" customFormat="false" ht="15" hidden="false" customHeight="false" outlineLevel="0" collapsed="false">
      <c r="A1193" s="0" t="s">
        <v>524</v>
      </c>
      <c r="B1193" s="0" t="n">
        <f aca="false">VALUE(LEFT(A1193,4))</f>
        <v>2023</v>
      </c>
      <c r="C1193" s="0" t="str">
        <f aca="false">"FY"&amp;IF(VALUE(MID(A1193,6,2))&gt;=4,VALUE(LEFT(A1193,4)),VALUE(LEFT(A1193,4))-1)&amp;"-"&amp;TEXT(MOD(IF(VALUE(MID(A1193,6,2))&gt;=4,VALUE(LEFT(A1193,4)),VALUE(LEFT(A1193,4))-1)+1,100),"00")</f>
        <v>FY2022-23</v>
      </c>
      <c r="D1193" s="0" t="s">
        <v>121</v>
      </c>
      <c r="E1193" s="0" t="s">
        <v>121</v>
      </c>
      <c r="F1193" s="0" t="str">
        <f aca="false">INDEX(Mapping!$B$2:$B$465,MATCH(E1193,Mapping!$A$2:$A$465,0))</f>
        <v>MEGHALAYA</v>
      </c>
      <c r="G1193" s="0" t="str">
        <f aca="false">INDEX(Mapping!$C$2:$C$465,MATCH(E1193,Mapping!$A$2:$A$465,0))</f>
        <v>MEGHALAYA</v>
      </c>
      <c r="H1193" s="2" t="n">
        <v>0.1</v>
      </c>
      <c r="I1193" s="3" t="n">
        <v>0.002</v>
      </c>
    </row>
    <row r="1194" customFormat="false" ht="15" hidden="false" customHeight="false" outlineLevel="0" collapsed="false">
      <c r="A1194" s="0" t="s">
        <v>524</v>
      </c>
      <c r="B1194" s="0" t="n">
        <f aca="false">VALUE(LEFT(A1194,4))</f>
        <v>2023</v>
      </c>
      <c r="C1194" s="0" t="str">
        <f aca="false">"FY"&amp;IF(VALUE(MID(A1194,6,2))&gt;=4,VALUE(LEFT(A1194,4)),VALUE(LEFT(A1194,4))-1)&amp;"-"&amp;TEXT(MOD(IF(VALUE(MID(A1194,6,2))&gt;=4,VALUE(LEFT(A1194,4)),VALUE(LEFT(A1194,4))-1)+1,100),"00")</f>
        <v>FY2022-23</v>
      </c>
      <c r="D1194" s="0" t="s">
        <v>45</v>
      </c>
      <c r="E1194" s="0" t="s">
        <v>45</v>
      </c>
      <c r="F1194" s="0" t="str">
        <f aca="false">INDEX(Mapping!$B$2:$B$465,MATCH(E1194,Mapping!$A$2:$A$465,0))</f>
        <v>BIHAR</v>
      </c>
      <c r="G1194" s="0" t="str">
        <f aca="false">INDEX(Mapping!$C$2:$C$465,MATCH(E1194,Mapping!$A$2:$A$465,0))</f>
        <v>BIHAR</v>
      </c>
      <c r="H1194" s="2" t="n">
        <v>0.03</v>
      </c>
      <c r="I1194" s="3" t="n">
        <v>0.001</v>
      </c>
    </row>
    <row r="1195" customFormat="false" ht="15" hidden="false" customHeight="false" outlineLevel="0" collapsed="false">
      <c r="A1195" s="0" t="s">
        <v>524</v>
      </c>
      <c r="B1195" s="0" t="n">
        <f aca="false">VALUE(LEFT(A1195,4))</f>
        <v>2023</v>
      </c>
      <c r="C1195" s="0" t="str">
        <f aca="false">"FY"&amp;IF(VALUE(MID(A1195,6,2))&gt;=4,VALUE(LEFT(A1195,4)),VALUE(LEFT(A1195,4))-1)&amp;"-"&amp;TEXT(MOD(IF(VALUE(MID(A1195,6,2))&gt;=4,VALUE(LEFT(A1195,4)),VALUE(LEFT(A1195,4))-1)+1,100),"00")</f>
        <v>FY2022-23</v>
      </c>
      <c r="D1195" s="0" t="s">
        <v>272</v>
      </c>
      <c r="E1195" s="0" t="s">
        <v>272</v>
      </c>
      <c r="F1195" s="0" t="str">
        <f aca="false">INDEX(Mapping!$B$2:$B$465,MATCH(E1195,Mapping!$A$2:$A$465,0))</f>
        <v>BALCO</v>
      </c>
      <c r="G1195" s="0" t="str">
        <f aca="false">INDEX(Mapping!$C$2:$C$465,MATCH(E1195,Mapping!$A$2:$A$465,0))</f>
        <v>BALCO</v>
      </c>
      <c r="H1195" s="2" t="n">
        <v>0.004</v>
      </c>
      <c r="I1195" s="3" t="n">
        <v>0.0001</v>
      </c>
    </row>
    <row r="1196" customFormat="false" ht="15" hidden="false" customHeight="false" outlineLevel="0" collapsed="false">
      <c r="A1196" s="0" t="s">
        <v>417</v>
      </c>
      <c r="B1196" s="0" t="n">
        <f aca="false">VALUE(LEFT(A1196,4))</f>
        <v>2023</v>
      </c>
      <c r="C1196" s="0" t="str">
        <f aca="false">"FY"&amp;IF(VALUE(MID(A1196,6,2))&gt;=4,VALUE(LEFT(A1196,4)),VALUE(LEFT(A1196,4))-1)&amp;"-"&amp;TEXT(MOD(IF(VALUE(MID(A1196,6,2))&gt;=4,VALUE(LEFT(A1196,4)),VALUE(LEFT(A1196,4))-1)+1,100),"00")</f>
        <v>FY2022-23</v>
      </c>
      <c r="D1196" s="0" t="s">
        <v>31</v>
      </c>
      <c r="E1196" s="0" t="s">
        <v>31</v>
      </c>
      <c r="F1196" s="0" t="str">
        <f aca="false">INDEX(Mapping!$B$2:$B$465,MATCH(E1196,Mapping!$A$2:$A$465,0))</f>
        <v>GUJARAT</v>
      </c>
      <c r="G1196" s="0" t="str">
        <f aca="false">INDEX(Mapping!$C$2:$C$465,MATCH(E1196,Mapping!$A$2:$A$465,0))</f>
        <v>GUJARAT</v>
      </c>
      <c r="H1196" s="2" t="n">
        <v>1519.95</v>
      </c>
      <c r="I1196" s="3" t="n">
        <v>32.21</v>
      </c>
    </row>
    <row r="1197" customFormat="false" ht="15" hidden="false" customHeight="false" outlineLevel="0" collapsed="false">
      <c r="A1197" s="0" t="s">
        <v>417</v>
      </c>
      <c r="B1197" s="0" t="n">
        <f aca="false">VALUE(LEFT(A1197,4))</f>
        <v>2023</v>
      </c>
      <c r="C1197" s="0" t="str">
        <f aca="false">"FY"&amp;IF(VALUE(MID(A1197,6,2))&gt;=4,VALUE(LEFT(A1197,4)),VALUE(LEFT(A1197,4))-1)&amp;"-"&amp;TEXT(MOD(IF(VALUE(MID(A1197,6,2))&gt;=4,VALUE(LEFT(A1197,4)),VALUE(LEFT(A1197,4))-1)+1,100),"00")</f>
        <v>FY2022-23</v>
      </c>
      <c r="D1197" s="0" t="s">
        <v>35</v>
      </c>
      <c r="E1197" s="0" t="s">
        <v>35</v>
      </c>
      <c r="F1197" s="0" t="str">
        <f aca="false">INDEX(Mapping!$B$2:$B$465,MATCH(E1197,Mapping!$A$2:$A$465,0))</f>
        <v>TELANGANA</v>
      </c>
      <c r="G1197" s="0" t="str">
        <f aca="false">INDEX(Mapping!$C$2:$C$465,MATCH(E1197,Mapping!$A$2:$A$465,0))</f>
        <v>TELANGANA</v>
      </c>
      <c r="H1197" s="2" t="n">
        <v>710.71</v>
      </c>
      <c r="I1197" s="3" t="n">
        <v>15.06</v>
      </c>
    </row>
    <row r="1198" customFormat="false" ht="15" hidden="false" customHeight="false" outlineLevel="0" collapsed="false">
      <c r="A1198" s="0" t="s">
        <v>417</v>
      </c>
      <c r="B1198" s="0" t="n">
        <f aca="false">VALUE(LEFT(A1198,4))</f>
        <v>2023</v>
      </c>
      <c r="C1198" s="0" t="str">
        <f aca="false">"FY"&amp;IF(VALUE(MID(A1198,6,2))&gt;=4,VALUE(LEFT(A1198,4)),VALUE(LEFT(A1198,4))-1)&amp;"-"&amp;TEXT(MOD(IF(VALUE(MID(A1198,6,2))&gt;=4,VALUE(LEFT(A1198,4)),VALUE(LEFT(A1198,4))-1)+1,100),"00")</f>
        <v>FY2022-23</v>
      </c>
      <c r="D1198" s="0" t="s">
        <v>54</v>
      </c>
      <c r="E1198" s="0" t="s">
        <v>54</v>
      </c>
      <c r="F1198" s="0" t="str">
        <f aca="false">INDEX(Mapping!$B$2:$B$465,MATCH(E1198,Mapping!$A$2:$A$465,0))</f>
        <v>JAMMU &amp; KASHMIR</v>
      </c>
      <c r="G1198" s="0" t="str">
        <f aca="false">INDEX(Mapping!$C$2:$C$465,MATCH(E1198,Mapping!$A$2:$A$465,0))</f>
        <v>JAMMU &amp; KASHMIR</v>
      </c>
      <c r="H1198" s="2" t="n">
        <v>340.4</v>
      </c>
      <c r="I1198" s="3" t="n">
        <v>7.21</v>
      </c>
    </row>
    <row r="1199" customFormat="false" ht="15" hidden="false" customHeight="false" outlineLevel="0" collapsed="false">
      <c r="A1199" s="0" t="s">
        <v>417</v>
      </c>
      <c r="B1199" s="0" t="n">
        <f aca="false">VALUE(LEFT(A1199,4))</f>
        <v>2023</v>
      </c>
      <c r="C1199" s="0" t="str">
        <f aca="false">"FY"&amp;IF(VALUE(MID(A1199,6,2))&gt;=4,VALUE(LEFT(A1199,4)),VALUE(LEFT(A1199,4))-1)&amp;"-"&amp;TEXT(MOD(IF(VALUE(MID(A1199,6,2))&gt;=4,VALUE(LEFT(A1199,4)),VALUE(LEFT(A1199,4))-1)+1,100),"00")</f>
        <v>FY2022-23</v>
      </c>
      <c r="D1199" s="0" t="s">
        <v>42</v>
      </c>
      <c r="E1199" s="0" t="s">
        <v>42</v>
      </c>
      <c r="F1199" s="0" t="str">
        <f aca="false">INDEX(Mapping!$B$2:$B$465,MATCH(E1199,Mapping!$A$2:$A$465,0))</f>
        <v>PUNJAB</v>
      </c>
      <c r="G1199" s="0" t="str">
        <f aca="false">INDEX(Mapping!$C$2:$C$465,MATCH(E1199,Mapping!$A$2:$A$465,0))</f>
        <v>PUNJAB</v>
      </c>
      <c r="H1199" s="2" t="n">
        <v>336.48</v>
      </c>
      <c r="I1199" s="3" t="n">
        <v>7.13</v>
      </c>
    </row>
    <row r="1200" customFormat="false" ht="15" hidden="false" customHeight="false" outlineLevel="0" collapsed="false">
      <c r="A1200" s="0" t="s">
        <v>417</v>
      </c>
      <c r="B1200" s="0" t="n">
        <f aca="false">VALUE(LEFT(A1200,4))</f>
        <v>2023</v>
      </c>
      <c r="C1200" s="0" t="str">
        <f aca="false">"FY"&amp;IF(VALUE(MID(A1200,6,2))&gt;=4,VALUE(LEFT(A1200,4)),VALUE(LEFT(A1200,4))-1)&amp;"-"&amp;TEXT(MOD(IF(VALUE(MID(A1200,6,2))&gt;=4,VALUE(LEFT(A1200,4)),VALUE(LEFT(A1200,4))-1)+1,100),"00")</f>
        <v>FY2022-23</v>
      </c>
      <c r="D1200" s="0" t="s">
        <v>74</v>
      </c>
      <c r="E1200" s="0" t="s">
        <v>74</v>
      </c>
      <c r="F1200" s="0" t="str">
        <f aca="false">INDEX(Mapping!$B$2:$B$465,MATCH(E1200,Mapping!$A$2:$A$465,0))</f>
        <v>NEPAL (NEA / NVVN)</v>
      </c>
      <c r="G1200" s="0" t="str">
        <f aca="false">INDEX(Mapping!$C$2:$C$465,MATCH(E1200,Mapping!$A$2:$A$465,0))</f>
        <v>NEPAL (NEA / NVVN)</v>
      </c>
      <c r="H1200" s="2" t="n">
        <v>221.88</v>
      </c>
      <c r="I1200" s="3" t="n">
        <v>4.7</v>
      </c>
    </row>
    <row r="1201" customFormat="false" ht="15" hidden="false" customHeight="false" outlineLevel="0" collapsed="false">
      <c r="A1201" s="0" t="s">
        <v>417</v>
      </c>
      <c r="B1201" s="0" t="n">
        <f aca="false">VALUE(LEFT(A1201,4))</f>
        <v>2023</v>
      </c>
      <c r="C1201" s="0" t="str">
        <f aca="false">"FY"&amp;IF(VALUE(MID(A1201,6,2))&gt;=4,VALUE(LEFT(A1201,4)),VALUE(LEFT(A1201,4))-1)&amp;"-"&amp;TEXT(MOD(IF(VALUE(MID(A1201,6,2))&gt;=4,VALUE(LEFT(A1201,4)),VALUE(LEFT(A1201,4))-1)+1,100),"00")</f>
        <v>FY2022-23</v>
      </c>
      <c r="D1201" s="0" t="s">
        <v>56</v>
      </c>
      <c r="E1201" s="0" t="s">
        <v>56</v>
      </c>
      <c r="F1201" s="0" t="str">
        <f aca="false">INDEX(Mapping!$B$2:$B$465,MATCH(E1201,Mapping!$A$2:$A$465,0))</f>
        <v>UTTARAKHAND</v>
      </c>
      <c r="G1201" s="0" t="str">
        <f aca="false">INDEX(Mapping!$C$2:$C$465,MATCH(E1201,Mapping!$A$2:$A$465,0))</f>
        <v>UTTARAKHAND</v>
      </c>
      <c r="H1201" s="2" t="n">
        <v>202.99</v>
      </c>
      <c r="I1201" s="3" t="n">
        <v>4.3</v>
      </c>
    </row>
    <row r="1202" customFormat="false" ht="15" hidden="false" customHeight="false" outlineLevel="0" collapsed="false">
      <c r="A1202" s="0" t="s">
        <v>417</v>
      </c>
      <c r="B1202" s="0" t="n">
        <f aca="false">VALUE(LEFT(A1202,4))</f>
        <v>2023</v>
      </c>
      <c r="C1202" s="0" t="str">
        <f aca="false">"FY"&amp;IF(VALUE(MID(A1202,6,2))&gt;=4,VALUE(LEFT(A1202,4)),VALUE(LEFT(A1202,4))-1)&amp;"-"&amp;TEXT(MOD(IF(VALUE(MID(A1202,6,2))&gt;=4,VALUE(LEFT(A1202,4)),VALUE(LEFT(A1202,4))-1)+1,100),"00")</f>
        <v>FY2022-23</v>
      </c>
      <c r="D1202" s="0" t="s">
        <v>38</v>
      </c>
      <c r="E1202" s="0" t="s">
        <v>38</v>
      </c>
      <c r="F1202" s="0" t="str">
        <f aca="false">INDEX(Mapping!$B$2:$B$465,MATCH(E1202,Mapping!$A$2:$A$465,0))</f>
        <v>ANDHRA PRADESH</v>
      </c>
      <c r="G1202" s="0" t="str">
        <f aca="false">INDEX(Mapping!$C$2:$C$465,MATCH(E1202,Mapping!$A$2:$A$465,0))</f>
        <v>ANDHRA PRADESH</v>
      </c>
      <c r="H1202" s="2" t="n">
        <v>155.61</v>
      </c>
      <c r="I1202" s="3" t="n">
        <v>3.3</v>
      </c>
    </row>
    <row r="1203" customFormat="false" ht="15" hidden="false" customHeight="false" outlineLevel="0" collapsed="false">
      <c r="A1203" s="0" t="s">
        <v>417</v>
      </c>
      <c r="B1203" s="0" t="n">
        <f aca="false">VALUE(LEFT(A1203,4))</f>
        <v>2023</v>
      </c>
      <c r="C1203" s="0" t="str">
        <f aca="false">"FY"&amp;IF(VALUE(MID(A1203,6,2))&gt;=4,VALUE(LEFT(A1203,4)),VALUE(LEFT(A1203,4))-1)&amp;"-"&amp;TEXT(MOD(IF(VALUE(MID(A1203,6,2))&gt;=4,VALUE(LEFT(A1203,4)),VALUE(LEFT(A1203,4))-1)+1,100),"00")</f>
        <v>FY2022-23</v>
      </c>
      <c r="D1203" s="0" t="s">
        <v>37</v>
      </c>
      <c r="E1203" s="0" t="s">
        <v>37</v>
      </c>
      <c r="F1203" s="0" t="str">
        <f aca="false">INDEX(Mapping!$B$2:$B$465,MATCH(E1203,Mapping!$A$2:$A$465,0))</f>
        <v>MAHARASHTRA</v>
      </c>
      <c r="G1203" s="0" t="str">
        <f aca="false">INDEX(Mapping!$C$2:$C$465,MATCH(E1203,Mapping!$A$2:$A$465,0))</f>
        <v>MAHARASHTRA</v>
      </c>
      <c r="H1203" s="2" t="n">
        <v>147.35</v>
      </c>
      <c r="I1203" s="3" t="n">
        <v>3.12</v>
      </c>
    </row>
    <row r="1204" customFormat="false" ht="15" hidden="false" customHeight="false" outlineLevel="0" collapsed="false">
      <c r="A1204" s="0" t="s">
        <v>417</v>
      </c>
      <c r="B1204" s="0" t="n">
        <f aca="false">VALUE(LEFT(A1204,4))</f>
        <v>2023</v>
      </c>
      <c r="C1204" s="0" t="str">
        <f aca="false">"FY"&amp;IF(VALUE(MID(A1204,6,2))&gt;=4,VALUE(LEFT(A1204,4)),VALUE(LEFT(A1204,4))-1)&amp;"-"&amp;TEXT(MOD(IF(VALUE(MID(A1204,6,2))&gt;=4,VALUE(LEFT(A1204,4)),VALUE(LEFT(A1204,4))-1)+1,100),"00")</f>
        <v>FY2022-23</v>
      </c>
      <c r="D1204" s="0" t="s">
        <v>36</v>
      </c>
      <c r="E1204" s="0" t="s">
        <v>36</v>
      </c>
      <c r="F1204" s="0" t="str">
        <f aca="false">INDEX(Mapping!$B$2:$B$465,MATCH(E1204,Mapping!$A$2:$A$465,0))</f>
        <v>UTTAR PRADESH</v>
      </c>
      <c r="G1204" s="0" t="str">
        <f aca="false">INDEX(Mapping!$C$2:$C$465,MATCH(E1204,Mapping!$A$2:$A$465,0))</f>
        <v>UTTAR PRADESH</v>
      </c>
      <c r="H1204" s="2" t="n">
        <v>143.26</v>
      </c>
      <c r="I1204" s="3" t="n">
        <v>3.04</v>
      </c>
    </row>
    <row r="1205" customFormat="false" ht="15" hidden="false" customHeight="false" outlineLevel="0" collapsed="false">
      <c r="A1205" s="0" t="s">
        <v>417</v>
      </c>
      <c r="B1205" s="0" t="n">
        <f aca="false">VALUE(LEFT(A1205,4))</f>
        <v>2023</v>
      </c>
      <c r="C1205" s="0" t="str">
        <f aca="false">"FY"&amp;IF(VALUE(MID(A1205,6,2))&gt;=4,VALUE(LEFT(A1205,4)),VALUE(LEFT(A1205,4))-1)&amp;"-"&amp;TEXT(MOD(IF(VALUE(MID(A1205,6,2))&gt;=4,VALUE(LEFT(A1205,4)),VALUE(LEFT(A1205,4))-1)+1,100),"00")</f>
        <v>FY2022-23</v>
      </c>
      <c r="D1205" s="0" t="s">
        <v>41</v>
      </c>
      <c r="E1205" s="0" t="s">
        <v>41</v>
      </c>
      <c r="F1205" s="0" t="str">
        <f aca="false">INDEX(Mapping!$B$2:$B$465,MATCH(E1205,Mapping!$A$2:$A$465,0))</f>
        <v>RAJASTHAN</v>
      </c>
      <c r="G1205" s="0" t="str">
        <f aca="false">INDEX(Mapping!$C$2:$C$465,MATCH(E1205,Mapping!$A$2:$A$465,0))</f>
        <v>RAJASTHAN</v>
      </c>
      <c r="H1205" s="2" t="n">
        <v>142.67</v>
      </c>
      <c r="I1205" s="3" t="n">
        <v>3.02</v>
      </c>
    </row>
    <row r="1206" customFormat="false" ht="15" hidden="false" customHeight="false" outlineLevel="0" collapsed="false">
      <c r="A1206" s="0" t="s">
        <v>417</v>
      </c>
      <c r="B1206" s="0" t="n">
        <f aca="false">VALUE(LEFT(A1206,4))</f>
        <v>2023</v>
      </c>
      <c r="C1206" s="0" t="str">
        <f aca="false">"FY"&amp;IF(VALUE(MID(A1206,6,2))&gt;=4,VALUE(LEFT(A1206,4)),VALUE(LEFT(A1206,4))-1)&amp;"-"&amp;TEXT(MOD(IF(VALUE(MID(A1206,6,2))&gt;=4,VALUE(LEFT(A1206,4)),VALUE(LEFT(A1206,4))-1)+1,100),"00")</f>
        <v>FY2022-23</v>
      </c>
      <c r="D1206" s="0" t="s">
        <v>651</v>
      </c>
      <c r="E1206" s="0" t="s">
        <v>111</v>
      </c>
      <c r="F1206" s="0" t="str">
        <f aca="false">INDEX(Mapping!$B$2:$B$465,MATCH(E1206,Mapping!$A$2:$A$465,0))</f>
        <v>DRUK GREEN POWER (BHUTAN)</v>
      </c>
      <c r="G1206" s="0" t="str">
        <f aca="false">INDEX(Mapping!$C$2:$C$465,MATCH(E1206,Mapping!$A$2:$A$465,0))</f>
        <v>DRUK GREEN POWER (BHUTAN)</v>
      </c>
      <c r="H1206" s="2" t="n">
        <v>110.43</v>
      </c>
      <c r="I1206" s="3" t="n">
        <v>2.34</v>
      </c>
    </row>
    <row r="1207" customFormat="false" ht="15" hidden="false" customHeight="false" outlineLevel="0" collapsed="false">
      <c r="A1207" s="0" t="s">
        <v>417</v>
      </c>
      <c r="B1207" s="0" t="n">
        <f aca="false">VALUE(LEFT(A1207,4))</f>
        <v>2023</v>
      </c>
      <c r="C1207" s="0" t="str">
        <f aca="false">"FY"&amp;IF(VALUE(MID(A1207,6,2))&gt;=4,VALUE(LEFT(A1207,4)),VALUE(LEFT(A1207,4))-1)&amp;"-"&amp;TEXT(MOD(IF(VALUE(MID(A1207,6,2))&gt;=4,VALUE(LEFT(A1207,4)),VALUE(LEFT(A1207,4))-1)+1,100),"00")</f>
        <v>FY2022-23</v>
      </c>
      <c r="D1207" s="0" t="s">
        <v>100</v>
      </c>
      <c r="E1207" s="0" t="s">
        <v>100</v>
      </c>
      <c r="F1207" s="0" t="str">
        <f aca="false">INDEX(Mapping!$B$2:$B$465,MATCH(E1207,Mapping!$A$2:$A$465,0))</f>
        <v>DNH &amp; DD (UT)</v>
      </c>
      <c r="G1207" s="0" t="str">
        <f aca="false">INDEX(Mapping!$C$2:$C$465,MATCH(E1207,Mapping!$A$2:$A$465,0))</f>
        <v>DNH &amp; DD (UT)</v>
      </c>
      <c r="H1207" s="2" t="n">
        <v>101.45</v>
      </c>
      <c r="I1207" s="3" t="n">
        <v>2.15</v>
      </c>
    </row>
    <row r="1208" customFormat="false" ht="15" hidden="false" customHeight="false" outlineLevel="0" collapsed="false">
      <c r="A1208" s="0" t="s">
        <v>417</v>
      </c>
      <c r="B1208" s="0" t="n">
        <f aca="false">VALUE(LEFT(A1208,4))</f>
        <v>2023</v>
      </c>
      <c r="C1208" s="0" t="str">
        <f aca="false">"FY"&amp;IF(VALUE(MID(A1208,6,2))&gt;=4,VALUE(LEFT(A1208,4)),VALUE(LEFT(A1208,4))-1)&amp;"-"&amp;TEXT(MOD(IF(VALUE(MID(A1208,6,2))&gt;=4,VALUE(LEFT(A1208,4)),VALUE(LEFT(A1208,4))-1)+1,100),"00")</f>
        <v>FY2022-23</v>
      </c>
      <c r="D1208" s="0" t="s">
        <v>49</v>
      </c>
      <c r="E1208" s="0" t="s">
        <v>49</v>
      </c>
      <c r="F1208" s="0" t="str">
        <f aca="false">INDEX(Mapping!$B$2:$B$465,MATCH(E1208,Mapping!$A$2:$A$465,0))</f>
        <v>MADHYA PRADESH</v>
      </c>
      <c r="G1208" s="0" t="str">
        <f aca="false">INDEX(Mapping!$C$2:$C$465,MATCH(E1208,Mapping!$A$2:$A$465,0))</f>
        <v>MADHYA PRADESH</v>
      </c>
      <c r="H1208" s="2" t="n">
        <v>78.23</v>
      </c>
      <c r="I1208" s="3" t="n">
        <v>1.66</v>
      </c>
    </row>
    <row r="1209" customFormat="false" ht="15" hidden="false" customHeight="false" outlineLevel="0" collapsed="false">
      <c r="A1209" s="0" t="s">
        <v>417</v>
      </c>
      <c r="B1209" s="0" t="n">
        <f aca="false">VALUE(LEFT(A1209,4))</f>
        <v>2023</v>
      </c>
      <c r="C1209" s="0" t="str">
        <f aca="false">"FY"&amp;IF(VALUE(MID(A1209,6,2))&gt;=4,VALUE(LEFT(A1209,4)),VALUE(LEFT(A1209,4))-1)&amp;"-"&amp;TEXT(MOD(IF(VALUE(MID(A1209,6,2))&gt;=4,VALUE(LEFT(A1209,4)),VALUE(LEFT(A1209,4))-1)+1,100),"00")</f>
        <v>FY2022-23</v>
      </c>
      <c r="D1209" s="0" t="s">
        <v>61</v>
      </c>
      <c r="E1209" s="0" t="s">
        <v>61</v>
      </c>
      <c r="F1209" s="0" t="str">
        <f aca="false">INDEX(Mapping!$B$2:$B$465,MATCH(E1209,Mapping!$A$2:$A$465,0))</f>
        <v>ASSAM</v>
      </c>
      <c r="G1209" s="0" t="str">
        <f aca="false">INDEX(Mapping!$C$2:$C$465,MATCH(E1209,Mapping!$A$2:$A$465,0))</f>
        <v>ASSAM</v>
      </c>
      <c r="H1209" s="2" t="n">
        <v>68.33</v>
      </c>
      <c r="I1209" s="3" t="n">
        <v>1.45</v>
      </c>
    </row>
    <row r="1210" customFormat="false" ht="15" hidden="false" customHeight="false" outlineLevel="0" collapsed="false">
      <c r="A1210" s="0" t="s">
        <v>417</v>
      </c>
      <c r="B1210" s="0" t="n">
        <f aca="false">VALUE(LEFT(A1210,4))</f>
        <v>2023</v>
      </c>
      <c r="C1210" s="0" t="str">
        <f aca="false">"FY"&amp;IF(VALUE(MID(A1210,6,2))&gt;=4,VALUE(LEFT(A1210,4)),VALUE(LEFT(A1210,4))-1)&amp;"-"&amp;TEXT(MOD(IF(VALUE(MID(A1210,6,2))&gt;=4,VALUE(LEFT(A1210,4)),VALUE(LEFT(A1210,4))-1)+1,100),"00")</f>
        <v>FY2022-23</v>
      </c>
      <c r="D1210" s="0" t="s">
        <v>648</v>
      </c>
      <c r="E1210" s="0" t="s">
        <v>91</v>
      </c>
      <c r="F1210" s="0" t="str">
        <f aca="false">INDEX(Mapping!$B$2:$B$465,MATCH(E1210,Mapping!$A$2:$A$465,0))</f>
        <v>AM/NS INDIA (HAZIRA)</v>
      </c>
      <c r="G1210" s="0" t="str">
        <f aca="false">INDEX(Mapping!$C$2:$C$465,MATCH(E1210,Mapping!$A$2:$A$465,0))</f>
        <v>AM/NS INDIA (HAZIRA)</v>
      </c>
      <c r="H1210" s="2" t="n">
        <v>65.77</v>
      </c>
      <c r="I1210" s="3" t="n">
        <v>1.39</v>
      </c>
    </row>
    <row r="1211" customFormat="false" ht="15" hidden="false" customHeight="false" outlineLevel="0" collapsed="false">
      <c r="A1211" s="0" t="s">
        <v>417</v>
      </c>
      <c r="B1211" s="0" t="n">
        <f aca="false">VALUE(LEFT(A1211,4))</f>
        <v>2023</v>
      </c>
      <c r="C1211" s="0" t="str">
        <f aca="false">"FY"&amp;IF(VALUE(MID(A1211,6,2))&gt;=4,VALUE(LEFT(A1211,4)),VALUE(LEFT(A1211,4))-1)&amp;"-"&amp;TEXT(MOD(IF(VALUE(MID(A1211,6,2))&gt;=4,VALUE(LEFT(A1211,4)),VALUE(LEFT(A1211,4))-1)+1,100),"00")</f>
        <v>FY2022-23</v>
      </c>
      <c r="D1211" s="0" t="s">
        <v>39</v>
      </c>
      <c r="E1211" s="0" t="s">
        <v>39</v>
      </c>
      <c r="F1211" s="0" t="str">
        <f aca="false">INDEX(Mapping!$B$2:$B$465,MATCH(E1211,Mapping!$A$2:$A$465,0))</f>
        <v>WEST BENGAL</v>
      </c>
      <c r="G1211" s="0" t="str">
        <f aca="false">INDEX(Mapping!$C$2:$C$465,MATCH(E1211,Mapping!$A$2:$A$465,0))</f>
        <v>WEST BENGAL</v>
      </c>
      <c r="H1211" s="2" t="n">
        <v>59.58</v>
      </c>
      <c r="I1211" s="3" t="n">
        <v>1.26</v>
      </c>
    </row>
    <row r="1212" customFormat="false" ht="15" hidden="false" customHeight="false" outlineLevel="0" collapsed="false">
      <c r="A1212" s="0" t="s">
        <v>417</v>
      </c>
      <c r="B1212" s="0" t="n">
        <f aca="false">VALUE(LEFT(A1212,4))</f>
        <v>2023</v>
      </c>
      <c r="C1212" s="0" t="str">
        <f aca="false">"FY"&amp;IF(VALUE(MID(A1212,6,2))&gt;=4,VALUE(LEFT(A1212,4)),VALUE(LEFT(A1212,4))-1)&amp;"-"&amp;TEXT(MOD(IF(VALUE(MID(A1212,6,2))&gt;=4,VALUE(LEFT(A1212,4)),VALUE(LEFT(A1212,4))-1)+1,100),"00")</f>
        <v>FY2022-23</v>
      </c>
      <c r="D1212" s="0" t="s">
        <v>40</v>
      </c>
      <c r="E1212" s="0" t="s">
        <v>40</v>
      </c>
      <c r="F1212" s="0" t="str">
        <f aca="false">INDEX(Mapping!$B$2:$B$465,MATCH(E1212,Mapping!$A$2:$A$465,0))</f>
        <v>TAMIL NADU</v>
      </c>
      <c r="G1212" s="0" t="str">
        <f aca="false">INDEX(Mapping!$C$2:$C$465,MATCH(E1212,Mapping!$A$2:$A$465,0))</f>
        <v>TAMIL NADU</v>
      </c>
      <c r="H1212" s="2" t="n">
        <v>46.57</v>
      </c>
      <c r="I1212" s="3" t="n">
        <v>0.99</v>
      </c>
    </row>
    <row r="1213" customFormat="false" ht="15" hidden="false" customHeight="false" outlineLevel="0" collapsed="false">
      <c r="A1213" s="0" t="s">
        <v>417</v>
      </c>
      <c r="B1213" s="0" t="n">
        <f aca="false">VALUE(LEFT(A1213,4))</f>
        <v>2023</v>
      </c>
      <c r="C1213" s="0" t="str">
        <f aca="false">"FY"&amp;IF(VALUE(MID(A1213,6,2))&gt;=4,VALUE(LEFT(A1213,4)),VALUE(LEFT(A1213,4))-1)&amp;"-"&amp;TEXT(MOD(IF(VALUE(MID(A1213,6,2))&gt;=4,VALUE(LEFT(A1213,4)),VALUE(LEFT(A1213,4))-1)+1,100),"00")</f>
        <v>FY2022-23</v>
      </c>
      <c r="D1213" s="0" t="s">
        <v>44</v>
      </c>
      <c r="E1213" s="0" t="s">
        <v>44</v>
      </c>
      <c r="F1213" s="0" t="str">
        <f aca="false">INDEX(Mapping!$B$2:$B$465,MATCH(E1213,Mapping!$A$2:$A$465,0))</f>
        <v>HARYANA</v>
      </c>
      <c r="G1213" s="0" t="str">
        <f aca="false">INDEX(Mapping!$C$2:$C$465,MATCH(E1213,Mapping!$A$2:$A$465,0))</f>
        <v>HARYANA</v>
      </c>
      <c r="H1213" s="2" t="n">
        <v>45.99</v>
      </c>
      <c r="I1213" s="3" t="n">
        <v>0.97</v>
      </c>
    </row>
    <row r="1214" customFormat="false" ht="15" hidden="false" customHeight="false" outlineLevel="0" collapsed="false">
      <c r="A1214" s="0" t="s">
        <v>417</v>
      </c>
      <c r="B1214" s="0" t="n">
        <f aca="false">VALUE(LEFT(A1214,4))</f>
        <v>2023</v>
      </c>
      <c r="C1214" s="0" t="str">
        <f aca="false">"FY"&amp;IF(VALUE(MID(A1214,6,2))&gt;=4,VALUE(LEFT(A1214,4)),VALUE(LEFT(A1214,4))-1)&amp;"-"&amp;TEXT(MOD(IF(VALUE(MID(A1214,6,2))&gt;=4,VALUE(LEFT(A1214,4)),VALUE(LEFT(A1214,4))-1)+1,100),"00")</f>
        <v>FY2022-23</v>
      </c>
      <c r="D1214" s="0" t="s">
        <v>47</v>
      </c>
      <c r="E1214" s="0" t="s">
        <v>47</v>
      </c>
      <c r="F1214" s="0" t="str">
        <f aca="false">INDEX(Mapping!$B$2:$B$465,MATCH(E1214,Mapping!$A$2:$A$465,0))</f>
        <v>KARNATAKA</v>
      </c>
      <c r="G1214" s="0" t="str">
        <f aca="false">INDEX(Mapping!$C$2:$C$465,MATCH(E1214,Mapping!$A$2:$A$465,0))</f>
        <v>KARNATAKA</v>
      </c>
      <c r="H1214" s="2" t="n">
        <v>39.47</v>
      </c>
      <c r="I1214" s="3" t="n">
        <v>0.84</v>
      </c>
    </row>
    <row r="1215" customFormat="false" ht="15" hidden="false" customHeight="false" outlineLevel="0" collapsed="false">
      <c r="A1215" s="0" t="s">
        <v>417</v>
      </c>
      <c r="B1215" s="0" t="n">
        <f aca="false">VALUE(LEFT(A1215,4))</f>
        <v>2023</v>
      </c>
      <c r="C1215" s="0" t="str">
        <f aca="false">"FY"&amp;IF(VALUE(MID(A1215,6,2))&gt;=4,VALUE(LEFT(A1215,4)),VALUE(LEFT(A1215,4))-1)&amp;"-"&amp;TEXT(MOD(IF(VALUE(MID(A1215,6,2))&gt;=4,VALUE(LEFT(A1215,4)),VALUE(LEFT(A1215,4))-1)+1,100),"00")</f>
        <v>FY2022-23</v>
      </c>
      <c r="D1215" s="0" t="s">
        <v>213</v>
      </c>
      <c r="E1215" s="0" t="s">
        <v>213</v>
      </c>
      <c r="F1215" s="0" t="str">
        <f aca="false">INDEX(Mapping!$B$2:$B$465,MATCH(E1215,Mapping!$A$2:$A$465,0))</f>
        <v>NEPAL (NEA / NVVN)</v>
      </c>
      <c r="G1215" s="0" t="str">
        <f aca="false">INDEX(Mapping!$C$2:$C$465,MATCH(E1215,Mapping!$A$2:$A$465,0))</f>
        <v>NEPAL (NEA / NVVN)</v>
      </c>
      <c r="H1215" s="2" t="n">
        <v>38.27</v>
      </c>
      <c r="I1215" s="3" t="n">
        <v>0.81</v>
      </c>
    </row>
    <row r="1216" customFormat="false" ht="15" hidden="false" customHeight="false" outlineLevel="0" collapsed="false">
      <c r="A1216" s="0" t="s">
        <v>417</v>
      </c>
      <c r="B1216" s="0" t="n">
        <f aca="false">VALUE(LEFT(A1216,4))</f>
        <v>2023</v>
      </c>
      <c r="C1216" s="0" t="str">
        <f aca="false">"FY"&amp;IF(VALUE(MID(A1216,6,2))&gt;=4,VALUE(LEFT(A1216,4)),VALUE(LEFT(A1216,4))-1)&amp;"-"&amp;TEXT(MOD(IF(VALUE(MID(A1216,6,2))&gt;=4,VALUE(LEFT(A1216,4)),VALUE(LEFT(A1216,4))-1)+1,100),"00")</f>
        <v>FY2022-23</v>
      </c>
      <c r="D1216" s="0" t="s">
        <v>43</v>
      </c>
      <c r="E1216" s="0" t="s">
        <v>43</v>
      </c>
      <c r="F1216" s="0" t="str">
        <f aca="false">INDEX(Mapping!$B$2:$B$465,MATCH(E1216,Mapping!$A$2:$A$465,0))</f>
        <v>ODISHA</v>
      </c>
      <c r="G1216" s="0" t="str">
        <f aca="false">INDEX(Mapping!$C$2:$C$465,MATCH(E1216,Mapping!$A$2:$A$465,0))</f>
        <v>ODISHA</v>
      </c>
      <c r="H1216" s="2" t="n">
        <v>32.93</v>
      </c>
      <c r="I1216" s="3" t="n">
        <v>0.7</v>
      </c>
    </row>
    <row r="1217" customFormat="false" ht="15" hidden="false" customHeight="false" outlineLevel="0" collapsed="false">
      <c r="A1217" s="0" t="s">
        <v>417</v>
      </c>
      <c r="B1217" s="0" t="n">
        <f aca="false">VALUE(LEFT(A1217,4))</f>
        <v>2023</v>
      </c>
      <c r="C1217" s="0" t="str">
        <f aca="false">"FY"&amp;IF(VALUE(MID(A1217,6,2))&gt;=4,VALUE(LEFT(A1217,4)),VALUE(LEFT(A1217,4))-1)&amp;"-"&amp;TEXT(MOD(IF(VALUE(MID(A1217,6,2))&gt;=4,VALUE(LEFT(A1217,4)),VALUE(LEFT(A1217,4))-1)+1,100),"00")</f>
        <v>FY2022-23</v>
      </c>
      <c r="D1217" s="0" t="s">
        <v>53</v>
      </c>
      <c r="E1217" s="0" t="s">
        <v>53</v>
      </c>
      <c r="F1217" s="0" t="str">
        <f aca="false">INDEX(Mapping!$B$2:$B$465,MATCH(E1217,Mapping!$A$2:$A$465,0))</f>
        <v>HIMACHAL PRADESH</v>
      </c>
      <c r="G1217" s="0" t="str">
        <f aca="false">INDEX(Mapping!$C$2:$C$465,MATCH(E1217,Mapping!$A$2:$A$465,0))</f>
        <v>HIMACHAL PRADESH</v>
      </c>
      <c r="H1217" s="2" t="n">
        <v>27.36</v>
      </c>
      <c r="I1217" s="3" t="n">
        <v>0.58</v>
      </c>
    </row>
    <row r="1218" customFormat="false" ht="15" hidden="false" customHeight="false" outlineLevel="0" collapsed="false">
      <c r="A1218" s="0" t="s">
        <v>417</v>
      </c>
      <c r="B1218" s="0" t="n">
        <f aca="false">VALUE(LEFT(A1218,4))</f>
        <v>2023</v>
      </c>
      <c r="C1218" s="0" t="str">
        <f aca="false">"FY"&amp;IF(VALUE(MID(A1218,6,2))&gt;=4,VALUE(LEFT(A1218,4)),VALUE(LEFT(A1218,4))-1)&amp;"-"&amp;TEXT(MOD(IF(VALUE(MID(A1218,6,2))&gt;=4,VALUE(LEFT(A1218,4)),VALUE(LEFT(A1218,4))-1)+1,100),"00")</f>
        <v>FY2022-23</v>
      </c>
      <c r="D1218" s="0" t="s">
        <v>94</v>
      </c>
      <c r="E1218" s="0" t="s">
        <v>94</v>
      </c>
      <c r="F1218" s="0" t="str">
        <f aca="false">INDEX(Mapping!$B$2:$B$465,MATCH(E1218,Mapping!$A$2:$A$465,0))</f>
        <v>JHARKHAND</v>
      </c>
      <c r="G1218" s="0" t="str">
        <f aca="false">INDEX(Mapping!$C$2:$C$465,MATCH(E1218,Mapping!$A$2:$A$465,0))</f>
        <v>JHARKHAND</v>
      </c>
      <c r="H1218" s="2" t="n">
        <v>21.16</v>
      </c>
      <c r="I1218" s="3" t="n">
        <v>0.45</v>
      </c>
    </row>
    <row r="1219" customFormat="false" ht="15" hidden="false" customHeight="false" outlineLevel="0" collapsed="false">
      <c r="A1219" s="0" t="s">
        <v>417</v>
      </c>
      <c r="B1219" s="0" t="n">
        <f aca="false">VALUE(LEFT(A1219,4))</f>
        <v>2023</v>
      </c>
      <c r="C1219" s="0" t="str">
        <f aca="false">"FY"&amp;IF(VALUE(MID(A1219,6,2))&gt;=4,VALUE(LEFT(A1219,4)),VALUE(LEFT(A1219,4))-1)&amp;"-"&amp;TEXT(MOD(IF(VALUE(MID(A1219,6,2))&gt;=4,VALUE(LEFT(A1219,4)),VALUE(LEFT(A1219,4))-1)+1,100),"00")</f>
        <v>FY2022-23</v>
      </c>
      <c r="D1219" s="0" t="s">
        <v>48</v>
      </c>
      <c r="E1219" s="0" t="s">
        <v>48</v>
      </c>
      <c r="F1219" s="0" t="str">
        <f aca="false">INDEX(Mapping!$B$2:$B$465,MATCH(E1219,Mapping!$A$2:$A$465,0))</f>
        <v>DELHI</v>
      </c>
      <c r="G1219" s="0" t="str">
        <f aca="false">INDEX(Mapping!$C$2:$C$465,MATCH(E1219,Mapping!$A$2:$A$465,0))</f>
        <v>DELHI</v>
      </c>
      <c r="H1219" s="2" t="n">
        <v>19.4</v>
      </c>
      <c r="I1219" s="3" t="n">
        <v>0.41</v>
      </c>
    </row>
    <row r="1220" customFormat="false" ht="15" hidden="false" customHeight="false" outlineLevel="0" collapsed="false">
      <c r="A1220" s="0" t="s">
        <v>417</v>
      </c>
      <c r="B1220" s="0" t="n">
        <f aca="false">VALUE(LEFT(A1220,4))</f>
        <v>2023</v>
      </c>
      <c r="C1220" s="0" t="str">
        <f aca="false">"FY"&amp;IF(VALUE(MID(A1220,6,2))&gt;=4,VALUE(LEFT(A1220,4)),VALUE(LEFT(A1220,4))-1)&amp;"-"&amp;TEXT(MOD(IF(VALUE(MID(A1220,6,2))&gt;=4,VALUE(LEFT(A1220,4)),VALUE(LEFT(A1220,4))-1)+1,100),"00")</f>
        <v>FY2022-23</v>
      </c>
      <c r="D1220" s="0" t="s">
        <v>119</v>
      </c>
      <c r="E1220" s="0" t="s">
        <v>119</v>
      </c>
      <c r="F1220" s="0" t="str">
        <f aca="false">INDEX(Mapping!$B$2:$B$465,MATCH(E1220,Mapping!$A$2:$A$465,0))</f>
        <v>GOA</v>
      </c>
      <c r="G1220" s="0" t="str">
        <f aca="false">INDEX(Mapping!$C$2:$C$465,MATCH(E1220,Mapping!$A$2:$A$465,0))</f>
        <v>GOA</v>
      </c>
      <c r="H1220" s="2" t="n">
        <v>15.18</v>
      </c>
      <c r="I1220" s="3" t="n">
        <v>0.32</v>
      </c>
    </row>
    <row r="1221" customFormat="false" ht="15" hidden="false" customHeight="false" outlineLevel="0" collapsed="false">
      <c r="A1221" s="0" t="s">
        <v>417</v>
      </c>
      <c r="B1221" s="0" t="n">
        <f aca="false">VALUE(LEFT(A1221,4))</f>
        <v>2023</v>
      </c>
      <c r="C1221" s="0" t="str">
        <f aca="false">"FY"&amp;IF(VALUE(MID(A1221,6,2))&gt;=4,VALUE(LEFT(A1221,4)),VALUE(LEFT(A1221,4))-1)&amp;"-"&amp;TEXT(MOD(IF(VALUE(MID(A1221,6,2))&gt;=4,VALUE(LEFT(A1221,4)),VALUE(LEFT(A1221,4))-1)+1,100),"00")</f>
        <v>FY2022-23</v>
      </c>
      <c r="D1221" s="0" t="s">
        <v>176</v>
      </c>
      <c r="E1221" s="0" t="s">
        <v>176</v>
      </c>
      <c r="F1221" s="0" t="str">
        <f aca="false">INDEX(Mapping!$B$2:$B$465,MATCH(E1221,Mapping!$A$2:$A$465,0))</f>
        <v>SIKKIM</v>
      </c>
      <c r="G1221" s="0" t="str">
        <f aca="false">INDEX(Mapping!$C$2:$C$465,MATCH(E1221,Mapping!$A$2:$A$465,0))</f>
        <v>SIKKIM</v>
      </c>
      <c r="H1221" s="2" t="n">
        <v>9.78</v>
      </c>
      <c r="I1221" s="3" t="n">
        <v>0.21</v>
      </c>
    </row>
    <row r="1222" customFormat="false" ht="15" hidden="false" customHeight="false" outlineLevel="0" collapsed="false">
      <c r="A1222" s="0" t="s">
        <v>417</v>
      </c>
      <c r="B1222" s="0" t="n">
        <f aca="false">VALUE(LEFT(A1222,4))</f>
        <v>2023</v>
      </c>
      <c r="C1222" s="0" t="str">
        <f aca="false">"FY"&amp;IF(VALUE(MID(A1222,6,2))&gt;=4,VALUE(LEFT(A1222,4)),VALUE(LEFT(A1222,4))-1)&amp;"-"&amp;TEXT(MOD(IF(VALUE(MID(A1222,6,2))&gt;=4,VALUE(LEFT(A1222,4)),VALUE(LEFT(A1222,4))-1)+1,100),"00")</f>
        <v>FY2022-23</v>
      </c>
      <c r="D1222" s="0" t="s">
        <v>46</v>
      </c>
      <c r="E1222" s="0" t="s">
        <v>46</v>
      </c>
      <c r="F1222" s="0" t="str">
        <f aca="false">INDEX(Mapping!$B$2:$B$465,MATCH(E1222,Mapping!$A$2:$A$465,0))</f>
        <v>CHHATTISGARH</v>
      </c>
      <c r="G1222" s="0" t="str">
        <f aca="false">INDEX(Mapping!$C$2:$C$465,MATCH(E1222,Mapping!$A$2:$A$465,0))</f>
        <v>CHHATTISGARH</v>
      </c>
      <c r="H1222" s="2" t="n">
        <v>3.79</v>
      </c>
      <c r="I1222" s="3" t="n">
        <v>0.08</v>
      </c>
    </row>
    <row r="1223" customFormat="false" ht="15" hidden="false" customHeight="false" outlineLevel="0" collapsed="false">
      <c r="A1223" s="0" t="s">
        <v>417</v>
      </c>
      <c r="B1223" s="0" t="n">
        <f aca="false">VALUE(LEFT(A1223,4))</f>
        <v>2023</v>
      </c>
      <c r="C1223" s="0" t="str">
        <f aca="false">"FY"&amp;IF(VALUE(MID(A1223,6,2))&gt;=4,VALUE(LEFT(A1223,4)),VALUE(LEFT(A1223,4))-1)&amp;"-"&amp;TEXT(MOD(IF(VALUE(MID(A1223,6,2))&gt;=4,VALUE(LEFT(A1223,4)),VALUE(LEFT(A1223,4))-1)+1,100),"00")</f>
        <v>FY2022-23</v>
      </c>
      <c r="D1223" s="0" t="s">
        <v>253</v>
      </c>
      <c r="E1223" s="0" t="s">
        <v>253</v>
      </c>
      <c r="F1223" s="0" t="str">
        <f aca="false">INDEX(Mapping!$B$2:$B$465,MATCH(E1223,Mapping!$A$2:$A$465,0))</f>
        <v>NAGALAND</v>
      </c>
      <c r="G1223" s="0" t="str">
        <f aca="false">INDEX(Mapping!$C$2:$C$465,MATCH(E1223,Mapping!$A$2:$A$465,0))</f>
        <v>NAGALAND</v>
      </c>
      <c r="H1223" s="2" t="n">
        <v>3.65</v>
      </c>
      <c r="I1223" s="3" t="n">
        <v>0.08</v>
      </c>
    </row>
    <row r="1224" customFormat="false" ht="15" hidden="false" customHeight="false" outlineLevel="0" collapsed="false">
      <c r="A1224" s="0" t="s">
        <v>417</v>
      </c>
      <c r="B1224" s="0" t="n">
        <f aca="false">VALUE(LEFT(A1224,4))</f>
        <v>2023</v>
      </c>
      <c r="C1224" s="0" t="str">
        <f aca="false">"FY"&amp;IF(VALUE(MID(A1224,6,2))&gt;=4,VALUE(LEFT(A1224,4)),VALUE(LEFT(A1224,4))-1)&amp;"-"&amp;TEXT(MOD(IF(VALUE(MID(A1224,6,2))&gt;=4,VALUE(LEFT(A1224,4)),VALUE(LEFT(A1224,4))-1)+1,100),"00")</f>
        <v>FY2022-23</v>
      </c>
      <c r="D1224" s="0" t="s">
        <v>259</v>
      </c>
      <c r="E1224" s="0" t="s">
        <v>259</v>
      </c>
      <c r="F1224" s="0" t="str">
        <f aca="false">INDEX(Mapping!$B$2:$B$465,MATCH(E1224,Mapping!$A$2:$A$465,0))</f>
        <v>INDIAN RAILWAYS (NCR)</v>
      </c>
      <c r="G1224" s="0" t="str">
        <f aca="false">INDEX(Mapping!$C$2:$C$465,MATCH(E1224,Mapping!$A$2:$A$465,0))</f>
        <v>INDIAN RAILWAYS (NCR)</v>
      </c>
      <c r="H1224" s="2" t="n">
        <v>3.02</v>
      </c>
      <c r="I1224" s="3" t="n">
        <v>0.06</v>
      </c>
    </row>
    <row r="1225" customFormat="false" ht="15" hidden="false" customHeight="false" outlineLevel="0" collapsed="false">
      <c r="A1225" s="0" t="s">
        <v>417</v>
      </c>
      <c r="B1225" s="0" t="n">
        <f aca="false">VALUE(LEFT(A1225,4))</f>
        <v>2023</v>
      </c>
      <c r="C1225" s="0" t="str">
        <f aca="false">"FY"&amp;IF(VALUE(MID(A1225,6,2))&gt;=4,VALUE(LEFT(A1225,4)),VALUE(LEFT(A1225,4))-1)&amp;"-"&amp;TEXT(MOD(IF(VALUE(MID(A1225,6,2))&gt;=4,VALUE(LEFT(A1225,4)),VALUE(LEFT(A1225,4))-1)+1,100),"00")</f>
        <v>FY2022-23</v>
      </c>
      <c r="D1225" s="0" t="s">
        <v>71</v>
      </c>
      <c r="E1225" s="0" t="s">
        <v>71</v>
      </c>
      <c r="F1225" s="0" t="str">
        <f aca="false">INDEX(Mapping!$B$2:$B$465,MATCH(E1225,Mapping!$A$2:$A$465,0))</f>
        <v>KERALA</v>
      </c>
      <c r="G1225" s="0" t="str">
        <f aca="false">INDEX(Mapping!$C$2:$C$465,MATCH(E1225,Mapping!$A$2:$A$465,0))</f>
        <v>KERALA</v>
      </c>
      <c r="H1225" s="2" t="n">
        <v>2.99</v>
      </c>
      <c r="I1225" s="3" t="n">
        <v>0.06</v>
      </c>
    </row>
    <row r="1226" customFormat="false" ht="15" hidden="false" customHeight="false" outlineLevel="0" collapsed="false">
      <c r="A1226" s="0" t="s">
        <v>417</v>
      </c>
      <c r="B1226" s="0" t="n">
        <f aca="false">VALUE(LEFT(A1226,4))</f>
        <v>2023</v>
      </c>
      <c r="C1226" s="0" t="str">
        <f aca="false">"FY"&amp;IF(VALUE(MID(A1226,6,2))&gt;=4,VALUE(LEFT(A1226,4)),VALUE(LEFT(A1226,4))-1)&amp;"-"&amp;TEXT(MOD(IF(VALUE(MID(A1226,6,2))&gt;=4,VALUE(LEFT(A1226,4)),VALUE(LEFT(A1226,4))-1)+1,100),"00")</f>
        <v>FY2022-23</v>
      </c>
      <c r="D1226" s="0" t="s">
        <v>181</v>
      </c>
      <c r="E1226" s="0" t="s">
        <v>181</v>
      </c>
      <c r="F1226" s="0" t="str">
        <f aca="false">INDEX(Mapping!$B$2:$B$465,MATCH(E1226,Mapping!$A$2:$A$465,0))</f>
        <v>ARUNACHAL PRADESH</v>
      </c>
      <c r="G1226" s="0" t="str">
        <f aca="false">INDEX(Mapping!$C$2:$C$465,MATCH(E1226,Mapping!$A$2:$A$465,0))</f>
        <v>ARUNACHAL PRADESH</v>
      </c>
      <c r="H1226" s="2" t="n">
        <v>1.24</v>
      </c>
      <c r="I1226" s="3" t="n">
        <v>0.03</v>
      </c>
    </row>
    <row r="1227" customFormat="false" ht="15" hidden="false" customHeight="false" outlineLevel="0" collapsed="false">
      <c r="A1227" s="0" t="s">
        <v>417</v>
      </c>
      <c r="B1227" s="0" t="n">
        <f aca="false">VALUE(LEFT(A1227,4))</f>
        <v>2023</v>
      </c>
      <c r="C1227" s="0" t="str">
        <f aca="false">"FY"&amp;IF(VALUE(MID(A1227,6,2))&gt;=4,VALUE(LEFT(A1227,4)),VALUE(LEFT(A1227,4))-1)&amp;"-"&amp;TEXT(MOD(IF(VALUE(MID(A1227,6,2))&gt;=4,VALUE(LEFT(A1227,4)),VALUE(LEFT(A1227,4))-1)+1,100),"00")</f>
        <v>FY2022-23</v>
      </c>
      <c r="D1227" s="0" t="s">
        <v>272</v>
      </c>
      <c r="E1227" s="0" t="s">
        <v>272</v>
      </c>
      <c r="F1227" s="0" t="str">
        <f aca="false">INDEX(Mapping!$B$2:$B$465,MATCH(E1227,Mapping!$A$2:$A$465,0))</f>
        <v>BALCO</v>
      </c>
      <c r="G1227" s="0" t="str">
        <f aca="false">INDEX(Mapping!$C$2:$C$465,MATCH(E1227,Mapping!$A$2:$A$465,0))</f>
        <v>BALCO</v>
      </c>
      <c r="H1227" s="2" t="n">
        <v>1.12</v>
      </c>
      <c r="I1227" s="3" t="n">
        <v>0.02</v>
      </c>
    </row>
    <row r="1228" customFormat="false" ht="15" hidden="false" customHeight="false" outlineLevel="0" collapsed="false">
      <c r="A1228" s="0" t="s">
        <v>417</v>
      </c>
      <c r="B1228" s="0" t="n">
        <f aca="false">VALUE(LEFT(A1228,4))</f>
        <v>2023</v>
      </c>
      <c r="C1228" s="0" t="str">
        <f aca="false">"FY"&amp;IF(VALUE(MID(A1228,6,2))&gt;=4,VALUE(LEFT(A1228,4)),VALUE(LEFT(A1228,4))-1)&amp;"-"&amp;TEXT(MOD(IF(VALUE(MID(A1228,6,2))&gt;=4,VALUE(LEFT(A1228,4)),VALUE(LEFT(A1228,4))-1)+1,100),"00")</f>
        <v>FY2022-23</v>
      </c>
      <c r="D1228" s="0" t="s">
        <v>494</v>
      </c>
      <c r="E1228" s="0" t="s">
        <v>494</v>
      </c>
      <c r="F1228" s="0" t="str">
        <f aca="false">INDEX(Mapping!$B$2:$B$465,MATCH(E1228,Mapping!$A$2:$A$465,0))</f>
        <v>RGPPL_IR</v>
      </c>
      <c r="G1228" s="0" t="str">
        <f aca="false">INDEX(Mapping!$C$2:$C$465,MATCH(E1228,Mapping!$A$2:$A$465,0))</f>
        <v>RGPPL_IR</v>
      </c>
      <c r="H1228" s="2" t="n">
        <v>0.64</v>
      </c>
      <c r="I1228" s="3" t="n">
        <v>0.01</v>
      </c>
    </row>
    <row r="1229" customFormat="false" ht="15" hidden="false" customHeight="false" outlineLevel="0" collapsed="false">
      <c r="A1229" s="0" t="s">
        <v>417</v>
      </c>
      <c r="B1229" s="0" t="n">
        <f aca="false">VALUE(LEFT(A1229,4))</f>
        <v>2023</v>
      </c>
      <c r="C1229" s="0" t="str">
        <f aca="false">"FY"&amp;IF(VALUE(MID(A1229,6,2))&gt;=4,VALUE(LEFT(A1229,4)),VALUE(LEFT(A1229,4))-1)&amp;"-"&amp;TEXT(MOD(IF(VALUE(MID(A1229,6,2))&gt;=4,VALUE(LEFT(A1229,4)),VALUE(LEFT(A1229,4))-1)+1,100),"00")</f>
        <v>FY2022-23</v>
      </c>
      <c r="D1229" s="0" t="s">
        <v>45</v>
      </c>
      <c r="E1229" s="0" t="s">
        <v>45</v>
      </c>
      <c r="F1229" s="0" t="str">
        <f aca="false">INDEX(Mapping!$B$2:$B$465,MATCH(E1229,Mapping!$A$2:$A$465,0))</f>
        <v>BIHAR</v>
      </c>
      <c r="G1229" s="0" t="str">
        <f aca="false">INDEX(Mapping!$C$2:$C$465,MATCH(E1229,Mapping!$A$2:$A$465,0))</f>
        <v>BIHAR</v>
      </c>
      <c r="H1229" s="2" t="n">
        <v>0.47</v>
      </c>
      <c r="I1229" s="3" t="n">
        <v>0.01</v>
      </c>
    </row>
    <row r="1230" customFormat="false" ht="15" hidden="false" customHeight="false" outlineLevel="0" collapsed="false">
      <c r="A1230" s="0" t="s">
        <v>417</v>
      </c>
      <c r="B1230" s="0" t="n">
        <f aca="false">VALUE(LEFT(A1230,4))</f>
        <v>2023</v>
      </c>
      <c r="C1230" s="0" t="str">
        <f aca="false">"FY"&amp;IF(VALUE(MID(A1230,6,2))&gt;=4,VALUE(LEFT(A1230,4)),VALUE(LEFT(A1230,4))-1)&amp;"-"&amp;TEXT(MOD(IF(VALUE(MID(A1230,6,2))&gt;=4,VALUE(LEFT(A1230,4)),VALUE(LEFT(A1230,4))-1)+1,100),"00")</f>
        <v>FY2022-23</v>
      </c>
      <c r="D1230" s="0" t="s">
        <v>121</v>
      </c>
      <c r="E1230" s="0" t="s">
        <v>121</v>
      </c>
      <c r="F1230" s="0" t="str">
        <f aca="false">INDEX(Mapping!$B$2:$B$465,MATCH(E1230,Mapping!$A$2:$A$465,0))</f>
        <v>MEGHALAYA</v>
      </c>
      <c r="G1230" s="0" t="str">
        <f aca="false">INDEX(Mapping!$C$2:$C$465,MATCH(E1230,Mapping!$A$2:$A$465,0))</f>
        <v>MEGHALAYA</v>
      </c>
      <c r="H1230" s="2" t="n">
        <v>0.25</v>
      </c>
      <c r="I1230" s="3" t="n">
        <v>0.01</v>
      </c>
    </row>
    <row r="1231" customFormat="false" ht="15" hidden="false" customHeight="false" outlineLevel="0" collapsed="false">
      <c r="A1231" s="0" t="s">
        <v>417</v>
      </c>
      <c r="B1231" s="0" t="n">
        <f aca="false">VALUE(LEFT(A1231,4))</f>
        <v>2023</v>
      </c>
      <c r="C1231" s="0" t="str">
        <f aca="false">"FY"&amp;IF(VALUE(MID(A1231,6,2))&gt;=4,VALUE(LEFT(A1231,4)),VALUE(LEFT(A1231,4))-1)&amp;"-"&amp;TEXT(MOD(IF(VALUE(MID(A1231,6,2))&gt;=4,VALUE(LEFT(A1231,4)),VALUE(LEFT(A1231,4))-1)+1,100),"00")</f>
        <v>FY2022-23</v>
      </c>
      <c r="D1231" s="0" t="s">
        <v>152</v>
      </c>
      <c r="E1231" s="0" t="s">
        <v>152</v>
      </c>
      <c r="F1231" s="0" t="str">
        <f aca="false">INDEX(Mapping!$B$2:$B$465,MATCH(E1231,Mapping!$A$2:$A$465,0))</f>
        <v>CHANDIGARH</v>
      </c>
      <c r="G1231" s="0" t="str">
        <f aca="false">INDEX(Mapping!$C$2:$C$465,MATCH(E1231,Mapping!$A$2:$A$465,0))</f>
        <v>CHANDIGARH</v>
      </c>
      <c r="H1231" s="2" t="n">
        <v>0.01</v>
      </c>
      <c r="I1231" s="3" t="n">
        <v>0.0002</v>
      </c>
    </row>
    <row r="1232" customFormat="false" ht="15" hidden="false" customHeight="false" outlineLevel="0" collapsed="false">
      <c r="A1232" s="0" t="s">
        <v>234</v>
      </c>
      <c r="B1232" s="0" t="n">
        <f aca="false">VALUE(LEFT(A1232,4))</f>
        <v>2023</v>
      </c>
      <c r="C1232" s="0" t="str">
        <f aca="false">"FY"&amp;IF(VALUE(MID(A1232,6,2))&gt;=4,VALUE(LEFT(A1232,4)),VALUE(LEFT(A1232,4))-1)&amp;"-"&amp;TEXT(MOD(IF(VALUE(MID(A1232,6,2))&gt;=4,VALUE(LEFT(A1232,4)),VALUE(LEFT(A1232,4))-1)+1,100),"00")</f>
        <v>FY2023-24</v>
      </c>
      <c r="D1232" s="0" t="s">
        <v>31</v>
      </c>
      <c r="E1232" s="0" t="s">
        <v>31</v>
      </c>
      <c r="F1232" s="0" t="str">
        <f aca="false">INDEX(Mapping!$B$2:$B$465,MATCH(E1232,Mapping!$A$2:$A$465,0))</f>
        <v>GUJARAT</v>
      </c>
      <c r="G1232" s="0" t="str">
        <f aca="false">INDEX(Mapping!$C$2:$C$465,MATCH(E1232,Mapping!$A$2:$A$465,0))</f>
        <v>GUJARAT</v>
      </c>
      <c r="H1232" s="2" t="n">
        <v>956.77</v>
      </c>
      <c r="I1232" s="3" t="n">
        <v>21.7</v>
      </c>
    </row>
    <row r="1233" customFormat="false" ht="15" hidden="false" customHeight="false" outlineLevel="0" collapsed="false">
      <c r="A1233" s="0" t="s">
        <v>234</v>
      </c>
      <c r="B1233" s="0" t="n">
        <f aca="false">VALUE(LEFT(A1233,4))</f>
        <v>2023</v>
      </c>
      <c r="C1233" s="0" t="str">
        <f aca="false">"FY"&amp;IF(VALUE(MID(A1233,6,2))&gt;=4,VALUE(LEFT(A1233,4)),VALUE(LEFT(A1233,4))-1)&amp;"-"&amp;TEXT(MOD(IF(VALUE(MID(A1233,6,2))&gt;=4,VALUE(LEFT(A1233,4)),VALUE(LEFT(A1233,4))-1)+1,100),"00")</f>
        <v>FY2023-24</v>
      </c>
      <c r="D1233" s="0" t="s">
        <v>35</v>
      </c>
      <c r="E1233" s="0" t="s">
        <v>35</v>
      </c>
      <c r="F1233" s="0" t="str">
        <f aca="false">INDEX(Mapping!$B$2:$B$465,MATCH(E1233,Mapping!$A$2:$A$465,0))</f>
        <v>TELANGANA</v>
      </c>
      <c r="G1233" s="0" t="str">
        <f aca="false">INDEX(Mapping!$C$2:$C$465,MATCH(E1233,Mapping!$A$2:$A$465,0))</f>
        <v>TELANGANA</v>
      </c>
      <c r="H1233" s="2" t="n">
        <v>507.98</v>
      </c>
      <c r="I1233" s="3" t="n">
        <v>11.52</v>
      </c>
    </row>
    <row r="1234" customFormat="false" ht="15" hidden="false" customHeight="false" outlineLevel="0" collapsed="false">
      <c r="A1234" s="0" t="s">
        <v>234</v>
      </c>
      <c r="B1234" s="0" t="n">
        <f aca="false">VALUE(LEFT(A1234,4))</f>
        <v>2023</v>
      </c>
      <c r="C1234" s="0" t="str">
        <f aca="false">"FY"&amp;IF(VALUE(MID(A1234,6,2))&gt;=4,VALUE(LEFT(A1234,4)),VALUE(LEFT(A1234,4))-1)&amp;"-"&amp;TEXT(MOD(IF(VALUE(MID(A1234,6,2))&gt;=4,VALUE(LEFT(A1234,4)),VALUE(LEFT(A1234,4))-1)+1,100),"00")</f>
        <v>FY2023-24</v>
      </c>
      <c r="D1234" s="0" t="s">
        <v>42</v>
      </c>
      <c r="E1234" s="0" t="s">
        <v>42</v>
      </c>
      <c r="F1234" s="0" t="str">
        <f aca="false">INDEX(Mapping!$B$2:$B$465,MATCH(E1234,Mapping!$A$2:$A$465,0))</f>
        <v>PUNJAB</v>
      </c>
      <c r="G1234" s="0" t="str">
        <f aca="false">INDEX(Mapping!$C$2:$C$465,MATCH(E1234,Mapping!$A$2:$A$465,0))</f>
        <v>PUNJAB</v>
      </c>
      <c r="H1234" s="2" t="n">
        <v>420.43</v>
      </c>
      <c r="I1234" s="3" t="n">
        <v>9.54</v>
      </c>
    </row>
    <row r="1235" customFormat="false" ht="15" hidden="false" customHeight="false" outlineLevel="0" collapsed="false">
      <c r="A1235" s="0" t="s">
        <v>234</v>
      </c>
      <c r="B1235" s="0" t="n">
        <f aca="false">VALUE(LEFT(A1235,4))</f>
        <v>2023</v>
      </c>
      <c r="C1235" s="0" t="str">
        <f aca="false">"FY"&amp;IF(VALUE(MID(A1235,6,2))&gt;=4,VALUE(LEFT(A1235,4)),VALUE(LEFT(A1235,4))-1)&amp;"-"&amp;TEXT(MOD(IF(VALUE(MID(A1235,6,2))&gt;=4,VALUE(LEFT(A1235,4)),VALUE(LEFT(A1235,4))-1)+1,100),"00")</f>
        <v>FY2023-24</v>
      </c>
      <c r="D1235" s="0" t="s">
        <v>39</v>
      </c>
      <c r="E1235" s="0" t="s">
        <v>39</v>
      </c>
      <c r="F1235" s="0" t="str">
        <f aca="false">INDEX(Mapping!$B$2:$B$465,MATCH(E1235,Mapping!$A$2:$A$465,0))</f>
        <v>WEST BENGAL</v>
      </c>
      <c r="G1235" s="0" t="str">
        <f aca="false">INDEX(Mapping!$C$2:$C$465,MATCH(E1235,Mapping!$A$2:$A$465,0))</f>
        <v>WEST BENGAL</v>
      </c>
      <c r="H1235" s="2" t="n">
        <v>412.01</v>
      </c>
      <c r="I1235" s="3" t="n">
        <v>9.34</v>
      </c>
    </row>
    <row r="1236" customFormat="false" ht="15" hidden="false" customHeight="false" outlineLevel="0" collapsed="false">
      <c r="A1236" s="0" t="s">
        <v>234</v>
      </c>
      <c r="B1236" s="0" t="n">
        <f aca="false">VALUE(LEFT(A1236,4))</f>
        <v>2023</v>
      </c>
      <c r="C1236" s="0" t="str">
        <f aca="false">"FY"&amp;IF(VALUE(MID(A1236,6,2))&gt;=4,VALUE(LEFT(A1236,4)),VALUE(LEFT(A1236,4))-1)&amp;"-"&amp;TEXT(MOD(IF(VALUE(MID(A1236,6,2))&gt;=4,VALUE(LEFT(A1236,4)),VALUE(LEFT(A1236,4))-1)+1,100),"00")</f>
        <v>FY2023-24</v>
      </c>
      <c r="D1236" s="0" t="s">
        <v>54</v>
      </c>
      <c r="E1236" s="0" t="s">
        <v>54</v>
      </c>
      <c r="F1236" s="0" t="str">
        <f aca="false">INDEX(Mapping!$B$2:$B$465,MATCH(E1236,Mapping!$A$2:$A$465,0))</f>
        <v>JAMMU &amp; KASHMIR</v>
      </c>
      <c r="G1236" s="0" t="str">
        <f aca="false">INDEX(Mapping!$C$2:$C$465,MATCH(E1236,Mapping!$A$2:$A$465,0))</f>
        <v>JAMMU &amp; KASHMIR</v>
      </c>
      <c r="H1236" s="2" t="n">
        <v>406.14</v>
      </c>
      <c r="I1236" s="3" t="n">
        <v>9.21</v>
      </c>
    </row>
    <row r="1237" customFormat="false" ht="15" hidden="false" customHeight="false" outlineLevel="0" collapsed="false">
      <c r="A1237" s="0" t="s">
        <v>234</v>
      </c>
      <c r="B1237" s="0" t="n">
        <f aca="false">VALUE(LEFT(A1237,4))</f>
        <v>2023</v>
      </c>
      <c r="C1237" s="0" t="str">
        <f aca="false">"FY"&amp;IF(VALUE(MID(A1237,6,2))&gt;=4,VALUE(LEFT(A1237,4)),VALUE(LEFT(A1237,4))-1)&amp;"-"&amp;TEXT(MOD(IF(VALUE(MID(A1237,6,2))&gt;=4,VALUE(LEFT(A1237,4)),VALUE(LEFT(A1237,4))-1)+1,100),"00")</f>
        <v>FY2023-24</v>
      </c>
      <c r="D1237" s="0" t="s">
        <v>37</v>
      </c>
      <c r="E1237" s="0" t="s">
        <v>37</v>
      </c>
      <c r="F1237" s="0" t="str">
        <f aca="false">INDEX(Mapping!$B$2:$B$465,MATCH(E1237,Mapping!$A$2:$A$465,0))</f>
        <v>MAHARASHTRA</v>
      </c>
      <c r="G1237" s="0" t="str">
        <f aca="false">INDEX(Mapping!$C$2:$C$465,MATCH(E1237,Mapping!$A$2:$A$465,0))</f>
        <v>MAHARASHTRA</v>
      </c>
      <c r="H1237" s="2" t="n">
        <v>225.32</v>
      </c>
      <c r="I1237" s="3" t="n">
        <v>5.11</v>
      </c>
    </row>
    <row r="1238" customFormat="false" ht="15" hidden="false" customHeight="false" outlineLevel="0" collapsed="false">
      <c r="A1238" s="0" t="s">
        <v>234</v>
      </c>
      <c r="B1238" s="0" t="n">
        <f aca="false">VALUE(LEFT(A1238,4))</f>
        <v>2023</v>
      </c>
      <c r="C1238" s="0" t="str">
        <f aca="false">"FY"&amp;IF(VALUE(MID(A1238,6,2))&gt;=4,VALUE(LEFT(A1238,4)),VALUE(LEFT(A1238,4))-1)&amp;"-"&amp;TEXT(MOD(IF(VALUE(MID(A1238,6,2))&gt;=4,VALUE(LEFT(A1238,4)),VALUE(LEFT(A1238,4))-1)+1,100),"00")</f>
        <v>FY2023-24</v>
      </c>
      <c r="D1238" s="0" t="s">
        <v>38</v>
      </c>
      <c r="E1238" s="0" t="s">
        <v>38</v>
      </c>
      <c r="F1238" s="0" t="str">
        <f aca="false">INDEX(Mapping!$B$2:$B$465,MATCH(E1238,Mapping!$A$2:$A$465,0))</f>
        <v>ANDHRA PRADESH</v>
      </c>
      <c r="G1238" s="0" t="str">
        <f aca="false">INDEX(Mapping!$C$2:$C$465,MATCH(E1238,Mapping!$A$2:$A$465,0))</f>
        <v>ANDHRA PRADESH</v>
      </c>
      <c r="H1238" s="2" t="n">
        <v>174.37</v>
      </c>
      <c r="I1238" s="3" t="n">
        <v>3.95</v>
      </c>
    </row>
    <row r="1239" customFormat="false" ht="15" hidden="false" customHeight="false" outlineLevel="0" collapsed="false">
      <c r="A1239" s="0" t="s">
        <v>234</v>
      </c>
      <c r="B1239" s="0" t="n">
        <f aca="false">VALUE(LEFT(A1239,4))</f>
        <v>2023</v>
      </c>
      <c r="C1239" s="0" t="str">
        <f aca="false">"FY"&amp;IF(VALUE(MID(A1239,6,2))&gt;=4,VALUE(LEFT(A1239,4)),VALUE(LEFT(A1239,4))-1)&amp;"-"&amp;TEXT(MOD(IF(VALUE(MID(A1239,6,2))&gt;=4,VALUE(LEFT(A1239,4)),VALUE(LEFT(A1239,4))-1)+1,100),"00")</f>
        <v>FY2023-24</v>
      </c>
      <c r="D1239" s="0" t="s">
        <v>36</v>
      </c>
      <c r="E1239" s="0" t="s">
        <v>36</v>
      </c>
      <c r="F1239" s="0" t="str">
        <f aca="false">INDEX(Mapping!$B$2:$B$465,MATCH(E1239,Mapping!$A$2:$A$465,0))</f>
        <v>UTTAR PRADESH</v>
      </c>
      <c r="G1239" s="0" t="str">
        <f aca="false">INDEX(Mapping!$C$2:$C$465,MATCH(E1239,Mapping!$A$2:$A$465,0))</f>
        <v>UTTAR PRADESH</v>
      </c>
      <c r="H1239" s="2" t="n">
        <v>167.27</v>
      </c>
      <c r="I1239" s="3" t="n">
        <v>3.79</v>
      </c>
    </row>
    <row r="1240" customFormat="false" ht="15" hidden="false" customHeight="false" outlineLevel="0" collapsed="false">
      <c r="A1240" s="0" t="s">
        <v>234</v>
      </c>
      <c r="B1240" s="0" t="n">
        <f aca="false">VALUE(LEFT(A1240,4))</f>
        <v>2023</v>
      </c>
      <c r="C1240" s="0" t="str">
        <f aca="false">"FY"&amp;IF(VALUE(MID(A1240,6,2))&gt;=4,VALUE(LEFT(A1240,4)),VALUE(LEFT(A1240,4))-1)&amp;"-"&amp;TEXT(MOD(IF(VALUE(MID(A1240,6,2))&gt;=4,VALUE(LEFT(A1240,4)),VALUE(LEFT(A1240,4))-1)+1,100),"00")</f>
        <v>FY2023-24</v>
      </c>
      <c r="D1240" s="0" t="s">
        <v>56</v>
      </c>
      <c r="E1240" s="0" t="s">
        <v>56</v>
      </c>
      <c r="F1240" s="0" t="str">
        <f aca="false">INDEX(Mapping!$B$2:$B$465,MATCH(E1240,Mapping!$A$2:$A$465,0))</f>
        <v>UTTARAKHAND</v>
      </c>
      <c r="G1240" s="0" t="str">
        <f aca="false">INDEX(Mapping!$C$2:$C$465,MATCH(E1240,Mapping!$A$2:$A$465,0))</f>
        <v>UTTARAKHAND</v>
      </c>
      <c r="H1240" s="2" t="n">
        <v>166.07</v>
      </c>
      <c r="I1240" s="3" t="n">
        <v>3.77</v>
      </c>
    </row>
    <row r="1241" customFormat="false" ht="15" hidden="false" customHeight="false" outlineLevel="0" collapsed="false">
      <c r="A1241" s="0" t="s">
        <v>234</v>
      </c>
      <c r="B1241" s="0" t="n">
        <f aca="false">VALUE(LEFT(A1241,4))</f>
        <v>2023</v>
      </c>
      <c r="C1241" s="0" t="str">
        <f aca="false">"FY"&amp;IF(VALUE(MID(A1241,6,2))&gt;=4,VALUE(LEFT(A1241,4)),VALUE(LEFT(A1241,4))-1)&amp;"-"&amp;TEXT(MOD(IF(VALUE(MID(A1241,6,2))&gt;=4,VALUE(LEFT(A1241,4)),VALUE(LEFT(A1241,4))-1)+1,100),"00")</f>
        <v>FY2023-24</v>
      </c>
      <c r="D1241" s="0" t="s">
        <v>74</v>
      </c>
      <c r="E1241" s="0" t="s">
        <v>74</v>
      </c>
      <c r="F1241" s="0" t="str">
        <f aca="false">INDEX(Mapping!$B$2:$B$465,MATCH(E1241,Mapping!$A$2:$A$465,0))</f>
        <v>NEPAL (NEA / NVVN)</v>
      </c>
      <c r="G1241" s="0" t="str">
        <f aca="false">INDEX(Mapping!$C$2:$C$465,MATCH(E1241,Mapping!$A$2:$A$465,0))</f>
        <v>NEPAL (NEA / NVVN)</v>
      </c>
      <c r="H1241" s="2" t="n">
        <v>163.24</v>
      </c>
      <c r="I1241" s="3" t="n">
        <v>3.7</v>
      </c>
    </row>
    <row r="1242" customFormat="false" ht="15" hidden="false" customHeight="false" outlineLevel="0" collapsed="false">
      <c r="A1242" s="0" t="s">
        <v>234</v>
      </c>
      <c r="B1242" s="0" t="n">
        <f aca="false">VALUE(LEFT(A1242,4))</f>
        <v>2023</v>
      </c>
      <c r="C1242" s="0" t="str">
        <f aca="false">"FY"&amp;IF(VALUE(MID(A1242,6,2))&gt;=4,VALUE(LEFT(A1242,4)),VALUE(LEFT(A1242,4))-1)&amp;"-"&amp;TEXT(MOD(IF(VALUE(MID(A1242,6,2))&gt;=4,VALUE(LEFT(A1242,4)),VALUE(LEFT(A1242,4))-1)+1,100),"00")</f>
        <v>FY2023-24</v>
      </c>
      <c r="D1242" s="0" t="s">
        <v>40</v>
      </c>
      <c r="E1242" s="0" t="s">
        <v>40</v>
      </c>
      <c r="F1242" s="0" t="str">
        <f aca="false">INDEX(Mapping!$B$2:$B$465,MATCH(E1242,Mapping!$A$2:$A$465,0))</f>
        <v>TAMIL NADU</v>
      </c>
      <c r="G1242" s="0" t="str">
        <f aca="false">INDEX(Mapping!$C$2:$C$465,MATCH(E1242,Mapping!$A$2:$A$465,0))</f>
        <v>TAMIL NADU</v>
      </c>
      <c r="H1242" s="2" t="n">
        <v>143.05</v>
      </c>
      <c r="I1242" s="3" t="n">
        <v>3.24</v>
      </c>
    </row>
    <row r="1243" customFormat="false" ht="15" hidden="false" customHeight="false" outlineLevel="0" collapsed="false">
      <c r="A1243" s="0" t="s">
        <v>234</v>
      </c>
      <c r="B1243" s="0" t="n">
        <f aca="false">VALUE(LEFT(A1243,4))</f>
        <v>2023</v>
      </c>
      <c r="C1243" s="0" t="str">
        <f aca="false">"FY"&amp;IF(VALUE(MID(A1243,6,2))&gt;=4,VALUE(LEFT(A1243,4)),VALUE(LEFT(A1243,4))-1)&amp;"-"&amp;TEXT(MOD(IF(VALUE(MID(A1243,6,2))&gt;=4,VALUE(LEFT(A1243,4)),VALUE(LEFT(A1243,4))-1)+1,100),"00")</f>
        <v>FY2023-24</v>
      </c>
      <c r="D1243" s="0" t="s">
        <v>41</v>
      </c>
      <c r="E1243" s="0" t="s">
        <v>41</v>
      </c>
      <c r="F1243" s="0" t="str">
        <f aca="false">INDEX(Mapping!$B$2:$B$465,MATCH(E1243,Mapping!$A$2:$A$465,0))</f>
        <v>RAJASTHAN</v>
      </c>
      <c r="G1243" s="0" t="str">
        <f aca="false">INDEX(Mapping!$C$2:$C$465,MATCH(E1243,Mapping!$A$2:$A$465,0))</f>
        <v>RAJASTHAN</v>
      </c>
      <c r="H1243" s="2" t="n">
        <v>136.22</v>
      </c>
      <c r="I1243" s="3" t="n">
        <v>3.09</v>
      </c>
    </row>
    <row r="1244" customFormat="false" ht="15" hidden="false" customHeight="false" outlineLevel="0" collapsed="false">
      <c r="A1244" s="0" t="s">
        <v>234</v>
      </c>
      <c r="B1244" s="0" t="n">
        <f aca="false">VALUE(LEFT(A1244,4))</f>
        <v>2023</v>
      </c>
      <c r="C1244" s="0" t="str">
        <f aca="false">"FY"&amp;IF(VALUE(MID(A1244,6,2))&gt;=4,VALUE(LEFT(A1244,4)),VALUE(LEFT(A1244,4))-1)&amp;"-"&amp;TEXT(MOD(IF(VALUE(MID(A1244,6,2))&gt;=4,VALUE(LEFT(A1244,4)),VALUE(LEFT(A1244,4))-1)+1,100),"00")</f>
        <v>FY2023-24</v>
      </c>
      <c r="D1244" s="0" t="s">
        <v>100</v>
      </c>
      <c r="E1244" s="0" t="s">
        <v>100</v>
      </c>
      <c r="F1244" s="0" t="str">
        <f aca="false">INDEX(Mapping!$B$2:$B$465,MATCH(E1244,Mapping!$A$2:$A$465,0))</f>
        <v>DNH &amp; DD (UT)</v>
      </c>
      <c r="G1244" s="0" t="str">
        <f aca="false">INDEX(Mapping!$C$2:$C$465,MATCH(E1244,Mapping!$A$2:$A$465,0))</f>
        <v>DNH &amp; DD (UT)</v>
      </c>
      <c r="H1244" s="2" t="n">
        <v>109.1</v>
      </c>
      <c r="I1244" s="3" t="n">
        <v>2.47</v>
      </c>
    </row>
    <row r="1245" customFormat="false" ht="15" hidden="false" customHeight="false" outlineLevel="0" collapsed="false">
      <c r="A1245" s="0" t="s">
        <v>234</v>
      </c>
      <c r="B1245" s="0" t="n">
        <f aca="false">VALUE(LEFT(A1245,4))</f>
        <v>2023</v>
      </c>
      <c r="C1245" s="0" t="str">
        <f aca="false">"FY"&amp;IF(VALUE(MID(A1245,6,2))&gt;=4,VALUE(LEFT(A1245,4)),VALUE(LEFT(A1245,4))-1)&amp;"-"&amp;TEXT(MOD(IF(VALUE(MID(A1245,6,2))&gt;=4,VALUE(LEFT(A1245,4)),VALUE(LEFT(A1245,4))-1)+1,100),"00")</f>
        <v>FY2023-24</v>
      </c>
      <c r="D1245" s="0" t="s">
        <v>61</v>
      </c>
      <c r="E1245" s="0" t="s">
        <v>61</v>
      </c>
      <c r="F1245" s="0" t="str">
        <f aca="false">INDEX(Mapping!$B$2:$B$465,MATCH(E1245,Mapping!$A$2:$A$465,0))</f>
        <v>ASSAM</v>
      </c>
      <c r="G1245" s="0" t="str">
        <f aca="false">INDEX(Mapping!$C$2:$C$465,MATCH(E1245,Mapping!$A$2:$A$465,0))</f>
        <v>ASSAM</v>
      </c>
      <c r="H1245" s="2" t="n">
        <v>65.03</v>
      </c>
      <c r="I1245" s="3" t="n">
        <v>1.47</v>
      </c>
    </row>
    <row r="1246" customFormat="false" ht="15" hidden="false" customHeight="false" outlineLevel="0" collapsed="false">
      <c r="A1246" s="0" t="s">
        <v>234</v>
      </c>
      <c r="B1246" s="0" t="n">
        <f aca="false">VALUE(LEFT(A1246,4))</f>
        <v>2023</v>
      </c>
      <c r="C1246" s="0" t="str">
        <f aca="false">"FY"&amp;IF(VALUE(MID(A1246,6,2))&gt;=4,VALUE(LEFT(A1246,4)),VALUE(LEFT(A1246,4))-1)&amp;"-"&amp;TEXT(MOD(IF(VALUE(MID(A1246,6,2))&gt;=4,VALUE(LEFT(A1246,4)),VALUE(LEFT(A1246,4))-1)+1,100),"00")</f>
        <v>FY2023-24</v>
      </c>
      <c r="D1246" s="0" t="s">
        <v>648</v>
      </c>
      <c r="E1246" s="0" t="s">
        <v>91</v>
      </c>
      <c r="F1246" s="0" t="str">
        <f aca="false">INDEX(Mapping!$B$2:$B$465,MATCH(E1246,Mapping!$A$2:$A$465,0))</f>
        <v>AM/NS INDIA (HAZIRA)</v>
      </c>
      <c r="G1246" s="0" t="str">
        <f aca="false">INDEX(Mapping!$C$2:$C$465,MATCH(E1246,Mapping!$A$2:$A$465,0))</f>
        <v>AM/NS INDIA (HAZIRA)</v>
      </c>
      <c r="H1246" s="2" t="n">
        <v>60.17</v>
      </c>
      <c r="I1246" s="3" t="n">
        <v>1.36</v>
      </c>
    </row>
    <row r="1247" customFormat="false" ht="15" hidden="false" customHeight="false" outlineLevel="0" collapsed="false">
      <c r="A1247" s="0" t="s">
        <v>234</v>
      </c>
      <c r="B1247" s="0" t="n">
        <f aca="false">VALUE(LEFT(A1247,4))</f>
        <v>2023</v>
      </c>
      <c r="C1247" s="0" t="str">
        <f aca="false">"FY"&amp;IF(VALUE(MID(A1247,6,2))&gt;=4,VALUE(LEFT(A1247,4)),VALUE(LEFT(A1247,4))-1)&amp;"-"&amp;TEXT(MOD(IF(VALUE(MID(A1247,6,2))&gt;=4,VALUE(LEFT(A1247,4)),VALUE(LEFT(A1247,4))-1)+1,100),"00")</f>
        <v>FY2023-24</v>
      </c>
      <c r="D1247" s="0" t="s">
        <v>651</v>
      </c>
      <c r="E1247" s="0" t="s">
        <v>111</v>
      </c>
      <c r="F1247" s="0" t="str">
        <f aca="false">INDEX(Mapping!$B$2:$B$465,MATCH(E1247,Mapping!$A$2:$A$465,0))</f>
        <v>DRUK GREEN POWER (BHUTAN)</v>
      </c>
      <c r="G1247" s="0" t="str">
        <f aca="false">INDEX(Mapping!$C$2:$C$465,MATCH(E1247,Mapping!$A$2:$A$465,0))</f>
        <v>DRUK GREEN POWER (BHUTAN)</v>
      </c>
      <c r="H1247" s="2" t="n">
        <v>48.33</v>
      </c>
      <c r="I1247" s="3" t="n">
        <v>1.1</v>
      </c>
    </row>
    <row r="1248" customFormat="false" ht="15" hidden="false" customHeight="false" outlineLevel="0" collapsed="false">
      <c r="A1248" s="0" t="s">
        <v>234</v>
      </c>
      <c r="B1248" s="0" t="n">
        <f aca="false">VALUE(LEFT(A1248,4))</f>
        <v>2023</v>
      </c>
      <c r="C1248" s="0" t="str">
        <f aca="false">"FY"&amp;IF(VALUE(MID(A1248,6,2))&gt;=4,VALUE(LEFT(A1248,4)),VALUE(LEFT(A1248,4))-1)&amp;"-"&amp;TEXT(MOD(IF(VALUE(MID(A1248,6,2))&gt;=4,VALUE(LEFT(A1248,4)),VALUE(LEFT(A1248,4))-1)+1,100),"00")</f>
        <v>FY2023-24</v>
      </c>
      <c r="D1248" s="0" t="s">
        <v>47</v>
      </c>
      <c r="E1248" s="0" t="s">
        <v>47</v>
      </c>
      <c r="F1248" s="0" t="str">
        <f aca="false">INDEX(Mapping!$B$2:$B$465,MATCH(E1248,Mapping!$A$2:$A$465,0))</f>
        <v>KARNATAKA</v>
      </c>
      <c r="G1248" s="0" t="str">
        <f aca="false">INDEX(Mapping!$C$2:$C$465,MATCH(E1248,Mapping!$A$2:$A$465,0))</f>
        <v>KARNATAKA</v>
      </c>
      <c r="H1248" s="2" t="n">
        <v>44.5</v>
      </c>
      <c r="I1248" s="3" t="n">
        <v>1.01</v>
      </c>
    </row>
    <row r="1249" customFormat="false" ht="15" hidden="false" customHeight="false" outlineLevel="0" collapsed="false">
      <c r="A1249" s="0" t="s">
        <v>234</v>
      </c>
      <c r="B1249" s="0" t="n">
        <f aca="false">VALUE(LEFT(A1249,4))</f>
        <v>2023</v>
      </c>
      <c r="C1249" s="0" t="str">
        <f aca="false">"FY"&amp;IF(VALUE(MID(A1249,6,2))&gt;=4,VALUE(LEFT(A1249,4)),VALUE(LEFT(A1249,4))-1)&amp;"-"&amp;TEXT(MOD(IF(VALUE(MID(A1249,6,2))&gt;=4,VALUE(LEFT(A1249,4)),VALUE(LEFT(A1249,4))-1)+1,100),"00")</f>
        <v>FY2023-24</v>
      </c>
      <c r="D1249" s="0" t="s">
        <v>53</v>
      </c>
      <c r="E1249" s="0" t="s">
        <v>53</v>
      </c>
      <c r="F1249" s="0" t="str">
        <f aca="false">INDEX(Mapping!$B$2:$B$465,MATCH(E1249,Mapping!$A$2:$A$465,0))</f>
        <v>HIMACHAL PRADESH</v>
      </c>
      <c r="G1249" s="0" t="str">
        <f aca="false">INDEX(Mapping!$C$2:$C$465,MATCH(E1249,Mapping!$A$2:$A$465,0))</f>
        <v>HIMACHAL PRADESH</v>
      </c>
      <c r="H1249" s="2" t="n">
        <v>30.85</v>
      </c>
      <c r="I1249" s="3" t="n">
        <v>0.7</v>
      </c>
    </row>
    <row r="1250" customFormat="false" ht="15" hidden="false" customHeight="false" outlineLevel="0" collapsed="false">
      <c r="A1250" s="0" t="s">
        <v>234</v>
      </c>
      <c r="B1250" s="0" t="n">
        <f aca="false">VALUE(LEFT(A1250,4))</f>
        <v>2023</v>
      </c>
      <c r="C1250" s="0" t="str">
        <f aca="false">"FY"&amp;IF(VALUE(MID(A1250,6,2))&gt;=4,VALUE(LEFT(A1250,4)),VALUE(LEFT(A1250,4))-1)&amp;"-"&amp;TEXT(MOD(IF(VALUE(MID(A1250,6,2))&gt;=4,VALUE(LEFT(A1250,4)),VALUE(LEFT(A1250,4))-1)+1,100),"00")</f>
        <v>FY2023-24</v>
      </c>
      <c r="D1250" s="0" t="s">
        <v>49</v>
      </c>
      <c r="E1250" s="0" t="s">
        <v>49</v>
      </c>
      <c r="F1250" s="0" t="str">
        <f aca="false">INDEX(Mapping!$B$2:$B$465,MATCH(E1250,Mapping!$A$2:$A$465,0))</f>
        <v>MADHYA PRADESH</v>
      </c>
      <c r="G1250" s="0" t="str">
        <f aca="false">INDEX(Mapping!$C$2:$C$465,MATCH(E1250,Mapping!$A$2:$A$465,0))</f>
        <v>MADHYA PRADESH</v>
      </c>
      <c r="H1250" s="2" t="n">
        <v>23.05</v>
      </c>
      <c r="I1250" s="3" t="n">
        <v>0.52</v>
      </c>
    </row>
    <row r="1251" customFormat="false" ht="15" hidden="false" customHeight="false" outlineLevel="0" collapsed="false">
      <c r="A1251" s="0" t="s">
        <v>234</v>
      </c>
      <c r="B1251" s="0" t="n">
        <f aca="false">VALUE(LEFT(A1251,4))</f>
        <v>2023</v>
      </c>
      <c r="C1251" s="0" t="str">
        <f aca="false">"FY"&amp;IF(VALUE(MID(A1251,6,2))&gt;=4,VALUE(LEFT(A1251,4)),VALUE(LEFT(A1251,4))-1)&amp;"-"&amp;TEXT(MOD(IF(VALUE(MID(A1251,6,2))&gt;=4,VALUE(LEFT(A1251,4)),VALUE(LEFT(A1251,4))-1)+1,100),"00")</f>
        <v>FY2023-24</v>
      </c>
      <c r="D1251" s="0" t="s">
        <v>44</v>
      </c>
      <c r="E1251" s="0" t="s">
        <v>44</v>
      </c>
      <c r="F1251" s="0" t="str">
        <f aca="false">INDEX(Mapping!$B$2:$B$465,MATCH(E1251,Mapping!$A$2:$A$465,0))</f>
        <v>HARYANA</v>
      </c>
      <c r="G1251" s="0" t="str">
        <f aca="false">INDEX(Mapping!$C$2:$C$465,MATCH(E1251,Mapping!$A$2:$A$465,0))</f>
        <v>HARYANA</v>
      </c>
      <c r="H1251" s="2" t="n">
        <v>22.51</v>
      </c>
      <c r="I1251" s="3" t="n">
        <v>0.51</v>
      </c>
    </row>
    <row r="1252" customFormat="false" ht="15" hidden="false" customHeight="false" outlineLevel="0" collapsed="false">
      <c r="A1252" s="0" t="s">
        <v>234</v>
      </c>
      <c r="B1252" s="0" t="n">
        <f aca="false">VALUE(LEFT(A1252,4))</f>
        <v>2023</v>
      </c>
      <c r="C1252" s="0" t="str">
        <f aca="false">"FY"&amp;IF(VALUE(MID(A1252,6,2))&gt;=4,VALUE(LEFT(A1252,4)),VALUE(LEFT(A1252,4))-1)&amp;"-"&amp;TEXT(MOD(IF(VALUE(MID(A1252,6,2))&gt;=4,VALUE(LEFT(A1252,4)),VALUE(LEFT(A1252,4))-1)+1,100),"00")</f>
        <v>FY2023-24</v>
      </c>
      <c r="D1252" s="0" t="s">
        <v>71</v>
      </c>
      <c r="E1252" s="0" t="s">
        <v>71</v>
      </c>
      <c r="F1252" s="0" t="str">
        <f aca="false">INDEX(Mapping!$B$2:$B$465,MATCH(E1252,Mapping!$A$2:$A$465,0))</f>
        <v>KERALA</v>
      </c>
      <c r="G1252" s="0" t="str">
        <f aca="false">INDEX(Mapping!$C$2:$C$465,MATCH(E1252,Mapping!$A$2:$A$465,0))</f>
        <v>KERALA</v>
      </c>
      <c r="H1252" s="2" t="n">
        <v>21.69</v>
      </c>
      <c r="I1252" s="3" t="n">
        <v>0.49</v>
      </c>
    </row>
    <row r="1253" customFormat="false" ht="15" hidden="false" customHeight="false" outlineLevel="0" collapsed="false">
      <c r="A1253" s="0" t="s">
        <v>234</v>
      </c>
      <c r="B1253" s="0" t="n">
        <f aca="false">VALUE(LEFT(A1253,4))</f>
        <v>2023</v>
      </c>
      <c r="C1253" s="0" t="str">
        <f aca="false">"FY"&amp;IF(VALUE(MID(A1253,6,2))&gt;=4,VALUE(LEFT(A1253,4)),VALUE(LEFT(A1253,4))-1)&amp;"-"&amp;TEXT(MOD(IF(VALUE(MID(A1253,6,2))&gt;=4,VALUE(LEFT(A1253,4)),VALUE(LEFT(A1253,4))-1)+1,100),"00")</f>
        <v>FY2023-24</v>
      </c>
      <c r="D1253" s="0" t="s">
        <v>119</v>
      </c>
      <c r="E1253" s="0" t="s">
        <v>119</v>
      </c>
      <c r="F1253" s="0" t="str">
        <f aca="false">INDEX(Mapping!$B$2:$B$465,MATCH(E1253,Mapping!$A$2:$A$465,0))</f>
        <v>GOA</v>
      </c>
      <c r="G1253" s="0" t="str">
        <f aca="false">INDEX(Mapping!$C$2:$C$465,MATCH(E1253,Mapping!$A$2:$A$465,0))</f>
        <v>GOA</v>
      </c>
      <c r="H1253" s="2" t="n">
        <v>21.07</v>
      </c>
      <c r="I1253" s="3" t="n">
        <v>0.48</v>
      </c>
    </row>
    <row r="1254" customFormat="false" ht="15" hidden="false" customHeight="false" outlineLevel="0" collapsed="false">
      <c r="A1254" s="0" t="s">
        <v>234</v>
      </c>
      <c r="B1254" s="0" t="n">
        <f aca="false">VALUE(LEFT(A1254,4))</f>
        <v>2023</v>
      </c>
      <c r="C1254" s="0" t="str">
        <f aca="false">"FY"&amp;IF(VALUE(MID(A1254,6,2))&gt;=4,VALUE(LEFT(A1254,4)),VALUE(LEFT(A1254,4))-1)&amp;"-"&amp;TEXT(MOD(IF(VALUE(MID(A1254,6,2))&gt;=4,VALUE(LEFT(A1254,4)),VALUE(LEFT(A1254,4))-1)+1,100),"00")</f>
        <v>FY2023-24</v>
      </c>
      <c r="D1254" s="0" t="s">
        <v>43</v>
      </c>
      <c r="E1254" s="0" t="s">
        <v>43</v>
      </c>
      <c r="F1254" s="0" t="str">
        <f aca="false">INDEX(Mapping!$B$2:$B$465,MATCH(E1254,Mapping!$A$2:$A$465,0))</f>
        <v>ODISHA</v>
      </c>
      <c r="G1254" s="0" t="str">
        <f aca="false">INDEX(Mapping!$C$2:$C$465,MATCH(E1254,Mapping!$A$2:$A$465,0))</f>
        <v>ODISHA</v>
      </c>
      <c r="H1254" s="2" t="n">
        <v>18.64</v>
      </c>
      <c r="I1254" s="3" t="n">
        <v>0.42</v>
      </c>
    </row>
    <row r="1255" customFormat="false" ht="15" hidden="false" customHeight="false" outlineLevel="0" collapsed="false">
      <c r="A1255" s="0" t="s">
        <v>234</v>
      </c>
      <c r="B1255" s="0" t="n">
        <f aca="false">VALUE(LEFT(A1255,4))</f>
        <v>2023</v>
      </c>
      <c r="C1255" s="0" t="str">
        <f aca="false">"FY"&amp;IF(VALUE(MID(A1255,6,2))&gt;=4,VALUE(LEFT(A1255,4)),VALUE(LEFT(A1255,4))-1)&amp;"-"&amp;TEXT(MOD(IF(VALUE(MID(A1255,6,2))&gt;=4,VALUE(LEFT(A1255,4)),VALUE(LEFT(A1255,4))-1)+1,100),"00")</f>
        <v>FY2023-24</v>
      </c>
      <c r="D1255" s="0" t="s">
        <v>213</v>
      </c>
      <c r="E1255" s="0" t="s">
        <v>213</v>
      </c>
      <c r="F1255" s="0" t="str">
        <f aca="false">INDEX(Mapping!$B$2:$B$465,MATCH(E1255,Mapping!$A$2:$A$465,0))</f>
        <v>NEPAL (NEA / NVVN)</v>
      </c>
      <c r="G1255" s="0" t="str">
        <f aca="false">INDEX(Mapping!$C$2:$C$465,MATCH(E1255,Mapping!$A$2:$A$465,0))</f>
        <v>NEPAL (NEA / NVVN)</v>
      </c>
      <c r="H1255" s="2" t="n">
        <v>18.55</v>
      </c>
      <c r="I1255" s="3" t="n">
        <v>0.42</v>
      </c>
    </row>
    <row r="1256" customFormat="false" ht="15" hidden="false" customHeight="false" outlineLevel="0" collapsed="false">
      <c r="A1256" s="0" t="s">
        <v>234</v>
      </c>
      <c r="B1256" s="0" t="n">
        <f aca="false">VALUE(LEFT(A1256,4))</f>
        <v>2023</v>
      </c>
      <c r="C1256" s="0" t="str">
        <f aca="false">"FY"&amp;IF(VALUE(MID(A1256,6,2))&gt;=4,VALUE(LEFT(A1256,4)),VALUE(LEFT(A1256,4))-1)&amp;"-"&amp;TEXT(MOD(IF(VALUE(MID(A1256,6,2))&gt;=4,VALUE(LEFT(A1256,4)),VALUE(LEFT(A1256,4))-1)+1,100),"00")</f>
        <v>FY2023-24</v>
      </c>
      <c r="D1256" s="0" t="s">
        <v>94</v>
      </c>
      <c r="E1256" s="0" t="s">
        <v>94</v>
      </c>
      <c r="F1256" s="0" t="str">
        <f aca="false">INDEX(Mapping!$B$2:$B$465,MATCH(E1256,Mapping!$A$2:$A$465,0))</f>
        <v>JHARKHAND</v>
      </c>
      <c r="G1256" s="0" t="str">
        <f aca="false">INDEX(Mapping!$C$2:$C$465,MATCH(E1256,Mapping!$A$2:$A$465,0))</f>
        <v>JHARKHAND</v>
      </c>
      <c r="H1256" s="2" t="n">
        <v>17.72</v>
      </c>
      <c r="I1256" s="3" t="n">
        <v>0.4</v>
      </c>
    </row>
    <row r="1257" customFormat="false" ht="15" hidden="false" customHeight="false" outlineLevel="0" collapsed="false">
      <c r="A1257" s="0" t="s">
        <v>234</v>
      </c>
      <c r="B1257" s="0" t="n">
        <f aca="false">VALUE(LEFT(A1257,4))</f>
        <v>2023</v>
      </c>
      <c r="C1257" s="0" t="str">
        <f aca="false">"FY"&amp;IF(VALUE(MID(A1257,6,2))&gt;=4,VALUE(LEFT(A1257,4)),VALUE(LEFT(A1257,4))-1)&amp;"-"&amp;TEXT(MOD(IF(VALUE(MID(A1257,6,2))&gt;=4,VALUE(LEFT(A1257,4)),VALUE(LEFT(A1257,4))-1)+1,100),"00")</f>
        <v>FY2023-24</v>
      </c>
      <c r="D1257" s="0" t="s">
        <v>259</v>
      </c>
      <c r="E1257" s="0" t="s">
        <v>259</v>
      </c>
      <c r="F1257" s="0" t="str">
        <f aca="false">INDEX(Mapping!$B$2:$B$465,MATCH(E1257,Mapping!$A$2:$A$465,0))</f>
        <v>INDIAN RAILWAYS (NCR)</v>
      </c>
      <c r="G1257" s="0" t="str">
        <f aca="false">INDEX(Mapping!$C$2:$C$465,MATCH(E1257,Mapping!$A$2:$A$465,0))</f>
        <v>INDIAN RAILWAYS (NCR)</v>
      </c>
      <c r="H1257" s="2" t="n">
        <v>8.64</v>
      </c>
      <c r="I1257" s="3" t="n">
        <v>0.2</v>
      </c>
    </row>
    <row r="1258" customFormat="false" ht="15" hidden="false" customHeight="false" outlineLevel="0" collapsed="false">
      <c r="A1258" s="0" t="s">
        <v>234</v>
      </c>
      <c r="B1258" s="0" t="n">
        <f aca="false">VALUE(LEFT(A1258,4))</f>
        <v>2023</v>
      </c>
      <c r="C1258" s="0" t="str">
        <f aca="false">"FY"&amp;IF(VALUE(MID(A1258,6,2))&gt;=4,VALUE(LEFT(A1258,4)),VALUE(LEFT(A1258,4))-1)&amp;"-"&amp;TEXT(MOD(IF(VALUE(MID(A1258,6,2))&gt;=4,VALUE(LEFT(A1258,4)),VALUE(LEFT(A1258,4))-1)+1,100),"00")</f>
        <v>FY2023-24</v>
      </c>
      <c r="D1258" s="0" t="s">
        <v>46</v>
      </c>
      <c r="E1258" s="0" t="s">
        <v>46</v>
      </c>
      <c r="F1258" s="0" t="str">
        <f aca="false">INDEX(Mapping!$B$2:$B$465,MATCH(E1258,Mapping!$A$2:$A$465,0))</f>
        <v>CHHATTISGARH</v>
      </c>
      <c r="G1258" s="0" t="str">
        <f aca="false">INDEX(Mapping!$C$2:$C$465,MATCH(E1258,Mapping!$A$2:$A$465,0))</f>
        <v>CHHATTISGARH</v>
      </c>
      <c r="H1258" s="2" t="n">
        <v>5.77</v>
      </c>
      <c r="I1258" s="3" t="n">
        <v>0.13</v>
      </c>
    </row>
    <row r="1259" customFormat="false" ht="15" hidden="false" customHeight="false" outlineLevel="0" collapsed="false">
      <c r="A1259" s="0" t="s">
        <v>234</v>
      </c>
      <c r="B1259" s="0" t="n">
        <f aca="false">VALUE(LEFT(A1259,4))</f>
        <v>2023</v>
      </c>
      <c r="C1259" s="0" t="str">
        <f aca="false">"FY"&amp;IF(VALUE(MID(A1259,6,2))&gt;=4,VALUE(LEFT(A1259,4)),VALUE(LEFT(A1259,4))-1)&amp;"-"&amp;TEXT(MOD(IF(VALUE(MID(A1259,6,2))&gt;=4,VALUE(LEFT(A1259,4)),VALUE(LEFT(A1259,4))-1)+1,100),"00")</f>
        <v>FY2023-24</v>
      </c>
      <c r="D1259" s="0" t="s">
        <v>121</v>
      </c>
      <c r="E1259" s="0" t="s">
        <v>121</v>
      </c>
      <c r="F1259" s="0" t="str">
        <f aca="false">INDEX(Mapping!$B$2:$B$465,MATCH(E1259,Mapping!$A$2:$A$465,0))</f>
        <v>MEGHALAYA</v>
      </c>
      <c r="G1259" s="0" t="str">
        <f aca="false">INDEX(Mapping!$C$2:$C$465,MATCH(E1259,Mapping!$A$2:$A$465,0))</f>
        <v>MEGHALAYA</v>
      </c>
      <c r="H1259" s="2" t="n">
        <v>4.82</v>
      </c>
      <c r="I1259" s="3" t="n">
        <v>0.11</v>
      </c>
    </row>
    <row r="1260" customFormat="false" ht="15" hidden="false" customHeight="false" outlineLevel="0" collapsed="false">
      <c r="A1260" s="0" t="s">
        <v>234</v>
      </c>
      <c r="B1260" s="0" t="n">
        <f aca="false">VALUE(LEFT(A1260,4))</f>
        <v>2023</v>
      </c>
      <c r="C1260" s="0" t="str">
        <f aca="false">"FY"&amp;IF(VALUE(MID(A1260,6,2))&gt;=4,VALUE(LEFT(A1260,4)),VALUE(LEFT(A1260,4))-1)&amp;"-"&amp;TEXT(MOD(IF(VALUE(MID(A1260,6,2))&gt;=4,VALUE(LEFT(A1260,4)),VALUE(LEFT(A1260,4))-1)+1,100),"00")</f>
        <v>FY2023-24</v>
      </c>
      <c r="D1260" s="0" t="s">
        <v>48</v>
      </c>
      <c r="E1260" s="0" t="s">
        <v>48</v>
      </c>
      <c r="F1260" s="0" t="str">
        <f aca="false">INDEX(Mapping!$B$2:$B$465,MATCH(E1260,Mapping!$A$2:$A$465,0))</f>
        <v>DELHI</v>
      </c>
      <c r="G1260" s="0" t="str">
        <f aca="false">INDEX(Mapping!$C$2:$C$465,MATCH(E1260,Mapping!$A$2:$A$465,0))</f>
        <v>DELHI</v>
      </c>
      <c r="H1260" s="2" t="n">
        <v>3.65</v>
      </c>
      <c r="I1260" s="3" t="n">
        <v>0.08</v>
      </c>
    </row>
    <row r="1261" customFormat="false" ht="15" hidden="false" customHeight="false" outlineLevel="0" collapsed="false">
      <c r="A1261" s="0" t="s">
        <v>234</v>
      </c>
      <c r="B1261" s="0" t="n">
        <f aca="false">VALUE(LEFT(A1261,4))</f>
        <v>2023</v>
      </c>
      <c r="C1261" s="0" t="str">
        <f aca="false">"FY"&amp;IF(VALUE(MID(A1261,6,2))&gt;=4,VALUE(LEFT(A1261,4)),VALUE(LEFT(A1261,4))-1)&amp;"-"&amp;TEXT(MOD(IF(VALUE(MID(A1261,6,2))&gt;=4,VALUE(LEFT(A1261,4)),VALUE(LEFT(A1261,4))-1)+1,100),"00")</f>
        <v>FY2023-24</v>
      </c>
      <c r="D1261" s="0" t="s">
        <v>181</v>
      </c>
      <c r="E1261" s="0" t="s">
        <v>181</v>
      </c>
      <c r="F1261" s="0" t="str">
        <f aca="false">INDEX(Mapping!$B$2:$B$465,MATCH(E1261,Mapping!$A$2:$A$465,0))</f>
        <v>ARUNACHAL PRADESH</v>
      </c>
      <c r="G1261" s="0" t="str">
        <f aca="false">INDEX(Mapping!$C$2:$C$465,MATCH(E1261,Mapping!$A$2:$A$465,0))</f>
        <v>ARUNACHAL PRADESH</v>
      </c>
      <c r="H1261" s="2" t="n">
        <v>2.35</v>
      </c>
      <c r="I1261" s="3" t="n">
        <v>0.05</v>
      </c>
    </row>
    <row r="1262" customFormat="false" ht="15" hidden="false" customHeight="false" outlineLevel="0" collapsed="false">
      <c r="A1262" s="0" t="s">
        <v>234</v>
      </c>
      <c r="B1262" s="0" t="n">
        <f aca="false">VALUE(LEFT(A1262,4))</f>
        <v>2023</v>
      </c>
      <c r="C1262" s="0" t="str">
        <f aca="false">"FY"&amp;IF(VALUE(MID(A1262,6,2))&gt;=4,VALUE(LEFT(A1262,4)),VALUE(LEFT(A1262,4))-1)&amp;"-"&amp;TEXT(MOD(IF(VALUE(MID(A1262,6,2))&gt;=4,VALUE(LEFT(A1262,4)),VALUE(LEFT(A1262,4))-1)+1,100),"00")</f>
        <v>FY2023-24</v>
      </c>
      <c r="D1262" s="0" t="s">
        <v>45</v>
      </c>
      <c r="E1262" s="0" t="s">
        <v>45</v>
      </c>
      <c r="F1262" s="0" t="str">
        <f aca="false">INDEX(Mapping!$B$2:$B$465,MATCH(E1262,Mapping!$A$2:$A$465,0))</f>
        <v>BIHAR</v>
      </c>
      <c r="G1262" s="0" t="str">
        <f aca="false">INDEX(Mapping!$C$2:$C$465,MATCH(E1262,Mapping!$A$2:$A$465,0))</f>
        <v>BIHAR</v>
      </c>
      <c r="H1262" s="2" t="n">
        <v>1.5</v>
      </c>
      <c r="I1262" s="3" t="n">
        <v>0.03</v>
      </c>
    </row>
    <row r="1263" customFormat="false" ht="15" hidden="false" customHeight="false" outlineLevel="0" collapsed="false">
      <c r="A1263" s="0" t="s">
        <v>234</v>
      </c>
      <c r="B1263" s="0" t="n">
        <f aca="false">VALUE(LEFT(A1263,4))</f>
        <v>2023</v>
      </c>
      <c r="C1263" s="0" t="str">
        <f aca="false">"FY"&amp;IF(VALUE(MID(A1263,6,2))&gt;=4,VALUE(LEFT(A1263,4)),VALUE(LEFT(A1263,4))-1)&amp;"-"&amp;TEXT(MOD(IF(VALUE(MID(A1263,6,2))&gt;=4,VALUE(LEFT(A1263,4)),VALUE(LEFT(A1263,4))-1)+1,100),"00")</f>
        <v>FY2023-24</v>
      </c>
      <c r="D1263" s="0" t="s">
        <v>199</v>
      </c>
      <c r="E1263" s="0" t="s">
        <v>199</v>
      </c>
      <c r="F1263" s="0" t="str">
        <f aca="false">INDEX(Mapping!$B$2:$B$465,MATCH(E1263,Mapping!$A$2:$A$465,0))</f>
        <v>TRIPURA</v>
      </c>
      <c r="G1263" s="0" t="str">
        <f aca="false">INDEX(Mapping!$C$2:$C$465,MATCH(E1263,Mapping!$A$2:$A$465,0))</f>
        <v>TRIPURA</v>
      </c>
      <c r="H1263" s="2" t="n">
        <v>0.84</v>
      </c>
      <c r="I1263" s="3" t="n">
        <v>0.02</v>
      </c>
    </row>
    <row r="1264" customFormat="false" ht="15" hidden="false" customHeight="false" outlineLevel="0" collapsed="false">
      <c r="A1264" s="0" t="s">
        <v>234</v>
      </c>
      <c r="B1264" s="0" t="n">
        <f aca="false">VALUE(LEFT(A1264,4))</f>
        <v>2023</v>
      </c>
      <c r="C1264" s="0" t="str">
        <f aca="false">"FY"&amp;IF(VALUE(MID(A1264,6,2))&gt;=4,VALUE(LEFT(A1264,4)),VALUE(LEFT(A1264,4))-1)&amp;"-"&amp;TEXT(MOD(IF(VALUE(MID(A1264,6,2))&gt;=4,VALUE(LEFT(A1264,4)),VALUE(LEFT(A1264,4))-1)+1,100),"00")</f>
        <v>FY2023-24</v>
      </c>
      <c r="D1264" s="0" t="s">
        <v>494</v>
      </c>
      <c r="E1264" s="0" t="s">
        <v>494</v>
      </c>
      <c r="F1264" s="0" t="str">
        <f aca="false">INDEX(Mapping!$B$2:$B$465,MATCH(E1264,Mapping!$A$2:$A$465,0))</f>
        <v>RGPPL_IR</v>
      </c>
      <c r="G1264" s="0" t="str">
        <f aca="false">INDEX(Mapping!$C$2:$C$465,MATCH(E1264,Mapping!$A$2:$A$465,0))</f>
        <v>RGPPL_IR</v>
      </c>
      <c r="H1264" s="2" t="n">
        <v>0.68</v>
      </c>
      <c r="I1264" s="3" t="n">
        <v>0.02</v>
      </c>
    </row>
    <row r="1265" customFormat="false" ht="15" hidden="false" customHeight="false" outlineLevel="0" collapsed="false">
      <c r="A1265" s="0" t="s">
        <v>234</v>
      </c>
      <c r="B1265" s="0" t="n">
        <f aca="false">VALUE(LEFT(A1265,4))</f>
        <v>2023</v>
      </c>
      <c r="C1265" s="0" t="str">
        <f aca="false">"FY"&amp;IF(VALUE(MID(A1265,6,2))&gt;=4,VALUE(LEFT(A1265,4)),VALUE(LEFT(A1265,4))-1)&amp;"-"&amp;TEXT(MOD(IF(VALUE(MID(A1265,6,2))&gt;=4,VALUE(LEFT(A1265,4)),VALUE(LEFT(A1265,4))-1)+1,100),"00")</f>
        <v>FY2023-24</v>
      </c>
      <c r="D1265" s="0" t="s">
        <v>272</v>
      </c>
      <c r="E1265" s="0" t="s">
        <v>272</v>
      </c>
      <c r="F1265" s="0" t="str">
        <f aca="false">INDEX(Mapping!$B$2:$B$465,MATCH(E1265,Mapping!$A$2:$A$465,0))</f>
        <v>BALCO</v>
      </c>
      <c r="G1265" s="0" t="str">
        <f aca="false">INDEX(Mapping!$C$2:$C$465,MATCH(E1265,Mapping!$A$2:$A$465,0))</f>
        <v>BALCO</v>
      </c>
      <c r="H1265" s="2" t="n">
        <v>0.21</v>
      </c>
      <c r="I1265" s="3" t="n">
        <v>0.005</v>
      </c>
    </row>
    <row r="1266" customFormat="false" ht="15" hidden="false" customHeight="false" outlineLevel="0" collapsed="false">
      <c r="A1266" s="0" t="s">
        <v>234</v>
      </c>
      <c r="B1266" s="0" t="n">
        <f aca="false">VALUE(LEFT(A1266,4))</f>
        <v>2023</v>
      </c>
      <c r="C1266" s="0" t="str">
        <f aca="false">"FY"&amp;IF(VALUE(MID(A1266,6,2))&gt;=4,VALUE(LEFT(A1266,4)),VALUE(LEFT(A1266,4))-1)&amp;"-"&amp;TEXT(MOD(IF(VALUE(MID(A1266,6,2))&gt;=4,VALUE(LEFT(A1266,4)),VALUE(LEFT(A1266,4))-1)+1,100),"00")</f>
        <v>FY2023-24</v>
      </c>
      <c r="D1266" s="0" t="s">
        <v>291</v>
      </c>
      <c r="E1266" s="0" t="s">
        <v>291</v>
      </c>
      <c r="F1266" s="0" t="str">
        <f aca="false">INDEX(Mapping!$B$2:$B$465,MATCH(E1266,Mapping!$A$2:$A$465,0))</f>
        <v>MANIPUR</v>
      </c>
      <c r="G1266" s="0" t="str">
        <f aca="false">INDEX(Mapping!$C$2:$C$465,MATCH(E1266,Mapping!$A$2:$A$465,0))</f>
        <v>MANIPUR</v>
      </c>
      <c r="H1266" s="2" t="n">
        <v>0.21</v>
      </c>
      <c r="I1266" s="3" t="n">
        <v>0.005</v>
      </c>
    </row>
    <row r="1267" customFormat="false" ht="15" hidden="false" customHeight="false" outlineLevel="0" collapsed="false">
      <c r="A1267" s="0" t="s">
        <v>234</v>
      </c>
      <c r="B1267" s="0" t="n">
        <f aca="false">VALUE(LEFT(A1267,4))</f>
        <v>2023</v>
      </c>
      <c r="C1267" s="0" t="str">
        <f aca="false">"FY"&amp;IF(VALUE(MID(A1267,6,2))&gt;=4,VALUE(LEFT(A1267,4)),VALUE(LEFT(A1267,4))-1)&amp;"-"&amp;TEXT(MOD(IF(VALUE(MID(A1267,6,2))&gt;=4,VALUE(LEFT(A1267,4)),VALUE(LEFT(A1267,4))-1)+1,100),"00")</f>
        <v>FY2023-24</v>
      </c>
      <c r="D1267" s="0" t="s">
        <v>176</v>
      </c>
      <c r="E1267" s="0" t="s">
        <v>176</v>
      </c>
      <c r="F1267" s="0" t="str">
        <f aca="false">INDEX(Mapping!$B$2:$B$465,MATCH(E1267,Mapping!$A$2:$A$465,0))</f>
        <v>SIKKIM</v>
      </c>
      <c r="G1267" s="0" t="str">
        <f aca="false">INDEX(Mapping!$C$2:$C$465,MATCH(E1267,Mapping!$A$2:$A$465,0))</f>
        <v>SIKKIM</v>
      </c>
      <c r="H1267" s="2" t="n">
        <v>0.2</v>
      </c>
      <c r="I1267" s="3" t="n">
        <v>0.005</v>
      </c>
    </row>
    <row r="1268" customFormat="false" ht="15" hidden="false" customHeight="false" outlineLevel="0" collapsed="false">
      <c r="A1268" s="0" t="s">
        <v>363</v>
      </c>
      <c r="B1268" s="0" t="n">
        <f aca="false">VALUE(LEFT(A1268,4))</f>
        <v>2023</v>
      </c>
      <c r="C1268" s="0" t="str">
        <f aca="false">"FY"&amp;IF(VALUE(MID(A1268,6,2))&gt;=4,VALUE(LEFT(A1268,4)),VALUE(LEFT(A1268,4))-1)&amp;"-"&amp;TEXT(MOD(IF(VALUE(MID(A1268,6,2))&gt;=4,VALUE(LEFT(A1268,4)),VALUE(LEFT(A1268,4))-1)+1,100),"00")</f>
        <v>FY2023-24</v>
      </c>
      <c r="D1268" s="0" t="s">
        <v>31</v>
      </c>
      <c r="E1268" s="0" t="s">
        <v>31</v>
      </c>
      <c r="F1268" s="0" t="str">
        <f aca="false">INDEX(Mapping!$B$2:$B$465,MATCH(E1268,Mapping!$A$2:$A$465,0))</f>
        <v>GUJARAT</v>
      </c>
      <c r="G1268" s="0" t="str">
        <f aca="false">INDEX(Mapping!$C$2:$C$465,MATCH(E1268,Mapping!$A$2:$A$465,0))</f>
        <v>GUJARAT</v>
      </c>
      <c r="H1268" s="2" t="n">
        <v>692.53</v>
      </c>
      <c r="I1268" s="3" t="n">
        <v>17.31</v>
      </c>
    </row>
    <row r="1269" customFormat="false" ht="15" hidden="false" customHeight="false" outlineLevel="0" collapsed="false">
      <c r="A1269" s="0" t="s">
        <v>363</v>
      </c>
      <c r="B1269" s="0" t="n">
        <f aca="false">VALUE(LEFT(A1269,4))</f>
        <v>2023</v>
      </c>
      <c r="C1269" s="0" t="str">
        <f aca="false">"FY"&amp;IF(VALUE(MID(A1269,6,2))&gt;=4,VALUE(LEFT(A1269,4)),VALUE(LEFT(A1269,4))-1)&amp;"-"&amp;TEXT(MOD(IF(VALUE(MID(A1269,6,2))&gt;=4,VALUE(LEFT(A1269,4)),VALUE(LEFT(A1269,4))-1)+1,100),"00")</f>
        <v>FY2023-24</v>
      </c>
      <c r="D1269" s="0" t="s">
        <v>39</v>
      </c>
      <c r="E1269" s="0" t="s">
        <v>39</v>
      </c>
      <c r="F1269" s="0" t="str">
        <f aca="false">INDEX(Mapping!$B$2:$B$465,MATCH(E1269,Mapping!$A$2:$A$465,0))</f>
        <v>WEST BENGAL</v>
      </c>
      <c r="G1269" s="0" t="str">
        <f aca="false">INDEX(Mapping!$C$2:$C$465,MATCH(E1269,Mapping!$A$2:$A$465,0))</f>
        <v>WEST BENGAL</v>
      </c>
      <c r="H1269" s="2" t="n">
        <v>498.92</v>
      </c>
      <c r="I1269" s="3" t="n">
        <v>12.47</v>
      </c>
    </row>
    <row r="1270" customFormat="false" ht="15" hidden="false" customHeight="false" outlineLevel="0" collapsed="false">
      <c r="A1270" s="0" t="s">
        <v>363</v>
      </c>
      <c r="B1270" s="0" t="n">
        <f aca="false">VALUE(LEFT(A1270,4))</f>
        <v>2023</v>
      </c>
      <c r="C1270" s="0" t="str">
        <f aca="false">"FY"&amp;IF(VALUE(MID(A1270,6,2))&gt;=4,VALUE(LEFT(A1270,4)),VALUE(LEFT(A1270,4))-1)&amp;"-"&amp;TEXT(MOD(IF(VALUE(MID(A1270,6,2))&gt;=4,VALUE(LEFT(A1270,4)),VALUE(LEFT(A1270,4))-1)+1,100),"00")</f>
        <v>FY2023-24</v>
      </c>
      <c r="D1270" s="0" t="s">
        <v>38</v>
      </c>
      <c r="E1270" s="0" t="s">
        <v>38</v>
      </c>
      <c r="F1270" s="0" t="str">
        <f aca="false">INDEX(Mapping!$B$2:$B$465,MATCH(E1270,Mapping!$A$2:$A$465,0))</f>
        <v>ANDHRA PRADESH</v>
      </c>
      <c r="G1270" s="0" t="str">
        <f aca="false">INDEX(Mapping!$C$2:$C$465,MATCH(E1270,Mapping!$A$2:$A$465,0))</f>
        <v>ANDHRA PRADESH</v>
      </c>
      <c r="H1270" s="2" t="n">
        <v>317.41</v>
      </c>
      <c r="I1270" s="3" t="n">
        <v>7.93</v>
      </c>
    </row>
    <row r="1271" customFormat="false" ht="15" hidden="false" customHeight="false" outlineLevel="0" collapsed="false">
      <c r="A1271" s="0" t="s">
        <v>363</v>
      </c>
      <c r="B1271" s="0" t="n">
        <f aca="false">VALUE(LEFT(A1271,4))</f>
        <v>2023</v>
      </c>
      <c r="C1271" s="0" t="str">
        <f aca="false">"FY"&amp;IF(VALUE(MID(A1271,6,2))&gt;=4,VALUE(LEFT(A1271,4)),VALUE(LEFT(A1271,4))-1)&amp;"-"&amp;TEXT(MOD(IF(VALUE(MID(A1271,6,2))&gt;=4,VALUE(LEFT(A1271,4)),VALUE(LEFT(A1271,4))-1)+1,100),"00")</f>
        <v>FY2023-24</v>
      </c>
      <c r="D1271" s="0" t="s">
        <v>41</v>
      </c>
      <c r="E1271" s="0" t="s">
        <v>41</v>
      </c>
      <c r="F1271" s="0" t="str">
        <f aca="false">INDEX(Mapping!$B$2:$B$465,MATCH(E1271,Mapping!$A$2:$A$465,0))</f>
        <v>RAJASTHAN</v>
      </c>
      <c r="G1271" s="0" t="str">
        <f aca="false">INDEX(Mapping!$C$2:$C$465,MATCH(E1271,Mapping!$A$2:$A$465,0))</f>
        <v>RAJASTHAN</v>
      </c>
      <c r="H1271" s="2" t="n">
        <v>314.96</v>
      </c>
      <c r="I1271" s="3" t="n">
        <v>7.87</v>
      </c>
    </row>
    <row r="1272" customFormat="false" ht="15" hidden="false" customHeight="false" outlineLevel="0" collapsed="false">
      <c r="A1272" s="0" t="s">
        <v>363</v>
      </c>
      <c r="B1272" s="0" t="n">
        <f aca="false">VALUE(LEFT(A1272,4))</f>
        <v>2023</v>
      </c>
      <c r="C1272" s="0" t="str">
        <f aca="false">"FY"&amp;IF(VALUE(MID(A1272,6,2))&gt;=4,VALUE(LEFT(A1272,4)),VALUE(LEFT(A1272,4))-1)&amp;"-"&amp;TEXT(MOD(IF(VALUE(MID(A1272,6,2))&gt;=4,VALUE(LEFT(A1272,4)),VALUE(LEFT(A1272,4))-1)+1,100),"00")</f>
        <v>FY2023-24</v>
      </c>
      <c r="D1272" s="0" t="s">
        <v>37</v>
      </c>
      <c r="E1272" s="0" t="s">
        <v>37</v>
      </c>
      <c r="F1272" s="0" t="str">
        <f aca="false">INDEX(Mapping!$B$2:$B$465,MATCH(E1272,Mapping!$A$2:$A$465,0))</f>
        <v>MAHARASHTRA</v>
      </c>
      <c r="G1272" s="0" t="str">
        <f aca="false">INDEX(Mapping!$C$2:$C$465,MATCH(E1272,Mapping!$A$2:$A$465,0))</f>
        <v>MAHARASHTRA</v>
      </c>
      <c r="H1272" s="2" t="n">
        <v>259.29</v>
      </c>
      <c r="I1272" s="3" t="n">
        <v>6.48</v>
      </c>
    </row>
    <row r="1273" customFormat="false" ht="15" hidden="false" customHeight="false" outlineLevel="0" collapsed="false">
      <c r="A1273" s="0" t="s">
        <v>363</v>
      </c>
      <c r="B1273" s="0" t="n">
        <f aca="false">VALUE(LEFT(A1273,4))</f>
        <v>2023</v>
      </c>
      <c r="C1273" s="0" t="str">
        <f aca="false">"FY"&amp;IF(VALUE(MID(A1273,6,2))&gt;=4,VALUE(LEFT(A1273,4)),VALUE(LEFT(A1273,4))-1)&amp;"-"&amp;TEXT(MOD(IF(VALUE(MID(A1273,6,2))&gt;=4,VALUE(LEFT(A1273,4)),VALUE(LEFT(A1273,4))-1)+1,100),"00")</f>
        <v>FY2023-24</v>
      </c>
      <c r="D1273" s="0" t="s">
        <v>54</v>
      </c>
      <c r="E1273" s="0" t="s">
        <v>54</v>
      </c>
      <c r="F1273" s="0" t="str">
        <f aca="false">INDEX(Mapping!$B$2:$B$465,MATCH(E1273,Mapping!$A$2:$A$465,0))</f>
        <v>JAMMU &amp; KASHMIR</v>
      </c>
      <c r="G1273" s="0" t="str">
        <f aca="false">INDEX(Mapping!$C$2:$C$465,MATCH(E1273,Mapping!$A$2:$A$465,0))</f>
        <v>JAMMU &amp; KASHMIR</v>
      </c>
      <c r="H1273" s="2" t="n">
        <v>254.09</v>
      </c>
      <c r="I1273" s="3" t="n">
        <v>6.35</v>
      </c>
    </row>
    <row r="1274" customFormat="false" ht="15" hidden="false" customHeight="false" outlineLevel="0" collapsed="false">
      <c r="A1274" s="0" t="s">
        <v>363</v>
      </c>
      <c r="B1274" s="0" t="n">
        <f aca="false">VALUE(LEFT(A1274,4))</f>
        <v>2023</v>
      </c>
      <c r="C1274" s="0" t="str">
        <f aca="false">"FY"&amp;IF(VALUE(MID(A1274,6,2))&gt;=4,VALUE(LEFT(A1274,4)),VALUE(LEFT(A1274,4))-1)&amp;"-"&amp;TEXT(MOD(IF(VALUE(MID(A1274,6,2))&gt;=4,VALUE(LEFT(A1274,4)),VALUE(LEFT(A1274,4))-1)+1,100),"00")</f>
        <v>FY2023-24</v>
      </c>
      <c r="D1274" s="0" t="s">
        <v>36</v>
      </c>
      <c r="E1274" s="0" t="s">
        <v>36</v>
      </c>
      <c r="F1274" s="0" t="str">
        <f aca="false">INDEX(Mapping!$B$2:$B$465,MATCH(E1274,Mapping!$A$2:$A$465,0))</f>
        <v>UTTAR PRADESH</v>
      </c>
      <c r="G1274" s="0" t="str">
        <f aca="false">INDEX(Mapping!$C$2:$C$465,MATCH(E1274,Mapping!$A$2:$A$465,0))</f>
        <v>UTTAR PRADESH</v>
      </c>
      <c r="H1274" s="2" t="n">
        <v>236.71</v>
      </c>
      <c r="I1274" s="3" t="n">
        <v>5.92</v>
      </c>
    </row>
    <row r="1275" customFormat="false" ht="15" hidden="false" customHeight="false" outlineLevel="0" collapsed="false">
      <c r="A1275" s="0" t="s">
        <v>363</v>
      </c>
      <c r="B1275" s="0" t="n">
        <f aca="false">VALUE(LEFT(A1275,4))</f>
        <v>2023</v>
      </c>
      <c r="C1275" s="0" t="str">
        <f aca="false">"FY"&amp;IF(VALUE(MID(A1275,6,2))&gt;=4,VALUE(LEFT(A1275,4)),VALUE(LEFT(A1275,4))-1)&amp;"-"&amp;TEXT(MOD(IF(VALUE(MID(A1275,6,2))&gt;=4,VALUE(LEFT(A1275,4)),VALUE(LEFT(A1275,4))-1)+1,100),"00")</f>
        <v>FY2023-24</v>
      </c>
      <c r="D1275" s="0" t="s">
        <v>40</v>
      </c>
      <c r="E1275" s="0" t="s">
        <v>40</v>
      </c>
      <c r="F1275" s="0" t="str">
        <f aca="false">INDEX(Mapping!$B$2:$B$465,MATCH(E1275,Mapping!$A$2:$A$465,0))</f>
        <v>TAMIL NADU</v>
      </c>
      <c r="G1275" s="0" t="str">
        <f aca="false">INDEX(Mapping!$C$2:$C$465,MATCH(E1275,Mapping!$A$2:$A$465,0))</f>
        <v>TAMIL NADU</v>
      </c>
      <c r="H1275" s="2" t="n">
        <v>190.54</v>
      </c>
      <c r="I1275" s="3" t="n">
        <v>4.76</v>
      </c>
    </row>
    <row r="1276" customFormat="false" ht="15" hidden="false" customHeight="false" outlineLevel="0" collapsed="false">
      <c r="A1276" s="0" t="s">
        <v>363</v>
      </c>
      <c r="B1276" s="0" t="n">
        <f aca="false">VALUE(LEFT(A1276,4))</f>
        <v>2023</v>
      </c>
      <c r="C1276" s="0" t="str">
        <f aca="false">"FY"&amp;IF(VALUE(MID(A1276,6,2))&gt;=4,VALUE(LEFT(A1276,4)),VALUE(LEFT(A1276,4))-1)&amp;"-"&amp;TEXT(MOD(IF(VALUE(MID(A1276,6,2))&gt;=4,VALUE(LEFT(A1276,4)),VALUE(LEFT(A1276,4))-1)+1,100),"00")</f>
        <v>FY2023-24</v>
      </c>
      <c r="D1276" s="0" t="s">
        <v>42</v>
      </c>
      <c r="E1276" s="0" t="s">
        <v>42</v>
      </c>
      <c r="F1276" s="0" t="str">
        <f aca="false">INDEX(Mapping!$B$2:$B$465,MATCH(E1276,Mapping!$A$2:$A$465,0))</f>
        <v>PUNJAB</v>
      </c>
      <c r="G1276" s="0" t="str">
        <f aca="false">INDEX(Mapping!$C$2:$C$465,MATCH(E1276,Mapping!$A$2:$A$465,0))</f>
        <v>PUNJAB</v>
      </c>
      <c r="H1276" s="2" t="n">
        <v>160.71</v>
      </c>
      <c r="I1276" s="3" t="n">
        <v>4.02</v>
      </c>
    </row>
    <row r="1277" customFormat="false" ht="15" hidden="false" customHeight="false" outlineLevel="0" collapsed="false">
      <c r="A1277" s="0" t="s">
        <v>363</v>
      </c>
      <c r="B1277" s="0" t="n">
        <f aca="false">VALUE(LEFT(A1277,4))</f>
        <v>2023</v>
      </c>
      <c r="C1277" s="0" t="str">
        <f aca="false">"FY"&amp;IF(VALUE(MID(A1277,6,2))&gt;=4,VALUE(LEFT(A1277,4)),VALUE(LEFT(A1277,4))-1)&amp;"-"&amp;TEXT(MOD(IF(VALUE(MID(A1277,6,2))&gt;=4,VALUE(LEFT(A1277,4)),VALUE(LEFT(A1277,4))-1)+1,100),"00")</f>
        <v>FY2023-24</v>
      </c>
      <c r="D1277" s="0" t="s">
        <v>35</v>
      </c>
      <c r="E1277" s="0" t="s">
        <v>35</v>
      </c>
      <c r="F1277" s="0" t="str">
        <f aca="false">INDEX(Mapping!$B$2:$B$465,MATCH(E1277,Mapping!$A$2:$A$465,0))</f>
        <v>TELANGANA</v>
      </c>
      <c r="G1277" s="0" t="str">
        <f aca="false">INDEX(Mapping!$C$2:$C$465,MATCH(E1277,Mapping!$A$2:$A$465,0))</f>
        <v>TELANGANA</v>
      </c>
      <c r="H1277" s="2" t="n">
        <v>141.83</v>
      </c>
      <c r="I1277" s="3" t="n">
        <v>3.54</v>
      </c>
    </row>
    <row r="1278" customFormat="false" ht="15" hidden="false" customHeight="false" outlineLevel="0" collapsed="false">
      <c r="A1278" s="0" t="s">
        <v>363</v>
      </c>
      <c r="B1278" s="0" t="n">
        <f aca="false">VALUE(LEFT(A1278,4))</f>
        <v>2023</v>
      </c>
      <c r="C1278" s="0" t="str">
        <f aca="false">"FY"&amp;IF(VALUE(MID(A1278,6,2))&gt;=4,VALUE(LEFT(A1278,4)),VALUE(LEFT(A1278,4))-1)&amp;"-"&amp;TEXT(MOD(IF(VALUE(MID(A1278,6,2))&gt;=4,VALUE(LEFT(A1278,4)),VALUE(LEFT(A1278,4))-1)+1,100),"00")</f>
        <v>FY2023-24</v>
      </c>
      <c r="D1278" s="0" t="s">
        <v>74</v>
      </c>
      <c r="E1278" s="0" t="s">
        <v>74</v>
      </c>
      <c r="F1278" s="0" t="str">
        <f aca="false">INDEX(Mapping!$B$2:$B$465,MATCH(E1278,Mapping!$A$2:$A$465,0))</f>
        <v>NEPAL (NEA / NVVN)</v>
      </c>
      <c r="G1278" s="0" t="str">
        <f aca="false">INDEX(Mapping!$C$2:$C$465,MATCH(E1278,Mapping!$A$2:$A$465,0))</f>
        <v>NEPAL (NEA / NVVN)</v>
      </c>
      <c r="H1278" s="2" t="n">
        <v>139.2</v>
      </c>
      <c r="I1278" s="3" t="n">
        <v>3.48</v>
      </c>
    </row>
    <row r="1279" customFormat="false" ht="15" hidden="false" customHeight="false" outlineLevel="0" collapsed="false">
      <c r="A1279" s="0" t="s">
        <v>363</v>
      </c>
      <c r="B1279" s="0" t="n">
        <f aca="false">VALUE(LEFT(A1279,4))</f>
        <v>2023</v>
      </c>
      <c r="C1279" s="0" t="str">
        <f aca="false">"FY"&amp;IF(VALUE(MID(A1279,6,2))&gt;=4,VALUE(LEFT(A1279,4)),VALUE(LEFT(A1279,4))-1)&amp;"-"&amp;TEXT(MOD(IF(VALUE(MID(A1279,6,2))&gt;=4,VALUE(LEFT(A1279,4)),VALUE(LEFT(A1279,4))-1)+1,100),"00")</f>
        <v>FY2023-24</v>
      </c>
      <c r="D1279" s="0" t="s">
        <v>100</v>
      </c>
      <c r="E1279" s="0" t="s">
        <v>100</v>
      </c>
      <c r="F1279" s="0" t="str">
        <f aca="false">INDEX(Mapping!$B$2:$B$465,MATCH(E1279,Mapping!$A$2:$A$465,0))</f>
        <v>DNH &amp; DD (UT)</v>
      </c>
      <c r="G1279" s="0" t="str">
        <f aca="false">INDEX(Mapping!$C$2:$C$465,MATCH(E1279,Mapping!$A$2:$A$465,0))</f>
        <v>DNH &amp; DD (UT)</v>
      </c>
      <c r="H1279" s="2" t="n">
        <v>121.12</v>
      </c>
      <c r="I1279" s="3" t="n">
        <v>3.03</v>
      </c>
    </row>
    <row r="1280" customFormat="false" ht="15" hidden="false" customHeight="false" outlineLevel="0" collapsed="false">
      <c r="A1280" s="0" t="s">
        <v>363</v>
      </c>
      <c r="B1280" s="0" t="n">
        <f aca="false">VALUE(LEFT(A1280,4))</f>
        <v>2023</v>
      </c>
      <c r="C1280" s="0" t="str">
        <f aca="false">"FY"&amp;IF(VALUE(MID(A1280,6,2))&gt;=4,VALUE(LEFT(A1280,4)),VALUE(LEFT(A1280,4))-1)&amp;"-"&amp;TEXT(MOD(IF(VALUE(MID(A1280,6,2))&gt;=4,VALUE(LEFT(A1280,4)),VALUE(LEFT(A1280,4))-1)+1,100),"00")</f>
        <v>FY2023-24</v>
      </c>
      <c r="D1280" s="0" t="s">
        <v>61</v>
      </c>
      <c r="E1280" s="0" t="s">
        <v>61</v>
      </c>
      <c r="F1280" s="0" t="str">
        <f aca="false">INDEX(Mapping!$B$2:$B$465,MATCH(E1280,Mapping!$A$2:$A$465,0))</f>
        <v>ASSAM</v>
      </c>
      <c r="G1280" s="0" t="str">
        <f aca="false">INDEX(Mapping!$C$2:$C$465,MATCH(E1280,Mapping!$A$2:$A$465,0))</f>
        <v>ASSAM</v>
      </c>
      <c r="H1280" s="2" t="n">
        <v>93.28</v>
      </c>
      <c r="I1280" s="3" t="n">
        <v>2.33</v>
      </c>
    </row>
    <row r="1281" customFormat="false" ht="15" hidden="false" customHeight="false" outlineLevel="0" collapsed="false">
      <c r="A1281" s="0" t="s">
        <v>363</v>
      </c>
      <c r="B1281" s="0" t="n">
        <f aca="false">VALUE(LEFT(A1281,4))</f>
        <v>2023</v>
      </c>
      <c r="C1281" s="0" t="str">
        <f aca="false">"FY"&amp;IF(VALUE(MID(A1281,6,2))&gt;=4,VALUE(LEFT(A1281,4)),VALUE(LEFT(A1281,4))-1)&amp;"-"&amp;TEXT(MOD(IF(VALUE(MID(A1281,6,2))&gt;=4,VALUE(LEFT(A1281,4)),VALUE(LEFT(A1281,4))-1)+1,100),"00")</f>
        <v>FY2023-24</v>
      </c>
      <c r="D1281" s="0" t="s">
        <v>94</v>
      </c>
      <c r="E1281" s="0" t="s">
        <v>94</v>
      </c>
      <c r="F1281" s="0" t="str">
        <f aca="false">INDEX(Mapping!$B$2:$B$465,MATCH(E1281,Mapping!$A$2:$A$465,0))</f>
        <v>JHARKHAND</v>
      </c>
      <c r="G1281" s="0" t="str">
        <f aca="false">INDEX(Mapping!$C$2:$C$465,MATCH(E1281,Mapping!$A$2:$A$465,0))</f>
        <v>JHARKHAND</v>
      </c>
      <c r="H1281" s="2" t="n">
        <v>91.87</v>
      </c>
      <c r="I1281" s="3" t="n">
        <v>2.3</v>
      </c>
    </row>
    <row r="1282" customFormat="false" ht="15" hidden="false" customHeight="false" outlineLevel="0" collapsed="false">
      <c r="A1282" s="0" t="s">
        <v>363</v>
      </c>
      <c r="B1282" s="0" t="n">
        <f aca="false">VALUE(LEFT(A1282,4))</f>
        <v>2023</v>
      </c>
      <c r="C1282" s="0" t="str">
        <f aca="false">"FY"&amp;IF(VALUE(MID(A1282,6,2))&gt;=4,VALUE(LEFT(A1282,4)),VALUE(LEFT(A1282,4))-1)&amp;"-"&amp;TEXT(MOD(IF(VALUE(MID(A1282,6,2))&gt;=4,VALUE(LEFT(A1282,4)),VALUE(LEFT(A1282,4))-1)+1,100),"00")</f>
        <v>FY2023-24</v>
      </c>
      <c r="D1282" s="0" t="s">
        <v>44</v>
      </c>
      <c r="E1282" s="0" t="s">
        <v>44</v>
      </c>
      <c r="F1282" s="0" t="str">
        <f aca="false">INDEX(Mapping!$B$2:$B$465,MATCH(E1282,Mapping!$A$2:$A$465,0))</f>
        <v>HARYANA</v>
      </c>
      <c r="G1282" s="0" t="str">
        <f aca="false">INDEX(Mapping!$C$2:$C$465,MATCH(E1282,Mapping!$A$2:$A$465,0))</f>
        <v>HARYANA</v>
      </c>
      <c r="H1282" s="2" t="n">
        <v>83.18</v>
      </c>
      <c r="I1282" s="3" t="n">
        <v>2.08</v>
      </c>
    </row>
    <row r="1283" customFormat="false" ht="15" hidden="false" customHeight="false" outlineLevel="0" collapsed="false">
      <c r="A1283" s="0" t="s">
        <v>363</v>
      </c>
      <c r="B1283" s="0" t="n">
        <f aca="false">VALUE(LEFT(A1283,4))</f>
        <v>2023</v>
      </c>
      <c r="C1283" s="0" t="str">
        <f aca="false">"FY"&amp;IF(VALUE(MID(A1283,6,2))&gt;=4,VALUE(LEFT(A1283,4)),VALUE(LEFT(A1283,4))-1)&amp;"-"&amp;TEXT(MOD(IF(VALUE(MID(A1283,6,2))&gt;=4,VALUE(LEFT(A1283,4)),VALUE(LEFT(A1283,4))-1)+1,100),"00")</f>
        <v>FY2023-24</v>
      </c>
      <c r="D1283" s="0" t="s">
        <v>56</v>
      </c>
      <c r="E1283" s="0" t="s">
        <v>56</v>
      </c>
      <c r="F1283" s="0" t="str">
        <f aca="false">INDEX(Mapping!$B$2:$B$465,MATCH(E1283,Mapping!$A$2:$A$465,0))</f>
        <v>UTTARAKHAND</v>
      </c>
      <c r="G1283" s="0" t="str">
        <f aca="false">INDEX(Mapping!$C$2:$C$465,MATCH(E1283,Mapping!$A$2:$A$465,0))</f>
        <v>UTTARAKHAND</v>
      </c>
      <c r="H1283" s="2" t="n">
        <v>65.49</v>
      </c>
      <c r="I1283" s="3" t="n">
        <v>1.64</v>
      </c>
    </row>
    <row r="1284" customFormat="false" ht="15" hidden="false" customHeight="false" outlineLevel="0" collapsed="false">
      <c r="A1284" s="0" t="s">
        <v>363</v>
      </c>
      <c r="B1284" s="0" t="n">
        <f aca="false">VALUE(LEFT(A1284,4))</f>
        <v>2023</v>
      </c>
      <c r="C1284" s="0" t="str">
        <f aca="false">"FY"&amp;IF(VALUE(MID(A1284,6,2))&gt;=4,VALUE(LEFT(A1284,4)),VALUE(LEFT(A1284,4))-1)&amp;"-"&amp;TEXT(MOD(IF(VALUE(MID(A1284,6,2))&gt;=4,VALUE(LEFT(A1284,4)),VALUE(LEFT(A1284,4))-1)+1,100),"00")</f>
        <v>FY2023-24</v>
      </c>
      <c r="D1284" s="0" t="s">
        <v>53</v>
      </c>
      <c r="E1284" s="0" t="s">
        <v>53</v>
      </c>
      <c r="F1284" s="0" t="str">
        <f aca="false">INDEX(Mapping!$B$2:$B$465,MATCH(E1284,Mapping!$A$2:$A$465,0))</f>
        <v>HIMACHAL PRADESH</v>
      </c>
      <c r="G1284" s="0" t="str">
        <f aca="false">INDEX(Mapping!$C$2:$C$465,MATCH(E1284,Mapping!$A$2:$A$465,0))</f>
        <v>HIMACHAL PRADESH</v>
      </c>
      <c r="H1284" s="2" t="n">
        <v>62.93</v>
      </c>
      <c r="I1284" s="3" t="n">
        <v>1.57</v>
      </c>
    </row>
    <row r="1285" customFormat="false" ht="15" hidden="false" customHeight="false" outlineLevel="0" collapsed="false">
      <c r="A1285" s="0" t="s">
        <v>363</v>
      </c>
      <c r="B1285" s="0" t="n">
        <f aca="false">VALUE(LEFT(A1285,4))</f>
        <v>2023</v>
      </c>
      <c r="C1285" s="0" t="str">
        <f aca="false">"FY"&amp;IF(VALUE(MID(A1285,6,2))&gt;=4,VALUE(LEFT(A1285,4)),VALUE(LEFT(A1285,4))-1)&amp;"-"&amp;TEXT(MOD(IF(VALUE(MID(A1285,6,2))&gt;=4,VALUE(LEFT(A1285,4)),VALUE(LEFT(A1285,4))-1)+1,100),"00")</f>
        <v>FY2023-24</v>
      </c>
      <c r="D1285" s="0" t="s">
        <v>71</v>
      </c>
      <c r="E1285" s="0" t="s">
        <v>71</v>
      </c>
      <c r="F1285" s="0" t="str">
        <f aca="false">INDEX(Mapping!$B$2:$B$465,MATCH(E1285,Mapping!$A$2:$A$465,0))</f>
        <v>KERALA</v>
      </c>
      <c r="G1285" s="0" t="str">
        <f aca="false">INDEX(Mapping!$C$2:$C$465,MATCH(E1285,Mapping!$A$2:$A$465,0))</f>
        <v>KERALA</v>
      </c>
      <c r="H1285" s="2" t="n">
        <v>62.72</v>
      </c>
      <c r="I1285" s="3" t="n">
        <v>1.57</v>
      </c>
    </row>
    <row r="1286" customFormat="false" ht="15" hidden="false" customHeight="false" outlineLevel="0" collapsed="false">
      <c r="A1286" s="0" t="s">
        <v>363</v>
      </c>
      <c r="B1286" s="0" t="n">
        <f aca="false">VALUE(LEFT(A1286,4))</f>
        <v>2023</v>
      </c>
      <c r="C1286" s="0" t="str">
        <f aca="false">"FY"&amp;IF(VALUE(MID(A1286,6,2))&gt;=4,VALUE(LEFT(A1286,4)),VALUE(LEFT(A1286,4))-1)&amp;"-"&amp;TEXT(MOD(IF(VALUE(MID(A1286,6,2))&gt;=4,VALUE(LEFT(A1286,4)),VALUE(LEFT(A1286,4))-1)+1,100),"00")</f>
        <v>FY2023-24</v>
      </c>
      <c r="D1286" s="0" t="s">
        <v>49</v>
      </c>
      <c r="E1286" s="0" t="s">
        <v>49</v>
      </c>
      <c r="F1286" s="0" t="str">
        <f aca="false">INDEX(Mapping!$B$2:$B$465,MATCH(E1286,Mapping!$A$2:$A$465,0))</f>
        <v>MADHYA PRADESH</v>
      </c>
      <c r="G1286" s="0" t="str">
        <f aca="false">INDEX(Mapping!$C$2:$C$465,MATCH(E1286,Mapping!$A$2:$A$465,0))</f>
        <v>MADHYA PRADESH</v>
      </c>
      <c r="H1286" s="2" t="n">
        <v>35.84</v>
      </c>
      <c r="I1286" s="3" t="n">
        <v>0.9</v>
      </c>
    </row>
    <row r="1287" customFormat="false" ht="15" hidden="false" customHeight="false" outlineLevel="0" collapsed="false">
      <c r="A1287" s="0" t="s">
        <v>363</v>
      </c>
      <c r="B1287" s="0" t="n">
        <f aca="false">VALUE(LEFT(A1287,4))</f>
        <v>2023</v>
      </c>
      <c r="C1287" s="0" t="str">
        <f aca="false">"FY"&amp;IF(VALUE(MID(A1287,6,2))&gt;=4,VALUE(LEFT(A1287,4)),VALUE(LEFT(A1287,4))-1)&amp;"-"&amp;TEXT(MOD(IF(VALUE(MID(A1287,6,2))&gt;=4,VALUE(LEFT(A1287,4)),VALUE(LEFT(A1287,4))-1)+1,100),"00")</f>
        <v>FY2023-24</v>
      </c>
      <c r="D1287" s="0" t="s">
        <v>47</v>
      </c>
      <c r="E1287" s="0" t="s">
        <v>47</v>
      </c>
      <c r="F1287" s="0" t="str">
        <f aca="false">INDEX(Mapping!$B$2:$B$465,MATCH(E1287,Mapping!$A$2:$A$465,0))</f>
        <v>KARNATAKA</v>
      </c>
      <c r="G1287" s="0" t="str">
        <f aca="false">INDEX(Mapping!$C$2:$C$465,MATCH(E1287,Mapping!$A$2:$A$465,0))</f>
        <v>KARNATAKA</v>
      </c>
      <c r="H1287" s="2" t="n">
        <v>28.61</v>
      </c>
      <c r="I1287" s="3" t="n">
        <v>0.72</v>
      </c>
    </row>
    <row r="1288" customFormat="false" ht="15" hidden="false" customHeight="false" outlineLevel="0" collapsed="false">
      <c r="A1288" s="0" t="s">
        <v>363</v>
      </c>
      <c r="B1288" s="0" t="n">
        <f aca="false">VALUE(LEFT(A1288,4))</f>
        <v>2023</v>
      </c>
      <c r="C1288" s="0" t="str">
        <f aca="false">"FY"&amp;IF(VALUE(MID(A1288,6,2))&gt;=4,VALUE(LEFT(A1288,4)),VALUE(LEFT(A1288,4))-1)&amp;"-"&amp;TEXT(MOD(IF(VALUE(MID(A1288,6,2))&gt;=4,VALUE(LEFT(A1288,4)),VALUE(LEFT(A1288,4))-1)+1,100),"00")</f>
        <v>FY2023-24</v>
      </c>
      <c r="D1288" s="0" t="s">
        <v>119</v>
      </c>
      <c r="E1288" s="0" t="s">
        <v>119</v>
      </c>
      <c r="F1288" s="0" t="str">
        <f aca="false">INDEX(Mapping!$B$2:$B$465,MATCH(E1288,Mapping!$A$2:$A$465,0))</f>
        <v>GOA</v>
      </c>
      <c r="G1288" s="0" t="str">
        <f aca="false">INDEX(Mapping!$C$2:$C$465,MATCH(E1288,Mapping!$A$2:$A$465,0))</f>
        <v>GOA</v>
      </c>
      <c r="H1288" s="2" t="n">
        <v>26.7</v>
      </c>
      <c r="I1288" s="3" t="n">
        <v>0.67</v>
      </c>
    </row>
    <row r="1289" customFormat="false" ht="15" hidden="false" customHeight="false" outlineLevel="0" collapsed="false">
      <c r="A1289" s="0" t="s">
        <v>363</v>
      </c>
      <c r="B1289" s="0" t="n">
        <f aca="false">VALUE(LEFT(A1289,4))</f>
        <v>2023</v>
      </c>
      <c r="C1289" s="0" t="str">
        <f aca="false">"FY"&amp;IF(VALUE(MID(A1289,6,2))&gt;=4,VALUE(LEFT(A1289,4)),VALUE(LEFT(A1289,4))-1)&amp;"-"&amp;TEXT(MOD(IF(VALUE(MID(A1289,6,2))&gt;=4,VALUE(LEFT(A1289,4)),VALUE(LEFT(A1289,4))-1)+1,100),"00")</f>
        <v>FY2023-24</v>
      </c>
      <c r="D1289" s="0" t="s">
        <v>121</v>
      </c>
      <c r="E1289" s="0" t="s">
        <v>121</v>
      </c>
      <c r="F1289" s="0" t="str">
        <f aca="false">INDEX(Mapping!$B$2:$B$465,MATCH(E1289,Mapping!$A$2:$A$465,0))</f>
        <v>MEGHALAYA</v>
      </c>
      <c r="G1289" s="0" t="str">
        <f aca="false">INDEX(Mapping!$C$2:$C$465,MATCH(E1289,Mapping!$A$2:$A$465,0))</f>
        <v>MEGHALAYA</v>
      </c>
      <c r="H1289" s="2" t="n">
        <v>25.42</v>
      </c>
      <c r="I1289" s="3" t="n">
        <v>0.64</v>
      </c>
    </row>
    <row r="1290" customFormat="false" ht="15" hidden="false" customHeight="false" outlineLevel="0" collapsed="false">
      <c r="A1290" s="0" t="s">
        <v>363</v>
      </c>
      <c r="B1290" s="0" t="n">
        <f aca="false">VALUE(LEFT(A1290,4))</f>
        <v>2023</v>
      </c>
      <c r="C1290" s="0" t="str">
        <f aca="false">"FY"&amp;IF(VALUE(MID(A1290,6,2))&gt;=4,VALUE(LEFT(A1290,4)),VALUE(LEFT(A1290,4))-1)&amp;"-"&amp;TEXT(MOD(IF(VALUE(MID(A1290,6,2))&gt;=4,VALUE(LEFT(A1290,4)),VALUE(LEFT(A1290,4))-1)+1,100),"00")</f>
        <v>FY2023-24</v>
      </c>
      <c r="D1290" s="0" t="s">
        <v>648</v>
      </c>
      <c r="E1290" s="0" t="s">
        <v>91</v>
      </c>
      <c r="F1290" s="0" t="str">
        <f aca="false">INDEX(Mapping!$B$2:$B$465,MATCH(E1290,Mapping!$A$2:$A$465,0))</f>
        <v>AM/NS INDIA (HAZIRA)</v>
      </c>
      <c r="G1290" s="0" t="str">
        <f aca="false">INDEX(Mapping!$C$2:$C$465,MATCH(E1290,Mapping!$A$2:$A$465,0))</f>
        <v>AM/NS INDIA (HAZIRA)</v>
      </c>
      <c r="H1290" s="2" t="n">
        <v>22.56</v>
      </c>
      <c r="I1290" s="3" t="n">
        <v>0.56</v>
      </c>
    </row>
    <row r="1291" customFormat="false" ht="15" hidden="false" customHeight="false" outlineLevel="0" collapsed="false">
      <c r="A1291" s="0" t="s">
        <v>363</v>
      </c>
      <c r="B1291" s="0" t="n">
        <f aca="false">VALUE(LEFT(A1291,4))</f>
        <v>2023</v>
      </c>
      <c r="C1291" s="0" t="str">
        <f aca="false">"FY"&amp;IF(VALUE(MID(A1291,6,2))&gt;=4,VALUE(LEFT(A1291,4)),VALUE(LEFT(A1291,4))-1)&amp;"-"&amp;TEXT(MOD(IF(VALUE(MID(A1291,6,2))&gt;=4,VALUE(LEFT(A1291,4)),VALUE(LEFT(A1291,4))-1)+1,100),"00")</f>
        <v>FY2023-24</v>
      </c>
      <c r="D1291" s="0" t="s">
        <v>43</v>
      </c>
      <c r="E1291" s="0" t="s">
        <v>43</v>
      </c>
      <c r="F1291" s="0" t="str">
        <f aca="false">INDEX(Mapping!$B$2:$B$465,MATCH(E1291,Mapping!$A$2:$A$465,0))</f>
        <v>ODISHA</v>
      </c>
      <c r="G1291" s="0" t="str">
        <f aca="false">INDEX(Mapping!$C$2:$C$465,MATCH(E1291,Mapping!$A$2:$A$465,0))</f>
        <v>ODISHA</v>
      </c>
      <c r="H1291" s="2" t="n">
        <v>21.99</v>
      </c>
      <c r="I1291" s="3" t="n">
        <v>0.55</v>
      </c>
    </row>
    <row r="1292" customFormat="false" ht="15" hidden="false" customHeight="false" outlineLevel="0" collapsed="false">
      <c r="A1292" s="0" t="s">
        <v>363</v>
      </c>
      <c r="B1292" s="0" t="n">
        <f aca="false">VALUE(LEFT(A1292,4))</f>
        <v>2023</v>
      </c>
      <c r="C1292" s="0" t="str">
        <f aca="false">"FY"&amp;IF(VALUE(MID(A1292,6,2))&gt;=4,VALUE(LEFT(A1292,4)),VALUE(LEFT(A1292,4))-1)&amp;"-"&amp;TEXT(MOD(IF(VALUE(MID(A1292,6,2))&gt;=4,VALUE(LEFT(A1292,4)),VALUE(LEFT(A1292,4))-1)+1,100),"00")</f>
        <v>FY2023-24</v>
      </c>
      <c r="D1292" s="0" t="s">
        <v>213</v>
      </c>
      <c r="E1292" s="0" t="s">
        <v>213</v>
      </c>
      <c r="F1292" s="0" t="str">
        <f aca="false">INDEX(Mapping!$B$2:$B$465,MATCH(E1292,Mapping!$A$2:$A$465,0))</f>
        <v>NEPAL (NEA / NVVN)</v>
      </c>
      <c r="G1292" s="0" t="str">
        <f aca="false">INDEX(Mapping!$C$2:$C$465,MATCH(E1292,Mapping!$A$2:$A$465,0))</f>
        <v>NEPAL (NEA / NVVN)</v>
      </c>
      <c r="H1292" s="2" t="n">
        <v>19.41</v>
      </c>
      <c r="I1292" s="3" t="n">
        <v>0.49</v>
      </c>
    </row>
    <row r="1293" customFormat="false" ht="15" hidden="false" customHeight="false" outlineLevel="0" collapsed="false">
      <c r="A1293" s="0" t="s">
        <v>363</v>
      </c>
      <c r="B1293" s="0" t="n">
        <f aca="false">VALUE(LEFT(A1293,4))</f>
        <v>2023</v>
      </c>
      <c r="C1293" s="0" t="str">
        <f aca="false">"FY"&amp;IF(VALUE(MID(A1293,6,2))&gt;=4,VALUE(LEFT(A1293,4)),VALUE(LEFT(A1293,4))-1)&amp;"-"&amp;TEXT(MOD(IF(VALUE(MID(A1293,6,2))&gt;=4,VALUE(LEFT(A1293,4)),VALUE(LEFT(A1293,4))-1)+1,100),"00")</f>
        <v>FY2023-24</v>
      </c>
      <c r="D1293" s="0" t="s">
        <v>259</v>
      </c>
      <c r="E1293" s="0" t="s">
        <v>259</v>
      </c>
      <c r="F1293" s="0" t="str">
        <f aca="false">INDEX(Mapping!$B$2:$B$465,MATCH(E1293,Mapping!$A$2:$A$465,0))</f>
        <v>INDIAN RAILWAYS (NCR)</v>
      </c>
      <c r="G1293" s="0" t="str">
        <f aca="false">INDEX(Mapping!$C$2:$C$465,MATCH(E1293,Mapping!$A$2:$A$465,0))</f>
        <v>INDIAN RAILWAYS (NCR)</v>
      </c>
      <c r="H1293" s="2" t="n">
        <v>14.28</v>
      </c>
      <c r="I1293" s="3" t="n">
        <v>0.36</v>
      </c>
    </row>
    <row r="1294" customFormat="false" ht="15" hidden="false" customHeight="false" outlineLevel="0" collapsed="false">
      <c r="A1294" s="0" t="s">
        <v>363</v>
      </c>
      <c r="B1294" s="0" t="n">
        <f aca="false">VALUE(LEFT(A1294,4))</f>
        <v>2023</v>
      </c>
      <c r="C1294" s="0" t="str">
        <f aca="false">"FY"&amp;IF(VALUE(MID(A1294,6,2))&gt;=4,VALUE(LEFT(A1294,4)),VALUE(LEFT(A1294,4))-1)&amp;"-"&amp;TEXT(MOD(IF(VALUE(MID(A1294,6,2))&gt;=4,VALUE(LEFT(A1294,4)),VALUE(LEFT(A1294,4))-1)+1,100),"00")</f>
        <v>FY2023-24</v>
      </c>
      <c r="D1294" s="0" t="s">
        <v>199</v>
      </c>
      <c r="E1294" s="0" t="s">
        <v>199</v>
      </c>
      <c r="F1294" s="0" t="str">
        <f aca="false">INDEX(Mapping!$B$2:$B$465,MATCH(E1294,Mapping!$A$2:$A$465,0))</f>
        <v>TRIPURA</v>
      </c>
      <c r="G1294" s="0" t="str">
        <f aca="false">INDEX(Mapping!$C$2:$C$465,MATCH(E1294,Mapping!$A$2:$A$465,0))</f>
        <v>TRIPURA</v>
      </c>
      <c r="H1294" s="2" t="n">
        <v>7.55</v>
      </c>
      <c r="I1294" s="3" t="n">
        <v>0.19</v>
      </c>
    </row>
    <row r="1295" customFormat="false" ht="15" hidden="false" customHeight="false" outlineLevel="0" collapsed="false">
      <c r="A1295" s="0" t="s">
        <v>363</v>
      </c>
      <c r="B1295" s="0" t="n">
        <f aca="false">VALUE(LEFT(A1295,4))</f>
        <v>2023</v>
      </c>
      <c r="C1295" s="0" t="str">
        <f aca="false">"FY"&amp;IF(VALUE(MID(A1295,6,2))&gt;=4,VALUE(LEFT(A1295,4)),VALUE(LEFT(A1295,4))-1)&amp;"-"&amp;TEXT(MOD(IF(VALUE(MID(A1295,6,2))&gt;=4,VALUE(LEFT(A1295,4)),VALUE(LEFT(A1295,4))-1)+1,100),"00")</f>
        <v>FY2023-24</v>
      </c>
      <c r="D1295" s="0" t="s">
        <v>48</v>
      </c>
      <c r="E1295" s="0" t="s">
        <v>48</v>
      </c>
      <c r="F1295" s="0" t="str">
        <f aca="false">INDEX(Mapping!$B$2:$B$465,MATCH(E1295,Mapping!$A$2:$A$465,0))</f>
        <v>DELHI</v>
      </c>
      <c r="G1295" s="0" t="str">
        <f aca="false">INDEX(Mapping!$C$2:$C$465,MATCH(E1295,Mapping!$A$2:$A$465,0))</f>
        <v>DELHI</v>
      </c>
      <c r="H1295" s="2" t="n">
        <v>5.15</v>
      </c>
      <c r="I1295" s="3" t="n">
        <v>0.13</v>
      </c>
    </row>
    <row r="1296" customFormat="false" ht="15" hidden="false" customHeight="false" outlineLevel="0" collapsed="false">
      <c r="A1296" s="0" t="s">
        <v>363</v>
      </c>
      <c r="B1296" s="0" t="n">
        <f aca="false">VALUE(LEFT(A1296,4))</f>
        <v>2023</v>
      </c>
      <c r="C1296" s="0" t="str">
        <f aca="false">"FY"&amp;IF(VALUE(MID(A1296,6,2))&gt;=4,VALUE(LEFT(A1296,4)),VALUE(LEFT(A1296,4))-1)&amp;"-"&amp;TEXT(MOD(IF(VALUE(MID(A1296,6,2))&gt;=4,VALUE(LEFT(A1296,4)),VALUE(LEFT(A1296,4))-1)+1,100),"00")</f>
        <v>FY2023-24</v>
      </c>
      <c r="D1296" s="0" t="s">
        <v>45</v>
      </c>
      <c r="E1296" s="0" t="s">
        <v>45</v>
      </c>
      <c r="F1296" s="0" t="str">
        <f aca="false">INDEX(Mapping!$B$2:$B$465,MATCH(E1296,Mapping!$A$2:$A$465,0))</f>
        <v>BIHAR</v>
      </c>
      <c r="G1296" s="0" t="str">
        <f aca="false">INDEX(Mapping!$C$2:$C$465,MATCH(E1296,Mapping!$A$2:$A$465,0))</f>
        <v>BIHAR</v>
      </c>
      <c r="H1296" s="2" t="n">
        <v>2.47</v>
      </c>
      <c r="I1296" s="3" t="n">
        <v>0.06</v>
      </c>
    </row>
    <row r="1297" customFormat="false" ht="15" hidden="false" customHeight="false" outlineLevel="0" collapsed="false">
      <c r="A1297" s="0" t="s">
        <v>363</v>
      </c>
      <c r="B1297" s="0" t="n">
        <f aca="false">VALUE(LEFT(A1297,4))</f>
        <v>2023</v>
      </c>
      <c r="C1297" s="0" t="str">
        <f aca="false">"FY"&amp;IF(VALUE(MID(A1297,6,2))&gt;=4,VALUE(LEFT(A1297,4)),VALUE(LEFT(A1297,4))-1)&amp;"-"&amp;TEXT(MOD(IF(VALUE(MID(A1297,6,2))&gt;=4,VALUE(LEFT(A1297,4)),VALUE(LEFT(A1297,4))-1)+1,100),"00")</f>
        <v>FY2023-24</v>
      </c>
      <c r="D1297" s="0" t="s">
        <v>154</v>
      </c>
      <c r="E1297" s="0" t="s">
        <v>154</v>
      </c>
      <c r="F1297" s="0" t="str">
        <f aca="false">INDEX(Mapping!$B$2:$B$465,MATCH(E1297,Mapping!$A$2:$A$465,0))</f>
        <v>DVC</v>
      </c>
      <c r="G1297" s="0" t="str">
        <f aca="false">INDEX(Mapping!$C$2:$C$465,MATCH(E1297,Mapping!$A$2:$A$465,0))</f>
        <v>DVC</v>
      </c>
      <c r="H1297" s="2" t="n">
        <v>1.53</v>
      </c>
      <c r="I1297" s="3" t="n">
        <v>0.04</v>
      </c>
    </row>
    <row r="1298" customFormat="false" ht="15" hidden="false" customHeight="false" outlineLevel="0" collapsed="false">
      <c r="A1298" s="0" t="s">
        <v>363</v>
      </c>
      <c r="B1298" s="0" t="n">
        <f aca="false">VALUE(LEFT(A1298,4))</f>
        <v>2023</v>
      </c>
      <c r="C1298" s="0" t="str">
        <f aca="false">"FY"&amp;IF(VALUE(MID(A1298,6,2))&gt;=4,VALUE(LEFT(A1298,4)),VALUE(LEFT(A1298,4))-1)&amp;"-"&amp;TEXT(MOD(IF(VALUE(MID(A1298,6,2))&gt;=4,VALUE(LEFT(A1298,4)),VALUE(LEFT(A1298,4))-1)+1,100),"00")</f>
        <v>FY2023-24</v>
      </c>
      <c r="D1298" s="0" t="s">
        <v>181</v>
      </c>
      <c r="E1298" s="0" t="s">
        <v>181</v>
      </c>
      <c r="F1298" s="0" t="str">
        <f aca="false">INDEX(Mapping!$B$2:$B$465,MATCH(E1298,Mapping!$A$2:$A$465,0))</f>
        <v>ARUNACHAL PRADESH</v>
      </c>
      <c r="G1298" s="0" t="str">
        <f aca="false">INDEX(Mapping!$C$2:$C$465,MATCH(E1298,Mapping!$A$2:$A$465,0))</f>
        <v>ARUNACHAL PRADESH</v>
      </c>
      <c r="H1298" s="2" t="n">
        <v>1.52</v>
      </c>
      <c r="I1298" s="3" t="n">
        <v>0.04</v>
      </c>
    </row>
    <row r="1299" customFormat="false" ht="15" hidden="false" customHeight="false" outlineLevel="0" collapsed="false">
      <c r="A1299" s="0" t="s">
        <v>363</v>
      </c>
      <c r="B1299" s="0" t="n">
        <f aca="false">VALUE(LEFT(A1299,4))</f>
        <v>2023</v>
      </c>
      <c r="C1299" s="0" t="str">
        <f aca="false">"FY"&amp;IF(VALUE(MID(A1299,6,2))&gt;=4,VALUE(LEFT(A1299,4)),VALUE(LEFT(A1299,4))-1)&amp;"-"&amp;TEXT(MOD(IF(VALUE(MID(A1299,6,2))&gt;=4,VALUE(LEFT(A1299,4)),VALUE(LEFT(A1299,4))-1)+1,100),"00")</f>
        <v>FY2023-24</v>
      </c>
      <c r="D1299" s="0" t="s">
        <v>152</v>
      </c>
      <c r="E1299" s="0" t="s">
        <v>152</v>
      </c>
      <c r="F1299" s="0" t="str">
        <f aca="false">INDEX(Mapping!$B$2:$B$465,MATCH(E1299,Mapping!$A$2:$A$465,0))</f>
        <v>CHANDIGARH</v>
      </c>
      <c r="G1299" s="0" t="str">
        <f aca="false">INDEX(Mapping!$C$2:$C$465,MATCH(E1299,Mapping!$A$2:$A$465,0))</f>
        <v>CHANDIGARH</v>
      </c>
      <c r="H1299" s="2" t="n">
        <v>0.85</v>
      </c>
      <c r="I1299" s="3" t="n">
        <v>0.02</v>
      </c>
    </row>
    <row r="1300" customFormat="false" ht="15" hidden="false" customHeight="false" outlineLevel="0" collapsed="false">
      <c r="A1300" s="0" t="s">
        <v>363</v>
      </c>
      <c r="B1300" s="0" t="n">
        <f aca="false">VALUE(LEFT(A1300,4))</f>
        <v>2023</v>
      </c>
      <c r="C1300" s="0" t="str">
        <f aca="false">"FY"&amp;IF(VALUE(MID(A1300,6,2))&gt;=4,VALUE(LEFT(A1300,4)),VALUE(LEFT(A1300,4))-1)&amp;"-"&amp;TEXT(MOD(IF(VALUE(MID(A1300,6,2))&gt;=4,VALUE(LEFT(A1300,4)),VALUE(LEFT(A1300,4))-1)+1,100),"00")</f>
        <v>FY2023-24</v>
      </c>
      <c r="D1300" s="0" t="s">
        <v>272</v>
      </c>
      <c r="E1300" s="0" t="s">
        <v>272</v>
      </c>
      <c r="F1300" s="0" t="str">
        <f aca="false">INDEX(Mapping!$B$2:$B$465,MATCH(E1300,Mapping!$A$2:$A$465,0))</f>
        <v>BALCO</v>
      </c>
      <c r="G1300" s="0" t="str">
        <f aca="false">INDEX(Mapping!$C$2:$C$465,MATCH(E1300,Mapping!$A$2:$A$465,0))</f>
        <v>BALCO</v>
      </c>
      <c r="H1300" s="2" t="n">
        <v>0.56</v>
      </c>
      <c r="I1300" s="3" t="n">
        <v>0.01</v>
      </c>
    </row>
    <row r="1301" customFormat="false" ht="15" hidden="false" customHeight="false" outlineLevel="0" collapsed="false">
      <c r="A1301" s="0" t="s">
        <v>363</v>
      </c>
      <c r="B1301" s="0" t="n">
        <f aca="false">VALUE(LEFT(A1301,4))</f>
        <v>2023</v>
      </c>
      <c r="C1301" s="0" t="str">
        <f aca="false">"FY"&amp;IF(VALUE(MID(A1301,6,2))&gt;=4,VALUE(LEFT(A1301,4)),VALUE(LEFT(A1301,4))-1)&amp;"-"&amp;TEXT(MOD(IF(VALUE(MID(A1301,6,2))&gt;=4,VALUE(LEFT(A1301,4)),VALUE(LEFT(A1301,4))-1)+1,100),"00")</f>
        <v>FY2023-24</v>
      </c>
      <c r="D1301" s="0" t="s">
        <v>494</v>
      </c>
      <c r="E1301" s="0" t="s">
        <v>494</v>
      </c>
      <c r="F1301" s="0" t="str">
        <f aca="false">INDEX(Mapping!$B$2:$B$465,MATCH(E1301,Mapping!$A$2:$A$465,0))</f>
        <v>RGPPL_IR</v>
      </c>
      <c r="G1301" s="0" t="str">
        <f aca="false">INDEX(Mapping!$C$2:$C$465,MATCH(E1301,Mapping!$A$2:$A$465,0))</f>
        <v>RGPPL_IR</v>
      </c>
      <c r="H1301" s="2" t="n">
        <v>0.13</v>
      </c>
      <c r="I1301" s="3" t="n">
        <v>0.003</v>
      </c>
    </row>
    <row r="1302" customFormat="false" ht="15" hidden="false" customHeight="false" outlineLevel="0" collapsed="false">
      <c r="A1302" s="0" t="s">
        <v>88</v>
      </c>
      <c r="B1302" s="0" t="n">
        <f aca="false">VALUE(LEFT(A1302,4))</f>
        <v>2023</v>
      </c>
      <c r="C1302" s="0" t="str">
        <f aca="false">"FY"&amp;IF(VALUE(MID(A1302,6,2))&gt;=4,VALUE(LEFT(A1302,4)),VALUE(LEFT(A1302,4))-1)&amp;"-"&amp;TEXT(MOD(IF(VALUE(MID(A1302,6,2))&gt;=4,VALUE(LEFT(A1302,4)),VALUE(LEFT(A1302,4))-1)+1,100),"00")</f>
        <v>FY2023-24</v>
      </c>
      <c r="D1302" s="0" t="s">
        <v>37</v>
      </c>
      <c r="E1302" s="0" t="s">
        <v>37</v>
      </c>
      <c r="F1302" s="0" t="str">
        <f aca="false">INDEX(Mapping!$B$2:$B$465,MATCH(E1302,Mapping!$A$2:$A$465,0))</f>
        <v>MAHARASHTRA</v>
      </c>
      <c r="G1302" s="0" t="str">
        <f aca="false">INDEX(Mapping!$C$2:$C$465,MATCH(E1302,Mapping!$A$2:$A$465,0))</f>
        <v>MAHARASHTRA</v>
      </c>
      <c r="H1302" s="2" t="n">
        <v>817.83</v>
      </c>
      <c r="I1302" s="3" t="n">
        <v>19.83</v>
      </c>
    </row>
    <row r="1303" customFormat="false" ht="15" hidden="false" customHeight="false" outlineLevel="0" collapsed="false">
      <c r="A1303" s="0" t="s">
        <v>88</v>
      </c>
      <c r="B1303" s="0" t="n">
        <f aca="false">VALUE(LEFT(A1303,4))</f>
        <v>2023</v>
      </c>
      <c r="C1303" s="0" t="str">
        <f aca="false">"FY"&amp;IF(VALUE(MID(A1303,6,2))&gt;=4,VALUE(LEFT(A1303,4)),VALUE(LEFT(A1303,4))-1)&amp;"-"&amp;TEXT(MOD(IF(VALUE(MID(A1303,6,2))&gt;=4,VALUE(LEFT(A1303,4)),VALUE(LEFT(A1303,4))-1)+1,100),"00")</f>
        <v>FY2023-24</v>
      </c>
      <c r="D1303" s="0" t="s">
        <v>39</v>
      </c>
      <c r="E1303" s="0" t="s">
        <v>39</v>
      </c>
      <c r="F1303" s="0" t="str">
        <f aca="false">INDEX(Mapping!$B$2:$B$465,MATCH(E1303,Mapping!$A$2:$A$465,0))</f>
        <v>WEST BENGAL</v>
      </c>
      <c r="G1303" s="0" t="str">
        <f aca="false">INDEX(Mapping!$C$2:$C$465,MATCH(E1303,Mapping!$A$2:$A$465,0))</f>
        <v>WEST BENGAL</v>
      </c>
      <c r="H1303" s="2" t="n">
        <v>710.08</v>
      </c>
      <c r="I1303" s="3" t="n">
        <v>17.22</v>
      </c>
    </row>
    <row r="1304" customFormat="false" ht="15" hidden="false" customHeight="false" outlineLevel="0" collapsed="false">
      <c r="A1304" s="0" t="s">
        <v>88</v>
      </c>
      <c r="B1304" s="0" t="n">
        <f aca="false">VALUE(LEFT(A1304,4))</f>
        <v>2023</v>
      </c>
      <c r="C1304" s="0" t="str">
        <f aca="false">"FY"&amp;IF(VALUE(MID(A1304,6,2))&gt;=4,VALUE(LEFT(A1304,4)),VALUE(LEFT(A1304,4))-1)&amp;"-"&amp;TEXT(MOD(IF(VALUE(MID(A1304,6,2))&gt;=4,VALUE(LEFT(A1304,4)),VALUE(LEFT(A1304,4))-1)+1,100),"00")</f>
        <v>FY2023-24</v>
      </c>
      <c r="D1304" s="0" t="s">
        <v>38</v>
      </c>
      <c r="E1304" s="0" t="s">
        <v>38</v>
      </c>
      <c r="F1304" s="0" t="str">
        <f aca="false">INDEX(Mapping!$B$2:$B$465,MATCH(E1304,Mapping!$A$2:$A$465,0))</f>
        <v>ANDHRA PRADESH</v>
      </c>
      <c r="G1304" s="0" t="str">
        <f aca="false">INDEX(Mapping!$C$2:$C$465,MATCH(E1304,Mapping!$A$2:$A$465,0))</f>
        <v>ANDHRA PRADESH</v>
      </c>
      <c r="H1304" s="2" t="n">
        <v>382.26</v>
      </c>
      <c r="I1304" s="3" t="n">
        <v>9.27</v>
      </c>
    </row>
    <row r="1305" customFormat="false" ht="15" hidden="false" customHeight="false" outlineLevel="0" collapsed="false">
      <c r="A1305" s="0" t="s">
        <v>88</v>
      </c>
      <c r="B1305" s="0" t="n">
        <f aca="false">VALUE(LEFT(A1305,4))</f>
        <v>2023</v>
      </c>
      <c r="C1305" s="0" t="str">
        <f aca="false">"FY"&amp;IF(VALUE(MID(A1305,6,2))&gt;=4,VALUE(LEFT(A1305,4)),VALUE(LEFT(A1305,4))-1)&amp;"-"&amp;TEXT(MOD(IF(VALUE(MID(A1305,6,2))&gt;=4,VALUE(LEFT(A1305,4)),VALUE(LEFT(A1305,4))-1)+1,100),"00")</f>
        <v>FY2023-24</v>
      </c>
      <c r="D1305" s="0" t="s">
        <v>42</v>
      </c>
      <c r="E1305" s="0" t="s">
        <v>42</v>
      </c>
      <c r="F1305" s="0" t="str">
        <f aca="false">INDEX(Mapping!$B$2:$B$465,MATCH(E1305,Mapping!$A$2:$A$465,0))</f>
        <v>PUNJAB</v>
      </c>
      <c r="G1305" s="0" t="str">
        <f aca="false">INDEX(Mapping!$C$2:$C$465,MATCH(E1305,Mapping!$A$2:$A$465,0))</f>
        <v>PUNJAB</v>
      </c>
      <c r="H1305" s="2" t="n">
        <v>354.76</v>
      </c>
      <c r="I1305" s="3" t="n">
        <v>8.6</v>
      </c>
    </row>
    <row r="1306" customFormat="false" ht="15" hidden="false" customHeight="false" outlineLevel="0" collapsed="false">
      <c r="A1306" s="0" t="s">
        <v>88</v>
      </c>
      <c r="B1306" s="0" t="n">
        <f aca="false">VALUE(LEFT(A1306,4))</f>
        <v>2023</v>
      </c>
      <c r="C1306" s="0" t="str">
        <f aca="false">"FY"&amp;IF(VALUE(MID(A1306,6,2))&gt;=4,VALUE(LEFT(A1306,4)),VALUE(LEFT(A1306,4))-1)&amp;"-"&amp;TEXT(MOD(IF(VALUE(MID(A1306,6,2))&gt;=4,VALUE(LEFT(A1306,4)),VALUE(LEFT(A1306,4))-1)+1,100),"00")</f>
        <v>FY2023-24</v>
      </c>
      <c r="D1306" s="0" t="s">
        <v>31</v>
      </c>
      <c r="E1306" s="0" t="s">
        <v>31</v>
      </c>
      <c r="F1306" s="0" t="str">
        <f aca="false">INDEX(Mapping!$B$2:$B$465,MATCH(E1306,Mapping!$A$2:$A$465,0))</f>
        <v>GUJARAT</v>
      </c>
      <c r="G1306" s="0" t="str">
        <f aca="false">INDEX(Mapping!$C$2:$C$465,MATCH(E1306,Mapping!$A$2:$A$465,0))</f>
        <v>GUJARAT</v>
      </c>
      <c r="H1306" s="2" t="n">
        <v>327.28</v>
      </c>
      <c r="I1306" s="3" t="n">
        <v>7.94</v>
      </c>
    </row>
    <row r="1307" customFormat="false" ht="15" hidden="false" customHeight="false" outlineLevel="0" collapsed="false">
      <c r="A1307" s="0" t="s">
        <v>88</v>
      </c>
      <c r="B1307" s="0" t="n">
        <f aca="false">VALUE(LEFT(A1307,4))</f>
        <v>2023</v>
      </c>
      <c r="C1307" s="0" t="str">
        <f aca="false">"FY"&amp;IF(VALUE(MID(A1307,6,2))&gt;=4,VALUE(LEFT(A1307,4)),VALUE(LEFT(A1307,4))-1)&amp;"-"&amp;TEXT(MOD(IF(VALUE(MID(A1307,6,2))&gt;=4,VALUE(LEFT(A1307,4)),VALUE(LEFT(A1307,4))-1)+1,100),"00")</f>
        <v>FY2023-24</v>
      </c>
      <c r="D1307" s="0" t="s">
        <v>35</v>
      </c>
      <c r="E1307" s="0" t="s">
        <v>35</v>
      </c>
      <c r="F1307" s="0" t="str">
        <f aca="false">INDEX(Mapping!$B$2:$B$465,MATCH(E1307,Mapping!$A$2:$A$465,0))</f>
        <v>TELANGANA</v>
      </c>
      <c r="G1307" s="0" t="str">
        <f aca="false">INDEX(Mapping!$C$2:$C$465,MATCH(E1307,Mapping!$A$2:$A$465,0))</f>
        <v>TELANGANA</v>
      </c>
      <c r="H1307" s="2" t="n">
        <v>187.53</v>
      </c>
      <c r="I1307" s="3" t="n">
        <v>4.55</v>
      </c>
    </row>
    <row r="1308" customFormat="false" ht="15" hidden="false" customHeight="false" outlineLevel="0" collapsed="false">
      <c r="A1308" s="0" t="s">
        <v>88</v>
      </c>
      <c r="B1308" s="0" t="n">
        <f aca="false">VALUE(LEFT(A1308,4))</f>
        <v>2023</v>
      </c>
      <c r="C1308" s="0" t="str">
        <f aca="false">"FY"&amp;IF(VALUE(MID(A1308,6,2))&gt;=4,VALUE(LEFT(A1308,4)),VALUE(LEFT(A1308,4))-1)&amp;"-"&amp;TEXT(MOD(IF(VALUE(MID(A1308,6,2))&gt;=4,VALUE(LEFT(A1308,4)),VALUE(LEFT(A1308,4))-1)+1,100),"00")</f>
        <v>FY2023-24</v>
      </c>
      <c r="D1308" s="0" t="s">
        <v>40</v>
      </c>
      <c r="E1308" s="0" t="s">
        <v>40</v>
      </c>
      <c r="F1308" s="0" t="str">
        <f aca="false">INDEX(Mapping!$B$2:$B$465,MATCH(E1308,Mapping!$A$2:$A$465,0))</f>
        <v>TAMIL NADU</v>
      </c>
      <c r="G1308" s="0" t="str">
        <f aca="false">INDEX(Mapping!$C$2:$C$465,MATCH(E1308,Mapping!$A$2:$A$465,0))</f>
        <v>TAMIL NADU</v>
      </c>
      <c r="H1308" s="2" t="n">
        <v>169.76</v>
      </c>
      <c r="I1308" s="3" t="n">
        <v>4.12</v>
      </c>
    </row>
    <row r="1309" customFormat="false" ht="15" hidden="false" customHeight="false" outlineLevel="0" collapsed="false">
      <c r="A1309" s="0" t="s">
        <v>88</v>
      </c>
      <c r="B1309" s="0" t="n">
        <f aca="false">VALUE(LEFT(A1309,4))</f>
        <v>2023</v>
      </c>
      <c r="C1309" s="0" t="str">
        <f aca="false">"FY"&amp;IF(VALUE(MID(A1309,6,2))&gt;=4,VALUE(LEFT(A1309,4)),VALUE(LEFT(A1309,4))-1)&amp;"-"&amp;TEXT(MOD(IF(VALUE(MID(A1309,6,2))&gt;=4,VALUE(LEFT(A1309,4)),VALUE(LEFT(A1309,4))-1)+1,100),"00")</f>
        <v>FY2023-24</v>
      </c>
      <c r="D1309" s="0" t="s">
        <v>36</v>
      </c>
      <c r="E1309" s="0" t="s">
        <v>36</v>
      </c>
      <c r="F1309" s="0" t="str">
        <f aca="false">INDEX(Mapping!$B$2:$B$465,MATCH(E1309,Mapping!$A$2:$A$465,0))</f>
        <v>UTTAR PRADESH</v>
      </c>
      <c r="G1309" s="0" t="str">
        <f aca="false">INDEX(Mapping!$C$2:$C$465,MATCH(E1309,Mapping!$A$2:$A$465,0))</f>
        <v>UTTAR PRADESH</v>
      </c>
      <c r="H1309" s="2" t="n">
        <v>162.75</v>
      </c>
      <c r="I1309" s="3" t="n">
        <v>3.95</v>
      </c>
    </row>
    <row r="1310" customFormat="false" ht="15" hidden="false" customHeight="false" outlineLevel="0" collapsed="false">
      <c r="A1310" s="0" t="s">
        <v>88</v>
      </c>
      <c r="B1310" s="0" t="n">
        <f aca="false">VALUE(LEFT(A1310,4))</f>
        <v>2023</v>
      </c>
      <c r="C1310" s="0" t="str">
        <f aca="false">"FY"&amp;IF(VALUE(MID(A1310,6,2))&gt;=4,VALUE(LEFT(A1310,4)),VALUE(LEFT(A1310,4))-1)&amp;"-"&amp;TEXT(MOD(IF(VALUE(MID(A1310,6,2))&gt;=4,VALUE(LEFT(A1310,4)),VALUE(LEFT(A1310,4))-1)+1,100),"00")</f>
        <v>FY2023-24</v>
      </c>
      <c r="D1310" s="0" t="s">
        <v>61</v>
      </c>
      <c r="E1310" s="0" t="s">
        <v>61</v>
      </c>
      <c r="F1310" s="0" t="str">
        <f aca="false">INDEX(Mapping!$B$2:$B$465,MATCH(E1310,Mapping!$A$2:$A$465,0))</f>
        <v>ASSAM</v>
      </c>
      <c r="G1310" s="0" t="str">
        <f aca="false">INDEX(Mapping!$C$2:$C$465,MATCH(E1310,Mapping!$A$2:$A$465,0))</f>
        <v>ASSAM</v>
      </c>
      <c r="H1310" s="2" t="n">
        <v>159.62</v>
      </c>
      <c r="I1310" s="3" t="n">
        <v>3.87</v>
      </c>
    </row>
    <row r="1311" customFormat="false" ht="15" hidden="false" customHeight="false" outlineLevel="0" collapsed="false">
      <c r="A1311" s="0" t="s">
        <v>88</v>
      </c>
      <c r="B1311" s="0" t="n">
        <f aca="false">VALUE(LEFT(A1311,4))</f>
        <v>2023</v>
      </c>
      <c r="C1311" s="0" t="str">
        <f aca="false">"FY"&amp;IF(VALUE(MID(A1311,6,2))&gt;=4,VALUE(LEFT(A1311,4)),VALUE(LEFT(A1311,4))-1)&amp;"-"&amp;TEXT(MOD(IF(VALUE(MID(A1311,6,2))&gt;=4,VALUE(LEFT(A1311,4)),VALUE(LEFT(A1311,4))-1)+1,100),"00")</f>
        <v>FY2023-24</v>
      </c>
      <c r="D1311" s="0" t="s">
        <v>71</v>
      </c>
      <c r="E1311" s="0" t="s">
        <v>71</v>
      </c>
      <c r="F1311" s="0" t="str">
        <f aca="false">INDEX(Mapping!$B$2:$B$465,MATCH(E1311,Mapping!$A$2:$A$465,0))</f>
        <v>KERALA</v>
      </c>
      <c r="G1311" s="0" t="str">
        <f aca="false">INDEX(Mapping!$C$2:$C$465,MATCH(E1311,Mapping!$A$2:$A$465,0))</f>
        <v>KERALA</v>
      </c>
      <c r="H1311" s="2" t="n">
        <v>128.45</v>
      </c>
      <c r="I1311" s="3" t="n">
        <v>3.12</v>
      </c>
    </row>
    <row r="1312" customFormat="false" ht="15" hidden="false" customHeight="false" outlineLevel="0" collapsed="false">
      <c r="A1312" s="0" t="s">
        <v>88</v>
      </c>
      <c r="B1312" s="0" t="n">
        <f aca="false">VALUE(LEFT(A1312,4))</f>
        <v>2023</v>
      </c>
      <c r="C1312" s="0" t="str">
        <f aca="false">"FY"&amp;IF(VALUE(MID(A1312,6,2))&gt;=4,VALUE(LEFT(A1312,4)),VALUE(LEFT(A1312,4))-1)&amp;"-"&amp;TEXT(MOD(IF(VALUE(MID(A1312,6,2))&gt;=4,VALUE(LEFT(A1312,4)),VALUE(LEFT(A1312,4))-1)+1,100),"00")</f>
        <v>FY2023-24</v>
      </c>
      <c r="D1312" s="0" t="s">
        <v>100</v>
      </c>
      <c r="E1312" s="0" t="s">
        <v>100</v>
      </c>
      <c r="F1312" s="0" t="str">
        <f aca="false">INDEX(Mapping!$B$2:$B$465,MATCH(E1312,Mapping!$A$2:$A$465,0))</f>
        <v>DNH &amp; DD (UT)</v>
      </c>
      <c r="G1312" s="0" t="str">
        <f aca="false">INDEX(Mapping!$C$2:$C$465,MATCH(E1312,Mapping!$A$2:$A$465,0))</f>
        <v>DNH &amp; DD (UT)</v>
      </c>
      <c r="H1312" s="2" t="n">
        <v>114.24</v>
      </c>
      <c r="I1312" s="3" t="n">
        <v>2.77</v>
      </c>
    </row>
    <row r="1313" customFormat="false" ht="15" hidden="false" customHeight="false" outlineLevel="0" collapsed="false">
      <c r="A1313" s="0" t="s">
        <v>88</v>
      </c>
      <c r="B1313" s="0" t="n">
        <f aca="false">VALUE(LEFT(A1313,4))</f>
        <v>2023</v>
      </c>
      <c r="C1313" s="0" t="str">
        <f aca="false">"FY"&amp;IF(VALUE(MID(A1313,6,2))&gt;=4,VALUE(LEFT(A1313,4)),VALUE(LEFT(A1313,4))-1)&amp;"-"&amp;TEXT(MOD(IF(VALUE(MID(A1313,6,2))&gt;=4,VALUE(LEFT(A1313,4)),VALUE(LEFT(A1313,4))-1)+1,100),"00")</f>
        <v>FY2023-24</v>
      </c>
      <c r="D1313" s="0" t="s">
        <v>94</v>
      </c>
      <c r="E1313" s="0" t="s">
        <v>94</v>
      </c>
      <c r="F1313" s="0" t="str">
        <f aca="false">INDEX(Mapping!$B$2:$B$465,MATCH(E1313,Mapping!$A$2:$A$465,0))</f>
        <v>JHARKHAND</v>
      </c>
      <c r="G1313" s="0" t="str">
        <f aca="false">INDEX(Mapping!$C$2:$C$465,MATCH(E1313,Mapping!$A$2:$A$465,0))</f>
        <v>JHARKHAND</v>
      </c>
      <c r="H1313" s="2" t="n">
        <v>98.82</v>
      </c>
      <c r="I1313" s="3" t="n">
        <v>2.4</v>
      </c>
    </row>
    <row r="1314" customFormat="false" ht="15" hidden="false" customHeight="false" outlineLevel="0" collapsed="false">
      <c r="A1314" s="0" t="s">
        <v>88</v>
      </c>
      <c r="B1314" s="0" t="n">
        <f aca="false">VALUE(LEFT(A1314,4))</f>
        <v>2023</v>
      </c>
      <c r="C1314" s="0" t="str">
        <f aca="false">"FY"&amp;IF(VALUE(MID(A1314,6,2))&gt;=4,VALUE(LEFT(A1314,4)),VALUE(LEFT(A1314,4))-1)&amp;"-"&amp;TEXT(MOD(IF(VALUE(MID(A1314,6,2))&gt;=4,VALUE(LEFT(A1314,4)),VALUE(LEFT(A1314,4))-1)+1,100),"00")</f>
        <v>FY2023-24</v>
      </c>
      <c r="D1314" s="0" t="s">
        <v>44</v>
      </c>
      <c r="E1314" s="0" t="s">
        <v>44</v>
      </c>
      <c r="F1314" s="0" t="str">
        <f aca="false">INDEX(Mapping!$B$2:$B$465,MATCH(E1314,Mapping!$A$2:$A$465,0))</f>
        <v>HARYANA</v>
      </c>
      <c r="G1314" s="0" t="str">
        <f aca="false">INDEX(Mapping!$C$2:$C$465,MATCH(E1314,Mapping!$A$2:$A$465,0))</f>
        <v>HARYANA</v>
      </c>
      <c r="H1314" s="2" t="n">
        <v>50.39</v>
      </c>
      <c r="I1314" s="3" t="n">
        <v>1.22</v>
      </c>
    </row>
    <row r="1315" customFormat="false" ht="15" hidden="false" customHeight="false" outlineLevel="0" collapsed="false">
      <c r="A1315" s="0" t="s">
        <v>88</v>
      </c>
      <c r="B1315" s="0" t="n">
        <f aca="false">VALUE(LEFT(A1315,4))</f>
        <v>2023</v>
      </c>
      <c r="C1315" s="0" t="str">
        <f aca="false">"FY"&amp;IF(VALUE(MID(A1315,6,2))&gt;=4,VALUE(LEFT(A1315,4)),VALUE(LEFT(A1315,4))-1)&amp;"-"&amp;TEXT(MOD(IF(VALUE(MID(A1315,6,2))&gt;=4,VALUE(LEFT(A1315,4)),VALUE(LEFT(A1315,4))-1)+1,100),"00")</f>
        <v>FY2023-24</v>
      </c>
      <c r="D1315" s="0" t="s">
        <v>56</v>
      </c>
      <c r="E1315" s="0" t="s">
        <v>56</v>
      </c>
      <c r="F1315" s="0" t="str">
        <f aca="false">INDEX(Mapping!$B$2:$B$465,MATCH(E1315,Mapping!$A$2:$A$465,0))</f>
        <v>UTTARAKHAND</v>
      </c>
      <c r="G1315" s="0" t="str">
        <f aca="false">INDEX(Mapping!$C$2:$C$465,MATCH(E1315,Mapping!$A$2:$A$465,0))</f>
        <v>UTTARAKHAND</v>
      </c>
      <c r="H1315" s="2" t="n">
        <v>48.52</v>
      </c>
      <c r="I1315" s="3" t="n">
        <v>1.18</v>
      </c>
    </row>
    <row r="1316" customFormat="false" ht="15" hidden="false" customHeight="false" outlineLevel="0" collapsed="false">
      <c r="A1316" s="0" t="s">
        <v>88</v>
      </c>
      <c r="B1316" s="0" t="n">
        <f aca="false">VALUE(LEFT(A1316,4))</f>
        <v>2023</v>
      </c>
      <c r="C1316" s="0" t="str">
        <f aca="false">"FY"&amp;IF(VALUE(MID(A1316,6,2))&gt;=4,VALUE(LEFT(A1316,4)),VALUE(LEFT(A1316,4))-1)&amp;"-"&amp;TEXT(MOD(IF(VALUE(MID(A1316,6,2))&gt;=4,VALUE(LEFT(A1316,4)),VALUE(LEFT(A1316,4))-1)+1,100),"00")</f>
        <v>FY2023-24</v>
      </c>
      <c r="D1316" s="0" t="s">
        <v>119</v>
      </c>
      <c r="E1316" s="0" t="s">
        <v>119</v>
      </c>
      <c r="F1316" s="0" t="str">
        <f aca="false">INDEX(Mapping!$B$2:$B$465,MATCH(E1316,Mapping!$A$2:$A$465,0))</f>
        <v>GOA</v>
      </c>
      <c r="G1316" s="0" t="str">
        <f aca="false">INDEX(Mapping!$C$2:$C$465,MATCH(E1316,Mapping!$A$2:$A$465,0))</f>
        <v>GOA</v>
      </c>
      <c r="H1316" s="2" t="n">
        <v>48.28</v>
      </c>
      <c r="I1316" s="3" t="n">
        <v>1.17</v>
      </c>
    </row>
    <row r="1317" customFormat="false" ht="15" hidden="false" customHeight="false" outlineLevel="0" collapsed="false">
      <c r="A1317" s="0" t="s">
        <v>88</v>
      </c>
      <c r="B1317" s="0" t="n">
        <f aca="false">VALUE(LEFT(A1317,4))</f>
        <v>2023</v>
      </c>
      <c r="C1317" s="0" t="str">
        <f aca="false">"FY"&amp;IF(VALUE(MID(A1317,6,2))&gt;=4,VALUE(LEFT(A1317,4)),VALUE(LEFT(A1317,4))-1)&amp;"-"&amp;TEXT(MOD(IF(VALUE(MID(A1317,6,2))&gt;=4,VALUE(LEFT(A1317,4)),VALUE(LEFT(A1317,4))-1)+1,100),"00")</f>
        <v>FY2023-24</v>
      </c>
      <c r="D1317" s="0" t="s">
        <v>74</v>
      </c>
      <c r="E1317" s="0" t="s">
        <v>74</v>
      </c>
      <c r="F1317" s="0" t="str">
        <f aca="false">INDEX(Mapping!$B$2:$B$465,MATCH(E1317,Mapping!$A$2:$A$465,0))</f>
        <v>NEPAL (NEA / NVVN)</v>
      </c>
      <c r="G1317" s="0" t="str">
        <f aca="false">INDEX(Mapping!$C$2:$C$465,MATCH(E1317,Mapping!$A$2:$A$465,0))</f>
        <v>NEPAL (NEA / NVVN)</v>
      </c>
      <c r="H1317" s="2" t="n">
        <v>46.16</v>
      </c>
      <c r="I1317" s="3" t="n">
        <v>1.12</v>
      </c>
    </row>
    <row r="1318" customFormat="false" ht="15" hidden="false" customHeight="false" outlineLevel="0" collapsed="false">
      <c r="A1318" s="0" t="s">
        <v>88</v>
      </c>
      <c r="B1318" s="0" t="n">
        <f aca="false">VALUE(LEFT(A1318,4))</f>
        <v>2023</v>
      </c>
      <c r="C1318" s="0" t="str">
        <f aca="false">"FY"&amp;IF(VALUE(MID(A1318,6,2))&gt;=4,VALUE(LEFT(A1318,4)),VALUE(LEFT(A1318,4))-1)&amp;"-"&amp;TEXT(MOD(IF(VALUE(MID(A1318,6,2))&gt;=4,VALUE(LEFT(A1318,4)),VALUE(LEFT(A1318,4))-1)+1,100),"00")</f>
        <v>FY2023-24</v>
      </c>
      <c r="D1318" s="0" t="s">
        <v>53</v>
      </c>
      <c r="E1318" s="0" t="s">
        <v>53</v>
      </c>
      <c r="F1318" s="0" t="str">
        <f aca="false">INDEX(Mapping!$B$2:$B$465,MATCH(E1318,Mapping!$A$2:$A$465,0))</f>
        <v>HIMACHAL PRADESH</v>
      </c>
      <c r="G1318" s="0" t="str">
        <f aca="false">INDEX(Mapping!$C$2:$C$465,MATCH(E1318,Mapping!$A$2:$A$465,0))</f>
        <v>HIMACHAL PRADESH</v>
      </c>
      <c r="H1318" s="2" t="n">
        <v>43.91</v>
      </c>
      <c r="I1318" s="3" t="n">
        <v>1.06</v>
      </c>
    </row>
    <row r="1319" customFormat="false" ht="15" hidden="false" customHeight="false" outlineLevel="0" collapsed="false">
      <c r="A1319" s="0" t="s">
        <v>88</v>
      </c>
      <c r="B1319" s="0" t="n">
        <f aca="false">VALUE(LEFT(A1319,4))</f>
        <v>2023</v>
      </c>
      <c r="C1319" s="0" t="str">
        <f aca="false">"FY"&amp;IF(VALUE(MID(A1319,6,2))&gt;=4,VALUE(LEFT(A1319,4)),VALUE(LEFT(A1319,4))-1)&amp;"-"&amp;TEXT(MOD(IF(VALUE(MID(A1319,6,2))&gt;=4,VALUE(LEFT(A1319,4)),VALUE(LEFT(A1319,4))-1)+1,100),"00")</f>
        <v>FY2023-24</v>
      </c>
      <c r="D1319" s="0" t="s">
        <v>54</v>
      </c>
      <c r="E1319" s="0" t="s">
        <v>54</v>
      </c>
      <c r="F1319" s="0" t="str">
        <f aca="false">INDEX(Mapping!$B$2:$B$465,MATCH(E1319,Mapping!$A$2:$A$465,0))</f>
        <v>JAMMU &amp; KASHMIR</v>
      </c>
      <c r="G1319" s="0" t="str">
        <f aca="false">INDEX(Mapping!$C$2:$C$465,MATCH(E1319,Mapping!$A$2:$A$465,0))</f>
        <v>JAMMU &amp; KASHMIR</v>
      </c>
      <c r="H1319" s="2" t="n">
        <v>34.93</v>
      </c>
      <c r="I1319" s="3" t="n">
        <v>0.85</v>
      </c>
    </row>
    <row r="1320" customFormat="false" ht="15" hidden="false" customHeight="false" outlineLevel="0" collapsed="false">
      <c r="A1320" s="0" t="s">
        <v>88</v>
      </c>
      <c r="B1320" s="0" t="n">
        <f aca="false">VALUE(LEFT(A1320,4))</f>
        <v>2023</v>
      </c>
      <c r="C1320" s="0" t="str">
        <f aca="false">"FY"&amp;IF(VALUE(MID(A1320,6,2))&gt;=4,VALUE(LEFT(A1320,4)),VALUE(LEFT(A1320,4))-1)&amp;"-"&amp;TEXT(MOD(IF(VALUE(MID(A1320,6,2))&gt;=4,VALUE(LEFT(A1320,4)),VALUE(LEFT(A1320,4))-1)+1,100),"00")</f>
        <v>FY2023-24</v>
      </c>
      <c r="D1320" s="0" t="s">
        <v>43</v>
      </c>
      <c r="E1320" s="0" t="s">
        <v>43</v>
      </c>
      <c r="F1320" s="0" t="str">
        <f aca="false">INDEX(Mapping!$B$2:$B$465,MATCH(E1320,Mapping!$A$2:$A$465,0))</f>
        <v>ODISHA</v>
      </c>
      <c r="G1320" s="0" t="str">
        <f aca="false">INDEX(Mapping!$C$2:$C$465,MATCH(E1320,Mapping!$A$2:$A$465,0))</f>
        <v>ODISHA</v>
      </c>
      <c r="H1320" s="2" t="n">
        <v>32.35</v>
      </c>
      <c r="I1320" s="3" t="n">
        <v>0.78</v>
      </c>
    </row>
    <row r="1321" customFormat="false" ht="15" hidden="false" customHeight="false" outlineLevel="0" collapsed="false">
      <c r="A1321" s="0" t="s">
        <v>88</v>
      </c>
      <c r="B1321" s="0" t="n">
        <f aca="false">VALUE(LEFT(A1321,4))</f>
        <v>2023</v>
      </c>
      <c r="C1321" s="0" t="str">
        <f aca="false">"FY"&amp;IF(VALUE(MID(A1321,6,2))&gt;=4,VALUE(LEFT(A1321,4)),VALUE(LEFT(A1321,4))-1)&amp;"-"&amp;TEXT(MOD(IF(VALUE(MID(A1321,6,2))&gt;=4,VALUE(LEFT(A1321,4)),VALUE(LEFT(A1321,4))-1)+1,100),"00")</f>
        <v>FY2023-24</v>
      </c>
      <c r="D1321" s="0" t="s">
        <v>41</v>
      </c>
      <c r="E1321" s="0" t="s">
        <v>41</v>
      </c>
      <c r="F1321" s="0" t="str">
        <f aca="false">INDEX(Mapping!$B$2:$B$465,MATCH(E1321,Mapping!$A$2:$A$465,0))</f>
        <v>RAJASTHAN</v>
      </c>
      <c r="G1321" s="0" t="str">
        <f aca="false">INDEX(Mapping!$C$2:$C$465,MATCH(E1321,Mapping!$A$2:$A$465,0))</f>
        <v>RAJASTHAN</v>
      </c>
      <c r="H1321" s="2" t="n">
        <v>31.58</v>
      </c>
      <c r="I1321" s="3" t="n">
        <v>0.77</v>
      </c>
    </row>
    <row r="1322" customFormat="false" ht="15" hidden="false" customHeight="false" outlineLevel="0" collapsed="false">
      <c r="A1322" s="0" t="s">
        <v>88</v>
      </c>
      <c r="B1322" s="0" t="n">
        <f aca="false">VALUE(LEFT(A1322,4))</f>
        <v>2023</v>
      </c>
      <c r="C1322" s="0" t="str">
        <f aca="false">"FY"&amp;IF(VALUE(MID(A1322,6,2))&gt;=4,VALUE(LEFT(A1322,4)),VALUE(LEFT(A1322,4))-1)&amp;"-"&amp;TEXT(MOD(IF(VALUE(MID(A1322,6,2))&gt;=4,VALUE(LEFT(A1322,4)),VALUE(LEFT(A1322,4))-1)+1,100),"00")</f>
        <v>FY2023-24</v>
      </c>
      <c r="D1322" s="0" t="s">
        <v>121</v>
      </c>
      <c r="E1322" s="0" t="s">
        <v>121</v>
      </c>
      <c r="F1322" s="0" t="str">
        <f aca="false">INDEX(Mapping!$B$2:$B$465,MATCH(E1322,Mapping!$A$2:$A$465,0))</f>
        <v>MEGHALAYA</v>
      </c>
      <c r="G1322" s="0" t="str">
        <f aca="false">INDEX(Mapping!$C$2:$C$465,MATCH(E1322,Mapping!$A$2:$A$465,0))</f>
        <v>MEGHALAYA</v>
      </c>
      <c r="H1322" s="2" t="n">
        <v>31.17</v>
      </c>
      <c r="I1322" s="3" t="n">
        <v>0.76</v>
      </c>
    </row>
    <row r="1323" customFormat="false" ht="15" hidden="false" customHeight="false" outlineLevel="0" collapsed="false">
      <c r="A1323" s="0" t="s">
        <v>88</v>
      </c>
      <c r="B1323" s="0" t="n">
        <f aca="false">VALUE(LEFT(A1323,4))</f>
        <v>2023</v>
      </c>
      <c r="C1323" s="0" t="str">
        <f aca="false">"FY"&amp;IF(VALUE(MID(A1323,6,2))&gt;=4,VALUE(LEFT(A1323,4)),VALUE(LEFT(A1323,4))-1)&amp;"-"&amp;TEXT(MOD(IF(VALUE(MID(A1323,6,2))&gt;=4,VALUE(LEFT(A1323,4)),VALUE(LEFT(A1323,4))-1)+1,100),"00")</f>
        <v>FY2023-24</v>
      </c>
      <c r="D1323" s="0" t="s">
        <v>49</v>
      </c>
      <c r="E1323" s="0" t="s">
        <v>49</v>
      </c>
      <c r="F1323" s="0" t="str">
        <f aca="false">INDEX(Mapping!$B$2:$B$465,MATCH(E1323,Mapping!$A$2:$A$465,0))</f>
        <v>MADHYA PRADESH</v>
      </c>
      <c r="G1323" s="0" t="str">
        <f aca="false">INDEX(Mapping!$C$2:$C$465,MATCH(E1323,Mapping!$A$2:$A$465,0))</f>
        <v>MADHYA PRADESH</v>
      </c>
      <c r="H1323" s="2" t="n">
        <v>23.46</v>
      </c>
      <c r="I1323" s="3" t="n">
        <v>0.57</v>
      </c>
    </row>
    <row r="1324" customFormat="false" ht="15" hidden="false" customHeight="false" outlineLevel="0" collapsed="false">
      <c r="A1324" s="0" t="s">
        <v>88</v>
      </c>
      <c r="B1324" s="0" t="n">
        <f aca="false">VALUE(LEFT(A1324,4))</f>
        <v>2023</v>
      </c>
      <c r="C1324" s="0" t="str">
        <f aca="false">"FY"&amp;IF(VALUE(MID(A1324,6,2))&gt;=4,VALUE(LEFT(A1324,4)),VALUE(LEFT(A1324,4))-1)&amp;"-"&amp;TEXT(MOD(IF(VALUE(MID(A1324,6,2))&gt;=4,VALUE(LEFT(A1324,4)),VALUE(LEFT(A1324,4))-1)+1,100),"00")</f>
        <v>FY2023-24</v>
      </c>
      <c r="D1324" s="0" t="s">
        <v>213</v>
      </c>
      <c r="E1324" s="0" t="s">
        <v>213</v>
      </c>
      <c r="F1324" s="0" t="str">
        <f aca="false">INDEX(Mapping!$B$2:$B$465,MATCH(E1324,Mapping!$A$2:$A$465,0))</f>
        <v>NEPAL (NEA / NVVN)</v>
      </c>
      <c r="G1324" s="0" t="str">
        <f aca="false">INDEX(Mapping!$C$2:$C$465,MATCH(E1324,Mapping!$A$2:$A$465,0))</f>
        <v>NEPAL (NEA / NVVN)</v>
      </c>
      <c r="H1324" s="2" t="n">
        <v>22.25</v>
      </c>
      <c r="I1324" s="3" t="n">
        <v>0.54</v>
      </c>
    </row>
    <row r="1325" customFormat="false" ht="15" hidden="false" customHeight="false" outlineLevel="0" collapsed="false">
      <c r="A1325" s="0" t="s">
        <v>88</v>
      </c>
      <c r="B1325" s="0" t="n">
        <f aca="false">VALUE(LEFT(A1325,4))</f>
        <v>2023</v>
      </c>
      <c r="C1325" s="0" t="str">
        <f aca="false">"FY"&amp;IF(VALUE(MID(A1325,6,2))&gt;=4,VALUE(LEFT(A1325,4)),VALUE(LEFT(A1325,4))-1)&amp;"-"&amp;TEXT(MOD(IF(VALUE(MID(A1325,6,2))&gt;=4,VALUE(LEFT(A1325,4)),VALUE(LEFT(A1325,4))-1)+1,100),"00")</f>
        <v>FY2023-24</v>
      </c>
      <c r="D1325" s="0" t="s">
        <v>648</v>
      </c>
      <c r="E1325" s="0" t="s">
        <v>91</v>
      </c>
      <c r="F1325" s="0" t="str">
        <f aca="false">INDEX(Mapping!$B$2:$B$465,MATCH(E1325,Mapping!$A$2:$A$465,0))</f>
        <v>AM/NS INDIA (HAZIRA)</v>
      </c>
      <c r="G1325" s="0" t="str">
        <f aca="false">INDEX(Mapping!$C$2:$C$465,MATCH(E1325,Mapping!$A$2:$A$465,0))</f>
        <v>AM/NS INDIA (HAZIRA)</v>
      </c>
      <c r="H1325" s="2" t="n">
        <v>21.9</v>
      </c>
      <c r="I1325" s="3" t="n">
        <v>0.53</v>
      </c>
    </row>
    <row r="1326" customFormat="false" ht="15" hidden="false" customHeight="false" outlineLevel="0" collapsed="false">
      <c r="A1326" s="0" t="s">
        <v>88</v>
      </c>
      <c r="B1326" s="0" t="n">
        <f aca="false">VALUE(LEFT(A1326,4))</f>
        <v>2023</v>
      </c>
      <c r="C1326" s="0" t="str">
        <f aca="false">"FY"&amp;IF(VALUE(MID(A1326,6,2))&gt;=4,VALUE(LEFT(A1326,4)),VALUE(LEFT(A1326,4))-1)&amp;"-"&amp;TEXT(MOD(IF(VALUE(MID(A1326,6,2))&gt;=4,VALUE(LEFT(A1326,4)),VALUE(LEFT(A1326,4))-1)+1,100),"00")</f>
        <v>FY2023-24</v>
      </c>
      <c r="D1326" s="0" t="s">
        <v>259</v>
      </c>
      <c r="E1326" s="0" t="s">
        <v>259</v>
      </c>
      <c r="F1326" s="0" t="str">
        <f aca="false">INDEX(Mapping!$B$2:$B$465,MATCH(E1326,Mapping!$A$2:$A$465,0))</f>
        <v>INDIAN RAILWAYS (NCR)</v>
      </c>
      <c r="G1326" s="0" t="str">
        <f aca="false">INDEX(Mapping!$C$2:$C$465,MATCH(E1326,Mapping!$A$2:$A$465,0))</f>
        <v>INDIAN RAILWAYS (NCR)</v>
      </c>
      <c r="H1326" s="2" t="n">
        <v>16</v>
      </c>
      <c r="I1326" s="3" t="n">
        <v>0.39</v>
      </c>
    </row>
    <row r="1327" customFormat="false" ht="15" hidden="false" customHeight="false" outlineLevel="0" collapsed="false">
      <c r="A1327" s="0" t="s">
        <v>88</v>
      </c>
      <c r="B1327" s="0" t="n">
        <f aca="false">VALUE(LEFT(A1327,4))</f>
        <v>2023</v>
      </c>
      <c r="C1327" s="0" t="str">
        <f aca="false">"FY"&amp;IF(VALUE(MID(A1327,6,2))&gt;=4,VALUE(LEFT(A1327,4)),VALUE(LEFT(A1327,4))-1)&amp;"-"&amp;TEXT(MOD(IF(VALUE(MID(A1327,6,2))&gt;=4,VALUE(LEFT(A1327,4)),VALUE(LEFT(A1327,4))-1)+1,100),"00")</f>
        <v>FY2023-24</v>
      </c>
      <c r="D1327" s="0" t="s">
        <v>47</v>
      </c>
      <c r="E1327" s="0" t="s">
        <v>47</v>
      </c>
      <c r="F1327" s="0" t="str">
        <f aca="false">INDEX(Mapping!$B$2:$B$465,MATCH(E1327,Mapping!$A$2:$A$465,0))</f>
        <v>KARNATAKA</v>
      </c>
      <c r="G1327" s="0" t="str">
        <f aca="false">INDEX(Mapping!$C$2:$C$465,MATCH(E1327,Mapping!$A$2:$A$465,0))</f>
        <v>KARNATAKA</v>
      </c>
      <c r="H1327" s="2" t="n">
        <v>15.16</v>
      </c>
      <c r="I1327" s="3" t="n">
        <v>0.37</v>
      </c>
    </row>
    <row r="1328" customFormat="false" ht="15" hidden="false" customHeight="false" outlineLevel="0" collapsed="false">
      <c r="A1328" s="0" t="s">
        <v>88</v>
      </c>
      <c r="B1328" s="0" t="n">
        <f aca="false">VALUE(LEFT(A1328,4))</f>
        <v>2023</v>
      </c>
      <c r="C1328" s="0" t="str">
        <f aca="false">"FY"&amp;IF(VALUE(MID(A1328,6,2))&gt;=4,VALUE(LEFT(A1328,4)),VALUE(LEFT(A1328,4))-1)&amp;"-"&amp;TEXT(MOD(IF(VALUE(MID(A1328,6,2))&gt;=4,VALUE(LEFT(A1328,4)),VALUE(LEFT(A1328,4))-1)+1,100),"00")</f>
        <v>FY2023-24</v>
      </c>
      <c r="D1328" s="0" t="s">
        <v>45</v>
      </c>
      <c r="E1328" s="0" t="s">
        <v>45</v>
      </c>
      <c r="F1328" s="0" t="str">
        <f aca="false">INDEX(Mapping!$B$2:$B$465,MATCH(E1328,Mapping!$A$2:$A$465,0))</f>
        <v>BIHAR</v>
      </c>
      <c r="G1328" s="0" t="str">
        <f aca="false">INDEX(Mapping!$C$2:$C$465,MATCH(E1328,Mapping!$A$2:$A$465,0))</f>
        <v>BIHAR</v>
      </c>
      <c r="H1328" s="2" t="n">
        <v>13.6</v>
      </c>
      <c r="I1328" s="3" t="n">
        <v>0.33</v>
      </c>
    </row>
    <row r="1329" customFormat="false" ht="15" hidden="false" customHeight="false" outlineLevel="0" collapsed="false">
      <c r="A1329" s="0" t="s">
        <v>88</v>
      </c>
      <c r="B1329" s="0" t="n">
        <f aca="false">VALUE(LEFT(A1329,4))</f>
        <v>2023</v>
      </c>
      <c r="C1329" s="0" t="str">
        <f aca="false">"FY"&amp;IF(VALUE(MID(A1329,6,2))&gt;=4,VALUE(LEFT(A1329,4)),VALUE(LEFT(A1329,4))-1)&amp;"-"&amp;TEXT(MOD(IF(VALUE(MID(A1329,6,2))&gt;=4,VALUE(LEFT(A1329,4)),VALUE(LEFT(A1329,4))-1)+1,100),"00")</f>
        <v>FY2023-24</v>
      </c>
      <c r="D1329" s="0" t="s">
        <v>154</v>
      </c>
      <c r="E1329" s="0" t="s">
        <v>154</v>
      </c>
      <c r="F1329" s="0" t="str">
        <f aca="false">INDEX(Mapping!$B$2:$B$465,MATCH(E1329,Mapping!$A$2:$A$465,0))</f>
        <v>DVC</v>
      </c>
      <c r="G1329" s="0" t="str">
        <f aca="false">INDEX(Mapping!$C$2:$C$465,MATCH(E1329,Mapping!$A$2:$A$465,0))</f>
        <v>DVC</v>
      </c>
      <c r="H1329" s="2" t="n">
        <v>8.26</v>
      </c>
      <c r="I1329" s="3" t="n">
        <v>0.2</v>
      </c>
    </row>
    <row r="1330" customFormat="false" ht="15" hidden="false" customHeight="false" outlineLevel="0" collapsed="false">
      <c r="A1330" s="0" t="s">
        <v>88</v>
      </c>
      <c r="B1330" s="0" t="n">
        <f aca="false">VALUE(LEFT(A1330,4))</f>
        <v>2023</v>
      </c>
      <c r="C1330" s="0" t="str">
        <f aca="false">"FY"&amp;IF(VALUE(MID(A1330,6,2))&gt;=4,VALUE(LEFT(A1330,4)),VALUE(LEFT(A1330,4))-1)&amp;"-"&amp;TEXT(MOD(IF(VALUE(MID(A1330,6,2))&gt;=4,VALUE(LEFT(A1330,4)),VALUE(LEFT(A1330,4))-1)+1,100),"00")</f>
        <v>FY2023-24</v>
      </c>
      <c r="D1330" s="0" t="s">
        <v>199</v>
      </c>
      <c r="E1330" s="0" t="s">
        <v>199</v>
      </c>
      <c r="F1330" s="0" t="str">
        <f aca="false">INDEX(Mapping!$B$2:$B$465,MATCH(E1330,Mapping!$A$2:$A$465,0))</f>
        <v>TRIPURA</v>
      </c>
      <c r="G1330" s="0" t="str">
        <f aca="false">INDEX(Mapping!$C$2:$C$465,MATCH(E1330,Mapping!$A$2:$A$465,0))</f>
        <v>TRIPURA</v>
      </c>
      <c r="H1330" s="2" t="n">
        <v>7.93</v>
      </c>
      <c r="I1330" s="3" t="n">
        <v>0.19</v>
      </c>
    </row>
    <row r="1331" customFormat="false" ht="15" hidden="false" customHeight="false" outlineLevel="0" collapsed="false">
      <c r="A1331" s="0" t="s">
        <v>88</v>
      </c>
      <c r="B1331" s="0" t="n">
        <f aca="false">VALUE(LEFT(A1331,4))</f>
        <v>2023</v>
      </c>
      <c r="C1331" s="0" t="str">
        <f aca="false">"FY"&amp;IF(VALUE(MID(A1331,6,2))&gt;=4,VALUE(LEFT(A1331,4)),VALUE(LEFT(A1331,4))-1)&amp;"-"&amp;TEXT(MOD(IF(VALUE(MID(A1331,6,2))&gt;=4,VALUE(LEFT(A1331,4)),VALUE(LEFT(A1331,4))-1)+1,100),"00")</f>
        <v>FY2023-24</v>
      </c>
      <c r="D1331" s="0" t="s">
        <v>46</v>
      </c>
      <c r="E1331" s="0" t="s">
        <v>46</v>
      </c>
      <c r="F1331" s="0" t="str">
        <f aca="false">INDEX(Mapping!$B$2:$B$465,MATCH(E1331,Mapping!$A$2:$A$465,0))</f>
        <v>CHHATTISGARH</v>
      </c>
      <c r="G1331" s="0" t="str">
        <f aca="false">INDEX(Mapping!$C$2:$C$465,MATCH(E1331,Mapping!$A$2:$A$465,0))</f>
        <v>CHHATTISGARH</v>
      </c>
      <c r="H1331" s="2" t="n">
        <v>7.37</v>
      </c>
      <c r="I1331" s="3" t="n">
        <v>0.18</v>
      </c>
    </row>
    <row r="1332" customFormat="false" ht="15" hidden="false" customHeight="false" outlineLevel="0" collapsed="false">
      <c r="A1332" s="0" t="s">
        <v>88</v>
      </c>
      <c r="B1332" s="0" t="n">
        <f aca="false">VALUE(LEFT(A1332,4))</f>
        <v>2023</v>
      </c>
      <c r="C1332" s="0" t="str">
        <f aca="false">"FY"&amp;IF(VALUE(MID(A1332,6,2))&gt;=4,VALUE(LEFT(A1332,4)),VALUE(LEFT(A1332,4))-1)&amp;"-"&amp;TEXT(MOD(IF(VALUE(MID(A1332,6,2))&gt;=4,VALUE(LEFT(A1332,4)),VALUE(LEFT(A1332,4))-1)+1,100),"00")</f>
        <v>FY2023-24</v>
      </c>
      <c r="D1332" s="0" t="s">
        <v>152</v>
      </c>
      <c r="E1332" s="0" t="s">
        <v>152</v>
      </c>
      <c r="F1332" s="0" t="str">
        <f aca="false">INDEX(Mapping!$B$2:$B$465,MATCH(E1332,Mapping!$A$2:$A$465,0))</f>
        <v>CHANDIGARH</v>
      </c>
      <c r="G1332" s="0" t="str">
        <f aca="false">INDEX(Mapping!$C$2:$C$465,MATCH(E1332,Mapping!$A$2:$A$465,0))</f>
        <v>CHANDIGARH</v>
      </c>
      <c r="H1332" s="2" t="n">
        <v>1.98</v>
      </c>
      <c r="I1332" s="3" t="n">
        <v>0.05</v>
      </c>
    </row>
    <row r="1333" customFormat="false" ht="15" hidden="false" customHeight="false" outlineLevel="0" collapsed="false">
      <c r="A1333" s="0" t="s">
        <v>88</v>
      </c>
      <c r="B1333" s="0" t="n">
        <f aca="false">VALUE(LEFT(A1333,4))</f>
        <v>2023</v>
      </c>
      <c r="C1333" s="0" t="str">
        <f aca="false">"FY"&amp;IF(VALUE(MID(A1333,6,2))&gt;=4,VALUE(LEFT(A1333,4)),VALUE(LEFT(A1333,4))-1)&amp;"-"&amp;TEXT(MOD(IF(VALUE(MID(A1333,6,2))&gt;=4,VALUE(LEFT(A1333,4)),VALUE(LEFT(A1333,4))-1)+1,100),"00")</f>
        <v>FY2023-24</v>
      </c>
      <c r="D1333" s="0" t="s">
        <v>48</v>
      </c>
      <c r="E1333" s="0" t="s">
        <v>48</v>
      </c>
      <c r="F1333" s="0" t="str">
        <f aca="false">INDEX(Mapping!$B$2:$B$465,MATCH(E1333,Mapping!$A$2:$A$465,0))</f>
        <v>DELHI</v>
      </c>
      <c r="G1333" s="0" t="str">
        <f aca="false">INDEX(Mapping!$C$2:$C$465,MATCH(E1333,Mapping!$A$2:$A$465,0))</f>
        <v>DELHI</v>
      </c>
      <c r="H1333" s="2" t="n">
        <v>1.44</v>
      </c>
      <c r="I1333" s="3" t="n">
        <v>0.03</v>
      </c>
    </row>
    <row r="1334" customFormat="false" ht="15" hidden="false" customHeight="false" outlineLevel="0" collapsed="false">
      <c r="A1334" s="0" t="s">
        <v>88</v>
      </c>
      <c r="B1334" s="0" t="n">
        <f aca="false">VALUE(LEFT(A1334,4))</f>
        <v>2023</v>
      </c>
      <c r="C1334" s="0" t="str">
        <f aca="false">"FY"&amp;IF(VALUE(MID(A1334,6,2))&gt;=4,VALUE(LEFT(A1334,4)),VALUE(LEFT(A1334,4))-1)&amp;"-"&amp;TEXT(MOD(IF(VALUE(MID(A1334,6,2))&gt;=4,VALUE(LEFT(A1334,4)),VALUE(LEFT(A1334,4))-1)+1,100),"00")</f>
        <v>FY2023-24</v>
      </c>
      <c r="D1334" s="0" t="s">
        <v>181</v>
      </c>
      <c r="E1334" s="0" t="s">
        <v>181</v>
      </c>
      <c r="F1334" s="0" t="str">
        <f aca="false">INDEX(Mapping!$B$2:$B$465,MATCH(E1334,Mapping!$A$2:$A$465,0))</f>
        <v>ARUNACHAL PRADESH</v>
      </c>
      <c r="G1334" s="0" t="str">
        <f aca="false">INDEX(Mapping!$C$2:$C$465,MATCH(E1334,Mapping!$A$2:$A$465,0))</f>
        <v>ARUNACHAL PRADESH</v>
      </c>
      <c r="H1334" s="2" t="n">
        <v>1.36</v>
      </c>
      <c r="I1334" s="3" t="n">
        <v>0.03</v>
      </c>
    </row>
    <row r="1335" customFormat="false" ht="15" hidden="false" customHeight="false" outlineLevel="0" collapsed="false">
      <c r="A1335" s="0" t="s">
        <v>88</v>
      </c>
      <c r="B1335" s="0" t="n">
        <f aca="false">VALUE(LEFT(A1335,4))</f>
        <v>2023</v>
      </c>
      <c r="C1335" s="0" t="str">
        <f aca="false">"FY"&amp;IF(VALUE(MID(A1335,6,2))&gt;=4,VALUE(LEFT(A1335,4)),VALUE(LEFT(A1335,4))-1)&amp;"-"&amp;TEXT(MOD(IF(VALUE(MID(A1335,6,2))&gt;=4,VALUE(LEFT(A1335,4)),VALUE(LEFT(A1335,4))-1)+1,100),"00")</f>
        <v>FY2023-24</v>
      </c>
      <c r="D1335" s="0" t="s">
        <v>272</v>
      </c>
      <c r="E1335" s="0" t="s">
        <v>272</v>
      </c>
      <c r="F1335" s="0" t="str">
        <f aca="false">INDEX(Mapping!$B$2:$B$465,MATCH(E1335,Mapping!$A$2:$A$465,0))</f>
        <v>BALCO</v>
      </c>
      <c r="G1335" s="0" t="str">
        <f aca="false">INDEX(Mapping!$C$2:$C$465,MATCH(E1335,Mapping!$A$2:$A$465,0))</f>
        <v>BALCO</v>
      </c>
      <c r="H1335" s="2" t="n">
        <v>1.12</v>
      </c>
      <c r="I1335" s="3" t="n">
        <v>0.03</v>
      </c>
    </row>
    <row r="1336" customFormat="false" ht="15" hidden="false" customHeight="false" outlineLevel="0" collapsed="false">
      <c r="A1336" s="0" t="s">
        <v>88</v>
      </c>
      <c r="B1336" s="0" t="n">
        <f aca="false">VALUE(LEFT(A1336,4))</f>
        <v>2023</v>
      </c>
      <c r="C1336" s="0" t="str">
        <f aca="false">"FY"&amp;IF(VALUE(MID(A1336,6,2))&gt;=4,VALUE(LEFT(A1336,4)),VALUE(LEFT(A1336,4))-1)&amp;"-"&amp;TEXT(MOD(IF(VALUE(MID(A1336,6,2))&gt;=4,VALUE(LEFT(A1336,4)),VALUE(LEFT(A1336,4))-1)+1,100),"00")</f>
        <v>FY2023-24</v>
      </c>
      <c r="D1336" s="0" t="s">
        <v>253</v>
      </c>
      <c r="E1336" s="0" t="s">
        <v>253</v>
      </c>
      <c r="F1336" s="0" t="str">
        <f aca="false">INDEX(Mapping!$B$2:$B$465,MATCH(E1336,Mapping!$A$2:$A$465,0))</f>
        <v>NAGALAND</v>
      </c>
      <c r="G1336" s="0" t="str">
        <f aca="false">INDEX(Mapping!$C$2:$C$465,MATCH(E1336,Mapping!$A$2:$A$465,0))</f>
        <v>NAGALAND</v>
      </c>
      <c r="H1336" s="2" t="n">
        <v>0.85</v>
      </c>
      <c r="I1336" s="3" t="n">
        <v>0.02</v>
      </c>
    </row>
    <row r="1337" customFormat="false" ht="15" hidden="false" customHeight="false" outlineLevel="0" collapsed="false">
      <c r="A1337" s="0" t="s">
        <v>88</v>
      </c>
      <c r="B1337" s="0" t="n">
        <f aca="false">VALUE(LEFT(A1337,4))</f>
        <v>2023</v>
      </c>
      <c r="C1337" s="0" t="str">
        <f aca="false">"FY"&amp;IF(VALUE(MID(A1337,6,2))&gt;=4,VALUE(LEFT(A1337,4)),VALUE(LEFT(A1337,4))-1)&amp;"-"&amp;TEXT(MOD(IF(VALUE(MID(A1337,6,2))&gt;=4,VALUE(LEFT(A1337,4)),VALUE(LEFT(A1337,4))-1)+1,100),"00")</f>
        <v>FY2023-24</v>
      </c>
      <c r="D1337" s="0" t="s">
        <v>232</v>
      </c>
      <c r="E1337" s="0" t="s">
        <v>232</v>
      </c>
      <c r="F1337" s="0" t="str">
        <f aca="false">INDEX(Mapping!$B$2:$B$465,MATCH(E1337,Mapping!$A$2:$A$465,0))</f>
        <v>PUDUCHERRY</v>
      </c>
      <c r="G1337" s="0" t="str">
        <f aca="false">INDEX(Mapping!$C$2:$C$465,MATCH(E1337,Mapping!$A$2:$A$465,0))</f>
        <v>PUDUCHERRY</v>
      </c>
      <c r="H1337" s="2" t="n">
        <v>0.04</v>
      </c>
      <c r="I1337" s="3" t="n">
        <v>0.001</v>
      </c>
    </row>
    <row r="1338" customFormat="false" ht="15" hidden="false" customHeight="false" outlineLevel="0" collapsed="false">
      <c r="A1338" s="0" t="s">
        <v>104</v>
      </c>
      <c r="B1338" s="0" t="n">
        <f aca="false">VALUE(LEFT(A1338,4))</f>
        <v>2023</v>
      </c>
      <c r="C1338" s="0" t="str">
        <f aca="false">"FY"&amp;IF(VALUE(MID(A1338,6,2))&gt;=4,VALUE(LEFT(A1338,4)),VALUE(LEFT(A1338,4))-1)&amp;"-"&amp;TEXT(MOD(IF(VALUE(MID(A1338,6,2))&gt;=4,VALUE(LEFT(A1338,4)),VALUE(LEFT(A1338,4))-1)+1,100),"00")</f>
        <v>FY2023-24</v>
      </c>
      <c r="D1338" s="0" t="s">
        <v>39</v>
      </c>
      <c r="E1338" s="0" t="s">
        <v>39</v>
      </c>
      <c r="F1338" s="0" t="str">
        <f aca="false">INDEX(Mapping!$B$2:$B$465,MATCH(E1338,Mapping!$A$2:$A$465,0))</f>
        <v>WEST BENGAL</v>
      </c>
      <c r="G1338" s="0" t="str">
        <f aca="false">INDEX(Mapping!$C$2:$C$465,MATCH(E1338,Mapping!$A$2:$A$465,0))</f>
        <v>WEST BENGAL</v>
      </c>
      <c r="H1338" s="2" t="n">
        <v>1044.63</v>
      </c>
      <c r="I1338" s="3" t="n">
        <v>26.34</v>
      </c>
    </row>
    <row r="1339" customFormat="false" ht="15" hidden="false" customHeight="false" outlineLevel="0" collapsed="false">
      <c r="A1339" s="0" t="s">
        <v>104</v>
      </c>
      <c r="B1339" s="0" t="n">
        <f aca="false">VALUE(LEFT(A1339,4))</f>
        <v>2023</v>
      </c>
      <c r="C1339" s="0" t="str">
        <f aca="false">"FY"&amp;IF(VALUE(MID(A1339,6,2))&gt;=4,VALUE(LEFT(A1339,4)),VALUE(LEFT(A1339,4))-1)&amp;"-"&amp;TEXT(MOD(IF(VALUE(MID(A1339,6,2))&gt;=4,VALUE(LEFT(A1339,4)),VALUE(LEFT(A1339,4))-1)+1,100),"00")</f>
        <v>FY2023-24</v>
      </c>
      <c r="D1339" s="0" t="s">
        <v>31</v>
      </c>
      <c r="E1339" s="0" t="s">
        <v>31</v>
      </c>
      <c r="F1339" s="0" t="str">
        <f aca="false">INDEX(Mapping!$B$2:$B$465,MATCH(E1339,Mapping!$A$2:$A$465,0))</f>
        <v>GUJARAT</v>
      </c>
      <c r="G1339" s="0" t="str">
        <f aca="false">INDEX(Mapping!$C$2:$C$465,MATCH(E1339,Mapping!$A$2:$A$465,0))</f>
        <v>GUJARAT</v>
      </c>
      <c r="H1339" s="2" t="n">
        <v>483.13</v>
      </c>
      <c r="I1339" s="3" t="n">
        <v>12.18</v>
      </c>
    </row>
    <row r="1340" customFormat="false" ht="15" hidden="false" customHeight="false" outlineLevel="0" collapsed="false">
      <c r="A1340" s="0" t="s">
        <v>104</v>
      </c>
      <c r="B1340" s="0" t="n">
        <f aca="false">VALUE(LEFT(A1340,4))</f>
        <v>2023</v>
      </c>
      <c r="C1340" s="0" t="str">
        <f aca="false">"FY"&amp;IF(VALUE(MID(A1340,6,2))&gt;=4,VALUE(LEFT(A1340,4)),VALUE(LEFT(A1340,4))-1)&amp;"-"&amp;TEXT(MOD(IF(VALUE(MID(A1340,6,2))&gt;=4,VALUE(LEFT(A1340,4)),VALUE(LEFT(A1340,4))-1)+1,100),"00")</f>
        <v>FY2023-24</v>
      </c>
      <c r="D1340" s="0" t="s">
        <v>35</v>
      </c>
      <c r="E1340" s="0" t="s">
        <v>35</v>
      </c>
      <c r="F1340" s="0" t="str">
        <f aca="false">INDEX(Mapping!$B$2:$B$465,MATCH(E1340,Mapping!$A$2:$A$465,0))</f>
        <v>TELANGANA</v>
      </c>
      <c r="G1340" s="0" t="str">
        <f aca="false">INDEX(Mapping!$C$2:$C$465,MATCH(E1340,Mapping!$A$2:$A$465,0))</f>
        <v>TELANGANA</v>
      </c>
      <c r="H1340" s="2" t="n">
        <v>345.95</v>
      </c>
      <c r="I1340" s="3" t="n">
        <v>8.72</v>
      </c>
    </row>
    <row r="1341" customFormat="false" ht="15" hidden="false" customHeight="false" outlineLevel="0" collapsed="false">
      <c r="A1341" s="0" t="s">
        <v>104</v>
      </c>
      <c r="B1341" s="0" t="n">
        <f aca="false">VALUE(LEFT(A1341,4))</f>
        <v>2023</v>
      </c>
      <c r="C1341" s="0" t="str">
        <f aca="false">"FY"&amp;IF(VALUE(MID(A1341,6,2))&gt;=4,VALUE(LEFT(A1341,4)),VALUE(LEFT(A1341,4))-1)&amp;"-"&amp;TEXT(MOD(IF(VALUE(MID(A1341,6,2))&gt;=4,VALUE(LEFT(A1341,4)),VALUE(LEFT(A1341,4))-1)+1,100),"00")</f>
        <v>FY2023-24</v>
      </c>
      <c r="D1341" s="0" t="s">
        <v>41</v>
      </c>
      <c r="E1341" s="0" t="s">
        <v>41</v>
      </c>
      <c r="F1341" s="0" t="str">
        <f aca="false">INDEX(Mapping!$B$2:$B$465,MATCH(E1341,Mapping!$A$2:$A$465,0))</f>
        <v>RAJASTHAN</v>
      </c>
      <c r="G1341" s="0" t="str">
        <f aca="false">INDEX(Mapping!$C$2:$C$465,MATCH(E1341,Mapping!$A$2:$A$465,0))</f>
        <v>RAJASTHAN</v>
      </c>
      <c r="H1341" s="2" t="n">
        <v>290.09</v>
      </c>
      <c r="I1341" s="3" t="n">
        <v>7.31</v>
      </c>
    </row>
    <row r="1342" customFormat="false" ht="15" hidden="false" customHeight="false" outlineLevel="0" collapsed="false">
      <c r="A1342" s="0" t="s">
        <v>104</v>
      </c>
      <c r="B1342" s="0" t="n">
        <f aca="false">VALUE(LEFT(A1342,4))</f>
        <v>2023</v>
      </c>
      <c r="C1342" s="0" t="str">
        <f aca="false">"FY"&amp;IF(VALUE(MID(A1342,6,2))&gt;=4,VALUE(LEFT(A1342,4)),VALUE(LEFT(A1342,4))-1)&amp;"-"&amp;TEXT(MOD(IF(VALUE(MID(A1342,6,2))&gt;=4,VALUE(LEFT(A1342,4)),VALUE(LEFT(A1342,4))-1)+1,100),"00")</f>
        <v>FY2023-24</v>
      </c>
      <c r="D1342" s="0" t="s">
        <v>36</v>
      </c>
      <c r="E1342" s="0" t="s">
        <v>36</v>
      </c>
      <c r="F1342" s="0" t="str">
        <f aca="false">INDEX(Mapping!$B$2:$B$465,MATCH(E1342,Mapping!$A$2:$A$465,0))</f>
        <v>UTTAR PRADESH</v>
      </c>
      <c r="G1342" s="0" t="str">
        <f aca="false">INDEX(Mapping!$C$2:$C$465,MATCH(E1342,Mapping!$A$2:$A$465,0))</f>
        <v>UTTAR PRADESH</v>
      </c>
      <c r="H1342" s="2" t="n">
        <v>265.15</v>
      </c>
      <c r="I1342" s="3" t="n">
        <v>6.69</v>
      </c>
    </row>
    <row r="1343" customFormat="false" ht="15" hidden="false" customHeight="false" outlineLevel="0" collapsed="false">
      <c r="A1343" s="0" t="s">
        <v>104</v>
      </c>
      <c r="B1343" s="0" t="n">
        <f aca="false">VALUE(LEFT(A1343,4))</f>
        <v>2023</v>
      </c>
      <c r="C1343" s="0" t="str">
        <f aca="false">"FY"&amp;IF(VALUE(MID(A1343,6,2))&gt;=4,VALUE(LEFT(A1343,4)),VALUE(LEFT(A1343,4))-1)&amp;"-"&amp;TEXT(MOD(IF(VALUE(MID(A1343,6,2))&gt;=4,VALUE(LEFT(A1343,4)),VALUE(LEFT(A1343,4))-1)+1,100),"00")</f>
        <v>FY2023-24</v>
      </c>
      <c r="D1343" s="0" t="s">
        <v>37</v>
      </c>
      <c r="E1343" s="0" t="s">
        <v>37</v>
      </c>
      <c r="F1343" s="0" t="str">
        <f aca="false">INDEX(Mapping!$B$2:$B$465,MATCH(E1343,Mapping!$A$2:$A$465,0))</f>
        <v>MAHARASHTRA</v>
      </c>
      <c r="G1343" s="0" t="str">
        <f aca="false">INDEX(Mapping!$C$2:$C$465,MATCH(E1343,Mapping!$A$2:$A$465,0))</f>
        <v>MAHARASHTRA</v>
      </c>
      <c r="H1343" s="2" t="n">
        <v>241.36</v>
      </c>
      <c r="I1343" s="3" t="n">
        <v>6.09</v>
      </c>
    </row>
    <row r="1344" customFormat="false" ht="15" hidden="false" customHeight="false" outlineLevel="0" collapsed="false">
      <c r="A1344" s="0" t="s">
        <v>104</v>
      </c>
      <c r="B1344" s="0" t="n">
        <f aca="false">VALUE(LEFT(A1344,4))</f>
        <v>2023</v>
      </c>
      <c r="C1344" s="0" t="str">
        <f aca="false">"FY"&amp;IF(VALUE(MID(A1344,6,2))&gt;=4,VALUE(LEFT(A1344,4)),VALUE(LEFT(A1344,4))-1)&amp;"-"&amp;TEXT(MOD(IF(VALUE(MID(A1344,6,2))&gt;=4,VALUE(LEFT(A1344,4)),VALUE(LEFT(A1344,4))-1)+1,100),"00")</f>
        <v>FY2023-24</v>
      </c>
      <c r="D1344" s="0" t="s">
        <v>38</v>
      </c>
      <c r="E1344" s="0" t="s">
        <v>38</v>
      </c>
      <c r="F1344" s="0" t="str">
        <f aca="false">INDEX(Mapping!$B$2:$B$465,MATCH(E1344,Mapping!$A$2:$A$465,0))</f>
        <v>ANDHRA PRADESH</v>
      </c>
      <c r="G1344" s="0" t="str">
        <f aca="false">INDEX(Mapping!$C$2:$C$465,MATCH(E1344,Mapping!$A$2:$A$465,0))</f>
        <v>ANDHRA PRADESH</v>
      </c>
      <c r="H1344" s="2" t="n">
        <v>231.52</v>
      </c>
      <c r="I1344" s="3" t="n">
        <v>5.84</v>
      </c>
    </row>
    <row r="1345" customFormat="false" ht="15" hidden="false" customHeight="false" outlineLevel="0" collapsed="false">
      <c r="A1345" s="0" t="s">
        <v>104</v>
      </c>
      <c r="B1345" s="0" t="n">
        <f aca="false">VALUE(LEFT(A1345,4))</f>
        <v>2023</v>
      </c>
      <c r="C1345" s="0" t="str">
        <f aca="false">"FY"&amp;IF(VALUE(MID(A1345,6,2))&gt;=4,VALUE(LEFT(A1345,4)),VALUE(LEFT(A1345,4))-1)&amp;"-"&amp;TEXT(MOD(IF(VALUE(MID(A1345,6,2))&gt;=4,VALUE(LEFT(A1345,4)),VALUE(LEFT(A1345,4))-1)+1,100),"00")</f>
        <v>FY2023-24</v>
      </c>
      <c r="D1345" s="0" t="s">
        <v>40</v>
      </c>
      <c r="E1345" s="0" t="s">
        <v>40</v>
      </c>
      <c r="F1345" s="0" t="str">
        <f aca="false">INDEX(Mapping!$B$2:$B$465,MATCH(E1345,Mapping!$A$2:$A$465,0))</f>
        <v>TAMIL NADU</v>
      </c>
      <c r="G1345" s="0" t="str">
        <f aca="false">INDEX(Mapping!$C$2:$C$465,MATCH(E1345,Mapping!$A$2:$A$465,0))</f>
        <v>TAMIL NADU</v>
      </c>
      <c r="H1345" s="2" t="n">
        <v>174.77</v>
      </c>
      <c r="I1345" s="3" t="n">
        <v>4.41</v>
      </c>
    </row>
    <row r="1346" customFormat="false" ht="15" hidden="false" customHeight="false" outlineLevel="0" collapsed="false">
      <c r="A1346" s="0" t="s">
        <v>104</v>
      </c>
      <c r="B1346" s="0" t="n">
        <f aca="false">VALUE(LEFT(A1346,4))</f>
        <v>2023</v>
      </c>
      <c r="C1346" s="0" t="str">
        <f aca="false">"FY"&amp;IF(VALUE(MID(A1346,6,2))&gt;=4,VALUE(LEFT(A1346,4)),VALUE(LEFT(A1346,4))-1)&amp;"-"&amp;TEXT(MOD(IF(VALUE(MID(A1346,6,2))&gt;=4,VALUE(LEFT(A1346,4)),VALUE(LEFT(A1346,4))-1)+1,100),"00")</f>
        <v>FY2023-24</v>
      </c>
      <c r="D1346" s="0" t="s">
        <v>71</v>
      </c>
      <c r="E1346" s="0" t="s">
        <v>71</v>
      </c>
      <c r="F1346" s="0" t="str">
        <f aca="false">INDEX(Mapping!$B$2:$B$465,MATCH(E1346,Mapping!$A$2:$A$465,0))</f>
        <v>KERALA</v>
      </c>
      <c r="G1346" s="0" t="str">
        <f aca="false">INDEX(Mapping!$C$2:$C$465,MATCH(E1346,Mapping!$A$2:$A$465,0))</f>
        <v>KERALA</v>
      </c>
      <c r="H1346" s="2" t="n">
        <v>169.58</v>
      </c>
      <c r="I1346" s="3" t="n">
        <v>4.28</v>
      </c>
    </row>
    <row r="1347" customFormat="false" ht="15" hidden="false" customHeight="false" outlineLevel="0" collapsed="false">
      <c r="A1347" s="0" t="s">
        <v>104</v>
      </c>
      <c r="B1347" s="0" t="n">
        <f aca="false">VALUE(LEFT(A1347,4))</f>
        <v>2023</v>
      </c>
      <c r="C1347" s="0" t="str">
        <f aca="false">"FY"&amp;IF(VALUE(MID(A1347,6,2))&gt;=4,VALUE(LEFT(A1347,4)),VALUE(LEFT(A1347,4))-1)&amp;"-"&amp;TEXT(MOD(IF(VALUE(MID(A1347,6,2))&gt;=4,VALUE(LEFT(A1347,4)),VALUE(LEFT(A1347,4))-1)+1,100),"00")</f>
        <v>FY2023-24</v>
      </c>
      <c r="D1347" s="0" t="s">
        <v>100</v>
      </c>
      <c r="E1347" s="0" t="s">
        <v>100</v>
      </c>
      <c r="F1347" s="0" t="str">
        <f aca="false">INDEX(Mapping!$B$2:$B$465,MATCH(E1347,Mapping!$A$2:$A$465,0))</f>
        <v>DNH &amp; DD (UT)</v>
      </c>
      <c r="G1347" s="0" t="str">
        <f aca="false">INDEX(Mapping!$C$2:$C$465,MATCH(E1347,Mapping!$A$2:$A$465,0))</f>
        <v>DNH &amp; DD (UT)</v>
      </c>
      <c r="H1347" s="2" t="n">
        <v>146.61</v>
      </c>
      <c r="I1347" s="3" t="n">
        <v>3.7</v>
      </c>
    </row>
    <row r="1348" customFormat="false" ht="15" hidden="false" customHeight="false" outlineLevel="0" collapsed="false">
      <c r="A1348" s="0" t="s">
        <v>104</v>
      </c>
      <c r="B1348" s="0" t="n">
        <f aca="false">VALUE(LEFT(A1348,4))</f>
        <v>2023</v>
      </c>
      <c r="C1348" s="0" t="str">
        <f aca="false">"FY"&amp;IF(VALUE(MID(A1348,6,2))&gt;=4,VALUE(LEFT(A1348,4)),VALUE(LEFT(A1348,4))-1)&amp;"-"&amp;TEXT(MOD(IF(VALUE(MID(A1348,6,2))&gt;=4,VALUE(LEFT(A1348,4)),VALUE(LEFT(A1348,4))-1)+1,100),"00")</f>
        <v>FY2023-24</v>
      </c>
      <c r="D1348" s="0" t="s">
        <v>42</v>
      </c>
      <c r="E1348" s="0" t="s">
        <v>42</v>
      </c>
      <c r="F1348" s="0" t="str">
        <f aca="false">INDEX(Mapping!$B$2:$B$465,MATCH(E1348,Mapping!$A$2:$A$465,0))</f>
        <v>PUNJAB</v>
      </c>
      <c r="G1348" s="0" t="str">
        <f aca="false">INDEX(Mapping!$C$2:$C$465,MATCH(E1348,Mapping!$A$2:$A$465,0))</f>
        <v>PUNJAB</v>
      </c>
      <c r="H1348" s="2" t="n">
        <v>134.47</v>
      </c>
      <c r="I1348" s="3" t="n">
        <v>3.39</v>
      </c>
    </row>
    <row r="1349" customFormat="false" ht="15" hidden="false" customHeight="false" outlineLevel="0" collapsed="false">
      <c r="A1349" s="0" t="s">
        <v>104</v>
      </c>
      <c r="B1349" s="0" t="n">
        <f aca="false">VALUE(LEFT(A1349,4))</f>
        <v>2023</v>
      </c>
      <c r="C1349" s="0" t="str">
        <f aca="false">"FY"&amp;IF(VALUE(MID(A1349,6,2))&gt;=4,VALUE(LEFT(A1349,4)),VALUE(LEFT(A1349,4))-1)&amp;"-"&amp;TEXT(MOD(IF(VALUE(MID(A1349,6,2))&gt;=4,VALUE(LEFT(A1349,4)),VALUE(LEFT(A1349,4))-1)+1,100),"00")</f>
        <v>FY2023-24</v>
      </c>
      <c r="D1349" s="0" t="s">
        <v>43</v>
      </c>
      <c r="E1349" s="0" t="s">
        <v>43</v>
      </c>
      <c r="F1349" s="0" t="str">
        <f aca="false">INDEX(Mapping!$B$2:$B$465,MATCH(E1349,Mapping!$A$2:$A$465,0))</f>
        <v>ODISHA</v>
      </c>
      <c r="G1349" s="0" t="str">
        <f aca="false">INDEX(Mapping!$C$2:$C$465,MATCH(E1349,Mapping!$A$2:$A$465,0))</f>
        <v>ODISHA</v>
      </c>
      <c r="H1349" s="2" t="n">
        <v>61.52</v>
      </c>
      <c r="I1349" s="3" t="n">
        <v>1.55</v>
      </c>
    </row>
    <row r="1350" customFormat="false" ht="15" hidden="false" customHeight="false" outlineLevel="0" collapsed="false">
      <c r="A1350" s="0" t="s">
        <v>104</v>
      </c>
      <c r="B1350" s="0" t="n">
        <f aca="false">VALUE(LEFT(A1350,4))</f>
        <v>2023</v>
      </c>
      <c r="C1350" s="0" t="str">
        <f aca="false">"FY"&amp;IF(VALUE(MID(A1350,6,2))&gt;=4,VALUE(LEFT(A1350,4)),VALUE(LEFT(A1350,4))-1)&amp;"-"&amp;TEXT(MOD(IF(VALUE(MID(A1350,6,2))&gt;=4,VALUE(LEFT(A1350,4)),VALUE(LEFT(A1350,4))-1)+1,100),"00")</f>
        <v>FY2023-24</v>
      </c>
      <c r="D1350" s="0" t="s">
        <v>49</v>
      </c>
      <c r="E1350" s="0" t="s">
        <v>49</v>
      </c>
      <c r="F1350" s="0" t="str">
        <f aca="false">INDEX(Mapping!$B$2:$B$465,MATCH(E1350,Mapping!$A$2:$A$465,0))</f>
        <v>MADHYA PRADESH</v>
      </c>
      <c r="G1350" s="0" t="str">
        <f aca="false">INDEX(Mapping!$C$2:$C$465,MATCH(E1350,Mapping!$A$2:$A$465,0))</f>
        <v>MADHYA PRADESH</v>
      </c>
      <c r="H1350" s="2" t="n">
        <v>58.51</v>
      </c>
      <c r="I1350" s="3" t="n">
        <v>1.48</v>
      </c>
    </row>
    <row r="1351" customFormat="false" ht="15" hidden="false" customHeight="false" outlineLevel="0" collapsed="false">
      <c r="A1351" s="0" t="s">
        <v>104</v>
      </c>
      <c r="B1351" s="0" t="n">
        <f aca="false">VALUE(LEFT(A1351,4))</f>
        <v>2023</v>
      </c>
      <c r="C1351" s="0" t="str">
        <f aca="false">"FY"&amp;IF(VALUE(MID(A1351,6,2))&gt;=4,VALUE(LEFT(A1351,4)),VALUE(LEFT(A1351,4))-1)&amp;"-"&amp;TEXT(MOD(IF(VALUE(MID(A1351,6,2))&gt;=4,VALUE(LEFT(A1351,4)),VALUE(LEFT(A1351,4))-1)+1,100),"00")</f>
        <v>FY2023-24</v>
      </c>
      <c r="D1351" s="0" t="s">
        <v>154</v>
      </c>
      <c r="E1351" s="0" t="s">
        <v>154</v>
      </c>
      <c r="F1351" s="0" t="str">
        <f aca="false">INDEX(Mapping!$B$2:$B$465,MATCH(E1351,Mapping!$A$2:$A$465,0))</f>
        <v>DVC</v>
      </c>
      <c r="G1351" s="0" t="str">
        <f aca="false">INDEX(Mapping!$C$2:$C$465,MATCH(E1351,Mapping!$A$2:$A$465,0))</f>
        <v>DVC</v>
      </c>
      <c r="H1351" s="2" t="n">
        <v>43.48</v>
      </c>
      <c r="I1351" s="3" t="n">
        <v>1.1</v>
      </c>
    </row>
    <row r="1352" customFormat="false" ht="15" hidden="false" customHeight="false" outlineLevel="0" collapsed="false">
      <c r="A1352" s="0" t="s">
        <v>104</v>
      </c>
      <c r="B1352" s="0" t="n">
        <f aca="false">VALUE(LEFT(A1352,4))</f>
        <v>2023</v>
      </c>
      <c r="C1352" s="0" t="str">
        <f aca="false">"FY"&amp;IF(VALUE(MID(A1352,6,2))&gt;=4,VALUE(LEFT(A1352,4)),VALUE(LEFT(A1352,4))-1)&amp;"-"&amp;TEXT(MOD(IF(VALUE(MID(A1352,6,2))&gt;=4,VALUE(LEFT(A1352,4)),VALUE(LEFT(A1352,4))-1)+1,100),"00")</f>
        <v>FY2023-24</v>
      </c>
      <c r="D1352" s="0" t="s">
        <v>56</v>
      </c>
      <c r="E1352" s="0" t="s">
        <v>56</v>
      </c>
      <c r="F1352" s="0" t="str">
        <f aca="false">INDEX(Mapping!$B$2:$B$465,MATCH(E1352,Mapping!$A$2:$A$465,0))</f>
        <v>UTTARAKHAND</v>
      </c>
      <c r="G1352" s="0" t="str">
        <f aca="false">INDEX(Mapping!$C$2:$C$465,MATCH(E1352,Mapping!$A$2:$A$465,0))</f>
        <v>UTTARAKHAND</v>
      </c>
      <c r="H1352" s="2" t="n">
        <v>38.09</v>
      </c>
      <c r="I1352" s="3" t="n">
        <v>0.96</v>
      </c>
    </row>
    <row r="1353" customFormat="false" ht="15" hidden="false" customHeight="false" outlineLevel="0" collapsed="false">
      <c r="A1353" s="0" t="s">
        <v>104</v>
      </c>
      <c r="B1353" s="0" t="n">
        <f aca="false">VALUE(LEFT(A1353,4))</f>
        <v>2023</v>
      </c>
      <c r="C1353" s="0" t="str">
        <f aca="false">"FY"&amp;IF(VALUE(MID(A1353,6,2))&gt;=4,VALUE(LEFT(A1353,4)),VALUE(LEFT(A1353,4))-1)&amp;"-"&amp;TEXT(MOD(IF(VALUE(MID(A1353,6,2))&gt;=4,VALUE(LEFT(A1353,4)),VALUE(LEFT(A1353,4))-1)+1,100),"00")</f>
        <v>FY2023-24</v>
      </c>
      <c r="D1353" s="0" t="s">
        <v>61</v>
      </c>
      <c r="E1353" s="0" t="s">
        <v>61</v>
      </c>
      <c r="F1353" s="0" t="str">
        <f aca="false">INDEX(Mapping!$B$2:$B$465,MATCH(E1353,Mapping!$A$2:$A$465,0))</f>
        <v>ASSAM</v>
      </c>
      <c r="G1353" s="0" t="str">
        <f aca="false">INDEX(Mapping!$C$2:$C$465,MATCH(E1353,Mapping!$A$2:$A$465,0))</f>
        <v>ASSAM</v>
      </c>
      <c r="H1353" s="2" t="n">
        <v>36.96</v>
      </c>
      <c r="I1353" s="3" t="n">
        <v>0.93</v>
      </c>
    </row>
    <row r="1354" customFormat="false" ht="15" hidden="false" customHeight="false" outlineLevel="0" collapsed="false">
      <c r="A1354" s="0" t="s">
        <v>104</v>
      </c>
      <c r="B1354" s="0" t="n">
        <f aca="false">VALUE(LEFT(A1354,4))</f>
        <v>2023</v>
      </c>
      <c r="C1354" s="0" t="str">
        <f aca="false">"FY"&amp;IF(VALUE(MID(A1354,6,2))&gt;=4,VALUE(LEFT(A1354,4)),VALUE(LEFT(A1354,4))-1)&amp;"-"&amp;TEXT(MOD(IF(VALUE(MID(A1354,6,2))&gt;=4,VALUE(LEFT(A1354,4)),VALUE(LEFT(A1354,4))-1)+1,100),"00")</f>
        <v>FY2023-24</v>
      </c>
      <c r="D1354" s="0" t="s">
        <v>47</v>
      </c>
      <c r="E1354" s="0" t="s">
        <v>47</v>
      </c>
      <c r="F1354" s="0" t="str">
        <f aca="false">INDEX(Mapping!$B$2:$B$465,MATCH(E1354,Mapping!$A$2:$A$465,0))</f>
        <v>KARNATAKA</v>
      </c>
      <c r="G1354" s="0" t="str">
        <f aca="false">INDEX(Mapping!$C$2:$C$465,MATCH(E1354,Mapping!$A$2:$A$465,0))</f>
        <v>KARNATAKA</v>
      </c>
      <c r="H1354" s="2" t="n">
        <v>34.76</v>
      </c>
      <c r="I1354" s="3" t="n">
        <v>0.88</v>
      </c>
    </row>
    <row r="1355" customFormat="false" ht="15" hidden="false" customHeight="false" outlineLevel="0" collapsed="false">
      <c r="A1355" s="0" t="s">
        <v>104</v>
      </c>
      <c r="B1355" s="0" t="n">
        <f aca="false">VALUE(LEFT(A1355,4))</f>
        <v>2023</v>
      </c>
      <c r="C1355" s="0" t="str">
        <f aca="false">"FY"&amp;IF(VALUE(MID(A1355,6,2))&gt;=4,VALUE(LEFT(A1355,4)),VALUE(LEFT(A1355,4))-1)&amp;"-"&amp;TEXT(MOD(IF(VALUE(MID(A1355,6,2))&gt;=4,VALUE(LEFT(A1355,4)),VALUE(LEFT(A1355,4))-1)+1,100),"00")</f>
        <v>FY2023-24</v>
      </c>
      <c r="D1355" s="0" t="s">
        <v>94</v>
      </c>
      <c r="E1355" s="0" t="s">
        <v>94</v>
      </c>
      <c r="F1355" s="0" t="str">
        <f aca="false">INDEX(Mapping!$B$2:$B$465,MATCH(E1355,Mapping!$A$2:$A$465,0))</f>
        <v>JHARKHAND</v>
      </c>
      <c r="G1355" s="0" t="str">
        <f aca="false">INDEX(Mapping!$C$2:$C$465,MATCH(E1355,Mapping!$A$2:$A$465,0))</f>
        <v>JHARKHAND</v>
      </c>
      <c r="H1355" s="2" t="n">
        <v>28.41</v>
      </c>
      <c r="I1355" s="3" t="n">
        <v>0.72</v>
      </c>
    </row>
    <row r="1356" customFormat="false" ht="15" hidden="false" customHeight="false" outlineLevel="0" collapsed="false">
      <c r="A1356" s="0" t="s">
        <v>104</v>
      </c>
      <c r="B1356" s="0" t="n">
        <f aca="false">VALUE(LEFT(A1356,4))</f>
        <v>2023</v>
      </c>
      <c r="C1356" s="0" t="str">
        <f aca="false">"FY"&amp;IF(VALUE(MID(A1356,6,2))&gt;=4,VALUE(LEFT(A1356,4)),VALUE(LEFT(A1356,4))-1)&amp;"-"&amp;TEXT(MOD(IF(VALUE(MID(A1356,6,2))&gt;=4,VALUE(LEFT(A1356,4)),VALUE(LEFT(A1356,4))-1)+1,100),"00")</f>
        <v>FY2023-24</v>
      </c>
      <c r="D1356" s="0" t="s">
        <v>44</v>
      </c>
      <c r="E1356" s="0" t="s">
        <v>44</v>
      </c>
      <c r="F1356" s="0" t="str">
        <f aca="false">INDEX(Mapping!$B$2:$B$465,MATCH(E1356,Mapping!$A$2:$A$465,0))</f>
        <v>HARYANA</v>
      </c>
      <c r="G1356" s="0" t="str">
        <f aca="false">INDEX(Mapping!$C$2:$C$465,MATCH(E1356,Mapping!$A$2:$A$465,0))</f>
        <v>HARYANA</v>
      </c>
      <c r="H1356" s="2" t="n">
        <v>20.28</v>
      </c>
      <c r="I1356" s="3" t="n">
        <v>0.51</v>
      </c>
    </row>
    <row r="1357" customFormat="false" ht="15" hidden="false" customHeight="false" outlineLevel="0" collapsed="false">
      <c r="A1357" s="0" t="s">
        <v>104</v>
      </c>
      <c r="B1357" s="0" t="n">
        <f aca="false">VALUE(LEFT(A1357,4))</f>
        <v>2023</v>
      </c>
      <c r="C1357" s="0" t="str">
        <f aca="false">"FY"&amp;IF(VALUE(MID(A1357,6,2))&gt;=4,VALUE(LEFT(A1357,4)),VALUE(LEFT(A1357,4))-1)&amp;"-"&amp;TEXT(MOD(IF(VALUE(MID(A1357,6,2))&gt;=4,VALUE(LEFT(A1357,4)),VALUE(LEFT(A1357,4))-1)+1,100),"00")</f>
        <v>FY2023-24</v>
      </c>
      <c r="D1357" s="0" t="s">
        <v>119</v>
      </c>
      <c r="E1357" s="0" t="s">
        <v>119</v>
      </c>
      <c r="F1357" s="0" t="str">
        <f aca="false">INDEX(Mapping!$B$2:$B$465,MATCH(E1357,Mapping!$A$2:$A$465,0))</f>
        <v>GOA</v>
      </c>
      <c r="G1357" s="0" t="str">
        <f aca="false">INDEX(Mapping!$C$2:$C$465,MATCH(E1357,Mapping!$A$2:$A$465,0))</f>
        <v>GOA</v>
      </c>
      <c r="H1357" s="2" t="n">
        <v>18.29</v>
      </c>
      <c r="I1357" s="3" t="n">
        <v>0.46</v>
      </c>
    </row>
    <row r="1358" customFormat="false" ht="15" hidden="false" customHeight="false" outlineLevel="0" collapsed="false">
      <c r="A1358" s="0" t="s">
        <v>104</v>
      </c>
      <c r="B1358" s="0" t="n">
        <f aca="false">VALUE(LEFT(A1358,4))</f>
        <v>2023</v>
      </c>
      <c r="C1358" s="0" t="str">
        <f aca="false">"FY"&amp;IF(VALUE(MID(A1358,6,2))&gt;=4,VALUE(LEFT(A1358,4)),VALUE(LEFT(A1358,4))-1)&amp;"-"&amp;TEXT(MOD(IF(VALUE(MID(A1358,6,2))&gt;=4,VALUE(LEFT(A1358,4)),VALUE(LEFT(A1358,4))-1)+1,100),"00")</f>
        <v>FY2023-24</v>
      </c>
      <c r="D1358" s="0" t="s">
        <v>259</v>
      </c>
      <c r="E1358" s="0" t="s">
        <v>259</v>
      </c>
      <c r="F1358" s="0" t="str">
        <f aca="false">INDEX(Mapping!$B$2:$B$465,MATCH(E1358,Mapping!$A$2:$A$465,0))</f>
        <v>INDIAN RAILWAYS (NCR)</v>
      </c>
      <c r="G1358" s="0" t="str">
        <f aca="false">INDEX(Mapping!$C$2:$C$465,MATCH(E1358,Mapping!$A$2:$A$465,0))</f>
        <v>INDIAN RAILWAYS (NCR)</v>
      </c>
      <c r="H1358" s="2" t="n">
        <v>16.96</v>
      </c>
      <c r="I1358" s="3" t="n">
        <v>0.43</v>
      </c>
    </row>
    <row r="1359" customFormat="false" ht="15" hidden="false" customHeight="false" outlineLevel="0" collapsed="false">
      <c r="A1359" s="0" t="s">
        <v>104</v>
      </c>
      <c r="B1359" s="0" t="n">
        <f aca="false">VALUE(LEFT(A1359,4))</f>
        <v>2023</v>
      </c>
      <c r="C1359" s="0" t="str">
        <f aca="false">"FY"&amp;IF(VALUE(MID(A1359,6,2))&gt;=4,VALUE(LEFT(A1359,4)),VALUE(LEFT(A1359,4))-1)&amp;"-"&amp;TEXT(MOD(IF(VALUE(MID(A1359,6,2))&gt;=4,VALUE(LEFT(A1359,4)),VALUE(LEFT(A1359,4))-1)+1,100),"00")</f>
        <v>FY2023-24</v>
      </c>
      <c r="D1359" s="0" t="s">
        <v>45</v>
      </c>
      <c r="E1359" s="0" t="s">
        <v>45</v>
      </c>
      <c r="F1359" s="0" t="str">
        <f aca="false">INDEX(Mapping!$B$2:$B$465,MATCH(E1359,Mapping!$A$2:$A$465,0))</f>
        <v>BIHAR</v>
      </c>
      <c r="G1359" s="0" t="str">
        <f aca="false">INDEX(Mapping!$C$2:$C$465,MATCH(E1359,Mapping!$A$2:$A$465,0))</f>
        <v>BIHAR</v>
      </c>
      <c r="H1359" s="2" t="n">
        <v>15.64</v>
      </c>
      <c r="I1359" s="3" t="n">
        <v>0.39</v>
      </c>
    </row>
    <row r="1360" customFormat="false" ht="15" hidden="false" customHeight="false" outlineLevel="0" collapsed="false">
      <c r="A1360" s="0" t="s">
        <v>104</v>
      </c>
      <c r="B1360" s="0" t="n">
        <f aca="false">VALUE(LEFT(A1360,4))</f>
        <v>2023</v>
      </c>
      <c r="C1360" s="0" t="str">
        <f aca="false">"FY"&amp;IF(VALUE(MID(A1360,6,2))&gt;=4,VALUE(LEFT(A1360,4)),VALUE(LEFT(A1360,4))-1)&amp;"-"&amp;TEXT(MOD(IF(VALUE(MID(A1360,6,2))&gt;=4,VALUE(LEFT(A1360,4)),VALUE(LEFT(A1360,4))-1)+1,100),"00")</f>
        <v>FY2023-24</v>
      </c>
      <c r="D1360" s="0" t="s">
        <v>121</v>
      </c>
      <c r="E1360" s="0" t="s">
        <v>121</v>
      </c>
      <c r="F1360" s="0" t="str">
        <f aca="false">INDEX(Mapping!$B$2:$B$465,MATCH(E1360,Mapping!$A$2:$A$465,0))</f>
        <v>MEGHALAYA</v>
      </c>
      <c r="G1360" s="0" t="str">
        <f aca="false">INDEX(Mapping!$C$2:$C$465,MATCH(E1360,Mapping!$A$2:$A$465,0))</f>
        <v>MEGHALAYA</v>
      </c>
      <c r="H1360" s="2" t="n">
        <v>13.27</v>
      </c>
      <c r="I1360" s="3" t="n">
        <v>0.33</v>
      </c>
    </row>
    <row r="1361" customFormat="false" ht="15" hidden="false" customHeight="false" outlineLevel="0" collapsed="false">
      <c r="A1361" s="0" t="s">
        <v>104</v>
      </c>
      <c r="B1361" s="0" t="n">
        <f aca="false">VALUE(LEFT(A1361,4))</f>
        <v>2023</v>
      </c>
      <c r="C1361" s="0" t="str">
        <f aca="false">"FY"&amp;IF(VALUE(MID(A1361,6,2))&gt;=4,VALUE(LEFT(A1361,4)),VALUE(LEFT(A1361,4))-1)&amp;"-"&amp;TEXT(MOD(IF(VALUE(MID(A1361,6,2))&gt;=4,VALUE(LEFT(A1361,4)),VALUE(LEFT(A1361,4))-1)+1,100),"00")</f>
        <v>FY2023-24</v>
      </c>
      <c r="D1361" s="0" t="s">
        <v>648</v>
      </c>
      <c r="E1361" s="0" t="s">
        <v>91</v>
      </c>
      <c r="F1361" s="0" t="str">
        <f aca="false">INDEX(Mapping!$B$2:$B$465,MATCH(E1361,Mapping!$A$2:$A$465,0))</f>
        <v>AM/NS INDIA (HAZIRA)</v>
      </c>
      <c r="G1361" s="0" t="str">
        <f aca="false">INDEX(Mapping!$C$2:$C$465,MATCH(E1361,Mapping!$A$2:$A$465,0))</f>
        <v>AM/NS INDIA (HAZIRA)</v>
      </c>
      <c r="H1361" s="2" t="n">
        <v>12.92</v>
      </c>
      <c r="I1361" s="3" t="n">
        <v>0.33</v>
      </c>
    </row>
    <row r="1362" customFormat="false" ht="15" hidden="false" customHeight="false" outlineLevel="0" collapsed="false">
      <c r="A1362" s="0" t="s">
        <v>104</v>
      </c>
      <c r="B1362" s="0" t="n">
        <f aca="false">VALUE(LEFT(A1362,4))</f>
        <v>2023</v>
      </c>
      <c r="C1362" s="0" t="str">
        <f aca="false">"FY"&amp;IF(VALUE(MID(A1362,6,2))&gt;=4,VALUE(LEFT(A1362,4)),VALUE(LEFT(A1362,4))-1)&amp;"-"&amp;TEXT(MOD(IF(VALUE(MID(A1362,6,2))&gt;=4,VALUE(LEFT(A1362,4)),VALUE(LEFT(A1362,4))-1)+1,100),"00")</f>
        <v>FY2023-24</v>
      </c>
      <c r="D1362" s="0" t="s">
        <v>48</v>
      </c>
      <c r="E1362" s="0" t="s">
        <v>48</v>
      </c>
      <c r="F1362" s="0" t="str">
        <f aca="false">INDEX(Mapping!$B$2:$B$465,MATCH(E1362,Mapping!$A$2:$A$465,0))</f>
        <v>DELHI</v>
      </c>
      <c r="G1362" s="0" t="str">
        <f aca="false">INDEX(Mapping!$C$2:$C$465,MATCH(E1362,Mapping!$A$2:$A$465,0))</f>
        <v>DELHI</v>
      </c>
      <c r="H1362" s="2" t="n">
        <v>11.96</v>
      </c>
      <c r="I1362" s="3" t="n">
        <v>0.3</v>
      </c>
    </row>
    <row r="1363" customFormat="false" ht="15" hidden="false" customHeight="false" outlineLevel="0" collapsed="false">
      <c r="A1363" s="0" t="s">
        <v>104</v>
      </c>
      <c r="B1363" s="0" t="n">
        <f aca="false">VALUE(LEFT(A1363,4))</f>
        <v>2023</v>
      </c>
      <c r="C1363" s="0" t="str">
        <f aca="false">"FY"&amp;IF(VALUE(MID(A1363,6,2))&gt;=4,VALUE(LEFT(A1363,4)),VALUE(LEFT(A1363,4))-1)&amp;"-"&amp;TEXT(MOD(IF(VALUE(MID(A1363,6,2))&gt;=4,VALUE(LEFT(A1363,4)),VALUE(LEFT(A1363,4))-1)+1,100),"00")</f>
        <v>FY2023-24</v>
      </c>
      <c r="D1363" s="0" t="s">
        <v>53</v>
      </c>
      <c r="E1363" s="0" t="s">
        <v>53</v>
      </c>
      <c r="F1363" s="0" t="str">
        <f aca="false">INDEX(Mapping!$B$2:$B$465,MATCH(E1363,Mapping!$A$2:$A$465,0))</f>
        <v>HIMACHAL PRADESH</v>
      </c>
      <c r="G1363" s="0" t="str">
        <f aca="false">INDEX(Mapping!$C$2:$C$465,MATCH(E1363,Mapping!$A$2:$A$465,0))</f>
        <v>HIMACHAL PRADESH</v>
      </c>
      <c r="H1363" s="2" t="n">
        <v>11.64</v>
      </c>
      <c r="I1363" s="3" t="n">
        <v>0.29</v>
      </c>
    </row>
    <row r="1364" customFormat="false" ht="15" hidden="false" customHeight="false" outlineLevel="0" collapsed="false">
      <c r="A1364" s="0" t="s">
        <v>104</v>
      </c>
      <c r="B1364" s="0" t="n">
        <f aca="false">VALUE(LEFT(A1364,4))</f>
        <v>2023</v>
      </c>
      <c r="C1364" s="0" t="str">
        <f aca="false">"FY"&amp;IF(VALUE(MID(A1364,6,2))&gt;=4,VALUE(LEFT(A1364,4)),VALUE(LEFT(A1364,4))-1)&amp;"-"&amp;TEXT(MOD(IF(VALUE(MID(A1364,6,2))&gt;=4,VALUE(LEFT(A1364,4)),VALUE(LEFT(A1364,4))-1)+1,100),"00")</f>
        <v>FY2023-24</v>
      </c>
      <c r="D1364" s="0" t="s">
        <v>46</v>
      </c>
      <c r="E1364" s="0" t="s">
        <v>46</v>
      </c>
      <c r="F1364" s="0" t="str">
        <f aca="false">INDEX(Mapping!$B$2:$B$465,MATCH(E1364,Mapping!$A$2:$A$465,0))</f>
        <v>CHHATTISGARH</v>
      </c>
      <c r="G1364" s="0" t="str">
        <f aca="false">INDEX(Mapping!$C$2:$C$465,MATCH(E1364,Mapping!$A$2:$A$465,0))</f>
        <v>CHHATTISGARH</v>
      </c>
      <c r="H1364" s="2" t="n">
        <v>6.64</v>
      </c>
      <c r="I1364" s="3" t="n">
        <v>0.17</v>
      </c>
    </row>
    <row r="1365" customFormat="false" ht="15" hidden="false" customHeight="false" outlineLevel="0" collapsed="false">
      <c r="A1365" s="0" t="s">
        <v>104</v>
      </c>
      <c r="B1365" s="0" t="n">
        <f aca="false">VALUE(LEFT(A1365,4))</f>
        <v>2023</v>
      </c>
      <c r="C1365" s="0" t="str">
        <f aca="false">"FY"&amp;IF(VALUE(MID(A1365,6,2))&gt;=4,VALUE(LEFT(A1365,4)),VALUE(LEFT(A1365,4))-1)&amp;"-"&amp;TEXT(MOD(IF(VALUE(MID(A1365,6,2))&gt;=4,VALUE(LEFT(A1365,4)),VALUE(LEFT(A1365,4))-1)+1,100),"00")</f>
        <v>FY2023-24</v>
      </c>
      <c r="D1365" s="0" t="s">
        <v>213</v>
      </c>
      <c r="E1365" s="0" t="s">
        <v>213</v>
      </c>
      <c r="F1365" s="0" t="str">
        <f aca="false">INDEX(Mapping!$B$2:$B$465,MATCH(E1365,Mapping!$A$2:$A$465,0))</f>
        <v>NEPAL (NEA / NVVN)</v>
      </c>
      <c r="G1365" s="0" t="str">
        <f aca="false">INDEX(Mapping!$C$2:$C$465,MATCH(E1365,Mapping!$A$2:$A$465,0))</f>
        <v>NEPAL (NEA / NVVN)</v>
      </c>
      <c r="H1365" s="2" t="n">
        <v>6.62</v>
      </c>
      <c r="I1365" s="3" t="n">
        <v>0.17</v>
      </c>
    </row>
    <row r="1366" customFormat="false" ht="15" hidden="false" customHeight="false" outlineLevel="0" collapsed="false">
      <c r="A1366" s="0" t="s">
        <v>104</v>
      </c>
      <c r="B1366" s="0" t="n">
        <f aca="false">VALUE(LEFT(A1366,4))</f>
        <v>2023</v>
      </c>
      <c r="C1366" s="0" t="str">
        <f aca="false">"FY"&amp;IF(VALUE(MID(A1366,6,2))&gt;=4,VALUE(LEFT(A1366,4)),VALUE(LEFT(A1366,4))-1)&amp;"-"&amp;TEXT(MOD(IF(VALUE(MID(A1366,6,2))&gt;=4,VALUE(LEFT(A1366,4)),VALUE(LEFT(A1366,4))-1)+1,100),"00")</f>
        <v>FY2023-24</v>
      </c>
      <c r="D1366" s="0" t="s">
        <v>199</v>
      </c>
      <c r="E1366" s="0" t="s">
        <v>199</v>
      </c>
      <c r="F1366" s="0" t="str">
        <f aca="false">INDEX(Mapping!$B$2:$B$465,MATCH(E1366,Mapping!$A$2:$A$465,0))</f>
        <v>TRIPURA</v>
      </c>
      <c r="G1366" s="0" t="str">
        <f aca="false">INDEX(Mapping!$C$2:$C$465,MATCH(E1366,Mapping!$A$2:$A$465,0))</f>
        <v>TRIPURA</v>
      </c>
      <c r="H1366" s="2" t="n">
        <v>1.46</v>
      </c>
      <c r="I1366" s="3" t="n">
        <v>0.04</v>
      </c>
    </row>
    <row r="1367" customFormat="false" ht="15" hidden="false" customHeight="false" outlineLevel="0" collapsed="false">
      <c r="A1367" s="0" t="s">
        <v>104</v>
      </c>
      <c r="B1367" s="0" t="n">
        <f aca="false">VALUE(LEFT(A1367,4))</f>
        <v>2023</v>
      </c>
      <c r="C1367" s="0" t="str">
        <f aca="false">"FY"&amp;IF(VALUE(MID(A1367,6,2))&gt;=4,VALUE(LEFT(A1367,4)),VALUE(LEFT(A1367,4))-1)&amp;"-"&amp;TEXT(MOD(IF(VALUE(MID(A1367,6,2))&gt;=4,VALUE(LEFT(A1367,4)),VALUE(LEFT(A1367,4))-1)+1,100),"00")</f>
        <v>FY2023-24</v>
      </c>
      <c r="D1367" s="0" t="s">
        <v>272</v>
      </c>
      <c r="E1367" s="0" t="s">
        <v>272</v>
      </c>
      <c r="F1367" s="0" t="str">
        <f aca="false">INDEX(Mapping!$B$2:$B$465,MATCH(E1367,Mapping!$A$2:$A$465,0))</f>
        <v>BALCO</v>
      </c>
      <c r="G1367" s="0" t="str">
        <f aca="false">INDEX(Mapping!$C$2:$C$465,MATCH(E1367,Mapping!$A$2:$A$465,0))</f>
        <v>BALCO</v>
      </c>
      <c r="H1367" s="2" t="n">
        <v>1.28</v>
      </c>
      <c r="I1367" s="3" t="n">
        <v>0.03</v>
      </c>
    </row>
    <row r="1368" customFormat="false" ht="15" hidden="false" customHeight="false" outlineLevel="0" collapsed="false">
      <c r="A1368" s="0" t="s">
        <v>104</v>
      </c>
      <c r="B1368" s="0" t="n">
        <f aca="false">VALUE(LEFT(A1368,4))</f>
        <v>2023</v>
      </c>
      <c r="C1368" s="0" t="str">
        <f aca="false">"FY"&amp;IF(VALUE(MID(A1368,6,2))&gt;=4,VALUE(LEFT(A1368,4)),VALUE(LEFT(A1368,4))-1)&amp;"-"&amp;TEXT(MOD(IF(VALUE(MID(A1368,6,2))&gt;=4,VALUE(LEFT(A1368,4)),VALUE(LEFT(A1368,4))-1)+1,100),"00")</f>
        <v>FY2023-24</v>
      </c>
      <c r="D1368" s="0" t="s">
        <v>152</v>
      </c>
      <c r="E1368" s="0" t="s">
        <v>152</v>
      </c>
      <c r="F1368" s="0" t="str">
        <f aca="false">INDEX(Mapping!$B$2:$B$465,MATCH(E1368,Mapping!$A$2:$A$465,0))</f>
        <v>CHANDIGARH</v>
      </c>
      <c r="G1368" s="0" t="str">
        <f aca="false">INDEX(Mapping!$C$2:$C$465,MATCH(E1368,Mapping!$A$2:$A$465,0))</f>
        <v>CHANDIGARH</v>
      </c>
      <c r="H1368" s="2" t="n">
        <v>0.23</v>
      </c>
      <c r="I1368" s="3" t="n">
        <v>0.01</v>
      </c>
    </row>
    <row r="1369" customFormat="false" ht="15" hidden="false" customHeight="false" outlineLevel="0" collapsed="false">
      <c r="A1369" s="0" t="s">
        <v>546</v>
      </c>
      <c r="B1369" s="0" t="n">
        <f aca="false">VALUE(LEFT(A1369,4))</f>
        <v>2023</v>
      </c>
      <c r="C1369" s="0" t="str">
        <f aca="false">"FY"&amp;IF(VALUE(MID(A1369,6,2))&gt;=4,VALUE(LEFT(A1369,4)),VALUE(LEFT(A1369,4))-1)&amp;"-"&amp;TEXT(MOD(IF(VALUE(MID(A1369,6,2))&gt;=4,VALUE(LEFT(A1369,4)),VALUE(LEFT(A1369,4))-1)+1,100),"00")</f>
        <v>FY2023-24</v>
      </c>
      <c r="D1369" s="0" t="s">
        <v>39</v>
      </c>
      <c r="E1369" s="0" t="s">
        <v>39</v>
      </c>
      <c r="F1369" s="0" t="str">
        <f aca="false">INDEX(Mapping!$B$2:$B$465,MATCH(E1369,Mapping!$A$2:$A$465,0))</f>
        <v>WEST BENGAL</v>
      </c>
      <c r="G1369" s="0" t="str">
        <f aca="false">INDEX(Mapping!$C$2:$C$465,MATCH(E1369,Mapping!$A$2:$A$465,0))</f>
        <v>WEST BENGAL</v>
      </c>
      <c r="H1369" s="2" t="n">
        <v>729.58</v>
      </c>
      <c r="I1369" s="3" t="n">
        <v>18.72</v>
      </c>
    </row>
    <row r="1370" customFormat="false" ht="15" hidden="false" customHeight="false" outlineLevel="0" collapsed="false">
      <c r="A1370" s="0" t="s">
        <v>546</v>
      </c>
      <c r="B1370" s="0" t="n">
        <f aca="false">VALUE(LEFT(A1370,4))</f>
        <v>2023</v>
      </c>
      <c r="C1370" s="0" t="str">
        <f aca="false">"FY"&amp;IF(VALUE(MID(A1370,6,2))&gt;=4,VALUE(LEFT(A1370,4)),VALUE(LEFT(A1370,4))-1)&amp;"-"&amp;TEXT(MOD(IF(VALUE(MID(A1370,6,2))&gt;=4,VALUE(LEFT(A1370,4)),VALUE(LEFT(A1370,4))-1)+1,100),"00")</f>
        <v>FY2023-24</v>
      </c>
      <c r="D1370" s="0" t="s">
        <v>38</v>
      </c>
      <c r="E1370" s="0" t="s">
        <v>38</v>
      </c>
      <c r="F1370" s="0" t="str">
        <f aca="false">INDEX(Mapping!$B$2:$B$465,MATCH(E1370,Mapping!$A$2:$A$465,0))</f>
        <v>ANDHRA PRADESH</v>
      </c>
      <c r="G1370" s="0" t="str">
        <f aca="false">INDEX(Mapping!$C$2:$C$465,MATCH(E1370,Mapping!$A$2:$A$465,0))</f>
        <v>ANDHRA PRADESH</v>
      </c>
      <c r="H1370" s="2" t="n">
        <v>491.51</v>
      </c>
      <c r="I1370" s="3" t="n">
        <v>12.61</v>
      </c>
    </row>
    <row r="1371" customFormat="false" ht="15" hidden="false" customHeight="false" outlineLevel="0" collapsed="false">
      <c r="A1371" s="0" t="s">
        <v>546</v>
      </c>
      <c r="B1371" s="0" t="n">
        <f aca="false">VALUE(LEFT(A1371,4))</f>
        <v>2023</v>
      </c>
      <c r="C1371" s="0" t="str">
        <f aca="false">"FY"&amp;IF(VALUE(MID(A1371,6,2))&gt;=4,VALUE(LEFT(A1371,4)),VALUE(LEFT(A1371,4))-1)&amp;"-"&amp;TEXT(MOD(IF(VALUE(MID(A1371,6,2))&gt;=4,VALUE(LEFT(A1371,4)),VALUE(LEFT(A1371,4))-1)+1,100),"00")</f>
        <v>FY2023-24</v>
      </c>
      <c r="D1371" s="0" t="s">
        <v>35</v>
      </c>
      <c r="E1371" s="0" t="s">
        <v>35</v>
      </c>
      <c r="F1371" s="0" t="str">
        <f aca="false">INDEX(Mapping!$B$2:$B$465,MATCH(E1371,Mapping!$A$2:$A$465,0))</f>
        <v>TELANGANA</v>
      </c>
      <c r="G1371" s="0" t="str">
        <f aca="false">INDEX(Mapping!$C$2:$C$465,MATCH(E1371,Mapping!$A$2:$A$465,0))</f>
        <v>TELANGANA</v>
      </c>
      <c r="H1371" s="2" t="n">
        <v>485.91</v>
      </c>
      <c r="I1371" s="3" t="n">
        <v>12.47</v>
      </c>
    </row>
    <row r="1372" customFormat="false" ht="15" hidden="false" customHeight="false" outlineLevel="0" collapsed="false">
      <c r="A1372" s="0" t="s">
        <v>546</v>
      </c>
      <c r="B1372" s="0" t="n">
        <f aca="false">VALUE(LEFT(A1372,4))</f>
        <v>2023</v>
      </c>
      <c r="C1372" s="0" t="str">
        <f aca="false">"FY"&amp;IF(VALUE(MID(A1372,6,2))&gt;=4,VALUE(LEFT(A1372,4)),VALUE(LEFT(A1372,4))-1)&amp;"-"&amp;TEXT(MOD(IF(VALUE(MID(A1372,6,2))&gt;=4,VALUE(LEFT(A1372,4)),VALUE(LEFT(A1372,4))-1)+1,100),"00")</f>
        <v>FY2023-24</v>
      </c>
      <c r="D1372" s="0" t="s">
        <v>31</v>
      </c>
      <c r="E1372" s="0" t="s">
        <v>31</v>
      </c>
      <c r="F1372" s="0" t="str">
        <f aca="false">INDEX(Mapping!$B$2:$B$465,MATCH(E1372,Mapping!$A$2:$A$465,0))</f>
        <v>GUJARAT</v>
      </c>
      <c r="G1372" s="0" t="str">
        <f aca="false">INDEX(Mapping!$C$2:$C$465,MATCH(E1372,Mapping!$A$2:$A$465,0))</f>
        <v>GUJARAT</v>
      </c>
      <c r="H1372" s="2" t="n">
        <v>452.57</v>
      </c>
      <c r="I1372" s="3" t="n">
        <v>11.61</v>
      </c>
    </row>
    <row r="1373" customFormat="false" ht="15" hidden="false" customHeight="false" outlineLevel="0" collapsed="false">
      <c r="A1373" s="0" t="s">
        <v>546</v>
      </c>
      <c r="B1373" s="0" t="n">
        <f aca="false">VALUE(LEFT(A1373,4))</f>
        <v>2023</v>
      </c>
      <c r="C1373" s="0" t="str">
        <f aca="false">"FY"&amp;IF(VALUE(MID(A1373,6,2))&gt;=4,VALUE(LEFT(A1373,4)),VALUE(LEFT(A1373,4))-1)&amp;"-"&amp;TEXT(MOD(IF(VALUE(MID(A1373,6,2))&gt;=4,VALUE(LEFT(A1373,4)),VALUE(LEFT(A1373,4))-1)+1,100),"00")</f>
        <v>FY2023-24</v>
      </c>
      <c r="D1373" s="0" t="s">
        <v>37</v>
      </c>
      <c r="E1373" s="0" t="s">
        <v>37</v>
      </c>
      <c r="F1373" s="0" t="str">
        <f aca="false">INDEX(Mapping!$B$2:$B$465,MATCH(E1373,Mapping!$A$2:$A$465,0))</f>
        <v>MAHARASHTRA</v>
      </c>
      <c r="G1373" s="0" t="str">
        <f aca="false">INDEX(Mapping!$C$2:$C$465,MATCH(E1373,Mapping!$A$2:$A$465,0))</f>
        <v>MAHARASHTRA</v>
      </c>
      <c r="H1373" s="2" t="n">
        <v>370.76</v>
      </c>
      <c r="I1373" s="3" t="n">
        <v>9.51</v>
      </c>
    </row>
    <row r="1374" customFormat="false" ht="15" hidden="false" customHeight="false" outlineLevel="0" collapsed="false">
      <c r="A1374" s="0" t="s">
        <v>546</v>
      </c>
      <c r="B1374" s="0" t="n">
        <f aca="false">VALUE(LEFT(A1374,4))</f>
        <v>2023</v>
      </c>
      <c r="C1374" s="0" t="str">
        <f aca="false">"FY"&amp;IF(VALUE(MID(A1374,6,2))&gt;=4,VALUE(LEFT(A1374,4)),VALUE(LEFT(A1374,4))-1)&amp;"-"&amp;TEXT(MOD(IF(VALUE(MID(A1374,6,2))&gt;=4,VALUE(LEFT(A1374,4)),VALUE(LEFT(A1374,4))-1)+1,100),"00")</f>
        <v>FY2023-24</v>
      </c>
      <c r="D1374" s="0" t="s">
        <v>41</v>
      </c>
      <c r="E1374" s="0" t="s">
        <v>41</v>
      </c>
      <c r="F1374" s="0" t="str">
        <f aca="false">INDEX(Mapping!$B$2:$B$465,MATCH(E1374,Mapping!$A$2:$A$465,0))</f>
        <v>RAJASTHAN</v>
      </c>
      <c r="G1374" s="0" t="str">
        <f aca="false">INDEX(Mapping!$C$2:$C$465,MATCH(E1374,Mapping!$A$2:$A$465,0))</f>
        <v>RAJASTHAN</v>
      </c>
      <c r="H1374" s="2" t="n">
        <v>302.72</v>
      </c>
      <c r="I1374" s="3" t="n">
        <v>7.77</v>
      </c>
    </row>
    <row r="1375" customFormat="false" ht="15" hidden="false" customHeight="false" outlineLevel="0" collapsed="false">
      <c r="A1375" s="0" t="s">
        <v>546</v>
      </c>
      <c r="B1375" s="0" t="n">
        <f aca="false">VALUE(LEFT(A1375,4))</f>
        <v>2023</v>
      </c>
      <c r="C1375" s="0" t="str">
        <f aca="false">"FY"&amp;IF(VALUE(MID(A1375,6,2))&gt;=4,VALUE(LEFT(A1375,4)),VALUE(LEFT(A1375,4))-1)&amp;"-"&amp;TEXT(MOD(IF(VALUE(MID(A1375,6,2))&gt;=4,VALUE(LEFT(A1375,4)),VALUE(LEFT(A1375,4))-1)+1,100),"00")</f>
        <v>FY2023-24</v>
      </c>
      <c r="D1375" s="0" t="s">
        <v>47</v>
      </c>
      <c r="E1375" s="0" t="s">
        <v>47</v>
      </c>
      <c r="F1375" s="0" t="str">
        <f aca="false">INDEX(Mapping!$B$2:$B$465,MATCH(E1375,Mapping!$A$2:$A$465,0))</f>
        <v>KARNATAKA</v>
      </c>
      <c r="G1375" s="0" t="str">
        <f aca="false">INDEX(Mapping!$C$2:$C$465,MATCH(E1375,Mapping!$A$2:$A$465,0))</f>
        <v>KARNATAKA</v>
      </c>
      <c r="H1375" s="2" t="n">
        <v>220.64</v>
      </c>
      <c r="I1375" s="3" t="n">
        <v>5.66</v>
      </c>
    </row>
    <row r="1376" customFormat="false" ht="15" hidden="false" customHeight="false" outlineLevel="0" collapsed="false">
      <c r="A1376" s="0" t="s">
        <v>546</v>
      </c>
      <c r="B1376" s="0" t="n">
        <f aca="false">VALUE(LEFT(A1376,4))</f>
        <v>2023</v>
      </c>
      <c r="C1376" s="0" t="str">
        <f aca="false">"FY"&amp;IF(VALUE(MID(A1376,6,2))&gt;=4,VALUE(LEFT(A1376,4)),VALUE(LEFT(A1376,4))-1)&amp;"-"&amp;TEXT(MOD(IF(VALUE(MID(A1376,6,2))&gt;=4,VALUE(LEFT(A1376,4)),VALUE(LEFT(A1376,4))-1)+1,100),"00")</f>
        <v>FY2023-24</v>
      </c>
      <c r="D1376" s="0" t="s">
        <v>40</v>
      </c>
      <c r="E1376" s="0" t="s">
        <v>40</v>
      </c>
      <c r="F1376" s="0" t="str">
        <f aca="false">INDEX(Mapping!$B$2:$B$465,MATCH(E1376,Mapping!$A$2:$A$465,0))</f>
        <v>TAMIL NADU</v>
      </c>
      <c r="G1376" s="0" t="str">
        <f aca="false">INDEX(Mapping!$C$2:$C$465,MATCH(E1376,Mapping!$A$2:$A$465,0))</f>
        <v>TAMIL NADU</v>
      </c>
      <c r="H1376" s="2" t="n">
        <v>172.84</v>
      </c>
      <c r="I1376" s="3" t="n">
        <v>4.43</v>
      </c>
    </row>
    <row r="1377" customFormat="false" ht="15" hidden="false" customHeight="false" outlineLevel="0" collapsed="false">
      <c r="A1377" s="0" t="s">
        <v>546</v>
      </c>
      <c r="B1377" s="0" t="n">
        <f aca="false">VALUE(LEFT(A1377,4))</f>
        <v>2023</v>
      </c>
      <c r="C1377" s="0" t="str">
        <f aca="false">"FY"&amp;IF(VALUE(MID(A1377,6,2))&gt;=4,VALUE(LEFT(A1377,4)),VALUE(LEFT(A1377,4))-1)&amp;"-"&amp;TEXT(MOD(IF(VALUE(MID(A1377,6,2))&gt;=4,VALUE(LEFT(A1377,4)),VALUE(LEFT(A1377,4))-1)+1,100),"00")</f>
        <v>FY2023-24</v>
      </c>
      <c r="D1377" s="0" t="s">
        <v>36</v>
      </c>
      <c r="E1377" s="0" t="s">
        <v>36</v>
      </c>
      <c r="F1377" s="0" t="str">
        <f aca="false">INDEX(Mapping!$B$2:$B$465,MATCH(E1377,Mapping!$A$2:$A$465,0))</f>
        <v>UTTAR PRADESH</v>
      </c>
      <c r="G1377" s="0" t="str">
        <f aca="false">INDEX(Mapping!$C$2:$C$465,MATCH(E1377,Mapping!$A$2:$A$465,0))</f>
        <v>UTTAR PRADESH</v>
      </c>
      <c r="H1377" s="2" t="n">
        <v>155.05</v>
      </c>
      <c r="I1377" s="3" t="n">
        <v>3.98</v>
      </c>
    </row>
    <row r="1378" customFormat="false" ht="15" hidden="false" customHeight="false" outlineLevel="0" collapsed="false">
      <c r="A1378" s="0" t="s">
        <v>546</v>
      </c>
      <c r="B1378" s="0" t="n">
        <f aca="false">VALUE(LEFT(A1378,4))</f>
        <v>2023</v>
      </c>
      <c r="C1378" s="0" t="str">
        <f aca="false">"FY"&amp;IF(VALUE(MID(A1378,6,2))&gt;=4,VALUE(LEFT(A1378,4)),VALUE(LEFT(A1378,4))-1)&amp;"-"&amp;TEXT(MOD(IF(VALUE(MID(A1378,6,2))&gt;=4,VALUE(LEFT(A1378,4)),VALUE(LEFT(A1378,4))-1)+1,100),"00")</f>
        <v>FY2023-24</v>
      </c>
      <c r="D1378" s="0" t="s">
        <v>71</v>
      </c>
      <c r="E1378" s="0" t="s">
        <v>71</v>
      </c>
      <c r="F1378" s="0" t="str">
        <f aca="false">INDEX(Mapping!$B$2:$B$465,MATCH(E1378,Mapping!$A$2:$A$465,0))</f>
        <v>KERALA</v>
      </c>
      <c r="G1378" s="0" t="str">
        <f aca="false">INDEX(Mapping!$C$2:$C$465,MATCH(E1378,Mapping!$A$2:$A$465,0))</f>
        <v>KERALA</v>
      </c>
      <c r="H1378" s="2" t="n">
        <v>97.51</v>
      </c>
      <c r="I1378" s="3" t="n">
        <v>2.5</v>
      </c>
    </row>
    <row r="1379" customFormat="false" ht="15" hidden="false" customHeight="false" outlineLevel="0" collapsed="false">
      <c r="A1379" s="0" t="s">
        <v>546</v>
      </c>
      <c r="B1379" s="0" t="n">
        <f aca="false">VALUE(LEFT(A1379,4))</f>
        <v>2023</v>
      </c>
      <c r="C1379" s="0" t="str">
        <f aca="false">"FY"&amp;IF(VALUE(MID(A1379,6,2))&gt;=4,VALUE(LEFT(A1379,4)),VALUE(LEFT(A1379,4))-1)&amp;"-"&amp;TEXT(MOD(IF(VALUE(MID(A1379,6,2))&gt;=4,VALUE(LEFT(A1379,4)),VALUE(LEFT(A1379,4))-1)+1,100),"00")</f>
        <v>FY2023-24</v>
      </c>
      <c r="D1379" s="0" t="s">
        <v>44</v>
      </c>
      <c r="E1379" s="0" t="s">
        <v>44</v>
      </c>
      <c r="F1379" s="0" t="str">
        <f aca="false">INDEX(Mapping!$B$2:$B$465,MATCH(E1379,Mapping!$A$2:$A$465,0))</f>
        <v>HARYANA</v>
      </c>
      <c r="G1379" s="0" t="str">
        <f aca="false">INDEX(Mapping!$C$2:$C$465,MATCH(E1379,Mapping!$A$2:$A$465,0))</f>
        <v>HARYANA</v>
      </c>
      <c r="H1379" s="2" t="n">
        <v>66.77</v>
      </c>
      <c r="I1379" s="3" t="n">
        <v>1.71</v>
      </c>
    </row>
    <row r="1380" customFormat="false" ht="15" hidden="false" customHeight="false" outlineLevel="0" collapsed="false">
      <c r="A1380" s="0" t="s">
        <v>546</v>
      </c>
      <c r="B1380" s="0" t="n">
        <f aca="false">VALUE(LEFT(A1380,4))</f>
        <v>2023</v>
      </c>
      <c r="C1380" s="0" t="str">
        <f aca="false">"FY"&amp;IF(VALUE(MID(A1380,6,2))&gt;=4,VALUE(LEFT(A1380,4)),VALUE(LEFT(A1380,4))-1)&amp;"-"&amp;TEXT(MOD(IF(VALUE(MID(A1380,6,2))&gt;=4,VALUE(LEFT(A1380,4)),VALUE(LEFT(A1380,4))-1)+1,100),"00")</f>
        <v>FY2023-24</v>
      </c>
      <c r="D1380" s="0" t="s">
        <v>61</v>
      </c>
      <c r="E1380" s="0" t="s">
        <v>61</v>
      </c>
      <c r="F1380" s="0" t="str">
        <f aca="false">INDEX(Mapping!$B$2:$B$465,MATCH(E1380,Mapping!$A$2:$A$465,0))</f>
        <v>ASSAM</v>
      </c>
      <c r="G1380" s="0" t="str">
        <f aca="false">INDEX(Mapping!$C$2:$C$465,MATCH(E1380,Mapping!$A$2:$A$465,0))</f>
        <v>ASSAM</v>
      </c>
      <c r="H1380" s="2" t="n">
        <v>53.41</v>
      </c>
      <c r="I1380" s="3" t="n">
        <v>1.37</v>
      </c>
    </row>
    <row r="1381" customFormat="false" ht="15" hidden="false" customHeight="false" outlineLevel="0" collapsed="false">
      <c r="A1381" s="0" t="s">
        <v>546</v>
      </c>
      <c r="B1381" s="0" t="n">
        <f aca="false">VALUE(LEFT(A1381,4))</f>
        <v>2023</v>
      </c>
      <c r="C1381" s="0" t="str">
        <f aca="false">"FY"&amp;IF(VALUE(MID(A1381,6,2))&gt;=4,VALUE(LEFT(A1381,4)),VALUE(LEFT(A1381,4))-1)&amp;"-"&amp;TEXT(MOD(IF(VALUE(MID(A1381,6,2))&gt;=4,VALUE(LEFT(A1381,4)),VALUE(LEFT(A1381,4))-1)+1,100),"00")</f>
        <v>FY2023-24</v>
      </c>
      <c r="D1381" s="0" t="s">
        <v>100</v>
      </c>
      <c r="E1381" s="0" t="s">
        <v>100</v>
      </c>
      <c r="F1381" s="0" t="str">
        <f aca="false">INDEX(Mapping!$B$2:$B$465,MATCH(E1381,Mapping!$A$2:$A$465,0))</f>
        <v>DNH &amp; DD (UT)</v>
      </c>
      <c r="G1381" s="0" t="str">
        <f aca="false">INDEX(Mapping!$C$2:$C$465,MATCH(E1381,Mapping!$A$2:$A$465,0))</f>
        <v>DNH &amp; DD (UT)</v>
      </c>
      <c r="H1381" s="2" t="n">
        <v>50.08</v>
      </c>
      <c r="I1381" s="3" t="n">
        <v>1.28</v>
      </c>
    </row>
    <row r="1382" customFormat="false" ht="15" hidden="false" customHeight="false" outlineLevel="0" collapsed="false">
      <c r="A1382" s="0" t="s">
        <v>546</v>
      </c>
      <c r="B1382" s="0" t="n">
        <f aca="false">VALUE(LEFT(A1382,4))</f>
        <v>2023</v>
      </c>
      <c r="C1382" s="0" t="str">
        <f aca="false">"FY"&amp;IF(VALUE(MID(A1382,6,2))&gt;=4,VALUE(LEFT(A1382,4)),VALUE(LEFT(A1382,4))-1)&amp;"-"&amp;TEXT(MOD(IF(VALUE(MID(A1382,6,2))&gt;=4,VALUE(LEFT(A1382,4)),VALUE(LEFT(A1382,4))-1)+1,100),"00")</f>
        <v>FY2023-24</v>
      </c>
      <c r="D1382" s="0" t="s">
        <v>49</v>
      </c>
      <c r="E1382" s="0" t="s">
        <v>49</v>
      </c>
      <c r="F1382" s="0" t="str">
        <f aca="false">INDEX(Mapping!$B$2:$B$465,MATCH(E1382,Mapping!$A$2:$A$465,0))</f>
        <v>MADHYA PRADESH</v>
      </c>
      <c r="G1382" s="0" t="str">
        <f aca="false">INDEX(Mapping!$C$2:$C$465,MATCH(E1382,Mapping!$A$2:$A$465,0))</f>
        <v>MADHYA PRADESH</v>
      </c>
      <c r="H1382" s="2" t="n">
        <v>49.37</v>
      </c>
      <c r="I1382" s="3" t="n">
        <v>1.27</v>
      </c>
    </row>
    <row r="1383" customFormat="false" ht="15" hidden="false" customHeight="false" outlineLevel="0" collapsed="false">
      <c r="A1383" s="0" t="s">
        <v>546</v>
      </c>
      <c r="B1383" s="0" t="n">
        <f aca="false">VALUE(LEFT(A1383,4))</f>
        <v>2023</v>
      </c>
      <c r="C1383" s="0" t="str">
        <f aca="false">"FY"&amp;IF(VALUE(MID(A1383,6,2))&gt;=4,VALUE(LEFT(A1383,4)),VALUE(LEFT(A1383,4))-1)&amp;"-"&amp;TEXT(MOD(IF(VALUE(MID(A1383,6,2))&gt;=4,VALUE(LEFT(A1383,4)),VALUE(LEFT(A1383,4))-1)+1,100),"00")</f>
        <v>FY2023-24</v>
      </c>
      <c r="D1383" s="0" t="s">
        <v>43</v>
      </c>
      <c r="E1383" s="0" t="s">
        <v>43</v>
      </c>
      <c r="F1383" s="0" t="str">
        <f aca="false">INDEX(Mapping!$B$2:$B$465,MATCH(E1383,Mapping!$A$2:$A$465,0))</f>
        <v>ODISHA</v>
      </c>
      <c r="G1383" s="0" t="str">
        <f aca="false">INDEX(Mapping!$C$2:$C$465,MATCH(E1383,Mapping!$A$2:$A$465,0))</f>
        <v>ODISHA</v>
      </c>
      <c r="H1383" s="2" t="n">
        <v>38.57</v>
      </c>
      <c r="I1383" s="3" t="n">
        <v>0.99</v>
      </c>
    </row>
    <row r="1384" customFormat="false" ht="15" hidden="false" customHeight="false" outlineLevel="0" collapsed="false">
      <c r="A1384" s="0" t="s">
        <v>546</v>
      </c>
      <c r="B1384" s="0" t="n">
        <f aca="false">VALUE(LEFT(A1384,4))</f>
        <v>2023</v>
      </c>
      <c r="C1384" s="0" t="str">
        <f aca="false">"FY"&amp;IF(VALUE(MID(A1384,6,2))&gt;=4,VALUE(LEFT(A1384,4)),VALUE(LEFT(A1384,4))-1)&amp;"-"&amp;TEXT(MOD(IF(VALUE(MID(A1384,6,2))&gt;=4,VALUE(LEFT(A1384,4)),VALUE(LEFT(A1384,4))-1)+1,100),"00")</f>
        <v>FY2023-24</v>
      </c>
      <c r="D1384" s="0" t="s">
        <v>46</v>
      </c>
      <c r="E1384" s="0" t="s">
        <v>46</v>
      </c>
      <c r="F1384" s="0" t="str">
        <f aca="false">INDEX(Mapping!$B$2:$B$465,MATCH(E1384,Mapping!$A$2:$A$465,0))</f>
        <v>CHHATTISGARH</v>
      </c>
      <c r="G1384" s="0" t="str">
        <f aca="false">INDEX(Mapping!$C$2:$C$465,MATCH(E1384,Mapping!$A$2:$A$465,0))</f>
        <v>CHHATTISGARH</v>
      </c>
      <c r="H1384" s="2" t="n">
        <v>25.8</v>
      </c>
      <c r="I1384" s="3" t="n">
        <v>0.66</v>
      </c>
    </row>
    <row r="1385" customFormat="false" ht="15" hidden="false" customHeight="false" outlineLevel="0" collapsed="false">
      <c r="A1385" s="0" t="s">
        <v>546</v>
      </c>
      <c r="B1385" s="0" t="n">
        <f aca="false">VALUE(LEFT(A1385,4))</f>
        <v>2023</v>
      </c>
      <c r="C1385" s="0" t="str">
        <f aca="false">"FY"&amp;IF(VALUE(MID(A1385,6,2))&gt;=4,VALUE(LEFT(A1385,4)),VALUE(LEFT(A1385,4))-1)&amp;"-"&amp;TEXT(MOD(IF(VALUE(MID(A1385,6,2))&gt;=4,VALUE(LEFT(A1385,4)),VALUE(LEFT(A1385,4))-1)+1,100),"00")</f>
        <v>FY2023-24</v>
      </c>
      <c r="D1385" s="0" t="s">
        <v>48</v>
      </c>
      <c r="E1385" s="0" t="s">
        <v>48</v>
      </c>
      <c r="F1385" s="0" t="str">
        <f aca="false">INDEX(Mapping!$B$2:$B$465,MATCH(E1385,Mapping!$A$2:$A$465,0))</f>
        <v>DELHI</v>
      </c>
      <c r="G1385" s="0" t="str">
        <f aca="false">INDEX(Mapping!$C$2:$C$465,MATCH(E1385,Mapping!$A$2:$A$465,0))</f>
        <v>DELHI</v>
      </c>
      <c r="H1385" s="2" t="n">
        <v>22.53</v>
      </c>
      <c r="I1385" s="3" t="n">
        <v>0.58</v>
      </c>
    </row>
    <row r="1386" customFormat="false" ht="15" hidden="false" customHeight="false" outlineLevel="0" collapsed="false">
      <c r="A1386" s="0" t="s">
        <v>546</v>
      </c>
      <c r="B1386" s="0" t="n">
        <f aca="false">VALUE(LEFT(A1386,4))</f>
        <v>2023</v>
      </c>
      <c r="C1386" s="0" t="str">
        <f aca="false">"FY"&amp;IF(VALUE(MID(A1386,6,2))&gt;=4,VALUE(LEFT(A1386,4)),VALUE(LEFT(A1386,4))-1)&amp;"-"&amp;TEXT(MOD(IF(VALUE(MID(A1386,6,2))&gt;=4,VALUE(LEFT(A1386,4)),VALUE(LEFT(A1386,4))-1)+1,100),"00")</f>
        <v>FY2023-24</v>
      </c>
      <c r="D1386" s="0" t="s">
        <v>42</v>
      </c>
      <c r="E1386" s="0" t="s">
        <v>42</v>
      </c>
      <c r="F1386" s="0" t="str">
        <f aca="false">INDEX(Mapping!$B$2:$B$465,MATCH(E1386,Mapping!$A$2:$A$465,0))</f>
        <v>PUNJAB</v>
      </c>
      <c r="G1386" s="0" t="str">
        <f aca="false">INDEX(Mapping!$C$2:$C$465,MATCH(E1386,Mapping!$A$2:$A$465,0))</f>
        <v>PUNJAB</v>
      </c>
      <c r="H1386" s="2" t="n">
        <v>19.78</v>
      </c>
      <c r="I1386" s="3" t="n">
        <v>0.51</v>
      </c>
    </row>
    <row r="1387" customFormat="false" ht="15" hidden="false" customHeight="false" outlineLevel="0" collapsed="false">
      <c r="A1387" s="0" t="s">
        <v>546</v>
      </c>
      <c r="B1387" s="0" t="n">
        <f aca="false">VALUE(LEFT(A1387,4))</f>
        <v>2023</v>
      </c>
      <c r="C1387" s="0" t="str">
        <f aca="false">"FY"&amp;IF(VALUE(MID(A1387,6,2))&gt;=4,VALUE(LEFT(A1387,4)),VALUE(LEFT(A1387,4))-1)&amp;"-"&amp;TEXT(MOD(IF(VALUE(MID(A1387,6,2))&gt;=4,VALUE(LEFT(A1387,4)),VALUE(LEFT(A1387,4))-1)+1,100),"00")</f>
        <v>FY2023-24</v>
      </c>
      <c r="D1387" s="0" t="s">
        <v>94</v>
      </c>
      <c r="E1387" s="0" t="s">
        <v>94</v>
      </c>
      <c r="F1387" s="0" t="str">
        <f aca="false">INDEX(Mapping!$B$2:$B$465,MATCH(E1387,Mapping!$A$2:$A$465,0))</f>
        <v>JHARKHAND</v>
      </c>
      <c r="G1387" s="0" t="str">
        <f aca="false">INDEX(Mapping!$C$2:$C$465,MATCH(E1387,Mapping!$A$2:$A$465,0))</f>
        <v>JHARKHAND</v>
      </c>
      <c r="H1387" s="2" t="n">
        <v>18.59</v>
      </c>
      <c r="I1387" s="3" t="n">
        <v>0.48</v>
      </c>
    </row>
    <row r="1388" customFormat="false" ht="15" hidden="false" customHeight="false" outlineLevel="0" collapsed="false">
      <c r="A1388" s="0" t="s">
        <v>546</v>
      </c>
      <c r="B1388" s="0" t="n">
        <f aca="false">VALUE(LEFT(A1388,4))</f>
        <v>2023</v>
      </c>
      <c r="C1388" s="0" t="str">
        <f aca="false">"FY"&amp;IF(VALUE(MID(A1388,6,2))&gt;=4,VALUE(LEFT(A1388,4)),VALUE(LEFT(A1388,4))-1)&amp;"-"&amp;TEXT(MOD(IF(VALUE(MID(A1388,6,2))&gt;=4,VALUE(LEFT(A1388,4)),VALUE(LEFT(A1388,4))-1)+1,100),"00")</f>
        <v>FY2023-24</v>
      </c>
      <c r="D1388" s="0" t="s">
        <v>648</v>
      </c>
      <c r="E1388" s="0" t="s">
        <v>91</v>
      </c>
      <c r="F1388" s="0" t="str">
        <f aca="false">INDEX(Mapping!$B$2:$B$465,MATCH(E1388,Mapping!$A$2:$A$465,0))</f>
        <v>AM/NS INDIA (HAZIRA)</v>
      </c>
      <c r="G1388" s="0" t="str">
        <f aca="false">INDEX(Mapping!$C$2:$C$465,MATCH(E1388,Mapping!$A$2:$A$465,0))</f>
        <v>AM/NS INDIA (HAZIRA)</v>
      </c>
      <c r="H1388" s="2" t="n">
        <v>16.24</v>
      </c>
      <c r="I1388" s="3" t="n">
        <v>0.42</v>
      </c>
    </row>
    <row r="1389" customFormat="false" ht="15" hidden="false" customHeight="false" outlineLevel="0" collapsed="false">
      <c r="A1389" s="0" t="s">
        <v>546</v>
      </c>
      <c r="B1389" s="0" t="n">
        <f aca="false">VALUE(LEFT(A1389,4))</f>
        <v>2023</v>
      </c>
      <c r="C1389" s="0" t="str">
        <f aca="false">"FY"&amp;IF(VALUE(MID(A1389,6,2))&gt;=4,VALUE(LEFT(A1389,4)),VALUE(LEFT(A1389,4))-1)&amp;"-"&amp;TEXT(MOD(IF(VALUE(MID(A1389,6,2))&gt;=4,VALUE(LEFT(A1389,4)),VALUE(LEFT(A1389,4))-1)+1,100),"00")</f>
        <v>FY2023-24</v>
      </c>
      <c r="D1389" s="0" t="s">
        <v>121</v>
      </c>
      <c r="E1389" s="0" t="s">
        <v>121</v>
      </c>
      <c r="F1389" s="0" t="str">
        <f aca="false">INDEX(Mapping!$B$2:$B$465,MATCH(E1389,Mapping!$A$2:$A$465,0))</f>
        <v>MEGHALAYA</v>
      </c>
      <c r="G1389" s="0" t="str">
        <f aca="false">INDEX(Mapping!$C$2:$C$465,MATCH(E1389,Mapping!$A$2:$A$465,0))</f>
        <v>MEGHALAYA</v>
      </c>
      <c r="H1389" s="2" t="n">
        <v>13.95</v>
      </c>
      <c r="I1389" s="3" t="n">
        <v>0.36</v>
      </c>
    </row>
    <row r="1390" customFormat="false" ht="15" hidden="false" customHeight="false" outlineLevel="0" collapsed="false">
      <c r="A1390" s="0" t="s">
        <v>546</v>
      </c>
      <c r="B1390" s="0" t="n">
        <f aca="false">VALUE(LEFT(A1390,4))</f>
        <v>2023</v>
      </c>
      <c r="C1390" s="0" t="str">
        <f aca="false">"FY"&amp;IF(VALUE(MID(A1390,6,2))&gt;=4,VALUE(LEFT(A1390,4)),VALUE(LEFT(A1390,4))-1)&amp;"-"&amp;TEXT(MOD(IF(VALUE(MID(A1390,6,2))&gt;=4,VALUE(LEFT(A1390,4)),VALUE(LEFT(A1390,4))-1)+1,100),"00")</f>
        <v>FY2023-24</v>
      </c>
      <c r="D1390" s="0" t="s">
        <v>259</v>
      </c>
      <c r="E1390" s="0" t="s">
        <v>259</v>
      </c>
      <c r="F1390" s="0" t="str">
        <f aca="false">INDEX(Mapping!$B$2:$B$465,MATCH(E1390,Mapping!$A$2:$A$465,0))</f>
        <v>INDIAN RAILWAYS (NCR)</v>
      </c>
      <c r="G1390" s="0" t="str">
        <f aca="false">INDEX(Mapping!$C$2:$C$465,MATCH(E1390,Mapping!$A$2:$A$465,0))</f>
        <v>INDIAN RAILWAYS (NCR)</v>
      </c>
      <c r="H1390" s="2" t="n">
        <v>12.74</v>
      </c>
      <c r="I1390" s="3" t="n">
        <v>0.33</v>
      </c>
    </row>
    <row r="1391" customFormat="false" ht="15" hidden="false" customHeight="false" outlineLevel="0" collapsed="false">
      <c r="A1391" s="0" t="s">
        <v>546</v>
      </c>
      <c r="B1391" s="0" t="n">
        <f aca="false">VALUE(LEFT(A1391,4))</f>
        <v>2023</v>
      </c>
      <c r="C1391" s="0" t="str">
        <f aca="false">"FY"&amp;IF(VALUE(MID(A1391,6,2))&gt;=4,VALUE(LEFT(A1391,4)),VALUE(LEFT(A1391,4))-1)&amp;"-"&amp;TEXT(MOD(IF(VALUE(MID(A1391,6,2))&gt;=4,VALUE(LEFT(A1391,4)),VALUE(LEFT(A1391,4))-1)+1,100),"00")</f>
        <v>FY2023-24</v>
      </c>
      <c r="D1391" s="0" t="s">
        <v>154</v>
      </c>
      <c r="E1391" s="0" t="s">
        <v>154</v>
      </c>
      <c r="F1391" s="0" t="str">
        <f aca="false">INDEX(Mapping!$B$2:$B$465,MATCH(E1391,Mapping!$A$2:$A$465,0))</f>
        <v>DVC</v>
      </c>
      <c r="G1391" s="0" t="str">
        <f aca="false">INDEX(Mapping!$C$2:$C$465,MATCH(E1391,Mapping!$A$2:$A$465,0))</f>
        <v>DVC</v>
      </c>
      <c r="H1391" s="2" t="n">
        <v>8.98</v>
      </c>
      <c r="I1391" s="3" t="n">
        <v>0.23</v>
      </c>
    </row>
    <row r="1392" customFormat="false" ht="15" hidden="false" customHeight="false" outlineLevel="0" collapsed="false">
      <c r="A1392" s="0" t="s">
        <v>546</v>
      </c>
      <c r="B1392" s="0" t="n">
        <f aca="false">VALUE(LEFT(A1392,4))</f>
        <v>2023</v>
      </c>
      <c r="C1392" s="0" t="str">
        <f aca="false">"FY"&amp;IF(VALUE(MID(A1392,6,2))&gt;=4,VALUE(LEFT(A1392,4)),VALUE(LEFT(A1392,4))-1)&amp;"-"&amp;TEXT(MOD(IF(VALUE(MID(A1392,6,2))&gt;=4,VALUE(LEFT(A1392,4)),VALUE(LEFT(A1392,4))-1)+1,100),"00")</f>
        <v>FY2023-24</v>
      </c>
      <c r="D1392" s="0" t="s">
        <v>56</v>
      </c>
      <c r="E1392" s="0" t="s">
        <v>56</v>
      </c>
      <c r="F1392" s="0" t="str">
        <f aca="false">INDEX(Mapping!$B$2:$B$465,MATCH(E1392,Mapping!$A$2:$A$465,0))</f>
        <v>UTTARAKHAND</v>
      </c>
      <c r="G1392" s="0" t="str">
        <f aca="false">INDEX(Mapping!$C$2:$C$465,MATCH(E1392,Mapping!$A$2:$A$465,0))</f>
        <v>UTTARAKHAND</v>
      </c>
      <c r="H1392" s="2" t="n">
        <v>7.56</v>
      </c>
      <c r="I1392" s="3" t="n">
        <v>0.19</v>
      </c>
    </row>
    <row r="1393" customFormat="false" ht="15" hidden="false" customHeight="false" outlineLevel="0" collapsed="false">
      <c r="A1393" s="0" t="s">
        <v>546</v>
      </c>
      <c r="B1393" s="0" t="n">
        <f aca="false">VALUE(LEFT(A1393,4))</f>
        <v>2023</v>
      </c>
      <c r="C1393" s="0" t="str">
        <f aca="false">"FY"&amp;IF(VALUE(MID(A1393,6,2))&gt;=4,VALUE(LEFT(A1393,4)),VALUE(LEFT(A1393,4))-1)&amp;"-"&amp;TEXT(MOD(IF(VALUE(MID(A1393,6,2))&gt;=4,VALUE(LEFT(A1393,4)),VALUE(LEFT(A1393,4))-1)+1,100),"00")</f>
        <v>FY2023-24</v>
      </c>
      <c r="D1393" s="0" t="s">
        <v>45</v>
      </c>
      <c r="E1393" s="0" t="s">
        <v>45</v>
      </c>
      <c r="F1393" s="0" t="str">
        <f aca="false">INDEX(Mapping!$B$2:$B$465,MATCH(E1393,Mapping!$A$2:$A$465,0))</f>
        <v>BIHAR</v>
      </c>
      <c r="G1393" s="0" t="str">
        <f aca="false">INDEX(Mapping!$C$2:$C$465,MATCH(E1393,Mapping!$A$2:$A$465,0))</f>
        <v>BIHAR</v>
      </c>
      <c r="H1393" s="2" t="n">
        <v>5.38</v>
      </c>
      <c r="I1393" s="3" t="n">
        <v>0.14</v>
      </c>
    </row>
    <row r="1394" customFormat="false" ht="15" hidden="false" customHeight="false" outlineLevel="0" collapsed="false">
      <c r="A1394" s="0" t="s">
        <v>546</v>
      </c>
      <c r="B1394" s="0" t="n">
        <f aca="false">VALUE(LEFT(A1394,4))</f>
        <v>2023</v>
      </c>
      <c r="C1394" s="0" t="str">
        <f aca="false">"FY"&amp;IF(VALUE(MID(A1394,6,2))&gt;=4,VALUE(LEFT(A1394,4)),VALUE(LEFT(A1394,4))-1)&amp;"-"&amp;TEXT(MOD(IF(VALUE(MID(A1394,6,2))&gt;=4,VALUE(LEFT(A1394,4)),VALUE(LEFT(A1394,4))-1)+1,100),"00")</f>
        <v>FY2023-24</v>
      </c>
      <c r="D1394" s="0" t="s">
        <v>119</v>
      </c>
      <c r="E1394" s="0" t="s">
        <v>119</v>
      </c>
      <c r="F1394" s="0" t="str">
        <f aca="false">INDEX(Mapping!$B$2:$B$465,MATCH(E1394,Mapping!$A$2:$A$465,0))</f>
        <v>GOA</v>
      </c>
      <c r="G1394" s="0" t="str">
        <f aca="false">INDEX(Mapping!$C$2:$C$465,MATCH(E1394,Mapping!$A$2:$A$465,0))</f>
        <v>GOA</v>
      </c>
      <c r="H1394" s="2" t="n">
        <v>4.27</v>
      </c>
      <c r="I1394" s="3" t="n">
        <v>0.11</v>
      </c>
    </row>
    <row r="1395" customFormat="false" ht="15" hidden="false" customHeight="false" outlineLevel="0" collapsed="false">
      <c r="A1395" s="0" t="s">
        <v>546</v>
      </c>
      <c r="B1395" s="0" t="n">
        <f aca="false">VALUE(LEFT(A1395,4))</f>
        <v>2023</v>
      </c>
      <c r="C1395" s="0" t="str">
        <f aca="false">"FY"&amp;IF(VALUE(MID(A1395,6,2))&gt;=4,VALUE(LEFT(A1395,4)),VALUE(LEFT(A1395,4))-1)&amp;"-"&amp;TEXT(MOD(IF(VALUE(MID(A1395,6,2))&gt;=4,VALUE(LEFT(A1395,4)),VALUE(LEFT(A1395,4))-1)+1,100),"00")</f>
        <v>FY2023-24</v>
      </c>
      <c r="D1395" s="0" t="s">
        <v>53</v>
      </c>
      <c r="E1395" s="0" t="s">
        <v>53</v>
      </c>
      <c r="F1395" s="0" t="str">
        <f aca="false">INDEX(Mapping!$B$2:$B$465,MATCH(E1395,Mapping!$A$2:$A$465,0))</f>
        <v>HIMACHAL PRADESH</v>
      </c>
      <c r="G1395" s="0" t="str">
        <f aca="false">INDEX(Mapping!$C$2:$C$465,MATCH(E1395,Mapping!$A$2:$A$465,0))</f>
        <v>HIMACHAL PRADESH</v>
      </c>
      <c r="H1395" s="2" t="n">
        <v>2.84</v>
      </c>
      <c r="I1395" s="3" t="n">
        <v>0.07</v>
      </c>
    </row>
    <row r="1396" customFormat="false" ht="15" hidden="false" customHeight="false" outlineLevel="0" collapsed="false">
      <c r="A1396" s="0" t="s">
        <v>546</v>
      </c>
      <c r="B1396" s="0" t="n">
        <f aca="false">VALUE(LEFT(A1396,4))</f>
        <v>2023</v>
      </c>
      <c r="C1396" s="0" t="str">
        <f aca="false">"FY"&amp;IF(VALUE(MID(A1396,6,2))&gt;=4,VALUE(LEFT(A1396,4)),VALUE(LEFT(A1396,4))-1)&amp;"-"&amp;TEXT(MOD(IF(VALUE(MID(A1396,6,2))&gt;=4,VALUE(LEFT(A1396,4)),VALUE(LEFT(A1396,4))-1)+1,100),"00")</f>
        <v>FY2023-24</v>
      </c>
      <c r="D1396" s="0" t="s">
        <v>272</v>
      </c>
      <c r="E1396" s="0" t="s">
        <v>272</v>
      </c>
      <c r="F1396" s="0" t="str">
        <f aca="false">INDEX(Mapping!$B$2:$B$465,MATCH(E1396,Mapping!$A$2:$A$465,0))</f>
        <v>BALCO</v>
      </c>
      <c r="G1396" s="0" t="str">
        <f aca="false">INDEX(Mapping!$C$2:$C$465,MATCH(E1396,Mapping!$A$2:$A$465,0))</f>
        <v>BALCO</v>
      </c>
      <c r="H1396" s="2" t="n">
        <v>0.96</v>
      </c>
      <c r="I1396" s="3" t="n">
        <v>0.02</v>
      </c>
    </row>
    <row r="1397" customFormat="false" ht="15" hidden="false" customHeight="false" outlineLevel="0" collapsed="false">
      <c r="A1397" s="0" t="s">
        <v>546</v>
      </c>
      <c r="B1397" s="0" t="n">
        <f aca="false">VALUE(LEFT(A1397,4))</f>
        <v>2023</v>
      </c>
      <c r="C1397" s="0" t="str">
        <f aca="false">"FY"&amp;IF(VALUE(MID(A1397,6,2))&gt;=4,VALUE(LEFT(A1397,4)),VALUE(LEFT(A1397,4))-1)&amp;"-"&amp;TEXT(MOD(IF(VALUE(MID(A1397,6,2))&gt;=4,VALUE(LEFT(A1397,4)),VALUE(LEFT(A1397,4))-1)+1,100),"00")</f>
        <v>FY2023-24</v>
      </c>
      <c r="D1397" s="0" t="s">
        <v>199</v>
      </c>
      <c r="E1397" s="0" t="s">
        <v>199</v>
      </c>
      <c r="F1397" s="0" t="str">
        <f aca="false">INDEX(Mapping!$B$2:$B$465,MATCH(E1397,Mapping!$A$2:$A$465,0))</f>
        <v>TRIPURA</v>
      </c>
      <c r="G1397" s="0" t="str">
        <f aca="false">INDEX(Mapping!$C$2:$C$465,MATCH(E1397,Mapping!$A$2:$A$465,0))</f>
        <v>TRIPURA</v>
      </c>
      <c r="H1397" s="2" t="n">
        <v>0.92</v>
      </c>
      <c r="I1397" s="3" t="n">
        <v>0.02</v>
      </c>
    </row>
    <row r="1398" customFormat="false" ht="15" hidden="false" customHeight="false" outlineLevel="0" collapsed="false">
      <c r="A1398" s="0" t="s">
        <v>546</v>
      </c>
      <c r="B1398" s="0" t="n">
        <f aca="false">VALUE(LEFT(A1398,4))</f>
        <v>2023</v>
      </c>
      <c r="C1398" s="0" t="str">
        <f aca="false">"FY"&amp;IF(VALUE(MID(A1398,6,2))&gt;=4,VALUE(LEFT(A1398,4)),VALUE(LEFT(A1398,4))-1)&amp;"-"&amp;TEXT(MOD(IF(VALUE(MID(A1398,6,2))&gt;=4,VALUE(LEFT(A1398,4)),VALUE(LEFT(A1398,4))-1)+1,100),"00")</f>
        <v>FY2023-24</v>
      </c>
      <c r="D1398" s="0" t="s">
        <v>213</v>
      </c>
      <c r="E1398" s="0" t="s">
        <v>213</v>
      </c>
      <c r="F1398" s="0" t="str">
        <f aca="false">INDEX(Mapping!$B$2:$B$465,MATCH(E1398,Mapping!$A$2:$A$465,0))</f>
        <v>NEPAL (NEA / NVVN)</v>
      </c>
      <c r="G1398" s="0" t="str">
        <f aca="false">INDEX(Mapping!$C$2:$C$465,MATCH(E1398,Mapping!$A$2:$A$465,0))</f>
        <v>NEPAL (NEA / NVVN)</v>
      </c>
      <c r="H1398" s="2" t="n">
        <v>0.11</v>
      </c>
      <c r="I1398" s="3" t="n">
        <v>0.003</v>
      </c>
    </row>
    <row r="1399" customFormat="false" ht="15" hidden="false" customHeight="false" outlineLevel="0" collapsed="false">
      <c r="A1399" s="0" t="s">
        <v>546</v>
      </c>
      <c r="B1399" s="0" t="n">
        <f aca="false">VALUE(LEFT(A1399,4))</f>
        <v>2023</v>
      </c>
      <c r="C1399" s="0" t="str">
        <f aca="false">"FY"&amp;IF(VALUE(MID(A1399,6,2))&gt;=4,VALUE(LEFT(A1399,4)),VALUE(LEFT(A1399,4))-1)&amp;"-"&amp;TEXT(MOD(IF(VALUE(MID(A1399,6,2))&gt;=4,VALUE(LEFT(A1399,4)),VALUE(LEFT(A1399,4))-1)+1,100),"00")</f>
        <v>FY2023-24</v>
      </c>
      <c r="D1399" s="0" t="s">
        <v>152</v>
      </c>
      <c r="E1399" s="0" t="s">
        <v>152</v>
      </c>
      <c r="F1399" s="0" t="str">
        <f aca="false">INDEX(Mapping!$B$2:$B$465,MATCH(E1399,Mapping!$A$2:$A$465,0))</f>
        <v>CHANDIGARH</v>
      </c>
      <c r="G1399" s="0" t="str">
        <f aca="false">INDEX(Mapping!$C$2:$C$465,MATCH(E1399,Mapping!$A$2:$A$465,0))</f>
        <v>CHANDIGARH</v>
      </c>
      <c r="H1399" s="2" t="n">
        <v>0.06</v>
      </c>
      <c r="I1399" s="3" t="n">
        <v>0.002</v>
      </c>
    </row>
    <row r="1400" customFormat="false" ht="15" hidden="false" customHeight="false" outlineLevel="0" collapsed="false">
      <c r="A1400" s="0" t="s">
        <v>546</v>
      </c>
      <c r="B1400" s="0" t="n">
        <f aca="false">VALUE(LEFT(A1400,4))</f>
        <v>2023</v>
      </c>
      <c r="C1400" s="0" t="str">
        <f aca="false">"FY"&amp;IF(VALUE(MID(A1400,6,2))&gt;=4,VALUE(LEFT(A1400,4)),VALUE(LEFT(A1400,4))-1)&amp;"-"&amp;TEXT(MOD(IF(VALUE(MID(A1400,6,2))&gt;=4,VALUE(LEFT(A1400,4)),VALUE(LEFT(A1400,4))-1)+1,100),"00")</f>
        <v>FY2023-24</v>
      </c>
      <c r="D1400" s="0" t="s">
        <v>232</v>
      </c>
      <c r="E1400" s="0" t="s">
        <v>232</v>
      </c>
      <c r="F1400" s="0" t="str">
        <f aca="false">INDEX(Mapping!$B$2:$B$465,MATCH(E1400,Mapping!$A$2:$A$465,0))</f>
        <v>PUDUCHERRY</v>
      </c>
      <c r="G1400" s="0" t="str">
        <f aca="false">INDEX(Mapping!$C$2:$C$465,MATCH(E1400,Mapping!$A$2:$A$465,0))</f>
        <v>PUDUCHERRY</v>
      </c>
      <c r="H1400" s="2" t="n">
        <v>0.002</v>
      </c>
      <c r="I1400" s="3" t="n">
        <v>4E-005</v>
      </c>
    </row>
    <row r="1401" customFormat="false" ht="15" hidden="false" customHeight="false" outlineLevel="0" collapsed="false">
      <c r="A1401" s="0" t="s">
        <v>650</v>
      </c>
      <c r="B1401" s="0" t="n">
        <f aca="false">VALUE(LEFT(A1401,4))</f>
        <v>2023</v>
      </c>
      <c r="C1401" s="0" t="str">
        <f aca="false">"FY"&amp;IF(VALUE(MID(A1401,6,2))&gt;=4,VALUE(LEFT(A1401,4)),VALUE(LEFT(A1401,4))-1)&amp;"-"&amp;TEXT(MOD(IF(VALUE(MID(A1401,6,2))&gt;=4,VALUE(LEFT(A1401,4)),VALUE(LEFT(A1401,4))-1)+1,100),"00")</f>
        <v>FY2023-24</v>
      </c>
      <c r="D1401" s="0" t="s">
        <v>35</v>
      </c>
      <c r="E1401" s="0" t="s">
        <v>35</v>
      </c>
      <c r="F1401" s="0" t="str">
        <f aca="false">INDEX(Mapping!$B$2:$B$465,MATCH(E1401,Mapping!$A$2:$A$465,0))</f>
        <v>TELANGANA</v>
      </c>
      <c r="G1401" s="0" t="str">
        <f aca="false">INDEX(Mapping!$C$2:$C$465,MATCH(E1401,Mapping!$A$2:$A$465,0))</f>
        <v>TELANGANA</v>
      </c>
      <c r="H1401" s="2" t="n">
        <v>551.52</v>
      </c>
      <c r="I1401" s="3" t="n">
        <v>16.05</v>
      </c>
    </row>
    <row r="1402" customFormat="false" ht="15" hidden="false" customHeight="false" outlineLevel="0" collapsed="false">
      <c r="A1402" s="0" t="s">
        <v>650</v>
      </c>
      <c r="B1402" s="0" t="n">
        <f aca="false">VALUE(LEFT(A1402,4))</f>
        <v>2023</v>
      </c>
      <c r="C1402" s="0" t="str">
        <f aca="false">"FY"&amp;IF(VALUE(MID(A1402,6,2))&gt;=4,VALUE(LEFT(A1402,4)),VALUE(LEFT(A1402,4))-1)&amp;"-"&amp;TEXT(MOD(IF(VALUE(MID(A1402,6,2))&gt;=4,VALUE(LEFT(A1402,4)),VALUE(LEFT(A1402,4))-1)+1,100),"00")</f>
        <v>FY2023-24</v>
      </c>
      <c r="D1402" s="0" t="s">
        <v>31</v>
      </c>
      <c r="E1402" s="0" t="s">
        <v>31</v>
      </c>
      <c r="F1402" s="0" t="str">
        <f aca="false">INDEX(Mapping!$B$2:$B$465,MATCH(E1402,Mapping!$A$2:$A$465,0))</f>
        <v>GUJARAT</v>
      </c>
      <c r="G1402" s="0" t="str">
        <f aca="false">INDEX(Mapping!$C$2:$C$465,MATCH(E1402,Mapping!$A$2:$A$465,0))</f>
        <v>GUJARAT</v>
      </c>
      <c r="H1402" s="2" t="n">
        <v>463.87</v>
      </c>
      <c r="I1402" s="3" t="n">
        <v>13.5</v>
      </c>
    </row>
    <row r="1403" customFormat="false" ht="15" hidden="false" customHeight="false" outlineLevel="0" collapsed="false">
      <c r="A1403" s="0" t="s">
        <v>650</v>
      </c>
      <c r="B1403" s="0" t="n">
        <f aca="false">VALUE(LEFT(A1403,4))</f>
        <v>2023</v>
      </c>
      <c r="C1403" s="0" t="str">
        <f aca="false">"FY"&amp;IF(VALUE(MID(A1403,6,2))&gt;=4,VALUE(LEFT(A1403,4)),VALUE(LEFT(A1403,4))-1)&amp;"-"&amp;TEXT(MOD(IF(VALUE(MID(A1403,6,2))&gt;=4,VALUE(LEFT(A1403,4)),VALUE(LEFT(A1403,4))-1)+1,100),"00")</f>
        <v>FY2023-24</v>
      </c>
      <c r="D1403" s="0" t="s">
        <v>37</v>
      </c>
      <c r="E1403" s="0" t="s">
        <v>37</v>
      </c>
      <c r="F1403" s="0" t="str">
        <f aca="false">INDEX(Mapping!$B$2:$B$465,MATCH(E1403,Mapping!$A$2:$A$465,0))</f>
        <v>MAHARASHTRA</v>
      </c>
      <c r="G1403" s="0" t="str">
        <f aca="false">INDEX(Mapping!$C$2:$C$465,MATCH(E1403,Mapping!$A$2:$A$465,0))</f>
        <v>MAHARASHTRA</v>
      </c>
      <c r="H1403" s="2" t="n">
        <v>428.96</v>
      </c>
      <c r="I1403" s="3" t="n">
        <v>12.49</v>
      </c>
    </row>
    <row r="1404" customFormat="false" ht="15" hidden="false" customHeight="false" outlineLevel="0" collapsed="false">
      <c r="A1404" s="0" t="s">
        <v>650</v>
      </c>
      <c r="B1404" s="0" t="n">
        <f aca="false">VALUE(LEFT(A1404,4))</f>
        <v>2023</v>
      </c>
      <c r="C1404" s="0" t="str">
        <f aca="false">"FY"&amp;IF(VALUE(MID(A1404,6,2))&gt;=4,VALUE(LEFT(A1404,4)),VALUE(LEFT(A1404,4))-1)&amp;"-"&amp;TEXT(MOD(IF(VALUE(MID(A1404,6,2))&gt;=4,VALUE(LEFT(A1404,4)),VALUE(LEFT(A1404,4))-1)+1,100),"00")</f>
        <v>FY2023-24</v>
      </c>
      <c r="D1404" s="0" t="s">
        <v>39</v>
      </c>
      <c r="E1404" s="0" t="s">
        <v>39</v>
      </c>
      <c r="F1404" s="0" t="str">
        <f aca="false">INDEX(Mapping!$B$2:$B$465,MATCH(E1404,Mapping!$A$2:$A$465,0))</f>
        <v>WEST BENGAL</v>
      </c>
      <c r="G1404" s="0" t="str">
        <f aca="false">INDEX(Mapping!$C$2:$C$465,MATCH(E1404,Mapping!$A$2:$A$465,0))</f>
        <v>WEST BENGAL</v>
      </c>
      <c r="H1404" s="2" t="n">
        <v>335.94</v>
      </c>
      <c r="I1404" s="3" t="n">
        <v>9.78</v>
      </c>
    </row>
    <row r="1405" customFormat="false" ht="15" hidden="false" customHeight="false" outlineLevel="0" collapsed="false">
      <c r="A1405" s="0" t="s">
        <v>650</v>
      </c>
      <c r="B1405" s="0" t="n">
        <f aca="false">VALUE(LEFT(A1405,4))</f>
        <v>2023</v>
      </c>
      <c r="C1405" s="0" t="str">
        <f aca="false">"FY"&amp;IF(VALUE(MID(A1405,6,2))&gt;=4,VALUE(LEFT(A1405,4)),VALUE(LEFT(A1405,4))-1)&amp;"-"&amp;TEXT(MOD(IF(VALUE(MID(A1405,6,2))&gt;=4,VALUE(LEFT(A1405,4)),VALUE(LEFT(A1405,4))-1)+1,100),"00")</f>
        <v>FY2023-24</v>
      </c>
      <c r="D1405" s="0" t="s">
        <v>36</v>
      </c>
      <c r="E1405" s="0" t="s">
        <v>36</v>
      </c>
      <c r="F1405" s="0" t="str">
        <f aca="false">INDEX(Mapping!$B$2:$B$465,MATCH(E1405,Mapping!$A$2:$A$465,0))</f>
        <v>UTTAR PRADESH</v>
      </c>
      <c r="G1405" s="0" t="str">
        <f aca="false">INDEX(Mapping!$C$2:$C$465,MATCH(E1405,Mapping!$A$2:$A$465,0))</f>
        <v>UTTAR PRADESH</v>
      </c>
      <c r="H1405" s="2" t="n">
        <v>270.43</v>
      </c>
      <c r="I1405" s="3" t="n">
        <v>7.87</v>
      </c>
    </row>
    <row r="1406" customFormat="false" ht="15" hidden="false" customHeight="false" outlineLevel="0" collapsed="false">
      <c r="A1406" s="0" t="s">
        <v>650</v>
      </c>
      <c r="B1406" s="0" t="n">
        <f aca="false">VALUE(LEFT(A1406,4))</f>
        <v>2023</v>
      </c>
      <c r="C1406" s="0" t="str">
        <f aca="false">"FY"&amp;IF(VALUE(MID(A1406,6,2))&gt;=4,VALUE(LEFT(A1406,4)),VALUE(LEFT(A1406,4))-1)&amp;"-"&amp;TEXT(MOD(IF(VALUE(MID(A1406,6,2))&gt;=4,VALUE(LEFT(A1406,4)),VALUE(LEFT(A1406,4))-1)+1,100),"00")</f>
        <v>FY2023-24</v>
      </c>
      <c r="D1406" s="0" t="s">
        <v>38</v>
      </c>
      <c r="E1406" s="0" t="s">
        <v>38</v>
      </c>
      <c r="F1406" s="0" t="str">
        <f aca="false">INDEX(Mapping!$B$2:$B$465,MATCH(E1406,Mapping!$A$2:$A$465,0))</f>
        <v>ANDHRA PRADESH</v>
      </c>
      <c r="G1406" s="0" t="str">
        <f aca="false">INDEX(Mapping!$C$2:$C$465,MATCH(E1406,Mapping!$A$2:$A$465,0))</f>
        <v>ANDHRA PRADESH</v>
      </c>
      <c r="H1406" s="2" t="n">
        <v>252.91</v>
      </c>
      <c r="I1406" s="3" t="n">
        <v>7.36</v>
      </c>
    </row>
    <row r="1407" customFormat="false" ht="15" hidden="false" customHeight="false" outlineLevel="0" collapsed="false">
      <c r="A1407" s="0" t="s">
        <v>650</v>
      </c>
      <c r="B1407" s="0" t="n">
        <f aca="false">VALUE(LEFT(A1407,4))</f>
        <v>2023</v>
      </c>
      <c r="C1407" s="0" t="str">
        <f aca="false">"FY"&amp;IF(VALUE(MID(A1407,6,2))&gt;=4,VALUE(LEFT(A1407,4)),VALUE(LEFT(A1407,4))-1)&amp;"-"&amp;TEXT(MOD(IF(VALUE(MID(A1407,6,2))&gt;=4,VALUE(LEFT(A1407,4)),VALUE(LEFT(A1407,4))-1)+1,100),"00")</f>
        <v>FY2023-24</v>
      </c>
      <c r="D1407" s="0" t="s">
        <v>42</v>
      </c>
      <c r="E1407" s="0" t="s">
        <v>42</v>
      </c>
      <c r="F1407" s="0" t="str">
        <f aca="false">INDEX(Mapping!$B$2:$B$465,MATCH(E1407,Mapping!$A$2:$A$465,0))</f>
        <v>PUNJAB</v>
      </c>
      <c r="G1407" s="0" t="str">
        <f aca="false">INDEX(Mapping!$C$2:$C$465,MATCH(E1407,Mapping!$A$2:$A$465,0))</f>
        <v>PUNJAB</v>
      </c>
      <c r="H1407" s="2" t="n">
        <v>211.21</v>
      </c>
      <c r="I1407" s="3" t="n">
        <v>6.15</v>
      </c>
    </row>
    <row r="1408" customFormat="false" ht="15" hidden="false" customHeight="false" outlineLevel="0" collapsed="false">
      <c r="A1408" s="0" t="s">
        <v>650</v>
      </c>
      <c r="B1408" s="0" t="n">
        <f aca="false">VALUE(LEFT(A1408,4))</f>
        <v>2023</v>
      </c>
      <c r="C1408" s="0" t="str">
        <f aca="false">"FY"&amp;IF(VALUE(MID(A1408,6,2))&gt;=4,VALUE(LEFT(A1408,4)),VALUE(LEFT(A1408,4))-1)&amp;"-"&amp;TEXT(MOD(IF(VALUE(MID(A1408,6,2))&gt;=4,VALUE(LEFT(A1408,4)),VALUE(LEFT(A1408,4))-1)+1,100),"00")</f>
        <v>FY2023-24</v>
      </c>
      <c r="D1408" s="0" t="s">
        <v>44</v>
      </c>
      <c r="E1408" s="0" t="s">
        <v>44</v>
      </c>
      <c r="F1408" s="0" t="str">
        <f aca="false">INDEX(Mapping!$B$2:$B$465,MATCH(E1408,Mapping!$A$2:$A$465,0))</f>
        <v>HARYANA</v>
      </c>
      <c r="G1408" s="0" t="str">
        <f aca="false">INDEX(Mapping!$C$2:$C$465,MATCH(E1408,Mapping!$A$2:$A$465,0))</f>
        <v>HARYANA</v>
      </c>
      <c r="H1408" s="2" t="n">
        <v>175.55</v>
      </c>
      <c r="I1408" s="3" t="n">
        <v>5.11</v>
      </c>
    </row>
    <row r="1409" customFormat="false" ht="15" hidden="false" customHeight="false" outlineLevel="0" collapsed="false">
      <c r="A1409" s="0" t="s">
        <v>650</v>
      </c>
      <c r="B1409" s="0" t="n">
        <f aca="false">VALUE(LEFT(A1409,4))</f>
        <v>2023</v>
      </c>
      <c r="C1409" s="0" t="str">
        <f aca="false">"FY"&amp;IF(VALUE(MID(A1409,6,2))&gt;=4,VALUE(LEFT(A1409,4)),VALUE(LEFT(A1409,4))-1)&amp;"-"&amp;TEXT(MOD(IF(VALUE(MID(A1409,6,2))&gt;=4,VALUE(LEFT(A1409,4)),VALUE(LEFT(A1409,4))-1)+1,100),"00")</f>
        <v>FY2023-24</v>
      </c>
      <c r="D1409" s="0" t="s">
        <v>56</v>
      </c>
      <c r="E1409" s="0" t="s">
        <v>56</v>
      </c>
      <c r="F1409" s="0" t="str">
        <f aca="false">INDEX(Mapping!$B$2:$B$465,MATCH(E1409,Mapping!$A$2:$A$465,0))</f>
        <v>UTTARAKHAND</v>
      </c>
      <c r="G1409" s="0" t="str">
        <f aca="false">INDEX(Mapping!$C$2:$C$465,MATCH(E1409,Mapping!$A$2:$A$465,0))</f>
        <v>UTTARAKHAND</v>
      </c>
      <c r="H1409" s="2" t="n">
        <v>128.69</v>
      </c>
      <c r="I1409" s="3" t="n">
        <v>3.75</v>
      </c>
    </row>
    <row r="1410" customFormat="false" ht="15" hidden="false" customHeight="false" outlineLevel="0" collapsed="false">
      <c r="A1410" s="0" t="s">
        <v>650</v>
      </c>
      <c r="B1410" s="0" t="n">
        <f aca="false">VALUE(LEFT(A1410,4))</f>
        <v>2023</v>
      </c>
      <c r="C1410" s="0" t="str">
        <f aca="false">"FY"&amp;IF(VALUE(MID(A1410,6,2))&gt;=4,VALUE(LEFT(A1410,4)),VALUE(LEFT(A1410,4))-1)&amp;"-"&amp;TEXT(MOD(IF(VALUE(MID(A1410,6,2))&gt;=4,VALUE(LEFT(A1410,4)),VALUE(LEFT(A1410,4))-1)+1,100),"00")</f>
        <v>FY2023-24</v>
      </c>
      <c r="D1410" s="0" t="s">
        <v>47</v>
      </c>
      <c r="E1410" s="0" t="s">
        <v>47</v>
      </c>
      <c r="F1410" s="0" t="str">
        <f aca="false">INDEX(Mapping!$B$2:$B$465,MATCH(E1410,Mapping!$A$2:$A$465,0))</f>
        <v>KARNATAKA</v>
      </c>
      <c r="G1410" s="0" t="str">
        <f aca="false">INDEX(Mapping!$C$2:$C$465,MATCH(E1410,Mapping!$A$2:$A$465,0))</f>
        <v>KARNATAKA</v>
      </c>
      <c r="H1410" s="2" t="n">
        <v>96.57</v>
      </c>
      <c r="I1410" s="3" t="n">
        <v>2.81</v>
      </c>
    </row>
    <row r="1411" customFormat="false" ht="15" hidden="false" customHeight="false" outlineLevel="0" collapsed="false">
      <c r="A1411" s="0" t="s">
        <v>650</v>
      </c>
      <c r="B1411" s="0" t="n">
        <f aca="false">VALUE(LEFT(A1411,4))</f>
        <v>2023</v>
      </c>
      <c r="C1411" s="0" t="str">
        <f aca="false">"FY"&amp;IF(VALUE(MID(A1411,6,2))&gt;=4,VALUE(LEFT(A1411,4)),VALUE(LEFT(A1411,4))-1)&amp;"-"&amp;TEXT(MOD(IF(VALUE(MID(A1411,6,2))&gt;=4,VALUE(LEFT(A1411,4)),VALUE(LEFT(A1411,4))-1)+1,100),"00")</f>
        <v>FY2023-24</v>
      </c>
      <c r="D1411" s="0" t="s">
        <v>40</v>
      </c>
      <c r="E1411" s="0" t="s">
        <v>40</v>
      </c>
      <c r="F1411" s="0" t="str">
        <f aca="false">INDEX(Mapping!$B$2:$B$465,MATCH(E1411,Mapping!$A$2:$A$465,0))</f>
        <v>TAMIL NADU</v>
      </c>
      <c r="G1411" s="0" t="str">
        <f aca="false">INDEX(Mapping!$C$2:$C$465,MATCH(E1411,Mapping!$A$2:$A$465,0))</f>
        <v>TAMIL NADU</v>
      </c>
      <c r="H1411" s="2" t="n">
        <v>95.25</v>
      </c>
      <c r="I1411" s="3" t="n">
        <v>2.77</v>
      </c>
    </row>
    <row r="1412" customFormat="false" ht="15" hidden="false" customHeight="false" outlineLevel="0" collapsed="false">
      <c r="A1412" s="0" t="s">
        <v>650</v>
      </c>
      <c r="B1412" s="0" t="n">
        <f aca="false">VALUE(LEFT(A1412,4))</f>
        <v>2023</v>
      </c>
      <c r="C1412" s="0" t="str">
        <f aca="false">"FY"&amp;IF(VALUE(MID(A1412,6,2))&gt;=4,VALUE(LEFT(A1412,4)),VALUE(LEFT(A1412,4))-1)&amp;"-"&amp;TEXT(MOD(IF(VALUE(MID(A1412,6,2))&gt;=4,VALUE(LEFT(A1412,4)),VALUE(LEFT(A1412,4))-1)+1,100),"00")</f>
        <v>FY2023-24</v>
      </c>
      <c r="D1412" s="0" t="s">
        <v>41</v>
      </c>
      <c r="E1412" s="0" t="s">
        <v>41</v>
      </c>
      <c r="F1412" s="0" t="str">
        <f aca="false">INDEX(Mapping!$B$2:$B$465,MATCH(E1412,Mapping!$A$2:$A$465,0))</f>
        <v>RAJASTHAN</v>
      </c>
      <c r="G1412" s="0" t="str">
        <f aca="false">INDEX(Mapping!$C$2:$C$465,MATCH(E1412,Mapping!$A$2:$A$465,0))</f>
        <v>RAJASTHAN</v>
      </c>
      <c r="H1412" s="2" t="n">
        <v>86.86</v>
      </c>
      <c r="I1412" s="3" t="n">
        <v>2.53</v>
      </c>
    </row>
    <row r="1413" customFormat="false" ht="15" hidden="false" customHeight="false" outlineLevel="0" collapsed="false">
      <c r="A1413" s="0" t="s">
        <v>650</v>
      </c>
      <c r="B1413" s="0" t="n">
        <f aca="false">VALUE(LEFT(A1413,4))</f>
        <v>2023</v>
      </c>
      <c r="C1413" s="0" t="str">
        <f aca="false">"FY"&amp;IF(VALUE(MID(A1413,6,2))&gt;=4,VALUE(LEFT(A1413,4)),VALUE(LEFT(A1413,4))-1)&amp;"-"&amp;TEXT(MOD(IF(VALUE(MID(A1413,6,2))&gt;=4,VALUE(LEFT(A1413,4)),VALUE(LEFT(A1413,4))-1)+1,100),"00")</f>
        <v>FY2023-24</v>
      </c>
      <c r="D1413" s="0" t="s">
        <v>43</v>
      </c>
      <c r="E1413" s="0" t="s">
        <v>43</v>
      </c>
      <c r="F1413" s="0" t="str">
        <f aca="false">INDEX(Mapping!$B$2:$B$465,MATCH(E1413,Mapping!$A$2:$A$465,0))</f>
        <v>ODISHA</v>
      </c>
      <c r="G1413" s="0" t="str">
        <f aca="false">INDEX(Mapping!$C$2:$C$465,MATCH(E1413,Mapping!$A$2:$A$465,0))</f>
        <v>ODISHA</v>
      </c>
      <c r="H1413" s="2" t="n">
        <v>61.01</v>
      </c>
      <c r="I1413" s="3" t="n">
        <v>1.78</v>
      </c>
    </row>
    <row r="1414" customFormat="false" ht="15" hidden="false" customHeight="false" outlineLevel="0" collapsed="false">
      <c r="A1414" s="0" t="s">
        <v>650</v>
      </c>
      <c r="B1414" s="0" t="n">
        <f aca="false">VALUE(LEFT(A1414,4))</f>
        <v>2023</v>
      </c>
      <c r="C1414" s="0" t="str">
        <f aca="false">"FY"&amp;IF(VALUE(MID(A1414,6,2))&gt;=4,VALUE(LEFT(A1414,4)),VALUE(LEFT(A1414,4))-1)&amp;"-"&amp;TEXT(MOD(IF(VALUE(MID(A1414,6,2))&gt;=4,VALUE(LEFT(A1414,4)),VALUE(LEFT(A1414,4))-1)+1,100),"00")</f>
        <v>FY2023-24</v>
      </c>
      <c r="D1414" s="0" t="s">
        <v>71</v>
      </c>
      <c r="E1414" s="0" t="s">
        <v>71</v>
      </c>
      <c r="F1414" s="0" t="str">
        <f aca="false">INDEX(Mapping!$B$2:$B$465,MATCH(E1414,Mapping!$A$2:$A$465,0))</f>
        <v>KERALA</v>
      </c>
      <c r="G1414" s="0" t="str">
        <f aca="false">INDEX(Mapping!$C$2:$C$465,MATCH(E1414,Mapping!$A$2:$A$465,0))</f>
        <v>KERALA</v>
      </c>
      <c r="H1414" s="2" t="n">
        <v>53.18</v>
      </c>
      <c r="I1414" s="3" t="n">
        <v>1.55</v>
      </c>
    </row>
    <row r="1415" customFormat="false" ht="15" hidden="false" customHeight="false" outlineLevel="0" collapsed="false">
      <c r="A1415" s="0" t="s">
        <v>650</v>
      </c>
      <c r="B1415" s="0" t="n">
        <f aca="false">VALUE(LEFT(A1415,4))</f>
        <v>2023</v>
      </c>
      <c r="C1415" s="0" t="str">
        <f aca="false">"FY"&amp;IF(VALUE(MID(A1415,6,2))&gt;=4,VALUE(LEFT(A1415,4)),VALUE(LEFT(A1415,4))-1)&amp;"-"&amp;TEXT(MOD(IF(VALUE(MID(A1415,6,2))&gt;=4,VALUE(LEFT(A1415,4)),VALUE(LEFT(A1415,4))-1)+1,100),"00")</f>
        <v>FY2023-24</v>
      </c>
      <c r="D1415" s="0" t="s">
        <v>49</v>
      </c>
      <c r="E1415" s="0" t="s">
        <v>49</v>
      </c>
      <c r="F1415" s="0" t="str">
        <f aca="false">INDEX(Mapping!$B$2:$B$465,MATCH(E1415,Mapping!$A$2:$A$465,0))</f>
        <v>MADHYA PRADESH</v>
      </c>
      <c r="G1415" s="0" t="str">
        <f aca="false">INDEX(Mapping!$C$2:$C$465,MATCH(E1415,Mapping!$A$2:$A$465,0))</f>
        <v>MADHYA PRADESH</v>
      </c>
      <c r="H1415" s="2" t="n">
        <v>43.11</v>
      </c>
      <c r="I1415" s="3" t="n">
        <v>1.25</v>
      </c>
    </row>
    <row r="1416" customFormat="false" ht="15" hidden="false" customHeight="false" outlineLevel="0" collapsed="false">
      <c r="A1416" s="0" t="s">
        <v>650</v>
      </c>
      <c r="B1416" s="0" t="n">
        <f aca="false">VALUE(LEFT(A1416,4))</f>
        <v>2023</v>
      </c>
      <c r="C1416" s="0" t="str">
        <f aca="false">"FY"&amp;IF(VALUE(MID(A1416,6,2))&gt;=4,VALUE(LEFT(A1416,4)),VALUE(LEFT(A1416,4))-1)&amp;"-"&amp;TEXT(MOD(IF(VALUE(MID(A1416,6,2))&gt;=4,VALUE(LEFT(A1416,4)),VALUE(LEFT(A1416,4))-1)+1,100),"00")</f>
        <v>FY2023-24</v>
      </c>
      <c r="D1416" s="0" t="s">
        <v>45</v>
      </c>
      <c r="E1416" s="0" t="s">
        <v>45</v>
      </c>
      <c r="F1416" s="0" t="str">
        <f aca="false">INDEX(Mapping!$B$2:$B$465,MATCH(E1416,Mapping!$A$2:$A$465,0))</f>
        <v>BIHAR</v>
      </c>
      <c r="G1416" s="0" t="str">
        <f aca="false">INDEX(Mapping!$C$2:$C$465,MATCH(E1416,Mapping!$A$2:$A$465,0))</f>
        <v>BIHAR</v>
      </c>
      <c r="H1416" s="2" t="n">
        <v>29.77</v>
      </c>
      <c r="I1416" s="3" t="n">
        <v>0.87</v>
      </c>
    </row>
    <row r="1417" customFormat="false" ht="15" hidden="false" customHeight="false" outlineLevel="0" collapsed="false">
      <c r="A1417" s="0" t="s">
        <v>650</v>
      </c>
      <c r="B1417" s="0" t="n">
        <f aca="false">VALUE(LEFT(A1417,4))</f>
        <v>2023</v>
      </c>
      <c r="C1417" s="0" t="str">
        <f aca="false">"FY"&amp;IF(VALUE(MID(A1417,6,2))&gt;=4,VALUE(LEFT(A1417,4)),VALUE(LEFT(A1417,4))-1)&amp;"-"&amp;TEXT(MOD(IF(VALUE(MID(A1417,6,2))&gt;=4,VALUE(LEFT(A1417,4)),VALUE(LEFT(A1417,4))-1)+1,100),"00")</f>
        <v>FY2023-24</v>
      </c>
      <c r="D1417" s="0" t="s">
        <v>648</v>
      </c>
      <c r="E1417" s="0" t="s">
        <v>91</v>
      </c>
      <c r="F1417" s="0" t="str">
        <f aca="false">INDEX(Mapping!$B$2:$B$465,MATCH(E1417,Mapping!$A$2:$A$465,0))</f>
        <v>AM/NS INDIA (HAZIRA)</v>
      </c>
      <c r="G1417" s="0" t="str">
        <f aca="false">INDEX(Mapping!$C$2:$C$465,MATCH(E1417,Mapping!$A$2:$A$465,0))</f>
        <v>AM/NS INDIA (HAZIRA)</v>
      </c>
      <c r="H1417" s="2" t="n">
        <v>25.21</v>
      </c>
      <c r="I1417" s="3" t="n">
        <v>0.73</v>
      </c>
    </row>
    <row r="1418" customFormat="false" ht="15" hidden="false" customHeight="false" outlineLevel="0" collapsed="false">
      <c r="A1418" s="0" t="s">
        <v>650</v>
      </c>
      <c r="B1418" s="0" t="n">
        <f aca="false">VALUE(LEFT(A1418,4))</f>
        <v>2023</v>
      </c>
      <c r="C1418" s="0" t="str">
        <f aca="false">"FY"&amp;IF(VALUE(MID(A1418,6,2))&gt;=4,VALUE(LEFT(A1418,4)),VALUE(LEFT(A1418,4))-1)&amp;"-"&amp;TEXT(MOD(IF(VALUE(MID(A1418,6,2))&gt;=4,VALUE(LEFT(A1418,4)),VALUE(LEFT(A1418,4))-1)+1,100),"00")</f>
        <v>FY2023-24</v>
      </c>
      <c r="D1418" s="0" t="s">
        <v>259</v>
      </c>
      <c r="E1418" s="0" t="s">
        <v>259</v>
      </c>
      <c r="F1418" s="0" t="str">
        <f aca="false">INDEX(Mapping!$B$2:$B$465,MATCH(E1418,Mapping!$A$2:$A$465,0))</f>
        <v>INDIAN RAILWAYS (NCR)</v>
      </c>
      <c r="G1418" s="0" t="str">
        <f aca="false">INDEX(Mapping!$C$2:$C$465,MATCH(E1418,Mapping!$A$2:$A$465,0))</f>
        <v>INDIAN RAILWAYS (NCR)</v>
      </c>
      <c r="H1418" s="2" t="n">
        <v>22.16</v>
      </c>
      <c r="I1418" s="3" t="n">
        <v>0.65</v>
      </c>
    </row>
    <row r="1419" customFormat="false" ht="15" hidden="false" customHeight="false" outlineLevel="0" collapsed="false">
      <c r="A1419" s="0" t="s">
        <v>650</v>
      </c>
      <c r="B1419" s="0" t="n">
        <f aca="false">VALUE(LEFT(A1419,4))</f>
        <v>2023</v>
      </c>
      <c r="C1419" s="0" t="str">
        <f aca="false">"FY"&amp;IF(VALUE(MID(A1419,6,2))&gt;=4,VALUE(LEFT(A1419,4)),VALUE(LEFT(A1419,4))-1)&amp;"-"&amp;TEXT(MOD(IF(VALUE(MID(A1419,6,2))&gt;=4,VALUE(LEFT(A1419,4)),VALUE(LEFT(A1419,4))-1)+1,100),"00")</f>
        <v>FY2023-24</v>
      </c>
      <c r="D1419" s="0" t="s">
        <v>61</v>
      </c>
      <c r="E1419" s="0" t="s">
        <v>61</v>
      </c>
      <c r="F1419" s="0" t="str">
        <f aca="false">INDEX(Mapping!$B$2:$B$465,MATCH(E1419,Mapping!$A$2:$A$465,0))</f>
        <v>ASSAM</v>
      </c>
      <c r="G1419" s="0" t="str">
        <f aca="false">INDEX(Mapping!$C$2:$C$465,MATCH(E1419,Mapping!$A$2:$A$465,0))</f>
        <v>ASSAM</v>
      </c>
      <c r="H1419" s="2" t="n">
        <v>20.41</v>
      </c>
      <c r="I1419" s="3" t="n">
        <v>0.59</v>
      </c>
    </row>
    <row r="1420" customFormat="false" ht="15" hidden="false" customHeight="false" outlineLevel="0" collapsed="false">
      <c r="A1420" s="0" t="s">
        <v>650</v>
      </c>
      <c r="B1420" s="0" t="n">
        <f aca="false">VALUE(LEFT(A1420,4))</f>
        <v>2023</v>
      </c>
      <c r="C1420" s="0" t="str">
        <f aca="false">"FY"&amp;IF(VALUE(MID(A1420,6,2))&gt;=4,VALUE(LEFT(A1420,4)),VALUE(LEFT(A1420,4))-1)&amp;"-"&amp;TEXT(MOD(IF(VALUE(MID(A1420,6,2))&gt;=4,VALUE(LEFT(A1420,4)),VALUE(LEFT(A1420,4))-1)+1,100),"00")</f>
        <v>FY2023-24</v>
      </c>
      <c r="D1420" s="0" t="s">
        <v>154</v>
      </c>
      <c r="E1420" s="0" t="s">
        <v>154</v>
      </c>
      <c r="F1420" s="0" t="str">
        <f aca="false">INDEX(Mapping!$B$2:$B$465,MATCH(E1420,Mapping!$A$2:$A$465,0))</f>
        <v>DVC</v>
      </c>
      <c r="G1420" s="0" t="str">
        <f aca="false">INDEX(Mapping!$C$2:$C$465,MATCH(E1420,Mapping!$A$2:$A$465,0))</f>
        <v>DVC</v>
      </c>
      <c r="H1420" s="2" t="n">
        <v>18.45</v>
      </c>
      <c r="I1420" s="3" t="n">
        <v>0.54</v>
      </c>
    </row>
    <row r="1421" customFormat="false" ht="15" hidden="false" customHeight="false" outlineLevel="0" collapsed="false">
      <c r="A1421" s="0" t="s">
        <v>650</v>
      </c>
      <c r="B1421" s="0" t="n">
        <f aca="false">VALUE(LEFT(A1421,4))</f>
        <v>2023</v>
      </c>
      <c r="C1421" s="0" t="str">
        <f aca="false">"FY"&amp;IF(VALUE(MID(A1421,6,2))&gt;=4,VALUE(LEFT(A1421,4)),VALUE(LEFT(A1421,4))-1)&amp;"-"&amp;TEXT(MOD(IF(VALUE(MID(A1421,6,2))&gt;=4,VALUE(LEFT(A1421,4)),VALUE(LEFT(A1421,4))-1)+1,100),"00")</f>
        <v>FY2023-24</v>
      </c>
      <c r="D1421" s="0" t="s">
        <v>121</v>
      </c>
      <c r="E1421" s="0" t="s">
        <v>121</v>
      </c>
      <c r="F1421" s="0" t="str">
        <f aca="false">INDEX(Mapping!$B$2:$B$465,MATCH(E1421,Mapping!$A$2:$A$465,0))</f>
        <v>MEGHALAYA</v>
      </c>
      <c r="G1421" s="0" t="str">
        <f aca="false">INDEX(Mapping!$C$2:$C$465,MATCH(E1421,Mapping!$A$2:$A$465,0))</f>
        <v>MEGHALAYA</v>
      </c>
      <c r="H1421" s="2" t="n">
        <v>13.49</v>
      </c>
      <c r="I1421" s="3" t="n">
        <v>0.39</v>
      </c>
    </row>
    <row r="1422" customFormat="false" ht="15" hidden="false" customHeight="false" outlineLevel="0" collapsed="false">
      <c r="A1422" s="0" t="s">
        <v>650</v>
      </c>
      <c r="B1422" s="0" t="n">
        <f aca="false">VALUE(LEFT(A1422,4))</f>
        <v>2023</v>
      </c>
      <c r="C1422" s="0" t="str">
        <f aca="false">"FY"&amp;IF(VALUE(MID(A1422,6,2))&gt;=4,VALUE(LEFT(A1422,4)),VALUE(LEFT(A1422,4))-1)&amp;"-"&amp;TEXT(MOD(IF(VALUE(MID(A1422,6,2))&gt;=4,VALUE(LEFT(A1422,4)),VALUE(LEFT(A1422,4))-1)+1,100),"00")</f>
        <v>FY2023-24</v>
      </c>
      <c r="D1422" s="0" t="s">
        <v>100</v>
      </c>
      <c r="E1422" s="0" t="s">
        <v>100</v>
      </c>
      <c r="F1422" s="0" t="str">
        <f aca="false">INDEX(Mapping!$B$2:$B$465,MATCH(E1422,Mapping!$A$2:$A$465,0))</f>
        <v>DNH &amp; DD (UT)</v>
      </c>
      <c r="G1422" s="0" t="str">
        <f aca="false">INDEX(Mapping!$C$2:$C$465,MATCH(E1422,Mapping!$A$2:$A$465,0))</f>
        <v>DNH &amp; DD (UT)</v>
      </c>
      <c r="H1422" s="2" t="n">
        <v>10.35</v>
      </c>
      <c r="I1422" s="3" t="n">
        <v>0.3</v>
      </c>
    </row>
    <row r="1423" customFormat="false" ht="15" hidden="false" customHeight="false" outlineLevel="0" collapsed="false">
      <c r="A1423" s="0" t="s">
        <v>650</v>
      </c>
      <c r="B1423" s="0" t="n">
        <f aca="false">VALUE(LEFT(A1423,4))</f>
        <v>2023</v>
      </c>
      <c r="C1423" s="0" t="str">
        <f aca="false">"FY"&amp;IF(VALUE(MID(A1423,6,2))&gt;=4,VALUE(LEFT(A1423,4)),VALUE(LEFT(A1423,4))-1)&amp;"-"&amp;TEXT(MOD(IF(VALUE(MID(A1423,6,2))&gt;=4,VALUE(LEFT(A1423,4)),VALUE(LEFT(A1423,4))-1)+1,100),"00")</f>
        <v>FY2023-24</v>
      </c>
      <c r="D1423" s="0" t="s">
        <v>48</v>
      </c>
      <c r="E1423" s="0" t="s">
        <v>48</v>
      </c>
      <c r="F1423" s="0" t="str">
        <f aca="false">INDEX(Mapping!$B$2:$B$465,MATCH(E1423,Mapping!$A$2:$A$465,0))</f>
        <v>DELHI</v>
      </c>
      <c r="G1423" s="0" t="str">
        <f aca="false">INDEX(Mapping!$C$2:$C$465,MATCH(E1423,Mapping!$A$2:$A$465,0))</f>
        <v>DELHI</v>
      </c>
      <c r="H1423" s="2" t="n">
        <v>8.07</v>
      </c>
      <c r="I1423" s="3" t="n">
        <v>0.23</v>
      </c>
    </row>
    <row r="1424" customFormat="false" ht="15" hidden="false" customHeight="false" outlineLevel="0" collapsed="false">
      <c r="A1424" s="0" t="s">
        <v>650</v>
      </c>
      <c r="B1424" s="0" t="n">
        <f aca="false">VALUE(LEFT(A1424,4))</f>
        <v>2023</v>
      </c>
      <c r="C1424" s="0" t="str">
        <f aca="false">"FY"&amp;IF(VALUE(MID(A1424,6,2))&gt;=4,VALUE(LEFT(A1424,4)),VALUE(LEFT(A1424,4))-1)&amp;"-"&amp;TEXT(MOD(IF(VALUE(MID(A1424,6,2))&gt;=4,VALUE(LEFT(A1424,4)),VALUE(LEFT(A1424,4))-1)+1,100),"00")</f>
        <v>FY2023-24</v>
      </c>
      <c r="D1424" s="0" t="s">
        <v>94</v>
      </c>
      <c r="E1424" s="0" t="s">
        <v>94</v>
      </c>
      <c r="F1424" s="0" t="str">
        <f aca="false">INDEX(Mapping!$B$2:$B$465,MATCH(E1424,Mapping!$A$2:$A$465,0))</f>
        <v>JHARKHAND</v>
      </c>
      <c r="G1424" s="0" t="str">
        <f aca="false">INDEX(Mapping!$C$2:$C$465,MATCH(E1424,Mapping!$A$2:$A$465,0))</f>
        <v>JHARKHAND</v>
      </c>
      <c r="H1424" s="2" t="n">
        <v>7.75</v>
      </c>
      <c r="I1424" s="3" t="n">
        <v>0.23</v>
      </c>
    </row>
    <row r="1425" customFormat="false" ht="15" hidden="false" customHeight="false" outlineLevel="0" collapsed="false">
      <c r="A1425" s="0" t="s">
        <v>650</v>
      </c>
      <c r="B1425" s="0" t="n">
        <f aca="false">VALUE(LEFT(A1425,4))</f>
        <v>2023</v>
      </c>
      <c r="C1425" s="0" t="str">
        <f aca="false">"FY"&amp;IF(VALUE(MID(A1425,6,2))&gt;=4,VALUE(LEFT(A1425,4)),VALUE(LEFT(A1425,4))-1)&amp;"-"&amp;TEXT(MOD(IF(VALUE(MID(A1425,6,2))&gt;=4,VALUE(LEFT(A1425,4)),VALUE(LEFT(A1425,4))-1)+1,100),"00")</f>
        <v>FY2023-24</v>
      </c>
      <c r="D1425" s="0" t="s">
        <v>152</v>
      </c>
      <c r="E1425" s="0" t="s">
        <v>152</v>
      </c>
      <c r="F1425" s="0" t="str">
        <f aca="false">INDEX(Mapping!$B$2:$B$465,MATCH(E1425,Mapping!$A$2:$A$465,0))</f>
        <v>CHANDIGARH</v>
      </c>
      <c r="G1425" s="0" t="str">
        <f aca="false">INDEX(Mapping!$C$2:$C$465,MATCH(E1425,Mapping!$A$2:$A$465,0))</f>
        <v>CHANDIGARH</v>
      </c>
      <c r="H1425" s="2" t="n">
        <v>5.31</v>
      </c>
      <c r="I1425" s="3" t="n">
        <v>0.15</v>
      </c>
    </row>
    <row r="1426" customFormat="false" ht="15" hidden="false" customHeight="false" outlineLevel="0" collapsed="false">
      <c r="A1426" s="0" t="s">
        <v>650</v>
      </c>
      <c r="B1426" s="0" t="n">
        <f aca="false">VALUE(LEFT(A1426,4))</f>
        <v>2023</v>
      </c>
      <c r="C1426" s="0" t="str">
        <f aca="false">"FY"&amp;IF(VALUE(MID(A1426,6,2))&gt;=4,VALUE(LEFT(A1426,4)),VALUE(LEFT(A1426,4))-1)&amp;"-"&amp;TEXT(MOD(IF(VALUE(MID(A1426,6,2))&gt;=4,VALUE(LEFT(A1426,4)),VALUE(LEFT(A1426,4))-1)+1,100),"00")</f>
        <v>FY2023-24</v>
      </c>
      <c r="D1426" s="0" t="s">
        <v>199</v>
      </c>
      <c r="E1426" s="0" t="s">
        <v>199</v>
      </c>
      <c r="F1426" s="0" t="str">
        <f aca="false">INDEX(Mapping!$B$2:$B$465,MATCH(E1426,Mapping!$A$2:$A$465,0))</f>
        <v>TRIPURA</v>
      </c>
      <c r="G1426" s="0" t="str">
        <f aca="false">INDEX(Mapping!$C$2:$C$465,MATCH(E1426,Mapping!$A$2:$A$465,0))</f>
        <v>TRIPURA</v>
      </c>
      <c r="H1426" s="2" t="n">
        <v>4.84</v>
      </c>
      <c r="I1426" s="3" t="n">
        <v>0.14</v>
      </c>
    </row>
    <row r="1427" customFormat="false" ht="15" hidden="false" customHeight="false" outlineLevel="0" collapsed="false">
      <c r="A1427" s="0" t="s">
        <v>650</v>
      </c>
      <c r="B1427" s="0" t="n">
        <f aca="false">VALUE(LEFT(A1427,4))</f>
        <v>2023</v>
      </c>
      <c r="C1427" s="0" t="str">
        <f aca="false">"FY"&amp;IF(VALUE(MID(A1427,6,2))&gt;=4,VALUE(LEFT(A1427,4)),VALUE(LEFT(A1427,4))-1)&amp;"-"&amp;TEXT(MOD(IF(VALUE(MID(A1427,6,2))&gt;=4,VALUE(LEFT(A1427,4)),VALUE(LEFT(A1427,4))-1)+1,100),"00")</f>
        <v>FY2023-24</v>
      </c>
      <c r="D1427" s="0" t="s">
        <v>119</v>
      </c>
      <c r="E1427" s="0" t="s">
        <v>119</v>
      </c>
      <c r="F1427" s="0" t="str">
        <f aca="false">INDEX(Mapping!$B$2:$B$465,MATCH(E1427,Mapping!$A$2:$A$465,0))</f>
        <v>GOA</v>
      </c>
      <c r="G1427" s="0" t="str">
        <f aca="false">INDEX(Mapping!$C$2:$C$465,MATCH(E1427,Mapping!$A$2:$A$465,0))</f>
        <v>GOA</v>
      </c>
      <c r="H1427" s="2" t="n">
        <v>4.4</v>
      </c>
      <c r="I1427" s="3" t="n">
        <v>0.13</v>
      </c>
    </row>
    <row r="1428" customFormat="false" ht="15" hidden="false" customHeight="false" outlineLevel="0" collapsed="false">
      <c r="A1428" s="0" t="s">
        <v>650</v>
      </c>
      <c r="B1428" s="0" t="n">
        <f aca="false">VALUE(LEFT(A1428,4))</f>
        <v>2023</v>
      </c>
      <c r="C1428" s="0" t="str">
        <f aca="false">"FY"&amp;IF(VALUE(MID(A1428,6,2))&gt;=4,VALUE(LEFT(A1428,4)),VALUE(LEFT(A1428,4))-1)&amp;"-"&amp;TEXT(MOD(IF(VALUE(MID(A1428,6,2))&gt;=4,VALUE(LEFT(A1428,4)),VALUE(LEFT(A1428,4))-1)+1,100),"00")</f>
        <v>FY2023-24</v>
      </c>
      <c r="D1428" s="0" t="s">
        <v>46</v>
      </c>
      <c r="E1428" s="0" t="s">
        <v>46</v>
      </c>
      <c r="F1428" s="0" t="str">
        <f aca="false">INDEX(Mapping!$B$2:$B$465,MATCH(E1428,Mapping!$A$2:$A$465,0))</f>
        <v>CHHATTISGARH</v>
      </c>
      <c r="G1428" s="0" t="str">
        <f aca="false">INDEX(Mapping!$C$2:$C$465,MATCH(E1428,Mapping!$A$2:$A$465,0))</f>
        <v>CHHATTISGARH</v>
      </c>
      <c r="H1428" s="2" t="n">
        <v>3.74</v>
      </c>
      <c r="I1428" s="3" t="n">
        <v>0.11</v>
      </c>
    </row>
    <row r="1429" customFormat="false" ht="15" hidden="false" customHeight="false" outlineLevel="0" collapsed="false">
      <c r="A1429" s="0" t="s">
        <v>650</v>
      </c>
      <c r="B1429" s="0" t="n">
        <f aca="false">VALUE(LEFT(A1429,4))</f>
        <v>2023</v>
      </c>
      <c r="C1429" s="0" t="str">
        <f aca="false">"FY"&amp;IF(VALUE(MID(A1429,6,2))&gt;=4,VALUE(LEFT(A1429,4)),VALUE(LEFT(A1429,4))-1)&amp;"-"&amp;TEXT(MOD(IF(VALUE(MID(A1429,6,2))&gt;=4,VALUE(LEFT(A1429,4)),VALUE(LEFT(A1429,4))-1)+1,100),"00")</f>
        <v>FY2023-24</v>
      </c>
      <c r="D1429" s="0" t="s">
        <v>272</v>
      </c>
      <c r="E1429" s="0" t="s">
        <v>272</v>
      </c>
      <c r="F1429" s="0" t="str">
        <f aca="false">INDEX(Mapping!$B$2:$B$465,MATCH(E1429,Mapping!$A$2:$A$465,0))</f>
        <v>BALCO</v>
      </c>
      <c r="G1429" s="0" t="str">
        <f aca="false">INDEX(Mapping!$C$2:$C$465,MATCH(E1429,Mapping!$A$2:$A$465,0))</f>
        <v>BALCO</v>
      </c>
      <c r="H1429" s="2" t="n">
        <v>3.08</v>
      </c>
      <c r="I1429" s="3" t="n">
        <v>0.09</v>
      </c>
    </row>
    <row r="1430" customFormat="false" ht="15" hidden="false" customHeight="false" outlineLevel="0" collapsed="false">
      <c r="A1430" s="0" t="s">
        <v>650</v>
      </c>
      <c r="B1430" s="0" t="n">
        <f aca="false">VALUE(LEFT(A1430,4))</f>
        <v>2023</v>
      </c>
      <c r="C1430" s="0" t="str">
        <f aca="false">"FY"&amp;IF(VALUE(MID(A1430,6,2))&gt;=4,VALUE(LEFT(A1430,4)),VALUE(LEFT(A1430,4))-1)&amp;"-"&amp;TEXT(MOD(IF(VALUE(MID(A1430,6,2))&gt;=4,VALUE(LEFT(A1430,4)),VALUE(LEFT(A1430,4))-1)+1,100),"00")</f>
        <v>FY2023-24</v>
      </c>
      <c r="D1430" s="0" t="s">
        <v>54</v>
      </c>
      <c r="E1430" s="0" t="s">
        <v>54</v>
      </c>
      <c r="F1430" s="0" t="str">
        <f aca="false">INDEX(Mapping!$B$2:$B$465,MATCH(E1430,Mapping!$A$2:$A$465,0))</f>
        <v>JAMMU &amp; KASHMIR</v>
      </c>
      <c r="G1430" s="0" t="str">
        <f aca="false">INDEX(Mapping!$C$2:$C$465,MATCH(E1430,Mapping!$A$2:$A$465,0))</f>
        <v>JAMMU &amp; KASHMIR</v>
      </c>
      <c r="H1430" s="2" t="n">
        <v>2.46</v>
      </c>
      <c r="I1430" s="3" t="n">
        <v>0.07</v>
      </c>
    </row>
    <row r="1431" customFormat="false" ht="15" hidden="false" customHeight="false" outlineLevel="0" collapsed="false">
      <c r="A1431" s="0" t="s">
        <v>650</v>
      </c>
      <c r="B1431" s="0" t="n">
        <f aca="false">VALUE(LEFT(A1431,4))</f>
        <v>2023</v>
      </c>
      <c r="C1431" s="0" t="str">
        <f aca="false">"FY"&amp;IF(VALUE(MID(A1431,6,2))&gt;=4,VALUE(LEFT(A1431,4)),VALUE(LEFT(A1431,4))-1)&amp;"-"&amp;TEXT(MOD(IF(VALUE(MID(A1431,6,2))&gt;=4,VALUE(LEFT(A1431,4)),VALUE(LEFT(A1431,4))-1)+1,100),"00")</f>
        <v>FY2023-24</v>
      </c>
      <c r="D1431" s="0" t="s">
        <v>53</v>
      </c>
      <c r="E1431" s="0" t="s">
        <v>53</v>
      </c>
      <c r="F1431" s="0" t="str">
        <f aca="false">INDEX(Mapping!$B$2:$B$465,MATCH(E1431,Mapping!$A$2:$A$465,0))</f>
        <v>HIMACHAL PRADESH</v>
      </c>
      <c r="G1431" s="0" t="str">
        <f aca="false">INDEX(Mapping!$C$2:$C$465,MATCH(E1431,Mapping!$A$2:$A$465,0))</f>
        <v>HIMACHAL PRADESH</v>
      </c>
      <c r="H1431" s="2" t="n">
        <v>1.02</v>
      </c>
      <c r="I1431" s="3" t="n">
        <v>0.03</v>
      </c>
    </row>
    <row r="1432" customFormat="false" ht="15" hidden="false" customHeight="false" outlineLevel="0" collapsed="false">
      <c r="A1432" s="0" t="s">
        <v>115</v>
      </c>
      <c r="B1432" s="0" t="n">
        <f aca="false">VALUE(LEFT(A1432,4))</f>
        <v>2023</v>
      </c>
      <c r="C1432" s="0" t="str">
        <f aca="false">"FY"&amp;IF(VALUE(MID(A1432,6,2))&gt;=4,VALUE(LEFT(A1432,4)),VALUE(LEFT(A1432,4))-1)&amp;"-"&amp;TEXT(MOD(IF(VALUE(MID(A1432,6,2))&gt;=4,VALUE(LEFT(A1432,4)),VALUE(LEFT(A1432,4))-1)+1,100),"00")</f>
        <v>FY2023-24</v>
      </c>
      <c r="D1432" s="0" t="s">
        <v>37</v>
      </c>
      <c r="E1432" s="0" t="s">
        <v>37</v>
      </c>
      <c r="F1432" s="0" t="str">
        <f aca="false">INDEX(Mapping!$B$2:$B$465,MATCH(E1432,Mapping!$A$2:$A$465,0))</f>
        <v>MAHARASHTRA</v>
      </c>
      <c r="G1432" s="0" t="str">
        <f aca="false">INDEX(Mapping!$C$2:$C$465,MATCH(E1432,Mapping!$A$2:$A$465,0))</f>
        <v>MAHARASHTRA</v>
      </c>
      <c r="H1432" s="2" t="n">
        <v>828.89</v>
      </c>
      <c r="I1432" s="3" t="n">
        <v>17.46</v>
      </c>
    </row>
    <row r="1433" customFormat="false" ht="15" hidden="false" customHeight="false" outlineLevel="0" collapsed="false">
      <c r="A1433" s="0" t="s">
        <v>115</v>
      </c>
      <c r="B1433" s="0" t="n">
        <f aca="false">VALUE(LEFT(A1433,4))</f>
        <v>2023</v>
      </c>
      <c r="C1433" s="0" t="str">
        <f aca="false">"FY"&amp;IF(VALUE(MID(A1433,6,2))&gt;=4,VALUE(LEFT(A1433,4)),VALUE(LEFT(A1433,4))-1)&amp;"-"&amp;TEXT(MOD(IF(VALUE(MID(A1433,6,2))&gt;=4,VALUE(LEFT(A1433,4)),VALUE(LEFT(A1433,4))-1)+1,100),"00")</f>
        <v>FY2023-24</v>
      </c>
      <c r="D1433" s="0" t="s">
        <v>35</v>
      </c>
      <c r="E1433" s="0" t="s">
        <v>35</v>
      </c>
      <c r="F1433" s="0" t="str">
        <f aca="false">INDEX(Mapping!$B$2:$B$465,MATCH(E1433,Mapping!$A$2:$A$465,0))</f>
        <v>TELANGANA</v>
      </c>
      <c r="G1433" s="0" t="str">
        <f aca="false">INDEX(Mapping!$C$2:$C$465,MATCH(E1433,Mapping!$A$2:$A$465,0))</f>
        <v>TELANGANA</v>
      </c>
      <c r="H1433" s="2" t="n">
        <v>660.81</v>
      </c>
      <c r="I1433" s="3" t="n">
        <v>13.92</v>
      </c>
    </row>
    <row r="1434" customFormat="false" ht="15" hidden="false" customHeight="false" outlineLevel="0" collapsed="false">
      <c r="A1434" s="0" t="s">
        <v>115</v>
      </c>
      <c r="B1434" s="0" t="n">
        <f aca="false">VALUE(LEFT(A1434,4))</f>
        <v>2023</v>
      </c>
      <c r="C1434" s="0" t="str">
        <f aca="false">"FY"&amp;IF(VALUE(MID(A1434,6,2))&gt;=4,VALUE(LEFT(A1434,4)),VALUE(LEFT(A1434,4))-1)&amp;"-"&amp;TEXT(MOD(IF(VALUE(MID(A1434,6,2))&gt;=4,VALUE(LEFT(A1434,4)),VALUE(LEFT(A1434,4))-1)+1,100),"00")</f>
        <v>FY2023-24</v>
      </c>
      <c r="D1434" s="0" t="s">
        <v>31</v>
      </c>
      <c r="E1434" s="0" t="s">
        <v>31</v>
      </c>
      <c r="F1434" s="0" t="str">
        <f aca="false">INDEX(Mapping!$B$2:$B$465,MATCH(E1434,Mapping!$A$2:$A$465,0))</f>
        <v>GUJARAT</v>
      </c>
      <c r="G1434" s="0" t="str">
        <f aca="false">INDEX(Mapping!$C$2:$C$465,MATCH(E1434,Mapping!$A$2:$A$465,0))</f>
        <v>GUJARAT</v>
      </c>
      <c r="H1434" s="2" t="n">
        <v>512.64</v>
      </c>
      <c r="I1434" s="3" t="n">
        <v>10.8</v>
      </c>
    </row>
    <row r="1435" customFormat="false" ht="15" hidden="false" customHeight="false" outlineLevel="0" collapsed="false">
      <c r="A1435" s="0" t="s">
        <v>115</v>
      </c>
      <c r="B1435" s="0" t="n">
        <f aca="false">VALUE(LEFT(A1435,4))</f>
        <v>2023</v>
      </c>
      <c r="C1435" s="0" t="str">
        <f aca="false">"FY"&amp;IF(VALUE(MID(A1435,6,2))&gt;=4,VALUE(LEFT(A1435,4)),VALUE(LEFT(A1435,4))-1)&amp;"-"&amp;TEXT(MOD(IF(VALUE(MID(A1435,6,2))&gt;=4,VALUE(LEFT(A1435,4)),VALUE(LEFT(A1435,4))-1)+1,100),"00")</f>
        <v>FY2023-24</v>
      </c>
      <c r="D1435" s="0" t="s">
        <v>36</v>
      </c>
      <c r="E1435" s="0" t="s">
        <v>36</v>
      </c>
      <c r="F1435" s="0" t="str">
        <f aca="false">INDEX(Mapping!$B$2:$B$465,MATCH(E1435,Mapping!$A$2:$A$465,0))</f>
        <v>UTTAR PRADESH</v>
      </c>
      <c r="G1435" s="0" t="str">
        <f aca="false">INDEX(Mapping!$C$2:$C$465,MATCH(E1435,Mapping!$A$2:$A$465,0))</f>
        <v>UTTAR PRADESH</v>
      </c>
      <c r="H1435" s="2" t="n">
        <v>465.77</v>
      </c>
      <c r="I1435" s="3" t="n">
        <v>9.81</v>
      </c>
    </row>
    <row r="1436" customFormat="false" ht="15" hidden="false" customHeight="false" outlineLevel="0" collapsed="false">
      <c r="A1436" s="0" t="s">
        <v>115</v>
      </c>
      <c r="B1436" s="0" t="n">
        <f aca="false">VALUE(LEFT(A1436,4))</f>
        <v>2023</v>
      </c>
      <c r="C1436" s="0" t="str">
        <f aca="false">"FY"&amp;IF(VALUE(MID(A1436,6,2))&gt;=4,VALUE(LEFT(A1436,4)),VALUE(LEFT(A1436,4))-1)&amp;"-"&amp;TEXT(MOD(IF(VALUE(MID(A1436,6,2))&gt;=4,VALUE(LEFT(A1436,4)),VALUE(LEFT(A1436,4))-1)+1,100),"00")</f>
        <v>FY2023-24</v>
      </c>
      <c r="D1436" s="0" t="s">
        <v>38</v>
      </c>
      <c r="E1436" s="0" t="s">
        <v>38</v>
      </c>
      <c r="F1436" s="0" t="str">
        <f aca="false">INDEX(Mapping!$B$2:$B$465,MATCH(E1436,Mapping!$A$2:$A$465,0))</f>
        <v>ANDHRA PRADESH</v>
      </c>
      <c r="G1436" s="0" t="str">
        <f aca="false">INDEX(Mapping!$C$2:$C$465,MATCH(E1436,Mapping!$A$2:$A$465,0))</f>
        <v>ANDHRA PRADESH</v>
      </c>
      <c r="H1436" s="2" t="n">
        <v>437.57</v>
      </c>
      <c r="I1436" s="3" t="n">
        <v>9.22</v>
      </c>
    </row>
    <row r="1437" customFormat="false" ht="15" hidden="false" customHeight="false" outlineLevel="0" collapsed="false">
      <c r="A1437" s="0" t="s">
        <v>115</v>
      </c>
      <c r="B1437" s="0" t="n">
        <f aca="false">VALUE(LEFT(A1437,4))</f>
        <v>2023</v>
      </c>
      <c r="C1437" s="0" t="str">
        <f aca="false">"FY"&amp;IF(VALUE(MID(A1437,6,2))&gt;=4,VALUE(LEFT(A1437,4)),VALUE(LEFT(A1437,4))-1)&amp;"-"&amp;TEXT(MOD(IF(VALUE(MID(A1437,6,2))&gt;=4,VALUE(LEFT(A1437,4)),VALUE(LEFT(A1437,4))-1)+1,100),"00")</f>
        <v>FY2023-24</v>
      </c>
      <c r="D1437" s="0" t="s">
        <v>39</v>
      </c>
      <c r="E1437" s="0" t="s">
        <v>39</v>
      </c>
      <c r="F1437" s="0" t="str">
        <f aca="false">INDEX(Mapping!$B$2:$B$465,MATCH(E1437,Mapping!$A$2:$A$465,0))</f>
        <v>WEST BENGAL</v>
      </c>
      <c r="G1437" s="0" t="str">
        <f aca="false">INDEX(Mapping!$C$2:$C$465,MATCH(E1437,Mapping!$A$2:$A$465,0))</f>
        <v>WEST BENGAL</v>
      </c>
      <c r="H1437" s="2" t="n">
        <v>333.1</v>
      </c>
      <c r="I1437" s="3" t="n">
        <v>7.02</v>
      </c>
    </row>
    <row r="1438" customFormat="false" ht="15" hidden="false" customHeight="false" outlineLevel="0" collapsed="false">
      <c r="A1438" s="0" t="s">
        <v>115</v>
      </c>
      <c r="B1438" s="0" t="n">
        <f aca="false">VALUE(LEFT(A1438,4))</f>
        <v>2023</v>
      </c>
      <c r="C1438" s="0" t="str">
        <f aca="false">"FY"&amp;IF(VALUE(MID(A1438,6,2))&gt;=4,VALUE(LEFT(A1438,4)),VALUE(LEFT(A1438,4))-1)&amp;"-"&amp;TEXT(MOD(IF(VALUE(MID(A1438,6,2))&gt;=4,VALUE(LEFT(A1438,4)),VALUE(LEFT(A1438,4))-1)+1,100),"00")</f>
        <v>FY2023-24</v>
      </c>
      <c r="D1438" s="0" t="s">
        <v>56</v>
      </c>
      <c r="E1438" s="0" t="s">
        <v>56</v>
      </c>
      <c r="F1438" s="0" t="str">
        <f aca="false">INDEX(Mapping!$B$2:$B$465,MATCH(E1438,Mapping!$A$2:$A$465,0))</f>
        <v>UTTARAKHAND</v>
      </c>
      <c r="G1438" s="0" t="str">
        <f aca="false">INDEX(Mapping!$C$2:$C$465,MATCH(E1438,Mapping!$A$2:$A$465,0))</f>
        <v>UTTARAKHAND</v>
      </c>
      <c r="H1438" s="2" t="n">
        <v>178.05</v>
      </c>
      <c r="I1438" s="3" t="n">
        <v>3.75</v>
      </c>
    </row>
    <row r="1439" customFormat="false" ht="15" hidden="false" customHeight="false" outlineLevel="0" collapsed="false">
      <c r="A1439" s="0" t="s">
        <v>115</v>
      </c>
      <c r="B1439" s="0" t="n">
        <f aca="false">VALUE(LEFT(A1439,4))</f>
        <v>2023</v>
      </c>
      <c r="C1439" s="0" t="str">
        <f aca="false">"FY"&amp;IF(VALUE(MID(A1439,6,2))&gt;=4,VALUE(LEFT(A1439,4)),VALUE(LEFT(A1439,4))-1)&amp;"-"&amp;TEXT(MOD(IF(VALUE(MID(A1439,6,2))&gt;=4,VALUE(LEFT(A1439,4)),VALUE(LEFT(A1439,4))-1)+1,100),"00")</f>
        <v>FY2023-24</v>
      </c>
      <c r="D1439" s="0" t="s">
        <v>40</v>
      </c>
      <c r="E1439" s="0" t="s">
        <v>40</v>
      </c>
      <c r="F1439" s="0" t="str">
        <f aca="false">INDEX(Mapping!$B$2:$B$465,MATCH(E1439,Mapping!$A$2:$A$465,0))</f>
        <v>TAMIL NADU</v>
      </c>
      <c r="G1439" s="0" t="str">
        <f aca="false">INDEX(Mapping!$C$2:$C$465,MATCH(E1439,Mapping!$A$2:$A$465,0))</f>
        <v>TAMIL NADU</v>
      </c>
      <c r="H1439" s="2" t="n">
        <v>155.91</v>
      </c>
      <c r="I1439" s="3" t="n">
        <v>3.28</v>
      </c>
    </row>
    <row r="1440" customFormat="false" ht="15" hidden="false" customHeight="false" outlineLevel="0" collapsed="false">
      <c r="A1440" s="0" t="s">
        <v>115</v>
      </c>
      <c r="B1440" s="0" t="n">
        <f aca="false">VALUE(LEFT(A1440,4))</f>
        <v>2023</v>
      </c>
      <c r="C1440" s="0" t="str">
        <f aca="false">"FY"&amp;IF(VALUE(MID(A1440,6,2))&gt;=4,VALUE(LEFT(A1440,4)),VALUE(LEFT(A1440,4))-1)&amp;"-"&amp;TEXT(MOD(IF(VALUE(MID(A1440,6,2))&gt;=4,VALUE(LEFT(A1440,4)),VALUE(LEFT(A1440,4))-1)+1,100),"00")</f>
        <v>FY2023-24</v>
      </c>
      <c r="D1440" s="0" t="s">
        <v>47</v>
      </c>
      <c r="E1440" s="0" t="s">
        <v>47</v>
      </c>
      <c r="F1440" s="0" t="str">
        <f aca="false">INDEX(Mapping!$B$2:$B$465,MATCH(E1440,Mapping!$A$2:$A$465,0))</f>
        <v>KARNATAKA</v>
      </c>
      <c r="G1440" s="0" t="str">
        <f aca="false">INDEX(Mapping!$C$2:$C$465,MATCH(E1440,Mapping!$A$2:$A$465,0))</f>
        <v>KARNATAKA</v>
      </c>
      <c r="H1440" s="2" t="n">
        <v>151.7</v>
      </c>
      <c r="I1440" s="3" t="n">
        <v>3.2</v>
      </c>
    </row>
    <row r="1441" customFormat="false" ht="15" hidden="false" customHeight="false" outlineLevel="0" collapsed="false">
      <c r="A1441" s="0" t="s">
        <v>115</v>
      </c>
      <c r="B1441" s="0" t="n">
        <f aca="false">VALUE(LEFT(A1441,4))</f>
        <v>2023</v>
      </c>
      <c r="C1441" s="0" t="str">
        <f aca="false">"FY"&amp;IF(VALUE(MID(A1441,6,2))&gt;=4,VALUE(LEFT(A1441,4)),VALUE(LEFT(A1441,4))-1)&amp;"-"&amp;TEXT(MOD(IF(VALUE(MID(A1441,6,2))&gt;=4,VALUE(LEFT(A1441,4)),VALUE(LEFT(A1441,4))-1)+1,100),"00")</f>
        <v>FY2023-24</v>
      </c>
      <c r="D1441" s="0" t="s">
        <v>54</v>
      </c>
      <c r="E1441" s="0" t="s">
        <v>54</v>
      </c>
      <c r="F1441" s="0" t="str">
        <f aca="false">INDEX(Mapping!$B$2:$B$465,MATCH(E1441,Mapping!$A$2:$A$465,0))</f>
        <v>JAMMU &amp; KASHMIR</v>
      </c>
      <c r="G1441" s="0" t="str">
        <f aca="false">INDEX(Mapping!$C$2:$C$465,MATCH(E1441,Mapping!$A$2:$A$465,0))</f>
        <v>JAMMU &amp; KASHMIR</v>
      </c>
      <c r="H1441" s="2" t="n">
        <v>129.97</v>
      </c>
      <c r="I1441" s="3" t="n">
        <v>2.74</v>
      </c>
    </row>
    <row r="1442" customFormat="false" ht="15" hidden="false" customHeight="false" outlineLevel="0" collapsed="false">
      <c r="A1442" s="0" t="s">
        <v>115</v>
      </c>
      <c r="B1442" s="0" t="n">
        <f aca="false">VALUE(LEFT(A1442,4))</f>
        <v>2023</v>
      </c>
      <c r="C1442" s="0" t="str">
        <f aca="false">"FY"&amp;IF(VALUE(MID(A1442,6,2))&gt;=4,VALUE(LEFT(A1442,4)),VALUE(LEFT(A1442,4))-1)&amp;"-"&amp;TEXT(MOD(IF(VALUE(MID(A1442,6,2))&gt;=4,VALUE(LEFT(A1442,4)),VALUE(LEFT(A1442,4))-1)+1,100),"00")</f>
        <v>FY2023-24</v>
      </c>
      <c r="D1442" s="0" t="s">
        <v>42</v>
      </c>
      <c r="E1442" s="0" t="s">
        <v>42</v>
      </c>
      <c r="F1442" s="0" t="str">
        <f aca="false">INDEX(Mapping!$B$2:$B$465,MATCH(E1442,Mapping!$A$2:$A$465,0))</f>
        <v>PUNJAB</v>
      </c>
      <c r="G1442" s="0" t="str">
        <f aca="false">INDEX(Mapping!$C$2:$C$465,MATCH(E1442,Mapping!$A$2:$A$465,0))</f>
        <v>PUNJAB</v>
      </c>
      <c r="H1442" s="2" t="n">
        <v>127.08</v>
      </c>
      <c r="I1442" s="3" t="n">
        <v>2.68</v>
      </c>
    </row>
    <row r="1443" customFormat="false" ht="15" hidden="false" customHeight="false" outlineLevel="0" collapsed="false">
      <c r="A1443" s="0" t="s">
        <v>115</v>
      </c>
      <c r="B1443" s="0" t="n">
        <f aca="false">VALUE(LEFT(A1443,4))</f>
        <v>2023</v>
      </c>
      <c r="C1443" s="0" t="str">
        <f aca="false">"FY"&amp;IF(VALUE(MID(A1443,6,2))&gt;=4,VALUE(LEFT(A1443,4)),VALUE(LEFT(A1443,4))-1)&amp;"-"&amp;TEXT(MOD(IF(VALUE(MID(A1443,6,2))&gt;=4,VALUE(LEFT(A1443,4)),VALUE(LEFT(A1443,4))-1)+1,100),"00")</f>
        <v>FY2023-24</v>
      </c>
      <c r="D1443" s="0" t="s">
        <v>648</v>
      </c>
      <c r="E1443" s="0" t="s">
        <v>91</v>
      </c>
      <c r="F1443" s="0" t="str">
        <f aca="false">INDEX(Mapping!$B$2:$B$465,MATCH(E1443,Mapping!$A$2:$A$465,0))</f>
        <v>AM/NS INDIA (HAZIRA)</v>
      </c>
      <c r="G1443" s="0" t="str">
        <f aca="false">INDEX(Mapping!$C$2:$C$465,MATCH(E1443,Mapping!$A$2:$A$465,0))</f>
        <v>AM/NS INDIA (HAZIRA)</v>
      </c>
      <c r="H1443" s="2" t="n">
        <v>116.92</v>
      </c>
      <c r="I1443" s="3" t="n">
        <v>2.46</v>
      </c>
    </row>
    <row r="1444" customFormat="false" ht="15" hidden="false" customHeight="false" outlineLevel="0" collapsed="false">
      <c r="A1444" s="0" t="s">
        <v>115</v>
      </c>
      <c r="B1444" s="0" t="n">
        <f aca="false">VALUE(LEFT(A1444,4))</f>
        <v>2023</v>
      </c>
      <c r="C1444" s="0" t="str">
        <f aca="false">"FY"&amp;IF(VALUE(MID(A1444,6,2))&gt;=4,VALUE(LEFT(A1444,4)),VALUE(LEFT(A1444,4))-1)&amp;"-"&amp;TEXT(MOD(IF(VALUE(MID(A1444,6,2))&gt;=4,VALUE(LEFT(A1444,4)),VALUE(LEFT(A1444,4))-1)+1,100),"00")</f>
        <v>FY2023-24</v>
      </c>
      <c r="D1444" s="0" t="s">
        <v>49</v>
      </c>
      <c r="E1444" s="0" t="s">
        <v>49</v>
      </c>
      <c r="F1444" s="0" t="str">
        <f aca="false">INDEX(Mapping!$B$2:$B$465,MATCH(E1444,Mapping!$A$2:$A$465,0))</f>
        <v>MADHYA PRADESH</v>
      </c>
      <c r="G1444" s="0" t="str">
        <f aca="false">INDEX(Mapping!$C$2:$C$465,MATCH(E1444,Mapping!$A$2:$A$465,0))</f>
        <v>MADHYA PRADESH</v>
      </c>
      <c r="H1444" s="2" t="n">
        <v>106.8</v>
      </c>
      <c r="I1444" s="3" t="n">
        <v>2.25</v>
      </c>
    </row>
    <row r="1445" customFormat="false" ht="15" hidden="false" customHeight="false" outlineLevel="0" collapsed="false">
      <c r="A1445" s="0" t="s">
        <v>115</v>
      </c>
      <c r="B1445" s="0" t="n">
        <f aca="false">VALUE(LEFT(A1445,4))</f>
        <v>2023</v>
      </c>
      <c r="C1445" s="0" t="str">
        <f aca="false">"FY"&amp;IF(VALUE(MID(A1445,6,2))&gt;=4,VALUE(LEFT(A1445,4)),VALUE(LEFT(A1445,4))-1)&amp;"-"&amp;TEXT(MOD(IF(VALUE(MID(A1445,6,2))&gt;=4,VALUE(LEFT(A1445,4)),VALUE(LEFT(A1445,4))-1)+1,100),"00")</f>
        <v>FY2023-24</v>
      </c>
      <c r="D1445" s="0" t="s">
        <v>41</v>
      </c>
      <c r="E1445" s="0" t="s">
        <v>41</v>
      </c>
      <c r="F1445" s="0" t="str">
        <f aca="false">INDEX(Mapping!$B$2:$B$465,MATCH(E1445,Mapping!$A$2:$A$465,0))</f>
        <v>RAJASTHAN</v>
      </c>
      <c r="G1445" s="0" t="str">
        <f aca="false">INDEX(Mapping!$C$2:$C$465,MATCH(E1445,Mapping!$A$2:$A$465,0))</f>
        <v>RAJASTHAN</v>
      </c>
      <c r="H1445" s="2" t="n">
        <v>82.17</v>
      </c>
      <c r="I1445" s="3" t="n">
        <v>1.73</v>
      </c>
    </row>
    <row r="1446" customFormat="false" ht="15" hidden="false" customHeight="false" outlineLevel="0" collapsed="false">
      <c r="A1446" s="0" t="s">
        <v>115</v>
      </c>
      <c r="B1446" s="0" t="n">
        <f aca="false">VALUE(LEFT(A1446,4))</f>
        <v>2023</v>
      </c>
      <c r="C1446" s="0" t="str">
        <f aca="false">"FY"&amp;IF(VALUE(MID(A1446,6,2))&gt;=4,VALUE(LEFT(A1446,4)),VALUE(LEFT(A1446,4))-1)&amp;"-"&amp;TEXT(MOD(IF(VALUE(MID(A1446,6,2))&gt;=4,VALUE(LEFT(A1446,4)),VALUE(LEFT(A1446,4))-1)+1,100),"00")</f>
        <v>FY2023-24</v>
      </c>
      <c r="D1446" s="0" t="s">
        <v>45</v>
      </c>
      <c r="E1446" s="0" t="s">
        <v>45</v>
      </c>
      <c r="F1446" s="0" t="str">
        <f aca="false">INDEX(Mapping!$B$2:$B$465,MATCH(E1446,Mapping!$A$2:$A$465,0))</f>
        <v>BIHAR</v>
      </c>
      <c r="G1446" s="0" t="str">
        <f aca="false">INDEX(Mapping!$C$2:$C$465,MATCH(E1446,Mapping!$A$2:$A$465,0))</f>
        <v>BIHAR</v>
      </c>
      <c r="H1446" s="2" t="n">
        <v>75.25</v>
      </c>
      <c r="I1446" s="3" t="n">
        <v>1.59</v>
      </c>
    </row>
    <row r="1447" customFormat="false" ht="15" hidden="false" customHeight="false" outlineLevel="0" collapsed="false">
      <c r="A1447" s="0" t="s">
        <v>115</v>
      </c>
      <c r="B1447" s="0" t="n">
        <f aca="false">VALUE(LEFT(A1447,4))</f>
        <v>2023</v>
      </c>
      <c r="C1447" s="0" t="str">
        <f aca="false">"FY"&amp;IF(VALUE(MID(A1447,6,2))&gt;=4,VALUE(LEFT(A1447,4)),VALUE(LEFT(A1447,4))-1)&amp;"-"&amp;TEXT(MOD(IF(VALUE(MID(A1447,6,2))&gt;=4,VALUE(LEFT(A1447,4)),VALUE(LEFT(A1447,4))-1)+1,100),"00")</f>
        <v>FY2023-24</v>
      </c>
      <c r="D1447" s="0" t="s">
        <v>43</v>
      </c>
      <c r="E1447" s="0" t="s">
        <v>43</v>
      </c>
      <c r="F1447" s="0" t="str">
        <f aca="false">INDEX(Mapping!$B$2:$B$465,MATCH(E1447,Mapping!$A$2:$A$465,0))</f>
        <v>ODISHA</v>
      </c>
      <c r="G1447" s="0" t="str">
        <f aca="false">INDEX(Mapping!$C$2:$C$465,MATCH(E1447,Mapping!$A$2:$A$465,0))</f>
        <v>ODISHA</v>
      </c>
      <c r="H1447" s="2" t="n">
        <v>74.33</v>
      </c>
      <c r="I1447" s="3" t="n">
        <v>1.57</v>
      </c>
    </row>
    <row r="1448" customFormat="false" ht="15" hidden="false" customHeight="false" outlineLevel="0" collapsed="false">
      <c r="A1448" s="0" t="s">
        <v>115</v>
      </c>
      <c r="B1448" s="0" t="n">
        <f aca="false">VALUE(LEFT(A1448,4))</f>
        <v>2023</v>
      </c>
      <c r="C1448" s="0" t="str">
        <f aca="false">"FY"&amp;IF(VALUE(MID(A1448,6,2))&gt;=4,VALUE(LEFT(A1448,4)),VALUE(LEFT(A1448,4))-1)&amp;"-"&amp;TEXT(MOD(IF(VALUE(MID(A1448,6,2))&gt;=4,VALUE(LEFT(A1448,4)),VALUE(LEFT(A1448,4))-1)+1,100),"00")</f>
        <v>FY2023-24</v>
      </c>
      <c r="D1448" s="0" t="s">
        <v>48</v>
      </c>
      <c r="E1448" s="0" t="s">
        <v>48</v>
      </c>
      <c r="F1448" s="0" t="str">
        <f aca="false">INDEX(Mapping!$B$2:$B$465,MATCH(E1448,Mapping!$A$2:$A$465,0))</f>
        <v>DELHI</v>
      </c>
      <c r="G1448" s="0" t="str">
        <f aca="false">INDEX(Mapping!$C$2:$C$465,MATCH(E1448,Mapping!$A$2:$A$465,0))</f>
        <v>DELHI</v>
      </c>
      <c r="H1448" s="2" t="n">
        <v>60.18</v>
      </c>
      <c r="I1448" s="3" t="n">
        <v>1.27</v>
      </c>
    </row>
    <row r="1449" customFormat="false" ht="15" hidden="false" customHeight="false" outlineLevel="0" collapsed="false">
      <c r="A1449" s="0" t="s">
        <v>115</v>
      </c>
      <c r="B1449" s="0" t="n">
        <f aca="false">VALUE(LEFT(A1449,4))</f>
        <v>2023</v>
      </c>
      <c r="C1449" s="0" t="str">
        <f aca="false">"FY"&amp;IF(VALUE(MID(A1449,6,2))&gt;=4,VALUE(LEFT(A1449,4)),VALUE(LEFT(A1449,4))-1)&amp;"-"&amp;TEXT(MOD(IF(VALUE(MID(A1449,6,2))&gt;=4,VALUE(LEFT(A1449,4)),VALUE(LEFT(A1449,4))-1)+1,100),"00")</f>
        <v>FY2023-24</v>
      </c>
      <c r="D1449" s="0" t="s">
        <v>71</v>
      </c>
      <c r="E1449" s="0" t="s">
        <v>71</v>
      </c>
      <c r="F1449" s="0" t="str">
        <f aca="false">INDEX(Mapping!$B$2:$B$465,MATCH(E1449,Mapping!$A$2:$A$465,0))</f>
        <v>KERALA</v>
      </c>
      <c r="G1449" s="0" t="str">
        <f aca="false">INDEX(Mapping!$C$2:$C$465,MATCH(E1449,Mapping!$A$2:$A$465,0))</f>
        <v>KERALA</v>
      </c>
      <c r="H1449" s="2" t="n">
        <v>45.04</v>
      </c>
      <c r="I1449" s="3" t="n">
        <v>0.95</v>
      </c>
    </row>
    <row r="1450" customFormat="false" ht="15" hidden="false" customHeight="false" outlineLevel="0" collapsed="false">
      <c r="A1450" s="0" t="s">
        <v>115</v>
      </c>
      <c r="B1450" s="0" t="n">
        <f aca="false">VALUE(LEFT(A1450,4))</f>
        <v>2023</v>
      </c>
      <c r="C1450" s="0" t="str">
        <f aca="false">"FY"&amp;IF(VALUE(MID(A1450,6,2))&gt;=4,VALUE(LEFT(A1450,4)),VALUE(LEFT(A1450,4))-1)&amp;"-"&amp;TEXT(MOD(IF(VALUE(MID(A1450,6,2))&gt;=4,VALUE(LEFT(A1450,4)),VALUE(LEFT(A1450,4))-1)+1,100),"00")</f>
        <v>FY2023-24</v>
      </c>
      <c r="D1450" s="0" t="s">
        <v>100</v>
      </c>
      <c r="E1450" s="0" t="s">
        <v>100</v>
      </c>
      <c r="F1450" s="0" t="str">
        <f aca="false">INDEX(Mapping!$B$2:$B$465,MATCH(E1450,Mapping!$A$2:$A$465,0))</f>
        <v>DNH &amp; DD (UT)</v>
      </c>
      <c r="G1450" s="0" t="str">
        <f aca="false">INDEX(Mapping!$C$2:$C$465,MATCH(E1450,Mapping!$A$2:$A$465,0))</f>
        <v>DNH &amp; DD (UT)</v>
      </c>
      <c r="H1450" s="2" t="n">
        <v>43.31</v>
      </c>
      <c r="I1450" s="3" t="n">
        <v>0.91</v>
      </c>
    </row>
    <row r="1451" customFormat="false" ht="15" hidden="false" customHeight="false" outlineLevel="0" collapsed="false">
      <c r="A1451" s="0" t="s">
        <v>115</v>
      </c>
      <c r="B1451" s="0" t="n">
        <f aca="false">VALUE(LEFT(A1451,4))</f>
        <v>2023</v>
      </c>
      <c r="C1451" s="0" t="str">
        <f aca="false">"FY"&amp;IF(VALUE(MID(A1451,6,2))&gt;=4,VALUE(LEFT(A1451,4)),VALUE(LEFT(A1451,4))-1)&amp;"-"&amp;TEXT(MOD(IF(VALUE(MID(A1451,6,2))&gt;=4,VALUE(LEFT(A1451,4)),VALUE(LEFT(A1451,4))-1)+1,100),"00")</f>
        <v>FY2023-24</v>
      </c>
      <c r="D1451" s="0" t="s">
        <v>44</v>
      </c>
      <c r="E1451" s="0" t="s">
        <v>44</v>
      </c>
      <c r="F1451" s="0" t="str">
        <f aca="false">INDEX(Mapping!$B$2:$B$465,MATCH(E1451,Mapping!$A$2:$A$465,0))</f>
        <v>HARYANA</v>
      </c>
      <c r="G1451" s="0" t="str">
        <f aca="false">INDEX(Mapping!$C$2:$C$465,MATCH(E1451,Mapping!$A$2:$A$465,0))</f>
        <v>HARYANA</v>
      </c>
      <c r="H1451" s="2" t="n">
        <v>35</v>
      </c>
      <c r="I1451" s="3" t="n">
        <v>0.74</v>
      </c>
    </row>
    <row r="1452" customFormat="false" ht="15" hidden="false" customHeight="false" outlineLevel="0" collapsed="false">
      <c r="A1452" s="0" t="s">
        <v>115</v>
      </c>
      <c r="B1452" s="0" t="n">
        <f aca="false">VALUE(LEFT(A1452,4))</f>
        <v>2023</v>
      </c>
      <c r="C1452" s="0" t="str">
        <f aca="false">"FY"&amp;IF(VALUE(MID(A1452,6,2))&gt;=4,VALUE(LEFT(A1452,4)),VALUE(LEFT(A1452,4))-1)&amp;"-"&amp;TEXT(MOD(IF(VALUE(MID(A1452,6,2))&gt;=4,VALUE(LEFT(A1452,4)),VALUE(LEFT(A1452,4))-1)+1,100),"00")</f>
        <v>FY2023-24</v>
      </c>
      <c r="D1452" s="0" t="s">
        <v>154</v>
      </c>
      <c r="E1452" s="0" t="s">
        <v>154</v>
      </c>
      <c r="F1452" s="0" t="str">
        <f aca="false">INDEX(Mapping!$B$2:$B$465,MATCH(E1452,Mapping!$A$2:$A$465,0))</f>
        <v>DVC</v>
      </c>
      <c r="G1452" s="0" t="str">
        <f aca="false">INDEX(Mapping!$C$2:$C$465,MATCH(E1452,Mapping!$A$2:$A$465,0))</f>
        <v>DVC</v>
      </c>
      <c r="H1452" s="2" t="n">
        <v>22.46</v>
      </c>
      <c r="I1452" s="3" t="n">
        <v>0.47</v>
      </c>
    </row>
    <row r="1453" customFormat="false" ht="15" hidden="false" customHeight="false" outlineLevel="0" collapsed="false">
      <c r="A1453" s="0" t="s">
        <v>115</v>
      </c>
      <c r="B1453" s="0" t="n">
        <f aca="false">VALUE(LEFT(A1453,4))</f>
        <v>2023</v>
      </c>
      <c r="C1453" s="0" t="str">
        <f aca="false">"FY"&amp;IF(VALUE(MID(A1453,6,2))&gt;=4,VALUE(LEFT(A1453,4)),VALUE(LEFT(A1453,4))-1)&amp;"-"&amp;TEXT(MOD(IF(VALUE(MID(A1453,6,2))&gt;=4,VALUE(LEFT(A1453,4)),VALUE(LEFT(A1453,4))-1)+1,100),"00")</f>
        <v>FY2023-24</v>
      </c>
      <c r="D1453" s="0" t="s">
        <v>259</v>
      </c>
      <c r="E1453" s="0" t="s">
        <v>259</v>
      </c>
      <c r="F1453" s="0" t="str">
        <f aca="false">INDEX(Mapping!$B$2:$B$465,MATCH(E1453,Mapping!$A$2:$A$465,0))</f>
        <v>INDIAN RAILWAYS (NCR)</v>
      </c>
      <c r="G1453" s="0" t="str">
        <f aca="false">INDEX(Mapping!$C$2:$C$465,MATCH(E1453,Mapping!$A$2:$A$465,0))</f>
        <v>INDIAN RAILWAYS (NCR)</v>
      </c>
      <c r="H1453" s="2" t="n">
        <v>22.08</v>
      </c>
      <c r="I1453" s="3" t="n">
        <v>0.47</v>
      </c>
    </row>
    <row r="1454" customFormat="false" ht="15" hidden="false" customHeight="false" outlineLevel="0" collapsed="false">
      <c r="A1454" s="0" t="s">
        <v>115</v>
      </c>
      <c r="B1454" s="0" t="n">
        <f aca="false">VALUE(LEFT(A1454,4))</f>
        <v>2023</v>
      </c>
      <c r="C1454" s="0" t="str">
        <f aca="false">"FY"&amp;IF(VALUE(MID(A1454,6,2))&gt;=4,VALUE(LEFT(A1454,4)),VALUE(LEFT(A1454,4))-1)&amp;"-"&amp;TEXT(MOD(IF(VALUE(MID(A1454,6,2))&gt;=4,VALUE(LEFT(A1454,4)),VALUE(LEFT(A1454,4))-1)+1,100),"00")</f>
        <v>FY2023-24</v>
      </c>
      <c r="D1454" s="0" t="s">
        <v>67</v>
      </c>
      <c r="E1454" s="0" t="s">
        <v>67</v>
      </c>
      <c r="F1454" s="0" t="str">
        <f aca="false">INDEX(Mapping!$B$2:$B$465,MATCH(E1454,Mapping!$A$2:$A$465,0))</f>
        <v>JINDAL POWER LTD - STAGE 2</v>
      </c>
      <c r="G1454" s="0" t="str">
        <f aca="false">INDEX(Mapping!$C$2:$C$465,MATCH(E1454,Mapping!$A$2:$A$465,0))</f>
        <v>JINDAL POWER LTD (BOTH STAGES)</v>
      </c>
      <c r="H1454" s="2" t="n">
        <v>20.38</v>
      </c>
      <c r="I1454" s="3" t="n">
        <v>0.43</v>
      </c>
    </row>
    <row r="1455" customFormat="false" ht="15" hidden="false" customHeight="false" outlineLevel="0" collapsed="false">
      <c r="A1455" s="0" t="s">
        <v>115</v>
      </c>
      <c r="B1455" s="0" t="n">
        <f aca="false">VALUE(LEFT(A1455,4))</f>
        <v>2023</v>
      </c>
      <c r="C1455" s="0" t="str">
        <f aca="false">"FY"&amp;IF(VALUE(MID(A1455,6,2))&gt;=4,VALUE(LEFT(A1455,4)),VALUE(LEFT(A1455,4))-1)&amp;"-"&amp;TEXT(MOD(IF(VALUE(MID(A1455,6,2))&gt;=4,VALUE(LEFT(A1455,4)),VALUE(LEFT(A1455,4))-1)+1,100),"00")</f>
        <v>FY2023-24</v>
      </c>
      <c r="D1455" s="0" t="s">
        <v>119</v>
      </c>
      <c r="E1455" s="0" t="s">
        <v>119</v>
      </c>
      <c r="F1455" s="0" t="str">
        <f aca="false">INDEX(Mapping!$B$2:$B$465,MATCH(E1455,Mapping!$A$2:$A$465,0))</f>
        <v>GOA</v>
      </c>
      <c r="G1455" s="0" t="str">
        <f aca="false">INDEX(Mapping!$C$2:$C$465,MATCH(E1455,Mapping!$A$2:$A$465,0))</f>
        <v>GOA</v>
      </c>
      <c r="H1455" s="2" t="n">
        <v>15.31</v>
      </c>
      <c r="I1455" s="3" t="n">
        <v>0.32</v>
      </c>
    </row>
    <row r="1456" customFormat="false" ht="15" hidden="false" customHeight="false" outlineLevel="0" collapsed="false">
      <c r="A1456" s="0" t="s">
        <v>115</v>
      </c>
      <c r="B1456" s="0" t="n">
        <f aca="false">VALUE(LEFT(A1456,4))</f>
        <v>2023</v>
      </c>
      <c r="C1456" s="0" t="str">
        <f aca="false">"FY"&amp;IF(VALUE(MID(A1456,6,2))&gt;=4,VALUE(LEFT(A1456,4)),VALUE(LEFT(A1456,4))-1)&amp;"-"&amp;TEXT(MOD(IF(VALUE(MID(A1456,6,2))&gt;=4,VALUE(LEFT(A1456,4)),VALUE(LEFT(A1456,4))-1)+1,100),"00")</f>
        <v>FY2023-24</v>
      </c>
      <c r="D1456" s="0" t="s">
        <v>94</v>
      </c>
      <c r="E1456" s="0" t="s">
        <v>94</v>
      </c>
      <c r="F1456" s="0" t="str">
        <f aca="false">INDEX(Mapping!$B$2:$B$465,MATCH(E1456,Mapping!$A$2:$A$465,0))</f>
        <v>JHARKHAND</v>
      </c>
      <c r="G1456" s="0" t="str">
        <f aca="false">INDEX(Mapping!$C$2:$C$465,MATCH(E1456,Mapping!$A$2:$A$465,0))</f>
        <v>JHARKHAND</v>
      </c>
      <c r="H1456" s="2" t="n">
        <v>9.93</v>
      </c>
      <c r="I1456" s="3" t="n">
        <v>0.21</v>
      </c>
    </row>
    <row r="1457" customFormat="false" ht="15" hidden="false" customHeight="false" outlineLevel="0" collapsed="false">
      <c r="A1457" s="0" t="s">
        <v>115</v>
      </c>
      <c r="B1457" s="0" t="n">
        <f aca="false">VALUE(LEFT(A1457,4))</f>
        <v>2023</v>
      </c>
      <c r="C1457" s="0" t="str">
        <f aca="false">"FY"&amp;IF(VALUE(MID(A1457,6,2))&gt;=4,VALUE(LEFT(A1457,4)),VALUE(LEFT(A1457,4))-1)&amp;"-"&amp;TEXT(MOD(IF(VALUE(MID(A1457,6,2))&gt;=4,VALUE(LEFT(A1457,4)),VALUE(LEFT(A1457,4))-1)+1,100),"00")</f>
        <v>FY2023-24</v>
      </c>
      <c r="D1457" s="0" t="s">
        <v>272</v>
      </c>
      <c r="E1457" s="0" t="s">
        <v>272</v>
      </c>
      <c r="F1457" s="0" t="str">
        <f aca="false">INDEX(Mapping!$B$2:$B$465,MATCH(E1457,Mapping!$A$2:$A$465,0))</f>
        <v>BALCO</v>
      </c>
      <c r="G1457" s="0" t="str">
        <f aca="false">INDEX(Mapping!$C$2:$C$465,MATCH(E1457,Mapping!$A$2:$A$465,0))</f>
        <v>BALCO</v>
      </c>
      <c r="H1457" s="2" t="n">
        <v>9.39</v>
      </c>
      <c r="I1457" s="3" t="n">
        <v>0.2</v>
      </c>
    </row>
    <row r="1458" customFormat="false" ht="15" hidden="false" customHeight="false" outlineLevel="0" collapsed="false">
      <c r="A1458" s="0" t="s">
        <v>115</v>
      </c>
      <c r="B1458" s="0" t="n">
        <f aca="false">VALUE(LEFT(A1458,4))</f>
        <v>2023</v>
      </c>
      <c r="C1458" s="0" t="str">
        <f aca="false">"FY"&amp;IF(VALUE(MID(A1458,6,2))&gt;=4,VALUE(LEFT(A1458,4)),VALUE(LEFT(A1458,4))-1)&amp;"-"&amp;TEXT(MOD(IF(VALUE(MID(A1458,6,2))&gt;=4,VALUE(LEFT(A1458,4)),VALUE(LEFT(A1458,4))-1)+1,100),"00")</f>
        <v>FY2023-24</v>
      </c>
      <c r="D1458" s="0" t="s">
        <v>61</v>
      </c>
      <c r="E1458" s="0" t="s">
        <v>61</v>
      </c>
      <c r="F1458" s="0" t="str">
        <f aca="false">INDEX(Mapping!$B$2:$B$465,MATCH(E1458,Mapping!$A$2:$A$465,0))</f>
        <v>ASSAM</v>
      </c>
      <c r="G1458" s="0" t="str">
        <f aca="false">INDEX(Mapping!$C$2:$C$465,MATCH(E1458,Mapping!$A$2:$A$465,0))</f>
        <v>ASSAM</v>
      </c>
      <c r="H1458" s="2" t="n">
        <v>6.9</v>
      </c>
      <c r="I1458" s="3" t="n">
        <v>0.15</v>
      </c>
    </row>
    <row r="1459" customFormat="false" ht="15" hidden="false" customHeight="false" outlineLevel="0" collapsed="false">
      <c r="A1459" s="0" t="s">
        <v>115</v>
      </c>
      <c r="B1459" s="0" t="n">
        <f aca="false">VALUE(LEFT(A1459,4))</f>
        <v>2023</v>
      </c>
      <c r="C1459" s="0" t="str">
        <f aca="false">"FY"&amp;IF(VALUE(MID(A1459,6,2))&gt;=4,VALUE(LEFT(A1459,4)),VALUE(LEFT(A1459,4))-1)&amp;"-"&amp;TEXT(MOD(IF(VALUE(MID(A1459,6,2))&gt;=4,VALUE(LEFT(A1459,4)),VALUE(LEFT(A1459,4))-1)+1,100),"00")</f>
        <v>FY2023-24</v>
      </c>
      <c r="D1459" s="0" t="s">
        <v>46</v>
      </c>
      <c r="E1459" s="0" t="s">
        <v>46</v>
      </c>
      <c r="F1459" s="0" t="str">
        <f aca="false">INDEX(Mapping!$B$2:$B$465,MATCH(E1459,Mapping!$A$2:$A$465,0))</f>
        <v>CHHATTISGARH</v>
      </c>
      <c r="G1459" s="0" t="str">
        <f aca="false">INDEX(Mapping!$C$2:$C$465,MATCH(E1459,Mapping!$A$2:$A$465,0))</f>
        <v>CHHATTISGARH</v>
      </c>
      <c r="H1459" s="2" t="n">
        <v>5.83</v>
      </c>
      <c r="I1459" s="3" t="n">
        <v>0.12</v>
      </c>
    </row>
    <row r="1460" customFormat="false" ht="15" hidden="false" customHeight="false" outlineLevel="0" collapsed="false">
      <c r="A1460" s="0" t="s">
        <v>115</v>
      </c>
      <c r="B1460" s="0" t="n">
        <f aca="false">VALUE(LEFT(A1460,4))</f>
        <v>2023</v>
      </c>
      <c r="C1460" s="0" t="str">
        <f aca="false">"FY"&amp;IF(VALUE(MID(A1460,6,2))&gt;=4,VALUE(LEFT(A1460,4)),VALUE(LEFT(A1460,4))-1)&amp;"-"&amp;TEXT(MOD(IF(VALUE(MID(A1460,6,2))&gt;=4,VALUE(LEFT(A1460,4)),VALUE(LEFT(A1460,4))-1)+1,100),"00")</f>
        <v>FY2023-24</v>
      </c>
      <c r="D1460" s="0" t="s">
        <v>152</v>
      </c>
      <c r="E1460" s="0" t="s">
        <v>152</v>
      </c>
      <c r="F1460" s="0" t="str">
        <f aca="false">INDEX(Mapping!$B$2:$B$465,MATCH(E1460,Mapping!$A$2:$A$465,0))</f>
        <v>CHANDIGARH</v>
      </c>
      <c r="G1460" s="0" t="str">
        <f aca="false">INDEX(Mapping!$C$2:$C$465,MATCH(E1460,Mapping!$A$2:$A$465,0))</f>
        <v>CHANDIGARH</v>
      </c>
      <c r="H1460" s="2" t="n">
        <v>5.83</v>
      </c>
      <c r="I1460" s="3" t="n">
        <v>0.12</v>
      </c>
    </row>
    <row r="1461" customFormat="false" ht="15" hidden="false" customHeight="false" outlineLevel="0" collapsed="false">
      <c r="A1461" s="0" t="s">
        <v>115</v>
      </c>
      <c r="B1461" s="0" t="n">
        <f aca="false">VALUE(LEFT(A1461,4))</f>
        <v>2023</v>
      </c>
      <c r="C1461" s="0" t="str">
        <f aca="false">"FY"&amp;IF(VALUE(MID(A1461,6,2))&gt;=4,VALUE(LEFT(A1461,4)),VALUE(LEFT(A1461,4))-1)&amp;"-"&amp;TEXT(MOD(IF(VALUE(MID(A1461,6,2))&gt;=4,VALUE(LEFT(A1461,4)),VALUE(LEFT(A1461,4))-1)+1,100),"00")</f>
        <v>FY2023-24</v>
      </c>
      <c r="D1461" s="0" t="s">
        <v>53</v>
      </c>
      <c r="E1461" s="0" t="s">
        <v>53</v>
      </c>
      <c r="F1461" s="0" t="str">
        <f aca="false">INDEX(Mapping!$B$2:$B$465,MATCH(E1461,Mapping!$A$2:$A$465,0))</f>
        <v>HIMACHAL PRADESH</v>
      </c>
      <c r="G1461" s="0" t="str">
        <f aca="false">INDEX(Mapping!$C$2:$C$465,MATCH(E1461,Mapping!$A$2:$A$465,0))</f>
        <v>HIMACHAL PRADESH</v>
      </c>
      <c r="H1461" s="2" t="n">
        <v>2.46</v>
      </c>
      <c r="I1461" s="3" t="n">
        <v>0.05</v>
      </c>
    </row>
    <row r="1462" customFormat="false" ht="15" hidden="false" customHeight="false" outlineLevel="0" collapsed="false">
      <c r="A1462" s="0" t="s">
        <v>115</v>
      </c>
      <c r="B1462" s="0" t="n">
        <f aca="false">VALUE(LEFT(A1462,4))</f>
        <v>2023</v>
      </c>
      <c r="C1462" s="0" t="str">
        <f aca="false">"FY"&amp;IF(VALUE(MID(A1462,6,2))&gt;=4,VALUE(LEFT(A1462,4)),VALUE(LEFT(A1462,4))-1)&amp;"-"&amp;TEXT(MOD(IF(VALUE(MID(A1462,6,2))&gt;=4,VALUE(LEFT(A1462,4)),VALUE(LEFT(A1462,4))-1)+1,100),"00")</f>
        <v>FY2023-24</v>
      </c>
      <c r="D1462" s="0" t="s">
        <v>121</v>
      </c>
      <c r="E1462" s="0" t="s">
        <v>121</v>
      </c>
      <c r="F1462" s="0" t="str">
        <f aca="false">INDEX(Mapping!$B$2:$B$465,MATCH(E1462,Mapping!$A$2:$A$465,0))</f>
        <v>MEGHALAYA</v>
      </c>
      <c r="G1462" s="0" t="str">
        <f aca="false">INDEX(Mapping!$C$2:$C$465,MATCH(E1462,Mapping!$A$2:$A$465,0))</f>
        <v>MEGHALAYA</v>
      </c>
      <c r="H1462" s="2" t="n">
        <v>2.24</v>
      </c>
      <c r="I1462" s="3" t="n">
        <v>0.05</v>
      </c>
    </row>
    <row r="1463" customFormat="false" ht="15" hidden="false" customHeight="false" outlineLevel="0" collapsed="false">
      <c r="A1463" s="0" t="s">
        <v>115</v>
      </c>
      <c r="B1463" s="0" t="n">
        <f aca="false">VALUE(LEFT(A1463,4))</f>
        <v>2023</v>
      </c>
      <c r="C1463" s="0" t="str">
        <f aca="false">"FY"&amp;IF(VALUE(MID(A1463,6,2))&gt;=4,VALUE(LEFT(A1463,4)),VALUE(LEFT(A1463,4))-1)&amp;"-"&amp;TEXT(MOD(IF(VALUE(MID(A1463,6,2))&gt;=4,VALUE(LEFT(A1463,4)),VALUE(LEFT(A1463,4))-1)+1,100),"00")</f>
        <v>FY2023-24</v>
      </c>
      <c r="D1463" s="0" t="s">
        <v>199</v>
      </c>
      <c r="E1463" s="0" t="s">
        <v>199</v>
      </c>
      <c r="F1463" s="0" t="str">
        <f aca="false">INDEX(Mapping!$B$2:$B$465,MATCH(E1463,Mapping!$A$2:$A$465,0))</f>
        <v>TRIPURA</v>
      </c>
      <c r="G1463" s="0" t="str">
        <f aca="false">INDEX(Mapping!$C$2:$C$465,MATCH(E1463,Mapping!$A$2:$A$465,0))</f>
        <v>TRIPURA</v>
      </c>
      <c r="H1463" s="2" t="n">
        <v>2.04</v>
      </c>
      <c r="I1463" s="3" t="n">
        <v>0.04</v>
      </c>
    </row>
    <row r="1464" customFormat="false" ht="15" hidden="false" customHeight="false" outlineLevel="0" collapsed="false">
      <c r="A1464" s="0" t="s">
        <v>115</v>
      </c>
      <c r="B1464" s="0" t="n">
        <f aca="false">VALUE(LEFT(A1464,4))</f>
        <v>2023</v>
      </c>
      <c r="C1464" s="0" t="str">
        <f aca="false">"FY"&amp;IF(VALUE(MID(A1464,6,2))&gt;=4,VALUE(LEFT(A1464,4)),VALUE(LEFT(A1464,4))-1)&amp;"-"&amp;TEXT(MOD(IF(VALUE(MID(A1464,6,2))&gt;=4,VALUE(LEFT(A1464,4)),VALUE(LEFT(A1464,4))-1)+1,100),"00")</f>
        <v>FY2023-24</v>
      </c>
      <c r="D1464" s="0" t="s">
        <v>169</v>
      </c>
      <c r="E1464" s="0" t="s">
        <v>169</v>
      </c>
      <c r="F1464" s="0" t="str">
        <f aca="false">INDEX(Mapping!$B$2:$B$465,MATCH(E1464,Mapping!$A$2:$A$465,0))</f>
        <v>JHABUA POWER</v>
      </c>
      <c r="G1464" s="0" t="str">
        <f aca="false">INDEX(Mapping!$C$2:$C$465,MATCH(E1464,Mapping!$A$2:$A$465,0))</f>
        <v>JHABUA POWER</v>
      </c>
      <c r="H1464" s="2" t="n">
        <v>1.33</v>
      </c>
      <c r="I1464" s="3" t="n">
        <v>0.03</v>
      </c>
    </row>
    <row r="1465" customFormat="false" ht="15" hidden="false" customHeight="false" outlineLevel="0" collapsed="false">
      <c r="A1465" s="0" t="s">
        <v>115</v>
      </c>
      <c r="B1465" s="0" t="n">
        <f aca="false">VALUE(LEFT(A1465,4))</f>
        <v>2023</v>
      </c>
      <c r="C1465" s="0" t="str">
        <f aca="false">"FY"&amp;IF(VALUE(MID(A1465,6,2))&gt;=4,VALUE(LEFT(A1465,4)),VALUE(LEFT(A1465,4))-1)&amp;"-"&amp;TEXT(MOD(IF(VALUE(MID(A1465,6,2))&gt;=4,VALUE(LEFT(A1465,4)),VALUE(LEFT(A1465,4))-1)+1,100),"00")</f>
        <v>FY2023-24</v>
      </c>
      <c r="D1465" s="0" t="s">
        <v>213</v>
      </c>
      <c r="E1465" s="0" t="s">
        <v>213</v>
      </c>
      <c r="F1465" s="0" t="str">
        <f aca="false">INDEX(Mapping!$B$2:$B$465,MATCH(E1465,Mapping!$A$2:$A$465,0))</f>
        <v>NEPAL (NEA / NVVN)</v>
      </c>
      <c r="G1465" s="0" t="str">
        <f aca="false">INDEX(Mapping!$C$2:$C$465,MATCH(E1465,Mapping!$A$2:$A$465,0))</f>
        <v>NEPAL (NEA / NVVN)</v>
      </c>
      <c r="H1465" s="2" t="n">
        <v>0.11</v>
      </c>
      <c r="I1465" s="3" t="n">
        <v>0.002</v>
      </c>
    </row>
    <row r="1466" customFormat="false" ht="15" hidden="false" customHeight="false" outlineLevel="0" collapsed="false">
      <c r="A1466" s="0" t="s">
        <v>149</v>
      </c>
      <c r="B1466" s="0" t="n">
        <f aca="false">VALUE(LEFT(A1466,4))</f>
        <v>2023</v>
      </c>
      <c r="C1466" s="0" t="str">
        <f aca="false">"FY"&amp;IF(VALUE(MID(A1466,6,2))&gt;=4,VALUE(LEFT(A1466,4)),VALUE(LEFT(A1466,4))-1)&amp;"-"&amp;TEXT(MOD(IF(VALUE(MID(A1466,6,2))&gt;=4,VALUE(LEFT(A1466,4)),VALUE(LEFT(A1466,4))-1)+1,100),"00")</f>
        <v>FY2023-24</v>
      </c>
      <c r="D1466" s="0" t="s">
        <v>37</v>
      </c>
      <c r="E1466" s="0" t="s">
        <v>37</v>
      </c>
      <c r="F1466" s="0" t="str">
        <f aca="false">INDEX(Mapping!$B$2:$B$465,MATCH(E1466,Mapping!$A$2:$A$465,0))</f>
        <v>MAHARASHTRA</v>
      </c>
      <c r="G1466" s="0" t="str">
        <f aca="false">INDEX(Mapping!$C$2:$C$465,MATCH(E1466,Mapping!$A$2:$A$465,0))</f>
        <v>MAHARASHTRA</v>
      </c>
      <c r="H1466" s="2" t="n">
        <v>1085.36</v>
      </c>
      <c r="I1466" s="3" t="n">
        <v>20.87</v>
      </c>
    </row>
    <row r="1467" customFormat="false" ht="15" hidden="false" customHeight="false" outlineLevel="0" collapsed="false">
      <c r="A1467" s="0" t="s">
        <v>149</v>
      </c>
      <c r="B1467" s="0" t="n">
        <f aca="false">VALUE(LEFT(A1467,4))</f>
        <v>2023</v>
      </c>
      <c r="C1467" s="0" t="str">
        <f aca="false">"FY"&amp;IF(VALUE(MID(A1467,6,2))&gt;=4,VALUE(LEFT(A1467,4)),VALUE(LEFT(A1467,4))-1)&amp;"-"&amp;TEXT(MOD(IF(VALUE(MID(A1467,6,2))&gt;=4,VALUE(LEFT(A1467,4)),VALUE(LEFT(A1467,4))-1)+1,100),"00")</f>
        <v>FY2023-24</v>
      </c>
      <c r="D1467" s="0" t="s">
        <v>31</v>
      </c>
      <c r="E1467" s="0" t="s">
        <v>31</v>
      </c>
      <c r="F1467" s="0" t="str">
        <f aca="false">INDEX(Mapping!$B$2:$B$465,MATCH(E1467,Mapping!$A$2:$A$465,0))</f>
        <v>GUJARAT</v>
      </c>
      <c r="G1467" s="0" t="str">
        <f aca="false">INDEX(Mapping!$C$2:$C$465,MATCH(E1467,Mapping!$A$2:$A$465,0))</f>
        <v>GUJARAT</v>
      </c>
      <c r="H1467" s="2" t="n">
        <v>807.78</v>
      </c>
      <c r="I1467" s="3" t="n">
        <v>15.53</v>
      </c>
    </row>
    <row r="1468" customFormat="false" ht="15" hidden="false" customHeight="false" outlineLevel="0" collapsed="false">
      <c r="A1468" s="0" t="s">
        <v>149</v>
      </c>
      <c r="B1468" s="0" t="n">
        <f aca="false">VALUE(LEFT(A1468,4))</f>
        <v>2023</v>
      </c>
      <c r="C1468" s="0" t="str">
        <f aca="false">"FY"&amp;IF(VALUE(MID(A1468,6,2))&gt;=4,VALUE(LEFT(A1468,4)),VALUE(LEFT(A1468,4))-1)&amp;"-"&amp;TEXT(MOD(IF(VALUE(MID(A1468,6,2))&gt;=4,VALUE(LEFT(A1468,4)),VALUE(LEFT(A1468,4))-1)+1,100),"00")</f>
        <v>FY2023-24</v>
      </c>
      <c r="D1468" s="0" t="s">
        <v>35</v>
      </c>
      <c r="E1468" s="0" t="s">
        <v>35</v>
      </c>
      <c r="F1468" s="0" t="str">
        <f aca="false">INDEX(Mapping!$B$2:$B$465,MATCH(E1468,Mapping!$A$2:$A$465,0))</f>
        <v>TELANGANA</v>
      </c>
      <c r="G1468" s="0" t="str">
        <f aca="false">INDEX(Mapping!$C$2:$C$465,MATCH(E1468,Mapping!$A$2:$A$465,0))</f>
        <v>TELANGANA</v>
      </c>
      <c r="H1468" s="2" t="n">
        <v>673.54</v>
      </c>
      <c r="I1468" s="3" t="n">
        <v>12.95</v>
      </c>
    </row>
    <row r="1469" customFormat="false" ht="15" hidden="false" customHeight="false" outlineLevel="0" collapsed="false">
      <c r="A1469" s="0" t="s">
        <v>149</v>
      </c>
      <c r="B1469" s="0" t="n">
        <f aca="false">VALUE(LEFT(A1469,4))</f>
        <v>2023</v>
      </c>
      <c r="C1469" s="0" t="str">
        <f aca="false">"FY"&amp;IF(VALUE(MID(A1469,6,2))&gt;=4,VALUE(LEFT(A1469,4)),VALUE(LEFT(A1469,4))-1)&amp;"-"&amp;TEXT(MOD(IF(VALUE(MID(A1469,6,2))&gt;=4,VALUE(LEFT(A1469,4)),VALUE(LEFT(A1469,4))-1)+1,100),"00")</f>
        <v>FY2023-24</v>
      </c>
      <c r="D1469" s="0" t="s">
        <v>38</v>
      </c>
      <c r="E1469" s="0" t="s">
        <v>38</v>
      </c>
      <c r="F1469" s="0" t="str">
        <f aca="false">INDEX(Mapping!$B$2:$B$465,MATCH(E1469,Mapping!$A$2:$A$465,0))</f>
        <v>ANDHRA PRADESH</v>
      </c>
      <c r="G1469" s="0" t="str">
        <f aca="false">INDEX(Mapping!$C$2:$C$465,MATCH(E1469,Mapping!$A$2:$A$465,0))</f>
        <v>ANDHRA PRADESH</v>
      </c>
      <c r="H1469" s="2" t="n">
        <v>575.08</v>
      </c>
      <c r="I1469" s="3" t="n">
        <v>11.06</v>
      </c>
    </row>
    <row r="1470" customFormat="false" ht="15" hidden="false" customHeight="false" outlineLevel="0" collapsed="false">
      <c r="A1470" s="0" t="s">
        <v>149</v>
      </c>
      <c r="B1470" s="0" t="n">
        <f aca="false">VALUE(LEFT(A1470,4))</f>
        <v>2023</v>
      </c>
      <c r="C1470" s="0" t="str">
        <f aca="false">"FY"&amp;IF(VALUE(MID(A1470,6,2))&gt;=4,VALUE(LEFT(A1470,4)),VALUE(LEFT(A1470,4))-1)&amp;"-"&amp;TEXT(MOD(IF(VALUE(MID(A1470,6,2))&gt;=4,VALUE(LEFT(A1470,4)),VALUE(LEFT(A1470,4))-1)+1,100),"00")</f>
        <v>FY2023-24</v>
      </c>
      <c r="D1470" s="0" t="s">
        <v>54</v>
      </c>
      <c r="E1470" s="0" t="s">
        <v>54</v>
      </c>
      <c r="F1470" s="0" t="str">
        <f aca="false">INDEX(Mapping!$B$2:$B$465,MATCH(E1470,Mapping!$A$2:$A$465,0))</f>
        <v>JAMMU &amp; KASHMIR</v>
      </c>
      <c r="G1470" s="0" t="str">
        <f aca="false">INDEX(Mapping!$C$2:$C$465,MATCH(E1470,Mapping!$A$2:$A$465,0))</f>
        <v>JAMMU &amp; KASHMIR</v>
      </c>
      <c r="H1470" s="2" t="n">
        <v>370.32</v>
      </c>
      <c r="I1470" s="3" t="n">
        <v>7.12</v>
      </c>
    </row>
    <row r="1471" customFormat="false" ht="15" hidden="false" customHeight="false" outlineLevel="0" collapsed="false">
      <c r="A1471" s="0" t="s">
        <v>149</v>
      </c>
      <c r="B1471" s="0" t="n">
        <f aca="false">VALUE(LEFT(A1471,4))</f>
        <v>2023</v>
      </c>
      <c r="C1471" s="0" t="str">
        <f aca="false">"FY"&amp;IF(VALUE(MID(A1471,6,2))&gt;=4,VALUE(LEFT(A1471,4)),VALUE(LEFT(A1471,4))-1)&amp;"-"&amp;TEXT(MOD(IF(VALUE(MID(A1471,6,2))&gt;=4,VALUE(LEFT(A1471,4)),VALUE(LEFT(A1471,4))-1)+1,100),"00")</f>
        <v>FY2023-24</v>
      </c>
      <c r="D1471" s="0" t="s">
        <v>36</v>
      </c>
      <c r="E1471" s="0" t="s">
        <v>36</v>
      </c>
      <c r="F1471" s="0" t="str">
        <f aca="false">INDEX(Mapping!$B$2:$B$465,MATCH(E1471,Mapping!$A$2:$A$465,0))</f>
        <v>UTTAR PRADESH</v>
      </c>
      <c r="G1471" s="0" t="str">
        <f aca="false">INDEX(Mapping!$C$2:$C$465,MATCH(E1471,Mapping!$A$2:$A$465,0))</f>
        <v>UTTAR PRADESH</v>
      </c>
      <c r="H1471" s="2" t="n">
        <v>338</v>
      </c>
      <c r="I1471" s="3" t="n">
        <v>6.5</v>
      </c>
    </row>
    <row r="1472" customFormat="false" ht="15" hidden="false" customHeight="false" outlineLevel="0" collapsed="false">
      <c r="A1472" s="0" t="s">
        <v>149</v>
      </c>
      <c r="B1472" s="0" t="n">
        <f aca="false">VALUE(LEFT(A1472,4))</f>
        <v>2023</v>
      </c>
      <c r="C1472" s="0" t="str">
        <f aca="false">"FY"&amp;IF(VALUE(MID(A1472,6,2))&gt;=4,VALUE(LEFT(A1472,4)),VALUE(LEFT(A1472,4))-1)&amp;"-"&amp;TEXT(MOD(IF(VALUE(MID(A1472,6,2))&gt;=4,VALUE(LEFT(A1472,4)),VALUE(LEFT(A1472,4))-1)+1,100),"00")</f>
        <v>FY2023-24</v>
      </c>
      <c r="D1472" s="0" t="s">
        <v>56</v>
      </c>
      <c r="E1472" s="0" t="s">
        <v>56</v>
      </c>
      <c r="F1472" s="0" t="str">
        <f aca="false">INDEX(Mapping!$B$2:$B$465,MATCH(E1472,Mapping!$A$2:$A$465,0))</f>
        <v>UTTARAKHAND</v>
      </c>
      <c r="G1472" s="0" t="str">
        <f aca="false">INDEX(Mapping!$C$2:$C$465,MATCH(E1472,Mapping!$A$2:$A$465,0))</f>
        <v>UTTARAKHAND</v>
      </c>
      <c r="H1472" s="2" t="n">
        <v>222.22</v>
      </c>
      <c r="I1472" s="3" t="n">
        <v>4.27</v>
      </c>
    </row>
    <row r="1473" customFormat="false" ht="15" hidden="false" customHeight="false" outlineLevel="0" collapsed="false">
      <c r="A1473" s="0" t="s">
        <v>149</v>
      </c>
      <c r="B1473" s="0" t="n">
        <f aca="false">VALUE(LEFT(A1473,4))</f>
        <v>2023</v>
      </c>
      <c r="C1473" s="0" t="str">
        <f aca="false">"FY"&amp;IF(VALUE(MID(A1473,6,2))&gt;=4,VALUE(LEFT(A1473,4)),VALUE(LEFT(A1473,4))-1)&amp;"-"&amp;TEXT(MOD(IF(VALUE(MID(A1473,6,2))&gt;=4,VALUE(LEFT(A1473,4)),VALUE(LEFT(A1473,4))-1)+1,100),"00")</f>
        <v>FY2023-24</v>
      </c>
      <c r="D1473" s="0" t="s">
        <v>40</v>
      </c>
      <c r="E1473" s="0" t="s">
        <v>40</v>
      </c>
      <c r="F1473" s="0" t="str">
        <f aca="false">INDEX(Mapping!$B$2:$B$465,MATCH(E1473,Mapping!$A$2:$A$465,0))</f>
        <v>TAMIL NADU</v>
      </c>
      <c r="G1473" s="0" t="str">
        <f aca="false">INDEX(Mapping!$C$2:$C$465,MATCH(E1473,Mapping!$A$2:$A$465,0))</f>
        <v>TAMIL NADU</v>
      </c>
      <c r="H1473" s="2" t="n">
        <v>220.26</v>
      </c>
      <c r="I1473" s="3" t="n">
        <v>4.23</v>
      </c>
    </row>
    <row r="1474" customFormat="false" ht="15" hidden="false" customHeight="false" outlineLevel="0" collapsed="false">
      <c r="A1474" s="0" t="s">
        <v>149</v>
      </c>
      <c r="B1474" s="0" t="n">
        <f aca="false">VALUE(LEFT(A1474,4))</f>
        <v>2023</v>
      </c>
      <c r="C1474" s="0" t="str">
        <f aca="false">"FY"&amp;IF(VALUE(MID(A1474,6,2))&gt;=4,VALUE(LEFT(A1474,4)),VALUE(LEFT(A1474,4))-1)&amp;"-"&amp;TEXT(MOD(IF(VALUE(MID(A1474,6,2))&gt;=4,VALUE(LEFT(A1474,4)),VALUE(LEFT(A1474,4))-1)+1,100),"00")</f>
        <v>FY2023-24</v>
      </c>
      <c r="D1474" s="0" t="s">
        <v>49</v>
      </c>
      <c r="E1474" s="0" t="s">
        <v>49</v>
      </c>
      <c r="F1474" s="0" t="str">
        <f aca="false">INDEX(Mapping!$B$2:$B$465,MATCH(E1474,Mapping!$A$2:$A$465,0))</f>
        <v>MADHYA PRADESH</v>
      </c>
      <c r="G1474" s="0" t="str">
        <f aca="false">INDEX(Mapping!$C$2:$C$465,MATCH(E1474,Mapping!$A$2:$A$465,0))</f>
        <v>MADHYA PRADESH</v>
      </c>
      <c r="H1474" s="2" t="n">
        <v>206.54</v>
      </c>
      <c r="I1474" s="3" t="n">
        <v>3.97</v>
      </c>
    </row>
    <row r="1475" customFormat="false" ht="15" hidden="false" customHeight="false" outlineLevel="0" collapsed="false">
      <c r="A1475" s="0" t="s">
        <v>149</v>
      </c>
      <c r="B1475" s="0" t="n">
        <f aca="false">VALUE(LEFT(A1475,4))</f>
        <v>2023</v>
      </c>
      <c r="C1475" s="0" t="str">
        <f aca="false">"FY"&amp;IF(VALUE(MID(A1475,6,2))&gt;=4,VALUE(LEFT(A1475,4)),VALUE(LEFT(A1475,4))-1)&amp;"-"&amp;TEXT(MOD(IF(VALUE(MID(A1475,6,2))&gt;=4,VALUE(LEFT(A1475,4)),VALUE(LEFT(A1475,4))-1)+1,100),"00")</f>
        <v>FY2023-24</v>
      </c>
      <c r="D1475" s="0" t="s">
        <v>39</v>
      </c>
      <c r="E1475" s="0" t="s">
        <v>39</v>
      </c>
      <c r="F1475" s="0" t="str">
        <f aca="false">INDEX(Mapping!$B$2:$B$465,MATCH(E1475,Mapping!$A$2:$A$465,0))</f>
        <v>WEST BENGAL</v>
      </c>
      <c r="G1475" s="0" t="str">
        <f aca="false">INDEX(Mapping!$C$2:$C$465,MATCH(E1475,Mapping!$A$2:$A$465,0))</f>
        <v>WEST BENGAL</v>
      </c>
      <c r="H1475" s="2" t="n">
        <v>111.71</v>
      </c>
      <c r="I1475" s="3" t="n">
        <v>2.15</v>
      </c>
    </row>
    <row r="1476" customFormat="false" ht="15" hidden="false" customHeight="false" outlineLevel="0" collapsed="false">
      <c r="A1476" s="0" t="s">
        <v>149</v>
      </c>
      <c r="B1476" s="0" t="n">
        <f aca="false">VALUE(LEFT(A1476,4))</f>
        <v>2023</v>
      </c>
      <c r="C1476" s="0" t="str">
        <f aca="false">"FY"&amp;IF(VALUE(MID(A1476,6,2))&gt;=4,VALUE(LEFT(A1476,4)),VALUE(LEFT(A1476,4))-1)&amp;"-"&amp;TEXT(MOD(IF(VALUE(MID(A1476,6,2))&gt;=4,VALUE(LEFT(A1476,4)),VALUE(LEFT(A1476,4))-1)+1,100),"00")</f>
        <v>FY2023-24</v>
      </c>
      <c r="D1476" s="0" t="s">
        <v>42</v>
      </c>
      <c r="E1476" s="0" t="s">
        <v>42</v>
      </c>
      <c r="F1476" s="0" t="str">
        <f aca="false">INDEX(Mapping!$B$2:$B$465,MATCH(E1476,Mapping!$A$2:$A$465,0))</f>
        <v>PUNJAB</v>
      </c>
      <c r="G1476" s="0" t="str">
        <f aca="false">INDEX(Mapping!$C$2:$C$465,MATCH(E1476,Mapping!$A$2:$A$465,0))</f>
        <v>PUNJAB</v>
      </c>
      <c r="H1476" s="2" t="n">
        <v>87.64</v>
      </c>
      <c r="I1476" s="3" t="n">
        <v>1.68</v>
      </c>
    </row>
    <row r="1477" customFormat="false" ht="15" hidden="false" customHeight="false" outlineLevel="0" collapsed="false">
      <c r="A1477" s="0" t="s">
        <v>149</v>
      </c>
      <c r="B1477" s="0" t="n">
        <f aca="false">VALUE(LEFT(A1477,4))</f>
        <v>2023</v>
      </c>
      <c r="C1477" s="0" t="str">
        <f aca="false">"FY"&amp;IF(VALUE(MID(A1477,6,2))&gt;=4,VALUE(LEFT(A1477,4)),VALUE(LEFT(A1477,4))-1)&amp;"-"&amp;TEXT(MOD(IF(VALUE(MID(A1477,6,2))&gt;=4,VALUE(LEFT(A1477,4)),VALUE(LEFT(A1477,4))-1)+1,100),"00")</f>
        <v>FY2023-24</v>
      </c>
      <c r="D1477" s="0" t="s">
        <v>648</v>
      </c>
      <c r="E1477" s="0" t="s">
        <v>91</v>
      </c>
      <c r="F1477" s="0" t="str">
        <f aca="false">INDEX(Mapping!$B$2:$B$465,MATCH(E1477,Mapping!$A$2:$A$465,0))</f>
        <v>AM/NS INDIA (HAZIRA)</v>
      </c>
      <c r="G1477" s="0" t="str">
        <f aca="false">INDEX(Mapping!$C$2:$C$465,MATCH(E1477,Mapping!$A$2:$A$465,0))</f>
        <v>AM/NS INDIA (HAZIRA)</v>
      </c>
      <c r="H1477" s="2" t="n">
        <v>78.67</v>
      </c>
      <c r="I1477" s="3" t="n">
        <v>1.51</v>
      </c>
    </row>
    <row r="1478" customFormat="false" ht="15" hidden="false" customHeight="false" outlineLevel="0" collapsed="false">
      <c r="A1478" s="0" t="s">
        <v>149</v>
      </c>
      <c r="B1478" s="0" t="n">
        <f aca="false">VALUE(LEFT(A1478,4))</f>
        <v>2023</v>
      </c>
      <c r="C1478" s="0" t="str">
        <f aca="false">"FY"&amp;IF(VALUE(MID(A1478,6,2))&gt;=4,VALUE(LEFT(A1478,4)),VALUE(LEFT(A1478,4))-1)&amp;"-"&amp;TEXT(MOD(IF(VALUE(MID(A1478,6,2))&gt;=4,VALUE(LEFT(A1478,4)),VALUE(LEFT(A1478,4))-1)+1,100),"00")</f>
        <v>FY2023-24</v>
      </c>
      <c r="D1478" s="0" t="s">
        <v>71</v>
      </c>
      <c r="E1478" s="0" t="s">
        <v>71</v>
      </c>
      <c r="F1478" s="0" t="str">
        <f aca="false">INDEX(Mapping!$B$2:$B$465,MATCH(E1478,Mapping!$A$2:$A$465,0))</f>
        <v>KERALA</v>
      </c>
      <c r="G1478" s="0" t="str">
        <f aca="false">INDEX(Mapping!$C$2:$C$465,MATCH(E1478,Mapping!$A$2:$A$465,0))</f>
        <v>KERALA</v>
      </c>
      <c r="H1478" s="2" t="n">
        <v>58.97</v>
      </c>
      <c r="I1478" s="3" t="n">
        <v>1.13</v>
      </c>
    </row>
    <row r="1479" customFormat="false" ht="15" hidden="false" customHeight="false" outlineLevel="0" collapsed="false">
      <c r="A1479" s="0" t="s">
        <v>149</v>
      </c>
      <c r="B1479" s="0" t="n">
        <f aca="false">VALUE(LEFT(A1479,4))</f>
        <v>2023</v>
      </c>
      <c r="C1479" s="0" t="str">
        <f aca="false">"FY"&amp;IF(VALUE(MID(A1479,6,2))&gt;=4,VALUE(LEFT(A1479,4)),VALUE(LEFT(A1479,4))-1)&amp;"-"&amp;TEXT(MOD(IF(VALUE(MID(A1479,6,2))&gt;=4,VALUE(LEFT(A1479,4)),VALUE(LEFT(A1479,4))-1)+1,100),"00")</f>
        <v>FY2023-24</v>
      </c>
      <c r="D1479" s="0" t="s">
        <v>48</v>
      </c>
      <c r="E1479" s="0" t="s">
        <v>48</v>
      </c>
      <c r="F1479" s="0" t="str">
        <f aca="false">INDEX(Mapping!$B$2:$B$465,MATCH(E1479,Mapping!$A$2:$A$465,0))</f>
        <v>DELHI</v>
      </c>
      <c r="G1479" s="0" t="str">
        <f aca="false">INDEX(Mapping!$C$2:$C$465,MATCH(E1479,Mapping!$A$2:$A$465,0))</f>
        <v>DELHI</v>
      </c>
      <c r="H1479" s="2" t="n">
        <v>51.53</v>
      </c>
      <c r="I1479" s="3" t="n">
        <v>0.99</v>
      </c>
    </row>
    <row r="1480" customFormat="false" ht="15" hidden="false" customHeight="false" outlineLevel="0" collapsed="false">
      <c r="A1480" s="0" t="s">
        <v>149</v>
      </c>
      <c r="B1480" s="0" t="n">
        <f aca="false">VALUE(LEFT(A1480,4))</f>
        <v>2023</v>
      </c>
      <c r="C1480" s="0" t="str">
        <f aca="false">"FY"&amp;IF(VALUE(MID(A1480,6,2))&gt;=4,VALUE(LEFT(A1480,4)),VALUE(LEFT(A1480,4))-1)&amp;"-"&amp;TEXT(MOD(IF(VALUE(MID(A1480,6,2))&gt;=4,VALUE(LEFT(A1480,4)),VALUE(LEFT(A1480,4))-1)+1,100),"00")</f>
        <v>FY2023-24</v>
      </c>
      <c r="D1480" s="0" t="s">
        <v>41</v>
      </c>
      <c r="E1480" s="0" t="s">
        <v>41</v>
      </c>
      <c r="F1480" s="0" t="str">
        <f aca="false">INDEX(Mapping!$B$2:$B$465,MATCH(E1480,Mapping!$A$2:$A$465,0))</f>
        <v>RAJASTHAN</v>
      </c>
      <c r="G1480" s="0" t="str">
        <f aca="false">INDEX(Mapping!$C$2:$C$465,MATCH(E1480,Mapping!$A$2:$A$465,0))</f>
        <v>RAJASTHAN</v>
      </c>
      <c r="H1480" s="2" t="n">
        <v>47.66</v>
      </c>
      <c r="I1480" s="3" t="n">
        <v>0.92</v>
      </c>
    </row>
    <row r="1481" customFormat="false" ht="15" hidden="false" customHeight="false" outlineLevel="0" collapsed="false">
      <c r="A1481" s="0" t="s">
        <v>149</v>
      </c>
      <c r="B1481" s="0" t="n">
        <f aca="false">VALUE(LEFT(A1481,4))</f>
        <v>2023</v>
      </c>
      <c r="C1481" s="0" t="str">
        <f aca="false">"FY"&amp;IF(VALUE(MID(A1481,6,2))&gt;=4,VALUE(LEFT(A1481,4)),VALUE(LEFT(A1481,4))-1)&amp;"-"&amp;TEXT(MOD(IF(VALUE(MID(A1481,6,2))&gt;=4,VALUE(LEFT(A1481,4)),VALUE(LEFT(A1481,4))-1)+1,100),"00")</f>
        <v>FY2023-24</v>
      </c>
      <c r="D1481" s="0" t="s">
        <v>100</v>
      </c>
      <c r="E1481" s="0" t="s">
        <v>100</v>
      </c>
      <c r="F1481" s="0" t="str">
        <f aca="false">INDEX(Mapping!$B$2:$B$465,MATCH(E1481,Mapping!$A$2:$A$465,0))</f>
        <v>DNH &amp; DD (UT)</v>
      </c>
      <c r="G1481" s="0" t="str">
        <f aca="false">INDEX(Mapping!$C$2:$C$465,MATCH(E1481,Mapping!$A$2:$A$465,0))</f>
        <v>DNH &amp; DD (UT)</v>
      </c>
      <c r="H1481" s="2" t="n">
        <v>42.11</v>
      </c>
      <c r="I1481" s="3" t="n">
        <v>0.81</v>
      </c>
    </row>
    <row r="1482" customFormat="false" ht="15" hidden="false" customHeight="false" outlineLevel="0" collapsed="false">
      <c r="A1482" s="0" t="s">
        <v>149</v>
      </c>
      <c r="B1482" s="0" t="n">
        <f aca="false">VALUE(LEFT(A1482,4))</f>
        <v>2023</v>
      </c>
      <c r="C1482" s="0" t="str">
        <f aca="false">"FY"&amp;IF(VALUE(MID(A1482,6,2))&gt;=4,VALUE(LEFT(A1482,4)),VALUE(LEFT(A1482,4))-1)&amp;"-"&amp;TEXT(MOD(IF(VALUE(MID(A1482,6,2))&gt;=4,VALUE(LEFT(A1482,4)),VALUE(LEFT(A1482,4))-1)+1,100),"00")</f>
        <v>FY2023-24</v>
      </c>
      <c r="D1482" s="0" t="s">
        <v>47</v>
      </c>
      <c r="E1482" s="0" t="s">
        <v>47</v>
      </c>
      <c r="F1482" s="0" t="str">
        <f aca="false">INDEX(Mapping!$B$2:$B$465,MATCH(E1482,Mapping!$A$2:$A$465,0))</f>
        <v>KARNATAKA</v>
      </c>
      <c r="G1482" s="0" t="str">
        <f aca="false">INDEX(Mapping!$C$2:$C$465,MATCH(E1482,Mapping!$A$2:$A$465,0))</f>
        <v>KARNATAKA</v>
      </c>
      <c r="H1482" s="2" t="n">
        <v>35.82</v>
      </c>
      <c r="I1482" s="3" t="n">
        <v>0.69</v>
      </c>
    </row>
    <row r="1483" customFormat="false" ht="15" hidden="false" customHeight="false" outlineLevel="0" collapsed="false">
      <c r="A1483" s="0" t="s">
        <v>149</v>
      </c>
      <c r="B1483" s="0" t="n">
        <f aca="false">VALUE(LEFT(A1483,4))</f>
        <v>2023</v>
      </c>
      <c r="C1483" s="0" t="str">
        <f aca="false">"FY"&amp;IF(VALUE(MID(A1483,6,2))&gt;=4,VALUE(LEFT(A1483,4)),VALUE(LEFT(A1483,4))-1)&amp;"-"&amp;TEXT(MOD(IF(VALUE(MID(A1483,6,2))&gt;=4,VALUE(LEFT(A1483,4)),VALUE(LEFT(A1483,4))-1)+1,100),"00")</f>
        <v>FY2023-24</v>
      </c>
      <c r="D1483" s="0" t="s">
        <v>259</v>
      </c>
      <c r="E1483" s="0" t="s">
        <v>259</v>
      </c>
      <c r="F1483" s="0" t="str">
        <f aca="false">INDEX(Mapping!$B$2:$B$465,MATCH(E1483,Mapping!$A$2:$A$465,0))</f>
        <v>INDIAN RAILWAYS (NCR)</v>
      </c>
      <c r="G1483" s="0" t="str">
        <f aca="false">INDEX(Mapping!$C$2:$C$465,MATCH(E1483,Mapping!$A$2:$A$465,0))</f>
        <v>INDIAN RAILWAYS (NCR)</v>
      </c>
      <c r="H1483" s="2" t="n">
        <v>31.16</v>
      </c>
      <c r="I1483" s="3" t="n">
        <v>0.6</v>
      </c>
    </row>
    <row r="1484" customFormat="false" ht="15" hidden="false" customHeight="false" outlineLevel="0" collapsed="false">
      <c r="A1484" s="0" t="s">
        <v>149</v>
      </c>
      <c r="B1484" s="0" t="n">
        <f aca="false">VALUE(LEFT(A1484,4))</f>
        <v>2023</v>
      </c>
      <c r="C1484" s="0" t="str">
        <f aca="false">"FY"&amp;IF(VALUE(MID(A1484,6,2))&gt;=4,VALUE(LEFT(A1484,4)),VALUE(LEFT(A1484,4))-1)&amp;"-"&amp;TEXT(MOD(IF(VALUE(MID(A1484,6,2))&gt;=4,VALUE(LEFT(A1484,4)),VALUE(LEFT(A1484,4))-1)+1,100),"00")</f>
        <v>FY2023-24</v>
      </c>
      <c r="D1484" s="0" t="s">
        <v>89</v>
      </c>
      <c r="E1484" s="0" t="s">
        <v>89</v>
      </c>
      <c r="F1484" s="0" t="str">
        <f aca="false">INDEX(Mapping!$B$2:$B$465,MATCH(E1484,Mapping!$A$2:$A$465,0))</f>
        <v>MB POWER (MP)</v>
      </c>
      <c r="G1484" s="0" t="str">
        <f aca="false">INDEX(Mapping!$C$2:$C$465,MATCH(E1484,Mapping!$A$2:$A$465,0))</f>
        <v>MB POWER (MP)</v>
      </c>
      <c r="H1484" s="2" t="n">
        <v>27.12</v>
      </c>
      <c r="I1484" s="3" t="n">
        <v>0.52</v>
      </c>
    </row>
    <row r="1485" customFormat="false" ht="15" hidden="false" customHeight="false" outlineLevel="0" collapsed="false">
      <c r="A1485" s="0" t="s">
        <v>149</v>
      </c>
      <c r="B1485" s="0" t="n">
        <f aca="false">VALUE(LEFT(A1485,4))</f>
        <v>2023</v>
      </c>
      <c r="C1485" s="0" t="str">
        <f aca="false">"FY"&amp;IF(VALUE(MID(A1485,6,2))&gt;=4,VALUE(LEFT(A1485,4)),VALUE(LEFT(A1485,4))-1)&amp;"-"&amp;TEXT(MOD(IF(VALUE(MID(A1485,6,2))&gt;=4,VALUE(LEFT(A1485,4)),VALUE(LEFT(A1485,4))-1)+1,100),"00")</f>
        <v>FY2023-24</v>
      </c>
      <c r="D1485" s="0" t="s">
        <v>44</v>
      </c>
      <c r="E1485" s="0" t="s">
        <v>44</v>
      </c>
      <c r="F1485" s="0" t="str">
        <f aca="false">INDEX(Mapping!$B$2:$B$465,MATCH(E1485,Mapping!$A$2:$A$465,0))</f>
        <v>HARYANA</v>
      </c>
      <c r="G1485" s="0" t="str">
        <f aca="false">INDEX(Mapping!$C$2:$C$465,MATCH(E1485,Mapping!$A$2:$A$465,0))</f>
        <v>HARYANA</v>
      </c>
      <c r="H1485" s="2" t="n">
        <v>26.99</v>
      </c>
      <c r="I1485" s="3" t="n">
        <v>0.52</v>
      </c>
    </row>
    <row r="1486" customFormat="false" ht="15" hidden="false" customHeight="false" outlineLevel="0" collapsed="false">
      <c r="A1486" s="0" t="s">
        <v>149</v>
      </c>
      <c r="B1486" s="0" t="n">
        <f aca="false">VALUE(LEFT(A1486,4))</f>
        <v>2023</v>
      </c>
      <c r="C1486" s="0" t="str">
        <f aca="false">"FY"&amp;IF(VALUE(MID(A1486,6,2))&gt;=4,VALUE(LEFT(A1486,4)),VALUE(LEFT(A1486,4))-1)&amp;"-"&amp;TEXT(MOD(IF(VALUE(MID(A1486,6,2))&gt;=4,VALUE(LEFT(A1486,4)),VALUE(LEFT(A1486,4))-1)+1,100),"00")</f>
        <v>FY2023-24</v>
      </c>
      <c r="D1486" s="0" t="s">
        <v>43</v>
      </c>
      <c r="E1486" s="0" t="s">
        <v>43</v>
      </c>
      <c r="F1486" s="0" t="str">
        <f aca="false">INDEX(Mapping!$B$2:$B$465,MATCH(E1486,Mapping!$A$2:$A$465,0))</f>
        <v>ODISHA</v>
      </c>
      <c r="G1486" s="0" t="str">
        <f aca="false">INDEX(Mapping!$C$2:$C$465,MATCH(E1486,Mapping!$A$2:$A$465,0))</f>
        <v>ODISHA</v>
      </c>
      <c r="H1486" s="2" t="n">
        <v>21.51</v>
      </c>
      <c r="I1486" s="3" t="n">
        <v>0.41</v>
      </c>
    </row>
    <row r="1487" customFormat="false" ht="15" hidden="false" customHeight="false" outlineLevel="0" collapsed="false">
      <c r="A1487" s="0" t="s">
        <v>149</v>
      </c>
      <c r="B1487" s="0" t="n">
        <f aca="false">VALUE(LEFT(A1487,4))</f>
        <v>2023</v>
      </c>
      <c r="C1487" s="0" t="str">
        <f aca="false">"FY"&amp;IF(VALUE(MID(A1487,6,2))&gt;=4,VALUE(LEFT(A1487,4)),VALUE(LEFT(A1487,4))-1)&amp;"-"&amp;TEXT(MOD(IF(VALUE(MID(A1487,6,2))&gt;=4,VALUE(LEFT(A1487,4)),VALUE(LEFT(A1487,4))-1)+1,100),"00")</f>
        <v>FY2023-24</v>
      </c>
      <c r="D1487" s="0" t="s">
        <v>121</v>
      </c>
      <c r="E1487" s="0" t="s">
        <v>121</v>
      </c>
      <c r="F1487" s="0" t="str">
        <f aca="false">INDEX(Mapping!$B$2:$B$465,MATCH(E1487,Mapping!$A$2:$A$465,0))</f>
        <v>MEGHALAYA</v>
      </c>
      <c r="G1487" s="0" t="str">
        <f aca="false">INDEX(Mapping!$C$2:$C$465,MATCH(E1487,Mapping!$A$2:$A$465,0))</f>
        <v>MEGHALAYA</v>
      </c>
      <c r="H1487" s="2" t="n">
        <v>17.97</v>
      </c>
      <c r="I1487" s="3" t="n">
        <v>0.35</v>
      </c>
    </row>
    <row r="1488" customFormat="false" ht="15" hidden="false" customHeight="false" outlineLevel="0" collapsed="false">
      <c r="A1488" s="0" t="s">
        <v>149</v>
      </c>
      <c r="B1488" s="0" t="n">
        <f aca="false">VALUE(LEFT(A1488,4))</f>
        <v>2023</v>
      </c>
      <c r="C1488" s="0" t="str">
        <f aca="false">"FY"&amp;IF(VALUE(MID(A1488,6,2))&gt;=4,VALUE(LEFT(A1488,4)),VALUE(LEFT(A1488,4))-1)&amp;"-"&amp;TEXT(MOD(IF(VALUE(MID(A1488,6,2))&gt;=4,VALUE(LEFT(A1488,4)),VALUE(LEFT(A1488,4))-1)+1,100),"00")</f>
        <v>FY2023-24</v>
      </c>
      <c r="D1488" s="0" t="s">
        <v>119</v>
      </c>
      <c r="E1488" s="0" t="s">
        <v>119</v>
      </c>
      <c r="F1488" s="0" t="str">
        <f aca="false">INDEX(Mapping!$B$2:$B$465,MATCH(E1488,Mapping!$A$2:$A$465,0))</f>
        <v>GOA</v>
      </c>
      <c r="G1488" s="0" t="str">
        <f aca="false">INDEX(Mapping!$C$2:$C$465,MATCH(E1488,Mapping!$A$2:$A$465,0))</f>
        <v>GOA</v>
      </c>
      <c r="H1488" s="2" t="n">
        <v>15.1</v>
      </c>
      <c r="I1488" s="3" t="n">
        <v>0.29</v>
      </c>
    </row>
    <row r="1489" customFormat="false" ht="15" hidden="false" customHeight="false" outlineLevel="0" collapsed="false">
      <c r="A1489" s="0" t="s">
        <v>149</v>
      </c>
      <c r="B1489" s="0" t="n">
        <f aca="false">VALUE(LEFT(A1489,4))</f>
        <v>2023</v>
      </c>
      <c r="C1489" s="0" t="str">
        <f aca="false">"FY"&amp;IF(VALUE(MID(A1489,6,2))&gt;=4,VALUE(LEFT(A1489,4)),VALUE(LEFT(A1489,4))-1)&amp;"-"&amp;TEXT(MOD(IF(VALUE(MID(A1489,6,2))&gt;=4,VALUE(LEFT(A1489,4)),VALUE(LEFT(A1489,4))-1)+1,100),"00")</f>
        <v>FY2023-24</v>
      </c>
      <c r="D1489" s="0" t="s">
        <v>154</v>
      </c>
      <c r="E1489" s="0" t="s">
        <v>154</v>
      </c>
      <c r="F1489" s="0" t="str">
        <f aca="false">INDEX(Mapping!$B$2:$B$465,MATCH(E1489,Mapping!$A$2:$A$465,0))</f>
        <v>DVC</v>
      </c>
      <c r="G1489" s="0" t="str">
        <f aca="false">INDEX(Mapping!$C$2:$C$465,MATCH(E1489,Mapping!$A$2:$A$465,0))</f>
        <v>DVC</v>
      </c>
      <c r="H1489" s="2" t="n">
        <v>13.48</v>
      </c>
      <c r="I1489" s="3" t="n">
        <v>0.26</v>
      </c>
    </row>
    <row r="1490" customFormat="false" ht="15" hidden="false" customHeight="false" outlineLevel="0" collapsed="false">
      <c r="A1490" s="0" t="s">
        <v>149</v>
      </c>
      <c r="B1490" s="0" t="n">
        <f aca="false">VALUE(LEFT(A1490,4))</f>
        <v>2023</v>
      </c>
      <c r="C1490" s="0" t="str">
        <f aca="false">"FY"&amp;IF(VALUE(MID(A1490,6,2))&gt;=4,VALUE(LEFT(A1490,4)),VALUE(LEFT(A1490,4))-1)&amp;"-"&amp;TEXT(MOD(IF(VALUE(MID(A1490,6,2))&gt;=4,VALUE(LEFT(A1490,4)),VALUE(LEFT(A1490,4))-1)+1,100),"00")</f>
        <v>FY2023-24</v>
      </c>
      <c r="D1490" s="0" t="s">
        <v>169</v>
      </c>
      <c r="E1490" s="0" t="s">
        <v>169</v>
      </c>
      <c r="F1490" s="0" t="str">
        <f aca="false">INDEX(Mapping!$B$2:$B$465,MATCH(E1490,Mapping!$A$2:$A$465,0))</f>
        <v>JHABUA POWER</v>
      </c>
      <c r="G1490" s="0" t="str">
        <f aca="false">INDEX(Mapping!$C$2:$C$465,MATCH(E1490,Mapping!$A$2:$A$465,0))</f>
        <v>JHABUA POWER</v>
      </c>
      <c r="H1490" s="2" t="n">
        <v>11.36</v>
      </c>
      <c r="I1490" s="3" t="n">
        <v>0.22</v>
      </c>
    </row>
    <row r="1491" customFormat="false" ht="15" hidden="false" customHeight="false" outlineLevel="0" collapsed="false">
      <c r="A1491" s="0" t="s">
        <v>149</v>
      </c>
      <c r="B1491" s="0" t="n">
        <f aca="false">VALUE(LEFT(A1491,4))</f>
        <v>2023</v>
      </c>
      <c r="C1491" s="0" t="str">
        <f aca="false">"FY"&amp;IF(VALUE(MID(A1491,6,2))&gt;=4,VALUE(LEFT(A1491,4)),VALUE(LEFT(A1491,4))-1)&amp;"-"&amp;TEXT(MOD(IF(VALUE(MID(A1491,6,2))&gt;=4,VALUE(LEFT(A1491,4)),VALUE(LEFT(A1491,4))-1)+1,100),"00")</f>
        <v>FY2023-24</v>
      </c>
      <c r="D1491" s="0" t="s">
        <v>94</v>
      </c>
      <c r="E1491" s="0" t="s">
        <v>94</v>
      </c>
      <c r="F1491" s="0" t="str">
        <f aca="false">INDEX(Mapping!$B$2:$B$465,MATCH(E1491,Mapping!$A$2:$A$465,0))</f>
        <v>JHARKHAND</v>
      </c>
      <c r="G1491" s="0" t="str">
        <f aca="false">INDEX(Mapping!$C$2:$C$465,MATCH(E1491,Mapping!$A$2:$A$465,0))</f>
        <v>JHARKHAND</v>
      </c>
      <c r="H1491" s="2" t="n">
        <v>6.85</v>
      </c>
      <c r="I1491" s="3" t="n">
        <v>0.13</v>
      </c>
    </row>
    <row r="1492" customFormat="false" ht="15" hidden="false" customHeight="false" outlineLevel="0" collapsed="false">
      <c r="A1492" s="0" t="s">
        <v>149</v>
      </c>
      <c r="B1492" s="0" t="n">
        <f aca="false">VALUE(LEFT(A1492,4))</f>
        <v>2023</v>
      </c>
      <c r="C1492" s="0" t="str">
        <f aca="false">"FY"&amp;IF(VALUE(MID(A1492,6,2))&gt;=4,VALUE(LEFT(A1492,4)),VALUE(LEFT(A1492,4))-1)&amp;"-"&amp;TEXT(MOD(IF(VALUE(MID(A1492,6,2))&gt;=4,VALUE(LEFT(A1492,4)),VALUE(LEFT(A1492,4))-1)+1,100),"00")</f>
        <v>FY2023-24</v>
      </c>
      <c r="D1492" s="0" t="s">
        <v>176</v>
      </c>
      <c r="E1492" s="0" t="s">
        <v>176</v>
      </c>
      <c r="F1492" s="0" t="str">
        <f aca="false">INDEX(Mapping!$B$2:$B$465,MATCH(E1492,Mapping!$A$2:$A$465,0))</f>
        <v>SIKKIM</v>
      </c>
      <c r="G1492" s="0" t="str">
        <f aca="false">INDEX(Mapping!$C$2:$C$465,MATCH(E1492,Mapping!$A$2:$A$465,0))</f>
        <v>SIKKIM</v>
      </c>
      <c r="H1492" s="2" t="n">
        <v>6.69</v>
      </c>
      <c r="I1492" s="3" t="n">
        <v>0.13</v>
      </c>
    </row>
    <row r="1493" customFormat="false" ht="15" hidden="false" customHeight="false" outlineLevel="0" collapsed="false">
      <c r="A1493" s="0" t="s">
        <v>149</v>
      </c>
      <c r="B1493" s="0" t="n">
        <f aca="false">VALUE(LEFT(A1493,4))</f>
        <v>2023</v>
      </c>
      <c r="C1493" s="0" t="str">
        <f aca="false">"FY"&amp;IF(VALUE(MID(A1493,6,2))&gt;=4,VALUE(LEFT(A1493,4)),VALUE(LEFT(A1493,4))-1)&amp;"-"&amp;TEXT(MOD(IF(VALUE(MID(A1493,6,2))&gt;=4,VALUE(LEFT(A1493,4)),VALUE(LEFT(A1493,4))-1)+1,100),"00")</f>
        <v>FY2023-24</v>
      </c>
      <c r="D1493" s="0" t="s">
        <v>61</v>
      </c>
      <c r="E1493" s="0" t="s">
        <v>61</v>
      </c>
      <c r="F1493" s="0" t="str">
        <f aca="false">INDEX(Mapping!$B$2:$B$465,MATCH(E1493,Mapping!$A$2:$A$465,0))</f>
        <v>ASSAM</v>
      </c>
      <c r="G1493" s="0" t="str">
        <f aca="false">INDEX(Mapping!$C$2:$C$465,MATCH(E1493,Mapping!$A$2:$A$465,0))</f>
        <v>ASSAM</v>
      </c>
      <c r="H1493" s="2" t="n">
        <v>5.5</v>
      </c>
      <c r="I1493" s="3" t="n">
        <v>0.11</v>
      </c>
    </row>
    <row r="1494" customFormat="false" ht="15" hidden="false" customHeight="false" outlineLevel="0" collapsed="false">
      <c r="A1494" s="0" t="s">
        <v>149</v>
      </c>
      <c r="B1494" s="0" t="n">
        <f aca="false">VALUE(LEFT(A1494,4))</f>
        <v>2023</v>
      </c>
      <c r="C1494" s="0" t="str">
        <f aca="false">"FY"&amp;IF(VALUE(MID(A1494,6,2))&gt;=4,VALUE(LEFT(A1494,4)),VALUE(LEFT(A1494,4))-1)&amp;"-"&amp;TEXT(MOD(IF(VALUE(MID(A1494,6,2))&gt;=4,VALUE(LEFT(A1494,4)),VALUE(LEFT(A1494,4))-1)+1,100),"00")</f>
        <v>FY2023-24</v>
      </c>
      <c r="D1494" s="0" t="s">
        <v>272</v>
      </c>
      <c r="E1494" s="0" t="s">
        <v>272</v>
      </c>
      <c r="F1494" s="0" t="str">
        <f aca="false">INDEX(Mapping!$B$2:$B$465,MATCH(E1494,Mapping!$A$2:$A$465,0))</f>
        <v>BALCO</v>
      </c>
      <c r="G1494" s="0" t="str">
        <f aca="false">INDEX(Mapping!$C$2:$C$465,MATCH(E1494,Mapping!$A$2:$A$465,0))</f>
        <v>BALCO</v>
      </c>
      <c r="H1494" s="2" t="n">
        <v>2.94</v>
      </c>
      <c r="I1494" s="3" t="n">
        <v>0.06</v>
      </c>
    </row>
    <row r="1495" customFormat="false" ht="15" hidden="false" customHeight="false" outlineLevel="0" collapsed="false">
      <c r="A1495" s="0" t="s">
        <v>149</v>
      </c>
      <c r="B1495" s="0" t="n">
        <f aca="false">VALUE(LEFT(A1495,4))</f>
        <v>2023</v>
      </c>
      <c r="C1495" s="0" t="str">
        <f aca="false">"FY"&amp;IF(VALUE(MID(A1495,6,2))&gt;=4,VALUE(LEFT(A1495,4)),VALUE(LEFT(A1495,4))-1)&amp;"-"&amp;TEXT(MOD(IF(VALUE(MID(A1495,6,2))&gt;=4,VALUE(LEFT(A1495,4)),VALUE(LEFT(A1495,4))-1)+1,100),"00")</f>
        <v>FY2023-24</v>
      </c>
      <c r="D1495" s="0" t="s">
        <v>45</v>
      </c>
      <c r="E1495" s="0" t="s">
        <v>45</v>
      </c>
      <c r="F1495" s="0" t="str">
        <f aca="false">INDEX(Mapping!$B$2:$B$465,MATCH(E1495,Mapping!$A$2:$A$465,0))</f>
        <v>BIHAR</v>
      </c>
      <c r="G1495" s="0" t="str">
        <f aca="false">INDEX(Mapping!$C$2:$C$465,MATCH(E1495,Mapping!$A$2:$A$465,0))</f>
        <v>BIHAR</v>
      </c>
      <c r="H1495" s="2" t="n">
        <v>0.66</v>
      </c>
      <c r="I1495" s="3" t="n">
        <v>0.01</v>
      </c>
    </row>
    <row r="1496" customFormat="false" ht="15" hidden="false" customHeight="false" outlineLevel="0" collapsed="false">
      <c r="A1496" s="0" t="s">
        <v>149</v>
      </c>
      <c r="B1496" s="0" t="n">
        <f aca="false">VALUE(LEFT(A1496,4))</f>
        <v>2023</v>
      </c>
      <c r="C1496" s="0" t="str">
        <f aca="false">"FY"&amp;IF(VALUE(MID(A1496,6,2))&gt;=4,VALUE(LEFT(A1496,4)),VALUE(LEFT(A1496,4))-1)&amp;"-"&amp;TEXT(MOD(IF(VALUE(MID(A1496,6,2))&gt;=4,VALUE(LEFT(A1496,4)),VALUE(LEFT(A1496,4))-1)+1,100),"00")</f>
        <v>FY2023-24</v>
      </c>
      <c r="D1496" s="0" t="s">
        <v>46</v>
      </c>
      <c r="E1496" s="0" t="s">
        <v>46</v>
      </c>
      <c r="F1496" s="0" t="str">
        <f aca="false">INDEX(Mapping!$B$2:$B$465,MATCH(E1496,Mapping!$A$2:$A$465,0))</f>
        <v>CHHATTISGARH</v>
      </c>
      <c r="G1496" s="0" t="str">
        <f aca="false">INDEX(Mapping!$C$2:$C$465,MATCH(E1496,Mapping!$A$2:$A$465,0))</f>
        <v>CHHATTISGARH</v>
      </c>
      <c r="H1496" s="2" t="n">
        <v>0.37</v>
      </c>
      <c r="I1496" s="3" t="n">
        <v>0.01</v>
      </c>
    </row>
    <row r="1497" customFormat="false" ht="15" hidden="false" customHeight="false" outlineLevel="0" collapsed="false">
      <c r="A1497" s="0" t="s">
        <v>149</v>
      </c>
      <c r="B1497" s="0" t="n">
        <f aca="false">VALUE(LEFT(A1497,4))</f>
        <v>2023</v>
      </c>
      <c r="C1497" s="0" t="str">
        <f aca="false">"FY"&amp;IF(VALUE(MID(A1497,6,2))&gt;=4,VALUE(LEFT(A1497,4)),VALUE(LEFT(A1497,4))-1)&amp;"-"&amp;TEXT(MOD(IF(VALUE(MID(A1497,6,2))&gt;=4,VALUE(LEFT(A1497,4)),VALUE(LEFT(A1497,4))-1)+1,100),"00")</f>
        <v>FY2023-24</v>
      </c>
      <c r="D1497" s="0" t="s">
        <v>152</v>
      </c>
      <c r="E1497" s="0" t="s">
        <v>152</v>
      </c>
      <c r="F1497" s="0" t="str">
        <f aca="false">INDEX(Mapping!$B$2:$B$465,MATCH(E1497,Mapping!$A$2:$A$465,0))</f>
        <v>CHANDIGARH</v>
      </c>
      <c r="G1497" s="0" t="str">
        <f aca="false">INDEX(Mapping!$C$2:$C$465,MATCH(E1497,Mapping!$A$2:$A$465,0))</f>
        <v>CHANDIGARH</v>
      </c>
      <c r="H1497" s="2" t="n">
        <v>0.22</v>
      </c>
      <c r="I1497" s="3" t="n">
        <v>0.004</v>
      </c>
    </row>
    <row r="1498" customFormat="false" ht="15" hidden="false" customHeight="false" outlineLevel="0" collapsed="false">
      <c r="A1498" s="0" t="s">
        <v>149</v>
      </c>
      <c r="B1498" s="0" t="n">
        <f aca="false">VALUE(LEFT(A1498,4))</f>
        <v>2023</v>
      </c>
      <c r="C1498" s="0" t="str">
        <f aca="false">"FY"&amp;IF(VALUE(MID(A1498,6,2))&gt;=4,VALUE(LEFT(A1498,4)),VALUE(LEFT(A1498,4))-1)&amp;"-"&amp;TEXT(MOD(IF(VALUE(MID(A1498,6,2))&gt;=4,VALUE(LEFT(A1498,4)),VALUE(LEFT(A1498,4))-1)+1,100),"00")</f>
        <v>FY2023-24</v>
      </c>
      <c r="D1498" s="0" t="s">
        <v>53</v>
      </c>
      <c r="E1498" s="0" t="s">
        <v>53</v>
      </c>
      <c r="F1498" s="0" t="str">
        <f aca="false">INDEX(Mapping!$B$2:$B$465,MATCH(E1498,Mapping!$A$2:$A$465,0))</f>
        <v>HIMACHAL PRADESH</v>
      </c>
      <c r="G1498" s="0" t="str">
        <f aca="false">INDEX(Mapping!$C$2:$C$465,MATCH(E1498,Mapping!$A$2:$A$465,0))</f>
        <v>HIMACHAL PRADESH</v>
      </c>
      <c r="H1498" s="2" t="n">
        <v>0.17</v>
      </c>
      <c r="I1498" s="3" t="n">
        <v>0.003</v>
      </c>
    </row>
    <row r="1499" customFormat="false" ht="15" hidden="false" customHeight="false" outlineLevel="0" collapsed="false">
      <c r="A1499" s="0" t="s">
        <v>149</v>
      </c>
      <c r="B1499" s="0" t="n">
        <f aca="false">VALUE(LEFT(A1499,4))</f>
        <v>2023</v>
      </c>
      <c r="C1499" s="0" t="str">
        <f aca="false">"FY"&amp;IF(VALUE(MID(A1499,6,2))&gt;=4,VALUE(LEFT(A1499,4)),VALUE(LEFT(A1499,4))-1)&amp;"-"&amp;TEXT(MOD(IF(VALUE(MID(A1499,6,2))&gt;=4,VALUE(LEFT(A1499,4)),VALUE(LEFT(A1499,4))-1)+1,100),"00")</f>
        <v>FY2023-24</v>
      </c>
      <c r="D1499" s="0" t="s">
        <v>199</v>
      </c>
      <c r="E1499" s="0" t="s">
        <v>199</v>
      </c>
      <c r="F1499" s="0" t="str">
        <f aca="false">INDEX(Mapping!$B$2:$B$465,MATCH(E1499,Mapping!$A$2:$A$465,0))</f>
        <v>TRIPURA</v>
      </c>
      <c r="G1499" s="0" t="str">
        <f aca="false">INDEX(Mapping!$C$2:$C$465,MATCH(E1499,Mapping!$A$2:$A$465,0))</f>
        <v>TRIPURA</v>
      </c>
      <c r="H1499" s="2" t="n">
        <v>0.1</v>
      </c>
      <c r="I1499" s="3" t="n">
        <v>0.002</v>
      </c>
    </row>
    <row r="1500" customFormat="false" ht="15" hidden="false" customHeight="false" outlineLevel="0" collapsed="false">
      <c r="A1500" s="0" t="s">
        <v>389</v>
      </c>
      <c r="B1500" s="0" t="n">
        <f aca="false">VALUE(LEFT(A1500,4))</f>
        <v>2023</v>
      </c>
      <c r="C1500" s="0" t="str">
        <f aca="false">"FY"&amp;IF(VALUE(MID(A1500,6,2))&gt;=4,VALUE(LEFT(A1500,4)),VALUE(LEFT(A1500,4))-1)&amp;"-"&amp;TEXT(MOD(IF(VALUE(MID(A1500,6,2))&gt;=4,VALUE(LEFT(A1500,4)),VALUE(LEFT(A1500,4))-1)+1,100),"00")</f>
        <v>FY2023-24</v>
      </c>
      <c r="D1500" s="0" t="s">
        <v>35</v>
      </c>
      <c r="E1500" s="0" t="s">
        <v>35</v>
      </c>
      <c r="F1500" s="0" t="str">
        <f aca="false">INDEX(Mapping!$B$2:$B$465,MATCH(E1500,Mapping!$A$2:$A$465,0))</f>
        <v>TELANGANA</v>
      </c>
      <c r="G1500" s="0" t="str">
        <f aca="false">INDEX(Mapping!$C$2:$C$465,MATCH(E1500,Mapping!$A$2:$A$465,0))</f>
        <v>TELANGANA</v>
      </c>
      <c r="H1500" s="2" t="n">
        <v>986.25</v>
      </c>
      <c r="I1500" s="3" t="n">
        <v>20.67</v>
      </c>
    </row>
    <row r="1501" customFormat="false" ht="15" hidden="false" customHeight="false" outlineLevel="0" collapsed="false">
      <c r="A1501" s="0" t="s">
        <v>389</v>
      </c>
      <c r="B1501" s="0" t="n">
        <f aca="false">VALUE(LEFT(A1501,4))</f>
        <v>2023</v>
      </c>
      <c r="C1501" s="0" t="str">
        <f aca="false">"FY"&amp;IF(VALUE(MID(A1501,6,2))&gt;=4,VALUE(LEFT(A1501,4)),VALUE(LEFT(A1501,4))-1)&amp;"-"&amp;TEXT(MOD(IF(VALUE(MID(A1501,6,2))&gt;=4,VALUE(LEFT(A1501,4)),VALUE(LEFT(A1501,4))-1)+1,100),"00")</f>
        <v>FY2023-24</v>
      </c>
      <c r="D1501" s="0" t="s">
        <v>31</v>
      </c>
      <c r="E1501" s="0" t="s">
        <v>31</v>
      </c>
      <c r="F1501" s="0" t="str">
        <f aca="false">INDEX(Mapping!$B$2:$B$465,MATCH(E1501,Mapping!$A$2:$A$465,0))</f>
        <v>GUJARAT</v>
      </c>
      <c r="G1501" s="0" t="str">
        <f aca="false">INDEX(Mapping!$C$2:$C$465,MATCH(E1501,Mapping!$A$2:$A$465,0))</f>
        <v>GUJARAT</v>
      </c>
      <c r="H1501" s="2" t="n">
        <v>642.62</v>
      </c>
      <c r="I1501" s="3" t="n">
        <v>13.47</v>
      </c>
    </row>
    <row r="1502" customFormat="false" ht="15" hidden="false" customHeight="false" outlineLevel="0" collapsed="false">
      <c r="A1502" s="0" t="s">
        <v>389</v>
      </c>
      <c r="B1502" s="0" t="n">
        <f aca="false">VALUE(LEFT(A1502,4))</f>
        <v>2023</v>
      </c>
      <c r="C1502" s="0" t="str">
        <f aca="false">"FY"&amp;IF(VALUE(MID(A1502,6,2))&gt;=4,VALUE(LEFT(A1502,4)),VALUE(LEFT(A1502,4))-1)&amp;"-"&amp;TEXT(MOD(IF(VALUE(MID(A1502,6,2))&gt;=4,VALUE(LEFT(A1502,4)),VALUE(LEFT(A1502,4))-1)+1,100),"00")</f>
        <v>FY2023-24</v>
      </c>
      <c r="D1502" s="0" t="s">
        <v>37</v>
      </c>
      <c r="E1502" s="0" t="s">
        <v>37</v>
      </c>
      <c r="F1502" s="0" t="str">
        <f aca="false">INDEX(Mapping!$B$2:$B$465,MATCH(E1502,Mapping!$A$2:$A$465,0))</f>
        <v>MAHARASHTRA</v>
      </c>
      <c r="G1502" s="0" t="str">
        <f aca="false">INDEX(Mapping!$C$2:$C$465,MATCH(E1502,Mapping!$A$2:$A$465,0))</f>
        <v>MAHARASHTRA</v>
      </c>
      <c r="H1502" s="2" t="n">
        <v>391.04</v>
      </c>
      <c r="I1502" s="3" t="n">
        <v>8.19</v>
      </c>
    </row>
    <row r="1503" customFormat="false" ht="15" hidden="false" customHeight="false" outlineLevel="0" collapsed="false">
      <c r="A1503" s="0" t="s">
        <v>389</v>
      </c>
      <c r="B1503" s="0" t="n">
        <f aca="false">VALUE(LEFT(A1503,4))</f>
        <v>2023</v>
      </c>
      <c r="C1503" s="0" t="str">
        <f aca="false">"FY"&amp;IF(VALUE(MID(A1503,6,2))&gt;=4,VALUE(LEFT(A1503,4)),VALUE(LEFT(A1503,4))-1)&amp;"-"&amp;TEXT(MOD(IF(VALUE(MID(A1503,6,2))&gt;=4,VALUE(LEFT(A1503,4)),VALUE(LEFT(A1503,4))-1)+1,100),"00")</f>
        <v>FY2023-24</v>
      </c>
      <c r="D1503" s="0" t="s">
        <v>38</v>
      </c>
      <c r="E1503" s="0" t="s">
        <v>38</v>
      </c>
      <c r="F1503" s="0" t="str">
        <f aca="false">INDEX(Mapping!$B$2:$B$465,MATCH(E1503,Mapping!$A$2:$A$465,0))</f>
        <v>ANDHRA PRADESH</v>
      </c>
      <c r="G1503" s="0" t="str">
        <f aca="false">INDEX(Mapping!$C$2:$C$465,MATCH(E1503,Mapping!$A$2:$A$465,0))</f>
        <v>ANDHRA PRADESH</v>
      </c>
      <c r="H1503" s="2" t="n">
        <v>343.55</v>
      </c>
      <c r="I1503" s="3" t="n">
        <v>7.2</v>
      </c>
    </row>
    <row r="1504" customFormat="false" ht="15" hidden="false" customHeight="false" outlineLevel="0" collapsed="false">
      <c r="A1504" s="0" t="s">
        <v>389</v>
      </c>
      <c r="B1504" s="0" t="n">
        <f aca="false">VALUE(LEFT(A1504,4))</f>
        <v>2023</v>
      </c>
      <c r="C1504" s="0" t="str">
        <f aca="false">"FY"&amp;IF(VALUE(MID(A1504,6,2))&gt;=4,VALUE(LEFT(A1504,4)),VALUE(LEFT(A1504,4))-1)&amp;"-"&amp;TEXT(MOD(IF(VALUE(MID(A1504,6,2))&gt;=4,VALUE(LEFT(A1504,4)),VALUE(LEFT(A1504,4))-1)+1,100),"00")</f>
        <v>FY2023-24</v>
      </c>
      <c r="D1504" s="0" t="s">
        <v>42</v>
      </c>
      <c r="E1504" s="0" t="s">
        <v>42</v>
      </c>
      <c r="F1504" s="0" t="str">
        <f aca="false">INDEX(Mapping!$B$2:$B$465,MATCH(E1504,Mapping!$A$2:$A$465,0))</f>
        <v>PUNJAB</v>
      </c>
      <c r="G1504" s="0" t="str">
        <f aca="false">INDEX(Mapping!$C$2:$C$465,MATCH(E1504,Mapping!$A$2:$A$465,0))</f>
        <v>PUNJAB</v>
      </c>
      <c r="H1504" s="2" t="n">
        <v>308.21</v>
      </c>
      <c r="I1504" s="3" t="n">
        <v>6.46</v>
      </c>
    </row>
    <row r="1505" customFormat="false" ht="15" hidden="false" customHeight="false" outlineLevel="0" collapsed="false">
      <c r="A1505" s="0" t="s">
        <v>389</v>
      </c>
      <c r="B1505" s="0" t="n">
        <f aca="false">VALUE(LEFT(A1505,4))</f>
        <v>2023</v>
      </c>
      <c r="C1505" s="0" t="str">
        <f aca="false">"FY"&amp;IF(VALUE(MID(A1505,6,2))&gt;=4,VALUE(LEFT(A1505,4)),VALUE(LEFT(A1505,4))-1)&amp;"-"&amp;TEXT(MOD(IF(VALUE(MID(A1505,6,2))&gt;=4,VALUE(LEFT(A1505,4)),VALUE(LEFT(A1505,4))-1)+1,100),"00")</f>
        <v>FY2023-24</v>
      </c>
      <c r="D1505" s="0" t="s">
        <v>36</v>
      </c>
      <c r="E1505" s="0" t="s">
        <v>36</v>
      </c>
      <c r="F1505" s="0" t="str">
        <f aca="false">INDEX(Mapping!$B$2:$B$465,MATCH(E1505,Mapping!$A$2:$A$465,0))</f>
        <v>UTTAR PRADESH</v>
      </c>
      <c r="G1505" s="0" t="str">
        <f aca="false">INDEX(Mapping!$C$2:$C$465,MATCH(E1505,Mapping!$A$2:$A$465,0))</f>
        <v>UTTAR PRADESH</v>
      </c>
      <c r="H1505" s="2" t="n">
        <v>286.98</v>
      </c>
      <c r="I1505" s="3" t="n">
        <v>6.01</v>
      </c>
    </row>
    <row r="1506" customFormat="false" ht="15" hidden="false" customHeight="false" outlineLevel="0" collapsed="false">
      <c r="A1506" s="0" t="s">
        <v>389</v>
      </c>
      <c r="B1506" s="0" t="n">
        <f aca="false">VALUE(LEFT(A1506,4))</f>
        <v>2023</v>
      </c>
      <c r="C1506" s="0" t="str">
        <f aca="false">"FY"&amp;IF(VALUE(MID(A1506,6,2))&gt;=4,VALUE(LEFT(A1506,4)),VALUE(LEFT(A1506,4))-1)&amp;"-"&amp;TEXT(MOD(IF(VALUE(MID(A1506,6,2))&gt;=4,VALUE(LEFT(A1506,4)),VALUE(LEFT(A1506,4))-1)+1,100),"00")</f>
        <v>FY2023-24</v>
      </c>
      <c r="D1506" s="0" t="s">
        <v>40</v>
      </c>
      <c r="E1506" s="0" t="s">
        <v>40</v>
      </c>
      <c r="F1506" s="0" t="str">
        <f aca="false">INDEX(Mapping!$B$2:$B$465,MATCH(E1506,Mapping!$A$2:$A$465,0))</f>
        <v>TAMIL NADU</v>
      </c>
      <c r="G1506" s="0" t="str">
        <f aca="false">INDEX(Mapping!$C$2:$C$465,MATCH(E1506,Mapping!$A$2:$A$465,0))</f>
        <v>TAMIL NADU</v>
      </c>
      <c r="H1506" s="2" t="n">
        <v>250.26</v>
      </c>
      <c r="I1506" s="3" t="n">
        <v>5.24</v>
      </c>
    </row>
    <row r="1507" customFormat="false" ht="15" hidden="false" customHeight="false" outlineLevel="0" collapsed="false">
      <c r="A1507" s="0" t="s">
        <v>389</v>
      </c>
      <c r="B1507" s="0" t="n">
        <f aca="false">VALUE(LEFT(A1507,4))</f>
        <v>2023</v>
      </c>
      <c r="C1507" s="0" t="str">
        <f aca="false">"FY"&amp;IF(VALUE(MID(A1507,6,2))&gt;=4,VALUE(LEFT(A1507,4)),VALUE(LEFT(A1507,4))-1)&amp;"-"&amp;TEXT(MOD(IF(VALUE(MID(A1507,6,2))&gt;=4,VALUE(LEFT(A1507,4)),VALUE(LEFT(A1507,4))-1)+1,100),"00")</f>
        <v>FY2023-24</v>
      </c>
      <c r="D1507" s="0" t="s">
        <v>651</v>
      </c>
      <c r="E1507" s="0" t="s">
        <v>111</v>
      </c>
      <c r="F1507" s="0" t="str">
        <f aca="false">INDEX(Mapping!$B$2:$B$465,MATCH(E1507,Mapping!$A$2:$A$465,0))</f>
        <v>DRUK GREEN POWER (BHUTAN)</v>
      </c>
      <c r="G1507" s="0" t="str">
        <f aca="false">INDEX(Mapping!$C$2:$C$465,MATCH(E1507,Mapping!$A$2:$A$465,0))</f>
        <v>DRUK GREEN POWER (BHUTAN)</v>
      </c>
      <c r="H1507" s="2" t="n">
        <v>249.87</v>
      </c>
      <c r="I1507" s="3" t="n">
        <v>5.24</v>
      </c>
    </row>
    <row r="1508" customFormat="false" ht="15" hidden="false" customHeight="false" outlineLevel="0" collapsed="false">
      <c r="A1508" s="0" t="s">
        <v>389</v>
      </c>
      <c r="B1508" s="0" t="n">
        <f aca="false">VALUE(LEFT(A1508,4))</f>
        <v>2023</v>
      </c>
      <c r="C1508" s="0" t="str">
        <f aca="false">"FY"&amp;IF(VALUE(MID(A1508,6,2))&gt;=4,VALUE(LEFT(A1508,4)),VALUE(LEFT(A1508,4))-1)&amp;"-"&amp;TEXT(MOD(IF(VALUE(MID(A1508,6,2))&gt;=4,VALUE(LEFT(A1508,4)),VALUE(LEFT(A1508,4))-1)+1,100),"00")</f>
        <v>FY2023-24</v>
      </c>
      <c r="D1508" s="0" t="s">
        <v>54</v>
      </c>
      <c r="E1508" s="0" t="s">
        <v>54</v>
      </c>
      <c r="F1508" s="0" t="str">
        <f aca="false">INDEX(Mapping!$B$2:$B$465,MATCH(E1508,Mapping!$A$2:$A$465,0))</f>
        <v>JAMMU &amp; KASHMIR</v>
      </c>
      <c r="G1508" s="0" t="str">
        <f aca="false">INDEX(Mapping!$C$2:$C$465,MATCH(E1508,Mapping!$A$2:$A$465,0))</f>
        <v>JAMMU &amp; KASHMIR</v>
      </c>
      <c r="H1508" s="2" t="n">
        <v>211.02</v>
      </c>
      <c r="I1508" s="3" t="n">
        <v>4.42</v>
      </c>
    </row>
    <row r="1509" customFormat="false" ht="15" hidden="false" customHeight="false" outlineLevel="0" collapsed="false">
      <c r="A1509" s="0" t="s">
        <v>389</v>
      </c>
      <c r="B1509" s="0" t="n">
        <f aca="false">VALUE(LEFT(A1509,4))</f>
        <v>2023</v>
      </c>
      <c r="C1509" s="0" t="str">
        <f aca="false">"FY"&amp;IF(VALUE(MID(A1509,6,2))&gt;=4,VALUE(LEFT(A1509,4)),VALUE(LEFT(A1509,4))-1)&amp;"-"&amp;TEXT(MOD(IF(VALUE(MID(A1509,6,2))&gt;=4,VALUE(LEFT(A1509,4)),VALUE(LEFT(A1509,4))-1)+1,100),"00")</f>
        <v>FY2023-24</v>
      </c>
      <c r="D1509" s="0" t="s">
        <v>56</v>
      </c>
      <c r="E1509" s="0" t="s">
        <v>56</v>
      </c>
      <c r="F1509" s="0" t="str">
        <f aca="false">INDEX(Mapping!$B$2:$B$465,MATCH(E1509,Mapping!$A$2:$A$465,0))</f>
        <v>UTTARAKHAND</v>
      </c>
      <c r="G1509" s="0" t="str">
        <f aca="false">INDEX(Mapping!$C$2:$C$465,MATCH(E1509,Mapping!$A$2:$A$465,0))</f>
        <v>UTTARAKHAND</v>
      </c>
      <c r="H1509" s="2" t="n">
        <v>156.65</v>
      </c>
      <c r="I1509" s="3" t="n">
        <v>3.28</v>
      </c>
    </row>
    <row r="1510" customFormat="false" ht="15" hidden="false" customHeight="false" outlineLevel="0" collapsed="false">
      <c r="A1510" s="0" t="s">
        <v>389</v>
      </c>
      <c r="B1510" s="0" t="n">
        <f aca="false">VALUE(LEFT(A1510,4))</f>
        <v>2023</v>
      </c>
      <c r="C1510" s="0" t="str">
        <f aca="false">"FY"&amp;IF(VALUE(MID(A1510,6,2))&gt;=4,VALUE(LEFT(A1510,4)),VALUE(LEFT(A1510,4))-1)&amp;"-"&amp;TEXT(MOD(IF(VALUE(MID(A1510,6,2))&gt;=4,VALUE(LEFT(A1510,4)),VALUE(LEFT(A1510,4))-1)+1,100),"00")</f>
        <v>FY2023-24</v>
      </c>
      <c r="D1510" s="0" t="s">
        <v>39</v>
      </c>
      <c r="E1510" s="0" t="s">
        <v>39</v>
      </c>
      <c r="F1510" s="0" t="str">
        <f aca="false">INDEX(Mapping!$B$2:$B$465,MATCH(E1510,Mapping!$A$2:$A$465,0))</f>
        <v>WEST BENGAL</v>
      </c>
      <c r="G1510" s="0" t="str">
        <f aca="false">INDEX(Mapping!$C$2:$C$465,MATCH(E1510,Mapping!$A$2:$A$465,0))</f>
        <v>WEST BENGAL</v>
      </c>
      <c r="H1510" s="2" t="n">
        <v>110.24</v>
      </c>
      <c r="I1510" s="3" t="n">
        <v>2.31</v>
      </c>
    </row>
    <row r="1511" customFormat="false" ht="15" hidden="false" customHeight="false" outlineLevel="0" collapsed="false">
      <c r="A1511" s="0" t="s">
        <v>389</v>
      </c>
      <c r="B1511" s="0" t="n">
        <f aca="false">VALUE(LEFT(A1511,4))</f>
        <v>2023</v>
      </c>
      <c r="C1511" s="0" t="str">
        <f aca="false">"FY"&amp;IF(VALUE(MID(A1511,6,2))&gt;=4,VALUE(LEFT(A1511,4)),VALUE(LEFT(A1511,4))-1)&amp;"-"&amp;TEXT(MOD(IF(VALUE(MID(A1511,6,2))&gt;=4,VALUE(LEFT(A1511,4)),VALUE(LEFT(A1511,4))-1)+1,100),"00")</f>
        <v>FY2023-24</v>
      </c>
      <c r="D1511" s="0" t="s">
        <v>44</v>
      </c>
      <c r="E1511" s="0" t="s">
        <v>44</v>
      </c>
      <c r="F1511" s="0" t="str">
        <f aca="false">INDEX(Mapping!$B$2:$B$465,MATCH(E1511,Mapping!$A$2:$A$465,0))</f>
        <v>HARYANA</v>
      </c>
      <c r="G1511" s="0" t="str">
        <f aca="false">INDEX(Mapping!$C$2:$C$465,MATCH(E1511,Mapping!$A$2:$A$465,0))</f>
        <v>HARYANA</v>
      </c>
      <c r="H1511" s="2" t="n">
        <v>97.75</v>
      </c>
      <c r="I1511" s="3" t="n">
        <v>2.05</v>
      </c>
    </row>
    <row r="1512" customFormat="false" ht="15" hidden="false" customHeight="false" outlineLevel="0" collapsed="false">
      <c r="A1512" s="0" t="s">
        <v>389</v>
      </c>
      <c r="B1512" s="0" t="n">
        <f aca="false">VALUE(LEFT(A1512,4))</f>
        <v>2023</v>
      </c>
      <c r="C1512" s="0" t="str">
        <f aca="false">"FY"&amp;IF(VALUE(MID(A1512,6,2))&gt;=4,VALUE(LEFT(A1512,4)),VALUE(LEFT(A1512,4))-1)&amp;"-"&amp;TEXT(MOD(IF(VALUE(MID(A1512,6,2))&gt;=4,VALUE(LEFT(A1512,4)),VALUE(LEFT(A1512,4))-1)+1,100),"00")</f>
        <v>FY2023-24</v>
      </c>
      <c r="D1512" s="0" t="s">
        <v>648</v>
      </c>
      <c r="E1512" s="0" t="s">
        <v>91</v>
      </c>
      <c r="F1512" s="0" t="str">
        <f aca="false">INDEX(Mapping!$B$2:$B$465,MATCH(E1512,Mapping!$A$2:$A$465,0))</f>
        <v>AM/NS INDIA (HAZIRA)</v>
      </c>
      <c r="G1512" s="0" t="str">
        <f aca="false">INDEX(Mapping!$C$2:$C$465,MATCH(E1512,Mapping!$A$2:$A$465,0))</f>
        <v>AM/NS INDIA (HAZIRA)</v>
      </c>
      <c r="H1512" s="2" t="n">
        <v>79.29</v>
      </c>
      <c r="I1512" s="3" t="n">
        <v>1.66</v>
      </c>
    </row>
    <row r="1513" customFormat="false" ht="15" hidden="false" customHeight="false" outlineLevel="0" collapsed="false">
      <c r="A1513" s="0" t="s">
        <v>389</v>
      </c>
      <c r="B1513" s="0" t="n">
        <f aca="false">VALUE(LEFT(A1513,4))</f>
        <v>2023</v>
      </c>
      <c r="C1513" s="0" t="str">
        <f aca="false">"FY"&amp;IF(VALUE(MID(A1513,6,2))&gt;=4,VALUE(LEFT(A1513,4)),VALUE(LEFT(A1513,4))-1)&amp;"-"&amp;TEXT(MOD(IF(VALUE(MID(A1513,6,2))&gt;=4,VALUE(LEFT(A1513,4)),VALUE(LEFT(A1513,4))-1)+1,100),"00")</f>
        <v>FY2023-24</v>
      </c>
      <c r="D1513" s="0" t="s">
        <v>43</v>
      </c>
      <c r="E1513" s="0" t="s">
        <v>43</v>
      </c>
      <c r="F1513" s="0" t="str">
        <f aca="false">INDEX(Mapping!$B$2:$B$465,MATCH(E1513,Mapping!$A$2:$A$465,0))</f>
        <v>ODISHA</v>
      </c>
      <c r="G1513" s="0" t="str">
        <f aca="false">INDEX(Mapping!$C$2:$C$465,MATCH(E1513,Mapping!$A$2:$A$465,0))</f>
        <v>ODISHA</v>
      </c>
      <c r="H1513" s="2" t="n">
        <v>72.89</v>
      </c>
      <c r="I1513" s="3" t="n">
        <v>1.53</v>
      </c>
    </row>
    <row r="1514" customFormat="false" ht="15" hidden="false" customHeight="false" outlineLevel="0" collapsed="false">
      <c r="A1514" s="0" t="s">
        <v>389</v>
      </c>
      <c r="B1514" s="0" t="n">
        <f aca="false">VALUE(LEFT(A1514,4))</f>
        <v>2023</v>
      </c>
      <c r="C1514" s="0" t="str">
        <f aca="false">"FY"&amp;IF(VALUE(MID(A1514,6,2))&gt;=4,VALUE(LEFT(A1514,4)),VALUE(LEFT(A1514,4))-1)&amp;"-"&amp;TEXT(MOD(IF(VALUE(MID(A1514,6,2))&gt;=4,VALUE(LEFT(A1514,4)),VALUE(LEFT(A1514,4))-1)+1,100),"00")</f>
        <v>FY2023-24</v>
      </c>
      <c r="D1514" s="0" t="s">
        <v>41</v>
      </c>
      <c r="E1514" s="0" t="s">
        <v>41</v>
      </c>
      <c r="F1514" s="0" t="str">
        <f aca="false">INDEX(Mapping!$B$2:$B$465,MATCH(E1514,Mapping!$A$2:$A$465,0))</f>
        <v>RAJASTHAN</v>
      </c>
      <c r="G1514" s="0" t="str">
        <f aca="false">INDEX(Mapping!$C$2:$C$465,MATCH(E1514,Mapping!$A$2:$A$465,0))</f>
        <v>RAJASTHAN</v>
      </c>
      <c r="H1514" s="2" t="n">
        <v>72.8</v>
      </c>
      <c r="I1514" s="3" t="n">
        <v>1.53</v>
      </c>
    </row>
    <row r="1515" customFormat="false" ht="15" hidden="false" customHeight="false" outlineLevel="0" collapsed="false">
      <c r="A1515" s="0" t="s">
        <v>389</v>
      </c>
      <c r="B1515" s="0" t="n">
        <f aca="false">VALUE(LEFT(A1515,4))</f>
        <v>2023</v>
      </c>
      <c r="C1515" s="0" t="str">
        <f aca="false">"FY"&amp;IF(VALUE(MID(A1515,6,2))&gt;=4,VALUE(LEFT(A1515,4)),VALUE(LEFT(A1515,4))-1)&amp;"-"&amp;TEXT(MOD(IF(VALUE(MID(A1515,6,2))&gt;=4,VALUE(LEFT(A1515,4)),VALUE(LEFT(A1515,4))-1)+1,100),"00")</f>
        <v>FY2023-24</v>
      </c>
      <c r="D1515" s="0" t="s">
        <v>100</v>
      </c>
      <c r="E1515" s="0" t="s">
        <v>100</v>
      </c>
      <c r="F1515" s="0" t="str">
        <f aca="false">INDEX(Mapping!$B$2:$B$465,MATCH(E1515,Mapping!$A$2:$A$465,0))</f>
        <v>DNH &amp; DD (UT)</v>
      </c>
      <c r="G1515" s="0" t="str">
        <f aca="false">INDEX(Mapping!$C$2:$C$465,MATCH(E1515,Mapping!$A$2:$A$465,0))</f>
        <v>DNH &amp; DD (UT)</v>
      </c>
      <c r="H1515" s="2" t="n">
        <v>70.21</v>
      </c>
      <c r="I1515" s="3" t="n">
        <v>1.47</v>
      </c>
    </row>
    <row r="1516" customFormat="false" ht="15" hidden="false" customHeight="false" outlineLevel="0" collapsed="false">
      <c r="A1516" s="0" t="s">
        <v>389</v>
      </c>
      <c r="B1516" s="0" t="n">
        <f aca="false">VALUE(LEFT(A1516,4))</f>
        <v>2023</v>
      </c>
      <c r="C1516" s="0" t="str">
        <f aca="false">"FY"&amp;IF(VALUE(MID(A1516,6,2))&gt;=4,VALUE(LEFT(A1516,4)),VALUE(LEFT(A1516,4))-1)&amp;"-"&amp;TEXT(MOD(IF(VALUE(MID(A1516,6,2))&gt;=4,VALUE(LEFT(A1516,4)),VALUE(LEFT(A1516,4))-1)+1,100),"00")</f>
        <v>FY2023-24</v>
      </c>
      <c r="D1516" s="0" t="s">
        <v>74</v>
      </c>
      <c r="E1516" s="0" t="s">
        <v>74</v>
      </c>
      <c r="F1516" s="0" t="str">
        <f aca="false">INDEX(Mapping!$B$2:$B$465,MATCH(E1516,Mapping!$A$2:$A$465,0))</f>
        <v>NEPAL (NEA / NVVN)</v>
      </c>
      <c r="G1516" s="0" t="str">
        <f aca="false">INDEX(Mapping!$C$2:$C$465,MATCH(E1516,Mapping!$A$2:$A$465,0))</f>
        <v>NEPAL (NEA / NVVN)</v>
      </c>
      <c r="H1516" s="2" t="n">
        <v>67.4</v>
      </c>
      <c r="I1516" s="3" t="n">
        <v>1.41</v>
      </c>
    </row>
    <row r="1517" customFormat="false" ht="15" hidden="false" customHeight="false" outlineLevel="0" collapsed="false">
      <c r="A1517" s="0" t="s">
        <v>389</v>
      </c>
      <c r="B1517" s="0" t="n">
        <f aca="false">VALUE(LEFT(A1517,4))</f>
        <v>2023</v>
      </c>
      <c r="C1517" s="0" t="str">
        <f aca="false">"FY"&amp;IF(VALUE(MID(A1517,6,2))&gt;=4,VALUE(LEFT(A1517,4)),VALUE(LEFT(A1517,4))-1)&amp;"-"&amp;TEXT(MOD(IF(VALUE(MID(A1517,6,2))&gt;=4,VALUE(LEFT(A1517,4)),VALUE(LEFT(A1517,4))-1)+1,100),"00")</f>
        <v>FY2023-24</v>
      </c>
      <c r="D1517" s="0" t="s">
        <v>47</v>
      </c>
      <c r="E1517" s="0" t="s">
        <v>47</v>
      </c>
      <c r="F1517" s="0" t="str">
        <f aca="false">INDEX(Mapping!$B$2:$B$465,MATCH(E1517,Mapping!$A$2:$A$465,0))</f>
        <v>KARNATAKA</v>
      </c>
      <c r="G1517" s="0" t="str">
        <f aca="false">INDEX(Mapping!$C$2:$C$465,MATCH(E1517,Mapping!$A$2:$A$465,0))</f>
        <v>KARNATAKA</v>
      </c>
      <c r="H1517" s="2" t="n">
        <v>65.35</v>
      </c>
      <c r="I1517" s="3" t="n">
        <v>1.37</v>
      </c>
    </row>
    <row r="1518" customFormat="false" ht="15" hidden="false" customHeight="false" outlineLevel="0" collapsed="false">
      <c r="A1518" s="0" t="s">
        <v>389</v>
      </c>
      <c r="B1518" s="0" t="n">
        <f aca="false">VALUE(LEFT(A1518,4))</f>
        <v>2023</v>
      </c>
      <c r="C1518" s="0" t="str">
        <f aca="false">"FY"&amp;IF(VALUE(MID(A1518,6,2))&gt;=4,VALUE(LEFT(A1518,4)),VALUE(LEFT(A1518,4))-1)&amp;"-"&amp;TEXT(MOD(IF(VALUE(MID(A1518,6,2))&gt;=4,VALUE(LEFT(A1518,4)),VALUE(LEFT(A1518,4))-1)+1,100),"00")</f>
        <v>FY2023-24</v>
      </c>
      <c r="D1518" s="0" t="s">
        <v>49</v>
      </c>
      <c r="E1518" s="0" t="s">
        <v>49</v>
      </c>
      <c r="F1518" s="0" t="str">
        <f aca="false">INDEX(Mapping!$B$2:$B$465,MATCH(E1518,Mapping!$A$2:$A$465,0))</f>
        <v>MADHYA PRADESH</v>
      </c>
      <c r="G1518" s="0" t="str">
        <f aca="false">INDEX(Mapping!$C$2:$C$465,MATCH(E1518,Mapping!$A$2:$A$465,0))</f>
        <v>MADHYA PRADESH</v>
      </c>
      <c r="H1518" s="2" t="n">
        <v>63.26</v>
      </c>
      <c r="I1518" s="3" t="n">
        <v>1.33</v>
      </c>
    </row>
    <row r="1519" customFormat="false" ht="15" hidden="false" customHeight="false" outlineLevel="0" collapsed="false">
      <c r="A1519" s="0" t="s">
        <v>389</v>
      </c>
      <c r="B1519" s="0" t="n">
        <f aca="false">VALUE(LEFT(A1519,4))</f>
        <v>2023</v>
      </c>
      <c r="C1519" s="0" t="str">
        <f aca="false">"FY"&amp;IF(VALUE(MID(A1519,6,2))&gt;=4,VALUE(LEFT(A1519,4)),VALUE(LEFT(A1519,4))-1)&amp;"-"&amp;TEXT(MOD(IF(VALUE(MID(A1519,6,2))&gt;=4,VALUE(LEFT(A1519,4)),VALUE(LEFT(A1519,4))-1)+1,100),"00")</f>
        <v>FY2023-24</v>
      </c>
      <c r="D1519" s="0" t="s">
        <v>48</v>
      </c>
      <c r="E1519" s="0" t="s">
        <v>48</v>
      </c>
      <c r="F1519" s="0" t="str">
        <f aca="false">INDEX(Mapping!$B$2:$B$465,MATCH(E1519,Mapping!$A$2:$A$465,0))</f>
        <v>DELHI</v>
      </c>
      <c r="G1519" s="0" t="str">
        <f aca="false">INDEX(Mapping!$C$2:$C$465,MATCH(E1519,Mapping!$A$2:$A$465,0))</f>
        <v>DELHI</v>
      </c>
      <c r="H1519" s="2" t="n">
        <v>53.08</v>
      </c>
      <c r="I1519" s="3" t="n">
        <v>1.11</v>
      </c>
    </row>
    <row r="1520" customFormat="false" ht="15" hidden="false" customHeight="false" outlineLevel="0" collapsed="false">
      <c r="A1520" s="0" t="s">
        <v>389</v>
      </c>
      <c r="B1520" s="0" t="n">
        <f aca="false">VALUE(LEFT(A1520,4))</f>
        <v>2023</v>
      </c>
      <c r="C1520" s="0" t="str">
        <f aca="false">"FY"&amp;IF(VALUE(MID(A1520,6,2))&gt;=4,VALUE(LEFT(A1520,4)),VALUE(LEFT(A1520,4))-1)&amp;"-"&amp;TEXT(MOD(IF(VALUE(MID(A1520,6,2))&gt;=4,VALUE(LEFT(A1520,4)),VALUE(LEFT(A1520,4))-1)+1,100),"00")</f>
        <v>FY2023-24</v>
      </c>
      <c r="D1520" s="0" t="s">
        <v>71</v>
      </c>
      <c r="E1520" s="0" t="s">
        <v>71</v>
      </c>
      <c r="F1520" s="0" t="str">
        <f aca="false">INDEX(Mapping!$B$2:$B$465,MATCH(E1520,Mapping!$A$2:$A$465,0))</f>
        <v>KERALA</v>
      </c>
      <c r="G1520" s="0" t="str">
        <f aca="false">INDEX(Mapping!$C$2:$C$465,MATCH(E1520,Mapping!$A$2:$A$465,0))</f>
        <v>KERALA</v>
      </c>
      <c r="H1520" s="2" t="n">
        <v>45.92</v>
      </c>
      <c r="I1520" s="3" t="n">
        <v>0.96</v>
      </c>
    </row>
    <row r="1521" customFormat="false" ht="15" hidden="false" customHeight="false" outlineLevel="0" collapsed="false">
      <c r="A1521" s="0" t="s">
        <v>389</v>
      </c>
      <c r="B1521" s="0" t="n">
        <f aca="false">VALUE(LEFT(A1521,4))</f>
        <v>2023</v>
      </c>
      <c r="C1521" s="0" t="str">
        <f aca="false">"FY"&amp;IF(VALUE(MID(A1521,6,2))&gt;=4,VALUE(LEFT(A1521,4)),VALUE(LEFT(A1521,4))-1)&amp;"-"&amp;TEXT(MOD(IF(VALUE(MID(A1521,6,2))&gt;=4,VALUE(LEFT(A1521,4)),VALUE(LEFT(A1521,4))-1)+1,100),"00")</f>
        <v>FY2023-24</v>
      </c>
      <c r="D1521" s="0" t="s">
        <v>259</v>
      </c>
      <c r="E1521" s="0" t="s">
        <v>259</v>
      </c>
      <c r="F1521" s="0" t="str">
        <f aca="false">INDEX(Mapping!$B$2:$B$465,MATCH(E1521,Mapping!$A$2:$A$465,0))</f>
        <v>INDIAN RAILWAYS (NCR)</v>
      </c>
      <c r="G1521" s="0" t="str">
        <f aca="false">INDEX(Mapping!$C$2:$C$465,MATCH(E1521,Mapping!$A$2:$A$465,0))</f>
        <v>INDIAN RAILWAYS (NCR)</v>
      </c>
      <c r="H1521" s="2" t="n">
        <v>26.62</v>
      </c>
      <c r="I1521" s="3" t="n">
        <v>0.56</v>
      </c>
    </row>
    <row r="1522" customFormat="false" ht="15" hidden="false" customHeight="false" outlineLevel="0" collapsed="false">
      <c r="A1522" s="0" t="s">
        <v>389</v>
      </c>
      <c r="B1522" s="0" t="n">
        <f aca="false">VALUE(LEFT(A1522,4))</f>
        <v>2023</v>
      </c>
      <c r="C1522" s="0" t="str">
        <f aca="false">"FY"&amp;IF(VALUE(MID(A1522,6,2))&gt;=4,VALUE(LEFT(A1522,4)),VALUE(LEFT(A1522,4))-1)&amp;"-"&amp;TEXT(MOD(IF(VALUE(MID(A1522,6,2))&gt;=4,VALUE(LEFT(A1522,4)),VALUE(LEFT(A1522,4))-1)+1,100),"00")</f>
        <v>FY2023-24</v>
      </c>
      <c r="D1522" s="0" t="s">
        <v>121</v>
      </c>
      <c r="E1522" s="0" t="s">
        <v>121</v>
      </c>
      <c r="F1522" s="0" t="str">
        <f aca="false">INDEX(Mapping!$B$2:$B$465,MATCH(E1522,Mapping!$A$2:$A$465,0))</f>
        <v>MEGHALAYA</v>
      </c>
      <c r="G1522" s="0" t="str">
        <f aca="false">INDEX(Mapping!$C$2:$C$465,MATCH(E1522,Mapping!$A$2:$A$465,0))</f>
        <v>MEGHALAYA</v>
      </c>
      <c r="H1522" s="2" t="n">
        <v>26.17</v>
      </c>
      <c r="I1522" s="3" t="n">
        <v>0.55</v>
      </c>
    </row>
    <row r="1523" customFormat="false" ht="15" hidden="false" customHeight="false" outlineLevel="0" collapsed="false">
      <c r="A1523" s="0" t="s">
        <v>389</v>
      </c>
      <c r="B1523" s="0" t="n">
        <f aca="false">VALUE(LEFT(A1523,4))</f>
        <v>2023</v>
      </c>
      <c r="C1523" s="0" t="str">
        <f aca="false">"FY"&amp;IF(VALUE(MID(A1523,6,2))&gt;=4,VALUE(LEFT(A1523,4)),VALUE(LEFT(A1523,4))-1)&amp;"-"&amp;TEXT(MOD(IF(VALUE(MID(A1523,6,2))&gt;=4,VALUE(LEFT(A1523,4)),VALUE(LEFT(A1523,4))-1)+1,100),"00")</f>
        <v>FY2023-24</v>
      </c>
      <c r="D1523" s="0" t="s">
        <v>154</v>
      </c>
      <c r="E1523" s="0" t="s">
        <v>154</v>
      </c>
      <c r="F1523" s="0" t="str">
        <f aca="false">INDEX(Mapping!$B$2:$B$465,MATCH(E1523,Mapping!$A$2:$A$465,0))</f>
        <v>DVC</v>
      </c>
      <c r="G1523" s="0" t="str">
        <f aca="false">INDEX(Mapping!$C$2:$C$465,MATCH(E1523,Mapping!$A$2:$A$465,0))</f>
        <v>DVC</v>
      </c>
      <c r="H1523" s="2" t="n">
        <v>21.64</v>
      </c>
      <c r="I1523" s="3" t="n">
        <v>0.45</v>
      </c>
    </row>
    <row r="1524" customFormat="false" ht="15" hidden="false" customHeight="false" outlineLevel="0" collapsed="false">
      <c r="A1524" s="0" t="s">
        <v>389</v>
      </c>
      <c r="B1524" s="0" t="n">
        <f aca="false">VALUE(LEFT(A1524,4))</f>
        <v>2023</v>
      </c>
      <c r="C1524" s="0" t="str">
        <f aca="false">"FY"&amp;IF(VALUE(MID(A1524,6,2))&gt;=4,VALUE(LEFT(A1524,4)),VALUE(LEFT(A1524,4))-1)&amp;"-"&amp;TEXT(MOD(IF(VALUE(MID(A1524,6,2))&gt;=4,VALUE(LEFT(A1524,4)),VALUE(LEFT(A1524,4))-1)+1,100),"00")</f>
        <v>FY2023-24</v>
      </c>
      <c r="D1524" s="0" t="s">
        <v>89</v>
      </c>
      <c r="E1524" s="0" t="s">
        <v>89</v>
      </c>
      <c r="F1524" s="0" t="str">
        <f aca="false">INDEX(Mapping!$B$2:$B$465,MATCH(E1524,Mapping!$A$2:$A$465,0))</f>
        <v>MB POWER (MP)</v>
      </c>
      <c r="G1524" s="0" t="str">
        <f aca="false">INDEX(Mapping!$C$2:$C$465,MATCH(E1524,Mapping!$A$2:$A$465,0))</f>
        <v>MB POWER (MP)</v>
      </c>
      <c r="H1524" s="2" t="n">
        <v>17.49</v>
      </c>
      <c r="I1524" s="3" t="n">
        <v>0.37</v>
      </c>
    </row>
    <row r="1525" customFormat="false" ht="15" hidden="false" customHeight="false" outlineLevel="0" collapsed="false">
      <c r="A1525" s="0" t="s">
        <v>389</v>
      </c>
      <c r="B1525" s="0" t="n">
        <f aca="false">VALUE(LEFT(A1525,4))</f>
        <v>2023</v>
      </c>
      <c r="C1525" s="0" t="str">
        <f aca="false">"FY"&amp;IF(VALUE(MID(A1525,6,2))&gt;=4,VALUE(LEFT(A1525,4)),VALUE(LEFT(A1525,4))-1)&amp;"-"&amp;TEXT(MOD(IF(VALUE(MID(A1525,6,2))&gt;=4,VALUE(LEFT(A1525,4)),VALUE(LEFT(A1525,4))-1)+1,100),"00")</f>
        <v>FY2023-24</v>
      </c>
      <c r="D1525" s="0" t="s">
        <v>119</v>
      </c>
      <c r="E1525" s="0" t="s">
        <v>119</v>
      </c>
      <c r="F1525" s="0" t="str">
        <f aca="false">INDEX(Mapping!$B$2:$B$465,MATCH(E1525,Mapping!$A$2:$A$465,0))</f>
        <v>GOA</v>
      </c>
      <c r="G1525" s="0" t="str">
        <f aca="false">INDEX(Mapping!$C$2:$C$465,MATCH(E1525,Mapping!$A$2:$A$465,0))</f>
        <v>GOA</v>
      </c>
      <c r="H1525" s="2" t="n">
        <v>13.46</v>
      </c>
      <c r="I1525" s="3" t="n">
        <v>0.28</v>
      </c>
    </row>
    <row r="1526" customFormat="false" ht="15" hidden="false" customHeight="false" outlineLevel="0" collapsed="false">
      <c r="A1526" s="0" t="s">
        <v>389</v>
      </c>
      <c r="B1526" s="0" t="n">
        <f aca="false">VALUE(LEFT(A1526,4))</f>
        <v>2023</v>
      </c>
      <c r="C1526" s="0" t="str">
        <f aca="false">"FY"&amp;IF(VALUE(MID(A1526,6,2))&gt;=4,VALUE(LEFT(A1526,4)),VALUE(LEFT(A1526,4))-1)&amp;"-"&amp;TEXT(MOD(IF(VALUE(MID(A1526,6,2))&gt;=4,VALUE(LEFT(A1526,4)),VALUE(LEFT(A1526,4))-1)+1,100),"00")</f>
        <v>FY2023-24</v>
      </c>
      <c r="D1526" s="0" t="s">
        <v>213</v>
      </c>
      <c r="E1526" s="0" t="s">
        <v>213</v>
      </c>
      <c r="F1526" s="0" t="str">
        <f aca="false">INDEX(Mapping!$B$2:$B$465,MATCH(E1526,Mapping!$A$2:$A$465,0))</f>
        <v>NEPAL (NEA / NVVN)</v>
      </c>
      <c r="G1526" s="0" t="str">
        <f aca="false">INDEX(Mapping!$C$2:$C$465,MATCH(E1526,Mapping!$A$2:$A$465,0))</f>
        <v>NEPAL (NEA / NVVN)</v>
      </c>
      <c r="H1526" s="2" t="n">
        <v>11.74</v>
      </c>
      <c r="I1526" s="3" t="n">
        <v>0.25</v>
      </c>
    </row>
    <row r="1527" customFormat="false" ht="15" hidden="false" customHeight="false" outlineLevel="0" collapsed="false">
      <c r="A1527" s="0" t="s">
        <v>389</v>
      </c>
      <c r="B1527" s="0" t="n">
        <f aca="false">VALUE(LEFT(A1527,4))</f>
        <v>2023</v>
      </c>
      <c r="C1527" s="0" t="str">
        <f aca="false">"FY"&amp;IF(VALUE(MID(A1527,6,2))&gt;=4,VALUE(LEFT(A1527,4)),VALUE(LEFT(A1527,4))-1)&amp;"-"&amp;TEXT(MOD(IF(VALUE(MID(A1527,6,2))&gt;=4,VALUE(LEFT(A1527,4)),VALUE(LEFT(A1527,4))-1)+1,100),"00")</f>
        <v>FY2023-24</v>
      </c>
      <c r="D1527" s="0" t="s">
        <v>94</v>
      </c>
      <c r="E1527" s="0" t="s">
        <v>94</v>
      </c>
      <c r="F1527" s="0" t="str">
        <f aca="false">INDEX(Mapping!$B$2:$B$465,MATCH(E1527,Mapping!$A$2:$A$465,0))</f>
        <v>JHARKHAND</v>
      </c>
      <c r="G1527" s="0" t="str">
        <f aca="false">INDEX(Mapping!$C$2:$C$465,MATCH(E1527,Mapping!$A$2:$A$465,0))</f>
        <v>JHARKHAND</v>
      </c>
      <c r="H1527" s="2" t="n">
        <v>6.14</v>
      </c>
      <c r="I1527" s="3" t="n">
        <v>0.13</v>
      </c>
    </row>
    <row r="1528" customFormat="false" ht="15" hidden="false" customHeight="false" outlineLevel="0" collapsed="false">
      <c r="A1528" s="0" t="s">
        <v>389</v>
      </c>
      <c r="B1528" s="0" t="n">
        <f aca="false">VALUE(LEFT(A1528,4))</f>
        <v>2023</v>
      </c>
      <c r="C1528" s="0" t="str">
        <f aca="false">"FY"&amp;IF(VALUE(MID(A1528,6,2))&gt;=4,VALUE(LEFT(A1528,4)),VALUE(LEFT(A1528,4))-1)&amp;"-"&amp;TEXT(MOD(IF(VALUE(MID(A1528,6,2))&gt;=4,VALUE(LEFT(A1528,4)),VALUE(LEFT(A1528,4))-1)+1,100),"00")</f>
        <v>FY2023-24</v>
      </c>
      <c r="D1528" s="0" t="s">
        <v>53</v>
      </c>
      <c r="E1528" s="0" t="s">
        <v>53</v>
      </c>
      <c r="F1528" s="0" t="str">
        <f aca="false">INDEX(Mapping!$B$2:$B$465,MATCH(E1528,Mapping!$A$2:$A$465,0))</f>
        <v>HIMACHAL PRADESH</v>
      </c>
      <c r="G1528" s="0" t="str">
        <f aca="false">INDEX(Mapping!$C$2:$C$465,MATCH(E1528,Mapping!$A$2:$A$465,0))</f>
        <v>HIMACHAL PRADESH</v>
      </c>
      <c r="H1528" s="2" t="n">
        <v>5.87</v>
      </c>
      <c r="I1528" s="3" t="n">
        <v>0.12</v>
      </c>
    </row>
    <row r="1529" customFormat="false" ht="15" hidden="false" customHeight="false" outlineLevel="0" collapsed="false">
      <c r="A1529" s="0" t="s">
        <v>389</v>
      </c>
      <c r="B1529" s="0" t="n">
        <f aca="false">VALUE(LEFT(A1529,4))</f>
        <v>2023</v>
      </c>
      <c r="C1529" s="0" t="str">
        <f aca="false">"FY"&amp;IF(VALUE(MID(A1529,6,2))&gt;=4,VALUE(LEFT(A1529,4)),VALUE(LEFT(A1529,4))-1)&amp;"-"&amp;TEXT(MOD(IF(VALUE(MID(A1529,6,2))&gt;=4,VALUE(LEFT(A1529,4)),VALUE(LEFT(A1529,4))-1)+1,100),"00")</f>
        <v>FY2023-24</v>
      </c>
      <c r="D1529" s="0" t="s">
        <v>61</v>
      </c>
      <c r="E1529" s="0" t="s">
        <v>61</v>
      </c>
      <c r="F1529" s="0" t="str">
        <f aca="false">INDEX(Mapping!$B$2:$B$465,MATCH(E1529,Mapping!$A$2:$A$465,0))</f>
        <v>ASSAM</v>
      </c>
      <c r="G1529" s="0" t="str">
        <f aca="false">INDEX(Mapping!$C$2:$C$465,MATCH(E1529,Mapping!$A$2:$A$465,0))</f>
        <v>ASSAM</v>
      </c>
      <c r="H1529" s="2" t="n">
        <v>4.74</v>
      </c>
      <c r="I1529" s="3" t="n">
        <v>0.1</v>
      </c>
    </row>
    <row r="1530" customFormat="false" ht="15" hidden="false" customHeight="false" outlineLevel="0" collapsed="false">
      <c r="A1530" s="0" t="s">
        <v>389</v>
      </c>
      <c r="B1530" s="0" t="n">
        <f aca="false">VALUE(LEFT(A1530,4))</f>
        <v>2023</v>
      </c>
      <c r="C1530" s="0" t="str">
        <f aca="false">"FY"&amp;IF(VALUE(MID(A1530,6,2))&gt;=4,VALUE(LEFT(A1530,4)),VALUE(LEFT(A1530,4))-1)&amp;"-"&amp;TEXT(MOD(IF(VALUE(MID(A1530,6,2))&gt;=4,VALUE(LEFT(A1530,4)),VALUE(LEFT(A1530,4))-1)+1,100),"00")</f>
        <v>FY2023-24</v>
      </c>
      <c r="D1530" s="0" t="s">
        <v>176</v>
      </c>
      <c r="E1530" s="0" t="s">
        <v>176</v>
      </c>
      <c r="F1530" s="0" t="str">
        <f aca="false">INDEX(Mapping!$B$2:$B$465,MATCH(E1530,Mapping!$A$2:$A$465,0))</f>
        <v>SIKKIM</v>
      </c>
      <c r="G1530" s="0" t="str">
        <f aca="false">INDEX(Mapping!$C$2:$C$465,MATCH(E1530,Mapping!$A$2:$A$465,0))</f>
        <v>SIKKIM</v>
      </c>
      <c r="H1530" s="2" t="n">
        <v>4.34</v>
      </c>
      <c r="I1530" s="3" t="n">
        <v>0.09</v>
      </c>
    </row>
    <row r="1531" customFormat="false" ht="15" hidden="false" customHeight="false" outlineLevel="0" collapsed="false">
      <c r="A1531" s="0" t="s">
        <v>389</v>
      </c>
      <c r="B1531" s="0" t="n">
        <f aca="false">VALUE(LEFT(A1531,4))</f>
        <v>2023</v>
      </c>
      <c r="C1531" s="0" t="str">
        <f aca="false">"FY"&amp;IF(VALUE(MID(A1531,6,2))&gt;=4,VALUE(LEFT(A1531,4)),VALUE(LEFT(A1531,4))-1)&amp;"-"&amp;TEXT(MOD(IF(VALUE(MID(A1531,6,2))&gt;=4,VALUE(LEFT(A1531,4)),VALUE(LEFT(A1531,4))-1)+1,100),"00")</f>
        <v>FY2023-24</v>
      </c>
      <c r="D1531" s="0" t="s">
        <v>46</v>
      </c>
      <c r="E1531" s="0" t="s">
        <v>46</v>
      </c>
      <c r="F1531" s="0" t="str">
        <f aca="false">INDEX(Mapping!$B$2:$B$465,MATCH(E1531,Mapping!$A$2:$A$465,0))</f>
        <v>CHHATTISGARH</v>
      </c>
      <c r="G1531" s="0" t="str">
        <f aca="false">INDEX(Mapping!$C$2:$C$465,MATCH(E1531,Mapping!$A$2:$A$465,0))</f>
        <v>CHHATTISGARH</v>
      </c>
      <c r="H1531" s="2" t="n">
        <v>3.63</v>
      </c>
      <c r="I1531" s="3" t="n">
        <v>0.08</v>
      </c>
    </row>
    <row r="1532" customFormat="false" ht="15" hidden="false" customHeight="false" outlineLevel="0" collapsed="false">
      <c r="A1532" s="0" t="s">
        <v>389</v>
      </c>
      <c r="B1532" s="0" t="n">
        <f aca="false">VALUE(LEFT(A1532,4))</f>
        <v>2023</v>
      </c>
      <c r="C1532" s="0" t="str">
        <f aca="false">"FY"&amp;IF(VALUE(MID(A1532,6,2))&gt;=4,VALUE(LEFT(A1532,4)),VALUE(LEFT(A1532,4))-1)&amp;"-"&amp;TEXT(MOD(IF(VALUE(MID(A1532,6,2))&gt;=4,VALUE(LEFT(A1532,4)),VALUE(LEFT(A1532,4))-1)+1,100),"00")</f>
        <v>FY2023-24</v>
      </c>
      <c r="D1532" s="0" t="s">
        <v>152</v>
      </c>
      <c r="E1532" s="0" t="s">
        <v>152</v>
      </c>
      <c r="F1532" s="0" t="str">
        <f aca="false">INDEX(Mapping!$B$2:$B$465,MATCH(E1532,Mapping!$A$2:$A$465,0))</f>
        <v>CHANDIGARH</v>
      </c>
      <c r="G1532" s="0" t="str">
        <f aca="false">INDEX(Mapping!$C$2:$C$465,MATCH(E1532,Mapping!$A$2:$A$465,0))</f>
        <v>CHANDIGARH</v>
      </c>
      <c r="H1532" s="2" t="n">
        <v>1.83</v>
      </c>
      <c r="I1532" s="3" t="n">
        <v>0.04</v>
      </c>
    </row>
    <row r="1533" customFormat="false" ht="15" hidden="false" customHeight="false" outlineLevel="0" collapsed="false">
      <c r="A1533" s="0" t="s">
        <v>389</v>
      </c>
      <c r="B1533" s="0" t="n">
        <f aca="false">VALUE(LEFT(A1533,4))</f>
        <v>2023</v>
      </c>
      <c r="C1533" s="0" t="str">
        <f aca="false">"FY"&amp;IF(VALUE(MID(A1533,6,2))&gt;=4,VALUE(LEFT(A1533,4)),VALUE(LEFT(A1533,4))-1)&amp;"-"&amp;TEXT(MOD(IF(VALUE(MID(A1533,6,2))&gt;=4,VALUE(LEFT(A1533,4)),VALUE(LEFT(A1533,4))-1)+1,100),"00")</f>
        <v>FY2023-24</v>
      </c>
      <c r="D1533" s="0" t="s">
        <v>272</v>
      </c>
      <c r="E1533" s="0" t="s">
        <v>272</v>
      </c>
      <c r="F1533" s="0" t="str">
        <f aca="false">INDEX(Mapping!$B$2:$B$465,MATCH(E1533,Mapping!$A$2:$A$465,0))</f>
        <v>BALCO</v>
      </c>
      <c r="G1533" s="0" t="str">
        <f aca="false">INDEX(Mapping!$C$2:$C$465,MATCH(E1533,Mapping!$A$2:$A$465,0))</f>
        <v>BALCO</v>
      </c>
      <c r="H1533" s="2" t="n">
        <v>1.11</v>
      </c>
      <c r="I1533" s="3" t="n">
        <v>0.02</v>
      </c>
    </row>
    <row r="1534" customFormat="false" ht="15" hidden="false" customHeight="false" outlineLevel="0" collapsed="false">
      <c r="A1534" s="0" t="s">
        <v>389</v>
      </c>
      <c r="B1534" s="0" t="n">
        <f aca="false">VALUE(LEFT(A1534,4))</f>
        <v>2023</v>
      </c>
      <c r="C1534" s="0" t="str">
        <f aca="false">"FY"&amp;IF(VALUE(MID(A1534,6,2))&gt;=4,VALUE(LEFT(A1534,4)),VALUE(LEFT(A1534,4))-1)&amp;"-"&amp;TEXT(MOD(IF(VALUE(MID(A1534,6,2))&gt;=4,VALUE(LEFT(A1534,4)),VALUE(LEFT(A1534,4))-1)+1,100),"00")</f>
        <v>FY2023-24</v>
      </c>
      <c r="D1534" s="0" t="s">
        <v>253</v>
      </c>
      <c r="E1534" s="0" t="s">
        <v>253</v>
      </c>
      <c r="F1534" s="0" t="str">
        <f aca="false">INDEX(Mapping!$B$2:$B$465,MATCH(E1534,Mapping!$A$2:$A$465,0))</f>
        <v>NAGALAND</v>
      </c>
      <c r="G1534" s="0" t="str">
        <f aca="false">INDEX(Mapping!$C$2:$C$465,MATCH(E1534,Mapping!$A$2:$A$465,0))</f>
        <v>NAGALAND</v>
      </c>
      <c r="H1534" s="2" t="n">
        <v>0.95</v>
      </c>
      <c r="I1534" s="3" t="n">
        <v>0.02</v>
      </c>
    </row>
    <row r="1535" customFormat="false" ht="15" hidden="false" customHeight="false" outlineLevel="0" collapsed="false">
      <c r="A1535" s="0" t="s">
        <v>389</v>
      </c>
      <c r="B1535" s="0" t="n">
        <f aca="false">VALUE(LEFT(A1535,4))</f>
        <v>2023</v>
      </c>
      <c r="C1535" s="0" t="str">
        <f aca="false">"FY"&amp;IF(VALUE(MID(A1535,6,2))&gt;=4,VALUE(LEFT(A1535,4)),VALUE(LEFT(A1535,4))-1)&amp;"-"&amp;TEXT(MOD(IF(VALUE(MID(A1535,6,2))&gt;=4,VALUE(LEFT(A1535,4)),VALUE(LEFT(A1535,4))-1)+1,100),"00")</f>
        <v>FY2023-24</v>
      </c>
      <c r="D1535" s="0" t="s">
        <v>181</v>
      </c>
      <c r="E1535" s="0" t="s">
        <v>181</v>
      </c>
      <c r="F1535" s="0" t="str">
        <f aca="false">INDEX(Mapping!$B$2:$B$465,MATCH(E1535,Mapping!$A$2:$A$465,0))</f>
        <v>ARUNACHAL PRADESH</v>
      </c>
      <c r="G1535" s="0" t="str">
        <f aca="false">INDEX(Mapping!$C$2:$C$465,MATCH(E1535,Mapping!$A$2:$A$465,0))</f>
        <v>ARUNACHAL PRADESH</v>
      </c>
      <c r="H1535" s="2" t="n">
        <v>0.78</v>
      </c>
      <c r="I1535" s="3" t="n">
        <v>0.02</v>
      </c>
    </row>
    <row r="1536" customFormat="false" ht="15" hidden="false" customHeight="false" outlineLevel="0" collapsed="false">
      <c r="A1536" s="0" t="s">
        <v>389</v>
      </c>
      <c r="B1536" s="0" t="n">
        <f aca="false">VALUE(LEFT(A1536,4))</f>
        <v>2023</v>
      </c>
      <c r="C1536" s="0" t="str">
        <f aca="false">"FY"&amp;IF(VALUE(MID(A1536,6,2))&gt;=4,VALUE(LEFT(A1536,4)),VALUE(LEFT(A1536,4))-1)&amp;"-"&amp;TEXT(MOD(IF(VALUE(MID(A1536,6,2))&gt;=4,VALUE(LEFT(A1536,4)),VALUE(LEFT(A1536,4))-1)+1,100),"00")</f>
        <v>FY2023-24</v>
      </c>
      <c r="D1536" s="0" t="s">
        <v>45</v>
      </c>
      <c r="E1536" s="0" t="s">
        <v>45</v>
      </c>
      <c r="F1536" s="0" t="str">
        <f aca="false">INDEX(Mapping!$B$2:$B$465,MATCH(E1536,Mapping!$A$2:$A$465,0))</f>
        <v>BIHAR</v>
      </c>
      <c r="G1536" s="0" t="str">
        <f aca="false">INDEX(Mapping!$C$2:$C$465,MATCH(E1536,Mapping!$A$2:$A$465,0))</f>
        <v>BIHAR</v>
      </c>
      <c r="H1536" s="2" t="n">
        <v>0.43</v>
      </c>
      <c r="I1536" s="3" t="n">
        <v>0.01</v>
      </c>
    </row>
    <row r="1537" customFormat="false" ht="15" hidden="false" customHeight="false" outlineLevel="0" collapsed="false">
      <c r="A1537" s="0" t="s">
        <v>389</v>
      </c>
      <c r="B1537" s="0" t="n">
        <f aca="false">VALUE(LEFT(A1537,4))</f>
        <v>2023</v>
      </c>
      <c r="C1537" s="0" t="str">
        <f aca="false">"FY"&amp;IF(VALUE(MID(A1537,6,2))&gt;=4,VALUE(LEFT(A1537,4)),VALUE(LEFT(A1537,4))-1)&amp;"-"&amp;TEXT(MOD(IF(VALUE(MID(A1537,6,2))&gt;=4,VALUE(LEFT(A1537,4)),VALUE(LEFT(A1537,4))-1)+1,100),"00")</f>
        <v>FY2023-24</v>
      </c>
      <c r="D1537" s="0" t="s">
        <v>291</v>
      </c>
      <c r="E1537" s="0" t="s">
        <v>291</v>
      </c>
      <c r="F1537" s="0" t="str">
        <f aca="false">INDEX(Mapping!$B$2:$B$465,MATCH(E1537,Mapping!$A$2:$A$465,0))</f>
        <v>MANIPUR</v>
      </c>
      <c r="G1537" s="0" t="str">
        <f aca="false">INDEX(Mapping!$C$2:$C$465,MATCH(E1537,Mapping!$A$2:$A$465,0))</f>
        <v>MANIPUR</v>
      </c>
      <c r="H1537" s="2" t="n">
        <v>0.22</v>
      </c>
      <c r="I1537" s="3" t="n">
        <v>0.005</v>
      </c>
    </row>
    <row r="1538" customFormat="false" ht="15" hidden="false" customHeight="false" outlineLevel="0" collapsed="false">
      <c r="A1538" s="0" t="s">
        <v>389</v>
      </c>
      <c r="B1538" s="0" t="n">
        <f aca="false">VALUE(LEFT(A1538,4))</f>
        <v>2023</v>
      </c>
      <c r="C1538" s="0" t="str">
        <f aca="false">"FY"&amp;IF(VALUE(MID(A1538,6,2))&gt;=4,VALUE(LEFT(A1538,4)),VALUE(LEFT(A1538,4))-1)&amp;"-"&amp;TEXT(MOD(IF(VALUE(MID(A1538,6,2))&gt;=4,VALUE(LEFT(A1538,4)),VALUE(LEFT(A1538,4))-1)+1,100),"00")</f>
        <v>FY2023-24</v>
      </c>
      <c r="D1538" s="0" t="s">
        <v>199</v>
      </c>
      <c r="E1538" s="0" t="s">
        <v>199</v>
      </c>
      <c r="F1538" s="0" t="str">
        <f aca="false">INDEX(Mapping!$B$2:$B$465,MATCH(E1538,Mapping!$A$2:$A$465,0))</f>
        <v>TRIPURA</v>
      </c>
      <c r="G1538" s="0" t="str">
        <f aca="false">INDEX(Mapping!$C$2:$C$465,MATCH(E1538,Mapping!$A$2:$A$465,0))</f>
        <v>TRIPURA</v>
      </c>
      <c r="H1538" s="2" t="n">
        <v>0.04</v>
      </c>
      <c r="I1538" s="3" t="n">
        <v>0.001</v>
      </c>
    </row>
    <row r="1539" customFormat="false" ht="15" hidden="false" customHeight="false" outlineLevel="0" collapsed="false">
      <c r="A1539" s="0" t="s">
        <v>289</v>
      </c>
      <c r="B1539" s="0" t="n">
        <f aca="false">VALUE(LEFT(A1539,4))</f>
        <v>2024</v>
      </c>
      <c r="C1539" s="0" t="str">
        <f aca="false">"FY"&amp;IF(VALUE(MID(A1539,6,2))&gt;=4,VALUE(LEFT(A1539,4)),VALUE(LEFT(A1539,4))-1)&amp;"-"&amp;TEXT(MOD(IF(VALUE(MID(A1539,6,2))&gt;=4,VALUE(LEFT(A1539,4)),VALUE(LEFT(A1539,4))-1)+1,100),"00")</f>
        <v>FY2023-24</v>
      </c>
      <c r="D1539" s="0" t="s">
        <v>35</v>
      </c>
      <c r="E1539" s="0" t="s">
        <v>35</v>
      </c>
      <c r="F1539" s="0" t="str">
        <f aca="false">INDEX(Mapping!$B$2:$B$465,MATCH(E1539,Mapping!$A$2:$A$465,0))</f>
        <v>TELANGANA</v>
      </c>
      <c r="G1539" s="0" t="str">
        <f aca="false">INDEX(Mapping!$C$2:$C$465,MATCH(E1539,Mapping!$A$2:$A$465,0))</f>
        <v>TELANGANA</v>
      </c>
      <c r="H1539" s="2" t="n">
        <v>1076.71</v>
      </c>
      <c r="I1539" s="3" t="n">
        <v>19.27</v>
      </c>
    </row>
    <row r="1540" customFormat="false" ht="15" hidden="false" customHeight="false" outlineLevel="0" collapsed="false">
      <c r="A1540" s="0" t="s">
        <v>289</v>
      </c>
      <c r="B1540" s="0" t="n">
        <f aca="false">VALUE(LEFT(A1540,4))</f>
        <v>2024</v>
      </c>
      <c r="C1540" s="0" t="str">
        <f aca="false">"FY"&amp;IF(VALUE(MID(A1540,6,2))&gt;=4,VALUE(LEFT(A1540,4)),VALUE(LEFT(A1540,4))-1)&amp;"-"&amp;TEXT(MOD(IF(VALUE(MID(A1540,6,2))&gt;=4,VALUE(LEFT(A1540,4)),VALUE(LEFT(A1540,4))-1)+1,100),"00")</f>
        <v>FY2023-24</v>
      </c>
      <c r="D1540" s="0" t="s">
        <v>42</v>
      </c>
      <c r="E1540" s="0" t="s">
        <v>42</v>
      </c>
      <c r="F1540" s="0" t="str">
        <f aca="false">INDEX(Mapping!$B$2:$B$465,MATCH(E1540,Mapping!$A$2:$A$465,0))</f>
        <v>PUNJAB</v>
      </c>
      <c r="G1540" s="0" t="str">
        <f aca="false">INDEX(Mapping!$C$2:$C$465,MATCH(E1540,Mapping!$A$2:$A$465,0))</f>
        <v>PUNJAB</v>
      </c>
      <c r="H1540" s="2" t="n">
        <v>488.41</v>
      </c>
      <c r="I1540" s="3" t="n">
        <v>8.74</v>
      </c>
    </row>
    <row r="1541" customFormat="false" ht="15" hidden="false" customHeight="false" outlineLevel="0" collapsed="false">
      <c r="A1541" s="0" t="s">
        <v>289</v>
      </c>
      <c r="B1541" s="0" t="n">
        <f aca="false">VALUE(LEFT(A1541,4))</f>
        <v>2024</v>
      </c>
      <c r="C1541" s="0" t="str">
        <f aca="false">"FY"&amp;IF(VALUE(MID(A1541,6,2))&gt;=4,VALUE(LEFT(A1541,4)),VALUE(LEFT(A1541,4))-1)&amp;"-"&amp;TEXT(MOD(IF(VALUE(MID(A1541,6,2))&gt;=4,VALUE(LEFT(A1541,4)),VALUE(LEFT(A1541,4))-1)+1,100),"00")</f>
        <v>FY2023-24</v>
      </c>
      <c r="D1541" s="0" t="s">
        <v>36</v>
      </c>
      <c r="E1541" s="0" t="s">
        <v>36</v>
      </c>
      <c r="F1541" s="0" t="str">
        <f aca="false">INDEX(Mapping!$B$2:$B$465,MATCH(E1541,Mapping!$A$2:$A$465,0))</f>
        <v>UTTAR PRADESH</v>
      </c>
      <c r="G1541" s="0" t="str">
        <f aca="false">INDEX(Mapping!$C$2:$C$465,MATCH(E1541,Mapping!$A$2:$A$465,0))</f>
        <v>UTTAR PRADESH</v>
      </c>
      <c r="H1541" s="2" t="n">
        <v>472.08</v>
      </c>
      <c r="I1541" s="3" t="n">
        <v>8.45</v>
      </c>
    </row>
    <row r="1542" customFormat="false" ht="15" hidden="false" customHeight="false" outlineLevel="0" collapsed="false">
      <c r="A1542" s="0" t="s">
        <v>289</v>
      </c>
      <c r="B1542" s="0" t="n">
        <f aca="false">VALUE(LEFT(A1542,4))</f>
        <v>2024</v>
      </c>
      <c r="C1542" s="0" t="str">
        <f aca="false">"FY"&amp;IF(VALUE(MID(A1542,6,2))&gt;=4,VALUE(LEFT(A1542,4)),VALUE(LEFT(A1542,4))-1)&amp;"-"&amp;TEXT(MOD(IF(VALUE(MID(A1542,6,2))&gt;=4,VALUE(LEFT(A1542,4)),VALUE(LEFT(A1542,4))-1)+1,100),"00")</f>
        <v>FY2023-24</v>
      </c>
      <c r="D1542" s="0" t="s">
        <v>31</v>
      </c>
      <c r="E1542" s="0" t="s">
        <v>31</v>
      </c>
      <c r="F1542" s="0" t="str">
        <f aca="false">INDEX(Mapping!$B$2:$B$465,MATCH(E1542,Mapping!$A$2:$A$465,0))</f>
        <v>GUJARAT</v>
      </c>
      <c r="G1542" s="0" t="str">
        <f aca="false">INDEX(Mapping!$C$2:$C$465,MATCH(E1542,Mapping!$A$2:$A$465,0))</f>
        <v>GUJARAT</v>
      </c>
      <c r="H1542" s="2" t="n">
        <v>416.23</v>
      </c>
      <c r="I1542" s="3" t="n">
        <v>7.45</v>
      </c>
    </row>
    <row r="1543" customFormat="false" ht="15" hidden="false" customHeight="false" outlineLevel="0" collapsed="false">
      <c r="A1543" s="0" t="s">
        <v>289</v>
      </c>
      <c r="B1543" s="0" t="n">
        <f aca="false">VALUE(LEFT(A1543,4))</f>
        <v>2024</v>
      </c>
      <c r="C1543" s="0" t="str">
        <f aca="false">"FY"&amp;IF(VALUE(MID(A1543,6,2))&gt;=4,VALUE(LEFT(A1543,4)),VALUE(LEFT(A1543,4))-1)&amp;"-"&amp;TEXT(MOD(IF(VALUE(MID(A1543,6,2))&gt;=4,VALUE(LEFT(A1543,4)),VALUE(LEFT(A1543,4))-1)+1,100),"00")</f>
        <v>FY2023-24</v>
      </c>
      <c r="D1543" s="0" t="s">
        <v>54</v>
      </c>
      <c r="E1543" s="0" t="s">
        <v>54</v>
      </c>
      <c r="F1543" s="0" t="str">
        <f aca="false">INDEX(Mapping!$B$2:$B$465,MATCH(E1543,Mapping!$A$2:$A$465,0))</f>
        <v>JAMMU &amp; KASHMIR</v>
      </c>
      <c r="G1543" s="0" t="str">
        <f aca="false">INDEX(Mapping!$C$2:$C$465,MATCH(E1543,Mapping!$A$2:$A$465,0))</f>
        <v>JAMMU &amp; KASHMIR</v>
      </c>
      <c r="H1543" s="2" t="n">
        <v>370.94</v>
      </c>
      <c r="I1543" s="3" t="n">
        <v>6.64</v>
      </c>
    </row>
    <row r="1544" customFormat="false" ht="15" hidden="false" customHeight="false" outlineLevel="0" collapsed="false">
      <c r="A1544" s="0" t="s">
        <v>289</v>
      </c>
      <c r="B1544" s="0" t="n">
        <f aca="false">VALUE(LEFT(A1544,4))</f>
        <v>2024</v>
      </c>
      <c r="C1544" s="0" t="str">
        <f aca="false">"FY"&amp;IF(VALUE(MID(A1544,6,2))&gt;=4,VALUE(LEFT(A1544,4)),VALUE(LEFT(A1544,4))-1)&amp;"-"&amp;TEXT(MOD(IF(VALUE(MID(A1544,6,2))&gt;=4,VALUE(LEFT(A1544,4)),VALUE(LEFT(A1544,4))-1)+1,100),"00")</f>
        <v>FY2023-24</v>
      </c>
      <c r="D1544" s="0" t="s">
        <v>38</v>
      </c>
      <c r="E1544" s="0" t="s">
        <v>38</v>
      </c>
      <c r="F1544" s="0" t="str">
        <f aca="false">INDEX(Mapping!$B$2:$B$465,MATCH(E1544,Mapping!$A$2:$A$465,0))</f>
        <v>ANDHRA PRADESH</v>
      </c>
      <c r="G1544" s="0" t="str">
        <f aca="false">INDEX(Mapping!$C$2:$C$465,MATCH(E1544,Mapping!$A$2:$A$465,0))</f>
        <v>ANDHRA PRADESH</v>
      </c>
      <c r="H1544" s="2" t="n">
        <v>359.46</v>
      </c>
      <c r="I1544" s="3" t="n">
        <v>6.43</v>
      </c>
    </row>
    <row r="1545" customFormat="false" ht="15" hidden="false" customHeight="false" outlineLevel="0" collapsed="false">
      <c r="A1545" s="0" t="s">
        <v>289</v>
      </c>
      <c r="B1545" s="0" t="n">
        <f aca="false">VALUE(LEFT(A1545,4))</f>
        <v>2024</v>
      </c>
      <c r="C1545" s="0" t="str">
        <f aca="false">"FY"&amp;IF(VALUE(MID(A1545,6,2))&gt;=4,VALUE(LEFT(A1545,4)),VALUE(LEFT(A1545,4))-1)&amp;"-"&amp;TEXT(MOD(IF(VALUE(MID(A1545,6,2))&gt;=4,VALUE(LEFT(A1545,4)),VALUE(LEFT(A1545,4))-1)+1,100),"00")</f>
        <v>FY2023-24</v>
      </c>
      <c r="D1545" s="0" t="s">
        <v>651</v>
      </c>
      <c r="E1545" s="0" t="s">
        <v>111</v>
      </c>
      <c r="F1545" s="0" t="str">
        <f aca="false">INDEX(Mapping!$B$2:$B$465,MATCH(E1545,Mapping!$A$2:$A$465,0))</f>
        <v>DRUK GREEN POWER (BHUTAN)</v>
      </c>
      <c r="G1545" s="0" t="str">
        <f aca="false">INDEX(Mapping!$C$2:$C$465,MATCH(E1545,Mapping!$A$2:$A$465,0))</f>
        <v>DRUK GREEN POWER (BHUTAN)</v>
      </c>
      <c r="H1545" s="2" t="n">
        <v>326.98</v>
      </c>
      <c r="I1545" s="3" t="n">
        <v>5.85</v>
      </c>
    </row>
    <row r="1546" customFormat="false" ht="15" hidden="false" customHeight="false" outlineLevel="0" collapsed="false">
      <c r="A1546" s="0" t="s">
        <v>289</v>
      </c>
      <c r="B1546" s="0" t="n">
        <f aca="false">VALUE(LEFT(A1546,4))</f>
        <v>2024</v>
      </c>
      <c r="C1546" s="0" t="str">
        <f aca="false">"FY"&amp;IF(VALUE(MID(A1546,6,2))&gt;=4,VALUE(LEFT(A1546,4)),VALUE(LEFT(A1546,4))-1)&amp;"-"&amp;TEXT(MOD(IF(VALUE(MID(A1546,6,2))&gt;=4,VALUE(LEFT(A1546,4)),VALUE(LEFT(A1546,4))-1)+1,100),"00")</f>
        <v>FY2023-24</v>
      </c>
      <c r="D1546" s="0" t="s">
        <v>37</v>
      </c>
      <c r="E1546" s="0" t="s">
        <v>37</v>
      </c>
      <c r="F1546" s="0" t="str">
        <f aca="false">INDEX(Mapping!$B$2:$B$465,MATCH(E1546,Mapping!$A$2:$A$465,0))</f>
        <v>MAHARASHTRA</v>
      </c>
      <c r="G1546" s="0" t="str">
        <f aca="false">INDEX(Mapping!$C$2:$C$465,MATCH(E1546,Mapping!$A$2:$A$465,0))</f>
        <v>MAHARASHTRA</v>
      </c>
      <c r="H1546" s="2" t="n">
        <v>285.39</v>
      </c>
      <c r="I1546" s="3" t="n">
        <v>5.11</v>
      </c>
    </row>
    <row r="1547" customFormat="false" ht="15" hidden="false" customHeight="false" outlineLevel="0" collapsed="false">
      <c r="A1547" s="0" t="s">
        <v>289</v>
      </c>
      <c r="B1547" s="0" t="n">
        <f aca="false">VALUE(LEFT(A1547,4))</f>
        <v>2024</v>
      </c>
      <c r="C1547" s="0" t="str">
        <f aca="false">"FY"&amp;IF(VALUE(MID(A1547,6,2))&gt;=4,VALUE(LEFT(A1547,4)),VALUE(LEFT(A1547,4))-1)&amp;"-"&amp;TEXT(MOD(IF(VALUE(MID(A1547,6,2))&gt;=4,VALUE(LEFT(A1547,4)),VALUE(LEFT(A1547,4))-1)+1,100),"00")</f>
        <v>FY2023-24</v>
      </c>
      <c r="D1547" s="0" t="s">
        <v>44</v>
      </c>
      <c r="E1547" s="0" t="s">
        <v>44</v>
      </c>
      <c r="F1547" s="0" t="str">
        <f aca="false">INDEX(Mapping!$B$2:$B$465,MATCH(E1547,Mapping!$A$2:$A$465,0))</f>
        <v>HARYANA</v>
      </c>
      <c r="G1547" s="0" t="str">
        <f aca="false">INDEX(Mapping!$C$2:$C$465,MATCH(E1547,Mapping!$A$2:$A$465,0))</f>
        <v>HARYANA</v>
      </c>
      <c r="H1547" s="2" t="n">
        <v>277.91</v>
      </c>
      <c r="I1547" s="3" t="n">
        <v>4.97</v>
      </c>
    </row>
    <row r="1548" customFormat="false" ht="15" hidden="false" customHeight="false" outlineLevel="0" collapsed="false">
      <c r="A1548" s="0" t="s">
        <v>289</v>
      </c>
      <c r="B1548" s="0" t="n">
        <f aca="false">VALUE(LEFT(A1548,4))</f>
        <v>2024</v>
      </c>
      <c r="C1548" s="0" t="str">
        <f aca="false">"FY"&amp;IF(VALUE(MID(A1548,6,2))&gt;=4,VALUE(LEFT(A1548,4)),VALUE(LEFT(A1548,4))-1)&amp;"-"&amp;TEXT(MOD(IF(VALUE(MID(A1548,6,2))&gt;=4,VALUE(LEFT(A1548,4)),VALUE(LEFT(A1548,4))-1)+1,100),"00")</f>
        <v>FY2023-24</v>
      </c>
      <c r="D1548" s="0" t="s">
        <v>41</v>
      </c>
      <c r="E1548" s="0" t="s">
        <v>41</v>
      </c>
      <c r="F1548" s="0" t="str">
        <f aca="false">INDEX(Mapping!$B$2:$B$465,MATCH(E1548,Mapping!$A$2:$A$465,0))</f>
        <v>RAJASTHAN</v>
      </c>
      <c r="G1548" s="0" t="str">
        <f aca="false">INDEX(Mapping!$C$2:$C$465,MATCH(E1548,Mapping!$A$2:$A$465,0))</f>
        <v>RAJASTHAN</v>
      </c>
      <c r="H1548" s="2" t="n">
        <v>272.92</v>
      </c>
      <c r="I1548" s="3" t="n">
        <v>4.88</v>
      </c>
    </row>
    <row r="1549" customFormat="false" ht="15" hidden="false" customHeight="false" outlineLevel="0" collapsed="false">
      <c r="A1549" s="0" t="s">
        <v>289</v>
      </c>
      <c r="B1549" s="0" t="n">
        <f aca="false">VALUE(LEFT(A1549,4))</f>
        <v>2024</v>
      </c>
      <c r="C1549" s="0" t="str">
        <f aca="false">"FY"&amp;IF(VALUE(MID(A1549,6,2))&gt;=4,VALUE(LEFT(A1549,4)),VALUE(LEFT(A1549,4))-1)&amp;"-"&amp;TEXT(MOD(IF(VALUE(MID(A1549,6,2))&gt;=4,VALUE(LEFT(A1549,4)),VALUE(LEFT(A1549,4))-1)+1,100),"00")</f>
        <v>FY2023-24</v>
      </c>
      <c r="D1549" s="0" t="s">
        <v>56</v>
      </c>
      <c r="E1549" s="0" t="s">
        <v>56</v>
      </c>
      <c r="F1549" s="0" t="str">
        <f aca="false">INDEX(Mapping!$B$2:$B$465,MATCH(E1549,Mapping!$A$2:$A$465,0))</f>
        <v>UTTARAKHAND</v>
      </c>
      <c r="G1549" s="0" t="str">
        <f aca="false">INDEX(Mapping!$C$2:$C$465,MATCH(E1549,Mapping!$A$2:$A$465,0))</f>
        <v>UTTARAKHAND</v>
      </c>
      <c r="H1549" s="2" t="n">
        <v>197.16</v>
      </c>
      <c r="I1549" s="3" t="n">
        <v>3.53</v>
      </c>
    </row>
    <row r="1550" customFormat="false" ht="15" hidden="false" customHeight="false" outlineLevel="0" collapsed="false">
      <c r="A1550" s="0" t="s">
        <v>289</v>
      </c>
      <c r="B1550" s="0" t="n">
        <f aca="false">VALUE(LEFT(A1550,4))</f>
        <v>2024</v>
      </c>
      <c r="C1550" s="0" t="str">
        <f aca="false">"FY"&amp;IF(VALUE(MID(A1550,6,2))&gt;=4,VALUE(LEFT(A1550,4)),VALUE(LEFT(A1550,4))-1)&amp;"-"&amp;TEXT(MOD(IF(VALUE(MID(A1550,6,2))&gt;=4,VALUE(LEFT(A1550,4)),VALUE(LEFT(A1550,4))-1)+1,100),"00")</f>
        <v>FY2023-24</v>
      </c>
      <c r="D1550" s="0" t="s">
        <v>40</v>
      </c>
      <c r="E1550" s="0" t="s">
        <v>40</v>
      </c>
      <c r="F1550" s="0" t="str">
        <f aca="false">INDEX(Mapping!$B$2:$B$465,MATCH(E1550,Mapping!$A$2:$A$465,0))</f>
        <v>TAMIL NADU</v>
      </c>
      <c r="G1550" s="0" t="str">
        <f aca="false">INDEX(Mapping!$C$2:$C$465,MATCH(E1550,Mapping!$A$2:$A$465,0))</f>
        <v>TAMIL NADU</v>
      </c>
      <c r="H1550" s="2" t="n">
        <v>193.8</v>
      </c>
      <c r="I1550" s="3" t="n">
        <v>3.47</v>
      </c>
    </row>
    <row r="1551" customFormat="false" ht="15" hidden="false" customHeight="false" outlineLevel="0" collapsed="false">
      <c r="A1551" s="0" t="s">
        <v>289</v>
      </c>
      <c r="B1551" s="0" t="n">
        <f aca="false">VALUE(LEFT(A1551,4))</f>
        <v>2024</v>
      </c>
      <c r="C1551" s="0" t="str">
        <f aca="false">"FY"&amp;IF(VALUE(MID(A1551,6,2))&gt;=4,VALUE(LEFT(A1551,4)),VALUE(LEFT(A1551,4))-1)&amp;"-"&amp;TEXT(MOD(IF(VALUE(MID(A1551,6,2))&gt;=4,VALUE(LEFT(A1551,4)),VALUE(LEFT(A1551,4))-1)+1,100),"00")</f>
        <v>FY2023-24</v>
      </c>
      <c r="D1551" s="0" t="s">
        <v>74</v>
      </c>
      <c r="E1551" s="0" t="s">
        <v>74</v>
      </c>
      <c r="F1551" s="0" t="str">
        <f aca="false">INDEX(Mapping!$B$2:$B$465,MATCH(E1551,Mapping!$A$2:$A$465,0))</f>
        <v>NEPAL (NEA / NVVN)</v>
      </c>
      <c r="G1551" s="0" t="str">
        <f aca="false">INDEX(Mapping!$C$2:$C$465,MATCH(E1551,Mapping!$A$2:$A$465,0))</f>
        <v>NEPAL (NEA / NVVN)</v>
      </c>
      <c r="H1551" s="2" t="n">
        <v>188.76</v>
      </c>
      <c r="I1551" s="3" t="n">
        <v>3.38</v>
      </c>
    </row>
    <row r="1552" customFormat="false" ht="15" hidden="false" customHeight="false" outlineLevel="0" collapsed="false">
      <c r="A1552" s="0" t="s">
        <v>289</v>
      </c>
      <c r="B1552" s="0" t="n">
        <f aca="false">VALUE(LEFT(A1552,4))</f>
        <v>2024</v>
      </c>
      <c r="C1552" s="0" t="str">
        <f aca="false">"FY"&amp;IF(VALUE(MID(A1552,6,2))&gt;=4,VALUE(LEFT(A1552,4)),VALUE(LEFT(A1552,4))-1)&amp;"-"&amp;TEXT(MOD(IF(VALUE(MID(A1552,6,2))&gt;=4,VALUE(LEFT(A1552,4)),VALUE(LEFT(A1552,4))-1)+1,100),"00")</f>
        <v>FY2023-24</v>
      </c>
      <c r="D1552" s="0" t="s">
        <v>48</v>
      </c>
      <c r="E1552" s="0" t="s">
        <v>48</v>
      </c>
      <c r="F1552" s="0" t="str">
        <f aca="false">INDEX(Mapping!$B$2:$B$465,MATCH(E1552,Mapping!$A$2:$A$465,0))</f>
        <v>DELHI</v>
      </c>
      <c r="G1552" s="0" t="str">
        <f aca="false">INDEX(Mapping!$C$2:$C$465,MATCH(E1552,Mapping!$A$2:$A$465,0))</f>
        <v>DELHI</v>
      </c>
      <c r="H1552" s="2" t="n">
        <v>83.67</v>
      </c>
      <c r="I1552" s="3" t="n">
        <v>1.5</v>
      </c>
    </row>
    <row r="1553" customFormat="false" ht="15" hidden="false" customHeight="false" outlineLevel="0" collapsed="false">
      <c r="A1553" s="0" t="s">
        <v>289</v>
      </c>
      <c r="B1553" s="0" t="n">
        <f aca="false">VALUE(LEFT(A1553,4))</f>
        <v>2024</v>
      </c>
      <c r="C1553" s="0" t="str">
        <f aca="false">"FY"&amp;IF(VALUE(MID(A1553,6,2))&gt;=4,VALUE(LEFT(A1553,4)),VALUE(LEFT(A1553,4))-1)&amp;"-"&amp;TEXT(MOD(IF(VALUE(MID(A1553,6,2))&gt;=4,VALUE(LEFT(A1553,4)),VALUE(LEFT(A1553,4))-1)+1,100),"00")</f>
        <v>FY2023-24</v>
      </c>
      <c r="D1553" s="0" t="s">
        <v>71</v>
      </c>
      <c r="E1553" s="0" t="s">
        <v>71</v>
      </c>
      <c r="F1553" s="0" t="str">
        <f aca="false">INDEX(Mapping!$B$2:$B$465,MATCH(E1553,Mapping!$A$2:$A$465,0))</f>
        <v>KERALA</v>
      </c>
      <c r="G1553" s="0" t="str">
        <f aca="false">INDEX(Mapping!$C$2:$C$465,MATCH(E1553,Mapping!$A$2:$A$465,0))</f>
        <v>KERALA</v>
      </c>
      <c r="H1553" s="2" t="n">
        <v>76.23</v>
      </c>
      <c r="I1553" s="3" t="n">
        <v>1.36</v>
      </c>
    </row>
    <row r="1554" customFormat="false" ht="15" hidden="false" customHeight="false" outlineLevel="0" collapsed="false">
      <c r="A1554" s="0" t="s">
        <v>289</v>
      </c>
      <c r="B1554" s="0" t="n">
        <f aca="false">VALUE(LEFT(A1554,4))</f>
        <v>2024</v>
      </c>
      <c r="C1554" s="0" t="str">
        <f aca="false">"FY"&amp;IF(VALUE(MID(A1554,6,2))&gt;=4,VALUE(LEFT(A1554,4)),VALUE(LEFT(A1554,4))-1)&amp;"-"&amp;TEXT(MOD(IF(VALUE(MID(A1554,6,2))&gt;=4,VALUE(LEFT(A1554,4)),VALUE(LEFT(A1554,4))-1)+1,100),"00")</f>
        <v>FY2023-24</v>
      </c>
      <c r="D1554" s="0" t="s">
        <v>648</v>
      </c>
      <c r="E1554" s="0" t="s">
        <v>91</v>
      </c>
      <c r="F1554" s="0" t="str">
        <f aca="false">INDEX(Mapping!$B$2:$B$465,MATCH(E1554,Mapping!$A$2:$A$465,0))</f>
        <v>AM/NS INDIA (HAZIRA)</v>
      </c>
      <c r="G1554" s="0" t="str">
        <f aca="false">INDEX(Mapping!$C$2:$C$465,MATCH(E1554,Mapping!$A$2:$A$465,0))</f>
        <v>AM/NS INDIA (HAZIRA)</v>
      </c>
      <c r="H1554" s="2" t="n">
        <v>70.84</v>
      </c>
      <c r="I1554" s="3" t="n">
        <v>1.27</v>
      </c>
    </row>
    <row r="1555" customFormat="false" ht="15" hidden="false" customHeight="false" outlineLevel="0" collapsed="false">
      <c r="A1555" s="0" t="s">
        <v>289</v>
      </c>
      <c r="B1555" s="0" t="n">
        <f aca="false">VALUE(LEFT(A1555,4))</f>
        <v>2024</v>
      </c>
      <c r="C1555" s="0" t="str">
        <f aca="false">"FY"&amp;IF(VALUE(MID(A1555,6,2))&gt;=4,VALUE(LEFT(A1555,4)),VALUE(LEFT(A1555,4))-1)&amp;"-"&amp;TEXT(MOD(IF(VALUE(MID(A1555,6,2))&gt;=4,VALUE(LEFT(A1555,4)),VALUE(LEFT(A1555,4))-1)+1,100),"00")</f>
        <v>FY2023-24</v>
      </c>
      <c r="D1555" s="0" t="s">
        <v>100</v>
      </c>
      <c r="E1555" s="0" t="s">
        <v>100</v>
      </c>
      <c r="F1555" s="0" t="str">
        <f aca="false">INDEX(Mapping!$B$2:$B$465,MATCH(E1555,Mapping!$A$2:$A$465,0))</f>
        <v>DNH &amp; DD (UT)</v>
      </c>
      <c r="G1555" s="0" t="str">
        <f aca="false">INDEX(Mapping!$C$2:$C$465,MATCH(E1555,Mapping!$A$2:$A$465,0))</f>
        <v>DNH &amp; DD (UT)</v>
      </c>
      <c r="H1555" s="2" t="n">
        <v>65.48</v>
      </c>
      <c r="I1555" s="3" t="n">
        <v>1.17</v>
      </c>
    </row>
    <row r="1556" customFormat="false" ht="15" hidden="false" customHeight="false" outlineLevel="0" collapsed="false">
      <c r="A1556" s="0" t="s">
        <v>289</v>
      </c>
      <c r="B1556" s="0" t="n">
        <f aca="false">VALUE(LEFT(A1556,4))</f>
        <v>2024</v>
      </c>
      <c r="C1556" s="0" t="str">
        <f aca="false">"FY"&amp;IF(VALUE(MID(A1556,6,2))&gt;=4,VALUE(LEFT(A1556,4)),VALUE(LEFT(A1556,4))-1)&amp;"-"&amp;TEXT(MOD(IF(VALUE(MID(A1556,6,2))&gt;=4,VALUE(LEFT(A1556,4)),VALUE(LEFT(A1556,4))-1)+1,100),"00")</f>
        <v>FY2023-24</v>
      </c>
      <c r="D1556" s="0" t="s">
        <v>49</v>
      </c>
      <c r="E1556" s="0" t="s">
        <v>49</v>
      </c>
      <c r="F1556" s="0" t="str">
        <f aca="false">INDEX(Mapping!$B$2:$B$465,MATCH(E1556,Mapping!$A$2:$A$465,0))</f>
        <v>MADHYA PRADESH</v>
      </c>
      <c r="G1556" s="0" t="str">
        <f aca="false">INDEX(Mapping!$C$2:$C$465,MATCH(E1556,Mapping!$A$2:$A$465,0))</f>
        <v>MADHYA PRADESH</v>
      </c>
      <c r="H1556" s="2" t="n">
        <v>63.04</v>
      </c>
      <c r="I1556" s="3" t="n">
        <v>1.13</v>
      </c>
    </row>
    <row r="1557" customFormat="false" ht="15" hidden="false" customHeight="false" outlineLevel="0" collapsed="false">
      <c r="A1557" s="0" t="s">
        <v>289</v>
      </c>
      <c r="B1557" s="0" t="n">
        <f aca="false">VALUE(LEFT(A1557,4))</f>
        <v>2024</v>
      </c>
      <c r="C1557" s="0" t="str">
        <f aca="false">"FY"&amp;IF(VALUE(MID(A1557,6,2))&gt;=4,VALUE(LEFT(A1557,4)),VALUE(LEFT(A1557,4))-1)&amp;"-"&amp;TEXT(MOD(IF(VALUE(MID(A1557,6,2))&gt;=4,VALUE(LEFT(A1557,4)),VALUE(LEFT(A1557,4))-1)+1,100),"00")</f>
        <v>FY2023-24</v>
      </c>
      <c r="D1557" s="0" t="s">
        <v>39</v>
      </c>
      <c r="E1557" s="0" t="s">
        <v>39</v>
      </c>
      <c r="F1557" s="0" t="str">
        <f aca="false">INDEX(Mapping!$B$2:$B$465,MATCH(E1557,Mapping!$A$2:$A$465,0))</f>
        <v>WEST BENGAL</v>
      </c>
      <c r="G1557" s="0" t="str">
        <f aca="false">INDEX(Mapping!$C$2:$C$465,MATCH(E1557,Mapping!$A$2:$A$465,0))</f>
        <v>WEST BENGAL</v>
      </c>
      <c r="H1557" s="2" t="n">
        <v>49.03</v>
      </c>
      <c r="I1557" s="3" t="n">
        <v>0.88</v>
      </c>
    </row>
    <row r="1558" customFormat="false" ht="15" hidden="false" customHeight="false" outlineLevel="0" collapsed="false">
      <c r="A1558" s="0" t="s">
        <v>289</v>
      </c>
      <c r="B1558" s="0" t="n">
        <f aca="false">VALUE(LEFT(A1558,4))</f>
        <v>2024</v>
      </c>
      <c r="C1558" s="0" t="str">
        <f aca="false">"FY"&amp;IF(VALUE(MID(A1558,6,2))&gt;=4,VALUE(LEFT(A1558,4)),VALUE(LEFT(A1558,4))-1)&amp;"-"&amp;TEXT(MOD(IF(VALUE(MID(A1558,6,2))&gt;=4,VALUE(LEFT(A1558,4)),VALUE(LEFT(A1558,4))-1)+1,100),"00")</f>
        <v>FY2023-24</v>
      </c>
      <c r="D1558" s="0" t="s">
        <v>47</v>
      </c>
      <c r="E1558" s="0" t="s">
        <v>47</v>
      </c>
      <c r="F1558" s="0" t="str">
        <f aca="false">INDEX(Mapping!$B$2:$B$465,MATCH(E1558,Mapping!$A$2:$A$465,0))</f>
        <v>KARNATAKA</v>
      </c>
      <c r="G1558" s="0" t="str">
        <f aca="false">INDEX(Mapping!$C$2:$C$465,MATCH(E1558,Mapping!$A$2:$A$465,0))</f>
        <v>KARNATAKA</v>
      </c>
      <c r="H1558" s="2" t="n">
        <v>38.69</v>
      </c>
      <c r="I1558" s="3" t="n">
        <v>0.69</v>
      </c>
    </row>
    <row r="1559" customFormat="false" ht="15" hidden="false" customHeight="false" outlineLevel="0" collapsed="false">
      <c r="A1559" s="0" t="s">
        <v>289</v>
      </c>
      <c r="B1559" s="0" t="n">
        <f aca="false">VALUE(LEFT(A1559,4))</f>
        <v>2024</v>
      </c>
      <c r="C1559" s="0" t="str">
        <f aca="false">"FY"&amp;IF(VALUE(MID(A1559,6,2))&gt;=4,VALUE(LEFT(A1559,4)),VALUE(LEFT(A1559,4))-1)&amp;"-"&amp;TEXT(MOD(IF(VALUE(MID(A1559,6,2))&gt;=4,VALUE(LEFT(A1559,4)),VALUE(LEFT(A1559,4))-1)+1,100),"00")</f>
        <v>FY2023-24</v>
      </c>
      <c r="D1559" s="0" t="s">
        <v>45</v>
      </c>
      <c r="E1559" s="0" t="s">
        <v>45</v>
      </c>
      <c r="F1559" s="0" t="str">
        <f aca="false">INDEX(Mapping!$B$2:$B$465,MATCH(E1559,Mapping!$A$2:$A$465,0))</f>
        <v>BIHAR</v>
      </c>
      <c r="G1559" s="0" t="str">
        <f aca="false">INDEX(Mapping!$C$2:$C$465,MATCH(E1559,Mapping!$A$2:$A$465,0))</f>
        <v>BIHAR</v>
      </c>
      <c r="H1559" s="2" t="n">
        <v>35.15</v>
      </c>
      <c r="I1559" s="3" t="n">
        <v>0.63</v>
      </c>
    </row>
    <row r="1560" customFormat="false" ht="15" hidden="false" customHeight="false" outlineLevel="0" collapsed="false">
      <c r="A1560" s="0" t="s">
        <v>289</v>
      </c>
      <c r="B1560" s="0" t="n">
        <f aca="false">VALUE(LEFT(A1560,4))</f>
        <v>2024</v>
      </c>
      <c r="C1560" s="0" t="str">
        <f aca="false">"FY"&amp;IF(VALUE(MID(A1560,6,2))&gt;=4,VALUE(LEFT(A1560,4)),VALUE(LEFT(A1560,4))-1)&amp;"-"&amp;TEXT(MOD(IF(VALUE(MID(A1560,6,2))&gt;=4,VALUE(LEFT(A1560,4)),VALUE(LEFT(A1560,4))-1)+1,100),"00")</f>
        <v>FY2023-24</v>
      </c>
      <c r="D1560" s="0" t="s">
        <v>213</v>
      </c>
      <c r="E1560" s="0" t="s">
        <v>213</v>
      </c>
      <c r="F1560" s="0" t="str">
        <f aca="false">INDEX(Mapping!$B$2:$B$465,MATCH(E1560,Mapping!$A$2:$A$465,0))</f>
        <v>NEPAL (NEA / NVVN)</v>
      </c>
      <c r="G1560" s="0" t="str">
        <f aca="false">INDEX(Mapping!$C$2:$C$465,MATCH(E1560,Mapping!$A$2:$A$465,0))</f>
        <v>NEPAL (NEA / NVVN)</v>
      </c>
      <c r="H1560" s="2" t="n">
        <v>30.14</v>
      </c>
      <c r="I1560" s="3" t="n">
        <v>0.54</v>
      </c>
    </row>
    <row r="1561" customFormat="false" ht="15" hidden="false" customHeight="false" outlineLevel="0" collapsed="false">
      <c r="A1561" s="0" t="s">
        <v>289</v>
      </c>
      <c r="B1561" s="0" t="n">
        <f aca="false">VALUE(LEFT(A1561,4))</f>
        <v>2024</v>
      </c>
      <c r="C1561" s="0" t="str">
        <f aca="false">"FY"&amp;IF(VALUE(MID(A1561,6,2))&gt;=4,VALUE(LEFT(A1561,4)),VALUE(LEFT(A1561,4))-1)&amp;"-"&amp;TEXT(MOD(IF(VALUE(MID(A1561,6,2))&gt;=4,VALUE(LEFT(A1561,4)),VALUE(LEFT(A1561,4))-1)+1,100),"00")</f>
        <v>FY2023-24</v>
      </c>
      <c r="D1561" s="0" t="s">
        <v>121</v>
      </c>
      <c r="E1561" s="0" t="s">
        <v>121</v>
      </c>
      <c r="F1561" s="0" t="str">
        <f aca="false">INDEX(Mapping!$B$2:$B$465,MATCH(E1561,Mapping!$A$2:$A$465,0))</f>
        <v>MEGHALAYA</v>
      </c>
      <c r="G1561" s="0" t="str">
        <f aca="false">INDEX(Mapping!$C$2:$C$465,MATCH(E1561,Mapping!$A$2:$A$465,0))</f>
        <v>MEGHALAYA</v>
      </c>
      <c r="H1561" s="2" t="n">
        <v>24.52</v>
      </c>
      <c r="I1561" s="3" t="n">
        <v>0.44</v>
      </c>
    </row>
    <row r="1562" customFormat="false" ht="15" hidden="false" customHeight="false" outlineLevel="0" collapsed="false">
      <c r="A1562" s="0" t="s">
        <v>289</v>
      </c>
      <c r="B1562" s="0" t="n">
        <f aca="false">VALUE(LEFT(A1562,4))</f>
        <v>2024</v>
      </c>
      <c r="C1562" s="0" t="str">
        <f aca="false">"FY"&amp;IF(VALUE(MID(A1562,6,2))&gt;=4,VALUE(LEFT(A1562,4)),VALUE(LEFT(A1562,4))-1)&amp;"-"&amp;TEXT(MOD(IF(VALUE(MID(A1562,6,2))&gt;=4,VALUE(LEFT(A1562,4)),VALUE(LEFT(A1562,4))-1)+1,100),"00")</f>
        <v>FY2023-24</v>
      </c>
      <c r="D1562" s="0" t="s">
        <v>53</v>
      </c>
      <c r="E1562" s="0" t="s">
        <v>53</v>
      </c>
      <c r="F1562" s="0" t="str">
        <f aca="false">INDEX(Mapping!$B$2:$B$465,MATCH(E1562,Mapping!$A$2:$A$465,0))</f>
        <v>HIMACHAL PRADESH</v>
      </c>
      <c r="G1562" s="0" t="str">
        <f aca="false">INDEX(Mapping!$C$2:$C$465,MATCH(E1562,Mapping!$A$2:$A$465,0))</f>
        <v>HIMACHAL PRADESH</v>
      </c>
      <c r="H1562" s="2" t="n">
        <v>22.45</v>
      </c>
      <c r="I1562" s="3" t="n">
        <v>0.4</v>
      </c>
    </row>
    <row r="1563" customFormat="false" ht="15" hidden="false" customHeight="false" outlineLevel="0" collapsed="false">
      <c r="A1563" s="0" t="s">
        <v>289</v>
      </c>
      <c r="B1563" s="0" t="n">
        <f aca="false">VALUE(LEFT(A1563,4))</f>
        <v>2024</v>
      </c>
      <c r="C1563" s="0" t="str">
        <f aca="false">"FY"&amp;IF(VALUE(MID(A1563,6,2))&gt;=4,VALUE(LEFT(A1563,4)),VALUE(LEFT(A1563,4))-1)&amp;"-"&amp;TEXT(MOD(IF(VALUE(MID(A1563,6,2))&gt;=4,VALUE(LEFT(A1563,4)),VALUE(LEFT(A1563,4))-1)+1,100),"00")</f>
        <v>FY2023-24</v>
      </c>
      <c r="D1563" s="0" t="s">
        <v>152</v>
      </c>
      <c r="E1563" s="0" t="s">
        <v>152</v>
      </c>
      <c r="F1563" s="0" t="str">
        <f aca="false">INDEX(Mapping!$B$2:$B$465,MATCH(E1563,Mapping!$A$2:$A$465,0))</f>
        <v>CHANDIGARH</v>
      </c>
      <c r="G1563" s="0" t="str">
        <f aca="false">INDEX(Mapping!$C$2:$C$465,MATCH(E1563,Mapping!$A$2:$A$465,0))</f>
        <v>CHANDIGARH</v>
      </c>
      <c r="H1563" s="2" t="n">
        <v>20.58</v>
      </c>
      <c r="I1563" s="3" t="n">
        <v>0.37</v>
      </c>
    </row>
    <row r="1564" customFormat="false" ht="15" hidden="false" customHeight="false" outlineLevel="0" collapsed="false">
      <c r="A1564" s="0" t="s">
        <v>289</v>
      </c>
      <c r="B1564" s="0" t="n">
        <f aca="false">VALUE(LEFT(A1564,4))</f>
        <v>2024</v>
      </c>
      <c r="C1564" s="0" t="str">
        <f aca="false">"FY"&amp;IF(VALUE(MID(A1564,6,2))&gt;=4,VALUE(LEFT(A1564,4)),VALUE(LEFT(A1564,4))-1)&amp;"-"&amp;TEXT(MOD(IF(VALUE(MID(A1564,6,2))&gt;=4,VALUE(LEFT(A1564,4)),VALUE(LEFT(A1564,4))-1)+1,100),"00")</f>
        <v>FY2023-24</v>
      </c>
      <c r="D1564" s="0" t="s">
        <v>259</v>
      </c>
      <c r="E1564" s="0" t="s">
        <v>259</v>
      </c>
      <c r="F1564" s="0" t="str">
        <f aca="false">INDEX(Mapping!$B$2:$B$465,MATCH(E1564,Mapping!$A$2:$A$465,0))</f>
        <v>INDIAN RAILWAYS (NCR)</v>
      </c>
      <c r="G1564" s="0" t="str">
        <f aca="false">INDEX(Mapping!$C$2:$C$465,MATCH(E1564,Mapping!$A$2:$A$465,0))</f>
        <v>INDIAN RAILWAYS (NCR)</v>
      </c>
      <c r="H1564" s="2" t="n">
        <v>16.92</v>
      </c>
      <c r="I1564" s="3" t="n">
        <v>0.3</v>
      </c>
    </row>
    <row r="1565" customFormat="false" ht="15" hidden="false" customHeight="false" outlineLevel="0" collapsed="false">
      <c r="A1565" s="0" t="s">
        <v>289</v>
      </c>
      <c r="B1565" s="0" t="n">
        <f aca="false">VALUE(LEFT(A1565,4))</f>
        <v>2024</v>
      </c>
      <c r="C1565" s="0" t="str">
        <f aca="false">"FY"&amp;IF(VALUE(MID(A1565,6,2))&gt;=4,VALUE(LEFT(A1565,4)),VALUE(LEFT(A1565,4))-1)&amp;"-"&amp;TEXT(MOD(IF(VALUE(MID(A1565,6,2))&gt;=4,VALUE(LEFT(A1565,4)),VALUE(LEFT(A1565,4))-1)+1,100),"00")</f>
        <v>FY2023-24</v>
      </c>
      <c r="D1565" s="0" t="s">
        <v>154</v>
      </c>
      <c r="E1565" s="0" t="s">
        <v>154</v>
      </c>
      <c r="F1565" s="0" t="str">
        <f aca="false">INDEX(Mapping!$B$2:$B$465,MATCH(E1565,Mapping!$A$2:$A$465,0))</f>
        <v>DVC</v>
      </c>
      <c r="G1565" s="0" t="str">
        <f aca="false">INDEX(Mapping!$C$2:$C$465,MATCH(E1565,Mapping!$A$2:$A$465,0))</f>
        <v>DVC</v>
      </c>
      <c r="H1565" s="2" t="n">
        <v>15.59</v>
      </c>
      <c r="I1565" s="3" t="n">
        <v>0.28</v>
      </c>
    </row>
    <row r="1566" customFormat="false" ht="15" hidden="false" customHeight="false" outlineLevel="0" collapsed="false">
      <c r="A1566" s="0" t="s">
        <v>289</v>
      </c>
      <c r="B1566" s="0" t="n">
        <f aca="false">VALUE(LEFT(A1566,4))</f>
        <v>2024</v>
      </c>
      <c r="C1566" s="0" t="str">
        <f aca="false">"FY"&amp;IF(VALUE(MID(A1566,6,2))&gt;=4,VALUE(LEFT(A1566,4)),VALUE(LEFT(A1566,4))-1)&amp;"-"&amp;TEXT(MOD(IF(VALUE(MID(A1566,6,2))&gt;=4,VALUE(LEFT(A1566,4)),VALUE(LEFT(A1566,4))-1)+1,100),"00")</f>
        <v>FY2023-24</v>
      </c>
      <c r="D1566" s="0" t="s">
        <v>119</v>
      </c>
      <c r="E1566" s="0" t="s">
        <v>119</v>
      </c>
      <c r="F1566" s="0" t="str">
        <f aca="false">INDEX(Mapping!$B$2:$B$465,MATCH(E1566,Mapping!$A$2:$A$465,0))</f>
        <v>GOA</v>
      </c>
      <c r="G1566" s="0" t="str">
        <f aca="false">INDEX(Mapping!$C$2:$C$465,MATCH(E1566,Mapping!$A$2:$A$465,0))</f>
        <v>GOA</v>
      </c>
      <c r="H1566" s="2" t="n">
        <v>13.34</v>
      </c>
      <c r="I1566" s="3" t="n">
        <v>0.24</v>
      </c>
    </row>
    <row r="1567" customFormat="false" ht="15" hidden="false" customHeight="false" outlineLevel="0" collapsed="false">
      <c r="A1567" s="0" t="s">
        <v>289</v>
      </c>
      <c r="B1567" s="0" t="n">
        <f aca="false">VALUE(LEFT(A1567,4))</f>
        <v>2024</v>
      </c>
      <c r="C1567" s="0" t="str">
        <f aca="false">"FY"&amp;IF(VALUE(MID(A1567,6,2))&gt;=4,VALUE(LEFT(A1567,4)),VALUE(LEFT(A1567,4))-1)&amp;"-"&amp;TEXT(MOD(IF(VALUE(MID(A1567,6,2))&gt;=4,VALUE(LEFT(A1567,4)),VALUE(LEFT(A1567,4))-1)+1,100),"00")</f>
        <v>FY2023-24</v>
      </c>
      <c r="D1567" s="0" t="s">
        <v>43</v>
      </c>
      <c r="E1567" s="0" t="s">
        <v>43</v>
      </c>
      <c r="F1567" s="0" t="str">
        <f aca="false">INDEX(Mapping!$B$2:$B$465,MATCH(E1567,Mapping!$A$2:$A$465,0))</f>
        <v>ODISHA</v>
      </c>
      <c r="G1567" s="0" t="str">
        <f aca="false">INDEX(Mapping!$C$2:$C$465,MATCH(E1567,Mapping!$A$2:$A$465,0))</f>
        <v>ODISHA</v>
      </c>
      <c r="H1567" s="2" t="n">
        <v>9.61</v>
      </c>
      <c r="I1567" s="3" t="n">
        <v>0.17</v>
      </c>
    </row>
    <row r="1568" customFormat="false" ht="15" hidden="false" customHeight="false" outlineLevel="0" collapsed="false">
      <c r="A1568" s="0" t="s">
        <v>289</v>
      </c>
      <c r="B1568" s="0" t="n">
        <f aca="false">VALUE(LEFT(A1568,4))</f>
        <v>2024</v>
      </c>
      <c r="C1568" s="0" t="str">
        <f aca="false">"FY"&amp;IF(VALUE(MID(A1568,6,2))&gt;=4,VALUE(LEFT(A1568,4)),VALUE(LEFT(A1568,4))-1)&amp;"-"&amp;TEXT(MOD(IF(VALUE(MID(A1568,6,2))&gt;=4,VALUE(LEFT(A1568,4)),VALUE(LEFT(A1568,4))-1)+1,100),"00")</f>
        <v>FY2023-24</v>
      </c>
      <c r="D1568" s="0" t="s">
        <v>61</v>
      </c>
      <c r="E1568" s="0" t="s">
        <v>61</v>
      </c>
      <c r="F1568" s="0" t="str">
        <f aca="false">INDEX(Mapping!$B$2:$B$465,MATCH(E1568,Mapping!$A$2:$A$465,0))</f>
        <v>ASSAM</v>
      </c>
      <c r="G1568" s="0" t="str">
        <f aca="false">INDEX(Mapping!$C$2:$C$465,MATCH(E1568,Mapping!$A$2:$A$465,0))</f>
        <v>ASSAM</v>
      </c>
      <c r="H1568" s="2" t="n">
        <v>6.61</v>
      </c>
      <c r="I1568" s="3" t="n">
        <v>0.12</v>
      </c>
    </row>
    <row r="1569" customFormat="false" ht="15" hidden="false" customHeight="false" outlineLevel="0" collapsed="false">
      <c r="A1569" s="0" t="s">
        <v>289</v>
      </c>
      <c r="B1569" s="0" t="n">
        <f aca="false">VALUE(LEFT(A1569,4))</f>
        <v>2024</v>
      </c>
      <c r="C1569" s="0" t="str">
        <f aca="false">"FY"&amp;IF(VALUE(MID(A1569,6,2))&gt;=4,VALUE(LEFT(A1569,4)),VALUE(LEFT(A1569,4))-1)&amp;"-"&amp;TEXT(MOD(IF(VALUE(MID(A1569,6,2))&gt;=4,VALUE(LEFT(A1569,4)),VALUE(LEFT(A1569,4))-1)+1,100),"00")</f>
        <v>FY2023-24</v>
      </c>
      <c r="D1569" s="0" t="s">
        <v>94</v>
      </c>
      <c r="E1569" s="0" t="s">
        <v>94</v>
      </c>
      <c r="F1569" s="0" t="str">
        <f aca="false">INDEX(Mapping!$B$2:$B$465,MATCH(E1569,Mapping!$A$2:$A$465,0))</f>
        <v>JHARKHAND</v>
      </c>
      <c r="G1569" s="0" t="str">
        <f aca="false">INDEX(Mapping!$C$2:$C$465,MATCH(E1569,Mapping!$A$2:$A$465,0))</f>
        <v>JHARKHAND</v>
      </c>
      <c r="H1569" s="2" t="n">
        <v>6.45</v>
      </c>
      <c r="I1569" s="3" t="n">
        <v>0.12</v>
      </c>
    </row>
    <row r="1570" customFormat="false" ht="15" hidden="false" customHeight="false" outlineLevel="0" collapsed="false">
      <c r="A1570" s="0" t="s">
        <v>289</v>
      </c>
      <c r="B1570" s="0" t="n">
        <f aca="false">VALUE(LEFT(A1570,4))</f>
        <v>2024</v>
      </c>
      <c r="C1570" s="0" t="str">
        <f aca="false">"FY"&amp;IF(VALUE(MID(A1570,6,2))&gt;=4,VALUE(LEFT(A1570,4)),VALUE(LEFT(A1570,4))-1)&amp;"-"&amp;TEXT(MOD(IF(VALUE(MID(A1570,6,2))&gt;=4,VALUE(LEFT(A1570,4)),VALUE(LEFT(A1570,4))-1)+1,100),"00")</f>
        <v>FY2023-24</v>
      </c>
      <c r="D1570" s="0" t="s">
        <v>46</v>
      </c>
      <c r="E1570" s="0" t="s">
        <v>46</v>
      </c>
      <c r="F1570" s="0" t="str">
        <f aca="false">INDEX(Mapping!$B$2:$B$465,MATCH(E1570,Mapping!$A$2:$A$465,0))</f>
        <v>CHHATTISGARH</v>
      </c>
      <c r="G1570" s="0" t="str">
        <f aca="false">INDEX(Mapping!$C$2:$C$465,MATCH(E1570,Mapping!$A$2:$A$465,0))</f>
        <v>CHHATTISGARH</v>
      </c>
      <c r="H1570" s="2" t="n">
        <v>5.23</v>
      </c>
      <c r="I1570" s="3" t="n">
        <v>0.09</v>
      </c>
    </row>
    <row r="1571" customFormat="false" ht="15" hidden="false" customHeight="false" outlineLevel="0" collapsed="false">
      <c r="A1571" s="0" t="s">
        <v>289</v>
      </c>
      <c r="B1571" s="0" t="n">
        <f aca="false">VALUE(LEFT(A1571,4))</f>
        <v>2024</v>
      </c>
      <c r="C1571" s="0" t="str">
        <f aca="false">"FY"&amp;IF(VALUE(MID(A1571,6,2))&gt;=4,VALUE(LEFT(A1571,4)),VALUE(LEFT(A1571,4))-1)&amp;"-"&amp;TEXT(MOD(IF(VALUE(MID(A1571,6,2))&gt;=4,VALUE(LEFT(A1571,4)),VALUE(LEFT(A1571,4))-1)+1,100),"00")</f>
        <v>FY2023-24</v>
      </c>
      <c r="D1571" s="0" t="s">
        <v>181</v>
      </c>
      <c r="E1571" s="0" t="s">
        <v>181</v>
      </c>
      <c r="F1571" s="0" t="str">
        <f aca="false">INDEX(Mapping!$B$2:$B$465,MATCH(E1571,Mapping!$A$2:$A$465,0))</f>
        <v>ARUNACHAL PRADESH</v>
      </c>
      <c r="G1571" s="0" t="str">
        <f aca="false">INDEX(Mapping!$C$2:$C$465,MATCH(E1571,Mapping!$A$2:$A$465,0))</f>
        <v>ARUNACHAL PRADESH</v>
      </c>
      <c r="H1571" s="2" t="n">
        <v>4.34</v>
      </c>
      <c r="I1571" s="3" t="n">
        <v>0.08</v>
      </c>
    </row>
    <row r="1572" customFormat="false" ht="15" hidden="false" customHeight="false" outlineLevel="0" collapsed="false">
      <c r="A1572" s="0" t="s">
        <v>289</v>
      </c>
      <c r="B1572" s="0" t="n">
        <f aca="false">VALUE(LEFT(A1572,4))</f>
        <v>2024</v>
      </c>
      <c r="C1572" s="0" t="str">
        <f aca="false">"FY"&amp;IF(VALUE(MID(A1572,6,2))&gt;=4,VALUE(LEFT(A1572,4)),VALUE(LEFT(A1572,4))-1)&amp;"-"&amp;TEXT(MOD(IF(VALUE(MID(A1572,6,2))&gt;=4,VALUE(LEFT(A1572,4)),VALUE(LEFT(A1572,4))-1)+1,100),"00")</f>
        <v>FY2023-24</v>
      </c>
      <c r="D1572" s="0" t="s">
        <v>253</v>
      </c>
      <c r="E1572" s="0" t="s">
        <v>253</v>
      </c>
      <c r="F1572" s="0" t="str">
        <f aca="false">INDEX(Mapping!$B$2:$B$465,MATCH(E1572,Mapping!$A$2:$A$465,0))</f>
        <v>NAGALAND</v>
      </c>
      <c r="G1572" s="0" t="str">
        <f aca="false">INDEX(Mapping!$C$2:$C$465,MATCH(E1572,Mapping!$A$2:$A$465,0))</f>
        <v>NAGALAND</v>
      </c>
      <c r="H1572" s="2" t="n">
        <v>1.33</v>
      </c>
      <c r="I1572" s="3" t="n">
        <v>0.02</v>
      </c>
    </row>
    <row r="1573" customFormat="false" ht="15" hidden="false" customHeight="false" outlineLevel="0" collapsed="false">
      <c r="A1573" s="0" t="s">
        <v>289</v>
      </c>
      <c r="B1573" s="0" t="n">
        <f aca="false">VALUE(LEFT(A1573,4))</f>
        <v>2024</v>
      </c>
      <c r="C1573" s="0" t="str">
        <f aca="false">"FY"&amp;IF(VALUE(MID(A1573,6,2))&gt;=4,VALUE(LEFT(A1573,4)),VALUE(LEFT(A1573,4))-1)&amp;"-"&amp;TEXT(MOD(IF(VALUE(MID(A1573,6,2))&gt;=4,VALUE(LEFT(A1573,4)),VALUE(LEFT(A1573,4))-1)+1,100),"00")</f>
        <v>FY2023-24</v>
      </c>
      <c r="D1573" s="0" t="s">
        <v>272</v>
      </c>
      <c r="E1573" s="0" t="s">
        <v>272</v>
      </c>
      <c r="F1573" s="0" t="str">
        <f aca="false">INDEX(Mapping!$B$2:$B$465,MATCH(E1573,Mapping!$A$2:$A$465,0))</f>
        <v>BALCO</v>
      </c>
      <c r="G1573" s="0" t="str">
        <f aca="false">INDEX(Mapping!$C$2:$C$465,MATCH(E1573,Mapping!$A$2:$A$465,0))</f>
        <v>BALCO</v>
      </c>
      <c r="H1573" s="2" t="n">
        <v>1.05</v>
      </c>
      <c r="I1573" s="3" t="n">
        <v>0.02</v>
      </c>
    </row>
    <row r="1574" customFormat="false" ht="15" hidden="false" customHeight="false" outlineLevel="0" collapsed="false">
      <c r="A1574" s="0" t="s">
        <v>289</v>
      </c>
      <c r="B1574" s="0" t="n">
        <f aca="false">VALUE(LEFT(A1574,4))</f>
        <v>2024</v>
      </c>
      <c r="C1574" s="0" t="str">
        <f aca="false">"FY"&amp;IF(VALUE(MID(A1574,6,2))&gt;=4,VALUE(LEFT(A1574,4)),VALUE(LEFT(A1574,4))-1)&amp;"-"&amp;TEXT(MOD(IF(VALUE(MID(A1574,6,2))&gt;=4,VALUE(LEFT(A1574,4)),VALUE(LEFT(A1574,4))-1)+1,100),"00")</f>
        <v>FY2023-24</v>
      </c>
      <c r="D1574" s="0" t="s">
        <v>402</v>
      </c>
      <c r="E1574" s="0" t="s">
        <v>402</v>
      </c>
      <c r="F1574" s="0" t="str">
        <f aca="false">INDEX(Mapping!$B$2:$B$465,MATCH(E1574,Mapping!$A$2:$A$465,0))</f>
        <v>DRUK GREEN POWER (BHUTAN)</v>
      </c>
      <c r="G1574" s="0" t="str">
        <f aca="false">INDEX(Mapping!$C$2:$C$465,MATCH(E1574,Mapping!$A$2:$A$465,0))</f>
        <v>DRUK GREEN POWER (BHUTAN)</v>
      </c>
      <c r="H1574" s="2" t="n">
        <v>0.74</v>
      </c>
      <c r="I1574" s="3" t="n">
        <v>0.01</v>
      </c>
    </row>
    <row r="1575" customFormat="false" ht="15" hidden="false" customHeight="false" outlineLevel="0" collapsed="false">
      <c r="A1575" s="0" t="s">
        <v>289</v>
      </c>
      <c r="B1575" s="0" t="n">
        <f aca="false">VALUE(LEFT(A1575,4))</f>
        <v>2024</v>
      </c>
      <c r="C1575" s="0" t="str">
        <f aca="false">"FY"&amp;IF(VALUE(MID(A1575,6,2))&gt;=4,VALUE(LEFT(A1575,4)),VALUE(LEFT(A1575,4))-1)&amp;"-"&amp;TEXT(MOD(IF(VALUE(MID(A1575,6,2))&gt;=4,VALUE(LEFT(A1575,4)),VALUE(LEFT(A1575,4))-1)+1,100),"00")</f>
        <v>FY2023-24</v>
      </c>
      <c r="D1575" s="0" t="s">
        <v>89</v>
      </c>
      <c r="E1575" s="0" t="s">
        <v>89</v>
      </c>
      <c r="F1575" s="0" t="str">
        <f aca="false">INDEX(Mapping!$B$2:$B$465,MATCH(E1575,Mapping!$A$2:$A$465,0))</f>
        <v>MB POWER (MP)</v>
      </c>
      <c r="G1575" s="0" t="str">
        <f aca="false">INDEX(Mapping!$C$2:$C$465,MATCH(E1575,Mapping!$A$2:$A$465,0))</f>
        <v>MB POWER (MP)</v>
      </c>
      <c r="H1575" s="2" t="n">
        <v>0.27</v>
      </c>
      <c r="I1575" s="3" t="n">
        <v>0.005</v>
      </c>
    </row>
    <row r="1576" customFormat="false" ht="15" hidden="false" customHeight="false" outlineLevel="0" collapsed="false">
      <c r="A1576" s="0" t="s">
        <v>289</v>
      </c>
      <c r="B1576" s="0" t="n">
        <f aca="false">VALUE(LEFT(A1576,4))</f>
        <v>2024</v>
      </c>
      <c r="C1576" s="0" t="str">
        <f aca="false">"FY"&amp;IF(VALUE(MID(A1576,6,2))&gt;=4,VALUE(LEFT(A1576,4)),VALUE(LEFT(A1576,4))-1)&amp;"-"&amp;TEXT(MOD(IF(VALUE(MID(A1576,6,2))&gt;=4,VALUE(LEFT(A1576,4)),VALUE(LEFT(A1576,4))-1)+1,100),"00")</f>
        <v>FY2023-24</v>
      </c>
      <c r="D1576" s="0" t="s">
        <v>199</v>
      </c>
      <c r="E1576" s="0" t="s">
        <v>199</v>
      </c>
      <c r="F1576" s="0" t="str">
        <f aca="false">INDEX(Mapping!$B$2:$B$465,MATCH(E1576,Mapping!$A$2:$A$465,0))</f>
        <v>TRIPURA</v>
      </c>
      <c r="G1576" s="0" t="str">
        <f aca="false">INDEX(Mapping!$C$2:$C$465,MATCH(E1576,Mapping!$A$2:$A$465,0))</f>
        <v>TRIPURA</v>
      </c>
      <c r="H1576" s="2" t="n">
        <v>0.1</v>
      </c>
      <c r="I1576" s="3" t="n">
        <v>0.002</v>
      </c>
    </row>
    <row r="1577" customFormat="false" ht="15" hidden="false" customHeight="false" outlineLevel="0" collapsed="false">
      <c r="A1577" s="0" t="s">
        <v>324</v>
      </c>
      <c r="B1577" s="0" t="n">
        <f aca="false">VALUE(LEFT(A1577,4))</f>
        <v>2024</v>
      </c>
      <c r="C1577" s="0" t="str">
        <f aca="false">"FY"&amp;IF(VALUE(MID(A1577,6,2))&gt;=4,VALUE(LEFT(A1577,4)),VALUE(LEFT(A1577,4))-1)&amp;"-"&amp;TEXT(MOD(IF(VALUE(MID(A1577,6,2))&gt;=4,VALUE(LEFT(A1577,4)),VALUE(LEFT(A1577,4))-1)+1,100),"00")</f>
        <v>FY2023-24</v>
      </c>
      <c r="D1577" s="0" t="s">
        <v>35</v>
      </c>
      <c r="E1577" s="0" t="s">
        <v>35</v>
      </c>
      <c r="F1577" s="0" t="str">
        <f aca="false">INDEX(Mapping!$B$2:$B$465,MATCH(E1577,Mapping!$A$2:$A$465,0))</f>
        <v>TELANGANA</v>
      </c>
      <c r="G1577" s="0" t="str">
        <f aca="false">INDEX(Mapping!$C$2:$C$465,MATCH(E1577,Mapping!$A$2:$A$465,0))</f>
        <v>TELANGANA</v>
      </c>
      <c r="H1577" s="2" t="n">
        <v>626.44</v>
      </c>
      <c r="I1577" s="3" t="n">
        <v>13.2</v>
      </c>
    </row>
    <row r="1578" customFormat="false" ht="15" hidden="false" customHeight="false" outlineLevel="0" collapsed="false">
      <c r="A1578" s="0" t="s">
        <v>324</v>
      </c>
      <c r="B1578" s="0" t="n">
        <f aca="false">VALUE(LEFT(A1578,4))</f>
        <v>2024</v>
      </c>
      <c r="C1578" s="0" t="str">
        <f aca="false">"FY"&amp;IF(VALUE(MID(A1578,6,2))&gt;=4,VALUE(LEFT(A1578,4)),VALUE(LEFT(A1578,4))-1)&amp;"-"&amp;TEXT(MOD(IF(VALUE(MID(A1578,6,2))&gt;=4,VALUE(LEFT(A1578,4)),VALUE(LEFT(A1578,4))-1)+1,100),"00")</f>
        <v>FY2023-24</v>
      </c>
      <c r="D1578" s="0" t="s">
        <v>31</v>
      </c>
      <c r="E1578" s="0" t="s">
        <v>31</v>
      </c>
      <c r="F1578" s="0" t="str">
        <f aca="false">INDEX(Mapping!$B$2:$B$465,MATCH(E1578,Mapping!$A$2:$A$465,0))</f>
        <v>GUJARAT</v>
      </c>
      <c r="G1578" s="0" t="str">
        <f aca="false">INDEX(Mapping!$C$2:$C$465,MATCH(E1578,Mapping!$A$2:$A$465,0))</f>
        <v>GUJARAT</v>
      </c>
      <c r="H1578" s="2" t="n">
        <v>618.62</v>
      </c>
      <c r="I1578" s="3" t="n">
        <v>13.03</v>
      </c>
    </row>
    <row r="1579" customFormat="false" ht="15" hidden="false" customHeight="false" outlineLevel="0" collapsed="false">
      <c r="A1579" s="0" t="s">
        <v>324</v>
      </c>
      <c r="B1579" s="0" t="n">
        <f aca="false">VALUE(LEFT(A1579,4))</f>
        <v>2024</v>
      </c>
      <c r="C1579" s="0" t="str">
        <f aca="false">"FY"&amp;IF(VALUE(MID(A1579,6,2))&gt;=4,VALUE(LEFT(A1579,4)),VALUE(LEFT(A1579,4))-1)&amp;"-"&amp;TEXT(MOD(IF(VALUE(MID(A1579,6,2))&gt;=4,VALUE(LEFT(A1579,4)),VALUE(LEFT(A1579,4))-1)+1,100),"00")</f>
        <v>FY2023-24</v>
      </c>
      <c r="D1579" s="0" t="s">
        <v>42</v>
      </c>
      <c r="E1579" s="0" t="s">
        <v>42</v>
      </c>
      <c r="F1579" s="0" t="str">
        <f aca="false">INDEX(Mapping!$B$2:$B$465,MATCH(E1579,Mapping!$A$2:$A$465,0))</f>
        <v>PUNJAB</v>
      </c>
      <c r="G1579" s="0" t="str">
        <f aca="false">INDEX(Mapping!$C$2:$C$465,MATCH(E1579,Mapping!$A$2:$A$465,0))</f>
        <v>PUNJAB</v>
      </c>
      <c r="H1579" s="2" t="n">
        <v>503.34</v>
      </c>
      <c r="I1579" s="3" t="n">
        <v>10.61</v>
      </c>
    </row>
    <row r="1580" customFormat="false" ht="15" hidden="false" customHeight="false" outlineLevel="0" collapsed="false">
      <c r="A1580" s="0" t="s">
        <v>324</v>
      </c>
      <c r="B1580" s="0" t="n">
        <f aca="false">VALUE(LEFT(A1580,4))</f>
        <v>2024</v>
      </c>
      <c r="C1580" s="0" t="str">
        <f aca="false">"FY"&amp;IF(VALUE(MID(A1580,6,2))&gt;=4,VALUE(LEFT(A1580,4)),VALUE(LEFT(A1580,4))-1)&amp;"-"&amp;TEXT(MOD(IF(VALUE(MID(A1580,6,2))&gt;=4,VALUE(LEFT(A1580,4)),VALUE(LEFT(A1580,4))-1)+1,100),"00")</f>
        <v>FY2023-24</v>
      </c>
      <c r="D1580" s="0" t="s">
        <v>54</v>
      </c>
      <c r="E1580" s="0" t="s">
        <v>54</v>
      </c>
      <c r="F1580" s="0" t="str">
        <f aca="false">INDEX(Mapping!$B$2:$B$465,MATCH(E1580,Mapping!$A$2:$A$465,0))</f>
        <v>JAMMU &amp; KASHMIR</v>
      </c>
      <c r="G1580" s="0" t="str">
        <f aca="false">INDEX(Mapping!$C$2:$C$465,MATCH(E1580,Mapping!$A$2:$A$465,0))</f>
        <v>JAMMU &amp; KASHMIR</v>
      </c>
      <c r="H1580" s="2" t="n">
        <v>421.16</v>
      </c>
      <c r="I1580" s="3" t="n">
        <v>8.87</v>
      </c>
    </row>
    <row r="1581" customFormat="false" ht="15" hidden="false" customHeight="false" outlineLevel="0" collapsed="false">
      <c r="A1581" s="0" t="s">
        <v>324</v>
      </c>
      <c r="B1581" s="0" t="n">
        <f aca="false">VALUE(LEFT(A1581,4))</f>
        <v>2024</v>
      </c>
      <c r="C1581" s="0" t="str">
        <f aca="false">"FY"&amp;IF(VALUE(MID(A1581,6,2))&gt;=4,VALUE(LEFT(A1581,4)),VALUE(LEFT(A1581,4))-1)&amp;"-"&amp;TEXT(MOD(IF(VALUE(MID(A1581,6,2))&gt;=4,VALUE(LEFT(A1581,4)),VALUE(LEFT(A1581,4))-1)+1,100),"00")</f>
        <v>FY2023-24</v>
      </c>
      <c r="D1581" s="0" t="s">
        <v>651</v>
      </c>
      <c r="E1581" s="0" t="s">
        <v>111</v>
      </c>
      <c r="F1581" s="0" t="str">
        <f aca="false">INDEX(Mapping!$B$2:$B$465,MATCH(E1581,Mapping!$A$2:$A$465,0))</f>
        <v>DRUK GREEN POWER (BHUTAN)</v>
      </c>
      <c r="G1581" s="0" t="str">
        <f aca="false">INDEX(Mapping!$C$2:$C$465,MATCH(E1581,Mapping!$A$2:$A$465,0))</f>
        <v>DRUK GREEN POWER (BHUTAN)</v>
      </c>
      <c r="H1581" s="2" t="n">
        <v>338.24</v>
      </c>
      <c r="I1581" s="3" t="n">
        <v>7.13</v>
      </c>
    </row>
    <row r="1582" customFormat="false" ht="15" hidden="false" customHeight="false" outlineLevel="0" collapsed="false">
      <c r="A1582" s="0" t="s">
        <v>324</v>
      </c>
      <c r="B1582" s="0" t="n">
        <f aca="false">VALUE(LEFT(A1582,4))</f>
        <v>2024</v>
      </c>
      <c r="C1582" s="0" t="str">
        <f aca="false">"FY"&amp;IF(VALUE(MID(A1582,6,2))&gt;=4,VALUE(LEFT(A1582,4)),VALUE(LEFT(A1582,4))-1)&amp;"-"&amp;TEXT(MOD(IF(VALUE(MID(A1582,6,2))&gt;=4,VALUE(LEFT(A1582,4)),VALUE(LEFT(A1582,4))-1)+1,100),"00")</f>
        <v>FY2023-24</v>
      </c>
      <c r="D1582" s="0" t="s">
        <v>40</v>
      </c>
      <c r="E1582" s="0" t="s">
        <v>40</v>
      </c>
      <c r="F1582" s="0" t="str">
        <f aca="false">INDEX(Mapping!$B$2:$B$465,MATCH(E1582,Mapping!$A$2:$A$465,0))</f>
        <v>TAMIL NADU</v>
      </c>
      <c r="G1582" s="0" t="str">
        <f aca="false">INDEX(Mapping!$C$2:$C$465,MATCH(E1582,Mapping!$A$2:$A$465,0))</f>
        <v>TAMIL NADU</v>
      </c>
      <c r="H1582" s="2" t="n">
        <v>308.03</v>
      </c>
      <c r="I1582" s="3" t="n">
        <v>6.49</v>
      </c>
    </row>
    <row r="1583" customFormat="false" ht="15" hidden="false" customHeight="false" outlineLevel="0" collapsed="false">
      <c r="A1583" s="0" t="s">
        <v>324</v>
      </c>
      <c r="B1583" s="0" t="n">
        <f aca="false">VALUE(LEFT(A1583,4))</f>
        <v>2024</v>
      </c>
      <c r="C1583" s="0" t="str">
        <f aca="false">"FY"&amp;IF(VALUE(MID(A1583,6,2))&gt;=4,VALUE(LEFT(A1583,4)),VALUE(LEFT(A1583,4))-1)&amp;"-"&amp;TEXT(MOD(IF(VALUE(MID(A1583,6,2))&gt;=4,VALUE(LEFT(A1583,4)),VALUE(LEFT(A1583,4))-1)+1,100),"00")</f>
        <v>FY2023-24</v>
      </c>
      <c r="D1583" s="0" t="s">
        <v>74</v>
      </c>
      <c r="E1583" s="0" t="s">
        <v>74</v>
      </c>
      <c r="F1583" s="0" t="str">
        <f aca="false">INDEX(Mapping!$B$2:$B$465,MATCH(E1583,Mapping!$A$2:$A$465,0))</f>
        <v>NEPAL (NEA / NVVN)</v>
      </c>
      <c r="G1583" s="0" t="str">
        <f aca="false">INDEX(Mapping!$C$2:$C$465,MATCH(E1583,Mapping!$A$2:$A$465,0))</f>
        <v>NEPAL (NEA / NVVN)</v>
      </c>
      <c r="H1583" s="2" t="n">
        <v>244.17</v>
      </c>
      <c r="I1583" s="3" t="n">
        <v>5.14</v>
      </c>
    </row>
    <row r="1584" customFormat="false" ht="15" hidden="false" customHeight="false" outlineLevel="0" collapsed="false">
      <c r="A1584" s="0" t="s">
        <v>324</v>
      </c>
      <c r="B1584" s="0" t="n">
        <f aca="false">VALUE(LEFT(A1584,4))</f>
        <v>2024</v>
      </c>
      <c r="C1584" s="0" t="str">
        <f aca="false">"FY"&amp;IF(VALUE(MID(A1584,6,2))&gt;=4,VALUE(LEFT(A1584,4)),VALUE(LEFT(A1584,4))-1)&amp;"-"&amp;TEXT(MOD(IF(VALUE(MID(A1584,6,2))&gt;=4,VALUE(LEFT(A1584,4)),VALUE(LEFT(A1584,4))-1)+1,100),"00")</f>
        <v>FY2023-24</v>
      </c>
      <c r="D1584" s="0" t="s">
        <v>36</v>
      </c>
      <c r="E1584" s="0" t="s">
        <v>36</v>
      </c>
      <c r="F1584" s="0" t="str">
        <f aca="false">INDEX(Mapping!$B$2:$B$465,MATCH(E1584,Mapping!$A$2:$A$465,0))</f>
        <v>UTTAR PRADESH</v>
      </c>
      <c r="G1584" s="0" t="str">
        <f aca="false">INDEX(Mapping!$C$2:$C$465,MATCH(E1584,Mapping!$A$2:$A$465,0))</f>
        <v>UTTAR PRADESH</v>
      </c>
      <c r="H1584" s="2" t="n">
        <v>231.22</v>
      </c>
      <c r="I1584" s="3" t="n">
        <v>4.87</v>
      </c>
    </row>
    <row r="1585" customFormat="false" ht="15" hidden="false" customHeight="false" outlineLevel="0" collapsed="false">
      <c r="A1585" s="0" t="s">
        <v>324</v>
      </c>
      <c r="B1585" s="0" t="n">
        <f aca="false">VALUE(LEFT(A1585,4))</f>
        <v>2024</v>
      </c>
      <c r="C1585" s="0" t="str">
        <f aca="false">"FY"&amp;IF(VALUE(MID(A1585,6,2))&gt;=4,VALUE(LEFT(A1585,4)),VALUE(LEFT(A1585,4))-1)&amp;"-"&amp;TEXT(MOD(IF(VALUE(MID(A1585,6,2))&gt;=4,VALUE(LEFT(A1585,4)),VALUE(LEFT(A1585,4))-1)+1,100),"00")</f>
        <v>FY2023-24</v>
      </c>
      <c r="D1585" s="0" t="s">
        <v>44</v>
      </c>
      <c r="E1585" s="0" t="s">
        <v>44</v>
      </c>
      <c r="F1585" s="0" t="str">
        <f aca="false">INDEX(Mapping!$B$2:$B$465,MATCH(E1585,Mapping!$A$2:$A$465,0))</f>
        <v>HARYANA</v>
      </c>
      <c r="G1585" s="0" t="str">
        <f aca="false">INDEX(Mapping!$C$2:$C$465,MATCH(E1585,Mapping!$A$2:$A$465,0))</f>
        <v>HARYANA</v>
      </c>
      <c r="H1585" s="2" t="n">
        <v>194.14</v>
      </c>
      <c r="I1585" s="3" t="n">
        <v>4.09</v>
      </c>
    </row>
    <row r="1586" customFormat="false" ht="15" hidden="false" customHeight="false" outlineLevel="0" collapsed="false">
      <c r="A1586" s="0" t="s">
        <v>324</v>
      </c>
      <c r="B1586" s="0" t="n">
        <f aca="false">VALUE(LEFT(A1586,4))</f>
        <v>2024</v>
      </c>
      <c r="C1586" s="0" t="str">
        <f aca="false">"FY"&amp;IF(VALUE(MID(A1586,6,2))&gt;=4,VALUE(LEFT(A1586,4)),VALUE(LEFT(A1586,4))-1)&amp;"-"&amp;TEXT(MOD(IF(VALUE(MID(A1586,6,2))&gt;=4,VALUE(LEFT(A1586,4)),VALUE(LEFT(A1586,4))-1)+1,100),"00")</f>
        <v>FY2023-24</v>
      </c>
      <c r="D1586" s="0" t="s">
        <v>38</v>
      </c>
      <c r="E1586" s="0" t="s">
        <v>38</v>
      </c>
      <c r="F1586" s="0" t="str">
        <f aca="false">INDEX(Mapping!$B$2:$B$465,MATCH(E1586,Mapping!$A$2:$A$465,0))</f>
        <v>ANDHRA PRADESH</v>
      </c>
      <c r="G1586" s="0" t="str">
        <f aca="false">INDEX(Mapping!$C$2:$C$465,MATCH(E1586,Mapping!$A$2:$A$465,0))</f>
        <v>ANDHRA PRADESH</v>
      </c>
      <c r="H1586" s="2" t="n">
        <v>174.88</v>
      </c>
      <c r="I1586" s="3" t="n">
        <v>3.68</v>
      </c>
    </row>
    <row r="1587" customFormat="false" ht="15" hidden="false" customHeight="false" outlineLevel="0" collapsed="false">
      <c r="A1587" s="0" t="s">
        <v>324</v>
      </c>
      <c r="B1587" s="0" t="n">
        <f aca="false">VALUE(LEFT(A1587,4))</f>
        <v>2024</v>
      </c>
      <c r="C1587" s="0" t="str">
        <f aca="false">"FY"&amp;IF(VALUE(MID(A1587,6,2))&gt;=4,VALUE(LEFT(A1587,4)),VALUE(LEFT(A1587,4))-1)&amp;"-"&amp;TEXT(MOD(IF(VALUE(MID(A1587,6,2))&gt;=4,VALUE(LEFT(A1587,4)),VALUE(LEFT(A1587,4))-1)+1,100),"00")</f>
        <v>FY2023-24</v>
      </c>
      <c r="D1587" s="0" t="s">
        <v>100</v>
      </c>
      <c r="E1587" s="0" t="s">
        <v>100</v>
      </c>
      <c r="F1587" s="0" t="str">
        <f aca="false">INDEX(Mapping!$B$2:$B$465,MATCH(E1587,Mapping!$A$2:$A$465,0))</f>
        <v>DNH &amp; DD (UT)</v>
      </c>
      <c r="G1587" s="0" t="str">
        <f aca="false">INDEX(Mapping!$C$2:$C$465,MATCH(E1587,Mapping!$A$2:$A$465,0))</f>
        <v>DNH &amp; DD (UT)</v>
      </c>
      <c r="H1587" s="2" t="n">
        <v>151.66</v>
      </c>
      <c r="I1587" s="3" t="n">
        <v>3.2</v>
      </c>
    </row>
    <row r="1588" customFormat="false" ht="15" hidden="false" customHeight="false" outlineLevel="0" collapsed="false">
      <c r="A1588" s="0" t="s">
        <v>324</v>
      </c>
      <c r="B1588" s="0" t="n">
        <f aca="false">VALUE(LEFT(A1588,4))</f>
        <v>2024</v>
      </c>
      <c r="C1588" s="0" t="str">
        <f aca="false">"FY"&amp;IF(VALUE(MID(A1588,6,2))&gt;=4,VALUE(LEFT(A1588,4)),VALUE(LEFT(A1588,4))-1)&amp;"-"&amp;TEXT(MOD(IF(VALUE(MID(A1588,6,2))&gt;=4,VALUE(LEFT(A1588,4)),VALUE(LEFT(A1588,4))-1)+1,100),"00")</f>
        <v>FY2023-24</v>
      </c>
      <c r="D1588" s="0" t="s">
        <v>56</v>
      </c>
      <c r="E1588" s="0" t="s">
        <v>56</v>
      </c>
      <c r="F1588" s="0" t="str">
        <f aca="false">INDEX(Mapping!$B$2:$B$465,MATCH(E1588,Mapping!$A$2:$A$465,0))</f>
        <v>UTTARAKHAND</v>
      </c>
      <c r="G1588" s="0" t="str">
        <f aca="false">INDEX(Mapping!$C$2:$C$465,MATCH(E1588,Mapping!$A$2:$A$465,0))</f>
        <v>UTTARAKHAND</v>
      </c>
      <c r="H1588" s="2" t="n">
        <v>148.21</v>
      </c>
      <c r="I1588" s="3" t="n">
        <v>3.12</v>
      </c>
    </row>
    <row r="1589" customFormat="false" ht="15" hidden="false" customHeight="false" outlineLevel="0" collapsed="false">
      <c r="A1589" s="0" t="s">
        <v>324</v>
      </c>
      <c r="B1589" s="0" t="n">
        <f aca="false">VALUE(LEFT(A1589,4))</f>
        <v>2024</v>
      </c>
      <c r="C1589" s="0" t="str">
        <f aca="false">"FY"&amp;IF(VALUE(MID(A1589,6,2))&gt;=4,VALUE(LEFT(A1589,4)),VALUE(LEFT(A1589,4))-1)&amp;"-"&amp;TEXT(MOD(IF(VALUE(MID(A1589,6,2))&gt;=4,VALUE(LEFT(A1589,4)),VALUE(LEFT(A1589,4))-1)+1,100),"00")</f>
        <v>FY2023-24</v>
      </c>
      <c r="D1589" s="0" t="s">
        <v>37</v>
      </c>
      <c r="E1589" s="0" t="s">
        <v>37</v>
      </c>
      <c r="F1589" s="0" t="str">
        <f aca="false">INDEX(Mapping!$B$2:$B$465,MATCH(E1589,Mapping!$A$2:$A$465,0))</f>
        <v>MAHARASHTRA</v>
      </c>
      <c r="G1589" s="0" t="str">
        <f aca="false">INDEX(Mapping!$C$2:$C$465,MATCH(E1589,Mapping!$A$2:$A$465,0))</f>
        <v>MAHARASHTRA</v>
      </c>
      <c r="H1589" s="2" t="n">
        <v>121.46</v>
      </c>
      <c r="I1589" s="3" t="n">
        <v>2.56</v>
      </c>
    </row>
    <row r="1590" customFormat="false" ht="15" hidden="false" customHeight="false" outlineLevel="0" collapsed="false">
      <c r="A1590" s="0" t="s">
        <v>324</v>
      </c>
      <c r="B1590" s="0" t="n">
        <f aca="false">VALUE(LEFT(A1590,4))</f>
        <v>2024</v>
      </c>
      <c r="C1590" s="0" t="str">
        <f aca="false">"FY"&amp;IF(VALUE(MID(A1590,6,2))&gt;=4,VALUE(LEFT(A1590,4)),VALUE(LEFT(A1590,4))-1)&amp;"-"&amp;TEXT(MOD(IF(VALUE(MID(A1590,6,2))&gt;=4,VALUE(LEFT(A1590,4)),VALUE(LEFT(A1590,4))-1)+1,100),"00")</f>
        <v>FY2023-24</v>
      </c>
      <c r="D1590" s="0" t="s">
        <v>49</v>
      </c>
      <c r="E1590" s="0" t="s">
        <v>49</v>
      </c>
      <c r="F1590" s="0" t="str">
        <f aca="false">INDEX(Mapping!$B$2:$B$465,MATCH(E1590,Mapping!$A$2:$A$465,0))</f>
        <v>MADHYA PRADESH</v>
      </c>
      <c r="G1590" s="0" t="str">
        <f aca="false">INDEX(Mapping!$C$2:$C$465,MATCH(E1590,Mapping!$A$2:$A$465,0))</f>
        <v>MADHYA PRADESH</v>
      </c>
      <c r="H1590" s="2" t="n">
        <v>119.96</v>
      </c>
      <c r="I1590" s="3" t="n">
        <v>2.53</v>
      </c>
    </row>
    <row r="1591" customFormat="false" ht="15" hidden="false" customHeight="false" outlineLevel="0" collapsed="false">
      <c r="A1591" s="0" t="s">
        <v>324</v>
      </c>
      <c r="B1591" s="0" t="n">
        <f aca="false">VALUE(LEFT(A1591,4))</f>
        <v>2024</v>
      </c>
      <c r="C1591" s="0" t="str">
        <f aca="false">"FY"&amp;IF(VALUE(MID(A1591,6,2))&gt;=4,VALUE(LEFT(A1591,4)),VALUE(LEFT(A1591,4))-1)&amp;"-"&amp;TEXT(MOD(IF(VALUE(MID(A1591,6,2))&gt;=4,VALUE(LEFT(A1591,4)),VALUE(LEFT(A1591,4))-1)+1,100),"00")</f>
        <v>FY2023-24</v>
      </c>
      <c r="D1591" s="0" t="s">
        <v>71</v>
      </c>
      <c r="E1591" s="0" t="s">
        <v>71</v>
      </c>
      <c r="F1591" s="0" t="str">
        <f aca="false">INDEX(Mapping!$B$2:$B$465,MATCH(E1591,Mapping!$A$2:$A$465,0))</f>
        <v>KERALA</v>
      </c>
      <c r="G1591" s="0" t="str">
        <f aca="false">INDEX(Mapping!$C$2:$C$465,MATCH(E1591,Mapping!$A$2:$A$465,0))</f>
        <v>KERALA</v>
      </c>
      <c r="H1591" s="2" t="n">
        <v>113.72</v>
      </c>
      <c r="I1591" s="3" t="n">
        <v>2.4</v>
      </c>
    </row>
    <row r="1592" customFormat="false" ht="15" hidden="false" customHeight="false" outlineLevel="0" collapsed="false">
      <c r="A1592" s="0" t="s">
        <v>324</v>
      </c>
      <c r="B1592" s="0" t="n">
        <f aca="false">VALUE(LEFT(A1592,4))</f>
        <v>2024</v>
      </c>
      <c r="C1592" s="0" t="str">
        <f aca="false">"FY"&amp;IF(VALUE(MID(A1592,6,2))&gt;=4,VALUE(LEFT(A1592,4)),VALUE(LEFT(A1592,4))-1)&amp;"-"&amp;TEXT(MOD(IF(VALUE(MID(A1592,6,2))&gt;=4,VALUE(LEFT(A1592,4)),VALUE(LEFT(A1592,4))-1)+1,100),"00")</f>
        <v>FY2023-24</v>
      </c>
      <c r="D1592" s="0" t="s">
        <v>47</v>
      </c>
      <c r="E1592" s="0" t="s">
        <v>47</v>
      </c>
      <c r="F1592" s="0" t="str">
        <f aca="false">INDEX(Mapping!$B$2:$B$465,MATCH(E1592,Mapping!$A$2:$A$465,0))</f>
        <v>KARNATAKA</v>
      </c>
      <c r="G1592" s="0" t="str">
        <f aca="false">INDEX(Mapping!$C$2:$C$465,MATCH(E1592,Mapping!$A$2:$A$465,0))</f>
        <v>KARNATAKA</v>
      </c>
      <c r="H1592" s="2" t="n">
        <v>93.71</v>
      </c>
      <c r="I1592" s="3" t="n">
        <v>1.97</v>
      </c>
    </row>
    <row r="1593" customFormat="false" ht="15" hidden="false" customHeight="false" outlineLevel="0" collapsed="false">
      <c r="A1593" s="0" t="s">
        <v>324</v>
      </c>
      <c r="B1593" s="0" t="n">
        <f aca="false">VALUE(LEFT(A1593,4))</f>
        <v>2024</v>
      </c>
      <c r="C1593" s="0" t="str">
        <f aca="false">"FY"&amp;IF(VALUE(MID(A1593,6,2))&gt;=4,VALUE(LEFT(A1593,4)),VALUE(LEFT(A1593,4))-1)&amp;"-"&amp;TEXT(MOD(IF(VALUE(MID(A1593,6,2))&gt;=4,VALUE(LEFT(A1593,4)),VALUE(LEFT(A1593,4))-1)+1,100),"00")</f>
        <v>FY2023-24</v>
      </c>
      <c r="D1593" s="0" t="s">
        <v>119</v>
      </c>
      <c r="E1593" s="0" t="s">
        <v>119</v>
      </c>
      <c r="F1593" s="0" t="str">
        <f aca="false">INDEX(Mapping!$B$2:$B$465,MATCH(E1593,Mapping!$A$2:$A$465,0))</f>
        <v>GOA</v>
      </c>
      <c r="G1593" s="0" t="str">
        <f aca="false">INDEX(Mapping!$C$2:$C$465,MATCH(E1593,Mapping!$A$2:$A$465,0))</f>
        <v>GOA</v>
      </c>
      <c r="H1593" s="2" t="n">
        <v>40.5</v>
      </c>
      <c r="I1593" s="3" t="n">
        <v>0.85</v>
      </c>
    </row>
    <row r="1594" customFormat="false" ht="15" hidden="false" customHeight="false" outlineLevel="0" collapsed="false">
      <c r="A1594" s="0" t="s">
        <v>324</v>
      </c>
      <c r="B1594" s="0" t="n">
        <f aca="false">VALUE(LEFT(A1594,4))</f>
        <v>2024</v>
      </c>
      <c r="C1594" s="0" t="str">
        <f aca="false">"FY"&amp;IF(VALUE(MID(A1594,6,2))&gt;=4,VALUE(LEFT(A1594,4)),VALUE(LEFT(A1594,4))-1)&amp;"-"&amp;TEXT(MOD(IF(VALUE(MID(A1594,6,2))&gt;=4,VALUE(LEFT(A1594,4)),VALUE(LEFT(A1594,4))-1)+1,100),"00")</f>
        <v>FY2023-24</v>
      </c>
      <c r="D1594" s="0" t="s">
        <v>213</v>
      </c>
      <c r="E1594" s="0" t="s">
        <v>213</v>
      </c>
      <c r="F1594" s="0" t="str">
        <f aca="false">INDEX(Mapping!$B$2:$B$465,MATCH(E1594,Mapping!$A$2:$A$465,0))</f>
        <v>NEPAL (NEA / NVVN)</v>
      </c>
      <c r="G1594" s="0" t="str">
        <f aca="false">INDEX(Mapping!$C$2:$C$465,MATCH(E1594,Mapping!$A$2:$A$465,0))</f>
        <v>NEPAL (NEA / NVVN)</v>
      </c>
      <c r="H1594" s="2" t="n">
        <v>34.83</v>
      </c>
      <c r="I1594" s="3" t="n">
        <v>0.73</v>
      </c>
    </row>
    <row r="1595" customFormat="false" ht="15" hidden="false" customHeight="false" outlineLevel="0" collapsed="false">
      <c r="A1595" s="0" t="s">
        <v>324</v>
      </c>
      <c r="B1595" s="0" t="n">
        <f aca="false">VALUE(LEFT(A1595,4))</f>
        <v>2024</v>
      </c>
      <c r="C1595" s="0" t="str">
        <f aca="false">"FY"&amp;IF(VALUE(MID(A1595,6,2))&gt;=4,VALUE(LEFT(A1595,4)),VALUE(LEFT(A1595,4))-1)&amp;"-"&amp;TEXT(MOD(IF(VALUE(MID(A1595,6,2))&gt;=4,VALUE(LEFT(A1595,4)),VALUE(LEFT(A1595,4))-1)+1,100),"00")</f>
        <v>FY2023-24</v>
      </c>
      <c r="D1595" s="0" t="s">
        <v>48</v>
      </c>
      <c r="E1595" s="0" t="s">
        <v>48</v>
      </c>
      <c r="F1595" s="0" t="str">
        <f aca="false">INDEX(Mapping!$B$2:$B$465,MATCH(E1595,Mapping!$A$2:$A$465,0))</f>
        <v>DELHI</v>
      </c>
      <c r="G1595" s="0" t="str">
        <f aca="false">INDEX(Mapping!$C$2:$C$465,MATCH(E1595,Mapping!$A$2:$A$465,0))</f>
        <v>DELHI</v>
      </c>
      <c r="H1595" s="2" t="n">
        <v>32.85</v>
      </c>
      <c r="I1595" s="3" t="n">
        <v>0.69</v>
      </c>
    </row>
    <row r="1596" customFormat="false" ht="15" hidden="false" customHeight="false" outlineLevel="0" collapsed="false">
      <c r="A1596" s="0" t="s">
        <v>324</v>
      </c>
      <c r="B1596" s="0" t="n">
        <f aca="false">VALUE(LEFT(A1596,4))</f>
        <v>2024</v>
      </c>
      <c r="C1596" s="0" t="str">
        <f aca="false">"FY"&amp;IF(VALUE(MID(A1596,6,2))&gt;=4,VALUE(LEFT(A1596,4)),VALUE(LEFT(A1596,4))-1)&amp;"-"&amp;TEXT(MOD(IF(VALUE(MID(A1596,6,2))&gt;=4,VALUE(LEFT(A1596,4)),VALUE(LEFT(A1596,4))-1)+1,100),"00")</f>
        <v>FY2023-24</v>
      </c>
      <c r="D1596" s="0" t="s">
        <v>43</v>
      </c>
      <c r="E1596" s="0" t="s">
        <v>43</v>
      </c>
      <c r="F1596" s="0" t="str">
        <f aca="false">INDEX(Mapping!$B$2:$B$465,MATCH(E1596,Mapping!$A$2:$A$465,0))</f>
        <v>ODISHA</v>
      </c>
      <c r="G1596" s="0" t="str">
        <f aca="false">INDEX(Mapping!$C$2:$C$465,MATCH(E1596,Mapping!$A$2:$A$465,0))</f>
        <v>ODISHA</v>
      </c>
      <c r="H1596" s="2" t="n">
        <v>29.82</v>
      </c>
      <c r="I1596" s="3" t="n">
        <v>0.63</v>
      </c>
    </row>
    <row r="1597" customFormat="false" ht="15" hidden="false" customHeight="false" outlineLevel="0" collapsed="false">
      <c r="A1597" s="0" t="s">
        <v>324</v>
      </c>
      <c r="B1597" s="0" t="n">
        <f aca="false">VALUE(LEFT(A1597,4))</f>
        <v>2024</v>
      </c>
      <c r="C1597" s="0" t="str">
        <f aca="false">"FY"&amp;IF(VALUE(MID(A1597,6,2))&gt;=4,VALUE(LEFT(A1597,4)),VALUE(LEFT(A1597,4))-1)&amp;"-"&amp;TEXT(MOD(IF(VALUE(MID(A1597,6,2))&gt;=4,VALUE(LEFT(A1597,4)),VALUE(LEFT(A1597,4))-1)+1,100),"00")</f>
        <v>FY2023-24</v>
      </c>
      <c r="D1597" s="0" t="s">
        <v>41</v>
      </c>
      <c r="E1597" s="0" t="s">
        <v>41</v>
      </c>
      <c r="F1597" s="0" t="str">
        <f aca="false">INDEX(Mapping!$B$2:$B$465,MATCH(E1597,Mapping!$A$2:$A$465,0))</f>
        <v>RAJASTHAN</v>
      </c>
      <c r="G1597" s="0" t="str">
        <f aca="false">INDEX(Mapping!$C$2:$C$465,MATCH(E1597,Mapping!$A$2:$A$465,0))</f>
        <v>RAJASTHAN</v>
      </c>
      <c r="H1597" s="2" t="n">
        <v>28.42</v>
      </c>
      <c r="I1597" s="3" t="n">
        <v>0.6</v>
      </c>
    </row>
    <row r="1598" customFormat="false" ht="15" hidden="false" customHeight="false" outlineLevel="0" collapsed="false">
      <c r="A1598" s="0" t="s">
        <v>324</v>
      </c>
      <c r="B1598" s="0" t="n">
        <f aca="false">VALUE(LEFT(A1598,4))</f>
        <v>2024</v>
      </c>
      <c r="C1598" s="0" t="str">
        <f aca="false">"FY"&amp;IF(VALUE(MID(A1598,6,2))&gt;=4,VALUE(LEFT(A1598,4)),VALUE(LEFT(A1598,4))-1)&amp;"-"&amp;TEXT(MOD(IF(VALUE(MID(A1598,6,2))&gt;=4,VALUE(LEFT(A1598,4)),VALUE(LEFT(A1598,4))-1)+1,100),"00")</f>
        <v>FY2023-24</v>
      </c>
      <c r="D1598" s="0" t="s">
        <v>39</v>
      </c>
      <c r="E1598" s="0" t="s">
        <v>39</v>
      </c>
      <c r="F1598" s="0" t="str">
        <f aca="false">INDEX(Mapping!$B$2:$B$465,MATCH(E1598,Mapping!$A$2:$A$465,0))</f>
        <v>WEST BENGAL</v>
      </c>
      <c r="G1598" s="0" t="str">
        <f aca="false">INDEX(Mapping!$C$2:$C$465,MATCH(E1598,Mapping!$A$2:$A$465,0))</f>
        <v>WEST BENGAL</v>
      </c>
      <c r="H1598" s="2" t="n">
        <v>27.47</v>
      </c>
      <c r="I1598" s="3" t="n">
        <v>0.58</v>
      </c>
    </row>
    <row r="1599" customFormat="false" ht="15" hidden="false" customHeight="false" outlineLevel="0" collapsed="false">
      <c r="A1599" s="0" t="s">
        <v>324</v>
      </c>
      <c r="B1599" s="0" t="n">
        <f aca="false">VALUE(LEFT(A1599,4))</f>
        <v>2024</v>
      </c>
      <c r="C1599" s="0" t="str">
        <f aca="false">"FY"&amp;IF(VALUE(MID(A1599,6,2))&gt;=4,VALUE(LEFT(A1599,4)),VALUE(LEFT(A1599,4))-1)&amp;"-"&amp;TEXT(MOD(IF(VALUE(MID(A1599,6,2))&gt;=4,VALUE(LEFT(A1599,4)),VALUE(LEFT(A1599,4))-1)+1,100),"00")</f>
        <v>FY2023-24</v>
      </c>
      <c r="D1599" s="0" t="s">
        <v>121</v>
      </c>
      <c r="E1599" s="0" t="s">
        <v>121</v>
      </c>
      <c r="F1599" s="0" t="str">
        <f aca="false">INDEX(Mapping!$B$2:$B$465,MATCH(E1599,Mapping!$A$2:$A$465,0))</f>
        <v>MEGHALAYA</v>
      </c>
      <c r="G1599" s="0" t="str">
        <f aca="false">INDEX(Mapping!$C$2:$C$465,MATCH(E1599,Mapping!$A$2:$A$465,0))</f>
        <v>MEGHALAYA</v>
      </c>
      <c r="H1599" s="2" t="n">
        <v>27.02</v>
      </c>
      <c r="I1599" s="3" t="n">
        <v>0.57</v>
      </c>
    </row>
    <row r="1600" customFormat="false" ht="15" hidden="false" customHeight="false" outlineLevel="0" collapsed="false">
      <c r="A1600" s="0" t="s">
        <v>324</v>
      </c>
      <c r="B1600" s="0" t="n">
        <f aca="false">VALUE(LEFT(A1600,4))</f>
        <v>2024</v>
      </c>
      <c r="C1600" s="0" t="str">
        <f aca="false">"FY"&amp;IF(VALUE(MID(A1600,6,2))&gt;=4,VALUE(LEFT(A1600,4)),VALUE(LEFT(A1600,4))-1)&amp;"-"&amp;TEXT(MOD(IF(VALUE(MID(A1600,6,2))&gt;=4,VALUE(LEFT(A1600,4)),VALUE(LEFT(A1600,4))-1)+1,100),"00")</f>
        <v>FY2023-24</v>
      </c>
      <c r="D1600" s="0" t="s">
        <v>648</v>
      </c>
      <c r="E1600" s="0" t="s">
        <v>91</v>
      </c>
      <c r="F1600" s="0" t="str">
        <f aca="false">INDEX(Mapping!$B$2:$B$465,MATCH(E1600,Mapping!$A$2:$A$465,0))</f>
        <v>AM/NS INDIA (HAZIRA)</v>
      </c>
      <c r="G1600" s="0" t="str">
        <f aca="false">INDEX(Mapping!$C$2:$C$465,MATCH(E1600,Mapping!$A$2:$A$465,0))</f>
        <v>AM/NS INDIA (HAZIRA)</v>
      </c>
      <c r="H1600" s="2" t="n">
        <v>22.92</v>
      </c>
      <c r="I1600" s="3" t="n">
        <v>0.48</v>
      </c>
    </row>
    <row r="1601" customFormat="false" ht="15" hidden="false" customHeight="false" outlineLevel="0" collapsed="false">
      <c r="A1601" s="0" t="s">
        <v>324</v>
      </c>
      <c r="B1601" s="0" t="n">
        <f aca="false">VALUE(LEFT(A1601,4))</f>
        <v>2024</v>
      </c>
      <c r="C1601" s="0" t="str">
        <f aca="false">"FY"&amp;IF(VALUE(MID(A1601,6,2))&gt;=4,VALUE(LEFT(A1601,4)),VALUE(LEFT(A1601,4))-1)&amp;"-"&amp;TEXT(MOD(IF(VALUE(MID(A1601,6,2))&gt;=4,VALUE(LEFT(A1601,4)),VALUE(LEFT(A1601,4))-1)+1,100),"00")</f>
        <v>FY2023-24</v>
      </c>
      <c r="D1601" s="0" t="s">
        <v>259</v>
      </c>
      <c r="E1601" s="0" t="s">
        <v>259</v>
      </c>
      <c r="F1601" s="0" t="str">
        <f aca="false">INDEX(Mapping!$B$2:$B$465,MATCH(E1601,Mapping!$A$2:$A$465,0))</f>
        <v>INDIAN RAILWAYS (NCR)</v>
      </c>
      <c r="G1601" s="0" t="str">
        <f aca="false">INDEX(Mapping!$C$2:$C$465,MATCH(E1601,Mapping!$A$2:$A$465,0))</f>
        <v>INDIAN RAILWAYS (NCR)</v>
      </c>
      <c r="H1601" s="2" t="n">
        <v>20.25</v>
      </c>
      <c r="I1601" s="3" t="n">
        <v>0.43</v>
      </c>
    </row>
    <row r="1602" customFormat="false" ht="15" hidden="false" customHeight="false" outlineLevel="0" collapsed="false">
      <c r="A1602" s="0" t="s">
        <v>324</v>
      </c>
      <c r="B1602" s="0" t="n">
        <f aca="false">VALUE(LEFT(A1602,4))</f>
        <v>2024</v>
      </c>
      <c r="C1602" s="0" t="str">
        <f aca="false">"FY"&amp;IF(VALUE(MID(A1602,6,2))&gt;=4,VALUE(LEFT(A1602,4)),VALUE(LEFT(A1602,4))-1)&amp;"-"&amp;TEXT(MOD(IF(VALUE(MID(A1602,6,2))&gt;=4,VALUE(LEFT(A1602,4)),VALUE(LEFT(A1602,4))-1)+1,100),"00")</f>
        <v>FY2023-24</v>
      </c>
      <c r="D1602" s="0" t="s">
        <v>53</v>
      </c>
      <c r="E1602" s="0" t="s">
        <v>53</v>
      </c>
      <c r="F1602" s="0" t="str">
        <f aca="false">INDEX(Mapping!$B$2:$B$465,MATCH(E1602,Mapping!$A$2:$A$465,0))</f>
        <v>HIMACHAL PRADESH</v>
      </c>
      <c r="G1602" s="0" t="str">
        <f aca="false">INDEX(Mapping!$C$2:$C$465,MATCH(E1602,Mapping!$A$2:$A$465,0))</f>
        <v>HIMACHAL PRADESH</v>
      </c>
      <c r="H1602" s="2" t="n">
        <v>16.76</v>
      </c>
      <c r="I1602" s="3" t="n">
        <v>0.35</v>
      </c>
    </row>
    <row r="1603" customFormat="false" ht="15" hidden="false" customHeight="false" outlineLevel="0" collapsed="false">
      <c r="A1603" s="0" t="s">
        <v>324</v>
      </c>
      <c r="B1603" s="0" t="n">
        <f aca="false">VALUE(LEFT(A1603,4))</f>
        <v>2024</v>
      </c>
      <c r="C1603" s="0" t="str">
        <f aca="false">"FY"&amp;IF(VALUE(MID(A1603,6,2))&gt;=4,VALUE(LEFT(A1603,4)),VALUE(LEFT(A1603,4))-1)&amp;"-"&amp;TEXT(MOD(IF(VALUE(MID(A1603,6,2))&gt;=4,VALUE(LEFT(A1603,4)),VALUE(LEFT(A1603,4))-1)+1,100),"00")</f>
        <v>FY2023-24</v>
      </c>
      <c r="D1603" s="0" t="s">
        <v>61</v>
      </c>
      <c r="E1603" s="0" t="s">
        <v>61</v>
      </c>
      <c r="F1603" s="0" t="str">
        <f aca="false">INDEX(Mapping!$B$2:$B$465,MATCH(E1603,Mapping!$A$2:$A$465,0))</f>
        <v>ASSAM</v>
      </c>
      <c r="G1603" s="0" t="str">
        <f aca="false">INDEX(Mapping!$C$2:$C$465,MATCH(E1603,Mapping!$A$2:$A$465,0))</f>
        <v>ASSAM</v>
      </c>
      <c r="H1603" s="2" t="n">
        <v>12.5</v>
      </c>
      <c r="I1603" s="3" t="n">
        <v>0.26</v>
      </c>
    </row>
    <row r="1604" customFormat="false" ht="15" hidden="false" customHeight="false" outlineLevel="0" collapsed="false">
      <c r="A1604" s="0" t="s">
        <v>324</v>
      </c>
      <c r="B1604" s="0" t="n">
        <f aca="false">VALUE(LEFT(A1604,4))</f>
        <v>2024</v>
      </c>
      <c r="C1604" s="0" t="str">
        <f aca="false">"FY"&amp;IF(VALUE(MID(A1604,6,2))&gt;=4,VALUE(LEFT(A1604,4)),VALUE(LEFT(A1604,4))-1)&amp;"-"&amp;TEXT(MOD(IF(VALUE(MID(A1604,6,2))&gt;=4,VALUE(LEFT(A1604,4)),VALUE(LEFT(A1604,4))-1)+1,100),"00")</f>
        <v>FY2023-24</v>
      </c>
      <c r="D1604" s="0" t="s">
        <v>94</v>
      </c>
      <c r="E1604" s="0" t="s">
        <v>94</v>
      </c>
      <c r="F1604" s="0" t="str">
        <f aca="false">INDEX(Mapping!$B$2:$B$465,MATCH(E1604,Mapping!$A$2:$A$465,0))</f>
        <v>JHARKHAND</v>
      </c>
      <c r="G1604" s="0" t="str">
        <f aca="false">INDEX(Mapping!$C$2:$C$465,MATCH(E1604,Mapping!$A$2:$A$465,0))</f>
        <v>JHARKHAND</v>
      </c>
      <c r="H1604" s="2" t="n">
        <v>9.38</v>
      </c>
      <c r="I1604" s="3" t="n">
        <v>0.2</v>
      </c>
    </row>
    <row r="1605" customFormat="false" ht="15" hidden="false" customHeight="false" outlineLevel="0" collapsed="false">
      <c r="A1605" s="0" t="s">
        <v>324</v>
      </c>
      <c r="B1605" s="0" t="n">
        <f aca="false">VALUE(LEFT(A1605,4))</f>
        <v>2024</v>
      </c>
      <c r="C1605" s="0" t="str">
        <f aca="false">"FY"&amp;IF(VALUE(MID(A1605,6,2))&gt;=4,VALUE(LEFT(A1605,4)),VALUE(LEFT(A1605,4))-1)&amp;"-"&amp;TEXT(MOD(IF(VALUE(MID(A1605,6,2))&gt;=4,VALUE(LEFT(A1605,4)),VALUE(LEFT(A1605,4))-1)+1,100),"00")</f>
        <v>FY2023-24</v>
      </c>
      <c r="D1605" s="0" t="s">
        <v>46</v>
      </c>
      <c r="E1605" s="0" t="s">
        <v>46</v>
      </c>
      <c r="F1605" s="0" t="str">
        <f aca="false">INDEX(Mapping!$B$2:$B$465,MATCH(E1605,Mapping!$A$2:$A$465,0))</f>
        <v>CHHATTISGARH</v>
      </c>
      <c r="G1605" s="0" t="str">
        <f aca="false">INDEX(Mapping!$C$2:$C$465,MATCH(E1605,Mapping!$A$2:$A$465,0))</f>
        <v>CHHATTISGARH</v>
      </c>
      <c r="H1605" s="2" t="n">
        <v>9.13</v>
      </c>
      <c r="I1605" s="3" t="n">
        <v>0.19</v>
      </c>
    </row>
    <row r="1606" customFormat="false" ht="15" hidden="false" customHeight="false" outlineLevel="0" collapsed="false">
      <c r="A1606" s="0" t="s">
        <v>324</v>
      </c>
      <c r="B1606" s="0" t="n">
        <f aca="false">VALUE(LEFT(A1606,4))</f>
        <v>2024</v>
      </c>
      <c r="C1606" s="0" t="str">
        <f aca="false">"FY"&amp;IF(VALUE(MID(A1606,6,2))&gt;=4,VALUE(LEFT(A1606,4)),VALUE(LEFT(A1606,4))-1)&amp;"-"&amp;TEXT(MOD(IF(VALUE(MID(A1606,6,2))&gt;=4,VALUE(LEFT(A1606,4)),VALUE(LEFT(A1606,4))-1)+1,100),"00")</f>
        <v>FY2023-24</v>
      </c>
      <c r="D1606" s="0" t="s">
        <v>152</v>
      </c>
      <c r="E1606" s="0" t="s">
        <v>152</v>
      </c>
      <c r="F1606" s="0" t="str">
        <f aca="false">INDEX(Mapping!$B$2:$B$465,MATCH(E1606,Mapping!$A$2:$A$465,0))</f>
        <v>CHANDIGARH</v>
      </c>
      <c r="G1606" s="0" t="str">
        <f aca="false">INDEX(Mapping!$C$2:$C$465,MATCH(E1606,Mapping!$A$2:$A$465,0))</f>
        <v>CHANDIGARH</v>
      </c>
      <c r="H1606" s="2" t="n">
        <v>6.55</v>
      </c>
      <c r="I1606" s="3" t="n">
        <v>0.14</v>
      </c>
    </row>
    <row r="1607" customFormat="false" ht="15" hidden="false" customHeight="false" outlineLevel="0" collapsed="false">
      <c r="A1607" s="0" t="s">
        <v>324</v>
      </c>
      <c r="B1607" s="0" t="n">
        <f aca="false">VALUE(LEFT(A1607,4))</f>
        <v>2024</v>
      </c>
      <c r="C1607" s="0" t="str">
        <f aca="false">"FY"&amp;IF(VALUE(MID(A1607,6,2))&gt;=4,VALUE(LEFT(A1607,4)),VALUE(LEFT(A1607,4))-1)&amp;"-"&amp;TEXT(MOD(IF(VALUE(MID(A1607,6,2))&gt;=4,VALUE(LEFT(A1607,4)),VALUE(LEFT(A1607,4))-1)+1,100),"00")</f>
        <v>FY2023-24</v>
      </c>
      <c r="D1607" s="0" t="s">
        <v>181</v>
      </c>
      <c r="E1607" s="0" t="s">
        <v>181</v>
      </c>
      <c r="F1607" s="0" t="str">
        <f aca="false">INDEX(Mapping!$B$2:$B$465,MATCH(E1607,Mapping!$A$2:$A$465,0))</f>
        <v>ARUNACHAL PRADESH</v>
      </c>
      <c r="G1607" s="0" t="str">
        <f aca="false">INDEX(Mapping!$C$2:$C$465,MATCH(E1607,Mapping!$A$2:$A$465,0))</f>
        <v>ARUNACHAL PRADESH</v>
      </c>
      <c r="H1607" s="2" t="n">
        <v>6.4</v>
      </c>
      <c r="I1607" s="3" t="n">
        <v>0.13</v>
      </c>
    </row>
    <row r="1608" customFormat="false" ht="15" hidden="false" customHeight="false" outlineLevel="0" collapsed="false">
      <c r="A1608" s="0" t="s">
        <v>324</v>
      </c>
      <c r="B1608" s="0" t="n">
        <f aca="false">VALUE(LEFT(A1608,4))</f>
        <v>2024</v>
      </c>
      <c r="C1608" s="0" t="str">
        <f aca="false">"FY"&amp;IF(VALUE(MID(A1608,6,2))&gt;=4,VALUE(LEFT(A1608,4)),VALUE(LEFT(A1608,4))-1)&amp;"-"&amp;TEXT(MOD(IF(VALUE(MID(A1608,6,2))&gt;=4,VALUE(LEFT(A1608,4)),VALUE(LEFT(A1608,4))-1)+1,100),"00")</f>
        <v>FY2023-24</v>
      </c>
      <c r="D1608" s="0" t="s">
        <v>45</v>
      </c>
      <c r="E1608" s="0" t="s">
        <v>45</v>
      </c>
      <c r="F1608" s="0" t="str">
        <f aca="false">INDEX(Mapping!$B$2:$B$465,MATCH(E1608,Mapping!$A$2:$A$465,0))</f>
        <v>BIHAR</v>
      </c>
      <c r="G1608" s="0" t="str">
        <f aca="false">INDEX(Mapping!$C$2:$C$465,MATCH(E1608,Mapping!$A$2:$A$465,0))</f>
        <v>BIHAR</v>
      </c>
      <c r="H1608" s="2" t="n">
        <v>4.07</v>
      </c>
      <c r="I1608" s="3" t="n">
        <v>0.09</v>
      </c>
    </row>
    <row r="1609" customFormat="false" ht="15" hidden="false" customHeight="false" outlineLevel="0" collapsed="false">
      <c r="A1609" s="0" t="s">
        <v>324</v>
      </c>
      <c r="B1609" s="0" t="n">
        <f aca="false">VALUE(LEFT(A1609,4))</f>
        <v>2024</v>
      </c>
      <c r="C1609" s="0" t="str">
        <f aca="false">"FY"&amp;IF(VALUE(MID(A1609,6,2))&gt;=4,VALUE(LEFT(A1609,4)),VALUE(LEFT(A1609,4))-1)&amp;"-"&amp;TEXT(MOD(IF(VALUE(MID(A1609,6,2))&gt;=4,VALUE(LEFT(A1609,4)),VALUE(LEFT(A1609,4))-1)+1,100),"00")</f>
        <v>FY2023-24</v>
      </c>
      <c r="D1609" s="0" t="s">
        <v>253</v>
      </c>
      <c r="E1609" s="0" t="s">
        <v>253</v>
      </c>
      <c r="F1609" s="0" t="str">
        <f aca="false">INDEX(Mapping!$B$2:$B$465,MATCH(E1609,Mapping!$A$2:$A$465,0))</f>
        <v>NAGALAND</v>
      </c>
      <c r="G1609" s="0" t="str">
        <f aca="false">INDEX(Mapping!$C$2:$C$465,MATCH(E1609,Mapping!$A$2:$A$465,0))</f>
        <v>NAGALAND</v>
      </c>
      <c r="H1609" s="2" t="n">
        <v>3.62</v>
      </c>
      <c r="I1609" s="3" t="n">
        <v>0.08</v>
      </c>
    </row>
    <row r="1610" customFormat="false" ht="15" hidden="false" customHeight="false" outlineLevel="0" collapsed="false">
      <c r="A1610" s="0" t="s">
        <v>324</v>
      </c>
      <c r="B1610" s="0" t="n">
        <f aca="false">VALUE(LEFT(A1610,4))</f>
        <v>2024</v>
      </c>
      <c r="C1610" s="0" t="str">
        <f aca="false">"FY"&amp;IF(VALUE(MID(A1610,6,2))&gt;=4,VALUE(LEFT(A1610,4)),VALUE(LEFT(A1610,4))-1)&amp;"-"&amp;TEXT(MOD(IF(VALUE(MID(A1610,6,2))&gt;=4,VALUE(LEFT(A1610,4)),VALUE(LEFT(A1610,4))-1)+1,100),"00")</f>
        <v>FY2023-24</v>
      </c>
      <c r="D1610" s="0" t="s">
        <v>291</v>
      </c>
      <c r="E1610" s="0" t="s">
        <v>291</v>
      </c>
      <c r="F1610" s="0" t="str">
        <f aca="false">INDEX(Mapping!$B$2:$B$465,MATCH(E1610,Mapping!$A$2:$A$465,0))</f>
        <v>MANIPUR</v>
      </c>
      <c r="G1610" s="0" t="str">
        <f aca="false">INDEX(Mapping!$C$2:$C$465,MATCH(E1610,Mapping!$A$2:$A$465,0))</f>
        <v>MANIPUR</v>
      </c>
      <c r="H1610" s="2" t="n">
        <v>1.8</v>
      </c>
      <c r="I1610" s="3" t="n">
        <v>0.04</v>
      </c>
    </row>
    <row r="1611" customFormat="false" ht="15" hidden="false" customHeight="false" outlineLevel="0" collapsed="false">
      <c r="A1611" s="0" t="s">
        <v>324</v>
      </c>
      <c r="B1611" s="0" t="n">
        <f aca="false">VALUE(LEFT(A1611,4))</f>
        <v>2024</v>
      </c>
      <c r="C1611" s="0" t="str">
        <f aca="false">"FY"&amp;IF(VALUE(MID(A1611,6,2))&gt;=4,VALUE(LEFT(A1611,4)),VALUE(LEFT(A1611,4))-1)&amp;"-"&amp;TEXT(MOD(IF(VALUE(MID(A1611,6,2))&gt;=4,VALUE(LEFT(A1611,4)),VALUE(LEFT(A1611,4))-1)+1,100),"00")</f>
        <v>FY2023-24</v>
      </c>
      <c r="D1611" s="0" t="s">
        <v>176</v>
      </c>
      <c r="E1611" s="0" t="s">
        <v>176</v>
      </c>
      <c r="F1611" s="0" t="str">
        <f aca="false">INDEX(Mapping!$B$2:$B$465,MATCH(E1611,Mapping!$A$2:$A$465,0))</f>
        <v>SIKKIM</v>
      </c>
      <c r="G1611" s="0" t="str">
        <f aca="false">INDEX(Mapping!$C$2:$C$465,MATCH(E1611,Mapping!$A$2:$A$465,0))</f>
        <v>SIKKIM</v>
      </c>
      <c r="H1611" s="2" t="n">
        <v>1.22</v>
      </c>
      <c r="I1611" s="3" t="n">
        <v>0.03</v>
      </c>
    </row>
    <row r="1612" customFormat="false" ht="15" hidden="false" customHeight="false" outlineLevel="0" collapsed="false">
      <c r="A1612" s="0" t="s">
        <v>324</v>
      </c>
      <c r="B1612" s="0" t="n">
        <f aca="false">VALUE(LEFT(A1612,4))</f>
        <v>2024</v>
      </c>
      <c r="C1612" s="0" t="str">
        <f aca="false">"FY"&amp;IF(VALUE(MID(A1612,6,2))&gt;=4,VALUE(LEFT(A1612,4)),VALUE(LEFT(A1612,4))-1)&amp;"-"&amp;TEXT(MOD(IF(VALUE(MID(A1612,6,2))&gt;=4,VALUE(LEFT(A1612,4)),VALUE(LEFT(A1612,4))-1)+1,100),"00")</f>
        <v>FY2023-24</v>
      </c>
      <c r="D1612" s="0" t="s">
        <v>272</v>
      </c>
      <c r="E1612" s="0" t="s">
        <v>272</v>
      </c>
      <c r="F1612" s="0" t="str">
        <f aca="false">INDEX(Mapping!$B$2:$B$465,MATCH(E1612,Mapping!$A$2:$A$465,0))</f>
        <v>BALCO</v>
      </c>
      <c r="G1612" s="0" t="str">
        <f aca="false">INDEX(Mapping!$C$2:$C$465,MATCH(E1612,Mapping!$A$2:$A$465,0))</f>
        <v>BALCO</v>
      </c>
      <c r="H1612" s="2" t="n">
        <v>0.99</v>
      </c>
      <c r="I1612" s="3" t="n">
        <v>0.02</v>
      </c>
    </row>
    <row r="1613" customFormat="false" ht="15" hidden="false" customHeight="false" outlineLevel="0" collapsed="false">
      <c r="A1613" s="0" t="s">
        <v>324</v>
      </c>
      <c r="B1613" s="0" t="n">
        <f aca="false">VALUE(LEFT(A1613,4))</f>
        <v>2024</v>
      </c>
      <c r="C1613" s="0" t="str">
        <f aca="false">"FY"&amp;IF(VALUE(MID(A1613,6,2))&gt;=4,VALUE(LEFT(A1613,4)),VALUE(LEFT(A1613,4))-1)&amp;"-"&amp;TEXT(MOD(IF(VALUE(MID(A1613,6,2))&gt;=4,VALUE(LEFT(A1613,4)),VALUE(LEFT(A1613,4))-1)+1,100),"00")</f>
        <v>FY2023-24</v>
      </c>
      <c r="D1613" s="0" t="s">
        <v>336</v>
      </c>
      <c r="E1613" s="0" t="s">
        <v>336</v>
      </c>
      <c r="F1613" s="0" t="str">
        <f aca="false">INDEX(Mapping!$B$2:$B$465,MATCH(E1613,Mapping!$A$2:$A$465,0))</f>
        <v>IBEUL</v>
      </c>
      <c r="G1613" s="0" t="str">
        <f aca="false">INDEX(Mapping!$C$2:$C$465,MATCH(E1613,Mapping!$A$2:$A$465,0))</f>
        <v>IBEUL</v>
      </c>
      <c r="H1613" s="2" t="n">
        <v>0.38</v>
      </c>
      <c r="I1613" s="3" t="n">
        <v>0.01</v>
      </c>
    </row>
    <row r="1614" customFormat="false" ht="15" hidden="false" customHeight="false" outlineLevel="0" collapsed="false">
      <c r="A1614" s="0" t="s">
        <v>324</v>
      </c>
      <c r="B1614" s="0" t="n">
        <f aca="false">VALUE(LEFT(A1614,4))</f>
        <v>2024</v>
      </c>
      <c r="C1614" s="0" t="str">
        <f aca="false">"FY"&amp;IF(VALUE(MID(A1614,6,2))&gt;=4,VALUE(LEFT(A1614,4)),VALUE(LEFT(A1614,4))-1)&amp;"-"&amp;TEXT(MOD(IF(VALUE(MID(A1614,6,2))&gt;=4,VALUE(LEFT(A1614,4)),VALUE(LEFT(A1614,4))-1)+1,100),"00")</f>
        <v>FY2023-24</v>
      </c>
      <c r="D1614" s="0" t="s">
        <v>169</v>
      </c>
      <c r="E1614" s="0" t="s">
        <v>169</v>
      </c>
      <c r="F1614" s="0" t="str">
        <f aca="false">INDEX(Mapping!$B$2:$B$465,MATCH(E1614,Mapping!$A$2:$A$465,0))</f>
        <v>JHABUA POWER</v>
      </c>
      <c r="G1614" s="0" t="str">
        <f aca="false">INDEX(Mapping!$C$2:$C$465,MATCH(E1614,Mapping!$A$2:$A$465,0))</f>
        <v>JHABUA POWER</v>
      </c>
      <c r="H1614" s="2" t="n">
        <v>0.19</v>
      </c>
      <c r="I1614" s="3" t="n">
        <v>0.004</v>
      </c>
    </row>
    <row r="1615" customFormat="false" ht="15" hidden="false" customHeight="false" outlineLevel="0" collapsed="false">
      <c r="A1615" s="0" t="s">
        <v>324</v>
      </c>
      <c r="B1615" s="0" t="n">
        <f aca="false">VALUE(LEFT(A1615,4))</f>
        <v>2024</v>
      </c>
      <c r="C1615" s="0" t="str">
        <f aca="false">"FY"&amp;IF(VALUE(MID(A1615,6,2))&gt;=4,VALUE(LEFT(A1615,4)),VALUE(LEFT(A1615,4))-1)&amp;"-"&amp;TEXT(MOD(IF(VALUE(MID(A1615,6,2))&gt;=4,VALUE(LEFT(A1615,4)),VALUE(LEFT(A1615,4))-1)+1,100),"00")</f>
        <v>FY2023-24</v>
      </c>
      <c r="D1615" s="0" t="s">
        <v>232</v>
      </c>
      <c r="E1615" s="0" t="s">
        <v>232</v>
      </c>
      <c r="F1615" s="0" t="str">
        <f aca="false">INDEX(Mapping!$B$2:$B$465,MATCH(E1615,Mapping!$A$2:$A$465,0))</f>
        <v>PUDUCHERRY</v>
      </c>
      <c r="G1615" s="0" t="str">
        <f aca="false">INDEX(Mapping!$C$2:$C$465,MATCH(E1615,Mapping!$A$2:$A$465,0))</f>
        <v>PUDUCHERRY</v>
      </c>
      <c r="H1615" s="2" t="n">
        <v>0.08</v>
      </c>
      <c r="I1615" s="3" t="n">
        <v>0.002</v>
      </c>
    </row>
    <row r="1616" customFormat="false" ht="15" hidden="false" customHeight="false" outlineLevel="0" collapsed="false">
      <c r="A1616" s="0" t="s">
        <v>205</v>
      </c>
      <c r="B1616" s="0" t="n">
        <f aca="false">VALUE(LEFT(A1616,4))</f>
        <v>2024</v>
      </c>
      <c r="C1616" s="0" t="str">
        <f aca="false">"FY"&amp;IF(VALUE(MID(A1616,6,2))&gt;=4,VALUE(LEFT(A1616,4)),VALUE(LEFT(A1616,4))-1)&amp;"-"&amp;TEXT(MOD(IF(VALUE(MID(A1616,6,2))&gt;=4,VALUE(LEFT(A1616,4)),VALUE(LEFT(A1616,4))-1)+1,100),"00")</f>
        <v>FY2023-24</v>
      </c>
      <c r="D1616" s="0" t="s">
        <v>31</v>
      </c>
      <c r="E1616" s="0" t="s">
        <v>31</v>
      </c>
      <c r="F1616" s="0" t="str">
        <f aca="false">INDEX(Mapping!$B$2:$B$465,MATCH(E1616,Mapping!$A$2:$A$465,0))</f>
        <v>GUJARAT</v>
      </c>
      <c r="G1616" s="0" t="str">
        <f aca="false">INDEX(Mapping!$C$2:$C$465,MATCH(E1616,Mapping!$A$2:$A$465,0))</f>
        <v>GUJARAT</v>
      </c>
      <c r="H1616" s="2" t="n">
        <v>971.49</v>
      </c>
      <c r="I1616" s="3" t="n">
        <v>20.85</v>
      </c>
    </row>
    <row r="1617" customFormat="false" ht="15" hidden="false" customHeight="false" outlineLevel="0" collapsed="false">
      <c r="A1617" s="0" t="s">
        <v>205</v>
      </c>
      <c r="B1617" s="0" t="n">
        <f aca="false">VALUE(LEFT(A1617,4))</f>
        <v>2024</v>
      </c>
      <c r="C1617" s="0" t="str">
        <f aca="false">"FY"&amp;IF(VALUE(MID(A1617,6,2))&gt;=4,VALUE(LEFT(A1617,4)),VALUE(LEFT(A1617,4))-1)&amp;"-"&amp;TEXT(MOD(IF(VALUE(MID(A1617,6,2))&gt;=4,VALUE(LEFT(A1617,4)),VALUE(LEFT(A1617,4))-1)+1,100),"00")</f>
        <v>FY2023-24</v>
      </c>
      <c r="D1617" s="0" t="s">
        <v>35</v>
      </c>
      <c r="E1617" s="0" t="s">
        <v>35</v>
      </c>
      <c r="F1617" s="0" t="str">
        <f aca="false">INDEX(Mapping!$B$2:$B$465,MATCH(E1617,Mapping!$A$2:$A$465,0))</f>
        <v>TELANGANA</v>
      </c>
      <c r="G1617" s="0" t="str">
        <f aca="false">INDEX(Mapping!$C$2:$C$465,MATCH(E1617,Mapping!$A$2:$A$465,0))</f>
        <v>TELANGANA</v>
      </c>
      <c r="H1617" s="2" t="n">
        <v>720.35</v>
      </c>
      <c r="I1617" s="3" t="n">
        <v>15.46</v>
      </c>
    </row>
    <row r="1618" customFormat="false" ht="15" hidden="false" customHeight="false" outlineLevel="0" collapsed="false">
      <c r="A1618" s="0" t="s">
        <v>205</v>
      </c>
      <c r="B1618" s="0" t="n">
        <f aca="false">VALUE(LEFT(A1618,4))</f>
        <v>2024</v>
      </c>
      <c r="C1618" s="0" t="str">
        <f aca="false">"FY"&amp;IF(VALUE(MID(A1618,6,2))&gt;=4,VALUE(LEFT(A1618,4)),VALUE(LEFT(A1618,4))-1)&amp;"-"&amp;TEXT(MOD(IF(VALUE(MID(A1618,6,2))&gt;=4,VALUE(LEFT(A1618,4)),VALUE(LEFT(A1618,4))-1)+1,100),"00")</f>
        <v>FY2023-24</v>
      </c>
      <c r="D1618" s="0" t="s">
        <v>651</v>
      </c>
      <c r="E1618" s="0" t="s">
        <v>111</v>
      </c>
      <c r="F1618" s="0" t="str">
        <f aca="false">INDEX(Mapping!$B$2:$B$465,MATCH(E1618,Mapping!$A$2:$A$465,0))</f>
        <v>DRUK GREEN POWER (BHUTAN)</v>
      </c>
      <c r="G1618" s="0" t="str">
        <f aca="false">INDEX(Mapping!$C$2:$C$465,MATCH(E1618,Mapping!$A$2:$A$465,0))</f>
        <v>DRUK GREEN POWER (BHUTAN)</v>
      </c>
      <c r="H1618" s="2" t="n">
        <v>291.9</v>
      </c>
      <c r="I1618" s="3" t="n">
        <v>6.27</v>
      </c>
    </row>
    <row r="1619" customFormat="false" ht="15" hidden="false" customHeight="false" outlineLevel="0" collapsed="false">
      <c r="A1619" s="0" t="s">
        <v>205</v>
      </c>
      <c r="B1619" s="0" t="n">
        <f aca="false">VALUE(LEFT(A1619,4))</f>
        <v>2024</v>
      </c>
      <c r="C1619" s="0" t="str">
        <f aca="false">"FY"&amp;IF(VALUE(MID(A1619,6,2))&gt;=4,VALUE(LEFT(A1619,4)),VALUE(LEFT(A1619,4))-1)&amp;"-"&amp;TEXT(MOD(IF(VALUE(MID(A1619,6,2))&gt;=4,VALUE(LEFT(A1619,4)),VALUE(LEFT(A1619,4))-1)+1,100),"00")</f>
        <v>FY2023-24</v>
      </c>
      <c r="D1619" s="0" t="s">
        <v>42</v>
      </c>
      <c r="E1619" s="0" t="s">
        <v>42</v>
      </c>
      <c r="F1619" s="0" t="str">
        <f aca="false">INDEX(Mapping!$B$2:$B$465,MATCH(E1619,Mapping!$A$2:$A$465,0))</f>
        <v>PUNJAB</v>
      </c>
      <c r="G1619" s="0" t="str">
        <f aca="false">INDEX(Mapping!$C$2:$C$465,MATCH(E1619,Mapping!$A$2:$A$465,0))</f>
        <v>PUNJAB</v>
      </c>
      <c r="H1619" s="2" t="n">
        <v>285.32</v>
      </c>
      <c r="I1619" s="3" t="n">
        <v>6.12</v>
      </c>
    </row>
    <row r="1620" customFormat="false" ht="15" hidden="false" customHeight="false" outlineLevel="0" collapsed="false">
      <c r="A1620" s="0" t="s">
        <v>205</v>
      </c>
      <c r="B1620" s="0" t="n">
        <f aca="false">VALUE(LEFT(A1620,4))</f>
        <v>2024</v>
      </c>
      <c r="C1620" s="0" t="str">
        <f aca="false">"FY"&amp;IF(VALUE(MID(A1620,6,2))&gt;=4,VALUE(LEFT(A1620,4)),VALUE(LEFT(A1620,4))-1)&amp;"-"&amp;TEXT(MOD(IF(VALUE(MID(A1620,6,2))&gt;=4,VALUE(LEFT(A1620,4)),VALUE(LEFT(A1620,4))-1)+1,100),"00")</f>
        <v>FY2023-24</v>
      </c>
      <c r="D1620" s="0" t="s">
        <v>56</v>
      </c>
      <c r="E1620" s="0" t="s">
        <v>56</v>
      </c>
      <c r="F1620" s="0" t="str">
        <f aca="false">INDEX(Mapping!$B$2:$B$465,MATCH(E1620,Mapping!$A$2:$A$465,0))</f>
        <v>UTTARAKHAND</v>
      </c>
      <c r="G1620" s="0" t="str">
        <f aca="false">INDEX(Mapping!$C$2:$C$465,MATCH(E1620,Mapping!$A$2:$A$465,0))</f>
        <v>UTTARAKHAND</v>
      </c>
      <c r="H1620" s="2" t="n">
        <v>264.43</v>
      </c>
      <c r="I1620" s="3" t="n">
        <v>5.68</v>
      </c>
    </row>
    <row r="1621" customFormat="false" ht="15" hidden="false" customHeight="false" outlineLevel="0" collapsed="false">
      <c r="A1621" s="0" t="s">
        <v>205</v>
      </c>
      <c r="B1621" s="0" t="n">
        <f aca="false">VALUE(LEFT(A1621,4))</f>
        <v>2024</v>
      </c>
      <c r="C1621" s="0" t="str">
        <f aca="false">"FY"&amp;IF(VALUE(MID(A1621,6,2))&gt;=4,VALUE(LEFT(A1621,4)),VALUE(LEFT(A1621,4))-1)&amp;"-"&amp;TEXT(MOD(IF(VALUE(MID(A1621,6,2))&gt;=4,VALUE(LEFT(A1621,4)),VALUE(LEFT(A1621,4))-1)+1,100),"00")</f>
        <v>FY2023-24</v>
      </c>
      <c r="D1621" s="0" t="s">
        <v>74</v>
      </c>
      <c r="E1621" s="0" t="s">
        <v>74</v>
      </c>
      <c r="F1621" s="0" t="str">
        <f aca="false">INDEX(Mapping!$B$2:$B$465,MATCH(E1621,Mapping!$A$2:$A$465,0))</f>
        <v>NEPAL (NEA / NVVN)</v>
      </c>
      <c r="G1621" s="0" t="str">
        <f aca="false">INDEX(Mapping!$C$2:$C$465,MATCH(E1621,Mapping!$A$2:$A$465,0))</f>
        <v>NEPAL (NEA / NVVN)</v>
      </c>
      <c r="H1621" s="2" t="n">
        <v>259.54</v>
      </c>
      <c r="I1621" s="3" t="n">
        <v>5.57</v>
      </c>
    </row>
    <row r="1622" customFormat="false" ht="15" hidden="false" customHeight="false" outlineLevel="0" collapsed="false">
      <c r="A1622" s="0" t="s">
        <v>205</v>
      </c>
      <c r="B1622" s="0" t="n">
        <f aca="false">VALUE(LEFT(A1622,4))</f>
        <v>2024</v>
      </c>
      <c r="C1622" s="0" t="str">
        <f aca="false">"FY"&amp;IF(VALUE(MID(A1622,6,2))&gt;=4,VALUE(LEFT(A1622,4)),VALUE(LEFT(A1622,4))-1)&amp;"-"&amp;TEXT(MOD(IF(VALUE(MID(A1622,6,2))&gt;=4,VALUE(LEFT(A1622,4)),VALUE(LEFT(A1622,4))-1)+1,100),"00")</f>
        <v>FY2023-24</v>
      </c>
      <c r="D1622" s="0" t="s">
        <v>40</v>
      </c>
      <c r="E1622" s="0" t="s">
        <v>40</v>
      </c>
      <c r="F1622" s="0" t="str">
        <f aca="false">INDEX(Mapping!$B$2:$B$465,MATCH(E1622,Mapping!$A$2:$A$465,0))</f>
        <v>TAMIL NADU</v>
      </c>
      <c r="G1622" s="0" t="str">
        <f aca="false">INDEX(Mapping!$C$2:$C$465,MATCH(E1622,Mapping!$A$2:$A$465,0))</f>
        <v>TAMIL NADU</v>
      </c>
      <c r="H1622" s="2" t="n">
        <v>253.85</v>
      </c>
      <c r="I1622" s="3" t="n">
        <v>5.45</v>
      </c>
    </row>
    <row r="1623" customFormat="false" ht="15" hidden="false" customHeight="false" outlineLevel="0" collapsed="false">
      <c r="A1623" s="0" t="s">
        <v>205</v>
      </c>
      <c r="B1623" s="0" t="n">
        <f aca="false">VALUE(LEFT(A1623,4))</f>
        <v>2024</v>
      </c>
      <c r="C1623" s="0" t="str">
        <f aca="false">"FY"&amp;IF(VALUE(MID(A1623,6,2))&gt;=4,VALUE(LEFT(A1623,4)),VALUE(LEFT(A1623,4))-1)&amp;"-"&amp;TEXT(MOD(IF(VALUE(MID(A1623,6,2))&gt;=4,VALUE(LEFT(A1623,4)),VALUE(LEFT(A1623,4))-1)+1,100),"00")</f>
        <v>FY2023-24</v>
      </c>
      <c r="D1623" s="0" t="s">
        <v>36</v>
      </c>
      <c r="E1623" s="0" t="s">
        <v>36</v>
      </c>
      <c r="F1623" s="0" t="str">
        <f aca="false">INDEX(Mapping!$B$2:$B$465,MATCH(E1623,Mapping!$A$2:$A$465,0))</f>
        <v>UTTAR PRADESH</v>
      </c>
      <c r="G1623" s="0" t="str">
        <f aca="false">INDEX(Mapping!$C$2:$C$465,MATCH(E1623,Mapping!$A$2:$A$465,0))</f>
        <v>UTTAR PRADESH</v>
      </c>
      <c r="H1623" s="2" t="n">
        <v>244.82</v>
      </c>
      <c r="I1623" s="3" t="n">
        <v>5.26</v>
      </c>
    </row>
    <row r="1624" customFormat="false" ht="15" hidden="false" customHeight="false" outlineLevel="0" collapsed="false">
      <c r="A1624" s="0" t="s">
        <v>205</v>
      </c>
      <c r="B1624" s="0" t="n">
        <f aca="false">VALUE(LEFT(A1624,4))</f>
        <v>2024</v>
      </c>
      <c r="C1624" s="0" t="str">
        <f aca="false">"FY"&amp;IF(VALUE(MID(A1624,6,2))&gt;=4,VALUE(LEFT(A1624,4)),VALUE(LEFT(A1624,4))-1)&amp;"-"&amp;TEXT(MOD(IF(VALUE(MID(A1624,6,2))&gt;=4,VALUE(LEFT(A1624,4)),VALUE(LEFT(A1624,4))-1)+1,100),"00")</f>
        <v>FY2023-24</v>
      </c>
      <c r="D1624" s="0" t="s">
        <v>41</v>
      </c>
      <c r="E1624" s="0" t="s">
        <v>41</v>
      </c>
      <c r="F1624" s="0" t="str">
        <f aca="false">INDEX(Mapping!$B$2:$B$465,MATCH(E1624,Mapping!$A$2:$A$465,0))</f>
        <v>RAJASTHAN</v>
      </c>
      <c r="G1624" s="0" t="str">
        <f aca="false">INDEX(Mapping!$C$2:$C$465,MATCH(E1624,Mapping!$A$2:$A$465,0))</f>
        <v>RAJASTHAN</v>
      </c>
      <c r="H1624" s="2" t="n">
        <v>184.96</v>
      </c>
      <c r="I1624" s="3" t="n">
        <v>3.97</v>
      </c>
    </row>
    <row r="1625" customFormat="false" ht="15" hidden="false" customHeight="false" outlineLevel="0" collapsed="false">
      <c r="A1625" s="0" t="s">
        <v>205</v>
      </c>
      <c r="B1625" s="0" t="n">
        <f aca="false">VALUE(LEFT(A1625,4))</f>
        <v>2024</v>
      </c>
      <c r="C1625" s="0" t="str">
        <f aca="false">"FY"&amp;IF(VALUE(MID(A1625,6,2))&gt;=4,VALUE(LEFT(A1625,4)),VALUE(LEFT(A1625,4))-1)&amp;"-"&amp;TEXT(MOD(IF(VALUE(MID(A1625,6,2))&gt;=4,VALUE(LEFT(A1625,4)),VALUE(LEFT(A1625,4))-1)+1,100),"00")</f>
        <v>FY2023-24</v>
      </c>
      <c r="D1625" s="0" t="s">
        <v>43</v>
      </c>
      <c r="E1625" s="0" t="s">
        <v>43</v>
      </c>
      <c r="F1625" s="0" t="str">
        <f aca="false">INDEX(Mapping!$B$2:$B$465,MATCH(E1625,Mapping!$A$2:$A$465,0))</f>
        <v>ODISHA</v>
      </c>
      <c r="G1625" s="0" t="str">
        <f aca="false">INDEX(Mapping!$C$2:$C$465,MATCH(E1625,Mapping!$A$2:$A$465,0))</f>
        <v>ODISHA</v>
      </c>
      <c r="H1625" s="2" t="n">
        <v>181.6</v>
      </c>
      <c r="I1625" s="3" t="n">
        <v>3.9</v>
      </c>
    </row>
    <row r="1626" customFormat="false" ht="15" hidden="false" customHeight="false" outlineLevel="0" collapsed="false">
      <c r="A1626" s="0" t="s">
        <v>205</v>
      </c>
      <c r="B1626" s="0" t="n">
        <f aca="false">VALUE(LEFT(A1626,4))</f>
        <v>2024</v>
      </c>
      <c r="C1626" s="0" t="str">
        <f aca="false">"FY"&amp;IF(VALUE(MID(A1626,6,2))&gt;=4,VALUE(LEFT(A1626,4)),VALUE(LEFT(A1626,4))-1)&amp;"-"&amp;TEXT(MOD(IF(VALUE(MID(A1626,6,2))&gt;=4,VALUE(LEFT(A1626,4)),VALUE(LEFT(A1626,4))-1)+1,100),"00")</f>
        <v>FY2023-24</v>
      </c>
      <c r="D1626" s="0" t="s">
        <v>54</v>
      </c>
      <c r="E1626" s="0" t="s">
        <v>54</v>
      </c>
      <c r="F1626" s="0" t="str">
        <f aca="false">INDEX(Mapping!$B$2:$B$465,MATCH(E1626,Mapping!$A$2:$A$465,0))</f>
        <v>JAMMU &amp; KASHMIR</v>
      </c>
      <c r="G1626" s="0" t="str">
        <f aca="false">INDEX(Mapping!$C$2:$C$465,MATCH(E1626,Mapping!$A$2:$A$465,0))</f>
        <v>JAMMU &amp; KASHMIR</v>
      </c>
      <c r="H1626" s="2" t="n">
        <v>162.35</v>
      </c>
      <c r="I1626" s="3" t="n">
        <v>3.48</v>
      </c>
    </row>
    <row r="1627" customFormat="false" ht="15" hidden="false" customHeight="false" outlineLevel="0" collapsed="false">
      <c r="A1627" s="0" t="s">
        <v>205</v>
      </c>
      <c r="B1627" s="0" t="n">
        <f aca="false">VALUE(LEFT(A1627,4))</f>
        <v>2024</v>
      </c>
      <c r="C1627" s="0" t="str">
        <f aca="false">"FY"&amp;IF(VALUE(MID(A1627,6,2))&gt;=4,VALUE(LEFT(A1627,4)),VALUE(LEFT(A1627,4))-1)&amp;"-"&amp;TEXT(MOD(IF(VALUE(MID(A1627,6,2))&gt;=4,VALUE(LEFT(A1627,4)),VALUE(LEFT(A1627,4))-1)+1,100),"00")</f>
        <v>FY2023-24</v>
      </c>
      <c r="D1627" s="0" t="s">
        <v>37</v>
      </c>
      <c r="E1627" s="0" t="s">
        <v>37</v>
      </c>
      <c r="F1627" s="0" t="str">
        <f aca="false">INDEX(Mapping!$B$2:$B$465,MATCH(E1627,Mapping!$A$2:$A$465,0))</f>
        <v>MAHARASHTRA</v>
      </c>
      <c r="G1627" s="0" t="str">
        <f aca="false">INDEX(Mapping!$C$2:$C$465,MATCH(E1627,Mapping!$A$2:$A$465,0))</f>
        <v>MAHARASHTRA</v>
      </c>
      <c r="H1627" s="2" t="n">
        <v>135.23</v>
      </c>
      <c r="I1627" s="3" t="n">
        <v>2.9</v>
      </c>
    </row>
    <row r="1628" customFormat="false" ht="15" hidden="false" customHeight="false" outlineLevel="0" collapsed="false">
      <c r="A1628" s="0" t="s">
        <v>205</v>
      </c>
      <c r="B1628" s="0" t="n">
        <f aca="false">VALUE(LEFT(A1628,4))</f>
        <v>2024</v>
      </c>
      <c r="C1628" s="0" t="str">
        <f aca="false">"FY"&amp;IF(VALUE(MID(A1628,6,2))&gt;=4,VALUE(LEFT(A1628,4)),VALUE(LEFT(A1628,4))-1)&amp;"-"&amp;TEXT(MOD(IF(VALUE(MID(A1628,6,2))&gt;=4,VALUE(LEFT(A1628,4)),VALUE(LEFT(A1628,4))-1)+1,100),"00")</f>
        <v>FY2023-24</v>
      </c>
      <c r="D1628" s="0" t="s">
        <v>38</v>
      </c>
      <c r="E1628" s="0" t="s">
        <v>38</v>
      </c>
      <c r="F1628" s="0" t="str">
        <f aca="false">INDEX(Mapping!$B$2:$B$465,MATCH(E1628,Mapping!$A$2:$A$465,0))</f>
        <v>ANDHRA PRADESH</v>
      </c>
      <c r="G1628" s="0" t="str">
        <f aca="false">INDEX(Mapping!$C$2:$C$465,MATCH(E1628,Mapping!$A$2:$A$465,0))</f>
        <v>ANDHRA PRADESH</v>
      </c>
      <c r="H1628" s="2" t="n">
        <v>118.71</v>
      </c>
      <c r="I1628" s="3" t="n">
        <v>2.55</v>
      </c>
    </row>
    <row r="1629" customFormat="false" ht="15" hidden="false" customHeight="false" outlineLevel="0" collapsed="false">
      <c r="A1629" s="0" t="s">
        <v>205</v>
      </c>
      <c r="B1629" s="0" t="n">
        <f aca="false">VALUE(LEFT(A1629,4))</f>
        <v>2024</v>
      </c>
      <c r="C1629" s="0" t="str">
        <f aca="false">"FY"&amp;IF(VALUE(MID(A1629,6,2))&gt;=4,VALUE(LEFT(A1629,4)),VALUE(LEFT(A1629,4))-1)&amp;"-"&amp;TEXT(MOD(IF(VALUE(MID(A1629,6,2))&gt;=4,VALUE(LEFT(A1629,4)),VALUE(LEFT(A1629,4))-1)+1,100),"00")</f>
        <v>FY2023-24</v>
      </c>
      <c r="D1629" s="0" t="s">
        <v>39</v>
      </c>
      <c r="E1629" s="0" t="s">
        <v>39</v>
      </c>
      <c r="F1629" s="0" t="str">
        <f aca="false">INDEX(Mapping!$B$2:$B$465,MATCH(E1629,Mapping!$A$2:$A$465,0))</f>
        <v>WEST BENGAL</v>
      </c>
      <c r="G1629" s="0" t="str">
        <f aca="false">INDEX(Mapping!$C$2:$C$465,MATCH(E1629,Mapping!$A$2:$A$465,0))</f>
        <v>WEST BENGAL</v>
      </c>
      <c r="H1629" s="2" t="n">
        <v>89.99</v>
      </c>
      <c r="I1629" s="3" t="n">
        <v>1.93</v>
      </c>
    </row>
    <row r="1630" customFormat="false" ht="15" hidden="false" customHeight="false" outlineLevel="0" collapsed="false">
      <c r="A1630" s="0" t="s">
        <v>205</v>
      </c>
      <c r="B1630" s="0" t="n">
        <f aca="false">VALUE(LEFT(A1630,4))</f>
        <v>2024</v>
      </c>
      <c r="C1630" s="0" t="str">
        <f aca="false">"FY"&amp;IF(VALUE(MID(A1630,6,2))&gt;=4,VALUE(LEFT(A1630,4)),VALUE(LEFT(A1630,4))-1)&amp;"-"&amp;TEXT(MOD(IF(VALUE(MID(A1630,6,2))&gt;=4,VALUE(LEFT(A1630,4)),VALUE(LEFT(A1630,4))-1)+1,100),"00")</f>
        <v>FY2023-24</v>
      </c>
      <c r="D1630" s="0" t="s">
        <v>71</v>
      </c>
      <c r="E1630" s="0" t="s">
        <v>71</v>
      </c>
      <c r="F1630" s="0" t="str">
        <f aca="false">INDEX(Mapping!$B$2:$B$465,MATCH(E1630,Mapping!$A$2:$A$465,0))</f>
        <v>KERALA</v>
      </c>
      <c r="G1630" s="0" t="str">
        <f aca="false">INDEX(Mapping!$C$2:$C$465,MATCH(E1630,Mapping!$A$2:$A$465,0))</f>
        <v>KERALA</v>
      </c>
      <c r="H1630" s="2" t="n">
        <v>78.46</v>
      </c>
      <c r="I1630" s="3" t="n">
        <v>1.68</v>
      </c>
    </row>
    <row r="1631" customFormat="false" ht="15" hidden="false" customHeight="false" outlineLevel="0" collapsed="false">
      <c r="A1631" s="0" t="s">
        <v>205</v>
      </c>
      <c r="B1631" s="0" t="n">
        <f aca="false">VALUE(LEFT(A1631,4))</f>
        <v>2024</v>
      </c>
      <c r="C1631" s="0" t="str">
        <f aca="false">"FY"&amp;IF(VALUE(MID(A1631,6,2))&gt;=4,VALUE(LEFT(A1631,4)),VALUE(LEFT(A1631,4))-1)&amp;"-"&amp;TEXT(MOD(IF(VALUE(MID(A1631,6,2))&gt;=4,VALUE(LEFT(A1631,4)),VALUE(LEFT(A1631,4))-1)+1,100),"00")</f>
        <v>FY2023-24</v>
      </c>
      <c r="D1631" s="0" t="s">
        <v>49</v>
      </c>
      <c r="E1631" s="0" t="s">
        <v>49</v>
      </c>
      <c r="F1631" s="0" t="str">
        <f aca="false">INDEX(Mapping!$B$2:$B$465,MATCH(E1631,Mapping!$A$2:$A$465,0))</f>
        <v>MADHYA PRADESH</v>
      </c>
      <c r="G1631" s="0" t="str">
        <f aca="false">INDEX(Mapping!$C$2:$C$465,MATCH(E1631,Mapping!$A$2:$A$465,0))</f>
        <v>MADHYA PRADESH</v>
      </c>
      <c r="H1631" s="2" t="n">
        <v>49.31</v>
      </c>
      <c r="I1631" s="3" t="n">
        <v>1.06</v>
      </c>
    </row>
    <row r="1632" customFormat="false" ht="15" hidden="false" customHeight="false" outlineLevel="0" collapsed="false">
      <c r="A1632" s="0" t="s">
        <v>205</v>
      </c>
      <c r="B1632" s="0" t="n">
        <f aca="false">VALUE(LEFT(A1632,4))</f>
        <v>2024</v>
      </c>
      <c r="C1632" s="0" t="str">
        <f aca="false">"FY"&amp;IF(VALUE(MID(A1632,6,2))&gt;=4,VALUE(LEFT(A1632,4)),VALUE(LEFT(A1632,4))-1)&amp;"-"&amp;TEXT(MOD(IF(VALUE(MID(A1632,6,2))&gt;=4,VALUE(LEFT(A1632,4)),VALUE(LEFT(A1632,4))-1)+1,100),"00")</f>
        <v>FY2023-24</v>
      </c>
      <c r="D1632" s="0" t="s">
        <v>47</v>
      </c>
      <c r="E1632" s="0" t="s">
        <v>47</v>
      </c>
      <c r="F1632" s="0" t="str">
        <f aca="false">INDEX(Mapping!$B$2:$B$465,MATCH(E1632,Mapping!$A$2:$A$465,0))</f>
        <v>KARNATAKA</v>
      </c>
      <c r="G1632" s="0" t="str">
        <f aca="false">INDEX(Mapping!$C$2:$C$465,MATCH(E1632,Mapping!$A$2:$A$465,0))</f>
        <v>KARNATAKA</v>
      </c>
      <c r="H1632" s="2" t="n">
        <v>47.94</v>
      </c>
      <c r="I1632" s="3" t="n">
        <v>1.03</v>
      </c>
    </row>
    <row r="1633" customFormat="false" ht="15" hidden="false" customHeight="false" outlineLevel="0" collapsed="false">
      <c r="A1633" s="0" t="s">
        <v>205</v>
      </c>
      <c r="B1633" s="0" t="n">
        <f aca="false">VALUE(LEFT(A1633,4))</f>
        <v>2024</v>
      </c>
      <c r="C1633" s="0" t="str">
        <f aca="false">"FY"&amp;IF(VALUE(MID(A1633,6,2))&gt;=4,VALUE(LEFT(A1633,4)),VALUE(LEFT(A1633,4))-1)&amp;"-"&amp;TEXT(MOD(IF(VALUE(MID(A1633,6,2))&gt;=4,VALUE(LEFT(A1633,4)),VALUE(LEFT(A1633,4))-1)+1,100),"00")</f>
        <v>FY2023-24</v>
      </c>
      <c r="D1633" s="0" t="s">
        <v>121</v>
      </c>
      <c r="E1633" s="0" t="s">
        <v>121</v>
      </c>
      <c r="F1633" s="0" t="str">
        <f aca="false">INDEX(Mapping!$B$2:$B$465,MATCH(E1633,Mapping!$A$2:$A$465,0))</f>
        <v>MEGHALAYA</v>
      </c>
      <c r="G1633" s="0" t="str">
        <f aca="false">INDEX(Mapping!$C$2:$C$465,MATCH(E1633,Mapping!$A$2:$A$465,0))</f>
        <v>MEGHALAYA</v>
      </c>
      <c r="H1633" s="2" t="n">
        <v>39.27</v>
      </c>
      <c r="I1633" s="3" t="n">
        <v>0.84</v>
      </c>
    </row>
    <row r="1634" customFormat="false" ht="15" hidden="false" customHeight="false" outlineLevel="0" collapsed="false">
      <c r="A1634" s="0" t="s">
        <v>205</v>
      </c>
      <c r="B1634" s="0" t="n">
        <f aca="false">VALUE(LEFT(A1634,4))</f>
        <v>2024</v>
      </c>
      <c r="C1634" s="0" t="str">
        <f aca="false">"FY"&amp;IF(VALUE(MID(A1634,6,2))&gt;=4,VALUE(LEFT(A1634,4)),VALUE(LEFT(A1634,4))-1)&amp;"-"&amp;TEXT(MOD(IF(VALUE(MID(A1634,6,2))&gt;=4,VALUE(LEFT(A1634,4)),VALUE(LEFT(A1634,4))-1)+1,100),"00")</f>
        <v>FY2023-24</v>
      </c>
      <c r="D1634" s="0" t="s">
        <v>100</v>
      </c>
      <c r="E1634" s="0" t="s">
        <v>100</v>
      </c>
      <c r="F1634" s="0" t="str">
        <f aca="false">INDEX(Mapping!$B$2:$B$465,MATCH(E1634,Mapping!$A$2:$A$465,0))</f>
        <v>DNH &amp; DD (UT)</v>
      </c>
      <c r="G1634" s="0" t="str">
        <f aca="false">INDEX(Mapping!$C$2:$C$465,MATCH(E1634,Mapping!$A$2:$A$465,0))</f>
        <v>DNH &amp; DD (UT)</v>
      </c>
      <c r="H1634" s="2" t="n">
        <v>34.66</v>
      </c>
      <c r="I1634" s="3" t="n">
        <v>0.74</v>
      </c>
    </row>
    <row r="1635" customFormat="false" ht="15" hidden="false" customHeight="false" outlineLevel="0" collapsed="false">
      <c r="A1635" s="0" t="s">
        <v>205</v>
      </c>
      <c r="B1635" s="0" t="n">
        <f aca="false">VALUE(LEFT(A1635,4))</f>
        <v>2024</v>
      </c>
      <c r="C1635" s="0" t="str">
        <f aca="false">"FY"&amp;IF(VALUE(MID(A1635,6,2))&gt;=4,VALUE(LEFT(A1635,4)),VALUE(LEFT(A1635,4))-1)&amp;"-"&amp;TEXT(MOD(IF(VALUE(MID(A1635,6,2))&gt;=4,VALUE(LEFT(A1635,4)),VALUE(LEFT(A1635,4))-1)+1,100),"00")</f>
        <v>FY2023-24</v>
      </c>
      <c r="D1635" s="0" t="s">
        <v>648</v>
      </c>
      <c r="E1635" s="0" t="s">
        <v>91</v>
      </c>
      <c r="F1635" s="0" t="str">
        <f aca="false">INDEX(Mapping!$B$2:$B$465,MATCH(E1635,Mapping!$A$2:$A$465,0))</f>
        <v>AM/NS INDIA (HAZIRA)</v>
      </c>
      <c r="G1635" s="0" t="str">
        <f aca="false">INDEX(Mapping!$C$2:$C$465,MATCH(E1635,Mapping!$A$2:$A$465,0))</f>
        <v>AM/NS INDIA (HAZIRA)</v>
      </c>
      <c r="H1635" s="2" t="n">
        <v>33.25</v>
      </c>
      <c r="I1635" s="3" t="n">
        <v>0.71</v>
      </c>
    </row>
    <row r="1636" customFormat="false" ht="15" hidden="false" customHeight="false" outlineLevel="0" collapsed="false">
      <c r="A1636" s="0" t="s">
        <v>205</v>
      </c>
      <c r="B1636" s="0" t="n">
        <f aca="false">VALUE(LEFT(A1636,4))</f>
        <v>2024</v>
      </c>
      <c r="C1636" s="0" t="str">
        <f aca="false">"FY"&amp;IF(VALUE(MID(A1636,6,2))&gt;=4,VALUE(LEFT(A1636,4)),VALUE(LEFT(A1636,4))-1)&amp;"-"&amp;TEXT(MOD(IF(VALUE(MID(A1636,6,2))&gt;=4,VALUE(LEFT(A1636,4)),VALUE(LEFT(A1636,4))-1)+1,100),"00")</f>
        <v>FY2023-24</v>
      </c>
      <c r="D1636" s="0" t="s">
        <v>44</v>
      </c>
      <c r="E1636" s="0" t="s">
        <v>44</v>
      </c>
      <c r="F1636" s="0" t="str">
        <f aca="false">INDEX(Mapping!$B$2:$B$465,MATCH(E1636,Mapping!$A$2:$A$465,0))</f>
        <v>HARYANA</v>
      </c>
      <c r="G1636" s="0" t="str">
        <f aca="false">INDEX(Mapping!$C$2:$C$465,MATCH(E1636,Mapping!$A$2:$A$465,0))</f>
        <v>HARYANA</v>
      </c>
      <c r="H1636" s="2" t="n">
        <v>33.13</v>
      </c>
      <c r="I1636" s="3" t="n">
        <v>0.71</v>
      </c>
    </row>
    <row r="1637" customFormat="false" ht="15" hidden="false" customHeight="false" outlineLevel="0" collapsed="false">
      <c r="A1637" s="0" t="s">
        <v>205</v>
      </c>
      <c r="B1637" s="0" t="n">
        <f aca="false">VALUE(LEFT(A1637,4))</f>
        <v>2024</v>
      </c>
      <c r="C1637" s="0" t="str">
        <f aca="false">"FY"&amp;IF(VALUE(MID(A1637,6,2))&gt;=4,VALUE(LEFT(A1637,4)),VALUE(LEFT(A1637,4))-1)&amp;"-"&amp;TEXT(MOD(IF(VALUE(MID(A1637,6,2))&gt;=4,VALUE(LEFT(A1637,4)),VALUE(LEFT(A1637,4))-1)+1,100),"00")</f>
        <v>FY2023-24</v>
      </c>
      <c r="D1637" s="0" t="s">
        <v>213</v>
      </c>
      <c r="E1637" s="0" t="s">
        <v>213</v>
      </c>
      <c r="F1637" s="0" t="str">
        <f aca="false">INDEX(Mapping!$B$2:$B$465,MATCH(E1637,Mapping!$A$2:$A$465,0))</f>
        <v>NEPAL (NEA / NVVN)</v>
      </c>
      <c r="G1637" s="0" t="str">
        <f aca="false">INDEX(Mapping!$C$2:$C$465,MATCH(E1637,Mapping!$A$2:$A$465,0))</f>
        <v>NEPAL (NEA / NVVN)</v>
      </c>
      <c r="H1637" s="2" t="n">
        <v>31.78</v>
      </c>
      <c r="I1637" s="3" t="n">
        <v>0.68</v>
      </c>
    </row>
    <row r="1638" customFormat="false" ht="15" hidden="false" customHeight="false" outlineLevel="0" collapsed="false">
      <c r="A1638" s="0" t="s">
        <v>205</v>
      </c>
      <c r="B1638" s="0" t="n">
        <f aca="false">VALUE(LEFT(A1638,4))</f>
        <v>2024</v>
      </c>
      <c r="C1638" s="0" t="str">
        <f aca="false">"FY"&amp;IF(VALUE(MID(A1638,6,2))&gt;=4,VALUE(LEFT(A1638,4)),VALUE(LEFT(A1638,4))-1)&amp;"-"&amp;TEXT(MOD(IF(VALUE(MID(A1638,6,2))&gt;=4,VALUE(LEFT(A1638,4)),VALUE(LEFT(A1638,4))-1)+1,100),"00")</f>
        <v>FY2023-24</v>
      </c>
      <c r="D1638" s="0" t="s">
        <v>259</v>
      </c>
      <c r="E1638" s="0" t="s">
        <v>259</v>
      </c>
      <c r="F1638" s="0" t="str">
        <f aca="false">INDEX(Mapping!$B$2:$B$465,MATCH(E1638,Mapping!$A$2:$A$465,0))</f>
        <v>INDIAN RAILWAYS (NCR)</v>
      </c>
      <c r="G1638" s="0" t="str">
        <f aca="false">INDEX(Mapping!$C$2:$C$465,MATCH(E1638,Mapping!$A$2:$A$465,0))</f>
        <v>INDIAN RAILWAYS (NCR)</v>
      </c>
      <c r="H1638" s="2" t="n">
        <v>24.17</v>
      </c>
      <c r="I1638" s="3" t="n">
        <v>0.52</v>
      </c>
    </row>
    <row r="1639" customFormat="false" ht="15" hidden="false" customHeight="false" outlineLevel="0" collapsed="false">
      <c r="A1639" s="0" t="s">
        <v>205</v>
      </c>
      <c r="B1639" s="0" t="n">
        <f aca="false">VALUE(LEFT(A1639,4))</f>
        <v>2024</v>
      </c>
      <c r="C1639" s="0" t="str">
        <f aca="false">"FY"&amp;IF(VALUE(MID(A1639,6,2))&gt;=4,VALUE(LEFT(A1639,4)),VALUE(LEFT(A1639,4))-1)&amp;"-"&amp;TEXT(MOD(IF(VALUE(MID(A1639,6,2))&gt;=4,VALUE(LEFT(A1639,4)),VALUE(LEFT(A1639,4))-1)+1,100),"00")</f>
        <v>FY2023-24</v>
      </c>
      <c r="D1639" s="0" t="s">
        <v>53</v>
      </c>
      <c r="E1639" s="0" t="s">
        <v>53</v>
      </c>
      <c r="F1639" s="0" t="str">
        <f aca="false">INDEX(Mapping!$B$2:$B$465,MATCH(E1639,Mapping!$A$2:$A$465,0))</f>
        <v>HIMACHAL PRADESH</v>
      </c>
      <c r="G1639" s="0" t="str">
        <f aca="false">INDEX(Mapping!$C$2:$C$465,MATCH(E1639,Mapping!$A$2:$A$465,0))</f>
        <v>HIMACHAL PRADESH</v>
      </c>
      <c r="H1639" s="2" t="n">
        <v>22.44</v>
      </c>
      <c r="I1639" s="3" t="n">
        <v>0.48</v>
      </c>
    </row>
    <row r="1640" customFormat="false" ht="15" hidden="false" customHeight="false" outlineLevel="0" collapsed="false">
      <c r="A1640" s="0" t="s">
        <v>205</v>
      </c>
      <c r="B1640" s="0" t="n">
        <f aca="false">VALUE(LEFT(A1640,4))</f>
        <v>2024</v>
      </c>
      <c r="C1640" s="0" t="str">
        <f aca="false">"FY"&amp;IF(VALUE(MID(A1640,6,2))&gt;=4,VALUE(LEFT(A1640,4)),VALUE(LEFT(A1640,4))-1)&amp;"-"&amp;TEXT(MOD(IF(VALUE(MID(A1640,6,2))&gt;=4,VALUE(LEFT(A1640,4)),VALUE(LEFT(A1640,4))-1)+1,100),"00")</f>
        <v>FY2023-24</v>
      </c>
      <c r="D1640" s="0" t="s">
        <v>119</v>
      </c>
      <c r="E1640" s="0" t="s">
        <v>119</v>
      </c>
      <c r="F1640" s="0" t="str">
        <f aca="false">INDEX(Mapping!$B$2:$B$465,MATCH(E1640,Mapping!$A$2:$A$465,0))</f>
        <v>GOA</v>
      </c>
      <c r="G1640" s="0" t="str">
        <f aca="false">INDEX(Mapping!$C$2:$C$465,MATCH(E1640,Mapping!$A$2:$A$465,0))</f>
        <v>GOA</v>
      </c>
      <c r="H1640" s="2" t="n">
        <v>18.25</v>
      </c>
      <c r="I1640" s="3" t="n">
        <v>0.39</v>
      </c>
    </row>
    <row r="1641" customFormat="false" ht="15" hidden="false" customHeight="false" outlineLevel="0" collapsed="false">
      <c r="A1641" s="0" t="s">
        <v>205</v>
      </c>
      <c r="B1641" s="0" t="n">
        <f aca="false">VALUE(LEFT(A1641,4))</f>
        <v>2024</v>
      </c>
      <c r="C1641" s="0" t="str">
        <f aca="false">"FY"&amp;IF(VALUE(MID(A1641,6,2))&gt;=4,VALUE(LEFT(A1641,4)),VALUE(LEFT(A1641,4))-1)&amp;"-"&amp;TEXT(MOD(IF(VALUE(MID(A1641,6,2))&gt;=4,VALUE(LEFT(A1641,4)),VALUE(LEFT(A1641,4))-1)+1,100),"00")</f>
        <v>FY2023-24</v>
      </c>
      <c r="D1641" s="0" t="s">
        <v>48</v>
      </c>
      <c r="E1641" s="0" t="s">
        <v>48</v>
      </c>
      <c r="F1641" s="0" t="str">
        <f aca="false">INDEX(Mapping!$B$2:$B$465,MATCH(E1641,Mapping!$A$2:$A$465,0))</f>
        <v>DELHI</v>
      </c>
      <c r="G1641" s="0" t="str">
        <f aca="false">INDEX(Mapping!$C$2:$C$465,MATCH(E1641,Mapping!$A$2:$A$465,0))</f>
        <v>DELHI</v>
      </c>
      <c r="H1641" s="2" t="n">
        <v>17.84</v>
      </c>
      <c r="I1641" s="3" t="n">
        <v>0.38</v>
      </c>
    </row>
    <row r="1642" customFormat="false" ht="15" hidden="false" customHeight="false" outlineLevel="0" collapsed="false">
      <c r="A1642" s="0" t="s">
        <v>205</v>
      </c>
      <c r="B1642" s="0" t="n">
        <f aca="false">VALUE(LEFT(A1642,4))</f>
        <v>2024</v>
      </c>
      <c r="C1642" s="0" t="str">
        <f aca="false">"FY"&amp;IF(VALUE(MID(A1642,6,2))&gt;=4,VALUE(LEFT(A1642,4)),VALUE(LEFT(A1642,4))-1)&amp;"-"&amp;TEXT(MOD(IF(VALUE(MID(A1642,6,2))&gt;=4,VALUE(LEFT(A1642,4)),VALUE(LEFT(A1642,4))-1)+1,100),"00")</f>
        <v>FY2023-24</v>
      </c>
      <c r="D1642" s="0" t="s">
        <v>89</v>
      </c>
      <c r="E1642" s="0" t="s">
        <v>89</v>
      </c>
      <c r="F1642" s="0" t="str">
        <f aca="false">INDEX(Mapping!$B$2:$B$465,MATCH(E1642,Mapping!$A$2:$A$465,0))</f>
        <v>MB POWER (MP)</v>
      </c>
      <c r="G1642" s="0" t="str">
        <f aca="false">INDEX(Mapping!$C$2:$C$465,MATCH(E1642,Mapping!$A$2:$A$465,0))</f>
        <v>MB POWER (MP)</v>
      </c>
      <c r="H1642" s="2" t="n">
        <v>13.9</v>
      </c>
      <c r="I1642" s="3" t="n">
        <v>0.3</v>
      </c>
    </row>
    <row r="1643" customFormat="false" ht="15" hidden="false" customHeight="false" outlineLevel="0" collapsed="false">
      <c r="A1643" s="0" t="s">
        <v>205</v>
      </c>
      <c r="B1643" s="0" t="n">
        <f aca="false">VALUE(LEFT(A1643,4))</f>
        <v>2024</v>
      </c>
      <c r="C1643" s="0" t="str">
        <f aca="false">"FY"&amp;IF(VALUE(MID(A1643,6,2))&gt;=4,VALUE(LEFT(A1643,4)),VALUE(LEFT(A1643,4))-1)&amp;"-"&amp;TEXT(MOD(IF(VALUE(MID(A1643,6,2))&gt;=4,VALUE(LEFT(A1643,4)),VALUE(LEFT(A1643,4))-1)+1,100),"00")</f>
        <v>FY2023-24</v>
      </c>
      <c r="D1643" s="0" t="s">
        <v>181</v>
      </c>
      <c r="E1643" s="0" t="s">
        <v>181</v>
      </c>
      <c r="F1643" s="0" t="str">
        <f aca="false">INDEX(Mapping!$B$2:$B$465,MATCH(E1643,Mapping!$A$2:$A$465,0))</f>
        <v>ARUNACHAL PRADESH</v>
      </c>
      <c r="G1643" s="0" t="str">
        <f aca="false">INDEX(Mapping!$C$2:$C$465,MATCH(E1643,Mapping!$A$2:$A$465,0))</f>
        <v>ARUNACHAL PRADESH</v>
      </c>
      <c r="H1643" s="2" t="n">
        <v>13.23</v>
      </c>
      <c r="I1643" s="3" t="n">
        <v>0.28</v>
      </c>
    </row>
    <row r="1644" customFormat="false" ht="15" hidden="false" customHeight="false" outlineLevel="0" collapsed="false">
      <c r="A1644" s="0" t="s">
        <v>205</v>
      </c>
      <c r="B1644" s="0" t="n">
        <f aca="false">VALUE(LEFT(A1644,4))</f>
        <v>2024</v>
      </c>
      <c r="C1644" s="0" t="str">
        <f aca="false">"FY"&amp;IF(VALUE(MID(A1644,6,2))&gt;=4,VALUE(LEFT(A1644,4)),VALUE(LEFT(A1644,4))-1)&amp;"-"&amp;TEXT(MOD(IF(VALUE(MID(A1644,6,2))&gt;=4,VALUE(LEFT(A1644,4)),VALUE(LEFT(A1644,4))-1)+1,100),"00")</f>
        <v>FY2023-24</v>
      </c>
      <c r="D1644" s="0" t="s">
        <v>61</v>
      </c>
      <c r="E1644" s="0" t="s">
        <v>61</v>
      </c>
      <c r="F1644" s="0" t="str">
        <f aca="false">INDEX(Mapping!$B$2:$B$465,MATCH(E1644,Mapping!$A$2:$A$465,0))</f>
        <v>ASSAM</v>
      </c>
      <c r="G1644" s="0" t="str">
        <f aca="false">INDEX(Mapping!$C$2:$C$465,MATCH(E1644,Mapping!$A$2:$A$465,0))</f>
        <v>ASSAM</v>
      </c>
      <c r="H1644" s="2" t="n">
        <v>7.44</v>
      </c>
      <c r="I1644" s="3" t="n">
        <v>0.16</v>
      </c>
    </row>
    <row r="1645" customFormat="false" ht="15" hidden="false" customHeight="false" outlineLevel="0" collapsed="false">
      <c r="A1645" s="0" t="s">
        <v>205</v>
      </c>
      <c r="B1645" s="0" t="n">
        <f aca="false">VALUE(LEFT(A1645,4))</f>
        <v>2024</v>
      </c>
      <c r="C1645" s="0" t="str">
        <f aca="false">"FY"&amp;IF(VALUE(MID(A1645,6,2))&gt;=4,VALUE(LEFT(A1645,4)),VALUE(LEFT(A1645,4))-1)&amp;"-"&amp;TEXT(MOD(IF(VALUE(MID(A1645,6,2))&gt;=4,VALUE(LEFT(A1645,4)),VALUE(LEFT(A1645,4))-1)+1,100),"00")</f>
        <v>FY2023-24</v>
      </c>
      <c r="D1645" s="0" t="s">
        <v>155</v>
      </c>
      <c r="E1645" s="0" t="s">
        <v>155</v>
      </c>
      <c r="F1645" s="0" t="str">
        <f aca="false">INDEX(Mapping!$B$2:$B$465,MATCH(E1645,Mapping!$A$2:$A$465,0))</f>
        <v>SKS POWER</v>
      </c>
      <c r="G1645" s="0" t="str">
        <f aca="false">INDEX(Mapping!$C$2:$C$465,MATCH(E1645,Mapping!$A$2:$A$465,0))</f>
        <v>SKS POWER</v>
      </c>
      <c r="H1645" s="2" t="n">
        <v>6.95</v>
      </c>
      <c r="I1645" s="3" t="n">
        <v>0.15</v>
      </c>
    </row>
    <row r="1646" customFormat="false" ht="15" hidden="false" customHeight="false" outlineLevel="0" collapsed="false">
      <c r="A1646" s="0" t="s">
        <v>205</v>
      </c>
      <c r="B1646" s="0" t="n">
        <f aca="false">VALUE(LEFT(A1646,4))</f>
        <v>2024</v>
      </c>
      <c r="C1646" s="0" t="str">
        <f aca="false">"FY"&amp;IF(VALUE(MID(A1646,6,2))&gt;=4,VALUE(LEFT(A1646,4)),VALUE(LEFT(A1646,4))-1)&amp;"-"&amp;TEXT(MOD(IF(VALUE(MID(A1646,6,2))&gt;=4,VALUE(LEFT(A1646,4)),VALUE(LEFT(A1646,4))-1)+1,100),"00")</f>
        <v>FY2023-24</v>
      </c>
      <c r="D1646" s="0" t="s">
        <v>46</v>
      </c>
      <c r="E1646" s="0" t="s">
        <v>46</v>
      </c>
      <c r="F1646" s="0" t="str">
        <f aca="false">INDEX(Mapping!$B$2:$B$465,MATCH(E1646,Mapping!$A$2:$A$465,0))</f>
        <v>CHHATTISGARH</v>
      </c>
      <c r="G1646" s="0" t="str">
        <f aca="false">INDEX(Mapping!$C$2:$C$465,MATCH(E1646,Mapping!$A$2:$A$465,0))</f>
        <v>CHHATTISGARH</v>
      </c>
      <c r="H1646" s="2" t="n">
        <v>6.54</v>
      </c>
      <c r="I1646" s="3" t="n">
        <v>0.14</v>
      </c>
    </row>
    <row r="1647" customFormat="false" ht="15" hidden="false" customHeight="false" outlineLevel="0" collapsed="false">
      <c r="A1647" s="0" t="s">
        <v>205</v>
      </c>
      <c r="B1647" s="0" t="n">
        <f aca="false">VALUE(LEFT(A1647,4))</f>
        <v>2024</v>
      </c>
      <c r="C1647" s="0" t="str">
        <f aca="false">"FY"&amp;IF(VALUE(MID(A1647,6,2))&gt;=4,VALUE(LEFT(A1647,4)),VALUE(LEFT(A1647,4))-1)&amp;"-"&amp;TEXT(MOD(IF(VALUE(MID(A1647,6,2))&gt;=4,VALUE(LEFT(A1647,4)),VALUE(LEFT(A1647,4))-1)+1,100),"00")</f>
        <v>FY2023-24</v>
      </c>
      <c r="D1647" s="0" t="s">
        <v>94</v>
      </c>
      <c r="E1647" s="0" t="s">
        <v>94</v>
      </c>
      <c r="F1647" s="0" t="str">
        <f aca="false">INDEX(Mapping!$B$2:$B$465,MATCH(E1647,Mapping!$A$2:$A$465,0))</f>
        <v>JHARKHAND</v>
      </c>
      <c r="G1647" s="0" t="str">
        <f aca="false">INDEX(Mapping!$C$2:$C$465,MATCH(E1647,Mapping!$A$2:$A$465,0))</f>
        <v>JHARKHAND</v>
      </c>
      <c r="H1647" s="2" t="n">
        <v>4.49</v>
      </c>
      <c r="I1647" s="3" t="n">
        <v>0.1</v>
      </c>
    </row>
    <row r="1648" customFormat="false" ht="15" hidden="false" customHeight="false" outlineLevel="0" collapsed="false">
      <c r="A1648" s="0" t="s">
        <v>205</v>
      </c>
      <c r="B1648" s="0" t="n">
        <f aca="false">VALUE(LEFT(A1648,4))</f>
        <v>2024</v>
      </c>
      <c r="C1648" s="0" t="str">
        <f aca="false">"FY"&amp;IF(VALUE(MID(A1648,6,2))&gt;=4,VALUE(LEFT(A1648,4)),VALUE(LEFT(A1648,4))-1)&amp;"-"&amp;TEXT(MOD(IF(VALUE(MID(A1648,6,2))&gt;=4,VALUE(LEFT(A1648,4)),VALUE(LEFT(A1648,4))-1)+1,100),"00")</f>
        <v>FY2023-24</v>
      </c>
      <c r="D1648" s="0" t="s">
        <v>291</v>
      </c>
      <c r="E1648" s="0" t="s">
        <v>291</v>
      </c>
      <c r="F1648" s="0" t="str">
        <f aca="false">INDEX(Mapping!$B$2:$B$465,MATCH(E1648,Mapping!$A$2:$A$465,0))</f>
        <v>MANIPUR</v>
      </c>
      <c r="G1648" s="0" t="str">
        <f aca="false">INDEX(Mapping!$C$2:$C$465,MATCH(E1648,Mapping!$A$2:$A$465,0))</f>
        <v>MANIPUR</v>
      </c>
      <c r="H1648" s="2" t="n">
        <v>2.96</v>
      </c>
      <c r="I1648" s="3" t="n">
        <v>0.06</v>
      </c>
    </row>
    <row r="1649" customFormat="false" ht="15" hidden="false" customHeight="false" outlineLevel="0" collapsed="false">
      <c r="A1649" s="0" t="s">
        <v>205</v>
      </c>
      <c r="B1649" s="0" t="n">
        <f aca="false">VALUE(LEFT(A1649,4))</f>
        <v>2024</v>
      </c>
      <c r="C1649" s="0" t="str">
        <f aca="false">"FY"&amp;IF(VALUE(MID(A1649,6,2))&gt;=4,VALUE(LEFT(A1649,4)),VALUE(LEFT(A1649,4))-1)&amp;"-"&amp;TEXT(MOD(IF(VALUE(MID(A1649,6,2))&gt;=4,VALUE(LEFT(A1649,4)),VALUE(LEFT(A1649,4))-1)+1,100),"00")</f>
        <v>FY2023-24</v>
      </c>
      <c r="D1649" s="0" t="s">
        <v>253</v>
      </c>
      <c r="E1649" s="0" t="s">
        <v>253</v>
      </c>
      <c r="F1649" s="0" t="str">
        <f aca="false">INDEX(Mapping!$B$2:$B$465,MATCH(E1649,Mapping!$A$2:$A$465,0))</f>
        <v>NAGALAND</v>
      </c>
      <c r="G1649" s="0" t="str">
        <f aca="false">INDEX(Mapping!$C$2:$C$465,MATCH(E1649,Mapping!$A$2:$A$465,0))</f>
        <v>NAGALAND</v>
      </c>
      <c r="H1649" s="2" t="n">
        <v>2.91</v>
      </c>
      <c r="I1649" s="3" t="n">
        <v>0.06</v>
      </c>
    </row>
    <row r="1650" customFormat="false" ht="15" hidden="false" customHeight="false" outlineLevel="0" collapsed="false">
      <c r="A1650" s="0" t="s">
        <v>205</v>
      </c>
      <c r="B1650" s="0" t="n">
        <f aca="false">VALUE(LEFT(A1650,4))</f>
        <v>2024</v>
      </c>
      <c r="C1650" s="0" t="str">
        <f aca="false">"FY"&amp;IF(VALUE(MID(A1650,6,2))&gt;=4,VALUE(LEFT(A1650,4)),VALUE(LEFT(A1650,4))-1)&amp;"-"&amp;TEXT(MOD(IF(VALUE(MID(A1650,6,2))&gt;=4,VALUE(LEFT(A1650,4)),VALUE(LEFT(A1650,4))-1)+1,100),"00")</f>
        <v>FY2023-24</v>
      </c>
      <c r="D1650" s="0" t="s">
        <v>176</v>
      </c>
      <c r="E1650" s="0" t="s">
        <v>176</v>
      </c>
      <c r="F1650" s="0" t="str">
        <f aca="false">INDEX(Mapping!$B$2:$B$465,MATCH(E1650,Mapping!$A$2:$A$465,0))</f>
        <v>SIKKIM</v>
      </c>
      <c r="G1650" s="0" t="str">
        <f aca="false">INDEX(Mapping!$C$2:$C$465,MATCH(E1650,Mapping!$A$2:$A$465,0))</f>
        <v>SIKKIM</v>
      </c>
      <c r="H1650" s="2" t="n">
        <v>1.98</v>
      </c>
      <c r="I1650" s="3" t="n">
        <v>0.04</v>
      </c>
    </row>
    <row r="1651" customFormat="false" ht="15" hidden="false" customHeight="false" outlineLevel="0" collapsed="false">
      <c r="A1651" s="0" t="s">
        <v>205</v>
      </c>
      <c r="B1651" s="0" t="n">
        <f aca="false">VALUE(LEFT(A1651,4))</f>
        <v>2024</v>
      </c>
      <c r="C1651" s="0" t="str">
        <f aca="false">"FY"&amp;IF(VALUE(MID(A1651,6,2))&gt;=4,VALUE(LEFT(A1651,4)),VALUE(LEFT(A1651,4))-1)&amp;"-"&amp;TEXT(MOD(IF(VALUE(MID(A1651,6,2))&gt;=4,VALUE(LEFT(A1651,4)),VALUE(LEFT(A1651,4))-1)+1,100),"00")</f>
        <v>FY2023-24</v>
      </c>
      <c r="D1651" s="0" t="s">
        <v>45</v>
      </c>
      <c r="E1651" s="0" t="s">
        <v>45</v>
      </c>
      <c r="F1651" s="0" t="str">
        <f aca="false">INDEX(Mapping!$B$2:$B$465,MATCH(E1651,Mapping!$A$2:$A$465,0))</f>
        <v>BIHAR</v>
      </c>
      <c r="G1651" s="0" t="str">
        <f aca="false">INDEX(Mapping!$C$2:$C$465,MATCH(E1651,Mapping!$A$2:$A$465,0))</f>
        <v>BIHAR</v>
      </c>
      <c r="H1651" s="2" t="n">
        <v>1.13</v>
      </c>
      <c r="I1651" s="3" t="n">
        <v>0.02</v>
      </c>
    </row>
    <row r="1652" customFormat="false" ht="15" hidden="false" customHeight="false" outlineLevel="0" collapsed="false">
      <c r="A1652" s="0" t="s">
        <v>205</v>
      </c>
      <c r="B1652" s="0" t="n">
        <f aca="false">VALUE(LEFT(A1652,4))</f>
        <v>2024</v>
      </c>
      <c r="C1652" s="0" t="str">
        <f aca="false">"FY"&amp;IF(VALUE(MID(A1652,6,2))&gt;=4,VALUE(LEFT(A1652,4)),VALUE(LEFT(A1652,4))-1)&amp;"-"&amp;TEXT(MOD(IF(VALUE(MID(A1652,6,2))&gt;=4,VALUE(LEFT(A1652,4)),VALUE(LEFT(A1652,4))-1)+1,100),"00")</f>
        <v>FY2023-24</v>
      </c>
      <c r="D1652" s="0" t="s">
        <v>72</v>
      </c>
      <c r="E1652" s="0" t="s">
        <v>72</v>
      </c>
      <c r="F1652" s="0" t="str">
        <f aca="false">INDEX(Mapping!$B$2:$B$465,MATCH(E1652,Mapping!$A$2:$A$465,0))</f>
        <v>JINDAL POWER LTD - STAGE 1</v>
      </c>
      <c r="G1652" s="0" t="str">
        <f aca="false">INDEX(Mapping!$C$2:$C$465,MATCH(E1652,Mapping!$A$2:$A$465,0))</f>
        <v>JINDAL POWER LTD (BOTH STAGES)</v>
      </c>
      <c r="H1652" s="2" t="n">
        <v>1.03</v>
      </c>
      <c r="I1652" s="3" t="n">
        <v>0.02</v>
      </c>
    </row>
    <row r="1653" customFormat="false" ht="15" hidden="false" customHeight="false" outlineLevel="0" collapsed="false">
      <c r="A1653" s="0" t="s">
        <v>205</v>
      </c>
      <c r="B1653" s="0" t="n">
        <f aca="false">VALUE(LEFT(A1653,4))</f>
        <v>2024</v>
      </c>
      <c r="C1653" s="0" t="str">
        <f aca="false">"FY"&amp;IF(VALUE(MID(A1653,6,2))&gt;=4,VALUE(LEFT(A1653,4)),VALUE(LEFT(A1653,4))-1)&amp;"-"&amp;TEXT(MOD(IF(VALUE(MID(A1653,6,2))&gt;=4,VALUE(LEFT(A1653,4)),VALUE(LEFT(A1653,4))-1)+1,100),"00")</f>
        <v>FY2023-24</v>
      </c>
      <c r="D1653" s="0" t="s">
        <v>199</v>
      </c>
      <c r="E1653" s="0" t="s">
        <v>199</v>
      </c>
      <c r="F1653" s="0" t="str">
        <f aca="false">INDEX(Mapping!$B$2:$B$465,MATCH(E1653,Mapping!$A$2:$A$465,0))</f>
        <v>TRIPURA</v>
      </c>
      <c r="G1653" s="0" t="str">
        <f aca="false">INDEX(Mapping!$C$2:$C$465,MATCH(E1653,Mapping!$A$2:$A$465,0))</f>
        <v>TRIPURA</v>
      </c>
      <c r="H1653" s="2" t="n">
        <v>0.98</v>
      </c>
      <c r="I1653" s="3" t="n">
        <v>0.02</v>
      </c>
    </row>
    <row r="1654" customFormat="false" ht="15" hidden="false" customHeight="false" outlineLevel="0" collapsed="false">
      <c r="A1654" s="0" t="s">
        <v>205</v>
      </c>
      <c r="B1654" s="0" t="n">
        <f aca="false">VALUE(LEFT(A1654,4))</f>
        <v>2024</v>
      </c>
      <c r="C1654" s="0" t="str">
        <f aca="false">"FY"&amp;IF(VALUE(MID(A1654,6,2))&gt;=4,VALUE(LEFT(A1654,4)),VALUE(LEFT(A1654,4))-1)&amp;"-"&amp;TEXT(MOD(IF(VALUE(MID(A1654,6,2))&gt;=4,VALUE(LEFT(A1654,4)),VALUE(LEFT(A1654,4))-1)+1,100),"00")</f>
        <v>FY2023-24</v>
      </c>
      <c r="D1654" s="0" t="s">
        <v>152</v>
      </c>
      <c r="E1654" s="0" t="s">
        <v>152</v>
      </c>
      <c r="F1654" s="0" t="str">
        <f aca="false">INDEX(Mapping!$B$2:$B$465,MATCH(E1654,Mapping!$A$2:$A$465,0))</f>
        <v>CHANDIGARH</v>
      </c>
      <c r="G1654" s="0" t="str">
        <f aca="false">INDEX(Mapping!$C$2:$C$465,MATCH(E1654,Mapping!$A$2:$A$465,0))</f>
        <v>CHANDIGARH</v>
      </c>
      <c r="H1654" s="2" t="n">
        <v>0.07</v>
      </c>
      <c r="I1654" s="3" t="n">
        <v>0.002</v>
      </c>
    </row>
    <row r="1655" customFormat="false" ht="15" hidden="false" customHeight="false" outlineLevel="0" collapsed="false">
      <c r="A1655" s="0" t="s">
        <v>205</v>
      </c>
      <c r="B1655" s="0" t="n">
        <f aca="false">VALUE(LEFT(A1655,4))</f>
        <v>2024</v>
      </c>
      <c r="C1655" s="0" t="str">
        <f aca="false">"FY"&amp;IF(VALUE(MID(A1655,6,2))&gt;=4,VALUE(LEFT(A1655,4)),VALUE(LEFT(A1655,4))-1)&amp;"-"&amp;TEXT(MOD(IF(VALUE(MID(A1655,6,2))&gt;=4,VALUE(LEFT(A1655,4)),VALUE(LEFT(A1655,4))-1)+1,100),"00")</f>
        <v>FY2023-24</v>
      </c>
      <c r="D1655" s="0" t="s">
        <v>214</v>
      </c>
      <c r="E1655" s="0" t="s">
        <v>214</v>
      </c>
      <c r="F1655" s="0" t="str">
        <f aca="false">INDEX(Mapping!$B$2:$B$465,MATCH(E1655,Mapping!$A$2:$A$465,0))</f>
        <v>NLC INDIA</v>
      </c>
      <c r="G1655" s="0" t="str">
        <f aca="false">INDEX(Mapping!$C$2:$C$465,MATCH(E1655,Mapping!$A$2:$A$465,0))</f>
        <v>NLC INDIA GROUP</v>
      </c>
      <c r="H1655" s="2" t="n">
        <v>0.01</v>
      </c>
      <c r="I1655" s="3" t="n">
        <v>0.0002</v>
      </c>
    </row>
    <row r="1656" customFormat="false" ht="15" hidden="false" customHeight="false" outlineLevel="0" collapsed="false">
      <c r="A1656" s="0" t="s">
        <v>205</v>
      </c>
      <c r="B1656" s="0" t="n">
        <f aca="false">VALUE(LEFT(A1656,4))</f>
        <v>2024</v>
      </c>
      <c r="C1656" s="0" t="str">
        <f aca="false">"FY"&amp;IF(VALUE(MID(A1656,6,2))&gt;=4,VALUE(LEFT(A1656,4)),VALUE(LEFT(A1656,4))-1)&amp;"-"&amp;TEXT(MOD(IF(VALUE(MID(A1656,6,2))&gt;=4,VALUE(LEFT(A1656,4)),VALUE(LEFT(A1656,4))-1)+1,100),"00")</f>
        <v>FY2023-24</v>
      </c>
      <c r="D1656" s="0" t="s">
        <v>154</v>
      </c>
      <c r="E1656" s="0" t="s">
        <v>154</v>
      </c>
      <c r="F1656" s="0" t="str">
        <f aca="false">INDEX(Mapping!$B$2:$B$465,MATCH(E1656,Mapping!$A$2:$A$465,0))</f>
        <v>DVC</v>
      </c>
      <c r="G1656" s="0" t="str">
        <f aca="false">INDEX(Mapping!$C$2:$C$465,MATCH(E1656,Mapping!$A$2:$A$465,0))</f>
        <v>DVC</v>
      </c>
      <c r="H1656" s="2" t="n">
        <v>0.01</v>
      </c>
      <c r="I1656" s="3" t="n">
        <v>0.0001</v>
      </c>
    </row>
    <row r="1657" customFormat="false" ht="15" hidden="false" customHeight="false" outlineLevel="0" collapsed="false">
      <c r="A1657" s="0" t="s">
        <v>384</v>
      </c>
      <c r="B1657" s="0" t="n">
        <f aca="false">VALUE(LEFT(A1657,4))</f>
        <v>2024</v>
      </c>
      <c r="C1657" s="0" t="str">
        <f aca="false">"FY"&amp;IF(VALUE(MID(A1657,6,2))&gt;=4,VALUE(LEFT(A1657,4)),VALUE(LEFT(A1657,4))-1)&amp;"-"&amp;TEXT(MOD(IF(VALUE(MID(A1657,6,2))&gt;=4,VALUE(LEFT(A1657,4)),VALUE(LEFT(A1657,4))-1)+1,100),"00")</f>
        <v>FY2024-25</v>
      </c>
      <c r="D1657" s="0" t="s">
        <v>31</v>
      </c>
      <c r="E1657" s="0" t="s">
        <v>31</v>
      </c>
      <c r="F1657" s="0" t="str">
        <f aca="false">INDEX(Mapping!$B$2:$B$465,MATCH(E1657,Mapping!$A$2:$A$465,0))</f>
        <v>GUJARAT</v>
      </c>
      <c r="G1657" s="0" t="str">
        <f aca="false">INDEX(Mapping!$C$2:$C$465,MATCH(E1657,Mapping!$A$2:$A$465,0))</f>
        <v>GUJARAT</v>
      </c>
      <c r="H1657" s="2" t="n">
        <v>797.25</v>
      </c>
      <c r="I1657" s="3" t="n">
        <v>19.28</v>
      </c>
    </row>
    <row r="1658" customFormat="false" ht="15" hidden="false" customHeight="false" outlineLevel="0" collapsed="false">
      <c r="A1658" s="0" t="s">
        <v>384</v>
      </c>
      <c r="B1658" s="0" t="n">
        <f aca="false">VALUE(LEFT(A1658,4))</f>
        <v>2024</v>
      </c>
      <c r="C1658" s="0" t="str">
        <f aca="false">"FY"&amp;IF(VALUE(MID(A1658,6,2))&gt;=4,VALUE(LEFT(A1658,4)),VALUE(LEFT(A1658,4))-1)&amp;"-"&amp;TEXT(MOD(IF(VALUE(MID(A1658,6,2))&gt;=4,VALUE(LEFT(A1658,4)),VALUE(LEFT(A1658,4))-1)+1,100),"00")</f>
        <v>FY2024-25</v>
      </c>
      <c r="D1658" s="0" t="s">
        <v>35</v>
      </c>
      <c r="E1658" s="0" t="s">
        <v>35</v>
      </c>
      <c r="F1658" s="0" t="str">
        <f aca="false">INDEX(Mapping!$B$2:$B$465,MATCH(E1658,Mapping!$A$2:$A$465,0))</f>
        <v>TELANGANA</v>
      </c>
      <c r="G1658" s="0" t="str">
        <f aca="false">INDEX(Mapping!$C$2:$C$465,MATCH(E1658,Mapping!$A$2:$A$465,0))</f>
        <v>TELANGANA</v>
      </c>
      <c r="H1658" s="2" t="n">
        <v>512.5</v>
      </c>
      <c r="I1658" s="3" t="n">
        <v>12.39</v>
      </c>
    </row>
    <row r="1659" customFormat="false" ht="15" hidden="false" customHeight="false" outlineLevel="0" collapsed="false">
      <c r="A1659" s="0" t="s">
        <v>384</v>
      </c>
      <c r="B1659" s="0" t="n">
        <f aca="false">VALUE(LEFT(A1659,4))</f>
        <v>2024</v>
      </c>
      <c r="C1659" s="0" t="str">
        <f aca="false">"FY"&amp;IF(VALUE(MID(A1659,6,2))&gt;=4,VALUE(LEFT(A1659,4)),VALUE(LEFT(A1659,4))-1)&amp;"-"&amp;TEXT(MOD(IF(VALUE(MID(A1659,6,2))&gt;=4,VALUE(LEFT(A1659,4)),VALUE(LEFT(A1659,4))-1)+1,100),"00")</f>
        <v>FY2024-25</v>
      </c>
      <c r="D1659" s="0" t="s">
        <v>56</v>
      </c>
      <c r="E1659" s="0" t="s">
        <v>56</v>
      </c>
      <c r="F1659" s="0" t="str">
        <f aca="false">INDEX(Mapping!$B$2:$B$465,MATCH(E1659,Mapping!$A$2:$A$465,0))</f>
        <v>UTTARAKHAND</v>
      </c>
      <c r="G1659" s="0" t="str">
        <f aca="false">INDEX(Mapping!$C$2:$C$465,MATCH(E1659,Mapping!$A$2:$A$465,0))</f>
        <v>UTTARAKHAND</v>
      </c>
      <c r="H1659" s="2" t="n">
        <v>336.99</v>
      </c>
      <c r="I1659" s="3" t="n">
        <v>8.15</v>
      </c>
    </row>
    <row r="1660" customFormat="false" ht="15" hidden="false" customHeight="false" outlineLevel="0" collapsed="false">
      <c r="A1660" s="0" t="s">
        <v>384</v>
      </c>
      <c r="B1660" s="0" t="n">
        <f aca="false">VALUE(LEFT(A1660,4))</f>
        <v>2024</v>
      </c>
      <c r="C1660" s="0" t="str">
        <f aca="false">"FY"&amp;IF(VALUE(MID(A1660,6,2))&gt;=4,VALUE(LEFT(A1660,4)),VALUE(LEFT(A1660,4))-1)&amp;"-"&amp;TEXT(MOD(IF(VALUE(MID(A1660,6,2))&gt;=4,VALUE(LEFT(A1660,4)),VALUE(LEFT(A1660,4))-1)+1,100),"00")</f>
        <v>FY2024-25</v>
      </c>
      <c r="D1660" s="0" t="s">
        <v>37</v>
      </c>
      <c r="E1660" s="0" t="s">
        <v>37</v>
      </c>
      <c r="F1660" s="0" t="str">
        <f aca="false">INDEX(Mapping!$B$2:$B$465,MATCH(E1660,Mapping!$A$2:$A$465,0))</f>
        <v>MAHARASHTRA</v>
      </c>
      <c r="G1660" s="0" t="str">
        <f aca="false">INDEX(Mapping!$C$2:$C$465,MATCH(E1660,Mapping!$A$2:$A$465,0))</f>
        <v>MAHARASHTRA</v>
      </c>
      <c r="H1660" s="2" t="n">
        <v>283.56</v>
      </c>
      <c r="I1660" s="3" t="n">
        <v>6.86</v>
      </c>
    </row>
    <row r="1661" customFormat="false" ht="15" hidden="false" customHeight="false" outlineLevel="0" collapsed="false">
      <c r="A1661" s="0" t="s">
        <v>384</v>
      </c>
      <c r="B1661" s="0" t="n">
        <f aca="false">VALUE(LEFT(A1661,4))</f>
        <v>2024</v>
      </c>
      <c r="C1661" s="0" t="str">
        <f aca="false">"FY"&amp;IF(VALUE(MID(A1661,6,2))&gt;=4,VALUE(LEFT(A1661,4)),VALUE(LEFT(A1661,4))-1)&amp;"-"&amp;TEXT(MOD(IF(VALUE(MID(A1661,6,2))&gt;=4,VALUE(LEFT(A1661,4)),VALUE(LEFT(A1661,4))-1)+1,100),"00")</f>
        <v>FY2024-25</v>
      </c>
      <c r="D1661" s="0" t="s">
        <v>36</v>
      </c>
      <c r="E1661" s="0" t="s">
        <v>36</v>
      </c>
      <c r="F1661" s="0" t="str">
        <f aca="false">INDEX(Mapping!$B$2:$B$465,MATCH(E1661,Mapping!$A$2:$A$465,0))</f>
        <v>UTTAR PRADESH</v>
      </c>
      <c r="G1661" s="0" t="str">
        <f aca="false">INDEX(Mapping!$C$2:$C$465,MATCH(E1661,Mapping!$A$2:$A$465,0))</f>
        <v>UTTAR PRADESH</v>
      </c>
      <c r="H1661" s="2" t="n">
        <v>227.03</v>
      </c>
      <c r="I1661" s="3" t="n">
        <v>5.49</v>
      </c>
    </row>
    <row r="1662" customFormat="false" ht="15" hidden="false" customHeight="false" outlineLevel="0" collapsed="false">
      <c r="A1662" s="0" t="s">
        <v>384</v>
      </c>
      <c r="B1662" s="0" t="n">
        <f aca="false">VALUE(LEFT(A1662,4))</f>
        <v>2024</v>
      </c>
      <c r="C1662" s="0" t="str">
        <f aca="false">"FY"&amp;IF(VALUE(MID(A1662,6,2))&gt;=4,VALUE(LEFT(A1662,4)),VALUE(LEFT(A1662,4))-1)&amp;"-"&amp;TEXT(MOD(IF(VALUE(MID(A1662,6,2))&gt;=4,VALUE(LEFT(A1662,4)),VALUE(LEFT(A1662,4))-1)+1,100),"00")</f>
        <v>FY2024-25</v>
      </c>
      <c r="D1662" s="0" t="s">
        <v>39</v>
      </c>
      <c r="E1662" s="0" t="s">
        <v>39</v>
      </c>
      <c r="F1662" s="0" t="str">
        <f aca="false">INDEX(Mapping!$B$2:$B$465,MATCH(E1662,Mapping!$A$2:$A$465,0))</f>
        <v>WEST BENGAL</v>
      </c>
      <c r="G1662" s="0" t="str">
        <f aca="false">INDEX(Mapping!$C$2:$C$465,MATCH(E1662,Mapping!$A$2:$A$465,0))</f>
        <v>WEST BENGAL</v>
      </c>
      <c r="H1662" s="2" t="n">
        <v>212.7</v>
      </c>
      <c r="I1662" s="3" t="n">
        <v>5.14</v>
      </c>
    </row>
    <row r="1663" customFormat="false" ht="15" hidden="false" customHeight="false" outlineLevel="0" collapsed="false">
      <c r="A1663" s="0" t="s">
        <v>384</v>
      </c>
      <c r="B1663" s="0" t="n">
        <f aca="false">VALUE(LEFT(A1663,4))</f>
        <v>2024</v>
      </c>
      <c r="C1663" s="0" t="str">
        <f aca="false">"FY"&amp;IF(VALUE(MID(A1663,6,2))&gt;=4,VALUE(LEFT(A1663,4)),VALUE(LEFT(A1663,4))-1)&amp;"-"&amp;TEXT(MOD(IF(VALUE(MID(A1663,6,2))&gt;=4,VALUE(LEFT(A1663,4)),VALUE(LEFT(A1663,4))-1)+1,100),"00")</f>
        <v>FY2024-25</v>
      </c>
      <c r="D1663" s="0" t="s">
        <v>74</v>
      </c>
      <c r="E1663" s="0" t="s">
        <v>74</v>
      </c>
      <c r="F1663" s="0" t="str">
        <f aca="false">INDEX(Mapping!$B$2:$B$465,MATCH(E1663,Mapping!$A$2:$A$465,0))</f>
        <v>NEPAL (NEA / NVVN)</v>
      </c>
      <c r="G1663" s="0" t="str">
        <f aca="false">INDEX(Mapping!$C$2:$C$465,MATCH(E1663,Mapping!$A$2:$A$465,0))</f>
        <v>NEPAL (NEA / NVVN)</v>
      </c>
      <c r="H1663" s="2" t="n">
        <v>186.7</v>
      </c>
      <c r="I1663" s="3" t="n">
        <v>4.51</v>
      </c>
    </row>
    <row r="1664" customFormat="false" ht="15" hidden="false" customHeight="false" outlineLevel="0" collapsed="false">
      <c r="A1664" s="0" t="s">
        <v>384</v>
      </c>
      <c r="B1664" s="0" t="n">
        <f aca="false">VALUE(LEFT(A1664,4))</f>
        <v>2024</v>
      </c>
      <c r="C1664" s="0" t="str">
        <f aca="false">"FY"&amp;IF(VALUE(MID(A1664,6,2))&gt;=4,VALUE(LEFT(A1664,4)),VALUE(LEFT(A1664,4))-1)&amp;"-"&amp;TEXT(MOD(IF(VALUE(MID(A1664,6,2))&gt;=4,VALUE(LEFT(A1664,4)),VALUE(LEFT(A1664,4))-1)+1,100),"00")</f>
        <v>FY2024-25</v>
      </c>
      <c r="D1664" s="0" t="s">
        <v>47</v>
      </c>
      <c r="E1664" s="0" t="s">
        <v>47</v>
      </c>
      <c r="F1664" s="0" t="str">
        <f aca="false">INDEX(Mapping!$B$2:$B$465,MATCH(E1664,Mapping!$A$2:$A$465,0))</f>
        <v>KARNATAKA</v>
      </c>
      <c r="G1664" s="0" t="str">
        <f aca="false">INDEX(Mapping!$C$2:$C$465,MATCH(E1664,Mapping!$A$2:$A$465,0))</f>
        <v>KARNATAKA</v>
      </c>
      <c r="H1664" s="2" t="n">
        <v>180.13</v>
      </c>
      <c r="I1664" s="3" t="n">
        <v>4.36</v>
      </c>
    </row>
    <row r="1665" customFormat="false" ht="15" hidden="false" customHeight="false" outlineLevel="0" collapsed="false">
      <c r="A1665" s="0" t="s">
        <v>384</v>
      </c>
      <c r="B1665" s="0" t="n">
        <f aca="false">VALUE(LEFT(A1665,4))</f>
        <v>2024</v>
      </c>
      <c r="C1665" s="0" t="str">
        <f aca="false">"FY"&amp;IF(VALUE(MID(A1665,6,2))&gt;=4,VALUE(LEFT(A1665,4)),VALUE(LEFT(A1665,4))-1)&amp;"-"&amp;TEXT(MOD(IF(VALUE(MID(A1665,6,2))&gt;=4,VALUE(LEFT(A1665,4)),VALUE(LEFT(A1665,4))-1)+1,100),"00")</f>
        <v>FY2024-25</v>
      </c>
      <c r="D1665" s="0" t="s">
        <v>40</v>
      </c>
      <c r="E1665" s="0" t="s">
        <v>40</v>
      </c>
      <c r="F1665" s="0" t="str">
        <f aca="false">INDEX(Mapping!$B$2:$B$465,MATCH(E1665,Mapping!$A$2:$A$465,0))</f>
        <v>TAMIL NADU</v>
      </c>
      <c r="G1665" s="0" t="str">
        <f aca="false">INDEX(Mapping!$C$2:$C$465,MATCH(E1665,Mapping!$A$2:$A$465,0))</f>
        <v>TAMIL NADU</v>
      </c>
      <c r="H1665" s="2" t="n">
        <v>177.79</v>
      </c>
      <c r="I1665" s="3" t="n">
        <v>4.3</v>
      </c>
    </row>
    <row r="1666" customFormat="false" ht="15" hidden="false" customHeight="false" outlineLevel="0" collapsed="false">
      <c r="A1666" s="0" t="s">
        <v>384</v>
      </c>
      <c r="B1666" s="0" t="n">
        <f aca="false">VALUE(LEFT(A1666,4))</f>
        <v>2024</v>
      </c>
      <c r="C1666" s="0" t="str">
        <f aca="false">"FY"&amp;IF(VALUE(MID(A1666,6,2))&gt;=4,VALUE(LEFT(A1666,4)),VALUE(LEFT(A1666,4))-1)&amp;"-"&amp;TEXT(MOD(IF(VALUE(MID(A1666,6,2))&gt;=4,VALUE(LEFT(A1666,4)),VALUE(LEFT(A1666,4))-1)+1,100),"00")</f>
        <v>FY2024-25</v>
      </c>
      <c r="D1666" s="0" t="s">
        <v>53</v>
      </c>
      <c r="E1666" s="0" t="s">
        <v>53</v>
      </c>
      <c r="F1666" s="0" t="str">
        <f aca="false">INDEX(Mapping!$B$2:$B$465,MATCH(E1666,Mapping!$A$2:$A$465,0))</f>
        <v>HIMACHAL PRADESH</v>
      </c>
      <c r="G1666" s="0" t="str">
        <f aca="false">INDEX(Mapping!$C$2:$C$465,MATCH(E1666,Mapping!$A$2:$A$465,0))</f>
        <v>HIMACHAL PRADESH</v>
      </c>
      <c r="H1666" s="2" t="n">
        <v>154.29</v>
      </c>
      <c r="I1666" s="3" t="n">
        <v>3.73</v>
      </c>
    </row>
    <row r="1667" customFormat="false" ht="15" hidden="false" customHeight="false" outlineLevel="0" collapsed="false">
      <c r="A1667" s="0" t="s">
        <v>384</v>
      </c>
      <c r="B1667" s="0" t="n">
        <f aca="false">VALUE(LEFT(A1667,4))</f>
        <v>2024</v>
      </c>
      <c r="C1667" s="0" t="str">
        <f aca="false">"FY"&amp;IF(VALUE(MID(A1667,6,2))&gt;=4,VALUE(LEFT(A1667,4)),VALUE(LEFT(A1667,4))-1)&amp;"-"&amp;TEXT(MOD(IF(VALUE(MID(A1667,6,2))&gt;=4,VALUE(LEFT(A1667,4)),VALUE(LEFT(A1667,4))-1)+1,100),"00")</f>
        <v>FY2024-25</v>
      </c>
      <c r="D1667" s="0" t="s">
        <v>38</v>
      </c>
      <c r="E1667" s="0" t="s">
        <v>38</v>
      </c>
      <c r="F1667" s="0" t="str">
        <f aca="false">INDEX(Mapping!$B$2:$B$465,MATCH(E1667,Mapping!$A$2:$A$465,0))</f>
        <v>ANDHRA PRADESH</v>
      </c>
      <c r="G1667" s="0" t="str">
        <f aca="false">INDEX(Mapping!$C$2:$C$465,MATCH(E1667,Mapping!$A$2:$A$465,0))</f>
        <v>ANDHRA PRADESH</v>
      </c>
      <c r="H1667" s="2" t="n">
        <v>123.59</v>
      </c>
      <c r="I1667" s="3" t="n">
        <v>2.99</v>
      </c>
    </row>
    <row r="1668" customFormat="false" ht="15" hidden="false" customHeight="false" outlineLevel="0" collapsed="false">
      <c r="A1668" s="0" t="s">
        <v>384</v>
      </c>
      <c r="B1668" s="0" t="n">
        <f aca="false">VALUE(LEFT(A1668,4))</f>
        <v>2024</v>
      </c>
      <c r="C1668" s="0" t="str">
        <f aca="false">"FY"&amp;IF(VALUE(MID(A1668,6,2))&gt;=4,VALUE(LEFT(A1668,4)),VALUE(LEFT(A1668,4))-1)&amp;"-"&amp;TEXT(MOD(IF(VALUE(MID(A1668,6,2))&gt;=4,VALUE(LEFT(A1668,4)),VALUE(LEFT(A1668,4))-1)+1,100),"00")</f>
        <v>FY2024-25</v>
      </c>
      <c r="D1668" s="0" t="s">
        <v>651</v>
      </c>
      <c r="E1668" s="0" t="s">
        <v>111</v>
      </c>
      <c r="F1668" s="0" t="str">
        <f aca="false">INDEX(Mapping!$B$2:$B$465,MATCH(E1668,Mapping!$A$2:$A$465,0))</f>
        <v>DRUK GREEN POWER (BHUTAN)</v>
      </c>
      <c r="G1668" s="0" t="str">
        <f aca="false">INDEX(Mapping!$C$2:$C$465,MATCH(E1668,Mapping!$A$2:$A$465,0))</f>
        <v>DRUK GREEN POWER (BHUTAN)</v>
      </c>
      <c r="H1668" s="2" t="n">
        <v>121.38</v>
      </c>
      <c r="I1668" s="3" t="n">
        <v>2.94</v>
      </c>
    </row>
    <row r="1669" customFormat="false" ht="15" hidden="false" customHeight="false" outlineLevel="0" collapsed="false">
      <c r="A1669" s="0" t="s">
        <v>384</v>
      </c>
      <c r="B1669" s="0" t="n">
        <f aca="false">VALUE(LEFT(A1669,4))</f>
        <v>2024</v>
      </c>
      <c r="C1669" s="0" t="str">
        <f aca="false">"FY"&amp;IF(VALUE(MID(A1669,6,2))&gt;=4,VALUE(LEFT(A1669,4)),VALUE(LEFT(A1669,4))-1)&amp;"-"&amp;TEXT(MOD(IF(VALUE(MID(A1669,6,2))&gt;=4,VALUE(LEFT(A1669,4)),VALUE(LEFT(A1669,4))-1)+1,100),"00")</f>
        <v>FY2024-25</v>
      </c>
      <c r="D1669" s="0" t="s">
        <v>41</v>
      </c>
      <c r="E1669" s="0" t="s">
        <v>41</v>
      </c>
      <c r="F1669" s="0" t="str">
        <f aca="false">INDEX(Mapping!$B$2:$B$465,MATCH(E1669,Mapping!$A$2:$A$465,0))</f>
        <v>RAJASTHAN</v>
      </c>
      <c r="G1669" s="0" t="str">
        <f aca="false">INDEX(Mapping!$C$2:$C$465,MATCH(E1669,Mapping!$A$2:$A$465,0))</f>
        <v>RAJASTHAN</v>
      </c>
      <c r="H1669" s="2" t="n">
        <v>119.36</v>
      </c>
      <c r="I1669" s="3" t="n">
        <v>2.89</v>
      </c>
    </row>
    <row r="1670" customFormat="false" ht="15" hidden="false" customHeight="false" outlineLevel="0" collapsed="false">
      <c r="A1670" s="0" t="s">
        <v>384</v>
      </c>
      <c r="B1670" s="0" t="n">
        <f aca="false">VALUE(LEFT(A1670,4))</f>
        <v>2024</v>
      </c>
      <c r="C1670" s="0" t="str">
        <f aca="false">"FY"&amp;IF(VALUE(MID(A1670,6,2))&gt;=4,VALUE(LEFT(A1670,4)),VALUE(LEFT(A1670,4))-1)&amp;"-"&amp;TEXT(MOD(IF(VALUE(MID(A1670,6,2))&gt;=4,VALUE(LEFT(A1670,4)),VALUE(LEFT(A1670,4))-1)+1,100),"00")</f>
        <v>FY2024-25</v>
      </c>
      <c r="D1670" s="0" t="s">
        <v>43</v>
      </c>
      <c r="E1670" s="0" t="s">
        <v>43</v>
      </c>
      <c r="F1670" s="0" t="str">
        <f aca="false">INDEX(Mapping!$B$2:$B$465,MATCH(E1670,Mapping!$A$2:$A$465,0))</f>
        <v>ODISHA</v>
      </c>
      <c r="G1670" s="0" t="str">
        <f aca="false">INDEX(Mapping!$C$2:$C$465,MATCH(E1670,Mapping!$A$2:$A$465,0))</f>
        <v>ODISHA</v>
      </c>
      <c r="H1670" s="2" t="n">
        <v>116.2</v>
      </c>
      <c r="I1670" s="3" t="n">
        <v>2.81</v>
      </c>
    </row>
    <row r="1671" customFormat="false" ht="15" hidden="false" customHeight="false" outlineLevel="0" collapsed="false">
      <c r="A1671" s="0" t="s">
        <v>384</v>
      </c>
      <c r="B1671" s="0" t="n">
        <f aca="false">VALUE(LEFT(A1671,4))</f>
        <v>2024</v>
      </c>
      <c r="C1671" s="0" t="str">
        <f aca="false">"FY"&amp;IF(VALUE(MID(A1671,6,2))&gt;=4,VALUE(LEFT(A1671,4)),VALUE(LEFT(A1671,4))-1)&amp;"-"&amp;TEXT(MOD(IF(VALUE(MID(A1671,6,2))&gt;=4,VALUE(LEFT(A1671,4)),VALUE(LEFT(A1671,4))-1)+1,100),"00")</f>
        <v>FY2024-25</v>
      </c>
      <c r="D1671" s="0" t="s">
        <v>54</v>
      </c>
      <c r="E1671" s="0" t="s">
        <v>54</v>
      </c>
      <c r="F1671" s="0" t="str">
        <f aca="false">INDEX(Mapping!$B$2:$B$465,MATCH(E1671,Mapping!$A$2:$A$465,0))</f>
        <v>JAMMU &amp; KASHMIR</v>
      </c>
      <c r="G1671" s="0" t="str">
        <f aca="false">INDEX(Mapping!$C$2:$C$465,MATCH(E1671,Mapping!$A$2:$A$465,0))</f>
        <v>JAMMU &amp; KASHMIR</v>
      </c>
      <c r="H1671" s="2" t="n">
        <v>115.03</v>
      </c>
      <c r="I1671" s="3" t="n">
        <v>2.78</v>
      </c>
    </row>
    <row r="1672" customFormat="false" ht="15" hidden="false" customHeight="false" outlineLevel="0" collapsed="false">
      <c r="A1672" s="0" t="s">
        <v>384</v>
      </c>
      <c r="B1672" s="0" t="n">
        <f aca="false">VALUE(LEFT(A1672,4))</f>
        <v>2024</v>
      </c>
      <c r="C1672" s="0" t="str">
        <f aca="false">"FY"&amp;IF(VALUE(MID(A1672,6,2))&gt;=4,VALUE(LEFT(A1672,4)),VALUE(LEFT(A1672,4))-1)&amp;"-"&amp;TEXT(MOD(IF(VALUE(MID(A1672,6,2))&gt;=4,VALUE(LEFT(A1672,4)),VALUE(LEFT(A1672,4))-1)+1,100),"00")</f>
        <v>FY2024-25</v>
      </c>
      <c r="D1672" s="0" t="s">
        <v>71</v>
      </c>
      <c r="E1672" s="0" t="s">
        <v>71</v>
      </c>
      <c r="F1672" s="0" t="str">
        <f aca="false">INDEX(Mapping!$B$2:$B$465,MATCH(E1672,Mapping!$A$2:$A$465,0))</f>
        <v>KERALA</v>
      </c>
      <c r="G1672" s="0" t="str">
        <f aca="false">INDEX(Mapping!$C$2:$C$465,MATCH(E1672,Mapping!$A$2:$A$465,0))</f>
        <v>KERALA</v>
      </c>
      <c r="H1672" s="2" t="n">
        <v>84.06</v>
      </c>
      <c r="I1672" s="3" t="n">
        <v>2.03</v>
      </c>
    </row>
    <row r="1673" customFormat="false" ht="15" hidden="false" customHeight="false" outlineLevel="0" collapsed="false">
      <c r="A1673" s="0" t="s">
        <v>384</v>
      </c>
      <c r="B1673" s="0" t="n">
        <f aca="false">VALUE(LEFT(A1673,4))</f>
        <v>2024</v>
      </c>
      <c r="C1673" s="0" t="str">
        <f aca="false">"FY"&amp;IF(VALUE(MID(A1673,6,2))&gt;=4,VALUE(LEFT(A1673,4)),VALUE(LEFT(A1673,4))-1)&amp;"-"&amp;TEXT(MOD(IF(VALUE(MID(A1673,6,2))&gt;=4,VALUE(LEFT(A1673,4)),VALUE(LEFT(A1673,4))-1)+1,100),"00")</f>
        <v>FY2024-25</v>
      </c>
      <c r="D1673" s="0" t="s">
        <v>45</v>
      </c>
      <c r="E1673" s="0" t="s">
        <v>45</v>
      </c>
      <c r="F1673" s="0" t="str">
        <f aca="false">INDEX(Mapping!$B$2:$B$465,MATCH(E1673,Mapping!$A$2:$A$465,0))</f>
        <v>BIHAR</v>
      </c>
      <c r="G1673" s="0" t="str">
        <f aca="false">INDEX(Mapping!$C$2:$C$465,MATCH(E1673,Mapping!$A$2:$A$465,0))</f>
        <v>BIHAR</v>
      </c>
      <c r="H1673" s="2" t="n">
        <v>60.37</v>
      </c>
      <c r="I1673" s="3" t="n">
        <v>1.46</v>
      </c>
    </row>
    <row r="1674" customFormat="false" ht="15" hidden="false" customHeight="false" outlineLevel="0" collapsed="false">
      <c r="A1674" s="0" t="s">
        <v>384</v>
      </c>
      <c r="B1674" s="0" t="n">
        <f aca="false">VALUE(LEFT(A1674,4))</f>
        <v>2024</v>
      </c>
      <c r="C1674" s="0" t="str">
        <f aca="false">"FY"&amp;IF(VALUE(MID(A1674,6,2))&gt;=4,VALUE(LEFT(A1674,4)),VALUE(LEFT(A1674,4))-1)&amp;"-"&amp;TEXT(MOD(IF(VALUE(MID(A1674,6,2))&gt;=4,VALUE(LEFT(A1674,4)),VALUE(LEFT(A1674,4))-1)+1,100),"00")</f>
        <v>FY2024-25</v>
      </c>
      <c r="D1674" s="0" t="s">
        <v>49</v>
      </c>
      <c r="E1674" s="0" t="s">
        <v>49</v>
      </c>
      <c r="F1674" s="0" t="str">
        <f aca="false">INDEX(Mapping!$B$2:$B$465,MATCH(E1674,Mapping!$A$2:$A$465,0))</f>
        <v>MADHYA PRADESH</v>
      </c>
      <c r="G1674" s="0" t="str">
        <f aca="false">INDEX(Mapping!$C$2:$C$465,MATCH(E1674,Mapping!$A$2:$A$465,0))</f>
        <v>MADHYA PRADESH</v>
      </c>
      <c r="H1674" s="2" t="n">
        <v>41.71</v>
      </c>
      <c r="I1674" s="3" t="n">
        <v>1.01</v>
      </c>
    </row>
    <row r="1675" customFormat="false" ht="15" hidden="false" customHeight="false" outlineLevel="0" collapsed="false">
      <c r="A1675" s="0" t="s">
        <v>384</v>
      </c>
      <c r="B1675" s="0" t="n">
        <f aca="false">VALUE(LEFT(A1675,4))</f>
        <v>2024</v>
      </c>
      <c r="C1675" s="0" t="str">
        <f aca="false">"FY"&amp;IF(VALUE(MID(A1675,6,2))&gt;=4,VALUE(LEFT(A1675,4)),VALUE(LEFT(A1675,4))-1)&amp;"-"&amp;TEXT(MOD(IF(VALUE(MID(A1675,6,2))&gt;=4,VALUE(LEFT(A1675,4)),VALUE(LEFT(A1675,4))-1)+1,100),"00")</f>
        <v>FY2024-25</v>
      </c>
      <c r="D1675" s="0" t="s">
        <v>121</v>
      </c>
      <c r="E1675" s="0" t="s">
        <v>121</v>
      </c>
      <c r="F1675" s="0" t="str">
        <f aca="false">INDEX(Mapping!$B$2:$B$465,MATCH(E1675,Mapping!$A$2:$A$465,0))</f>
        <v>MEGHALAYA</v>
      </c>
      <c r="G1675" s="0" t="str">
        <f aca="false">INDEX(Mapping!$C$2:$C$465,MATCH(E1675,Mapping!$A$2:$A$465,0))</f>
        <v>MEGHALAYA</v>
      </c>
      <c r="H1675" s="2" t="n">
        <v>36.9</v>
      </c>
      <c r="I1675" s="3" t="n">
        <v>0.89</v>
      </c>
    </row>
    <row r="1676" customFormat="false" ht="15" hidden="false" customHeight="false" outlineLevel="0" collapsed="false">
      <c r="A1676" s="0" t="s">
        <v>384</v>
      </c>
      <c r="B1676" s="0" t="n">
        <f aca="false">VALUE(LEFT(A1676,4))</f>
        <v>2024</v>
      </c>
      <c r="C1676" s="0" t="str">
        <f aca="false">"FY"&amp;IF(VALUE(MID(A1676,6,2))&gt;=4,VALUE(LEFT(A1676,4)),VALUE(LEFT(A1676,4))-1)&amp;"-"&amp;TEXT(MOD(IF(VALUE(MID(A1676,6,2))&gt;=4,VALUE(LEFT(A1676,4)),VALUE(LEFT(A1676,4))-1)+1,100),"00")</f>
        <v>FY2024-25</v>
      </c>
      <c r="D1676" s="0" t="s">
        <v>100</v>
      </c>
      <c r="E1676" s="0" t="s">
        <v>100</v>
      </c>
      <c r="F1676" s="0" t="str">
        <f aca="false">INDEX(Mapping!$B$2:$B$465,MATCH(E1676,Mapping!$A$2:$A$465,0))</f>
        <v>DNH &amp; DD (UT)</v>
      </c>
      <c r="G1676" s="0" t="str">
        <f aca="false">INDEX(Mapping!$C$2:$C$465,MATCH(E1676,Mapping!$A$2:$A$465,0))</f>
        <v>DNH &amp; DD (UT)</v>
      </c>
      <c r="H1676" s="2" t="n">
        <v>36.4</v>
      </c>
      <c r="I1676" s="3" t="n">
        <v>0.88</v>
      </c>
    </row>
    <row r="1677" customFormat="false" ht="15" hidden="false" customHeight="false" outlineLevel="0" collapsed="false">
      <c r="A1677" s="0" t="s">
        <v>384</v>
      </c>
      <c r="B1677" s="0" t="n">
        <f aca="false">VALUE(LEFT(A1677,4))</f>
        <v>2024</v>
      </c>
      <c r="C1677" s="0" t="str">
        <f aca="false">"FY"&amp;IF(VALUE(MID(A1677,6,2))&gt;=4,VALUE(LEFT(A1677,4)),VALUE(LEFT(A1677,4))-1)&amp;"-"&amp;TEXT(MOD(IF(VALUE(MID(A1677,6,2))&gt;=4,VALUE(LEFT(A1677,4)),VALUE(LEFT(A1677,4))-1)+1,100),"00")</f>
        <v>FY2024-25</v>
      </c>
      <c r="D1677" s="0" t="s">
        <v>648</v>
      </c>
      <c r="E1677" s="0" t="s">
        <v>91</v>
      </c>
      <c r="F1677" s="0" t="str">
        <f aca="false">INDEX(Mapping!$B$2:$B$465,MATCH(E1677,Mapping!$A$2:$A$465,0))</f>
        <v>AM/NS INDIA (HAZIRA)</v>
      </c>
      <c r="G1677" s="0" t="str">
        <f aca="false">INDEX(Mapping!$C$2:$C$465,MATCH(E1677,Mapping!$A$2:$A$465,0))</f>
        <v>AM/NS INDIA (HAZIRA)</v>
      </c>
      <c r="H1677" s="2" t="n">
        <v>31.42</v>
      </c>
      <c r="I1677" s="3" t="n">
        <v>0.76</v>
      </c>
    </row>
    <row r="1678" customFormat="false" ht="15" hidden="false" customHeight="false" outlineLevel="0" collapsed="false">
      <c r="A1678" s="0" t="s">
        <v>384</v>
      </c>
      <c r="B1678" s="0" t="n">
        <f aca="false">VALUE(LEFT(A1678,4))</f>
        <v>2024</v>
      </c>
      <c r="C1678" s="0" t="str">
        <f aca="false">"FY"&amp;IF(VALUE(MID(A1678,6,2))&gt;=4,VALUE(LEFT(A1678,4)),VALUE(LEFT(A1678,4))-1)&amp;"-"&amp;TEXT(MOD(IF(VALUE(MID(A1678,6,2))&gt;=4,VALUE(LEFT(A1678,4)),VALUE(LEFT(A1678,4))-1)+1,100),"00")</f>
        <v>FY2024-25</v>
      </c>
      <c r="D1678" s="0" t="s">
        <v>42</v>
      </c>
      <c r="E1678" s="0" t="s">
        <v>42</v>
      </c>
      <c r="F1678" s="0" t="str">
        <f aca="false">INDEX(Mapping!$B$2:$B$465,MATCH(E1678,Mapping!$A$2:$A$465,0))</f>
        <v>PUNJAB</v>
      </c>
      <c r="G1678" s="0" t="str">
        <f aca="false">INDEX(Mapping!$C$2:$C$465,MATCH(E1678,Mapping!$A$2:$A$465,0))</f>
        <v>PUNJAB</v>
      </c>
      <c r="H1678" s="2" t="n">
        <v>30.46</v>
      </c>
      <c r="I1678" s="3" t="n">
        <v>0.74</v>
      </c>
    </row>
    <row r="1679" customFormat="false" ht="15" hidden="false" customHeight="false" outlineLevel="0" collapsed="false">
      <c r="A1679" s="0" t="s">
        <v>384</v>
      </c>
      <c r="B1679" s="0" t="n">
        <f aca="false">VALUE(LEFT(A1679,4))</f>
        <v>2024</v>
      </c>
      <c r="C1679" s="0" t="str">
        <f aca="false">"FY"&amp;IF(VALUE(MID(A1679,6,2))&gt;=4,VALUE(LEFT(A1679,4)),VALUE(LEFT(A1679,4))-1)&amp;"-"&amp;TEXT(MOD(IF(VALUE(MID(A1679,6,2))&gt;=4,VALUE(LEFT(A1679,4)),VALUE(LEFT(A1679,4))-1)+1,100),"00")</f>
        <v>FY2024-25</v>
      </c>
      <c r="D1679" s="0" t="s">
        <v>89</v>
      </c>
      <c r="E1679" s="0" t="s">
        <v>89</v>
      </c>
      <c r="F1679" s="0" t="str">
        <f aca="false">INDEX(Mapping!$B$2:$B$465,MATCH(E1679,Mapping!$A$2:$A$465,0))</f>
        <v>MB POWER (MP)</v>
      </c>
      <c r="G1679" s="0" t="str">
        <f aca="false">INDEX(Mapping!$C$2:$C$465,MATCH(E1679,Mapping!$A$2:$A$465,0))</f>
        <v>MB POWER (MP)</v>
      </c>
      <c r="H1679" s="2" t="n">
        <v>21.24</v>
      </c>
      <c r="I1679" s="3" t="n">
        <v>0.51</v>
      </c>
    </row>
    <row r="1680" customFormat="false" ht="15" hidden="false" customHeight="false" outlineLevel="0" collapsed="false">
      <c r="A1680" s="0" t="s">
        <v>384</v>
      </c>
      <c r="B1680" s="0" t="n">
        <f aca="false">VALUE(LEFT(A1680,4))</f>
        <v>2024</v>
      </c>
      <c r="C1680" s="0" t="str">
        <f aca="false">"FY"&amp;IF(VALUE(MID(A1680,6,2))&gt;=4,VALUE(LEFT(A1680,4)),VALUE(LEFT(A1680,4))-1)&amp;"-"&amp;TEXT(MOD(IF(VALUE(MID(A1680,6,2))&gt;=4,VALUE(LEFT(A1680,4)),VALUE(LEFT(A1680,4))-1)+1,100),"00")</f>
        <v>FY2024-25</v>
      </c>
      <c r="D1680" s="0" t="s">
        <v>44</v>
      </c>
      <c r="E1680" s="0" t="s">
        <v>44</v>
      </c>
      <c r="F1680" s="0" t="str">
        <f aca="false">INDEX(Mapping!$B$2:$B$465,MATCH(E1680,Mapping!$A$2:$A$465,0))</f>
        <v>HARYANA</v>
      </c>
      <c r="G1680" s="0" t="str">
        <f aca="false">INDEX(Mapping!$C$2:$C$465,MATCH(E1680,Mapping!$A$2:$A$465,0))</f>
        <v>HARYANA</v>
      </c>
      <c r="H1680" s="2" t="n">
        <v>20.05</v>
      </c>
      <c r="I1680" s="3" t="n">
        <v>0.48</v>
      </c>
    </row>
    <row r="1681" customFormat="false" ht="15" hidden="false" customHeight="false" outlineLevel="0" collapsed="false">
      <c r="A1681" s="0" t="s">
        <v>384</v>
      </c>
      <c r="B1681" s="0" t="n">
        <f aca="false">VALUE(LEFT(A1681,4))</f>
        <v>2024</v>
      </c>
      <c r="C1681" s="0" t="str">
        <f aca="false">"FY"&amp;IF(VALUE(MID(A1681,6,2))&gt;=4,VALUE(LEFT(A1681,4)),VALUE(LEFT(A1681,4))-1)&amp;"-"&amp;TEXT(MOD(IF(VALUE(MID(A1681,6,2))&gt;=4,VALUE(LEFT(A1681,4)),VALUE(LEFT(A1681,4))-1)+1,100),"00")</f>
        <v>FY2024-25</v>
      </c>
      <c r="D1681" s="0" t="s">
        <v>291</v>
      </c>
      <c r="E1681" s="0" t="s">
        <v>291</v>
      </c>
      <c r="F1681" s="0" t="str">
        <f aca="false">INDEX(Mapping!$B$2:$B$465,MATCH(E1681,Mapping!$A$2:$A$465,0))</f>
        <v>MANIPUR</v>
      </c>
      <c r="G1681" s="0" t="str">
        <f aca="false">INDEX(Mapping!$C$2:$C$465,MATCH(E1681,Mapping!$A$2:$A$465,0))</f>
        <v>MANIPUR</v>
      </c>
      <c r="H1681" s="2" t="n">
        <v>19.76</v>
      </c>
      <c r="I1681" s="3" t="n">
        <v>0.48</v>
      </c>
    </row>
    <row r="1682" customFormat="false" ht="15" hidden="false" customHeight="false" outlineLevel="0" collapsed="false">
      <c r="A1682" s="0" t="s">
        <v>384</v>
      </c>
      <c r="B1682" s="0" t="n">
        <f aca="false">VALUE(LEFT(A1682,4))</f>
        <v>2024</v>
      </c>
      <c r="C1682" s="0" t="str">
        <f aca="false">"FY"&amp;IF(VALUE(MID(A1682,6,2))&gt;=4,VALUE(LEFT(A1682,4)),VALUE(LEFT(A1682,4))-1)&amp;"-"&amp;TEXT(MOD(IF(VALUE(MID(A1682,6,2))&gt;=4,VALUE(LEFT(A1682,4)),VALUE(LEFT(A1682,4))-1)+1,100),"00")</f>
        <v>FY2024-25</v>
      </c>
      <c r="D1682" s="0" t="s">
        <v>213</v>
      </c>
      <c r="E1682" s="0" t="s">
        <v>213</v>
      </c>
      <c r="F1682" s="0" t="str">
        <f aca="false">INDEX(Mapping!$B$2:$B$465,MATCH(E1682,Mapping!$A$2:$A$465,0))</f>
        <v>NEPAL (NEA / NVVN)</v>
      </c>
      <c r="G1682" s="0" t="str">
        <f aca="false">INDEX(Mapping!$C$2:$C$465,MATCH(E1682,Mapping!$A$2:$A$465,0))</f>
        <v>NEPAL (NEA / NVVN)</v>
      </c>
      <c r="H1682" s="2" t="n">
        <v>18.64</v>
      </c>
      <c r="I1682" s="3" t="n">
        <v>0.45</v>
      </c>
    </row>
    <row r="1683" customFormat="false" ht="15" hidden="false" customHeight="false" outlineLevel="0" collapsed="false">
      <c r="A1683" s="0" t="s">
        <v>384</v>
      </c>
      <c r="B1683" s="0" t="n">
        <f aca="false">VALUE(LEFT(A1683,4))</f>
        <v>2024</v>
      </c>
      <c r="C1683" s="0" t="str">
        <f aca="false">"FY"&amp;IF(VALUE(MID(A1683,6,2))&gt;=4,VALUE(LEFT(A1683,4)),VALUE(LEFT(A1683,4))-1)&amp;"-"&amp;TEXT(MOD(IF(VALUE(MID(A1683,6,2))&gt;=4,VALUE(LEFT(A1683,4)),VALUE(LEFT(A1683,4))-1)+1,100),"00")</f>
        <v>FY2024-25</v>
      </c>
      <c r="D1683" s="0" t="s">
        <v>259</v>
      </c>
      <c r="E1683" s="0" t="s">
        <v>259</v>
      </c>
      <c r="F1683" s="0" t="str">
        <f aca="false">INDEX(Mapping!$B$2:$B$465,MATCH(E1683,Mapping!$A$2:$A$465,0))</f>
        <v>INDIAN RAILWAYS (NCR)</v>
      </c>
      <c r="G1683" s="0" t="str">
        <f aca="false">INDEX(Mapping!$C$2:$C$465,MATCH(E1683,Mapping!$A$2:$A$465,0))</f>
        <v>INDIAN RAILWAYS (NCR)</v>
      </c>
      <c r="H1683" s="2" t="n">
        <v>16.34</v>
      </c>
      <c r="I1683" s="3" t="n">
        <v>0.4</v>
      </c>
    </row>
    <row r="1684" customFormat="false" ht="15" hidden="false" customHeight="false" outlineLevel="0" collapsed="false">
      <c r="A1684" s="0" t="s">
        <v>384</v>
      </c>
      <c r="B1684" s="0" t="n">
        <f aca="false">VALUE(LEFT(A1684,4))</f>
        <v>2024</v>
      </c>
      <c r="C1684" s="0" t="str">
        <f aca="false">"FY"&amp;IF(VALUE(MID(A1684,6,2))&gt;=4,VALUE(LEFT(A1684,4)),VALUE(LEFT(A1684,4))-1)&amp;"-"&amp;TEXT(MOD(IF(VALUE(MID(A1684,6,2))&gt;=4,VALUE(LEFT(A1684,4)),VALUE(LEFT(A1684,4))-1)+1,100),"00")</f>
        <v>FY2024-25</v>
      </c>
      <c r="D1684" s="0" t="s">
        <v>119</v>
      </c>
      <c r="E1684" s="0" t="s">
        <v>119</v>
      </c>
      <c r="F1684" s="0" t="str">
        <f aca="false">INDEX(Mapping!$B$2:$B$465,MATCH(E1684,Mapping!$A$2:$A$465,0))</f>
        <v>GOA</v>
      </c>
      <c r="G1684" s="0" t="str">
        <f aca="false">INDEX(Mapping!$C$2:$C$465,MATCH(E1684,Mapping!$A$2:$A$465,0))</f>
        <v>GOA</v>
      </c>
      <c r="H1684" s="2" t="n">
        <v>14.42</v>
      </c>
      <c r="I1684" s="3" t="n">
        <v>0.35</v>
      </c>
    </row>
    <row r="1685" customFormat="false" ht="15" hidden="false" customHeight="false" outlineLevel="0" collapsed="false">
      <c r="A1685" s="0" t="s">
        <v>384</v>
      </c>
      <c r="B1685" s="0" t="n">
        <f aca="false">VALUE(LEFT(A1685,4))</f>
        <v>2024</v>
      </c>
      <c r="C1685" s="0" t="str">
        <f aca="false">"FY"&amp;IF(VALUE(MID(A1685,6,2))&gt;=4,VALUE(LEFT(A1685,4)),VALUE(LEFT(A1685,4))-1)&amp;"-"&amp;TEXT(MOD(IF(VALUE(MID(A1685,6,2))&gt;=4,VALUE(LEFT(A1685,4)),VALUE(LEFT(A1685,4))-1)+1,100),"00")</f>
        <v>FY2024-25</v>
      </c>
      <c r="D1685" s="0" t="s">
        <v>176</v>
      </c>
      <c r="E1685" s="0" t="s">
        <v>176</v>
      </c>
      <c r="F1685" s="0" t="str">
        <f aca="false">INDEX(Mapping!$B$2:$B$465,MATCH(E1685,Mapping!$A$2:$A$465,0))</f>
        <v>SIKKIM</v>
      </c>
      <c r="G1685" s="0" t="str">
        <f aca="false">INDEX(Mapping!$C$2:$C$465,MATCH(E1685,Mapping!$A$2:$A$465,0))</f>
        <v>SIKKIM</v>
      </c>
      <c r="H1685" s="2" t="n">
        <v>12.87</v>
      </c>
      <c r="I1685" s="3" t="n">
        <v>0.31</v>
      </c>
    </row>
    <row r="1686" customFormat="false" ht="15" hidden="false" customHeight="false" outlineLevel="0" collapsed="false">
      <c r="A1686" s="0" t="s">
        <v>384</v>
      </c>
      <c r="B1686" s="0" t="n">
        <f aca="false">VALUE(LEFT(A1686,4))</f>
        <v>2024</v>
      </c>
      <c r="C1686" s="0" t="str">
        <f aca="false">"FY"&amp;IF(VALUE(MID(A1686,6,2))&gt;=4,VALUE(LEFT(A1686,4)),VALUE(LEFT(A1686,4))-1)&amp;"-"&amp;TEXT(MOD(IF(VALUE(MID(A1686,6,2))&gt;=4,VALUE(LEFT(A1686,4)),VALUE(LEFT(A1686,4))-1)+1,100),"00")</f>
        <v>FY2024-25</v>
      </c>
      <c r="D1686" s="0" t="s">
        <v>94</v>
      </c>
      <c r="E1686" s="0" t="s">
        <v>94</v>
      </c>
      <c r="F1686" s="0" t="str">
        <f aca="false">INDEX(Mapping!$B$2:$B$465,MATCH(E1686,Mapping!$A$2:$A$465,0))</f>
        <v>JHARKHAND</v>
      </c>
      <c r="G1686" s="0" t="str">
        <f aca="false">INDEX(Mapping!$C$2:$C$465,MATCH(E1686,Mapping!$A$2:$A$465,0))</f>
        <v>JHARKHAND</v>
      </c>
      <c r="H1686" s="2" t="n">
        <v>7.54</v>
      </c>
      <c r="I1686" s="3" t="n">
        <v>0.18</v>
      </c>
    </row>
    <row r="1687" customFormat="false" ht="15" hidden="false" customHeight="false" outlineLevel="0" collapsed="false">
      <c r="A1687" s="0" t="s">
        <v>384</v>
      </c>
      <c r="B1687" s="0" t="n">
        <f aca="false">VALUE(LEFT(A1687,4))</f>
        <v>2024</v>
      </c>
      <c r="C1687" s="0" t="str">
        <f aca="false">"FY"&amp;IF(VALUE(MID(A1687,6,2))&gt;=4,VALUE(LEFT(A1687,4)),VALUE(LEFT(A1687,4))-1)&amp;"-"&amp;TEXT(MOD(IF(VALUE(MID(A1687,6,2))&gt;=4,VALUE(LEFT(A1687,4)),VALUE(LEFT(A1687,4))-1)+1,100),"00")</f>
        <v>FY2024-25</v>
      </c>
      <c r="D1687" s="0" t="s">
        <v>48</v>
      </c>
      <c r="E1687" s="0" t="s">
        <v>48</v>
      </c>
      <c r="F1687" s="0" t="str">
        <f aca="false">INDEX(Mapping!$B$2:$B$465,MATCH(E1687,Mapping!$A$2:$A$465,0))</f>
        <v>DELHI</v>
      </c>
      <c r="G1687" s="0" t="str">
        <f aca="false">INDEX(Mapping!$C$2:$C$465,MATCH(E1687,Mapping!$A$2:$A$465,0))</f>
        <v>DELHI</v>
      </c>
      <c r="H1687" s="2" t="n">
        <v>4.67</v>
      </c>
      <c r="I1687" s="3" t="n">
        <v>0.11</v>
      </c>
    </row>
    <row r="1688" customFormat="false" ht="15" hidden="false" customHeight="false" outlineLevel="0" collapsed="false">
      <c r="A1688" s="0" t="s">
        <v>384</v>
      </c>
      <c r="B1688" s="0" t="n">
        <f aca="false">VALUE(LEFT(A1688,4))</f>
        <v>2024</v>
      </c>
      <c r="C1688" s="0" t="str">
        <f aca="false">"FY"&amp;IF(VALUE(MID(A1688,6,2))&gt;=4,VALUE(LEFT(A1688,4)),VALUE(LEFT(A1688,4))-1)&amp;"-"&amp;TEXT(MOD(IF(VALUE(MID(A1688,6,2))&gt;=4,VALUE(LEFT(A1688,4)),VALUE(LEFT(A1688,4))-1)+1,100),"00")</f>
        <v>FY2024-25</v>
      </c>
      <c r="D1688" s="0" t="s">
        <v>46</v>
      </c>
      <c r="E1688" s="0" t="s">
        <v>46</v>
      </c>
      <c r="F1688" s="0" t="str">
        <f aca="false">INDEX(Mapping!$B$2:$B$465,MATCH(E1688,Mapping!$A$2:$A$465,0))</f>
        <v>CHHATTISGARH</v>
      </c>
      <c r="G1688" s="0" t="str">
        <f aca="false">INDEX(Mapping!$C$2:$C$465,MATCH(E1688,Mapping!$A$2:$A$465,0))</f>
        <v>CHHATTISGARH</v>
      </c>
      <c r="H1688" s="2" t="n">
        <v>3.82</v>
      </c>
      <c r="I1688" s="3" t="n">
        <v>0.09</v>
      </c>
    </row>
    <row r="1689" customFormat="false" ht="15" hidden="false" customHeight="false" outlineLevel="0" collapsed="false">
      <c r="A1689" s="0" t="s">
        <v>384</v>
      </c>
      <c r="B1689" s="0" t="n">
        <f aca="false">VALUE(LEFT(A1689,4))</f>
        <v>2024</v>
      </c>
      <c r="C1689" s="0" t="str">
        <f aca="false">"FY"&amp;IF(VALUE(MID(A1689,6,2))&gt;=4,VALUE(LEFT(A1689,4)),VALUE(LEFT(A1689,4))-1)&amp;"-"&amp;TEXT(MOD(IF(VALUE(MID(A1689,6,2))&gt;=4,VALUE(LEFT(A1689,4)),VALUE(LEFT(A1689,4))-1)+1,100),"00")</f>
        <v>FY2024-25</v>
      </c>
      <c r="D1689" s="0" t="s">
        <v>155</v>
      </c>
      <c r="E1689" s="0" t="s">
        <v>155</v>
      </c>
      <c r="F1689" s="0" t="str">
        <f aca="false">INDEX(Mapping!$B$2:$B$465,MATCH(E1689,Mapping!$A$2:$A$465,0))</f>
        <v>SKS POWER</v>
      </c>
      <c r="G1689" s="0" t="str">
        <f aca="false">INDEX(Mapping!$C$2:$C$465,MATCH(E1689,Mapping!$A$2:$A$465,0))</f>
        <v>SKS POWER</v>
      </c>
      <c r="H1689" s="2" t="n">
        <v>3.57</v>
      </c>
      <c r="I1689" s="3" t="n">
        <v>0.09</v>
      </c>
    </row>
    <row r="1690" customFormat="false" ht="15" hidden="false" customHeight="false" outlineLevel="0" collapsed="false">
      <c r="A1690" s="0" t="s">
        <v>384</v>
      </c>
      <c r="B1690" s="0" t="n">
        <f aca="false">VALUE(LEFT(A1690,4))</f>
        <v>2024</v>
      </c>
      <c r="C1690" s="0" t="str">
        <f aca="false">"FY"&amp;IF(VALUE(MID(A1690,6,2))&gt;=4,VALUE(LEFT(A1690,4)),VALUE(LEFT(A1690,4))-1)&amp;"-"&amp;TEXT(MOD(IF(VALUE(MID(A1690,6,2))&gt;=4,VALUE(LEFT(A1690,4)),VALUE(LEFT(A1690,4))-1)+1,100),"00")</f>
        <v>FY2024-25</v>
      </c>
      <c r="D1690" s="0" t="s">
        <v>253</v>
      </c>
      <c r="E1690" s="0" t="s">
        <v>253</v>
      </c>
      <c r="F1690" s="0" t="str">
        <f aca="false">INDEX(Mapping!$B$2:$B$465,MATCH(E1690,Mapping!$A$2:$A$465,0))</f>
        <v>NAGALAND</v>
      </c>
      <c r="G1690" s="0" t="str">
        <f aca="false">INDEX(Mapping!$C$2:$C$465,MATCH(E1690,Mapping!$A$2:$A$465,0))</f>
        <v>NAGALAND</v>
      </c>
      <c r="H1690" s="2" t="n">
        <v>1.76</v>
      </c>
      <c r="I1690" s="3" t="n">
        <v>0.04</v>
      </c>
    </row>
    <row r="1691" customFormat="false" ht="15" hidden="false" customHeight="false" outlineLevel="0" collapsed="false">
      <c r="A1691" s="0" t="s">
        <v>384</v>
      </c>
      <c r="B1691" s="0" t="n">
        <f aca="false">VALUE(LEFT(A1691,4))</f>
        <v>2024</v>
      </c>
      <c r="C1691" s="0" t="str">
        <f aca="false">"FY"&amp;IF(VALUE(MID(A1691,6,2))&gt;=4,VALUE(LEFT(A1691,4)),VALUE(LEFT(A1691,4))-1)&amp;"-"&amp;TEXT(MOD(IF(VALUE(MID(A1691,6,2))&gt;=4,VALUE(LEFT(A1691,4)),VALUE(LEFT(A1691,4))-1)+1,100),"00")</f>
        <v>FY2024-25</v>
      </c>
      <c r="D1691" s="0" t="s">
        <v>199</v>
      </c>
      <c r="E1691" s="0" t="s">
        <v>199</v>
      </c>
      <c r="F1691" s="0" t="str">
        <f aca="false">INDEX(Mapping!$B$2:$B$465,MATCH(E1691,Mapping!$A$2:$A$465,0))</f>
        <v>TRIPURA</v>
      </c>
      <c r="G1691" s="0" t="str">
        <f aca="false">INDEX(Mapping!$C$2:$C$465,MATCH(E1691,Mapping!$A$2:$A$465,0))</f>
        <v>TRIPURA</v>
      </c>
      <c r="H1691" s="2" t="n">
        <v>1.35</v>
      </c>
      <c r="I1691" s="3" t="n">
        <v>0.03</v>
      </c>
    </row>
    <row r="1692" customFormat="false" ht="15" hidden="false" customHeight="false" outlineLevel="0" collapsed="false">
      <c r="A1692" s="0" t="s">
        <v>384</v>
      </c>
      <c r="B1692" s="0" t="n">
        <f aca="false">VALUE(LEFT(A1692,4))</f>
        <v>2024</v>
      </c>
      <c r="C1692" s="0" t="str">
        <f aca="false">"FY"&amp;IF(VALUE(MID(A1692,6,2))&gt;=4,VALUE(LEFT(A1692,4)),VALUE(LEFT(A1692,4))-1)&amp;"-"&amp;TEXT(MOD(IF(VALUE(MID(A1692,6,2))&gt;=4,VALUE(LEFT(A1692,4)),VALUE(LEFT(A1692,4))-1)+1,100),"00")</f>
        <v>FY2024-25</v>
      </c>
      <c r="D1692" s="0" t="s">
        <v>154</v>
      </c>
      <c r="E1692" s="0" t="s">
        <v>154</v>
      </c>
      <c r="F1692" s="0" t="str">
        <f aca="false">INDEX(Mapping!$B$2:$B$465,MATCH(E1692,Mapping!$A$2:$A$465,0))</f>
        <v>DVC</v>
      </c>
      <c r="G1692" s="0" t="str">
        <f aca="false">INDEX(Mapping!$C$2:$C$465,MATCH(E1692,Mapping!$A$2:$A$465,0))</f>
        <v>DVC</v>
      </c>
      <c r="H1692" s="2" t="n">
        <v>1.28</v>
      </c>
      <c r="I1692" s="3" t="n">
        <v>0.03</v>
      </c>
    </row>
    <row r="1693" customFormat="false" ht="15" hidden="false" customHeight="false" outlineLevel="0" collapsed="false">
      <c r="A1693" s="0" t="s">
        <v>384</v>
      </c>
      <c r="B1693" s="0" t="n">
        <f aca="false">VALUE(LEFT(A1693,4))</f>
        <v>2024</v>
      </c>
      <c r="C1693" s="0" t="str">
        <f aca="false">"FY"&amp;IF(VALUE(MID(A1693,6,2))&gt;=4,VALUE(LEFT(A1693,4)),VALUE(LEFT(A1693,4))-1)&amp;"-"&amp;TEXT(MOD(IF(VALUE(MID(A1693,6,2))&gt;=4,VALUE(LEFT(A1693,4)),VALUE(LEFT(A1693,4))-1)+1,100),"00")</f>
        <v>FY2024-25</v>
      </c>
      <c r="D1693" s="0" t="s">
        <v>152</v>
      </c>
      <c r="E1693" s="0" t="s">
        <v>152</v>
      </c>
      <c r="F1693" s="0" t="str">
        <f aca="false">INDEX(Mapping!$B$2:$B$465,MATCH(E1693,Mapping!$A$2:$A$465,0))</f>
        <v>CHANDIGARH</v>
      </c>
      <c r="G1693" s="0" t="str">
        <f aca="false">INDEX(Mapping!$C$2:$C$465,MATCH(E1693,Mapping!$A$2:$A$465,0))</f>
        <v>CHANDIGARH</v>
      </c>
      <c r="H1693" s="2" t="n">
        <v>1.21</v>
      </c>
      <c r="I1693" s="3" t="n">
        <v>0.03</v>
      </c>
    </row>
    <row r="1694" customFormat="false" ht="15" hidden="false" customHeight="false" outlineLevel="0" collapsed="false">
      <c r="A1694" s="0" t="s">
        <v>384</v>
      </c>
      <c r="B1694" s="0" t="n">
        <f aca="false">VALUE(LEFT(A1694,4))</f>
        <v>2024</v>
      </c>
      <c r="C1694" s="0" t="str">
        <f aca="false">"FY"&amp;IF(VALUE(MID(A1694,6,2))&gt;=4,VALUE(LEFT(A1694,4)),VALUE(LEFT(A1694,4))-1)&amp;"-"&amp;TEXT(MOD(IF(VALUE(MID(A1694,6,2))&gt;=4,VALUE(LEFT(A1694,4)),VALUE(LEFT(A1694,4))-1)+1,100),"00")</f>
        <v>FY2024-25</v>
      </c>
      <c r="D1694" s="0" t="s">
        <v>169</v>
      </c>
      <c r="E1694" s="0" t="s">
        <v>169</v>
      </c>
      <c r="F1694" s="0" t="str">
        <f aca="false">INDEX(Mapping!$B$2:$B$465,MATCH(E1694,Mapping!$A$2:$A$465,0))</f>
        <v>JHABUA POWER</v>
      </c>
      <c r="G1694" s="0" t="str">
        <f aca="false">INDEX(Mapping!$C$2:$C$465,MATCH(E1694,Mapping!$A$2:$A$465,0))</f>
        <v>JHABUA POWER</v>
      </c>
      <c r="H1694" s="2" t="n">
        <v>0.55</v>
      </c>
      <c r="I1694" s="3" t="n">
        <v>0.01</v>
      </c>
    </row>
    <row r="1695" customFormat="false" ht="15" hidden="false" customHeight="false" outlineLevel="0" collapsed="false">
      <c r="A1695" s="0" t="s">
        <v>384</v>
      </c>
      <c r="B1695" s="0" t="n">
        <f aca="false">VALUE(LEFT(A1695,4))</f>
        <v>2024</v>
      </c>
      <c r="C1695" s="0" t="str">
        <f aca="false">"FY"&amp;IF(VALUE(MID(A1695,6,2))&gt;=4,VALUE(LEFT(A1695,4)),VALUE(LEFT(A1695,4))-1)&amp;"-"&amp;TEXT(MOD(IF(VALUE(MID(A1695,6,2))&gt;=4,VALUE(LEFT(A1695,4)),VALUE(LEFT(A1695,4))-1)+1,100),"00")</f>
        <v>FY2024-25</v>
      </c>
      <c r="D1695" s="0" t="s">
        <v>181</v>
      </c>
      <c r="E1695" s="0" t="s">
        <v>181</v>
      </c>
      <c r="F1695" s="0" t="str">
        <f aca="false">INDEX(Mapping!$B$2:$B$465,MATCH(E1695,Mapping!$A$2:$A$465,0))</f>
        <v>ARUNACHAL PRADESH</v>
      </c>
      <c r="G1695" s="0" t="str">
        <f aca="false">INDEX(Mapping!$C$2:$C$465,MATCH(E1695,Mapping!$A$2:$A$465,0))</f>
        <v>ARUNACHAL PRADESH</v>
      </c>
      <c r="H1695" s="2" t="n">
        <v>0.32</v>
      </c>
      <c r="I1695" s="3" t="n">
        <v>0.01</v>
      </c>
    </row>
    <row r="1696" customFormat="false" ht="15" hidden="false" customHeight="false" outlineLevel="0" collapsed="false">
      <c r="A1696" s="0" t="s">
        <v>384</v>
      </c>
      <c r="B1696" s="0" t="n">
        <f aca="false">VALUE(LEFT(A1696,4))</f>
        <v>2024</v>
      </c>
      <c r="C1696" s="0" t="str">
        <f aca="false">"FY"&amp;IF(VALUE(MID(A1696,6,2))&gt;=4,VALUE(LEFT(A1696,4)),VALUE(LEFT(A1696,4))-1)&amp;"-"&amp;TEXT(MOD(IF(VALUE(MID(A1696,6,2))&gt;=4,VALUE(LEFT(A1696,4)),VALUE(LEFT(A1696,4))-1)+1,100),"00")</f>
        <v>FY2024-25</v>
      </c>
      <c r="D1696" s="0" t="s">
        <v>61</v>
      </c>
      <c r="E1696" s="0" t="s">
        <v>61</v>
      </c>
      <c r="F1696" s="0" t="str">
        <f aca="false">INDEX(Mapping!$B$2:$B$465,MATCH(E1696,Mapping!$A$2:$A$465,0))</f>
        <v>ASSAM</v>
      </c>
      <c r="G1696" s="0" t="str">
        <f aca="false">INDEX(Mapping!$C$2:$C$465,MATCH(E1696,Mapping!$A$2:$A$465,0))</f>
        <v>ASSAM</v>
      </c>
      <c r="H1696" s="2" t="n">
        <v>0.08</v>
      </c>
      <c r="I1696" s="3" t="n">
        <v>0.002</v>
      </c>
    </row>
    <row r="1697" customFormat="false" ht="15" hidden="false" customHeight="false" outlineLevel="0" collapsed="false">
      <c r="A1697" s="0" t="s">
        <v>113</v>
      </c>
      <c r="B1697" s="0" t="n">
        <f aca="false">VALUE(LEFT(A1697,4))</f>
        <v>2024</v>
      </c>
      <c r="C1697" s="0" t="str">
        <f aca="false">"FY"&amp;IF(VALUE(MID(A1697,6,2))&gt;=4,VALUE(LEFT(A1697,4)),VALUE(LEFT(A1697,4))-1)&amp;"-"&amp;TEXT(MOD(IF(VALUE(MID(A1697,6,2))&gt;=4,VALUE(LEFT(A1697,4)),VALUE(LEFT(A1697,4))-1)+1,100),"00")</f>
        <v>FY2024-25</v>
      </c>
      <c r="D1697" s="0" t="s">
        <v>41</v>
      </c>
      <c r="E1697" s="0" t="s">
        <v>41</v>
      </c>
      <c r="F1697" s="0" t="str">
        <f aca="false">INDEX(Mapping!$B$2:$B$465,MATCH(E1697,Mapping!$A$2:$A$465,0))</f>
        <v>RAJASTHAN</v>
      </c>
      <c r="G1697" s="0" t="str">
        <f aca="false">INDEX(Mapping!$C$2:$C$465,MATCH(E1697,Mapping!$A$2:$A$465,0))</f>
        <v>RAJASTHAN</v>
      </c>
      <c r="H1697" s="2" t="n">
        <v>715.91</v>
      </c>
      <c r="I1697" s="3" t="n">
        <v>16.59</v>
      </c>
    </row>
    <row r="1698" customFormat="false" ht="15" hidden="false" customHeight="false" outlineLevel="0" collapsed="false">
      <c r="A1698" s="0" t="s">
        <v>113</v>
      </c>
      <c r="B1698" s="0" t="n">
        <f aca="false">VALUE(LEFT(A1698,4))</f>
        <v>2024</v>
      </c>
      <c r="C1698" s="0" t="str">
        <f aca="false">"FY"&amp;IF(VALUE(MID(A1698,6,2))&gt;=4,VALUE(LEFT(A1698,4)),VALUE(LEFT(A1698,4))-1)&amp;"-"&amp;TEXT(MOD(IF(VALUE(MID(A1698,6,2))&gt;=4,VALUE(LEFT(A1698,4)),VALUE(LEFT(A1698,4))-1)+1,100),"00")</f>
        <v>FY2024-25</v>
      </c>
      <c r="D1698" s="0" t="s">
        <v>31</v>
      </c>
      <c r="E1698" s="0" t="s">
        <v>31</v>
      </c>
      <c r="F1698" s="0" t="str">
        <f aca="false">INDEX(Mapping!$B$2:$B$465,MATCH(E1698,Mapping!$A$2:$A$465,0))</f>
        <v>GUJARAT</v>
      </c>
      <c r="G1698" s="0" t="str">
        <f aca="false">INDEX(Mapping!$C$2:$C$465,MATCH(E1698,Mapping!$A$2:$A$465,0))</f>
        <v>GUJARAT</v>
      </c>
      <c r="H1698" s="2" t="n">
        <v>600.69</v>
      </c>
      <c r="I1698" s="3" t="n">
        <v>13.92</v>
      </c>
    </row>
    <row r="1699" customFormat="false" ht="15" hidden="false" customHeight="false" outlineLevel="0" collapsed="false">
      <c r="A1699" s="0" t="s">
        <v>113</v>
      </c>
      <c r="B1699" s="0" t="n">
        <f aca="false">VALUE(LEFT(A1699,4))</f>
        <v>2024</v>
      </c>
      <c r="C1699" s="0" t="str">
        <f aca="false">"FY"&amp;IF(VALUE(MID(A1699,6,2))&gt;=4,VALUE(LEFT(A1699,4)),VALUE(LEFT(A1699,4))-1)&amp;"-"&amp;TEXT(MOD(IF(VALUE(MID(A1699,6,2))&gt;=4,VALUE(LEFT(A1699,4)),VALUE(LEFT(A1699,4))-1)+1,100),"00")</f>
        <v>FY2024-25</v>
      </c>
      <c r="D1699" s="0" t="s">
        <v>36</v>
      </c>
      <c r="E1699" s="0" t="s">
        <v>36</v>
      </c>
      <c r="F1699" s="0" t="str">
        <f aca="false">INDEX(Mapping!$B$2:$B$465,MATCH(E1699,Mapping!$A$2:$A$465,0))</f>
        <v>UTTAR PRADESH</v>
      </c>
      <c r="G1699" s="0" t="str">
        <f aca="false">INDEX(Mapping!$C$2:$C$465,MATCH(E1699,Mapping!$A$2:$A$465,0))</f>
        <v>UTTAR PRADESH</v>
      </c>
      <c r="H1699" s="2" t="n">
        <v>450.25</v>
      </c>
      <c r="I1699" s="3" t="n">
        <v>10.43</v>
      </c>
    </row>
    <row r="1700" customFormat="false" ht="15" hidden="false" customHeight="false" outlineLevel="0" collapsed="false">
      <c r="A1700" s="0" t="s">
        <v>113</v>
      </c>
      <c r="B1700" s="0" t="n">
        <f aca="false">VALUE(LEFT(A1700,4))</f>
        <v>2024</v>
      </c>
      <c r="C1700" s="0" t="str">
        <f aca="false">"FY"&amp;IF(VALUE(MID(A1700,6,2))&gt;=4,VALUE(LEFT(A1700,4)),VALUE(LEFT(A1700,4))-1)&amp;"-"&amp;TEXT(MOD(IF(VALUE(MID(A1700,6,2))&gt;=4,VALUE(LEFT(A1700,4)),VALUE(LEFT(A1700,4))-1)+1,100),"00")</f>
        <v>FY2024-25</v>
      </c>
      <c r="D1700" s="0" t="s">
        <v>42</v>
      </c>
      <c r="E1700" s="0" t="s">
        <v>42</v>
      </c>
      <c r="F1700" s="0" t="str">
        <f aca="false">INDEX(Mapping!$B$2:$B$465,MATCH(E1700,Mapping!$A$2:$A$465,0))</f>
        <v>PUNJAB</v>
      </c>
      <c r="G1700" s="0" t="str">
        <f aca="false">INDEX(Mapping!$C$2:$C$465,MATCH(E1700,Mapping!$A$2:$A$465,0))</f>
        <v>PUNJAB</v>
      </c>
      <c r="H1700" s="2" t="n">
        <v>270.86</v>
      </c>
      <c r="I1700" s="3" t="n">
        <v>6.28</v>
      </c>
    </row>
    <row r="1701" customFormat="false" ht="15" hidden="false" customHeight="false" outlineLevel="0" collapsed="false">
      <c r="A1701" s="0" t="s">
        <v>113</v>
      </c>
      <c r="B1701" s="0" t="n">
        <f aca="false">VALUE(LEFT(A1701,4))</f>
        <v>2024</v>
      </c>
      <c r="C1701" s="0" t="str">
        <f aca="false">"FY"&amp;IF(VALUE(MID(A1701,6,2))&gt;=4,VALUE(LEFT(A1701,4)),VALUE(LEFT(A1701,4))-1)&amp;"-"&amp;TEXT(MOD(IF(VALUE(MID(A1701,6,2))&gt;=4,VALUE(LEFT(A1701,4)),VALUE(LEFT(A1701,4))-1)+1,100),"00")</f>
        <v>FY2024-25</v>
      </c>
      <c r="D1701" s="0" t="s">
        <v>56</v>
      </c>
      <c r="E1701" s="0" t="s">
        <v>56</v>
      </c>
      <c r="F1701" s="0" t="str">
        <f aca="false">INDEX(Mapping!$B$2:$B$465,MATCH(E1701,Mapping!$A$2:$A$465,0))</f>
        <v>UTTARAKHAND</v>
      </c>
      <c r="G1701" s="0" t="str">
        <f aca="false">INDEX(Mapping!$C$2:$C$465,MATCH(E1701,Mapping!$A$2:$A$465,0))</f>
        <v>UTTARAKHAND</v>
      </c>
      <c r="H1701" s="2" t="n">
        <v>252.99</v>
      </c>
      <c r="I1701" s="3" t="n">
        <v>5.86</v>
      </c>
    </row>
    <row r="1702" customFormat="false" ht="15" hidden="false" customHeight="false" outlineLevel="0" collapsed="false">
      <c r="A1702" s="0" t="s">
        <v>113</v>
      </c>
      <c r="B1702" s="0" t="n">
        <f aca="false">VALUE(LEFT(A1702,4))</f>
        <v>2024</v>
      </c>
      <c r="C1702" s="0" t="str">
        <f aca="false">"FY"&amp;IF(VALUE(MID(A1702,6,2))&gt;=4,VALUE(LEFT(A1702,4)),VALUE(LEFT(A1702,4))-1)&amp;"-"&amp;TEXT(MOD(IF(VALUE(MID(A1702,6,2))&gt;=4,VALUE(LEFT(A1702,4)),VALUE(LEFT(A1702,4))-1)+1,100),"00")</f>
        <v>FY2024-25</v>
      </c>
      <c r="D1702" s="0" t="s">
        <v>44</v>
      </c>
      <c r="E1702" s="0" t="s">
        <v>44</v>
      </c>
      <c r="F1702" s="0" t="str">
        <f aca="false">INDEX(Mapping!$B$2:$B$465,MATCH(E1702,Mapping!$A$2:$A$465,0))</f>
        <v>HARYANA</v>
      </c>
      <c r="G1702" s="0" t="str">
        <f aca="false">INDEX(Mapping!$C$2:$C$465,MATCH(E1702,Mapping!$A$2:$A$465,0))</f>
        <v>HARYANA</v>
      </c>
      <c r="H1702" s="2" t="n">
        <v>228.34</v>
      </c>
      <c r="I1702" s="3" t="n">
        <v>5.29</v>
      </c>
    </row>
    <row r="1703" customFormat="false" ht="15" hidden="false" customHeight="false" outlineLevel="0" collapsed="false">
      <c r="A1703" s="0" t="s">
        <v>113</v>
      </c>
      <c r="B1703" s="0" t="n">
        <f aca="false">VALUE(LEFT(A1703,4))</f>
        <v>2024</v>
      </c>
      <c r="C1703" s="0" t="str">
        <f aca="false">"FY"&amp;IF(VALUE(MID(A1703,6,2))&gt;=4,VALUE(LEFT(A1703,4)),VALUE(LEFT(A1703,4))-1)&amp;"-"&amp;TEXT(MOD(IF(VALUE(MID(A1703,6,2))&gt;=4,VALUE(LEFT(A1703,4)),VALUE(LEFT(A1703,4))-1)+1,100),"00")</f>
        <v>FY2024-25</v>
      </c>
      <c r="D1703" s="0" t="s">
        <v>35</v>
      </c>
      <c r="E1703" s="0" t="s">
        <v>35</v>
      </c>
      <c r="F1703" s="0" t="str">
        <f aca="false">INDEX(Mapping!$B$2:$B$465,MATCH(E1703,Mapping!$A$2:$A$465,0))</f>
        <v>TELANGANA</v>
      </c>
      <c r="G1703" s="0" t="str">
        <f aca="false">INDEX(Mapping!$C$2:$C$465,MATCH(E1703,Mapping!$A$2:$A$465,0))</f>
        <v>TELANGANA</v>
      </c>
      <c r="H1703" s="2" t="n">
        <v>216.66</v>
      </c>
      <c r="I1703" s="3" t="n">
        <v>5.02</v>
      </c>
    </row>
    <row r="1704" customFormat="false" ht="15" hidden="false" customHeight="false" outlineLevel="0" collapsed="false">
      <c r="A1704" s="0" t="s">
        <v>113</v>
      </c>
      <c r="B1704" s="0" t="n">
        <f aca="false">VALUE(LEFT(A1704,4))</f>
        <v>2024</v>
      </c>
      <c r="C1704" s="0" t="str">
        <f aca="false">"FY"&amp;IF(VALUE(MID(A1704,6,2))&gt;=4,VALUE(LEFT(A1704,4)),VALUE(LEFT(A1704,4))-1)&amp;"-"&amp;TEXT(MOD(IF(VALUE(MID(A1704,6,2))&gt;=4,VALUE(LEFT(A1704,4)),VALUE(LEFT(A1704,4))-1)+1,100),"00")</f>
        <v>FY2024-25</v>
      </c>
      <c r="D1704" s="0" t="s">
        <v>39</v>
      </c>
      <c r="E1704" s="0" t="s">
        <v>39</v>
      </c>
      <c r="F1704" s="0" t="str">
        <f aca="false">INDEX(Mapping!$B$2:$B$465,MATCH(E1704,Mapping!$A$2:$A$465,0))</f>
        <v>WEST BENGAL</v>
      </c>
      <c r="G1704" s="0" t="str">
        <f aca="false">INDEX(Mapping!$C$2:$C$465,MATCH(E1704,Mapping!$A$2:$A$465,0))</f>
        <v>WEST BENGAL</v>
      </c>
      <c r="H1704" s="2" t="n">
        <v>191.87</v>
      </c>
      <c r="I1704" s="3" t="n">
        <v>4.45</v>
      </c>
    </row>
    <row r="1705" customFormat="false" ht="15" hidden="false" customHeight="false" outlineLevel="0" collapsed="false">
      <c r="A1705" s="0" t="s">
        <v>113</v>
      </c>
      <c r="B1705" s="0" t="n">
        <f aca="false">VALUE(LEFT(A1705,4))</f>
        <v>2024</v>
      </c>
      <c r="C1705" s="0" t="str">
        <f aca="false">"FY"&amp;IF(VALUE(MID(A1705,6,2))&gt;=4,VALUE(LEFT(A1705,4)),VALUE(LEFT(A1705,4))-1)&amp;"-"&amp;TEXT(MOD(IF(VALUE(MID(A1705,6,2))&gt;=4,VALUE(LEFT(A1705,4)),VALUE(LEFT(A1705,4))-1)+1,100),"00")</f>
        <v>FY2024-25</v>
      </c>
      <c r="D1705" s="0" t="s">
        <v>40</v>
      </c>
      <c r="E1705" s="0" t="s">
        <v>40</v>
      </c>
      <c r="F1705" s="0" t="str">
        <f aca="false">INDEX(Mapping!$B$2:$B$465,MATCH(E1705,Mapping!$A$2:$A$465,0))</f>
        <v>TAMIL NADU</v>
      </c>
      <c r="G1705" s="0" t="str">
        <f aca="false">INDEX(Mapping!$C$2:$C$465,MATCH(E1705,Mapping!$A$2:$A$465,0))</f>
        <v>TAMIL NADU</v>
      </c>
      <c r="H1705" s="2" t="n">
        <v>185.84</v>
      </c>
      <c r="I1705" s="3" t="n">
        <v>4.31</v>
      </c>
    </row>
    <row r="1706" customFormat="false" ht="15" hidden="false" customHeight="false" outlineLevel="0" collapsed="false">
      <c r="A1706" s="0" t="s">
        <v>113</v>
      </c>
      <c r="B1706" s="0" t="n">
        <f aca="false">VALUE(LEFT(A1706,4))</f>
        <v>2024</v>
      </c>
      <c r="C1706" s="0" t="str">
        <f aca="false">"FY"&amp;IF(VALUE(MID(A1706,6,2))&gt;=4,VALUE(LEFT(A1706,4)),VALUE(LEFT(A1706,4))-1)&amp;"-"&amp;TEXT(MOD(IF(VALUE(MID(A1706,6,2))&gt;=4,VALUE(LEFT(A1706,4)),VALUE(LEFT(A1706,4))-1)+1,100),"00")</f>
        <v>FY2024-25</v>
      </c>
      <c r="D1706" s="0" t="s">
        <v>38</v>
      </c>
      <c r="E1706" s="0" t="s">
        <v>38</v>
      </c>
      <c r="F1706" s="0" t="str">
        <f aca="false">INDEX(Mapping!$B$2:$B$465,MATCH(E1706,Mapping!$A$2:$A$465,0))</f>
        <v>ANDHRA PRADESH</v>
      </c>
      <c r="G1706" s="0" t="str">
        <f aca="false">INDEX(Mapping!$C$2:$C$465,MATCH(E1706,Mapping!$A$2:$A$465,0))</f>
        <v>ANDHRA PRADESH</v>
      </c>
      <c r="H1706" s="2" t="n">
        <v>155.16</v>
      </c>
      <c r="I1706" s="3" t="n">
        <v>3.6</v>
      </c>
    </row>
    <row r="1707" customFormat="false" ht="15" hidden="false" customHeight="false" outlineLevel="0" collapsed="false">
      <c r="A1707" s="0" t="s">
        <v>113</v>
      </c>
      <c r="B1707" s="0" t="n">
        <f aca="false">VALUE(LEFT(A1707,4))</f>
        <v>2024</v>
      </c>
      <c r="C1707" s="0" t="str">
        <f aca="false">"FY"&amp;IF(VALUE(MID(A1707,6,2))&gt;=4,VALUE(LEFT(A1707,4)),VALUE(LEFT(A1707,4))-1)&amp;"-"&amp;TEXT(MOD(IF(VALUE(MID(A1707,6,2))&gt;=4,VALUE(LEFT(A1707,4)),VALUE(LEFT(A1707,4))-1)+1,100),"00")</f>
        <v>FY2024-25</v>
      </c>
      <c r="D1707" s="0" t="s">
        <v>37</v>
      </c>
      <c r="E1707" s="0" t="s">
        <v>37</v>
      </c>
      <c r="F1707" s="0" t="str">
        <f aca="false">INDEX(Mapping!$B$2:$B$465,MATCH(E1707,Mapping!$A$2:$A$465,0))</f>
        <v>MAHARASHTRA</v>
      </c>
      <c r="G1707" s="0" t="str">
        <f aca="false">INDEX(Mapping!$C$2:$C$465,MATCH(E1707,Mapping!$A$2:$A$465,0))</f>
        <v>MAHARASHTRA</v>
      </c>
      <c r="H1707" s="2" t="n">
        <v>153.3</v>
      </c>
      <c r="I1707" s="3" t="n">
        <v>3.55</v>
      </c>
    </row>
    <row r="1708" customFormat="false" ht="15" hidden="false" customHeight="false" outlineLevel="0" collapsed="false">
      <c r="A1708" s="0" t="s">
        <v>113</v>
      </c>
      <c r="B1708" s="0" t="n">
        <f aca="false">VALUE(LEFT(A1708,4))</f>
        <v>2024</v>
      </c>
      <c r="C1708" s="0" t="str">
        <f aca="false">"FY"&amp;IF(VALUE(MID(A1708,6,2))&gt;=4,VALUE(LEFT(A1708,4)),VALUE(LEFT(A1708,4))-1)&amp;"-"&amp;TEXT(MOD(IF(VALUE(MID(A1708,6,2))&gt;=4,VALUE(LEFT(A1708,4)),VALUE(LEFT(A1708,4))-1)+1,100),"00")</f>
        <v>FY2024-25</v>
      </c>
      <c r="D1708" s="0" t="s">
        <v>74</v>
      </c>
      <c r="E1708" s="0" t="s">
        <v>74</v>
      </c>
      <c r="F1708" s="0" t="str">
        <f aca="false">INDEX(Mapping!$B$2:$B$465,MATCH(E1708,Mapping!$A$2:$A$465,0))</f>
        <v>NEPAL (NEA / NVVN)</v>
      </c>
      <c r="G1708" s="0" t="str">
        <f aca="false">INDEX(Mapping!$C$2:$C$465,MATCH(E1708,Mapping!$A$2:$A$465,0))</f>
        <v>NEPAL (NEA / NVVN)</v>
      </c>
      <c r="H1708" s="2" t="n">
        <v>109.82</v>
      </c>
      <c r="I1708" s="3" t="n">
        <v>2.54</v>
      </c>
    </row>
    <row r="1709" customFormat="false" ht="15" hidden="false" customHeight="false" outlineLevel="0" collapsed="false">
      <c r="A1709" s="0" t="s">
        <v>113</v>
      </c>
      <c r="B1709" s="0" t="n">
        <f aca="false">VALUE(LEFT(A1709,4))</f>
        <v>2024</v>
      </c>
      <c r="C1709" s="0" t="str">
        <f aca="false">"FY"&amp;IF(VALUE(MID(A1709,6,2))&gt;=4,VALUE(LEFT(A1709,4)),VALUE(LEFT(A1709,4))-1)&amp;"-"&amp;TEXT(MOD(IF(VALUE(MID(A1709,6,2))&gt;=4,VALUE(LEFT(A1709,4)),VALUE(LEFT(A1709,4))-1)+1,100),"00")</f>
        <v>FY2024-25</v>
      </c>
      <c r="D1709" s="0" t="s">
        <v>43</v>
      </c>
      <c r="E1709" s="0" t="s">
        <v>43</v>
      </c>
      <c r="F1709" s="0" t="str">
        <f aca="false">INDEX(Mapping!$B$2:$B$465,MATCH(E1709,Mapping!$A$2:$A$465,0))</f>
        <v>ODISHA</v>
      </c>
      <c r="G1709" s="0" t="str">
        <f aca="false">INDEX(Mapping!$C$2:$C$465,MATCH(E1709,Mapping!$A$2:$A$465,0))</f>
        <v>ODISHA</v>
      </c>
      <c r="H1709" s="2" t="n">
        <v>103.76</v>
      </c>
      <c r="I1709" s="3" t="n">
        <v>2.4</v>
      </c>
    </row>
    <row r="1710" customFormat="false" ht="15" hidden="false" customHeight="false" outlineLevel="0" collapsed="false">
      <c r="A1710" s="0" t="s">
        <v>113</v>
      </c>
      <c r="B1710" s="0" t="n">
        <f aca="false">VALUE(LEFT(A1710,4))</f>
        <v>2024</v>
      </c>
      <c r="C1710" s="0" t="str">
        <f aca="false">"FY"&amp;IF(VALUE(MID(A1710,6,2))&gt;=4,VALUE(LEFT(A1710,4)),VALUE(LEFT(A1710,4))-1)&amp;"-"&amp;TEXT(MOD(IF(VALUE(MID(A1710,6,2))&gt;=4,VALUE(LEFT(A1710,4)),VALUE(LEFT(A1710,4))-1)+1,100),"00")</f>
        <v>FY2024-25</v>
      </c>
      <c r="D1710" s="0" t="s">
        <v>45</v>
      </c>
      <c r="E1710" s="0" t="s">
        <v>45</v>
      </c>
      <c r="F1710" s="0" t="str">
        <f aca="false">INDEX(Mapping!$B$2:$B$465,MATCH(E1710,Mapping!$A$2:$A$465,0))</f>
        <v>BIHAR</v>
      </c>
      <c r="G1710" s="0" t="str">
        <f aca="false">INDEX(Mapping!$C$2:$C$465,MATCH(E1710,Mapping!$A$2:$A$465,0))</f>
        <v>BIHAR</v>
      </c>
      <c r="H1710" s="2" t="n">
        <v>93.8</v>
      </c>
      <c r="I1710" s="3" t="n">
        <v>2.17</v>
      </c>
    </row>
    <row r="1711" customFormat="false" ht="15" hidden="false" customHeight="false" outlineLevel="0" collapsed="false">
      <c r="A1711" s="0" t="s">
        <v>113</v>
      </c>
      <c r="B1711" s="0" t="n">
        <f aca="false">VALUE(LEFT(A1711,4))</f>
        <v>2024</v>
      </c>
      <c r="C1711" s="0" t="str">
        <f aca="false">"FY"&amp;IF(VALUE(MID(A1711,6,2))&gt;=4,VALUE(LEFT(A1711,4)),VALUE(LEFT(A1711,4))-1)&amp;"-"&amp;TEXT(MOD(IF(VALUE(MID(A1711,6,2))&gt;=4,VALUE(LEFT(A1711,4)),VALUE(LEFT(A1711,4))-1)+1,100),"00")</f>
        <v>FY2024-25</v>
      </c>
      <c r="D1711" s="0" t="s">
        <v>48</v>
      </c>
      <c r="E1711" s="0" t="s">
        <v>48</v>
      </c>
      <c r="F1711" s="0" t="str">
        <f aca="false">INDEX(Mapping!$B$2:$B$465,MATCH(E1711,Mapping!$A$2:$A$465,0))</f>
        <v>DELHI</v>
      </c>
      <c r="G1711" s="0" t="str">
        <f aca="false">INDEX(Mapping!$C$2:$C$465,MATCH(E1711,Mapping!$A$2:$A$465,0))</f>
        <v>DELHI</v>
      </c>
      <c r="H1711" s="2" t="n">
        <v>84.66</v>
      </c>
      <c r="I1711" s="3" t="n">
        <v>1.96</v>
      </c>
    </row>
    <row r="1712" customFormat="false" ht="15" hidden="false" customHeight="false" outlineLevel="0" collapsed="false">
      <c r="A1712" s="0" t="s">
        <v>113</v>
      </c>
      <c r="B1712" s="0" t="n">
        <f aca="false">VALUE(LEFT(A1712,4))</f>
        <v>2024</v>
      </c>
      <c r="C1712" s="0" t="str">
        <f aca="false">"FY"&amp;IF(VALUE(MID(A1712,6,2))&gt;=4,VALUE(LEFT(A1712,4)),VALUE(LEFT(A1712,4))-1)&amp;"-"&amp;TEXT(MOD(IF(VALUE(MID(A1712,6,2))&gt;=4,VALUE(LEFT(A1712,4)),VALUE(LEFT(A1712,4))-1)+1,100),"00")</f>
        <v>FY2024-25</v>
      </c>
      <c r="D1712" s="0" t="s">
        <v>871</v>
      </c>
      <c r="E1712" s="0" t="s">
        <v>350</v>
      </c>
      <c r="F1712" s="0" t="str">
        <f aca="false">INDEX(Mapping!$B$2:$B$465,MATCH(E1712,Mapping!$A$2:$A$465,0))</f>
        <v>NEPAL (NEA / NVVN)</v>
      </c>
      <c r="G1712" s="0" t="str">
        <f aca="false">INDEX(Mapping!$C$2:$C$465,MATCH(E1712,Mapping!$A$2:$A$465,0))</f>
        <v>NEPAL (NEA / NVVN)</v>
      </c>
      <c r="H1712" s="2" t="n">
        <v>77.39</v>
      </c>
      <c r="I1712" s="3" t="n">
        <v>1.79</v>
      </c>
    </row>
    <row r="1713" customFormat="false" ht="15" hidden="false" customHeight="false" outlineLevel="0" collapsed="false">
      <c r="A1713" s="0" t="s">
        <v>113</v>
      </c>
      <c r="B1713" s="0" t="n">
        <f aca="false">VALUE(LEFT(A1713,4))</f>
        <v>2024</v>
      </c>
      <c r="C1713" s="0" t="str">
        <f aca="false">"FY"&amp;IF(VALUE(MID(A1713,6,2))&gt;=4,VALUE(LEFT(A1713,4)),VALUE(LEFT(A1713,4))-1)&amp;"-"&amp;TEXT(MOD(IF(VALUE(MID(A1713,6,2))&gt;=4,VALUE(LEFT(A1713,4)),VALUE(LEFT(A1713,4))-1)+1,100),"00")</f>
        <v>FY2024-25</v>
      </c>
      <c r="D1713" s="0" t="s">
        <v>651</v>
      </c>
      <c r="E1713" s="0" t="s">
        <v>111</v>
      </c>
      <c r="F1713" s="0" t="str">
        <f aca="false">INDEX(Mapping!$B$2:$B$465,MATCH(E1713,Mapping!$A$2:$A$465,0))</f>
        <v>DRUK GREEN POWER (BHUTAN)</v>
      </c>
      <c r="G1713" s="0" t="str">
        <f aca="false">INDEX(Mapping!$C$2:$C$465,MATCH(E1713,Mapping!$A$2:$A$465,0))</f>
        <v>DRUK GREEN POWER (BHUTAN)</v>
      </c>
      <c r="H1713" s="2" t="n">
        <v>68.24</v>
      </c>
      <c r="I1713" s="3" t="n">
        <v>1.58</v>
      </c>
    </row>
    <row r="1714" customFormat="false" ht="15" hidden="false" customHeight="false" outlineLevel="0" collapsed="false">
      <c r="A1714" s="0" t="s">
        <v>113</v>
      </c>
      <c r="B1714" s="0" t="n">
        <f aca="false">VALUE(LEFT(A1714,4))</f>
        <v>2024</v>
      </c>
      <c r="C1714" s="0" t="str">
        <f aca="false">"FY"&amp;IF(VALUE(MID(A1714,6,2))&gt;=4,VALUE(LEFT(A1714,4)),VALUE(LEFT(A1714,4))-1)&amp;"-"&amp;TEXT(MOD(IF(VALUE(MID(A1714,6,2))&gt;=4,VALUE(LEFT(A1714,4)),VALUE(LEFT(A1714,4))-1)+1,100),"00")</f>
        <v>FY2024-25</v>
      </c>
      <c r="D1714" s="0" t="s">
        <v>100</v>
      </c>
      <c r="E1714" s="0" t="s">
        <v>100</v>
      </c>
      <c r="F1714" s="0" t="str">
        <f aca="false">INDEX(Mapping!$B$2:$B$465,MATCH(E1714,Mapping!$A$2:$A$465,0))</f>
        <v>DNH &amp; DD (UT)</v>
      </c>
      <c r="G1714" s="0" t="str">
        <f aca="false">INDEX(Mapping!$C$2:$C$465,MATCH(E1714,Mapping!$A$2:$A$465,0))</f>
        <v>DNH &amp; DD (UT)</v>
      </c>
      <c r="H1714" s="2" t="n">
        <v>61.32</v>
      </c>
      <c r="I1714" s="3" t="n">
        <v>1.42</v>
      </c>
    </row>
    <row r="1715" customFormat="false" ht="15" hidden="false" customHeight="false" outlineLevel="0" collapsed="false">
      <c r="A1715" s="0" t="s">
        <v>113</v>
      </c>
      <c r="B1715" s="0" t="n">
        <f aca="false">VALUE(LEFT(A1715,4))</f>
        <v>2024</v>
      </c>
      <c r="C1715" s="0" t="str">
        <f aca="false">"FY"&amp;IF(VALUE(MID(A1715,6,2))&gt;=4,VALUE(LEFT(A1715,4)),VALUE(LEFT(A1715,4))-1)&amp;"-"&amp;TEXT(MOD(IF(VALUE(MID(A1715,6,2))&gt;=4,VALUE(LEFT(A1715,4)),VALUE(LEFT(A1715,4))-1)+1,100),"00")</f>
        <v>FY2024-25</v>
      </c>
      <c r="D1715" s="0" t="s">
        <v>47</v>
      </c>
      <c r="E1715" s="0" t="s">
        <v>47</v>
      </c>
      <c r="F1715" s="0" t="str">
        <f aca="false">INDEX(Mapping!$B$2:$B$465,MATCH(E1715,Mapping!$A$2:$A$465,0))</f>
        <v>KARNATAKA</v>
      </c>
      <c r="G1715" s="0" t="str">
        <f aca="false">INDEX(Mapping!$C$2:$C$465,MATCH(E1715,Mapping!$A$2:$A$465,0))</f>
        <v>KARNATAKA</v>
      </c>
      <c r="H1715" s="2" t="n">
        <v>48.02</v>
      </c>
      <c r="I1715" s="3" t="n">
        <v>1.11</v>
      </c>
    </row>
    <row r="1716" customFormat="false" ht="15" hidden="false" customHeight="false" outlineLevel="0" collapsed="false">
      <c r="A1716" s="0" t="s">
        <v>113</v>
      </c>
      <c r="B1716" s="0" t="n">
        <f aca="false">VALUE(LEFT(A1716,4))</f>
        <v>2024</v>
      </c>
      <c r="C1716" s="0" t="str">
        <f aca="false">"FY"&amp;IF(VALUE(MID(A1716,6,2))&gt;=4,VALUE(LEFT(A1716,4)),VALUE(LEFT(A1716,4))-1)&amp;"-"&amp;TEXT(MOD(IF(VALUE(MID(A1716,6,2))&gt;=4,VALUE(LEFT(A1716,4)),VALUE(LEFT(A1716,4))-1)+1,100),"00")</f>
        <v>FY2024-25</v>
      </c>
      <c r="D1716" s="0" t="s">
        <v>49</v>
      </c>
      <c r="E1716" s="0" t="s">
        <v>49</v>
      </c>
      <c r="F1716" s="0" t="str">
        <f aca="false">INDEX(Mapping!$B$2:$B$465,MATCH(E1716,Mapping!$A$2:$A$465,0))</f>
        <v>MADHYA PRADESH</v>
      </c>
      <c r="G1716" s="0" t="str">
        <f aca="false">INDEX(Mapping!$C$2:$C$465,MATCH(E1716,Mapping!$A$2:$A$465,0))</f>
        <v>MADHYA PRADESH</v>
      </c>
      <c r="H1716" s="2" t="n">
        <v>41.76</v>
      </c>
      <c r="I1716" s="3" t="n">
        <v>0.97</v>
      </c>
    </row>
    <row r="1717" customFormat="false" ht="15" hidden="false" customHeight="false" outlineLevel="0" collapsed="false">
      <c r="A1717" s="0" t="s">
        <v>113</v>
      </c>
      <c r="B1717" s="0" t="n">
        <f aca="false">VALUE(LEFT(A1717,4))</f>
        <v>2024</v>
      </c>
      <c r="C1717" s="0" t="str">
        <f aca="false">"FY"&amp;IF(VALUE(MID(A1717,6,2))&gt;=4,VALUE(LEFT(A1717,4)),VALUE(LEFT(A1717,4))-1)&amp;"-"&amp;TEXT(MOD(IF(VALUE(MID(A1717,6,2))&gt;=4,VALUE(LEFT(A1717,4)),VALUE(LEFT(A1717,4))-1)+1,100),"00")</f>
        <v>FY2024-25</v>
      </c>
      <c r="D1717" s="0" t="s">
        <v>53</v>
      </c>
      <c r="E1717" s="0" t="s">
        <v>53</v>
      </c>
      <c r="F1717" s="0" t="str">
        <f aca="false">INDEX(Mapping!$B$2:$B$465,MATCH(E1717,Mapping!$A$2:$A$465,0))</f>
        <v>HIMACHAL PRADESH</v>
      </c>
      <c r="G1717" s="0" t="str">
        <f aca="false">INDEX(Mapping!$C$2:$C$465,MATCH(E1717,Mapping!$A$2:$A$465,0))</f>
        <v>HIMACHAL PRADESH</v>
      </c>
      <c r="H1717" s="2" t="n">
        <v>40.98</v>
      </c>
      <c r="I1717" s="3" t="n">
        <v>0.95</v>
      </c>
    </row>
    <row r="1718" customFormat="false" ht="15" hidden="false" customHeight="false" outlineLevel="0" collapsed="false">
      <c r="A1718" s="0" t="s">
        <v>113</v>
      </c>
      <c r="B1718" s="0" t="n">
        <f aca="false">VALUE(LEFT(A1718,4))</f>
        <v>2024</v>
      </c>
      <c r="C1718" s="0" t="str">
        <f aca="false">"FY"&amp;IF(VALUE(MID(A1718,6,2))&gt;=4,VALUE(LEFT(A1718,4)),VALUE(LEFT(A1718,4))-1)&amp;"-"&amp;TEXT(MOD(IF(VALUE(MID(A1718,6,2))&gt;=4,VALUE(LEFT(A1718,4)),VALUE(LEFT(A1718,4))-1)+1,100),"00")</f>
        <v>FY2024-25</v>
      </c>
      <c r="D1718" s="0" t="s">
        <v>648</v>
      </c>
      <c r="E1718" s="0" t="s">
        <v>91</v>
      </c>
      <c r="F1718" s="0" t="str">
        <f aca="false">INDEX(Mapping!$B$2:$B$465,MATCH(E1718,Mapping!$A$2:$A$465,0))</f>
        <v>AM/NS INDIA (HAZIRA)</v>
      </c>
      <c r="G1718" s="0" t="str">
        <f aca="false">INDEX(Mapping!$C$2:$C$465,MATCH(E1718,Mapping!$A$2:$A$465,0))</f>
        <v>AM/NS INDIA (HAZIRA)</v>
      </c>
      <c r="H1718" s="2" t="n">
        <v>32.26</v>
      </c>
      <c r="I1718" s="3" t="n">
        <v>0.75</v>
      </c>
    </row>
    <row r="1719" customFormat="false" ht="15" hidden="false" customHeight="false" outlineLevel="0" collapsed="false">
      <c r="A1719" s="0" t="s">
        <v>113</v>
      </c>
      <c r="B1719" s="0" t="n">
        <f aca="false">VALUE(LEFT(A1719,4))</f>
        <v>2024</v>
      </c>
      <c r="C1719" s="0" t="str">
        <f aca="false">"FY"&amp;IF(VALUE(MID(A1719,6,2))&gt;=4,VALUE(LEFT(A1719,4)),VALUE(LEFT(A1719,4))-1)&amp;"-"&amp;TEXT(MOD(IF(VALUE(MID(A1719,6,2))&gt;=4,VALUE(LEFT(A1719,4)),VALUE(LEFT(A1719,4))-1)+1,100),"00")</f>
        <v>FY2024-25</v>
      </c>
      <c r="D1719" s="0" t="s">
        <v>119</v>
      </c>
      <c r="E1719" s="0" t="s">
        <v>119</v>
      </c>
      <c r="F1719" s="0" t="str">
        <f aca="false">INDEX(Mapping!$B$2:$B$465,MATCH(E1719,Mapping!$A$2:$A$465,0))</f>
        <v>GOA</v>
      </c>
      <c r="G1719" s="0" t="str">
        <f aca="false">INDEX(Mapping!$C$2:$C$465,MATCH(E1719,Mapping!$A$2:$A$465,0))</f>
        <v>GOA</v>
      </c>
      <c r="H1719" s="2" t="n">
        <v>17.85</v>
      </c>
      <c r="I1719" s="3" t="n">
        <v>0.41</v>
      </c>
    </row>
    <row r="1720" customFormat="false" ht="15" hidden="false" customHeight="false" outlineLevel="0" collapsed="false">
      <c r="A1720" s="0" t="s">
        <v>113</v>
      </c>
      <c r="B1720" s="0" t="n">
        <f aca="false">VALUE(LEFT(A1720,4))</f>
        <v>2024</v>
      </c>
      <c r="C1720" s="0" t="str">
        <f aca="false">"FY"&amp;IF(VALUE(MID(A1720,6,2))&gt;=4,VALUE(LEFT(A1720,4)),VALUE(LEFT(A1720,4))-1)&amp;"-"&amp;TEXT(MOD(IF(VALUE(MID(A1720,6,2))&gt;=4,VALUE(LEFT(A1720,4)),VALUE(LEFT(A1720,4))-1)+1,100),"00")</f>
        <v>FY2024-25</v>
      </c>
      <c r="D1720" s="0" t="s">
        <v>213</v>
      </c>
      <c r="E1720" s="0" t="s">
        <v>213</v>
      </c>
      <c r="F1720" s="0" t="str">
        <f aca="false">INDEX(Mapping!$B$2:$B$465,MATCH(E1720,Mapping!$A$2:$A$465,0))</f>
        <v>NEPAL (NEA / NVVN)</v>
      </c>
      <c r="G1720" s="0" t="str">
        <f aca="false">INDEX(Mapping!$C$2:$C$465,MATCH(E1720,Mapping!$A$2:$A$465,0))</f>
        <v>NEPAL (NEA / NVVN)</v>
      </c>
      <c r="H1720" s="2" t="n">
        <v>16.92</v>
      </c>
      <c r="I1720" s="3" t="n">
        <v>0.39</v>
      </c>
    </row>
    <row r="1721" customFormat="false" ht="15" hidden="false" customHeight="false" outlineLevel="0" collapsed="false">
      <c r="A1721" s="0" t="s">
        <v>113</v>
      </c>
      <c r="B1721" s="0" t="n">
        <f aca="false">VALUE(LEFT(A1721,4))</f>
        <v>2024</v>
      </c>
      <c r="C1721" s="0" t="str">
        <f aca="false">"FY"&amp;IF(VALUE(MID(A1721,6,2))&gt;=4,VALUE(LEFT(A1721,4)),VALUE(LEFT(A1721,4))-1)&amp;"-"&amp;TEXT(MOD(IF(VALUE(MID(A1721,6,2))&gt;=4,VALUE(LEFT(A1721,4)),VALUE(LEFT(A1721,4))-1)+1,100),"00")</f>
        <v>FY2024-25</v>
      </c>
      <c r="D1721" s="0" t="s">
        <v>71</v>
      </c>
      <c r="E1721" s="0" t="s">
        <v>71</v>
      </c>
      <c r="F1721" s="0" t="str">
        <f aca="false">INDEX(Mapping!$B$2:$B$465,MATCH(E1721,Mapping!$A$2:$A$465,0))</f>
        <v>KERALA</v>
      </c>
      <c r="G1721" s="0" t="str">
        <f aca="false">INDEX(Mapping!$C$2:$C$465,MATCH(E1721,Mapping!$A$2:$A$465,0))</f>
        <v>KERALA</v>
      </c>
      <c r="H1721" s="2" t="n">
        <v>16.91</v>
      </c>
      <c r="I1721" s="3" t="n">
        <v>0.39</v>
      </c>
    </row>
    <row r="1722" customFormat="false" ht="15" hidden="false" customHeight="false" outlineLevel="0" collapsed="false">
      <c r="A1722" s="0" t="s">
        <v>113</v>
      </c>
      <c r="B1722" s="0" t="n">
        <f aca="false">VALUE(LEFT(A1722,4))</f>
        <v>2024</v>
      </c>
      <c r="C1722" s="0" t="str">
        <f aca="false">"FY"&amp;IF(VALUE(MID(A1722,6,2))&gt;=4,VALUE(LEFT(A1722,4)),VALUE(LEFT(A1722,4))-1)&amp;"-"&amp;TEXT(MOD(IF(VALUE(MID(A1722,6,2))&gt;=4,VALUE(LEFT(A1722,4)),VALUE(LEFT(A1722,4))-1)+1,100),"00")</f>
        <v>FY2024-25</v>
      </c>
      <c r="D1722" s="0" t="s">
        <v>152</v>
      </c>
      <c r="E1722" s="0" t="s">
        <v>152</v>
      </c>
      <c r="F1722" s="0" t="str">
        <f aca="false">INDEX(Mapping!$B$2:$B$465,MATCH(E1722,Mapping!$A$2:$A$465,0))</f>
        <v>CHANDIGARH</v>
      </c>
      <c r="G1722" s="0" t="str">
        <f aca="false">INDEX(Mapping!$C$2:$C$465,MATCH(E1722,Mapping!$A$2:$A$465,0))</f>
        <v>CHANDIGARH</v>
      </c>
      <c r="H1722" s="2" t="n">
        <v>12.24</v>
      </c>
      <c r="I1722" s="3" t="n">
        <v>0.28</v>
      </c>
    </row>
    <row r="1723" customFormat="false" ht="15" hidden="false" customHeight="false" outlineLevel="0" collapsed="false">
      <c r="A1723" s="0" t="s">
        <v>113</v>
      </c>
      <c r="B1723" s="0" t="n">
        <f aca="false">VALUE(LEFT(A1723,4))</f>
        <v>2024</v>
      </c>
      <c r="C1723" s="0" t="str">
        <f aca="false">"FY"&amp;IF(VALUE(MID(A1723,6,2))&gt;=4,VALUE(LEFT(A1723,4)),VALUE(LEFT(A1723,4))-1)&amp;"-"&amp;TEXT(MOD(IF(VALUE(MID(A1723,6,2))&gt;=4,VALUE(LEFT(A1723,4)),VALUE(LEFT(A1723,4))-1)+1,100),"00")</f>
        <v>FY2024-25</v>
      </c>
      <c r="D1723" s="0" t="s">
        <v>54</v>
      </c>
      <c r="E1723" s="0" t="s">
        <v>54</v>
      </c>
      <c r="F1723" s="0" t="str">
        <f aca="false">INDEX(Mapping!$B$2:$B$465,MATCH(E1723,Mapping!$A$2:$A$465,0))</f>
        <v>JAMMU &amp; KASHMIR</v>
      </c>
      <c r="G1723" s="0" t="str">
        <f aca="false">INDEX(Mapping!$C$2:$C$465,MATCH(E1723,Mapping!$A$2:$A$465,0))</f>
        <v>JAMMU &amp; KASHMIR</v>
      </c>
      <c r="H1723" s="2" t="n">
        <v>12.11</v>
      </c>
      <c r="I1723" s="3" t="n">
        <v>0.28</v>
      </c>
    </row>
    <row r="1724" customFormat="false" ht="15" hidden="false" customHeight="false" outlineLevel="0" collapsed="false">
      <c r="A1724" s="0" t="s">
        <v>113</v>
      </c>
      <c r="B1724" s="0" t="n">
        <f aca="false">VALUE(LEFT(A1724,4))</f>
        <v>2024</v>
      </c>
      <c r="C1724" s="0" t="str">
        <f aca="false">"FY"&amp;IF(VALUE(MID(A1724,6,2))&gt;=4,VALUE(LEFT(A1724,4)),VALUE(LEFT(A1724,4))-1)&amp;"-"&amp;TEXT(MOD(IF(VALUE(MID(A1724,6,2))&gt;=4,VALUE(LEFT(A1724,4)),VALUE(LEFT(A1724,4))-1)+1,100),"00")</f>
        <v>FY2024-25</v>
      </c>
      <c r="D1724" s="0" t="s">
        <v>61</v>
      </c>
      <c r="E1724" s="0" t="s">
        <v>61</v>
      </c>
      <c r="F1724" s="0" t="str">
        <f aca="false">INDEX(Mapping!$B$2:$B$465,MATCH(E1724,Mapping!$A$2:$A$465,0))</f>
        <v>ASSAM</v>
      </c>
      <c r="G1724" s="0" t="str">
        <f aca="false">INDEX(Mapping!$C$2:$C$465,MATCH(E1724,Mapping!$A$2:$A$465,0))</f>
        <v>ASSAM</v>
      </c>
      <c r="H1724" s="2" t="n">
        <v>10.67</v>
      </c>
      <c r="I1724" s="3" t="n">
        <v>0.25</v>
      </c>
    </row>
    <row r="1725" customFormat="false" ht="15" hidden="false" customHeight="false" outlineLevel="0" collapsed="false">
      <c r="A1725" s="0" t="s">
        <v>113</v>
      </c>
      <c r="B1725" s="0" t="n">
        <f aca="false">VALUE(LEFT(A1725,4))</f>
        <v>2024</v>
      </c>
      <c r="C1725" s="0" t="str">
        <f aca="false">"FY"&amp;IF(VALUE(MID(A1725,6,2))&gt;=4,VALUE(LEFT(A1725,4)),VALUE(LEFT(A1725,4))-1)&amp;"-"&amp;TEXT(MOD(IF(VALUE(MID(A1725,6,2))&gt;=4,VALUE(LEFT(A1725,4)),VALUE(LEFT(A1725,4))-1)+1,100),"00")</f>
        <v>FY2024-25</v>
      </c>
      <c r="D1725" s="0" t="s">
        <v>259</v>
      </c>
      <c r="E1725" s="0" t="s">
        <v>259</v>
      </c>
      <c r="F1725" s="0" t="str">
        <f aca="false">INDEX(Mapping!$B$2:$B$465,MATCH(E1725,Mapping!$A$2:$A$465,0))</f>
        <v>INDIAN RAILWAYS (NCR)</v>
      </c>
      <c r="G1725" s="0" t="str">
        <f aca="false">INDEX(Mapping!$C$2:$C$465,MATCH(E1725,Mapping!$A$2:$A$465,0))</f>
        <v>INDIAN RAILWAYS (NCR)</v>
      </c>
      <c r="H1725" s="2" t="n">
        <v>10.16</v>
      </c>
      <c r="I1725" s="3" t="n">
        <v>0.24</v>
      </c>
    </row>
    <row r="1726" customFormat="false" ht="15" hidden="false" customHeight="false" outlineLevel="0" collapsed="false">
      <c r="A1726" s="0" t="s">
        <v>113</v>
      </c>
      <c r="B1726" s="0" t="n">
        <f aca="false">VALUE(LEFT(A1726,4))</f>
        <v>2024</v>
      </c>
      <c r="C1726" s="0" t="str">
        <f aca="false">"FY"&amp;IF(VALUE(MID(A1726,6,2))&gt;=4,VALUE(LEFT(A1726,4)),VALUE(LEFT(A1726,4))-1)&amp;"-"&amp;TEXT(MOD(IF(VALUE(MID(A1726,6,2))&gt;=4,VALUE(LEFT(A1726,4)),VALUE(LEFT(A1726,4))-1)+1,100),"00")</f>
        <v>FY2024-25</v>
      </c>
      <c r="D1726" s="0" t="s">
        <v>291</v>
      </c>
      <c r="E1726" s="0" t="s">
        <v>291</v>
      </c>
      <c r="F1726" s="0" t="str">
        <f aca="false">INDEX(Mapping!$B$2:$B$465,MATCH(E1726,Mapping!$A$2:$A$465,0))</f>
        <v>MANIPUR</v>
      </c>
      <c r="G1726" s="0" t="str">
        <f aca="false">INDEX(Mapping!$C$2:$C$465,MATCH(E1726,Mapping!$A$2:$A$465,0))</f>
        <v>MANIPUR</v>
      </c>
      <c r="H1726" s="2" t="n">
        <v>7.89</v>
      </c>
      <c r="I1726" s="3" t="n">
        <v>0.18</v>
      </c>
    </row>
    <row r="1727" customFormat="false" ht="15" hidden="false" customHeight="false" outlineLevel="0" collapsed="false">
      <c r="A1727" s="0" t="s">
        <v>113</v>
      </c>
      <c r="B1727" s="0" t="n">
        <f aca="false">VALUE(LEFT(A1727,4))</f>
        <v>2024</v>
      </c>
      <c r="C1727" s="0" t="str">
        <f aca="false">"FY"&amp;IF(VALUE(MID(A1727,6,2))&gt;=4,VALUE(LEFT(A1727,4)),VALUE(LEFT(A1727,4))-1)&amp;"-"&amp;TEXT(MOD(IF(VALUE(MID(A1727,6,2))&gt;=4,VALUE(LEFT(A1727,4)),VALUE(LEFT(A1727,4))-1)+1,100),"00")</f>
        <v>FY2024-25</v>
      </c>
      <c r="D1727" s="0" t="s">
        <v>94</v>
      </c>
      <c r="E1727" s="0" t="s">
        <v>94</v>
      </c>
      <c r="F1727" s="0" t="str">
        <f aca="false">INDEX(Mapping!$B$2:$B$465,MATCH(E1727,Mapping!$A$2:$A$465,0))</f>
        <v>JHARKHAND</v>
      </c>
      <c r="G1727" s="0" t="str">
        <f aca="false">INDEX(Mapping!$C$2:$C$465,MATCH(E1727,Mapping!$A$2:$A$465,0))</f>
        <v>JHARKHAND</v>
      </c>
      <c r="H1727" s="2" t="n">
        <v>6.92</v>
      </c>
      <c r="I1727" s="3" t="n">
        <v>0.16</v>
      </c>
    </row>
    <row r="1728" customFormat="false" ht="15" hidden="false" customHeight="false" outlineLevel="0" collapsed="false">
      <c r="A1728" s="0" t="s">
        <v>113</v>
      </c>
      <c r="B1728" s="0" t="n">
        <f aca="false">VALUE(LEFT(A1728,4))</f>
        <v>2024</v>
      </c>
      <c r="C1728" s="0" t="str">
        <f aca="false">"FY"&amp;IF(VALUE(MID(A1728,6,2))&gt;=4,VALUE(LEFT(A1728,4)),VALUE(LEFT(A1728,4))-1)&amp;"-"&amp;TEXT(MOD(IF(VALUE(MID(A1728,6,2))&gt;=4,VALUE(LEFT(A1728,4)),VALUE(LEFT(A1728,4))-1)+1,100),"00")</f>
        <v>FY2024-25</v>
      </c>
      <c r="D1728" s="0" t="s">
        <v>176</v>
      </c>
      <c r="E1728" s="0" t="s">
        <v>176</v>
      </c>
      <c r="F1728" s="0" t="str">
        <f aca="false">INDEX(Mapping!$B$2:$B$465,MATCH(E1728,Mapping!$A$2:$A$465,0))</f>
        <v>SIKKIM</v>
      </c>
      <c r="G1728" s="0" t="str">
        <f aca="false">INDEX(Mapping!$C$2:$C$465,MATCH(E1728,Mapping!$A$2:$A$465,0))</f>
        <v>SIKKIM</v>
      </c>
      <c r="H1728" s="2" t="n">
        <v>4.86</v>
      </c>
      <c r="I1728" s="3" t="n">
        <v>0.11</v>
      </c>
    </row>
    <row r="1729" customFormat="false" ht="15" hidden="false" customHeight="false" outlineLevel="0" collapsed="false">
      <c r="A1729" s="0" t="s">
        <v>113</v>
      </c>
      <c r="B1729" s="0" t="n">
        <f aca="false">VALUE(LEFT(A1729,4))</f>
        <v>2024</v>
      </c>
      <c r="C1729" s="0" t="str">
        <f aca="false">"FY"&amp;IF(VALUE(MID(A1729,6,2))&gt;=4,VALUE(LEFT(A1729,4)),VALUE(LEFT(A1729,4))-1)&amp;"-"&amp;TEXT(MOD(IF(VALUE(MID(A1729,6,2))&gt;=4,VALUE(LEFT(A1729,4)),VALUE(LEFT(A1729,4))-1)+1,100),"00")</f>
        <v>FY2024-25</v>
      </c>
      <c r="D1729" s="0" t="s">
        <v>121</v>
      </c>
      <c r="E1729" s="0" t="s">
        <v>121</v>
      </c>
      <c r="F1729" s="0" t="str">
        <f aca="false">INDEX(Mapping!$B$2:$B$465,MATCH(E1729,Mapping!$A$2:$A$465,0))</f>
        <v>MEGHALAYA</v>
      </c>
      <c r="G1729" s="0" t="str">
        <f aca="false">INDEX(Mapping!$C$2:$C$465,MATCH(E1729,Mapping!$A$2:$A$465,0))</f>
        <v>MEGHALAYA</v>
      </c>
      <c r="H1729" s="2" t="n">
        <v>4.66</v>
      </c>
      <c r="I1729" s="3" t="n">
        <v>0.11</v>
      </c>
    </row>
    <row r="1730" customFormat="false" ht="15" hidden="false" customHeight="false" outlineLevel="0" collapsed="false">
      <c r="A1730" s="0" t="s">
        <v>113</v>
      </c>
      <c r="B1730" s="0" t="n">
        <f aca="false">VALUE(LEFT(A1730,4))</f>
        <v>2024</v>
      </c>
      <c r="C1730" s="0" t="str">
        <f aca="false">"FY"&amp;IF(VALUE(MID(A1730,6,2))&gt;=4,VALUE(LEFT(A1730,4)),VALUE(LEFT(A1730,4))-1)&amp;"-"&amp;TEXT(MOD(IF(VALUE(MID(A1730,6,2))&gt;=4,VALUE(LEFT(A1730,4)),VALUE(LEFT(A1730,4))-1)+1,100),"00")</f>
        <v>FY2024-25</v>
      </c>
      <c r="D1730" s="0" t="s">
        <v>199</v>
      </c>
      <c r="E1730" s="0" t="s">
        <v>199</v>
      </c>
      <c r="F1730" s="0" t="str">
        <f aca="false">INDEX(Mapping!$B$2:$B$465,MATCH(E1730,Mapping!$A$2:$A$465,0))</f>
        <v>TRIPURA</v>
      </c>
      <c r="G1730" s="0" t="str">
        <f aca="false">INDEX(Mapping!$C$2:$C$465,MATCH(E1730,Mapping!$A$2:$A$465,0))</f>
        <v>TRIPURA</v>
      </c>
      <c r="H1730" s="2" t="n">
        <v>3.53</v>
      </c>
      <c r="I1730" s="3" t="n">
        <v>0.08</v>
      </c>
    </row>
    <row r="1731" customFormat="false" ht="15" hidden="false" customHeight="false" outlineLevel="0" collapsed="false">
      <c r="A1731" s="0" t="s">
        <v>113</v>
      </c>
      <c r="B1731" s="0" t="n">
        <f aca="false">VALUE(LEFT(A1731,4))</f>
        <v>2024</v>
      </c>
      <c r="C1731" s="0" t="str">
        <f aca="false">"FY"&amp;IF(VALUE(MID(A1731,6,2))&gt;=4,VALUE(LEFT(A1731,4)),VALUE(LEFT(A1731,4))-1)&amp;"-"&amp;TEXT(MOD(IF(VALUE(MID(A1731,6,2))&gt;=4,VALUE(LEFT(A1731,4)),VALUE(LEFT(A1731,4))-1)+1,100),"00")</f>
        <v>FY2024-25</v>
      </c>
      <c r="D1731" s="0" t="s">
        <v>253</v>
      </c>
      <c r="E1731" s="0" t="s">
        <v>253</v>
      </c>
      <c r="F1731" s="0" t="str">
        <f aca="false">INDEX(Mapping!$B$2:$B$465,MATCH(E1731,Mapping!$A$2:$A$465,0))</f>
        <v>NAGALAND</v>
      </c>
      <c r="G1731" s="0" t="str">
        <f aca="false">INDEX(Mapping!$C$2:$C$465,MATCH(E1731,Mapping!$A$2:$A$465,0))</f>
        <v>NAGALAND</v>
      </c>
      <c r="H1731" s="2" t="n">
        <v>3.02</v>
      </c>
      <c r="I1731" s="3" t="n">
        <v>0.07</v>
      </c>
    </row>
    <row r="1732" customFormat="false" ht="15" hidden="false" customHeight="false" outlineLevel="0" collapsed="false">
      <c r="A1732" s="0" t="s">
        <v>113</v>
      </c>
      <c r="B1732" s="0" t="n">
        <f aca="false">VALUE(LEFT(A1732,4))</f>
        <v>2024</v>
      </c>
      <c r="C1732" s="0" t="str">
        <f aca="false">"FY"&amp;IF(VALUE(MID(A1732,6,2))&gt;=4,VALUE(LEFT(A1732,4)),VALUE(LEFT(A1732,4))-1)&amp;"-"&amp;TEXT(MOD(IF(VALUE(MID(A1732,6,2))&gt;=4,VALUE(LEFT(A1732,4)),VALUE(LEFT(A1732,4))-1)+1,100),"00")</f>
        <v>FY2024-25</v>
      </c>
      <c r="D1732" s="0" t="s">
        <v>89</v>
      </c>
      <c r="E1732" s="0" t="s">
        <v>89</v>
      </c>
      <c r="F1732" s="0" t="str">
        <f aca="false">INDEX(Mapping!$B$2:$B$465,MATCH(E1732,Mapping!$A$2:$A$465,0))</f>
        <v>MB POWER (MP)</v>
      </c>
      <c r="G1732" s="0" t="str">
        <f aca="false">INDEX(Mapping!$C$2:$C$465,MATCH(E1732,Mapping!$A$2:$A$465,0))</f>
        <v>MB POWER (MP)</v>
      </c>
      <c r="H1732" s="2" t="n">
        <v>2.32</v>
      </c>
      <c r="I1732" s="3" t="n">
        <v>0.05</v>
      </c>
    </row>
    <row r="1733" customFormat="false" ht="15" hidden="false" customHeight="false" outlineLevel="0" collapsed="false">
      <c r="A1733" s="0" t="s">
        <v>113</v>
      </c>
      <c r="B1733" s="0" t="n">
        <f aca="false">VALUE(LEFT(A1733,4))</f>
        <v>2024</v>
      </c>
      <c r="C1733" s="0" t="str">
        <f aca="false">"FY"&amp;IF(VALUE(MID(A1733,6,2))&gt;=4,VALUE(LEFT(A1733,4)),VALUE(LEFT(A1733,4))-1)&amp;"-"&amp;TEXT(MOD(IF(VALUE(MID(A1733,6,2))&gt;=4,VALUE(LEFT(A1733,4)),VALUE(LEFT(A1733,4))-1)+1,100),"00")</f>
        <v>FY2024-25</v>
      </c>
      <c r="D1733" s="0" t="s">
        <v>169</v>
      </c>
      <c r="E1733" s="0" t="s">
        <v>169</v>
      </c>
      <c r="F1733" s="0" t="str">
        <f aca="false">INDEX(Mapping!$B$2:$B$465,MATCH(E1733,Mapping!$A$2:$A$465,0))</f>
        <v>JHABUA POWER</v>
      </c>
      <c r="G1733" s="0" t="str">
        <f aca="false">INDEX(Mapping!$C$2:$C$465,MATCH(E1733,Mapping!$A$2:$A$465,0))</f>
        <v>JHABUA POWER</v>
      </c>
      <c r="H1733" s="2" t="n">
        <v>1.01</v>
      </c>
      <c r="I1733" s="3" t="n">
        <v>0.02</v>
      </c>
    </row>
    <row r="1734" customFormat="false" ht="15" hidden="false" customHeight="false" outlineLevel="0" collapsed="false">
      <c r="A1734" s="0" t="s">
        <v>113</v>
      </c>
      <c r="B1734" s="0" t="n">
        <f aca="false">VALUE(LEFT(A1734,4))</f>
        <v>2024</v>
      </c>
      <c r="C1734" s="0" t="str">
        <f aca="false">"FY"&amp;IF(VALUE(MID(A1734,6,2))&gt;=4,VALUE(LEFT(A1734,4)),VALUE(LEFT(A1734,4))-1)&amp;"-"&amp;TEXT(MOD(IF(VALUE(MID(A1734,6,2))&gt;=4,VALUE(LEFT(A1734,4)),VALUE(LEFT(A1734,4))-1)+1,100),"00")</f>
        <v>FY2024-25</v>
      </c>
      <c r="D1734" s="0" t="s">
        <v>272</v>
      </c>
      <c r="E1734" s="0" t="s">
        <v>272</v>
      </c>
      <c r="F1734" s="0" t="str">
        <f aca="false">INDEX(Mapping!$B$2:$B$465,MATCH(E1734,Mapping!$A$2:$A$465,0))</f>
        <v>BALCO</v>
      </c>
      <c r="G1734" s="0" t="str">
        <f aca="false">INDEX(Mapping!$C$2:$C$465,MATCH(E1734,Mapping!$A$2:$A$465,0))</f>
        <v>BALCO</v>
      </c>
      <c r="H1734" s="2" t="n">
        <v>0.38</v>
      </c>
      <c r="I1734" s="3" t="n">
        <v>0.01</v>
      </c>
    </row>
    <row r="1735" customFormat="false" ht="15" hidden="false" customHeight="false" outlineLevel="0" collapsed="false">
      <c r="A1735" s="0" t="s">
        <v>113</v>
      </c>
      <c r="B1735" s="0" t="n">
        <f aca="false">VALUE(LEFT(A1735,4))</f>
        <v>2024</v>
      </c>
      <c r="C1735" s="0" t="str">
        <f aca="false">"FY"&amp;IF(VALUE(MID(A1735,6,2))&gt;=4,VALUE(LEFT(A1735,4)),VALUE(LEFT(A1735,4))-1)&amp;"-"&amp;TEXT(MOD(IF(VALUE(MID(A1735,6,2))&gt;=4,VALUE(LEFT(A1735,4)),VALUE(LEFT(A1735,4))-1)+1,100),"00")</f>
        <v>FY2024-25</v>
      </c>
      <c r="D1735" s="0" t="s">
        <v>46</v>
      </c>
      <c r="E1735" s="0" t="s">
        <v>46</v>
      </c>
      <c r="F1735" s="0" t="str">
        <f aca="false">INDEX(Mapping!$B$2:$B$465,MATCH(E1735,Mapping!$A$2:$A$465,0))</f>
        <v>CHHATTISGARH</v>
      </c>
      <c r="G1735" s="0" t="str">
        <f aca="false">INDEX(Mapping!$C$2:$C$465,MATCH(E1735,Mapping!$A$2:$A$465,0))</f>
        <v>CHHATTISGARH</v>
      </c>
      <c r="H1735" s="2" t="n">
        <v>0.33</v>
      </c>
      <c r="I1735" s="3" t="n">
        <v>0.01</v>
      </c>
    </row>
    <row r="1736" customFormat="false" ht="15" hidden="false" customHeight="false" outlineLevel="0" collapsed="false">
      <c r="A1736" s="0" t="s">
        <v>113</v>
      </c>
      <c r="B1736" s="0" t="n">
        <f aca="false">VALUE(LEFT(A1736,4))</f>
        <v>2024</v>
      </c>
      <c r="C1736" s="0" t="str">
        <f aca="false">"FY"&amp;IF(VALUE(MID(A1736,6,2))&gt;=4,VALUE(LEFT(A1736,4)),VALUE(LEFT(A1736,4))-1)&amp;"-"&amp;TEXT(MOD(IF(VALUE(MID(A1736,6,2))&gt;=4,VALUE(LEFT(A1736,4)),VALUE(LEFT(A1736,4))-1)+1,100),"00")</f>
        <v>FY2024-25</v>
      </c>
      <c r="D1736" s="0" t="s">
        <v>232</v>
      </c>
      <c r="E1736" s="0" t="s">
        <v>232</v>
      </c>
      <c r="F1736" s="0" t="str">
        <f aca="false">INDEX(Mapping!$B$2:$B$465,MATCH(E1736,Mapping!$A$2:$A$465,0))</f>
        <v>PUDUCHERRY</v>
      </c>
      <c r="G1736" s="0" t="str">
        <f aca="false">INDEX(Mapping!$C$2:$C$465,MATCH(E1736,Mapping!$A$2:$A$465,0))</f>
        <v>PUDUCHERRY</v>
      </c>
      <c r="H1736" s="2" t="n">
        <v>0.02</v>
      </c>
      <c r="I1736" s="3" t="n">
        <v>0.0004</v>
      </c>
    </row>
    <row r="1737" customFormat="false" ht="15" hidden="false" customHeight="false" outlineLevel="0" collapsed="false">
      <c r="A1737" s="0" t="s">
        <v>351</v>
      </c>
      <c r="B1737" s="0" t="n">
        <f aca="false">VALUE(LEFT(A1737,4))</f>
        <v>2024</v>
      </c>
      <c r="C1737" s="0" t="str">
        <f aca="false">"FY"&amp;IF(VALUE(MID(A1737,6,2))&gt;=4,VALUE(LEFT(A1737,4)),VALUE(LEFT(A1737,4))-1)&amp;"-"&amp;TEXT(MOD(IF(VALUE(MID(A1737,6,2))&gt;=4,VALUE(LEFT(A1737,4)),VALUE(LEFT(A1737,4))-1)+1,100),"00")</f>
        <v>FY2024-25</v>
      </c>
      <c r="D1737" s="0" t="s">
        <v>35</v>
      </c>
      <c r="E1737" s="0" t="s">
        <v>35</v>
      </c>
      <c r="F1737" s="0" t="str">
        <f aca="false">INDEX(Mapping!$B$2:$B$465,MATCH(E1737,Mapping!$A$2:$A$465,0))</f>
        <v>TELANGANA</v>
      </c>
      <c r="G1737" s="0" t="str">
        <f aca="false">INDEX(Mapping!$C$2:$C$465,MATCH(E1737,Mapping!$A$2:$A$465,0))</f>
        <v>TELANGANA</v>
      </c>
      <c r="H1737" s="2" t="n">
        <v>846.52</v>
      </c>
      <c r="I1737" s="3" t="n">
        <v>17.5</v>
      </c>
    </row>
    <row r="1738" customFormat="false" ht="15" hidden="false" customHeight="false" outlineLevel="0" collapsed="false">
      <c r="A1738" s="0" t="s">
        <v>351</v>
      </c>
      <c r="B1738" s="0" t="n">
        <f aca="false">VALUE(LEFT(A1738,4))</f>
        <v>2024</v>
      </c>
      <c r="C1738" s="0" t="str">
        <f aca="false">"FY"&amp;IF(VALUE(MID(A1738,6,2))&gt;=4,VALUE(LEFT(A1738,4)),VALUE(LEFT(A1738,4))-1)&amp;"-"&amp;TEXT(MOD(IF(VALUE(MID(A1738,6,2))&gt;=4,VALUE(LEFT(A1738,4)),VALUE(LEFT(A1738,4))-1)+1,100),"00")</f>
        <v>FY2024-25</v>
      </c>
      <c r="D1738" s="0" t="s">
        <v>31</v>
      </c>
      <c r="E1738" s="0" t="s">
        <v>31</v>
      </c>
      <c r="F1738" s="0" t="str">
        <f aca="false">INDEX(Mapping!$B$2:$B$465,MATCH(E1738,Mapping!$A$2:$A$465,0))</f>
        <v>GUJARAT</v>
      </c>
      <c r="G1738" s="0" t="str">
        <f aca="false">INDEX(Mapping!$C$2:$C$465,MATCH(E1738,Mapping!$A$2:$A$465,0))</f>
        <v>GUJARAT</v>
      </c>
      <c r="H1738" s="2" t="n">
        <v>704.42</v>
      </c>
      <c r="I1738" s="3" t="n">
        <v>14.57</v>
      </c>
    </row>
    <row r="1739" customFormat="false" ht="15" hidden="false" customHeight="false" outlineLevel="0" collapsed="false">
      <c r="A1739" s="0" t="s">
        <v>351</v>
      </c>
      <c r="B1739" s="0" t="n">
        <f aca="false">VALUE(LEFT(A1739,4))</f>
        <v>2024</v>
      </c>
      <c r="C1739" s="0" t="str">
        <f aca="false">"FY"&amp;IF(VALUE(MID(A1739,6,2))&gt;=4,VALUE(LEFT(A1739,4)),VALUE(LEFT(A1739,4))-1)&amp;"-"&amp;TEXT(MOD(IF(VALUE(MID(A1739,6,2))&gt;=4,VALUE(LEFT(A1739,4)),VALUE(LEFT(A1739,4))-1)+1,100),"00")</f>
        <v>FY2024-25</v>
      </c>
      <c r="D1739" s="0" t="s">
        <v>42</v>
      </c>
      <c r="E1739" s="0" t="s">
        <v>42</v>
      </c>
      <c r="F1739" s="0" t="str">
        <f aca="false">INDEX(Mapping!$B$2:$B$465,MATCH(E1739,Mapping!$A$2:$A$465,0))</f>
        <v>PUNJAB</v>
      </c>
      <c r="G1739" s="0" t="str">
        <f aca="false">INDEX(Mapping!$C$2:$C$465,MATCH(E1739,Mapping!$A$2:$A$465,0))</f>
        <v>PUNJAB</v>
      </c>
      <c r="H1739" s="2" t="n">
        <v>625.63</v>
      </c>
      <c r="I1739" s="3" t="n">
        <v>12.94</v>
      </c>
    </row>
    <row r="1740" customFormat="false" ht="15" hidden="false" customHeight="false" outlineLevel="0" collapsed="false">
      <c r="A1740" s="0" t="s">
        <v>351</v>
      </c>
      <c r="B1740" s="0" t="n">
        <f aca="false">VALUE(LEFT(A1740,4))</f>
        <v>2024</v>
      </c>
      <c r="C1740" s="0" t="str">
        <f aca="false">"FY"&amp;IF(VALUE(MID(A1740,6,2))&gt;=4,VALUE(LEFT(A1740,4)),VALUE(LEFT(A1740,4))-1)&amp;"-"&amp;TEXT(MOD(IF(VALUE(MID(A1740,6,2))&gt;=4,VALUE(LEFT(A1740,4)),VALUE(LEFT(A1740,4))-1)+1,100),"00")</f>
        <v>FY2024-25</v>
      </c>
      <c r="D1740" s="0" t="s">
        <v>41</v>
      </c>
      <c r="E1740" s="0" t="s">
        <v>41</v>
      </c>
      <c r="F1740" s="0" t="str">
        <f aca="false">INDEX(Mapping!$B$2:$B$465,MATCH(E1740,Mapping!$A$2:$A$465,0))</f>
        <v>RAJASTHAN</v>
      </c>
      <c r="G1740" s="0" t="str">
        <f aca="false">INDEX(Mapping!$C$2:$C$465,MATCH(E1740,Mapping!$A$2:$A$465,0))</f>
        <v>RAJASTHAN</v>
      </c>
      <c r="H1740" s="2" t="n">
        <v>592.22</v>
      </c>
      <c r="I1740" s="3" t="n">
        <v>12.25</v>
      </c>
    </row>
    <row r="1741" customFormat="false" ht="15" hidden="false" customHeight="false" outlineLevel="0" collapsed="false">
      <c r="A1741" s="0" t="s">
        <v>351</v>
      </c>
      <c r="B1741" s="0" t="n">
        <f aca="false">VALUE(LEFT(A1741,4))</f>
        <v>2024</v>
      </c>
      <c r="C1741" s="0" t="str">
        <f aca="false">"FY"&amp;IF(VALUE(MID(A1741,6,2))&gt;=4,VALUE(LEFT(A1741,4)),VALUE(LEFT(A1741,4))-1)&amp;"-"&amp;TEXT(MOD(IF(VALUE(MID(A1741,6,2))&gt;=4,VALUE(LEFT(A1741,4)),VALUE(LEFT(A1741,4))-1)+1,100),"00")</f>
        <v>FY2024-25</v>
      </c>
      <c r="D1741" s="0" t="s">
        <v>36</v>
      </c>
      <c r="E1741" s="0" t="s">
        <v>36</v>
      </c>
      <c r="F1741" s="0" t="str">
        <f aca="false">INDEX(Mapping!$B$2:$B$465,MATCH(E1741,Mapping!$A$2:$A$465,0))</f>
        <v>UTTAR PRADESH</v>
      </c>
      <c r="G1741" s="0" t="str">
        <f aca="false">INDEX(Mapping!$C$2:$C$465,MATCH(E1741,Mapping!$A$2:$A$465,0))</f>
        <v>UTTAR PRADESH</v>
      </c>
      <c r="H1741" s="2" t="n">
        <v>463.93</v>
      </c>
      <c r="I1741" s="3" t="n">
        <v>9.59</v>
      </c>
    </row>
    <row r="1742" customFormat="false" ht="15" hidden="false" customHeight="false" outlineLevel="0" collapsed="false">
      <c r="A1742" s="0" t="s">
        <v>351</v>
      </c>
      <c r="B1742" s="0" t="n">
        <f aca="false">VALUE(LEFT(A1742,4))</f>
        <v>2024</v>
      </c>
      <c r="C1742" s="0" t="str">
        <f aca="false">"FY"&amp;IF(VALUE(MID(A1742,6,2))&gt;=4,VALUE(LEFT(A1742,4)),VALUE(LEFT(A1742,4))-1)&amp;"-"&amp;TEXT(MOD(IF(VALUE(MID(A1742,6,2))&gt;=4,VALUE(LEFT(A1742,4)),VALUE(LEFT(A1742,4))-1)+1,100),"00")</f>
        <v>FY2024-25</v>
      </c>
      <c r="D1742" s="0" t="s">
        <v>39</v>
      </c>
      <c r="E1742" s="0" t="s">
        <v>39</v>
      </c>
      <c r="F1742" s="0" t="str">
        <f aca="false">INDEX(Mapping!$B$2:$B$465,MATCH(E1742,Mapping!$A$2:$A$465,0))</f>
        <v>WEST BENGAL</v>
      </c>
      <c r="G1742" s="0" t="str">
        <f aca="false">INDEX(Mapping!$C$2:$C$465,MATCH(E1742,Mapping!$A$2:$A$465,0))</f>
        <v>WEST BENGAL</v>
      </c>
      <c r="H1742" s="2" t="n">
        <v>224.57</v>
      </c>
      <c r="I1742" s="3" t="n">
        <v>4.64</v>
      </c>
    </row>
    <row r="1743" customFormat="false" ht="15" hidden="false" customHeight="false" outlineLevel="0" collapsed="false">
      <c r="A1743" s="0" t="s">
        <v>351</v>
      </c>
      <c r="B1743" s="0" t="n">
        <f aca="false">VALUE(LEFT(A1743,4))</f>
        <v>2024</v>
      </c>
      <c r="C1743" s="0" t="str">
        <f aca="false">"FY"&amp;IF(VALUE(MID(A1743,6,2))&gt;=4,VALUE(LEFT(A1743,4)),VALUE(LEFT(A1743,4))-1)&amp;"-"&amp;TEXT(MOD(IF(VALUE(MID(A1743,6,2))&gt;=4,VALUE(LEFT(A1743,4)),VALUE(LEFT(A1743,4))-1)+1,100),"00")</f>
        <v>FY2024-25</v>
      </c>
      <c r="D1743" s="0" t="s">
        <v>56</v>
      </c>
      <c r="E1743" s="0" t="s">
        <v>56</v>
      </c>
      <c r="F1743" s="0" t="str">
        <f aca="false">INDEX(Mapping!$B$2:$B$465,MATCH(E1743,Mapping!$A$2:$A$465,0))</f>
        <v>UTTARAKHAND</v>
      </c>
      <c r="G1743" s="0" t="str">
        <f aca="false">INDEX(Mapping!$C$2:$C$465,MATCH(E1743,Mapping!$A$2:$A$465,0))</f>
        <v>UTTARAKHAND</v>
      </c>
      <c r="H1743" s="2" t="n">
        <v>196.17</v>
      </c>
      <c r="I1743" s="3" t="n">
        <v>4.06</v>
      </c>
    </row>
    <row r="1744" customFormat="false" ht="15" hidden="false" customHeight="false" outlineLevel="0" collapsed="false">
      <c r="A1744" s="0" t="s">
        <v>351</v>
      </c>
      <c r="B1744" s="0" t="n">
        <f aca="false">VALUE(LEFT(A1744,4))</f>
        <v>2024</v>
      </c>
      <c r="C1744" s="0" t="str">
        <f aca="false">"FY"&amp;IF(VALUE(MID(A1744,6,2))&gt;=4,VALUE(LEFT(A1744,4)),VALUE(LEFT(A1744,4))-1)&amp;"-"&amp;TEXT(MOD(IF(VALUE(MID(A1744,6,2))&gt;=4,VALUE(LEFT(A1744,4)),VALUE(LEFT(A1744,4))-1)+1,100),"00")</f>
        <v>FY2024-25</v>
      </c>
      <c r="D1744" s="0" t="s">
        <v>44</v>
      </c>
      <c r="E1744" s="0" t="s">
        <v>44</v>
      </c>
      <c r="F1744" s="0" t="str">
        <f aca="false">INDEX(Mapping!$B$2:$B$465,MATCH(E1744,Mapping!$A$2:$A$465,0))</f>
        <v>HARYANA</v>
      </c>
      <c r="G1744" s="0" t="str">
        <f aca="false">INDEX(Mapping!$C$2:$C$465,MATCH(E1744,Mapping!$A$2:$A$465,0))</f>
        <v>HARYANA</v>
      </c>
      <c r="H1744" s="2" t="n">
        <v>184.1</v>
      </c>
      <c r="I1744" s="3" t="n">
        <v>3.81</v>
      </c>
    </row>
    <row r="1745" customFormat="false" ht="15" hidden="false" customHeight="false" outlineLevel="0" collapsed="false">
      <c r="A1745" s="0" t="s">
        <v>351</v>
      </c>
      <c r="B1745" s="0" t="n">
        <f aca="false">VALUE(LEFT(A1745,4))</f>
        <v>2024</v>
      </c>
      <c r="C1745" s="0" t="str">
        <f aca="false">"FY"&amp;IF(VALUE(MID(A1745,6,2))&gt;=4,VALUE(LEFT(A1745,4)),VALUE(LEFT(A1745,4))-1)&amp;"-"&amp;TEXT(MOD(IF(VALUE(MID(A1745,6,2))&gt;=4,VALUE(LEFT(A1745,4)),VALUE(LEFT(A1745,4))-1)+1,100),"00")</f>
        <v>FY2024-25</v>
      </c>
      <c r="D1745" s="0" t="s">
        <v>40</v>
      </c>
      <c r="E1745" s="0" t="s">
        <v>40</v>
      </c>
      <c r="F1745" s="0" t="str">
        <f aca="false">INDEX(Mapping!$B$2:$B$465,MATCH(E1745,Mapping!$A$2:$A$465,0))</f>
        <v>TAMIL NADU</v>
      </c>
      <c r="G1745" s="0" t="str">
        <f aca="false">INDEX(Mapping!$C$2:$C$465,MATCH(E1745,Mapping!$A$2:$A$465,0))</f>
        <v>TAMIL NADU</v>
      </c>
      <c r="H1745" s="2" t="n">
        <v>151.87</v>
      </c>
      <c r="I1745" s="3" t="n">
        <v>3.14</v>
      </c>
    </row>
    <row r="1746" customFormat="false" ht="15" hidden="false" customHeight="false" outlineLevel="0" collapsed="false">
      <c r="A1746" s="0" t="s">
        <v>351</v>
      </c>
      <c r="B1746" s="0" t="n">
        <f aca="false">VALUE(LEFT(A1746,4))</f>
        <v>2024</v>
      </c>
      <c r="C1746" s="0" t="str">
        <f aca="false">"FY"&amp;IF(VALUE(MID(A1746,6,2))&gt;=4,VALUE(LEFT(A1746,4)),VALUE(LEFT(A1746,4))-1)&amp;"-"&amp;TEXT(MOD(IF(VALUE(MID(A1746,6,2))&gt;=4,VALUE(LEFT(A1746,4)),VALUE(LEFT(A1746,4))-1)+1,100),"00")</f>
        <v>FY2024-25</v>
      </c>
      <c r="D1746" s="0" t="s">
        <v>37</v>
      </c>
      <c r="E1746" s="0" t="s">
        <v>37</v>
      </c>
      <c r="F1746" s="0" t="str">
        <f aca="false">INDEX(Mapping!$B$2:$B$465,MATCH(E1746,Mapping!$A$2:$A$465,0))</f>
        <v>MAHARASHTRA</v>
      </c>
      <c r="G1746" s="0" t="str">
        <f aca="false">INDEX(Mapping!$C$2:$C$465,MATCH(E1746,Mapping!$A$2:$A$465,0))</f>
        <v>MAHARASHTRA</v>
      </c>
      <c r="H1746" s="2" t="n">
        <v>150.87</v>
      </c>
      <c r="I1746" s="3" t="n">
        <v>3.12</v>
      </c>
    </row>
    <row r="1747" customFormat="false" ht="15" hidden="false" customHeight="false" outlineLevel="0" collapsed="false">
      <c r="A1747" s="0" t="s">
        <v>351</v>
      </c>
      <c r="B1747" s="0" t="n">
        <f aca="false">VALUE(LEFT(A1747,4))</f>
        <v>2024</v>
      </c>
      <c r="C1747" s="0" t="str">
        <f aca="false">"FY"&amp;IF(VALUE(MID(A1747,6,2))&gt;=4,VALUE(LEFT(A1747,4)),VALUE(LEFT(A1747,4))-1)&amp;"-"&amp;TEXT(MOD(IF(VALUE(MID(A1747,6,2))&gt;=4,VALUE(LEFT(A1747,4)),VALUE(LEFT(A1747,4))-1)+1,100),"00")</f>
        <v>FY2024-25</v>
      </c>
      <c r="D1747" s="0" t="s">
        <v>100</v>
      </c>
      <c r="E1747" s="0" t="s">
        <v>100</v>
      </c>
      <c r="F1747" s="0" t="str">
        <f aca="false">INDEX(Mapping!$B$2:$B$465,MATCH(E1747,Mapping!$A$2:$A$465,0))</f>
        <v>DNH &amp; DD (UT)</v>
      </c>
      <c r="G1747" s="0" t="str">
        <f aca="false">INDEX(Mapping!$C$2:$C$465,MATCH(E1747,Mapping!$A$2:$A$465,0))</f>
        <v>DNH &amp; DD (UT)</v>
      </c>
      <c r="H1747" s="2" t="n">
        <v>143.45</v>
      </c>
      <c r="I1747" s="3" t="n">
        <v>2.97</v>
      </c>
    </row>
    <row r="1748" customFormat="false" ht="15" hidden="false" customHeight="false" outlineLevel="0" collapsed="false">
      <c r="A1748" s="0" t="s">
        <v>351</v>
      </c>
      <c r="B1748" s="0" t="n">
        <f aca="false">VALUE(LEFT(A1748,4))</f>
        <v>2024</v>
      </c>
      <c r="C1748" s="0" t="str">
        <f aca="false">"FY"&amp;IF(VALUE(MID(A1748,6,2))&gt;=4,VALUE(LEFT(A1748,4)),VALUE(LEFT(A1748,4))-1)&amp;"-"&amp;TEXT(MOD(IF(VALUE(MID(A1748,6,2))&gt;=4,VALUE(LEFT(A1748,4)),VALUE(LEFT(A1748,4))-1)+1,100),"00")</f>
        <v>FY2024-25</v>
      </c>
      <c r="D1748" s="0" t="s">
        <v>38</v>
      </c>
      <c r="E1748" s="0" t="s">
        <v>38</v>
      </c>
      <c r="F1748" s="0" t="str">
        <f aca="false">INDEX(Mapping!$B$2:$B$465,MATCH(E1748,Mapping!$A$2:$A$465,0))</f>
        <v>ANDHRA PRADESH</v>
      </c>
      <c r="G1748" s="0" t="str">
        <f aca="false">INDEX(Mapping!$C$2:$C$465,MATCH(E1748,Mapping!$A$2:$A$465,0))</f>
        <v>ANDHRA PRADESH</v>
      </c>
      <c r="H1748" s="2" t="n">
        <v>134.19</v>
      </c>
      <c r="I1748" s="3" t="n">
        <v>2.77</v>
      </c>
    </row>
    <row r="1749" customFormat="false" ht="15" hidden="false" customHeight="false" outlineLevel="0" collapsed="false">
      <c r="A1749" s="0" t="s">
        <v>351</v>
      </c>
      <c r="B1749" s="0" t="n">
        <f aca="false">VALUE(LEFT(A1749,4))</f>
        <v>2024</v>
      </c>
      <c r="C1749" s="0" t="str">
        <f aca="false">"FY"&amp;IF(VALUE(MID(A1749,6,2))&gt;=4,VALUE(LEFT(A1749,4)),VALUE(LEFT(A1749,4))-1)&amp;"-"&amp;TEXT(MOD(IF(VALUE(MID(A1749,6,2))&gt;=4,VALUE(LEFT(A1749,4)),VALUE(LEFT(A1749,4))-1)+1,100),"00")</f>
        <v>FY2024-25</v>
      </c>
      <c r="D1749" s="0" t="s">
        <v>43</v>
      </c>
      <c r="E1749" s="0" t="s">
        <v>43</v>
      </c>
      <c r="F1749" s="0" t="str">
        <f aca="false">INDEX(Mapping!$B$2:$B$465,MATCH(E1749,Mapping!$A$2:$A$465,0))</f>
        <v>ODISHA</v>
      </c>
      <c r="G1749" s="0" t="str">
        <f aca="false">INDEX(Mapping!$C$2:$C$465,MATCH(E1749,Mapping!$A$2:$A$465,0))</f>
        <v>ODISHA</v>
      </c>
      <c r="H1749" s="2" t="n">
        <v>104.82</v>
      </c>
      <c r="I1749" s="3" t="n">
        <v>2.17</v>
      </c>
    </row>
    <row r="1750" customFormat="false" ht="15" hidden="false" customHeight="false" outlineLevel="0" collapsed="false">
      <c r="A1750" s="0" t="s">
        <v>351</v>
      </c>
      <c r="B1750" s="0" t="n">
        <f aca="false">VALUE(LEFT(A1750,4))</f>
        <v>2024</v>
      </c>
      <c r="C1750" s="0" t="str">
        <f aca="false">"FY"&amp;IF(VALUE(MID(A1750,6,2))&gt;=4,VALUE(LEFT(A1750,4)),VALUE(LEFT(A1750,4))-1)&amp;"-"&amp;TEXT(MOD(IF(VALUE(MID(A1750,6,2))&gt;=4,VALUE(LEFT(A1750,4)),VALUE(LEFT(A1750,4))-1)+1,100),"00")</f>
        <v>FY2024-25</v>
      </c>
      <c r="D1750" s="0" t="s">
        <v>45</v>
      </c>
      <c r="E1750" s="0" t="s">
        <v>45</v>
      </c>
      <c r="F1750" s="0" t="str">
        <f aca="false">INDEX(Mapping!$B$2:$B$465,MATCH(E1750,Mapping!$A$2:$A$465,0))</f>
        <v>BIHAR</v>
      </c>
      <c r="G1750" s="0" t="str">
        <f aca="false">INDEX(Mapping!$C$2:$C$465,MATCH(E1750,Mapping!$A$2:$A$465,0))</f>
        <v>BIHAR</v>
      </c>
      <c r="H1750" s="2" t="n">
        <v>50.15</v>
      </c>
      <c r="I1750" s="3" t="n">
        <v>1.04</v>
      </c>
    </row>
    <row r="1751" customFormat="false" ht="15" hidden="false" customHeight="false" outlineLevel="0" collapsed="false">
      <c r="A1751" s="0" t="s">
        <v>351</v>
      </c>
      <c r="B1751" s="0" t="n">
        <f aca="false">VALUE(LEFT(A1751,4))</f>
        <v>2024</v>
      </c>
      <c r="C1751" s="0" t="str">
        <f aca="false">"FY"&amp;IF(VALUE(MID(A1751,6,2))&gt;=4,VALUE(LEFT(A1751,4)),VALUE(LEFT(A1751,4))-1)&amp;"-"&amp;TEXT(MOD(IF(VALUE(MID(A1751,6,2))&gt;=4,VALUE(LEFT(A1751,4)),VALUE(LEFT(A1751,4))-1)+1,100),"00")</f>
        <v>FY2024-25</v>
      </c>
      <c r="D1751" s="0" t="s">
        <v>48</v>
      </c>
      <c r="E1751" s="0" t="s">
        <v>48</v>
      </c>
      <c r="F1751" s="0" t="str">
        <f aca="false">INDEX(Mapping!$B$2:$B$465,MATCH(E1751,Mapping!$A$2:$A$465,0))</f>
        <v>DELHI</v>
      </c>
      <c r="G1751" s="0" t="str">
        <f aca="false">INDEX(Mapping!$C$2:$C$465,MATCH(E1751,Mapping!$A$2:$A$465,0))</f>
        <v>DELHI</v>
      </c>
      <c r="H1751" s="2" t="n">
        <v>35.49</v>
      </c>
      <c r="I1751" s="3" t="n">
        <v>0.73</v>
      </c>
    </row>
    <row r="1752" customFormat="false" ht="15" hidden="false" customHeight="false" outlineLevel="0" collapsed="false">
      <c r="A1752" s="0" t="s">
        <v>351</v>
      </c>
      <c r="B1752" s="0" t="n">
        <f aca="false">VALUE(LEFT(A1752,4))</f>
        <v>2024</v>
      </c>
      <c r="C1752" s="0" t="str">
        <f aca="false">"FY"&amp;IF(VALUE(MID(A1752,6,2))&gt;=4,VALUE(LEFT(A1752,4)),VALUE(LEFT(A1752,4))-1)&amp;"-"&amp;TEXT(MOD(IF(VALUE(MID(A1752,6,2))&gt;=4,VALUE(LEFT(A1752,4)),VALUE(LEFT(A1752,4))-1)+1,100),"00")</f>
        <v>FY2024-25</v>
      </c>
      <c r="D1752" s="0" t="s">
        <v>49</v>
      </c>
      <c r="E1752" s="0" t="s">
        <v>49</v>
      </c>
      <c r="F1752" s="0" t="str">
        <f aca="false">INDEX(Mapping!$B$2:$B$465,MATCH(E1752,Mapping!$A$2:$A$465,0))</f>
        <v>MADHYA PRADESH</v>
      </c>
      <c r="G1752" s="0" t="str">
        <f aca="false">INDEX(Mapping!$C$2:$C$465,MATCH(E1752,Mapping!$A$2:$A$465,0))</f>
        <v>MADHYA PRADESH</v>
      </c>
      <c r="H1752" s="2" t="n">
        <v>34.63</v>
      </c>
      <c r="I1752" s="3" t="n">
        <v>0.72</v>
      </c>
    </row>
    <row r="1753" customFormat="false" ht="15" hidden="false" customHeight="false" outlineLevel="0" collapsed="false">
      <c r="A1753" s="0" t="s">
        <v>351</v>
      </c>
      <c r="B1753" s="0" t="n">
        <f aca="false">VALUE(LEFT(A1753,4))</f>
        <v>2024</v>
      </c>
      <c r="C1753" s="0" t="str">
        <f aca="false">"FY"&amp;IF(VALUE(MID(A1753,6,2))&gt;=4,VALUE(LEFT(A1753,4)),VALUE(LEFT(A1753,4))-1)&amp;"-"&amp;TEXT(MOD(IF(VALUE(MID(A1753,6,2))&gt;=4,VALUE(LEFT(A1753,4)),VALUE(LEFT(A1753,4))-1)+1,100),"00")</f>
        <v>FY2024-25</v>
      </c>
      <c r="D1753" s="0" t="s">
        <v>871</v>
      </c>
      <c r="E1753" s="0" t="s">
        <v>350</v>
      </c>
      <c r="F1753" s="0" t="str">
        <f aca="false">INDEX(Mapping!$B$2:$B$465,MATCH(E1753,Mapping!$A$2:$A$465,0))</f>
        <v>NEPAL (NEA / NVVN)</v>
      </c>
      <c r="G1753" s="0" t="str">
        <f aca="false">INDEX(Mapping!$C$2:$C$465,MATCH(E1753,Mapping!$A$2:$A$465,0))</f>
        <v>NEPAL (NEA / NVVN)</v>
      </c>
      <c r="H1753" s="2" t="n">
        <v>24.93</v>
      </c>
      <c r="I1753" s="3" t="n">
        <v>0.52</v>
      </c>
    </row>
    <row r="1754" customFormat="false" ht="15" hidden="false" customHeight="false" outlineLevel="0" collapsed="false">
      <c r="A1754" s="0" t="s">
        <v>351</v>
      </c>
      <c r="B1754" s="0" t="n">
        <f aca="false">VALUE(LEFT(A1754,4))</f>
        <v>2024</v>
      </c>
      <c r="C1754" s="0" t="str">
        <f aca="false">"FY"&amp;IF(VALUE(MID(A1754,6,2))&gt;=4,VALUE(LEFT(A1754,4)),VALUE(LEFT(A1754,4))-1)&amp;"-"&amp;TEXT(MOD(IF(VALUE(MID(A1754,6,2))&gt;=4,VALUE(LEFT(A1754,4)),VALUE(LEFT(A1754,4))-1)+1,100),"00")</f>
        <v>FY2024-25</v>
      </c>
      <c r="D1754" s="0" t="s">
        <v>47</v>
      </c>
      <c r="E1754" s="0" t="s">
        <v>47</v>
      </c>
      <c r="F1754" s="0" t="str">
        <f aca="false">INDEX(Mapping!$B$2:$B$465,MATCH(E1754,Mapping!$A$2:$A$465,0))</f>
        <v>KARNATAKA</v>
      </c>
      <c r="G1754" s="0" t="str">
        <f aca="false">INDEX(Mapping!$C$2:$C$465,MATCH(E1754,Mapping!$A$2:$A$465,0))</f>
        <v>KARNATAKA</v>
      </c>
      <c r="H1754" s="2" t="n">
        <v>24.52</v>
      </c>
      <c r="I1754" s="3" t="n">
        <v>0.51</v>
      </c>
    </row>
    <row r="1755" customFormat="false" ht="15" hidden="false" customHeight="false" outlineLevel="0" collapsed="false">
      <c r="A1755" s="0" t="s">
        <v>351</v>
      </c>
      <c r="B1755" s="0" t="n">
        <f aca="false">VALUE(LEFT(A1755,4))</f>
        <v>2024</v>
      </c>
      <c r="C1755" s="0" t="str">
        <f aca="false">"FY"&amp;IF(VALUE(MID(A1755,6,2))&gt;=4,VALUE(LEFT(A1755,4)),VALUE(LEFT(A1755,4))-1)&amp;"-"&amp;TEXT(MOD(IF(VALUE(MID(A1755,6,2))&gt;=4,VALUE(LEFT(A1755,4)),VALUE(LEFT(A1755,4))-1)+1,100),"00")</f>
        <v>FY2024-25</v>
      </c>
      <c r="D1755" s="0" t="s">
        <v>152</v>
      </c>
      <c r="E1755" s="0" t="s">
        <v>152</v>
      </c>
      <c r="F1755" s="0" t="str">
        <f aca="false">INDEX(Mapping!$B$2:$B$465,MATCH(E1755,Mapping!$A$2:$A$465,0))</f>
        <v>CHANDIGARH</v>
      </c>
      <c r="G1755" s="0" t="str">
        <f aca="false">INDEX(Mapping!$C$2:$C$465,MATCH(E1755,Mapping!$A$2:$A$465,0))</f>
        <v>CHANDIGARH</v>
      </c>
      <c r="H1755" s="2" t="n">
        <v>23.45</v>
      </c>
      <c r="I1755" s="3" t="n">
        <v>0.48</v>
      </c>
    </row>
    <row r="1756" customFormat="false" ht="15" hidden="false" customHeight="false" outlineLevel="0" collapsed="false">
      <c r="A1756" s="0" t="s">
        <v>351</v>
      </c>
      <c r="B1756" s="0" t="n">
        <f aca="false">VALUE(LEFT(A1756,4))</f>
        <v>2024</v>
      </c>
      <c r="C1756" s="0" t="str">
        <f aca="false">"FY"&amp;IF(VALUE(MID(A1756,6,2))&gt;=4,VALUE(LEFT(A1756,4)),VALUE(LEFT(A1756,4))-1)&amp;"-"&amp;TEXT(MOD(IF(VALUE(MID(A1756,6,2))&gt;=4,VALUE(LEFT(A1756,4)),VALUE(LEFT(A1756,4))-1)+1,100),"00")</f>
        <v>FY2024-25</v>
      </c>
      <c r="D1756" s="0" t="s">
        <v>71</v>
      </c>
      <c r="E1756" s="0" t="s">
        <v>71</v>
      </c>
      <c r="F1756" s="0" t="str">
        <f aca="false">INDEX(Mapping!$B$2:$B$465,MATCH(E1756,Mapping!$A$2:$A$465,0))</f>
        <v>KERALA</v>
      </c>
      <c r="G1756" s="0" t="str">
        <f aca="false">INDEX(Mapping!$C$2:$C$465,MATCH(E1756,Mapping!$A$2:$A$465,0))</f>
        <v>KERALA</v>
      </c>
      <c r="H1756" s="2" t="n">
        <v>18.39</v>
      </c>
      <c r="I1756" s="3" t="n">
        <v>0.38</v>
      </c>
    </row>
    <row r="1757" customFormat="false" ht="15" hidden="false" customHeight="false" outlineLevel="0" collapsed="false">
      <c r="A1757" s="0" t="s">
        <v>351</v>
      </c>
      <c r="B1757" s="0" t="n">
        <f aca="false">VALUE(LEFT(A1757,4))</f>
        <v>2024</v>
      </c>
      <c r="C1757" s="0" t="str">
        <f aca="false">"FY"&amp;IF(VALUE(MID(A1757,6,2))&gt;=4,VALUE(LEFT(A1757,4)),VALUE(LEFT(A1757,4))-1)&amp;"-"&amp;TEXT(MOD(IF(VALUE(MID(A1757,6,2))&gt;=4,VALUE(LEFT(A1757,4)),VALUE(LEFT(A1757,4))-1)+1,100),"00")</f>
        <v>FY2024-25</v>
      </c>
      <c r="D1757" s="0" t="s">
        <v>259</v>
      </c>
      <c r="E1757" s="0" t="s">
        <v>259</v>
      </c>
      <c r="F1757" s="0" t="str">
        <f aca="false">INDEX(Mapping!$B$2:$B$465,MATCH(E1757,Mapping!$A$2:$A$465,0))</f>
        <v>INDIAN RAILWAYS (NCR)</v>
      </c>
      <c r="G1757" s="0" t="str">
        <f aca="false">INDEX(Mapping!$C$2:$C$465,MATCH(E1757,Mapping!$A$2:$A$465,0))</f>
        <v>INDIAN RAILWAYS (NCR)</v>
      </c>
      <c r="H1757" s="2" t="n">
        <v>13.97</v>
      </c>
      <c r="I1757" s="3" t="n">
        <v>0.29</v>
      </c>
    </row>
    <row r="1758" customFormat="false" ht="15" hidden="false" customHeight="false" outlineLevel="0" collapsed="false">
      <c r="A1758" s="0" t="s">
        <v>351</v>
      </c>
      <c r="B1758" s="0" t="n">
        <f aca="false">VALUE(LEFT(A1758,4))</f>
        <v>2024</v>
      </c>
      <c r="C1758" s="0" t="str">
        <f aca="false">"FY"&amp;IF(VALUE(MID(A1758,6,2))&gt;=4,VALUE(LEFT(A1758,4)),VALUE(LEFT(A1758,4))-1)&amp;"-"&amp;TEXT(MOD(IF(VALUE(MID(A1758,6,2))&gt;=4,VALUE(LEFT(A1758,4)),VALUE(LEFT(A1758,4))-1)+1,100),"00")</f>
        <v>FY2024-25</v>
      </c>
      <c r="D1758" s="0" t="s">
        <v>213</v>
      </c>
      <c r="E1758" s="0" t="s">
        <v>213</v>
      </c>
      <c r="F1758" s="0" t="str">
        <f aca="false">INDEX(Mapping!$B$2:$B$465,MATCH(E1758,Mapping!$A$2:$A$465,0))</f>
        <v>NEPAL (NEA / NVVN)</v>
      </c>
      <c r="G1758" s="0" t="str">
        <f aca="false">INDEX(Mapping!$C$2:$C$465,MATCH(E1758,Mapping!$A$2:$A$465,0))</f>
        <v>NEPAL (NEA / NVVN)</v>
      </c>
      <c r="H1758" s="2" t="n">
        <v>12.13</v>
      </c>
      <c r="I1758" s="3" t="n">
        <v>0.25</v>
      </c>
    </row>
    <row r="1759" customFormat="false" ht="15" hidden="false" customHeight="false" outlineLevel="0" collapsed="false">
      <c r="A1759" s="0" t="s">
        <v>351</v>
      </c>
      <c r="B1759" s="0" t="n">
        <f aca="false">VALUE(LEFT(A1759,4))</f>
        <v>2024</v>
      </c>
      <c r="C1759" s="0" t="str">
        <f aca="false">"FY"&amp;IF(VALUE(MID(A1759,6,2))&gt;=4,VALUE(LEFT(A1759,4)),VALUE(LEFT(A1759,4))-1)&amp;"-"&amp;TEXT(MOD(IF(VALUE(MID(A1759,6,2))&gt;=4,VALUE(LEFT(A1759,4)),VALUE(LEFT(A1759,4))-1)+1,100),"00")</f>
        <v>FY2024-25</v>
      </c>
      <c r="D1759" s="0" t="s">
        <v>648</v>
      </c>
      <c r="E1759" s="0" t="s">
        <v>91</v>
      </c>
      <c r="F1759" s="0" t="str">
        <f aca="false">INDEX(Mapping!$B$2:$B$465,MATCH(E1759,Mapping!$A$2:$A$465,0))</f>
        <v>AM/NS INDIA (HAZIRA)</v>
      </c>
      <c r="G1759" s="0" t="str">
        <f aca="false">INDEX(Mapping!$C$2:$C$465,MATCH(E1759,Mapping!$A$2:$A$465,0))</f>
        <v>AM/NS INDIA (HAZIRA)</v>
      </c>
      <c r="H1759" s="2" t="n">
        <v>10.51</v>
      </c>
      <c r="I1759" s="3" t="n">
        <v>0.22</v>
      </c>
    </row>
    <row r="1760" customFormat="false" ht="15" hidden="false" customHeight="false" outlineLevel="0" collapsed="false">
      <c r="A1760" s="0" t="s">
        <v>351</v>
      </c>
      <c r="B1760" s="0" t="n">
        <f aca="false">VALUE(LEFT(A1760,4))</f>
        <v>2024</v>
      </c>
      <c r="C1760" s="0" t="str">
        <f aca="false">"FY"&amp;IF(VALUE(MID(A1760,6,2))&gt;=4,VALUE(LEFT(A1760,4)),VALUE(LEFT(A1760,4))-1)&amp;"-"&amp;TEXT(MOD(IF(VALUE(MID(A1760,6,2))&gt;=4,VALUE(LEFT(A1760,4)),VALUE(LEFT(A1760,4))-1)+1,100),"00")</f>
        <v>FY2024-25</v>
      </c>
      <c r="D1760" s="0" t="s">
        <v>119</v>
      </c>
      <c r="E1760" s="0" t="s">
        <v>119</v>
      </c>
      <c r="F1760" s="0" t="str">
        <f aca="false">INDEX(Mapping!$B$2:$B$465,MATCH(E1760,Mapping!$A$2:$A$465,0))</f>
        <v>GOA</v>
      </c>
      <c r="G1760" s="0" t="str">
        <f aca="false">INDEX(Mapping!$C$2:$C$465,MATCH(E1760,Mapping!$A$2:$A$465,0))</f>
        <v>GOA</v>
      </c>
      <c r="H1760" s="2" t="n">
        <v>10.38</v>
      </c>
      <c r="I1760" s="3" t="n">
        <v>0.21</v>
      </c>
    </row>
    <row r="1761" customFormat="false" ht="15" hidden="false" customHeight="false" outlineLevel="0" collapsed="false">
      <c r="A1761" s="0" t="s">
        <v>351</v>
      </c>
      <c r="B1761" s="0" t="n">
        <f aca="false">VALUE(LEFT(A1761,4))</f>
        <v>2024</v>
      </c>
      <c r="C1761" s="0" t="str">
        <f aca="false">"FY"&amp;IF(VALUE(MID(A1761,6,2))&gt;=4,VALUE(LEFT(A1761,4)),VALUE(LEFT(A1761,4))-1)&amp;"-"&amp;TEXT(MOD(IF(VALUE(MID(A1761,6,2))&gt;=4,VALUE(LEFT(A1761,4)),VALUE(LEFT(A1761,4))-1)+1,100),"00")</f>
        <v>FY2024-25</v>
      </c>
      <c r="D1761" s="0" t="s">
        <v>169</v>
      </c>
      <c r="E1761" s="0" t="s">
        <v>169</v>
      </c>
      <c r="F1761" s="0" t="str">
        <f aca="false">INDEX(Mapping!$B$2:$B$465,MATCH(E1761,Mapping!$A$2:$A$465,0))</f>
        <v>JHABUA POWER</v>
      </c>
      <c r="G1761" s="0" t="str">
        <f aca="false">INDEX(Mapping!$C$2:$C$465,MATCH(E1761,Mapping!$A$2:$A$465,0))</f>
        <v>JHABUA POWER</v>
      </c>
      <c r="H1761" s="2" t="n">
        <v>10.27</v>
      </c>
      <c r="I1761" s="3" t="n">
        <v>0.21</v>
      </c>
    </row>
    <row r="1762" customFormat="false" ht="15" hidden="false" customHeight="false" outlineLevel="0" collapsed="false">
      <c r="A1762" s="0" t="s">
        <v>351</v>
      </c>
      <c r="B1762" s="0" t="n">
        <f aca="false">VALUE(LEFT(A1762,4))</f>
        <v>2024</v>
      </c>
      <c r="C1762" s="0" t="str">
        <f aca="false">"FY"&amp;IF(VALUE(MID(A1762,6,2))&gt;=4,VALUE(LEFT(A1762,4)),VALUE(LEFT(A1762,4))-1)&amp;"-"&amp;TEXT(MOD(IF(VALUE(MID(A1762,6,2))&gt;=4,VALUE(LEFT(A1762,4)),VALUE(LEFT(A1762,4))-1)+1,100),"00")</f>
        <v>FY2024-25</v>
      </c>
      <c r="D1762" s="0" t="s">
        <v>154</v>
      </c>
      <c r="E1762" s="0" t="s">
        <v>154</v>
      </c>
      <c r="F1762" s="0" t="str">
        <f aca="false">INDEX(Mapping!$B$2:$B$465,MATCH(E1762,Mapping!$A$2:$A$465,0))</f>
        <v>DVC</v>
      </c>
      <c r="G1762" s="0" t="str">
        <f aca="false">INDEX(Mapping!$C$2:$C$465,MATCH(E1762,Mapping!$A$2:$A$465,0))</f>
        <v>DVC</v>
      </c>
      <c r="H1762" s="2" t="n">
        <v>8.06</v>
      </c>
      <c r="I1762" s="3" t="n">
        <v>0.17</v>
      </c>
    </row>
    <row r="1763" customFormat="false" ht="15" hidden="false" customHeight="false" outlineLevel="0" collapsed="false">
      <c r="A1763" s="0" t="s">
        <v>351</v>
      </c>
      <c r="B1763" s="0" t="n">
        <f aca="false">VALUE(LEFT(A1763,4))</f>
        <v>2024</v>
      </c>
      <c r="C1763" s="0" t="str">
        <f aca="false">"FY"&amp;IF(VALUE(MID(A1763,6,2))&gt;=4,VALUE(LEFT(A1763,4)),VALUE(LEFT(A1763,4))-1)&amp;"-"&amp;TEXT(MOD(IF(VALUE(MID(A1763,6,2))&gt;=4,VALUE(LEFT(A1763,4)),VALUE(LEFT(A1763,4))-1)+1,100),"00")</f>
        <v>FY2024-25</v>
      </c>
      <c r="D1763" s="0" t="s">
        <v>94</v>
      </c>
      <c r="E1763" s="0" t="s">
        <v>94</v>
      </c>
      <c r="F1763" s="0" t="str">
        <f aca="false">INDEX(Mapping!$B$2:$B$465,MATCH(E1763,Mapping!$A$2:$A$465,0))</f>
        <v>JHARKHAND</v>
      </c>
      <c r="G1763" s="0" t="str">
        <f aca="false">INDEX(Mapping!$C$2:$C$465,MATCH(E1763,Mapping!$A$2:$A$465,0))</f>
        <v>JHARKHAND</v>
      </c>
      <c r="H1763" s="2" t="n">
        <v>7.99</v>
      </c>
      <c r="I1763" s="3" t="n">
        <v>0.17</v>
      </c>
    </row>
    <row r="1764" customFormat="false" ht="15" hidden="false" customHeight="false" outlineLevel="0" collapsed="false">
      <c r="A1764" s="0" t="s">
        <v>351</v>
      </c>
      <c r="B1764" s="0" t="n">
        <f aca="false">VALUE(LEFT(A1764,4))</f>
        <v>2024</v>
      </c>
      <c r="C1764" s="0" t="str">
        <f aca="false">"FY"&amp;IF(VALUE(MID(A1764,6,2))&gt;=4,VALUE(LEFT(A1764,4)),VALUE(LEFT(A1764,4))-1)&amp;"-"&amp;TEXT(MOD(IF(VALUE(MID(A1764,6,2))&gt;=4,VALUE(LEFT(A1764,4)),VALUE(LEFT(A1764,4))-1)+1,100),"00")</f>
        <v>FY2024-25</v>
      </c>
      <c r="D1764" s="0" t="s">
        <v>176</v>
      </c>
      <c r="E1764" s="0" t="s">
        <v>176</v>
      </c>
      <c r="F1764" s="0" t="str">
        <f aca="false">INDEX(Mapping!$B$2:$B$465,MATCH(E1764,Mapping!$A$2:$A$465,0))</f>
        <v>SIKKIM</v>
      </c>
      <c r="G1764" s="0" t="str">
        <f aca="false">INDEX(Mapping!$C$2:$C$465,MATCH(E1764,Mapping!$A$2:$A$465,0))</f>
        <v>SIKKIM</v>
      </c>
      <c r="H1764" s="2" t="n">
        <v>5.55</v>
      </c>
      <c r="I1764" s="3" t="n">
        <v>0.11</v>
      </c>
    </row>
    <row r="1765" customFormat="false" ht="15" hidden="false" customHeight="false" outlineLevel="0" collapsed="false">
      <c r="A1765" s="0" t="s">
        <v>351</v>
      </c>
      <c r="B1765" s="0" t="n">
        <f aca="false">VALUE(LEFT(A1765,4))</f>
        <v>2024</v>
      </c>
      <c r="C1765" s="0" t="str">
        <f aca="false">"FY"&amp;IF(VALUE(MID(A1765,6,2))&gt;=4,VALUE(LEFT(A1765,4)),VALUE(LEFT(A1765,4))-1)&amp;"-"&amp;TEXT(MOD(IF(VALUE(MID(A1765,6,2))&gt;=4,VALUE(LEFT(A1765,4)),VALUE(LEFT(A1765,4))-1)+1,100),"00")</f>
        <v>FY2024-25</v>
      </c>
      <c r="D1765" s="0" t="s">
        <v>199</v>
      </c>
      <c r="E1765" s="0" t="s">
        <v>199</v>
      </c>
      <c r="F1765" s="0" t="str">
        <f aca="false">INDEX(Mapping!$B$2:$B$465,MATCH(E1765,Mapping!$A$2:$A$465,0))</f>
        <v>TRIPURA</v>
      </c>
      <c r="G1765" s="0" t="str">
        <f aca="false">INDEX(Mapping!$C$2:$C$465,MATCH(E1765,Mapping!$A$2:$A$465,0))</f>
        <v>TRIPURA</v>
      </c>
      <c r="H1765" s="2" t="n">
        <v>5.03</v>
      </c>
      <c r="I1765" s="3" t="n">
        <v>0.1</v>
      </c>
    </row>
    <row r="1766" customFormat="false" ht="15" hidden="false" customHeight="false" outlineLevel="0" collapsed="false">
      <c r="A1766" s="0" t="s">
        <v>351</v>
      </c>
      <c r="B1766" s="0" t="n">
        <f aca="false">VALUE(LEFT(A1766,4))</f>
        <v>2024</v>
      </c>
      <c r="C1766" s="0" t="str">
        <f aca="false">"FY"&amp;IF(VALUE(MID(A1766,6,2))&gt;=4,VALUE(LEFT(A1766,4)),VALUE(LEFT(A1766,4))-1)&amp;"-"&amp;TEXT(MOD(IF(VALUE(MID(A1766,6,2))&gt;=4,VALUE(LEFT(A1766,4)),VALUE(LEFT(A1766,4))-1)+1,100),"00")</f>
        <v>FY2024-25</v>
      </c>
      <c r="D1766" s="0" t="s">
        <v>253</v>
      </c>
      <c r="E1766" s="0" t="s">
        <v>253</v>
      </c>
      <c r="F1766" s="0" t="str">
        <f aca="false">INDEX(Mapping!$B$2:$B$465,MATCH(E1766,Mapping!$A$2:$A$465,0))</f>
        <v>NAGALAND</v>
      </c>
      <c r="G1766" s="0" t="str">
        <f aca="false">INDEX(Mapping!$C$2:$C$465,MATCH(E1766,Mapping!$A$2:$A$465,0))</f>
        <v>NAGALAND</v>
      </c>
      <c r="H1766" s="2" t="n">
        <v>3.41</v>
      </c>
      <c r="I1766" s="3" t="n">
        <v>0.07</v>
      </c>
    </row>
    <row r="1767" customFormat="false" ht="15" hidden="false" customHeight="false" outlineLevel="0" collapsed="false">
      <c r="A1767" s="0" t="s">
        <v>351</v>
      </c>
      <c r="B1767" s="0" t="n">
        <f aca="false">VALUE(LEFT(A1767,4))</f>
        <v>2024</v>
      </c>
      <c r="C1767" s="0" t="str">
        <f aca="false">"FY"&amp;IF(VALUE(MID(A1767,6,2))&gt;=4,VALUE(LEFT(A1767,4)),VALUE(LEFT(A1767,4))-1)&amp;"-"&amp;TEXT(MOD(IF(VALUE(MID(A1767,6,2))&gt;=4,VALUE(LEFT(A1767,4)),VALUE(LEFT(A1767,4))-1)+1,100),"00")</f>
        <v>FY2024-25</v>
      </c>
      <c r="D1767" s="0" t="s">
        <v>89</v>
      </c>
      <c r="E1767" s="0" t="s">
        <v>89</v>
      </c>
      <c r="F1767" s="0" t="str">
        <f aca="false">INDEX(Mapping!$B$2:$B$465,MATCH(E1767,Mapping!$A$2:$A$465,0))</f>
        <v>MB POWER (MP)</v>
      </c>
      <c r="G1767" s="0" t="str">
        <f aca="false">INDEX(Mapping!$C$2:$C$465,MATCH(E1767,Mapping!$A$2:$A$465,0))</f>
        <v>MB POWER (MP)</v>
      </c>
      <c r="H1767" s="2" t="n">
        <v>2.84</v>
      </c>
      <c r="I1767" s="3" t="n">
        <v>0.06</v>
      </c>
    </row>
    <row r="1768" customFormat="false" ht="15" hidden="false" customHeight="false" outlineLevel="0" collapsed="false">
      <c r="A1768" s="0" t="s">
        <v>351</v>
      </c>
      <c r="B1768" s="0" t="n">
        <f aca="false">VALUE(LEFT(A1768,4))</f>
        <v>2024</v>
      </c>
      <c r="C1768" s="0" t="str">
        <f aca="false">"FY"&amp;IF(VALUE(MID(A1768,6,2))&gt;=4,VALUE(LEFT(A1768,4)),VALUE(LEFT(A1768,4))-1)&amp;"-"&amp;TEXT(MOD(IF(VALUE(MID(A1768,6,2))&gt;=4,VALUE(LEFT(A1768,4)),VALUE(LEFT(A1768,4))-1)+1,100),"00")</f>
        <v>FY2024-25</v>
      </c>
      <c r="D1768" s="0" t="s">
        <v>61</v>
      </c>
      <c r="E1768" s="0" t="s">
        <v>61</v>
      </c>
      <c r="F1768" s="0" t="str">
        <f aca="false">INDEX(Mapping!$B$2:$B$465,MATCH(E1768,Mapping!$A$2:$A$465,0))</f>
        <v>ASSAM</v>
      </c>
      <c r="G1768" s="0" t="str">
        <f aca="false">INDEX(Mapping!$C$2:$C$465,MATCH(E1768,Mapping!$A$2:$A$465,0))</f>
        <v>ASSAM</v>
      </c>
      <c r="H1768" s="2" t="n">
        <v>2.69</v>
      </c>
      <c r="I1768" s="3" t="n">
        <v>0.06</v>
      </c>
    </row>
    <row r="1769" customFormat="false" ht="15" hidden="false" customHeight="false" outlineLevel="0" collapsed="false">
      <c r="A1769" s="0" t="s">
        <v>351</v>
      </c>
      <c r="B1769" s="0" t="n">
        <f aca="false">VALUE(LEFT(A1769,4))</f>
        <v>2024</v>
      </c>
      <c r="C1769" s="0" t="str">
        <f aca="false">"FY"&amp;IF(VALUE(MID(A1769,6,2))&gt;=4,VALUE(LEFT(A1769,4)),VALUE(LEFT(A1769,4))-1)&amp;"-"&amp;TEXT(MOD(IF(VALUE(MID(A1769,6,2))&gt;=4,VALUE(LEFT(A1769,4)),VALUE(LEFT(A1769,4))-1)+1,100),"00")</f>
        <v>FY2024-25</v>
      </c>
      <c r="D1769" s="0" t="s">
        <v>54</v>
      </c>
      <c r="E1769" s="0" t="s">
        <v>54</v>
      </c>
      <c r="F1769" s="0" t="str">
        <f aca="false">INDEX(Mapping!$B$2:$B$465,MATCH(E1769,Mapping!$A$2:$A$465,0))</f>
        <v>JAMMU &amp; KASHMIR</v>
      </c>
      <c r="G1769" s="0" t="str">
        <f aca="false">INDEX(Mapping!$C$2:$C$465,MATCH(E1769,Mapping!$A$2:$A$465,0))</f>
        <v>JAMMU &amp; KASHMIR</v>
      </c>
      <c r="H1769" s="2" t="n">
        <v>1.85</v>
      </c>
      <c r="I1769" s="3" t="n">
        <v>0.04</v>
      </c>
    </row>
    <row r="1770" customFormat="false" ht="15" hidden="false" customHeight="false" outlineLevel="0" collapsed="false">
      <c r="A1770" s="0" t="s">
        <v>351</v>
      </c>
      <c r="B1770" s="0" t="n">
        <f aca="false">VALUE(LEFT(A1770,4))</f>
        <v>2024</v>
      </c>
      <c r="C1770" s="0" t="str">
        <f aca="false">"FY"&amp;IF(VALUE(MID(A1770,6,2))&gt;=4,VALUE(LEFT(A1770,4)),VALUE(LEFT(A1770,4))-1)&amp;"-"&amp;TEXT(MOD(IF(VALUE(MID(A1770,6,2))&gt;=4,VALUE(LEFT(A1770,4)),VALUE(LEFT(A1770,4))-1)+1,100),"00")</f>
        <v>FY2024-25</v>
      </c>
      <c r="D1770" s="0" t="s">
        <v>53</v>
      </c>
      <c r="E1770" s="0" t="s">
        <v>53</v>
      </c>
      <c r="F1770" s="0" t="str">
        <f aca="false">INDEX(Mapping!$B$2:$B$465,MATCH(E1770,Mapping!$A$2:$A$465,0))</f>
        <v>HIMACHAL PRADESH</v>
      </c>
      <c r="G1770" s="0" t="str">
        <f aca="false">INDEX(Mapping!$C$2:$C$465,MATCH(E1770,Mapping!$A$2:$A$465,0))</f>
        <v>HIMACHAL PRADESH</v>
      </c>
      <c r="H1770" s="2" t="n">
        <v>1.53</v>
      </c>
      <c r="I1770" s="3" t="n">
        <v>0.03</v>
      </c>
    </row>
    <row r="1771" customFormat="false" ht="15" hidden="false" customHeight="false" outlineLevel="0" collapsed="false">
      <c r="A1771" s="0" t="s">
        <v>351</v>
      </c>
      <c r="B1771" s="0" t="n">
        <f aca="false">VALUE(LEFT(A1771,4))</f>
        <v>2024</v>
      </c>
      <c r="C1771" s="0" t="str">
        <f aca="false">"FY"&amp;IF(VALUE(MID(A1771,6,2))&gt;=4,VALUE(LEFT(A1771,4)),VALUE(LEFT(A1771,4))-1)&amp;"-"&amp;TEXT(MOD(IF(VALUE(MID(A1771,6,2))&gt;=4,VALUE(LEFT(A1771,4)),VALUE(LEFT(A1771,4))-1)+1,100),"00")</f>
        <v>FY2024-25</v>
      </c>
      <c r="D1771" s="0" t="s">
        <v>155</v>
      </c>
      <c r="E1771" s="0" t="s">
        <v>155</v>
      </c>
      <c r="F1771" s="0" t="str">
        <f aca="false">INDEX(Mapping!$B$2:$B$465,MATCH(E1771,Mapping!$A$2:$A$465,0))</f>
        <v>SKS POWER</v>
      </c>
      <c r="G1771" s="0" t="str">
        <f aca="false">INDEX(Mapping!$C$2:$C$465,MATCH(E1771,Mapping!$A$2:$A$465,0))</f>
        <v>SKS POWER</v>
      </c>
      <c r="H1771" s="2" t="n">
        <v>1.43</v>
      </c>
      <c r="I1771" s="3" t="n">
        <v>0.03</v>
      </c>
    </row>
    <row r="1772" customFormat="false" ht="15" hidden="false" customHeight="false" outlineLevel="0" collapsed="false">
      <c r="A1772" s="0" t="s">
        <v>351</v>
      </c>
      <c r="B1772" s="0" t="n">
        <f aca="false">VALUE(LEFT(A1772,4))</f>
        <v>2024</v>
      </c>
      <c r="C1772" s="0" t="str">
        <f aca="false">"FY"&amp;IF(VALUE(MID(A1772,6,2))&gt;=4,VALUE(LEFT(A1772,4)),VALUE(LEFT(A1772,4))-1)&amp;"-"&amp;TEXT(MOD(IF(VALUE(MID(A1772,6,2))&gt;=4,VALUE(LEFT(A1772,4)),VALUE(LEFT(A1772,4))-1)+1,100),"00")</f>
        <v>FY2024-25</v>
      </c>
      <c r="D1772" s="0" t="s">
        <v>72</v>
      </c>
      <c r="E1772" s="0" t="s">
        <v>72</v>
      </c>
      <c r="F1772" s="0" t="str">
        <f aca="false">INDEX(Mapping!$B$2:$B$465,MATCH(E1772,Mapping!$A$2:$A$465,0))</f>
        <v>JINDAL POWER LTD - STAGE 1</v>
      </c>
      <c r="G1772" s="0" t="str">
        <f aca="false">INDEX(Mapping!$C$2:$C$465,MATCH(E1772,Mapping!$A$2:$A$465,0))</f>
        <v>JINDAL POWER LTD (BOTH STAGES)</v>
      </c>
      <c r="H1772" s="2" t="n">
        <v>1.37</v>
      </c>
      <c r="I1772" s="3" t="n">
        <v>0.03</v>
      </c>
    </row>
    <row r="1773" customFormat="false" ht="15" hidden="false" customHeight="false" outlineLevel="0" collapsed="false">
      <c r="A1773" s="0" t="s">
        <v>351</v>
      </c>
      <c r="B1773" s="0" t="n">
        <f aca="false">VALUE(LEFT(A1773,4))</f>
        <v>2024</v>
      </c>
      <c r="C1773" s="0" t="str">
        <f aca="false">"FY"&amp;IF(VALUE(MID(A1773,6,2))&gt;=4,VALUE(LEFT(A1773,4)),VALUE(LEFT(A1773,4))-1)&amp;"-"&amp;TEXT(MOD(IF(VALUE(MID(A1773,6,2))&gt;=4,VALUE(LEFT(A1773,4)),VALUE(LEFT(A1773,4))-1)+1,100),"00")</f>
        <v>FY2024-25</v>
      </c>
      <c r="D1773" s="0" t="s">
        <v>46</v>
      </c>
      <c r="E1773" s="0" t="s">
        <v>46</v>
      </c>
      <c r="F1773" s="0" t="str">
        <f aca="false">INDEX(Mapping!$B$2:$B$465,MATCH(E1773,Mapping!$A$2:$A$465,0))</f>
        <v>CHHATTISGARH</v>
      </c>
      <c r="G1773" s="0" t="str">
        <f aca="false">INDEX(Mapping!$C$2:$C$465,MATCH(E1773,Mapping!$A$2:$A$465,0))</f>
        <v>CHHATTISGARH</v>
      </c>
      <c r="H1773" s="2" t="n">
        <v>1.22</v>
      </c>
      <c r="I1773" s="3" t="n">
        <v>0.03</v>
      </c>
    </row>
    <row r="1774" customFormat="false" ht="15" hidden="false" customHeight="false" outlineLevel="0" collapsed="false">
      <c r="A1774" s="0" t="s">
        <v>351</v>
      </c>
      <c r="B1774" s="0" t="n">
        <f aca="false">VALUE(LEFT(A1774,4))</f>
        <v>2024</v>
      </c>
      <c r="C1774" s="0" t="str">
        <f aca="false">"FY"&amp;IF(VALUE(MID(A1774,6,2))&gt;=4,VALUE(LEFT(A1774,4)),VALUE(LEFT(A1774,4))-1)&amp;"-"&amp;TEXT(MOD(IF(VALUE(MID(A1774,6,2))&gt;=4,VALUE(LEFT(A1774,4)),VALUE(LEFT(A1774,4))-1)+1,100),"00")</f>
        <v>FY2024-25</v>
      </c>
      <c r="D1774" s="0" t="s">
        <v>121</v>
      </c>
      <c r="E1774" s="0" t="s">
        <v>121</v>
      </c>
      <c r="F1774" s="0" t="str">
        <f aca="false">INDEX(Mapping!$B$2:$B$465,MATCH(E1774,Mapping!$A$2:$A$465,0))</f>
        <v>MEGHALAYA</v>
      </c>
      <c r="G1774" s="0" t="str">
        <f aca="false">INDEX(Mapping!$C$2:$C$465,MATCH(E1774,Mapping!$A$2:$A$465,0))</f>
        <v>MEGHALAYA</v>
      </c>
      <c r="H1774" s="2" t="n">
        <v>0.99</v>
      </c>
      <c r="I1774" s="3" t="n">
        <v>0.02</v>
      </c>
    </row>
    <row r="1775" customFormat="false" ht="15" hidden="false" customHeight="false" outlineLevel="0" collapsed="false">
      <c r="A1775" s="0" t="s">
        <v>351</v>
      </c>
      <c r="B1775" s="0" t="n">
        <f aca="false">VALUE(LEFT(A1775,4))</f>
        <v>2024</v>
      </c>
      <c r="C1775" s="0" t="str">
        <f aca="false">"FY"&amp;IF(VALUE(MID(A1775,6,2))&gt;=4,VALUE(LEFT(A1775,4)),VALUE(LEFT(A1775,4))-1)&amp;"-"&amp;TEXT(MOD(IF(VALUE(MID(A1775,6,2))&gt;=4,VALUE(LEFT(A1775,4)),VALUE(LEFT(A1775,4))-1)+1,100),"00")</f>
        <v>FY2024-25</v>
      </c>
      <c r="D1775" s="0" t="s">
        <v>272</v>
      </c>
      <c r="E1775" s="0" t="s">
        <v>272</v>
      </c>
      <c r="F1775" s="0" t="str">
        <f aca="false">INDEX(Mapping!$B$2:$B$465,MATCH(E1775,Mapping!$A$2:$A$465,0))</f>
        <v>BALCO</v>
      </c>
      <c r="G1775" s="0" t="str">
        <f aca="false">INDEX(Mapping!$C$2:$C$465,MATCH(E1775,Mapping!$A$2:$A$465,0))</f>
        <v>BALCO</v>
      </c>
      <c r="H1775" s="2" t="n">
        <v>0.48</v>
      </c>
      <c r="I1775" s="3" t="n">
        <v>0.01</v>
      </c>
    </row>
    <row r="1776" customFormat="false" ht="15" hidden="false" customHeight="false" outlineLevel="0" collapsed="false">
      <c r="A1776" s="0" t="s">
        <v>351</v>
      </c>
      <c r="B1776" s="0" t="n">
        <f aca="false">VALUE(LEFT(A1776,4))</f>
        <v>2024</v>
      </c>
      <c r="C1776" s="0" t="str">
        <f aca="false">"FY"&amp;IF(VALUE(MID(A1776,6,2))&gt;=4,VALUE(LEFT(A1776,4)),VALUE(LEFT(A1776,4))-1)&amp;"-"&amp;TEXT(MOD(IF(VALUE(MID(A1776,6,2))&gt;=4,VALUE(LEFT(A1776,4)),VALUE(LEFT(A1776,4))-1)+1,100),"00")</f>
        <v>FY2024-25</v>
      </c>
      <c r="D1776" s="0" t="s">
        <v>232</v>
      </c>
      <c r="E1776" s="0" t="s">
        <v>232</v>
      </c>
      <c r="F1776" s="0" t="str">
        <f aca="false">INDEX(Mapping!$B$2:$B$465,MATCH(E1776,Mapping!$A$2:$A$465,0))</f>
        <v>PUDUCHERRY</v>
      </c>
      <c r="G1776" s="0" t="str">
        <f aca="false">INDEX(Mapping!$C$2:$C$465,MATCH(E1776,Mapping!$A$2:$A$465,0))</f>
        <v>PUDUCHERRY</v>
      </c>
      <c r="H1776" s="2" t="n">
        <v>0.2</v>
      </c>
      <c r="I1776" s="3" t="n">
        <v>0.004</v>
      </c>
    </row>
    <row r="1777" customFormat="false" ht="15" hidden="false" customHeight="false" outlineLevel="0" collapsed="false">
      <c r="A1777" s="0" t="s">
        <v>52</v>
      </c>
      <c r="B1777" s="0" t="n">
        <f aca="false">VALUE(LEFT(A1777,4))</f>
        <v>2024</v>
      </c>
      <c r="C1777" s="0" t="str">
        <f aca="false">"FY"&amp;IF(VALUE(MID(A1777,6,2))&gt;=4,VALUE(LEFT(A1777,4)),VALUE(LEFT(A1777,4))-1)&amp;"-"&amp;TEXT(MOD(IF(VALUE(MID(A1777,6,2))&gt;=4,VALUE(LEFT(A1777,4)),VALUE(LEFT(A1777,4))-1)+1,100),"00")</f>
        <v>FY2024-25</v>
      </c>
      <c r="D1777" s="0" t="s">
        <v>35</v>
      </c>
      <c r="E1777" s="0" t="s">
        <v>35</v>
      </c>
      <c r="F1777" s="0" t="str">
        <f aca="false">INDEX(Mapping!$B$2:$B$465,MATCH(E1777,Mapping!$A$2:$A$465,0))</f>
        <v>TELANGANA</v>
      </c>
      <c r="G1777" s="0" t="str">
        <f aca="false">INDEX(Mapping!$C$2:$C$465,MATCH(E1777,Mapping!$A$2:$A$465,0))</f>
        <v>TELANGANA</v>
      </c>
      <c r="H1777" s="2" t="n">
        <v>1985.26</v>
      </c>
      <c r="I1777" s="3" t="n">
        <v>39.15</v>
      </c>
    </row>
    <row r="1778" customFormat="false" ht="15" hidden="false" customHeight="false" outlineLevel="0" collapsed="false">
      <c r="A1778" s="0" t="s">
        <v>52</v>
      </c>
      <c r="B1778" s="0" t="n">
        <f aca="false">VALUE(LEFT(A1778,4))</f>
        <v>2024</v>
      </c>
      <c r="C1778" s="0" t="str">
        <f aca="false">"FY"&amp;IF(VALUE(MID(A1778,6,2))&gt;=4,VALUE(LEFT(A1778,4)),VALUE(LEFT(A1778,4))-1)&amp;"-"&amp;TEXT(MOD(IF(VALUE(MID(A1778,6,2))&gt;=4,VALUE(LEFT(A1778,4)),VALUE(LEFT(A1778,4))-1)+1,100),"00")</f>
        <v>FY2024-25</v>
      </c>
      <c r="D1778" s="0" t="s">
        <v>31</v>
      </c>
      <c r="E1778" s="0" t="s">
        <v>31</v>
      </c>
      <c r="F1778" s="0" t="str">
        <f aca="false">INDEX(Mapping!$B$2:$B$465,MATCH(E1778,Mapping!$A$2:$A$465,0))</f>
        <v>GUJARAT</v>
      </c>
      <c r="G1778" s="0" t="str">
        <f aca="false">INDEX(Mapping!$C$2:$C$465,MATCH(E1778,Mapping!$A$2:$A$465,0))</f>
        <v>GUJARAT</v>
      </c>
      <c r="H1778" s="2" t="n">
        <v>522.56</v>
      </c>
      <c r="I1778" s="3" t="n">
        <v>10.31</v>
      </c>
    </row>
    <row r="1779" customFormat="false" ht="15" hidden="false" customHeight="false" outlineLevel="0" collapsed="false">
      <c r="A1779" s="0" t="s">
        <v>52</v>
      </c>
      <c r="B1779" s="0" t="n">
        <f aca="false">VALUE(LEFT(A1779,4))</f>
        <v>2024</v>
      </c>
      <c r="C1779" s="0" t="str">
        <f aca="false">"FY"&amp;IF(VALUE(MID(A1779,6,2))&gt;=4,VALUE(LEFT(A1779,4)),VALUE(LEFT(A1779,4))-1)&amp;"-"&amp;TEXT(MOD(IF(VALUE(MID(A1779,6,2))&gt;=4,VALUE(LEFT(A1779,4)),VALUE(LEFT(A1779,4))-1)+1,100),"00")</f>
        <v>FY2024-25</v>
      </c>
      <c r="D1779" s="0" t="s">
        <v>42</v>
      </c>
      <c r="E1779" s="0" t="s">
        <v>42</v>
      </c>
      <c r="F1779" s="0" t="str">
        <f aca="false">INDEX(Mapping!$B$2:$B$465,MATCH(E1779,Mapping!$A$2:$A$465,0))</f>
        <v>PUNJAB</v>
      </c>
      <c r="G1779" s="0" t="str">
        <f aca="false">INDEX(Mapping!$C$2:$C$465,MATCH(E1779,Mapping!$A$2:$A$465,0))</f>
        <v>PUNJAB</v>
      </c>
      <c r="H1779" s="2" t="n">
        <v>380.15</v>
      </c>
      <c r="I1779" s="3" t="n">
        <v>7.5</v>
      </c>
    </row>
    <row r="1780" customFormat="false" ht="15" hidden="false" customHeight="false" outlineLevel="0" collapsed="false">
      <c r="A1780" s="0" t="s">
        <v>52</v>
      </c>
      <c r="B1780" s="0" t="n">
        <f aca="false">VALUE(LEFT(A1780,4))</f>
        <v>2024</v>
      </c>
      <c r="C1780" s="0" t="str">
        <f aca="false">"FY"&amp;IF(VALUE(MID(A1780,6,2))&gt;=4,VALUE(LEFT(A1780,4)),VALUE(LEFT(A1780,4))-1)&amp;"-"&amp;TEXT(MOD(IF(VALUE(MID(A1780,6,2))&gt;=4,VALUE(LEFT(A1780,4)),VALUE(LEFT(A1780,4))-1)+1,100),"00")</f>
        <v>FY2024-25</v>
      </c>
      <c r="D1780" s="0" t="s">
        <v>41</v>
      </c>
      <c r="E1780" s="0" t="s">
        <v>41</v>
      </c>
      <c r="F1780" s="0" t="str">
        <f aca="false">INDEX(Mapping!$B$2:$B$465,MATCH(E1780,Mapping!$A$2:$A$465,0))</f>
        <v>RAJASTHAN</v>
      </c>
      <c r="G1780" s="0" t="str">
        <f aca="false">INDEX(Mapping!$C$2:$C$465,MATCH(E1780,Mapping!$A$2:$A$465,0))</f>
        <v>RAJASTHAN</v>
      </c>
      <c r="H1780" s="2" t="n">
        <v>290.92</v>
      </c>
      <c r="I1780" s="3" t="n">
        <v>5.74</v>
      </c>
    </row>
    <row r="1781" customFormat="false" ht="15" hidden="false" customHeight="false" outlineLevel="0" collapsed="false">
      <c r="A1781" s="0" t="s">
        <v>52</v>
      </c>
      <c r="B1781" s="0" t="n">
        <f aca="false">VALUE(LEFT(A1781,4))</f>
        <v>2024</v>
      </c>
      <c r="C1781" s="0" t="str">
        <f aca="false">"FY"&amp;IF(VALUE(MID(A1781,6,2))&gt;=4,VALUE(LEFT(A1781,4)),VALUE(LEFT(A1781,4))-1)&amp;"-"&amp;TEXT(MOD(IF(VALUE(MID(A1781,6,2))&gt;=4,VALUE(LEFT(A1781,4)),VALUE(LEFT(A1781,4))-1)+1,100),"00")</f>
        <v>FY2024-25</v>
      </c>
      <c r="D1781" s="0" t="s">
        <v>39</v>
      </c>
      <c r="E1781" s="0" t="s">
        <v>39</v>
      </c>
      <c r="F1781" s="0" t="str">
        <f aca="false">INDEX(Mapping!$B$2:$B$465,MATCH(E1781,Mapping!$A$2:$A$465,0))</f>
        <v>WEST BENGAL</v>
      </c>
      <c r="G1781" s="0" t="str">
        <f aca="false">INDEX(Mapping!$C$2:$C$465,MATCH(E1781,Mapping!$A$2:$A$465,0))</f>
        <v>WEST BENGAL</v>
      </c>
      <c r="H1781" s="2" t="n">
        <v>283.28</v>
      </c>
      <c r="I1781" s="3" t="n">
        <v>5.59</v>
      </c>
    </row>
    <row r="1782" customFormat="false" ht="15" hidden="false" customHeight="false" outlineLevel="0" collapsed="false">
      <c r="A1782" s="0" t="s">
        <v>52</v>
      </c>
      <c r="B1782" s="0" t="n">
        <f aca="false">VALUE(LEFT(A1782,4))</f>
        <v>2024</v>
      </c>
      <c r="C1782" s="0" t="str">
        <f aca="false">"FY"&amp;IF(VALUE(MID(A1782,6,2))&gt;=4,VALUE(LEFT(A1782,4)),VALUE(LEFT(A1782,4))-1)&amp;"-"&amp;TEXT(MOD(IF(VALUE(MID(A1782,6,2))&gt;=4,VALUE(LEFT(A1782,4)),VALUE(LEFT(A1782,4))-1)+1,100),"00")</f>
        <v>FY2024-25</v>
      </c>
      <c r="D1782" s="0" t="s">
        <v>36</v>
      </c>
      <c r="E1782" s="0" t="s">
        <v>36</v>
      </c>
      <c r="F1782" s="0" t="str">
        <f aca="false">INDEX(Mapping!$B$2:$B$465,MATCH(E1782,Mapping!$A$2:$A$465,0))</f>
        <v>UTTAR PRADESH</v>
      </c>
      <c r="G1782" s="0" t="str">
        <f aca="false">INDEX(Mapping!$C$2:$C$465,MATCH(E1782,Mapping!$A$2:$A$465,0))</f>
        <v>UTTAR PRADESH</v>
      </c>
      <c r="H1782" s="2" t="n">
        <v>261.52</v>
      </c>
      <c r="I1782" s="3" t="n">
        <v>5.16</v>
      </c>
    </row>
    <row r="1783" customFormat="false" ht="15" hidden="false" customHeight="false" outlineLevel="0" collapsed="false">
      <c r="A1783" s="0" t="s">
        <v>52</v>
      </c>
      <c r="B1783" s="0" t="n">
        <f aca="false">VALUE(LEFT(A1783,4))</f>
        <v>2024</v>
      </c>
      <c r="C1783" s="0" t="str">
        <f aca="false">"FY"&amp;IF(VALUE(MID(A1783,6,2))&gt;=4,VALUE(LEFT(A1783,4)),VALUE(LEFT(A1783,4))-1)&amp;"-"&amp;TEXT(MOD(IF(VALUE(MID(A1783,6,2))&gt;=4,VALUE(LEFT(A1783,4)),VALUE(LEFT(A1783,4))-1)+1,100),"00")</f>
        <v>FY2024-25</v>
      </c>
      <c r="D1783" s="0" t="s">
        <v>100</v>
      </c>
      <c r="E1783" s="0" t="s">
        <v>100</v>
      </c>
      <c r="F1783" s="0" t="str">
        <f aca="false">INDEX(Mapping!$B$2:$B$465,MATCH(E1783,Mapping!$A$2:$A$465,0))</f>
        <v>DNH &amp; DD (UT)</v>
      </c>
      <c r="G1783" s="0" t="str">
        <f aca="false">INDEX(Mapping!$C$2:$C$465,MATCH(E1783,Mapping!$A$2:$A$465,0))</f>
        <v>DNH &amp; DD (UT)</v>
      </c>
      <c r="H1783" s="2" t="n">
        <v>259.1</v>
      </c>
      <c r="I1783" s="3" t="n">
        <v>5.11</v>
      </c>
    </row>
    <row r="1784" customFormat="false" ht="15" hidden="false" customHeight="false" outlineLevel="0" collapsed="false">
      <c r="A1784" s="0" t="s">
        <v>52</v>
      </c>
      <c r="B1784" s="0" t="n">
        <f aca="false">VALUE(LEFT(A1784,4))</f>
        <v>2024</v>
      </c>
      <c r="C1784" s="0" t="str">
        <f aca="false">"FY"&amp;IF(VALUE(MID(A1784,6,2))&gt;=4,VALUE(LEFT(A1784,4)),VALUE(LEFT(A1784,4))-1)&amp;"-"&amp;TEXT(MOD(IF(VALUE(MID(A1784,6,2))&gt;=4,VALUE(LEFT(A1784,4)),VALUE(LEFT(A1784,4))-1)+1,100),"00")</f>
        <v>FY2024-25</v>
      </c>
      <c r="D1784" s="0" t="s">
        <v>40</v>
      </c>
      <c r="E1784" s="0" t="s">
        <v>40</v>
      </c>
      <c r="F1784" s="0" t="str">
        <f aca="false">INDEX(Mapping!$B$2:$B$465,MATCH(E1784,Mapping!$A$2:$A$465,0))</f>
        <v>TAMIL NADU</v>
      </c>
      <c r="G1784" s="0" t="str">
        <f aca="false">INDEX(Mapping!$C$2:$C$465,MATCH(E1784,Mapping!$A$2:$A$465,0))</f>
        <v>TAMIL NADU</v>
      </c>
      <c r="H1784" s="2" t="n">
        <v>196.6</v>
      </c>
      <c r="I1784" s="3" t="n">
        <v>3.88</v>
      </c>
    </row>
    <row r="1785" customFormat="false" ht="15" hidden="false" customHeight="false" outlineLevel="0" collapsed="false">
      <c r="A1785" s="0" t="s">
        <v>52</v>
      </c>
      <c r="B1785" s="0" t="n">
        <f aca="false">VALUE(LEFT(A1785,4))</f>
        <v>2024</v>
      </c>
      <c r="C1785" s="0" t="str">
        <f aca="false">"FY"&amp;IF(VALUE(MID(A1785,6,2))&gt;=4,VALUE(LEFT(A1785,4)),VALUE(LEFT(A1785,4))-1)&amp;"-"&amp;TEXT(MOD(IF(VALUE(MID(A1785,6,2))&gt;=4,VALUE(LEFT(A1785,4)),VALUE(LEFT(A1785,4))-1)+1,100),"00")</f>
        <v>FY2024-25</v>
      </c>
      <c r="D1785" s="0" t="s">
        <v>38</v>
      </c>
      <c r="E1785" s="0" t="s">
        <v>38</v>
      </c>
      <c r="F1785" s="0" t="str">
        <f aca="false">INDEX(Mapping!$B$2:$B$465,MATCH(E1785,Mapping!$A$2:$A$465,0))</f>
        <v>ANDHRA PRADESH</v>
      </c>
      <c r="G1785" s="0" t="str">
        <f aca="false">INDEX(Mapping!$C$2:$C$465,MATCH(E1785,Mapping!$A$2:$A$465,0))</f>
        <v>ANDHRA PRADESH</v>
      </c>
      <c r="H1785" s="2" t="n">
        <v>153.9</v>
      </c>
      <c r="I1785" s="3" t="n">
        <v>3.04</v>
      </c>
    </row>
    <row r="1786" customFormat="false" ht="15" hidden="false" customHeight="false" outlineLevel="0" collapsed="false">
      <c r="A1786" s="0" t="s">
        <v>52</v>
      </c>
      <c r="B1786" s="0" t="n">
        <f aca="false">VALUE(LEFT(A1786,4))</f>
        <v>2024</v>
      </c>
      <c r="C1786" s="0" t="str">
        <f aca="false">"FY"&amp;IF(VALUE(MID(A1786,6,2))&gt;=4,VALUE(LEFT(A1786,4)),VALUE(LEFT(A1786,4))-1)&amp;"-"&amp;TEXT(MOD(IF(VALUE(MID(A1786,6,2))&gt;=4,VALUE(LEFT(A1786,4)),VALUE(LEFT(A1786,4))-1)+1,100),"00")</f>
        <v>FY2024-25</v>
      </c>
      <c r="D1786" s="0" t="s">
        <v>44</v>
      </c>
      <c r="E1786" s="0" t="s">
        <v>44</v>
      </c>
      <c r="F1786" s="0" t="str">
        <f aca="false">INDEX(Mapping!$B$2:$B$465,MATCH(E1786,Mapping!$A$2:$A$465,0))</f>
        <v>HARYANA</v>
      </c>
      <c r="G1786" s="0" t="str">
        <f aca="false">INDEX(Mapping!$C$2:$C$465,MATCH(E1786,Mapping!$A$2:$A$465,0))</f>
        <v>HARYANA</v>
      </c>
      <c r="H1786" s="2" t="n">
        <v>114.01</v>
      </c>
      <c r="I1786" s="3" t="n">
        <v>2.25</v>
      </c>
    </row>
    <row r="1787" customFormat="false" ht="15" hidden="false" customHeight="false" outlineLevel="0" collapsed="false">
      <c r="A1787" s="0" t="s">
        <v>52</v>
      </c>
      <c r="B1787" s="0" t="n">
        <f aca="false">VALUE(LEFT(A1787,4))</f>
        <v>2024</v>
      </c>
      <c r="C1787" s="0" t="str">
        <f aca="false">"FY"&amp;IF(VALUE(MID(A1787,6,2))&gt;=4,VALUE(LEFT(A1787,4)),VALUE(LEFT(A1787,4))-1)&amp;"-"&amp;TEXT(MOD(IF(VALUE(MID(A1787,6,2))&gt;=4,VALUE(LEFT(A1787,4)),VALUE(LEFT(A1787,4))-1)+1,100),"00")</f>
        <v>FY2024-25</v>
      </c>
      <c r="D1787" s="0" t="s">
        <v>46</v>
      </c>
      <c r="E1787" s="0" t="s">
        <v>46</v>
      </c>
      <c r="F1787" s="0" t="str">
        <f aca="false">INDEX(Mapping!$B$2:$B$465,MATCH(E1787,Mapping!$A$2:$A$465,0))</f>
        <v>CHHATTISGARH</v>
      </c>
      <c r="G1787" s="0" t="str">
        <f aca="false">INDEX(Mapping!$C$2:$C$465,MATCH(E1787,Mapping!$A$2:$A$465,0))</f>
        <v>CHHATTISGARH</v>
      </c>
      <c r="H1787" s="2" t="n">
        <v>91.38</v>
      </c>
      <c r="I1787" s="3" t="n">
        <v>1.8</v>
      </c>
    </row>
    <row r="1788" customFormat="false" ht="15" hidden="false" customHeight="false" outlineLevel="0" collapsed="false">
      <c r="A1788" s="0" t="s">
        <v>52</v>
      </c>
      <c r="B1788" s="0" t="n">
        <f aca="false">VALUE(LEFT(A1788,4))</f>
        <v>2024</v>
      </c>
      <c r="C1788" s="0" t="str">
        <f aca="false">"FY"&amp;IF(VALUE(MID(A1788,6,2))&gt;=4,VALUE(LEFT(A1788,4)),VALUE(LEFT(A1788,4))-1)&amp;"-"&amp;TEXT(MOD(IF(VALUE(MID(A1788,6,2))&gt;=4,VALUE(LEFT(A1788,4)),VALUE(LEFT(A1788,4))-1)+1,100),"00")</f>
        <v>FY2024-25</v>
      </c>
      <c r="D1788" s="0" t="s">
        <v>71</v>
      </c>
      <c r="E1788" s="0" t="s">
        <v>71</v>
      </c>
      <c r="F1788" s="0" t="str">
        <f aca="false">INDEX(Mapping!$B$2:$B$465,MATCH(E1788,Mapping!$A$2:$A$465,0))</f>
        <v>KERALA</v>
      </c>
      <c r="G1788" s="0" t="str">
        <f aca="false">INDEX(Mapping!$C$2:$C$465,MATCH(E1788,Mapping!$A$2:$A$465,0))</f>
        <v>KERALA</v>
      </c>
      <c r="H1788" s="2" t="n">
        <v>85.48</v>
      </c>
      <c r="I1788" s="3" t="n">
        <v>1.69</v>
      </c>
    </row>
    <row r="1789" customFormat="false" ht="15" hidden="false" customHeight="false" outlineLevel="0" collapsed="false">
      <c r="A1789" s="0" t="s">
        <v>52</v>
      </c>
      <c r="B1789" s="0" t="n">
        <f aca="false">VALUE(LEFT(A1789,4))</f>
        <v>2024</v>
      </c>
      <c r="C1789" s="0" t="str">
        <f aca="false">"FY"&amp;IF(VALUE(MID(A1789,6,2))&gt;=4,VALUE(LEFT(A1789,4)),VALUE(LEFT(A1789,4))-1)&amp;"-"&amp;TEXT(MOD(IF(VALUE(MID(A1789,6,2))&gt;=4,VALUE(LEFT(A1789,4)),VALUE(LEFT(A1789,4))-1)+1,100),"00")</f>
        <v>FY2024-25</v>
      </c>
      <c r="D1789" s="0" t="s">
        <v>56</v>
      </c>
      <c r="E1789" s="0" t="s">
        <v>56</v>
      </c>
      <c r="F1789" s="0" t="str">
        <f aca="false">INDEX(Mapping!$B$2:$B$465,MATCH(E1789,Mapping!$A$2:$A$465,0))</f>
        <v>UTTARAKHAND</v>
      </c>
      <c r="G1789" s="0" t="str">
        <f aca="false">INDEX(Mapping!$C$2:$C$465,MATCH(E1789,Mapping!$A$2:$A$465,0))</f>
        <v>UTTARAKHAND</v>
      </c>
      <c r="H1789" s="2" t="n">
        <v>85.1</v>
      </c>
      <c r="I1789" s="3" t="n">
        <v>1.68</v>
      </c>
    </row>
    <row r="1790" customFormat="false" ht="15" hidden="false" customHeight="false" outlineLevel="0" collapsed="false">
      <c r="A1790" s="0" t="s">
        <v>52</v>
      </c>
      <c r="B1790" s="0" t="n">
        <f aca="false">VALUE(LEFT(A1790,4))</f>
        <v>2024</v>
      </c>
      <c r="C1790" s="0" t="str">
        <f aca="false">"FY"&amp;IF(VALUE(MID(A1790,6,2))&gt;=4,VALUE(LEFT(A1790,4)),VALUE(LEFT(A1790,4))-1)&amp;"-"&amp;TEXT(MOD(IF(VALUE(MID(A1790,6,2))&gt;=4,VALUE(LEFT(A1790,4)),VALUE(LEFT(A1790,4))-1)+1,100),"00")</f>
        <v>FY2024-25</v>
      </c>
      <c r="D1790" s="0" t="s">
        <v>37</v>
      </c>
      <c r="E1790" s="0" t="s">
        <v>37</v>
      </c>
      <c r="F1790" s="0" t="str">
        <f aca="false">INDEX(Mapping!$B$2:$B$465,MATCH(E1790,Mapping!$A$2:$A$465,0))</f>
        <v>MAHARASHTRA</v>
      </c>
      <c r="G1790" s="0" t="str">
        <f aca="false">INDEX(Mapping!$C$2:$C$465,MATCH(E1790,Mapping!$A$2:$A$465,0))</f>
        <v>MAHARASHTRA</v>
      </c>
      <c r="H1790" s="2" t="n">
        <v>77.46</v>
      </c>
      <c r="I1790" s="3" t="n">
        <v>1.53</v>
      </c>
    </row>
    <row r="1791" customFormat="false" ht="15" hidden="false" customHeight="false" outlineLevel="0" collapsed="false">
      <c r="A1791" s="0" t="s">
        <v>52</v>
      </c>
      <c r="B1791" s="0" t="n">
        <f aca="false">VALUE(LEFT(A1791,4))</f>
        <v>2024</v>
      </c>
      <c r="C1791" s="0" t="str">
        <f aca="false">"FY"&amp;IF(VALUE(MID(A1791,6,2))&gt;=4,VALUE(LEFT(A1791,4)),VALUE(LEFT(A1791,4))-1)&amp;"-"&amp;TEXT(MOD(IF(VALUE(MID(A1791,6,2))&gt;=4,VALUE(LEFT(A1791,4)),VALUE(LEFT(A1791,4))-1)+1,100),"00")</f>
        <v>FY2024-25</v>
      </c>
      <c r="D1791" s="0" t="s">
        <v>49</v>
      </c>
      <c r="E1791" s="0" t="s">
        <v>49</v>
      </c>
      <c r="F1791" s="0" t="str">
        <f aca="false">INDEX(Mapping!$B$2:$B$465,MATCH(E1791,Mapping!$A$2:$A$465,0))</f>
        <v>MADHYA PRADESH</v>
      </c>
      <c r="G1791" s="0" t="str">
        <f aca="false">INDEX(Mapping!$C$2:$C$465,MATCH(E1791,Mapping!$A$2:$A$465,0))</f>
        <v>MADHYA PRADESH</v>
      </c>
      <c r="H1791" s="2" t="n">
        <v>46.75</v>
      </c>
      <c r="I1791" s="3" t="n">
        <v>0.92</v>
      </c>
    </row>
    <row r="1792" customFormat="false" ht="15" hidden="false" customHeight="false" outlineLevel="0" collapsed="false">
      <c r="A1792" s="0" t="s">
        <v>52</v>
      </c>
      <c r="B1792" s="0" t="n">
        <f aca="false">VALUE(LEFT(A1792,4))</f>
        <v>2024</v>
      </c>
      <c r="C1792" s="0" t="str">
        <f aca="false">"FY"&amp;IF(VALUE(MID(A1792,6,2))&gt;=4,VALUE(LEFT(A1792,4)),VALUE(LEFT(A1792,4))-1)&amp;"-"&amp;TEXT(MOD(IF(VALUE(MID(A1792,6,2))&gt;=4,VALUE(LEFT(A1792,4)),VALUE(LEFT(A1792,4))-1)+1,100),"00")</f>
        <v>FY2024-25</v>
      </c>
      <c r="D1792" s="0" t="s">
        <v>53</v>
      </c>
      <c r="E1792" s="0" t="s">
        <v>53</v>
      </c>
      <c r="F1792" s="0" t="str">
        <f aca="false">INDEX(Mapping!$B$2:$B$465,MATCH(E1792,Mapping!$A$2:$A$465,0))</f>
        <v>HIMACHAL PRADESH</v>
      </c>
      <c r="G1792" s="0" t="str">
        <f aca="false">INDEX(Mapping!$C$2:$C$465,MATCH(E1792,Mapping!$A$2:$A$465,0))</f>
        <v>HIMACHAL PRADESH</v>
      </c>
      <c r="H1792" s="2" t="n">
        <v>38.1</v>
      </c>
      <c r="I1792" s="3" t="n">
        <v>0.75</v>
      </c>
    </row>
    <row r="1793" customFormat="false" ht="15" hidden="false" customHeight="false" outlineLevel="0" collapsed="false">
      <c r="A1793" s="0" t="s">
        <v>52</v>
      </c>
      <c r="B1793" s="0" t="n">
        <f aca="false">VALUE(LEFT(A1793,4))</f>
        <v>2024</v>
      </c>
      <c r="C1793" s="0" t="str">
        <f aca="false">"FY"&amp;IF(VALUE(MID(A1793,6,2))&gt;=4,VALUE(LEFT(A1793,4)),VALUE(LEFT(A1793,4))-1)&amp;"-"&amp;TEXT(MOD(IF(VALUE(MID(A1793,6,2))&gt;=4,VALUE(LEFT(A1793,4)),VALUE(LEFT(A1793,4))-1)+1,100),"00")</f>
        <v>FY2024-25</v>
      </c>
      <c r="D1793" s="0" t="s">
        <v>47</v>
      </c>
      <c r="E1793" s="0" t="s">
        <v>47</v>
      </c>
      <c r="F1793" s="0" t="str">
        <f aca="false">INDEX(Mapping!$B$2:$B$465,MATCH(E1793,Mapping!$A$2:$A$465,0))</f>
        <v>KARNATAKA</v>
      </c>
      <c r="G1793" s="0" t="str">
        <f aca="false">INDEX(Mapping!$C$2:$C$465,MATCH(E1793,Mapping!$A$2:$A$465,0))</f>
        <v>KARNATAKA</v>
      </c>
      <c r="H1793" s="2" t="n">
        <v>34.77</v>
      </c>
      <c r="I1793" s="3" t="n">
        <v>0.69</v>
      </c>
    </row>
    <row r="1794" customFormat="false" ht="15" hidden="false" customHeight="false" outlineLevel="0" collapsed="false">
      <c r="A1794" s="0" t="s">
        <v>52</v>
      </c>
      <c r="B1794" s="0" t="n">
        <f aca="false">VALUE(LEFT(A1794,4))</f>
        <v>2024</v>
      </c>
      <c r="C1794" s="0" t="str">
        <f aca="false">"FY"&amp;IF(VALUE(MID(A1794,6,2))&gt;=4,VALUE(LEFT(A1794,4)),VALUE(LEFT(A1794,4))-1)&amp;"-"&amp;TEXT(MOD(IF(VALUE(MID(A1794,6,2))&gt;=4,VALUE(LEFT(A1794,4)),VALUE(LEFT(A1794,4))-1)+1,100),"00")</f>
        <v>FY2024-25</v>
      </c>
      <c r="D1794" s="0" t="s">
        <v>43</v>
      </c>
      <c r="E1794" s="0" t="s">
        <v>43</v>
      </c>
      <c r="F1794" s="0" t="str">
        <f aca="false">INDEX(Mapping!$B$2:$B$465,MATCH(E1794,Mapping!$A$2:$A$465,0))</f>
        <v>ODISHA</v>
      </c>
      <c r="G1794" s="0" t="str">
        <f aca="false">INDEX(Mapping!$C$2:$C$465,MATCH(E1794,Mapping!$A$2:$A$465,0))</f>
        <v>ODISHA</v>
      </c>
      <c r="H1794" s="2" t="n">
        <v>26.7</v>
      </c>
      <c r="I1794" s="3" t="n">
        <v>0.53</v>
      </c>
    </row>
    <row r="1795" customFormat="false" ht="15" hidden="false" customHeight="false" outlineLevel="0" collapsed="false">
      <c r="A1795" s="0" t="s">
        <v>52</v>
      </c>
      <c r="B1795" s="0" t="n">
        <f aca="false">VALUE(LEFT(A1795,4))</f>
        <v>2024</v>
      </c>
      <c r="C1795" s="0" t="str">
        <f aca="false">"FY"&amp;IF(VALUE(MID(A1795,6,2))&gt;=4,VALUE(LEFT(A1795,4)),VALUE(LEFT(A1795,4))-1)&amp;"-"&amp;TEXT(MOD(IF(VALUE(MID(A1795,6,2))&gt;=4,VALUE(LEFT(A1795,4)),VALUE(LEFT(A1795,4))-1)+1,100),"00")</f>
        <v>FY2024-25</v>
      </c>
      <c r="D1795" s="0" t="s">
        <v>45</v>
      </c>
      <c r="E1795" s="0" t="s">
        <v>45</v>
      </c>
      <c r="F1795" s="0" t="str">
        <f aca="false">INDEX(Mapping!$B$2:$B$465,MATCH(E1795,Mapping!$A$2:$A$465,0))</f>
        <v>BIHAR</v>
      </c>
      <c r="G1795" s="0" t="str">
        <f aca="false">INDEX(Mapping!$C$2:$C$465,MATCH(E1795,Mapping!$A$2:$A$465,0))</f>
        <v>BIHAR</v>
      </c>
      <c r="H1795" s="2" t="n">
        <v>22.33</v>
      </c>
      <c r="I1795" s="3" t="n">
        <v>0.44</v>
      </c>
    </row>
    <row r="1796" customFormat="false" ht="15" hidden="false" customHeight="false" outlineLevel="0" collapsed="false">
      <c r="A1796" s="0" t="s">
        <v>52</v>
      </c>
      <c r="B1796" s="0" t="n">
        <f aca="false">VALUE(LEFT(A1796,4))</f>
        <v>2024</v>
      </c>
      <c r="C1796" s="0" t="str">
        <f aca="false">"FY"&amp;IF(VALUE(MID(A1796,6,2))&gt;=4,VALUE(LEFT(A1796,4)),VALUE(LEFT(A1796,4))-1)&amp;"-"&amp;TEXT(MOD(IF(VALUE(MID(A1796,6,2))&gt;=4,VALUE(LEFT(A1796,4)),VALUE(LEFT(A1796,4))-1)+1,100),"00")</f>
        <v>FY2024-25</v>
      </c>
      <c r="D1796" s="0" t="s">
        <v>259</v>
      </c>
      <c r="E1796" s="0" t="s">
        <v>259</v>
      </c>
      <c r="F1796" s="0" t="str">
        <f aca="false">INDEX(Mapping!$B$2:$B$465,MATCH(E1796,Mapping!$A$2:$A$465,0))</f>
        <v>INDIAN RAILWAYS (NCR)</v>
      </c>
      <c r="G1796" s="0" t="str">
        <f aca="false">INDEX(Mapping!$C$2:$C$465,MATCH(E1796,Mapping!$A$2:$A$465,0))</f>
        <v>INDIAN RAILWAYS (NCR)</v>
      </c>
      <c r="H1796" s="2" t="n">
        <v>21.99</v>
      </c>
      <c r="I1796" s="3" t="n">
        <v>0.43</v>
      </c>
    </row>
    <row r="1797" customFormat="false" ht="15" hidden="false" customHeight="false" outlineLevel="0" collapsed="false">
      <c r="A1797" s="0" t="s">
        <v>52</v>
      </c>
      <c r="B1797" s="0" t="n">
        <f aca="false">VALUE(LEFT(A1797,4))</f>
        <v>2024</v>
      </c>
      <c r="C1797" s="0" t="str">
        <f aca="false">"FY"&amp;IF(VALUE(MID(A1797,6,2))&gt;=4,VALUE(LEFT(A1797,4)),VALUE(LEFT(A1797,4))-1)&amp;"-"&amp;TEXT(MOD(IF(VALUE(MID(A1797,6,2))&gt;=4,VALUE(LEFT(A1797,4)),VALUE(LEFT(A1797,4))-1)+1,100),"00")</f>
        <v>FY2024-25</v>
      </c>
      <c r="D1797" s="0" t="s">
        <v>48</v>
      </c>
      <c r="E1797" s="0" t="s">
        <v>48</v>
      </c>
      <c r="F1797" s="0" t="str">
        <f aca="false">INDEX(Mapping!$B$2:$B$465,MATCH(E1797,Mapping!$A$2:$A$465,0))</f>
        <v>DELHI</v>
      </c>
      <c r="G1797" s="0" t="str">
        <f aca="false">INDEX(Mapping!$C$2:$C$465,MATCH(E1797,Mapping!$A$2:$A$465,0))</f>
        <v>DELHI</v>
      </c>
      <c r="H1797" s="2" t="n">
        <v>18.3</v>
      </c>
      <c r="I1797" s="3" t="n">
        <v>0.36</v>
      </c>
    </row>
    <row r="1798" customFormat="false" ht="15" hidden="false" customHeight="false" outlineLevel="0" collapsed="false">
      <c r="A1798" s="0" t="s">
        <v>52</v>
      </c>
      <c r="B1798" s="0" t="n">
        <f aca="false">VALUE(LEFT(A1798,4))</f>
        <v>2024</v>
      </c>
      <c r="C1798" s="0" t="str">
        <f aca="false">"FY"&amp;IF(VALUE(MID(A1798,6,2))&gt;=4,VALUE(LEFT(A1798,4)),VALUE(LEFT(A1798,4))-1)&amp;"-"&amp;TEXT(MOD(IF(VALUE(MID(A1798,6,2))&gt;=4,VALUE(LEFT(A1798,4)),VALUE(LEFT(A1798,4))-1)+1,100),"00")</f>
        <v>FY2024-25</v>
      </c>
      <c r="D1798" s="0" t="s">
        <v>648</v>
      </c>
      <c r="E1798" s="0" t="s">
        <v>91</v>
      </c>
      <c r="F1798" s="0" t="str">
        <f aca="false">INDEX(Mapping!$B$2:$B$465,MATCH(E1798,Mapping!$A$2:$A$465,0))</f>
        <v>AM/NS INDIA (HAZIRA)</v>
      </c>
      <c r="G1798" s="0" t="str">
        <f aca="false">INDEX(Mapping!$C$2:$C$465,MATCH(E1798,Mapping!$A$2:$A$465,0))</f>
        <v>AM/NS INDIA (HAZIRA)</v>
      </c>
      <c r="H1798" s="2" t="n">
        <v>14.11</v>
      </c>
      <c r="I1798" s="3" t="n">
        <v>0.28</v>
      </c>
    </row>
    <row r="1799" customFormat="false" ht="15" hidden="false" customHeight="false" outlineLevel="0" collapsed="false">
      <c r="A1799" s="0" t="s">
        <v>52</v>
      </c>
      <c r="B1799" s="0" t="n">
        <f aca="false">VALUE(LEFT(A1799,4))</f>
        <v>2024</v>
      </c>
      <c r="C1799" s="0" t="str">
        <f aca="false">"FY"&amp;IF(VALUE(MID(A1799,6,2))&gt;=4,VALUE(LEFT(A1799,4)),VALUE(LEFT(A1799,4))-1)&amp;"-"&amp;TEXT(MOD(IF(VALUE(MID(A1799,6,2))&gt;=4,VALUE(LEFT(A1799,4)),VALUE(LEFT(A1799,4))-1)+1,100),"00")</f>
        <v>FY2024-25</v>
      </c>
      <c r="D1799" s="0" t="s">
        <v>119</v>
      </c>
      <c r="E1799" s="0" t="s">
        <v>119</v>
      </c>
      <c r="F1799" s="0" t="str">
        <f aca="false">INDEX(Mapping!$B$2:$B$465,MATCH(E1799,Mapping!$A$2:$A$465,0))</f>
        <v>GOA</v>
      </c>
      <c r="G1799" s="0" t="str">
        <f aca="false">INDEX(Mapping!$C$2:$C$465,MATCH(E1799,Mapping!$A$2:$A$465,0))</f>
        <v>GOA</v>
      </c>
      <c r="H1799" s="2" t="n">
        <v>14.1</v>
      </c>
      <c r="I1799" s="3" t="n">
        <v>0.28</v>
      </c>
    </row>
    <row r="1800" customFormat="false" ht="15" hidden="false" customHeight="false" outlineLevel="0" collapsed="false">
      <c r="A1800" s="0" t="s">
        <v>52</v>
      </c>
      <c r="B1800" s="0" t="n">
        <f aca="false">VALUE(LEFT(A1800,4))</f>
        <v>2024</v>
      </c>
      <c r="C1800" s="0" t="str">
        <f aca="false">"FY"&amp;IF(VALUE(MID(A1800,6,2))&gt;=4,VALUE(LEFT(A1800,4)),VALUE(LEFT(A1800,4))-1)&amp;"-"&amp;TEXT(MOD(IF(VALUE(MID(A1800,6,2))&gt;=4,VALUE(LEFT(A1800,4)),VALUE(LEFT(A1800,4))-1)+1,100),"00")</f>
        <v>FY2024-25</v>
      </c>
      <c r="D1800" s="0" t="s">
        <v>61</v>
      </c>
      <c r="E1800" s="0" t="s">
        <v>61</v>
      </c>
      <c r="F1800" s="0" t="str">
        <f aca="false">INDEX(Mapping!$B$2:$B$465,MATCH(E1800,Mapping!$A$2:$A$465,0))</f>
        <v>ASSAM</v>
      </c>
      <c r="G1800" s="0" t="str">
        <f aca="false">INDEX(Mapping!$C$2:$C$465,MATCH(E1800,Mapping!$A$2:$A$465,0))</f>
        <v>ASSAM</v>
      </c>
      <c r="H1800" s="2" t="n">
        <v>10.98</v>
      </c>
      <c r="I1800" s="3" t="n">
        <v>0.22</v>
      </c>
    </row>
    <row r="1801" customFormat="false" ht="15" hidden="false" customHeight="false" outlineLevel="0" collapsed="false">
      <c r="A1801" s="0" t="s">
        <v>52</v>
      </c>
      <c r="B1801" s="0" t="n">
        <f aca="false">VALUE(LEFT(A1801,4))</f>
        <v>2024</v>
      </c>
      <c r="C1801" s="0" t="str">
        <f aca="false">"FY"&amp;IF(VALUE(MID(A1801,6,2))&gt;=4,VALUE(LEFT(A1801,4)),VALUE(LEFT(A1801,4))-1)&amp;"-"&amp;TEXT(MOD(IF(VALUE(MID(A1801,6,2))&gt;=4,VALUE(LEFT(A1801,4)),VALUE(LEFT(A1801,4))-1)+1,100),"00")</f>
        <v>FY2024-25</v>
      </c>
      <c r="D1801" s="0" t="s">
        <v>176</v>
      </c>
      <c r="E1801" s="0" t="s">
        <v>176</v>
      </c>
      <c r="F1801" s="0" t="str">
        <f aca="false">INDEX(Mapping!$B$2:$B$465,MATCH(E1801,Mapping!$A$2:$A$465,0))</f>
        <v>SIKKIM</v>
      </c>
      <c r="G1801" s="0" t="str">
        <f aca="false">INDEX(Mapping!$C$2:$C$465,MATCH(E1801,Mapping!$A$2:$A$465,0))</f>
        <v>SIKKIM</v>
      </c>
      <c r="H1801" s="2" t="n">
        <v>10.53</v>
      </c>
      <c r="I1801" s="3" t="n">
        <v>0.21</v>
      </c>
    </row>
    <row r="1802" customFormat="false" ht="15" hidden="false" customHeight="false" outlineLevel="0" collapsed="false">
      <c r="A1802" s="0" t="s">
        <v>52</v>
      </c>
      <c r="B1802" s="0" t="n">
        <f aca="false">VALUE(LEFT(A1802,4))</f>
        <v>2024</v>
      </c>
      <c r="C1802" s="0" t="str">
        <f aca="false">"FY"&amp;IF(VALUE(MID(A1802,6,2))&gt;=4,VALUE(LEFT(A1802,4)),VALUE(LEFT(A1802,4))-1)&amp;"-"&amp;TEXT(MOD(IF(VALUE(MID(A1802,6,2))&gt;=4,VALUE(LEFT(A1802,4)),VALUE(LEFT(A1802,4))-1)+1,100),"00")</f>
        <v>FY2024-25</v>
      </c>
      <c r="D1802" s="0" t="s">
        <v>94</v>
      </c>
      <c r="E1802" s="0" t="s">
        <v>94</v>
      </c>
      <c r="F1802" s="0" t="str">
        <f aca="false">INDEX(Mapping!$B$2:$B$465,MATCH(E1802,Mapping!$A$2:$A$465,0))</f>
        <v>JHARKHAND</v>
      </c>
      <c r="G1802" s="0" t="str">
        <f aca="false">INDEX(Mapping!$C$2:$C$465,MATCH(E1802,Mapping!$A$2:$A$465,0))</f>
        <v>JHARKHAND</v>
      </c>
      <c r="H1802" s="2" t="n">
        <v>9.04</v>
      </c>
      <c r="I1802" s="3" t="n">
        <v>0.18</v>
      </c>
    </row>
    <row r="1803" customFormat="false" ht="15" hidden="false" customHeight="false" outlineLevel="0" collapsed="false">
      <c r="A1803" s="0" t="s">
        <v>52</v>
      </c>
      <c r="B1803" s="0" t="n">
        <f aca="false">VALUE(LEFT(A1803,4))</f>
        <v>2024</v>
      </c>
      <c r="C1803" s="0" t="str">
        <f aca="false">"FY"&amp;IF(VALUE(MID(A1803,6,2))&gt;=4,VALUE(LEFT(A1803,4)),VALUE(LEFT(A1803,4))-1)&amp;"-"&amp;TEXT(MOD(IF(VALUE(MID(A1803,6,2))&gt;=4,VALUE(LEFT(A1803,4)),VALUE(LEFT(A1803,4))-1)+1,100),"00")</f>
        <v>FY2024-25</v>
      </c>
      <c r="D1803" s="0" t="s">
        <v>152</v>
      </c>
      <c r="E1803" s="0" t="s">
        <v>152</v>
      </c>
      <c r="F1803" s="0" t="str">
        <f aca="false">INDEX(Mapping!$B$2:$B$465,MATCH(E1803,Mapping!$A$2:$A$465,0))</f>
        <v>CHANDIGARH</v>
      </c>
      <c r="G1803" s="0" t="str">
        <f aca="false">INDEX(Mapping!$C$2:$C$465,MATCH(E1803,Mapping!$A$2:$A$465,0))</f>
        <v>CHANDIGARH</v>
      </c>
      <c r="H1803" s="2" t="n">
        <v>7.1</v>
      </c>
      <c r="I1803" s="3" t="n">
        <v>0.14</v>
      </c>
    </row>
    <row r="1804" customFormat="false" ht="15" hidden="false" customHeight="false" outlineLevel="0" collapsed="false">
      <c r="A1804" s="0" t="s">
        <v>52</v>
      </c>
      <c r="B1804" s="0" t="n">
        <f aca="false">VALUE(LEFT(A1804,4))</f>
        <v>2024</v>
      </c>
      <c r="C1804" s="0" t="str">
        <f aca="false">"FY"&amp;IF(VALUE(MID(A1804,6,2))&gt;=4,VALUE(LEFT(A1804,4)),VALUE(LEFT(A1804,4))-1)&amp;"-"&amp;TEXT(MOD(IF(VALUE(MID(A1804,6,2))&gt;=4,VALUE(LEFT(A1804,4)),VALUE(LEFT(A1804,4))-1)+1,100),"00")</f>
        <v>FY2024-25</v>
      </c>
      <c r="D1804" s="0" t="s">
        <v>199</v>
      </c>
      <c r="E1804" s="0" t="s">
        <v>199</v>
      </c>
      <c r="F1804" s="0" t="str">
        <f aca="false">INDEX(Mapping!$B$2:$B$465,MATCH(E1804,Mapping!$A$2:$A$465,0))</f>
        <v>TRIPURA</v>
      </c>
      <c r="G1804" s="0" t="str">
        <f aca="false">INDEX(Mapping!$C$2:$C$465,MATCH(E1804,Mapping!$A$2:$A$465,0))</f>
        <v>TRIPURA</v>
      </c>
      <c r="H1804" s="2" t="n">
        <v>4.88</v>
      </c>
      <c r="I1804" s="3" t="n">
        <v>0.1</v>
      </c>
    </row>
    <row r="1805" customFormat="false" ht="15" hidden="false" customHeight="false" outlineLevel="0" collapsed="false">
      <c r="A1805" s="0" t="s">
        <v>52</v>
      </c>
      <c r="B1805" s="0" t="n">
        <f aca="false">VALUE(LEFT(A1805,4))</f>
        <v>2024</v>
      </c>
      <c r="C1805" s="0" t="str">
        <f aca="false">"FY"&amp;IF(VALUE(MID(A1805,6,2))&gt;=4,VALUE(LEFT(A1805,4)),VALUE(LEFT(A1805,4))-1)&amp;"-"&amp;TEXT(MOD(IF(VALUE(MID(A1805,6,2))&gt;=4,VALUE(LEFT(A1805,4)),VALUE(LEFT(A1805,4))-1)+1,100),"00")</f>
        <v>FY2024-25</v>
      </c>
      <c r="D1805" s="0" t="s">
        <v>121</v>
      </c>
      <c r="E1805" s="0" t="s">
        <v>121</v>
      </c>
      <c r="F1805" s="0" t="str">
        <f aca="false">INDEX(Mapping!$B$2:$B$465,MATCH(E1805,Mapping!$A$2:$A$465,0))</f>
        <v>MEGHALAYA</v>
      </c>
      <c r="G1805" s="0" t="str">
        <f aca="false">INDEX(Mapping!$C$2:$C$465,MATCH(E1805,Mapping!$A$2:$A$465,0))</f>
        <v>MEGHALAYA</v>
      </c>
      <c r="H1805" s="2" t="n">
        <v>1.66</v>
      </c>
      <c r="I1805" s="3" t="n">
        <v>0.03</v>
      </c>
    </row>
    <row r="1806" customFormat="false" ht="15" hidden="false" customHeight="false" outlineLevel="0" collapsed="false">
      <c r="A1806" s="0" t="s">
        <v>52</v>
      </c>
      <c r="B1806" s="0" t="n">
        <f aca="false">VALUE(LEFT(A1806,4))</f>
        <v>2024</v>
      </c>
      <c r="C1806" s="0" t="str">
        <f aca="false">"FY"&amp;IF(VALUE(MID(A1806,6,2))&gt;=4,VALUE(LEFT(A1806,4)),VALUE(LEFT(A1806,4))-1)&amp;"-"&amp;TEXT(MOD(IF(VALUE(MID(A1806,6,2))&gt;=4,VALUE(LEFT(A1806,4)),VALUE(LEFT(A1806,4))-1)+1,100),"00")</f>
        <v>FY2024-25</v>
      </c>
      <c r="D1806" s="0" t="s">
        <v>154</v>
      </c>
      <c r="E1806" s="0" t="s">
        <v>154</v>
      </c>
      <c r="F1806" s="0" t="str">
        <f aca="false">INDEX(Mapping!$B$2:$B$465,MATCH(E1806,Mapping!$A$2:$A$465,0))</f>
        <v>DVC</v>
      </c>
      <c r="G1806" s="0" t="str">
        <f aca="false">INDEX(Mapping!$C$2:$C$465,MATCH(E1806,Mapping!$A$2:$A$465,0))</f>
        <v>DVC</v>
      </c>
      <c r="H1806" s="2" t="n">
        <v>1.36</v>
      </c>
      <c r="I1806" s="3" t="n">
        <v>0.03</v>
      </c>
    </row>
    <row r="1807" customFormat="false" ht="15" hidden="false" customHeight="false" outlineLevel="0" collapsed="false">
      <c r="A1807" s="0" t="s">
        <v>52</v>
      </c>
      <c r="B1807" s="0" t="n">
        <f aca="false">VALUE(LEFT(A1807,4))</f>
        <v>2024</v>
      </c>
      <c r="C1807" s="0" t="str">
        <f aca="false">"FY"&amp;IF(VALUE(MID(A1807,6,2))&gt;=4,VALUE(LEFT(A1807,4)),VALUE(LEFT(A1807,4))-1)&amp;"-"&amp;TEXT(MOD(IF(VALUE(MID(A1807,6,2))&gt;=4,VALUE(LEFT(A1807,4)),VALUE(LEFT(A1807,4))-1)+1,100),"00")</f>
        <v>FY2024-25</v>
      </c>
      <c r="D1807" s="0" t="s">
        <v>272</v>
      </c>
      <c r="E1807" s="0" t="s">
        <v>272</v>
      </c>
      <c r="F1807" s="0" t="str">
        <f aca="false">INDEX(Mapping!$B$2:$B$465,MATCH(E1807,Mapping!$A$2:$A$465,0))</f>
        <v>BALCO</v>
      </c>
      <c r="G1807" s="0" t="str">
        <f aca="false">INDEX(Mapping!$C$2:$C$465,MATCH(E1807,Mapping!$A$2:$A$465,0))</f>
        <v>BALCO</v>
      </c>
      <c r="H1807" s="2" t="n">
        <v>0.99</v>
      </c>
      <c r="I1807" s="3" t="n">
        <v>0.02</v>
      </c>
    </row>
    <row r="1808" customFormat="false" ht="15" hidden="false" customHeight="false" outlineLevel="0" collapsed="false">
      <c r="A1808" s="0" t="s">
        <v>52</v>
      </c>
      <c r="B1808" s="0" t="n">
        <f aca="false">VALUE(LEFT(A1808,4))</f>
        <v>2024</v>
      </c>
      <c r="C1808" s="0" t="str">
        <f aca="false">"FY"&amp;IF(VALUE(MID(A1808,6,2))&gt;=4,VALUE(LEFT(A1808,4)),VALUE(LEFT(A1808,4))-1)&amp;"-"&amp;TEXT(MOD(IF(VALUE(MID(A1808,6,2))&gt;=4,VALUE(LEFT(A1808,4)),VALUE(LEFT(A1808,4))-1)+1,100),"00")</f>
        <v>FY2024-25</v>
      </c>
      <c r="D1808" s="0" t="s">
        <v>232</v>
      </c>
      <c r="E1808" s="0" t="s">
        <v>232</v>
      </c>
      <c r="F1808" s="0" t="str">
        <f aca="false">INDEX(Mapping!$B$2:$B$465,MATCH(E1808,Mapping!$A$2:$A$465,0))</f>
        <v>PUDUCHERRY</v>
      </c>
      <c r="G1808" s="0" t="str">
        <f aca="false">INDEX(Mapping!$C$2:$C$465,MATCH(E1808,Mapping!$A$2:$A$465,0))</f>
        <v>PUDUCHERRY</v>
      </c>
      <c r="H1808" s="2" t="n">
        <v>0.14</v>
      </c>
      <c r="I1808" s="3" t="n">
        <v>0</v>
      </c>
    </row>
    <row r="1809" customFormat="false" ht="15" hidden="false" customHeight="false" outlineLevel="0" collapsed="false">
      <c r="A1809" s="0" t="s">
        <v>52</v>
      </c>
      <c r="B1809" s="0" t="n">
        <f aca="false">VALUE(LEFT(A1809,4))</f>
        <v>2024</v>
      </c>
      <c r="C1809" s="0" t="str">
        <f aca="false">"FY"&amp;IF(VALUE(MID(A1809,6,2))&gt;=4,VALUE(LEFT(A1809,4)),VALUE(LEFT(A1809,4))-1)&amp;"-"&amp;TEXT(MOD(IF(VALUE(MID(A1809,6,2))&gt;=4,VALUE(LEFT(A1809,4)),VALUE(LEFT(A1809,4))-1)+1,100),"00")</f>
        <v>FY2024-25</v>
      </c>
      <c r="D1809" s="0" t="s">
        <v>169</v>
      </c>
      <c r="E1809" s="0" t="s">
        <v>169</v>
      </c>
      <c r="F1809" s="0" t="str">
        <f aca="false">INDEX(Mapping!$B$2:$B$465,MATCH(E1809,Mapping!$A$2:$A$465,0))</f>
        <v>JHABUA POWER</v>
      </c>
      <c r="G1809" s="0" t="str">
        <f aca="false">INDEX(Mapping!$C$2:$C$465,MATCH(E1809,Mapping!$A$2:$A$465,0))</f>
        <v>JHABUA POWER</v>
      </c>
      <c r="H1809" s="2" t="n">
        <v>0.09</v>
      </c>
      <c r="I1809" s="3" t="n">
        <v>0</v>
      </c>
    </row>
    <row r="1810" customFormat="false" ht="15" hidden="false" customHeight="false" outlineLevel="0" collapsed="false">
      <c r="A1810" s="0" t="s">
        <v>78</v>
      </c>
      <c r="B1810" s="0" t="n">
        <f aca="false">VALUE(LEFT(A1810,4))</f>
        <v>2024</v>
      </c>
      <c r="C1810" s="0" t="str">
        <f aca="false">"FY"&amp;IF(VALUE(MID(A1810,6,2))&gt;=4,VALUE(LEFT(A1810,4)),VALUE(LEFT(A1810,4))-1)&amp;"-"&amp;TEXT(MOD(IF(VALUE(MID(A1810,6,2))&gt;=4,VALUE(LEFT(A1810,4)),VALUE(LEFT(A1810,4))-1)+1,100),"00")</f>
        <v>FY2024-25</v>
      </c>
      <c r="D1810" s="0" t="s">
        <v>705</v>
      </c>
      <c r="E1810" s="0" t="s">
        <v>35</v>
      </c>
      <c r="F1810" s="0" t="str">
        <f aca="false">INDEX(Mapping!$B$2:$B$465,MATCH(E1810,Mapping!$A$2:$A$465,0))</f>
        <v>TELANGANA</v>
      </c>
      <c r="G1810" s="0" t="str">
        <f aca="false">INDEX(Mapping!$C$2:$C$465,MATCH(E1810,Mapping!$A$2:$A$465,0))</f>
        <v>TELANGANA</v>
      </c>
      <c r="H1810" s="2" t="n">
        <v>1967.1</v>
      </c>
      <c r="I1810" s="3" t="n">
        <v>41.75</v>
      </c>
    </row>
    <row r="1811" customFormat="false" ht="15" hidden="false" customHeight="false" outlineLevel="0" collapsed="false">
      <c r="A1811" s="0" t="s">
        <v>78</v>
      </c>
      <c r="B1811" s="0" t="n">
        <f aca="false">VALUE(LEFT(A1811,4))</f>
        <v>2024</v>
      </c>
      <c r="C1811" s="0" t="str">
        <f aca="false">"FY"&amp;IF(VALUE(MID(A1811,6,2))&gt;=4,VALUE(LEFT(A1811,4)),VALUE(LEFT(A1811,4))-1)&amp;"-"&amp;TEXT(MOD(IF(VALUE(MID(A1811,6,2))&gt;=4,VALUE(LEFT(A1811,4)),VALUE(LEFT(A1811,4))-1)+1,100),"00")</f>
        <v>FY2024-25</v>
      </c>
      <c r="D1811" s="0" t="s">
        <v>671</v>
      </c>
      <c r="E1811" s="0" t="s">
        <v>31</v>
      </c>
      <c r="F1811" s="0" t="str">
        <f aca="false">INDEX(Mapping!$B$2:$B$465,MATCH(E1811,Mapping!$A$2:$A$465,0))</f>
        <v>GUJARAT</v>
      </c>
      <c r="G1811" s="0" t="str">
        <f aca="false">INDEX(Mapping!$C$2:$C$465,MATCH(E1811,Mapping!$A$2:$A$465,0))</f>
        <v>GUJARAT</v>
      </c>
      <c r="H1811" s="2" t="n">
        <v>514</v>
      </c>
      <c r="I1811" s="3" t="n">
        <v>10.91</v>
      </c>
    </row>
    <row r="1812" customFormat="false" ht="15" hidden="false" customHeight="false" outlineLevel="0" collapsed="false">
      <c r="A1812" s="0" t="s">
        <v>78</v>
      </c>
      <c r="B1812" s="0" t="n">
        <f aca="false">VALUE(LEFT(A1812,4))</f>
        <v>2024</v>
      </c>
      <c r="C1812" s="0" t="str">
        <f aca="false">"FY"&amp;IF(VALUE(MID(A1812,6,2))&gt;=4,VALUE(LEFT(A1812,4)),VALUE(LEFT(A1812,4))-1)&amp;"-"&amp;TEXT(MOD(IF(VALUE(MID(A1812,6,2))&gt;=4,VALUE(LEFT(A1812,4)),VALUE(LEFT(A1812,4))-1)+1,100),"00")</f>
        <v>FY2024-25</v>
      </c>
      <c r="D1812" s="0" t="s">
        <v>672</v>
      </c>
      <c r="E1812" s="0" t="s">
        <v>38</v>
      </c>
      <c r="F1812" s="0" t="str">
        <f aca="false">INDEX(Mapping!$B$2:$B$465,MATCH(E1812,Mapping!$A$2:$A$465,0))</f>
        <v>ANDHRA PRADESH</v>
      </c>
      <c r="G1812" s="0" t="str">
        <f aca="false">INDEX(Mapping!$C$2:$C$465,MATCH(E1812,Mapping!$A$2:$A$465,0))</f>
        <v>ANDHRA PRADESH</v>
      </c>
      <c r="H1812" s="2" t="n">
        <v>367.7</v>
      </c>
      <c r="I1812" s="3" t="n">
        <v>7.8</v>
      </c>
    </row>
    <row r="1813" customFormat="false" ht="15" hidden="false" customHeight="false" outlineLevel="0" collapsed="false">
      <c r="A1813" s="0" t="s">
        <v>78</v>
      </c>
      <c r="B1813" s="0" t="n">
        <f aca="false">VALUE(LEFT(A1813,4))</f>
        <v>2024</v>
      </c>
      <c r="C1813" s="0" t="str">
        <f aca="false">"FY"&amp;IF(VALUE(MID(A1813,6,2))&gt;=4,VALUE(LEFT(A1813,4)),VALUE(LEFT(A1813,4))-1)&amp;"-"&amp;TEXT(MOD(IF(VALUE(MID(A1813,6,2))&gt;=4,VALUE(LEFT(A1813,4)),VALUE(LEFT(A1813,4))-1)+1,100),"00")</f>
        <v>FY2024-25</v>
      </c>
      <c r="D1813" s="0" t="s">
        <v>676</v>
      </c>
      <c r="E1813" s="0" t="s">
        <v>37</v>
      </c>
      <c r="F1813" s="0" t="str">
        <f aca="false">INDEX(Mapping!$B$2:$B$465,MATCH(E1813,Mapping!$A$2:$A$465,0))</f>
        <v>MAHARASHTRA</v>
      </c>
      <c r="G1813" s="0" t="str">
        <f aca="false">INDEX(Mapping!$C$2:$C$465,MATCH(E1813,Mapping!$A$2:$A$465,0))</f>
        <v>MAHARASHTRA</v>
      </c>
      <c r="H1813" s="2" t="n">
        <v>287.46</v>
      </c>
      <c r="I1813" s="3" t="n">
        <v>6.1</v>
      </c>
    </row>
    <row r="1814" customFormat="false" ht="15" hidden="false" customHeight="false" outlineLevel="0" collapsed="false">
      <c r="A1814" s="0" t="s">
        <v>78</v>
      </c>
      <c r="B1814" s="0" t="n">
        <f aca="false">VALUE(LEFT(A1814,4))</f>
        <v>2024</v>
      </c>
      <c r="C1814" s="0" t="str">
        <f aca="false">"FY"&amp;IF(VALUE(MID(A1814,6,2))&gt;=4,VALUE(LEFT(A1814,4)),VALUE(LEFT(A1814,4))-1)&amp;"-"&amp;TEXT(MOD(IF(VALUE(MID(A1814,6,2))&gt;=4,VALUE(LEFT(A1814,4)),VALUE(LEFT(A1814,4))-1)+1,100),"00")</f>
        <v>FY2024-25</v>
      </c>
      <c r="D1814" s="0" t="s">
        <v>872</v>
      </c>
      <c r="E1814" s="0" t="s">
        <v>105</v>
      </c>
      <c r="F1814" s="0" t="str">
        <f aca="false">INDEX(Mapping!$B$2:$B$465,MATCH(E1814,Mapping!$A$2:$A$465,0))</f>
        <v>DNH &amp; DD (UT)</v>
      </c>
      <c r="G1814" s="0" t="str">
        <f aca="false">INDEX(Mapping!$C$2:$C$465,MATCH(E1814,Mapping!$A$2:$A$465,0))</f>
        <v>DNH &amp; DD (UT)</v>
      </c>
      <c r="H1814" s="2" t="n">
        <v>250.5</v>
      </c>
      <c r="I1814" s="3" t="n">
        <v>5.32</v>
      </c>
    </row>
    <row r="1815" customFormat="false" ht="15" hidden="false" customHeight="false" outlineLevel="0" collapsed="false">
      <c r="A1815" s="0" t="s">
        <v>78</v>
      </c>
      <c r="B1815" s="0" t="n">
        <f aca="false">VALUE(LEFT(A1815,4))</f>
        <v>2024</v>
      </c>
      <c r="C1815" s="0" t="str">
        <f aca="false">"FY"&amp;IF(VALUE(MID(A1815,6,2))&gt;=4,VALUE(LEFT(A1815,4)),VALUE(LEFT(A1815,4))-1)&amp;"-"&amp;TEXT(MOD(IF(VALUE(MID(A1815,6,2))&gt;=4,VALUE(LEFT(A1815,4)),VALUE(LEFT(A1815,4))-1)+1,100),"00")</f>
        <v>FY2024-25</v>
      </c>
      <c r="D1815" s="0" t="s">
        <v>656</v>
      </c>
      <c r="E1815" s="0" t="s">
        <v>36</v>
      </c>
      <c r="F1815" s="0" t="str">
        <f aca="false">INDEX(Mapping!$B$2:$B$465,MATCH(E1815,Mapping!$A$2:$A$465,0))</f>
        <v>UTTAR PRADESH</v>
      </c>
      <c r="G1815" s="0" t="str">
        <f aca="false">INDEX(Mapping!$C$2:$C$465,MATCH(E1815,Mapping!$A$2:$A$465,0))</f>
        <v>UTTAR PRADESH</v>
      </c>
      <c r="H1815" s="2" t="n">
        <v>236.99</v>
      </c>
      <c r="I1815" s="3" t="n">
        <v>5.03</v>
      </c>
    </row>
    <row r="1816" customFormat="false" ht="15" hidden="false" customHeight="false" outlineLevel="0" collapsed="false">
      <c r="A1816" s="0" t="s">
        <v>78</v>
      </c>
      <c r="B1816" s="0" t="n">
        <f aca="false">VALUE(LEFT(A1816,4))</f>
        <v>2024</v>
      </c>
      <c r="C1816" s="0" t="str">
        <f aca="false">"FY"&amp;IF(VALUE(MID(A1816,6,2))&gt;=4,VALUE(LEFT(A1816,4)),VALUE(LEFT(A1816,4))-1)&amp;"-"&amp;TEXT(MOD(IF(VALUE(MID(A1816,6,2))&gt;=4,VALUE(LEFT(A1816,4)),VALUE(LEFT(A1816,4))-1)+1,100),"00")</f>
        <v>FY2024-25</v>
      </c>
      <c r="D1816" s="0" t="s">
        <v>668</v>
      </c>
      <c r="E1816" s="0" t="s">
        <v>40</v>
      </c>
      <c r="F1816" s="0" t="str">
        <f aca="false">INDEX(Mapping!$B$2:$B$465,MATCH(E1816,Mapping!$A$2:$A$465,0))</f>
        <v>TAMIL NADU</v>
      </c>
      <c r="G1816" s="0" t="str">
        <f aca="false">INDEX(Mapping!$C$2:$C$465,MATCH(E1816,Mapping!$A$2:$A$465,0))</f>
        <v>TAMIL NADU</v>
      </c>
      <c r="H1816" s="2" t="n">
        <v>218.84</v>
      </c>
      <c r="I1816" s="3" t="n">
        <v>4.64</v>
      </c>
    </row>
    <row r="1817" customFormat="false" ht="15" hidden="false" customHeight="false" outlineLevel="0" collapsed="false">
      <c r="A1817" s="0" t="s">
        <v>78</v>
      </c>
      <c r="B1817" s="0" t="n">
        <f aca="false">VALUE(LEFT(A1817,4))</f>
        <v>2024</v>
      </c>
      <c r="C1817" s="0" t="str">
        <f aca="false">"FY"&amp;IF(VALUE(MID(A1817,6,2))&gt;=4,VALUE(LEFT(A1817,4)),VALUE(LEFT(A1817,4))-1)&amp;"-"&amp;TEXT(MOD(IF(VALUE(MID(A1817,6,2))&gt;=4,VALUE(LEFT(A1817,4)),VALUE(LEFT(A1817,4))-1)+1,100),"00")</f>
        <v>FY2024-25</v>
      </c>
      <c r="D1817" s="0" t="s">
        <v>702</v>
      </c>
      <c r="E1817" s="0" t="s">
        <v>42</v>
      </c>
      <c r="F1817" s="0" t="str">
        <f aca="false">INDEX(Mapping!$B$2:$B$465,MATCH(E1817,Mapping!$A$2:$A$465,0))</f>
        <v>PUNJAB</v>
      </c>
      <c r="G1817" s="0" t="str">
        <f aca="false">INDEX(Mapping!$C$2:$C$465,MATCH(E1817,Mapping!$A$2:$A$465,0))</f>
        <v>PUNJAB</v>
      </c>
      <c r="H1817" s="2" t="n">
        <v>193.6</v>
      </c>
      <c r="I1817" s="3" t="n">
        <v>4.11</v>
      </c>
    </row>
    <row r="1818" customFormat="false" ht="15" hidden="false" customHeight="false" outlineLevel="0" collapsed="false">
      <c r="A1818" s="0" t="s">
        <v>78</v>
      </c>
      <c r="B1818" s="0" t="n">
        <f aca="false">VALUE(LEFT(A1818,4))</f>
        <v>2024</v>
      </c>
      <c r="C1818" s="0" t="str">
        <f aca="false">"FY"&amp;IF(VALUE(MID(A1818,6,2))&gt;=4,VALUE(LEFT(A1818,4)),VALUE(LEFT(A1818,4))-1)&amp;"-"&amp;TEXT(MOD(IF(VALUE(MID(A1818,6,2))&gt;=4,VALUE(LEFT(A1818,4)),VALUE(LEFT(A1818,4))-1)+1,100),"00")</f>
        <v>FY2024-25</v>
      </c>
      <c r="D1818" s="0" t="s">
        <v>677</v>
      </c>
      <c r="E1818" s="0" t="s">
        <v>39</v>
      </c>
      <c r="F1818" s="0" t="str">
        <f aca="false">INDEX(Mapping!$B$2:$B$465,MATCH(E1818,Mapping!$A$2:$A$465,0))</f>
        <v>WEST BENGAL</v>
      </c>
      <c r="G1818" s="0" t="str">
        <f aca="false">INDEX(Mapping!$C$2:$C$465,MATCH(E1818,Mapping!$A$2:$A$465,0))</f>
        <v>WEST BENGAL</v>
      </c>
      <c r="H1818" s="2" t="n">
        <v>115.02</v>
      </c>
      <c r="I1818" s="3" t="n">
        <v>2.44</v>
      </c>
    </row>
    <row r="1819" customFormat="false" ht="15" hidden="false" customHeight="false" outlineLevel="0" collapsed="false">
      <c r="A1819" s="0" t="s">
        <v>78</v>
      </c>
      <c r="B1819" s="0" t="n">
        <f aca="false">VALUE(LEFT(A1819,4))</f>
        <v>2024</v>
      </c>
      <c r="C1819" s="0" t="str">
        <f aca="false">"FY"&amp;IF(VALUE(MID(A1819,6,2))&gt;=4,VALUE(LEFT(A1819,4)),VALUE(LEFT(A1819,4))-1)&amp;"-"&amp;TEXT(MOD(IF(VALUE(MID(A1819,6,2))&gt;=4,VALUE(LEFT(A1819,4)),VALUE(LEFT(A1819,4))-1)+1,100),"00")</f>
        <v>FY2024-25</v>
      </c>
      <c r="D1819" s="0" t="s">
        <v>669</v>
      </c>
      <c r="E1819" s="0" t="s">
        <v>44</v>
      </c>
      <c r="F1819" s="0" t="str">
        <f aca="false">INDEX(Mapping!$B$2:$B$465,MATCH(E1819,Mapping!$A$2:$A$465,0))</f>
        <v>HARYANA</v>
      </c>
      <c r="G1819" s="0" t="str">
        <f aca="false">INDEX(Mapping!$C$2:$C$465,MATCH(E1819,Mapping!$A$2:$A$465,0))</f>
        <v>HARYANA</v>
      </c>
      <c r="H1819" s="2" t="n">
        <v>78.38</v>
      </c>
      <c r="I1819" s="3" t="n">
        <v>1.66</v>
      </c>
    </row>
    <row r="1820" customFormat="false" ht="15" hidden="false" customHeight="false" outlineLevel="0" collapsed="false">
      <c r="A1820" s="0" t="s">
        <v>78</v>
      </c>
      <c r="B1820" s="0" t="n">
        <f aca="false">VALUE(LEFT(A1820,4))</f>
        <v>2024</v>
      </c>
      <c r="C1820" s="0" t="str">
        <f aca="false">"FY"&amp;IF(VALUE(MID(A1820,6,2))&gt;=4,VALUE(LEFT(A1820,4)),VALUE(LEFT(A1820,4))-1)&amp;"-"&amp;TEXT(MOD(IF(VALUE(MID(A1820,6,2))&gt;=4,VALUE(LEFT(A1820,4)),VALUE(LEFT(A1820,4))-1)+1,100),"00")</f>
        <v>FY2024-25</v>
      </c>
      <c r="D1820" s="0" t="s">
        <v>699</v>
      </c>
      <c r="E1820" s="0" t="s">
        <v>71</v>
      </c>
      <c r="F1820" s="0" t="str">
        <f aca="false">INDEX(Mapping!$B$2:$B$465,MATCH(E1820,Mapping!$A$2:$A$465,0))</f>
        <v>KERALA</v>
      </c>
      <c r="G1820" s="0" t="str">
        <f aca="false">INDEX(Mapping!$C$2:$C$465,MATCH(E1820,Mapping!$A$2:$A$465,0))</f>
        <v>KERALA</v>
      </c>
      <c r="H1820" s="2" t="n">
        <v>57.81</v>
      </c>
      <c r="I1820" s="3" t="n">
        <v>1.23</v>
      </c>
    </row>
    <row r="1821" customFormat="false" ht="15" hidden="false" customHeight="false" outlineLevel="0" collapsed="false">
      <c r="A1821" s="0" t="s">
        <v>78</v>
      </c>
      <c r="B1821" s="0" t="n">
        <f aca="false">VALUE(LEFT(A1821,4))</f>
        <v>2024</v>
      </c>
      <c r="C1821" s="0" t="str">
        <f aca="false">"FY"&amp;IF(VALUE(MID(A1821,6,2))&gt;=4,VALUE(LEFT(A1821,4)),VALUE(LEFT(A1821,4))-1)&amp;"-"&amp;TEXT(MOD(IF(VALUE(MID(A1821,6,2))&gt;=4,VALUE(LEFT(A1821,4)),VALUE(LEFT(A1821,4))-1)+1,100),"00")</f>
        <v>FY2024-25</v>
      </c>
      <c r="D1821" s="0" t="s">
        <v>658</v>
      </c>
      <c r="E1821" s="0" t="s">
        <v>48</v>
      </c>
      <c r="F1821" s="0" t="str">
        <f aca="false">INDEX(Mapping!$B$2:$B$465,MATCH(E1821,Mapping!$A$2:$A$465,0))</f>
        <v>DELHI</v>
      </c>
      <c r="G1821" s="0" t="str">
        <f aca="false">INDEX(Mapping!$C$2:$C$465,MATCH(E1821,Mapping!$A$2:$A$465,0))</f>
        <v>DELHI</v>
      </c>
      <c r="H1821" s="2" t="n">
        <v>51.33</v>
      </c>
      <c r="I1821" s="3" t="n">
        <v>1.09</v>
      </c>
    </row>
    <row r="1822" customFormat="false" ht="15" hidden="false" customHeight="false" outlineLevel="0" collapsed="false">
      <c r="A1822" s="0" t="s">
        <v>78</v>
      </c>
      <c r="B1822" s="0" t="n">
        <f aca="false">VALUE(LEFT(A1822,4))</f>
        <v>2024</v>
      </c>
      <c r="C1822" s="0" t="str">
        <f aca="false">"FY"&amp;IF(VALUE(MID(A1822,6,2))&gt;=4,VALUE(LEFT(A1822,4)),VALUE(LEFT(A1822,4))-1)&amp;"-"&amp;TEXT(MOD(IF(VALUE(MID(A1822,6,2))&gt;=4,VALUE(LEFT(A1822,4)),VALUE(LEFT(A1822,4))-1)+1,100),"00")</f>
        <v>FY2024-25</v>
      </c>
      <c r="D1822" s="0" t="s">
        <v>663</v>
      </c>
      <c r="E1822" s="0" t="s">
        <v>41</v>
      </c>
      <c r="F1822" s="0" t="str">
        <f aca="false">INDEX(Mapping!$B$2:$B$465,MATCH(E1822,Mapping!$A$2:$A$465,0))</f>
        <v>RAJASTHAN</v>
      </c>
      <c r="G1822" s="0" t="str">
        <f aca="false">INDEX(Mapping!$C$2:$C$465,MATCH(E1822,Mapping!$A$2:$A$465,0))</f>
        <v>RAJASTHAN</v>
      </c>
      <c r="H1822" s="2" t="n">
        <v>50.77</v>
      </c>
      <c r="I1822" s="3" t="n">
        <v>1.08</v>
      </c>
    </row>
    <row r="1823" customFormat="false" ht="15" hidden="false" customHeight="false" outlineLevel="0" collapsed="false">
      <c r="A1823" s="0" t="s">
        <v>78</v>
      </c>
      <c r="B1823" s="0" t="n">
        <f aca="false">VALUE(LEFT(A1823,4))</f>
        <v>2024</v>
      </c>
      <c r="C1823" s="0" t="str">
        <f aca="false">"FY"&amp;IF(VALUE(MID(A1823,6,2))&gt;=4,VALUE(LEFT(A1823,4)),VALUE(LEFT(A1823,4))-1)&amp;"-"&amp;TEXT(MOD(IF(VALUE(MID(A1823,6,2))&gt;=4,VALUE(LEFT(A1823,4)),VALUE(LEFT(A1823,4))-1)+1,100),"00")</f>
        <v>FY2024-25</v>
      </c>
      <c r="D1823" s="0" t="s">
        <v>738</v>
      </c>
      <c r="E1823" s="0" t="s">
        <v>56</v>
      </c>
      <c r="F1823" s="0" t="str">
        <f aca="false">INDEX(Mapping!$B$2:$B$465,MATCH(E1823,Mapping!$A$2:$A$465,0))</f>
        <v>UTTARAKHAND</v>
      </c>
      <c r="G1823" s="0" t="str">
        <f aca="false">INDEX(Mapping!$C$2:$C$465,MATCH(E1823,Mapping!$A$2:$A$465,0))</f>
        <v>UTTARAKHAND</v>
      </c>
      <c r="H1823" s="2" t="n">
        <v>50.14</v>
      </c>
      <c r="I1823" s="3" t="n">
        <v>1.06</v>
      </c>
    </row>
    <row r="1824" customFormat="false" ht="15" hidden="false" customHeight="false" outlineLevel="0" collapsed="false">
      <c r="A1824" s="0" t="s">
        <v>78</v>
      </c>
      <c r="B1824" s="0" t="n">
        <f aca="false">VALUE(LEFT(A1824,4))</f>
        <v>2024</v>
      </c>
      <c r="C1824" s="0" t="str">
        <f aca="false">"FY"&amp;IF(VALUE(MID(A1824,6,2))&gt;=4,VALUE(LEFT(A1824,4)),VALUE(LEFT(A1824,4))-1)&amp;"-"&amp;TEXT(MOD(IF(VALUE(MID(A1824,6,2))&gt;=4,VALUE(LEFT(A1824,4)),VALUE(LEFT(A1824,4))-1)+1,100),"00")</f>
        <v>FY2024-25</v>
      </c>
      <c r="D1824" s="0" t="s">
        <v>660</v>
      </c>
      <c r="E1824" s="0" t="s">
        <v>50</v>
      </c>
      <c r="F1824" s="0" t="str">
        <f aca="false">INDEX(Mapping!$B$2:$B$465,MATCH(E1824,Mapping!$A$2:$A$465,0))</f>
        <v>MADHYA PRADESH</v>
      </c>
      <c r="G1824" s="0" t="str">
        <f aca="false">INDEX(Mapping!$C$2:$C$465,MATCH(E1824,Mapping!$A$2:$A$465,0))</f>
        <v>MADHYA PRADESH</v>
      </c>
      <c r="H1824" s="2" t="n">
        <v>37.96</v>
      </c>
      <c r="I1824" s="3" t="n">
        <v>0.81</v>
      </c>
    </row>
    <row r="1825" customFormat="false" ht="15" hidden="false" customHeight="false" outlineLevel="0" collapsed="false">
      <c r="A1825" s="0" t="s">
        <v>78</v>
      </c>
      <c r="B1825" s="0" t="n">
        <f aca="false">VALUE(LEFT(A1825,4))</f>
        <v>2024</v>
      </c>
      <c r="C1825" s="0" t="str">
        <f aca="false">"FY"&amp;IF(VALUE(MID(A1825,6,2))&gt;=4,VALUE(LEFT(A1825,4)),VALUE(LEFT(A1825,4))-1)&amp;"-"&amp;TEXT(MOD(IF(VALUE(MID(A1825,6,2))&gt;=4,VALUE(LEFT(A1825,4)),VALUE(LEFT(A1825,4))-1)+1,100),"00")</f>
        <v>FY2024-25</v>
      </c>
      <c r="D1825" s="0" t="s">
        <v>652</v>
      </c>
      <c r="E1825" s="0" t="s">
        <v>47</v>
      </c>
      <c r="F1825" s="0" t="str">
        <f aca="false">INDEX(Mapping!$B$2:$B$465,MATCH(E1825,Mapping!$A$2:$A$465,0))</f>
        <v>KARNATAKA</v>
      </c>
      <c r="G1825" s="0" t="str">
        <f aca="false">INDEX(Mapping!$C$2:$C$465,MATCH(E1825,Mapping!$A$2:$A$465,0))</f>
        <v>KARNATAKA</v>
      </c>
      <c r="H1825" s="2" t="n">
        <v>26.18</v>
      </c>
      <c r="I1825" s="3" t="n">
        <v>0.56</v>
      </c>
    </row>
    <row r="1826" customFormat="false" ht="15" hidden="false" customHeight="false" outlineLevel="0" collapsed="false">
      <c r="A1826" s="0" t="s">
        <v>78</v>
      </c>
      <c r="B1826" s="0" t="n">
        <f aca="false">VALUE(LEFT(A1826,4))</f>
        <v>2024</v>
      </c>
      <c r="C1826" s="0" t="str">
        <f aca="false">"FY"&amp;IF(VALUE(MID(A1826,6,2))&gt;=4,VALUE(LEFT(A1826,4)),VALUE(LEFT(A1826,4))-1)&amp;"-"&amp;TEXT(MOD(IF(VALUE(MID(A1826,6,2))&gt;=4,VALUE(LEFT(A1826,4)),VALUE(LEFT(A1826,4))-1)+1,100),"00")</f>
        <v>FY2024-25</v>
      </c>
      <c r="D1826" s="0" t="s">
        <v>873</v>
      </c>
      <c r="E1826" s="0" t="s">
        <v>306</v>
      </c>
      <c r="F1826" s="0" t="str">
        <f aca="false">INDEX(Mapping!$B$2:$B$465,MATCH(E1826,Mapping!$A$2:$A$465,0))</f>
        <v>BALCO</v>
      </c>
      <c r="G1826" s="0" t="str">
        <f aca="false">INDEX(Mapping!$C$2:$C$465,MATCH(E1826,Mapping!$A$2:$A$465,0))</f>
        <v>BALCO</v>
      </c>
      <c r="H1826" s="2" t="n">
        <v>24.37</v>
      </c>
      <c r="I1826" s="3" t="n">
        <v>0.52</v>
      </c>
    </row>
    <row r="1827" customFormat="false" ht="15" hidden="false" customHeight="false" outlineLevel="0" collapsed="false">
      <c r="A1827" s="0" t="s">
        <v>78</v>
      </c>
      <c r="B1827" s="0" t="n">
        <f aca="false">VALUE(LEFT(A1827,4))</f>
        <v>2024</v>
      </c>
      <c r="C1827" s="0" t="str">
        <f aca="false">"FY"&amp;IF(VALUE(MID(A1827,6,2))&gt;=4,VALUE(LEFT(A1827,4)),VALUE(LEFT(A1827,4))-1)&amp;"-"&amp;TEXT(MOD(IF(VALUE(MID(A1827,6,2))&gt;=4,VALUE(LEFT(A1827,4)),VALUE(LEFT(A1827,4))-1)+1,100),"00")</f>
        <v>FY2024-25</v>
      </c>
      <c r="D1827" s="0" t="s">
        <v>665</v>
      </c>
      <c r="E1827" s="0" t="s">
        <v>61</v>
      </c>
      <c r="F1827" s="0" t="str">
        <f aca="false">INDEX(Mapping!$B$2:$B$465,MATCH(E1827,Mapping!$A$2:$A$465,0))</f>
        <v>ASSAM</v>
      </c>
      <c r="G1827" s="0" t="str">
        <f aca="false">INDEX(Mapping!$C$2:$C$465,MATCH(E1827,Mapping!$A$2:$A$465,0))</f>
        <v>ASSAM</v>
      </c>
      <c r="H1827" s="2" t="n">
        <v>22.29</v>
      </c>
      <c r="I1827" s="3" t="n">
        <v>0.47</v>
      </c>
    </row>
    <row r="1828" customFormat="false" ht="15" hidden="false" customHeight="false" outlineLevel="0" collapsed="false">
      <c r="A1828" s="0" t="s">
        <v>78</v>
      </c>
      <c r="B1828" s="0" t="n">
        <f aca="false">VALUE(LEFT(A1828,4))</f>
        <v>2024</v>
      </c>
      <c r="C1828" s="0" t="str">
        <f aca="false">"FY"&amp;IF(VALUE(MID(A1828,6,2))&gt;=4,VALUE(LEFT(A1828,4)),VALUE(LEFT(A1828,4))-1)&amp;"-"&amp;TEXT(MOD(IF(VALUE(MID(A1828,6,2))&gt;=4,VALUE(LEFT(A1828,4)),VALUE(LEFT(A1828,4))-1)+1,100),"00")</f>
        <v>FY2024-25</v>
      </c>
      <c r="D1828" s="0" t="s">
        <v>192</v>
      </c>
      <c r="E1828" s="0" t="s">
        <v>192</v>
      </c>
      <c r="F1828" s="0" t="str">
        <f aca="false">INDEX(Mapping!$B$2:$B$465,MATCH(E1828,Mapping!$A$2:$A$465,0))</f>
        <v>MB POWER (MP)</v>
      </c>
      <c r="G1828" s="0" t="str">
        <f aca="false">INDEX(Mapping!$C$2:$C$465,MATCH(E1828,Mapping!$A$2:$A$465,0))</f>
        <v>MB POWER (MP)</v>
      </c>
      <c r="H1828" s="2" t="n">
        <v>18.72</v>
      </c>
      <c r="I1828" s="3" t="n">
        <v>0.4</v>
      </c>
    </row>
    <row r="1829" customFormat="false" ht="15" hidden="false" customHeight="false" outlineLevel="0" collapsed="false">
      <c r="A1829" s="0" t="s">
        <v>78</v>
      </c>
      <c r="B1829" s="0" t="n">
        <f aca="false">VALUE(LEFT(A1829,4))</f>
        <v>2024</v>
      </c>
      <c r="C1829" s="0" t="str">
        <f aca="false">"FY"&amp;IF(VALUE(MID(A1829,6,2))&gt;=4,VALUE(LEFT(A1829,4)),VALUE(LEFT(A1829,4))-1)&amp;"-"&amp;TEXT(MOD(IF(VALUE(MID(A1829,6,2))&gt;=4,VALUE(LEFT(A1829,4)),VALUE(LEFT(A1829,4))-1)+1,100),"00")</f>
        <v>FY2024-25</v>
      </c>
      <c r="D1829" s="0" t="s">
        <v>657</v>
      </c>
      <c r="E1829" s="0" t="s">
        <v>46</v>
      </c>
      <c r="F1829" s="0" t="str">
        <f aca="false">INDEX(Mapping!$B$2:$B$465,MATCH(E1829,Mapping!$A$2:$A$465,0))</f>
        <v>CHHATTISGARH</v>
      </c>
      <c r="G1829" s="0" t="str">
        <f aca="false">INDEX(Mapping!$C$2:$C$465,MATCH(E1829,Mapping!$A$2:$A$465,0))</f>
        <v>CHHATTISGARH</v>
      </c>
      <c r="H1829" s="2" t="n">
        <v>17.74</v>
      </c>
      <c r="I1829" s="3" t="n">
        <v>0.38</v>
      </c>
    </row>
    <row r="1830" customFormat="false" ht="15" hidden="false" customHeight="false" outlineLevel="0" collapsed="false">
      <c r="A1830" s="0" t="s">
        <v>78</v>
      </c>
      <c r="B1830" s="0" t="n">
        <f aca="false">VALUE(LEFT(A1830,4))</f>
        <v>2024</v>
      </c>
      <c r="C1830" s="0" t="str">
        <f aca="false">"FY"&amp;IF(VALUE(MID(A1830,6,2))&gt;=4,VALUE(LEFT(A1830,4)),VALUE(LEFT(A1830,4))-1)&amp;"-"&amp;TEXT(MOD(IF(VALUE(MID(A1830,6,2))&gt;=4,VALUE(LEFT(A1830,4)),VALUE(LEFT(A1830,4))-1)+1,100),"00")</f>
        <v>FY2024-25</v>
      </c>
      <c r="D1830" s="0" t="s">
        <v>654</v>
      </c>
      <c r="E1830" s="0" t="s">
        <v>43</v>
      </c>
      <c r="F1830" s="0" t="str">
        <f aca="false">INDEX(Mapping!$B$2:$B$465,MATCH(E1830,Mapping!$A$2:$A$465,0))</f>
        <v>ODISHA</v>
      </c>
      <c r="G1830" s="0" t="str">
        <f aca="false">INDEX(Mapping!$C$2:$C$465,MATCH(E1830,Mapping!$A$2:$A$465,0))</f>
        <v>ODISHA</v>
      </c>
      <c r="H1830" s="2" t="n">
        <v>17.54</v>
      </c>
      <c r="I1830" s="3" t="n">
        <v>0.37</v>
      </c>
    </row>
    <row r="1831" customFormat="false" ht="15" hidden="false" customHeight="false" outlineLevel="0" collapsed="false">
      <c r="A1831" s="0" t="s">
        <v>78</v>
      </c>
      <c r="B1831" s="0" t="n">
        <f aca="false">VALUE(LEFT(A1831,4))</f>
        <v>2024</v>
      </c>
      <c r="C1831" s="0" t="str">
        <f aca="false">"FY"&amp;IF(VALUE(MID(A1831,6,2))&gt;=4,VALUE(LEFT(A1831,4)),VALUE(LEFT(A1831,4))-1)&amp;"-"&amp;TEXT(MOD(IF(VALUE(MID(A1831,6,2))&gt;=4,VALUE(LEFT(A1831,4)),VALUE(LEFT(A1831,4))-1)+1,100),"00")</f>
        <v>FY2024-25</v>
      </c>
      <c r="D1831" s="0" t="s">
        <v>874</v>
      </c>
      <c r="E1831" s="0" t="s">
        <v>257</v>
      </c>
      <c r="F1831" s="0" t="str">
        <f aca="false">INDEX(Mapping!$B$2:$B$465,MATCH(E1831,Mapping!$A$2:$A$465,0))</f>
        <v>INDIAN RAILWAYS (NCR)</v>
      </c>
      <c r="G1831" s="0" t="str">
        <f aca="false">INDEX(Mapping!$C$2:$C$465,MATCH(E1831,Mapping!$A$2:$A$465,0))</f>
        <v>INDIAN RAILWAYS (NCR)</v>
      </c>
      <c r="H1831" s="2" t="n">
        <v>16.21</v>
      </c>
      <c r="I1831" s="3" t="n">
        <v>0.34</v>
      </c>
    </row>
    <row r="1832" customFormat="false" ht="15" hidden="false" customHeight="false" outlineLevel="0" collapsed="false">
      <c r="A1832" s="0" t="s">
        <v>78</v>
      </c>
      <c r="B1832" s="0" t="n">
        <f aca="false">VALUE(LEFT(A1832,4))</f>
        <v>2024</v>
      </c>
      <c r="C1832" s="0" t="str">
        <f aca="false">"FY"&amp;IF(VALUE(MID(A1832,6,2))&gt;=4,VALUE(LEFT(A1832,4)),VALUE(LEFT(A1832,4))-1)&amp;"-"&amp;TEXT(MOD(IF(VALUE(MID(A1832,6,2))&gt;=4,VALUE(LEFT(A1832,4)),VALUE(LEFT(A1832,4))-1)+1,100),"00")</f>
        <v>FY2024-25</v>
      </c>
      <c r="D1832" s="0" t="s">
        <v>875</v>
      </c>
      <c r="E1832" s="0" t="s">
        <v>178</v>
      </c>
      <c r="F1832" s="0" t="str">
        <f aca="false">INDEX(Mapping!$B$2:$B$465,MATCH(E1832,Mapping!$A$2:$A$465,0))</f>
        <v>AM/NS INDIA (HAZIRA)</v>
      </c>
      <c r="G1832" s="0" t="str">
        <f aca="false">INDEX(Mapping!$C$2:$C$465,MATCH(E1832,Mapping!$A$2:$A$465,0))</f>
        <v>AM/NS INDIA (HAZIRA)</v>
      </c>
      <c r="H1832" s="2" t="n">
        <v>16.05</v>
      </c>
      <c r="I1832" s="3" t="n">
        <v>0.34</v>
      </c>
    </row>
    <row r="1833" customFormat="false" ht="15" hidden="false" customHeight="false" outlineLevel="0" collapsed="false">
      <c r="A1833" s="0" t="s">
        <v>78</v>
      </c>
      <c r="B1833" s="0" t="n">
        <f aca="false">VALUE(LEFT(A1833,4))</f>
        <v>2024</v>
      </c>
      <c r="C1833" s="0" t="str">
        <f aca="false">"FY"&amp;IF(VALUE(MID(A1833,6,2))&gt;=4,VALUE(LEFT(A1833,4)),VALUE(LEFT(A1833,4))-1)&amp;"-"&amp;TEXT(MOD(IF(VALUE(MID(A1833,6,2))&gt;=4,VALUE(LEFT(A1833,4)),VALUE(LEFT(A1833,4))-1)+1,100),"00")</f>
        <v>FY2024-25</v>
      </c>
      <c r="D1833" s="0" t="s">
        <v>713</v>
      </c>
      <c r="E1833" s="0" t="s">
        <v>268</v>
      </c>
      <c r="F1833" s="0" t="str">
        <f aca="false">INDEX(Mapping!$B$2:$B$465,MATCH(E1833,Mapping!$A$2:$A$465,0))</f>
        <v>GOA</v>
      </c>
      <c r="G1833" s="0" t="str">
        <f aca="false">INDEX(Mapping!$C$2:$C$465,MATCH(E1833,Mapping!$A$2:$A$465,0))</f>
        <v>GOA</v>
      </c>
      <c r="H1833" s="2" t="n">
        <v>12.94</v>
      </c>
      <c r="I1833" s="3" t="n">
        <v>0.27</v>
      </c>
    </row>
    <row r="1834" customFormat="false" ht="15" hidden="false" customHeight="false" outlineLevel="0" collapsed="false">
      <c r="A1834" s="0" t="s">
        <v>78</v>
      </c>
      <c r="B1834" s="0" t="n">
        <f aca="false">VALUE(LEFT(A1834,4))</f>
        <v>2024</v>
      </c>
      <c r="C1834" s="0" t="str">
        <f aca="false">"FY"&amp;IF(VALUE(MID(A1834,6,2))&gt;=4,VALUE(LEFT(A1834,4)),VALUE(LEFT(A1834,4))-1)&amp;"-"&amp;TEXT(MOD(IF(VALUE(MID(A1834,6,2))&gt;=4,VALUE(LEFT(A1834,4)),VALUE(LEFT(A1834,4))-1)+1,100),"00")</f>
        <v>FY2024-25</v>
      </c>
      <c r="D1834" s="0" t="s">
        <v>666</v>
      </c>
      <c r="E1834" s="0" t="s">
        <v>53</v>
      </c>
      <c r="F1834" s="0" t="str">
        <f aca="false">INDEX(Mapping!$B$2:$B$465,MATCH(E1834,Mapping!$A$2:$A$465,0))</f>
        <v>HIMACHAL PRADESH</v>
      </c>
      <c r="G1834" s="0" t="str">
        <f aca="false">INDEX(Mapping!$C$2:$C$465,MATCH(E1834,Mapping!$A$2:$A$465,0))</f>
        <v>HIMACHAL PRADESH</v>
      </c>
      <c r="H1834" s="2" t="n">
        <v>12.26</v>
      </c>
      <c r="I1834" s="3" t="n">
        <v>0.26</v>
      </c>
    </row>
    <row r="1835" customFormat="false" ht="15" hidden="false" customHeight="false" outlineLevel="0" collapsed="false">
      <c r="A1835" s="0" t="s">
        <v>78</v>
      </c>
      <c r="B1835" s="0" t="n">
        <f aca="false">VALUE(LEFT(A1835,4))</f>
        <v>2024</v>
      </c>
      <c r="C1835" s="0" t="str">
        <f aca="false">"FY"&amp;IF(VALUE(MID(A1835,6,2))&gt;=4,VALUE(LEFT(A1835,4)),VALUE(LEFT(A1835,4))-1)&amp;"-"&amp;TEXT(MOD(IF(VALUE(MID(A1835,6,2))&gt;=4,VALUE(LEFT(A1835,4)),VALUE(LEFT(A1835,4))-1)+1,100),"00")</f>
        <v>FY2024-25</v>
      </c>
      <c r="D1835" s="0" t="s">
        <v>721</v>
      </c>
      <c r="E1835" s="0" t="s">
        <v>176</v>
      </c>
      <c r="F1835" s="0" t="str">
        <f aca="false">INDEX(Mapping!$B$2:$B$465,MATCH(E1835,Mapping!$A$2:$A$465,0))</f>
        <v>SIKKIM</v>
      </c>
      <c r="G1835" s="0" t="str">
        <f aca="false">INDEX(Mapping!$C$2:$C$465,MATCH(E1835,Mapping!$A$2:$A$465,0))</f>
        <v>SIKKIM</v>
      </c>
      <c r="H1835" s="2" t="n">
        <v>11.92</v>
      </c>
      <c r="I1835" s="3" t="n">
        <v>0.25</v>
      </c>
    </row>
    <row r="1836" customFormat="false" ht="15" hidden="false" customHeight="false" outlineLevel="0" collapsed="false">
      <c r="A1836" s="0" t="s">
        <v>78</v>
      </c>
      <c r="B1836" s="0" t="n">
        <f aca="false">VALUE(LEFT(A1836,4))</f>
        <v>2024</v>
      </c>
      <c r="C1836" s="0" t="str">
        <f aca="false">"FY"&amp;IF(VALUE(MID(A1836,6,2))&gt;=4,VALUE(LEFT(A1836,4)),VALUE(LEFT(A1836,4))-1)&amp;"-"&amp;TEXT(MOD(IF(VALUE(MID(A1836,6,2))&gt;=4,VALUE(LEFT(A1836,4)),VALUE(LEFT(A1836,4))-1)+1,100),"00")</f>
        <v>FY2024-25</v>
      </c>
      <c r="D1836" s="0" t="s">
        <v>824</v>
      </c>
      <c r="E1836" s="0" t="s">
        <v>482</v>
      </c>
      <c r="F1836" s="0" t="str">
        <f aca="false">INDEX(Mapping!$B$2:$B$465,MATCH(E1836,Mapping!$A$2:$A$465,0))</f>
        <v>GOA SR</v>
      </c>
      <c r="G1836" s="0" t="str">
        <f aca="false">INDEX(Mapping!$C$2:$C$465,MATCH(E1836,Mapping!$A$2:$A$465,0))</f>
        <v>GOA SR</v>
      </c>
      <c r="H1836" s="2" t="n">
        <v>10.83</v>
      </c>
      <c r="I1836" s="3" t="n">
        <v>0.23</v>
      </c>
    </row>
    <row r="1837" customFormat="false" ht="15" hidden="false" customHeight="false" outlineLevel="0" collapsed="false">
      <c r="A1837" s="0" t="s">
        <v>78</v>
      </c>
      <c r="B1837" s="0" t="n">
        <f aca="false">VALUE(LEFT(A1837,4))</f>
        <v>2024</v>
      </c>
      <c r="C1837" s="0" t="str">
        <f aca="false">"FY"&amp;IF(VALUE(MID(A1837,6,2))&gt;=4,VALUE(LEFT(A1837,4)),VALUE(LEFT(A1837,4))-1)&amp;"-"&amp;TEXT(MOD(IF(VALUE(MID(A1837,6,2))&gt;=4,VALUE(LEFT(A1837,4)),VALUE(LEFT(A1837,4))-1)+1,100),"00")</f>
        <v>FY2024-25</v>
      </c>
      <c r="D1837" s="0" t="s">
        <v>687</v>
      </c>
      <c r="E1837" s="0" t="s">
        <v>45</v>
      </c>
      <c r="F1837" s="0" t="str">
        <f aca="false">INDEX(Mapping!$B$2:$B$465,MATCH(E1837,Mapping!$A$2:$A$465,0))</f>
        <v>BIHAR</v>
      </c>
      <c r="G1837" s="0" t="str">
        <f aca="false">INDEX(Mapping!$C$2:$C$465,MATCH(E1837,Mapping!$A$2:$A$465,0))</f>
        <v>BIHAR</v>
      </c>
      <c r="H1837" s="2" t="n">
        <v>6.52</v>
      </c>
      <c r="I1837" s="3" t="n">
        <v>0.14</v>
      </c>
    </row>
    <row r="1838" customFormat="false" ht="15" hidden="false" customHeight="false" outlineLevel="0" collapsed="false">
      <c r="A1838" s="0" t="s">
        <v>78</v>
      </c>
      <c r="B1838" s="0" t="n">
        <f aca="false">VALUE(LEFT(A1838,4))</f>
        <v>2024</v>
      </c>
      <c r="C1838" s="0" t="str">
        <f aca="false">"FY"&amp;IF(VALUE(MID(A1838,6,2))&gt;=4,VALUE(LEFT(A1838,4)),VALUE(LEFT(A1838,4))-1)&amp;"-"&amp;TEXT(MOD(IF(VALUE(MID(A1838,6,2))&gt;=4,VALUE(LEFT(A1838,4)),VALUE(LEFT(A1838,4))-1)+1,100),"00")</f>
        <v>FY2024-25</v>
      </c>
      <c r="D1838" s="0" t="s">
        <v>735</v>
      </c>
      <c r="E1838" s="0" t="s">
        <v>147</v>
      </c>
      <c r="F1838" s="0" t="str">
        <f aca="false">INDEX(Mapping!$B$2:$B$465,MATCH(E1838,Mapping!$A$2:$A$465,0))</f>
        <v>JAMMU &amp; KASHMIR</v>
      </c>
      <c r="G1838" s="0" t="str">
        <f aca="false">INDEX(Mapping!$C$2:$C$465,MATCH(E1838,Mapping!$A$2:$A$465,0))</f>
        <v>JAMMU &amp; KASHMIR</v>
      </c>
      <c r="H1838" s="2" t="n">
        <v>5.29</v>
      </c>
      <c r="I1838" s="3" t="n">
        <v>0.11</v>
      </c>
    </row>
    <row r="1839" customFormat="false" ht="15" hidden="false" customHeight="false" outlineLevel="0" collapsed="false">
      <c r="A1839" s="0" t="s">
        <v>78</v>
      </c>
      <c r="B1839" s="0" t="n">
        <f aca="false">VALUE(LEFT(A1839,4))</f>
        <v>2024</v>
      </c>
      <c r="C1839" s="0" t="str">
        <f aca="false">"FY"&amp;IF(VALUE(MID(A1839,6,2))&gt;=4,VALUE(LEFT(A1839,4)),VALUE(LEFT(A1839,4))-1)&amp;"-"&amp;TEXT(MOD(IF(VALUE(MID(A1839,6,2))&gt;=4,VALUE(LEFT(A1839,4)),VALUE(LEFT(A1839,4))-1)+1,100),"00")</f>
        <v>FY2024-25</v>
      </c>
      <c r="D1839" s="0" t="s">
        <v>690</v>
      </c>
      <c r="E1839" s="0" t="s">
        <v>198</v>
      </c>
      <c r="F1839" s="0" t="str">
        <f aca="false">INDEX(Mapping!$B$2:$B$465,MATCH(E1839,Mapping!$A$2:$A$465,0))</f>
        <v>CHANDIGARH</v>
      </c>
      <c r="G1839" s="0" t="str">
        <f aca="false">INDEX(Mapping!$C$2:$C$465,MATCH(E1839,Mapping!$A$2:$A$465,0))</f>
        <v>CHANDIGARH</v>
      </c>
      <c r="H1839" s="2" t="n">
        <v>5.24</v>
      </c>
      <c r="I1839" s="3" t="n">
        <v>0.11</v>
      </c>
    </row>
    <row r="1840" customFormat="false" ht="15" hidden="false" customHeight="false" outlineLevel="0" collapsed="false">
      <c r="A1840" s="0" t="s">
        <v>78</v>
      </c>
      <c r="B1840" s="0" t="n">
        <f aca="false">VALUE(LEFT(A1840,4))</f>
        <v>2024</v>
      </c>
      <c r="C1840" s="0" t="str">
        <f aca="false">"FY"&amp;IF(VALUE(MID(A1840,6,2))&gt;=4,VALUE(LEFT(A1840,4)),VALUE(LEFT(A1840,4))-1)&amp;"-"&amp;TEXT(MOD(IF(VALUE(MID(A1840,6,2))&gt;=4,VALUE(LEFT(A1840,4)),VALUE(LEFT(A1840,4))-1)+1,100),"00")</f>
        <v>FY2024-25</v>
      </c>
      <c r="D1840" s="0" t="s">
        <v>711</v>
      </c>
      <c r="E1840" s="0" t="s">
        <v>94</v>
      </c>
      <c r="F1840" s="0" t="str">
        <f aca="false">INDEX(Mapping!$B$2:$B$465,MATCH(E1840,Mapping!$A$2:$A$465,0))</f>
        <v>JHARKHAND</v>
      </c>
      <c r="G1840" s="0" t="str">
        <f aca="false">INDEX(Mapping!$C$2:$C$465,MATCH(E1840,Mapping!$A$2:$A$465,0))</f>
        <v>JHARKHAND</v>
      </c>
      <c r="H1840" s="2" t="n">
        <v>5.16</v>
      </c>
      <c r="I1840" s="3" t="n">
        <v>0.11</v>
      </c>
    </row>
    <row r="1841" customFormat="false" ht="15" hidden="false" customHeight="false" outlineLevel="0" collapsed="false">
      <c r="A1841" s="0" t="s">
        <v>78</v>
      </c>
      <c r="B1841" s="0" t="n">
        <f aca="false">VALUE(LEFT(A1841,4))</f>
        <v>2024</v>
      </c>
      <c r="C1841" s="0" t="str">
        <f aca="false">"FY"&amp;IF(VALUE(MID(A1841,6,2))&gt;=4,VALUE(LEFT(A1841,4)),VALUE(LEFT(A1841,4))-1)&amp;"-"&amp;TEXT(MOD(IF(VALUE(MID(A1841,6,2))&gt;=4,VALUE(LEFT(A1841,4)),VALUE(LEFT(A1841,4))-1)+1,100),"00")</f>
        <v>FY2024-25</v>
      </c>
      <c r="D1841" s="0" t="s">
        <v>727</v>
      </c>
      <c r="E1841" s="0" t="s">
        <v>199</v>
      </c>
      <c r="F1841" s="0" t="str">
        <f aca="false">INDEX(Mapping!$B$2:$B$465,MATCH(E1841,Mapping!$A$2:$A$465,0))</f>
        <v>TRIPURA</v>
      </c>
      <c r="G1841" s="0" t="str">
        <f aca="false">INDEX(Mapping!$C$2:$C$465,MATCH(E1841,Mapping!$A$2:$A$465,0))</f>
        <v>TRIPURA</v>
      </c>
      <c r="H1841" s="2" t="n">
        <v>2.67</v>
      </c>
      <c r="I1841" s="3" t="n">
        <v>0.06</v>
      </c>
    </row>
    <row r="1842" customFormat="false" ht="15" hidden="false" customHeight="false" outlineLevel="0" collapsed="false">
      <c r="A1842" s="0" t="s">
        <v>78</v>
      </c>
      <c r="B1842" s="0" t="n">
        <f aca="false">VALUE(LEFT(A1842,4))</f>
        <v>2024</v>
      </c>
      <c r="C1842" s="0" t="str">
        <f aca="false">"FY"&amp;IF(VALUE(MID(A1842,6,2))&gt;=4,VALUE(LEFT(A1842,4)),VALUE(LEFT(A1842,4))-1)&amp;"-"&amp;TEXT(MOD(IF(VALUE(MID(A1842,6,2))&gt;=4,VALUE(LEFT(A1842,4)),VALUE(LEFT(A1842,4))-1)+1,100),"00")</f>
        <v>FY2024-25</v>
      </c>
      <c r="D1842" s="0" t="s">
        <v>757</v>
      </c>
      <c r="E1842" s="0" t="s">
        <v>121</v>
      </c>
      <c r="F1842" s="0" t="str">
        <f aca="false">INDEX(Mapping!$B$2:$B$465,MATCH(E1842,Mapping!$A$2:$A$465,0))</f>
        <v>MEGHALAYA</v>
      </c>
      <c r="G1842" s="0" t="str">
        <f aca="false">INDEX(Mapping!$C$2:$C$465,MATCH(E1842,Mapping!$A$2:$A$465,0))</f>
        <v>MEGHALAYA</v>
      </c>
      <c r="H1842" s="2" t="n">
        <v>1.69</v>
      </c>
      <c r="I1842" s="3" t="n">
        <v>0.04</v>
      </c>
    </row>
    <row r="1843" customFormat="false" ht="15" hidden="false" customHeight="false" outlineLevel="0" collapsed="false">
      <c r="A1843" s="0" t="s">
        <v>78</v>
      </c>
      <c r="B1843" s="0" t="n">
        <f aca="false">VALUE(LEFT(A1843,4))</f>
        <v>2024</v>
      </c>
      <c r="C1843" s="0" t="str">
        <f aca="false">"FY"&amp;IF(VALUE(MID(A1843,6,2))&gt;=4,VALUE(LEFT(A1843,4)),VALUE(LEFT(A1843,4))-1)&amp;"-"&amp;TEXT(MOD(IF(VALUE(MID(A1843,6,2))&gt;=4,VALUE(LEFT(A1843,4)),VALUE(LEFT(A1843,4))-1)+1,100),"00")</f>
        <v>FY2024-25</v>
      </c>
      <c r="D1843" s="0" t="s">
        <v>683</v>
      </c>
      <c r="E1843" s="0" t="s">
        <v>153</v>
      </c>
      <c r="F1843" s="0" t="str">
        <f aca="false">INDEX(Mapping!$B$2:$B$465,MATCH(E1843,Mapping!$A$2:$A$465,0))</f>
        <v>DVC</v>
      </c>
      <c r="G1843" s="0" t="str">
        <f aca="false">INDEX(Mapping!$C$2:$C$465,MATCH(E1843,Mapping!$A$2:$A$465,0))</f>
        <v>DVC</v>
      </c>
      <c r="H1843" s="2" t="n">
        <v>0.56</v>
      </c>
      <c r="I1843" s="3" t="n">
        <v>0.01</v>
      </c>
    </row>
    <row r="1844" customFormat="false" ht="15" hidden="false" customHeight="false" outlineLevel="0" collapsed="false">
      <c r="A1844" s="0" t="s">
        <v>78</v>
      </c>
      <c r="B1844" s="0" t="n">
        <f aca="false">VALUE(LEFT(A1844,4))</f>
        <v>2024</v>
      </c>
      <c r="C1844" s="0" t="str">
        <f aca="false">"FY"&amp;IF(VALUE(MID(A1844,6,2))&gt;=4,VALUE(LEFT(A1844,4)),VALUE(LEFT(A1844,4))-1)&amp;"-"&amp;TEXT(MOD(IF(VALUE(MID(A1844,6,2))&gt;=4,VALUE(LEFT(A1844,4)),VALUE(LEFT(A1844,4))-1)+1,100),"00")</f>
        <v>FY2024-25</v>
      </c>
      <c r="D1844" s="0" t="s">
        <v>736</v>
      </c>
      <c r="E1844" s="0" t="s">
        <v>303</v>
      </c>
      <c r="F1844" s="0" t="str">
        <f aca="false">INDEX(Mapping!$B$2:$B$465,MATCH(E1844,Mapping!$A$2:$A$465,0))</f>
        <v>PUDUCHERRY</v>
      </c>
      <c r="G1844" s="0" t="str">
        <f aca="false">INDEX(Mapping!$C$2:$C$465,MATCH(E1844,Mapping!$A$2:$A$465,0))</f>
        <v>PUDUCHERRY</v>
      </c>
      <c r="H1844" s="2" t="n">
        <v>0.2</v>
      </c>
      <c r="I1844" s="3" t="n">
        <v>0.004</v>
      </c>
    </row>
    <row r="1845" customFormat="false" ht="15" hidden="false" customHeight="false" outlineLevel="0" collapsed="false">
      <c r="A1845" s="0" t="s">
        <v>301</v>
      </c>
      <c r="B1845" s="0" t="n">
        <f aca="false">VALUE(LEFT(A1845,4))</f>
        <v>2024</v>
      </c>
      <c r="C1845" s="0" t="str">
        <f aca="false">"FY"&amp;IF(VALUE(MID(A1845,6,2))&gt;=4,VALUE(LEFT(A1845,4)),VALUE(LEFT(A1845,4))-1)&amp;"-"&amp;TEXT(MOD(IF(VALUE(MID(A1845,6,2))&gt;=4,VALUE(LEFT(A1845,4)),VALUE(LEFT(A1845,4))-1)+1,100),"00")</f>
        <v>FY2024-25</v>
      </c>
      <c r="D1845" s="0" t="s">
        <v>671</v>
      </c>
      <c r="E1845" s="0" t="s">
        <v>31</v>
      </c>
      <c r="F1845" s="0" t="str">
        <f aca="false">INDEX(Mapping!$B$2:$B$465,MATCH(E1845,Mapping!$A$2:$A$465,0))</f>
        <v>GUJARAT</v>
      </c>
      <c r="G1845" s="0" t="str">
        <f aca="false">INDEX(Mapping!$C$2:$C$465,MATCH(E1845,Mapping!$A$2:$A$465,0))</f>
        <v>GUJARAT</v>
      </c>
      <c r="H1845" s="2" t="n">
        <v>894.55</v>
      </c>
      <c r="I1845" s="3" t="n">
        <v>19.61</v>
      </c>
    </row>
    <row r="1846" customFormat="false" ht="15" hidden="false" customHeight="false" outlineLevel="0" collapsed="false">
      <c r="A1846" s="0" t="s">
        <v>301</v>
      </c>
      <c r="B1846" s="0" t="n">
        <f aca="false">VALUE(LEFT(A1846,4))</f>
        <v>2024</v>
      </c>
      <c r="C1846" s="0" t="str">
        <f aca="false">"FY"&amp;IF(VALUE(MID(A1846,6,2))&gt;=4,VALUE(LEFT(A1846,4)),VALUE(LEFT(A1846,4))-1)&amp;"-"&amp;TEXT(MOD(IF(VALUE(MID(A1846,6,2))&gt;=4,VALUE(LEFT(A1846,4)),VALUE(LEFT(A1846,4))-1)+1,100),"00")</f>
        <v>FY2024-25</v>
      </c>
      <c r="D1846" s="0" t="s">
        <v>705</v>
      </c>
      <c r="E1846" s="0" t="s">
        <v>35</v>
      </c>
      <c r="F1846" s="0" t="str">
        <f aca="false">INDEX(Mapping!$B$2:$B$465,MATCH(E1846,Mapping!$A$2:$A$465,0))</f>
        <v>TELANGANA</v>
      </c>
      <c r="G1846" s="0" t="str">
        <f aca="false">INDEX(Mapping!$C$2:$C$465,MATCH(E1846,Mapping!$A$2:$A$465,0))</f>
        <v>TELANGANA</v>
      </c>
      <c r="H1846" s="2" t="n">
        <v>798.06</v>
      </c>
      <c r="I1846" s="3" t="n">
        <v>17.49</v>
      </c>
    </row>
    <row r="1847" customFormat="false" ht="15" hidden="false" customHeight="false" outlineLevel="0" collapsed="false">
      <c r="A1847" s="0" t="s">
        <v>301</v>
      </c>
      <c r="B1847" s="0" t="n">
        <f aca="false">VALUE(LEFT(A1847,4))</f>
        <v>2024</v>
      </c>
      <c r="C1847" s="0" t="str">
        <f aca="false">"FY"&amp;IF(VALUE(MID(A1847,6,2))&gt;=4,VALUE(LEFT(A1847,4)),VALUE(LEFT(A1847,4))-1)&amp;"-"&amp;TEXT(MOD(IF(VALUE(MID(A1847,6,2))&gt;=4,VALUE(LEFT(A1847,4)),VALUE(LEFT(A1847,4))-1)+1,100),"00")</f>
        <v>FY2024-25</v>
      </c>
      <c r="D1847" s="0" t="s">
        <v>663</v>
      </c>
      <c r="E1847" s="0" t="s">
        <v>41</v>
      </c>
      <c r="F1847" s="0" t="str">
        <f aca="false">INDEX(Mapping!$B$2:$B$465,MATCH(E1847,Mapping!$A$2:$A$465,0))</f>
        <v>RAJASTHAN</v>
      </c>
      <c r="G1847" s="0" t="str">
        <f aca="false">INDEX(Mapping!$C$2:$C$465,MATCH(E1847,Mapping!$A$2:$A$465,0))</f>
        <v>RAJASTHAN</v>
      </c>
      <c r="H1847" s="2" t="n">
        <v>483.72</v>
      </c>
      <c r="I1847" s="3" t="n">
        <v>10.6</v>
      </c>
    </row>
    <row r="1848" customFormat="false" ht="15" hidden="false" customHeight="false" outlineLevel="0" collapsed="false">
      <c r="A1848" s="0" t="s">
        <v>301</v>
      </c>
      <c r="B1848" s="0" t="n">
        <f aca="false">VALUE(LEFT(A1848,4))</f>
        <v>2024</v>
      </c>
      <c r="C1848" s="0" t="str">
        <f aca="false">"FY"&amp;IF(VALUE(MID(A1848,6,2))&gt;=4,VALUE(LEFT(A1848,4)),VALUE(LEFT(A1848,4))-1)&amp;"-"&amp;TEXT(MOD(IF(VALUE(MID(A1848,6,2))&gt;=4,VALUE(LEFT(A1848,4)),VALUE(LEFT(A1848,4))-1)+1,100),"00")</f>
        <v>FY2024-25</v>
      </c>
      <c r="D1848" s="0" t="s">
        <v>872</v>
      </c>
      <c r="E1848" s="0" t="s">
        <v>105</v>
      </c>
      <c r="F1848" s="0" t="str">
        <f aca="false">INDEX(Mapping!$B$2:$B$465,MATCH(E1848,Mapping!$A$2:$A$465,0))</f>
        <v>DNH &amp; DD (UT)</v>
      </c>
      <c r="G1848" s="0" t="str">
        <f aca="false">INDEX(Mapping!$C$2:$C$465,MATCH(E1848,Mapping!$A$2:$A$465,0))</f>
        <v>DNH &amp; DD (UT)</v>
      </c>
      <c r="H1848" s="2" t="n">
        <v>317.2</v>
      </c>
      <c r="I1848" s="3" t="n">
        <v>6.95</v>
      </c>
    </row>
    <row r="1849" customFormat="false" ht="15" hidden="false" customHeight="false" outlineLevel="0" collapsed="false">
      <c r="A1849" s="0" t="s">
        <v>301</v>
      </c>
      <c r="B1849" s="0" t="n">
        <f aca="false">VALUE(LEFT(A1849,4))</f>
        <v>2024</v>
      </c>
      <c r="C1849" s="0" t="str">
        <f aca="false">"FY"&amp;IF(VALUE(MID(A1849,6,2))&gt;=4,VALUE(LEFT(A1849,4)),VALUE(LEFT(A1849,4))-1)&amp;"-"&amp;TEXT(MOD(IF(VALUE(MID(A1849,6,2))&gt;=4,VALUE(LEFT(A1849,4)),VALUE(LEFT(A1849,4))-1)+1,100),"00")</f>
        <v>FY2024-25</v>
      </c>
      <c r="D1849" s="0" t="s">
        <v>677</v>
      </c>
      <c r="E1849" s="0" t="s">
        <v>39</v>
      </c>
      <c r="F1849" s="0" t="str">
        <f aca="false">INDEX(Mapping!$B$2:$B$465,MATCH(E1849,Mapping!$A$2:$A$465,0))</f>
        <v>WEST BENGAL</v>
      </c>
      <c r="G1849" s="0" t="str">
        <f aca="false">INDEX(Mapping!$C$2:$C$465,MATCH(E1849,Mapping!$A$2:$A$465,0))</f>
        <v>WEST BENGAL</v>
      </c>
      <c r="H1849" s="2" t="n">
        <v>258.63</v>
      </c>
      <c r="I1849" s="3" t="n">
        <v>5.67</v>
      </c>
    </row>
    <row r="1850" customFormat="false" ht="15" hidden="false" customHeight="false" outlineLevel="0" collapsed="false">
      <c r="A1850" s="0" t="s">
        <v>301</v>
      </c>
      <c r="B1850" s="0" t="n">
        <f aca="false">VALUE(LEFT(A1850,4))</f>
        <v>2024</v>
      </c>
      <c r="C1850" s="0" t="str">
        <f aca="false">"FY"&amp;IF(VALUE(MID(A1850,6,2))&gt;=4,VALUE(LEFT(A1850,4)),VALUE(LEFT(A1850,4))-1)&amp;"-"&amp;TEXT(MOD(IF(VALUE(MID(A1850,6,2))&gt;=4,VALUE(LEFT(A1850,4)),VALUE(LEFT(A1850,4))-1)+1,100),"00")</f>
        <v>FY2024-25</v>
      </c>
      <c r="D1850" s="0" t="s">
        <v>676</v>
      </c>
      <c r="E1850" s="0" t="s">
        <v>37</v>
      </c>
      <c r="F1850" s="0" t="str">
        <f aca="false">INDEX(Mapping!$B$2:$B$465,MATCH(E1850,Mapping!$A$2:$A$465,0))</f>
        <v>MAHARASHTRA</v>
      </c>
      <c r="G1850" s="0" t="str">
        <f aca="false">INDEX(Mapping!$C$2:$C$465,MATCH(E1850,Mapping!$A$2:$A$465,0))</f>
        <v>MAHARASHTRA</v>
      </c>
      <c r="H1850" s="2" t="n">
        <v>244.38</v>
      </c>
      <c r="I1850" s="3" t="n">
        <v>5.36</v>
      </c>
    </row>
    <row r="1851" customFormat="false" ht="15" hidden="false" customHeight="false" outlineLevel="0" collapsed="false">
      <c r="A1851" s="0" t="s">
        <v>301</v>
      </c>
      <c r="B1851" s="0" t="n">
        <f aca="false">VALUE(LEFT(A1851,4))</f>
        <v>2024</v>
      </c>
      <c r="C1851" s="0" t="str">
        <f aca="false">"FY"&amp;IF(VALUE(MID(A1851,6,2))&gt;=4,VALUE(LEFT(A1851,4)),VALUE(LEFT(A1851,4))-1)&amp;"-"&amp;TEXT(MOD(IF(VALUE(MID(A1851,6,2))&gt;=4,VALUE(LEFT(A1851,4)),VALUE(LEFT(A1851,4))-1)+1,100),"00")</f>
        <v>FY2024-25</v>
      </c>
      <c r="D1851" s="0" t="s">
        <v>652</v>
      </c>
      <c r="E1851" s="0" t="s">
        <v>47</v>
      </c>
      <c r="F1851" s="0" t="str">
        <f aca="false">INDEX(Mapping!$B$2:$B$465,MATCH(E1851,Mapping!$A$2:$A$465,0))</f>
        <v>KARNATAKA</v>
      </c>
      <c r="G1851" s="0" t="str">
        <f aca="false">INDEX(Mapping!$C$2:$C$465,MATCH(E1851,Mapping!$A$2:$A$465,0))</f>
        <v>KARNATAKA</v>
      </c>
      <c r="H1851" s="2" t="n">
        <v>244.02</v>
      </c>
      <c r="I1851" s="3" t="n">
        <v>5.35</v>
      </c>
    </row>
    <row r="1852" customFormat="false" ht="15" hidden="false" customHeight="false" outlineLevel="0" collapsed="false">
      <c r="A1852" s="0" t="s">
        <v>301</v>
      </c>
      <c r="B1852" s="0" t="n">
        <f aca="false">VALUE(LEFT(A1852,4))</f>
        <v>2024</v>
      </c>
      <c r="C1852" s="0" t="str">
        <f aca="false">"FY"&amp;IF(VALUE(MID(A1852,6,2))&gt;=4,VALUE(LEFT(A1852,4)),VALUE(LEFT(A1852,4))-1)&amp;"-"&amp;TEXT(MOD(IF(VALUE(MID(A1852,6,2))&gt;=4,VALUE(LEFT(A1852,4)),VALUE(LEFT(A1852,4))-1)+1,100),"00")</f>
        <v>FY2024-25</v>
      </c>
      <c r="D1852" s="0" t="s">
        <v>656</v>
      </c>
      <c r="E1852" s="0" t="s">
        <v>36</v>
      </c>
      <c r="F1852" s="0" t="str">
        <f aca="false">INDEX(Mapping!$B$2:$B$465,MATCH(E1852,Mapping!$A$2:$A$465,0))</f>
        <v>UTTAR PRADESH</v>
      </c>
      <c r="G1852" s="0" t="str">
        <f aca="false">INDEX(Mapping!$C$2:$C$465,MATCH(E1852,Mapping!$A$2:$A$465,0))</f>
        <v>UTTAR PRADESH</v>
      </c>
      <c r="H1852" s="2" t="n">
        <v>231.44</v>
      </c>
      <c r="I1852" s="3" t="n">
        <v>5.07</v>
      </c>
    </row>
    <row r="1853" customFormat="false" ht="15" hidden="false" customHeight="false" outlineLevel="0" collapsed="false">
      <c r="A1853" s="0" t="s">
        <v>301</v>
      </c>
      <c r="B1853" s="0" t="n">
        <f aca="false">VALUE(LEFT(A1853,4))</f>
        <v>2024</v>
      </c>
      <c r="C1853" s="0" t="str">
        <f aca="false">"FY"&amp;IF(VALUE(MID(A1853,6,2))&gt;=4,VALUE(LEFT(A1853,4)),VALUE(LEFT(A1853,4))-1)&amp;"-"&amp;TEXT(MOD(IF(VALUE(MID(A1853,6,2))&gt;=4,VALUE(LEFT(A1853,4)),VALUE(LEFT(A1853,4))-1)+1,100),"00")</f>
        <v>FY2024-25</v>
      </c>
      <c r="D1853" s="0" t="s">
        <v>672</v>
      </c>
      <c r="E1853" s="0" t="s">
        <v>38</v>
      </c>
      <c r="F1853" s="0" t="str">
        <f aca="false">INDEX(Mapping!$B$2:$B$465,MATCH(E1853,Mapping!$A$2:$A$465,0))</f>
        <v>ANDHRA PRADESH</v>
      </c>
      <c r="G1853" s="0" t="str">
        <f aca="false">INDEX(Mapping!$C$2:$C$465,MATCH(E1853,Mapping!$A$2:$A$465,0))</f>
        <v>ANDHRA PRADESH</v>
      </c>
      <c r="H1853" s="2" t="n">
        <v>199.07</v>
      </c>
      <c r="I1853" s="3" t="n">
        <v>4.36</v>
      </c>
    </row>
    <row r="1854" customFormat="false" ht="15" hidden="false" customHeight="false" outlineLevel="0" collapsed="false">
      <c r="A1854" s="0" t="s">
        <v>301</v>
      </c>
      <c r="B1854" s="0" t="n">
        <f aca="false">VALUE(LEFT(A1854,4))</f>
        <v>2024</v>
      </c>
      <c r="C1854" s="0" t="str">
        <f aca="false">"FY"&amp;IF(VALUE(MID(A1854,6,2))&gt;=4,VALUE(LEFT(A1854,4)),VALUE(LEFT(A1854,4))-1)&amp;"-"&amp;TEXT(MOD(IF(VALUE(MID(A1854,6,2))&gt;=4,VALUE(LEFT(A1854,4)),VALUE(LEFT(A1854,4))-1)+1,100),"00")</f>
        <v>FY2024-25</v>
      </c>
      <c r="D1854" s="0" t="s">
        <v>668</v>
      </c>
      <c r="E1854" s="0" t="s">
        <v>40</v>
      </c>
      <c r="F1854" s="0" t="str">
        <f aca="false">INDEX(Mapping!$B$2:$B$465,MATCH(E1854,Mapping!$A$2:$A$465,0))</f>
        <v>TAMIL NADU</v>
      </c>
      <c r="G1854" s="0" t="str">
        <f aca="false">INDEX(Mapping!$C$2:$C$465,MATCH(E1854,Mapping!$A$2:$A$465,0))</f>
        <v>TAMIL NADU</v>
      </c>
      <c r="H1854" s="2" t="n">
        <v>178.26</v>
      </c>
      <c r="I1854" s="3" t="n">
        <v>3.91</v>
      </c>
    </row>
    <row r="1855" customFormat="false" ht="15" hidden="false" customHeight="false" outlineLevel="0" collapsed="false">
      <c r="A1855" s="0" t="s">
        <v>301</v>
      </c>
      <c r="B1855" s="0" t="n">
        <f aca="false">VALUE(LEFT(A1855,4))</f>
        <v>2024</v>
      </c>
      <c r="C1855" s="0" t="str">
        <f aca="false">"FY"&amp;IF(VALUE(MID(A1855,6,2))&gt;=4,VALUE(LEFT(A1855,4)),VALUE(LEFT(A1855,4))-1)&amp;"-"&amp;TEXT(MOD(IF(VALUE(MID(A1855,6,2))&gt;=4,VALUE(LEFT(A1855,4)),VALUE(LEFT(A1855,4))-1)+1,100),"00")</f>
        <v>FY2024-25</v>
      </c>
      <c r="D1855" s="0" t="s">
        <v>873</v>
      </c>
      <c r="E1855" s="0" t="s">
        <v>306</v>
      </c>
      <c r="F1855" s="0" t="str">
        <f aca="false">INDEX(Mapping!$B$2:$B$465,MATCH(E1855,Mapping!$A$2:$A$465,0))</f>
        <v>BALCO</v>
      </c>
      <c r="G1855" s="0" t="str">
        <f aca="false">INDEX(Mapping!$C$2:$C$465,MATCH(E1855,Mapping!$A$2:$A$465,0))</f>
        <v>BALCO</v>
      </c>
      <c r="H1855" s="2" t="n">
        <v>114.19</v>
      </c>
      <c r="I1855" s="3" t="n">
        <v>2.5</v>
      </c>
    </row>
    <row r="1856" customFormat="false" ht="15" hidden="false" customHeight="false" outlineLevel="0" collapsed="false">
      <c r="A1856" s="0" t="s">
        <v>301</v>
      </c>
      <c r="B1856" s="0" t="n">
        <f aca="false">VALUE(LEFT(A1856,4))</f>
        <v>2024</v>
      </c>
      <c r="C1856" s="0" t="str">
        <f aca="false">"FY"&amp;IF(VALUE(MID(A1856,6,2))&gt;=4,VALUE(LEFT(A1856,4)),VALUE(LEFT(A1856,4))-1)&amp;"-"&amp;TEXT(MOD(IF(VALUE(MID(A1856,6,2))&gt;=4,VALUE(LEFT(A1856,4)),VALUE(LEFT(A1856,4))-1)+1,100),"00")</f>
        <v>FY2024-25</v>
      </c>
      <c r="D1856" s="0" t="s">
        <v>657</v>
      </c>
      <c r="E1856" s="0" t="s">
        <v>46</v>
      </c>
      <c r="F1856" s="0" t="str">
        <f aca="false">INDEX(Mapping!$B$2:$B$465,MATCH(E1856,Mapping!$A$2:$A$465,0))</f>
        <v>CHHATTISGARH</v>
      </c>
      <c r="G1856" s="0" t="str">
        <f aca="false">INDEX(Mapping!$C$2:$C$465,MATCH(E1856,Mapping!$A$2:$A$465,0))</f>
        <v>CHHATTISGARH</v>
      </c>
      <c r="H1856" s="2" t="n">
        <v>105.6</v>
      </c>
      <c r="I1856" s="3" t="n">
        <v>2.31</v>
      </c>
    </row>
    <row r="1857" customFormat="false" ht="15" hidden="false" customHeight="false" outlineLevel="0" collapsed="false">
      <c r="A1857" s="0" t="s">
        <v>301</v>
      </c>
      <c r="B1857" s="0" t="n">
        <f aca="false">VALUE(LEFT(A1857,4))</f>
        <v>2024</v>
      </c>
      <c r="C1857" s="0" t="str">
        <f aca="false">"FY"&amp;IF(VALUE(MID(A1857,6,2))&gt;=4,VALUE(LEFT(A1857,4)),VALUE(LEFT(A1857,4))-1)&amp;"-"&amp;TEXT(MOD(IF(VALUE(MID(A1857,6,2))&gt;=4,VALUE(LEFT(A1857,4)),VALUE(LEFT(A1857,4))-1)+1,100),"00")</f>
        <v>FY2024-25</v>
      </c>
      <c r="D1857" s="0" t="s">
        <v>699</v>
      </c>
      <c r="E1857" s="0" t="s">
        <v>71</v>
      </c>
      <c r="F1857" s="0" t="str">
        <f aca="false">INDEX(Mapping!$B$2:$B$465,MATCH(E1857,Mapping!$A$2:$A$465,0))</f>
        <v>KERALA</v>
      </c>
      <c r="G1857" s="0" t="str">
        <f aca="false">INDEX(Mapping!$C$2:$C$465,MATCH(E1857,Mapping!$A$2:$A$465,0))</f>
        <v>KERALA</v>
      </c>
      <c r="H1857" s="2" t="n">
        <v>100.1</v>
      </c>
      <c r="I1857" s="3" t="n">
        <v>2.19</v>
      </c>
    </row>
    <row r="1858" customFormat="false" ht="15" hidden="false" customHeight="false" outlineLevel="0" collapsed="false">
      <c r="A1858" s="0" t="s">
        <v>301</v>
      </c>
      <c r="B1858" s="0" t="n">
        <f aca="false">VALUE(LEFT(A1858,4))</f>
        <v>2024</v>
      </c>
      <c r="C1858" s="0" t="str">
        <f aca="false">"FY"&amp;IF(VALUE(MID(A1858,6,2))&gt;=4,VALUE(LEFT(A1858,4)),VALUE(LEFT(A1858,4))-1)&amp;"-"&amp;TEXT(MOD(IF(VALUE(MID(A1858,6,2))&gt;=4,VALUE(LEFT(A1858,4)),VALUE(LEFT(A1858,4))-1)+1,100),"00")</f>
        <v>FY2024-25</v>
      </c>
      <c r="D1858" s="0" t="s">
        <v>669</v>
      </c>
      <c r="E1858" s="0" t="s">
        <v>44</v>
      </c>
      <c r="F1858" s="0" t="str">
        <f aca="false">INDEX(Mapping!$B$2:$B$465,MATCH(E1858,Mapping!$A$2:$A$465,0))</f>
        <v>HARYANA</v>
      </c>
      <c r="G1858" s="0" t="str">
        <f aca="false">INDEX(Mapping!$C$2:$C$465,MATCH(E1858,Mapping!$A$2:$A$465,0))</f>
        <v>HARYANA</v>
      </c>
      <c r="H1858" s="2" t="n">
        <v>70.77</v>
      </c>
      <c r="I1858" s="3" t="n">
        <v>1.55</v>
      </c>
    </row>
    <row r="1859" customFormat="false" ht="15" hidden="false" customHeight="false" outlineLevel="0" collapsed="false">
      <c r="A1859" s="0" t="s">
        <v>301</v>
      </c>
      <c r="B1859" s="0" t="n">
        <f aca="false">VALUE(LEFT(A1859,4))</f>
        <v>2024</v>
      </c>
      <c r="C1859" s="0" t="str">
        <f aca="false">"FY"&amp;IF(VALUE(MID(A1859,6,2))&gt;=4,VALUE(LEFT(A1859,4)),VALUE(LEFT(A1859,4))-1)&amp;"-"&amp;TEXT(MOD(IF(VALUE(MID(A1859,6,2))&gt;=4,VALUE(LEFT(A1859,4)),VALUE(LEFT(A1859,4))-1)+1,100),"00")</f>
        <v>FY2024-25</v>
      </c>
      <c r="D1859" s="0" t="s">
        <v>738</v>
      </c>
      <c r="E1859" s="0" t="s">
        <v>56</v>
      </c>
      <c r="F1859" s="0" t="str">
        <f aca="false">INDEX(Mapping!$B$2:$B$465,MATCH(E1859,Mapping!$A$2:$A$465,0))</f>
        <v>UTTARAKHAND</v>
      </c>
      <c r="G1859" s="0" t="str">
        <f aca="false">INDEX(Mapping!$C$2:$C$465,MATCH(E1859,Mapping!$A$2:$A$465,0))</f>
        <v>UTTARAKHAND</v>
      </c>
      <c r="H1859" s="2" t="n">
        <v>58.81</v>
      </c>
      <c r="I1859" s="3" t="n">
        <v>1.29</v>
      </c>
    </row>
    <row r="1860" customFormat="false" ht="15" hidden="false" customHeight="false" outlineLevel="0" collapsed="false">
      <c r="A1860" s="0" t="s">
        <v>301</v>
      </c>
      <c r="B1860" s="0" t="n">
        <f aca="false">VALUE(LEFT(A1860,4))</f>
        <v>2024</v>
      </c>
      <c r="C1860" s="0" t="str">
        <f aca="false">"FY"&amp;IF(VALUE(MID(A1860,6,2))&gt;=4,VALUE(LEFT(A1860,4)),VALUE(LEFT(A1860,4))-1)&amp;"-"&amp;TEXT(MOD(IF(VALUE(MID(A1860,6,2))&gt;=4,VALUE(LEFT(A1860,4)),VALUE(LEFT(A1860,4))-1)+1,100),"00")</f>
        <v>FY2024-25</v>
      </c>
      <c r="D1860" s="0" t="s">
        <v>658</v>
      </c>
      <c r="E1860" s="0" t="s">
        <v>48</v>
      </c>
      <c r="F1860" s="0" t="str">
        <f aca="false">INDEX(Mapping!$B$2:$B$465,MATCH(E1860,Mapping!$A$2:$A$465,0))</f>
        <v>DELHI</v>
      </c>
      <c r="G1860" s="0" t="str">
        <f aca="false">INDEX(Mapping!$C$2:$C$465,MATCH(E1860,Mapping!$A$2:$A$465,0))</f>
        <v>DELHI</v>
      </c>
      <c r="H1860" s="2" t="n">
        <v>48.33</v>
      </c>
      <c r="I1860" s="3" t="n">
        <v>1.06</v>
      </c>
    </row>
    <row r="1861" customFormat="false" ht="15" hidden="false" customHeight="false" outlineLevel="0" collapsed="false">
      <c r="A1861" s="0" t="s">
        <v>301</v>
      </c>
      <c r="B1861" s="0" t="n">
        <f aca="false">VALUE(LEFT(A1861,4))</f>
        <v>2024</v>
      </c>
      <c r="C1861" s="0" t="str">
        <f aca="false">"FY"&amp;IF(VALUE(MID(A1861,6,2))&gt;=4,VALUE(LEFT(A1861,4)),VALUE(LEFT(A1861,4))-1)&amp;"-"&amp;TEXT(MOD(IF(VALUE(MID(A1861,6,2))&gt;=4,VALUE(LEFT(A1861,4)),VALUE(LEFT(A1861,4))-1)+1,100),"00")</f>
        <v>FY2024-25</v>
      </c>
      <c r="D1861" s="0" t="s">
        <v>702</v>
      </c>
      <c r="E1861" s="0" t="s">
        <v>42</v>
      </c>
      <c r="F1861" s="0" t="str">
        <f aca="false">INDEX(Mapping!$B$2:$B$465,MATCH(E1861,Mapping!$A$2:$A$465,0))</f>
        <v>PUNJAB</v>
      </c>
      <c r="G1861" s="0" t="str">
        <f aca="false">INDEX(Mapping!$C$2:$C$465,MATCH(E1861,Mapping!$A$2:$A$465,0))</f>
        <v>PUNJAB</v>
      </c>
      <c r="H1861" s="2" t="n">
        <v>36.86</v>
      </c>
      <c r="I1861" s="3" t="n">
        <v>0.81</v>
      </c>
    </row>
    <row r="1862" customFormat="false" ht="15" hidden="false" customHeight="false" outlineLevel="0" collapsed="false">
      <c r="A1862" s="0" t="s">
        <v>301</v>
      </c>
      <c r="B1862" s="0" t="n">
        <f aca="false">VALUE(LEFT(A1862,4))</f>
        <v>2024</v>
      </c>
      <c r="C1862" s="0" t="str">
        <f aca="false">"FY"&amp;IF(VALUE(MID(A1862,6,2))&gt;=4,VALUE(LEFT(A1862,4)),VALUE(LEFT(A1862,4))-1)&amp;"-"&amp;TEXT(MOD(IF(VALUE(MID(A1862,6,2))&gt;=4,VALUE(LEFT(A1862,4)),VALUE(LEFT(A1862,4))-1)+1,100),"00")</f>
        <v>FY2024-25</v>
      </c>
      <c r="D1862" s="0" t="s">
        <v>654</v>
      </c>
      <c r="E1862" s="0" t="s">
        <v>43</v>
      </c>
      <c r="F1862" s="0" t="str">
        <f aca="false">INDEX(Mapping!$B$2:$B$465,MATCH(E1862,Mapping!$A$2:$A$465,0))</f>
        <v>ODISHA</v>
      </c>
      <c r="G1862" s="0" t="str">
        <f aca="false">INDEX(Mapping!$C$2:$C$465,MATCH(E1862,Mapping!$A$2:$A$465,0))</f>
        <v>ODISHA</v>
      </c>
      <c r="H1862" s="2" t="n">
        <v>35.53</v>
      </c>
      <c r="I1862" s="3" t="n">
        <v>0.78</v>
      </c>
    </row>
    <row r="1863" customFormat="false" ht="15" hidden="false" customHeight="false" outlineLevel="0" collapsed="false">
      <c r="A1863" s="0" t="s">
        <v>301</v>
      </c>
      <c r="B1863" s="0" t="n">
        <f aca="false">VALUE(LEFT(A1863,4))</f>
        <v>2024</v>
      </c>
      <c r="C1863" s="0" t="str">
        <f aca="false">"FY"&amp;IF(VALUE(MID(A1863,6,2))&gt;=4,VALUE(LEFT(A1863,4)),VALUE(LEFT(A1863,4))-1)&amp;"-"&amp;TEXT(MOD(IF(VALUE(MID(A1863,6,2))&gt;=4,VALUE(LEFT(A1863,4)),VALUE(LEFT(A1863,4))-1)+1,100),"00")</f>
        <v>FY2024-25</v>
      </c>
      <c r="D1863" s="0" t="s">
        <v>735</v>
      </c>
      <c r="E1863" s="0" t="s">
        <v>147</v>
      </c>
      <c r="F1863" s="0" t="str">
        <f aca="false">INDEX(Mapping!$B$2:$B$465,MATCH(E1863,Mapping!$A$2:$A$465,0))</f>
        <v>JAMMU &amp; KASHMIR</v>
      </c>
      <c r="G1863" s="0" t="str">
        <f aca="false">INDEX(Mapping!$C$2:$C$465,MATCH(E1863,Mapping!$A$2:$A$465,0))</f>
        <v>JAMMU &amp; KASHMIR</v>
      </c>
      <c r="H1863" s="2" t="n">
        <v>32.61</v>
      </c>
      <c r="I1863" s="3" t="n">
        <v>0.71</v>
      </c>
    </row>
    <row r="1864" customFormat="false" ht="15" hidden="false" customHeight="false" outlineLevel="0" collapsed="false">
      <c r="A1864" s="0" t="s">
        <v>301</v>
      </c>
      <c r="B1864" s="0" t="n">
        <f aca="false">VALUE(LEFT(A1864,4))</f>
        <v>2024</v>
      </c>
      <c r="C1864" s="0" t="str">
        <f aca="false">"FY"&amp;IF(VALUE(MID(A1864,6,2))&gt;=4,VALUE(LEFT(A1864,4)),VALUE(LEFT(A1864,4))-1)&amp;"-"&amp;TEXT(MOD(IF(VALUE(MID(A1864,6,2))&gt;=4,VALUE(LEFT(A1864,4)),VALUE(LEFT(A1864,4))-1)+1,100),"00")</f>
        <v>FY2024-25</v>
      </c>
      <c r="D1864" s="0" t="s">
        <v>660</v>
      </c>
      <c r="E1864" s="0" t="s">
        <v>50</v>
      </c>
      <c r="F1864" s="0" t="str">
        <f aca="false">INDEX(Mapping!$B$2:$B$465,MATCH(E1864,Mapping!$A$2:$A$465,0))</f>
        <v>MADHYA PRADESH</v>
      </c>
      <c r="G1864" s="0" t="str">
        <f aca="false">INDEX(Mapping!$C$2:$C$465,MATCH(E1864,Mapping!$A$2:$A$465,0))</f>
        <v>MADHYA PRADESH</v>
      </c>
      <c r="H1864" s="2" t="n">
        <v>27.44</v>
      </c>
      <c r="I1864" s="3" t="n">
        <v>0.6</v>
      </c>
    </row>
    <row r="1865" customFormat="false" ht="15" hidden="false" customHeight="false" outlineLevel="0" collapsed="false">
      <c r="A1865" s="0" t="s">
        <v>301</v>
      </c>
      <c r="B1865" s="0" t="n">
        <f aca="false">VALUE(LEFT(A1865,4))</f>
        <v>2024</v>
      </c>
      <c r="C1865" s="0" t="str">
        <f aca="false">"FY"&amp;IF(VALUE(MID(A1865,6,2))&gt;=4,VALUE(LEFT(A1865,4)),VALUE(LEFT(A1865,4))-1)&amp;"-"&amp;TEXT(MOD(IF(VALUE(MID(A1865,6,2))&gt;=4,VALUE(LEFT(A1865,4)),VALUE(LEFT(A1865,4))-1)+1,100),"00")</f>
        <v>FY2024-25</v>
      </c>
      <c r="D1865" s="0" t="s">
        <v>874</v>
      </c>
      <c r="E1865" s="0" t="s">
        <v>257</v>
      </c>
      <c r="F1865" s="0" t="str">
        <f aca="false">INDEX(Mapping!$B$2:$B$465,MATCH(E1865,Mapping!$A$2:$A$465,0))</f>
        <v>INDIAN RAILWAYS (NCR)</v>
      </c>
      <c r="G1865" s="0" t="str">
        <f aca="false">INDEX(Mapping!$C$2:$C$465,MATCH(E1865,Mapping!$A$2:$A$465,0))</f>
        <v>INDIAN RAILWAYS (NCR)</v>
      </c>
      <c r="H1865" s="2" t="n">
        <v>22.15</v>
      </c>
      <c r="I1865" s="3" t="n">
        <v>0.49</v>
      </c>
    </row>
    <row r="1866" customFormat="false" ht="15" hidden="false" customHeight="false" outlineLevel="0" collapsed="false">
      <c r="A1866" s="0" t="s">
        <v>301</v>
      </c>
      <c r="B1866" s="0" t="n">
        <f aca="false">VALUE(LEFT(A1866,4))</f>
        <v>2024</v>
      </c>
      <c r="C1866" s="0" t="str">
        <f aca="false">"FY"&amp;IF(VALUE(MID(A1866,6,2))&gt;=4,VALUE(LEFT(A1866,4)),VALUE(LEFT(A1866,4))-1)&amp;"-"&amp;TEXT(MOD(IF(VALUE(MID(A1866,6,2))&gt;=4,VALUE(LEFT(A1866,4)),VALUE(LEFT(A1866,4))-1)+1,100),"00")</f>
        <v>FY2024-25</v>
      </c>
      <c r="D1866" s="0" t="s">
        <v>875</v>
      </c>
      <c r="E1866" s="0" t="s">
        <v>178</v>
      </c>
      <c r="F1866" s="0" t="str">
        <f aca="false">INDEX(Mapping!$B$2:$B$465,MATCH(E1866,Mapping!$A$2:$A$465,0))</f>
        <v>AM/NS INDIA (HAZIRA)</v>
      </c>
      <c r="G1866" s="0" t="str">
        <f aca="false">INDEX(Mapping!$C$2:$C$465,MATCH(E1866,Mapping!$A$2:$A$465,0))</f>
        <v>AM/NS INDIA (HAZIRA)</v>
      </c>
      <c r="H1866" s="2" t="n">
        <v>19.71</v>
      </c>
      <c r="I1866" s="3" t="n">
        <v>0.43</v>
      </c>
    </row>
    <row r="1867" customFormat="false" ht="15" hidden="false" customHeight="false" outlineLevel="0" collapsed="false">
      <c r="A1867" s="0" t="s">
        <v>301</v>
      </c>
      <c r="B1867" s="0" t="n">
        <f aca="false">VALUE(LEFT(A1867,4))</f>
        <v>2024</v>
      </c>
      <c r="C1867" s="0" t="str">
        <f aca="false">"FY"&amp;IF(VALUE(MID(A1867,6,2))&gt;=4,VALUE(LEFT(A1867,4)),VALUE(LEFT(A1867,4))-1)&amp;"-"&amp;TEXT(MOD(IF(VALUE(MID(A1867,6,2))&gt;=4,VALUE(LEFT(A1867,4)),VALUE(LEFT(A1867,4))-1)+1,100),"00")</f>
        <v>FY2024-25</v>
      </c>
      <c r="D1867" s="0" t="s">
        <v>192</v>
      </c>
      <c r="E1867" s="0" t="s">
        <v>192</v>
      </c>
      <c r="F1867" s="0" t="str">
        <f aca="false">INDEX(Mapping!$B$2:$B$465,MATCH(E1867,Mapping!$A$2:$A$465,0))</f>
        <v>MB POWER (MP)</v>
      </c>
      <c r="G1867" s="0" t="str">
        <f aca="false">INDEX(Mapping!$C$2:$C$465,MATCH(E1867,Mapping!$A$2:$A$465,0))</f>
        <v>MB POWER (MP)</v>
      </c>
      <c r="H1867" s="2" t="n">
        <v>9.42</v>
      </c>
      <c r="I1867" s="3" t="n">
        <v>0.21</v>
      </c>
    </row>
    <row r="1868" customFormat="false" ht="15" hidden="false" customHeight="false" outlineLevel="0" collapsed="false">
      <c r="A1868" s="0" t="s">
        <v>301</v>
      </c>
      <c r="B1868" s="0" t="n">
        <f aca="false">VALUE(LEFT(A1868,4))</f>
        <v>2024</v>
      </c>
      <c r="C1868" s="0" t="str">
        <f aca="false">"FY"&amp;IF(VALUE(MID(A1868,6,2))&gt;=4,VALUE(LEFT(A1868,4)),VALUE(LEFT(A1868,4))-1)&amp;"-"&amp;TEXT(MOD(IF(VALUE(MID(A1868,6,2))&gt;=4,VALUE(LEFT(A1868,4)),VALUE(LEFT(A1868,4))-1)+1,100),"00")</f>
        <v>FY2024-25</v>
      </c>
      <c r="D1868" s="0" t="s">
        <v>687</v>
      </c>
      <c r="E1868" s="0" t="s">
        <v>45</v>
      </c>
      <c r="F1868" s="0" t="str">
        <f aca="false">INDEX(Mapping!$B$2:$B$465,MATCH(E1868,Mapping!$A$2:$A$465,0))</f>
        <v>BIHAR</v>
      </c>
      <c r="G1868" s="0" t="str">
        <f aca="false">INDEX(Mapping!$C$2:$C$465,MATCH(E1868,Mapping!$A$2:$A$465,0))</f>
        <v>BIHAR</v>
      </c>
      <c r="H1868" s="2" t="n">
        <v>8.24</v>
      </c>
      <c r="I1868" s="3" t="n">
        <v>0.18</v>
      </c>
    </row>
    <row r="1869" customFormat="false" ht="15" hidden="false" customHeight="false" outlineLevel="0" collapsed="false">
      <c r="A1869" s="0" t="s">
        <v>301</v>
      </c>
      <c r="B1869" s="0" t="n">
        <f aca="false">VALUE(LEFT(A1869,4))</f>
        <v>2024</v>
      </c>
      <c r="C1869" s="0" t="str">
        <f aca="false">"FY"&amp;IF(VALUE(MID(A1869,6,2))&gt;=4,VALUE(LEFT(A1869,4)),VALUE(LEFT(A1869,4))-1)&amp;"-"&amp;TEXT(MOD(IF(VALUE(MID(A1869,6,2))&gt;=4,VALUE(LEFT(A1869,4)),VALUE(LEFT(A1869,4))-1)+1,100),"00")</f>
        <v>FY2024-25</v>
      </c>
      <c r="D1869" s="0" t="s">
        <v>690</v>
      </c>
      <c r="E1869" s="0" t="s">
        <v>198</v>
      </c>
      <c r="F1869" s="0" t="str">
        <f aca="false">INDEX(Mapping!$B$2:$B$465,MATCH(E1869,Mapping!$A$2:$A$465,0))</f>
        <v>CHANDIGARH</v>
      </c>
      <c r="G1869" s="0" t="str">
        <f aca="false">INDEX(Mapping!$C$2:$C$465,MATCH(E1869,Mapping!$A$2:$A$465,0))</f>
        <v>CHANDIGARH</v>
      </c>
      <c r="H1869" s="2" t="n">
        <v>5.36</v>
      </c>
      <c r="I1869" s="3" t="n">
        <v>0.12</v>
      </c>
    </row>
    <row r="1870" customFormat="false" ht="15" hidden="false" customHeight="false" outlineLevel="0" collapsed="false">
      <c r="A1870" s="0" t="s">
        <v>301</v>
      </c>
      <c r="B1870" s="0" t="n">
        <f aca="false">VALUE(LEFT(A1870,4))</f>
        <v>2024</v>
      </c>
      <c r="C1870" s="0" t="str">
        <f aca="false">"FY"&amp;IF(VALUE(MID(A1870,6,2))&gt;=4,VALUE(LEFT(A1870,4)),VALUE(LEFT(A1870,4))-1)&amp;"-"&amp;TEXT(MOD(IF(VALUE(MID(A1870,6,2))&gt;=4,VALUE(LEFT(A1870,4)),VALUE(LEFT(A1870,4))-1)+1,100),"00")</f>
        <v>FY2024-25</v>
      </c>
      <c r="D1870" s="0" t="s">
        <v>683</v>
      </c>
      <c r="E1870" s="0" t="s">
        <v>153</v>
      </c>
      <c r="F1870" s="0" t="str">
        <f aca="false">INDEX(Mapping!$B$2:$B$465,MATCH(E1870,Mapping!$A$2:$A$465,0))</f>
        <v>DVC</v>
      </c>
      <c r="G1870" s="0" t="str">
        <f aca="false">INDEX(Mapping!$C$2:$C$465,MATCH(E1870,Mapping!$A$2:$A$465,0))</f>
        <v>DVC</v>
      </c>
      <c r="H1870" s="2" t="n">
        <v>3.51</v>
      </c>
      <c r="I1870" s="3" t="n">
        <v>0.08</v>
      </c>
    </row>
    <row r="1871" customFormat="false" ht="15" hidden="false" customHeight="false" outlineLevel="0" collapsed="false">
      <c r="A1871" s="0" t="s">
        <v>301</v>
      </c>
      <c r="B1871" s="0" t="n">
        <f aca="false">VALUE(LEFT(A1871,4))</f>
        <v>2024</v>
      </c>
      <c r="C1871" s="0" t="str">
        <f aca="false">"FY"&amp;IF(VALUE(MID(A1871,6,2))&gt;=4,VALUE(LEFT(A1871,4)),VALUE(LEFT(A1871,4))-1)&amp;"-"&amp;TEXT(MOD(IF(VALUE(MID(A1871,6,2))&gt;=4,VALUE(LEFT(A1871,4)),VALUE(LEFT(A1871,4))-1)+1,100),"00")</f>
        <v>FY2024-25</v>
      </c>
      <c r="D1871" s="0" t="s">
        <v>721</v>
      </c>
      <c r="E1871" s="0" t="s">
        <v>176</v>
      </c>
      <c r="F1871" s="0" t="str">
        <f aca="false">INDEX(Mapping!$B$2:$B$465,MATCH(E1871,Mapping!$A$2:$A$465,0))</f>
        <v>SIKKIM</v>
      </c>
      <c r="G1871" s="0" t="str">
        <f aca="false">INDEX(Mapping!$C$2:$C$465,MATCH(E1871,Mapping!$A$2:$A$465,0))</f>
        <v>SIKKIM</v>
      </c>
      <c r="H1871" s="2" t="n">
        <v>3.33</v>
      </c>
      <c r="I1871" s="3" t="n">
        <v>0.07</v>
      </c>
    </row>
    <row r="1872" customFormat="false" ht="15" hidden="false" customHeight="false" outlineLevel="0" collapsed="false">
      <c r="A1872" s="0" t="s">
        <v>301</v>
      </c>
      <c r="B1872" s="0" t="n">
        <f aca="false">VALUE(LEFT(A1872,4))</f>
        <v>2024</v>
      </c>
      <c r="C1872" s="0" t="str">
        <f aca="false">"FY"&amp;IF(VALUE(MID(A1872,6,2))&gt;=4,VALUE(LEFT(A1872,4)),VALUE(LEFT(A1872,4))-1)&amp;"-"&amp;TEXT(MOD(IF(VALUE(MID(A1872,6,2))&gt;=4,VALUE(LEFT(A1872,4)),VALUE(LEFT(A1872,4))-1)+1,100),"00")</f>
        <v>FY2024-25</v>
      </c>
      <c r="D1872" s="0" t="s">
        <v>713</v>
      </c>
      <c r="E1872" s="0" t="s">
        <v>268</v>
      </c>
      <c r="F1872" s="0" t="str">
        <f aca="false">INDEX(Mapping!$B$2:$B$465,MATCH(E1872,Mapping!$A$2:$A$465,0))</f>
        <v>GOA</v>
      </c>
      <c r="G1872" s="0" t="str">
        <f aca="false">INDEX(Mapping!$C$2:$C$465,MATCH(E1872,Mapping!$A$2:$A$465,0))</f>
        <v>GOA</v>
      </c>
      <c r="H1872" s="2" t="n">
        <v>3.27</v>
      </c>
      <c r="I1872" s="3" t="n">
        <v>0.07</v>
      </c>
    </row>
    <row r="1873" customFormat="false" ht="15" hidden="false" customHeight="false" outlineLevel="0" collapsed="false">
      <c r="A1873" s="0" t="s">
        <v>301</v>
      </c>
      <c r="B1873" s="0" t="n">
        <f aca="false">VALUE(LEFT(A1873,4))</f>
        <v>2024</v>
      </c>
      <c r="C1873" s="0" t="str">
        <f aca="false">"FY"&amp;IF(VALUE(MID(A1873,6,2))&gt;=4,VALUE(LEFT(A1873,4)),VALUE(LEFT(A1873,4))-1)&amp;"-"&amp;TEXT(MOD(IF(VALUE(MID(A1873,6,2))&gt;=4,VALUE(LEFT(A1873,4)),VALUE(LEFT(A1873,4))-1)+1,100),"00")</f>
        <v>FY2024-25</v>
      </c>
      <c r="D1873" s="0" t="s">
        <v>711</v>
      </c>
      <c r="E1873" s="0" t="s">
        <v>94</v>
      </c>
      <c r="F1873" s="0" t="str">
        <f aca="false">INDEX(Mapping!$B$2:$B$465,MATCH(E1873,Mapping!$A$2:$A$465,0))</f>
        <v>JHARKHAND</v>
      </c>
      <c r="G1873" s="0" t="str">
        <f aca="false">INDEX(Mapping!$C$2:$C$465,MATCH(E1873,Mapping!$A$2:$A$465,0))</f>
        <v>JHARKHAND</v>
      </c>
      <c r="H1873" s="2" t="n">
        <v>3.17</v>
      </c>
      <c r="I1873" s="3" t="n">
        <v>0.07</v>
      </c>
    </row>
    <row r="1874" customFormat="false" ht="15" hidden="false" customHeight="false" outlineLevel="0" collapsed="false">
      <c r="A1874" s="0" t="s">
        <v>301</v>
      </c>
      <c r="B1874" s="0" t="n">
        <f aca="false">VALUE(LEFT(A1874,4))</f>
        <v>2024</v>
      </c>
      <c r="C1874" s="0" t="str">
        <f aca="false">"FY"&amp;IF(VALUE(MID(A1874,6,2))&gt;=4,VALUE(LEFT(A1874,4)),VALUE(LEFT(A1874,4))-1)&amp;"-"&amp;TEXT(MOD(IF(VALUE(MID(A1874,6,2))&gt;=4,VALUE(LEFT(A1874,4)),VALUE(LEFT(A1874,4))-1)+1,100),"00")</f>
        <v>FY2024-25</v>
      </c>
      <c r="D1874" s="0" t="s">
        <v>666</v>
      </c>
      <c r="E1874" s="0" t="s">
        <v>53</v>
      </c>
      <c r="F1874" s="0" t="str">
        <f aca="false">INDEX(Mapping!$B$2:$B$465,MATCH(E1874,Mapping!$A$2:$A$465,0))</f>
        <v>HIMACHAL PRADESH</v>
      </c>
      <c r="G1874" s="0" t="str">
        <f aca="false">INDEX(Mapping!$C$2:$C$465,MATCH(E1874,Mapping!$A$2:$A$465,0))</f>
        <v>HIMACHAL PRADESH</v>
      </c>
      <c r="H1874" s="2" t="n">
        <v>2.63</v>
      </c>
      <c r="I1874" s="3" t="n">
        <v>0.06</v>
      </c>
    </row>
    <row r="1875" customFormat="false" ht="15" hidden="false" customHeight="false" outlineLevel="0" collapsed="false">
      <c r="A1875" s="0" t="s">
        <v>301</v>
      </c>
      <c r="B1875" s="0" t="n">
        <f aca="false">VALUE(LEFT(A1875,4))</f>
        <v>2024</v>
      </c>
      <c r="C1875" s="0" t="str">
        <f aca="false">"FY"&amp;IF(VALUE(MID(A1875,6,2))&gt;=4,VALUE(LEFT(A1875,4)),VALUE(LEFT(A1875,4))-1)&amp;"-"&amp;TEXT(MOD(IF(VALUE(MID(A1875,6,2))&gt;=4,VALUE(LEFT(A1875,4)),VALUE(LEFT(A1875,4))-1)+1,100),"00")</f>
        <v>FY2024-25</v>
      </c>
      <c r="D1875" s="0" t="s">
        <v>824</v>
      </c>
      <c r="E1875" s="0" t="s">
        <v>482</v>
      </c>
      <c r="F1875" s="0" t="str">
        <f aca="false">INDEX(Mapping!$B$2:$B$465,MATCH(E1875,Mapping!$A$2:$A$465,0))</f>
        <v>GOA SR</v>
      </c>
      <c r="G1875" s="0" t="str">
        <f aca="false">INDEX(Mapping!$C$2:$C$465,MATCH(E1875,Mapping!$A$2:$A$465,0))</f>
        <v>GOA SR</v>
      </c>
      <c r="H1875" s="2" t="n">
        <v>0.97</v>
      </c>
      <c r="I1875" s="3" t="n">
        <v>0.02</v>
      </c>
    </row>
    <row r="1876" customFormat="false" ht="15" hidden="false" customHeight="false" outlineLevel="0" collapsed="false">
      <c r="A1876" s="0" t="s">
        <v>301</v>
      </c>
      <c r="B1876" s="0" t="n">
        <f aca="false">VALUE(LEFT(A1876,4))</f>
        <v>2024</v>
      </c>
      <c r="C1876" s="0" t="str">
        <f aca="false">"FY"&amp;IF(VALUE(MID(A1876,6,2))&gt;=4,VALUE(LEFT(A1876,4)),VALUE(LEFT(A1876,4))-1)&amp;"-"&amp;TEXT(MOD(IF(VALUE(MID(A1876,6,2))&gt;=4,VALUE(LEFT(A1876,4)),VALUE(LEFT(A1876,4))-1)+1,100),"00")</f>
        <v>FY2024-25</v>
      </c>
      <c r="D1876" s="0" t="s">
        <v>757</v>
      </c>
      <c r="E1876" s="0" t="s">
        <v>121</v>
      </c>
      <c r="F1876" s="0" t="str">
        <f aca="false">INDEX(Mapping!$B$2:$B$465,MATCH(E1876,Mapping!$A$2:$A$465,0))</f>
        <v>MEGHALAYA</v>
      </c>
      <c r="G1876" s="0" t="str">
        <f aca="false">INDEX(Mapping!$C$2:$C$465,MATCH(E1876,Mapping!$A$2:$A$465,0))</f>
        <v>MEGHALAYA</v>
      </c>
      <c r="H1876" s="2" t="n">
        <v>0.82</v>
      </c>
      <c r="I1876" s="3" t="n">
        <v>0.02</v>
      </c>
    </row>
    <row r="1877" customFormat="false" ht="15" hidden="false" customHeight="false" outlineLevel="0" collapsed="false">
      <c r="A1877" s="0" t="s">
        <v>301</v>
      </c>
      <c r="B1877" s="0" t="n">
        <f aca="false">VALUE(LEFT(A1877,4))</f>
        <v>2024</v>
      </c>
      <c r="C1877" s="0" t="str">
        <f aca="false">"FY"&amp;IF(VALUE(MID(A1877,6,2))&gt;=4,VALUE(LEFT(A1877,4)),VALUE(LEFT(A1877,4))-1)&amp;"-"&amp;TEXT(MOD(IF(VALUE(MID(A1877,6,2))&gt;=4,VALUE(LEFT(A1877,4)),VALUE(LEFT(A1877,4))-1)+1,100),"00")</f>
        <v>FY2024-25</v>
      </c>
      <c r="D1877" s="0" t="s">
        <v>736</v>
      </c>
      <c r="E1877" s="0" t="s">
        <v>303</v>
      </c>
      <c r="F1877" s="0" t="str">
        <f aca="false">INDEX(Mapping!$B$2:$B$465,MATCH(E1877,Mapping!$A$2:$A$465,0))</f>
        <v>PUDUCHERRY</v>
      </c>
      <c r="G1877" s="0" t="str">
        <f aca="false">INDEX(Mapping!$C$2:$C$465,MATCH(E1877,Mapping!$A$2:$A$465,0))</f>
        <v>PUDUCHERRY</v>
      </c>
      <c r="H1877" s="2" t="n">
        <v>0.05</v>
      </c>
      <c r="I1877" s="3" t="n">
        <v>0.001</v>
      </c>
    </row>
    <row r="1878" customFormat="false" ht="15" hidden="false" customHeight="false" outlineLevel="0" collapsed="false">
      <c r="A1878" s="0" t="s">
        <v>286</v>
      </c>
      <c r="B1878" s="0" t="n">
        <f aca="false">VALUE(LEFT(A1878,4))</f>
        <v>2024</v>
      </c>
      <c r="C1878" s="0" t="str">
        <f aca="false">"FY"&amp;IF(VALUE(MID(A1878,6,2))&gt;=4,VALUE(LEFT(A1878,4)),VALUE(LEFT(A1878,4))-1)&amp;"-"&amp;TEXT(MOD(IF(VALUE(MID(A1878,6,2))&gt;=4,VALUE(LEFT(A1878,4)),VALUE(LEFT(A1878,4))-1)+1,100),"00")</f>
        <v>FY2024-25</v>
      </c>
      <c r="D1878" s="0" t="s">
        <v>671</v>
      </c>
      <c r="E1878" s="0" t="s">
        <v>31</v>
      </c>
      <c r="F1878" s="0" t="str">
        <f aca="false">INDEX(Mapping!$B$2:$B$465,MATCH(E1878,Mapping!$A$2:$A$465,0))</f>
        <v>GUJARAT</v>
      </c>
      <c r="G1878" s="0" t="str">
        <f aca="false">INDEX(Mapping!$C$2:$C$465,MATCH(E1878,Mapping!$A$2:$A$465,0))</f>
        <v>GUJARAT</v>
      </c>
      <c r="H1878" s="2" t="n">
        <v>695.76</v>
      </c>
      <c r="I1878" s="3" t="n">
        <v>15.74</v>
      </c>
    </row>
    <row r="1879" customFormat="false" ht="15" hidden="false" customHeight="false" outlineLevel="0" collapsed="false">
      <c r="A1879" s="0" t="s">
        <v>286</v>
      </c>
      <c r="B1879" s="0" t="n">
        <f aca="false">VALUE(LEFT(A1879,4))</f>
        <v>2024</v>
      </c>
      <c r="C1879" s="0" t="str">
        <f aca="false">"FY"&amp;IF(VALUE(MID(A1879,6,2))&gt;=4,VALUE(LEFT(A1879,4)),VALUE(LEFT(A1879,4))-1)&amp;"-"&amp;TEXT(MOD(IF(VALUE(MID(A1879,6,2))&gt;=4,VALUE(LEFT(A1879,4)),VALUE(LEFT(A1879,4))-1)+1,100),"00")</f>
        <v>FY2024-25</v>
      </c>
      <c r="D1879" s="0" t="s">
        <v>676</v>
      </c>
      <c r="E1879" s="0" t="s">
        <v>37</v>
      </c>
      <c r="F1879" s="0" t="str">
        <f aca="false">INDEX(Mapping!$B$2:$B$465,MATCH(E1879,Mapping!$A$2:$A$465,0))</f>
        <v>MAHARASHTRA</v>
      </c>
      <c r="G1879" s="0" t="str">
        <f aca="false">INDEX(Mapping!$C$2:$C$465,MATCH(E1879,Mapping!$A$2:$A$465,0))</f>
        <v>MAHARASHTRA</v>
      </c>
      <c r="H1879" s="2" t="n">
        <v>617.08</v>
      </c>
      <c r="I1879" s="3" t="n">
        <v>13.96</v>
      </c>
    </row>
    <row r="1880" customFormat="false" ht="15" hidden="false" customHeight="false" outlineLevel="0" collapsed="false">
      <c r="A1880" s="0" t="s">
        <v>286</v>
      </c>
      <c r="B1880" s="0" t="n">
        <f aca="false">VALUE(LEFT(A1880,4))</f>
        <v>2024</v>
      </c>
      <c r="C1880" s="0" t="str">
        <f aca="false">"FY"&amp;IF(VALUE(MID(A1880,6,2))&gt;=4,VALUE(LEFT(A1880,4)),VALUE(LEFT(A1880,4))-1)&amp;"-"&amp;TEXT(MOD(IF(VALUE(MID(A1880,6,2))&gt;=4,VALUE(LEFT(A1880,4)),VALUE(LEFT(A1880,4))-1)+1,100),"00")</f>
        <v>FY2024-25</v>
      </c>
      <c r="D1880" s="0" t="s">
        <v>656</v>
      </c>
      <c r="E1880" s="0" t="s">
        <v>36</v>
      </c>
      <c r="F1880" s="0" t="str">
        <f aca="false">INDEX(Mapping!$B$2:$B$465,MATCH(E1880,Mapping!$A$2:$A$465,0))</f>
        <v>UTTAR PRADESH</v>
      </c>
      <c r="G1880" s="0" t="str">
        <f aca="false">INDEX(Mapping!$C$2:$C$465,MATCH(E1880,Mapping!$A$2:$A$465,0))</f>
        <v>UTTAR PRADESH</v>
      </c>
      <c r="H1880" s="2" t="n">
        <v>362.33</v>
      </c>
      <c r="I1880" s="3" t="n">
        <v>8.2</v>
      </c>
    </row>
    <row r="1881" customFormat="false" ht="15" hidden="false" customHeight="false" outlineLevel="0" collapsed="false">
      <c r="A1881" s="0" t="s">
        <v>286</v>
      </c>
      <c r="B1881" s="0" t="n">
        <f aca="false">VALUE(LEFT(A1881,4))</f>
        <v>2024</v>
      </c>
      <c r="C1881" s="0" t="str">
        <f aca="false">"FY"&amp;IF(VALUE(MID(A1881,6,2))&gt;=4,VALUE(LEFT(A1881,4)),VALUE(LEFT(A1881,4))-1)&amp;"-"&amp;TEXT(MOD(IF(VALUE(MID(A1881,6,2))&gt;=4,VALUE(LEFT(A1881,4)),VALUE(LEFT(A1881,4))-1)+1,100),"00")</f>
        <v>FY2024-25</v>
      </c>
      <c r="D1881" s="0" t="s">
        <v>705</v>
      </c>
      <c r="E1881" s="0" t="s">
        <v>35</v>
      </c>
      <c r="F1881" s="0" t="str">
        <f aca="false">INDEX(Mapping!$B$2:$B$465,MATCH(E1881,Mapping!$A$2:$A$465,0))</f>
        <v>TELANGANA</v>
      </c>
      <c r="G1881" s="0" t="str">
        <f aca="false">INDEX(Mapping!$C$2:$C$465,MATCH(E1881,Mapping!$A$2:$A$465,0))</f>
        <v>TELANGANA</v>
      </c>
      <c r="H1881" s="2" t="n">
        <v>350.33</v>
      </c>
      <c r="I1881" s="3" t="n">
        <v>7.93</v>
      </c>
    </row>
    <row r="1882" customFormat="false" ht="15" hidden="false" customHeight="false" outlineLevel="0" collapsed="false">
      <c r="A1882" s="0" t="s">
        <v>286</v>
      </c>
      <c r="B1882" s="0" t="n">
        <f aca="false">VALUE(LEFT(A1882,4))</f>
        <v>2024</v>
      </c>
      <c r="C1882" s="0" t="str">
        <f aca="false">"FY"&amp;IF(VALUE(MID(A1882,6,2))&gt;=4,VALUE(LEFT(A1882,4)),VALUE(LEFT(A1882,4))-1)&amp;"-"&amp;TEXT(MOD(IF(VALUE(MID(A1882,6,2))&gt;=4,VALUE(LEFT(A1882,4)),VALUE(LEFT(A1882,4))-1)+1,100),"00")</f>
        <v>FY2024-25</v>
      </c>
      <c r="D1882" s="0" t="s">
        <v>658</v>
      </c>
      <c r="E1882" s="0" t="s">
        <v>48</v>
      </c>
      <c r="F1882" s="0" t="str">
        <f aca="false">INDEX(Mapping!$B$2:$B$465,MATCH(E1882,Mapping!$A$2:$A$465,0))</f>
        <v>DELHI</v>
      </c>
      <c r="G1882" s="0" t="str">
        <f aca="false">INDEX(Mapping!$C$2:$C$465,MATCH(E1882,Mapping!$A$2:$A$465,0))</f>
        <v>DELHI</v>
      </c>
      <c r="H1882" s="2" t="n">
        <v>312.53</v>
      </c>
      <c r="I1882" s="3" t="n">
        <v>7.07</v>
      </c>
    </row>
    <row r="1883" customFormat="false" ht="15" hidden="false" customHeight="false" outlineLevel="0" collapsed="false">
      <c r="A1883" s="0" t="s">
        <v>286</v>
      </c>
      <c r="B1883" s="0" t="n">
        <f aca="false">VALUE(LEFT(A1883,4))</f>
        <v>2024</v>
      </c>
      <c r="C1883" s="0" t="str">
        <f aca="false">"FY"&amp;IF(VALUE(MID(A1883,6,2))&gt;=4,VALUE(LEFT(A1883,4)),VALUE(LEFT(A1883,4))-1)&amp;"-"&amp;TEXT(MOD(IF(VALUE(MID(A1883,6,2))&gt;=4,VALUE(LEFT(A1883,4)),VALUE(LEFT(A1883,4))-1)+1,100),"00")</f>
        <v>FY2024-25</v>
      </c>
      <c r="D1883" s="0" t="s">
        <v>657</v>
      </c>
      <c r="E1883" s="0" t="s">
        <v>46</v>
      </c>
      <c r="F1883" s="0" t="str">
        <f aca="false">INDEX(Mapping!$B$2:$B$465,MATCH(E1883,Mapping!$A$2:$A$465,0))</f>
        <v>CHHATTISGARH</v>
      </c>
      <c r="G1883" s="0" t="str">
        <f aca="false">INDEX(Mapping!$C$2:$C$465,MATCH(E1883,Mapping!$A$2:$A$465,0))</f>
        <v>CHHATTISGARH</v>
      </c>
      <c r="H1883" s="2" t="n">
        <v>261.34</v>
      </c>
      <c r="I1883" s="3" t="n">
        <v>5.91</v>
      </c>
    </row>
    <row r="1884" customFormat="false" ht="15" hidden="false" customHeight="false" outlineLevel="0" collapsed="false">
      <c r="A1884" s="0" t="s">
        <v>286</v>
      </c>
      <c r="B1884" s="0" t="n">
        <f aca="false">VALUE(LEFT(A1884,4))</f>
        <v>2024</v>
      </c>
      <c r="C1884" s="0" t="str">
        <f aca="false">"FY"&amp;IF(VALUE(MID(A1884,6,2))&gt;=4,VALUE(LEFT(A1884,4)),VALUE(LEFT(A1884,4))-1)&amp;"-"&amp;TEXT(MOD(IF(VALUE(MID(A1884,6,2))&gt;=4,VALUE(LEFT(A1884,4)),VALUE(LEFT(A1884,4))-1)+1,100),"00")</f>
        <v>FY2024-25</v>
      </c>
      <c r="D1884" s="0" t="s">
        <v>738</v>
      </c>
      <c r="E1884" s="0" t="s">
        <v>56</v>
      </c>
      <c r="F1884" s="0" t="str">
        <f aca="false">INDEX(Mapping!$B$2:$B$465,MATCH(E1884,Mapping!$A$2:$A$465,0))</f>
        <v>UTTARAKHAND</v>
      </c>
      <c r="G1884" s="0" t="str">
        <f aca="false">INDEX(Mapping!$C$2:$C$465,MATCH(E1884,Mapping!$A$2:$A$465,0))</f>
        <v>UTTARAKHAND</v>
      </c>
      <c r="H1884" s="2" t="n">
        <v>222.65</v>
      </c>
      <c r="I1884" s="3" t="n">
        <v>5.04</v>
      </c>
    </row>
    <row r="1885" customFormat="false" ht="15" hidden="false" customHeight="false" outlineLevel="0" collapsed="false">
      <c r="A1885" s="0" t="s">
        <v>286</v>
      </c>
      <c r="B1885" s="0" t="n">
        <f aca="false">VALUE(LEFT(A1885,4))</f>
        <v>2024</v>
      </c>
      <c r="C1885" s="0" t="str">
        <f aca="false">"FY"&amp;IF(VALUE(MID(A1885,6,2))&gt;=4,VALUE(LEFT(A1885,4)),VALUE(LEFT(A1885,4))-1)&amp;"-"&amp;TEXT(MOD(IF(VALUE(MID(A1885,6,2))&gt;=4,VALUE(LEFT(A1885,4)),VALUE(LEFT(A1885,4))-1)+1,100),"00")</f>
        <v>FY2024-25</v>
      </c>
      <c r="D1885" s="0" t="s">
        <v>872</v>
      </c>
      <c r="E1885" s="0" t="s">
        <v>105</v>
      </c>
      <c r="F1885" s="0" t="str">
        <f aca="false">INDEX(Mapping!$B$2:$B$465,MATCH(E1885,Mapping!$A$2:$A$465,0))</f>
        <v>DNH &amp; DD (UT)</v>
      </c>
      <c r="G1885" s="0" t="str">
        <f aca="false">INDEX(Mapping!$C$2:$C$465,MATCH(E1885,Mapping!$A$2:$A$465,0))</f>
        <v>DNH &amp; DD (UT)</v>
      </c>
      <c r="H1885" s="2" t="n">
        <v>212.47</v>
      </c>
      <c r="I1885" s="3" t="n">
        <v>4.81</v>
      </c>
    </row>
    <row r="1886" customFormat="false" ht="15" hidden="false" customHeight="false" outlineLevel="0" collapsed="false">
      <c r="A1886" s="0" t="s">
        <v>286</v>
      </c>
      <c r="B1886" s="0" t="n">
        <f aca="false">VALUE(LEFT(A1886,4))</f>
        <v>2024</v>
      </c>
      <c r="C1886" s="0" t="str">
        <f aca="false">"FY"&amp;IF(VALUE(MID(A1886,6,2))&gt;=4,VALUE(LEFT(A1886,4)),VALUE(LEFT(A1886,4))-1)&amp;"-"&amp;TEXT(MOD(IF(VALUE(MID(A1886,6,2))&gt;=4,VALUE(LEFT(A1886,4)),VALUE(LEFT(A1886,4))-1)+1,100),"00")</f>
        <v>FY2024-25</v>
      </c>
      <c r="D1886" s="0" t="s">
        <v>668</v>
      </c>
      <c r="E1886" s="0" t="s">
        <v>40</v>
      </c>
      <c r="F1886" s="0" t="str">
        <f aca="false">INDEX(Mapping!$B$2:$B$465,MATCH(E1886,Mapping!$A$2:$A$465,0))</f>
        <v>TAMIL NADU</v>
      </c>
      <c r="G1886" s="0" t="str">
        <f aca="false">INDEX(Mapping!$C$2:$C$465,MATCH(E1886,Mapping!$A$2:$A$465,0))</f>
        <v>TAMIL NADU</v>
      </c>
      <c r="H1886" s="2" t="n">
        <v>211.97</v>
      </c>
      <c r="I1886" s="3" t="n">
        <v>4.8</v>
      </c>
    </row>
    <row r="1887" customFormat="false" ht="15" hidden="false" customHeight="false" outlineLevel="0" collapsed="false">
      <c r="A1887" s="0" t="s">
        <v>286</v>
      </c>
      <c r="B1887" s="0" t="n">
        <f aca="false">VALUE(LEFT(A1887,4))</f>
        <v>2024</v>
      </c>
      <c r="C1887" s="0" t="str">
        <f aca="false">"FY"&amp;IF(VALUE(MID(A1887,6,2))&gt;=4,VALUE(LEFT(A1887,4)),VALUE(LEFT(A1887,4))-1)&amp;"-"&amp;TEXT(MOD(IF(VALUE(MID(A1887,6,2))&gt;=4,VALUE(LEFT(A1887,4)),VALUE(LEFT(A1887,4))-1)+1,100),"00")</f>
        <v>FY2024-25</v>
      </c>
      <c r="D1887" s="0" t="s">
        <v>663</v>
      </c>
      <c r="E1887" s="0" t="s">
        <v>41</v>
      </c>
      <c r="F1887" s="0" t="str">
        <f aca="false">INDEX(Mapping!$B$2:$B$465,MATCH(E1887,Mapping!$A$2:$A$465,0))</f>
        <v>RAJASTHAN</v>
      </c>
      <c r="G1887" s="0" t="str">
        <f aca="false">INDEX(Mapping!$C$2:$C$465,MATCH(E1887,Mapping!$A$2:$A$465,0))</f>
        <v>RAJASTHAN</v>
      </c>
      <c r="H1887" s="2" t="n">
        <v>205.6</v>
      </c>
      <c r="I1887" s="3" t="n">
        <v>4.65</v>
      </c>
    </row>
    <row r="1888" customFormat="false" ht="15" hidden="false" customHeight="false" outlineLevel="0" collapsed="false">
      <c r="A1888" s="0" t="s">
        <v>286</v>
      </c>
      <c r="B1888" s="0" t="n">
        <f aca="false">VALUE(LEFT(A1888,4))</f>
        <v>2024</v>
      </c>
      <c r="C1888" s="0" t="str">
        <f aca="false">"FY"&amp;IF(VALUE(MID(A1888,6,2))&gt;=4,VALUE(LEFT(A1888,4)),VALUE(LEFT(A1888,4))-1)&amp;"-"&amp;TEXT(MOD(IF(VALUE(MID(A1888,6,2))&gt;=4,VALUE(LEFT(A1888,4)),VALUE(LEFT(A1888,4))-1)+1,100),"00")</f>
        <v>FY2024-25</v>
      </c>
      <c r="D1888" s="0" t="s">
        <v>677</v>
      </c>
      <c r="E1888" s="0" t="s">
        <v>39</v>
      </c>
      <c r="F1888" s="0" t="str">
        <f aca="false">INDEX(Mapping!$B$2:$B$465,MATCH(E1888,Mapping!$A$2:$A$465,0))</f>
        <v>WEST BENGAL</v>
      </c>
      <c r="G1888" s="0" t="str">
        <f aca="false">INDEX(Mapping!$C$2:$C$465,MATCH(E1888,Mapping!$A$2:$A$465,0))</f>
        <v>WEST BENGAL</v>
      </c>
      <c r="H1888" s="2" t="n">
        <v>185.71</v>
      </c>
      <c r="I1888" s="3" t="n">
        <v>4.2</v>
      </c>
    </row>
    <row r="1889" customFormat="false" ht="15" hidden="false" customHeight="false" outlineLevel="0" collapsed="false">
      <c r="A1889" s="0" t="s">
        <v>286</v>
      </c>
      <c r="B1889" s="0" t="n">
        <f aca="false">VALUE(LEFT(A1889,4))</f>
        <v>2024</v>
      </c>
      <c r="C1889" s="0" t="str">
        <f aca="false">"FY"&amp;IF(VALUE(MID(A1889,6,2))&gt;=4,VALUE(LEFT(A1889,4)),VALUE(LEFT(A1889,4))-1)&amp;"-"&amp;TEXT(MOD(IF(VALUE(MID(A1889,6,2))&gt;=4,VALUE(LEFT(A1889,4)),VALUE(LEFT(A1889,4))-1)+1,100),"00")</f>
        <v>FY2024-25</v>
      </c>
      <c r="D1889" s="0" t="s">
        <v>702</v>
      </c>
      <c r="E1889" s="0" t="s">
        <v>42</v>
      </c>
      <c r="F1889" s="0" t="str">
        <f aca="false">INDEX(Mapping!$B$2:$B$465,MATCH(E1889,Mapping!$A$2:$A$465,0))</f>
        <v>PUNJAB</v>
      </c>
      <c r="G1889" s="0" t="str">
        <f aca="false">INDEX(Mapping!$C$2:$C$465,MATCH(E1889,Mapping!$A$2:$A$465,0))</f>
        <v>PUNJAB</v>
      </c>
      <c r="H1889" s="2" t="n">
        <v>157.96</v>
      </c>
      <c r="I1889" s="3" t="n">
        <v>3.57</v>
      </c>
    </row>
    <row r="1890" customFormat="false" ht="15" hidden="false" customHeight="false" outlineLevel="0" collapsed="false">
      <c r="A1890" s="0" t="s">
        <v>286</v>
      </c>
      <c r="B1890" s="0" t="n">
        <f aca="false">VALUE(LEFT(A1890,4))</f>
        <v>2024</v>
      </c>
      <c r="C1890" s="0" t="str">
        <f aca="false">"FY"&amp;IF(VALUE(MID(A1890,6,2))&gt;=4,VALUE(LEFT(A1890,4)),VALUE(LEFT(A1890,4))-1)&amp;"-"&amp;TEXT(MOD(IF(VALUE(MID(A1890,6,2))&gt;=4,VALUE(LEFT(A1890,4)),VALUE(LEFT(A1890,4))-1)+1,100),"00")</f>
        <v>FY2024-25</v>
      </c>
      <c r="D1890" s="0" t="s">
        <v>672</v>
      </c>
      <c r="E1890" s="0" t="s">
        <v>38</v>
      </c>
      <c r="F1890" s="0" t="str">
        <f aca="false">INDEX(Mapping!$B$2:$B$465,MATCH(E1890,Mapping!$A$2:$A$465,0))</f>
        <v>ANDHRA PRADESH</v>
      </c>
      <c r="G1890" s="0" t="str">
        <f aca="false">INDEX(Mapping!$C$2:$C$465,MATCH(E1890,Mapping!$A$2:$A$465,0))</f>
        <v>ANDHRA PRADESH</v>
      </c>
      <c r="H1890" s="2" t="n">
        <v>144.89</v>
      </c>
      <c r="I1890" s="3" t="n">
        <v>3.28</v>
      </c>
    </row>
    <row r="1891" customFormat="false" ht="15" hidden="false" customHeight="false" outlineLevel="0" collapsed="false">
      <c r="A1891" s="0" t="s">
        <v>286</v>
      </c>
      <c r="B1891" s="0" t="n">
        <f aca="false">VALUE(LEFT(A1891,4))</f>
        <v>2024</v>
      </c>
      <c r="C1891" s="0" t="str">
        <f aca="false">"FY"&amp;IF(VALUE(MID(A1891,6,2))&gt;=4,VALUE(LEFT(A1891,4)),VALUE(LEFT(A1891,4))-1)&amp;"-"&amp;TEXT(MOD(IF(VALUE(MID(A1891,6,2))&gt;=4,VALUE(LEFT(A1891,4)),VALUE(LEFT(A1891,4))-1)+1,100),"00")</f>
        <v>FY2024-25</v>
      </c>
      <c r="D1891" s="0" t="s">
        <v>735</v>
      </c>
      <c r="E1891" s="0" t="s">
        <v>147</v>
      </c>
      <c r="F1891" s="0" t="str">
        <f aca="false">INDEX(Mapping!$B$2:$B$465,MATCH(E1891,Mapping!$A$2:$A$465,0))</f>
        <v>JAMMU &amp; KASHMIR</v>
      </c>
      <c r="G1891" s="0" t="str">
        <f aca="false">INDEX(Mapping!$C$2:$C$465,MATCH(E1891,Mapping!$A$2:$A$465,0))</f>
        <v>JAMMU &amp; KASHMIR</v>
      </c>
      <c r="H1891" s="2" t="n">
        <v>117.31</v>
      </c>
      <c r="I1891" s="3" t="n">
        <v>2.65</v>
      </c>
    </row>
    <row r="1892" customFormat="false" ht="15" hidden="false" customHeight="false" outlineLevel="0" collapsed="false">
      <c r="A1892" s="0" t="s">
        <v>286</v>
      </c>
      <c r="B1892" s="0" t="n">
        <f aca="false">VALUE(LEFT(A1892,4))</f>
        <v>2024</v>
      </c>
      <c r="C1892" s="0" t="str">
        <f aca="false">"FY"&amp;IF(VALUE(MID(A1892,6,2))&gt;=4,VALUE(LEFT(A1892,4)),VALUE(LEFT(A1892,4))-1)&amp;"-"&amp;TEXT(MOD(IF(VALUE(MID(A1892,6,2))&gt;=4,VALUE(LEFT(A1892,4)),VALUE(LEFT(A1892,4))-1)+1,100),"00")</f>
        <v>FY2024-25</v>
      </c>
      <c r="D1892" s="0" t="s">
        <v>660</v>
      </c>
      <c r="E1892" s="0" t="s">
        <v>50</v>
      </c>
      <c r="F1892" s="0" t="str">
        <f aca="false">INDEX(Mapping!$B$2:$B$465,MATCH(E1892,Mapping!$A$2:$A$465,0))</f>
        <v>MADHYA PRADESH</v>
      </c>
      <c r="G1892" s="0" t="str">
        <f aca="false">INDEX(Mapping!$C$2:$C$465,MATCH(E1892,Mapping!$A$2:$A$465,0))</f>
        <v>MADHYA PRADESH</v>
      </c>
      <c r="H1892" s="2" t="n">
        <v>60.22</v>
      </c>
      <c r="I1892" s="3" t="n">
        <v>1.36</v>
      </c>
    </row>
    <row r="1893" customFormat="false" ht="15" hidden="false" customHeight="false" outlineLevel="0" collapsed="false">
      <c r="A1893" s="0" t="s">
        <v>286</v>
      </c>
      <c r="B1893" s="0" t="n">
        <f aca="false">VALUE(LEFT(A1893,4))</f>
        <v>2024</v>
      </c>
      <c r="C1893" s="0" t="str">
        <f aca="false">"FY"&amp;IF(VALUE(MID(A1893,6,2))&gt;=4,VALUE(LEFT(A1893,4)),VALUE(LEFT(A1893,4))-1)&amp;"-"&amp;TEXT(MOD(IF(VALUE(MID(A1893,6,2))&gt;=4,VALUE(LEFT(A1893,4)),VALUE(LEFT(A1893,4))-1)+1,100),"00")</f>
        <v>FY2024-25</v>
      </c>
      <c r="D1893" s="0" t="s">
        <v>669</v>
      </c>
      <c r="E1893" s="0" t="s">
        <v>44</v>
      </c>
      <c r="F1893" s="0" t="str">
        <f aca="false">INDEX(Mapping!$B$2:$B$465,MATCH(E1893,Mapping!$A$2:$A$465,0))</f>
        <v>HARYANA</v>
      </c>
      <c r="G1893" s="0" t="str">
        <f aca="false">INDEX(Mapping!$C$2:$C$465,MATCH(E1893,Mapping!$A$2:$A$465,0))</f>
        <v>HARYANA</v>
      </c>
      <c r="H1893" s="2" t="n">
        <v>44.9</v>
      </c>
      <c r="I1893" s="3" t="n">
        <v>1.02</v>
      </c>
    </row>
    <row r="1894" customFormat="false" ht="15" hidden="false" customHeight="false" outlineLevel="0" collapsed="false">
      <c r="A1894" s="0" t="s">
        <v>286</v>
      </c>
      <c r="B1894" s="0" t="n">
        <f aca="false">VALUE(LEFT(A1894,4))</f>
        <v>2024</v>
      </c>
      <c r="C1894" s="0" t="str">
        <f aca="false">"FY"&amp;IF(VALUE(MID(A1894,6,2))&gt;=4,VALUE(LEFT(A1894,4)),VALUE(LEFT(A1894,4))-1)&amp;"-"&amp;TEXT(MOD(IF(VALUE(MID(A1894,6,2))&gt;=4,VALUE(LEFT(A1894,4)),VALUE(LEFT(A1894,4))-1)+1,100),"00")</f>
        <v>FY2024-25</v>
      </c>
      <c r="D1894" s="0" t="s">
        <v>652</v>
      </c>
      <c r="E1894" s="0" t="s">
        <v>47</v>
      </c>
      <c r="F1894" s="0" t="str">
        <f aca="false">INDEX(Mapping!$B$2:$B$465,MATCH(E1894,Mapping!$A$2:$A$465,0))</f>
        <v>KARNATAKA</v>
      </c>
      <c r="G1894" s="0" t="str">
        <f aca="false">INDEX(Mapping!$C$2:$C$465,MATCH(E1894,Mapping!$A$2:$A$465,0))</f>
        <v>KARNATAKA</v>
      </c>
      <c r="H1894" s="2" t="n">
        <v>41.37</v>
      </c>
      <c r="I1894" s="3" t="n">
        <v>0.94</v>
      </c>
    </row>
    <row r="1895" customFormat="false" ht="15" hidden="false" customHeight="false" outlineLevel="0" collapsed="false">
      <c r="A1895" s="0" t="s">
        <v>286</v>
      </c>
      <c r="B1895" s="0" t="n">
        <f aca="false">VALUE(LEFT(A1895,4))</f>
        <v>2024</v>
      </c>
      <c r="C1895" s="0" t="str">
        <f aca="false">"FY"&amp;IF(VALUE(MID(A1895,6,2))&gt;=4,VALUE(LEFT(A1895,4)),VALUE(LEFT(A1895,4))-1)&amp;"-"&amp;TEXT(MOD(IF(VALUE(MID(A1895,6,2))&gt;=4,VALUE(LEFT(A1895,4)),VALUE(LEFT(A1895,4))-1)+1,100),"00")</f>
        <v>FY2024-25</v>
      </c>
      <c r="D1895" s="0" t="s">
        <v>875</v>
      </c>
      <c r="E1895" s="0" t="s">
        <v>178</v>
      </c>
      <c r="F1895" s="0" t="str">
        <f aca="false">INDEX(Mapping!$B$2:$B$465,MATCH(E1895,Mapping!$A$2:$A$465,0))</f>
        <v>AM/NS INDIA (HAZIRA)</v>
      </c>
      <c r="G1895" s="0" t="str">
        <f aca="false">INDEX(Mapping!$C$2:$C$465,MATCH(E1895,Mapping!$A$2:$A$465,0))</f>
        <v>AM/NS INDIA (HAZIRA)</v>
      </c>
      <c r="H1895" s="2" t="n">
        <v>40.94</v>
      </c>
      <c r="I1895" s="3" t="n">
        <v>0.93</v>
      </c>
    </row>
    <row r="1896" customFormat="false" ht="15" hidden="false" customHeight="false" outlineLevel="0" collapsed="false">
      <c r="A1896" s="0" t="s">
        <v>286</v>
      </c>
      <c r="B1896" s="0" t="n">
        <f aca="false">VALUE(LEFT(A1896,4))</f>
        <v>2024</v>
      </c>
      <c r="C1896" s="0" t="str">
        <f aca="false">"FY"&amp;IF(VALUE(MID(A1896,6,2))&gt;=4,VALUE(LEFT(A1896,4)),VALUE(LEFT(A1896,4))-1)&amp;"-"&amp;TEXT(MOD(IF(VALUE(MID(A1896,6,2))&gt;=4,VALUE(LEFT(A1896,4)),VALUE(LEFT(A1896,4))-1)+1,100),"00")</f>
        <v>FY2024-25</v>
      </c>
      <c r="D1896" s="0" t="s">
        <v>683</v>
      </c>
      <c r="E1896" s="0" t="s">
        <v>153</v>
      </c>
      <c r="F1896" s="0" t="str">
        <f aca="false">INDEX(Mapping!$B$2:$B$465,MATCH(E1896,Mapping!$A$2:$A$465,0))</f>
        <v>DVC</v>
      </c>
      <c r="G1896" s="0" t="str">
        <f aca="false">INDEX(Mapping!$C$2:$C$465,MATCH(E1896,Mapping!$A$2:$A$465,0))</f>
        <v>DVC</v>
      </c>
      <c r="H1896" s="2" t="n">
        <v>27.37</v>
      </c>
      <c r="I1896" s="3" t="n">
        <v>0.62</v>
      </c>
    </row>
    <row r="1897" customFormat="false" ht="15" hidden="false" customHeight="false" outlineLevel="0" collapsed="false">
      <c r="A1897" s="0" t="s">
        <v>286</v>
      </c>
      <c r="B1897" s="0" t="n">
        <f aca="false">VALUE(LEFT(A1897,4))</f>
        <v>2024</v>
      </c>
      <c r="C1897" s="0" t="str">
        <f aca="false">"FY"&amp;IF(VALUE(MID(A1897,6,2))&gt;=4,VALUE(LEFT(A1897,4)),VALUE(LEFT(A1897,4))-1)&amp;"-"&amp;TEXT(MOD(IF(VALUE(MID(A1897,6,2))&gt;=4,VALUE(LEFT(A1897,4)),VALUE(LEFT(A1897,4))-1)+1,100),"00")</f>
        <v>FY2024-25</v>
      </c>
      <c r="D1897" s="0" t="s">
        <v>699</v>
      </c>
      <c r="E1897" s="0" t="s">
        <v>71</v>
      </c>
      <c r="F1897" s="0" t="str">
        <f aca="false">INDEX(Mapping!$B$2:$B$465,MATCH(E1897,Mapping!$A$2:$A$465,0))</f>
        <v>KERALA</v>
      </c>
      <c r="G1897" s="0" t="str">
        <f aca="false">INDEX(Mapping!$C$2:$C$465,MATCH(E1897,Mapping!$A$2:$A$465,0))</f>
        <v>KERALA</v>
      </c>
      <c r="H1897" s="2" t="n">
        <v>26.42</v>
      </c>
      <c r="I1897" s="3" t="n">
        <v>0.6</v>
      </c>
    </row>
    <row r="1898" customFormat="false" ht="15" hidden="false" customHeight="false" outlineLevel="0" collapsed="false">
      <c r="A1898" s="0" t="s">
        <v>286</v>
      </c>
      <c r="B1898" s="0" t="n">
        <f aca="false">VALUE(LEFT(A1898,4))</f>
        <v>2024</v>
      </c>
      <c r="C1898" s="0" t="str">
        <f aca="false">"FY"&amp;IF(VALUE(MID(A1898,6,2))&gt;=4,VALUE(LEFT(A1898,4)),VALUE(LEFT(A1898,4))-1)&amp;"-"&amp;TEXT(MOD(IF(VALUE(MID(A1898,6,2))&gt;=4,VALUE(LEFT(A1898,4)),VALUE(LEFT(A1898,4))-1)+1,100),"00")</f>
        <v>FY2024-25</v>
      </c>
      <c r="D1898" s="0" t="s">
        <v>873</v>
      </c>
      <c r="E1898" s="0" t="s">
        <v>306</v>
      </c>
      <c r="F1898" s="0" t="str">
        <f aca="false">INDEX(Mapping!$B$2:$B$465,MATCH(E1898,Mapping!$A$2:$A$465,0))</f>
        <v>BALCO</v>
      </c>
      <c r="G1898" s="0" t="str">
        <f aca="false">INDEX(Mapping!$C$2:$C$465,MATCH(E1898,Mapping!$A$2:$A$465,0))</f>
        <v>BALCO</v>
      </c>
      <c r="H1898" s="2" t="n">
        <v>26.29</v>
      </c>
      <c r="I1898" s="3" t="n">
        <v>0.59</v>
      </c>
    </row>
    <row r="1899" customFormat="false" ht="15" hidden="false" customHeight="false" outlineLevel="0" collapsed="false">
      <c r="A1899" s="0" t="s">
        <v>286</v>
      </c>
      <c r="B1899" s="0" t="n">
        <f aca="false">VALUE(LEFT(A1899,4))</f>
        <v>2024</v>
      </c>
      <c r="C1899" s="0" t="str">
        <f aca="false">"FY"&amp;IF(VALUE(MID(A1899,6,2))&gt;=4,VALUE(LEFT(A1899,4)),VALUE(LEFT(A1899,4))-1)&amp;"-"&amp;TEXT(MOD(IF(VALUE(MID(A1899,6,2))&gt;=4,VALUE(LEFT(A1899,4)),VALUE(LEFT(A1899,4))-1)+1,100),"00")</f>
        <v>FY2024-25</v>
      </c>
      <c r="D1899" s="0" t="s">
        <v>666</v>
      </c>
      <c r="E1899" s="0" t="s">
        <v>53</v>
      </c>
      <c r="F1899" s="0" t="str">
        <f aca="false">INDEX(Mapping!$B$2:$B$465,MATCH(E1899,Mapping!$A$2:$A$465,0))</f>
        <v>HIMACHAL PRADESH</v>
      </c>
      <c r="G1899" s="0" t="str">
        <f aca="false">INDEX(Mapping!$C$2:$C$465,MATCH(E1899,Mapping!$A$2:$A$465,0))</f>
        <v>HIMACHAL PRADESH</v>
      </c>
      <c r="H1899" s="2" t="n">
        <v>24.6</v>
      </c>
      <c r="I1899" s="3" t="n">
        <v>0.56</v>
      </c>
    </row>
    <row r="1900" customFormat="false" ht="15" hidden="false" customHeight="false" outlineLevel="0" collapsed="false">
      <c r="A1900" s="0" t="s">
        <v>286</v>
      </c>
      <c r="B1900" s="0" t="n">
        <f aca="false">VALUE(LEFT(A1900,4))</f>
        <v>2024</v>
      </c>
      <c r="C1900" s="0" t="str">
        <f aca="false">"FY"&amp;IF(VALUE(MID(A1900,6,2))&gt;=4,VALUE(LEFT(A1900,4)),VALUE(LEFT(A1900,4))-1)&amp;"-"&amp;TEXT(MOD(IF(VALUE(MID(A1900,6,2))&gt;=4,VALUE(LEFT(A1900,4)),VALUE(LEFT(A1900,4))-1)+1,100),"00")</f>
        <v>FY2024-25</v>
      </c>
      <c r="D1900" s="0" t="s">
        <v>874</v>
      </c>
      <c r="E1900" s="0" t="s">
        <v>257</v>
      </c>
      <c r="F1900" s="0" t="str">
        <f aca="false">INDEX(Mapping!$B$2:$B$465,MATCH(E1900,Mapping!$A$2:$A$465,0))</f>
        <v>INDIAN RAILWAYS (NCR)</v>
      </c>
      <c r="G1900" s="0" t="str">
        <f aca="false">INDEX(Mapping!$C$2:$C$465,MATCH(E1900,Mapping!$A$2:$A$465,0))</f>
        <v>INDIAN RAILWAYS (NCR)</v>
      </c>
      <c r="H1900" s="2" t="n">
        <v>22.71</v>
      </c>
      <c r="I1900" s="3" t="n">
        <v>0.51</v>
      </c>
    </row>
    <row r="1901" customFormat="false" ht="15" hidden="false" customHeight="false" outlineLevel="0" collapsed="false">
      <c r="A1901" s="0" t="s">
        <v>286</v>
      </c>
      <c r="B1901" s="0" t="n">
        <f aca="false">VALUE(LEFT(A1901,4))</f>
        <v>2024</v>
      </c>
      <c r="C1901" s="0" t="str">
        <f aca="false">"FY"&amp;IF(VALUE(MID(A1901,6,2))&gt;=4,VALUE(LEFT(A1901,4)),VALUE(LEFT(A1901,4))-1)&amp;"-"&amp;TEXT(MOD(IF(VALUE(MID(A1901,6,2))&gt;=4,VALUE(LEFT(A1901,4)),VALUE(LEFT(A1901,4))-1)+1,100),"00")</f>
        <v>FY2024-25</v>
      </c>
      <c r="D1901" s="0" t="s">
        <v>654</v>
      </c>
      <c r="E1901" s="0" t="s">
        <v>43</v>
      </c>
      <c r="F1901" s="0" t="str">
        <f aca="false">INDEX(Mapping!$B$2:$B$465,MATCH(E1901,Mapping!$A$2:$A$465,0))</f>
        <v>ODISHA</v>
      </c>
      <c r="G1901" s="0" t="str">
        <f aca="false">INDEX(Mapping!$C$2:$C$465,MATCH(E1901,Mapping!$A$2:$A$465,0))</f>
        <v>ODISHA</v>
      </c>
      <c r="H1901" s="2" t="n">
        <v>13.62</v>
      </c>
      <c r="I1901" s="3" t="n">
        <v>0.31</v>
      </c>
    </row>
    <row r="1902" customFormat="false" ht="15" hidden="false" customHeight="false" outlineLevel="0" collapsed="false">
      <c r="A1902" s="0" t="s">
        <v>286</v>
      </c>
      <c r="B1902" s="0" t="n">
        <f aca="false">VALUE(LEFT(A1902,4))</f>
        <v>2024</v>
      </c>
      <c r="C1902" s="0" t="str">
        <f aca="false">"FY"&amp;IF(VALUE(MID(A1902,6,2))&gt;=4,VALUE(LEFT(A1902,4)),VALUE(LEFT(A1902,4))-1)&amp;"-"&amp;TEXT(MOD(IF(VALUE(MID(A1902,6,2))&gt;=4,VALUE(LEFT(A1902,4)),VALUE(LEFT(A1902,4))-1)+1,100),"00")</f>
        <v>FY2024-25</v>
      </c>
      <c r="D1902" s="0" t="s">
        <v>690</v>
      </c>
      <c r="E1902" s="0" t="s">
        <v>198</v>
      </c>
      <c r="F1902" s="0" t="str">
        <f aca="false">INDEX(Mapping!$B$2:$B$465,MATCH(E1902,Mapping!$A$2:$A$465,0))</f>
        <v>CHANDIGARH</v>
      </c>
      <c r="G1902" s="0" t="str">
        <f aca="false">INDEX(Mapping!$C$2:$C$465,MATCH(E1902,Mapping!$A$2:$A$465,0))</f>
        <v>CHANDIGARH</v>
      </c>
      <c r="H1902" s="2" t="n">
        <v>7.72</v>
      </c>
      <c r="I1902" s="3" t="n">
        <v>0.17</v>
      </c>
    </row>
    <row r="1903" customFormat="false" ht="15" hidden="false" customHeight="false" outlineLevel="0" collapsed="false">
      <c r="A1903" s="0" t="s">
        <v>286</v>
      </c>
      <c r="B1903" s="0" t="n">
        <f aca="false">VALUE(LEFT(A1903,4))</f>
        <v>2024</v>
      </c>
      <c r="C1903" s="0" t="str">
        <f aca="false">"FY"&amp;IF(VALUE(MID(A1903,6,2))&gt;=4,VALUE(LEFT(A1903,4)),VALUE(LEFT(A1903,4))-1)&amp;"-"&amp;TEXT(MOD(IF(VALUE(MID(A1903,6,2))&gt;=4,VALUE(LEFT(A1903,4)),VALUE(LEFT(A1903,4))-1)+1,100),"00")</f>
        <v>FY2024-25</v>
      </c>
      <c r="D1903" s="0" t="s">
        <v>704</v>
      </c>
      <c r="E1903" s="0" t="s">
        <v>318</v>
      </c>
      <c r="F1903" s="0" t="str">
        <f aca="false">INDEX(Mapping!$B$2:$B$465,MATCH(E1903,Mapping!$A$2:$A$465,0))</f>
        <v>JHABUA POWER</v>
      </c>
      <c r="G1903" s="0" t="str">
        <f aca="false">INDEX(Mapping!$C$2:$C$465,MATCH(E1903,Mapping!$A$2:$A$465,0))</f>
        <v>JHABUA POWER</v>
      </c>
      <c r="H1903" s="2" t="n">
        <v>6.17</v>
      </c>
      <c r="I1903" s="3" t="n">
        <v>0.14</v>
      </c>
    </row>
    <row r="1904" customFormat="false" ht="15" hidden="false" customHeight="false" outlineLevel="0" collapsed="false">
      <c r="A1904" s="0" t="s">
        <v>286</v>
      </c>
      <c r="B1904" s="0" t="n">
        <f aca="false">VALUE(LEFT(A1904,4))</f>
        <v>2024</v>
      </c>
      <c r="C1904" s="0" t="str">
        <f aca="false">"FY"&amp;IF(VALUE(MID(A1904,6,2))&gt;=4,VALUE(LEFT(A1904,4)),VALUE(LEFT(A1904,4))-1)&amp;"-"&amp;TEXT(MOD(IF(VALUE(MID(A1904,6,2))&gt;=4,VALUE(LEFT(A1904,4)),VALUE(LEFT(A1904,4))-1)+1,100),"00")</f>
        <v>FY2024-25</v>
      </c>
      <c r="D1904" s="0" t="s">
        <v>711</v>
      </c>
      <c r="E1904" s="0" t="s">
        <v>94</v>
      </c>
      <c r="F1904" s="0" t="str">
        <f aca="false">INDEX(Mapping!$B$2:$B$465,MATCH(E1904,Mapping!$A$2:$A$465,0))</f>
        <v>JHARKHAND</v>
      </c>
      <c r="G1904" s="0" t="str">
        <f aca="false">INDEX(Mapping!$C$2:$C$465,MATCH(E1904,Mapping!$A$2:$A$465,0))</f>
        <v>JHARKHAND</v>
      </c>
      <c r="H1904" s="2" t="n">
        <v>5.33</v>
      </c>
      <c r="I1904" s="3" t="n">
        <v>0.12</v>
      </c>
    </row>
    <row r="1905" customFormat="false" ht="15" hidden="false" customHeight="false" outlineLevel="0" collapsed="false">
      <c r="A1905" s="0" t="s">
        <v>286</v>
      </c>
      <c r="B1905" s="0" t="n">
        <f aca="false">VALUE(LEFT(A1905,4))</f>
        <v>2024</v>
      </c>
      <c r="C1905" s="0" t="str">
        <f aca="false">"FY"&amp;IF(VALUE(MID(A1905,6,2))&gt;=4,VALUE(LEFT(A1905,4)),VALUE(LEFT(A1905,4))-1)&amp;"-"&amp;TEXT(MOD(IF(VALUE(MID(A1905,6,2))&gt;=4,VALUE(LEFT(A1905,4)),VALUE(LEFT(A1905,4))-1)+1,100),"00")</f>
        <v>FY2024-25</v>
      </c>
      <c r="D1905" s="0" t="s">
        <v>687</v>
      </c>
      <c r="E1905" s="0" t="s">
        <v>45</v>
      </c>
      <c r="F1905" s="0" t="str">
        <f aca="false">INDEX(Mapping!$B$2:$B$465,MATCH(E1905,Mapping!$A$2:$A$465,0))</f>
        <v>BIHAR</v>
      </c>
      <c r="G1905" s="0" t="str">
        <f aca="false">INDEX(Mapping!$C$2:$C$465,MATCH(E1905,Mapping!$A$2:$A$465,0))</f>
        <v>BIHAR</v>
      </c>
      <c r="H1905" s="2" t="n">
        <v>4.69</v>
      </c>
      <c r="I1905" s="3" t="n">
        <v>0.11</v>
      </c>
    </row>
    <row r="1906" customFormat="false" ht="15" hidden="false" customHeight="false" outlineLevel="0" collapsed="false">
      <c r="A1906" s="0" t="s">
        <v>286</v>
      </c>
      <c r="B1906" s="0" t="n">
        <f aca="false">VALUE(LEFT(A1906,4))</f>
        <v>2024</v>
      </c>
      <c r="C1906" s="0" t="str">
        <f aca="false">"FY"&amp;IF(VALUE(MID(A1906,6,2))&gt;=4,VALUE(LEFT(A1906,4)),VALUE(LEFT(A1906,4))-1)&amp;"-"&amp;TEXT(MOD(IF(VALUE(MID(A1906,6,2))&gt;=4,VALUE(LEFT(A1906,4)),VALUE(LEFT(A1906,4))-1)+1,100),"00")</f>
        <v>FY2024-25</v>
      </c>
      <c r="D1906" s="0" t="s">
        <v>727</v>
      </c>
      <c r="E1906" s="0" t="s">
        <v>199</v>
      </c>
      <c r="F1906" s="0" t="str">
        <f aca="false">INDEX(Mapping!$B$2:$B$465,MATCH(E1906,Mapping!$A$2:$A$465,0))</f>
        <v>TRIPURA</v>
      </c>
      <c r="G1906" s="0" t="str">
        <f aca="false">INDEX(Mapping!$C$2:$C$465,MATCH(E1906,Mapping!$A$2:$A$465,0))</f>
        <v>TRIPURA</v>
      </c>
      <c r="H1906" s="2" t="n">
        <v>2.82</v>
      </c>
      <c r="I1906" s="3" t="n">
        <v>0.06</v>
      </c>
    </row>
    <row r="1907" customFormat="false" ht="15" hidden="false" customHeight="false" outlineLevel="0" collapsed="false">
      <c r="A1907" s="0" t="s">
        <v>286</v>
      </c>
      <c r="B1907" s="0" t="n">
        <f aca="false">VALUE(LEFT(A1907,4))</f>
        <v>2024</v>
      </c>
      <c r="C1907" s="0" t="str">
        <f aca="false">"FY"&amp;IF(VALUE(MID(A1907,6,2))&gt;=4,VALUE(LEFT(A1907,4)),VALUE(LEFT(A1907,4))-1)&amp;"-"&amp;TEXT(MOD(IF(VALUE(MID(A1907,6,2))&gt;=4,VALUE(LEFT(A1907,4)),VALUE(LEFT(A1907,4))-1)+1,100),"00")</f>
        <v>FY2024-25</v>
      </c>
      <c r="D1907" s="0" t="s">
        <v>757</v>
      </c>
      <c r="E1907" s="0" t="s">
        <v>121</v>
      </c>
      <c r="F1907" s="0" t="str">
        <f aca="false">INDEX(Mapping!$B$2:$B$465,MATCH(E1907,Mapping!$A$2:$A$465,0))</f>
        <v>MEGHALAYA</v>
      </c>
      <c r="G1907" s="0" t="str">
        <f aca="false">INDEX(Mapping!$C$2:$C$465,MATCH(E1907,Mapping!$A$2:$A$465,0))</f>
        <v>MEGHALAYA</v>
      </c>
      <c r="H1907" s="2" t="n">
        <v>2.69</v>
      </c>
      <c r="I1907" s="3" t="n">
        <v>0.06</v>
      </c>
    </row>
    <row r="1908" customFormat="false" ht="15" hidden="false" customHeight="false" outlineLevel="0" collapsed="false">
      <c r="A1908" s="0" t="s">
        <v>286</v>
      </c>
      <c r="B1908" s="0" t="n">
        <f aca="false">VALUE(LEFT(A1908,4))</f>
        <v>2024</v>
      </c>
      <c r="C1908" s="0" t="str">
        <f aca="false">"FY"&amp;IF(VALUE(MID(A1908,6,2))&gt;=4,VALUE(LEFT(A1908,4)),VALUE(LEFT(A1908,4))-1)&amp;"-"&amp;TEXT(MOD(IF(VALUE(MID(A1908,6,2))&gt;=4,VALUE(LEFT(A1908,4)),VALUE(LEFT(A1908,4))-1)+1,100),"00")</f>
        <v>FY2024-25</v>
      </c>
      <c r="D1908" s="0" t="s">
        <v>713</v>
      </c>
      <c r="E1908" s="0" t="s">
        <v>268</v>
      </c>
      <c r="F1908" s="0" t="str">
        <f aca="false">INDEX(Mapping!$B$2:$B$465,MATCH(E1908,Mapping!$A$2:$A$465,0))</f>
        <v>GOA</v>
      </c>
      <c r="G1908" s="0" t="str">
        <f aca="false">INDEX(Mapping!$C$2:$C$465,MATCH(E1908,Mapping!$A$2:$A$465,0))</f>
        <v>GOA</v>
      </c>
      <c r="H1908" s="2" t="n">
        <v>2.03</v>
      </c>
      <c r="I1908" s="3" t="n">
        <v>0.05</v>
      </c>
    </row>
    <row r="1909" customFormat="false" ht="15" hidden="false" customHeight="false" outlineLevel="0" collapsed="false">
      <c r="A1909" s="0" t="s">
        <v>286</v>
      </c>
      <c r="B1909" s="0" t="n">
        <f aca="false">VALUE(LEFT(A1909,4))</f>
        <v>2024</v>
      </c>
      <c r="C1909" s="0" t="str">
        <f aca="false">"FY"&amp;IF(VALUE(MID(A1909,6,2))&gt;=4,VALUE(LEFT(A1909,4)),VALUE(LEFT(A1909,4))-1)&amp;"-"&amp;TEXT(MOD(IF(VALUE(MID(A1909,6,2))&gt;=4,VALUE(LEFT(A1909,4)),VALUE(LEFT(A1909,4))-1)+1,100),"00")</f>
        <v>FY2024-25</v>
      </c>
      <c r="D1909" s="0" t="s">
        <v>824</v>
      </c>
      <c r="E1909" s="0" t="s">
        <v>482</v>
      </c>
      <c r="F1909" s="0" t="str">
        <f aca="false">INDEX(Mapping!$B$2:$B$465,MATCH(E1909,Mapping!$A$2:$A$465,0))</f>
        <v>GOA SR</v>
      </c>
      <c r="G1909" s="0" t="str">
        <f aca="false">INDEX(Mapping!$C$2:$C$465,MATCH(E1909,Mapping!$A$2:$A$465,0))</f>
        <v>GOA SR</v>
      </c>
      <c r="H1909" s="2" t="n">
        <v>0.77</v>
      </c>
      <c r="I1909" s="3" t="n">
        <v>0.02</v>
      </c>
    </row>
    <row r="1910" customFormat="false" ht="15" hidden="false" customHeight="false" outlineLevel="0" collapsed="false">
      <c r="A1910" s="0" t="s">
        <v>286</v>
      </c>
      <c r="B1910" s="0" t="n">
        <f aca="false">VALUE(LEFT(A1910,4))</f>
        <v>2024</v>
      </c>
      <c r="C1910" s="0" t="str">
        <f aca="false">"FY"&amp;IF(VALUE(MID(A1910,6,2))&gt;=4,VALUE(LEFT(A1910,4)),VALUE(LEFT(A1910,4))-1)&amp;"-"&amp;TEXT(MOD(IF(VALUE(MID(A1910,6,2))&gt;=4,VALUE(LEFT(A1910,4)),VALUE(LEFT(A1910,4))-1)+1,100),"00")</f>
        <v>FY2024-25</v>
      </c>
      <c r="D1910" s="0" t="s">
        <v>285</v>
      </c>
      <c r="E1910" s="0" t="s">
        <v>285</v>
      </c>
      <c r="F1910" s="0" t="str">
        <f aca="false">INDEX(Mapping!$B$2:$B$465,MATCH(E1910,Mapping!$A$2:$A$465,0))</f>
        <v>MEENAKSHI ENERGY</v>
      </c>
      <c r="G1910" s="0" t="str">
        <f aca="false">INDEX(Mapping!$C$2:$C$465,MATCH(E1910,Mapping!$A$2:$A$465,0))</f>
        <v>MEENAKSHI ENERGY</v>
      </c>
      <c r="H1910" s="2" t="n">
        <v>0.65</v>
      </c>
      <c r="I1910" s="3" t="n">
        <v>0.01</v>
      </c>
    </row>
    <row r="1911" customFormat="false" ht="15" hidden="false" customHeight="false" outlineLevel="0" collapsed="false">
      <c r="A1911" s="0" t="s">
        <v>286</v>
      </c>
      <c r="B1911" s="0" t="n">
        <f aca="false">VALUE(LEFT(A1911,4))</f>
        <v>2024</v>
      </c>
      <c r="C1911" s="0" t="str">
        <f aca="false">"FY"&amp;IF(VALUE(MID(A1911,6,2))&gt;=4,VALUE(LEFT(A1911,4)),VALUE(LEFT(A1911,4))-1)&amp;"-"&amp;TEXT(MOD(IF(VALUE(MID(A1911,6,2))&gt;=4,VALUE(LEFT(A1911,4)),VALUE(LEFT(A1911,4))-1)+1,100),"00")</f>
        <v>FY2024-25</v>
      </c>
      <c r="D1911" s="0" t="s">
        <v>192</v>
      </c>
      <c r="E1911" s="0" t="s">
        <v>192</v>
      </c>
      <c r="F1911" s="0" t="str">
        <f aca="false">INDEX(Mapping!$B$2:$B$465,MATCH(E1911,Mapping!$A$2:$A$465,0))</f>
        <v>MB POWER (MP)</v>
      </c>
      <c r="G1911" s="0" t="str">
        <f aca="false">INDEX(Mapping!$C$2:$C$465,MATCH(E1911,Mapping!$A$2:$A$465,0))</f>
        <v>MB POWER (MP)</v>
      </c>
      <c r="H1911" s="2" t="n">
        <v>0.61</v>
      </c>
      <c r="I1911" s="3" t="n">
        <v>0.01</v>
      </c>
    </row>
    <row r="1912" customFormat="false" ht="15" hidden="false" customHeight="false" outlineLevel="0" collapsed="false">
      <c r="A1912" s="0" t="s">
        <v>98</v>
      </c>
      <c r="B1912" s="0" t="n">
        <f aca="false">VALUE(LEFT(A1912,4))</f>
        <v>2024</v>
      </c>
      <c r="C1912" s="0" t="str">
        <f aca="false">"FY"&amp;IF(VALUE(MID(A1912,6,2))&gt;=4,VALUE(LEFT(A1912,4)),VALUE(LEFT(A1912,4))-1)&amp;"-"&amp;TEXT(MOD(IF(VALUE(MID(A1912,6,2))&gt;=4,VALUE(LEFT(A1912,4)),VALUE(LEFT(A1912,4))-1)+1,100),"00")</f>
        <v>FY2024-25</v>
      </c>
      <c r="D1912" s="0" t="s">
        <v>671</v>
      </c>
      <c r="E1912" s="0" t="s">
        <v>31</v>
      </c>
      <c r="F1912" s="0" t="str">
        <f aca="false">INDEX(Mapping!$B$2:$B$465,MATCH(E1912,Mapping!$A$2:$A$465,0))</f>
        <v>GUJARAT</v>
      </c>
      <c r="G1912" s="0" t="str">
        <f aca="false">INDEX(Mapping!$C$2:$C$465,MATCH(E1912,Mapping!$A$2:$A$465,0))</f>
        <v>GUJARAT</v>
      </c>
      <c r="H1912" s="2" t="n">
        <v>1213.87</v>
      </c>
      <c r="I1912" s="3" t="n">
        <v>21.61</v>
      </c>
    </row>
    <row r="1913" customFormat="false" ht="15" hidden="false" customHeight="false" outlineLevel="0" collapsed="false">
      <c r="A1913" s="0" t="s">
        <v>98</v>
      </c>
      <c r="B1913" s="0" t="n">
        <f aca="false">VALUE(LEFT(A1913,4))</f>
        <v>2024</v>
      </c>
      <c r="C1913" s="0" t="str">
        <f aca="false">"FY"&amp;IF(VALUE(MID(A1913,6,2))&gt;=4,VALUE(LEFT(A1913,4)),VALUE(LEFT(A1913,4))-1)&amp;"-"&amp;TEXT(MOD(IF(VALUE(MID(A1913,6,2))&gt;=4,VALUE(LEFT(A1913,4)),VALUE(LEFT(A1913,4))-1)+1,100),"00")</f>
        <v>FY2024-25</v>
      </c>
      <c r="D1913" s="0" t="s">
        <v>676</v>
      </c>
      <c r="E1913" s="0" t="s">
        <v>37</v>
      </c>
      <c r="F1913" s="0" t="str">
        <f aca="false">INDEX(Mapping!$B$2:$B$465,MATCH(E1913,Mapping!$A$2:$A$465,0))</f>
        <v>MAHARASHTRA</v>
      </c>
      <c r="G1913" s="0" t="str">
        <f aca="false">INDEX(Mapping!$C$2:$C$465,MATCH(E1913,Mapping!$A$2:$A$465,0))</f>
        <v>MAHARASHTRA</v>
      </c>
      <c r="H1913" s="2" t="n">
        <v>903.04</v>
      </c>
      <c r="I1913" s="3" t="n">
        <v>16.08</v>
      </c>
    </row>
    <row r="1914" customFormat="false" ht="15" hidden="false" customHeight="false" outlineLevel="0" collapsed="false">
      <c r="A1914" s="0" t="s">
        <v>98</v>
      </c>
      <c r="B1914" s="0" t="n">
        <f aca="false">VALUE(LEFT(A1914,4))</f>
        <v>2024</v>
      </c>
      <c r="C1914" s="0" t="str">
        <f aca="false">"FY"&amp;IF(VALUE(MID(A1914,6,2))&gt;=4,VALUE(LEFT(A1914,4)),VALUE(LEFT(A1914,4))-1)&amp;"-"&amp;TEXT(MOD(IF(VALUE(MID(A1914,6,2))&gt;=4,VALUE(LEFT(A1914,4)),VALUE(LEFT(A1914,4))-1)+1,100),"00")</f>
        <v>FY2024-25</v>
      </c>
      <c r="D1914" s="0" t="s">
        <v>705</v>
      </c>
      <c r="E1914" s="0" t="s">
        <v>35</v>
      </c>
      <c r="F1914" s="0" t="str">
        <f aca="false">INDEX(Mapping!$B$2:$B$465,MATCH(E1914,Mapping!$A$2:$A$465,0))</f>
        <v>TELANGANA</v>
      </c>
      <c r="G1914" s="0" t="str">
        <f aca="false">INDEX(Mapping!$C$2:$C$465,MATCH(E1914,Mapping!$A$2:$A$465,0))</f>
        <v>TELANGANA</v>
      </c>
      <c r="H1914" s="2" t="n">
        <v>698.5</v>
      </c>
      <c r="I1914" s="3" t="n">
        <v>12.44</v>
      </c>
    </row>
    <row r="1915" customFormat="false" ht="15" hidden="false" customHeight="false" outlineLevel="0" collapsed="false">
      <c r="A1915" s="0" t="s">
        <v>98</v>
      </c>
      <c r="B1915" s="0" t="n">
        <f aca="false">VALUE(LEFT(A1915,4))</f>
        <v>2024</v>
      </c>
      <c r="C1915" s="0" t="str">
        <f aca="false">"FY"&amp;IF(VALUE(MID(A1915,6,2))&gt;=4,VALUE(LEFT(A1915,4)),VALUE(LEFT(A1915,4))-1)&amp;"-"&amp;TEXT(MOD(IF(VALUE(MID(A1915,6,2))&gt;=4,VALUE(LEFT(A1915,4)),VALUE(LEFT(A1915,4))-1)+1,100),"00")</f>
        <v>FY2024-25</v>
      </c>
      <c r="D1915" s="0" t="s">
        <v>672</v>
      </c>
      <c r="E1915" s="0" t="s">
        <v>38</v>
      </c>
      <c r="F1915" s="0" t="str">
        <f aca="false">INDEX(Mapping!$B$2:$B$465,MATCH(E1915,Mapping!$A$2:$A$465,0))</f>
        <v>ANDHRA PRADESH</v>
      </c>
      <c r="G1915" s="0" t="str">
        <f aca="false">INDEX(Mapping!$C$2:$C$465,MATCH(E1915,Mapping!$A$2:$A$465,0))</f>
        <v>ANDHRA PRADESH</v>
      </c>
      <c r="H1915" s="2" t="n">
        <v>391.35</v>
      </c>
      <c r="I1915" s="3" t="n">
        <v>6.97</v>
      </c>
    </row>
    <row r="1916" customFormat="false" ht="15" hidden="false" customHeight="false" outlineLevel="0" collapsed="false">
      <c r="A1916" s="0" t="s">
        <v>98</v>
      </c>
      <c r="B1916" s="0" t="n">
        <f aca="false">VALUE(LEFT(A1916,4))</f>
        <v>2024</v>
      </c>
      <c r="C1916" s="0" t="str">
        <f aca="false">"FY"&amp;IF(VALUE(MID(A1916,6,2))&gt;=4,VALUE(LEFT(A1916,4)),VALUE(LEFT(A1916,4))-1)&amp;"-"&amp;TEXT(MOD(IF(VALUE(MID(A1916,6,2))&gt;=4,VALUE(LEFT(A1916,4)),VALUE(LEFT(A1916,4))-1)+1,100),"00")</f>
        <v>FY2024-25</v>
      </c>
      <c r="D1916" s="0" t="s">
        <v>663</v>
      </c>
      <c r="E1916" s="0" t="s">
        <v>41</v>
      </c>
      <c r="F1916" s="0" t="str">
        <f aca="false">INDEX(Mapping!$B$2:$B$465,MATCH(E1916,Mapping!$A$2:$A$465,0))</f>
        <v>RAJASTHAN</v>
      </c>
      <c r="G1916" s="0" t="str">
        <f aca="false">INDEX(Mapping!$C$2:$C$465,MATCH(E1916,Mapping!$A$2:$A$465,0))</f>
        <v>RAJASTHAN</v>
      </c>
      <c r="H1916" s="2" t="n">
        <v>374.05</v>
      </c>
      <c r="I1916" s="3" t="n">
        <v>6.66</v>
      </c>
    </row>
    <row r="1917" customFormat="false" ht="15" hidden="false" customHeight="false" outlineLevel="0" collapsed="false">
      <c r="A1917" s="0" t="s">
        <v>98</v>
      </c>
      <c r="B1917" s="0" t="n">
        <f aca="false">VALUE(LEFT(A1917,4))</f>
        <v>2024</v>
      </c>
      <c r="C1917" s="0" t="str">
        <f aca="false">"FY"&amp;IF(VALUE(MID(A1917,6,2))&gt;=4,VALUE(LEFT(A1917,4)),VALUE(LEFT(A1917,4))-1)&amp;"-"&amp;TEXT(MOD(IF(VALUE(MID(A1917,6,2))&gt;=4,VALUE(LEFT(A1917,4)),VALUE(LEFT(A1917,4))-1)+1,100),"00")</f>
        <v>FY2024-25</v>
      </c>
      <c r="D1917" s="0" t="s">
        <v>656</v>
      </c>
      <c r="E1917" s="0" t="s">
        <v>36</v>
      </c>
      <c r="F1917" s="0" t="str">
        <f aca="false">INDEX(Mapping!$B$2:$B$465,MATCH(E1917,Mapping!$A$2:$A$465,0))</f>
        <v>UTTAR PRADESH</v>
      </c>
      <c r="G1917" s="0" t="str">
        <f aca="false">INDEX(Mapping!$C$2:$C$465,MATCH(E1917,Mapping!$A$2:$A$465,0))</f>
        <v>UTTAR PRADESH</v>
      </c>
      <c r="H1917" s="2" t="n">
        <v>269.69</v>
      </c>
      <c r="I1917" s="3" t="n">
        <v>4.8</v>
      </c>
    </row>
    <row r="1918" customFormat="false" ht="15" hidden="false" customHeight="false" outlineLevel="0" collapsed="false">
      <c r="A1918" s="0" t="s">
        <v>98</v>
      </c>
      <c r="B1918" s="0" t="n">
        <f aca="false">VALUE(LEFT(A1918,4))</f>
        <v>2024</v>
      </c>
      <c r="C1918" s="0" t="str">
        <f aca="false">"FY"&amp;IF(VALUE(MID(A1918,6,2))&gt;=4,VALUE(LEFT(A1918,4)),VALUE(LEFT(A1918,4))-1)&amp;"-"&amp;TEXT(MOD(IF(VALUE(MID(A1918,6,2))&gt;=4,VALUE(LEFT(A1918,4)),VALUE(LEFT(A1918,4))-1)+1,100),"00")</f>
        <v>FY2024-25</v>
      </c>
      <c r="D1918" s="0" t="s">
        <v>668</v>
      </c>
      <c r="E1918" s="0" t="s">
        <v>40</v>
      </c>
      <c r="F1918" s="0" t="str">
        <f aca="false">INDEX(Mapping!$B$2:$B$465,MATCH(E1918,Mapping!$A$2:$A$465,0))</f>
        <v>TAMIL NADU</v>
      </c>
      <c r="G1918" s="0" t="str">
        <f aca="false">INDEX(Mapping!$C$2:$C$465,MATCH(E1918,Mapping!$A$2:$A$465,0))</f>
        <v>TAMIL NADU</v>
      </c>
      <c r="H1918" s="2" t="n">
        <v>262.23</v>
      </c>
      <c r="I1918" s="3" t="n">
        <v>4.67</v>
      </c>
    </row>
    <row r="1919" customFormat="false" ht="15" hidden="false" customHeight="false" outlineLevel="0" collapsed="false">
      <c r="A1919" s="0" t="s">
        <v>98</v>
      </c>
      <c r="B1919" s="0" t="n">
        <f aca="false">VALUE(LEFT(A1919,4))</f>
        <v>2024</v>
      </c>
      <c r="C1919" s="0" t="str">
        <f aca="false">"FY"&amp;IF(VALUE(MID(A1919,6,2))&gt;=4,VALUE(LEFT(A1919,4)),VALUE(LEFT(A1919,4))-1)&amp;"-"&amp;TEXT(MOD(IF(VALUE(MID(A1919,6,2))&gt;=4,VALUE(LEFT(A1919,4)),VALUE(LEFT(A1919,4))-1)+1,100),"00")</f>
        <v>FY2024-25</v>
      </c>
      <c r="D1919" s="0" t="s">
        <v>660</v>
      </c>
      <c r="E1919" s="0" t="s">
        <v>50</v>
      </c>
      <c r="F1919" s="0" t="str">
        <f aca="false">INDEX(Mapping!$B$2:$B$465,MATCH(E1919,Mapping!$A$2:$A$465,0))</f>
        <v>MADHYA PRADESH</v>
      </c>
      <c r="G1919" s="0" t="str">
        <f aca="false">INDEX(Mapping!$C$2:$C$465,MATCH(E1919,Mapping!$A$2:$A$465,0))</f>
        <v>MADHYA PRADESH</v>
      </c>
      <c r="H1919" s="2" t="n">
        <v>220.65</v>
      </c>
      <c r="I1919" s="3" t="n">
        <v>3.93</v>
      </c>
    </row>
    <row r="1920" customFormat="false" ht="15" hidden="false" customHeight="false" outlineLevel="0" collapsed="false">
      <c r="A1920" s="0" t="s">
        <v>98</v>
      </c>
      <c r="B1920" s="0" t="n">
        <f aca="false">VALUE(LEFT(A1920,4))</f>
        <v>2024</v>
      </c>
      <c r="C1920" s="0" t="str">
        <f aca="false">"FY"&amp;IF(VALUE(MID(A1920,6,2))&gt;=4,VALUE(LEFT(A1920,4)),VALUE(LEFT(A1920,4))-1)&amp;"-"&amp;TEXT(MOD(IF(VALUE(MID(A1920,6,2))&gt;=4,VALUE(LEFT(A1920,4)),VALUE(LEFT(A1920,4))-1)+1,100),"00")</f>
        <v>FY2024-25</v>
      </c>
      <c r="D1920" s="0" t="s">
        <v>738</v>
      </c>
      <c r="E1920" s="0" t="s">
        <v>56</v>
      </c>
      <c r="F1920" s="0" t="str">
        <f aca="false">INDEX(Mapping!$B$2:$B$465,MATCH(E1920,Mapping!$A$2:$A$465,0))</f>
        <v>UTTARAKHAND</v>
      </c>
      <c r="G1920" s="0" t="str">
        <f aca="false">INDEX(Mapping!$C$2:$C$465,MATCH(E1920,Mapping!$A$2:$A$465,0))</f>
        <v>UTTARAKHAND</v>
      </c>
      <c r="H1920" s="2" t="n">
        <v>212.31</v>
      </c>
      <c r="I1920" s="3" t="n">
        <v>3.78</v>
      </c>
    </row>
    <row r="1921" customFormat="false" ht="15" hidden="false" customHeight="false" outlineLevel="0" collapsed="false">
      <c r="A1921" s="0" t="s">
        <v>98</v>
      </c>
      <c r="B1921" s="0" t="n">
        <f aca="false">VALUE(LEFT(A1921,4))</f>
        <v>2024</v>
      </c>
      <c r="C1921" s="0" t="str">
        <f aca="false">"FY"&amp;IF(VALUE(MID(A1921,6,2))&gt;=4,VALUE(LEFT(A1921,4)),VALUE(LEFT(A1921,4))-1)&amp;"-"&amp;TEXT(MOD(IF(VALUE(MID(A1921,6,2))&gt;=4,VALUE(LEFT(A1921,4)),VALUE(LEFT(A1921,4))-1)+1,100),"00")</f>
        <v>FY2024-25</v>
      </c>
      <c r="D1921" s="0" t="s">
        <v>677</v>
      </c>
      <c r="E1921" s="0" t="s">
        <v>39</v>
      </c>
      <c r="F1921" s="0" t="str">
        <f aca="false">INDEX(Mapping!$B$2:$B$465,MATCH(E1921,Mapping!$A$2:$A$465,0))</f>
        <v>WEST BENGAL</v>
      </c>
      <c r="G1921" s="0" t="str">
        <f aca="false">INDEX(Mapping!$C$2:$C$465,MATCH(E1921,Mapping!$A$2:$A$465,0))</f>
        <v>WEST BENGAL</v>
      </c>
      <c r="H1921" s="2" t="n">
        <v>155.72</v>
      </c>
      <c r="I1921" s="3" t="n">
        <v>2.77</v>
      </c>
    </row>
    <row r="1922" customFormat="false" ht="15" hidden="false" customHeight="false" outlineLevel="0" collapsed="false">
      <c r="A1922" s="0" t="s">
        <v>98</v>
      </c>
      <c r="B1922" s="0" t="n">
        <f aca="false">VALUE(LEFT(A1922,4))</f>
        <v>2024</v>
      </c>
      <c r="C1922" s="0" t="str">
        <f aca="false">"FY"&amp;IF(VALUE(MID(A1922,6,2))&gt;=4,VALUE(LEFT(A1922,4)),VALUE(LEFT(A1922,4))-1)&amp;"-"&amp;TEXT(MOD(IF(VALUE(MID(A1922,6,2))&gt;=4,VALUE(LEFT(A1922,4)),VALUE(LEFT(A1922,4))-1)+1,100),"00")</f>
        <v>FY2024-25</v>
      </c>
      <c r="D1922" s="0" t="s">
        <v>872</v>
      </c>
      <c r="E1922" s="0" t="s">
        <v>105</v>
      </c>
      <c r="F1922" s="0" t="str">
        <f aca="false">INDEX(Mapping!$B$2:$B$465,MATCH(E1922,Mapping!$A$2:$A$465,0))</f>
        <v>DNH &amp; DD (UT)</v>
      </c>
      <c r="G1922" s="0" t="str">
        <f aca="false">INDEX(Mapping!$C$2:$C$465,MATCH(E1922,Mapping!$A$2:$A$465,0))</f>
        <v>DNH &amp; DD (UT)</v>
      </c>
      <c r="H1922" s="2" t="n">
        <v>123.66</v>
      </c>
      <c r="I1922" s="3" t="n">
        <v>2.2</v>
      </c>
    </row>
    <row r="1923" customFormat="false" ht="15" hidden="false" customHeight="false" outlineLevel="0" collapsed="false">
      <c r="A1923" s="0" t="s">
        <v>98</v>
      </c>
      <c r="B1923" s="0" t="n">
        <f aca="false">VALUE(LEFT(A1923,4))</f>
        <v>2024</v>
      </c>
      <c r="C1923" s="0" t="str">
        <f aca="false">"FY"&amp;IF(VALUE(MID(A1923,6,2))&gt;=4,VALUE(LEFT(A1923,4)),VALUE(LEFT(A1923,4))-1)&amp;"-"&amp;TEXT(MOD(IF(VALUE(MID(A1923,6,2))&gt;=4,VALUE(LEFT(A1923,4)),VALUE(LEFT(A1923,4))-1)+1,100),"00")</f>
        <v>FY2024-25</v>
      </c>
      <c r="D1923" s="0" t="s">
        <v>652</v>
      </c>
      <c r="E1923" s="0" t="s">
        <v>47</v>
      </c>
      <c r="F1923" s="0" t="str">
        <f aca="false">INDEX(Mapping!$B$2:$B$465,MATCH(E1923,Mapping!$A$2:$A$465,0))</f>
        <v>KARNATAKA</v>
      </c>
      <c r="G1923" s="0" t="str">
        <f aca="false">INDEX(Mapping!$C$2:$C$465,MATCH(E1923,Mapping!$A$2:$A$465,0))</f>
        <v>KARNATAKA</v>
      </c>
      <c r="H1923" s="2" t="n">
        <v>120.82</v>
      </c>
      <c r="I1923" s="3" t="n">
        <v>2.15</v>
      </c>
    </row>
    <row r="1924" customFormat="false" ht="15" hidden="false" customHeight="false" outlineLevel="0" collapsed="false">
      <c r="A1924" s="0" t="s">
        <v>98</v>
      </c>
      <c r="B1924" s="0" t="n">
        <f aca="false">VALUE(LEFT(A1924,4))</f>
        <v>2024</v>
      </c>
      <c r="C1924" s="0" t="str">
        <f aca="false">"FY"&amp;IF(VALUE(MID(A1924,6,2))&gt;=4,VALUE(LEFT(A1924,4)),VALUE(LEFT(A1924,4))-1)&amp;"-"&amp;TEXT(MOD(IF(VALUE(MID(A1924,6,2))&gt;=4,VALUE(LEFT(A1924,4)),VALUE(LEFT(A1924,4))-1)+1,100),"00")</f>
        <v>FY2024-25</v>
      </c>
      <c r="D1924" s="0" t="s">
        <v>658</v>
      </c>
      <c r="E1924" s="0" t="s">
        <v>48</v>
      </c>
      <c r="F1924" s="0" t="str">
        <f aca="false">INDEX(Mapping!$B$2:$B$465,MATCH(E1924,Mapping!$A$2:$A$465,0))</f>
        <v>DELHI</v>
      </c>
      <c r="G1924" s="0" t="str">
        <f aca="false">INDEX(Mapping!$C$2:$C$465,MATCH(E1924,Mapping!$A$2:$A$465,0))</f>
        <v>DELHI</v>
      </c>
      <c r="H1924" s="2" t="n">
        <v>98.79</v>
      </c>
      <c r="I1924" s="3" t="n">
        <v>1.76</v>
      </c>
    </row>
    <row r="1925" customFormat="false" ht="15" hidden="false" customHeight="false" outlineLevel="0" collapsed="false">
      <c r="A1925" s="0" t="s">
        <v>98</v>
      </c>
      <c r="B1925" s="0" t="n">
        <f aca="false">VALUE(LEFT(A1925,4))</f>
        <v>2024</v>
      </c>
      <c r="C1925" s="0" t="str">
        <f aca="false">"FY"&amp;IF(VALUE(MID(A1925,6,2))&gt;=4,VALUE(LEFT(A1925,4)),VALUE(LEFT(A1925,4))-1)&amp;"-"&amp;TEXT(MOD(IF(VALUE(MID(A1925,6,2))&gt;=4,VALUE(LEFT(A1925,4)),VALUE(LEFT(A1925,4))-1)+1,100),"00")</f>
        <v>FY2024-25</v>
      </c>
      <c r="D1925" s="0" t="s">
        <v>735</v>
      </c>
      <c r="E1925" s="0" t="s">
        <v>147</v>
      </c>
      <c r="F1925" s="0" t="str">
        <f aca="false">INDEX(Mapping!$B$2:$B$465,MATCH(E1925,Mapping!$A$2:$A$465,0))</f>
        <v>JAMMU &amp; KASHMIR</v>
      </c>
      <c r="G1925" s="0" t="str">
        <f aca="false">INDEX(Mapping!$C$2:$C$465,MATCH(E1925,Mapping!$A$2:$A$465,0))</f>
        <v>JAMMU &amp; KASHMIR</v>
      </c>
      <c r="H1925" s="2" t="n">
        <v>88.84</v>
      </c>
      <c r="I1925" s="3" t="n">
        <v>1.58</v>
      </c>
    </row>
    <row r="1926" customFormat="false" ht="15" hidden="false" customHeight="false" outlineLevel="0" collapsed="false">
      <c r="A1926" s="0" t="s">
        <v>98</v>
      </c>
      <c r="B1926" s="0" t="n">
        <f aca="false">VALUE(LEFT(A1926,4))</f>
        <v>2024</v>
      </c>
      <c r="C1926" s="0" t="str">
        <f aca="false">"FY"&amp;IF(VALUE(MID(A1926,6,2))&gt;=4,VALUE(LEFT(A1926,4)),VALUE(LEFT(A1926,4))-1)&amp;"-"&amp;TEXT(MOD(IF(VALUE(MID(A1926,6,2))&gt;=4,VALUE(LEFT(A1926,4)),VALUE(LEFT(A1926,4))-1)+1,100),"00")</f>
        <v>FY2024-25</v>
      </c>
      <c r="D1926" s="0" t="s">
        <v>699</v>
      </c>
      <c r="E1926" s="0" t="s">
        <v>71</v>
      </c>
      <c r="F1926" s="0" t="str">
        <f aca="false">INDEX(Mapping!$B$2:$B$465,MATCH(E1926,Mapping!$A$2:$A$465,0))</f>
        <v>KERALA</v>
      </c>
      <c r="G1926" s="0" t="str">
        <f aca="false">INDEX(Mapping!$C$2:$C$465,MATCH(E1926,Mapping!$A$2:$A$465,0))</f>
        <v>KERALA</v>
      </c>
      <c r="H1926" s="2" t="n">
        <v>84.15</v>
      </c>
      <c r="I1926" s="3" t="n">
        <v>1.5</v>
      </c>
    </row>
    <row r="1927" customFormat="false" ht="15" hidden="false" customHeight="false" outlineLevel="0" collapsed="false">
      <c r="A1927" s="0" t="s">
        <v>98</v>
      </c>
      <c r="B1927" s="0" t="n">
        <f aca="false">VALUE(LEFT(A1927,4))</f>
        <v>2024</v>
      </c>
      <c r="C1927" s="0" t="str">
        <f aca="false">"FY"&amp;IF(VALUE(MID(A1927,6,2))&gt;=4,VALUE(LEFT(A1927,4)),VALUE(LEFT(A1927,4))-1)&amp;"-"&amp;TEXT(MOD(IF(VALUE(MID(A1927,6,2))&gt;=4,VALUE(LEFT(A1927,4)),VALUE(LEFT(A1927,4))-1)+1,100),"00")</f>
        <v>FY2024-25</v>
      </c>
      <c r="D1927" s="0" t="s">
        <v>702</v>
      </c>
      <c r="E1927" s="0" t="s">
        <v>42</v>
      </c>
      <c r="F1927" s="0" t="str">
        <f aca="false">INDEX(Mapping!$B$2:$B$465,MATCH(E1927,Mapping!$A$2:$A$465,0))</f>
        <v>PUNJAB</v>
      </c>
      <c r="G1927" s="0" t="str">
        <f aca="false">INDEX(Mapping!$C$2:$C$465,MATCH(E1927,Mapping!$A$2:$A$465,0))</f>
        <v>PUNJAB</v>
      </c>
      <c r="H1927" s="2" t="n">
        <v>79.37</v>
      </c>
      <c r="I1927" s="3" t="n">
        <v>1.41</v>
      </c>
    </row>
    <row r="1928" customFormat="false" ht="15" hidden="false" customHeight="false" outlineLevel="0" collapsed="false">
      <c r="A1928" s="0" t="s">
        <v>98</v>
      </c>
      <c r="B1928" s="0" t="n">
        <f aca="false">VALUE(LEFT(A1928,4))</f>
        <v>2024</v>
      </c>
      <c r="C1928" s="0" t="str">
        <f aca="false">"FY"&amp;IF(VALUE(MID(A1928,6,2))&gt;=4,VALUE(LEFT(A1928,4)),VALUE(LEFT(A1928,4))-1)&amp;"-"&amp;TEXT(MOD(IF(VALUE(MID(A1928,6,2))&gt;=4,VALUE(LEFT(A1928,4)),VALUE(LEFT(A1928,4))-1)+1,100),"00")</f>
        <v>FY2024-25</v>
      </c>
      <c r="D1928" s="0" t="s">
        <v>875</v>
      </c>
      <c r="E1928" s="0" t="s">
        <v>178</v>
      </c>
      <c r="F1928" s="0" t="str">
        <f aca="false">INDEX(Mapping!$B$2:$B$465,MATCH(E1928,Mapping!$A$2:$A$465,0))</f>
        <v>AM/NS INDIA (HAZIRA)</v>
      </c>
      <c r="G1928" s="0" t="str">
        <f aca="false">INDEX(Mapping!$C$2:$C$465,MATCH(E1928,Mapping!$A$2:$A$465,0))</f>
        <v>AM/NS INDIA (HAZIRA)</v>
      </c>
      <c r="H1928" s="2" t="n">
        <v>79.12</v>
      </c>
      <c r="I1928" s="3" t="n">
        <v>1.41</v>
      </c>
    </row>
    <row r="1929" customFormat="false" ht="15" hidden="false" customHeight="false" outlineLevel="0" collapsed="false">
      <c r="A1929" s="0" t="s">
        <v>98</v>
      </c>
      <c r="B1929" s="0" t="n">
        <f aca="false">VALUE(LEFT(A1929,4))</f>
        <v>2024</v>
      </c>
      <c r="C1929" s="0" t="str">
        <f aca="false">"FY"&amp;IF(VALUE(MID(A1929,6,2))&gt;=4,VALUE(LEFT(A1929,4)),VALUE(LEFT(A1929,4))-1)&amp;"-"&amp;TEXT(MOD(IF(VALUE(MID(A1929,6,2))&gt;=4,VALUE(LEFT(A1929,4)),VALUE(LEFT(A1929,4))-1)+1,100),"00")</f>
        <v>FY2024-25</v>
      </c>
      <c r="D1929" s="0" t="s">
        <v>654</v>
      </c>
      <c r="E1929" s="0" t="s">
        <v>43</v>
      </c>
      <c r="F1929" s="0" t="str">
        <f aca="false">INDEX(Mapping!$B$2:$B$465,MATCH(E1929,Mapping!$A$2:$A$465,0))</f>
        <v>ODISHA</v>
      </c>
      <c r="G1929" s="0" t="str">
        <f aca="false">INDEX(Mapping!$C$2:$C$465,MATCH(E1929,Mapping!$A$2:$A$465,0))</f>
        <v>ODISHA</v>
      </c>
      <c r="H1929" s="2" t="n">
        <v>74.02</v>
      </c>
      <c r="I1929" s="3" t="n">
        <v>1.32</v>
      </c>
    </row>
    <row r="1930" customFormat="false" ht="15" hidden="false" customHeight="false" outlineLevel="0" collapsed="false">
      <c r="A1930" s="0" t="s">
        <v>98</v>
      </c>
      <c r="B1930" s="0" t="n">
        <f aca="false">VALUE(LEFT(A1930,4))</f>
        <v>2024</v>
      </c>
      <c r="C1930" s="0" t="str">
        <f aca="false">"FY"&amp;IF(VALUE(MID(A1930,6,2))&gt;=4,VALUE(LEFT(A1930,4)),VALUE(LEFT(A1930,4))-1)&amp;"-"&amp;TEXT(MOD(IF(VALUE(MID(A1930,6,2))&gt;=4,VALUE(LEFT(A1930,4)),VALUE(LEFT(A1930,4))-1)+1,100),"00")</f>
        <v>FY2024-25</v>
      </c>
      <c r="D1930" s="0" t="s">
        <v>757</v>
      </c>
      <c r="E1930" s="0" t="s">
        <v>121</v>
      </c>
      <c r="F1930" s="0" t="str">
        <f aca="false">INDEX(Mapping!$B$2:$B$465,MATCH(E1930,Mapping!$A$2:$A$465,0))</f>
        <v>MEGHALAYA</v>
      </c>
      <c r="G1930" s="0" t="str">
        <f aca="false">INDEX(Mapping!$C$2:$C$465,MATCH(E1930,Mapping!$A$2:$A$465,0))</f>
        <v>MEGHALAYA</v>
      </c>
      <c r="H1930" s="2" t="n">
        <v>38.42</v>
      </c>
      <c r="I1930" s="3" t="n">
        <v>0.68</v>
      </c>
    </row>
    <row r="1931" customFormat="false" ht="15" hidden="false" customHeight="false" outlineLevel="0" collapsed="false">
      <c r="A1931" s="0" t="s">
        <v>98</v>
      </c>
      <c r="B1931" s="0" t="n">
        <f aca="false">VALUE(LEFT(A1931,4))</f>
        <v>2024</v>
      </c>
      <c r="C1931" s="0" t="str">
        <f aca="false">"FY"&amp;IF(VALUE(MID(A1931,6,2))&gt;=4,VALUE(LEFT(A1931,4)),VALUE(LEFT(A1931,4))-1)&amp;"-"&amp;TEXT(MOD(IF(VALUE(MID(A1931,6,2))&gt;=4,VALUE(LEFT(A1931,4)),VALUE(LEFT(A1931,4))-1)+1,100),"00")</f>
        <v>FY2024-25</v>
      </c>
      <c r="D1931" s="0" t="s">
        <v>666</v>
      </c>
      <c r="E1931" s="0" t="s">
        <v>53</v>
      </c>
      <c r="F1931" s="0" t="str">
        <f aca="false">INDEX(Mapping!$B$2:$B$465,MATCH(E1931,Mapping!$A$2:$A$465,0))</f>
        <v>HIMACHAL PRADESH</v>
      </c>
      <c r="G1931" s="0" t="str">
        <f aca="false">INDEX(Mapping!$C$2:$C$465,MATCH(E1931,Mapping!$A$2:$A$465,0))</f>
        <v>HIMACHAL PRADESH</v>
      </c>
      <c r="H1931" s="2" t="n">
        <v>31.12</v>
      </c>
      <c r="I1931" s="3" t="n">
        <v>0.55</v>
      </c>
    </row>
    <row r="1932" customFormat="false" ht="15" hidden="false" customHeight="false" outlineLevel="0" collapsed="false">
      <c r="A1932" s="0" t="s">
        <v>98</v>
      </c>
      <c r="B1932" s="0" t="n">
        <f aca="false">VALUE(LEFT(A1932,4))</f>
        <v>2024</v>
      </c>
      <c r="C1932" s="0" t="str">
        <f aca="false">"FY"&amp;IF(VALUE(MID(A1932,6,2))&gt;=4,VALUE(LEFT(A1932,4)),VALUE(LEFT(A1932,4))-1)&amp;"-"&amp;TEXT(MOD(IF(VALUE(MID(A1932,6,2))&gt;=4,VALUE(LEFT(A1932,4)),VALUE(LEFT(A1932,4))-1)+1,100),"00")</f>
        <v>FY2024-25</v>
      </c>
      <c r="D1932" s="0" t="s">
        <v>669</v>
      </c>
      <c r="E1932" s="0" t="s">
        <v>44</v>
      </c>
      <c r="F1932" s="0" t="str">
        <f aca="false">INDEX(Mapping!$B$2:$B$465,MATCH(E1932,Mapping!$A$2:$A$465,0))</f>
        <v>HARYANA</v>
      </c>
      <c r="G1932" s="0" t="str">
        <f aca="false">INDEX(Mapping!$C$2:$C$465,MATCH(E1932,Mapping!$A$2:$A$465,0))</f>
        <v>HARYANA</v>
      </c>
      <c r="H1932" s="2" t="n">
        <v>24.42</v>
      </c>
      <c r="I1932" s="3" t="n">
        <v>0.43</v>
      </c>
    </row>
    <row r="1933" customFormat="false" ht="15" hidden="false" customHeight="false" outlineLevel="0" collapsed="false">
      <c r="A1933" s="0" t="s">
        <v>98</v>
      </c>
      <c r="B1933" s="0" t="n">
        <f aca="false">VALUE(LEFT(A1933,4))</f>
        <v>2024</v>
      </c>
      <c r="C1933" s="0" t="str">
        <f aca="false">"FY"&amp;IF(VALUE(MID(A1933,6,2))&gt;=4,VALUE(LEFT(A1933,4)),VALUE(LEFT(A1933,4))-1)&amp;"-"&amp;TEXT(MOD(IF(VALUE(MID(A1933,6,2))&gt;=4,VALUE(LEFT(A1933,4)),VALUE(LEFT(A1933,4))-1)+1,100),"00")</f>
        <v>FY2024-25</v>
      </c>
      <c r="D1933" s="0" t="s">
        <v>683</v>
      </c>
      <c r="E1933" s="0" t="s">
        <v>153</v>
      </c>
      <c r="F1933" s="0" t="str">
        <f aca="false">INDEX(Mapping!$B$2:$B$465,MATCH(E1933,Mapping!$A$2:$A$465,0))</f>
        <v>DVC</v>
      </c>
      <c r="G1933" s="0" t="str">
        <f aca="false">INDEX(Mapping!$C$2:$C$465,MATCH(E1933,Mapping!$A$2:$A$465,0))</f>
        <v>DVC</v>
      </c>
      <c r="H1933" s="2" t="n">
        <v>18.15</v>
      </c>
      <c r="I1933" s="3" t="n">
        <v>0.32</v>
      </c>
    </row>
    <row r="1934" customFormat="false" ht="15" hidden="false" customHeight="false" outlineLevel="0" collapsed="false">
      <c r="A1934" s="0" t="s">
        <v>98</v>
      </c>
      <c r="B1934" s="0" t="n">
        <f aca="false">VALUE(LEFT(A1934,4))</f>
        <v>2024</v>
      </c>
      <c r="C1934" s="0" t="str">
        <f aca="false">"FY"&amp;IF(VALUE(MID(A1934,6,2))&gt;=4,VALUE(LEFT(A1934,4)),VALUE(LEFT(A1934,4))-1)&amp;"-"&amp;TEXT(MOD(IF(VALUE(MID(A1934,6,2))&gt;=4,VALUE(LEFT(A1934,4)),VALUE(LEFT(A1934,4))-1)+1,100),"00")</f>
        <v>FY2024-25</v>
      </c>
      <c r="D1934" s="0" t="s">
        <v>874</v>
      </c>
      <c r="E1934" s="0" t="s">
        <v>257</v>
      </c>
      <c r="F1934" s="0" t="str">
        <f aca="false">INDEX(Mapping!$B$2:$B$465,MATCH(E1934,Mapping!$A$2:$A$465,0))</f>
        <v>INDIAN RAILWAYS (NCR)</v>
      </c>
      <c r="G1934" s="0" t="str">
        <f aca="false">INDEX(Mapping!$C$2:$C$465,MATCH(E1934,Mapping!$A$2:$A$465,0))</f>
        <v>INDIAN RAILWAYS (NCR)</v>
      </c>
      <c r="H1934" s="2" t="n">
        <v>15.07</v>
      </c>
      <c r="I1934" s="3" t="n">
        <v>0.27</v>
      </c>
    </row>
    <row r="1935" customFormat="false" ht="15" hidden="false" customHeight="false" outlineLevel="0" collapsed="false">
      <c r="A1935" s="0" t="s">
        <v>98</v>
      </c>
      <c r="B1935" s="0" t="n">
        <f aca="false">VALUE(LEFT(A1935,4))</f>
        <v>2024</v>
      </c>
      <c r="C1935" s="0" t="str">
        <f aca="false">"FY"&amp;IF(VALUE(MID(A1935,6,2))&gt;=4,VALUE(LEFT(A1935,4)),VALUE(LEFT(A1935,4))-1)&amp;"-"&amp;TEXT(MOD(IF(VALUE(MID(A1935,6,2))&gt;=4,VALUE(LEFT(A1935,4)),VALUE(LEFT(A1935,4))-1)+1,100),"00")</f>
        <v>FY2024-25</v>
      </c>
      <c r="D1935" s="0" t="s">
        <v>876</v>
      </c>
      <c r="E1935" s="0" t="s">
        <v>95</v>
      </c>
      <c r="F1935" s="0" t="str">
        <f aca="false">INDEX(Mapping!$B$2:$B$465,MATCH(E1935,Mapping!$A$2:$A$465,0))</f>
        <v>DRUK GREEN POWER (BHUTAN)</v>
      </c>
      <c r="G1935" s="0" t="str">
        <f aca="false">INDEX(Mapping!$C$2:$C$465,MATCH(E1935,Mapping!$A$2:$A$465,0))</f>
        <v>DRUK GREEN POWER (BHUTAN)</v>
      </c>
      <c r="H1935" s="2" t="n">
        <v>14.02</v>
      </c>
      <c r="I1935" s="3" t="n">
        <v>0.25</v>
      </c>
    </row>
    <row r="1936" customFormat="false" ht="15" hidden="false" customHeight="false" outlineLevel="0" collapsed="false">
      <c r="A1936" s="0" t="s">
        <v>98</v>
      </c>
      <c r="B1936" s="0" t="n">
        <f aca="false">VALUE(LEFT(A1936,4))</f>
        <v>2024</v>
      </c>
      <c r="C1936" s="0" t="str">
        <f aca="false">"FY"&amp;IF(VALUE(MID(A1936,6,2))&gt;=4,VALUE(LEFT(A1936,4)),VALUE(LEFT(A1936,4))-1)&amp;"-"&amp;TEXT(MOD(IF(VALUE(MID(A1936,6,2))&gt;=4,VALUE(LEFT(A1936,4)),VALUE(LEFT(A1936,4))-1)+1,100),"00")</f>
        <v>FY2024-25</v>
      </c>
      <c r="D1936" s="0" t="s">
        <v>670</v>
      </c>
      <c r="E1936" s="0" t="s">
        <v>242</v>
      </c>
      <c r="F1936" s="0" t="str">
        <f aca="false">INDEX(Mapping!$B$2:$B$465,MATCH(E1936,Mapping!$A$2:$A$465,0))</f>
        <v>SKS POWER</v>
      </c>
      <c r="G1936" s="0" t="str">
        <f aca="false">INDEX(Mapping!$C$2:$C$465,MATCH(E1936,Mapping!$A$2:$A$465,0))</f>
        <v>SKS POWER</v>
      </c>
      <c r="H1936" s="2" t="n">
        <v>6.55</v>
      </c>
      <c r="I1936" s="3" t="n">
        <v>0.12</v>
      </c>
    </row>
    <row r="1937" customFormat="false" ht="15" hidden="false" customHeight="false" outlineLevel="0" collapsed="false">
      <c r="A1937" s="0" t="s">
        <v>98</v>
      </c>
      <c r="B1937" s="0" t="n">
        <f aca="false">VALUE(LEFT(A1937,4))</f>
        <v>2024</v>
      </c>
      <c r="C1937" s="0" t="str">
        <f aca="false">"FY"&amp;IF(VALUE(MID(A1937,6,2))&gt;=4,VALUE(LEFT(A1937,4)),VALUE(LEFT(A1937,4))-1)&amp;"-"&amp;TEXT(MOD(IF(VALUE(MID(A1937,6,2))&gt;=4,VALUE(LEFT(A1937,4)),VALUE(LEFT(A1937,4))-1)+1,100),"00")</f>
        <v>FY2024-25</v>
      </c>
      <c r="D1937" s="0" t="s">
        <v>727</v>
      </c>
      <c r="E1937" s="0" t="s">
        <v>199</v>
      </c>
      <c r="F1937" s="0" t="str">
        <f aca="false">INDEX(Mapping!$B$2:$B$465,MATCH(E1937,Mapping!$A$2:$A$465,0))</f>
        <v>TRIPURA</v>
      </c>
      <c r="G1937" s="0" t="str">
        <f aca="false">INDEX(Mapping!$C$2:$C$465,MATCH(E1937,Mapping!$A$2:$A$465,0))</f>
        <v>TRIPURA</v>
      </c>
      <c r="H1937" s="2" t="n">
        <v>5.76</v>
      </c>
      <c r="I1937" s="3" t="n">
        <v>0.1</v>
      </c>
    </row>
    <row r="1938" customFormat="false" ht="15" hidden="false" customHeight="false" outlineLevel="0" collapsed="false">
      <c r="A1938" s="0" t="s">
        <v>98</v>
      </c>
      <c r="B1938" s="0" t="n">
        <f aca="false">VALUE(LEFT(A1938,4))</f>
        <v>2024</v>
      </c>
      <c r="C1938" s="0" t="str">
        <f aca="false">"FY"&amp;IF(VALUE(MID(A1938,6,2))&gt;=4,VALUE(LEFT(A1938,4)),VALUE(LEFT(A1938,4))-1)&amp;"-"&amp;TEXT(MOD(IF(VALUE(MID(A1938,6,2))&gt;=4,VALUE(LEFT(A1938,4)),VALUE(LEFT(A1938,4))-1)+1,100),"00")</f>
        <v>FY2024-25</v>
      </c>
      <c r="D1938" s="0" t="s">
        <v>711</v>
      </c>
      <c r="E1938" s="0" t="s">
        <v>94</v>
      </c>
      <c r="F1938" s="0" t="str">
        <f aca="false">INDEX(Mapping!$B$2:$B$465,MATCH(E1938,Mapping!$A$2:$A$465,0))</f>
        <v>JHARKHAND</v>
      </c>
      <c r="G1938" s="0" t="str">
        <f aca="false">INDEX(Mapping!$C$2:$C$465,MATCH(E1938,Mapping!$A$2:$A$465,0))</f>
        <v>JHARKHAND</v>
      </c>
      <c r="H1938" s="2" t="n">
        <v>4.31</v>
      </c>
      <c r="I1938" s="3" t="n">
        <v>0.08</v>
      </c>
    </row>
    <row r="1939" customFormat="false" ht="15" hidden="false" customHeight="false" outlineLevel="0" collapsed="false">
      <c r="A1939" s="0" t="s">
        <v>98</v>
      </c>
      <c r="B1939" s="0" t="n">
        <f aca="false">VALUE(LEFT(A1939,4))</f>
        <v>2024</v>
      </c>
      <c r="C1939" s="0" t="str">
        <f aca="false">"FY"&amp;IF(VALUE(MID(A1939,6,2))&gt;=4,VALUE(LEFT(A1939,4)),VALUE(LEFT(A1939,4))-1)&amp;"-"&amp;TEXT(MOD(IF(VALUE(MID(A1939,6,2))&gt;=4,VALUE(LEFT(A1939,4)),VALUE(LEFT(A1939,4))-1)+1,100),"00")</f>
        <v>FY2024-25</v>
      </c>
      <c r="D1939" s="0" t="s">
        <v>873</v>
      </c>
      <c r="E1939" s="0" t="s">
        <v>306</v>
      </c>
      <c r="F1939" s="0" t="str">
        <f aca="false">INDEX(Mapping!$B$2:$B$465,MATCH(E1939,Mapping!$A$2:$A$465,0))</f>
        <v>BALCO</v>
      </c>
      <c r="G1939" s="0" t="str">
        <f aca="false">INDEX(Mapping!$C$2:$C$465,MATCH(E1939,Mapping!$A$2:$A$465,0))</f>
        <v>BALCO</v>
      </c>
      <c r="H1939" s="2" t="n">
        <v>3.42</v>
      </c>
      <c r="I1939" s="3" t="n">
        <v>0.06</v>
      </c>
    </row>
    <row r="1940" customFormat="false" ht="15" hidden="false" customHeight="false" outlineLevel="0" collapsed="false">
      <c r="A1940" s="0" t="s">
        <v>98</v>
      </c>
      <c r="B1940" s="0" t="n">
        <f aca="false">VALUE(LEFT(A1940,4))</f>
        <v>2024</v>
      </c>
      <c r="C1940" s="0" t="str">
        <f aca="false">"FY"&amp;IF(VALUE(MID(A1940,6,2))&gt;=4,VALUE(LEFT(A1940,4)),VALUE(LEFT(A1940,4))-1)&amp;"-"&amp;TEXT(MOD(IF(VALUE(MID(A1940,6,2))&gt;=4,VALUE(LEFT(A1940,4)),VALUE(LEFT(A1940,4))-1)+1,100),"00")</f>
        <v>FY2024-25</v>
      </c>
      <c r="D1940" s="0" t="s">
        <v>690</v>
      </c>
      <c r="E1940" s="0" t="s">
        <v>198</v>
      </c>
      <c r="F1940" s="0" t="str">
        <f aca="false">INDEX(Mapping!$B$2:$B$465,MATCH(E1940,Mapping!$A$2:$A$465,0))</f>
        <v>CHANDIGARH</v>
      </c>
      <c r="G1940" s="0" t="str">
        <f aca="false">INDEX(Mapping!$C$2:$C$465,MATCH(E1940,Mapping!$A$2:$A$465,0))</f>
        <v>CHANDIGARH</v>
      </c>
      <c r="H1940" s="2" t="n">
        <v>2.54</v>
      </c>
      <c r="I1940" s="3" t="n">
        <v>0.05</v>
      </c>
    </row>
    <row r="1941" customFormat="false" ht="15" hidden="false" customHeight="false" outlineLevel="0" collapsed="false">
      <c r="A1941" s="0" t="s">
        <v>98</v>
      </c>
      <c r="B1941" s="0" t="n">
        <f aca="false">VALUE(LEFT(A1941,4))</f>
        <v>2024</v>
      </c>
      <c r="C1941" s="0" t="str">
        <f aca="false">"FY"&amp;IF(VALUE(MID(A1941,6,2))&gt;=4,VALUE(LEFT(A1941,4)),VALUE(LEFT(A1941,4))-1)&amp;"-"&amp;TEXT(MOD(IF(VALUE(MID(A1941,6,2))&gt;=4,VALUE(LEFT(A1941,4)),VALUE(LEFT(A1941,4))-1)+1,100),"00")</f>
        <v>FY2024-25</v>
      </c>
      <c r="D1941" s="0" t="s">
        <v>713</v>
      </c>
      <c r="E1941" s="0" t="s">
        <v>268</v>
      </c>
      <c r="F1941" s="0" t="str">
        <f aca="false">INDEX(Mapping!$B$2:$B$465,MATCH(E1941,Mapping!$A$2:$A$465,0))</f>
        <v>GOA</v>
      </c>
      <c r="G1941" s="0" t="str">
        <f aca="false">INDEX(Mapping!$C$2:$C$465,MATCH(E1941,Mapping!$A$2:$A$465,0))</f>
        <v>GOA</v>
      </c>
      <c r="H1941" s="2" t="n">
        <v>1.32</v>
      </c>
      <c r="I1941" s="3" t="n">
        <v>0.02</v>
      </c>
    </row>
    <row r="1942" customFormat="false" ht="15" hidden="false" customHeight="false" outlineLevel="0" collapsed="false">
      <c r="A1942" s="0" t="s">
        <v>98</v>
      </c>
      <c r="B1942" s="0" t="n">
        <f aca="false">VALUE(LEFT(A1942,4))</f>
        <v>2024</v>
      </c>
      <c r="C1942" s="0" t="str">
        <f aca="false">"FY"&amp;IF(VALUE(MID(A1942,6,2))&gt;=4,VALUE(LEFT(A1942,4)),VALUE(LEFT(A1942,4))-1)&amp;"-"&amp;TEXT(MOD(IF(VALUE(MID(A1942,6,2))&gt;=4,VALUE(LEFT(A1942,4)),VALUE(LEFT(A1942,4))-1)+1,100),"00")</f>
        <v>FY2024-25</v>
      </c>
      <c r="D1942" s="0" t="s">
        <v>729</v>
      </c>
      <c r="E1942" s="0" t="s">
        <v>253</v>
      </c>
      <c r="F1942" s="0" t="str">
        <f aca="false">INDEX(Mapping!$B$2:$B$465,MATCH(E1942,Mapping!$A$2:$A$465,0))</f>
        <v>NAGALAND</v>
      </c>
      <c r="G1942" s="0" t="str">
        <f aca="false">INDEX(Mapping!$C$2:$C$465,MATCH(E1942,Mapping!$A$2:$A$465,0))</f>
        <v>NAGALAND</v>
      </c>
      <c r="H1942" s="2" t="n">
        <v>0.98</v>
      </c>
      <c r="I1942" s="3" t="n">
        <v>0.02</v>
      </c>
    </row>
    <row r="1943" customFormat="false" ht="15" hidden="false" customHeight="false" outlineLevel="0" collapsed="false">
      <c r="A1943" s="0" t="s">
        <v>98</v>
      </c>
      <c r="B1943" s="0" t="n">
        <f aca="false">VALUE(LEFT(A1943,4))</f>
        <v>2024</v>
      </c>
      <c r="C1943" s="0" t="str">
        <f aca="false">"FY"&amp;IF(VALUE(MID(A1943,6,2))&gt;=4,VALUE(LEFT(A1943,4)),VALUE(LEFT(A1943,4))-1)&amp;"-"&amp;TEXT(MOD(IF(VALUE(MID(A1943,6,2))&gt;=4,VALUE(LEFT(A1943,4)),VALUE(LEFT(A1943,4))-1)+1,100),"00")</f>
        <v>FY2024-25</v>
      </c>
      <c r="D1943" s="0" t="s">
        <v>824</v>
      </c>
      <c r="E1943" s="0" t="s">
        <v>482</v>
      </c>
      <c r="F1943" s="0" t="str">
        <f aca="false">INDEX(Mapping!$B$2:$B$465,MATCH(E1943,Mapping!$A$2:$A$465,0))</f>
        <v>GOA SR</v>
      </c>
      <c r="G1943" s="0" t="str">
        <f aca="false">INDEX(Mapping!$C$2:$C$465,MATCH(E1943,Mapping!$A$2:$A$465,0))</f>
        <v>GOA SR</v>
      </c>
      <c r="H1943" s="2" t="n">
        <v>0.34</v>
      </c>
      <c r="I1943" s="3" t="n">
        <v>0.01</v>
      </c>
    </row>
    <row r="1944" customFormat="false" ht="15" hidden="false" customHeight="false" outlineLevel="0" collapsed="false">
      <c r="A1944" s="0" t="s">
        <v>127</v>
      </c>
      <c r="B1944" s="0" t="n">
        <f aca="false">VALUE(LEFT(A1944,4))</f>
        <v>2024</v>
      </c>
      <c r="C1944" s="0" t="str">
        <f aca="false">"FY"&amp;IF(VALUE(MID(A1944,6,2))&gt;=4,VALUE(LEFT(A1944,4)),VALUE(LEFT(A1944,4))-1)&amp;"-"&amp;TEXT(MOD(IF(VALUE(MID(A1944,6,2))&gt;=4,VALUE(LEFT(A1944,4)),VALUE(LEFT(A1944,4))-1)+1,100),"00")</f>
        <v>FY2024-25</v>
      </c>
      <c r="D1944" s="0" t="s">
        <v>705</v>
      </c>
      <c r="E1944" s="0" t="s">
        <v>35</v>
      </c>
      <c r="F1944" s="0" t="str">
        <f aca="false">INDEX(Mapping!$B$2:$B$465,MATCH(E1944,Mapping!$A$2:$A$465,0))</f>
        <v>TELANGANA</v>
      </c>
      <c r="G1944" s="0" t="str">
        <f aca="false">INDEX(Mapping!$C$2:$C$465,MATCH(E1944,Mapping!$A$2:$A$465,0))</f>
        <v>TELANGANA</v>
      </c>
      <c r="H1944" s="2" t="n">
        <v>2325.82</v>
      </c>
      <c r="I1944" s="3" t="n">
        <v>35</v>
      </c>
    </row>
    <row r="1945" customFormat="false" ht="15" hidden="false" customHeight="false" outlineLevel="0" collapsed="false">
      <c r="A1945" s="0" t="s">
        <v>127</v>
      </c>
      <c r="B1945" s="0" t="n">
        <f aca="false">VALUE(LEFT(A1945,4))</f>
        <v>2024</v>
      </c>
      <c r="C1945" s="0" t="str">
        <f aca="false">"FY"&amp;IF(VALUE(MID(A1945,6,2))&gt;=4,VALUE(LEFT(A1945,4)),VALUE(LEFT(A1945,4))-1)&amp;"-"&amp;TEXT(MOD(IF(VALUE(MID(A1945,6,2))&gt;=4,VALUE(LEFT(A1945,4)),VALUE(LEFT(A1945,4))-1)+1,100),"00")</f>
        <v>FY2024-25</v>
      </c>
      <c r="D1945" s="0" t="s">
        <v>671</v>
      </c>
      <c r="E1945" s="0" t="s">
        <v>31</v>
      </c>
      <c r="F1945" s="0" t="str">
        <f aca="false">INDEX(Mapping!$B$2:$B$465,MATCH(E1945,Mapping!$A$2:$A$465,0))</f>
        <v>GUJARAT</v>
      </c>
      <c r="G1945" s="0" t="str">
        <f aca="false">INDEX(Mapping!$C$2:$C$465,MATCH(E1945,Mapping!$A$2:$A$465,0))</f>
        <v>GUJARAT</v>
      </c>
      <c r="H1945" s="2" t="n">
        <v>885.93</v>
      </c>
      <c r="I1945" s="3" t="n">
        <v>13.33</v>
      </c>
    </row>
    <row r="1946" customFormat="false" ht="15" hidden="false" customHeight="false" outlineLevel="0" collapsed="false">
      <c r="A1946" s="0" t="s">
        <v>127</v>
      </c>
      <c r="B1946" s="0" t="n">
        <f aca="false">VALUE(LEFT(A1946,4))</f>
        <v>2024</v>
      </c>
      <c r="C1946" s="0" t="str">
        <f aca="false">"FY"&amp;IF(VALUE(MID(A1946,6,2))&gt;=4,VALUE(LEFT(A1946,4)),VALUE(LEFT(A1946,4))-1)&amp;"-"&amp;TEXT(MOD(IF(VALUE(MID(A1946,6,2))&gt;=4,VALUE(LEFT(A1946,4)),VALUE(LEFT(A1946,4))-1)+1,100),"00")</f>
        <v>FY2024-25</v>
      </c>
      <c r="D1946" s="0" t="s">
        <v>676</v>
      </c>
      <c r="E1946" s="0" t="s">
        <v>37</v>
      </c>
      <c r="F1946" s="0" t="str">
        <f aca="false">INDEX(Mapping!$B$2:$B$465,MATCH(E1946,Mapping!$A$2:$A$465,0))</f>
        <v>MAHARASHTRA</v>
      </c>
      <c r="G1946" s="0" t="str">
        <f aca="false">INDEX(Mapping!$C$2:$C$465,MATCH(E1946,Mapping!$A$2:$A$465,0))</f>
        <v>MAHARASHTRA</v>
      </c>
      <c r="H1946" s="2" t="n">
        <v>578.4</v>
      </c>
      <c r="I1946" s="3" t="n">
        <v>8.7</v>
      </c>
    </row>
    <row r="1947" customFormat="false" ht="15" hidden="false" customHeight="false" outlineLevel="0" collapsed="false">
      <c r="A1947" s="0" t="s">
        <v>127</v>
      </c>
      <c r="B1947" s="0" t="n">
        <f aca="false">VALUE(LEFT(A1947,4))</f>
        <v>2024</v>
      </c>
      <c r="C1947" s="0" t="str">
        <f aca="false">"FY"&amp;IF(VALUE(MID(A1947,6,2))&gt;=4,VALUE(LEFT(A1947,4)),VALUE(LEFT(A1947,4))-1)&amp;"-"&amp;TEXT(MOD(IF(VALUE(MID(A1947,6,2))&gt;=4,VALUE(LEFT(A1947,4)),VALUE(LEFT(A1947,4))-1)+1,100),"00")</f>
        <v>FY2024-25</v>
      </c>
      <c r="D1947" s="0" t="s">
        <v>672</v>
      </c>
      <c r="E1947" s="0" t="s">
        <v>38</v>
      </c>
      <c r="F1947" s="0" t="str">
        <f aca="false">INDEX(Mapping!$B$2:$B$465,MATCH(E1947,Mapping!$A$2:$A$465,0))</f>
        <v>ANDHRA PRADESH</v>
      </c>
      <c r="G1947" s="0" t="str">
        <f aca="false">INDEX(Mapping!$C$2:$C$465,MATCH(E1947,Mapping!$A$2:$A$465,0))</f>
        <v>ANDHRA PRADESH</v>
      </c>
      <c r="H1947" s="2" t="n">
        <v>335.38</v>
      </c>
      <c r="I1947" s="3" t="n">
        <v>5.05</v>
      </c>
    </row>
    <row r="1948" customFormat="false" ht="15" hidden="false" customHeight="false" outlineLevel="0" collapsed="false">
      <c r="A1948" s="0" t="s">
        <v>127</v>
      </c>
      <c r="B1948" s="0" t="n">
        <f aca="false">VALUE(LEFT(A1948,4))</f>
        <v>2024</v>
      </c>
      <c r="C1948" s="0" t="str">
        <f aca="false">"FY"&amp;IF(VALUE(MID(A1948,6,2))&gt;=4,VALUE(LEFT(A1948,4)),VALUE(LEFT(A1948,4))-1)&amp;"-"&amp;TEXT(MOD(IF(VALUE(MID(A1948,6,2))&gt;=4,VALUE(LEFT(A1948,4)),VALUE(LEFT(A1948,4))-1)+1,100),"00")</f>
        <v>FY2024-25</v>
      </c>
      <c r="D1948" s="0" t="s">
        <v>656</v>
      </c>
      <c r="E1948" s="0" t="s">
        <v>36</v>
      </c>
      <c r="F1948" s="0" t="str">
        <f aca="false">INDEX(Mapping!$B$2:$B$465,MATCH(E1948,Mapping!$A$2:$A$465,0))</f>
        <v>UTTAR PRADESH</v>
      </c>
      <c r="G1948" s="0" t="str">
        <f aca="false">INDEX(Mapping!$C$2:$C$465,MATCH(E1948,Mapping!$A$2:$A$465,0))</f>
        <v>UTTAR PRADESH</v>
      </c>
      <c r="H1948" s="2" t="n">
        <v>274.6</v>
      </c>
      <c r="I1948" s="3" t="n">
        <v>4.13</v>
      </c>
    </row>
    <row r="1949" customFormat="false" ht="15" hidden="false" customHeight="false" outlineLevel="0" collapsed="false">
      <c r="A1949" s="0" t="s">
        <v>127</v>
      </c>
      <c r="B1949" s="0" t="n">
        <f aca="false">VALUE(LEFT(A1949,4))</f>
        <v>2024</v>
      </c>
      <c r="C1949" s="0" t="str">
        <f aca="false">"FY"&amp;IF(VALUE(MID(A1949,6,2))&gt;=4,VALUE(LEFT(A1949,4)),VALUE(LEFT(A1949,4))-1)&amp;"-"&amp;TEXT(MOD(IF(VALUE(MID(A1949,6,2))&gt;=4,VALUE(LEFT(A1949,4)),VALUE(LEFT(A1949,4))-1)+1,100),"00")</f>
        <v>FY2024-25</v>
      </c>
      <c r="D1949" s="0" t="s">
        <v>668</v>
      </c>
      <c r="E1949" s="0" t="s">
        <v>40</v>
      </c>
      <c r="F1949" s="0" t="str">
        <f aca="false">INDEX(Mapping!$B$2:$B$465,MATCH(E1949,Mapping!$A$2:$A$465,0))</f>
        <v>TAMIL NADU</v>
      </c>
      <c r="G1949" s="0" t="str">
        <f aca="false">INDEX(Mapping!$C$2:$C$465,MATCH(E1949,Mapping!$A$2:$A$465,0))</f>
        <v>TAMIL NADU</v>
      </c>
      <c r="H1949" s="2" t="n">
        <v>253.47</v>
      </c>
      <c r="I1949" s="3" t="n">
        <v>3.81</v>
      </c>
    </row>
    <row r="1950" customFormat="false" ht="15" hidden="false" customHeight="false" outlineLevel="0" collapsed="false">
      <c r="A1950" s="0" t="s">
        <v>127</v>
      </c>
      <c r="B1950" s="0" t="n">
        <f aca="false">VALUE(LEFT(A1950,4))</f>
        <v>2024</v>
      </c>
      <c r="C1950" s="0" t="str">
        <f aca="false">"FY"&amp;IF(VALUE(MID(A1950,6,2))&gt;=4,VALUE(LEFT(A1950,4)),VALUE(LEFT(A1950,4))-1)&amp;"-"&amp;TEXT(MOD(IF(VALUE(MID(A1950,6,2))&gt;=4,VALUE(LEFT(A1950,4)),VALUE(LEFT(A1950,4))-1)+1,100),"00")</f>
        <v>FY2024-25</v>
      </c>
      <c r="D1950" s="0" t="s">
        <v>660</v>
      </c>
      <c r="E1950" s="0" t="s">
        <v>50</v>
      </c>
      <c r="F1950" s="0" t="str">
        <f aca="false">INDEX(Mapping!$B$2:$B$465,MATCH(E1950,Mapping!$A$2:$A$465,0))</f>
        <v>MADHYA PRADESH</v>
      </c>
      <c r="G1950" s="0" t="str">
        <f aca="false">INDEX(Mapping!$C$2:$C$465,MATCH(E1950,Mapping!$A$2:$A$465,0))</f>
        <v>MADHYA PRADESH</v>
      </c>
      <c r="H1950" s="2" t="n">
        <v>227.01</v>
      </c>
      <c r="I1950" s="3" t="n">
        <v>3.42</v>
      </c>
    </row>
    <row r="1951" customFormat="false" ht="15" hidden="false" customHeight="false" outlineLevel="0" collapsed="false">
      <c r="A1951" s="0" t="s">
        <v>127</v>
      </c>
      <c r="B1951" s="0" t="n">
        <f aca="false">VALUE(LEFT(A1951,4))</f>
        <v>2024</v>
      </c>
      <c r="C1951" s="0" t="str">
        <f aca="false">"FY"&amp;IF(VALUE(MID(A1951,6,2))&gt;=4,VALUE(LEFT(A1951,4)),VALUE(LEFT(A1951,4))-1)&amp;"-"&amp;TEXT(MOD(IF(VALUE(MID(A1951,6,2))&gt;=4,VALUE(LEFT(A1951,4)),VALUE(LEFT(A1951,4))-1)+1,100),"00")</f>
        <v>FY2024-25</v>
      </c>
      <c r="D1951" s="0" t="s">
        <v>663</v>
      </c>
      <c r="E1951" s="0" t="s">
        <v>41</v>
      </c>
      <c r="F1951" s="0" t="str">
        <f aca="false">INDEX(Mapping!$B$2:$B$465,MATCH(E1951,Mapping!$A$2:$A$465,0))</f>
        <v>RAJASTHAN</v>
      </c>
      <c r="G1951" s="0" t="str">
        <f aca="false">INDEX(Mapping!$C$2:$C$465,MATCH(E1951,Mapping!$A$2:$A$465,0))</f>
        <v>RAJASTHAN</v>
      </c>
      <c r="H1951" s="2" t="n">
        <v>219.19</v>
      </c>
      <c r="I1951" s="3" t="n">
        <v>3.3</v>
      </c>
    </row>
    <row r="1952" customFormat="false" ht="15" hidden="false" customHeight="false" outlineLevel="0" collapsed="false">
      <c r="A1952" s="0" t="s">
        <v>127</v>
      </c>
      <c r="B1952" s="0" t="n">
        <f aca="false">VALUE(LEFT(A1952,4))</f>
        <v>2024</v>
      </c>
      <c r="C1952" s="0" t="str">
        <f aca="false">"FY"&amp;IF(VALUE(MID(A1952,6,2))&gt;=4,VALUE(LEFT(A1952,4)),VALUE(LEFT(A1952,4))-1)&amp;"-"&amp;TEXT(MOD(IF(VALUE(MID(A1952,6,2))&gt;=4,VALUE(LEFT(A1952,4)),VALUE(LEFT(A1952,4))-1)+1,100),"00")</f>
        <v>FY2024-25</v>
      </c>
      <c r="D1952" s="0" t="s">
        <v>735</v>
      </c>
      <c r="E1952" s="0" t="s">
        <v>147</v>
      </c>
      <c r="F1952" s="0" t="str">
        <f aca="false">INDEX(Mapping!$B$2:$B$465,MATCH(E1952,Mapping!$A$2:$A$465,0))</f>
        <v>JAMMU &amp; KASHMIR</v>
      </c>
      <c r="G1952" s="0" t="str">
        <f aca="false">INDEX(Mapping!$C$2:$C$465,MATCH(E1952,Mapping!$A$2:$A$465,0))</f>
        <v>JAMMU &amp; KASHMIR</v>
      </c>
      <c r="H1952" s="2" t="n">
        <v>215.24</v>
      </c>
      <c r="I1952" s="3" t="n">
        <v>3.24</v>
      </c>
    </row>
    <row r="1953" customFormat="false" ht="15" hidden="false" customHeight="false" outlineLevel="0" collapsed="false">
      <c r="A1953" s="0" t="s">
        <v>127</v>
      </c>
      <c r="B1953" s="0" t="n">
        <f aca="false">VALUE(LEFT(A1953,4))</f>
        <v>2024</v>
      </c>
      <c r="C1953" s="0" t="str">
        <f aca="false">"FY"&amp;IF(VALUE(MID(A1953,6,2))&gt;=4,VALUE(LEFT(A1953,4)),VALUE(LEFT(A1953,4))-1)&amp;"-"&amp;TEXT(MOD(IF(VALUE(MID(A1953,6,2))&gt;=4,VALUE(LEFT(A1953,4)),VALUE(LEFT(A1953,4))-1)+1,100),"00")</f>
        <v>FY2024-25</v>
      </c>
      <c r="D1953" s="0" t="s">
        <v>876</v>
      </c>
      <c r="E1953" s="0" t="s">
        <v>95</v>
      </c>
      <c r="F1953" s="0" t="str">
        <f aca="false">INDEX(Mapping!$B$2:$B$465,MATCH(E1953,Mapping!$A$2:$A$465,0))</f>
        <v>DRUK GREEN POWER (BHUTAN)</v>
      </c>
      <c r="G1953" s="0" t="str">
        <f aca="false">INDEX(Mapping!$C$2:$C$465,MATCH(E1953,Mapping!$A$2:$A$465,0))</f>
        <v>DRUK GREEN POWER (BHUTAN)</v>
      </c>
      <c r="H1953" s="2" t="n">
        <v>214.55</v>
      </c>
      <c r="I1953" s="3" t="n">
        <v>3.23</v>
      </c>
    </row>
    <row r="1954" customFormat="false" ht="15" hidden="false" customHeight="false" outlineLevel="0" collapsed="false">
      <c r="A1954" s="0" t="s">
        <v>127</v>
      </c>
      <c r="B1954" s="0" t="n">
        <f aca="false">VALUE(LEFT(A1954,4))</f>
        <v>2024</v>
      </c>
      <c r="C1954" s="0" t="str">
        <f aca="false">"FY"&amp;IF(VALUE(MID(A1954,6,2))&gt;=4,VALUE(LEFT(A1954,4)),VALUE(LEFT(A1954,4))-1)&amp;"-"&amp;TEXT(MOD(IF(VALUE(MID(A1954,6,2))&gt;=4,VALUE(LEFT(A1954,4)),VALUE(LEFT(A1954,4))-1)+1,100),"00")</f>
        <v>FY2024-25</v>
      </c>
      <c r="D1954" s="0" t="s">
        <v>658</v>
      </c>
      <c r="E1954" s="0" t="s">
        <v>48</v>
      </c>
      <c r="F1954" s="0" t="str">
        <f aca="false">INDEX(Mapping!$B$2:$B$465,MATCH(E1954,Mapping!$A$2:$A$465,0))</f>
        <v>DELHI</v>
      </c>
      <c r="G1954" s="0" t="str">
        <f aca="false">INDEX(Mapping!$C$2:$C$465,MATCH(E1954,Mapping!$A$2:$A$465,0))</f>
        <v>DELHI</v>
      </c>
      <c r="H1954" s="2" t="n">
        <v>185.53</v>
      </c>
      <c r="I1954" s="3" t="n">
        <v>2.79</v>
      </c>
    </row>
    <row r="1955" customFormat="false" ht="15" hidden="false" customHeight="false" outlineLevel="0" collapsed="false">
      <c r="A1955" s="0" t="s">
        <v>127</v>
      </c>
      <c r="B1955" s="0" t="n">
        <f aca="false">VALUE(LEFT(A1955,4))</f>
        <v>2024</v>
      </c>
      <c r="C1955" s="0" t="str">
        <f aca="false">"FY"&amp;IF(VALUE(MID(A1955,6,2))&gt;=4,VALUE(LEFT(A1955,4)),VALUE(LEFT(A1955,4))-1)&amp;"-"&amp;TEXT(MOD(IF(VALUE(MID(A1955,6,2))&gt;=4,VALUE(LEFT(A1955,4)),VALUE(LEFT(A1955,4))-1)+1,100),"00")</f>
        <v>FY2024-25</v>
      </c>
      <c r="D1955" s="0" t="s">
        <v>702</v>
      </c>
      <c r="E1955" s="0" t="s">
        <v>42</v>
      </c>
      <c r="F1955" s="0" t="str">
        <f aca="false">INDEX(Mapping!$B$2:$B$465,MATCH(E1955,Mapping!$A$2:$A$465,0))</f>
        <v>PUNJAB</v>
      </c>
      <c r="G1955" s="0" t="str">
        <f aca="false">INDEX(Mapping!$C$2:$C$465,MATCH(E1955,Mapping!$A$2:$A$465,0))</f>
        <v>PUNJAB</v>
      </c>
      <c r="H1955" s="2" t="n">
        <v>153.91</v>
      </c>
      <c r="I1955" s="3" t="n">
        <v>2.32</v>
      </c>
    </row>
    <row r="1956" customFormat="false" ht="15" hidden="false" customHeight="false" outlineLevel="0" collapsed="false">
      <c r="A1956" s="0" t="s">
        <v>127</v>
      </c>
      <c r="B1956" s="0" t="n">
        <f aca="false">VALUE(LEFT(A1956,4))</f>
        <v>2024</v>
      </c>
      <c r="C1956" s="0" t="str">
        <f aca="false">"FY"&amp;IF(VALUE(MID(A1956,6,2))&gt;=4,VALUE(LEFT(A1956,4)),VALUE(LEFT(A1956,4))-1)&amp;"-"&amp;TEXT(MOD(IF(VALUE(MID(A1956,6,2))&gt;=4,VALUE(LEFT(A1956,4)),VALUE(LEFT(A1956,4))-1)+1,100),"00")</f>
        <v>FY2024-25</v>
      </c>
      <c r="D1956" s="0" t="s">
        <v>738</v>
      </c>
      <c r="E1956" s="0" t="s">
        <v>56</v>
      </c>
      <c r="F1956" s="0" t="str">
        <f aca="false">INDEX(Mapping!$B$2:$B$465,MATCH(E1956,Mapping!$A$2:$A$465,0))</f>
        <v>UTTARAKHAND</v>
      </c>
      <c r="G1956" s="0" t="str">
        <f aca="false">INDEX(Mapping!$C$2:$C$465,MATCH(E1956,Mapping!$A$2:$A$465,0))</f>
        <v>UTTARAKHAND</v>
      </c>
      <c r="H1956" s="2" t="n">
        <v>116.42</v>
      </c>
      <c r="I1956" s="3" t="n">
        <v>1.75</v>
      </c>
    </row>
    <row r="1957" customFormat="false" ht="15" hidden="false" customHeight="false" outlineLevel="0" collapsed="false">
      <c r="A1957" s="0" t="s">
        <v>127</v>
      </c>
      <c r="B1957" s="0" t="n">
        <f aca="false">VALUE(LEFT(A1957,4))</f>
        <v>2024</v>
      </c>
      <c r="C1957" s="0" t="str">
        <f aca="false">"FY"&amp;IF(VALUE(MID(A1957,6,2))&gt;=4,VALUE(LEFT(A1957,4)),VALUE(LEFT(A1957,4))-1)&amp;"-"&amp;TEXT(MOD(IF(VALUE(MID(A1957,6,2))&gt;=4,VALUE(LEFT(A1957,4)),VALUE(LEFT(A1957,4))-1)+1,100),"00")</f>
        <v>FY2024-25</v>
      </c>
      <c r="D1957" s="0" t="s">
        <v>652</v>
      </c>
      <c r="E1957" s="0" t="s">
        <v>47</v>
      </c>
      <c r="F1957" s="0" t="str">
        <f aca="false">INDEX(Mapping!$B$2:$B$465,MATCH(E1957,Mapping!$A$2:$A$465,0))</f>
        <v>KARNATAKA</v>
      </c>
      <c r="G1957" s="0" t="str">
        <f aca="false">INDEX(Mapping!$C$2:$C$465,MATCH(E1957,Mapping!$A$2:$A$465,0))</f>
        <v>KARNATAKA</v>
      </c>
      <c r="H1957" s="2" t="n">
        <v>113.46</v>
      </c>
      <c r="I1957" s="3" t="n">
        <v>1.71</v>
      </c>
    </row>
    <row r="1958" customFormat="false" ht="15" hidden="false" customHeight="false" outlineLevel="0" collapsed="false">
      <c r="A1958" s="0" t="s">
        <v>127</v>
      </c>
      <c r="B1958" s="0" t="n">
        <f aca="false">VALUE(LEFT(A1958,4))</f>
        <v>2024</v>
      </c>
      <c r="C1958" s="0" t="str">
        <f aca="false">"FY"&amp;IF(VALUE(MID(A1958,6,2))&gt;=4,VALUE(LEFT(A1958,4)),VALUE(LEFT(A1958,4))-1)&amp;"-"&amp;TEXT(MOD(IF(VALUE(MID(A1958,6,2))&gt;=4,VALUE(LEFT(A1958,4)),VALUE(LEFT(A1958,4))-1)+1,100),"00")</f>
        <v>FY2024-25</v>
      </c>
      <c r="D1958" s="0" t="s">
        <v>699</v>
      </c>
      <c r="E1958" s="0" t="s">
        <v>71</v>
      </c>
      <c r="F1958" s="0" t="str">
        <f aca="false">INDEX(Mapping!$B$2:$B$465,MATCH(E1958,Mapping!$A$2:$A$465,0))</f>
        <v>KERALA</v>
      </c>
      <c r="G1958" s="0" t="str">
        <f aca="false">INDEX(Mapping!$C$2:$C$465,MATCH(E1958,Mapping!$A$2:$A$465,0))</f>
        <v>KERALA</v>
      </c>
      <c r="H1958" s="2" t="n">
        <v>102.26</v>
      </c>
      <c r="I1958" s="3" t="n">
        <v>1.54</v>
      </c>
    </row>
    <row r="1959" customFormat="false" ht="15" hidden="false" customHeight="false" outlineLevel="0" collapsed="false">
      <c r="A1959" s="0" t="s">
        <v>127</v>
      </c>
      <c r="B1959" s="0" t="n">
        <f aca="false">VALUE(LEFT(A1959,4))</f>
        <v>2024</v>
      </c>
      <c r="C1959" s="0" t="str">
        <f aca="false">"FY"&amp;IF(VALUE(MID(A1959,6,2))&gt;=4,VALUE(LEFT(A1959,4)),VALUE(LEFT(A1959,4))-1)&amp;"-"&amp;TEXT(MOD(IF(VALUE(MID(A1959,6,2))&gt;=4,VALUE(LEFT(A1959,4)),VALUE(LEFT(A1959,4))-1)+1,100),"00")</f>
        <v>FY2024-25</v>
      </c>
      <c r="D1959" s="0" t="s">
        <v>875</v>
      </c>
      <c r="E1959" s="0" t="s">
        <v>178</v>
      </c>
      <c r="F1959" s="0" t="str">
        <f aca="false">INDEX(Mapping!$B$2:$B$465,MATCH(E1959,Mapping!$A$2:$A$465,0))</f>
        <v>AM/NS INDIA (HAZIRA)</v>
      </c>
      <c r="G1959" s="0" t="str">
        <f aca="false">INDEX(Mapping!$C$2:$C$465,MATCH(E1959,Mapping!$A$2:$A$465,0))</f>
        <v>AM/NS INDIA (HAZIRA)</v>
      </c>
      <c r="H1959" s="2" t="n">
        <v>101.28</v>
      </c>
      <c r="I1959" s="3" t="n">
        <v>1.52</v>
      </c>
    </row>
    <row r="1960" customFormat="false" ht="15" hidden="false" customHeight="false" outlineLevel="0" collapsed="false">
      <c r="A1960" s="0" t="s">
        <v>127</v>
      </c>
      <c r="B1960" s="0" t="n">
        <f aca="false">VALUE(LEFT(A1960,4))</f>
        <v>2024</v>
      </c>
      <c r="C1960" s="0" t="str">
        <f aca="false">"FY"&amp;IF(VALUE(MID(A1960,6,2))&gt;=4,VALUE(LEFT(A1960,4)),VALUE(LEFT(A1960,4))-1)&amp;"-"&amp;TEXT(MOD(IF(VALUE(MID(A1960,6,2))&gt;=4,VALUE(LEFT(A1960,4)),VALUE(LEFT(A1960,4))-1)+1,100),"00")</f>
        <v>FY2024-25</v>
      </c>
      <c r="D1960" s="0" t="s">
        <v>757</v>
      </c>
      <c r="E1960" s="0" t="s">
        <v>121</v>
      </c>
      <c r="F1960" s="0" t="str">
        <f aca="false">INDEX(Mapping!$B$2:$B$465,MATCH(E1960,Mapping!$A$2:$A$465,0))</f>
        <v>MEGHALAYA</v>
      </c>
      <c r="G1960" s="0" t="str">
        <f aca="false">INDEX(Mapping!$C$2:$C$465,MATCH(E1960,Mapping!$A$2:$A$465,0))</f>
        <v>MEGHALAYA</v>
      </c>
      <c r="H1960" s="2" t="n">
        <v>55.94</v>
      </c>
      <c r="I1960" s="3" t="n">
        <v>0.84</v>
      </c>
    </row>
    <row r="1961" customFormat="false" ht="15" hidden="false" customHeight="false" outlineLevel="0" collapsed="false">
      <c r="A1961" s="0" t="s">
        <v>127</v>
      </c>
      <c r="B1961" s="0" t="n">
        <f aca="false">VALUE(LEFT(A1961,4))</f>
        <v>2024</v>
      </c>
      <c r="C1961" s="0" t="str">
        <f aca="false">"FY"&amp;IF(VALUE(MID(A1961,6,2))&gt;=4,VALUE(LEFT(A1961,4)),VALUE(LEFT(A1961,4))-1)&amp;"-"&amp;TEXT(MOD(IF(VALUE(MID(A1961,6,2))&gt;=4,VALUE(LEFT(A1961,4)),VALUE(LEFT(A1961,4))-1)+1,100),"00")</f>
        <v>FY2024-25</v>
      </c>
      <c r="D1961" s="0" t="s">
        <v>654</v>
      </c>
      <c r="E1961" s="0" t="s">
        <v>43</v>
      </c>
      <c r="F1961" s="0" t="str">
        <f aca="false">INDEX(Mapping!$B$2:$B$465,MATCH(E1961,Mapping!$A$2:$A$465,0))</f>
        <v>ODISHA</v>
      </c>
      <c r="G1961" s="0" t="str">
        <f aca="false">INDEX(Mapping!$C$2:$C$465,MATCH(E1961,Mapping!$A$2:$A$465,0))</f>
        <v>ODISHA</v>
      </c>
      <c r="H1961" s="2" t="n">
        <v>44.55</v>
      </c>
      <c r="I1961" s="3" t="n">
        <v>0.67</v>
      </c>
    </row>
    <row r="1962" customFormat="false" ht="15" hidden="false" customHeight="false" outlineLevel="0" collapsed="false">
      <c r="A1962" s="0" t="s">
        <v>127</v>
      </c>
      <c r="B1962" s="0" t="n">
        <f aca="false">VALUE(LEFT(A1962,4))</f>
        <v>2024</v>
      </c>
      <c r="C1962" s="0" t="str">
        <f aca="false">"FY"&amp;IF(VALUE(MID(A1962,6,2))&gt;=4,VALUE(LEFT(A1962,4)),VALUE(LEFT(A1962,4))-1)&amp;"-"&amp;TEXT(MOD(IF(VALUE(MID(A1962,6,2))&gt;=4,VALUE(LEFT(A1962,4)),VALUE(LEFT(A1962,4))-1)+1,100),"00")</f>
        <v>FY2024-25</v>
      </c>
      <c r="D1962" s="0" t="s">
        <v>872</v>
      </c>
      <c r="E1962" s="0" t="s">
        <v>105</v>
      </c>
      <c r="F1962" s="0" t="str">
        <f aca="false">INDEX(Mapping!$B$2:$B$465,MATCH(E1962,Mapping!$A$2:$A$465,0))</f>
        <v>DNH &amp; DD (UT)</v>
      </c>
      <c r="G1962" s="0" t="str">
        <f aca="false">INDEX(Mapping!$C$2:$C$465,MATCH(E1962,Mapping!$A$2:$A$465,0))</f>
        <v>DNH &amp; DD (UT)</v>
      </c>
      <c r="H1962" s="2" t="n">
        <v>41.22</v>
      </c>
      <c r="I1962" s="3" t="n">
        <v>0.62</v>
      </c>
    </row>
    <row r="1963" customFormat="false" ht="15" hidden="false" customHeight="false" outlineLevel="0" collapsed="false">
      <c r="A1963" s="0" t="s">
        <v>127</v>
      </c>
      <c r="B1963" s="0" t="n">
        <f aca="false">VALUE(LEFT(A1963,4))</f>
        <v>2024</v>
      </c>
      <c r="C1963" s="0" t="str">
        <f aca="false">"FY"&amp;IF(VALUE(MID(A1963,6,2))&gt;=4,VALUE(LEFT(A1963,4)),VALUE(LEFT(A1963,4))-1)&amp;"-"&amp;TEXT(MOD(IF(VALUE(MID(A1963,6,2))&gt;=4,VALUE(LEFT(A1963,4)),VALUE(LEFT(A1963,4))-1)+1,100),"00")</f>
        <v>FY2024-25</v>
      </c>
      <c r="D1963" s="0" t="s">
        <v>666</v>
      </c>
      <c r="E1963" s="0" t="s">
        <v>53</v>
      </c>
      <c r="F1963" s="0" t="str">
        <f aca="false">INDEX(Mapping!$B$2:$B$465,MATCH(E1963,Mapping!$A$2:$A$465,0))</f>
        <v>HIMACHAL PRADESH</v>
      </c>
      <c r="G1963" s="0" t="str">
        <f aca="false">INDEX(Mapping!$C$2:$C$465,MATCH(E1963,Mapping!$A$2:$A$465,0))</f>
        <v>HIMACHAL PRADESH</v>
      </c>
      <c r="H1963" s="2" t="n">
        <v>36.45</v>
      </c>
      <c r="I1963" s="3" t="n">
        <v>0.55</v>
      </c>
    </row>
    <row r="1964" customFormat="false" ht="15" hidden="false" customHeight="false" outlineLevel="0" collapsed="false">
      <c r="A1964" s="0" t="s">
        <v>127</v>
      </c>
      <c r="B1964" s="0" t="n">
        <f aca="false">VALUE(LEFT(A1964,4))</f>
        <v>2024</v>
      </c>
      <c r="C1964" s="0" t="str">
        <f aca="false">"FY"&amp;IF(VALUE(MID(A1964,6,2))&gt;=4,VALUE(LEFT(A1964,4)),VALUE(LEFT(A1964,4))-1)&amp;"-"&amp;TEXT(MOD(IF(VALUE(MID(A1964,6,2))&gt;=4,VALUE(LEFT(A1964,4)),VALUE(LEFT(A1964,4))-1)+1,100),"00")</f>
        <v>FY2024-25</v>
      </c>
      <c r="D1964" s="0" t="s">
        <v>120</v>
      </c>
      <c r="E1964" s="0" t="s">
        <v>120</v>
      </c>
      <c r="F1964" s="0" t="str">
        <f aca="false">INDEX(Mapping!$B$2:$B$465,MATCH(E1964,Mapping!$A$2:$A$465,0))</f>
        <v>NEPAL (NEA / NVVN)</v>
      </c>
      <c r="G1964" s="0" t="str">
        <f aca="false">INDEX(Mapping!$C$2:$C$465,MATCH(E1964,Mapping!$A$2:$A$465,0))</f>
        <v>NEPAL (NEA / NVVN)</v>
      </c>
      <c r="H1964" s="2" t="n">
        <v>35.97</v>
      </c>
      <c r="I1964" s="3" t="n">
        <v>0.54</v>
      </c>
    </row>
    <row r="1965" customFormat="false" ht="15" hidden="false" customHeight="false" outlineLevel="0" collapsed="false">
      <c r="A1965" s="0" t="s">
        <v>127</v>
      </c>
      <c r="B1965" s="0" t="n">
        <f aca="false">VALUE(LEFT(A1965,4))</f>
        <v>2024</v>
      </c>
      <c r="C1965" s="0" t="str">
        <f aca="false">"FY"&amp;IF(VALUE(MID(A1965,6,2))&gt;=4,VALUE(LEFT(A1965,4)),VALUE(LEFT(A1965,4))-1)&amp;"-"&amp;TEXT(MOD(IF(VALUE(MID(A1965,6,2))&gt;=4,VALUE(LEFT(A1965,4)),VALUE(LEFT(A1965,4))-1)+1,100),"00")</f>
        <v>FY2024-25</v>
      </c>
      <c r="D1965" s="0" t="s">
        <v>677</v>
      </c>
      <c r="E1965" s="0" t="s">
        <v>39</v>
      </c>
      <c r="F1965" s="0" t="str">
        <f aca="false">INDEX(Mapping!$B$2:$B$465,MATCH(E1965,Mapping!$A$2:$A$465,0))</f>
        <v>WEST BENGAL</v>
      </c>
      <c r="G1965" s="0" t="str">
        <f aca="false">INDEX(Mapping!$C$2:$C$465,MATCH(E1965,Mapping!$A$2:$A$465,0))</f>
        <v>WEST BENGAL</v>
      </c>
      <c r="H1965" s="2" t="n">
        <v>33.21</v>
      </c>
      <c r="I1965" s="3" t="n">
        <v>0.5</v>
      </c>
    </row>
    <row r="1966" customFormat="false" ht="15" hidden="false" customHeight="false" outlineLevel="0" collapsed="false">
      <c r="A1966" s="0" t="s">
        <v>127</v>
      </c>
      <c r="B1966" s="0" t="n">
        <f aca="false">VALUE(LEFT(A1966,4))</f>
        <v>2024</v>
      </c>
      <c r="C1966" s="0" t="str">
        <f aca="false">"FY"&amp;IF(VALUE(MID(A1966,6,2))&gt;=4,VALUE(LEFT(A1966,4)),VALUE(LEFT(A1966,4))-1)&amp;"-"&amp;TEXT(MOD(IF(VALUE(MID(A1966,6,2))&gt;=4,VALUE(LEFT(A1966,4)),VALUE(LEFT(A1966,4))-1)+1,100),"00")</f>
        <v>FY2024-25</v>
      </c>
      <c r="D1966" s="0" t="s">
        <v>683</v>
      </c>
      <c r="E1966" s="0" t="s">
        <v>153</v>
      </c>
      <c r="F1966" s="0" t="str">
        <f aca="false">INDEX(Mapping!$B$2:$B$465,MATCH(E1966,Mapping!$A$2:$A$465,0))</f>
        <v>DVC</v>
      </c>
      <c r="G1966" s="0" t="str">
        <f aca="false">INDEX(Mapping!$C$2:$C$465,MATCH(E1966,Mapping!$A$2:$A$465,0))</f>
        <v>DVC</v>
      </c>
      <c r="H1966" s="2" t="n">
        <v>19.28</v>
      </c>
      <c r="I1966" s="3" t="n">
        <v>0.29</v>
      </c>
    </row>
    <row r="1967" customFormat="false" ht="15" hidden="false" customHeight="false" outlineLevel="0" collapsed="false">
      <c r="A1967" s="0" t="s">
        <v>127</v>
      </c>
      <c r="B1967" s="0" t="n">
        <f aca="false">VALUE(LEFT(A1967,4))</f>
        <v>2024</v>
      </c>
      <c r="C1967" s="0" t="str">
        <f aca="false">"FY"&amp;IF(VALUE(MID(A1967,6,2))&gt;=4,VALUE(LEFT(A1967,4)),VALUE(LEFT(A1967,4))-1)&amp;"-"&amp;TEXT(MOD(IF(VALUE(MID(A1967,6,2))&gt;=4,VALUE(LEFT(A1967,4)),VALUE(LEFT(A1967,4))-1)+1,100),"00")</f>
        <v>FY2024-25</v>
      </c>
      <c r="D1967" s="0" t="s">
        <v>669</v>
      </c>
      <c r="E1967" s="0" t="s">
        <v>44</v>
      </c>
      <c r="F1967" s="0" t="str">
        <f aca="false">INDEX(Mapping!$B$2:$B$465,MATCH(E1967,Mapping!$A$2:$A$465,0))</f>
        <v>HARYANA</v>
      </c>
      <c r="G1967" s="0" t="str">
        <f aca="false">INDEX(Mapping!$C$2:$C$465,MATCH(E1967,Mapping!$A$2:$A$465,0))</f>
        <v>HARYANA</v>
      </c>
      <c r="H1967" s="2" t="n">
        <v>18.36</v>
      </c>
      <c r="I1967" s="3" t="n">
        <v>0.28</v>
      </c>
    </row>
    <row r="1968" customFormat="false" ht="15" hidden="false" customHeight="false" outlineLevel="0" collapsed="false">
      <c r="A1968" s="0" t="s">
        <v>127</v>
      </c>
      <c r="B1968" s="0" t="n">
        <f aca="false">VALUE(LEFT(A1968,4))</f>
        <v>2024</v>
      </c>
      <c r="C1968" s="0" t="str">
        <f aca="false">"FY"&amp;IF(VALUE(MID(A1968,6,2))&gt;=4,VALUE(LEFT(A1968,4)),VALUE(LEFT(A1968,4))-1)&amp;"-"&amp;TEXT(MOD(IF(VALUE(MID(A1968,6,2))&gt;=4,VALUE(LEFT(A1968,4)),VALUE(LEFT(A1968,4))-1)+1,100),"00")</f>
        <v>FY2024-25</v>
      </c>
      <c r="D1968" s="0" t="s">
        <v>670</v>
      </c>
      <c r="E1968" s="0" t="s">
        <v>242</v>
      </c>
      <c r="F1968" s="0" t="str">
        <f aca="false">INDEX(Mapping!$B$2:$B$465,MATCH(E1968,Mapping!$A$2:$A$465,0))</f>
        <v>SKS POWER</v>
      </c>
      <c r="G1968" s="0" t="str">
        <f aca="false">INDEX(Mapping!$C$2:$C$465,MATCH(E1968,Mapping!$A$2:$A$465,0))</f>
        <v>SKS POWER</v>
      </c>
      <c r="H1968" s="2" t="n">
        <v>16.34</v>
      </c>
      <c r="I1968" s="3" t="n">
        <v>0.25</v>
      </c>
    </row>
    <row r="1969" customFormat="false" ht="15" hidden="false" customHeight="false" outlineLevel="0" collapsed="false">
      <c r="A1969" s="0" t="s">
        <v>127</v>
      </c>
      <c r="B1969" s="0" t="n">
        <f aca="false">VALUE(LEFT(A1969,4))</f>
        <v>2024</v>
      </c>
      <c r="C1969" s="0" t="str">
        <f aca="false">"FY"&amp;IF(VALUE(MID(A1969,6,2))&gt;=4,VALUE(LEFT(A1969,4)),VALUE(LEFT(A1969,4))-1)&amp;"-"&amp;TEXT(MOD(IF(VALUE(MID(A1969,6,2))&gt;=4,VALUE(LEFT(A1969,4)),VALUE(LEFT(A1969,4))-1)+1,100),"00")</f>
        <v>FY2024-25</v>
      </c>
      <c r="D1969" s="0" t="s">
        <v>874</v>
      </c>
      <c r="E1969" s="0" t="s">
        <v>257</v>
      </c>
      <c r="F1969" s="0" t="str">
        <f aca="false">INDEX(Mapping!$B$2:$B$465,MATCH(E1969,Mapping!$A$2:$A$465,0))</f>
        <v>INDIAN RAILWAYS (NCR)</v>
      </c>
      <c r="G1969" s="0" t="str">
        <f aca="false">INDEX(Mapping!$C$2:$C$465,MATCH(E1969,Mapping!$A$2:$A$465,0))</f>
        <v>INDIAN RAILWAYS (NCR)</v>
      </c>
      <c r="H1969" s="2" t="n">
        <v>8.32</v>
      </c>
      <c r="I1969" s="3" t="n">
        <v>0.13</v>
      </c>
    </row>
    <row r="1970" customFormat="false" ht="15" hidden="false" customHeight="false" outlineLevel="0" collapsed="false">
      <c r="A1970" s="0" t="s">
        <v>127</v>
      </c>
      <c r="B1970" s="0" t="n">
        <f aca="false">VALUE(LEFT(A1970,4))</f>
        <v>2024</v>
      </c>
      <c r="C1970" s="0" t="str">
        <f aca="false">"FY"&amp;IF(VALUE(MID(A1970,6,2))&gt;=4,VALUE(LEFT(A1970,4)),VALUE(LEFT(A1970,4))-1)&amp;"-"&amp;TEXT(MOD(IF(VALUE(MID(A1970,6,2))&gt;=4,VALUE(LEFT(A1970,4)),VALUE(LEFT(A1970,4))-1)+1,100),"00")</f>
        <v>FY2024-25</v>
      </c>
      <c r="D1970" s="0" t="s">
        <v>711</v>
      </c>
      <c r="E1970" s="0" t="s">
        <v>94</v>
      </c>
      <c r="F1970" s="0" t="str">
        <f aca="false">INDEX(Mapping!$B$2:$B$465,MATCH(E1970,Mapping!$A$2:$A$465,0))</f>
        <v>JHARKHAND</v>
      </c>
      <c r="G1970" s="0" t="str">
        <f aca="false">INDEX(Mapping!$C$2:$C$465,MATCH(E1970,Mapping!$A$2:$A$465,0))</f>
        <v>JHARKHAND</v>
      </c>
      <c r="H1970" s="2" t="n">
        <v>7.94</v>
      </c>
      <c r="I1970" s="3" t="n">
        <v>0.12</v>
      </c>
    </row>
    <row r="1971" customFormat="false" ht="15" hidden="false" customHeight="false" outlineLevel="0" collapsed="false">
      <c r="A1971" s="0" t="s">
        <v>127</v>
      </c>
      <c r="B1971" s="0" t="n">
        <f aca="false">VALUE(LEFT(A1971,4))</f>
        <v>2024</v>
      </c>
      <c r="C1971" s="0" t="str">
        <f aca="false">"FY"&amp;IF(VALUE(MID(A1971,6,2))&gt;=4,VALUE(LEFT(A1971,4)),VALUE(LEFT(A1971,4))-1)&amp;"-"&amp;TEXT(MOD(IF(VALUE(MID(A1971,6,2))&gt;=4,VALUE(LEFT(A1971,4)),VALUE(LEFT(A1971,4))-1)+1,100),"00")</f>
        <v>FY2024-25</v>
      </c>
      <c r="D1971" s="0" t="s">
        <v>299</v>
      </c>
      <c r="E1971" s="0" t="s">
        <v>299</v>
      </c>
      <c r="F1971" s="0" t="str">
        <f aca="false">INDEX(Mapping!$B$2:$B$465,MATCH(E1971,Mapping!$A$2:$A$465,0))</f>
        <v>NEPAL (NEA / NVVN)</v>
      </c>
      <c r="G1971" s="0" t="str">
        <f aca="false">INDEX(Mapping!$C$2:$C$465,MATCH(E1971,Mapping!$A$2:$A$465,0))</f>
        <v>NEPAL (NEA / NVVN)</v>
      </c>
      <c r="H1971" s="2" t="n">
        <v>7.22</v>
      </c>
      <c r="I1971" s="3" t="n">
        <v>0.11</v>
      </c>
    </row>
    <row r="1972" customFormat="false" ht="15" hidden="false" customHeight="false" outlineLevel="0" collapsed="false">
      <c r="A1972" s="0" t="s">
        <v>127</v>
      </c>
      <c r="B1972" s="0" t="n">
        <f aca="false">VALUE(LEFT(A1972,4))</f>
        <v>2024</v>
      </c>
      <c r="C1972" s="0" t="str">
        <f aca="false">"FY"&amp;IF(VALUE(MID(A1972,6,2))&gt;=4,VALUE(LEFT(A1972,4)),VALUE(LEFT(A1972,4))-1)&amp;"-"&amp;TEXT(MOD(IF(VALUE(MID(A1972,6,2))&gt;=4,VALUE(LEFT(A1972,4)),VALUE(LEFT(A1972,4))-1)+1,100),"00")</f>
        <v>FY2024-25</v>
      </c>
      <c r="D1972" s="0" t="s">
        <v>192</v>
      </c>
      <c r="E1972" s="0" t="s">
        <v>192</v>
      </c>
      <c r="F1972" s="0" t="str">
        <f aca="false">INDEX(Mapping!$B$2:$B$465,MATCH(E1972,Mapping!$A$2:$A$465,0))</f>
        <v>MB POWER (MP)</v>
      </c>
      <c r="G1972" s="0" t="str">
        <f aca="false">INDEX(Mapping!$C$2:$C$465,MATCH(E1972,Mapping!$A$2:$A$465,0))</f>
        <v>MB POWER (MP)</v>
      </c>
      <c r="H1972" s="2" t="n">
        <v>5.26</v>
      </c>
      <c r="I1972" s="3" t="n">
        <v>0.08</v>
      </c>
    </row>
    <row r="1973" customFormat="false" ht="15" hidden="false" customHeight="false" outlineLevel="0" collapsed="false">
      <c r="A1973" s="0" t="s">
        <v>127</v>
      </c>
      <c r="B1973" s="0" t="n">
        <f aca="false">VALUE(LEFT(A1973,4))</f>
        <v>2024</v>
      </c>
      <c r="C1973" s="0" t="str">
        <f aca="false">"FY"&amp;IF(VALUE(MID(A1973,6,2))&gt;=4,VALUE(LEFT(A1973,4)),VALUE(LEFT(A1973,4))-1)&amp;"-"&amp;TEXT(MOD(IF(VALUE(MID(A1973,6,2))&gt;=4,VALUE(LEFT(A1973,4)),VALUE(LEFT(A1973,4))-1)+1,100),"00")</f>
        <v>FY2024-25</v>
      </c>
      <c r="D1973" s="0" t="s">
        <v>729</v>
      </c>
      <c r="E1973" s="0" t="s">
        <v>253</v>
      </c>
      <c r="F1973" s="0" t="str">
        <f aca="false">INDEX(Mapping!$B$2:$B$465,MATCH(E1973,Mapping!$A$2:$A$465,0))</f>
        <v>NAGALAND</v>
      </c>
      <c r="G1973" s="0" t="str">
        <f aca="false">INDEX(Mapping!$C$2:$C$465,MATCH(E1973,Mapping!$A$2:$A$465,0))</f>
        <v>NAGALAND</v>
      </c>
      <c r="H1973" s="2" t="n">
        <v>4.91</v>
      </c>
      <c r="I1973" s="3" t="n">
        <v>0.07</v>
      </c>
    </row>
    <row r="1974" customFormat="false" ht="15" hidden="false" customHeight="false" outlineLevel="0" collapsed="false">
      <c r="A1974" s="0" t="s">
        <v>127</v>
      </c>
      <c r="B1974" s="0" t="n">
        <f aca="false">VALUE(LEFT(A1974,4))</f>
        <v>2024</v>
      </c>
      <c r="C1974" s="0" t="str">
        <f aca="false">"FY"&amp;IF(VALUE(MID(A1974,6,2))&gt;=4,VALUE(LEFT(A1974,4)),VALUE(LEFT(A1974,4))-1)&amp;"-"&amp;TEXT(MOD(IF(VALUE(MID(A1974,6,2))&gt;=4,VALUE(LEFT(A1974,4)),VALUE(LEFT(A1974,4))-1)+1,100),"00")</f>
        <v>FY2024-25</v>
      </c>
      <c r="D1974" s="0" t="s">
        <v>877</v>
      </c>
      <c r="E1974" s="0" t="s">
        <v>152</v>
      </c>
      <c r="F1974" s="0" t="str">
        <f aca="false">INDEX(Mapping!$B$2:$B$465,MATCH(E1974,Mapping!$A$2:$A$465,0))</f>
        <v>CHANDIGARH</v>
      </c>
      <c r="G1974" s="0" t="str">
        <f aca="false">INDEX(Mapping!$C$2:$C$465,MATCH(E1974,Mapping!$A$2:$A$465,0))</f>
        <v>CHANDIGARH</v>
      </c>
      <c r="H1974" s="2" t="n">
        <v>4.34</v>
      </c>
      <c r="I1974" s="3" t="n">
        <v>0.07</v>
      </c>
    </row>
    <row r="1975" customFormat="false" ht="15" hidden="false" customHeight="false" outlineLevel="0" collapsed="false">
      <c r="A1975" s="0" t="s">
        <v>127</v>
      </c>
      <c r="B1975" s="0" t="n">
        <f aca="false">VALUE(LEFT(A1975,4))</f>
        <v>2024</v>
      </c>
      <c r="C1975" s="0" t="str">
        <f aca="false">"FY"&amp;IF(VALUE(MID(A1975,6,2))&gt;=4,VALUE(LEFT(A1975,4)),VALUE(LEFT(A1975,4))-1)&amp;"-"&amp;TEXT(MOD(IF(VALUE(MID(A1975,6,2))&gt;=4,VALUE(LEFT(A1975,4)),VALUE(LEFT(A1975,4))-1)+1,100),"00")</f>
        <v>FY2024-25</v>
      </c>
      <c r="D1975" s="0" t="s">
        <v>721</v>
      </c>
      <c r="E1975" s="0" t="s">
        <v>176</v>
      </c>
      <c r="F1975" s="0" t="str">
        <f aca="false">INDEX(Mapping!$B$2:$B$465,MATCH(E1975,Mapping!$A$2:$A$465,0))</f>
        <v>SIKKIM</v>
      </c>
      <c r="G1975" s="0" t="str">
        <f aca="false">INDEX(Mapping!$C$2:$C$465,MATCH(E1975,Mapping!$A$2:$A$465,0))</f>
        <v>SIKKIM</v>
      </c>
      <c r="H1975" s="2" t="n">
        <v>1.3</v>
      </c>
      <c r="I1975" s="3" t="n">
        <v>0.02</v>
      </c>
    </row>
    <row r="1976" customFormat="false" ht="15" hidden="false" customHeight="false" outlineLevel="0" collapsed="false">
      <c r="A1976" s="0" t="s">
        <v>127</v>
      </c>
      <c r="B1976" s="0" t="n">
        <f aca="false">VALUE(LEFT(A1976,4))</f>
        <v>2024</v>
      </c>
      <c r="C1976" s="0" t="str">
        <f aca="false">"FY"&amp;IF(VALUE(MID(A1976,6,2))&gt;=4,VALUE(LEFT(A1976,4)),VALUE(LEFT(A1976,4))-1)&amp;"-"&amp;TEXT(MOD(IF(VALUE(MID(A1976,6,2))&gt;=4,VALUE(LEFT(A1976,4)),VALUE(LEFT(A1976,4))-1)+1,100),"00")</f>
        <v>FY2024-25</v>
      </c>
      <c r="D1976" s="0" t="s">
        <v>824</v>
      </c>
      <c r="E1976" s="0" t="s">
        <v>482</v>
      </c>
      <c r="F1976" s="0" t="str">
        <f aca="false">INDEX(Mapping!$B$2:$B$465,MATCH(E1976,Mapping!$A$2:$A$465,0))</f>
        <v>GOA SR</v>
      </c>
      <c r="G1976" s="0" t="str">
        <f aca="false">INDEX(Mapping!$C$2:$C$465,MATCH(E1976,Mapping!$A$2:$A$465,0))</f>
        <v>GOA SR</v>
      </c>
      <c r="H1976" s="2" t="n">
        <v>0.57</v>
      </c>
      <c r="I1976" s="3" t="n">
        <v>0.01</v>
      </c>
    </row>
    <row r="1977" customFormat="false" ht="15" hidden="false" customHeight="false" outlineLevel="0" collapsed="false">
      <c r="A1977" s="0" t="s">
        <v>127</v>
      </c>
      <c r="B1977" s="0" t="n">
        <f aca="false">VALUE(LEFT(A1977,4))</f>
        <v>2024</v>
      </c>
      <c r="C1977" s="0" t="str">
        <f aca="false">"FY"&amp;IF(VALUE(MID(A1977,6,2))&gt;=4,VALUE(LEFT(A1977,4)),VALUE(LEFT(A1977,4))-1)&amp;"-"&amp;TEXT(MOD(IF(VALUE(MID(A1977,6,2))&gt;=4,VALUE(LEFT(A1977,4)),VALUE(LEFT(A1977,4))-1)+1,100),"00")</f>
        <v>FY2024-25</v>
      </c>
      <c r="D1977" s="0" t="s">
        <v>713</v>
      </c>
      <c r="E1977" s="0" t="s">
        <v>268</v>
      </c>
      <c r="F1977" s="0" t="str">
        <f aca="false">INDEX(Mapping!$B$2:$B$465,MATCH(E1977,Mapping!$A$2:$A$465,0))</f>
        <v>GOA</v>
      </c>
      <c r="G1977" s="0" t="str">
        <f aca="false">INDEX(Mapping!$C$2:$C$465,MATCH(E1977,Mapping!$A$2:$A$465,0))</f>
        <v>GOA</v>
      </c>
      <c r="H1977" s="2" t="n">
        <v>0.45</v>
      </c>
      <c r="I1977" s="3" t="n">
        <v>0.01</v>
      </c>
    </row>
    <row r="1978" customFormat="false" ht="15" hidden="false" customHeight="false" outlineLevel="0" collapsed="false">
      <c r="A1978" s="0" t="s">
        <v>127</v>
      </c>
      <c r="B1978" s="0" t="n">
        <f aca="false">VALUE(LEFT(A1978,4))</f>
        <v>2024</v>
      </c>
      <c r="C1978" s="0" t="str">
        <f aca="false">"FY"&amp;IF(VALUE(MID(A1978,6,2))&gt;=4,VALUE(LEFT(A1978,4)),VALUE(LEFT(A1978,4))-1)&amp;"-"&amp;TEXT(MOD(IF(VALUE(MID(A1978,6,2))&gt;=4,VALUE(LEFT(A1978,4)),VALUE(LEFT(A1978,4))-1)+1,100),"00")</f>
        <v>FY2024-25</v>
      </c>
      <c r="D1978" s="0" t="s">
        <v>687</v>
      </c>
      <c r="E1978" s="0" t="s">
        <v>45</v>
      </c>
      <c r="F1978" s="0" t="str">
        <f aca="false">INDEX(Mapping!$B$2:$B$465,MATCH(E1978,Mapping!$A$2:$A$465,0))</f>
        <v>BIHAR</v>
      </c>
      <c r="G1978" s="0" t="str">
        <f aca="false">INDEX(Mapping!$C$2:$C$465,MATCH(E1978,Mapping!$A$2:$A$465,0))</f>
        <v>BIHAR</v>
      </c>
      <c r="H1978" s="2" t="n">
        <v>0.43</v>
      </c>
      <c r="I1978" s="3" t="n">
        <v>0.01</v>
      </c>
    </row>
    <row r="1979" customFormat="false" ht="15" hidden="false" customHeight="false" outlineLevel="0" collapsed="false">
      <c r="A1979" s="0" t="s">
        <v>127</v>
      </c>
      <c r="B1979" s="0" t="n">
        <f aca="false">VALUE(LEFT(A1979,4))</f>
        <v>2024</v>
      </c>
      <c r="C1979" s="0" t="str">
        <f aca="false">"FY"&amp;IF(VALUE(MID(A1979,6,2))&gt;=4,VALUE(LEFT(A1979,4)),VALUE(LEFT(A1979,4))-1)&amp;"-"&amp;TEXT(MOD(IF(VALUE(MID(A1979,6,2))&gt;=4,VALUE(LEFT(A1979,4)),VALUE(LEFT(A1979,4))-1)+1,100),"00")</f>
        <v>FY2024-25</v>
      </c>
      <c r="D1979" s="0" t="s">
        <v>727</v>
      </c>
      <c r="E1979" s="0" t="s">
        <v>199</v>
      </c>
      <c r="F1979" s="0" t="str">
        <f aca="false">INDEX(Mapping!$B$2:$B$465,MATCH(E1979,Mapping!$A$2:$A$465,0))</f>
        <v>TRIPURA</v>
      </c>
      <c r="G1979" s="0" t="str">
        <f aca="false">INDEX(Mapping!$C$2:$C$465,MATCH(E1979,Mapping!$A$2:$A$465,0))</f>
        <v>TRIPURA</v>
      </c>
      <c r="H1979" s="2" t="n">
        <v>0.35</v>
      </c>
      <c r="I1979" s="3" t="n">
        <v>0.01</v>
      </c>
    </row>
    <row r="1980" customFormat="false" ht="15" hidden="false" customHeight="false" outlineLevel="0" collapsed="false">
      <c r="A1980" s="0" t="s">
        <v>127</v>
      </c>
      <c r="B1980" s="0" t="n">
        <f aca="false">VALUE(LEFT(A1980,4))</f>
        <v>2024</v>
      </c>
      <c r="C1980" s="0" t="str">
        <f aca="false">"FY"&amp;IF(VALUE(MID(A1980,6,2))&gt;=4,VALUE(LEFT(A1980,4)),VALUE(LEFT(A1980,4))-1)&amp;"-"&amp;TEXT(MOD(IF(VALUE(MID(A1980,6,2))&gt;=4,VALUE(LEFT(A1980,4)),VALUE(LEFT(A1980,4))-1)+1,100),"00")</f>
        <v>FY2024-25</v>
      </c>
      <c r="D1980" s="0" t="s">
        <v>878</v>
      </c>
      <c r="E1980" s="0" t="s">
        <v>291</v>
      </c>
      <c r="F1980" s="0" t="str">
        <f aca="false">INDEX(Mapping!$B$2:$B$465,MATCH(E1980,Mapping!$A$2:$A$465,0))</f>
        <v>MANIPUR</v>
      </c>
      <c r="G1980" s="0" t="str">
        <f aca="false">INDEX(Mapping!$C$2:$C$465,MATCH(E1980,Mapping!$A$2:$A$465,0))</f>
        <v>MANIPUR</v>
      </c>
      <c r="H1980" s="2" t="n">
        <v>0.23</v>
      </c>
      <c r="I1980" s="3" t="n">
        <v>0.003</v>
      </c>
    </row>
    <row r="1981" customFormat="false" ht="15" hidden="false" customHeight="false" outlineLevel="0" collapsed="false">
      <c r="A1981" s="0" t="s">
        <v>127</v>
      </c>
      <c r="B1981" s="0" t="n">
        <f aca="false">VALUE(LEFT(A1981,4))</f>
        <v>2024</v>
      </c>
      <c r="C1981" s="0" t="str">
        <f aca="false">"FY"&amp;IF(VALUE(MID(A1981,6,2))&gt;=4,VALUE(LEFT(A1981,4)),VALUE(LEFT(A1981,4))-1)&amp;"-"&amp;TEXT(MOD(IF(VALUE(MID(A1981,6,2))&gt;=4,VALUE(LEFT(A1981,4)),VALUE(LEFT(A1981,4))-1)+1,100),"00")</f>
        <v>FY2024-25</v>
      </c>
      <c r="D1981" s="0" t="s">
        <v>688</v>
      </c>
      <c r="E1981" s="0" t="s">
        <v>193</v>
      </c>
      <c r="F1981" s="0" t="str">
        <f aca="false">INDEX(Mapping!$B$2:$B$465,MATCH(E1981,Mapping!$A$2:$A$465,0))</f>
        <v>MIZORAM</v>
      </c>
      <c r="G1981" s="0" t="str">
        <f aca="false">INDEX(Mapping!$C$2:$C$465,MATCH(E1981,Mapping!$A$2:$A$465,0))</f>
        <v>MIZORAM</v>
      </c>
      <c r="H1981" s="2" t="n">
        <v>0.08</v>
      </c>
      <c r="I1981" s="3" t="n">
        <v>0.001</v>
      </c>
    </row>
    <row r="1982" customFormat="false" ht="15" hidden="false" customHeight="false" outlineLevel="0" collapsed="false">
      <c r="A1982" s="0" t="s">
        <v>127</v>
      </c>
      <c r="B1982" s="0" t="n">
        <f aca="false">VALUE(LEFT(A1982,4))</f>
        <v>2024</v>
      </c>
      <c r="C1982" s="0" t="str">
        <f aca="false">"FY"&amp;IF(VALUE(MID(A1982,6,2))&gt;=4,VALUE(LEFT(A1982,4)),VALUE(LEFT(A1982,4))-1)&amp;"-"&amp;TEXT(MOD(IF(VALUE(MID(A1982,6,2))&gt;=4,VALUE(LEFT(A1982,4)),VALUE(LEFT(A1982,4))-1)+1,100),"00")</f>
        <v>FY2024-25</v>
      </c>
      <c r="D1982" s="0" t="s">
        <v>879</v>
      </c>
      <c r="E1982" s="0" t="s">
        <v>232</v>
      </c>
      <c r="F1982" s="0" t="str">
        <f aca="false">INDEX(Mapping!$B$2:$B$465,MATCH(E1982,Mapping!$A$2:$A$465,0))</f>
        <v>PUDUCHERRY</v>
      </c>
      <c r="G1982" s="0" t="str">
        <f aca="false">INDEX(Mapping!$C$2:$C$465,MATCH(E1982,Mapping!$A$2:$A$465,0))</f>
        <v>PUDUCHERRY</v>
      </c>
      <c r="H1982" s="2" t="n">
        <v>0.04</v>
      </c>
      <c r="I1982" s="3" t="n">
        <v>0.001</v>
      </c>
    </row>
    <row r="1983" customFormat="false" ht="15" hidden="false" customHeight="false" outlineLevel="0" collapsed="false">
      <c r="A1983" s="0" t="s">
        <v>127</v>
      </c>
      <c r="B1983" s="0" t="n">
        <f aca="false">VALUE(LEFT(A1983,4))</f>
        <v>2024</v>
      </c>
      <c r="C1983" s="0" t="str">
        <f aca="false">"FY"&amp;IF(VALUE(MID(A1983,6,2))&gt;=4,VALUE(LEFT(A1983,4)),VALUE(LEFT(A1983,4))-1)&amp;"-"&amp;TEXT(MOD(IF(VALUE(MID(A1983,6,2))&gt;=4,VALUE(LEFT(A1983,4)),VALUE(LEFT(A1983,4))-1)+1,100),"00")</f>
        <v>FY2024-25</v>
      </c>
      <c r="D1983" s="0" t="s">
        <v>657</v>
      </c>
      <c r="E1983" s="0" t="s">
        <v>46</v>
      </c>
      <c r="F1983" s="0" t="str">
        <f aca="false">INDEX(Mapping!$B$2:$B$465,MATCH(E1983,Mapping!$A$2:$A$465,0))</f>
        <v>CHHATTISGARH</v>
      </c>
      <c r="G1983" s="0" t="str">
        <f aca="false">INDEX(Mapping!$C$2:$C$465,MATCH(E1983,Mapping!$A$2:$A$465,0))</f>
        <v>CHHATTISGARH</v>
      </c>
      <c r="H1983" s="2" t="n">
        <v>0.03</v>
      </c>
      <c r="I1983" s="3" t="n">
        <v>0.0004</v>
      </c>
    </row>
    <row r="1984" customFormat="false" ht="15" hidden="false" customHeight="false" outlineLevel="0" collapsed="false">
      <c r="A1984" s="0" t="s">
        <v>133</v>
      </c>
      <c r="B1984" s="0" t="n">
        <f aca="false">VALUE(LEFT(A1984,4))</f>
        <v>2025</v>
      </c>
      <c r="C1984" s="0" t="str">
        <f aca="false">"FY"&amp;IF(VALUE(MID(A1984,6,2))&gt;=4,VALUE(LEFT(A1984,4)),VALUE(LEFT(A1984,4))-1)&amp;"-"&amp;TEXT(MOD(IF(VALUE(MID(A1984,6,2))&gt;=4,VALUE(LEFT(A1984,4)),VALUE(LEFT(A1984,4))-1)+1,100),"00")</f>
        <v>FY2024-25</v>
      </c>
      <c r="D1984" s="0" t="s">
        <v>705</v>
      </c>
      <c r="E1984" s="0" t="s">
        <v>35</v>
      </c>
      <c r="F1984" s="0" t="str">
        <f aca="false">INDEX(Mapping!$B$2:$B$465,MATCH(E1984,Mapping!$A$2:$A$465,0))</f>
        <v>TELANGANA</v>
      </c>
      <c r="G1984" s="0" t="str">
        <f aca="false">INDEX(Mapping!$C$2:$C$465,MATCH(E1984,Mapping!$A$2:$A$465,0))</f>
        <v>TELANGANA</v>
      </c>
      <c r="H1984" s="2" t="n">
        <v>2192.41</v>
      </c>
      <c r="I1984" s="3" t="n">
        <v>36.42</v>
      </c>
    </row>
    <row r="1985" customFormat="false" ht="15" hidden="false" customHeight="false" outlineLevel="0" collapsed="false">
      <c r="A1985" s="0" t="s">
        <v>133</v>
      </c>
      <c r="B1985" s="0" t="n">
        <f aca="false">VALUE(LEFT(A1985,4))</f>
        <v>2025</v>
      </c>
      <c r="C1985" s="0" t="str">
        <f aca="false">"FY"&amp;IF(VALUE(MID(A1985,6,2))&gt;=4,VALUE(LEFT(A1985,4)),VALUE(LEFT(A1985,4))-1)&amp;"-"&amp;TEXT(MOD(IF(VALUE(MID(A1985,6,2))&gt;=4,VALUE(LEFT(A1985,4)),VALUE(LEFT(A1985,4))-1)+1,100),"00")</f>
        <v>FY2024-25</v>
      </c>
      <c r="D1985" s="0" t="s">
        <v>671</v>
      </c>
      <c r="E1985" s="0" t="s">
        <v>31</v>
      </c>
      <c r="F1985" s="0" t="str">
        <f aca="false">INDEX(Mapping!$B$2:$B$465,MATCH(E1985,Mapping!$A$2:$A$465,0))</f>
        <v>GUJARAT</v>
      </c>
      <c r="G1985" s="0" t="str">
        <f aca="false">INDEX(Mapping!$C$2:$C$465,MATCH(E1985,Mapping!$A$2:$A$465,0))</f>
        <v>GUJARAT</v>
      </c>
      <c r="H1985" s="2" t="n">
        <v>965.62</v>
      </c>
      <c r="I1985" s="3" t="n">
        <v>16.04</v>
      </c>
    </row>
    <row r="1986" customFormat="false" ht="15" hidden="false" customHeight="false" outlineLevel="0" collapsed="false">
      <c r="A1986" s="0" t="s">
        <v>133</v>
      </c>
      <c r="B1986" s="0" t="n">
        <f aca="false">VALUE(LEFT(A1986,4))</f>
        <v>2025</v>
      </c>
      <c r="C1986" s="0" t="str">
        <f aca="false">"FY"&amp;IF(VALUE(MID(A1986,6,2))&gt;=4,VALUE(LEFT(A1986,4)),VALUE(LEFT(A1986,4))-1)&amp;"-"&amp;TEXT(MOD(IF(VALUE(MID(A1986,6,2))&gt;=4,VALUE(LEFT(A1986,4)),VALUE(LEFT(A1986,4))-1)+1,100),"00")</f>
        <v>FY2024-25</v>
      </c>
      <c r="D1986" s="0" t="s">
        <v>676</v>
      </c>
      <c r="E1986" s="0" t="s">
        <v>37</v>
      </c>
      <c r="F1986" s="0" t="str">
        <f aca="false">INDEX(Mapping!$B$2:$B$465,MATCH(E1986,Mapping!$A$2:$A$465,0))</f>
        <v>MAHARASHTRA</v>
      </c>
      <c r="G1986" s="0" t="str">
        <f aca="false">INDEX(Mapping!$C$2:$C$465,MATCH(E1986,Mapping!$A$2:$A$465,0))</f>
        <v>MAHARASHTRA</v>
      </c>
      <c r="H1986" s="2" t="n">
        <v>484.17</v>
      </c>
      <c r="I1986" s="3" t="n">
        <v>8.04</v>
      </c>
    </row>
    <row r="1987" customFormat="false" ht="15" hidden="false" customHeight="false" outlineLevel="0" collapsed="false">
      <c r="A1987" s="0" t="s">
        <v>133</v>
      </c>
      <c r="B1987" s="0" t="n">
        <f aca="false">VALUE(LEFT(A1987,4))</f>
        <v>2025</v>
      </c>
      <c r="C1987" s="0" t="str">
        <f aca="false">"FY"&amp;IF(VALUE(MID(A1987,6,2))&gt;=4,VALUE(LEFT(A1987,4)),VALUE(LEFT(A1987,4))-1)&amp;"-"&amp;TEXT(MOD(IF(VALUE(MID(A1987,6,2))&gt;=4,VALUE(LEFT(A1987,4)),VALUE(LEFT(A1987,4))-1)+1,100),"00")</f>
        <v>FY2024-25</v>
      </c>
      <c r="D1987" s="0" t="s">
        <v>656</v>
      </c>
      <c r="E1987" s="0" t="s">
        <v>36</v>
      </c>
      <c r="F1987" s="0" t="str">
        <f aca="false">INDEX(Mapping!$B$2:$B$465,MATCH(E1987,Mapping!$A$2:$A$465,0))</f>
        <v>UTTAR PRADESH</v>
      </c>
      <c r="G1987" s="0" t="str">
        <f aca="false">INDEX(Mapping!$C$2:$C$465,MATCH(E1987,Mapping!$A$2:$A$465,0))</f>
        <v>UTTAR PRADESH</v>
      </c>
      <c r="H1987" s="2" t="n">
        <v>338.75</v>
      </c>
      <c r="I1987" s="3" t="n">
        <v>5.63</v>
      </c>
    </row>
    <row r="1988" customFormat="false" ht="15" hidden="false" customHeight="false" outlineLevel="0" collapsed="false">
      <c r="A1988" s="0" t="s">
        <v>133</v>
      </c>
      <c r="B1988" s="0" t="n">
        <f aca="false">VALUE(LEFT(A1988,4))</f>
        <v>2025</v>
      </c>
      <c r="C1988" s="0" t="str">
        <f aca="false">"FY"&amp;IF(VALUE(MID(A1988,6,2))&gt;=4,VALUE(LEFT(A1988,4)),VALUE(LEFT(A1988,4))-1)&amp;"-"&amp;TEXT(MOD(IF(VALUE(MID(A1988,6,2))&gt;=4,VALUE(LEFT(A1988,4)),VALUE(LEFT(A1988,4))-1)+1,100),"00")</f>
        <v>FY2024-25</v>
      </c>
      <c r="D1988" s="0" t="s">
        <v>702</v>
      </c>
      <c r="E1988" s="0" t="s">
        <v>42</v>
      </c>
      <c r="F1988" s="0" t="str">
        <f aca="false">INDEX(Mapping!$B$2:$B$465,MATCH(E1988,Mapping!$A$2:$A$465,0))</f>
        <v>PUNJAB</v>
      </c>
      <c r="G1988" s="0" t="str">
        <f aca="false">INDEX(Mapping!$C$2:$C$465,MATCH(E1988,Mapping!$A$2:$A$465,0))</f>
        <v>PUNJAB</v>
      </c>
      <c r="H1988" s="2" t="n">
        <v>257.55</v>
      </c>
      <c r="I1988" s="3" t="n">
        <v>4.28</v>
      </c>
    </row>
    <row r="1989" customFormat="false" ht="15" hidden="false" customHeight="false" outlineLevel="0" collapsed="false">
      <c r="A1989" s="0" t="s">
        <v>133</v>
      </c>
      <c r="B1989" s="0" t="n">
        <f aca="false">VALUE(LEFT(A1989,4))</f>
        <v>2025</v>
      </c>
      <c r="C1989" s="0" t="str">
        <f aca="false">"FY"&amp;IF(VALUE(MID(A1989,6,2))&gt;=4,VALUE(LEFT(A1989,4)),VALUE(LEFT(A1989,4))-1)&amp;"-"&amp;TEXT(MOD(IF(VALUE(MID(A1989,6,2))&gt;=4,VALUE(LEFT(A1989,4)),VALUE(LEFT(A1989,4))-1)+1,100),"00")</f>
        <v>FY2024-25</v>
      </c>
      <c r="D1989" s="0" t="s">
        <v>672</v>
      </c>
      <c r="E1989" s="0" t="s">
        <v>38</v>
      </c>
      <c r="F1989" s="0" t="str">
        <f aca="false">INDEX(Mapping!$B$2:$B$465,MATCH(E1989,Mapping!$A$2:$A$465,0))</f>
        <v>ANDHRA PRADESH</v>
      </c>
      <c r="G1989" s="0" t="str">
        <f aca="false">INDEX(Mapping!$C$2:$C$465,MATCH(E1989,Mapping!$A$2:$A$465,0))</f>
        <v>ANDHRA PRADESH</v>
      </c>
      <c r="H1989" s="2" t="n">
        <v>230.41</v>
      </c>
      <c r="I1989" s="3" t="n">
        <v>3.83</v>
      </c>
    </row>
    <row r="1990" customFormat="false" ht="15" hidden="false" customHeight="false" outlineLevel="0" collapsed="false">
      <c r="A1990" s="0" t="s">
        <v>133</v>
      </c>
      <c r="B1990" s="0" t="n">
        <f aca="false">VALUE(LEFT(A1990,4))</f>
        <v>2025</v>
      </c>
      <c r="C1990" s="0" t="str">
        <f aca="false">"FY"&amp;IF(VALUE(MID(A1990,6,2))&gt;=4,VALUE(LEFT(A1990,4)),VALUE(LEFT(A1990,4))-1)&amp;"-"&amp;TEXT(MOD(IF(VALUE(MID(A1990,6,2))&gt;=4,VALUE(LEFT(A1990,4)),VALUE(LEFT(A1990,4))-1)+1,100),"00")</f>
        <v>FY2024-25</v>
      </c>
      <c r="D1990" s="0" t="s">
        <v>668</v>
      </c>
      <c r="E1990" s="0" t="s">
        <v>40</v>
      </c>
      <c r="F1990" s="0" t="str">
        <f aca="false">INDEX(Mapping!$B$2:$B$465,MATCH(E1990,Mapping!$A$2:$A$465,0))</f>
        <v>TAMIL NADU</v>
      </c>
      <c r="G1990" s="0" t="str">
        <f aca="false">INDEX(Mapping!$C$2:$C$465,MATCH(E1990,Mapping!$A$2:$A$465,0))</f>
        <v>TAMIL NADU</v>
      </c>
      <c r="H1990" s="2" t="n">
        <v>210.13</v>
      </c>
      <c r="I1990" s="3" t="n">
        <v>3.49</v>
      </c>
    </row>
    <row r="1991" customFormat="false" ht="15" hidden="false" customHeight="false" outlineLevel="0" collapsed="false">
      <c r="A1991" s="0" t="s">
        <v>133</v>
      </c>
      <c r="B1991" s="0" t="n">
        <f aca="false">VALUE(LEFT(A1991,4))</f>
        <v>2025</v>
      </c>
      <c r="C1991" s="0" t="str">
        <f aca="false">"FY"&amp;IF(VALUE(MID(A1991,6,2))&gt;=4,VALUE(LEFT(A1991,4)),VALUE(LEFT(A1991,4))-1)&amp;"-"&amp;TEXT(MOD(IF(VALUE(MID(A1991,6,2))&gt;=4,VALUE(LEFT(A1991,4)),VALUE(LEFT(A1991,4))-1)+1,100),"00")</f>
        <v>FY2024-25</v>
      </c>
      <c r="D1991" s="0" t="s">
        <v>876</v>
      </c>
      <c r="E1991" s="0" t="s">
        <v>95</v>
      </c>
      <c r="F1991" s="0" t="str">
        <f aca="false">INDEX(Mapping!$B$2:$B$465,MATCH(E1991,Mapping!$A$2:$A$465,0))</f>
        <v>DRUK GREEN POWER (BHUTAN)</v>
      </c>
      <c r="G1991" s="0" t="str">
        <f aca="false">INDEX(Mapping!$C$2:$C$465,MATCH(E1991,Mapping!$A$2:$A$465,0))</f>
        <v>DRUK GREEN POWER (BHUTAN)</v>
      </c>
      <c r="H1991" s="2" t="n">
        <v>188.74</v>
      </c>
      <c r="I1991" s="3" t="n">
        <v>3.14</v>
      </c>
    </row>
    <row r="1992" customFormat="false" ht="15" hidden="false" customHeight="false" outlineLevel="0" collapsed="false">
      <c r="A1992" s="0" t="s">
        <v>133</v>
      </c>
      <c r="B1992" s="0" t="n">
        <f aca="false">VALUE(LEFT(A1992,4))</f>
        <v>2025</v>
      </c>
      <c r="C1992" s="0" t="str">
        <f aca="false">"FY"&amp;IF(VALUE(MID(A1992,6,2))&gt;=4,VALUE(LEFT(A1992,4)),VALUE(LEFT(A1992,4))-1)&amp;"-"&amp;TEXT(MOD(IF(VALUE(MID(A1992,6,2))&gt;=4,VALUE(LEFT(A1992,4)),VALUE(LEFT(A1992,4))-1)+1,100),"00")</f>
        <v>FY2024-25</v>
      </c>
      <c r="D1992" s="0" t="s">
        <v>658</v>
      </c>
      <c r="E1992" s="0" t="s">
        <v>48</v>
      </c>
      <c r="F1992" s="0" t="str">
        <f aca="false">INDEX(Mapping!$B$2:$B$465,MATCH(E1992,Mapping!$A$2:$A$465,0))</f>
        <v>DELHI</v>
      </c>
      <c r="G1992" s="0" t="str">
        <f aca="false">INDEX(Mapping!$C$2:$C$465,MATCH(E1992,Mapping!$A$2:$A$465,0))</f>
        <v>DELHI</v>
      </c>
      <c r="H1992" s="2" t="n">
        <v>134.59</v>
      </c>
      <c r="I1992" s="3" t="n">
        <v>2.24</v>
      </c>
    </row>
    <row r="1993" customFormat="false" ht="15" hidden="false" customHeight="false" outlineLevel="0" collapsed="false">
      <c r="A1993" s="0" t="s">
        <v>133</v>
      </c>
      <c r="B1993" s="0" t="n">
        <f aca="false">VALUE(LEFT(A1993,4))</f>
        <v>2025</v>
      </c>
      <c r="C1993" s="0" t="str">
        <f aca="false">"FY"&amp;IF(VALUE(MID(A1993,6,2))&gt;=4,VALUE(LEFT(A1993,4)),VALUE(LEFT(A1993,4))-1)&amp;"-"&amp;TEXT(MOD(IF(VALUE(MID(A1993,6,2))&gt;=4,VALUE(LEFT(A1993,4)),VALUE(LEFT(A1993,4))-1)+1,100),"00")</f>
        <v>FY2024-25</v>
      </c>
      <c r="D1993" s="0" t="s">
        <v>699</v>
      </c>
      <c r="E1993" s="0" t="s">
        <v>71</v>
      </c>
      <c r="F1993" s="0" t="str">
        <f aca="false">INDEX(Mapping!$B$2:$B$465,MATCH(E1993,Mapping!$A$2:$A$465,0))</f>
        <v>KERALA</v>
      </c>
      <c r="G1993" s="0" t="str">
        <f aca="false">INDEX(Mapping!$C$2:$C$465,MATCH(E1993,Mapping!$A$2:$A$465,0))</f>
        <v>KERALA</v>
      </c>
      <c r="H1993" s="2" t="n">
        <v>113.47</v>
      </c>
      <c r="I1993" s="3" t="n">
        <v>1.89</v>
      </c>
    </row>
    <row r="1994" customFormat="false" ht="15" hidden="false" customHeight="false" outlineLevel="0" collapsed="false">
      <c r="A1994" s="0" t="s">
        <v>133</v>
      </c>
      <c r="B1994" s="0" t="n">
        <f aca="false">VALUE(LEFT(A1994,4))</f>
        <v>2025</v>
      </c>
      <c r="C1994" s="0" t="str">
        <f aca="false">"FY"&amp;IF(VALUE(MID(A1994,6,2))&gt;=4,VALUE(LEFT(A1994,4)),VALUE(LEFT(A1994,4))-1)&amp;"-"&amp;TEXT(MOD(IF(VALUE(MID(A1994,6,2))&gt;=4,VALUE(LEFT(A1994,4)),VALUE(LEFT(A1994,4))-1)+1,100),"00")</f>
        <v>FY2024-25</v>
      </c>
      <c r="D1994" s="0" t="s">
        <v>738</v>
      </c>
      <c r="E1994" s="0" t="s">
        <v>56</v>
      </c>
      <c r="F1994" s="0" t="str">
        <f aca="false">INDEX(Mapping!$B$2:$B$465,MATCH(E1994,Mapping!$A$2:$A$465,0))</f>
        <v>UTTARAKHAND</v>
      </c>
      <c r="G1994" s="0" t="str">
        <f aca="false">INDEX(Mapping!$C$2:$C$465,MATCH(E1994,Mapping!$A$2:$A$465,0))</f>
        <v>UTTARAKHAND</v>
      </c>
      <c r="H1994" s="2" t="n">
        <v>104.99</v>
      </c>
      <c r="I1994" s="3" t="n">
        <v>1.74</v>
      </c>
    </row>
    <row r="1995" customFormat="false" ht="15" hidden="false" customHeight="false" outlineLevel="0" collapsed="false">
      <c r="A1995" s="0" t="s">
        <v>133</v>
      </c>
      <c r="B1995" s="0" t="n">
        <f aca="false">VALUE(LEFT(A1995,4))</f>
        <v>2025</v>
      </c>
      <c r="C1995" s="0" t="str">
        <f aca="false">"FY"&amp;IF(VALUE(MID(A1995,6,2))&gt;=4,VALUE(LEFT(A1995,4)),VALUE(LEFT(A1995,4))-1)&amp;"-"&amp;TEXT(MOD(IF(VALUE(MID(A1995,6,2))&gt;=4,VALUE(LEFT(A1995,4)),VALUE(LEFT(A1995,4))-1)+1,100),"00")</f>
        <v>FY2024-25</v>
      </c>
      <c r="D1995" s="0" t="s">
        <v>652</v>
      </c>
      <c r="E1995" s="0" t="s">
        <v>47</v>
      </c>
      <c r="F1995" s="0" t="str">
        <f aca="false">INDEX(Mapping!$B$2:$B$465,MATCH(E1995,Mapping!$A$2:$A$465,0))</f>
        <v>KARNATAKA</v>
      </c>
      <c r="G1995" s="0" t="str">
        <f aca="false">INDEX(Mapping!$C$2:$C$465,MATCH(E1995,Mapping!$A$2:$A$465,0))</f>
        <v>KARNATAKA</v>
      </c>
      <c r="H1995" s="2" t="n">
        <v>86.62</v>
      </c>
      <c r="I1995" s="3" t="n">
        <v>1.44</v>
      </c>
    </row>
    <row r="1996" customFormat="false" ht="15" hidden="false" customHeight="false" outlineLevel="0" collapsed="false">
      <c r="A1996" s="0" t="s">
        <v>133</v>
      </c>
      <c r="B1996" s="0" t="n">
        <f aca="false">VALUE(LEFT(A1996,4))</f>
        <v>2025</v>
      </c>
      <c r="C1996" s="0" t="str">
        <f aca="false">"FY"&amp;IF(VALUE(MID(A1996,6,2))&gt;=4,VALUE(LEFT(A1996,4)),VALUE(LEFT(A1996,4))-1)&amp;"-"&amp;TEXT(MOD(IF(VALUE(MID(A1996,6,2))&gt;=4,VALUE(LEFT(A1996,4)),VALUE(LEFT(A1996,4))-1)+1,100),"00")</f>
        <v>FY2024-25</v>
      </c>
      <c r="D1996" s="0" t="s">
        <v>735</v>
      </c>
      <c r="E1996" s="0" t="s">
        <v>147</v>
      </c>
      <c r="F1996" s="0" t="str">
        <f aca="false">INDEX(Mapping!$B$2:$B$465,MATCH(E1996,Mapping!$A$2:$A$465,0))</f>
        <v>JAMMU &amp; KASHMIR</v>
      </c>
      <c r="G1996" s="0" t="str">
        <f aca="false">INDEX(Mapping!$C$2:$C$465,MATCH(E1996,Mapping!$A$2:$A$465,0))</f>
        <v>JAMMU &amp; KASHMIR</v>
      </c>
      <c r="H1996" s="2" t="n">
        <v>84.95</v>
      </c>
      <c r="I1996" s="3" t="n">
        <v>1.41</v>
      </c>
    </row>
    <row r="1997" customFormat="false" ht="15" hidden="false" customHeight="false" outlineLevel="0" collapsed="false">
      <c r="A1997" s="0" t="s">
        <v>133</v>
      </c>
      <c r="B1997" s="0" t="n">
        <f aca="false">VALUE(LEFT(A1997,4))</f>
        <v>2025</v>
      </c>
      <c r="C1997" s="0" t="str">
        <f aca="false">"FY"&amp;IF(VALUE(MID(A1997,6,2))&gt;=4,VALUE(LEFT(A1997,4)),VALUE(LEFT(A1997,4))-1)&amp;"-"&amp;TEXT(MOD(IF(VALUE(MID(A1997,6,2))&gt;=4,VALUE(LEFT(A1997,4)),VALUE(LEFT(A1997,4))-1)+1,100),"00")</f>
        <v>FY2024-25</v>
      </c>
      <c r="D1997" s="0" t="s">
        <v>875</v>
      </c>
      <c r="E1997" s="0" t="s">
        <v>178</v>
      </c>
      <c r="F1997" s="0" t="str">
        <f aca="false">INDEX(Mapping!$B$2:$B$465,MATCH(E1997,Mapping!$A$2:$A$465,0))</f>
        <v>AM/NS INDIA (HAZIRA)</v>
      </c>
      <c r="G1997" s="0" t="str">
        <f aca="false">INDEX(Mapping!$C$2:$C$465,MATCH(E1997,Mapping!$A$2:$A$465,0))</f>
        <v>AM/NS INDIA (HAZIRA)</v>
      </c>
      <c r="H1997" s="2" t="n">
        <v>79.38</v>
      </c>
      <c r="I1997" s="3" t="n">
        <v>1.32</v>
      </c>
    </row>
    <row r="1998" customFormat="false" ht="15" hidden="false" customHeight="false" outlineLevel="0" collapsed="false">
      <c r="A1998" s="0" t="s">
        <v>133</v>
      </c>
      <c r="B1998" s="0" t="n">
        <f aca="false">VALUE(LEFT(A1998,4))</f>
        <v>2025</v>
      </c>
      <c r="C1998" s="0" t="str">
        <f aca="false">"FY"&amp;IF(VALUE(MID(A1998,6,2))&gt;=4,VALUE(LEFT(A1998,4)),VALUE(LEFT(A1998,4))-1)&amp;"-"&amp;TEXT(MOD(IF(VALUE(MID(A1998,6,2))&gt;=4,VALUE(LEFT(A1998,4)),VALUE(LEFT(A1998,4))-1)+1,100),"00")</f>
        <v>FY2024-25</v>
      </c>
      <c r="D1998" s="0" t="s">
        <v>120</v>
      </c>
      <c r="E1998" s="0" t="s">
        <v>120</v>
      </c>
      <c r="F1998" s="0" t="str">
        <f aca="false">INDEX(Mapping!$B$2:$B$465,MATCH(E1998,Mapping!$A$2:$A$465,0))</f>
        <v>NEPAL (NEA / NVVN)</v>
      </c>
      <c r="G1998" s="0" t="str">
        <f aca="false">INDEX(Mapping!$C$2:$C$465,MATCH(E1998,Mapping!$A$2:$A$465,0))</f>
        <v>NEPAL (NEA / NVVN)</v>
      </c>
      <c r="H1998" s="2" t="n">
        <v>77.58</v>
      </c>
      <c r="I1998" s="3" t="n">
        <v>1.29</v>
      </c>
    </row>
    <row r="1999" customFormat="false" ht="15" hidden="false" customHeight="false" outlineLevel="0" collapsed="false">
      <c r="A1999" s="0" t="s">
        <v>133</v>
      </c>
      <c r="B1999" s="0" t="n">
        <f aca="false">VALUE(LEFT(A1999,4))</f>
        <v>2025</v>
      </c>
      <c r="C1999" s="0" t="str">
        <f aca="false">"FY"&amp;IF(VALUE(MID(A1999,6,2))&gt;=4,VALUE(LEFT(A1999,4)),VALUE(LEFT(A1999,4))-1)&amp;"-"&amp;TEXT(MOD(IF(VALUE(MID(A1999,6,2))&gt;=4,VALUE(LEFT(A1999,4)),VALUE(LEFT(A1999,4))-1)+1,100),"00")</f>
        <v>FY2024-25</v>
      </c>
      <c r="D1999" s="0" t="s">
        <v>654</v>
      </c>
      <c r="E1999" s="0" t="s">
        <v>43</v>
      </c>
      <c r="F1999" s="0" t="str">
        <f aca="false">INDEX(Mapping!$B$2:$B$465,MATCH(E1999,Mapping!$A$2:$A$465,0))</f>
        <v>ODISHA</v>
      </c>
      <c r="G1999" s="0" t="str">
        <f aca="false">INDEX(Mapping!$C$2:$C$465,MATCH(E1999,Mapping!$A$2:$A$465,0))</f>
        <v>ODISHA</v>
      </c>
      <c r="H1999" s="2" t="n">
        <v>69.95</v>
      </c>
      <c r="I1999" s="3" t="n">
        <v>1.16</v>
      </c>
    </row>
    <row r="2000" customFormat="false" ht="15" hidden="false" customHeight="false" outlineLevel="0" collapsed="false">
      <c r="A2000" s="0" t="s">
        <v>133</v>
      </c>
      <c r="B2000" s="0" t="n">
        <f aca="false">VALUE(LEFT(A2000,4))</f>
        <v>2025</v>
      </c>
      <c r="C2000" s="0" t="str">
        <f aca="false">"FY"&amp;IF(VALUE(MID(A2000,6,2))&gt;=4,VALUE(LEFT(A2000,4)),VALUE(LEFT(A2000,4))-1)&amp;"-"&amp;TEXT(MOD(IF(VALUE(MID(A2000,6,2))&gt;=4,VALUE(LEFT(A2000,4)),VALUE(LEFT(A2000,4))-1)+1,100),"00")</f>
        <v>FY2024-25</v>
      </c>
      <c r="D2000" s="0" t="s">
        <v>677</v>
      </c>
      <c r="E2000" s="0" t="s">
        <v>39</v>
      </c>
      <c r="F2000" s="0" t="str">
        <f aca="false">INDEX(Mapping!$B$2:$B$465,MATCH(E2000,Mapping!$A$2:$A$465,0))</f>
        <v>WEST BENGAL</v>
      </c>
      <c r="G2000" s="0" t="str">
        <f aca="false">INDEX(Mapping!$C$2:$C$465,MATCH(E2000,Mapping!$A$2:$A$465,0))</f>
        <v>WEST BENGAL</v>
      </c>
      <c r="H2000" s="2" t="n">
        <v>65.5</v>
      </c>
      <c r="I2000" s="3" t="n">
        <v>1.09</v>
      </c>
    </row>
    <row r="2001" customFormat="false" ht="15" hidden="false" customHeight="false" outlineLevel="0" collapsed="false">
      <c r="A2001" s="0" t="s">
        <v>133</v>
      </c>
      <c r="B2001" s="0" t="n">
        <f aca="false">VALUE(LEFT(A2001,4))</f>
        <v>2025</v>
      </c>
      <c r="C2001" s="0" t="str">
        <f aca="false">"FY"&amp;IF(VALUE(MID(A2001,6,2))&gt;=4,VALUE(LEFT(A2001,4)),VALUE(LEFT(A2001,4))-1)&amp;"-"&amp;TEXT(MOD(IF(VALUE(MID(A2001,6,2))&gt;=4,VALUE(LEFT(A2001,4)),VALUE(LEFT(A2001,4))-1)+1,100),"00")</f>
        <v>FY2024-25</v>
      </c>
      <c r="D2001" s="0" t="s">
        <v>757</v>
      </c>
      <c r="E2001" s="0" t="s">
        <v>121</v>
      </c>
      <c r="F2001" s="0" t="str">
        <f aca="false">INDEX(Mapping!$B$2:$B$465,MATCH(E2001,Mapping!$A$2:$A$465,0))</f>
        <v>MEGHALAYA</v>
      </c>
      <c r="G2001" s="0" t="str">
        <f aca="false">INDEX(Mapping!$C$2:$C$465,MATCH(E2001,Mapping!$A$2:$A$465,0))</f>
        <v>MEGHALAYA</v>
      </c>
      <c r="H2001" s="2" t="n">
        <v>53.95</v>
      </c>
      <c r="I2001" s="3" t="n">
        <v>0.9</v>
      </c>
    </row>
    <row r="2002" customFormat="false" ht="15" hidden="false" customHeight="false" outlineLevel="0" collapsed="false">
      <c r="A2002" s="0" t="s">
        <v>133</v>
      </c>
      <c r="B2002" s="0" t="n">
        <f aca="false">VALUE(LEFT(A2002,4))</f>
        <v>2025</v>
      </c>
      <c r="C2002" s="0" t="str">
        <f aca="false">"FY"&amp;IF(VALUE(MID(A2002,6,2))&gt;=4,VALUE(LEFT(A2002,4)),VALUE(LEFT(A2002,4))-1)&amp;"-"&amp;TEXT(MOD(IF(VALUE(MID(A2002,6,2))&gt;=4,VALUE(LEFT(A2002,4)),VALUE(LEFT(A2002,4))-1)+1,100),"00")</f>
        <v>FY2024-25</v>
      </c>
      <c r="D2002" s="0" t="s">
        <v>660</v>
      </c>
      <c r="E2002" s="0" t="s">
        <v>50</v>
      </c>
      <c r="F2002" s="0" t="str">
        <f aca="false">INDEX(Mapping!$B$2:$B$465,MATCH(E2002,Mapping!$A$2:$A$465,0))</f>
        <v>MADHYA PRADESH</v>
      </c>
      <c r="G2002" s="0" t="str">
        <f aca="false">INDEX(Mapping!$C$2:$C$465,MATCH(E2002,Mapping!$A$2:$A$465,0))</f>
        <v>MADHYA PRADESH</v>
      </c>
      <c r="H2002" s="2" t="n">
        <v>32.61</v>
      </c>
      <c r="I2002" s="3" t="n">
        <v>0.54</v>
      </c>
    </row>
    <row r="2003" customFormat="false" ht="15" hidden="false" customHeight="false" outlineLevel="0" collapsed="false">
      <c r="A2003" s="0" t="s">
        <v>133</v>
      </c>
      <c r="B2003" s="0" t="n">
        <f aca="false">VALUE(LEFT(A2003,4))</f>
        <v>2025</v>
      </c>
      <c r="C2003" s="0" t="str">
        <f aca="false">"FY"&amp;IF(VALUE(MID(A2003,6,2))&gt;=4,VALUE(LEFT(A2003,4)),VALUE(LEFT(A2003,4))-1)&amp;"-"&amp;TEXT(MOD(IF(VALUE(MID(A2003,6,2))&gt;=4,VALUE(LEFT(A2003,4)),VALUE(LEFT(A2003,4))-1)+1,100),"00")</f>
        <v>FY2024-25</v>
      </c>
      <c r="D2003" s="0" t="s">
        <v>880</v>
      </c>
      <c r="E2003" s="0" t="s">
        <v>290</v>
      </c>
      <c r="F2003" s="0" t="str">
        <f aca="false">INDEX(Mapping!$B$2:$B$465,MATCH(E2003,Mapping!$A$2:$A$465,0))</f>
        <v>NEPAL (NEA / NVVN)</v>
      </c>
      <c r="G2003" s="0" t="str">
        <f aca="false">INDEX(Mapping!$C$2:$C$465,MATCH(E2003,Mapping!$A$2:$A$465,0))</f>
        <v>NEPAL (NEA / NVVN)</v>
      </c>
      <c r="H2003" s="2" t="n">
        <v>31.92</v>
      </c>
      <c r="I2003" s="3" t="n">
        <v>0.53</v>
      </c>
    </row>
    <row r="2004" customFormat="false" ht="15" hidden="false" customHeight="false" outlineLevel="0" collapsed="false">
      <c r="A2004" s="0" t="s">
        <v>133</v>
      </c>
      <c r="B2004" s="0" t="n">
        <f aca="false">VALUE(LEFT(A2004,4))</f>
        <v>2025</v>
      </c>
      <c r="C2004" s="0" t="str">
        <f aca="false">"FY"&amp;IF(VALUE(MID(A2004,6,2))&gt;=4,VALUE(LEFT(A2004,4)),VALUE(LEFT(A2004,4))-1)&amp;"-"&amp;TEXT(MOD(IF(VALUE(MID(A2004,6,2))&gt;=4,VALUE(LEFT(A2004,4)),VALUE(LEFT(A2004,4))-1)+1,100),"00")</f>
        <v>FY2024-25</v>
      </c>
      <c r="D2004" s="0" t="s">
        <v>663</v>
      </c>
      <c r="E2004" s="0" t="s">
        <v>41</v>
      </c>
      <c r="F2004" s="0" t="str">
        <f aca="false">INDEX(Mapping!$B$2:$B$465,MATCH(E2004,Mapping!$A$2:$A$465,0))</f>
        <v>RAJASTHAN</v>
      </c>
      <c r="G2004" s="0" t="str">
        <f aca="false">INDEX(Mapping!$C$2:$C$465,MATCH(E2004,Mapping!$A$2:$A$465,0))</f>
        <v>RAJASTHAN</v>
      </c>
      <c r="H2004" s="2" t="n">
        <v>30.4</v>
      </c>
      <c r="I2004" s="3" t="n">
        <v>0.5</v>
      </c>
    </row>
    <row r="2005" customFormat="false" ht="15" hidden="false" customHeight="false" outlineLevel="0" collapsed="false">
      <c r="A2005" s="0" t="s">
        <v>133</v>
      </c>
      <c r="B2005" s="0" t="n">
        <f aca="false">VALUE(LEFT(A2005,4))</f>
        <v>2025</v>
      </c>
      <c r="C2005" s="0" t="str">
        <f aca="false">"FY"&amp;IF(VALUE(MID(A2005,6,2))&gt;=4,VALUE(LEFT(A2005,4)),VALUE(LEFT(A2005,4))-1)&amp;"-"&amp;TEXT(MOD(IF(VALUE(MID(A2005,6,2))&gt;=4,VALUE(LEFT(A2005,4)),VALUE(LEFT(A2005,4))-1)+1,100),"00")</f>
        <v>FY2024-25</v>
      </c>
      <c r="D2005" s="0" t="s">
        <v>872</v>
      </c>
      <c r="E2005" s="0" t="s">
        <v>105</v>
      </c>
      <c r="F2005" s="0" t="str">
        <f aca="false">INDEX(Mapping!$B$2:$B$465,MATCH(E2005,Mapping!$A$2:$A$465,0))</f>
        <v>DNH &amp; DD (UT)</v>
      </c>
      <c r="G2005" s="0" t="str">
        <f aca="false">INDEX(Mapping!$C$2:$C$465,MATCH(E2005,Mapping!$A$2:$A$465,0))</f>
        <v>DNH &amp; DD (UT)</v>
      </c>
      <c r="H2005" s="2" t="n">
        <v>29.85</v>
      </c>
      <c r="I2005" s="3" t="n">
        <v>0.5</v>
      </c>
    </row>
    <row r="2006" customFormat="false" ht="15" hidden="false" customHeight="false" outlineLevel="0" collapsed="false">
      <c r="A2006" s="0" t="s">
        <v>133</v>
      </c>
      <c r="B2006" s="0" t="n">
        <f aca="false">VALUE(LEFT(A2006,4))</f>
        <v>2025</v>
      </c>
      <c r="C2006" s="0" t="str">
        <f aca="false">"FY"&amp;IF(VALUE(MID(A2006,6,2))&gt;=4,VALUE(LEFT(A2006,4)),VALUE(LEFT(A2006,4))-1)&amp;"-"&amp;TEXT(MOD(IF(VALUE(MID(A2006,6,2))&gt;=4,VALUE(LEFT(A2006,4)),VALUE(LEFT(A2006,4))-1)+1,100),"00")</f>
        <v>FY2024-25</v>
      </c>
      <c r="D2006" s="0" t="s">
        <v>666</v>
      </c>
      <c r="E2006" s="0" t="s">
        <v>53</v>
      </c>
      <c r="F2006" s="0" t="str">
        <f aca="false">INDEX(Mapping!$B$2:$B$465,MATCH(E2006,Mapping!$A$2:$A$465,0))</f>
        <v>HIMACHAL PRADESH</v>
      </c>
      <c r="G2006" s="0" t="str">
        <f aca="false">INDEX(Mapping!$C$2:$C$465,MATCH(E2006,Mapping!$A$2:$A$465,0))</f>
        <v>HIMACHAL PRADESH</v>
      </c>
      <c r="H2006" s="2" t="n">
        <v>28.06</v>
      </c>
      <c r="I2006" s="3" t="n">
        <v>0.47</v>
      </c>
    </row>
    <row r="2007" customFormat="false" ht="15" hidden="false" customHeight="false" outlineLevel="0" collapsed="false">
      <c r="A2007" s="0" t="s">
        <v>133</v>
      </c>
      <c r="B2007" s="0" t="n">
        <f aca="false">VALUE(LEFT(A2007,4))</f>
        <v>2025</v>
      </c>
      <c r="C2007" s="0" t="str">
        <f aca="false">"FY"&amp;IF(VALUE(MID(A2007,6,2))&gt;=4,VALUE(LEFT(A2007,4)),VALUE(LEFT(A2007,4))-1)&amp;"-"&amp;TEXT(MOD(IF(VALUE(MID(A2007,6,2))&gt;=4,VALUE(LEFT(A2007,4)),VALUE(LEFT(A2007,4))-1)+1,100),"00")</f>
        <v>FY2024-25</v>
      </c>
      <c r="D2007" s="0" t="s">
        <v>338</v>
      </c>
      <c r="E2007" s="0" t="s">
        <v>338</v>
      </c>
      <c r="F2007" s="0" t="str">
        <f aca="false">INDEX(Mapping!$B$2:$B$465,MATCH(E2007,Mapping!$A$2:$A$465,0))</f>
        <v>NEPAL (NEA / NVVN)</v>
      </c>
      <c r="G2007" s="0" t="str">
        <f aca="false">INDEX(Mapping!$C$2:$C$465,MATCH(E2007,Mapping!$A$2:$A$465,0))</f>
        <v>NEPAL (NEA / NVVN)</v>
      </c>
      <c r="H2007" s="2" t="n">
        <v>27.66</v>
      </c>
      <c r="I2007" s="3" t="n">
        <v>0.46</v>
      </c>
    </row>
    <row r="2008" customFormat="false" ht="15" hidden="false" customHeight="false" outlineLevel="0" collapsed="false">
      <c r="A2008" s="0" t="s">
        <v>133</v>
      </c>
      <c r="B2008" s="0" t="n">
        <f aca="false">VALUE(LEFT(A2008,4))</f>
        <v>2025</v>
      </c>
      <c r="C2008" s="0" t="str">
        <f aca="false">"FY"&amp;IF(VALUE(MID(A2008,6,2))&gt;=4,VALUE(LEFT(A2008,4)),VALUE(LEFT(A2008,4))-1)&amp;"-"&amp;TEXT(MOD(IF(VALUE(MID(A2008,6,2))&gt;=4,VALUE(LEFT(A2008,4)),VALUE(LEFT(A2008,4))-1)+1,100),"00")</f>
        <v>FY2024-25</v>
      </c>
      <c r="D2008" s="0" t="s">
        <v>683</v>
      </c>
      <c r="E2008" s="0" t="s">
        <v>153</v>
      </c>
      <c r="F2008" s="0" t="str">
        <f aca="false">INDEX(Mapping!$B$2:$B$465,MATCH(E2008,Mapping!$A$2:$A$465,0))</f>
        <v>DVC</v>
      </c>
      <c r="G2008" s="0" t="str">
        <f aca="false">INDEX(Mapping!$C$2:$C$465,MATCH(E2008,Mapping!$A$2:$A$465,0))</f>
        <v>DVC</v>
      </c>
      <c r="H2008" s="2" t="n">
        <v>27.26</v>
      </c>
      <c r="I2008" s="3" t="n">
        <v>0.45</v>
      </c>
    </row>
    <row r="2009" customFormat="false" ht="15" hidden="false" customHeight="false" outlineLevel="0" collapsed="false">
      <c r="A2009" s="0" t="s">
        <v>133</v>
      </c>
      <c r="B2009" s="0" t="n">
        <f aca="false">VALUE(LEFT(A2009,4))</f>
        <v>2025</v>
      </c>
      <c r="C2009" s="0" t="str">
        <f aca="false">"FY"&amp;IF(VALUE(MID(A2009,6,2))&gt;=4,VALUE(LEFT(A2009,4)),VALUE(LEFT(A2009,4))-1)&amp;"-"&amp;TEXT(MOD(IF(VALUE(MID(A2009,6,2))&gt;=4,VALUE(LEFT(A2009,4)),VALUE(LEFT(A2009,4))-1)+1,100),"00")</f>
        <v>FY2024-25</v>
      </c>
      <c r="D2009" s="0" t="s">
        <v>299</v>
      </c>
      <c r="E2009" s="0" t="s">
        <v>299</v>
      </c>
      <c r="F2009" s="0" t="str">
        <f aca="false">INDEX(Mapping!$B$2:$B$465,MATCH(E2009,Mapping!$A$2:$A$465,0))</f>
        <v>NEPAL (NEA / NVVN)</v>
      </c>
      <c r="G2009" s="0" t="str">
        <f aca="false">INDEX(Mapping!$C$2:$C$465,MATCH(E2009,Mapping!$A$2:$A$465,0))</f>
        <v>NEPAL (NEA / NVVN)</v>
      </c>
      <c r="H2009" s="2" t="n">
        <v>13.11</v>
      </c>
      <c r="I2009" s="3" t="n">
        <v>0.22</v>
      </c>
    </row>
    <row r="2010" customFormat="false" ht="15" hidden="false" customHeight="false" outlineLevel="0" collapsed="false">
      <c r="A2010" s="0" t="s">
        <v>133</v>
      </c>
      <c r="B2010" s="0" t="n">
        <f aca="false">VALUE(LEFT(A2010,4))</f>
        <v>2025</v>
      </c>
      <c r="C2010" s="0" t="str">
        <f aca="false">"FY"&amp;IF(VALUE(MID(A2010,6,2))&gt;=4,VALUE(LEFT(A2010,4)),VALUE(LEFT(A2010,4))-1)&amp;"-"&amp;TEXT(MOD(IF(VALUE(MID(A2010,6,2))&gt;=4,VALUE(LEFT(A2010,4)),VALUE(LEFT(A2010,4))-1)+1,100),"00")</f>
        <v>FY2024-25</v>
      </c>
      <c r="D2010" s="0" t="s">
        <v>690</v>
      </c>
      <c r="E2010" s="0" t="s">
        <v>198</v>
      </c>
      <c r="F2010" s="0" t="str">
        <f aca="false">INDEX(Mapping!$B$2:$B$465,MATCH(E2010,Mapping!$A$2:$A$465,0))</f>
        <v>CHANDIGARH</v>
      </c>
      <c r="G2010" s="0" t="str">
        <f aca="false">INDEX(Mapping!$C$2:$C$465,MATCH(E2010,Mapping!$A$2:$A$465,0))</f>
        <v>CHANDIGARH</v>
      </c>
      <c r="H2010" s="2" t="n">
        <v>12</v>
      </c>
      <c r="I2010" s="3" t="n">
        <v>0.2</v>
      </c>
    </row>
    <row r="2011" customFormat="false" ht="15" hidden="false" customHeight="false" outlineLevel="0" collapsed="false">
      <c r="A2011" s="0" t="s">
        <v>133</v>
      </c>
      <c r="B2011" s="0" t="n">
        <f aca="false">VALUE(LEFT(A2011,4))</f>
        <v>2025</v>
      </c>
      <c r="C2011" s="0" t="str">
        <f aca="false">"FY"&amp;IF(VALUE(MID(A2011,6,2))&gt;=4,VALUE(LEFT(A2011,4)),VALUE(LEFT(A2011,4))-1)&amp;"-"&amp;TEXT(MOD(IF(VALUE(MID(A2011,6,2))&gt;=4,VALUE(LEFT(A2011,4)),VALUE(LEFT(A2011,4))-1)+1,100),"00")</f>
        <v>FY2024-25</v>
      </c>
      <c r="D2011" s="0" t="s">
        <v>669</v>
      </c>
      <c r="E2011" s="0" t="s">
        <v>44</v>
      </c>
      <c r="F2011" s="0" t="str">
        <f aca="false">INDEX(Mapping!$B$2:$B$465,MATCH(E2011,Mapping!$A$2:$A$465,0))</f>
        <v>HARYANA</v>
      </c>
      <c r="G2011" s="0" t="str">
        <f aca="false">INDEX(Mapping!$C$2:$C$465,MATCH(E2011,Mapping!$A$2:$A$465,0))</f>
        <v>HARYANA</v>
      </c>
      <c r="H2011" s="2" t="n">
        <v>8.73</v>
      </c>
      <c r="I2011" s="3" t="n">
        <v>0.15</v>
      </c>
    </row>
    <row r="2012" customFormat="false" ht="15" hidden="false" customHeight="false" outlineLevel="0" collapsed="false">
      <c r="A2012" s="0" t="s">
        <v>133</v>
      </c>
      <c r="B2012" s="0" t="n">
        <f aca="false">VALUE(LEFT(A2012,4))</f>
        <v>2025</v>
      </c>
      <c r="C2012" s="0" t="str">
        <f aca="false">"FY"&amp;IF(VALUE(MID(A2012,6,2))&gt;=4,VALUE(LEFT(A2012,4)),VALUE(LEFT(A2012,4))-1)&amp;"-"&amp;TEXT(MOD(IF(VALUE(MID(A2012,6,2))&gt;=4,VALUE(LEFT(A2012,4)),VALUE(LEFT(A2012,4))-1)+1,100),"00")</f>
        <v>FY2024-25</v>
      </c>
      <c r="D2012" s="0" t="s">
        <v>711</v>
      </c>
      <c r="E2012" s="0" t="s">
        <v>94</v>
      </c>
      <c r="F2012" s="0" t="str">
        <f aca="false">INDEX(Mapping!$B$2:$B$465,MATCH(E2012,Mapping!$A$2:$A$465,0))</f>
        <v>JHARKHAND</v>
      </c>
      <c r="G2012" s="0" t="str">
        <f aca="false">INDEX(Mapping!$C$2:$C$465,MATCH(E2012,Mapping!$A$2:$A$465,0))</f>
        <v>JHARKHAND</v>
      </c>
      <c r="H2012" s="2" t="n">
        <v>8.68</v>
      </c>
      <c r="I2012" s="3" t="n">
        <v>0.14</v>
      </c>
    </row>
    <row r="2013" customFormat="false" ht="15" hidden="false" customHeight="false" outlineLevel="0" collapsed="false">
      <c r="A2013" s="0" t="s">
        <v>133</v>
      </c>
      <c r="B2013" s="0" t="n">
        <f aca="false">VALUE(LEFT(A2013,4))</f>
        <v>2025</v>
      </c>
      <c r="C2013" s="0" t="str">
        <f aca="false">"FY"&amp;IF(VALUE(MID(A2013,6,2))&gt;=4,VALUE(LEFT(A2013,4)),VALUE(LEFT(A2013,4))-1)&amp;"-"&amp;TEXT(MOD(IF(VALUE(MID(A2013,6,2))&gt;=4,VALUE(LEFT(A2013,4)),VALUE(LEFT(A2013,4))-1)+1,100),"00")</f>
        <v>FY2024-25</v>
      </c>
      <c r="D2013" s="0" t="s">
        <v>657</v>
      </c>
      <c r="E2013" s="0" t="s">
        <v>46</v>
      </c>
      <c r="F2013" s="0" t="str">
        <f aca="false">INDEX(Mapping!$B$2:$B$465,MATCH(E2013,Mapping!$A$2:$A$465,0))</f>
        <v>CHHATTISGARH</v>
      </c>
      <c r="G2013" s="0" t="str">
        <f aca="false">INDEX(Mapping!$C$2:$C$465,MATCH(E2013,Mapping!$A$2:$A$465,0))</f>
        <v>CHHATTISGARH</v>
      </c>
      <c r="H2013" s="2" t="n">
        <v>8.23</v>
      </c>
      <c r="I2013" s="3" t="n">
        <v>0.14</v>
      </c>
    </row>
    <row r="2014" customFormat="false" ht="15" hidden="false" customHeight="false" outlineLevel="0" collapsed="false">
      <c r="A2014" s="0" t="s">
        <v>133</v>
      </c>
      <c r="B2014" s="0" t="n">
        <f aca="false">VALUE(LEFT(A2014,4))</f>
        <v>2025</v>
      </c>
      <c r="C2014" s="0" t="str">
        <f aca="false">"FY"&amp;IF(VALUE(MID(A2014,6,2))&gt;=4,VALUE(LEFT(A2014,4)),VALUE(LEFT(A2014,4))-1)&amp;"-"&amp;TEXT(MOD(IF(VALUE(MID(A2014,6,2))&gt;=4,VALUE(LEFT(A2014,4)),VALUE(LEFT(A2014,4))-1)+1,100),"00")</f>
        <v>FY2024-25</v>
      </c>
      <c r="D2014" s="0" t="s">
        <v>874</v>
      </c>
      <c r="E2014" s="0" t="s">
        <v>257</v>
      </c>
      <c r="F2014" s="0" t="str">
        <f aca="false">INDEX(Mapping!$B$2:$B$465,MATCH(E2014,Mapping!$A$2:$A$465,0))</f>
        <v>INDIAN RAILWAYS (NCR)</v>
      </c>
      <c r="G2014" s="0" t="str">
        <f aca="false">INDEX(Mapping!$C$2:$C$465,MATCH(E2014,Mapping!$A$2:$A$465,0))</f>
        <v>INDIAN RAILWAYS (NCR)</v>
      </c>
      <c r="H2014" s="2" t="n">
        <v>8.04</v>
      </c>
      <c r="I2014" s="3" t="n">
        <v>0.13</v>
      </c>
    </row>
    <row r="2015" customFormat="false" ht="15" hidden="false" customHeight="false" outlineLevel="0" collapsed="false">
      <c r="A2015" s="0" t="s">
        <v>133</v>
      </c>
      <c r="B2015" s="0" t="n">
        <f aca="false">VALUE(LEFT(A2015,4))</f>
        <v>2025</v>
      </c>
      <c r="C2015" s="0" t="str">
        <f aca="false">"FY"&amp;IF(VALUE(MID(A2015,6,2))&gt;=4,VALUE(LEFT(A2015,4)),VALUE(LEFT(A2015,4))-1)&amp;"-"&amp;TEXT(MOD(IF(VALUE(MID(A2015,6,2))&gt;=4,VALUE(LEFT(A2015,4)),VALUE(LEFT(A2015,4))-1)+1,100),"00")</f>
        <v>FY2024-25</v>
      </c>
      <c r="D2015" s="0" t="s">
        <v>192</v>
      </c>
      <c r="E2015" s="0" t="s">
        <v>192</v>
      </c>
      <c r="F2015" s="0" t="str">
        <f aca="false">INDEX(Mapping!$B$2:$B$465,MATCH(E2015,Mapping!$A$2:$A$465,0))</f>
        <v>MB POWER (MP)</v>
      </c>
      <c r="G2015" s="0" t="str">
        <f aca="false">INDEX(Mapping!$C$2:$C$465,MATCH(E2015,Mapping!$A$2:$A$465,0))</f>
        <v>MB POWER (MP)</v>
      </c>
      <c r="H2015" s="2" t="n">
        <v>6.33</v>
      </c>
      <c r="I2015" s="3" t="n">
        <v>0.11</v>
      </c>
    </row>
    <row r="2016" customFormat="false" ht="15" hidden="false" customHeight="false" outlineLevel="0" collapsed="false">
      <c r="A2016" s="0" t="s">
        <v>133</v>
      </c>
      <c r="B2016" s="0" t="n">
        <f aca="false">VALUE(LEFT(A2016,4))</f>
        <v>2025</v>
      </c>
      <c r="C2016" s="0" t="str">
        <f aca="false">"FY"&amp;IF(VALUE(MID(A2016,6,2))&gt;=4,VALUE(LEFT(A2016,4)),VALUE(LEFT(A2016,4))-1)&amp;"-"&amp;TEXT(MOD(IF(VALUE(MID(A2016,6,2))&gt;=4,VALUE(LEFT(A2016,4)),VALUE(LEFT(A2016,4))-1)+1,100),"00")</f>
        <v>FY2024-25</v>
      </c>
      <c r="D2016" s="0" t="s">
        <v>755</v>
      </c>
      <c r="E2016" s="0" t="s">
        <v>181</v>
      </c>
      <c r="F2016" s="0" t="str">
        <f aca="false">INDEX(Mapping!$B$2:$B$465,MATCH(E2016,Mapping!$A$2:$A$465,0))</f>
        <v>ARUNACHAL PRADESH</v>
      </c>
      <c r="G2016" s="0" t="str">
        <f aca="false">INDEX(Mapping!$C$2:$C$465,MATCH(E2016,Mapping!$A$2:$A$465,0))</f>
        <v>ARUNACHAL PRADESH</v>
      </c>
      <c r="H2016" s="2" t="n">
        <v>3.27</v>
      </c>
      <c r="I2016" s="3" t="n">
        <v>0.05</v>
      </c>
    </row>
    <row r="2017" customFormat="false" ht="15" hidden="false" customHeight="false" outlineLevel="0" collapsed="false">
      <c r="A2017" s="0" t="s">
        <v>133</v>
      </c>
      <c r="B2017" s="0" t="n">
        <f aca="false">VALUE(LEFT(A2017,4))</f>
        <v>2025</v>
      </c>
      <c r="C2017" s="0" t="str">
        <f aca="false">"FY"&amp;IF(VALUE(MID(A2017,6,2))&gt;=4,VALUE(LEFT(A2017,4)),VALUE(LEFT(A2017,4))-1)&amp;"-"&amp;TEXT(MOD(IF(VALUE(MID(A2017,6,2))&gt;=4,VALUE(LEFT(A2017,4)),VALUE(LEFT(A2017,4))-1)+1,100),"00")</f>
        <v>FY2024-25</v>
      </c>
      <c r="D2017" s="0" t="s">
        <v>729</v>
      </c>
      <c r="E2017" s="0" t="s">
        <v>253</v>
      </c>
      <c r="F2017" s="0" t="str">
        <f aca="false">INDEX(Mapping!$B$2:$B$465,MATCH(E2017,Mapping!$A$2:$A$465,0))</f>
        <v>NAGALAND</v>
      </c>
      <c r="G2017" s="0" t="str">
        <f aca="false">INDEX(Mapping!$C$2:$C$465,MATCH(E2017,Mapping!$A$2:$A$465,0))</f>
        <v>NAGALAND</v>
      </c>
      <c r="H2017" s="2" t="n">
        <v>2.72</v>
      </c>
      <c r="I2017" s="3" t="n">
        <v>0.05</v>
      </c>
    </row>
    <row r="2018" customFormat="false" ht="15" hidden="false" customHeight="false" outlineLevel="0" collapsed="false">
      <c r="A2018" s="0" t="s">
        <v>133</v>
      </c>
      <c r="B2018" s="0" t="n">
        <f aca="false">VALUE(LEFT(A2018,4))</f>
        <v>2025</v>
      </c>
      <c r="C2018" s="0" t="str">
        <f aca="false">"FY"&amp;IF(VALUE(MID(A2018,6,2))&gt;=4,VALUE(LEFT(A2018,4)),VALUE(LEFT(A2018,4))-1)&amp;"-"&amp;TEXT(MOD(IF(VALUE(MID(A2018,6,2))&gt;=4,VALUE(LEFT(A2018,4)),VALUE(LEFT(A2018,4))-1)+1,100),"00")</f>
        <v>FY2024-25</v>
      </c>
      <c r="D2018" s="0" t="s">
        <v>824</v>
      </c>
      <c r="E2018" s="0" t="s">
        <v>482</v>
      </c>
      <c r="F2018" s="0" t="str">
        <f aca="false">INDEX(Mapping!$B$2:$B$465,MATCH(E2018,Mapping!$A$2:$A$465,0))</f>
        <v>GOA SR</v>
      </c>
      <c r="G2018" s="0" t="str">
        <f aca="false">INDEX(Mapping!$C$2:$C$465,MATCH(E2018,Mapping!$A$2:$A$465,0))</f>
        <v>GOA SR</v>
      </c>
      <c r="H2018" s="2" t="n">
        <v>1.05</v>
      </c>
      <c r="I2018" s="3" t="n">
        <v>0.02</v>
      </c>
    </row>
    <row r="2019" customFormat="false" ht="15" hidden="false" customHeight="false" outlineLevel="0" collapsed="false">
      <c r="A2019" s="0" t="s">
        <v>133</v>
      </c>
      <c r="B2019" s="0" t="n">
        <f aca="false">VALUE(LEFT(A2019,4))</f>
        <v>2025</v>
      </c>
      <c r="C2019" s="0" t="str">
        <f aca="false">"FY"&amp;IF(VALUE(MID(A2019,6,2))&gt;=4,VALUE(LEFT(A2019,4)),VALUE(LEFT(A2019,4))-1)&amp;"-"&amp;TEXT(MOD(IF(VALUE(MID(A2019,6,2))&gt;=4,VALUE(LEFT(A2019,4)),VALUE(LEFT(A2019,4))-1)+1,100),"00")</f>
        <v>FY2024-25</v>
      </c>
      <c r="D2019" s="0" t="s">
        <v>687</v>
      </c>
      <c r="E2019" s="0" t="s">
        <v>45</v>
      </c>
      <c r="F2019" s="0" t="str">
        <f aca="false">INDEX(Mapping!$B$2:$B$465,MATCH(E2019,Mapping!$A$2:$A$465,0))</f>
        <v>BIHAR</v>
      </c>
      <c r="G2019" s="0" t="str">
        <f aca="false">INDEX(Mapping!$C$2:$C$465,MATCH(E2019,Mapping!$A$2:$A$465,0))</f>
        <v>BIHAR</v>
      </c>
      <c r="H2019" s="2" t="n">
        <v>0.52</v>
      </c>
      <c r="I2019" s="3" t="n">
        <v>0.01</v>
      </c>
    </row>
    <row r="2020" customFormat="false" ht="15" hidden="false" customHeight="false" outlineLevel="0" collapsed="false">
      <c r="A2020" s="0" t="s">
        <v>133</v>
      </c>
      <c r="B2020" s="0" t="n">
        <f aca="false">VALUE(LEFT(A2020,4))</f>
        <v>2025</v>
      </c>
      <c r="C2020" s="0" t="str">
        <f aca="false">"FY"&amp;IF(VALUE(MID(A2020,6,2))&gt;=4,VALUE(LEFT(A2020,4)),VALUE(LEFT(A2020,4))-1)&amp;"-"&amp;TEXT(MOD(IF(VALUE(MID(A2020,6,2))&gt;=4,VALUE(LEFT(A2020,4)),VALUE(LEFT(A2020,4))-1)+1,100),"00")</f>
        <v>FY2024-25</v>
      </c>
      <c r="D2020" s="0" t="s">
        <v>727</v>
      </c>
      <c r="E2020" s="0" t="s">
        <v>199</v>
      </c>
      <c r="F2020" s="0" t="str">
        <f aca="false">INDEX(Mapping!$B$2:$B$465,MATCH(E2020,Mapping!$A$2:$A$465,0))</f>
        <v>TRIPURA</v>
      </c>
      <c r="G2020" s="0" t="str">
        <f aca="false">INDEX(Mapping!$C$2:$C$465,MATCH(E2020,Mapping!$A$2:$A$465,0))</f>
        <v>TRIPURA</v>
      </c>
      <c r="H2020" s="2" t="n">
        <v>0.22</v>
      </c>
      <c r="I2020" s="3" t="n">
        <v>0.004</v>
      </c>
    </row>
    <row r="2021" customFormat="false" ht="15" hidden="false" customHeight="false" outlineLevel="0" collapsed="false">
      <c r="A2021" s="0" t="s">
        <v>133</v>
      </c>
      <c r="B2021" s="0" t="n">
        <f aca="false">VALUE(LEFT(A2021,4))</f>
        <v>2025</v>
      </c>
      <c r="C2021" s="0" t="str">
        <f aca="false">"FY"&amp;IF(VALUE(MID(A2021,6,2))&gt;=4,VALUE(LEFT(A2021,4)),VALUE(LEFT(A2021,4))-1)&amp;"-"&amp;TEXT(MOD(IF(VALUE(MID(A2021,6,2))&gt;=4,VALUE(LEFT(A2021,4)),VALUE(LEFT(A2021,4))-1)+1,100),"00")</f>
        <v>FY2024-25</v>
      </c>
      <c r="D2021" s="0" t="s">
        <v>873</v>
      </c>
      <c r="E2021" s="0" t="s">
        <v>306</v>
      </c>
      <c r="F2021" s="0" t="str">
        <f aca="false">INDEX(Mapping!$B$2:$B$465,MATCH(E2021,Mapping!$A$2:$A$465,0))</f>
        <v>BALCO</v>
      </c>
      <c r="G2021" s="0" t="str">
        <f aca="false">INDEX(Mapping!$C$2:$C$465,MATCH(E2021,Mapping!$A$2:$A$465,0))</f>
        <v>BALCO</v>
      </c>
      <c r="H2021" s="2" t="n">
        <v>0.03</v>
      </c>
      <c r="I2021" s="3" t="n">
        <v>0.001</v>
      </c>
    </row>
    <row r="2022" customFormat="false" ht="15" hidden="false" customHeight="false" outlineLevel="0" collapsed="false">
      <c r="A2022" s="0" t="s">
        <v>133</v>
      </c>
      <c r="B2022" s="0" t="n">
        <f aca="false">VALUE(LEFT(A2022,4))</f>
        <v>2025</v>
      </c>
      <c r="C2022" s="0" t="str">
        <f aca="false">"FY"&amp;IF(VALUE(MID(A2022,6,2))&gt;=4,VALUE(LEFT(A2022,4)),VALUE(LEFT(A2022,4))-1)&amp;"-"&amp;TEXT(MOD(IF(VALUE(MID(A2022,6,2))&gt;=4,VALUE(LEFT(A2022,4)),VALUE(LEFT(A2022,4))-1)+1,100),"00")</f>
        <v>FY2024-25</v>
      </c>
      <c r="D2022" s="0" t="s">
        <v>713</v>
      </c>
      <c r="E2022" s="0" t="s">
        <v>268</v>
      </c>
      <c r="F2022" s="0" t="str">
        <f aca="false">INDEX(Mapping!$B$2:$B$465,MATCH(E2022,Mapping!$A$2:$A$465,0))</f>
        <v>GOA</v>
      </c>
      <c r="G2022" s="0" t="str">
        <f aca="false">INDEX(Mapping!$C$2:$C$465,MATCH(E2022,Mapping!$A$2:$A$465,0))</f>
        <v>GOA</v>
      </c>
      <c r="H2022" s="2" t="n">
        <v>0.02</v>
      </c>
      <c r="I2022" s="3" t="n">
        <v>0.0004</v>
      </c>
    </row>
    <row r="2023" customFormat="false" ht="15" hidden="false" customHeight="false" outlineLevel="0" collapsed="false">
      <c r="A2023" s="0" t="s">
        <v>133</v>
      </c>
      <c r="B2023" s="0" t="n">
        <f aca="false">VALUE(LEFT(A2023,4))</f>
        <v>2025</v>
      </c>
      <c r="C2023" s="0" t="str">
        <f aca="false">"FY"&amp;IF(VALUE(MID(A2023,6,2))&gt;=4,VALUE(LEFT(A2023,4)),VALUE(LEFT(A2023,4))-1)&amp;"-"&amp;TEXT(MOD(IF(VALUE(MID(A2023,6,2))&gt;=4,VALUE(LEFT(A2023,4)),VALUE(LEFT(A2023,4))-1)+1,100),"00")</f>
        <v>FY2024-25</v>
      </c>
      <c r="D2023" s="0" t="s">
        <v>736</v>
      </c>
      <c r="E2023" s="0" t="s">
        <v>303</v>
      </c>
      <c r="F2023" s="0" t="str">
        <f aca="false">INDEX(Mapping!$B$2:$B$465,MATCH(E2023,Mapping!$A$2:$A$465,0))</f>
        <v>PUDUCHERRY</v>
      </c>
      <c r="G2023" s="0" t="str">
        <f aca="false">INDEX(Mapping!$C$2:$C$465,MATCH(E2023,Mapping!$A$2:$A$465,0))</f>
        <v>PUDUCHERRY</v>
      </c>
      <c r="H2023" s="2" t="n">
        <v>0.01</v>
      </c>
      <c r="I2023" s="3" t="n">
        <v>0.0002</v>
      </c>
    </row>
    <row r="2024" customFormat="false" ht="15" hidden="false" customHeight="false" outlineLevel="0" collapsed="false">
      <c r="A2024" s="0" t="s">
        <v>207</v>
      </c>
      <c r="B2024" s="0" t="n">
        <f aca="false">VALUE(LEFT(A2024,4))</f>
        <v>2025</v>
      </c>
      <c r="C2024" s="0" t="str">
        <f aca="false">"FY"&amp;IF(VALUE(MID(A2024,6,2))&gt;=4,VALUE(LEFT(A2024,4)),VALUE(LEFT(A2024,4))-1)&amp;"-"&amp;TEXT(MOD(IF(VALUE(MID(A2024,6,2))&gt;=4,VALUE(LEFT(A2024,4)),VALUE(LEFT(A2024,4))-1)+1,100),"00")</f>
        <v>FY2024-25</v>
      </c>
      <c r="D2024" s="0" t="s">
        <v>705</v>
      </c>
      <c r="E2024" s="0" t="s">
        <v>35</v>
      </c>
      <c r="F2024" s="0" t="str">
        <f aca="false">INDEX(Mapping!$B$2:$B$465,MATCH(E2024,Mapping!$A$2:$A$465,0))</f>
        <v>TELANGANA</v>
      </c>
      <c r="G2024" s="0" t="str">
        <f aca="false">INDEX(Mapping!$C$2:$C$465,MATCH(E2024,Mapping!$A$2:$A$465,0))</f>
        <v>TELANGANA</v>
      </c>
      <c r="H2024" s="2" t="n">
        <v>1750.99</v>
      </c>
      <c r="I2024" s="3" t="n">
        <v>32.24</v>
      </c>
    </row>
    <row r="2025" customFormat="false" ht="15" hidden="false" customHeight="false" outlineLevel="0" collapsed="false">
      <c r="A2025" s="0" t="s">
        <v>207</v>
      </c>
      <c r="B2025" s="0" t="n">
        <f aca="false">VALUE(LEFT(A2025,4))</f>
        <v>2025</v>
      </c>
      <c r="C2025" s="0" t="str">
        <f aca="false">"FY"&amp;IF(VALUE(MID(A2025,6,2))&gt;=4,VALUE(LEFT(A2025,4)),VALUE(LEFT(A2025,4))-1)&amp;"-"&amp;TEXT(MOD(IF(VALUE(MID(A2025,6,2))&gt;=4,VALUE(LEFT(A2025,4)),VALUE(LEFT(A2025,4))-1)+1,100),"00")</f>
        <v>FY2024-25</v>
      </c>
      <c r="D2025" s="0" t="s">
        <v>676</v>
      </c>
      <c r="E2025" s="0" t="s">
        <v>37</v>
      </c>
      <c r="F2025" s="0" t="str">
        <f aca="false">INDEX(Mapping!$B$2:$B$465,MATCH(E2025,Mapping!$A$2:$A$465,0))</f>
        <v>MAHARASHTRA</v>
      </c>
      <c r="G2025" s="0" t="str">
        <f aca="false">INDEX(Mapping!$C$2:$C$465,MATCH(E2025,Mapping!$A$2:$A$465,0))</f>
        <v>MAHARASHTRA</v>
      </c>
      <c r="H2025" s="2" t="n">
        <v>756.92</v>
      </c>
      <c r="I2025" s="3" t="n">
        <v>13.93</v>
      </c>
    </row>
    <row r="2026" customFormat="false" ht="15" hidden="false" customHeight="false" outlineLevel="0" collapsed="false">
      <c r="A2026" s="0" t="s">
        <v>207</v>
      </c>
      <c r="B2026" s="0" t="n">
        <f aca="false">VALUE(LEFT(A2026,4))</f>
        <v>2025</v>
      </c>
      <c r="C2026" s="0" t="str">
        <f aca="false">"FY"&amp;IF(VALUE(MID(A2026,6,2))&gt;=4,VALUE(LEFT(A2026,4)),VALUE(LEFT(A2026,4))-1)&amp;"-"&amp;TEXT(MOD(IF(VALUE(MID(A2026,6,2))&gt;=4,VALUE(LEFT(A2026,4)),VALUE(LEFT(A2026,4))-1)+1,100),"00")</f>
        <v>FY2024-25</v>
      </c>
      <c r="D2026" s="0" t="s">
        <v>671</v>
      </c>
      <c r="E2026" s="0" t="s">
        <v>31</v>
      </c>
      <c r="F2026" s="0" t="str">
        <f aca="false">INDEX(Mapping!$B$2:$B$465,MATCH(E2026,Mapping!$A$2:$A$465,0))</f>
        <v>GUJARAT</v>
      </c>
      <c r="G2026" s="0" t="str">
        <f aca="false">INDEX(Mapping!$C$2:$C$465,MATCH(E2026,Mapping!$A$2:$A$465,0))</f>
        <v>GUJARAT</v>
      </c>
      <c r="H2026" s="2" t="n">
        <v>681.72</v>
      </c>
      <c r="I2026" s="3" t="n">
        <v>12.55</v>
      </c>
    </row>
    <row r="2027" customFormat="false" ht="15" hidden="false" customHeight="false" outlineLevel="0" collapsed="false">
      <c r="A2027" s="0" t="s">
        <v>207</v>
      </c>
      <c r="B2027" s="0" t="n">
        <f aca="false">VALUE(LEFT(A2027,4))</f>
        <v>2025</v>
      </c>
      <c r="C2027" s="0" t="str">
        <f aca="false">"FY"&amp;IF(VALUE(MID(A2027,6,2))&gt;=4,VALUE(LEFT(A2027,4)),VALUE(LEFT(A2027,4))-1)&amp;"-"&amp;TEXT(MOD(IF(VALUE(MID(A2027,6,2))&gt;=4,VALUE(LEFT(A2027,4)),VALUE(LEFT(A2027,4))-1)+1,100),"00")</f>
        <v>FY2024-25</v>
      </c>
      <c r="D2027" s="0" t="s">
        <v>876</v>
      </c>
      <c r="E2027" s="0" t="s">
        <v>95</v>
      </c>
      <c r="F2027" s="0" t="str">
        <f aca="false">INDEX(Mapping!$B$2:$B$465,MATCH(E2027,Mapping!$A$2:$A$465,0))</f>
        <v>DRUK GREEN POWER (BHUTAN)</v>
      </c>
      <c r="G2027" s="0" t="str">
        <f aca="false">INDEX(Mapping!$C$2:$C$465,MATCH(E2027,Mapping!$A$2:$A$465,0))</f>
        <v>DRUK GREEN POWER (BHUTAN)</v>
      </c>
      <c r="H2027" s="2" t="n">
        <v>236.18</v>
      </c>
      <c r="I2027" s="3" t="n">
        <v>4.35</v>
      </c>
    </row>
    <row r="2028" customFormat="false" ht="15" hidden="false" customHeight="false" outlineLevel="0" collapsed="false">
      <c r="A2028" s="0" t="s">
        <v>207</v>
      </c>
      <c r="B2028" s="0" t="n">
        <f aca="false">VALUE(LEFT(A2028,4))</f>
        <v>2025</v>
      </c>
      <c r="C2028" s="0" t="str">
        <f aca="false">"FY"&amp;IF(VALUE(MID(A2028,6,2))&gt;=4,VALUE(LEFT(A2028,4)),VALUE(LEFT(A2028,4))-1)&amp;"-"&amp;TEXT(MOD(IF(VALUE(MID(A2028,6,2))&gt;=4,VALUE(LEFT(A2028,4)),VALUE(LEFT(A2028,4))-1)+1,100),"00")</f>
        <v>FY2024-25</v>
      </c>
      <c r="D2028" s="0" t="s">
        <v>656</v>
      </c>
      <c r="E2028" s="0" t="s">
        <v>36</v>
      </c>
      <c r="F2028" s="0" t="str">
        <f aca="false">INDEX(Mapping!$B$2:$B$465,MATCH(E2028,Mapping!$A$2:$A$465,0))</f>
        <v>UTTAR PRADESH</v>
      </c>
      <c r="G2028" s="0" t="str">
        <f aca="false">INDEX(Mapping!$C$2:$C$465,MATCH(E2028,Mapping!$A$2:$A$465,0))</f>
        <v>UTTAR PRADESH</v>
      </c>
      <c r="H2028" s="2" t="n">
        <v>234.7</v>
      </c>
      <c r="I2028" s="3" t="n">
        <v>4.32</v>
      </c>
    </row>
    <row r="2029" customFormat="false" ht="15" hidden="false" customHeight="false" outlineLevel="0" collapsed="false">
      <c r="A2029" s="0" t="s">
        <v>207</v>
      </c>
      <c r="B2029" s="0" t="n">
        <f aca="false">VALUE(LEFT(A2029,4))</f>
        <v>2025</v>
      </c>
      <c r="C2029" s="0" t="str">
        <f aca="false">"FY"&amp;IF(VALUE(MID(A2029,6,2))&gt;=4,VALUE(LEFT(A2029,4)),VALUE(LEFT(A2029,4))-1)&amp;"-"&amp;TEXT(MOD(IF(VALUE(MID(A2029,6,2))&gt;=4,VALUE(LEFT(A2029,4)),VALUE(LEFT(A2029,4))-1)+1,100),"00")</f>
        <v>FY2024-25</v>
      </c>
      <c r="D2029" s="0" t="s">
        <v>702</v>
      </c>
      <c r="E2029" s="0" t="s">
        <v>42</v>
      </c>
      <c r="F2029" s="0" t="str">
        <f aca="false">INDEX(Mapping!$B$2:$B$465,MATCH(E2029,Mapping!$A$2:$A$465,0))</f>
        <v>PUNJAB</v>
      </c>
      <c r="G2029" s="0" t="str">
        <f aca="false">INDEX(Mapping!$C$2:$C$465,MATCH(E2029,Mapping!$A$2:$A$465,0))</f>
        <v>PUNJAB</v>
      </c>
      <c r="H2029" s="2" t="n">
        <v>202.24</v>
      </c>
      <c r="I2029" s="3" t="n">
        <v>3.72</v>
      </c>
    </row>
    <row r="2030" customFormat="false" ht="15" hidden="false" customHeight="false" outlineLevel="0" collapsed="false">
      <c r="A2030" s="0" t="s">
        <v>207</v>
      </c>
      <c r="B2030" s="0" t="n">
        <f aca="false">VALUE(LEFT(A2030,4))</f>
        <v>2025</v>
      </c>
      <c r="C2030" s="0" t="str">
        <f aca="false">"FY"&amp;IF(VALUE(MID(A2030,6,2))&gt;=4,VALUE(LEFT(A2030,4)),VALUE(LEFT(A2030,4))-1)&amp;"-"&amp;TEXT(MOD(IF(VALUE(MID(A2030,6,2))&gt;=4,VALUE(LEFT(A2030,4)),VALUE(LEFT(A2030,4))-1)+1,100),"00")</f>
        <v>FY2024-25</v>
      </c>
      <c r="D2030" s="0" t="s">
        <v>672</v>
      </c>
      <c r="E2030" s="0" t="s">
        <v>38</v>
      </c>
      <c r="F2030" s="0" t="str">
        <f aca="false">INDEX(Mapping!$B$2:$B$465,MATCH(E2030,Mapping!$A$2:$A$465,0))</f>
        <v>ANDHRA PRADESH</v>
      </c>
      <c r="G2030" s="0" t="str">
        <f aca="false">INDEX(Mapping!$C$2:$C$465,MATCH(E2030,Mapping!$A$2:$A$465,0))</f>
        <v>ANDHRA PRADESH</v>
      </c>
      <c r="H2030" s="2" t="n">
        <v>179.82</v>
      </c>
      <c r="I2030" s="3" t="n">
        <v>3.31</v>
      </c>
    </row>
    <row r="2031" customFormat="false" ht="15" hidden="false" customHeight="false" outlineLevel="0" collapsed="false">
      <c r="A2031" s="0" t="s">
        <v>207</v>
      </c>
      <c r="B2031" s="0" t="n">
        <f aca="false">VALUE(LEFT(A2031,4))</f>
        <v>2025</v>
      </c>
      <c r="C2031" s="0" t="str">
        <f aca="false">"FY"&amp;IF(VALUE(MID(A2031,6,2))&gt;=4,VALUE(LEFT(A2031,4)),VALUE(LEFT(A2031,4))-1)&amp;"-"&amp;TEXT(MOD(IF(VALUE(MID(A2031,6,2))&gt;=4,VALUE(LEFT(A2031,4)),VALUE(LEFT(A2031,4))-1)+1,100),"00")</f>
        <v>FY2024-25</v>
      </c>
      <c r="D2031" s="0" t="s">
        <v>699</v>
      </c>
      <c r="E2031" s="0" t="s">
        <v>71</v>
      </c>
      <c r="F2031" s="0" t="str">
        <f aca="false">INDEX(Mapping!$B$2:$B$465,MATCH(E2031,Mapping!$A$2:$A$465,0))</f>
        <v>KERALA</v>
      </c>
      <c r="G2031" s="0" t="str">
        <f aca="false">INDEX(Mapping!$C$2:$C$465,MATCH(E2031,Mapping!$A$2:$A$465,0))</f>
        <v>KERALA</v>
      </c>
      <c r="H2031" s="2" t="n">
        <v>158.19</v>
      </c>
      <c r="I2031" s="3" t="n">
        <v>2.91</v>
      </c>
    </row>
    <row r="2032" customFormat="false" ht="15" hidden="false" customHeight="false" outlineLevel="0" collapsed="false">
      <c r="A2032" s="0" t="s">
        <v>207</v>
      </c>
      <c r="B2032" s="0" t="n">
        <f aca="false">VALUE(LEFT(A2032,4))</f>
        <v>2025</v>
      </c>
      <c r="C2032" s="0" t="str">
        <f aca="false">"FY"&amp;IF(VALUE(MID(A2032,6,2))&gt;=4,VALUE(LEFT(A2032,4)),VALUE(LEFT(A2032,4))-1)&amp;"-"&amp;TEXT(MOD(IF(VALUE(MID(A2032,6,2))&gt;=4,VALUE(LEFT(A2032,4)),VALUE(LEFT(A2032,4))-1)+1,100),"00")</f>
        <v>FY2024-25</v>
      </c>
      <c r="D2032" s="0" t="s">
        <v>668</v>
      </c>
      <c r="E2032" s="0" t="s">
        <v>40</v>
      </c>
      <c r="F2032" s="0" t="str">
        <f aca="false">INDEX(Mapping!$B$2:$B$465,MATCH(E2032,Mapping!$A$2:$A$465,0))</f>
        <v>TAMIL NADU</v>
      </c>
      <c r="G2032" s="0" t="str">
        <f aca="false">INDEX(Mapping!$C$2:$C$465,MATCH(E2032,Mapping!$A$2:$A$465,0))</f>
        <v>TAMIL NADU</v>
      </c>
      <c r="H2032" s="2" t="n">
        <v>145.06</v>
      </c>
      <c r="I2032" s="3" t="n">
        <v>2.67</v>
      </c>
    </row>
    <row r="2033" customFormat="false" ht="15" hidden="false" customHeight="false" outlineLevel="0" collapsed="false">
      <c r="A2033" s="0" t="s">
        <v>207</v>
      </c>
      <c r="B2033" s="0" t="n">
        <f aca="false">VALUE(LEFT(A2033,4))</f>
        <v>2025</v>
      </c>
      <c r="C2033" s="0" t="str">
        <f aca="false">"FY"&amp;IF(VALUE(MID(A2033,6,2))&gt;=4,VALUE(LEFT(A2033,4)),VALUE(LEFT(A2033,4))-1)&amp;"-"&amp;TEXT(MOD(IF(VALUE(MID(A2033,6,2))&gt;=4,VALUE(LEFT(A2033,4)),VALUE(LEFT(A2033,4))-1)+1,100),"00")</f>
        <v>FY2024-25</v>
      </c>
      <c r="D2033" s="0" t="s">
        <v>677</v>
      </c>
      <c r="E2033" s="0" t="s">
        <v>39</v>
      </c>
      <c r="F2033" s="0" t="str">
        <f aca="false">INDEX(Mapping!$B$2:$B$465,MATCH(E2033,Mapping!$A$2:$A$465,0))</f>
        <v>WEST BENGAL</v>
      </c>
      <c r="G2033" s="0" t="str">
        <f aca="false">INDEX(Mapping!$C$2:$C$465,MATCH(E2033,Mapping!$A$2:$A$465,0))</f>
        <v>WEST BENGAL</v>
      </c>
      <c r="H2033" s="2" t="n">
        <v>125.83</v>
      </c>
      <c r="I2033" s="3" t="n">
        <v>2.32</v>
      </c>
    </row>
    <row r="2034" customFormat="false" ht="15" hidden="false" customHeight="false" outlineLevel="0" collapsed="false">
      <c r="A2034" s="0" t="s">
        <v>207</v>
      </c>
      <c r="B2034" s="0" t="n">
        <f aca="false">VALUE(LEFT(A2034,4))</f>
        <v>2025</v>
      </c>
      <c r="C2034" s="0" t="str">
        <f aca="false">"FY"&amp;IF(VALUE(MID(A2034,6,2))&gt;=4,VALUE(LEFT(A2034,4)),VALUE(LEFT(A2034,4))-1)&amp;"-"&amp;TEXT(MOD(IF(VALUE(MID(A2034,6,2))&gt;=4,VALUE(LEFT(A2034,4)),VALUE(LEFT(A2034,4))-1)+1,100),"00")</f>
        <v>FY2024-25</v>
      </c>
      <c r="D2034" s="0" t="s">
        <v>663</v>
      </c>
      <c r="E2034" s="0" t="s">
        <v>41</v>
      </c>
      <c r="F2034" s="0" t="str">
        <f aca="false">INDEX(Mapping!$B$2:$B$465,MATCH(E2034,Mapping!$A$2:$A$465,0))</f>
        <v>RAJASTHAN</v>
      </c>
      <c r="G2034" s="0" t="str">
        <f aca="false">INDEX(Mapping!$C$2:$C$465,MATCH(E2034,Mapping!$A$2:$A$465,0))</f>
        <v>RAJASTHAN</v>
      </c>
      <c r="H2034" s="2" t="n">
        <v>125.56</v>
      </c>
      <c r="I2034" s="3" t="n">
        <v>2.31</v>
      </c>
    </row>
    <row r="2035" customFormat="false" ht="15" hidden="false" customHeight="false" outlineLevel="0" collapsed="false">
      <c r="A2035" s="0" t="s">
        <v>207</v>
      </c>
      <c r="B2035" s="0" t="n">
        <f aca="false">VALUE(LEFT(A2035,4))</f>
        <v>2025</v>
      </c>
      <c r="C2035" s="0" t="str">
        <f aca="false">"FY"&amp;IF(VALUE(MID(A2035,6,2))&gt;=4,VALUE(LEFT(A2035,4)),VALUE(LEFT(A2035,4))-1)&amp;"-"&amp;TEXT(MOD(IF(VALUE(MID(A2035,6,2))&gt;=4,VALUE(LEFT(A2035,4)),VALUE(LEFT(A2035,4))-1)+1,100),"00")</f>
        <v>FY2024-25</v>
      </c>
      <c r="D2035" s="0" t="s">
        <v>120</v>
      </c>
      <c r="E2035" s="0" t="s">
        <v>120</v>
      </c>
      <c r="F2035" s="0" t="str">
        <f aca="false">INDEX(Mapping!$B$2:$B$465,MATCH(E2035,Mapping!$A$2:$A$465,0))</f>
        <v>NEPAL (NEA / NVVN)</v>
      </c>
      <c r="G2035" s="0" t="str">
        <f aca="false">INDEX(Mapping!$C$2:$C$465,MATCH(E2035,Mapping!$A$2:$A$465,0))</f>
        <v>NEPAL (NEA / NVVN)</v>
      </c>
      <c r="H2035" s="2" t="n">
        <v>112.37</v>
      </c>
      <c r="I2035" s="3" t="n">
        <v>2.07</v>
      </c>
    </row>
    <row r="2036" customFormat="false" ht="15" hidden="false" customHeight="false" outlineLevel="0" collapsed="false">
      <c r="A2036" s="0" t="s">
        <v>207</v>
      </c>
      <c r="B2036" s="0" t="n">
        <f aca="false">VALUE(LEFT(A2036,4))</f>
        <v>2025</v>
      </c>
      <c r="C2036" s="0" t="str">
        <f aca="false">"FY"&amp;IF(VALUE(MID(A2036,6,2))&gt;=4,VALUE(LEFT(A2036,4)),VALUE(LEFT(A2036,4))-1)&amp;"-"&amp;TEXT(MOD(IF(VALUE(MID(A2036,6,2))&gt;=4,VALUE(LEFT(A2036,4)),VALUE(LEFT(A2036,4))-1)+1,100),"00")</f>
        <v>FY2024-25</v>
      </c>
      <c r="D2036" s="0" t="s">
        <v>652</v>
      </c>
      <c r="E2036" s="0" t="s">
        <v>47</v>
      </c>
      <c r="F2036" s="0" t="str">
        <f aca="false">INDEX(Mapping!$B$2:$B$465,MATCH(E2036,Mapping!$A$2:$A$465,0))</f>
        <v>KARNATAKA</v>
      </c>
      <c r="G2036" s="0" t="str">
        <f aca="false">INDEX(Mapping!$C$2:$C$465,MATCH(E2036,Mapping!$A$2:$A$465,0))</f>
        <v>KARNATAKA</v>
      </c>
      <c r="H2036" s="2" t="n">
        <v>100.9</v>
      </c>
      <c r="I2036" s="3" t="n">
        <v>1.86</v>
      </c>
    </row>
    <row r="2037" customFormat="false" ht="15" hidden="false" customHeight="false" outlineLevel="0" collapsed="false">
      <c r="A2037" s="0" t="s">
        <v>207</v>
      </c>
      <c r="B2037" s="0" t="n">
        <f aca="false">VALUE(LEFT(A2037,4))</f>
        <v>2025</v>
      </c>
      <c r="C2037" s="0" t="str">
        <f aca="false">"FY"&amp;IF(VALUE(MID(A2037,6,2))&gt;=4,VALUE(LEFT(A2037,4)),VALUE(LEFT(A2037,4))-1)&amp;"-"&amp;TEXT(MOD(IF(VALUE(MID(A2037,6,2))&gt;=4,VALUE(LEFT(A2037,4)),VALUE(LEFT(A2037,4))-1)+1,100),"00")</f>
        <v>FY2024-25</v>
      </c>
      <c r="D2037" s="0" t="s">
        <v>657</v>
      </c>
      <c r="E2037" s="0" t="s">
        <v>46</v>
      </c>
      <c r="F2037" s="0" t="str">
        <f aca="false">INDEX(Mapping!$B$2:$B$465,MATCH(E2037,Mapping!$A$2:$A$465,0))</f>
        <v>CHHATTISGARH</v>
      </c>
      <c r="G2037" s="0" t="str">
        <f aca="false">INDEX(Mapping!$C$2:$C$465,MATCH(E2037,Mapping!$A$2:$A$465,0))</f>
        <v>CHHATTISGARH</v>
      </c>
      <c r="H2037" s="2" t="n">
        <v>92.43</v>
      </c>
      <c r="I2037" s="3" t="n">
        <v>1.7</v>
      </c>
    </row>
    <row r="2038" customFormat="false" ht="15" hidden="false" customHeight="false" outlineLevel="0" collapsed="false">
      <c r="A2038" s="0" t="s">
        <v>207</v>
      </c>
      <c r="B2038" s="0" t="n">
        <f aca="false">VALUE(LEFT(A2038,4))</f>
        <v>2025</v>
      </c>
      <c r="C2038" s="0" t="str">
        <f aca="false">"FY"&amp;IF(VALUE(MID(A2038,6,2))&gt;=4,VALUE(LEFT(A2038,4)),VALUE(LEFT(A2038,4))-1)&amp;"-"&amp;TEXT(MOD(IF(VALUE(MID(A2038,6,2))&gt;=4,VALUE(LEFT(A2038,4)),VALUE(LEFT(A2038,4))-1)+1,100),"00")</f>
        <v>FY2024-25</v>
      </c>
      <c r="D2038" s="0" t="s">
        <v>880</v>
      </c>
      <c r="E2038" s="0" t="s">
        <v>290</v>
      </c>
      <c r="F2038" s="0" t="str">
        <f aca="false">INDEX(Mapping!$B$2:$B$465,MATCH(E2038,Mapping!$A$2:$A$465,0))</f>
        <v>NEPAL (NEA / NVVN)</v>
      </c>
      <c r="G2038" s="0" t="str">
        <f aca="false">INDEX(Mapping!$C$2:$C$465,MATCH(E2038,Mapping!$A$2:$A$465,0))</f>
        <v>NEPAL (NEA / NVVN)</v>
      </c>
      <c r="H2038" s="2" t="n">
        <v>76.28</v>
      </c>
      <c r="I2038" s="3" t="n">
        <v>1.4</v>
      </c>
    </row>
    <row r="2039" customFormat="false" ht="15" hidden="false" customHeight="false" outlineLevel="0" collapsed="false">
      <c r="A2039" s="0" t="s">
        <v>207</v>
      </c>
      <c r="B2039" s="0" t="n">
        <f aca="false">VALUE(LEFT(A2039,4))</f>
        <v>2025</v>
      </c>
      <c r="C2039" s="0" t="str">
        <f aca="false">"FY"&amp;IF(VALUE(MID(A2039,6,2))&gt;=4,VALUE(LEFT(A2039,4)),VALUE(LEFT(A2039,4))-1)&amp;"-"&amp;TEXT(MOD(IF(VALUE(MID(A2039,6,2))&gt;=4,VALUE(LEFT(A2039,4)),VALUE(LEFT(A2039,4))-1)+1,100),"00")</f>
        <v>FY2024-25</v>
      </c>
      <c r="D2039" s="0" t="s">
        <v>660</v>
      </c>
      <c r="E2039" s="0" t="s">
        <v>50</v>
      </c>
      <c r="F2039" s="0" t="str">
        <f aca="false">INDEX(Mapping!$B$2:$B$465,MATCH(E2039,Mapping!$A$2:$A$465,0))</f>
        <v>MADHYA PRADESH</v>
      </c>
      <c r="G2039" s="0" t="str">
        <f aca="false">INDEX(Mapping!$C$2:$C$465,MATCH(E2039,Mapping!$A$2:$A$465,0))</f>
        <v>MADHYA PRADESH</v>
      </c>
      <c r="H2039" s="2" t="n">
        <v>71.23</v>
      </c>
      <c r="I2039" s="3" t="n">
        <v>1.31</v>
      </c>
    </row>
    <row r="2040" customFormat="false" ht="15" hidden="false" customHeight="false" outlineLevel="0" collapsed="false">
      <c r="A2040" s="0" t="s">
        <v>207</v>
      </c>
      <c r="B2040" s="0" t="n">
        <f aca="false">VALUE(LEFT(A2040,4))</f>
        <v>2025</v>
      </c>
      <c r="C2040" s="0" t="str">
        <f aca="false">"FY"&amp;IF(VALUE(MID(A2040,6,2))&gt;=4,VALUE(LEFT(A2040,4)),VALUE(LEFT(A2040,4))-1)&amp;"-"&amp;TEXT(MOD(IF(VALUE(MID(A2040,6,2))&gt;=4,VALUE(LEFT(A2040,4)),VALUE(LEFT(A2040,4))-1)+1,100),"00")</f>
        <v>FY2024-25</v>
      </c>
      <c r="D2040" s="0" t="s">
        <v>875</v>
      </c>
      <c r="E2040" s="0" t="s">
        <v>178</v>
      </c>
      <c r="F2040" s="0" t="str">
        <f aca="false">INDEX(Mapping!$B$2:$B$465,MATCH(E2040,Mapping!$A$2:$A$465,0))</f>
        <v>AM/NS INDIA (HAZIRA)</v>
      </c>
      <c r="G2040" s="0" t="str">
        <f aca="false">INDEX(Mapping!$C$2:$C$465,MATCH(E2040,Mapping!$A$2:$A$465,0))</f>
        <v>AM/NS INDIA (HAZIRA)</v>
      </c>
      <c r="H2040" s="2" t="n">
        <v>57.75</v>
      </c>
      <c r="I2040" s="3" t="n">
        <v>1.06</v>
      </c>
    </row>
    <row r="2041" customFormat="false" ht="15" hidden="false" customHeight="false" outlineLevel="0" collapsed="false">
      <c r="A2041" s="0" t="s">
        <v>207</v>
      </c>
      <c r="B2041" s="0" t="n">
        <f aca="false">VALUE(LEFT(A2041,4))</f>
        <v>2025</v>
      </c>
      <c r="C2041" s="0" t="str">
        <f aca="false">"FY"&amp;IF(VALUE(MID(A2041,6,2))&gt;=4,VALUE(LEFT(A2041,4)),VALUE(LEFT(A2041,4))-1)&amp;"-"&amp;TEXT(MOD(IF(VALUE(MID(A2041,6,2))&gt;=4,VALUE(LEFT(A2041,4)),VALUE(LEFT(A2041,4))-1)+1,100),"00")</f>
        <v>FY2024-25</v>
      </c>
      <c r="D2041" s="0" t="s">
        <v>738</v>
      </c>
      <c r="E2041" s="0" t="s">
        <v>56</v>
      </c>
      <c r="F2041" s="0" t="str">
        <f aca="false">INDEX(Mapping!$B$2:$B$465,MATCH(E2041,Mapping!$A$2:$A$465,0))</f>
        <v>UTTARAKHAND</v>
      </c>
      <c r="G2041" s="0" t="str">
        <f aca="false">INDEX(Mapping!$C$2:$C$465,MATCH(E2041,Mapping!$A$2:$A$465,0))</f>
        <v>UTTARAKHAND</v>
      </c>
      <c r="H2041" s="2" t="n">
        <v>52.85</v>
      </c>
      <c r="I2041" s="3" t="n">
        <v>0.97</v>
      </c>
    </row>
    <row r="2042" customFormat="false" ht="15" hidden="false" customHeight="false" outlineLevel="0" collapsed="false">
      <c r="A2042" s="0" t="s">
        <v>207</v>
      </c>
      <c r="B2042" s="0" t="n">
        <f aca="false">VALUE(LEFT(A2042,4))</f>
        <v>2025</v>
      </c>
      <c r="C2042" s="0" t="str">
        <f aca="false">"FY"&amp;IF(VALUE(MID(A2042,6,2))&gt;=4,VALUE(LEFT(A2042,4)),VALUE(LEFT(A2042,4))-1)&amp;"-"&amp;TEXT(MOD(IF(VALUE(MID(A2042,6,2))&gt;=4,VALUE(LEFT(A2042,4)),VALUE(LEFT(A2042,4))-1)+1,100),"00")</f>
        <v>FY2024-25</v>
      </c>
      <c r="D2042" s="0" t="s">
        <v>757</v>
      </c>
      <c r="E2042" s="0" t="s">
        <v>121</v>
      </c>
      <c r="F2042" s="0" t="str">
        <f aca="false">INDEX(Mapping!$B$2:$B$465,MATCH(E2042,Mapping!$A$2:$A$465,0))</f>
        <v>MEGHALAYA</v>
      </c>
      <c r="G2042" s="0" t="str">
        <f aca="false">INDEX(Mapping!$C$2:$C$465,MATCH(E2042,Mapping!$A$2:$A$465,0))</f>
        <v>MEGHALAYA</v>
      </c>
      <c r="H2042" s="2" t="n">
        <v>47.64</v>
      </c>
      <c r="I2042" s="3" t="n">
        <v>0.88</v>
      </c>
    </row>
    <row r="2043" customFormat="false" ht="15" hidden="false" customHeight="false" outlineLevel="0" collapsed="false">
      <c r="A2043" s="0" t="s">
        <v>207</v>
      </c>
      <c r="B2043" s="0" t="n">
        <f aca="false">VALUE(LEFT(A2043,4))</f>
        <v>2025</v>
      </c>
      <c r="C2043" s="0" t="str">
        <f aca="false">"FY"&amp;IF(VALUE(MID(A2043,6,2))&gt;=4,VALUE(LEFT(A2043,4)),VALUE(LEFT(A2043,4))-1)&amp;"-"&amp;TEXT(MOD(IF(VALUE(MID(A2043,6,2))&gt;=4,VALUE(LEFT(A2043,4)),VALUE(LEFT(A2043,4))-1)+1,100),"00")</f>
        <v>FY2024-25</v>
      </c>
      <c r="D2043" s="0" t="s">
        <v>658</v>
      </c>
      <c r="E2043" s="0" t="s">
        <v>48</v>
      </c>
      <c r="F2043" s="0" t="str">
        <f aca="false">INDEX(Mapping!$B$2:$B$465,MATCH(E2043,Mapping!$A$2:$A$465,0))</f>
        <v>DELHI</v>
      </c>
      <c r="G2043" s="0" t="str">
        <f aca="false">INDEX(Mapping!$C$2:$C$465,MATCH(E2043,Mapping!$A$2:$A$465,0))</f>
        <v>DELHI</v>
      </c>
      <c r="H2043" s="2" t="n">
        <v>28.78</v>
      </c>
      <c r="I2043" s="3" t="n">
        <v>0.53</v>
      </c>
    </row>
    <row r="2044" customFormat="false" ht="15" hidden="false" customHeight="false" outlineLevel="0" collapsed="false">
      <c r="A2044" s="0" t="s">
        <v>207</v>
      </c>
      <c r="B2044" s="0" t="n">
        <f aca="false">VALUE(LEFT(A2044,4))</f>
        <v>2025</v>
      </c>
      <c r="C2044" s="0" t="str">
        <f aca="false">"FY"&amp;IF(VALUE(MID(A2044,6,2))&gt;=4,VALUE(LEFT(A2044,4)),VALUE(LEFT(A2044,4))-1)&amp;"-"&amp;TEXT(MOD(IF(VALUE(MID(A2044,6,2))&gt;=4,VALUE(LEFT(A2044,4)),VALUE(LEFT(A2044,4))-1)+1,100),"00")</f>
        <v>FY2024-25</v>
      </c>
      <c r="D2044" s="0" t="s">
        <v>338</v>
      </c>
      <c r="E2044" s="0" t="s">
        <v>338</v>
      </c>
      <c r="F2044" s="0" t="str">
        <f aca="false">INDEX(Mapping!$B$2:$B$465,MATCH(E2044,Mapping!$A$2:$A$465,0))</f>
        <v>NEPAL (NEA / NVVN)</v>
      </c>
      <c r="G2044" s="0" t="str">
        <f aca="false">INDEX(Mapping!$C$2:$C$465,MATCH(E2044,Mapping!$A$2:$A$465,0))</f>
        <v>NEPAL (NEA / NVVN)</v>
      </c>
      <c r="H2044" s="2" t="n">
        <v>26.69</v>
      </c>
      <c r="I2044" s="3" t="n">
        <v>0.49</v>
      </c>
    </row>
    <row r="2045" customFormat="false" ht="15" hidden="false" customHeight="false" outlineLevel="0" collapsed="false">
      <c r="A2045" s="0" t="s">
        <v>207</v>
      </c>
      <c r="B2045" s="0" t="n">
        <f aca="false">VALUE(LEFT(A2045,4))</f>
        <v>2025</v>
      </c>
      <c r="C2045" s="0" t="str">
        <f aca="false">"FY"&amp;IF(VALUE(MID(A2045,6,2))&gt;=4,VALUE(LEFT(A2045,4)),VALUE(LEFT(A2045,4))-1)&amp;"-"&amp;TEXT(MOD(IF(VALUE(MID(A2045,6,2))&gt;=4,VALUE(LEFT(A2045,4)),VALUE(LEFT(A2045,4))-1)+1,100),"00")</f>
        <v>FY2024-25</v>
      </c>
      <c r="D2045" s="0" t="s">
        <v>872</v>
      </c>
      <c r="E2045" s="0" t="s">
        <v>105</v>
      </c>
      <c r="F2045" s="0" t="str">
        <f aca="false">INDEX(Mapping!$B$2:$B$465,MATCH(E2045,Mapping!$A$2:$A$465,0))</f>
        <v>DNH &amp; DD (UT)</v>
      </c>
      <c r="G2045" s="0" t="str">
        <f aca="false">INDEX(Mapping!$C$2:$C$465,MATCH(E2045,Mapping!$A$2:$A$465,0))</f>
        <v>DNH &amp; DD (UT)</v>
      </c>
      <c r="H2045" s="2" t="n">
        <v>24.12</v>
      </c>
      <c r="I2045" s="3" t="n">
        <v>0.44</v>
      </c>
    </row>
    <row r="2046" customFormat="false" ht="15" hidden="false" customHeight="false" outlineLevel="0" collapsed="false">
      <c r="A2046" s="0" t="s">
        <v>207</v>
      </c>
      <c r="B2046" s="0" t="n">
        <f aca="false">VALUE(LEFT(A2046,4))</f>
        <v>2025</v>
      </c>
      <c r="C2046" s="0" t="str">
        <f aca="false">"FY"&amp;IF(VALUE(MID(A2046,6,2))&gt;=4,VALUE(LEFT(A2046,4)),VALUE(LEFT(A2046,4))-1)&amp;"-"&amp;TEXT(MOD(IF(VALUE(MID(A2046,6,2))&gt;=4,VALUE(LEFT(A2046,4)),VALUE(LEFT(A2046,4))-1)+1,100),"00")</f>
        <v>FY2024-25</v>
      </c>
      <c r="D2046" s="0" t="s">
        <v>200</v>
      </c>
      <c r="E2046" s="0" t="s">
        <v>200</v>
      </c>
      <c r="F2046" s="0" t="str">
        <f aca="false">INDEX(Mapping!$B$2:$B$465,MATCH(E2046,Mapping!$A$2:$A$465,0))</f>
        <v>JSW ENERGY UTKAL (EX-IND BARATH)</v>
      </c>
      <c r="G2046" s="0" t="str">
        <f aca="false">INDEX(Mapping!$C$2:$C$465,MATCH(E2046,Mapping!$A$2:$A$465,0))</f>
        <v>JSW ENERGY (INCL. KSK MAHANADI)</v>
      </c>
      <c r="H2046" s="2" t="n">
        <v>23.36</v>
      </c>
      <c r="I2046" s="3" t="n">
        <v>0.43</v>
      </c>
    </row>
    <row r="2047" customFormat="false" ht="15" hidden="false" customHeight="false" outlineLevel="0" collapsed="false">
      <c r="A2047" s="0" t="s">
        <v>207</v>
      </c>
      <c r="B2047" s="0" t="n">
        <f aca="false">VALUE(LEFT(A2047,4))</f>
        <v>2025</v>
      </c>
      <c r="C2047" s="0" t="str">
        <f aca="false">"FY"&amp;IF(VALUE(MID(A2047,6,2))&gt;=4,VALUE(LEFT(A2047,4)),VALUE(LEFT(A2047,4))-1)&amp;"-"&amp;TEXT(MOD(IF(VALUE(MID(A2047,6,2))&gt;=4,VALUE(LEFT(A2047,4)),VALUE(LEFT(A2047,4))-1)+1,100),"00")</f>
        <v>FY2024-25</v>
      </c>
      <c r="D2047" s="0" t="s">
        <v>666</v>
      </c>
      <c r="E2047" s="0" t="s">
        <v>53</v>
      </c>
      <c r="F2047" s="0" t="str">
        <f aca="false">INDEX(Mapping!$B$2:$B$465,MATCH(E2047,Mapping!$A$2:$A$465,0))</f>
        <v>HIMACHAL PRADESH</v>
      </c>
      <c r="G2047" s="0" t="str">
        <f aca="false">INDEX(Mapping!$C$2:$C$465,MATCH(E2047,Mapping!$A$2:$A$465,0))</f>
        <v>HIMACHAL PRADESH</v>
      </c>
      <c r="H2047" s="2" t="n">
        <v>18.23</v>
      </c>
      <c r="I2047" s="3" t="n">
        <v>0.34</v>
      </c>
    </row>
    <row r="2048" customFormat="false" ht="15" hidden="false" customHeight="false" outlineLevel="0" collapsed="false">
      <c r="A2048" s="0" t="s">
        <v>207</v>
      </c>
      <c r="B2048" s="0" t="n">
        <f aca="false">VALUE(LEFT(A2048,4))</f>
        <v>2025</v>
      </c>
      <c r="C2048" s="0" t="str">
        <f aca="false">"FY"&amp;IF(VALUE(MID(A2048,6,2))&gt;=4,VALUE(LEFT(A2048,4)),VALUE(LEFT(A2048,4))-1)&amp;"-"&amp;TEXT(MOD(IF(VALUE(MID(A2048,6,2))&gt;=4,VALUE(LEFT(A2048,4)),VALUE(LEFT(A2048,4))-1)+1,100),"00")</f>
        <v>FY2024-25</v>
      </c>
      <c r="D2048" s="0" t="s">
        <v>683</v>
      </c>
      <c r="E2048" s="0" t="s">
        <v>153</v>
      </c>
      <c r="F2048" s="0" t="str">
        <f aca="false">INDEX(Mapping!$B$2:$B$465,MATCH(E2048,Mapping!$A$2:$A$465,0))</f>
        <v>DVC</v>
      </c>
      <c r="G2048" s="0" t="str">
        <f aca="false">INDEX(Mapping!$C$2:$C$465,MATCH(E2048,Mapping!$A$2:$A$465,0))</f>
        <v>DVC</v>
      </c>
      <c r="H2048" s="2" t="n">
        <v>16.92</v>
      </c>
      <c r="I2048" s="3" t="n">
        <v>0.31</v>
      </c>
    </row>
    <row r="2049" customFormat="false" ht="15" hidden="false" customHeight="false" outlineLevel="0" collapsed="false">
      <c r="A2049" s="0" t="s">
        <v>207</v>
      </c>
      <c r="B2049" s="0" t="n">
        <f aca="false">VALUE(LEFT(A2049,4))</f>
        <v>2025</v>
      </c>
      <c r="C2049" s="0" t="str">
        <f aca="false">"FY"&amp;IF(VALUE(MID(A2049,6,2))&gt;=4,VALUE(LEFT(A2049,4)),VALUE(LEFT(A2049,4))-1)&amp;"-"&amp;TEXT(MOD(IF(VALUE(MID(A2049,6,2))&gt;=4,VALUE(LEFT(A2049,4)),VALUE(LEFT(A2049,4))-1)+1,100),"00")</f>
        <v>FY2024-25</v>
      </c>
      <c r="D2049" s="0" t="s">
        <v>654</v>
      </c>
      <c r="E2049" s="0" t="s">
        <v>43</v>
      </c>
      <c r="F2049" s="0" t="str">
        <f aca="false">INDEX(Mapping!$B$2:$B$465,MATCH(E2049,Mapping!$A$2:$A$465,0))</f>
        <v>ODISHA</v>
      </c>
      <c r="G2049" s="0" t="str">
        <f aca="false">INDEX(Mapping!$C$2:$C$465,MATCH(E2049,Mapping!$A$2:$A$465,0))</f>
        <v>ODISHA</v>
      </c>
      <c r="H2049" s="2" t="n">
        <v>15.85</v>
      </c>
      <c r="I2049" s="3" t="n">
        <v>0.29</v>
      </c>
    </row>
    <row r="2050" customFormat="false" ht="15" hidden="false" customHeight="false" outlineLevel="0" collapsed="false">
      <c r="A2050" s="0" t="s">
        <v>207</v>
      </c>
      <c r="B2050" s="0" t="n">
        <f aca="false">VALUE(LEFT(A2050,4))</f>
        <v>2025</v>
      </c>
      <c r="C2050" s="0" t="str">
        <f aca="false">"FY"&amp;IF(VALUE(MID(A2050,6,2))&gt;=4,VALUE(LEFT(A2050,4)),VALUE(LEFT(A2050,4))-1)&amp;"-"&amp;TEXT(MOD(IF(VALUE(MID(A2050,6,2))&gt;=4,VALUE(LEFT(A2050,4)),VALUE(LEFT(A2050,4))-1)+1,100),"00")</f>
        <v>FY2024-25</v>
      </c>
      <c r="D2050" s="0" t="s">
        <v>299</v>
      </c>
      <c r="E2050" s="0" t="s">
        <v>299</v>
      </c>
      <c r="F2050" s="0" t="str">
        <f aca="false">INDEX(Mapping!$B$2:$B$465,MATCH(E2050,Mapping!$A$2:$A$465,0))</f>
        <v>NEPAL (NEA / NVVN)</v>
      </c>
      <c r="G2050" s="0" t="str">
        <f aca="false">INDEX(Mapping!$C$2:$C$465,MATCH(E2050,Mapping!$A$2:$A$465,0))</f>
        <v>NEPAL (NEA / NVVN)</v>
      </c>
      <c r="H2050" s="2" t="n">
        <v>14.02</v>
      </c>
      <c r="I2050" s="3" t="n">
        <v>0.26</v>
      </c>
    </row>
    <row r="2051" customFormat="false" ht="15" hidden="false" customHeight="false" outlineLevel="0" collapsed="false">
      <c r="A2051" s="0" t="s">
        <v>207</v>
      </c>
      <c r="B2051" s="0" t="n">
        <f aca="false">VALUE(LEFT(A2051,4))</f>
        <v>2025</v>
      </c>
      <c r="C2051" s="0" t="str">
        <f aca="false">"FY"&amp;IF(VALUE(MID(A2051,6,2))&gt;=4,VALUE(LEFT(A2051,4)),VALUE(LEFT(A2051,4))-1)&amp;"-"&amp;TEXT(MOD(IF(VALUE(MID(A2051,6,2))&gt;=4,VALUE(LEFT(A2051,4)),VALUE(LEFT(A2051,4))-1)+1,100),"00")</f>
        <v>FY2024-25</v>
      </c>
      <c r="D2051" s="0" t="s">
        <v>669</v>
      </c>
      <c r="E2051" s="0" t="s">
        <v>44</v>
      </c>
      <c r="F2051" s="0" t="str">
        <f aca="false">INDEX(Mapping!$B$2:$B$465,MATCH(E2051,Mapping!$A$2:$A$465,0))</f>
        <v>HARYANA</v>
      </c>
      <c r="G2051" s="0" t="str">
        <f aca="false">INDEX(Mapping!$C$2:$C$465,MATCH(E2051,Mapping!$A$2:$A$465,0))</f>
        <v>HARYANA</v>
      </c>
      <c r="H2051" s="2" t="n">
        <v>11.89</v>
      </c>
      <c r="I2051" s="3" t="n">
        <v>0.22</v>
      </c>
    </row>
    <row r="2052" customFormat="false" ht="15" hidden="false" customHeight="false" outlineLevel="0" collapsed="false">
      <c r="A2052" s="0" t="s">
        <v>207</v>
      </c>
      <c r="B2052" s="0" t="n">
        <f aca="false">VALUE(LEFT(A2052,4))</f>
        <v>2025</v>
      </c>
      <c r="C2052" s="0" t="str">
        <f aca="false">"FY"&amp;IF(VALUE(MID(A2052,6,2))&gt;=4,VALUE(LEFT(A2052,4)),VALUE(LEFT(A2052,4))-1)&amp;"-"&amp;TEXT(MOD(IF(VALUE(MID(A2052,6,2))&gt;=4,VALUE(LEFT(A2052,4)),VALUE(LEFT(A2052,4))-1)+1,100),"00")</f>
        <v>FY2024-25</v>
      </c>
      <c r="D2052" s="0" t="s">
        <v>874</v>
      </c>
      <c r="E2052" s="0" t="s">
        <v>257</v>
      </c>
      <c r="F2052" s="0" t="str">
        <f aca="false">INDEX(Mapping!$B$2:$B$465,MATCH(E2052,Mapping!$A$2:$A$465,0))</f>
        <v>INDIAN RAILWAYS (NCR)</v>
      </c>
      <c r="G2052" s="0" t="str">
        <f aca="false">INDEX(Mapping!$C$2:$C$465,MATCH(E2052,Mapping!$A$2:$A$465,0))</f>
        <v>INDIAN RAILWAYS (NCR)</v>
      </c>
      <c r="H2052" s="2" t="n">
        <v>8.03</v>
      </c>
      <c r="I2052" s="3" t="n">
        <v>0.15</v>
      </c>
    </row>
    <row r="2053" customFormat="false" ht="15" hidden="false" customHeight="false" outlineLevel="0" collapsed="false">
      <c r="A2053" s="0" t="s">
        <v>207</v>
      </c>
      <c r="B2053" s="0" t="n">
        <f aca="false">VALUE(LEFT(A2053,4))</f>
        <v>2025</v>
      </c>
      <c r="C2053" s="0" t="str">
        <f aca="false">"FY"&amp;IF(VALUE(MID(A2053,6,2))&gt;=4,VALUE(LEFT(A2053,4)),VALUE(LEFT(A2053,4))-1)&amp;"-"&amp;TEXT(MOD(IF(VALUE(MID(A2053,6,2))&gt;=4,VALUE(LEFT(A2053,4)),VALUE(LEFT(A2053,4))-1)+1,100),"00")</f>
        <v>FY2024-25</v>
      </c>
      <c r="D2053" s="0" t="s">
        <v>704</v>
      </c>
      <c r="E2053" s="0" t="s">
        <v>318</v>
      </c>
      <c r="F2053" s="0" t="str">
        <f aca="false">INDEX(Mapping!$B$2:$B$465,MATCH(E2053,Mapping!$A$2:$A$465,0))</f>
        <v>JHABUA POWER</v>
      </c>
      <c r="G2053" s="0" t="str">
        <f aca="false">INDEX(Mapping!$C$2:$C$465,MATCH(E2053,Mapping!$A$2:$A$465,0))</f>
        <v>JHABUA POWER</v>
      </c>
      <c r="H2053" s="2" t="n">
        <v>6.32</v>
      </c>
      <c r="I2053" s="3" t="n">
        <v>0.12</v>
      </c>
    </row>
    <row r="2054" customFormat="false" ht="15" hidden="false" customHeight="false" outlineLevel="0" collapsed="false">
      <c r="A2054" s="0" t="s">
        <v>207</v>
      </c>
      <c r="B2054" s="0" t="n">
        <f aca="false">VALUE(LEFT(A2054,4))</f>
        <v>2025</v>
      </c>
      <c r="C2054" s="0" t="str">
        <f aca="false">"FY"&amp;IF(VALUE(MID(A2054,6,2))&gt;=4,VALUE(LEFT(A2054,4)),VALUE(LEFT(A2054,4))-1)&amp;"-"&amp;TEXT(MOD(IF(VALUE(MID(A2054,6,2))&gt;=4,VALUE(LEFT(A2054,4)),VALUE(LEFT(A2054,4))-1)+1,100),"00")</f>
        <v>FY2024-25</v>
      </c>
      <c r="D2054" s="0" t="s">
        <v>735</v>
      </c>
      <c r="E2054" s="0" t="s">
        <v>147</v>
      </c>
      <c r="F2054" s="0" t="str">
        <f aca="false">INDEX(Mapping!$B$2:$B$465,MATCH(E2054,Mapping!$A$2:$A$465,0))</f>
        <v>JAMMU &amp; KASHMIR</v>
      </c>
      <c r="G2054" s="0" t="str">
        <f aca="false">INDEX(Mapping!$C$2:$C$465,MATCH(E2054,Mapping!$A$2:$A$465,0))</f>
        <v>JAMMU &amp; KASHMIR</v>
      </c>
      <c r="H2054" s="2" t="n">
        <v>5.37</v>
      </c>
      <c r="I2054" s="3" t="n">
        <v>0.1</v>
      </c>
    </row>
    <row r="2055" customFormat="false" ht="15" hidden="false" customHeight="false" outlineLevel="0" collapsed="false">
      <c r="A2055" s="0" t="s">
        <v>207</v>
      </c>
      <c r="B2055" s="0" t="n">
        <f aca="false">VALUE(LEFT(A2055,4))</f>
        <v>2025</v>
      </c>
      <c r="C2055" s="0" t="str">
        <f aca="false">"FY"&amp;IF(VALUE(MID(A2055,6,2))&gt;=4,VALUE(LEFT(A2055,4)),VALUE(LEFT(A2055,4))-1)&amp;"-"&amp;TEXT(MOD(IF(VALUE(MID(A2055,6,2))&gt;=4,VALUE(LEFT(A2055,4)),VALUE(LEFT(A2055,4))-1)+1,100),"00")</f>
        <v>FY2024-25</v>
      </c>
      <c r="D2055" s="0" t="s">
        <v>711</v>
      </c>
      <c r="E2055" s="0" t="s">
        <v>94</v>
      </c>
      <c r="F2055" s="0" t="str">
        <f aca="false">INDEX(Mapping!$B$2:$B$465,MATCH(E2055,Mapping!$A$2:$A$465,0))</f>
        <v>JHARKHAND</v>
      </c>
      <c r="G2055" s="0" t="str">
        <f aca="false">INDEX(Mapping!$C$2:$C$465,MATCH(E2055,Mapping!$A$2:$A$465,0))</f>
        <v>JHARKHAND</v>
      </c>
      <c r="H2055" s="2" t="n">
        <v>5.34</v>
      </c>
      <c r="I2055" s="3" t="n">
        <v>0.1</v>
      </c>
    </row>
    <row r="2056" customFormat="false" ht="15" hidden="false" customHeight="false" outlineLevel="0" collapsed="false">
      <c r="A2056" s="0" t="s">
        <v>207</v>
      </c>
      <c r="B2056" s="0" t="n">
        <f aca="false">VALUE(LEFT(A2056,4))</f>
        <v>2025</v>
      </c>
      <c r="C2056" s="0" t="str">
        <f aca="false">"FY"&amp;IF(VALUE(MID(A2056,6,2))&gt;=4,VALUE(LEFT(A2056,4)),VALUE(LEFT(A2056,4))-1)&amp;"-"&amp;TEXT(MOD(IF(VALUE(MID(A2056,6,2))&gt;=4,VALUE(LEFT(A2056,4)),VALUE(LEFT(A2056,4))-1)+1,100),"00")</f>
        <v>FY2024-25</v>
      </c>
      <c r="D2056" s="0" t="s">
        <v>192</v>
      </c>
      <c r="E2056" s="0" t="s">
        <v>192</v>
      </c>
      <c r="F2056" s="0" t="str">
        <f aca="false">INDEX(Mapping!$B$2:$B$465,MATCH(E2056,Mapping!$A$2:$A$465,0))</f>
        <v>MB POWER (MP)</v>
      </c>
      <c r="G2056" s="0" t="str">
        <f aca="false">INDEX(Mapping!$C$2:$C$465,MATCH(E2056,Mapping!$A$2:$A$465,0))</f>
        <v>MB POWER (MP)</v>
      </c>
      <c r="H2056" s="2" t="n">
        <v>5.16</v>
      </c>
      <c r="I2056" s="3" t="n">
        <v>0.09</v>
      </c>
    </row>
    <row r="2057" customFormat="false" ht="15" hidden="false" customHeight="false" outlineLevel="0" collapsed="false">
      <c r="A2057" s="0" t="s">
        <v>207</v>
      </c>
      <c r="B2057" s="0" t="n">
        <f aca="false">VALUE(LEFT(A2057,4))</f>
        <v>2025</v>
      </c>
      <c r="C2057" s="0" t="str">
        <f aca="false">"FY"&amp;IF(VALUE(MID(A2057,6,2))&gt;=4,VALUE(LEFT(A2057,4)),VALUE(LEFT(A2057,4))-1)&amp;"-"&amp;TEXT(MOD(IF(VALUE(MID(A2057,6,2))&gt;=4,VALUE(LEFT(A2057,4)),VALUE(LEFT(A2057,4))-1)+1,100),"00")</f>
        <v>FY2024-25</v>
      </c>
      <c r="D2057" s="0" t="s">
        <v>729</v>
      </c>
      <c r="E2057" s="0" t="s">
        <v>253</v>
      </c>
      <c r="F2057" s="0" t="str">
        <f aca="false">INDEX(Mapping!$B$2:$B$465,MATCH(E2057,Mapping!$A$2:$A$465,0))</f>
        <v>NAGALAND</v>
      </c>
      <c r="G2057" s="0" t="str">
        <f aca="false">INDEX(Mapping!$C$2:$C$465,MATCH(E2057,Mapping!$A$2:$A$465,0))</f>
        <v>NAGALAND</v>
      </c>
      <c r="H2057" s="2" t="n">
        <v>4</v>
      </c>
      <c r="I2057" s="3" t="n">
        <v>0.07</v>
      </c>
    </row>
    <row r="2058" customFormat="false" ht="15" hidden="false" customHeight="false" outlineLevel="0" collapsed="false">
      <c r="A2058" s="0" t="s">
        <v>207</v>
      </c>
      <c r="B2058" s="0" t="n">
        <f aca="false">VALUE(LEFT(A2058,4))</f>
        <v>2025</v>
      </c>
      <c r="C2058" s="0" t="str">
        <f aca="false">"FY"&amp;IF(VALUE(MID(A2058,6,2))&gt;=4,VALUE(LEFT(A2058,4)),VALUE(LEFT(A2058,4))-1)&amp;"-"&amp;TEXT(MOD(IF(VALUE(MID(A2058,6,2))&gt;=4,VALUE(LEFT(A2058,4)),VALUE(LEFT(A2058,4))-1)+1,100),"00")</f>
        <v>FY2024-25</v>
      </c>
      <c r="D2058" s="0" t="s">
        <v>755</v>
      </c>
      <c r="E2058" s="0" t="s">
        <v>181</v>
      </c>
      <c r="F2058" s="0" t="str">
        <f aca="false">INDEX(Mapping!$B$2:$B$465,MATCH(E2058,Mapping!$A$2:$A$465,0))</f>
        <v>ARUNACHAL PRADESH</v>
      </c>
      <c r="G2058" s="0" t="str">
        <f aca="false">INDEX(Mapping!$C$2:$C$465,MATCH(E2058,Mapping!$A$2:$A$465,0))</f>
        <v>ARUNACHAL PRADESH</v>
      </c>
      <c r="H2058" s="2" t="n">
        <v>3.91</v>
      </c>
      <c r="I2058" s="3" t="n">
        <v>0.07</v>
      </c>
    </row>
    <row r="2059" customFormat="false" ht="15" hidden="false" customHeight="false" outlineLevel="0" collapsed="false">
      <c r="A2059" s="0" t="s">
        <v>207</v>
      </c>
      <c r="B2059" s="0" t="n">
        <f aca="false">VALUE(LEFT(A2059,4))</f>
        <v>2025</v>
      </c>
      <c r="C2059" s="0" t="str">
        <f aca="false">"FY"&amp;IF(VALUE(MID(A2059,6,2))&gt;=4,VALUE(LEFT(A2059,4)),VALUE(LEFT(A2059,4))-1)&amp;"-"&amp;TEXT(MOD(IF(VALUE(MID(A2059,6,2))&gt;=4,VALUE(LEFT(A2059,4)),VALUE(LEFT(A2059,4))-1)+1,100),"00")</f>
        <v>FY2024-25</v>
      </c>
      <c r="D2059" s="0" t="s">
        <v>690</v>
      </c>
      <c r="E2059" s="0" t="s">
        <v>198</v>
      </c>
      <c r="F2059" s="0" t="str">
        <f aca="false">INDEX(Mapping!$B$2:$B$465,MATCH(E2059,Mapping!$A$2:$A$465,0))</f>
        <v>CHANDIGARH</v>
      </c>
      <c r="G2059" s="0" t="str">
        <f aca="false">INDEX(Mapping!$C$2:$C$465,MATCH(E2059,Mapping!$A$2:$A$465,0))</f>
        <v>CHANDIGARH</v>
      </c>
      <c r="H2059" s="2" t="n">
        <v>2.55</v>
      </c>
      <c r="I2059" s="3" t="n">
        <v>0.05</v>
      </c>
    </row>
    <row r="2060" customFormat="false" ht="15" hidden="false" customHeight="false" outlineLevel="0" collapsed="false">
      <c r="A2060" s="0" t="s">
        <v>207</v>
      </c>
      <c r="B2060" s="0" t="n">
        <f aca="false">VALUE(LEFT(A2060,4))</f>
        <v>2025</v>
      </c>
      <c r="C2060" s="0" t="str">
        <f aca="false">"FY"&amp;IF(VALUE(MID(A2060,6,2))&gt;=4,VALUE(LEFT(A2060,4)),VALUE(LEFT(A2060,4))-1)&amp;"-"&amp;TEXT(MOD(IF(VALUE(MID(A2060,6,2))&gt;=4,VALUE(LEFT(A2060,4)),VALUE(LEFT(A2060,4))-1)+1,100),"00")</f>
        <v>FY2024-25</v>
      </c>
      <c r="D2060" s="0" t="s">
        <v>665</v>
      </c>
      <c r="E2060" s="0" t="s">
        <v>61</v>
      </c>
      <c r="F2060" s="0" t="str">
        <f aca="false">INDEX(Mapping!$B$2:$B$465,MATCH(E2060,Mapping!$A$2:$A$465,0))</f>
        <v>ASSAM</v>
      </c>
      <c r="G2060" s="0" t="str">
        <f aca="false">INDEX(Mapping!$C$2:$C$465,MATCH(E2060,Mapping!$A$2:$A$465,0))</f>
        <v>ASSAM</v>
      </c>
      <c r="H2060" s="2" t="n">
        <v>1.55</v>
      </c>
      <c r="I2060" s="3" t="n">
        <v>0.03</v>
      </c>
    </row>
    <row r="2061" customFormat="false" ht="15" hidden="false" customHeight="false" outlineLevel="0" collapsed="false">
      <c r="A2061" s="0" t="s">
        <v>207</v>
      </c>
      <c r="B2061" s="0" t="n">
        <f aca="false">VALUE(LEFT(A2061,4))</f>
        <v>2025</v>
      </c>
      <c r="C2061" s="0" t="str">
        <f aca="false">"FY"&amp;IF(VALUE(MID(A2061,6,2))&gt;=4,VALUE(LEFT(A2061,4)),VALUE(LEFT(A2061,4))-1)&amp;"-"&amp;TEXT(MOD(IF(VALUE(MID(A2061,6,2))&gt;=4,VALUE(LEFT(A2061,4)),VALUE(LEFT(A2061,4))-1)+1,100),"00")</f>
        <v>FY2024-25</v>
      </c>
      <c r="D2061" s="0" t="s">
        <v>824</v>
      </c>
      <c r="E2061" s="0" t="s">
        <v>482</v>
      </c>
      <c r="F2061" s="0" t="str">
        <f aca="false">INDEX(Mapping!$B$2:$B$465,MATCH(E2061,Mapping!$A$2:$A$465,0))</f>
        <v>GOA SR</v>
      </c>
      <c r="G2061" s="0" t="str">
        <f aca="false">INDEX(Mapping!$C$2:$C$465,MATCH(E2061,Mapping!$A$2:$A$465,0))</f>
        <v>GOA SR</v>
      </c>
      <c r="H2061" s="2" t="n">
        <v>0.54</v>
      </c>
      <c r="I2061" s="3" t="n">
        <v>0.01</v>
      </c>
    </row>
    <row r="2062" customFormat="false" ht="15" hidden="false" customHeight="false" outlineLevel="0" collapsed="false">
      <c r="A2062" s="0" t="s">
        <v>207</v>
      </c>
      <c r="B2062" s="0" t="n">
        <f aca="false">VALUE(LEFT(A2062,4))</f>
        <v>2025</v>
      </c>
      <c r="C2062" s="0" t="str">
        <f aca="false">"FY"&amp;IF(VALUE(MID(A2062,6,2))&gt;=4,VALUE(LEFT(A2062,4)),VALUE(LEFT(A2062,4))-1)&amp;"-"&amp;TEXT(MOD(IF(VALUE(MID(A2062,6,2))&gt;=4,VALUE(LEFT(A2062,4)),VALUE(LEFT(A2062,4))-1)+1,100),"00")</f>
        <v>FY2024-25</v>
      </c>
      <c r="D2062" s="0" t="s">
        <v>727</v>
      </c>
      <c r="E2062" s="0" t="s">
        <v>199</v>
      </c>
      <c r="F2062" s="0" t="str">
        <f aca="false">INDEX(Mapping!$B$2:$B$465,MATCH(E2062,Mapping!$A$2:$A$465,0))</f>
        <v>TRIPURA</v>
      </c>
      <c r="G2062" s="0" t="str">
        <f aca="false">INDEX(Mapping!$C$2:$C$465,MATCH(E2062,Mapping!$A$2:$A$465,0))</f>
        <v>TRIPURA</v>
      </c>
      <c r="H2062" s="2" t="n">
        <v>0.3</v>
      </c>
      <c r="I2062" s="3" t="n">
        <v>0.005</v>
      </c>
    </row>
    <row r="2063" customFormat="false" ht="15" hidden="false" customHeight="false" outlineLevel="0" collapsed="false">
      <c r="A2063" s="0" t="s">
        <v>207</v>
      </c>
      <c r="B2063" s="0" t="n">
        <f aca="false">VALUE(LEFT(A2063,4))</f>
        <v>2025</v>
      </c>
      <c r="C2063" s="0" t="str">
        <f aca="false">"FY"&amp;IF(VALUE(MID(A2063,6,2))&gt;=4,VALUE(LEFT(A2063,4)),VALUE(LEFT(A2063,4))-1)&amp;"-"&amp;TEXT(MOD(IF(VALUE(MID(A2063,6,2))&gt;=4,VALUE(LEFT(A2063,4)),VALUE(LEFT(A2063,4))-1)+1,100),"00")</f>
        <v>FY2024-25</v>
      </c>
      <c r="D2063" s="0" t="s">
        <v>713</v>
      </c>
      <c r="E2063" s="0" t="s">
        <v>268</v>
      </c>
      <c r="F2063" s="0" t="str">
        <f aca="false">INDEX(Mapping!$B$2:$B$465,MATCH(E2063,Mapping!$A$2:$A$465,0))</f>
        <v>GOA</v>
      </c>
      <c r="G2063" s="0" t="str">
        <f aca="false">INDEX(Mapping!$C$2:$C$465,MATCH(E2063,Mapping!$A$2:$A$465,0))</f>
        <v>GOA</v>
      </c>
      <c r="H2063" s="2" t="n">
        <v>0.16</v>
      </c>
      <c r="I2063" s="3" t="n">
        <v>0.003</v>
      </c>
    </row>
    <row r="2064" customFormat="false" ht="15" hidden="false" customHeight="false" outlineLevel="0" collapsed="false">
      <c r="A2064" s="0" t="s">
        <v>207</v>
      </c>
      <c r="B2064" s="0" t="n">
        <f aca="false">VALUE(LEFT(A2064,4))</f>
        <v>2025</v>
      </c>
      <c r="C2064" s="0" t="str">
        <f aca="false">"FY"&amp;IF(VALUE(MID(A2064,6,2))&gt;=4,VALUE(LEFT(A2064,4)),VALUE(LEFT(A2064,4))-1)&amp;"-"&amp;TEXT(MOD(IF(VALUE(MID(A2064,6,2))&gt;=4,VALUE(LEFT(A2064,4)),VALUE(LEFT(A2064,4))-1)+1,100),"00")</f>
        <v>FY2024-25</v>
      </c>
      <c r="D2064" s="0" t="s">
        <v>736</v>
      </c>
      <c r="E2064" s="0" t="s">
        <v>303</v>
      </c>
      <c r="F2064" s="0" t="str">
        <f aca="false">INDEX(Mapping!$B$2:$B$465,MATCH(E2064,Mapping!$A$2:$A$465,0))</f>
        <v>PUDUCHERRY</v>
      </c>
      <c r="G2064" s="0" t="str">
        <f aca="false">INDEX(Mapping!$C$2:$C$465,MATCH(E2064,Mapping!$A$2:$A$465,0))</f>
        <v>PUDUCHERRY</v>
      </c>
      <c r="H2064" s="2" t="n">
        <v>0.06</v>
      </c>
      <c r="I2064" s="3" t="n">
        <v>0.001</v>
      </c>
    </row>
    <row r="2065" customFormat="false" ht="15" hidden="false" customHeight="false" outlineLevel="0" collapsed="false">
      <c r="A2065" s="0" t="s">
        <v>271</v>
      </c>
      <c r="B2065" s="0" t="n">
        <f aca="false">VALUE(LEFT(A2065,4))</f>
        <v>2025</v>
      </c>
      <c r="C2065" s="0" t="str">
        <f aca="false">"FY"&amp;IF(VALUE(MID(A2065,6,2))&gt;=4,VALUE(LEFT(A2065,4)),VALUE(LEFT(A2065,4))-1)&amp;"-"&amp;TEXT(MOD(IF(VALUE(MID(A2065,6,2))&gt;=4,VALUE(LEFT(A2065,4)),VALUE(LEFT(A2065,4))-1)+1,100),"00")</f>
        <v>FY2024-25</v>
      </c>
      <c r="D2065" s="0" t="s">
        <v>705</v>
      </c>
      <c r="E2065" s="0" t="s">
        <v>35</v>
      </c>
      <c r="F2065" s="0" t="str">
        <f aca="false">INDEX(Mapping!$B$2:$B$465,MATCH(E2065,Mapping!$A$2:$A$465,0))</f>
        <v>TELANGANA</v>
      </c>
      <c r="G2065" s="0" t="str">
        <f aca="false">INDEX(Mapping!$C$2:$C$465,MATCH(E2065,Mapping!$A$2:$A$465,0))</f>
        <v>TELANGANA</v>
      </c>
      <c r="H2065" s="2" t="n">
        <v>1571.87</v>
      </c>
      <c r="I2065" s="3" t="n">
        <v>28.46</v>
      </c>
    </row>
    <row r="2066" customFormat="false" ht="15" hidden="false" customHeight="false" outlineLevel="0" collapsed="false">
      <c r="A2066" s="0" t="s">
        <v>271</v>
      </c>
      <c r="B2066" s="0" t="n">
        <f aca="false">VALUE(LEFT(A2066,4))</f>
        <v>2025</v>
      </c>
      <c r="C2066" s="0" t="str">
        <f aca="false">"FY"&amp;IF(VALUE(MID(A2066,6,2))&gt;=4,VALUE(LEFT(A2066,4)),VALUE(LEFT(A2066,4))-1)&amp;"-"&amp;TEXT(MOD(IF(VALUE(MID(A2066,6,2))&gt;=4,VALUE(LEFT(A2066,4)),VALUE(LEFT(A2066,4))-1)+1,100),"00")</f>
        <v>FY2024-25</v>
      </c>
      <c r="D2066" s="0" t="s">
        <v>676</v>
      </c>
      <c r="E2066" s="0" t="s">
        <v>37</v>
      </c>
      <c r="F2066" s="0" t="str">
        <f aca="false">INDEX(Mapping!$B$2:$B$465,MATCH(E2066,Mapping!$A$2:$A$465,0))</f>
        <v>MAHARASHTRA</v>
      </c>
      <c r="G2066" s="0" t="str">
        <f aca="false">INDEX(Mapping!$C$2:$C$465,MATCH(E2066,Mapping!$A$2:$A$465,0))</f>
        <v>MAHARASHTRA</v>
      </c>
      <c r="H2066" s="2" t="n">
        <v>822.69</v>
      </c>
      <c r="I2066" s="3" t="n">
        <v>14.89</v>
      </c>
    </row>
    <row r="2067" customFormat="false" ht="15" hidden="false" customHeight="false" outlineLevel="0" collapsed="false">
      <c r="A2067" s="0" t="s">
        <v>271</v>
      </c>
      <c r="B2067" s="0" t="n">
        <f aca="false">VALUE(LEFT(A2067,4))</f>
        <v>2025</v>
      </c>
      <c r="C2067" s="0" t="str">
        <f aca="false">"FY"&amp;IF(VALUE(MID(A2067,6,2))&gt;=4,VALUE(LEFT(A2067,4)),VALUE(LEFT(A2067,4))-1)&amp;"-"&amp;TEXT(MOD(IF(VALUE(MID(A2067,6,2))&gt;=4,VALUE(LEFT(A2067,4)),VALUE(LEFT(A2067,4))-1)+1,100),"00")</f>
        <v>FY2024-25</v>
      </c>
      <c r="D2067" s="0" t="s">
        <v>671</v>
      </c>
      <c r="E2067" s="0" t="s">
        <v>31</v>
      </c>
      <c r="F2067" s="0" t="str">
        <f aca="false">INDEX(Mapping!$B$2:$B$465,MATCH(E2067,Mapping!$A$2:$A$465,0))</f>
        <v>GUJARAT</v>
      </c>
      <c r="G2067" s="0" t="str">
        <f aca="false">INDEX(Mapping!$C$2:$C$465,MATCH(E2067,Mapping!$A$2:$A$465,0))</f>
        <v>GUJARAT</v>
      </c>
      <c r="H2067" s="2" t="n">
        <v>669.69</v>
      </c>
      <c r="I2067" s="3" t="n">
        <v>12.12</v>
      </c>
    </row>
    <row r="2068" customFormat="false" ht="15" hidden="false" customHeight="false" outlineLevel="0" collapsed="false">
      <c r="A2068" s="0" t="s">
        <v>271</v>
      </c>
      <c r="B2068" s="0" t="n">
        <f aca="false">VALUE(LEFT(A2068,4))</f>
        <v>2025</v>
      </c>
      <c r="C2068" s="0" t="str">
        <f aca="false">"FY"&amp;IF(VALUE(MID(A2068,6,2))&gt;=4,VALUE(LEFT(A2068,4)),VALUE(LEFT(A2068,4))-1)&amp;"-"&amp;TEXT(MOD(IF(VALUE(MID(A2068,6,2))&gt;=4,VALUE(LEFT(A2068,4)),VALUE(LEFT(A2068,4))-1)+1,100),"00")</f>
        <v>FY2024-25</v>
      </c>
      <c r="D2068" s="0" t="s">
        <v>677</v>
      </c>
      <c r="E2068" s="0" t="s">
        <v>39</v>
      </c>
      <c r="F2068" s="0" t="str">
        <f aca="false">INDEX(Mapping!$B$2:$B$465,MATCH(E2068,Mapping!$A$2:$A$465,0))</f>
        <v>WEST BENGAL</v>
      </c>
      <c r="G2068" s="0" t="str">
        <f aca="false">INDEX(Mapping!$C$2:$C$465,MATCH(E2068,Mapping!$A$2:$A$465,0))</f>
        <v>WEST BENGAL</v>
      </c>
      <c r="H2068" s="2" t="n">
        <v>612.06</v>
      </c>
      <c r="I2068" s="3" t="n">
        <v>11.08</v>
      </c>
    </row>
    <row r="2069" customFormat="false" ht="15" hidden="false" customHeight="false" outlineLevel="0" collapsed="false">
      <c r="A2069" s="0" t="s">
        <v>271</v>
      </c>
      <c r="B2069" s="0" t="n">
        <f aca="false">VALUE(LEFT(A2069,4))</f>
        <v>2025</v>
      </c>
      <c r="C2069" s="0" t="str">
        <f aca="false">"FY"&amp;IF(VALUE(MID(A2069,6,2))&gt;=4,VALUE(LEFT(A2069,4)),VALUE(LEFT(A2069,4))-1)&amp;"-"&amp;TEXT(MOD(IF(VALUE(MID(A2069,6,2))&gt;=4,VALUE(LEFT(A2069,4)),VALUE(LEFT(A2069,4))-1)+1,100),"00")</f>
        <v>FY2024-25</v>
      </c>
      <c r="D2069" s="0" t="s">
        <v>656</v>
      </c>
      <c r="E2069" s="0" t="s">
        <v>36</v>
      </c>
      <c r="F2069" s="0" t="str">
        <f aca="false">INDEX(Mapping!$B$2:$B$465,MATCH(E2069,Mapping!$A$2:$A$465,0))</f>
        <v>UTTAR PRADESH</v>
      </c>
      <c r="G2069" s="0" t="str">
        <f aca="false">INDEX(Mapping!$C$2:$C$465,MATCH(E2069,Mapping!$A$2:$A$465,0))</f>
        <v>UTTAR PRADESH</v>
      </c>
      <c r="H2069" s="2" t="n">
        <v>205.58</v>
      </c>
      <c r="I2069" s="3" t="n">
        <v>3.72</v>
      </c>
    </row>
    <row r="2070" customFormat="false" ht="15" hidden="false" customHeight="false" outlineLevel="0" collapsed="false">
      <c r="A2070" s="0" t="s">
        <v>271</v>
      </c>
      <c r="B2070" s="0" t="n">
        <f aca="false">VALUE(LEFT(A2070,4))</f>
        <v>2025</v>
      </c>
      <c r="C2070" s="0" t="str">
        <f aca="false">"FY"&amp;IF(VALUE(MID(A2070,6,2))&gt;=4,VALUE(LEFT(A2070,4)),VALUE(LEFT(A2070,4))-1)&amp;"-"&amp;TEXT(MOD(IF(VALUE(MID(A2070,6,2))&gt;=4,VALUE(LEFT(A2070,4)),VALUE(LEFT(A2070,4))-1)+1,100),"00")</f>
        <v>FY2024-25</v>
      </c>
      <c r="D2070" s="0" t="s">
        <v>876</v>
      </c>
      <c r="E2070" s="0" t="s">
        <v>95</v>
      </c>
      <c r="F2070" s="0" t="str">
        <f aca="false">INDEX(Mapping!$B$2:$B$465,MATCH(E2070,Mapping!$A$2:$A$465,0))</f>
        <v>DRUK GREEN POWER (BHUTAN)</v>
      </c>
      <c r="G2070" s="0" t="str">
        <f aca="false">INDEX(Mapping!$C$2:$C$465,MATCH(E2070,Mapping!$A$2:$A$465,0))</f>
        <v>DRUK GREEN POWER (BHUTAN)</v>
      </c>
      <c r="H2070" s="2" t="n">
        <v>188.78</v>
      </c>
      <c r="I2070" s="3" t="n">
        <v>3.42</v>
      </c>
    </row>
    <row r="2071" customFormat="false" ht="15" hidden="false" customHeight="false" outlineLevel="0" collapsed="false">
      <c r="A2071" s="0" t="s">
        <v>271</v>
      </c>
      <c r="B2071" s="0" t="n">
        <f aca="false">VALUE(LEFT(A2071,4))</f>
        <v>2025</v>
      </c>
      <c r="C2071" s="0" t="str">
        <f aca="false">"FY"&amp;IF(VALUE(MID(A2071,6,2))&gt;=4,VALUE(LEFT(A2071,4)),VALUE(LEFT(A2071,4))-1)&amp;"-"&amp;TEXT(MOD(IF(VALUE(MID(A2071,6,2))&gt;=4,VALUE(LEFT(A2071,4)),VALUE(LEFT(A2071,4))-1)+1,100),"00")</f>
        <v>FY2024-25</v>
      </c>
      <c r="D2071" s="0" t="s">
        <v>672</v>
      </c>
      <c r="E2071" s="0" t="s">
        <v>38</v>
      </c>
      <c r="F2071" s="0" t="str">
        <f aca="false">INDEX(Mapping!$B$2:$B$465,MATCH(E2071,Mapping!$A$2:$A$465,0))</f>
        <v>ANDHRA PRADESH</v>
      </c>
      <c r="G2071" s="0" t="str">
        <f aca="false">INDEX(Mapping!$C$2:$C$465,MATCH(E2071,Mapping!$A$2:$A$465,0))</f>
        <v>ANDHRA PRADESH</v>
      </c>
      <c r="H2071" s="2" t="n">
        <v>174.4</v>
      </c>
      <c r="I2071" s="3" t="n">
        <v>3.16</v>
      </c>
    </row>
    <row r="2072" customFormat="false" ht="15" hidden="false" customHeight="false" outlineLevel="0" collapsed="false">
      <c r="A2072" s="0" t="s">
        <v>271</v>
      </c>
      <c r="B2072" s="0" t="n">
        <f aca="false">VALUE(LEFT(A2072,4))</f>
        <v>2025</v>
      </c>
      <c r="C2072" s="0" t="str">
        <f aca="false">"FY"&amp;IF(VALUE(MID(A2072,6,2))&gt;=4,VALUE(LEFT(A2072,4)),VALUE(LEFT(A2072,4))-1)&amp;"-"&amp;TEXT(MOD(IF(VALUE(MID(A2072,6,2))&gt;=4,VALUE(LEFT(A2072,4)),VALUE(LEFT(A2072,4))-1)+1,100),"00")</f>
        <v>FY2024-25</v>
      </c>
      <c r="D2072" s="0" t="s">
        <v>668</v>
      </c>
      <c r="E2072" s="0" t="s">
        <v>40</v>
      </c>
      <c r="F2072" s="0" t="str">
        <f aca="false">INDEX(Mapping!$B$2:$B$465,MATCH(E2072,Mapping!$A$2:$A$465,0))</f>
        <v>TAMIL NADU</v>
      </c>
      <c r="G2072" s="0" t="str">
        <f aca="false">INDEX(Mapping!$C$2:$C$465,MATCH(E2072,Mapping!$A$2:$A$465,0))</f>
        <v>TAMIL NADU</v>
      </c>
      <c r="H2072" s="2" t="n">
        <v>168.16</v>
      </c>
      <c r="I2072" s="3" t="n">
        <v>3.04</v>
      </c>
    </row>
    <row r="2073" customFormat="false" ht="15" hidden="false" customHeight="false" outlineLevel="0" collapsed="false">
      <c r="A2073" s="0" t="s">
        <v>271</v>
      </c>
      <c r="B2073" s="0" t="n">
        <f aca="false">VALUE(LEFT(A2073,4))</f>
        <v>2025</v>
      </c>
      <c r="C2073" s="0" t="str">
        <f aca="false">"FY"&amp;IF(VALUE(MID(A2073,6,2))&gt;=4,VALUE(LEFT(A2073,4)),VALUE(LEFT(A2073,4))-1)&amp;"-"&amp;TEXT(MOD(IF(VALUE(MID(A2073,6,2))&gt;=4,VALUE(LEFT(A2073,4)),VALUE(LEFT(A2073,4))-1)+1,100),"00")</f>
        <v>FY2024-25</v>
      </c>
      <c r="D2073" s="0" t="s">
        <v>120</v>
      </c>
      <c r="E2073" s="0" t="s">
        <v>120</v>
      </c>
      <c r="F2073" s="0" t="str">
        <f aca="false">INDEX(Mapping!$B$2:$B$465,MATCH(E2073,Mapping!$A$2:$A$465,0))</f>
        <v>NEPAL (NEA / NVVN)</v>
      </c>
      <c r="G2073" s="0" t="str">
        <f aca="false">INDEX(Mapping!$C$2:$C$465,MATCH(E2073,Mapping!$A$2:$A$465,0))</f>
        <v>NEPAL (NEA / NVVN)</v>
      </c>
      <c r="H2073" s="2" t="n">
        <v>115.96</v>
      </c>
      <c r="I2073" s="3" t="n">
        <v>2.1</v>
      </c>
    </row>
    <row r="2074" customFormat="false" ht="15" hidden="false" customHeight="false" outlineLevel="0" collapsed="false">
      <c r="A2074" s="0" t="s">
        <v>271</v>
      </c>
      <c r="B2074" s="0" t="n">
        <f aca="false">VALUE(LEFT(A2074,4))</f>
        <v>2025</v>
      </c>
      <c r="C2074" s="0" t="str">
        <f aca="false">"FY"&amp;IF(VALUE(MID(A2074,6,2))&gt;=4,VALUE(LEFT(A2074,4)),VALUE(LEFT(A2074,4))-1)&amp;"-"&amp;TEXT(MOD(IF(VALUE(MID(A2074,6,2))&gt;=4,VALUE(LEFT(A2074,4)),VALUE(LEFT(A2074,4))-1)+1,100),"00")</f>
        <v>FY2024-25</v>
      </c>
      <c r="D2074" s="0" t="s">
        <v>699</v>
      </c>
      <c r="E2074" s="0" t="s">
        <v>71</v>
      </c>
      <c r="F2074" s="0" t="str">
        <f aca="false">INDEX(Mapping!$B$2:$B$465,MATCH(E2074,Mapping!$A$2:$A$465,0))</f>
        <v>KERALA</v>
      </c>
      <c r="G2074" s="0" t="str">
        <f aca="false">INDEX(Mapping!$C$2:$C$465,MATCH(E2074,Mapping!$A$2:$A$465,0))</f>
        <v>KERALA</v>
      </c>
      <c r="H2074" s="2" t="n">
        <v>108.69</v>
      </c>
      <c r="I2074" s="3" t="n">
        <v>1.97</v>
      </c>
    </row>
    <row r="2075" customFormat="false" ht="15" hidden="false" customHeight="false" outlineLevel="0" collapsed="false">
      <c r="A2075" s="0" t="s">
        <v>271</v>
      </c>
      <c r="B2075" s="0" t="n">
        <f aca="false">VALUE(LEFT(A2075,4))</f>
        <v>2025</v>
      </c>
      <c r="C2075" s="0" t="str">
        <f aca="false">"FY"&amp;IF(VALUE(MID(A2075,6,2))&gt;=4,VALUE(LEFT(A2075,4)),VALUE(LEFT(A2075,4))-1)&amp;"-"&amp;TEXT(MOD(IF(VALUE(MID(A2075,6,2))&gt;=4,VALUE(LEFT(A2075,4)),VALUE(LEFT(A2075,4))-1)+1,100),"00")</f>
        <v>FY2024-25</v>
      </c>
      <c r="D2075" s="0" t="s">
        <v>702</v>
      </c>
      <c r="E2075" s="0" t="s">
        <v>42</v>
      </c>
      <c r="F2075" s="0" t="str">
        <f aca="false">INDEX(Mapping!$B$2:$B$465,MATCH(E2075,Mapping!$A$2:$A$465,0))</f>
        <v>PUNJAB</v>
      </c>
      <c r="G2075" s="0" t="str">
        <f aca="false">INDEX(Mapping!$C$2:$C$465,MATCH(E2075,Mapping!$A$2:$A$465,0))</f>
        <v>PUNJAB</v>
      </c>
      <c r="H2075" s="2" t="n">
        <v>107.91</v>
      </c>
      <c r="I2075" s="3" t="n">
        <v>1.95</v>
      </c>
    </row>
    <row r="2076" customFormat="false" ht="15" hidden="false" customHeight="false" outlineLevel="0" collapsed="false">
      <c r="A2076" s="0" t="s">
        <v>271</v>
      </c>
      <c r="B2076" s="0" t="n">
        <f aca="false">VALUE(LEFT(A2076,4))</f>
        <v>2025</v>
      </c>
      <c r="C2076" s="0" t="str">
        <f aca="false">"FY"&amp;IF(VALUE(MID(A2076,6,2))&gt;=4,VALUE(LEFT(A2076,4)),VALUE(LEFT(A2076,4))-1)&amp;"-"&amp;TEXT(MOD(IF(VALUE(MID(A2076,6,2))&gt;=4,VALUE(LEFT(A2076,4)),VALUE(LEFT(A2076,4))-1)+1,100),"00")</f>
        <v>FY2024-25</v>
      </c>
      <c r="D2076" s="0" t="s">
        <v>738</v>
      </c>
      <c r="E2076" s="0" t="s">
        <v>56</v>
      </c>
      <c r="F2076" s="0" t="str">
        <f aca="false">INDEX(Mapping!$B$2:$B$465,MATCH(E2076,Mapping!$A$2:$A$465,0))</f>
        <v>UTTARAKHAND</v>
      </c>
      <c r="G2076" s="0" t="str">
        <f aca="false">INDEX(Mapping!$C$2:$C$465,MATCH(E2076,Mapping!$A$2:$A$465,0))</f>
        <v>UTTARAKHAND</v>
      </c>
      <c r="H2076" s="2" t="n">
        <v>98.14</v>
      </c>
      <c r="I2076" s="3" t="n">
        <v>1.78</v>
      </c>
    </row>
    <row r="2077" customFormat="false" ht="15" hidden="false" customHeight="false" outlineLevel="0" collapsed="false">
      <c r="A2077" s="0" t="s">
        <v>271</v>
      </c>
      <c r="B2077" s="0" t="n">
        <f aca="false">VALUE(LEFT(A2077,4))</f>
        <v>2025</v>
      </c>
      <c r="C2077" s="0" t="str">
        <f aca="false">"FY"&amp;IF(VALUE(MID(A2077,6,2))&gt;=4,VALUE(LEFT(A2077,4)),VALUE(LEFT(A2077,4))-1)&amp;"-"&amp;TEXT(MOD(IF(VALUE(MID(A2077,6,2))&gt;=4,VALUE(LEFT(A2077,4)),VALUE(LEFT(A2077,4))-1)+1,100),"00")</f>
        <v>FY2024-25</v>
      </c>
      <c r="D2077" s="0" t="s">
        <v>663</v>
      </c>
      <c r="E2077" s="0" t="s">
        <v>41</v>
      </c>
      <c r="F2077" s="0" t="str">
        <f aca="false">INDEX(Mapping!$B$2:$B$465,MATCH(E2077,Mapping!$A$2:$A$465,0))</f>
        <v>RAJASTHAN</v>
      </c>
      <c r="G2077" s="0" t="str">
        <f aca="false">INDEX(Mapping!$C$2:$C$465,MATCH(E2077,Mapping!$A$2:$A$465,0))</f>
        <v>RAJASTHAN</v>
      </c>
      <c r="H2077" s="2" t="n">
        <v>78.69</v>
      </c>
      <c r="I2077" s="3" t="n">
        <v>1.42</v>
      </c>
    </row>
    <row r="2078" customFormat="false" ht="15" hidden="false" customHeight="false" outlineLevel="0" collapsed="false">
      <c r="A2078" s="0" t="s">
        <v>271</v>
      </c>
      <c r="B2078" s="0" t="n">
        <f aca="false">VALUE(LEFT(A2078,4))</f>
        <v>2025</v>
      </c>
      <c r="C2078" s="0" t="str">
        <f aca="false">"FY"&amp;IF(VALUE(MID(A2078,6,2))&gt;=4,VALUE(LEFT(A2078,4)),VALUE(LEFT(A2078,4))-1)&amp;"-"&amp;TEXT(MOD(IF(VALUE(MID(A2078,6,2))&gt;=4,VALUE(LEFT(A2078,4)),VALUE(LEFT(A2078,4))-1)+1,100),"00")</f>
        <v>FY2024-25</v>
      </c>
      <c r="D2078" s="0" t="s">
        <v>880</v>
      </c>
      <c r="E2078" s="0" t="s">
        <v>290</v>
      </c>
      <c r="F2078" s="0" t="str">
        <f aca="false">INDEX(Mapping!$B$2:$B$465,MATCH(E2078,Mapping!$A$2:$A$465,0))</f>
        <v>NEPAL (NEA / NVVN)</v>
      </c>
      <c r="G2078" s="0" t="str">
        <f aca="false">INDEX(Mapping!$C$2:$C$465,MATCH(E2078,Mapping!$A$2:$A$465,0))</f>
        <v>NEPAL (NEA / NVVN)</v>
      </c>
      <c r="H2078" s="2" t="n">
        <v>68.46</v>
      </c>
      <c r="I2078" s="3" t="n">
        <v>1.24</v>
      </c>
    </row>
    <row r="2079" customFormat="false" ht="15" hidden="false" customHeight="false" outlineLevel="0" collapsed="false">
      <c r="A2079" s="0" t="s">
        <v>271</v>
      </c>
      <c r="B2079" s="0" t="n">
        <f aca="false">VALUE(LEFT(A2079,4))</f>
        <v>2025</v>
      </c>
      <c r="C2079" s="0" t="str">
        <f aca="false">"FY"&amp;IF(VALUE(MID(A2079,6,2))&gt;=4,VALUE(LEFT(A2079,4)),VALUE(LEFT(A2079,4))-1)&amp;"-"&amp;TEXT(MOD(IF(VALUE(MID(A2079,6,2))&gt;=4,VALUE(LEFT(A2079,4)),VALUE(LEFT(A2079,4))-1)+1,100),"00")</f>
        <v>FY2024-25</v>
      </c>
      <c r="D2079" s="0" t="s">
        <v>875</v>
      </c>
      <c r="E2079" s="0" t="s">
        <v>178</v>
      </c>
      <c r="F2079" s="0" t="str">
        <f aca="false">INDEX(Mapping!$B$2:$B$465,MATCH(E2079,Mapping!$A$2:$A$465,0))</f>
        <v>AM/NS INDIA (HAZIRA)</v>
      </c>
      <c r="G2079" s="0" t="str">
        <f aca="false">INDEX(Mapping!$C$2:$C$465,MATCH(E2079,Mapping!$A$2:$A$465,0))</f>
        <v>AM/NS INDIA (HAZIRA)</v>
      </c>
      <c r="H2079" s="2" t="n">
        <v>65.14</v>
      </c>
      <c r="I2079" s="3" t="n">
        <v>1.18</v>
      </c>
    </row>
    <row r="2080" customFormat="false" ht="15" hidden="false" customHeight="false" outlineLevel="0" collapsed="false">
      <c r="A2080" s="0" t="s">
        <v>271</v>
      </c>
      <c r="B2080" s="0" t="n">
        <f aca="false">VALUE(LEFT(A2080,4))</f>
        <v>2025</v>
      </c>
      <c r="C2080" s="0" t="str">
        <f aca="false">"FY"&amp;IF(VALUE(MID(A2080,6,2))&gt;=4,VALUE(LEFT(A2080,4)),VALUE(LEFT(A2080,4))-1)&amp;"-"&amp;TEXT(MOD(IF(VALUE(MID(A2080,6,2))&gt;=4,VALUE(LEFT(A2080,4)),VALUE(LEFT(A2080,4))-1)+1,100),"00")</f>
        <v>FY2024-25</v>
      </c>
      <c r="D2080" s="0" t="s">
        <v>735</v>
      </c>
      <c r="E2080" s="0" t="s">
        <v>147</v>
      </c>
      <c r="F2080" s="0" t="str">
        <f aca="false">INDEX(Mapping!$B$2:$B$465,MATCH(E2080,Mapping!$A$2:$A$465,0))</f>
        <v>JAMMU &amp; KASHMIR</v>
      </c>
      <c r="G2080" s="0" t="str">
        <f aca="false">INDEX(Mapping!$C$2:$C$465,MATCH(E2080,Mapping!$A$2:$A$465,0))</f>
        <v>JAMMU &amp; KASHMIR</v>
      </c>
      <c r="H2080" s="2" t="n">
        <v>59.8</v>
      </c>
      <c r="I2080" s="3" t="n">
        <v>1.08</v>
      </c>
    </row>
    <row r="2081" customFormat="false" ht="15" hidden="false" customHeight="false" outlineLevel="0" collapsed="false">
      <c r="A2081" s="0" t="s">
        <v>271</v>
      </c>
      <c r="B2081" s="0" t="n">
        <f aca="false">VALUE(LEFT(A2081,4))</f>
        <v>2025</v>
      </c>
      <c r="C2081" s="0" t="str">
        <f aca="false">"FY"&amp;IF(VALUE(MID(A2081,6,2))&gt;=4,VALUE(LEFT(A2081,4)),VALUE(LEFT(A2081,4))-1)&amp;"-"&amp;TEXT(MOD(IF(VALUE(MID(A2081,6,2))&gt;=4,VALUE(LEFT(A2081,4)),VALUE(LEFT(A2081,4))-1)+1,100),"00")</f>
        <v>FY2024-25</v>
      </c>
      <c r="D2081" s="0" t="s">
        <v>657</v>
      </c>
      <c r="E2081" s="0" t="s">
        <v>46</v>
      </c>
      <c r="F2081" s="0" t="str">
        <f aca="false">INDEX(Mapping!$B$2:$B$465,MATCH(E2081,Mapping!$A$2:$A$465,0))</f>
        <v>CHHATTISGARH</v>
      </c>
      <c r="G2081" s="0" t="str">
        <f aca="false">INDEX(Mapping!$C$2:$C$465,MATCH(E2081,Mapping!$A$2:$A$465,0))</f>
        <v>CHHATTISGARH</v>
      </c>
      <c r="H2081" s="2" t="n">
        <v>49.26</v>
      </c>
      <c r="I2081" s="3" t="n">
        <v>0.89</v>
      </c>
    </row>
    <row r="2082" customFormat="false" ht="15" hidden="false" customHeight="false" outlineLevel="0" collapsed="false">
      <c r="A2082" s="0" t="s">
        <v>271</v>
      </c>
      <c r="B2082" s="0" t="n">
        <f aca="false">VALUE(LEFT(A2082,4))</f>
        <v>2025</v>
      </c>
      <c r="C2082" s="0" t="str">
        <f aca="false">"FY"&amp;IF(VALUE(MID(A2082,6,2))&gt;=4,VALUE(LEFT(A2082,4)),VALUE(LEFT(A2082,4))-1)&amp;"-"&amp;TEXT(MOD(IF(VALUE(MID(A2082,6,2))&gt;=4,VALUE(LEFT(A2082,4)),VALUE(LEFT(A2082,4))-1)+1,100),"00")</f>
        <v>FY2024-25</v>
      </c>
      <c r="D2082" s="0" t="s">
        <v>660</v>
      </c>
      <c r="E2082" s="0" t="s">
        <v>50</v>
      </c>
      <c r="F2082" s="0" t="str">
        <f aca="false">INDEX(Mapping!$B$2:$B$465,MATCH(E2082,Mapping!$A$2:$A$465,0))</f>
        <v>MADHYA PRADESH</v>
      </c>
      <c r="G2082" s="0" t="str">
        <f aca="false">INDEX(Mapping!$C$2:$C$465,MATCH(E2082,Mapping!$A$2:$A$465,0))</f>
        <v>MADHYA PRADESH</v>
      </c>
      <c r="H2082" s="2" t="n">
        <v>47.31</v>
      </c>
      <c r="I2082" s="3" t="n">
        <v>0.86</v>
      </c>
    </row>
    <row r="2083" customFormat="false" ht="15" hidden="false" customHeight="false" outlineLevel="0" collapsed="false">
      <c r="A2083" s="0" t="s">
        <v>271</v>
      </c>
      <c r="B2083" s="0" t="n">
        <f aca="false">VALUE(LEFT(A2083,4))</f>
        <v>2025</v>
      </c>
      <c r="C2083" s="0" t="str">
        <f aca="false">"FY"&amp;IF(VALUE(MID(A2083,6,2))&gt;=4,VALUE(LEFT(A2083,4)),VALUE(LEFT(A2083,4))-1)&amp;"-"&amp;TEXT(MOD(IF(VALUE(MID(A2083,6,2))&gt;=4,VALUE(LEFT(A2083,4)),VALUE(LEFT(A2083,4))-1)+1,100),"00")</f>
        <v>FY2024-25</v>
      </c>
      <c r="D2083" s="0" t="s">
        <v>652</v>
      </c>
      <c r="E2083" s="0" t="s">
        <v>47</v>
      </c>
      <c r="F2083" s="0" t="str">
        <f aca="false">INDEX(Mapping!$B$2:$B$465,MATCH(E2083,Mapping!$A$2:$A$465,0))</f>
        <v>KARNATAKA</v>
      </c>
      <c r="G2083" s="0" t="str">
        <f aca="false">INDEX(Mapping!$C$2:$C$465,MATCH(E2083,Mapping!$A$2:$A$465,0))</f>
        <v>KARNATAKA</v>
      </c>
      <c r="H2083" s="2" t="n">
        <v>45.56</v>
      </c>
      <c r="I2083" s="3" t="n">
        <v>0.82</v>
      </c>
    </row>
    <row r="2084" customFormat="false" ht="15" hidden="false" customHeight="false" outlineLevel="0" collapsed="false">
      <c r="A2084" s="0" t="s">
        <v>271</v>
      </c>
      <c r="B2084" s="0" t="n">
        <f aca="false">VALUE(LEFT(A2084,4))</f>
        <v>2025</v>
      </c>
      <c r="C2084" s="0" t="str">
        <f aca="false">"FY"&amp;IF(VALUE(MID(A2084,6,2))&gt;=4,VALUE(LEFT(A2084,4)),VALUE(LEFT(A2084,4))-1)&amp;"-"&amp;TEXT(MOD(IF(VALUE(MID(A2084,6,2))&gt;=4,VALUE(LEFT(A2084,4)),VALUE(LEFT(A2084,4))-1)+1,100),"00")</f>
        <v>FY2024-25</v>
      </c>
      <c r="D2084" s="0" t="s">
        <v>757</v>
      </c>
      <c r="E2084" s="0" t="s">
        <v>121</v>
      </c>
      <c r="F2084" s="0" t="str">
        <f aca="false">INDEX(Mapping!$B$2:$B$465,MATCH(E2084,Mapping!$A$2:$A$465,0))</f>
        <v>MEGHALAYA</v>
      </c>
      <c r="G2084" s="0" t="str">
        <f aca="false">INDEX(Mapping!$C$2:$C$465,MATCH(E2084,Mapping!$A$2:$A$465,0))</f>
        <v>MEGHALAYA</v>
      </c>
      <c r="H2084" s="2" t="n">
        <v>45.15</v>
      </c>
      <c r="I2084" s="3" t="n">
        <v>0.82</v>
      </c>
    </row>
    <row r="2085" customFormat="false" ht="15" hidden="false" customHeight="false" outlineLevel="0" collapsed="false">
      <c r="A2085" s="0" t="s">
        <v>271</v>
      </c>
      <c r="B2085" s="0" t="n">
        <f aca="false">VALUE(LEFT(A2085,4))</f>
        <v>2025</v>
      </c>
      <c r="C2085" s="0" t="str">
        <f aca="false">"FY"&amp;IF(VALUE(MID(A2085,6,2))&gt;=4,VALUE(LEFT(A2085,4)),VALUE(LEFT(A2085,4))-1)&amp;"-"&amp;TEXT(MOD(IF(VALUE(MID(A2085,6,2))&gt;=4,VALUE(LEFT(A2085,4)),VALUE(LEFT(A2085,4))-1)+1,100),"00")</f>
        <v>FY2024-25</v>
      </c>
      <c r="D2085" s="0" t="s">
        <v>872</v>
      </c>
      <c r="E2085" s="0" t="s">
        <v>105</v>
      </c>
      <c r="F2085" s="0" t="str">
        <f aca="false">INDEX(Mapping!$B$2:$B$465,MATCH(E2085,Mapping!$A$2:$A$465,0))</f>
        <v>DNH &amp; DD (UT)</v>
      </c>
      <c r="G2085" s="0" t="str">
        <f aca="false">INDEX(Mapping!$C$2:$C$465,MATCH(E2085,Mapping!$A$2:$A$465,0))</f>
        <v>DNH &amp; DD (UT)</v>
      </c>
      <c r="H2085" s="2" t="n">
        <v>43.73</v>
      </c>
      <c r="I2085" s="3" t="n">
        <v>0.79</v>
      </c>
    </row>
    <row r="2086" customFormat="false" ht="15" hidden="false" customHeight="false" outlineLevel="0" collapsed="false">
      <c r="A2086" s="0" t="s">
        <v>271</v>
      </c>
      <c r="B2086" s="0" t="n">
        <f aca="false">VALUE(LEFT(A2086,4))</f>
        <v>2025</v>
      </c>
      <c r="C2086" s="0" t="str">
        <f aca="false">"FY"&amp;IF(VALUE(MID(A2086,6,2))&gt;=4,VALUE(LEFT(A2086,4)),VALUE(LEFT(A2086,4))-1)&amp;"-"&amp;TEXT(MOD(IF(VALUE(MID(A2086,6,2))&gt;=4,VALUE(LEFT(A2086,4)),VALUE(LEFT(A2086,4))-1)+1,100),"00")</f>
        <v>FY2024-25</v>
      </c>
      <c r="D2086" s="0" t="s">
        <v>200</v>
      </c>
      <c r="E2086" s="0" t="s">
        <v>200</v>
      </c>
      <c r="F2086" s="0" t="str">
        <f aca="false">INDEX(Mapping!$B$2:$B$465,MATCH(E2086,Mapping!$A$2:$A$465,0))</f>
        <v>JSW ENERGY UTKAL (EX-IND BARATH)</v>
      </c>
      <c r="G2086" s="0" t="str">
        <f aca="false">INDEX(Mapping!$C$2:$C$465,MATCH(E2086,Mapping!$A$2:$A$465,0))</f>
        <v>JSW ENERGY (INCL. KSK MAHANADI)</v>
      </c>
      <c r="H2086" s="2" t="n">
        <v>42.62</v>
      </c>
      <c r="I2086" s="3" t="n">
        <v>0.77</v>
      </c>
    </row>
    <row r="2087" customFormat="false" ht="15" hidden="false" customHeight="false" outlineLevel="0" collapsed="false">
      <c r="A2087" s="0" t="s">
        <v>271</v>
      </c>
      <c r="B2087" s="0" t="n">
        <f aca="false">VALUE(LEFT(A2087,4))</f>
        <v>2025</v>
      </c>
      <c r="C2087" s="0" t="str">
        <f aca="false">"FY"&amp;IF(VALUE(MID(A2087,6,2))&gt;=4,VALUE(LEFT(A2087,4)),VALUE(LEFT(A2087,4))-1)&amp;"-"&amp;TEXT(MOD(IF(VALUE(MID(A2087,6,2))&gt;=4,VALUE(LEFT(A2087,4)),VALUE(LEFT(A2087,4))-1)+1,100),"00")</f>
        <v>FY2024-25</v>
      </c>
      <c r="D2087" s="0" t="s">
        <v>658</v>
      </c>
      <c r="E2087" s="0" t="s">
        <v>48</v>
      </c>
      <c r="F2087" s="0" t="str">
        <f aca="false">INDEX(Mapping!$B$2:$B$465,MATCH(E2087,Mapping!$A$2:$A$465,0))</f>
        <v>DELHI</v>
      </c>
      <c r="G2087" s="0" t="str">
        <f aca="false">INDEX(Mapping!$C$2:$C$465,MATCH(E2087,Mapping!$A$2:$A$465,0))</f>
        <v>DELHI</v>
      </c>
      <c r="H2087" s="2" t="n">
        <v>24.44</v>
      </c>
      <c r="I2087" s="3" t="n">
        <v>0.44</v>
      </c>
    </row>
    <row r="2088" customFormat="false" ht="15" hidden="false" customHeight="false" outlineLevel="0" collapsed="false">
      <c r="A2088" s="0" t="s">
        <v>271</v>
      </c>
      <c r="B2088" s="0" t="n">
        <f aca="false">VALUE(LEFT(A2088,4))</f>
        <v>2025</v>
      </c>
      <c r="C2088" s="0" t="str">
        <f aca="false">"FY"&amp;IF(VALUE(MID(A2088,6,2))&gt;=4,VALUE(LEFT(A2088,4)),VALUE(LEFT(A2088,4))-1)&amp;"-"&amp;TEXT(MOD(IF(VALUE(MID(A2088,6,2))&gt;=4,VALUE(LEFT(A2088,4)),VALUE(LEFT(A2088,4))-1)+1,100),"00")</f>
        <v>FY2024-25</v>
      </c>
      <c r="D2088" s="0" t="s">
        <v>338</v>
      </c>
      <c r="E2088" s="0" t="s">
        <v>338</v>
      </c>
      <c r="F2088" s="0" t="str">
        <f aca="false">INDEX(Mapping!$B$2:$B$465,MATCH(E2088,Mapping!$A$2:$A$465,0))</f>
        <v>NEPAL (NEA / NVVN)</v>
      </c>
      <c r="G2088" s="0" t="str">
        <f aca="false">INDEX(Mapping!$C$2:$C$465,MATCH(E2088,Mapping!$A$2:$A$465,0))</f>
        <v>NEPAL (NEA / NVVN)</v>
      </c>
      <c r="H2088" s="2" t="n">
        <v>23.83</v>
      </c>
      <c r="I2088" s="3" t="n">
        <v>0.43</v>
      </c>
    </row>
    <row r="2089" customFormat="false" ht="15" hidden="false" customHeight="false" outlineLevel="0" collapsed="false">
      <c r="A2089" s="0" t="s">
        <v>271</v>
      </c>
      <c r="B2089" s="0" t="n">
        <f aca="false">VALUE(LEFT(A2089,4))</f>
        <v>2025</v>
      </c>
      <c r="C2089" s="0" t="str">
        <f aca="false">"FY"&amp;IF(VALUE(MID(A2089,6,2))&gt;=4,VALUE(LEFT(A2089,4)),VALUE(LEFT(A2089,4))-1)&amp;"-"&amp;TEXT(MOD(IF(VALUE(MID(A2089,6,2))&gt;=4,VALUE(LEFT(A2089,4)),VALUE(LEFT(A2089,4))-1)+1,100),"00")</f>
        <v>FY2024-25</v>
      </c>
      <c r="D2089" s="0" t="s">
        <v>654</v>
      </c>
      <c r="E2089" s="0" t="s">
        <v>43</v>
      </c>
      <c r="F2089" s="0" t="str">
        <f aca="false">INDEX(Mapping!$B$2:$B$465,MATCH(E2089,Mapping!$A$2:$A$465,0))</f>
        <v>ODISHA</v>
      </c>
      <c r="G2089" s="0" t="str">
        <f aca="false">INDEX(Mapping!$C$2:$C$465,MATCH(E2089,Mapping!$A$2:$A$465,0))</f>
        <v>ODISHA</v>
      </c>
      <c r="H2089" s="2" t="n">
        <v>16.09</v>
      </c>
      <c r="I2089" s="3" t="n">
        <v>0.29</v>
      </c>
    </row>
    <row r="2090" customFormat="false" ht="15" hidden="false" customHeight="false" outlineLevel="0" collapsed="false">
      <c r="A2090" s="0" t="s">
        <v>271</v>
      </c>
      <c r="B2090" s="0" t="n">
        <f aca="false">VALUE(LEFT(A2090,4))</f>
        <v>2025</v>
      </c>
      <c r="C2090" s="0" t="str">
        <f aca="false">"FY"&amp;IF(VALUE(MID(A2090,6,2))&gt;=4,VALUE(LEFT(A2090,4)),VALUE(LEFT(A2090,4))-1)&amp;"-"&amp;TEXT(MOD(IF(VALUE(MID(A2090,6,2))&gt;=4,VALUE(LEFT(A2090,4)),VALUE(LEFT(A2090,4))-1)+1,100),"00")</f>
        <v>FY2024-25</v>
      </c>
      <c r="D2090" s="0" t="s">
        <v>687</v>
      </c>
      <c r="E2090" s="0" t="s">
        <v>45</v>
      </c>
      <c r="F2090" s="0" t="str">
        <f aca="false">INDEX(Mapping!$B$2:$B$465,MATCH(E2090,Mapping!$A$2:$A$465,0))</f>
        <v>BIHAR</v>
      </c>
      <c r="G2090" s="0" t="str">
        <f aca="false">INDEX(Mapping!$C$2:$C$465,MATCH(E2090,Mapping!$A$2:$A$465,0))</f>
        <v>BIHAR</v>
      </c>
      <c r="H2090" s="2" t="n">
        <v>13.1</v>
      </c>
      <c r="I2090" s="3" t="n">
        <v>0.24</v>
      </c>
    </row>
    <row r="2091" customFormat="false" ht="15" hidden="false" customHeight="false" outlineLevel="0" collapsed="false">
      <c r="A2091" s="0" t="s">
        <v>271</v>
      </c>
      <c r="B2091" s="0" t="n">
        <f aca="false">VALUE(LEFT(A2091,4))</f>
        <v>2025</v>
      </c>
      <c r="C2091" s="0" t="str">
        <f aca="false">"FY"&amp;IF(VALUE(MID(A2091,6,2))&gt;=4,VALUE(LEFT(A2091,4)),VALUE(LEFT(A2091,4))-1)&amp;"-"&amp;TEXT(MOD(IF(VALUE(MID(A2091,6,2))&gt;=4,VALUE(LEFT(A2091,4)),VALUE(LEFT(A2091,4))-1)+1,100),"00")</f>
        <v>FY2024-25</v>
      </c>
      <c r="D2091" s="0" t="s">
        <v>299</v>
      </c>
      <c r="E2091" s="0" t="s">
        <v>299</v>
      </c>
      <c r="F2091" s="0" t="str">
        <f aca="false">INDEX(Mapping!$B$2:$B$465,MATCH(E2091,Mapping!$A$2:$A$465,0))</f>
        <v>NEPAL (NEA / NVVN)</v>
      </c>
      <c r="G2091" s="0" t="str">
        <f aca="false">INDEX(Mapping!$C$2:$C$465,MATCH(E2091,Mapping!$A$2:$A$465,0))</f>
        <v>NEPAL (NEA / NVVN)</v>
      </c>
      <c r="H2091" s="2" t="n">
        <v>12.16</v>
      </c>
      <c r="I2091" s="3" t="n">
        <v>0.22</v>
      </c>
    </row>
    <row r="2092" customFormat="false" ht="15" hidden="false" customHeight="false" outlineLevel="0" collapsed="false">
      <c r="A2092" s="0" t="s">
        <v>271</v>
      </c>
      <c r="B2092" s="0" t="n">
        <f aca="false">VALUE(LEFT(A2092,4))</f>
        <v>2025</v>
      </c>
      <c r="C2092" s="0" t="str">
        <f aca="false">"FY"&amp;IF(VALUE(MID(A2092,6,2))&gt;=4,VALUE(LEFT(A2092,4)),VALUE(LEFT(A2092,4))-1)&amp;"-"&amp;TEXT(MOD(IF(VALUE(MID(A2092,6,2))&gt;=4,VALUE(LEFT(A2092,4)),VALUE(LEFT(A2092,4))-1)+1,100),"00")</f>
        <v>FY2024-25</v>
      </c>
      <c r="D2092" s="0" t="s">
        <v>874</v>
      </c>
      <c r="E2092" s="0" t="s">
        <v>257</v>
      </c>
      <c r="F2092" s="0" t="str">
        <f aca="false">INDEX(Mapping!$B$2:$B$465,MATCH(E2092,Mapping!$A$2:$A$465,0))</f>
        <v>INDIAN RAILWAYS (NCR)</v>
      </c>
      <c r="G2092" s="0" t="str">
        <f aca="false">INDEX(Mapping!$C$2:$C$465,MATCH(E2092,Mapping!$A$2:$A$465,0))</f>
        <v>INDIAN RAILWAYS (NCR)</v>
      </c>
      <c r="H2092" s="2" t="n">
        <v>8.23</v>
      </c>
      <c r="I2092" s="3" t="n">
        <v>0.15</v>
      </c>
    </row>
    <row r="2093" customFormat="false" ht="15" hidden="false" customHeight="false" outlineLevel="0" collapsed="false">
      <c r="A2093" s="0" t="s">
        <v>271</v>
      </c>
      <c r="B2093" s="0" t="n">
        <f aca="false">VALUE(LEFT(A2093,4))</f>
        <v>2025</v>
      </c>
      <c r="C2093" s="0" t="str">
        <f aca="false">"FY"&amp;IF(VALUE(MID(A2093,6,2))&gt;=4,VALUE(LEFT(A2093,4)),VALUE(LEFT(A2093,4))-1)&amp;"-"&amp;TEXT(MOD(IF(VALUE(MID(A2093,6,2))&gt;=4,VALUE(LEFT(A2093,4)),VALUE(LEFT(A2093,4))-1)+1,100),"00")</f>
        <v>FY2024-25</v>
      </c>
      <c r="D2093" s="0" t="s">
        <v>670</v>
      </c>
      <c r="E2093" s="0" t="s">
        <v>242</v>
      </c>
      <c r="F2093" s="0" t="str">
        <f aca="false">INDEX(Mapping!$B$2:$B$465,MATCH(E2093,Mapping!$A$2:$A$465,0))</f>
        <v>SKS POWER</v>
      </c>
      <c r="G2093" s="0" t="str">
        <f aca="false">INDEX(Mapping!$C$2:$C$465,MATCH(E2093,Mapping!$A$2:$A$465,0))</f>
        <v>SKS POWER</v>
      </c>
      <c r="H2093" s="2" t="n">
        <v>7.98</v>
      </c>
      <c r="I2093" s="3" t="n">
        <v>0.14</v>
      </c>
    </row>
    <row r="2094" customFormat="false" ht="15" hidden="false" customHeight="false" outlineLevel="0" collapsed="false">
      <c r="A2094" s="0" t="s">
        <v>271</v>
      </c>
      <c r="B2094" s="0" t="n">
        <f aca="false">VALUE(LEFT(A2094,4))</f>
        <v>2025</v>
      </c>
      <c r="C2094" s="0" t="str">
        <f aca="false">"FY"&amp;IF(VALUE(MID(A2094,6,2))&gt;=4,VALUE(LEFT(A2094,4)),VALUE(LEFT(A2094,4))-1)&amp;"-"&amp;TEXT(MOD(IF(VALUE(MID(A2094,6,2))&gt;=4,VALUE(LEFT(A2094,4)),VALUE(LEFT(A2094,4))-1)+1,100),"00")</f>
        <v>FY2024-25</v>
      </c>
      <c r="D2094" s="0" t="s">
        <v>669</v>
      </c>
      <c r="E2094" s="0" t="s">
        <v>44</v>
      </c>
      <c r="F2094" s="0" t="str">
        <f aca="false">INDEX(Mapping!$B$2:$B$465,MATCH(E2094,Mapping!$A$2:$A$465,0))</f>
        <v>HARYANA</v>
      </c>
      <c r="G2094" s="0" t="str">
        <f aca="false">INDEX(Mapping!$C$2:$C$465,MATCH(E2094,Mapping!$A$2:$A$465,0))</f>
        <v>HARYANA</v>
      </c>
      <c r="H2094" s="2" t="n">
        <v>5.69</v>
      </c>
      <c r="I2094" s="3" t="n">
        <v>0.1</v>
      </c>
    </row>
    <row r="2095" customFormat="false" ht="15" hidden="false" customHeight="false" outlineLevel="0" collapsed="false">
      <c r="A2095" s="0" t="s">
        <v>271</v>
      </c>
      <c r="B2095" s="0" t="n">
        <f aca="false">VALUE(LEFT(A2095,4))</f>
        <v>2025</v>
      </c>
      <c r="C2095" s="0" t="str">
        <f aca="false">"FY"&amp;IF(VALUE(MID(A2095,6,2))&gt;=4,VALUE(LEFT(A2095,4)),VALUE(LEFT(A2095,4))-1)&amp;"-"&amp;TEXT(MOD(IF(VALUE(MID(A2095,6,2))&gt;=4,VALUE(LEFT(A2095,4)),VALUE(LEFT(A2095,4))-1)+1,100),"00")</f>
        <v>FY2024-25</v>
      </c>
      <c r="D2095" s="0" t="s">
        <v>729</v>
      </c>
      <c r="E2095" s="0" t="s">
        <v>253</v>
      </c>
      <c r="F2095" s="0" t="str">
        <f aca="false">INDEX(Mapping!$B$2:$B$465,MATCH(E2095,Mapping!$A$2:$A$465,0))</f>
        <v>NAGALAND</v>
      </c>
      <c r="G2095" s="0" t="str">
        <f aca="false">INDEX(Mapping!$C$2:$C$465,MATCH(E2095,Mapping!$A$2:$A$465,0))</f>
        <v>NAGALAND</v>
      </c>
      <c r="H2095" s="2" t="n">
        <v>5.49</v>
      </c>
      <c r="I2095" s="3" t="n">
        <v>0.1</v>
      </c>
    </row>
    <row r="2096" customFormat="false" ht="15" hidden="false" customHeight="false" outlineLevel="0" collapsed="false">
      <c r="A2096" s="0" t="s">
        <v>271</v>
      </c>
      <c r="B2096" s="0" t="n">
        <f aca="false">VALUE(LEFT(A2096,4))</f>
        <v>2025</v>
      </c>
      <c r="C2096" s="0" t="str">
        <f aca="false">"FY"&amp;IF(VALUE(MID(A2096,6,2))&gt;=4,VALUE(LEFT(A2096,4)),VALUE(LEFT(A2096,4))-1)&amp;"-"&amp;TEXT(MOD(IF(VALUE(MID(A2096,6,2))&gt;=4,VALUE(LEFT(A2096,4)),VALUE(LEFT(A2096,4))-1)+1,100),"00")</f>
        <v>FY2024-25</v>
      </c>
      <c r="D2096" s="0" t="s">
        <v>666</v>
      </c>
      <c r="E2096" s="0" t="s">
        <v>53</v>
      </c>
      <c r="F2096" s="0" t="str">
        <f aca="false">INDEX(Mapping!$B$2:$B$465,MATCH(E2096,Mapping!$A$2:$A$465,0))</f>
        <v>HIMACHAL PRADESH</v>
      </c>
      <c r="G2096" s="0" t="str">
        <f aca="false">INDEX(Mapping!$C$2:$C$465,MATCH(E2096,Mapping!$A$2:$A$465,0))</f>
        <v>HIMACHAL PRADESH</v>
      </c>
      <c r="H2096" s="2" t="n">
        <v>3.46</v>
      </c>
      <c r="I2096" s="3" t="n">
        <v>0.06</v>
      </c>
    </row>
    <row r="2097" customFormat="false" ht="15" hidden="false" customHeight="false" outlineLevel="0" collapsed="false">
      <c r="A2097" s="0" t="s">
        <v>271</v>
      </c>
      <c r="B2097" s="0" t="n">
        <f aca="false">VALUE(LEFT(A2097,4))</f>
        <v>2025</v>
      </c>
      <c r="C2097" s="0" t="str">
        <f aca="false">"FY"&amp;IF(VALUE(MID(A2097,6,2))&gt;=4,VALUE(LEFT(A2097,4)),VALUE(LEFT(A2097,4))-1)&amp;"-"&amp;TEXT(MOD(IF(VALUE(MID(A2097,6,2))&gt;=4,VALUE(LEFT(A2097,4)),VALUE(LEFT(A2097,4))-1)+1,100),"00")</f>
        <v>FY2024-25</v>
      </c>
      <c r="D2097" s="0" t="s">
        <v>711</v>
      </c>
      <c r="E2097" s="0" t="s">
        <v>94</v>
      </c>
      <c r="F2097" s="0" t="str">
        <f aca="false">INDEX(Mapping!$B$2:$B$465,MATCH(E2097,Mapping!$A$2:$A$465,0))</f>
        <v>JHARKHAND</v>
      </c>
      <c r="G2097" s="0" t="str">
        <f aca="false">INDEX(Mapping!$C$2:$C$465,MATCH(E2097,Mapping!$A$2:$A$465,0))</f>
        <v>JHARKHAND</v>
      </c>
      <c r="H2097" s="2" t="n">
        <v>2.69</v>
      </c>
      <c r="I2097" s="3" t="n">
        <v>0.05</v>
      </c>
    </row>
    <row r="2098" customFormat="false" ht="15" hidden="false" customHeight="false" outlineLevel="0" collapsed="false">
      <c r="A2098" s="0" t="s">
        <v>271</v>
      </c>
      <c r="B2098" s="0" t="n">
        <f aca="false">VALUE(LEFT(A2098,4))</f>
        <v>2025</v>
      </c>
      <c r="C2098" s="0" t="str">
        <f aca="false">"FY"&amp;IF(VALUE(MID(A2098,6,2))&gt;=4,VALUE(LEFT(A2098,4)),VALUE(LEFT(A2098,4))-1)&amp;"-"&amp;TEXT(MOD(IF(VALUE(MID(A2098,6,2))&gt;=4,VALUE(LEFT(A2098,4)),VALUE(LEFT(A2098,4))-1)+1,100),"00")</f>
        <v>FY2024-25</v>
      </c>
      <c r="D2098" s="0" t="s">
        <v>192</v>
      </c>
      <c r="E2098" s="0" t="s">
        <v>192</v>
      </c>
      <c r="F2098" s="0" t="str">
        <f aca="false">INDEX(Mapping!$B$2:$B$465,MATCH(E2098,Mapping!$A$2:$A$465,0))</f>
        <v>MB POWER (MP)</v>
      </c>
      <c r="G2098" s="0" t="str">
        <f aca="false">INDEX(Mapping!$C$2:$C$465,MATCH(E2098,Mapping!$A$2:$A$465,0))</f>
        <v>MB POWER (MP)</v>
      </c>
      <c r="H2098" s="2" t="n">
        <v>2.5</v>
      </c>
      <c r="I2098" s="3" t="n">
        <v>0.05</v>
      </c>
    </row>
    <row r="2099" customFormat="false" ht="15" hidden="false" customHeight="false" outlineLevel="0" collapsed="false">
      <c r="A2099" s="0" t="s">
        <v>271</v>
      </c>
      <c r="B2099" s="0" t="n">
        <f aca="false">VALUE(LEFT(A2099,4))</f>
        <v>2025</v>
      </c>
      <c r="C2099" s="0" t="str">
        <f aca="false">"FY"&amp;IF(VALUE(MID(A2099,6,2))&gt;=4,VALUE(LEFT(A2099,4)),VALUE(LEFT(A2099,4))-1)&amp;"-"&amp;TEXT(MOD(IF(VALUE(MID(A2099,6,2))&gt;=4,VALUE(LEFT(A2099,4)),VALUE(LEFT(A2099,4))-1)+1,100),"00")</f>
        <v>FY2024-25</v>
      </c>
      <c r="D2099" s="0" t="s">
        <v>727</v>
      </c>
      <c r="E2099" s="0" t="s">
        <v>199</v>
      </c>
      <c r="F2099" s="0" t="str">
        <f aca="false">INDEX(Mapping!$B$2:$B$465,MATCH(E2099,Mapping!$A$2:$A$465,0))</f>
        <v>TRIPURA</v>
      </c>
      <c r="G2099" s="0" t="str">
        <f aca="false">INDEX(Mapping!$C$2:$C$465,MATCH(E2099,Mapping!$A$2:$A$465,0))</f>
        <v>TRIPURA</v>
      </c>
      <c r="H2099" s="2" t="n">
        <v>1.88</v>
      </c>
      <c r="I2099" s="3" t="n">
        <v>0.03</v>
      </c>
    </row>
    <row r="2100" customFormat="false" ht="15" hidden="false" customHeight="false" outlineLevel="0" collapsed="false">
      <c r="A2100" s="0" t="s">
        <v>271</v>
      </c>
      <c r="B2100" s="0" t="n">
        <f aca="false">VALUE(LEFT(A2100,4))</f>
        <v>2025</v>
      </c>
      <c r="C2100" s="0" t="str">
        <f aca="false">"FY"&amp;IF(VALUE(MID(A2100,6,2))&gt;=4,VALUE(LEFT(A2100,4)),VALUE(LEFT(A2100,4))-1)&amp;"-"&amp;TEXT(MOD(IF(VALUE(MID(A2100,6,2))&gt;=4,VALUE(LEFT(A2100,4)),VALUE(LEFT(A2100,4))-1)+1,100),"00")</f>
        <v>FY2024-25</v>
      </c>
      <c r="D2100" s="0" t="s">
        <v>665</v>
      </c>
      <c r="E2100" s="0" t="s">
        <v>61</v>
      </c>
      <c r="F2100" s="0" t="str">
        <f aca="false">INDEX(Mapping!$B$2:$B$465,MATCH(E2100,Mapping!$A$2:$A$465,0))</f>
        <v>ASSAM</v>
      </c>
      <c r="G2100" s="0" t="str">
        <f aca="false">INDEX(Mapping!$C$2:$C$465,MATCH(E2100,Mapping!$A$2:$A$465,0))</f>
        <v>ASSAM</v>
      </c>
      <c r="H2100" s="2" t="n">
        <v>1.84</v>
      </c>
      <c r="I2100" s="3" t="n">
        <v>0.03</v>
      </c>
    </row>
    <row r="2101" customFormat="false" ht="15" hidden="false" customHeight="false" outlineLevel="0" collapsed="false">
      <c r="A2101" s="0" t="s">
        <v>271</v>
      </c>
      <c r="B2101" s="0" t="n">
        <f aca="false">VALUE(LEFT(A2101,4))</f>
        <v>2025</v>
      </c>
      <c r="C2101" s="0" t="str">
        <f aca="false">"FY"&amp;IF(VALUE(MID(A2101,6,2))&gt;=4,VALUE(LEFT(A2101,4)),VALUE(LEFT(A2101,4))-1)&amp;"-"&amp;TEXT(MOD(IF(VALUE(MID(A2101,6,2))&gt;=4,VALUE(LEFT(A2101,4)),VALUE(LEFT(A2101,4))-1)+1,100),"00")</f>
        <v>FY2024-25</v>
      </c>
      <c r="D2101" s="0" t="s">
        <v>690</v>
      </c>
      <c r="E2101" s="0" t="s">
        <v>198</v>
      </c>
      <c r="F2101" s="0" t="str">
        <f aca="false">INDEX(Mapping!$B$2:$B$465,MATCH(E2101,Mapping!$A$2:$A$465,0))</f>
        <v>CHANDIGARH</v>
      </c>
      <c r="G2101" s="0" t="str">
        <f aca="false">INDEX(Mapping!$C$2:$C$465,MATCH(E2101,Mapping!$A$2:$A$465,0))</f>
        <v>CHANDIGARH</v>
      </c>
      <c r="H2101" s="2" t="n">
        <v>1.45</v>
      </c>
      <c r="I2101" s="3" t="n">
        <v>0.03</v>
      </c>
    </row>
    <row r="2102" customFormat="false" ht="15" hidden="false" customHeight="false" outlineLevel="0" collapsed="false">
      <c r="A2102" s="0" t="s">
        <v>271</v>
      </c>
      <c r="B2102" s="0" t="n">
        <f aca="false">VALUE(LEFT(A2102,4))</f>
        <v>2025</v>
      </c>
      <c r="C2102" s="0" t="str">
        <f aca="false">"FY"&amp;IF(VALUE(MID(A2102,6,2))&gt;=4,VALUE(LEFT(A2102,4)),VALUE(LEFT(A2102,4))-1)&amp;"-"&amp;TEXT(MOD(IF(VALUE(MID(A2102,6,2))&gt;=4,VALUE(LEFT(A2102,4)),VALUE(LEFT(A2102,4))-1)+1,100),"00")</f>
        <v>FY2024-25</v>
      </c>
      <c r="D2102" s="0" t="s">
        <v>824</v>
      </c>
      <c r="E2102" s="0" t="s">
        <v>482</v>
      </c>
      <c r="F2102" s="0" t="str">
        <f aca="false">INDEX(Mapping!$B$2:$B$465,MATCH(E2102,Mapping!$A$2:$A$465,0))</f>
        <v>GOA SR</v>
      </c>
      <c r="G2102" s="0" t="str">
        <f aca="false">INDEX(Mapping!$C$2:$C$465,MATCH(E2102,Mapping!$A$2:$A$465,0))</f>
        <v>GOA SR</v>
      </c>
      <c r="H2102" s="2" t="n">
        <v>1.29</v>
      </c>
      <c r="I2102" s="3" t="n">
        <v>0.02</v>
      </c>
    </row>
    <row r="2103" customFormat="false" ht="15" hidden="false" customHeight="false" outlineLevel="0" collapsed="false">
      <c r="A2103" s="0" t="s">
        <v>271</v>
      </c>
      <c r="B2103" s="0" t="n">
        <f aca="false">VALUE(LEFT(A2103,4))</f>
        <v>2025</v>
      </c>
      <c r="C2103" s="0" t="str">
        <f aca="false">"FY"&amp;IF(VALUE(MID(A2103,6,2))&gt;=4,VALUE(LEFT(A2103,4)),VALUE(LEFT(A2103,4))-1)&amp;"-"&amp;TEXT(MOD(IF(VALUE(MID(A2103,6,2))&gt;=4,VALUE(LEFT(A2103,4)),VALUE(LEFT(A2103,4))-1)+1,100),"00")</f>
        <v>FY2024-25</v>
      </c>
      <c r="D2103" s="0" t="s">
        <v>736</v>
      </c>
      <c r="E2103" s="0" t="s">
        <v>303</v>
      </c>
      <c r="F2103" s="0" t="str">
        <f aca="false">INDEX(Mapping!$B$2:$B$465,MATCH(E2103,Mapping!$A$2:$A$465,0))</f>
        <v>PUDUCHERRY</v>
      </c>
      <c r="G2103" s="0" t="str">
        <f aca="false">INDEX(Mapping!$C$2:$C$465,MATCH(E2103,Mapping!$A$2:$A$465,0))</f>
        <v>PUDUCHERRY</v>
      </c>
      <c r="H2103" s="2" t="n">
        <v>0.57</v>
      </c>
      <c r="I2103" s="3" t="n">
        <v>0.01</v>
      </c>
    </row>
    <row r="2104" customFormat="false" ht="15" hidden="false" customHeight="false" outlineLevel="0" collapsed="false">
      <c r="A2104" s="0" t="s">
        <v>271</v>
      </c>
      <c r="B2104" s="0" t="n">
        <f aca="false">VALUE(LEFT(A2104,4))</f>
        <v>2025</v>
      </c>
      <c r="C2104" s="0" t="str">
        <f aca="false">"FY"&amp;IF(VALUE(MID(A2104,6,2))&gt;=4,VALUE(LEFT(A2104,4)),VALUE(LEFT(A2104,4))-1)&amp;"-"&amp;TEXT(MOD(IF(VALUE(MID(A2104,6,2))&gt;=4,VALUE(LEFT(A2104,4)),VALUE(LEFT(A2104,4))-1)+1,100),"00")</f>
        <v>FY2024-25</v>
      </c>
      <c r="D2104" s="0" t="s">
        <v>755</v>
      </c>
      <c r="E2104" s="0" t="s">
        <v>181</v>
      </c>
      <c r="F2104" s="0" t="str">
        <f aca="false">INDEX(Mapping!$B$2:$B$465,MATCH(E2104,Mapping!$A$2:$A$465,0))</f>
        <v>ARUNACHAL PRADESH</v>
      </c>
      <c r="G2104" s="0" t="str">
        <f aca="false">INDEX(Mapping!$C$2:$C$465,MATCH(E2104,Mapping!$A$2:$A$465,0))</f>
        <v>ARUNACHAL PRADESH</v>
      </c>
      <c r="H2104" s="2" t="n">
        <v>0.39</v>
      </c>
      <c r="I2104" s="3" t="n">
        <v>0.01</v>
      </c>
    </row>
    <row r="2105" customFormat="false" ht="15" hidden="false" customHeight="false" outlineLevel="0" collapsed="false">
      <c r="A2105" s="0" t="s">
        <v>271</v>
      </c>
      <c r="B2105" s="0" t="n">
        <f aca="false">VALUE(LEFT(A2105,4))</f>
        <v>2025</v>
      </c>
      <c r="C2105" s="0" t="str">
        <f aca="false">"FY"&amp;IF(VALUE(MID(A2105,6,2))&gt;=4,VALUE(LEFT(A2105,4)),VALUE(LEFT(A2105,4))-1)&amp;"-"&amp;TEXT(MOD(IF(VALUE(MID(A2105,6,2))&gt;=4,VALUE(LEFT(A2105,4)),VALUE(LEFT(A2105,4))-1)+1,100),"00")</f>
        <v>FY2024-25</v>
      </c>
      <c r="D2105" s="0" t="s">
        <v>713</v>
      </c>
      <c r="E2105" s="0" t="s">
        <v>268</v>
      </c>
      <c r="F2105" s="0" t="str">
        <f aca="false">INDEX(Mapping!$B$2:$B$465,MATCH(E2105,Mapping!$A$2:$A$465,0))</f>
        <v>GOA</v>
      </c>
      <c r="G2105" s="0" t="str">
        <f aca="false">INDEX(Mapping!$C$2:$C$465,MATCH(E2105,Mapping!$A$2:$A$465,0))</f>
        <v>GOA</v>
      </c>
      <c r="H2105" s="2" t="n">
        <v>0.39</v>
      </c>
      <c r="I2105" s="3" t="n">
        <v>0.01</v>
      </c>
    </row>
    <row r="2106" customFormat="false" ht="15" hidden="false" customHeight="false" outlineLevel="0" collapsed="false">
      <c r="A2106" s="0" t="s">
        <v>271</v>
      </c>
      <c r="B2106" s="0" t="n">
        <f aca="false">VALUE(LEFT(A2106,4))</f>
        <v>2025</v>
      </c>
      <c r="C2106" s="0" t="str">
        <f aca="false">"FY"&amp;IF(VALUE(MID(A2106,6,2))&gt;=4,VALUE(LEFT(A2106,4)),VALUE(LEFT(A2106,4))-1)&amp;"-"&amp;TEXT(MOD(IF(VALUE(MID(A2106,6,2))&gt;=4,VALUE(LEFT(A2106,4)),VALUE(LEFT(A2106,4))-1)+1,100),"00")</f>
        <v>FY2024-25</v>
      </c>
      <c r="D2106" s="0" t="s">
        <v>873</v>
      </c>
      <c r="E2106" s="0" t="s">
        <v>306</v>
      </c>
      <c r="F2106" s="0" t="str">
        <f aca="false">INDEX(Mapping!$B$2:$B$465,MATCH(E2106,Mapping!$A$2:$A$465,0))</f>
        <v>BALCO</v>
      </c>
      <c r="G2106" s="0" t="str">
        <f aca="false">INDEX(Mapping!$C$2:$C$465,MATCH(E2106,Mapping!$A$2:$A$465,0))</f>
        <v>BALCO</v>
      </c>
      <c r="H2106" s="2" t="n">
        <v>0.35</v>
      </c>
      <c r="I2106" s="3" t="n">
        <v>0.01</v>
      </c>
    </row>
    <row r="2107" customFormat="false" ht="15" hidden="false" customHeight="false" outlineLevel="0" collapsed="false">
      <c r="A2107" s="0" t="s">
        <v>255</v>
      </c>
      <c r="B2107" s="0" t="n">
        <f aca="false">VALUE(LEFT(A2107,4))</f>
        <v>2025</v>
      </c>
      <c r="C2107" s="0" t="str">
        <f aca="false">"FY"&amp;IF(VALUE(MID(A2107,6,2))&gt;=4,VALUE(LEFT(A2107,4)),VALUE(LEFT(A2107,4))-1)&amp;"-"&amp;TEXT(MOD(IF(VALUE(MID(A2107,6,2))&gt;=4,VALUE(LEFT(A2107,4)),VALUE(LEFT(A2107,4))-1)+1,100),"00")</f>
        <v>FY2025-26</v>
      </c>
      <c r="D2107" s="0" t="s">
        <v>676</v>
      </c>
      <c r="E2107" s="0" t="s">
        <v>37</v>
      </c>
      <c r="F2107" s="0" t="str">
        <f aca="false">INDEX(Mapping!$B$2:$B$465,MATCH(E2107,Mapping!$A$2:$A$465,0))</f>
        <v>MAHARASHTRA</v>
      </c>
      <c r="G2107" s="0" t="str">
        <f aca="false">INDEX(Mapping!$C$2:$C$465,MATCH(E2107,Mapping!$A$2:$A$465,0))</f>
        <v>MAHARASHTRA</v>
      </c>
      <c r="H2107" s="2" t="n">
        <v>741.33</v>
      </c>
      <c r="I2107" s="3" t="n">
        <v>16.89</v>
      </c>
    </row>
    <row r="2108" customFormat="false" ht="15" hidden="false" customHeight="false" outlineLevel="0" collapsed="false">
      <c r="A2108" s="0" t="s">
        <v>255</v>
      </c>
      <c r="B2108" s="0" t="n">
        <f aca="false">VALUE(LEFT(A2108,4))</f>
        <v>2025</v>
      </c>
      <c r="C2108" s="0" t="str">
        <f aca="false">"FY"&amp;IF(VALUE(MID(A2108,6,2))&gt;=4,VALUE(LEFT(A2108,4)),VALUE(LEFT(A2108,4))-1)&amp;"-"&amp;TEXT(MOD(IF(VALUE(MID(A2108,6,2))&gt;=4,VALUE(LEFT(A2108,4)),VALUE(LEFT(A2108,4))-1)+1,100),"00")</f>
        <v>FY2025-26</v>
      </c>
      <c r="D2108" s="0" t="s">
        <v>705</v>
      </c>
      <c r="E2108" s="0" t="s">
        <v>35</v>
      </c>
      <c r="F2108" s="0" t="str">
        <f aca="false">INDEX(Mapping!$B$2:$B$465,MATCH(E2108,Mapping!$A$2:$A$465,0))</f>
        <v>TELANGANA</v>
      </c>
      <c r="G2108" s="0" t="str">
        <f aca="false">INDEX(Mapping!$C$2:$C$465,MATCH(E2108,Mapping!$A$2:$A$465,0))</f>
        <v>TELANGANA</v>
      </c>
      <c r="H2108" s="2" t="n">
        <v>737.31</v>
      </c>
      <c r="I2108" s="3" t="n">
        <v>16.8</v>
      </c>
    </row>
    <row r="2109" customFormat="false" ht="15" hidden="false" customHeight="false" outlineLevel="0" collapsed="false">
      <c r="A2109" s="0" t="s">
        <v>255</v>
      </c>
      <c r="B2109" s="0" t="n">
        <f aca="false">VALUE(LEFT(A2109,4))</f>
        <v>2025</v>
      </c>
      <c r="C2109" s="0" t="str">
        <f aca="false">"FY"&amp;IF(VALUE(MID(A2109,6,2))&gt;=4,VALUE(LEFT(A2109,4)),VALUE(LEFT(A2109,4))-1)&amp;"-"&amp;TEXT(MOD(IF(VALUE(MID(A2109,6,2))&gt;=4,VALUE(LEFT(A2109,4)),VALUE(LEFT(A2109,4))-1)+1,100),"00")</f>
        <v>FY2025-26</v>
      </c>
      <c r="D2109" s="0" t="s">
        <v>671</v>
      </c>
      <c r="E2109" s="0" t="s">
        <v>31</v>
      </c>
      <c r="F2109" s="0" t="str">
        <f aca="false">INDEX(Mapping!$B$2:$B$465,MATCH(E2109,Mapping!$A$2:$A$465,0))</f>
        <v>GUJARAT</v>
      </c>
      <c r="G2109" s="0" t="str">
        <f aca="false">INDEX(Mapping!$C$2:$C$465,MATCH(E2109,Mapping!$A$2:$A$465,0))</f>
        <v>GUJARAT</v>
      </c>
      <c r="H2109" s="2" t="n">
        <v>601.98</v>
      </c>
      <c r="I2109" s="3" t="n">
        <v>13.72</v>
      </c>
    </row>
    <row r="2110" customFormat="false" ht="15" hidden="false" customHeight="false" outlineLevel="0" collapsed="false">
      <c r="A2110" s="0" t="s">
        <v>255</v>
      </c>
      <c r="B2110" s="0" t="n">
        <f aca="false">VALUE(LEFT(A2110,4))</f>
        <v>2025</v>
      </c>
      <c r="C2110" s="0" t="str">
        <f aca="false">"FY"&amp;IF(VALUE(MID(A2110,6,2))&gt;=4,VALUE(LEFT(A2110,4)),VALUE(LEFT(A2110,4))-1)&amp;"-"&amp;TEXT(MOD(IF(VALUE(MID(A2110,6,2))&gt;=4,VALUE(LEFT(A2110,4)),VALUE(LEFT(A2110,4))-1)+1,100),"00")</f>
        <v>FY2025-26</v>
      </c>
      <c r="D2110" s="0" t="s">
        <v>677</v>
      </c>
      <c r="E2110" s="0" t="s">
        <v>39</v>
      </c>
      <c r="F2110" s="0" t="str">
        <f aca="false">INDEX(Mapping!$B$2:$B$465,MATCH(E2110,Mapping!$A$2:$A$465,0))</f>
        <v>WEST BENGAL</v>
      </c>
      <c r="G2110" s="0" t="str">
        <f aca="false">INDEX(Mapping!$C$2:$C$465,MATCH(E2110,Mapping!$A$2:$A$465,0))</f>
        <v>WEST BENGAL</v>
      </c>
      <c r="H2110" s="2" t="n">
        <v>404.25</v>
      </c>
      <c r="I2110" s="3" t="n">
        <v>9.21</v>
      </c>
    </row>
    <row r="2111" customFormat="false" ht="15" hidden="false" customHeight="false" outlineLevel="0" collapsed="false">
      <c r="A2111" s="0" t="s">
        <v>255</v>
      </c>
      <c r="B2111" s="0" t="n">
        <f aca="false">VALUE(LEFT(A2111,4))</f>
        <v>2025</v>
      </c>
      <c r="C2111" s="0" t="str">
        <f aca="false">"FY"&amp;IF(VALUE(MID(A2111,6,2))&gt;=4,VALUE(LEFT(A2111,4)),VALUE(LEFT(A2111,4))-1)&amp;"-"&amp;TEXT(MOD(IF(VALUE(MID(A2111,6,2))&gt;=4,VALUE(LEFT(A2111,4)),VALUE(LEFT(A2111,4))-1)+1,100),"00")</f>
        <v>FY2025-26</v>
      </c>
      <c r="D2111" s="0" t="s">
        <v>656</v>
      </c>
      <c r="E2111" s="0" t="s">
        <v>36</v>
      </c>
      <c r="F2111" s="0" t="str">
        <f aca="false">INDEX(Mapping!$B$2:$B$465,MATCH(E2111,Mapping!$A$2:$A$465,0))</f>
        <v>UTTAR PRADESH</v>
      </c>
      <c r="G2111" s="0" t="str">
        <f aca="false">INDEX(Mapping!$C$2:$C$465,MATCH(E2111,Mapping!$A$2:$A$465,0))</f>
        <v>UTTAR PRADESH</v>
      </c>
      <c r="H2111" s="2" t="n">
        <v>223.92</v>
      </c>
      <c r="I2111" s="3" t="n">
        <v>5.1</v>
      </c>
    </row>
    <row r="2112" customFormat="false" ht="15" hidden="false" customHeight="false" outlineLevel="0" collapsed="false">
      <c r="A2112" s="0" t="s">
        <v>255</v>
      </c>
      <c r="B2112" s="0" t="n">
        <f aca="false">VALUE(LEFT(A2112,4))</f>
        <v>2025</v>
      </c>
      <c r="C2112" s="0" t="str">
        <f aca="false">"FY"&amp;IF(VALUE(MID(A2112,6,2))&gt;=4,VALUE(LEFT(A2112,4)),VALUE(LEFT(A2112,4))-1)&amp;"-"&amp;TEXT(MOD(IF(VALUE(MID(A2112,6,2))&gt;=4,VALUE(LEFT(A2112,4)),VALUE(LEFT(A2112,4))-1)+1,100),"00")</f>
        <v>FY2025-26</v>
      </c>
      <c r="D2112" s="0" t="s">
        <v>738</v>
      </c>
      <c r="E2112" s="0" t="s">
        <v>56</v>
      </c>
      <c r="F2112" s="0" t="str">
        <f aca="false">INDEX(Mapping!$B$2:$B$465,MATCH(E2112,Mapping!$A$2:$A$465,0))</f>
        <v>UTTARAKHAND</v>
      </c>
      <c r="G2112" s="0" t="str">
        <f aca="false">INDEX(Mapping!$C$2:$C$465,MATCH(E2112,Mapping!$A$2:$A$465,0))</f>
        <v>UTTARAKHAND</v>
      </c>
      <c r="H2112" s="2" t="n">
        <v>209.54</v>
      </c>
      <c r="I2112" s="3" t="n">
        <v>4.77</v>
      </c>
    </row>
    <row r="2113" customFormat="false" ht="15" hidden="false" customHeight="false" outlineLevel="0" collapsed="false">
      <c r="A2113" s="0" t="s">
        <v>255</v>
      </c>
      <c r="B2113" s="0" t="n">
        <f aca="false">VALUE(LEFT(A2113,4))</f>
        <v>2025</v>
      </c>
      <c r="C2113" s="0" t="str">
        <f aca="false">"FY"&amp;IF(VALUE(MID(A2113,6,2))&gt;=4,VALUE(LEFT(A2113,4)),VALUE(LEFT(A2113,4))-1)&amp;"-"&amp;TEXT(MOD(IF(VALUE(MID(A2113,6,2))&gt;=4,VALUE(LEFT(A2113,4)),VALUE(LEFT(A2113,4))-1)+1,100),"00")</f>
        <v>FY2025-26</v>
      </c>
      <c r="D2113" s="0" t="s">
        <v>657</v>
      </c>
      <c r="E2113" s="0" t="s">
        <v>46</v>
      </c>
      <c r="F2113" s="0" t="str">
        <f aca="false">INDEX(Mapping!$B$2:$B$465,MATCH(E2113,Mapping!$A$2:$A$465,0))</f>
        <v>CHHATTISGARH</v>
      </c>
      <c r="G2113" s="0" t="str">
        <f aca="false">INDEX(Mapping!$C$2:$C$465,MATCH(E2113,Mapping!$A$2:$A$465,0))</f>
        <v>CHHATTISGARH</v>
      </c>
      <c r="H2113" s="2" t="n">
        <v>194.4</v>
      </c>
      <c r="I2113" s="3" t="n">
        <v>4.43</v>
      </c>
    </row>
    <row r="2114" customFormat="false" ht="15" hidden="false" customHeight="false" outlineLevel="0" collapsed="false">
      <c r="A2114" s="0" t="s">
        <v>255</v>
      </c>
      <c r="B2114" s="0" t="n">
        <f aca="false">VALUE(LEFT(A2114,4))</f>
        <v>2025</v>
      </c>
      <c r="C2114" s="0" t="str">
        <f aca="false">"FY"&amp;IF(VALUE(MID(A2114,6,2))&gt;=4,VALUE(LEFT(A2114,4)),VALUE(LEFT(A2114,4))-1)&amp;"-"&amp;TEXT(MOD(IF(VALUE(MID(A2114,6,2))&gt;=4,VALUE(LEFT(A2114,4)),VALUE(LEFT(A2114,4))-1)+1,100),"00")</f>
        <v>FY2025-26</v>
      </c>
      <c r="D2114" s="0" t="s">
        <v>668</v>
      </c>
      <c r="E2114" s="0" t="s">
        <v>40</v>
      </c>
      <c r="F2114" s="0" t="str">
        <f aca="false">INDEX(Mapping!$B$2:$B$465,MATCH(E2114,Mapping!$A$2:$A$465,0))</f>
        <v>TAMIL NADU</v>
      </c>
      <c r="G2114" s="0" t="str">
        <f aca="false">INDEX(Mapping!$C$2:$C$465,MATCH(E2114,Mapping!$A$2:$A$465,0))</f>
        <v>TAMIL NADU</v>
      </c>
      <c r="H2114" s="2" t="n">
        <v>185.69</v>
      </c>
      <c r="I2114" s="3" t="n">
        <v>4.23</v>
      </c>
    </row>
    <row r="2115" customFormat="false" ht="15" hidden="false" customHeight="false" outlineLevel="0" collapsed="false">
      <c r="A2115" s="0" t="s">
        <v>255</v>
      </c>
      <c r="B2115" s="0" t="n">
        <f aca="false">VALUE(LEFT(A2115,4))</f>
        <v>2025</v>
      </c>
      <c r="C2115" s="0" t="str">
        <f aca="false">"FY"&amp;IF(VALUE(MID(A2115,6,2))&gt;=4,VALUE(LEFT(A2115,4)),VALUE(LEFT(A2115,4))-1)&amp;"-"&amp;TEXT(MOD(IF(VALUE(MID(A2115,6,2))&gt;=4,VALUE(LEFT(A2115,4)),VALUE(LEFT(A2115,4))-1)+1,100),"00")</f>
        <v>FY2025-26</v>
      </c>
      <c r="D2115" s="0" t="s">
        <v>672</v>
      </c>
      <c r="E2115" s="0" t="s">
        <v>38</v>
      </c>
      <c r="F2115" s="0" t="str">
        <f aca="false">INDEX(Mapping!$B$2:$B$465,MATCH(E2115,Mapping!$A$2:$A$465,0))</f>
        <v>ANDHRA PRADESH</v>
      </c>
      <c r="G2115" s="0" t="str">
        <f aca="false">INDEX(Mapping!$C$2:$C$465,MATCH(E2115,Mapping!$A$2:$A$465,0))</f>
        <v>ANDHRA PRADESH</v>
      </c>
      <c r="H2115" s="2" t="n">
        <v>155.2</v>
      </c>
      <c r="I2115" s="3" t="n">
        <v>3.54</v>
      </c>
    </row>
    <row r="2116" customFormat="false" ht="15" hidden="false" customHeight="false" outlineLevel="0" collapsed="false">
      <c r="A2116" s="0" t="s">
        <v>255</v>
      </c>
      <c r="B2116" s="0" t="n">
        <f aca="false">VALUE(LEFT(A2116,4))</f>
        <v>2025</v>
      </c>
      <c r="C2116" s="0" t="str">
        <f aca="false">"FY"&amp;IF(VALUE(MID(A2116,6,2))&gt;=4,VALUE(LEFT(A2116,4)),VALUE(LEFT(A2116,4))-1)&amp;"-"&amp;TEXT(MOD(IF(VALUE(MID(A2116,6,2))&gt;=4,VALUE(LEFT(A2116,4)),VALUE(LEFT(A2116,4))-1)+1,100),"00")</f>
        <v>FY2025-26</v>
      </c>
      <c r="D2116" s="0" t="s">
        <v>702</v>
      </c>
      <c r="E2116" s="0" t="s">
        <v>42</v>
      </c>
      <c r="F2116" s="0" t="str">
        <f aca="false">INDEX(Mapping!$B$2:$B$465,MATCH(E2116,Mapping!$A$2:$A$465,0))</f>
        <v>PUNJAB</v>
      </c>
      <c r="G2116" s="0" t="str">
        <f aca="false">INDEX(Mapping!$C$2:$C$465,MATCH(E2116,Mapping!$A$2:$A$465,0))</f>
        <v>PUNJAB</v>
      </c>
      <c r="H2116" s="2" t="n">
        <v>139.72</v>
      </c>
      <c r="I2116" s="3" t="n">
        <v>3.18</v>
      </c>
    </row>
    <row r="2117" customFormat="false" ht="15" hidden="false" customHeight="false" outlineLevel="0" collapsed="false">
      <c r="A2117" s="0" t="s">
        <v>255</v>
      </c>
      <c r="B2117" s="0" t="n">
        <f aca="false">VALUE(LEFT(A2117,4))</f>
        <v>2025</v>
      </c>
      <c r="C2117" s="0" t="str">
        <f aca="false">"FY"&amp;IF(VALUE(MID(A2117,6,2))&gt;=4,VALUE(LEFT(A2117,4)),VALUE(LEFT(A2117,4))-1)&amp;"-"&amp;TEXT(MOD(IF(VALUE(MID(A2117,6,2))&gt;=4,VALUE(LEFT(A2117,4)),VALUE(LEFT(A2117,4))-1)+1,100),"00")</f>
        <v>FY2025-26</v>
      </c>
      <c r="D2117" s="0" t="s">
        <v>120</v>
      </c>
      <c r="E2117" s="0" t="s">
        <v>120</v>
      </c>
      <c r="F2117" s="0" t="str">
        <f aca="false">INDEX(Mapping!$B$2:$B$465,MATCH(E2117,Mapping!$A$2:$A$465,0))</f>
        <v>NEPAL (NEA / NVVN)</v>
      </c>
      <c r="G2117" s="0" t="str">
        <f aca="false">INDEX(Mapping!$C$2:$C$465,MATCH(E2117,Mapping!$A$2:$A$465,0))</f>
        <v>NEPAL (NEA / NVVN)</v>
      </c>
      <c r="H2117" s="2" t="n">
        <v>109.44</v>
      </c>
      <c r="I2117" s="3" t="n">
        <v>2.49</v>
      </c>
    </row>
    <row r="2118" customFormat="false" ht="15" hidden="false" customHeight="false" outlineLevel="0" collapsed="false">
      <c r="A2118" s="0" t="s">
        <v>255</v>
      </c>
      <c r="B2118" s="0" t="n">
        <f aca="false">VALUE(LEFT(A2118,4))</f>
        <v>2025</v>
      </c>
      <c r="C2118" s="0" t="str">
        <f aca="false">"FY"&amp;IF(VALUE(MID(A2118,6,2))&gt;=4,VALUE(LEFT(A2118,4)),VALUE(LEFT(A2118,4))-1)&amp;"-"&amp;TEXT(MOD(IF(VALUE(MID(A2118,6,2))&gt;=4,VALUE(LEFT(A2118,4)),VALUE(LEFT(A2118,4))-1)+1,100),"00")</f>
        <v>FY2025-26</v>
      </c>
      <c r="D2118" s="0" t="s">
        <v>876</v>
      </c>
      <c r="E2118" s="0" t="s">
        <v>95</v>
      </c>
      <c r="F2118" s="0" t="str">
        <f aca="false">INDEX(Mapping!$B$2:$B$465,MATCH(E2118,Mapping!$A$2:$A$465,0))</f>
        <v>DRUK GREEN POWER (BHUTAN)</v>
      </c>
      <c r="G2118" s="0" t="str">
        <f aca="false">INDEX(Mapping!$C$2:$C$465,MATCH(E2118,Mapping!$A$2:$A$465,0))</f>
        <v>DRUK GREEN POWER (BHUTAN)</v>
      </c>
      <c r="H2118" s="2" t="n">
        <v>105.98</v>
      </c>
      <c r="I2118" s="3" t="n">
        <v>2.41</v>
      </c>
    </row>
    <row r="2119" customFormat="false" ht="15" hidden="false" customHeight="false" outlineLevel="0" collapsed="false">
      <c r="A2119" s="0" t="s">
        <v>255</v>
      </c>
      <c r="B2119" s="0" t="n">
        <f aca="false">VALUE(LEFT(A2119,4))</f>
        <v>2025</v>
      </c>
      <c r="C2119" s="0" t="str">
        <f aca="false">"FY"&amp;IF(VALUE(MID(A2119,6,2))&gt;=4,VALUE(LEFT(A2119,4)),VALUE(LEFT(A2119,4))-1)&amp;"-"&amp;TEXT(MOD(IF(VALUE(MID(A2119,6,2))&gt;=4,VALUE(LEFT(A2119,4)),VALUE(LEFT(A2119,4))-1)+1,100),"00")</f>
        <v>FY2025-26</v>
      </c>
      <c r="D2119" s="0" t="s">
        <v>660</v>
      </c>
      <c r="E2119" s="0" t="s">
        <v>50</v>
      </c>
      <c r="F2119" s="0" t="str">
        <f aca="false">INDEX(Mapping!$B$2:$B$465,MATCH(E2119,Mapping!$A$2:$A$465,0))</f>
        <v>MADHYA PRADESH</v>
      </c>
      <c r="G2119" s="0" t="str">
        <f aca="false">INDEX(Mapping!$C$2:$C$465,MATCH(E2119,Mapping!$A$2:$A$465,0))</f>
        <v>MADHYA PRADESH</v>
      </c>
      <c r="H2119" s="2" t="n">
        <v>62.1</v>
      </c>
      <c r="I2119" s="3" t="n">
        <v>1.42</v>
      </c>
    </row>
    <row r="2120" customFormat="false" ht="15" hidden="false" customHeight="false" outlineLevel="0" collapsed="false">
      <c r="A2120" s="0" t="s">
        <v>255</v>
      </c>
      <c r="B2120" s="0" t="n">
        <f aca="false">VALUE(LEFT(A2120,4))</f>
        <v>2025</v>
      </c>
      <c r="C2120" s="0" t="str">
        <f aca="false">"FY"&amp;IF(VALUE(MID(A2120,6,2))&gt;=4,VALUE(LEFT(A2120,4)),VALUE(LEFT(A2120,4))-1)&amp;"-"&amp;TEXT(MOD(IF(VALUE(MID(A2120,6,2))&gt;=4,VALUE(LEFT(A2120,4)),VALUE(LEFT(A2120,4))-1)+1,100),"00")</f>
        <v>FY2025-26</v>
      </c>
      <c r="D2120" s="0" t="s">
        <v>872</v>
      </c>
      <c r="E2120" s="0" t="s">
        <v>105</v>
      </c>
      <c r="F2120" s="0" t="str">
        <f aca="false">INDEX(Mapping!$B$2:$B$465,MATCH(E2120,Mapping!$A$2:$A$465,0))</f>
        <v>DNH &amp; DD (UT)</v>
      </c>
      <c r="G2120" s="0" t="str">
        <f aca="false">INDEX(Mapping!$C$2:$C$465,MATCH(E2120,Mapping!$A$2:$A$465,0))</f>
        <v>DNH &amp; DD (UT)</v>
      </c>
      <c r="H2120" s="2" t="n">
        <v>57.28</v>
      </c>
      <c r="I2120" s="3" t="n">
        <v>1.31</v>
      </c>
    </row>
    <row r="2121" customFormat="false" ht="15" hidden="false" customHeight="false" outlineLevel="0" collapsed="false">
      <c r="A2121" s="0" t="s">
        <v>255</v>
      </c>
      <c r="B2121" s="0" t="n">
        <f aca="false">VALUE(LEFT(A2121,4))</f>
        <v>2025</v>
      </c>
      <c r="C2121" s="0" t="str">
        <f aca="false">"FY"&amp;IF(VALUE(MID(A2121,6,2))&gt;=4,VALUE(LEFT(A2121,4)),VALUE(LEFT(A2121,4))-1)&amp;"-"&amp;TEXT(MOD(IF(VALUE(MID(A2121,6,2))&gt;=4,VALUE(LEFT(A2121,4)),VALUE(LEFT(A2121,4))-1)+1,100),"00")</f>
        <v>FY2025-26</v>
      </c>
      <c r="D2121" s="0" t="s">
        <v>881</v>
      </c>
      <c r="E2121" s="0" t="s">
        <v>254</v>
      </c>
      <c r="F2121" s="0" t="str">
        <f aca="false">INDEX(Mapping!$B$2:$B$465,MATCH(E2121,Mapping!$A$2:$A$465,0))</f>
        <v>AM/NS INDIA (HAZIRA)</v>
      </c>
      <c r="G2121" s="0" t="str">
        <f aca="false">INDEX(Mapping!$C$2:$C$465,MATCH(E2121,Mapping!$A$2:$A$465,0))</f>
        <v>AM/NS INDIA (HAZIRA)</v>
      </c>
      <c r="H2121" s="2" t="n">
        <v>52.32</v>
      </c>
      <c r="I2121" s="3" t="n">
        <v>1.19</v>
      </c>
    </row>
    <row r="2122" customFormat="false" ht="15" hidden="false" customHeight="false" outlineLevel="0" collapsed="false">
      <c r="A2122" s="0" t="s">
        <v>255</v>
      </c>
      <c r="B2122" s="0" t="n">
        <f aca="false">VALUE(LEFT(A2122,4))</f>
        <v>2025</v>
      </c>
      <c r="C2122" s="0" t="str">
        <f aca="false">"FY"&amp;IF(VALUE(MID(A2122,6,2))&gt;=4,VALUE(LEFT(A2122,4)),VALUE(LEFT(A2122,4))-1)&amp;"-"&amp;TEXT(MOD(IF(VALUE(MID(A2122,6,2))&gt;=4,VALUE(LEFT(A2122,4)),VALUE(LEFT(A2122,4))-1)+1,100),"00")</f>
        <v>FY2025-26</v>
      </c>
      <c r="D2122" s="0" t="s">
        <v>757</v>
      </c>
      <c r="E2122" s="0" t="s">
        <v>121</v>
      </c>
      <c r="F2122" s="0" t="str">
        <f aca="false">INDEX(Mapping!$B$2:$B$465,MATCH(E2122,Mapping!$A$2:$A$465,0))</f>
        <v>MEGHALAYA</v>
      </c>
      <c r="G2122" s="0" t="str">
        <f aca="false">INDEX(Mapping!$C$2:$C$465,MATCH(E2122,Mapping!$A$2:$A$465,0))</f>
        <v>MEGHALAYA</v>
      </c>
      <c r="H2122" s="2" t="n">
        <v>46.29</v>
      </c>
      <c r="I2122" s="3" t="n">
        <v>1.05</v>
      </c>
    </row>
    <row r="2123" customFormat="false" ht="15" hidden="false" customHeight="false" outlineLevel="0" collapsed="false">
      <c r="A2123" s="0" t="s">
        <v>255</v>
      </c>
      <c r="B2123" s="0" t="n">
        <f aca="false">VALUE(LEFT(A2123,4))</f>
        <v>2025</v>
      </c>
      <c r="C2123" s="0" t="str">
        <f aca="false">"FY"&amp;IF(VALUE(MID(A2123,6,2))&gt;=4,VALUE(LEFT(A2123,4)),VALUE(LEFT(A2123,4))-1)&amp;"-"&amp;TEXT(MOD(IF(VALUE(MID(A2123,6,2))&gt;=4,VALUE(LEFT(A2123,4)),VALUE(LEFT(A2123,4))-1)+1,100),"00")</f>
        <v>FY2025-26</v>
      </c>
      <c r="D2123" s="0" t="s">
        <v>735</v>
      </c>
      <c r="E2123" s="0" t="s">
        <v>147</v>
      </c>
      <c r="F2123" s="0" t="str">
        <f aca="false">INDEX(Mapping!$B$2:$B$465,MATCH(E2123,Mapping!$A$2:$A$465,0))</f>
        <v>JAMMU &amp; KASHMIR</v>
      </c>
      <c r="G2123" s="0" t="str">
        <f aca="false">INDEX(Mapping!$C$2:$C$465,MATCH(E2123,Mapping!$A$2:$A$465,0))</f>
        <v>JAMMU &amp; KASHMIR</v>
      </c>
      <c r="H2123" s="2" t="n">
        <v>43.79</v>
      </c>
      <c r="I2123" s="3" t="n">
        <v>1</v>
      </c>
    </row>
    <row r="2124" customFormat="false" ht="15" hidden="false" customHeight="false" outlineLevel="0" collapsed="false">
      <c r="A2124" s="0" t="s">
        <v>255</v>
      </c>
      <c r="B2124" s="0" t="n">
        <f aca="false">VALUE(LEFT(A2124,4))</f>
        <v>2025</v>
      </c>
      <c r="C2124" s="0" t="str">
        <f aca="false">"FY"&amp;IF(VALUE(MID(A2124,6,2))&gt;=4,VALUE(LEFT(A2124,4)),VALUE(LEFT(A2124,4))-1)&amp;"-"&amp;TEXT(MOD(IF(VALUE(MID(A2124,6,2))&gt;=4,VALUE(LEFT(A2124,4)),VALUE(LEFT(A2124,4))-1)+1,100),"00")</f>
        <v>FY2025-26</v>
      </c>
      <c r="D2124" s="0" t="s">
        <v>880</v>
      </c>
      <c r="E2124" s="0" t="s">
        <v>290</v>
      </c>
      <c r="F2124" s="0" t="str">
        <f aca="false">INDEX(Mapping!$B$2:$B$465,MATCH(E2124,Mapping!$A$2:$A$465,0))</f>
        <v>NEPAL (NEA / NVVN)</v>
      </c>
      <c r="G2124" s="0" t="str">
        <f aca="false">INDEX(Mapping!$C$2:$C$465,MATCH(E2124,Mapping!$A$2:$A$465,0))</f>
        <v>NEPAL (NEA / NVVN)</v>
      </c>
      <c r="H2124" s="2" t="n">
        <v>41.7</v>
      </c>
      <c r="I2124" s="3" t="n">
        <v>0.95</v>
      </c>
    </row>
    <row r="2125" customFormat="false" ht="15" hidden="false" customHeight="false" outlineLevel="0" collapsed="false">
      <c r="A2125" s="0" t="s">
        <v>255</v>
      </c>
      <c r="B2125" s="0" t="n">
        <f aca="false">VALUE(LEFT(A2125,4))</f>
        <v>2025</v>
      </c>
      <c r="C2125" s="0" t="str">
        <f aca="false">"FY"&amp;IF(VALUE(MID(A2125,6,2))&gt;=4,VALUE(LEFT(A2125,4)),VALUE(LEFT(A2125,4))-1)&amp;"-"&amp;TEXT(MOD(IF(VALUE(MID(A2125,6,2))&gt;=4,VALUE(LEFT(A2125,4)),VALUE(LEFT(A2125,4))-1)+1,100),"00")</f>
        <v>FY2025-26</v>
      </c>
      <c r="D2125" s="0" t="s">
        <v>658</v>
      </c>
      <c r="E2125" s="0" t="s">
        <v>48</v>
      </c>
      <c r="F2125" s="0" t="str">
        <f aca="false">INDEX(Mapping!$B$2:$B$465,MATCH(E2125,Mapping!$A$2:$A$465,0))</f>
        <v>DELHI</v>
      </c>
      <c r="G2125" s="0" t="str">
        <f aca="false">INDEX(Mapping!$C$2:$C$465,MATCH(E2125,Mapping!$A$2:$A$465,0))</f>
        <v>DELHI</v>
      </c>
      <c r="H2125" s="2" t="n">
        <v>39.09</v>
      </c>
      <c r="I2125" s="3" t="n">
        <v>0.89</v>
      </c>
    </row>
    <row r="2126" customFormat="false" ht="15" hidden="false" customHeight="false" outlineLevel="0" collapsed="false">
      <c r="A2126" s="0" t="s">
        <v>255</v>
      </c>
      <c r="B2126" s="0" t="n">
        <f aca="false">VALUE(LEFT(A2126,4))</f>
        <v>2025</v>
      </c>
      <c r="C2126" s="0" t="str">
        <f aca="false">"FY"&amp;IF(VALUE(MID(A2126,6,2))&gt;=4,VALUE(LEFT(A2126,4)),VALUE(LEFT(A2126,4))-1)&amp;"-"&amp;TEXT(MOD(IF(VALUE(MID(A2126,6,2))&gt;=4,VALUE(LEFT(A2126,4)),VALUE(LEFT(A2126,4))-1)+1,100),"00")</f>
        <v>FY2025-26</v>
      </c>
      <c r="D2126" s="0" t="s">
        <v>665</v>
      </c>
      <c r="E2126" s="0" t="s">
        <v>61</v>
      </c>
      <c r="F2126" s="0" t="str">
        <f aca="false">INDEX(Mapping!$B$2:$B$465,MATCH(E2126,Mapping!$A$2:$A$465,0))</f>
        <v>ASSAM</v>
      </c>
      <c r="G2126" s="0" t="str">
        <f aca="false">INDEX(Mapping!$C$2:$C$465,MATCH(E2126,Mapping!$A$2:$A$465,0))</f>
        <v>ASSAM</v>
      </c>
      <c r="H2126" s="2" t="n">
        <v>35.09</v>
      </c>
      <c r="I2126" s="3" t="n">
        <v>0.8</v>
      </c>
    </row>
    <row r="2127" customFormat="false" ht="15" hidden="false" customHeight="false" outlineLevel="0" collapsed="false">
      <c r="A2127" s="0" t="s">
        <v>255</v>
      </c>
      <c r="B2127" s="0" t="n">
        <f aca="false">VALUE(LEFT(A2127,4))</f>
        <v>2025</v>
      </c>
      <c r="C2127" s="0" t="str">
        <f aca="false">"FY"&amp;IF(VALUE(MID(A2127,6,2))&gt;=4,VALUE(LEFT(A2127,4)),VALUE(LEFT(A2127,4))-1)&amp;"-"&amp;TEXT(MOD(IF(VALUE(MID(A2127,6,2))&gt;=4,VALUE(LEFT(A2127,4)),VALUE(LEFT(A2127,4))-1)+1,100),"00")</f>
        <v>FY2025-26</v>
      </c>
      <c r="D2127" s="0" t="s">
        <v>162</v>
      </c>
      <c r="E2127" s="0" t="s">
        <v>162</v>
      </c>
      <c r="F2127" s="0" t="str">
        <f aca="false">INDEX(Mapping!$B$2:$B$465,MATCH(E2127,Mapping!$A$2:$A$465,0))</f>
        <v>MAHAN ENERGEN (EX-ESSAR POWER MP)</v>
      </c>
      <c r="G2127" s="0" t="str">
        <f aca="false">INDEX(Mapping!$C$2:$C$465,MATCH(E2127,Mapping!$A$2:$A$465,0))</f>
        <v>ADANI POWER (ALL PLANTS)</v>
      </c>
      <c r="H2127" s="2" t="n">
        <v>28.57</v>
      </c>
      <c r="I2127" s="3" t="n">
        <v>0.65</v>
      </c>
    </row>
    <row r="2128" customFormat="false" ht="15" hidden="false" customHeight="false" outlineLevel="0" collapsed="false">
      <c r="A2128" s="0" t="s">
        <v>255</v>
      </c>
      <c r="B2128" s="0" t="n">
        <f aca="false">VALUE(LEFT(A2128,4))</f>
        <v>2025</v>
      </c>
      <c r="C2128" s="0" t="str">
        <f aca="false">"FY"&amp;IF(VALUE(MID(A2128,6,2))&gt;=4,VALUE(LEFT(A2128,4)),VALUE(LEFT(A2128,4))-1)&amp;"-"&amp;TEXT(MOD(IF(VALUE(MID(A2128,6,2))&gt;=4,VALUE(LEFT(A2128,4)),VALUE(LEFT(A2128,4))-1)+1,100),"00")</f>
        <v>FY2025-26</v>
      </c>
      <c r="D2128" s="0" t="s">
        <v>663</v>
      </c>
      <c r="E2128" s="0" t="s">
        <v>41</v>
      </c>
      <c r="F2128" s="0" t="str">
        <f aca="false">INDEX(Mapping!$B$2:$B$465,MATCH(E2128,Mapping!$A$2:$A$465,0))</f>
        <v>RAJASTHAN</v>
      </c>
      <c r="G2128" s="0" t="str">
        <f aca="false">INDEX(Mapping!$C$2:$C$465,MATCH(E2128,Mapping!$A$2:$A$465,0))</f>
        <v>RAJASTHAN</v>
      </c>
      <c r="H2128" s="2" t="n">
        <v>22.45</v>
      </c>
      <c r="I2128" s="3" t="n">
        <v>0.51</v>
      </c>
    </row>
    <row r="2129" customFormat="false" ht="15" hidden="false" customHeight="false" outlineLevel="0" collapsed="false">
      <c r="A2129" s="0" t="s">
        <v>255</v>
      </c>
      <c r="B2129" s="0" t="n">
        <f aca="false">VALUE(LEFT(A2129,4))</f>
        <v>2025</v>
      </c>
      <c r="C2129" s="0" t="str">
        <f aca="false">"FY"&amp;IF(VALUE(MID(A2129,6,2))&gt;=4,VALUE(LEFT(A2129,4)),VALUE(LEFT(A2129,4))-1)&amp;"-"&amp;TEXT(MOD(IF(VALUE(MID(A2129,6,2))&gt;=4,VALUE(LEFT(A2129,4)),VALUE(LEFT(A2129,4))-1)+1,100),"00")</f>
        <v>FY2025-26</v>
      </c>
      <c r="D2129" s="0" t="s">
        <v>699</v>
      </c>
      <c r="E2129" s="0" t="s">
        <v>71</v>
      </c>
      <c r="F2129" s="0" t="str">
        <f aca="false">INDEX(Mapping!$B$2:$B$465,MATCH(E2129,Mapping!$A$2:$A$465,0))</f>
        <v>KERALA</v>
      </c>
      <c r="G2129" s="0" t="str">
        <f aca="false">INDEX(Mapping!$C$2:$C$465,MATCH(E2129,Mapping!$A$2:$A$465,0))</f>
        <v>KERALA</v>
      </c>
      <c r="H2129" s="2" t="n">
        <v>17.98</v>
      </c>
      <c r="I2129" s="3" t="n">
        <v>0.41</v>
      </c>
    </row>
    <row r="2130" customFormat="false" ht="15" hidden="false" customHeight="false" outlineLevel="0" collapsed="false">
      <c r="A2130" s="0" t="s">
        <v>255</v>
      </c>
      <c r="B2130" s="0" t="n">
        <f aca="false">VALUE(LEFT(A2130,4))</f>
        <v>2025</v>
      </c>
      <c r="C2130" s="0" t="str">
        <f aca="false">"FY"&amp;IF(VALUE(MID(A2130,6,2))&gt;=4,VALUE(LEFT(A2130,4)),VALUE(LEFT(A2130,4))-1)&amp;"-"&amp;TEXT(MOD(IF(VALUE(MID(A2130,6,2))&gt;=4,VALUE(LEFT(A2130,4)),VALUE(LEFT(A2130,4))-1)+1,100),"00")</f>
        <v>FY2025-26</v>
      </c>
      <c r="D2130" s="0" t="s">
        <v>338</v>
      </c>
      <c r="E2130" s="0" t="s">
        <v>338</v>
      </c>
      <c r="F2130" s="0" t="str">
        <f aca="false">INDEX(Mapping!$B$2:$B$465,MATCH(E2130,Mapping!$A$2:$A$465,0))</f>
        <v>NEPAL (NEA / NVVN)</v>
      </c>
      <c r="G2130" s="0" t="str">
        <f aca="false">INDEX(Mapping!$C$2:$C$465,MATCH(E2130,Mapping!$A$2:$A$465,0))</f>
        <v>NEPAL (NEA / NVVN)</v>
      </c>
      <c r="H2130" s="2" t="n">
        <v>16.28</v>
      </c>
      <c r="I2130" s="3" t="n">
        <v>0.37</v>
      </c>
    </row>
    <row r="2131" customFormat="false" ht="15" hidden="false" customHeight="false" outlineLevel="0" collapsed="false">
      <c r="A2131" s="0" t="s">
        <v>255</v>
      </c>
      <c r="B2131" s="0" t="n">
        <f aca="false">VALUE(LEFT(A2131,4))</f>
        <v>2025</v>
      </c>
      <c r="C2131" s="0" t="str">
        <f aca="false">"FY"&amp;IF(VALUE(MID(A2131,6,2))&gt;=4,VALUE(LEFT(A2131,4)),VALUE(LEFT(A2131,4))-1)&amp;"-"&amp;TEXT(MOD(IF(VALUE(MID(A2131,6,2))&gt;=4,VALUE(LEFT(A2131,4)),VALUE(LEFT(A2131,4))-1)+1,100),"00")</f>
        <v>FY2025-26</v>
      </c>
      <c r="D2131" s="0" t="s">
        <v>654</v>
      </c>
      <c r="E2131" s="0" t="s">
        <v>43</v>
      </c>
      <c r="F2131" s="0" t="str">
        <f aca="false">INDEX(Mapping!$B$2:$B$465,MATCH(E2131,Mapping!$A$2:$A$465,0))</f>
        <v>ODISHA</v>
      </c>
      <c r="G2131" s="0" t="str">
        <f aca="false">INDEX(Mapping!$C$2:$C$465,MATCH(E2131,Mapping!$A$2:$A$465,0))</f>
        <v>ODISHA</v>
      </c>
      <c r="H2131" s="2" t="n">
        <v>15.76</v>
      </c>
      <c r="I2131" s="3" t="n">
        <v>0.36</v>
      </c>
    </row>
    <row r="2132" customFormat="false" ht="15" hidden="false" customHeight="false" outlineLevel="0" collapsed="false">
      <c r="A2132" s="0" t="s">
        <v>255</v>
      </c>
      <c r="B2132" s="0" t="n">
        <f aca="false">VALUE(LEFT(A2132,4))</f>
        <v>2025</v>
      </c>
      <c r="C2132" s="0" t="str">
        <f aca="false">"FY"&amp;IF(VALUE(MID(A2132,6,2))&gt;=4,VALUE(LEFT(A2132,4)),VALUE(LEFT(A2132,4))-1)&amp;"-"&amp;TEXT(MOD(IF(VALUE(MID(A2132,6,2))&gt;=4,VALUE(LEFT(A2132,4)),VALUE(LEFT(A2132,4))-1)+1,100),"00")</f>
        <v>FY2025-26</v>
      </c>
      <c r="D2132" s="0" t="s">
        <v>687</v>
      </c>
      <c r="E2132" s="0" t="s">
        <v>45</v>
      </c>
      <c r="F2132" s="0" t="str">
        <f aca="false">INDEX(Mapping!$B$2:$B$465,MATCH(E2132,Mapping!$A$2:$A$465,0))</f>
        <v>BIHAR</v>
      </c>
      <c r="G2132" s="0" t="str">
        <f aca="false">INDEX(Mapping!$C$2:$C$465,MATCH(E2132,Mapping!$A$2:$A$465,0))</f>
        <v>BIHAR</v>
      </c>
      <c r="H2132" s="2" t="n">
        <v>14.34</v>
      </c>
      <c r="I2132" s="3" t="n">
        <v>0.33</v>
      </c>
    </row>
    <row r="2133" customFormat="false" ht="15" hidden="false" customHeight="false" outlineLevel="0" collapsed="false">
      <c r="A2133" s="0" t="s">
        <v>255</v>
      </c>
      <c r="B2133" s="0" t="n">
        <f aca="false">VALUE(LEFT(A2133,4))</f>
        <v>2025</v>
      </c>
      <c r="C2133" s="0" t="str">
        <f aca="false">"FY"&amp;IF(VALUE(MID(A2133,6,2))&gt;=4,VALUE(LEFT(A2133,4)),VALUE(LEFT(A2133,4))-1)&amp;"-"&amp;TEXT(MOD(IF(VALUE(MID(A2133,6,2))&gt;=4,VALUE(LEFT(A2133,4)),VALUE(LEFT(A2133,4))-1)+1,100),"00")</f>
        <v>FY2025-26</v>
      </c>
      <c r="D2133" s="0" t="s">
        <v>669</v>
      </c>
      <c r="E2133" s="0" t="s">
        <v>44</v>
      </c>
      <c r="F2133" s="0" t="str">
        <f aca="false">INDEX(Mapping!$B$2:$B$465,MATCH(E2133,Mapping!$A$2:$A$465,0))</f>
        <v>HARYANA</v>
      </c>
      <c r="G2133" s="0" t="str">
        <f aca="false">INDEX(Mapping!$C$2:$C$465,MATCH(E2133,Mapping!$A$2:$A$465,0))</f>
        <v>HARYANA</v>
      </c>
      <c r="H2133" s="2" t="n">
        <v>12.28</v>
      </c>
      <c r="I2133" s="3" t="n">
        <v>0.28</v>
      </c>
    </row>
    <row r="2134" customFormat="false" ht="15" hidden="false" customHeight="false" outlineLevel="0" collapsed="false">
      <c r="A2134" s="0" t="s">
        <v>255</v>
      </c>
      <c r="B2134" s="0" t="n">
        <f aca="false">VALUE(LEFT(A2134,4))</f>
        <v>2025</v>
      </c>
      <c r="C2134" s="0" t="str">
        <f aca="false">"FY"&amp;IF(VALUE(MID(A2134,6,2))&gt;=4,VALUE(LEFT(A2134,4)),VALUE(LEFT(A2134,4))-1)&amp;"-"&amp;TEXT(MOD(IF(VALUE(MID(A2134,6,2))&gt;=4,VALUE(LEFT(A2134,4)),VALUE(LEFT(A2134,4))-1)+1,100),"00")</f>
        <v>FY2025-26</v>
      </c>
      <c r="D2134" s="0" t="s">
        <v>652</v>
      </c>
      <c r="E2134" s="0" t="s">
        <v>47</v>
      </c>
      <c r="F2134" s="0" t="str">
        <f aca="false">INDEX(Mapping!$B$2:$B$465,MATCH(E2134,Mapping!$A$2:$A$465,0))</f>
        <v>KARNATAKA</v>
      </c>
      <c r="G2134" s="0" t="str">
        <f aca="false">INDEX(Mapping!$C$2:$C$465,MATCH(E2134,Mapping!$A$2:$A$465,0))</f>
        <v>KARNATAKA</v>
      </c>
      <c r="H2134" s="2" t="n">
        <v>9.2</v>
      </c>
      <c r="I2134" s="3" t="n">
        <v>0.21</v>
      </c>
    </row>
    <row r="2135" customFormat="false" ht="15" hidden="false" customHeight="false" outlineLevel="0" collapsed="false">
      <c r="A2135" s="0" t="s">
        <v>255</v>
      </c>
      <c r="B2135" s="0" t="n">
        <f aca="false">VALUE(LEFT(A2135,4))</f>
        <v>2025</v>
      </c>
      <c r="C2135" s="0" t="str">
        <f aca="false">"FY"&amp;IF(VALUE(MID(A2135,6,2))&gt;=4,VALUE(LEFT(A2135,4)),VALUE(LEFT(A2135,4))-1)&amp;"-"&amp;TEXT(MOD(IF(VALUE(MID(A2135,6,2))&gt;=4,VALUE(LEFT(A2135,4)),VALUE(LEFT(A2135,4))-1)+1,100),"00")</f>
        <v>FY2025-26</v>
      </c>
      <c r="D2135" s="0" t="s">
        <v>299</v>
      </c>
      <c r="E2135" s="0" t="s">
        <v>299</v>
      </c>
      <c r="F2135" s="0" t="str">
        <f aca="false">INDEX(Mapping!$B$2:$B$465,MATCH(E2135,Mapping!$A$2:$A$465,0))</f>
        <v>NEPAL (NEA / NVVN)</v>
      </c>
      <c r="G2135" s="0" t="str">
        <f aca="false">INDEX(Mapping!$C$2:$C$465,MATCH(E2135,Mapping!$A$2:$A$465,0))</f>
        <v>NEPAL (NEA / NVVN)</v>
      </c>
      <c r="H2135" s="2" t="n">
        <v>8.85</v>
      </c>
      <c r="I2135" s="3" t="n">
        <v>0.2</v>
      </c>
    </row>
    <row r="2136" customFormat="false" ht="15" hidden="false" customHeight="false" outlineLevel="0" collapsed="false">
      <c r="A2136" s="0" t="s">
        <v>255</v>
      </c>
      <c r="B2136" s="0" t="n">
        <f aca="false">VALUE(LEFT(A2136,4))</f>
        <v>2025</v>
      </c>
      <c r="C2136" s="0" t="str">
        <f aca="false">"FY"&amp;IF(VALUE(MID(A2136,6,2))&gt;=4,VALUE(LEFT(A2136,4)),VALUE(LEFT(A2136,4))-1)&amp;"-"&amp;TEXT(MOD(IF(VALUE(MID(A2136,6,2))&gt;=4,VALUE(LEFT(A2136,4)),VALUE(LEFT(A2136,4))-1)+1,100),"00")</f>
        <v>FY2025-26</v>
      </c>
      <c r="D2136" s="0" t="s">
        <v>874</v>
      </c>
      <c r="E2136" s="0" t="s">
        <v>257</v>
      </c>
      <c r="F2136" s="0" t="str">
        <f aca="false">INDEX(Mapping!$B$2:$B$465,MATCH(E2136,Mapping!$A$2:$A$465,0))</f>
        <v>INDIAN RAILWAYS (NCR)</v>
      </c>
      <c r="G2136" s="0" t="str">
        <f aca="false">INDEX(Mapping!$C$2:$C$465,MATCH(E2136,Mapping!$A$2:$A$465,0))</f>
        <v>INDIAN RAILWAYS (NCR)</v>
      </c>
      <c r="H2136" s="2" t="n">
        <v>7.62</v>
      </c>
      <c r="I2136" s="3" t="n">
        <v>0.17</v>
      </c>
    </row>
    <row r="2137" customFormat="false" ht="15" hidden="false" customHeight="false" outlineLevel="0" collapsed="false">
      <c r="A2137" s="0" t="s">
        <v>255</v>
      </c>
      <c r="B2137" s="0" t="n">
        <f aca="false">VALUE(LEFT(A2137,4))</f>
        <v>2025</v>
      </c>
      <c r="C2137" s="0" t="str">
        <f aca="false">"FY"&amp;IF(VALUE(MID(A2137,6,2))&gt;=4,VALUE(LEFT(A2137,4)),VALUE(LEFT(A2137,4))-1)&amp;"-"&amp;TEXT(MOD(IF(VALUE(MID(A2137,6,2))&gt;=4,VALUE(LEFT(A2137,4)),VALUE(LEFT(A2137,4))-1)+1,100),"00")</f>
        <v>FY2025-26</v>
      </c>
      <c r="D2137" s="0" t="s">
        <v>729</v>
      </c>
      <c r="E2137" s="0" t="s">
        <v>253</v>
      </c>
      <c r="F2137" s="0" t="str">
        <f aca="false">INDEX(Mapping!$B$2:$B$465,MATCH(E2137,Mapping!$A$2:$A$465,0))</f>
        <v>NAGALAND</v>
      </c>
      <c r="G2137" s="0" t="str">
        <f aca="false">INDEX(Mapping!$C$2:$C$465,MATCH(E2137,Mapping!$A$2:$A$465,0))</f>
        <v>NAGALAND</v>
      </c>
      <c r="H2137" s="2" t="n">
        <v>7.42</v>
      </c>
      <c r="I2137" s="3" t="n">
        <v>0.17</v>
      </c>
    </row>
    <row r="2138" customFormat="false" ht="15" hidden="false" customHeight="false" outlineLevel="0" collapsed="false">
      <c r="A2138" s="0" t="s">
        <v>255</v>
      </c>
      <c r="B2138" s="0" t="n">
        <f aca="false">VALUE(LEFT(A2138,4))</f>
        <v>2025</v>
      </c>
      <c r="C2138" s="0" t="str">
        <f aca="false">"FY"&amp;IF(VALUE(MID(A2138,6,2))&gt;=4,VALUE(LEFT(A2138,4)),VALUE(LEFT(A2138,4))-1)&amp;"-"&amp;TEXT(MOD(IF(VALUE(MID(A2138,6,2))&gt;=4,VALUE(LEFT(A2138,4)),VALUE(LEFT(A2138,4))-1)+1,100),"00")</f>
        <v>FY2025-26</v>
      </c>
      <c r="D2138" s="0" t="s">
        <v>683</v>
      </c>
      <c r="E2138" s="0" t="s">
        <v>153</v>
      </c>
      <c r="F2138" s="0" t="str">
        <f aca="false">INDEX(Mapping!$B$2:$B$465,MATCH(E2138,Mapping!$A$2:$A$465,0))</f>
        <v>DVC</v>
      </c>
      <c r="G2138" s="0" t="str">
        <f aca="false">INDEX(Mapping!$C$2:$C$465,MATCH(E2138,Mapping!$A$2:$A$465,0))</f>
        <v>DVC</v>
      </c>
      <c r="H2138" s="2" t="n">
        <v>5.25</v>
      </c>
      <c r="I2138" s="3" t="n">
        <v>0.12</v>
      </c>
    </row>
    <row r="2139" customFormat="false" ht="15" hidden="false" customHeight="false" outlineLevel="0" collapsed="false">
      <c r="A2139" s="0" t="s">
        <v>255</v>
      </c>
      <c r="B2139" s="0" t="n">
        <f aca="false">VALUE(LEFT(A2139,4))</f>
        <v>2025</v>
      </c>
      <c r="C2139" s="0" t="str">
        <f aca="false">"FY"&amp;IF(VALUE(MID(A2139,6,2))&gt;=4,VALUE(LEFT(A2139,4)),VALUE(LEFT(A2139,4))-1)&amp;"-"&amp;TEXT(MOD(IF(VALUE(MID(A2139,6,2))&gt;=4,VALUE(LEFT(A2139,4)),VALUE(LEFT(A2139,4))-1)+1,100),"00")</f>
        <v>FY2025-26</v>
      </c>
      <c r="D2139" s="0" t="s">
        <v>667</v>
      </c>
      <c r="E2139" s="0" t="s">
        <v>109</v>
      </c>
      <c r="F2139" s="0" t="str">
        <f aca="false">INDEX(Mapping!$B$2:$B$465,MATCH(E2139,Mapping!$A$2:$A$465,0))</f>
        <v>ADANI POWER - RAIGARH TPP (EX-REGL)</v>
      </c>
      <c r="G2139" s="0" t="str">
        <f aca="false">INDEX(Mapping!$C$2:$C$465,MATCH(E2139,Mapping!$A$2:$A$465,0))</f>
        <v>ADANI POWER (ALL PLANTS)</v>
      </c>
      <c r="H2139" s="2" t="n">
        <v>4.68</v>
      </c>
      <c r="I2139" s="3" t="n">
        <v>0.11</v>
      </c>
    </row>
    <row r="2140" customFormat="false" ht="15" hidden="false" customHeight="false" outlineLevel="0" collapsed="false">
      <c r="A2140" s="0" t="s">
        <v>255</v>
      </c>
      <c r="B2140" s="0" t="n">
        <f aca="false">VALUE(LEFT(A2140,4))</f>
        <v>2025</v>
      </c>
      <c r="C2140" s="0" t="str">
        <f aca="false">"FY"&amp;IF(VALUE(MID(A2140,6,2))&gt;=4,VALUE(LEFT(A2140,4)),VALUE(LEFT(A2140,4))-1)&amp;"-"&amp;TEXT(MOD(IF(VALUE(MID(A2140,6,2))&gt;=4,VALUE(LEFT(A2140,4)),VALUE(LEFT(A2140,4))-1)+1,100),"00")</f>
        <v>FY2025-26</v>
      </c>
      <c r="D2140" s="0" t="s">
        <v>659</v>
      </c>
      <c r="E2140" s="0" t="s">
        <v>93</v>
      </c>
      <c r="F2140" s="0" t="str">
        <f aca="false">INDEX(Mapping!$B$2:$B$465,MATCH(E2140,Mapping!$A$2:$A$465,0))</f>
        <v>ADANI POWER - RAIPUR TPP (EX-GMR CHHATTISGARH)</v>
      </c>
      <c r="G2140" s="0" t="str">
        <f aca="false">INDEX(Mapping!$C$2:$C$465,MATCH(E2140,Mapping!$A$2:$A$465,0))</f>
        <v>ADANI POWER (ALL PLANTS)</v>
      </c>
      <c r="H2140" s="2" t="n">
        <v>4.67</v>
      </c>
      <c r="I2140" s="3" t="n">
        <v>0.11</v>
      </c>
    </row>
    <row r="2141" customFormat="false" ht="15" hidden="false" customHeight="false" outlineLevel="0" collapsed="false">
      <c r="A2141" s="0" t="s">
        <v>255</v>
      </c>
      <c r="B2141" s="0" t="n">
        <f aca="false">VALUE(LEFT(A2141,4))</f>
        <v>2025</v>
      </c>
      <c r="C2141" s="0" t="str">
        <f aca="false">"FY"&amp;IF(VALUE(MID(A2141,6,2))&gt;=4,VALUE(LEFT(A2141,4)),VALUE(LEFT(A2141,4))-1)&amp;"-"&amp;TEXT(MOD(IF(VALUE(MID(A2141,6,2))&gt;=4,VALUE(LEFT(A2141,4)),VALUE(LEFT(A2141,4))-1)+1,100),"00")</f>
        <v>FY2025-26</v>
      </c>
      <c r="D2141" s="0" t="s">
        <v>53</v>
      </c>
      <c r="E2141" s="0" t="s">
        <v>53</v>
      </c>
      <c r="F2141" s="0" t="str">
        <f aca="false">INDEX(Mapping!$B$2:$B$465,MATCH(E2141,Mapping!$A$2:$A$465,0))</f>
        <v>HIMACHAL PRADESH</v>
      </c>
      <c r="G2141" s="0" t="str">
        <f aca="false">INDEX(Mapping!$C$2:$C$465,MATCH(E2141,Mapping!$A$2:$A$465,0))</f>
        <v>HIMACHAL PRADESH</v>
      </c>
      <c r="H2141" s="2" t="n">
        <v>4.67</v>
      </c>
      <c r="I2141" s="3" t="n">
        <v>0.11</v>
      </c>
    </row>
    <row r="2142" customFormat="false" ht="15" hidden="false" customHeight="false" outlineLevel="0" collapsed="false">
      <c r="A2142" s="0" t="s">
        <v>255</v>
      </c>
      <c r="B2142" s="0" t="n">
        <f aca="false">VALUE(LEFT(A2142,4))</f>
        <v>2025</v>
      </c>
      <c r="C2142" s="0" t="str">
        <f aca="false">"FY"&amp;IF(VALUE(MID(A2142,6,2))&gt;=4,VALUE(LEFT(A2142,4)),VALUE(LEFT(A2142,4))-1)&amp;"-"&amp;TEXT(MOD(IF(VALUE(MID(A2142,6,2))&gt;=4,VALUE(LEFT(A2142,4)),VALUE(LEFT(A2142,4))-1)+1,100),"00")</f>
        <v>FY2025-26</v>
      </c>
      <c r="D2142" s="0" t="s">
        <v>690</v>
      </c>
      <c r="E2142" s="0" t="s">
        <v>198</v>
      </c>
      <c r="F2142" s="0" t="str">
        <f aca="false">INDEX(Mapping!$B$2:$B$465,MATCH(E2142,Mapping!$A$2:$A$465,0))</f>
        <v>CHANDIGARH</v>
      </c>
      <c r="G2142" s="0" t="str">
        <f aca="false">INDEX(Mapping!$C$2:$C$465,MATCH(E2142,Mapping!$A$2:$A$465,0))</f>
        <v>CHANDIGARH</v>
      </c>
      <c r="H2142" s="2" t="n">
        <v>4.25</v>
      </c>
      <c r="I2142" s="3" t="n">
        <v>0.1</v>
      </c>
    </row>
    <row r="2143" customFormat="false" ht="15" hidden="false" customHeight="false" outlineLevel="0" collapsed="false">
      <c r="A2143" s="0" t="s">
        <v>255</v>
      </c>
      <c r="B2143" s="0" t="n">
        <f aca="false">VALUE(LEFT(A2143,4))</f>
        <v>2025</v>
      </c>
      <c r="C2143" s="0" t="str">
        <f aca="false">"FY"&amp;IF(VALUE(MID(A2143,6,2))&gt;=4,VALUE(LEFT(A2143,4)),VALUE(LEFT(A2143,4))-1)&amp;"-"&amp;TEXT(MOD(IF(VALUE(MID(A2143,6,2))&gt;=4,VALUE(LEFT(A2143,4)),VALUE(LEFT(A2143,4))-1)+1,100),"00")</f>
        <v>FY2025-26</v>
      </c>
      <c r="D2143" s="0" t="s">
        <v>711</v>
      </c>
      <c r="E2143" s="0" t="s">
        <v>94</v>
      </c>
      <c r="F2143" s="0" t="str">
        <f aca="false">INDEX(Mapping!$B$2:$B$465,MATCH(E2143,Mapping!$A$2:$A$465,0))</f>
        <v>JHARKHAND</v>
      </c>
      <c r="G2143" s="0" t="str">
        <f aca="false">INDEX(Mapping!$C$2:$C$465,MATCH(E2143,Mapping!$A$2:$A$465,0))</f>
        <v>JHARKHAND</v>
      </c>
      <c r="H2143" s="2" t="n">
        <v>3.84</v>
      </c>
      <c r="I2143" s="3" t="n">
        <v>0.09</v>
      </c>
    </row>
    <row r="2144" customFormat="false" ht="15" hidden="false" customHeight="false" outlineLevel="0" collapsed="false">
      <c r="A2144" s="0" t="s">
        <v>255</v>
      </c>
      <c r="B2144" s="0" t="n">
        <f aca="false">VALUE(LEFT(A2144,4))</f>
        <v>2025</v>
      </c>
      <c r="C2144" s="0" t="str">
        <f aca="false">"FY"&amp;IF(VALUE(MID(A2144,6,2))&gt;=4,VALUE(LEFT(A2144,4)),VALUE(LEFT(A2144,4))-1)&amp;"-"&amp;TEXT(MOD(IF(VALUE(MID(A2144,6,2))&gt;=4,VALUE(LEFT(A2144,4)),VALUE(LEFT(A2144,4))-1)+1,100),"00")</f>
        <v>FY2025-26</v>
      </c>
      <c r="D2144" s="0" t="s">
        <v>727</v>
      </c>
      <c r="E2144" s="0" t="s">
        <v>199</v>
      </c>
      <c r="F2144" s="0" t="str">
        <f aca="false">INDEX(Mapping!$B$2:$B$465,MATCH(E2144,Mapping!$A$2:$A$465,0))</f>
        <v>TRIPURA</v>
      </c>
      <c r="G2144" s="0" t="str">
        <f aca="false">INDEX(Mapping!$C$2:$C$465,MATCH(E2144,Mapping!$A$2:$A$465,0))</f>
        <v>TRIPURA</v>
      </c>
      <c r="H2144" s="2" t="n">
        <v>3.43</v>
      </c>
      <c r="I2144" s="3" t="n">
        <v>0.08</v>
      </c>
    </row>
    <row r="2145" customFormat="false" ht="15" hidden="false" customHeight="false" outlineLevel="0" collapsed="false">
      <c r="A2145" s="0" t="s">
        <v>255</v>
      </c>
      <c r="B2145" s="0" t="n">
        <f aca="false">VALUE(LEFT(A2145,4))</f>
        <v>2025</v>
      </c>
      <c r="C2145" s="0" t="str">
        <f aca="false">"FY"&amp;IF(VALUE(MID(A2145,6,2))&gt;=4,VALUE(LEFT(A2145,4)),VALUE(LEFT(A2145,4))-1)&amp;"-"&amp;TEXT(MOD(IF(VALUE(MID(A2145,6,2))&gt;=4,VALUE(LEFT(A2145,4)),VALUE(LEFT(A2145,4))-1)+1,100),"00")</f>
        <v>FY2025-26</v>
      </c>
      <c r="D2145" s="0" t="s">
        <v>655</v>
      </c>
      <c r="E2145" s="0" t="s">
        <v>77</v>
      </c>
      <c r="F2145" s="0" t="str">
        <f aca="false">INDEX(Mapping!$B$2:$B$465,MATCH(E2145,Mapping!$A$2:$A$465,0))</f>
        <v>JINDAL POWER LTD - STAGE 2</v>
      </c>
      <c r="G2145" s="0" t="str">
        <f aca="false">INDEX(Mapping!$C$2:$C$465,MATCH(E2145,Mapping!$A$2:$A$465,0))</f>
        <v>JINDAL POWER LTD (BOTH STAGES)</v>
      </c>
      <c r="H2145" s="2" t="n">
        <v>2.99</v>
      </c>
      <c r="I2145" s="3" t="n">
        <v>0.07</v>
      </c>
    </row>
    <row r="2146" customFormat="false" ht="15" hidden="false" customHeight="false" outlineLevel="0" collapsed="false">
      <c r="A2146" s="0" t="s">
        <v>255</v>
      </c>
      <c r="B2146" s="0" t="n">
        <f aca="false">VALUE(LEFT(A2146,4))</f>
        <v>2025</v>
      </c>
      <c r="C2146" s="0" t="str">
        <f aca="false">"FY"&amp;IF(VALUE(MID(A2146,6,2))&gt;=4,VALUE(LEFT(A2146,4)),VALUE(LEFT(A2146,4))-1)&amp;"-"&amp;TEXT(MOD(IF(VALUE(MID(A2146,6,2))&gt;=4,VALUE(LEFT(A2146,4)),VALUE(LEFT(A2146,4))-1)+1,100),"00")</f>
        <v>FY2025-26</v>
      </c>
      <c r="D2146" s="0" t="s">
        <v>882</v>
      </c>
      <c r="E2146" s="0" t="s">
        <v>463</v>
      </c>
      <c r="F2146" s="0" t="str">
        <f aca="false">INDEX(Mapping!$B$2:$B$465,MATCH(E2146,Mapping!$A$2:$A$465,0))</f>
        <v>RELIANCE INDUSTRIES LIMITED JAMNAGAR</v>
      </c>
      <c r="G2146" s="0" t="str">
        <f aca="false">INDEX(Mapping!$C$2:$C$465,MATCH(E2146,Mapping!$A$2:$A$465,0))</f>
        <v>RELIANCE INDUSTRIES LIMITED JAMNAGAR</v>
      </c>
      <c r="H2146" s="2" t="n">
        <v>2.39</v>
      </c>
      <c r="I2146" s="3" t="n">
        <v>0.05</v>
      </c>
    </row>
    <row r="2147" customFormat="false" ht="15" hidden="false" customHeight="false" outlineLevel="0" collapsed="false">
      <c r="A2147" s="0" t="s">
        <v>255</v>
      </c>
      <c r="B2147" s="0" t="n">
        <f aca="false">VALUE(LEFT(A2147,4))</f>
        <v>2025</v>
      </c>
      <c r="C2147" s="0" t="str">
        <f aca="false">"FY"&amp;IF(VALUE(MID(A2147,6,2))&gt;=4,VALUE(LEFT(A2147,4)),VALUE(LEFT(A2147,4))-1)&amp;"-"&amp;TEXT(MOD(IF(VALUE(MID(A2147,6,2))&gt;=4,VALUE(LEFT(A2147,4)),VALUE(LEFT(A2147,4))-1)+1,100),"00")</f>
        <v>FY2025-26</v>
      </c>
      <c r="D2147" s="0" t="s">
        <v>721</v>
      </c>
      <c r="E2147" s="0" t="s">
        <v>176</v>
      </c>
      <c r="F2147" s="0" t="str">
        <f aca="false">INDEX(Mapping!$B$2:$B$465,MATCH(E2147,Mapping!$A$2:$A$465,0))</f>
        <v>SIKKIM</v>
      </c>
      <c r="G2147" s="0" t="str">
        <f aca="false">INDEX(Mapping!$C$2:$C$465,MATCH(E2147,Mapping!$A$2:$A$465,0))</f>
        <v>SIKKIM</v>
      </c>
      <c r="H2147" s="2" t="n">
        <v>2.37</v>
      </c>
      <c r="I2147" s="3" t="n">
        <v>0.05</v>
      </c>
    </row>
    <row r="2148" customFormat="false" ht="15" hidden="false" customHeight="false" outlineLevel="0" collapsed="false">
      <c r="A2148" s="0" t="s">
        <v>255</v>
      </c>
      <c r="B2148" s="0" t="n">
        <f aca="false">VALUE(LEFT(A2148,4))</f>
        <v>2025</v>
      </c>
      <c r="C2148" s="0" t="str">
        <f aca="false">"FY"&amp;IF(VALUE(MID(A2148,6,2))&gt;=4,VALUE(LEFT(A2148,4)),VALUE(LEFT(A2148,4))-1)&amp;"-"&amp;TEXT(MOD(IF(VALUE(MID(A2148,6,2))&gt;=4,VALUE(LEFT(A2148,4)),VALUE(LEFT(A2148,4))-1)+1,100),"00")</f>
        <v>FY2025-26</v>
      </c>
      <c r="D2148" s="0" t="s">
        <v>873</v>
      </c>
      <c r="E2148" s="0" t="s">
        <v>306</v>
      </c>
      <c r="F2148" s="0" t="str">
        <f aca="false">INDEX(Mapping!$B$2:$B$465,MATCH(E2148,Mapping!$A$2:$A$465,0))</f>
        <v>BALCO</v>
      </c>
      <c r="G2148" s="0" t="str">
        <f aca="false">INDEX(Mapping!$C$2:$C$465,MATCH(E2148,Mapping!$A$2:$A$465,0))</f>
        <v>BALCO</v>
      </c>
      <c r="H2148" s="2" t="n">
        <v>1.13</v>
      </c>
      <c r="I2148" s="3" t="n">
        <v>0.03</v>
      </c>
    </row>
    <row r="2149" customFormat="false" ht="15" hidden="false" customHeight="false" outlineLevel="0" collapsed="false">
      <c r="A2149" s="0" t="s">
        <v>255</v>
      </c>
      <c r="B2149" s="0" t="n">
        <f aca="false">VALUE(LEFT(A2149,4))</f>
        <v>2025</v>
      </c>
      <c r="C2149" s="0" t="str">
        <f aca="false">"FY"&amp;IF(VALUE(MID(A2149,6,2))&gt;=4,VALUE(LEFT(A2149,4)),VALUE(LEFT(A2149,4))-1)&amp;"-"&amp;TEXT(MOD(IF(VALUE(MID(A2149,6,2))&gt;=4,VALUE(LEFT(A2149,4)),VALUE(LEFT(A2149,4))-1)+1,100),"00")</f>
        <v>FY2025-26</v>
      </c>
      <c r="D2149" s="0" t="s">
        <v>285</v>
      </c>
      <c r="E2149" s="0" t="s">
        <v>285</v>
      </c>
      <c r="F2149" s="0" t="str">
        <f aca="false">INDEX(Mapping!$B$2:$B$465,MATCH(E2149,Mapping!$A$2:$A$465,0))</f>
        <v>MEENAKSHI ENERGY</v>
      </c>
      <c r="G2149" s="0" t="str">
        <f aca="false">INDEX(Mapping!$C$2:$C$465,MATCH(E2149,Mapping!$A$2:$A$465,0))</f>
        <v>MEENAKSHI ENERGY</v>
      </c>
      <c r="H2149" s="2" t="n">
        <v>0.74</v>
      </c>
      <c r="I2149" s="3" t="n">
        <v>0.02</v>
      </c>
    </row>
    <row r="2150" customFormat="false" ht="15" hidden="false" customHeight="false" outlineLevel="0" collapsed="false">
      <c r="A2150" s="0" t="s">
        <v>255</v>
      </c>
      <c r="B2150" s="0" t="n">
        <f aca="false">VALUE(LEFT(A2150,4))</f>
        <v>2025</v>
      </c>
      <c r="C2150" s="0" t="str">
        <f aca="false">"FY"&amp;IF(VALUE(MID(A2150,6,2))&gt;=4,VALUE(LEFT(A2150,4)),VALUE(LEFT(A2150,4))-1)&amp;"-"&amp;TEXT(MOD(IF(VALUE(MID(A2150,6,2))&gt;=4,VALUE(LEFT(A2150,4)),VALUE(LEFT(A2150,4))-1)+1,100),"00")</f>
        <v>FY2025-26</v>
      </c>
      <c r="D2150" s="0" t="s">
        <v>824</v>
      </c>
      <c r="E2150" s="0" t="s">
        <v>482</v>
      </c>
      <c r="F2150" s="0" t="str">
        <f aca="false">INDEX(Mapping!$B$2:$B$465,MATCH(E2150,Mapping!$A$2:$A$465,0))</f>
        <v>GOA SR</v>
      </c>
      <c r="G2150" s="0" t="str">
        <f aca="false">INDEX(Mapping!$C$2:$C$465,MATCH(E2150,Mapping!$A$2:$A$465,0))</f>
        <v>GOA SR</v>
      </c>
      <c r="H2150" s="2" t="n">
        <v>0.4</v>
      </c>
      <c r="I2150" s="3" t="n">
        <v>0.01</v>
      </c>
    </row>
    <row r="2151" customFormat="false" ht="15" hidden="false" customHeight="false" outlineLevel="0" collapsed="false">
      <c r="A2151" s="0" t="s">
        <v>255</v>
      </c>
      <c r="B2151" s="0" t="n">
        <f aca="false">VALUE(LEFT(A2151,4))</f>
        <v>2025</v>
      </c>
      <c r="C2151" s="0" t="str">
        <f aca="false">"FY"&amp;IF(VALUE(MID(A2151,6,2))&gt;=4,VALUE(LEFT(A2151,4)),VALUE(LEFT(A2151,4))-1)&amp;"-"&amp;TEXT(MOD(IF(VALUE(MID(A2151,6,2))&gt;=4,VALUE(LEFT(A2151,4)),VALUE(LEFT(A2151,4))-1)+1,100),"00")</f>
        <v>FY2025-26</v>
      </c>
      <c r="D2151" s="0" t="s">
        <v>713</v>
      </c>
      <c r="E2151" s="0" t="s">
        <v>268</v>
      </c>
      <c r="F2151" s="0" t="str">
        <f aca="false">INDEX(Mapping!$B$2:$B$465,MATCH(E2151,Mapping!$A$2:$A$465,0))</f>
        <v>GOA</v>
      </c>
      <c r="G2151" s="0" t="str">
        <f aca="false">INDEX(Mapping!$C$2:$C$465,MATCH(E2151,Mapping!$A$2:$A$465,0))</f>
        <v>GOA</v>
      </c>
      <c r="H2151" s="2" t="n">
        <v>0.31</v>
      </c>
      <c r="I2151" s="3" t="n">
        <v>0.01</v>
      </c>
    </row>
    <row r="2152" customFormat="false" ht="15" hidden="false" customHeight="false" outlineLevel="0" collapsed="false">
      <c r="A2152" s="0" t="s">
        <v>255</v>
      </c>
      <c r="B2152" s="0" t="n">
        <f aca="false">VALUE(LEFT(A2152,4))</f>
        <v>2025</v>
      </c>
      <c r="C2152" s="0" t="str">
        <f aca="false">"FY"&amp;IF(VALUE(MID(A2152,6,2))&gt;=4,VALUE(LEFT(A2152,4)),VALUE(LEFT(A2152,4))-1)&amp;"-"&amp;TEXT(MOD(IF(VALUE(MID(A2152,6,2))&gt;=4,VALUE(LEFT(A2152,4)),VALUE(LEFT(A2152,4))-1)+1,100),"00")</f>
        <v>FY2025-26</v>
      </c>
      <c r="D2152" s="0" t="s">
        <v>736</v>
      </c>
      <c r="E2152" s="0" t="s">
        <v>303</v>
      </c>
      <c r="F2152" s="0" t="str">
        <f aca="false">INDEX(Mapping!$B$2:$B$465,MATCH(E2152,Mapping!$A$2:$A$465,0))</f>
        <v>PUDUCHERRY</v>
      </c>
      <c r="G2152" s="0" t="str">
        <f aca="false">INDEX(Mapping!$C$2:$C$465,MATCH(E2152,Mapping!$A$2:$A$465,0))</f>
        <v>PUDUCHERRY</v>
      </c>
      <c r="H2152" s="2" t="n">
        <v>0.12</v>
      </c>
      <c r="I2152" s="3" t="n">
        <v>0.003</v>
      </c>
    </row>
    <row r="2153" customFormat="false" ht="15" hidden="false" customHeight="false" outlineLevel="0" collapsed="false">
      <c r="A2153" s="0" t="s">
        <v>157</v>
      </c>
      <c r="B2153" s="0" t="n">
        <f aca="false">VALUE(LEFT(A2153,4))</f>
        <v>2025</v>
      </c>
      <c r="C2153" s="0" t="str">
        <f aca="false">"FY"&amp;IF(VALUE(MID(A2153,6,2))&gt;=4,VALUE(LEFT(A2153,4)),VALUE(LEFT(A2153,4))-1)&amp;"-"&amp;TEXT(MOD(IF(VALUE(MID(A2153,6,2))&gt;=4,VALUE(LEFT(A2153,4)),VALUE(LEFT(A2153,4))-1)+1,100),"00")</f>
        <v>FY2025-26</v>
      </c>
      <c r="D2153" s="0" t="s">
        <v>677</v>
      </c>
      <c r="E2153" s="0" t="s">
        <v>39</v>
      </c>
      <c r="F2153" s="0" t="str">
        <f aca="false">INDEX(Mapping!$B$2:$B$465,MATCH(E2153,Mapping!$A$2:$A$465,0))</f>
        <v>WEST BENGAL</v>
      </c>
      <c r="G2153" s="0" t="str">
        <f aca="false">INDEX(Mapping!$C$2:$C$465,MATCH(E2153,Mapping!$A$2:$A$465,0))</f>
        <v>WEST BENGAL</v>
      </c>
      <c r="H2153" s="2" t="n">
        <v>578.78</v>
      </c>
      <c r="I2153" s="3" t="n">
        <v>16.59</v>
      </c>
    </row>
    <row r="2154" customFormat="false" ht="15" hidden="false" customHeight="false" outlineLevel="0" collapsed="false">
      <c r="A2154" s="0" t="s">
        <v>157</v>
      </c>
      <c r="B2154" s="0" t="n">
        <f aca="false">VALUE(LEFT(A2154,4))</f>
        <v>2025</v>
      </c>
      <c r="C2154" s="0" t="str">
        <f aca="false">"FY"&amp;IF(VALUE(MID(A2154,6,2))&gt;=4,VALUE(LEFT(A2154,4)),VALUE(LEFT(A2154,4))-1)&amp;"-"&amp;TEXT(MOD(IF(VALUE(MID(A2154,6,2))&gt;=4,VALUE(LEFT(A2154,4)),VALUE(LEFT(A2154,4))-1)+1,100),"00")</f>
        <v>FY2025-26</v>
      </c>
      <c r="D2154" s="0" t="s">
        <v>671</v>
      </c>
      <c r="E2154" s="0" t="s">
        <v>31</v>
      </c>
      <c r="F2154" s="0" t="str">
        <f aca="false">INDEX(Mapping!$B$2:$B$465,MATCH(E2154,Mapping!$A$2:$A$465,0))</f>
        <v>GUJARAT</v>
      </c>
      <c r="G2154" s="0" t="str">
        <f aca="false">INDEX(Mapping!$C$2:$C$465,MATCH(E2154,Mapping!$A$2:$A$465,0))</f>
        <v>GUJARAT</v>
      </c>
      <c r="H2154" s="2" t="n">
        <v>399.97</v>
      </c>
      <c r="I2154" s="3" t="n">
        <v>11.46</v>
      </c>
    </row>
    <row r="2155" customFormat="false" ht="15" hidden="false" customHeight="false" outlineLevel="0" collapsed="false">
      <c r="A2155" s="0" t="s">
        <v>157</v>
      </c>
      <c r="B2155" s="0" t="n">
        <f aca="false">VALUE(LEFT(A2155,4))</f>
        <v>2025</v>
      </c>
      <c r="C2155" s="0" t="str">
        <f aca="false">"FY"&amp;IF(VALUE(MID(A2155,6,2))&gt;=4,VALUE(LEFT(A2155,4)),VALUE(LEFT(A2155,4))-1)&amp;"-"&amp;TEXT(MOD(IF(VALUE(MID(A2155,6,2))&gt;=4,VALUE(LEFT(A2155,4)),VALUE(LEFT(A2155,4))-1)+1,100),"00")</f>
        <v>FY2025-26</v>
      </c>
      <c r="D2155" s="0" t="s">
        <v>656</v>
      </c>
      <c r="E2155" s="0" t="s">
        <v>36</v>
      </c>
      <c r="F2155" s="0" t="str">
        <f aca="false">INDEX(Mapping!$B$2:$B$465,MATCH(E2155,Mapping!$A$2:$A$465,0))</f>
        <v>UTTAR PRADESH</v>
      </c>
      <c r="G2155" s="0" t="str">
        <f aca="false">INDEX(Mapping!$C$2:$C$465,MATCH(E2155,Mapping!$A$2:$A$465,0))</f>
        <v>UTTAR PRADESH</v>
      </c>
      <c r="H2155" s="2" t="n">
        <v>376.85</v>
      </c>
      <c r="I2155" s="3" t="n">
        <v>10.8</v>
      </c>
    </row>
    <row r="2156" customFormat="false" ht="15" hidden="false" customHeight="false" outlineLevel="0" collapsed="false">
      <c r="A2156" s="0" t="s">
        <v>157</v>
      </c>
      <c r="B2156" s="0" t="n">
        <f aca="false">VALUE(LEFT(A2156,4))</f>
        <v>2025</v>
      </c>
      <c r="C2156" s="0" t="str">
        <f aca="false">"FY"&amp;IF(VALUE(MID(A2156,6,2))&gt;=4,VALUE(LEFT(A2156,4)),VALUE(LEFT(A2156,4))-1)&amp;"-"&amp;TEXT(MOD(IF(VALUE(MID(A2156,6,2))&gt;=4,VALUE(LEFT(A2156,4)),VALUE(LEFT(A2156,4))-1)+1,100),"00")</f>
        <v>FY2025-26</v>
      </c>
      <c r="D2156" s="0" t="s">
        <v>705</v>
      </c>
      <c r="E2156" s="0" t="s">
        <v>35</v>
      </c>
      <c r="F2156" s="0" t="str">
        <f aca="false">INDEX(Mapping!$B$2:$B$465,MATCH(E2156,Mapping!$A$2:$A$465,0))</f>
        <v>TELANGANA</v>
      </c>
      <c r="G2156" s="0" t="str">
        <f aca="false">INDEX(Mapping!$C$2:$C$465,MATCH(E2156,Mapping!$A$2:$A$465,0))</f>
        <v>TELANGANA</v>
      </c>
      <c r="H2156" s="2" t="n">
        <v>294.9</v>
      </c>
      <c r="I2156" s="3" t="n">
        <v>8.45</v>
      </c>
    </row>
    <row r="2157" customFormat="false" ht="15" hidden="false" customHeight="false" outlineLevel="0" collapsed="false">
      <c r="A2157" s="0" t="s">
        <v>157</v>
      </c>
      <c r="B2157" s="0" t="n">
        <f aca="false">VALUE(LEFT(A2157,4))</f>
        <v>2025</v>
      </c>
      <c r="C2157" s="0" t="str">
        <f aca="false">"FY"&amp;IF(VALUE(MID(A2157,6,2))&gt;=4,VALUE(LEFT(A2157,4)),VALUE(LEFT(A2157,4))-1)&amp;"-"&amp;TEXT(MOD(IF(VALUE(MID(A2157,6,2))&gt;=4,VALUE(LEFT(A2157,4)),VALUE(LEFT(A2157,4))-1)+1,100),"00")</f>
        <v>FY2025-26</v>
      </c>
      <c r="D2157" s="0" t="s">
        <v>676</v>
      </c>
      <c r="E2157" s="0" t="s">
        <v>37</v>
      </c>
      <c r="F2157" s="0" t="str">
        <f aca="false">INDEX(Mapping!$B$2:$B$465,MATCH(E2157,Mapping!$A$2:$A$465,0))</f>
        <v>MAHARASHTRA</v>
      </c>
      <c r="G2157" s="0" t="str">
        <f aca="false">INDEX(Mapping!$C$2:$C$465,MATCH(E2157,Mapping!$A$2:$A$465,0))</f>
        <v>MAHARASHTRA</v>
      </c>
      <c r="H2157" s="2" t="n">
        <v>264.01</v>
      </c>
      <c r="I2157" s="3" t="n">
        <v>7.57</v>
      </c>
    </row>
    <row r="2158" customFormat="false" ht="15" hidden="false" customHeight="false" outlineLevel="0" collapsed="false">
      <c r="A2158" s="0" t="s">
        <v>157</v>
      </c>
      <c r="B2158" s="0" t="n">
        <f aca="false">VALUE(LEFT(A2158,4))</f>
        <v>2025</v>
      </c>
      <c r="C2158" s="0" t="str">
        <f aca="false">"FY"&amp;IF(VALUE(MID(A2158,6,2))&gt;=4,VALUE(LEFT(A2158,4)),VALUE(LEFT(A2158,4))-1)&amp;"-"&amp;TEXT(MOD(IF(VALUE(MID(A2158,6,2))&gt;=4,VALUE(LEFT(A2158,4)),VALUE(LEFT(A2158,4))-1)+1,100),"00")</f>
        <v>FY2025-26</v>
      </c>
      <c r="D2158" s="0" t="s">
        <v>672</v>
      </c>
      <c r="E2158" s="0" t="s">
        <v>38</v>
      </c>
      <c r="F2158" s="0" t="str">
        <f aca="false">INDEX(Mapping!$B$2:$B$465,MATCH(E2158,Mapping!$A$2:$A$465,0))</f>
        <v>ANDHRA PRADESH</v>
      </c>
      <c r="G2158" s="0" t="str">
        <f aca="false">INDEX(Mapping!$C$2:$C$465,MATCH(E2158,Mapping!$A$2:$A$465,0))</f>
        <v>ANDHRA PRADESH</v>
      </c>
      <c r="H2158" s="2" t="n">
        <v>221.53</v>
      </c>
      <c r="I2158" s="3" t="n">
        <v>6.35</v>
      </c>
    </row>
    <row r="2159" customFormat="false" ht="15" hidden="false" customHeight="false" outlineLevel="0" collapsed="false">
      <c r="A2159" s="0" t="s">
        <v>157</v>
      </c>
      <c r="B2159" s="0" t="n">
        <f aca="false">VALUE(LEFT(A2159,4))</f>
        <v>2025</v>
      </c>
      <c r="C2159" s="0" t="str">
        <f aca="false">"FY"&amp;IF(VALUE(MID(A2159,6,2))&gt;=4,VALUE(LEFT(A2159,4)),VALUE(LEFT(A2159,4))-1)&amp;"-"&amp;TEXT(MOD(IF(VALUE(MID(A2159,6,2))&gt;=4,VALUE(LEFT(A2159,4)),VALUE(LEFT(A2159,4))-1)+1,100),"00")</f>
        <v>FY2025-26</v>
      </c>
      <c r="D2159" s="0" t="s">
        <v>668</v>
      </c>
      <c r="E2159" s="0" t="s">
        <v>40</v>
      </c>
      <c r="F2159" s="0" t="str">
        <f aca="false">INDEX(Mapping!$B$2:$B$465,MATCH(E2159,Mapping!$A$2:$A$465,0))</f>
        <v>TAMIL NADU</v>
      </c>
      <c r="G2159" s="0" t="str">
        <f aca="false">INDEX(Mapping!$C$2:$C$465,MATCH(E2159,Mapping!$A$2:$A$465,0))</f>
        <v>TAMIL NADU</v>
      </c>
      <c r="H2159" s="2" t="n">
        <v>220.58</v>
      </c>
      <c r="I2159" s="3" t="n">
        <v>6.32</v>
      </c>
    </row>
    <row r="2160" customFormat="false" ht="15" hidden="false" customHeight="false" outlineLevel="0" collapsed="false">
      <c r="A2160" s="0" t="s">
        <v>157</v>
      </c>
      <c r="B2160" s="0" t="n">
        <f aca="false">VALUE(LEFT(A2160,4))</f>
        <v>2025</v>
      </c>
      <c r="C2160" s="0" t="str">
        <f aca="false">"FY"&amp;IF(VALUE(MID(A2160,6,2))&gt;=4,VALUE(LEFT(A2160,4)),VALUE(LEFT(A2160,4))-1)&amp;"-"&amp;TEXT(MOD(IF(VALUE(MID(A2160,6,2))&gt;=4,VALUE(LEFT(A2160,4)),VALUE(LEFT(A2160,4))-1)+1,100),"00")</f>
        <v>FY2025-26</v>
      </c>
      <c r="D2160" s="0" t="s">
        <v>660</v>
      </c>
      <c r="E2160" s="0" t="s">
        <v>50</v>
      </c>
      <c r="F2160" s="0" t="str">
        <f aca="false">INDEX(Mapping!$B$2:$B$465,MATCH(E2160,Mapping!$A$2:$A$465,0))</f>
        <v>MADHYA PRADESH</v>
      </c>
      <c r="G2160" s="0" t="str">
        <f aca="false">INDEX(Mapping!$C$2:$C$465,MATCH(E2160,Mapping!$A$2:$A$465,0))</f>
        <v>MADHYA PRADESH</v>
      </c>
      <c r="H2160" s="2" t="n">
        <v>209.26</v>
      </c>
      <c r="I2160" s="3" t="n">
        <v>6</v>
      </c>
    </row>
    <row r="2161" customFormat="false" ht="15" hidden="false" customHeight="false" outlineLevel="0" collapsed="false">
      <c r="A2161" s="0" t="s">
        <v>157</v>
      </c>
      <c r="B2161" s="0" t="n">
        <f aca="false">VALUE(LEFT(A2161,4))</f>
        <v>2025</v>
      </c>
      <c r="C2161" s="0" t="str">
        <f aca="false">"FY"&amp;IF(VALUE(MID(A2161,6,2))&gt;=4,VALUE(LEFT(A2161,4)),VALUE(LEFT(A2161,4))-1)&amp;"-"&amp;TEXT(MOD(IF(VALUE(MID(A2161,6,2))&gt;=4,VALUE(LEFT(A2161,4)),VALUE(LEFT(A2161,4))-1)+1,100),"00")</f>
        <v>FY2025-26</v>
      </c>
      <c r="D2161" s="0" t="s">
        <v>738</v>
      </c>
      <c r="E2161" s="0" t="s">
        <v>56</v>
      </c>
      <c r="F2161" s="0" t="str">
        <f aca="false">INDEX(Mapping!$B$2:$B$465,MATCH(E2161,Mapping!$A$2:$A$465,0))</f>
        <v>UTTARAKHAND</v>
      </c>
      <c r="G2161" s="0" t="str">
        <f aca="false">INDEX(Mapping!$C$2:$C$465,MATCH(E2161,Mapping!$A$2:$A$465,0))</f>
        <v>UTTARAKHAND</v>
      </c>
      <c r="H2161" s="2" t="n">
        <v>118.47</v>
      </c>
      <c r="I2161" s="3" t="n">
        <v>3.4</v>
      </c>
    </row>
    <row r="2162" customFormat="false" ht="15" hidden="false" customHeight="false" outlineLevel="0" collapsed="false">
      <c r="A2162" s="0" t="s">
        <v>157</v>
      </c>
      <c r="B2162" s="0" t="n">
        <f aca="false">VALUE(LEFT(A2162,4))</f>
        <v>2025</v>
      </c>
      <c r="C2162" s="0" t="str">
        <f aca="false">"FY"&amp;IF(VALUE(MID(A2162,6,2))&gt;=4,VALUE(LEFT(A2162,4)),VALUE(LEFT(A2162,4))-1)&amp;"-"&amp;TEXT(MOD(IF(VALUE(MID(A2162,6,2))&gt;=4,VALUE(LEFT(A2162,4)),VALUE(LEFT(A2162,4))-1)+1,100),"00")</f>
        <v>FY2025-26</v>
      </c>
      <c r="D2162" s="0" t="s">
        <v>872</v>
      </c>
      <c r="E2162" s="0" t="s">
        <v>105</v>
      </c>
      <c r="F2162" s="0" t="str">
        <f aca="false">INDEX(Mapping!$B$2:$B$465,MATCH(E2162,Mapping!$A$2:$A$465,0))</f>
        <v>DNH &amp; DD (UT)</v>
      </c>
      <c r="G2162" s="0" t="str">
        <f aca="false">INDEX(Mapping!$C$2:$C$465,MATCH(E2162,Mapping!$A$2:$A$465,0))</f>
        <v>DNH &amp; DD (UT)</v>
      </c>
      <c r="H2162" s="2" t="n">
        <v>80.21</v>
      </c>
      <c r="I2162" s="3" t="n">
        <v>2.3</v>
      </c>
    </row>
    <row r="2163" customFormat="false" ht="15" hidden="false" customHeight="false" outlineLevel="0" collapsed="false">
      <c r="A2163" s="0" t="s">
        <v>157</v>
      </c>
      <c r="B2163" s="0" t="n">
        <f aca="false">VALUE(LEFT(A2163,4))</f>
        <v>2025</v>
      </c>
      <c r="C2163" s="0" t="str">
        <f aca="false">"FY"&amp;IF(VALUE(MID(A2163,6,2))&gt;=4,VALUE(LEFT(A2163,4)),VALUE(LEFT(A2163,4))-1)&amp;"-"&amp;TEXT(MOD(IF(VALUE(MID(A2163,6,2))&gt;=4,VALUE(LEFT(A2163,4)),VALUE(LEFT(A2163,4))-1)+1,100),"00")</f>
        <v>FY2025-26</v>
      </c>
      <c r="D2163" s="0" t="s">
        <v>702</v>
      </c>
      <c r="E2163" s="0" t="s">
        <v>42</v>
      </c>
      <c r="F2163" s="0" t="str">
        <f aca="false">INDEX(Mapping!$B$2:$B$465,MATCH(E2163,Mapping!$A$2:$A$465,0))</f>
        <v>PUNJAB</v>
      </c>
      <c r="G2163" s="0" t="str">
        <f aca="false">INDEX(Mapping!$C$2:$C$465,MATCH(E2163,Mapping!$A$2:$A$465,0))</f>
        <v>PUNJAB</v>
      </c>
      <c r="H2163" s="2" t="n">
        <v>75.8</v>
      </c>
      <c r="I2163" s="3" t="n">
        <v>2.17</v>
      </c>
    </row>
    <row r="2164" customFormat="false" ht="15" hidden="false" customHeight="false" outlineLevel="0" collapsed="false">
      <c r="A2164" s="0" t="s">
        <v>157</v>
      </c>
      <c r="B2164" s="0" t="n">
        <f aca="false">VALUE(LEFT(A2164,4))</f>
        <v>2025</v>
      </c>
      <c r="C2164" s="0" t="str">
        <f aca="false">"FY"&amp;IF(VALUE(MID(A2164,6,2))&gt;=4,VALUE(LEFT(A2164,4)),VALUE(LEFT(A2164,4))-1)&amp;"-"&amp;TEXT(MOD(IF(VALUE(MID(A2164,6,2))&gt;=4,VALUE(LEFT(A2164,4)),VALUE(LEFT(A2164,4))-1)+1,100),"00")</f>
        <v>FY2025-26</v>
      </c>
      <c r="D2164" s="0" t="s">
        <v>654</v>
      </c>
      <c r="E2164" s="0" t="s">
        <v>43</v>
      </c>
      <c r="F2164" s="0" t="str">
        <f aca="false">INDEX(Mapping!$B$2:$B$465,MATCH(E2164,Mapping!$A$2:$A$465,0))</f>
        <v>ODISHA</v>
      </c>
      <c r="G2164" s="0" t="str">
        <f aca="false">INDEX(Mapping!$C$2:$C$465,MATCH(E2164,Mapping!$A$2:$A$465,0))</f>
        <v>ODISHA</v>
      </c>
      <c r="H2164" s="2" t="n">
        <v>63.12</v>
      </c>
      <c r="I2164" s="3" t="n">
        <v>1.81</v>
      </c>
    </row>
    <row r="2165" customFormat="false" ht="15" hidden="false" customHeight="false" outlineLevel="0" collapsed="false">
      <c r="A2165" s="0" t="s">
        <v>157</v>
      </c>
      <c r="B2165" s="0" t="n">
        <f aca="false">VALUE(LEFT(A2165,4))</f>
        <v>2025</v>
      </c>
      <c r="C2165" s="0" t="str">
        <f aca="false">"FY"&amp;IF(VALUE(MID(A2165,6,2))&gt;=4,VALUE(LEFT(A2165,4)),VALUE(LEFT(A2165,4))-1)&amp;"-"&amp;TEXT(MOD(IF(VALUE(MID(A2165,6,2))&gt;=4,VALUE(LEFT(A2165,4)),VALUE(LEFT(A2165,4))-1)+1,100),"00")</f>
        <v>FY2025-26</v>
      </c>
      <c r="D2165" s="0" t="s">
        <v>120</v>
      </c>
      <c r="E2165" s="0" t="s">
        <v>120</v>
      </c>
      <c r="F2165" s="0" t="str">
        <f aca="false">INDEX(Mapping!$B$2:$B$465,MATCH(E2165,Mapping!$A$2:$A$465,0))</f>
        <v>NEPAL (NEA / NVVN)</v>
      </c>
      <c r="G2165" s="0" t="str">
        <f aca="false">INDEX(Mapping!$C$2:$C$465,MATCH(E2165,Mapping!$A$2:$A$465,0))</f>
        <v>NEPAL (NEA / NVVN)</v>
      </c>
      <c r="H2165" s="2" t="n">
        <v>59.45</v>
      </c>
      <c r="I2165" s="3" t="n">
        <v>1.7</v>
      </c>
    </row>
    <row r="2166" customFormat="false" ht="15" hidden="false" customHeight="false" outlineLevel="0" collapsed="false">
      <c r="A2166" s="0" t="s">
        <v>157</v>
      </c>
      <c r="B2166" s="0" t="n">
        <f aca="false">VALUE(LEFT(A2166,4))</f>
        <v>2025</v>
      </c>
      <c r="C2166" s="0" t="str">
        <f aca="false">"FY"&amp;IF(VALUE(MID(A2166,6,2))&gt;=4,VALUE(LEFT(A2166,4)),VALUE(LEFT(A2166,4))-1)&amp;"-"&amp;TEXT(MOD(IF(VALUE(MID(A2166,6,2))&gt;=4,VALUE(LEFT(A2166,4)),VALUE(LEFT(A2166,4))-1)+1,100),"00")</f>
        <v>FY2025-26</v>
      </c>
      <c r="D2166" s="0" t="s">
        <v>683</v>
      </c>
      <c r="E2166" s="0" t="s">
        <v>153</v>
      </c>
      <c r="F2166" s="0" t="str">
        <f aca="false">INDEX(Mapping!$B$2:$B$465,MATCH(E2166,Mapping!$A$2:$A$465,0))</f>
        <v>DVC</v>
      </c>
      <c r="G2166" s="0" t="str">
        <f aca="false">INDEX(Mapping!$C$2:$C$465,MATCH(E2166,Mapping!$A$2:$A$465,0))</f>
        <v>DVC</v>
      </c>
      <c r="H2166" s="2" t="n">
        <v>47.68</v>
      </c>
      <c r="I2166" s="3" t="n">
        <v>1.37</v>
      </c>
    </row>
    <row r="2167" customFormat="false" ht="15" hidden="false" customHeight="false" outlineLevel="0" collapsed="false">
      <c r="A2167" s="0" t="s">
        <v>157</v>
      </c>
      <c r="B2167" s="0" t="n">
        <f aca="false">VALUE(LEFT(A2167,4))</f>
        <v>2025</v>
      </c>
      <c r="C2167" s="0" t="str">
        <f aca="false">"FY"&amp;IF(VALUE(MID(A2167,6,2))&gt;=4,VALUE(LEFT(A2167,4)),VALUE(LEFT(A2167,4))-1)&amp;"-"&amp;TEXT(MOD(IF(VALUE(MID(A2167,6,2))&gt;=4,VALUE(LEFT(A2167,4)),VALUE(LEFT(A2167,4))-1)+1,100),"00")</f>
        <v>FY2025-26</v>
      </c>
      <c r="D2167" s="0" t="s">
        <v>881</v>
      </c>
      <c r="E2167" s="0" t="s">
        <v>254</v>
      </c>
      <c r="F2167" s="0" t="str">
        <f aca="false">INDEX(Mapping!$B$2:$B$465,MATCH(E2167,Mapping!$A$2:$A$465,0))</f>
        <v>AM/NS INDIA (HAZIRA)</v>
      </c>
      <c r="G2167" s="0" t="str">
        <f aca="false">INDEX(Mapping!$C$2:$C$465,MATCH(E2167,Mapping!$A$2:$A$465,0))</f>
        <v>AM/NS INDIA (HAZIRA)</v>
      </c>
      <c r="H2167" s="2" t="n">
        <v>44.12</v>
      </c>
      <c r="I2167" s="3" t="n">
        <v>1.26</v>
      </c>
    </row>
    <row r="2168" customFormat="false" ht="15" hidden="false" customHeight="false" outlineLevel="0" collapsed="false">
      <c r="A2168" s="0" t="s">
        <v>157</v>
      </c>
      <c r="B2168" s="0" t="n">
        <f aca="false">VALUE(LEFT(A2168,4))</f>
        <v>2025</v>
      </c>
      <c r="C2168" s="0" t="str">
        <f aca="false">"FY"&amp;IF(VALUE(MID(A2168,6,2))&gt;=4,VALUE(LEFT(A2168,4)),VALUE(LEFT(A2168,4))-1)&amp;"-"&amp;TEXT(MOD(IF(VALUE(MID(A2168,6,2))&gt;=4,VALUE(LEFT(A2168,4)),VALUE(LEFT(A2168,4))-1)+1,100),"00")</f>
        <v>FY2025-26</v>
      </c>
      <c r="D2168" s="0" t="s">
        <v>687</v>
      </c>
      <c r="E2168" s="0" t="s">
        <v>45</v>
      </c>
      <c r="F2168" s="0" t="str">
        <f aca="false">INDEX(Mapping!$B$2:$B$465,MATCH(E2168,Mapping!$A$2:$A$465,0))</f>
        <v>BIHAR</v>
      </c>
      <c r="G2168" s="0" t="str">
        <f aca="false">INDEX(Mapping!$C$2:$C$465,MATCH(E2168,Mapping!$A$2:$A$465,0))</f>
        <v>BIHAR</v>
      </c>
      <c r="H2168" s="2" t="n">
        <v>39.89</v>
      </c>
      <c r="I2168" s="3" t="n">
        <v>1.14</v>
      </c>
    </row>
    <row r="2169" customFormat="false" ht="15" hidden="false" customHeight="false" outlineLevel="0" collapsed="false">
      <c r="A2169" s="0" t="s">
        <v>157</v>
      </c>
      <c r="B2169" s="0" t="n">
        <f aca="false">VALUE(LEFT(A2169,4))</f>
        <v>2025</v>
      </c>
      <c r="C2169" s="0" t="str">
        <f aca="false">"FY"&amp;IF(VALUE(MID(A2169,6,2))&gt;=4,VALUE(LEFT(A2169,4)),VALUE(LEFT(A2169,4))-1)&amp;"-"&amp;TEXT(MOD(IF(VALUE(MID(A2169,6,2))&gt;=4,VALUE(LEFT(A2169,4)),VALUE(LEFT(A2169,4))-1)+1,100),"00")</f>
        <v>FY2025-26</v>
      </c>
      <c r="D2169" s="0" t="s">
        <v>659</v>
      </c>
      <c r="E2169" s="0" t="s">
        <v>93</v>
      </c>
      <c r="F2169" s="0" t="str">
        <f aca="false">INDEX(Mapping!$B$2:$B$465,MATCH(E2169,Mapping!$A$2:$A$465,0))</f>
        <v>ADANI POWER - RAIPUR TPP (EX-GMR CHHATTISGARH)</v>
      </c>
      <c r="G2169" s="0" t="str">
        <f aca="false">INDEX(Mapping!$C$2:$C$465,MATCH(E2169,Mapping!$A$2:$A$465,0))</f>
        <v>ADANI POWER (ALL PLANTS)</v>
      </c>
      <c r="H2169" s="2" t="n">
        <v>32.4</v>
      </c>
      <c r="I2169" s="3" t="n">
        <v>0.93</v>
      </c>
    </row>
    <row r="2170" customFormat="false" ht="15" hidden="false" customHeight="false" outlineLevel="0" collapsed="false">
      <c r="A2170" s="0" t="s">
        <v>157</v>
      </c>
      <c r="B2170" s="0" t="n">
        <f aca="false">VALUE(LEFT(A2170,4))</f>
        <v>2025</v>
      </c>
      <c r="C2170" s="0" t="str">
        <f aca="false">"FY"&amp;IF(VALUE(MID(A2170,6,2))&gt;=4,VALUE(LEFT(A2170,4)),VALUE(LEFT(A2170,4))-1)&amp;"-"&amp;TEXT(MOD(IF(VALUE(MID(A2170,6,2))&gt;=4,VALUE(LEFT(A2170,4)),VALUE(LEFT(A2170,4))-1)+1,100),"00")</f>
        <v>FY2025-26</v>
      </c>
      <c r="D2170" s="0" t="s">
        <v>670</v>
      </c>
      <c r="E2170" s="0" t="s">
        <v>242</v>
      </c>
      <c r="F2170" s="0" t="str">
        <f aca="false">INDEX(Mapping!$B$2:$B$465,MATCH(E2170,Mapping!$A$2:$A$465,0))</f>
        <v>SKS POWER</v>
      </c>
      <c r="G2170" s="0" t="str">
        <f aca="false">INDEX(Mapping!$C$2:$C$465,MATCH(E2170,Mapping!$A$2:$A$465,0))</f>
        <v>SKS POWER</v>
      </c>
      <c r="H2170" s="2" t="n">
        <v>31.7</v>
      </c>
      <c r="I2170" s="3" t="n">
        <v>0.91</v>
      </c>
    </row>
    <row r="2171" customFormat="false" ht="15" hidden="false" customHeight="false" outlineLevel="0" collapsed="false">
      <c r="A2171" s="0" t="s">
        <v>157</v>
      </c>
      <c r="B2171" s="0" t="n">
        <f aca="false">VALUE(LEFT(A2171,4))</f>
        <v>2025</v>
      </c>
      <c r="C2171" s="0" t="str">
        <f aca="false">"FY"&amp;IF(VALUE(MID(A2171,6,2))&gt;=4,VALUE(LEFT(A2171,4)),VALUE(LEFT(A2171,4))-1)&amp;"-"&amp;TEXT(MOD(IF(VALUE(MID(A2171,6,2))&gt;=4,VALUE(LEFT(A2171,4)),VALUE(LEFT(A2171,4))-1)+1,100),"00")</f>
        <v>FY2025-26</v>
      </c>
      <c r="D2171" s="0" t="s">
        <v>669</v>
      </c>
      <c r="E2171" s="0" t="s">
        <v>44</v>
      </c>
      <c r="F2171" s="0" t="str">
        <f aca="false">INDEX(Mapping!$B$2:$B$465,MATCH(E2171,Mapping!$A$2:$A$465,0))</f>
        <v>HARYANA</v>
      </c>
      <c r="G2171" s="0" t="str">
        <f aca="false">INDEX(Mapping!$C$2:$C$465,MATCH(E2171,Mapping!$A$2:$A$465,0))</f>
        <v>HARYANA</v>
      </c>
      <c r="H2171" s="2" t="n">
        <v>30.79</v>
      </c>
      <c r="I2171" s="3" t="n">
        <v>0.88</v>
      </c>
    </row>
    <row r="2172" customFormat="false" ht="15" hidden="false" customHeight="false" outlineLevel="0" collapsed="false">
      <c r="A2172" s="0" t="s">
        <v>157</v>
      </c>
      <c r="B2172" s="0" t="n">
        <f aca="false">VALUE(LEFT(A2172,4))</f>
        <v>2025</v>
      </c>
      <c r="C2172" s="0" t="str">
        <f aca="false">"FY"&amp;IF(VALUE(MID(A2172,6,2))&gt;=4,VALUE(LEFT(A2172,4)),VALUE(LEFT(A2172,4))-1)&amp;"-"&amp;TEXT(MOD(IF(VALUE(MID(A2172,6,2))&gt;=4,VALUE(LEFT(A2172,4)),VALUE(LEFT(A2172,4))-1)+1,100),"00")</f>
        <v>FY2025-26</v>
      </c>
      <c r="D2172" s="0" t="s">
        <v>880</v>
      </c>
      <c r="E2172" s="0" t="s">
        <v>290</v>
      </c>
      <c r="F2172" s="0" t="str">
        <f aca="false">INDEX(Mapping!$B$2:$B$465,MATCH(E2172,Mapping!$A$2:$A$465,0))</f>
        <v>NEPAL (NEA / NVVN)</v>
      </c>
      <c r="G2172" s="0" t="str">
        <f aca="false">INDEX(Mapping!$C$2:$C$465,MATCH(E2172,Mapping!$A$2:$A$465,0))</f>
        <v>NEPAL (NEA / NVVN)</v>
      </c>
      <c r="H2172" s="2" t="n">
        <v>30.51</v>
      </c>
      <c r="I2172" s="3" t="n">
        <v>0.87</v>
      </c>
    </row>
    <row r="2173" customFormat="false" ht="15" hidden="false" customHeight="false" outlineLevel="0" collapsed="false">
      <c r="A2173" s="0" t="s">
        <v>157</v>
      </c>
      <c r="B2173" s="0" t="n">
        <f aca="false">VALUE(LEFT(A2173,4))</f>
        <v>2025</v>
      </c>
      <c r="C2173" s="0" t="str">
        <f aca="false">"FY"&amp;IF(VALUE(MID(A2173,6,2))&gt;=4,VALUE(LEFT(A2173,4)),VALUE(LEFT(A2173,4))-1)&amp;"-"&amp;TEXT(MOD(IF(VALUE(MID(A2173,6,2))&gt;=4,VALUE(LEFT(A2173,4)),VALUE(LEFT(A2173,4))-1)+1,100),"00")</f>
        <v>FY2025-26</v>
      </c>
      <c r="D2173" s="0" t="s">
        <v>663</v>
      </c>
      <c r="E2173" s="0" t="s">
        <v>41</v>
      </c>
      <c r="F2173" s="0" t="str">
        <f aca="false">INDEX(Mapping!$B$2:$B$465,MATCH(E2173,Mapping!$A$2:$A$465,0))</f>
        <v>RAJASTHAN</v>
      </c>
      <c r="G2173" s="0" t="str">
        <f aca="false">INDEX(Mapping!$C$2:$C$465,MATCH(E2173,Mapping!$A$2:$A$465,0))</f>
        <v>RAJASTHAN</v>
      </c>
      <c r="H2173" s="2" t="n">
        <v>26.96</v>
      </c>
      <c r="I2173" s="3" t="n">
        <v>0.77</v>
      </c>
    </row>
    <row r="2174" customFormat="false" ht="15" hidden="false" customHeight="false" outlineLevel="0" collapsed="false">
      <c r="A2174" s="0" t="s">
        <v>157</v>
      </c>
      <c r="B2174" s="0" t="n">
        <f aca="false">VALUE(LEFT(A2174,4))</f>
        <v>2025</v>
      </c>
      <c r="C2174" s="0" t="str">
        <f aca="false">"FY"&amp;IF(VALUE(MID(A2174,6,2))&gt;=4,VALUE(LEFT(A2174,4)),VALUE(LEFT(A2174,4))-1)&amp;"-"&amp;TEXT(MOD(IF(VALUE(MID(A2174,6,2))&gt;=4,VALUE(LEFT(A2174,4)),VALUE(LEFT(A2174,4))-1)+1,100),"00")</f>
        <v>FY2025-26</v>
      </c>
      <c r="D2174" s="0" t="s">
        <v>658</v>
      </c>
      <c r="E2174" s="0" t="s">
        <v>48</v>
      </c>
      <c r="F2174" s="0" t="str">
        <f aca="false">INDEX(Mapping!$B$2:$B$465,MATCH(E2174,Mapping!$A$2:$A$465,0))</f>
        <v>DELHI</v>
      </c>
      <c r="G2174" s="0" t="str">
        <f aca="false">INDEX(Mapping!$C$2:$C$465,MATCH(E2174,Mapping!$A$2:$A$465,0))</f>
        <v>DELHI</v>
      </c>
      <c r="H2174" s="2" t="n">
        <v>26.21</v>
      </c>
      <c r="I2174" s="3" t="n">
        <v>0.75</v>
      </c>
    </row>
    <row r="2175" customFormat="false" ht="15" hidden="false" customHeight="false" outlineLevel="0" collapsed="false">
      <c r="A2175" s="0" t="s">
        <v>157</v>
      </c>
      <c r="B2175" s="0" t="n">
        <f aca="false">VALUE(LEFT(A2175,4))</f>
        <v>2025</v>
      </c>
      <c r="C2175" s="0" t="str">
        <f aca="false">"FY"&amp;IF(VALUE(MID(A2175,6,2))&gt;=4,VALUE(LEFT(A2175,4)),VALUE(LEFT(A2175,4))-1)&amp;"-"&amp;TEXT(MOD(IF(VALUE(MID(A2175,6,2))&gt;=4,VALUE(LEFT(A2175,4)),VALUE(LEFT(A2175,4))-1)+1,100),"00")</f>
        <v>FY2025-26</v>
      </c>
      <c r="D2175" s="0" t="s">
        <v>757</v>
      </c>
      <c r="E2175" s="0" t="s">
        <v>121</v>
      </c>
      <c r="F2175" s="0" t="str">
        <f aca="false">INDEX(Mapping!$B$2:$B$465,MATCH(E2175,Mapping!$A$2:$A$465,0))</f>
        <v>MEGHALAYA</v>
      </c>
      <c r="G2175" s="0" t="str">
        <f aca="false">INDEX(Mapping!$C$2:$C$465,MATCH(E2175,Mapping!$A$2:$A$465,0))</f>
        <v>MEGHALAYA</v>
      </c>
      <c r="H2175" s="2" t="n">
        <v>26.07</v>
      </c>
      <c r="I2175" s="3" t="n">
        <v>0.75</v>
      </c>
    </row>
    <row r="2176" customFormat="false" ht="15" hidden="false" customHeight="false" outlineLevel="0" collapsed="false">
      <c r="A2176" s="0" t="s">
        <v>157</v>
      </c>
      <c r="B2176" s="0" t="n">
        <f aca="false">VALUE(LEFT(A2176,4))</f>
        <v>2025</v>
      </c>
      <c r="C2176" s="0" t="str">
        <f aca="false">"FY"&amp;IF(VALUE(MID(A2176,6,2))&gt;=4,VALUE(LEFT(A2176,4)),VALUE(LEFT(A2176,4))-1)&amp;"-"&amp;TEXT(MOD(IF(VALUE(MID(A2176,6,2))&gt;=4,VALUE(LEFT(A2176,4)),VALUE(LEFT(A2176,4))-1)+1,100),"00")</f>
        <v>FY2025-26</v>
      </c>
      <c r="D2176" s="0" t="s">
        <v>699</v>
      </c>
      <c r="E2176" s="0" t="s">
        <v>71</v>
      </c>
      <c r="F2176" s="0" t="str">
        <f aca="false">INDEX(Mapping!$B$2:$B$465,MATCH(E2176,Mapping!$A$2:$A$465,0))</f>
        <v>KERALA</v>
      </c>
      <c r="G2176" s="0" t="str">
        <f aca="false">INDEX(Mapping!$C$2:$C$465,MATCH(E2176,Mapping!$A$2:$A$465,0))</f>
        <v>KERALA</v>
      </c>
      <c r="H2176" s="2" t="n">
        <v>23.94</v>
      </c>
      <c r="I2176" s="3" t="n">
        <v>0.69</v>
      </c>
    </row>
    <row r="2177" customFormat="false" ht="15" hidden="false" customHeight="false" outlineLevel="0" collapsed="false">
      <c r="A2177" s="0" t="s">
        <v>157</v>
      </c>
      <c r="B2177" s="0" t="n">
        <f aca="false">VALUE(LEFT(A2177,4))</f>
        <v>2025</v>
      </c>
      <c r="C2177" s="0" t="str">
        <f aca="false">"FY"&amp;IF(VALUE(MID(A2177,6,2))&gt;=4,VALUE(LEFT(A2177,4)),VALUE(LEFT(A2177,4))-1)&amp;"-"&amp;TEXT(MOD(IF(VALUE(MID(A2177,6,2))&gt;=4,VALUE(LEFT(A2177,4)),VALUE(LEFT(A2177,4))-1)+1,100),"00")</f>
        <v>FY2025-26</v>
      </c>
      <c r="D2177" s="0" t="s">
        <v>652</v>
      </c>
      <c r="E2177" s="0" t="s">
        <v>47</v>
      </c>
      <c r="F2177" s="0" t="str">
        <f aca="false">INDEX(Mapping!$B$2:$B$465,MATCH(E2177,Mapping!$A$2:$A$465,0))</f>
        <v>KARNATAKA</v>
      </c>
      <c r="G2177" s="0" t="str">
        <f aca="false">INDEX(Mapping!$C$2:$C$465,MATCH(E2177,Mapping!$A$2:$A$465,0))</f>
        <v>KARNATAKA</v>
      </c>
      <c r="H2177" s="2" t="n">
        <v>23.15</v>
      </c>
      <c r="I2177" s="3" t="n">
        <v>0.66</v>
      </c>
    </row>
    <row r="2178" customFormat="false" ht="15" hidden="false" customHeight="false" outlineLevel="0" collapsed="false">
      <c r="A2178" s="0" t="s">
        <v>157</v>
      </c>
      <c r="B2178" s="0" t="n">
        <f aca="false">VALUE(LEFT(A2178,4))</f>
        <v>2025</v>
      </c>
      <c r="C2178" s="0" t="str">
        <f aca="false">"FY"&amp;IF(VALUE(MID(A2178,6,2))&gt;=4,VALUE(LEFT(A2178,4)),VALUE(LEFT(A2178,4))-1)&amp;"-"&amp;TEXT(MOD(IF(VALUE(MID(A2178,6,2))&gt;=4,VALUE(LEFT(A2178,4)),VALUE(LEFT(A2178,4))-1)+1,100),"00")</f>
        <v>FY2025-26</v>
      </c>
      <c r="D2178" s="0" t="s">
        <v>874</v>
      </c>
      <c r="E2178" s="0" t="s">
        <v>257</v>
      </c>
      <c r="F2178" s="0" t="str">
        <f aca="false">INDEX(Mapping!$B$2:$B$465,MATCH(E2178,Mapping!$A$2:$A$465,0))</f>
        <v>INDIAN RAILWAYS (NCR)</v>
      </c>
      <c r="G2178" s="0" t="str">
        <f aca="false">INDEX(Mapping!$C$2:$C$465,MATCH(E2178,Mapping!$A$2:$A$465,0))</f>
        <v>INDIAN RAILWAYS (NCR)</v>
      </c>
      <c r="H2178" s="2" t="n">
        <v>16.94</v>
      </c>
      <c r="I2178" s="3" t="n">
        <v>0.49</v>
      </c>
    </row>
    <row r="2179" customFormat="false" ht="15" hidden="false" customHeight="false" outlineLevel="0" collapsed="false">
      <c r="A2179" s="0" t="s">
        <v>157</v>
      </c>
      <c r="B2179" s="0" t="n">
        <f aca="false">VALUE(LEFT(A2179,4))</f>
        <v>2025</v>
      </c>
      <c r="C2179" s="0" t="str">
        <f aca="false">"FY"&amp;IF(VALUE(MID(A2179,6,2))&gt;=4,VALUE(LEFT(A2179,4)),VALUE(LEFT(A2179,4))-1)&amp;"-"&amp;TEXT(MOD(IF(VALUE(MID(A2179,6,2))&gt;=4,VALUE(LEFT(A2179,4)),VALUE(LEFT(A2179,4))-1)+1,100),"00")</f>
        <v>FY2025-26</v>
      </c>
      <c r="D2179" s="0" t="s">
        <v>667</v>
      </c>
      <c r="E2179" s="0" t="s">
        <v>109</v>
      </c>
      <c r="F2179" s="0" t="str">
        <f aca="false">INDEX(Mapping!$B$2:$B$465,MATCH(E2179,Mapping!$A$2:$A$465,0))</f>
        <v>ADANI POWER - RAIGARH TPP (EX-REGL)</v>
      </c>
      <c r="G2179" s="0" t="str">
        <f aca="false">INDEX(Mapping!$C$2:$C$465,MATCH(E2179,Mapping!$A$2:$A$465,0))</f>
        <v>ADANI POWER (ALL PLANTS)</v>
      </c>
      <c r="H2179" s="2" t="n">
        <v>15.67</v>
      </c>
      <c r="I2179" s="3" t="n">
        <v>0.45</v>
      </c>
    </row>
    <row r="2180" customFormat="false" ht="15" hidden="false" customHeight="false" outlineLevel="0" collapsed="false">
      <c r="A2180" s="0" t="s">
        <v>157</v>
      </c>
      <c r="B2180" s="0" t="n">
        <f aca="false">VALUE(LEFT(A2180,4))</f>
        <v>2025</v>
      </c>
      <c r="C2180" s="0" t="str">
        <f aca="false">"FY"&amp;IF(VALUE(MID(A2180,6,2))&gt;=4,VALUE(LEFT(A2180,4)),VALUE(LEFT(A2180,4))-1)&amp;"-"&amp;TEXT(MOD(IF(VALUE(MID(A2180,6,2))&gt;=4,VALUE(LEFT(A2180,4)),VALUE(LEFT(A2180,4))-1)+1,100),"00")</f>
        <v>FY2025-26</v>
      </c>
      <c r="D2180" s="0" t="s">
        <v>53</v>
      </c>
      <c r="E2180" s="0" t="s">
        <v>53</v>
      </c>
      <c r="F2180" s="0" t="str">
        <f aca="false">INDEX(Mapping!$B$2:$B$465,MATCH(E2180,Mapping!$A$2:$A$465,0))</f>
        <v>HIMACHAL PRADESH</v>
      </c>
      <c r="G2180" s="0" t="str">
        <f aca="false">INDEX(Mapping!$C$2:$C$465,MATCH(E2180,Mapping!$A$2:$A$465,0))</f>
        <v>HIMACHAL PRADESH</v>
      </c>
      <c r="H2180" s="2" t="n">
        <v>14.1</v>
      </c>
      <c r="I2180" s="3" t="n">
        <v>0.4</v>
      </c>
    </row>
    <row r="2181" customFormat="false" ht="15" hidden="false" customHeight="false" outlineLevel="0" collapsed="false">
      <c r="A2181" s="0" t="s">
        <v>157</v>
      </c>
      <c r="B2181" s="0" t="n">
        <f aca="false">VALUE(LEFT(A2181,4))</f>
        <v>2025</v>
      </c>
      <c r="C2181" s="0" t="str">
        <f aca="false">"FY"&amp;IF(VALUE(MID(A2181,6,2))&gt;=4,VALUE(LEFT(A2181,4)),VALUE(LEFT(A2181,4))-1)&amp;"-"&amp;TEXT(MOD(IF(VALUE(MID(A2181,6,2))&gt;=4,VALUE(LEFT(A2181,4)),VALUE(LEFT(A2181,4))-1)+1,100),"00")</f>
        <v>FY2025-26</v>
      </c>
      <c r="D2181" s="0" t="s">
        <v>280</v>
      </c>
      <c r="E2181" s="0" t="s">
        <v>280</v>
      </c>
      <c r="F2181" s="0" t="str">
        <f aca="false">INDEX(Mapping!$B$2:$B$465,MATCH(E2181,Mapping!$A$2:$A$465,0))</f>
        <v>COASTAL ENERGEN</v>
      </c>
      <c r="G2181" s="0" t="str">
        <f aca="false">INDEX(Mapping!$C$2:$C$465,MATCH(E2181,Mapping!$A$2:$A$465,0))</f>
        <v>COASTAL ENERGEN</v>
      </c>
      <c r="H2181" s="2" t="n">
        <v>13.91</v>
      </c>
      <c r="I2181" s="3" t="n">
        <v>0.4</v>
      </c>
    </row>
    <row r="2182" customFormat="false" ht="15" hidden="false" customHeight="false" outlineLevel="0" collapsed="false">
      <c r="A2182" s="0" t="s">
        <v>157</v>
      </c>
      <c r="B2182" s="0" t="n">
        <f aca="false">VALUE(LEFT(A2182,4))</f>
        <v>2025</v>
      </c>
      <c r="C2182" s="0" t="str">
        <f aca="false">"FY"&amp;IF(VALUE(MID(A2182,6,2))&gt;=4,VALUE(LEFT(A2182,4)),VALUE(LEFT(A2182,4))-1)&amp;"-"&amp;TEXT(MOD(IF(VALUE(MID(A2182,6,2))&gt;=4,VALUE(LEFT(A2182,4)),VALUE(LEFT(A2182,4))-1)+1,100),"00")</f>
        <v>FY2025-26</v>
      </c>
      <c r="D2182" s="0" t="s">
        <v>338</v>
      </c>
      <c r="E2182" s="0" t="s">
        <v>338</v>
      </c>
      <c r="F2182" s="0" t="str">
        <f aca="false">INDEX(Mapping!$B$2:$B$465,MATCH(E2182,Mapping!$A$2:$A$465,0))</f>
        <v>NEPAL (NEA / NVVN)</v>
      </c>
      <c r="G2182" s="0" t="str">
        <f aca="false">INDEX(Mapping!$C$2:$C$465,MATCH(E2182,Mapping!$A$2:$A$465,0))</f>
        <v>NEPAL (NEA / NVVN)</v>
      </c>
      <c r="H2182" s="2" t="n">
        <v>12</v>
      </c>
      <c r="I2182" s="3" t="n">
        <v>0.34</v>
      </c>
    </row>
    <row r="2183" customFormat="false" ht="15" hidden="false" customHeight="false" outlineLevel="0" collapsed="false">
      <c r="A2183" s="0" t="s">
        <v>157</v>
      </c>
      <c r="B2183" s="0" t="n">
        <f aca="false">VALUE(LEFT(A2183,4))</f>
        <v>2025</v>
      </c>
      <c r="C2183" s="0" t="str">
        <f aca="false">"FY"&amp;IF(VALUE(MID(A2183,6,2))&gt;=4,VALUE(LEFT(A2183,4)),VALUE(LEFT(A2183,4))-1)&amp;"-"&amp;TEXT(MOD(IF(VALUE(MID(A2183,6,2))&gt;=4,VALUE(LEFT(A2183,4)),VALUE(LEFT(A2183,4))-1)+1,100),"00")</f>
        <v>FY2025-26</v>
      </c>
      <c r="D2183" s="0" t="s">
        <v>735</v>
      </c>
      <c r="E2183" s="0" t="s">
        <v>147</v>
      </c>
      <c r="F2183" s="0" t="str">
        <f aca="false">INDEX(Mapping!$B$2:$B$465,MATCH(E2183,Mapping!$A$2:$A$465,0))</f>
        <v>JAMMU &amp; KASHMIR</v>
      </c>
      <c r="G2183" s="0" t="str">
        <f aca="false">INDEX(Mapping!$C$2:$C$465,MATCH(E2183,Mapping!$A$2:$A$465,0))</f>
        <v>JAMMU &amp; KASHMIR</v>
      </c>
      <c r="H2183" s="2" t="n">
        <v>10.11</v>
      </c>
      <c r="I2183" s="3" t="n">
        <v>0.29</v>
      </c>
    </row>
    <row r="2184" customFormat="false" ht="15" hidden="false" customHeight="false" outlineLevel="0" collapsed="false">
      <c r="A2184" s="0" t="s">
        <v>157</v>
      </c>
      <c r="B2184" s="0" t="n">
        <f aca="false">VALUE(LEFT(A2184,4))</f>
        <v>2025</v>
      </c>
      <c r="C2184" s="0" t="str">
        <f aca="false">"FY"&amp;IF(VALUE(MID(A2184,6,2))&gt;=4,VALUE(LEFT(A2184,4)),VALUE(LEFT(A2184,4))-1)&amp;"-"&amp;TEXT(MOD(IF(VALUE(MID(A2184,6,2))&gt;=4,VALUE(LEFT(A2184,4)),VALUE(LEFT(A2184,4))-1)+1,100),"00")</f>
        <v>FY2025-26</v>
      </c>
      <c r="D2184" s="0" t="s">
        <v>704</v>
      </c>
      <c r="E2184" s="0" t="s">
        <v>318</v>
      </c>
      <c r="F2184" s="0" t="str">
        <f aca="false">INDEX(Mapping!$B$2:$B$465,MATCH(E2184,Mapping!$A$2:$A$465,0))</f>
        <v>JHABUA POWER</v>
      </c>
      <c r="G2184" s="0" t="str">
        <f aca="false">INDEX(Mapping!$C$2:$C$465,MATCH(E2184,Mapping!$A$2:$A$465,0))</f>
        <v>JHABUA POWER</v>
      </c>
      <c r="H2184" s="2" t="n">
        <v>8.07</v>
      </c>
      <c r="I2184" s="3" t="n">
        <v>0.23</v>
      </c>
    </row>
    <row r="2185" customFormat="false" ht="15" hidden="false" customHeight="false" outlineLevel="0" collapsed="false">
      <c r="A2185" s="0" t="s">
        <v>157</v>
      </c>
      <c r="B2185" s="0" t="n">
        <f aca="false">VALUE(LEFT(A2185,4))</f>
        <v>2025</v>
      </c>
      <c r="C2185" s="0" t="str">
        <f aca="false">"FY"&amp;IF(VALUE(MID(A2185,6,2))&gt;=4,VALUE(LEFT(A2185,4)),VALUE(LEFT(A2185,4))-1)&amp;"-"&amp;TEXT(MOD(IF(VALUE(MID(A2185,6,2))&gt;=4,VALUE(LEFT(A2185,4)),VALUE(LEFT(A2185,4))-1)+1,100),"00")</f>
        <v>FY2025-26</v>
      </c>
      <c r="D2185" s="0" t="s">
        <v>299</v>
      </c>
      <c r="E2185" s="0" t="s">
        <v>299</v>
      </c>
      <c r="F2185" s="0" t="str">
        <f aca="false">INDEX(Mapping!$B$2:$B$465,MATCH(E2185,Mapping!$A$2:$A$465,0))</f>
        <v>NEPAL (NEA / NVVN)</v>
      </c>
      <c r="G2185" s="0" t="str">
        <f aca="false">INDEX(Mapping!$C$2:$C$465,MATCH(E2185,Mapping!$A$2:$A$465,0))</f>
        <v>NEPAL (NEA / NVVN)</v>
      </c>
      <c r="H2185" s="2" t="n">
        <v>7.59</v>
      </c>
      <c r="I2185" s="3" t="n">
        <v>0.22</v>
      </c>
    </row>
    <row r="2186" customFormat="false" ht="15" hidden="false" customHeight="false" outlineLevel="0" collapsed="false">
      <c r="A2186" s="0" t="s">
        <v>157</v>
      </c>
      <c r="B2186" s="0" t="n">
        <f aca="false">VALUE(LEFT(A2186,4))</f>
        <v>2025</v>
      </c>
      <c r="C2186" s="0" t="str">
        <f aca="false">"FY"&amp;IF(VALUE(MID(A2186,6,2))&gt;=4,VALUE(LEFT(A2186,4)),VALUE(LEFT(A2186,4))-1)&amp;"-"&amp;TEXT(MOD(IF(VALUE(MID(A2186,6,2))&gt;=4,VALUE(LEFT(A2186,4)),VALUE(LEFT(A2186,4))-1)+1,100),"00")</f>
        <v>FY2025-26</v>
      </c>
      <c r="D2186" s="0" t="s">
        <v>690</v>
      </c>
      <c r="E2186" s="0" t="s">
        <v>198</v>
      </c>
      <c r="F2186" s="0" t="str">
        <f aca="false">INDEX(Mapping!$B$2:$B$465,MATCH(E2186,Mapping!$A$2:$A$465,0))</f>
        <v>CHANDIGARH</v>
      </c>
      <c r="G2186" s="0" t="str">
        <f aca="false">INDEX(Mapping!$C$2:$C$465,MATCH(E2186,Mapping!$A$2:$A$465,0))</f>
        <v>CHANDIGARH</v>
      </c>
      <c r="H2186" s="2" t="n">
        <v>7.41</v>
      </c>
      <c r="I2186" s="3" t="n">
        <v>0.21</v>
      </c>
    </row>
    <row r="2187" customFormat="false" ht="15" hidden="false" customHeight="false" outlineLevel="0" collapsed="false">
      <c r="A2187" s="0" t="s">
        <v>157</v>
      </c>
      <c r="B2187" s="0" t="n">
        <f aca="false">VALUE(LEFT(A2187,4))</f>
        <v>2025</v>
      </c>
      <c r="C2187" s="0" t="str">
        <f aca="false">"FY"&amp;IF(VALUE(MID(A2187,6,2))&gt;=4,VALUE(LEFT(A2187,4)),VALUE(LEFT(A2187,4))-1)&amp;"-"&amp;TEXT(MOD(IF(VALUE(MID(A2187,6,2))&gt;=4,VALUE(LEFT(A2187,4)),VALUE(LEFT(A2187,4))-1)+1,100),"00")</f>
        <v>FY2025-26</v>
      </c>
      <c r="D2187" s="0" t="s">
        <v>721</v>
      </c>
      <c r="E2187" s="0" t="s">
        <v>176</v>
      </c>
      <c r="F2187" s="0" t="str">
        <f aca="false">INDEX(Mapping!$B$2:$B$465,MATCH(E2187,Mapping!$A$2:$A$465,0))</f>
        <v>SIKKIM</v>
      </c>
      <c r="G2187" s="0" t="str">
        <f aca="false">INDEX(Mapping!$C$2:$C$465,MATCH(E2187,Mapping!$A$2:$A$465,0))</f>
        <v>SIKKIM</v>
      </c>
      <c r="H2187" s="2" t="n">
        <v>6.98</v>
      </c>
      <c r="I2187" s="3" t="n">
        <v>0.2</v>
      </c>
    </row>
    <row r="2188" customFormat="false" ht="15" hidden="false" customHeight="false" outlineLevel="0" collapsed="false">
      <c r="A2188" s="0" t="s">
        <v>157</v>
      </c>
      <c r="B2188" s="0" t="n">
        <f aca="false">VALUE(LEFT(A2188,4))</f>
        <v>2025</v>
      </c>
      <c r="C2188" s="0" t="str">
        <f aca="false">"FY"&amp;IF(VALUE(MID(A2188,6,2))&gt;=4,VALUE(LEFT(A2188,4)),VALUE(LEFT(A2188,4))-1)&amp;"-"&amp;TEXT(MOD(IF(VALUE(MID(A2188,6,2))&gt;=4,VALUE(LEFT(A2188,4)),VALUE(LEFT(A2188,4))-1)+1,100),"00")</f>
        <v>FY2025-26</v>
      </c>
      <c r="D2188" s="0" t="s">
        <v>882</v>
      </c>
      <c r="E2188" s="0" t="s">
        <v>463</v>
      </c>
      <c r="F2188" s="0" t="str">
        <f aca="false">INDEX(Mapping!$B$2:$B$465,MATCH(E2188,Mapping!$A$2:$A$465,0))</f>
        <v>RELIANCE INDUSTRIES LIMITED JAMNAGAR</v>
      </c>
      <c r="G2188" s="0" t="str">
        <f aca="false">INDEX(Mapping!$C$2:$C$465,MATCH(E2188,Mapping!$A$2:$A$465,0))</f>
        <v>RELIANCE INDUSTRIES LIMITED JAMNAGAR</v>
      </c>
      <c r="H2188" s="2" t="n">
        <v>6.37</v>
      </c>
      <c r="I2188" s="3" t="n">
        <v>0.18</v>
      </c>
    </row>
    <row r="2189" customFormat="false" ht="15" hidden="false" customHeight="false" outlineLevel="0" collapsed="false">
      <c r="A2189" s="0" t="s">
        <v>157</v>
      </c>
      <c r="B2189" s="0" t="n">
        <f aca="false">VALUE(LEFT(A2189,4))</f>
        <v>2025</v>
      </c>
      <c r="C2189" s="0" t="str">
        <f aca="false">"FY"&amp;IF(VALUE(MID(A2189,6,2))&gt;=4,VALUE(LEFT(A2189,4)),VALUE(LEFT(A2189,4))-1)&amp;"-"&amp;TEXT(MOD(IF(VALUE(MID(A2189,6,2))&gt;=4,VALUE(LEFT(A2189,4)),VALUE(LEFT(A2189,4))-1)+1,100),"00")</f>
        <v>FY2025-26</v>
      </c>
      <c r="D2189" s="0" t="s">
        <v>711</v>
      </c>
      <c r="E2189" s="0" t="s">
        <v>94</v>
      </c>
      <c r="F2189" s="0" t="str">
        <f aca="false">INDEX(Mapping!$B$2:$B$465,MATCH(E2189,Mapping!$A$2:$A$465,0))</f>
        <v>JHARKHAND</v>
      </c>
      <c r="G2189" s="0" t="str">
        <f aca="false">INDEX(Mapping!$C$2:$C$465,MATCH(E2189,Mapping!$A$2:$A$465,0))</f>
        <v>JHARKHAND</v>
      </c>
      <c r="H2189" s="2" t="n">
        <v>5.11</v>
      </c>
      <c r="I2189" s="3" t="n">
        <v>0.15</v>
      </c>
    </row>
    <row r="2190" customFormat="false" ht="15" hidden="false" customHeight="false" outlineLevel="0" collapsed="false">
      <c r="A2190" s="0" t="s">
        <v>157</v>
      </c>
      <c r="B2190" s="0" t="n">
        <f aca="false">VALUE(LEFT(A2190,4))</f>
        <v>2025</v>
      </c>
      <c r="C2190" s="0" t="str">
        <f aca="false">"FY"&amp;IF(VALUE(MID(A2190,6,2))&gt;=4,VALUE(LEFT(A2190,4)),VALUE(LEFT(A2190,4))-1)&amp;"-"&amp;TEXT(MOD(IF(VALUE(MID(A2190,6,2))&gt;=4,VALUE(LEFT(A2190,4)),VALUE(LEFT(A2190,4))-1)+1,100),"00")</f>
        <v>FY2025-26</v>
      </c>
      <c r="D2190" s="0" t="s">
        <v>200</v>
      </c>
      <c r="E2190" s="0" t="s">
        <v>200</v>
      </c>
      <c r="F2190" s="0" t="str">
        <f aca="false">INDEX(Mapping!$B$2:$B$465,MATCH(E2190,Mapping!$A$2:$A$465,0))</f>
        <v>JSW ENERGY UTKAL (EX-IND BARATH)</v>
      </c>
      <c r="G2190" s="0" t="str">
        <f aca="false">INDEX(Mapping!$C$2:$C$465,MATCH(E2190,Mapping!$A$2:$A$465,0))</f>
        <v>JSW ENERGY (INCL. KSK MAHANADI)</v>
      </c>
      <c r="H2190" s="2" t="n">
        <v>5.03</v>
      </c>
      <c r="I2190" s="3" t="n">
        <v>0.14</v>
      </c>
    </row>
    <row r="2191" customFormat="false" ht="15" hidden="false" customHeight="false" outlineLevel="0" collapsed="false">
      <c r="A2191" s="0" t="s">
        <v>157</v>
      </c>
      <c r="B2191" s="0" t="n">
        <f aca="false">VALUE(LEFT(A2191,4))</f>
        <v>2025</v>
      </c>
      <c r="C2191" s="0" t="str">
        <f aca="false">"FY"&amp;IF(VALUE(MID(A2191,6,2))&gt;=4,VALUE(LEFT(A2191,4)),VALUE(LEFT(A2191,4))-1)&amp;"-"&amp;TEXT(MOD(IF(VALUE(MID(A2191,6,2))&gt;=4,VALUE(LEFT(A2191,4)),VALUE(LEFT(A2191,4))-1)+1,100),"00")</f>
        <v>FY2025-26</v>
      </c>
      <c r="D2191" s="0" t="s">
        <v>729</v>
      </c>
      <c r="E2191" s="0" t="s">
        <v>253</v>
      </c>
      <c r="F2191" s="0" t="str">
        <f aca="false">INDEX(Mapping!$B$2:$B$465,MATCH(E2191,Mapping!$A$2:$A$465,0))</f>
        <v>NAGALAND</v>
      </c>
      <c r="G2191" s="0" t="str">
        <f aca="false">INDEX(Mapping!$C$2:$C$465,MATCH(E2191,Mapping!$A$2:$A$465,0))</f>
        <v>NAGALAND</v>
      </c>
      <c r="H2191" s="2" t="n">
        <v>4.7</v>
      </c>
      <c r="I2191" s="3" t="n">
        <v>0.13</v>
      </c>
    </row>
    <row r="2192" customFormat="false" ht="15" hidden="false" customHeight="false" outlineLevel="0" collapsed="false">
      <c r="A2192" s="0" t="s">
        <v>157</v>
      </c>
      <c r="B2192" s="0" t="n">
        <f aca="false">VALUE(LEFT(A2192,4))</f>
        <v>2025</v>
      </c>
      <c r="C2192" s="0" t="str">
        <f aca="false">"FY"&amp;IF(VALUE(MID(A2192,6,2))&gt;=4,VALUE(LEFT(A2192,4)),VALUE(LEFT(A2192,4))-1)&amp;"-"&amp;TEXT(MOD(IF(VALUE(MID(A2192,6,2))&gt;=4,VALUE(LEFT(A2192,4)),VALUE(LEFT(A2192,4))-1)+1,100),"00")</f>
        <v>FY2025-26</v>
      </c>
      <c r="D2192" s="0" t="s">
        <v>727</v>
      </c>
      <c r="E2192" s="0" t="s">
        <v>199</v>
      </c>
      <c r="F2192" s="0" t="str">
        <f aca="false">INDEX(Mapping!$B$2:$B$465,MATCH(E2192,Mapping!$A$2:$A$465,0))</f>
        <v>TRIPURA</v>
      </c>
      <c r="G2192" s="0" t="str">
        <f aca="false">INDEX(Mapping!$C$2:$C$465,MATCH(E2192,Mapping!$A$2:$A$465,0))</f>
        <v>TRIPURA</v>
      </c>
      <c r="H2192" s="2" t="n">
        <v>3.44</v>
      </c>
      <c r="I2192" s="3" t="n">
        <v>0.1</v>
      </c>
    </row>
    <row r="2193" customFormat="false" ht="15" hidden="false" customHeight="false" outlineLevel="0" collapsed="false">
      <c r="A2193" s="0" t="s">
        <v>157</v>
      </c>
      <c r="B2193" s="0" t="n">
        <f aca="false">VALUE(LEFT(A2193,4))</f>
        <v>2025</v>
      </c>
      <c r="C2193" s="0" t="str">
        <f aca="false">"FY"&amp;IF(VALUE(MID(A2193,6,2))&gt;=4,VALUE(LEFT(A2193,4)),VALUE(LEFT(A2193,4))-1)&amp;"-"&amp;TEXT(MOD(IF(VALUE(MID(A2193,6,2))&gt;=4,VALUE(LEFT(A2193,4)),VALUE(LEFT(A2193,4))-1)+1,100),"00")</f>
        <v>FY2025-26</v>
      </c>
      <c r="D2193" s="0" t="s">
        <v>162</v>
      </c>
      <c r="E2193" s="0" t="s">
        <v>162</v>
      </c>
      <c r="F2193" s="0" t="str">
        <f aca="false">INDEX(Mapping!$B$2:$B$465,MATCH(E2193,Mapping!$A$2:$A$465,0))</f>
        <v>MAHAN ENERGEN (EX-ESSAR POWER MP)</v>
      </c>
      <c r="G2193" s="0" t="str">
        <f aca="false">INDEX(Mapping!$C$2:$C$465,MATCH(E2193,Mapping!$A$2:$A$465,0))</f>
        <v>ADANI POWER (ALL PLANTS)</v>
      </c>
      <c r="H2193" s="2" t="n">
        <v>3.12</v>
      </c>
      <c r="I2193" s="3" t="n">
        <v>0.09</v>
      </c>
    </row>
    <row r="2194" customFormat="false" ht="15" hidden="false" customHeight="false" outlineLevel="0" collapsed="false">
      <c r="A2194" s="0" t="s">
        <v>157</v>
      </c>
      <c r="B2194" s="0" t="n">
        <f aca="false">VALUE(LEFT(A2194,4))</f>
        <v>2025</v>
      </c>
      <c r="C2194" s="0" t="str">
        <f aca="false">"FY"&amp;IF(VALUE(MID(A2194,6,2))&gt;=4,VALUE(LEFT(A2194,4)),VALUE(LEFT(A2194,4))-1)&amp;"-"&amp;TEXT(MOD(IF(VALUE(MID(A2194,6,2))&gt;=4,VALUE(LEFT(A2194,4)),VALUE(LEFT(A2194,4))-1)+1,100),"00")</f>
        <v>FY2025-26</v>
      </c>
      <c r="D2194" s="0" t="s">
        <v>657</v>
      </c>
      <c r="E2194" s="0" t="s">
        <v>46</v>
      </c>
      <c r="F2194" s="0" t="str">
        <f aca="false">INDEX(Mapping!$B$2:$B$465,MATCH(E2194,Mapping!$A$2:$A$465,0))</f>
        <v>CHHATTISGARH</v>
      </c>
      <c r="G2194" s="0" t="str">
        <f aca="false">INDEX(Mapping!$C$2:$C$465,MATCH(E2194,Mapping!$A$2:$A$465,0))</f>
        <v>CHHATTISGARH</v>
      </c>
      <c r="H2194" s="2" t="n">
        <v>1.02</v>
      </c>
      <c r="I2194" s="3" t="n">
        <v>0.03</v>
      </c>
    </row>
    <row r="2195" customFormat="false" ht="15" hidden="false" customHeight="false" outlineLevel="0" collapsed="false">
      <c r="A2195" s="0" t="s">
        <v>157</v>
      </c>
      <c r="B2195" s="0" t="n">
        <f aca="false">VALUE(LEFT(A2195,4))</f>
        <v>2025</v>
      </c>
      <c r="C2195" s="0" t="str">
        <f aca="false">"FY"&amp;IF(VALUE(MID(A2195,6,2))&gt;=4,VALUE(LEFT(A2195,4)),VALUE(LEFT(A2195,4))-1)&amp;"-"&amp;TEXT(MOD(IF(VALUE(MID(A2195,6,2))&gt;=4,VALUE(LEFT(A2195,4)),VALUE(LEFT(A2195,4))-1)+1,100),"00")</f>
        <v>FY2025-26</v>
      </c>
      <c r="D2195" s="0" t="s">
        <v>883</v>
      </c>
      <c r="E2195" s="0" t="s">
        <v>490</v>
      </c>
      <c r="F2195" s="0" t="str">
        <f aca="false">INDEX(Mapping!$B$2:$B$465,MATCH(E2195,Mapping!$A$2:$A$465,0))</f>
        <v>GREENKO AP01 IREP (PSP)</v>
      </c>
      <c r="G2195" s="0" t="str">
        <f aca="false">INDEX(Mapping!$C$2:$C$465,MATCH(E2195,Mapping!$A$2:$A$465,0))</f>
        <v>GREENKO GROUP</v>
      </c>
      <c r="H2195" s="2" t="n">
        <v>0.43</v>
      </c>
      <c r="I2195" s="3" t="n">
        <v>0.01</v>
      </c>
    </row>
    <row r="2196" customFormat="false" ht="15" hidden="false" customHeight="false" outlineLevel="0" collapsed="false">
      <c r="A2196" s="0" t="s">
        <v>157</v>
      </c>
      <c r="B2196" s="0" t="n">
        <f aca="false">VALUE(LEFT(A2196,4))</f>
        <v>2025</v>
      </c>
      <c r="C2196" s="0" t="str">
        <f aca="false">"FY"&amp;IF(VALUE(MID(A2196,6,2))&gt;=4,VALUE(LEFT(A2196,4)),VALUE(LEFT(A2196,4))-1)&amp;"-"&amp;TEXT(MOD(IF(VALUE(MID(A2196,6,2))&gt;=4,VALUE(LEFT(A2196,4)),VALUE(LEFT(A2196,4))-1)+1,100),"00")</f>
        <v>FY2025-26</v>
      </c>
      <c r="D2196" s="0" t="s">
        <v>713</v>
      </c>
      <c r="E2196" s="0" t="s">
        <v>268</v>
      </c>
      <c r="F2196" s="0" t="str">
        <f aca="false">INDEX(Mapping!$B$2:$B$465,MATCH(E2196,Mapping!$A$2:$A$465,0))</f>
        <v>GOA</v>
      </c>
      <c r="G2196" s="0" t="str">
        <f aca="false">INDEX(Mapping!$C$2:$C$465,MATCH(E2196,Mapping!$A$2:$A$465,0))</f>
        <v>GOA</v>
      </c>
      <c r="H2196" s="2" t="n">
        <v>0.4</v>
      </c>
      <c r="I2196" s="3" t="n">
        <v>0.01</v>
      </c>
    </row>
    <row r="2197" customFormat="false" ht="15" hidden="false" customHeight="false" outlineLevel="0" collapsed="false">
      <c r="A2197" s="0" t="s">
        <v>157</v>
      </c>
      <c r="B2197" s="0" t="n">
        <f aca="false">VALUE(LEFT(A2197,4))</f>
        <v>2025</v>
      </c>
      <c r="C2197" s="0" t="str">
        <f aca="false">"FY"&amp;IF(VALUE(MID(A2197,6,2))&gt;=4,VALUE(LEFT(A2197,4)),VALUE(LEFT(A2197,4))-1)&amp;"-"&amp;TEXT(MOD(IF(VALUE(MID(A2197,6,2))&gt;=4,VALUE(LEFT(A2197,4)),VALUE(LEFT(A2197,4))-1)+1,100),"00")</f>
        <v>FY2025-26</v>
      </c>
      <c r="D2197" s="0" t="s">
        <v>824</v>
      </c>
      <c r="E2197" s="0" t="s">
        <v>482</v>
      </c>
      <c r="F2197" s="0" t="str">
        <f aca="false">INDEX(Mapping!$B$2:$B$465,MATCH(E2197,Mapping!$A$2:$A$465,0))</f>
        <v>GOA SR</v>
      </c>
      <c r="G2197" s="0" t="str">
        <f aca="false">INDEX(Mapping!$C$2:$C$465,MATCH(E2197,Mapping!$A$2:$A$465,0))</f>
        <v>GOA SR</v>
      </c>
      <c r="H2197" s="2" t="n">
        <v>0.39</v>
      </c>
      <c r="I2197" s="3" t="n">
        <v>0.01</v>
      </c>
    </row>
    <row r="2198" customFormat="false" ht="15" hidden="false" customHeight="false" outlineLevel="0" collapsed="false">
      <c r="A2198" s="0" t="s">
        <v>157</v>
      </c>
      <c r="B2198" s="0" t="n">
        <f aca="false">VALUE(LEFT(A2198,4))</f>
        <v>2025</v>
      </c>
      <c r="C2198" s="0" t="str">
        <f aca="false">"FY"&amp;IF(VALUE(MID(A2198,6,2))&gt;=4,VALUE(LEFT(A2198,4)),VALUE(LEFT(A2198,4))-1)&amp;"-"&amp;TEXT(MOD(IF(VALUE(MID(A2198,6,2))&gt;=4,VALUE(LEFT(A2198,4)),VALUE(LEFT(A2198,4))-1)+1,100),"00")</f>
        <v>FY2025-26</v>
      </c>
      <c r="D2198" s="0" t="s">
        <v>736</v>
      </c>
      <c r="E2198" s="0" t="s">
        <v>303</v>
      </c>
      <c r="F2198" s="0" t="str">
        <f aca="false">INDEX(Mapping!$B$2:$B$465,MATCH(E2198,Mapping!$A$2:$A$465,0))</f>
        <v>PUDUCHERRY</v>
      </c>
      <c r="G2198" s="0" t="str">
        <f aca="false">INDEX(Mapping!$C$2:$C$465,MATCH(E2198,Mapping!$A$2:$A$465,0))</f>
        <v>PUDUCHERRY</v>
      </c>
      <c r="H2198" s="2" t="n">
        <v>0.14</v>
      </c>
      <c r="I2198" s="3" t="n">
        <v>0.004</v>
      </c>
    </row>
    <row r="2199" customFormat="false" ht="15" hidden="false" customHeight="false" outlineLevel="0" collapsed="false">
      <c r="A2199" s="0" t="s">
        <v>172</v>
      </c>
      <c r="B2199" s="0" t="n">
        <f aca="false">VALUE(LEFT(A2199,4))</f>
        <v>2025</v>
      </c>
      <c r="C2199" s="0" t="str">
        <f aca="false">"FY"&amp;IF(VALUE(MID(A2199,6,2))&gt;=4,VALUE(LEFT(A2199,4)),VALUE(LEFT(A2199,4))-1)&amp;"-"&amp;TEXT(MOD(IF(VALUE(MID(A2199,6,2))&gt;=4,VALUE(LEFT(A2199,4)),VALUE(LEFT(A2199,4))-1)+1,100),"00")</f>
        <v>FY2025-26</v>
      </c>
      <c r="D2199" s="0" t="s">
        <v>705</v>
      </c>
      <c r="E2199" s="0" t="s">
        <v>35</v>
      </c>
      <c r="F2199" s="0" t="str">
        <f aca="false">INDEX(Mapping!$B$2:$B$465,MATCH(E2199,Mapping!$A$2:$A$465,0))</f>
        <v>TELANGANA</v>
      </c>
      <c r="G2199" s="0" t="str">
        <f aca="false">INDEX(Mapping!$C$2:$C$465,MATCH(E2199,Mapping!$A$2:$A$465,0))</f>
        <v>TELANGANA</v>
      </c>
      <c r="H2199" s="2" t="n">
        <v>1161.02</v>
      </c>
      <c r="I2199" s="3" t="n">
        <v>25.32</v>
      </c>
    </row>
    <row r="2200" customFormat="false" ht="15" hidden="false" customHeight="false" outlineLevel="0" collapsed="false">
      <c r="A2200" s="0" t="s">
        <v>172</v>
      </c>
      <c r="B2200" s="0" t="n">
        <f aca="false">VALUE(LEFT(A2200,4))</f>
        <v>2025</v>
      </c>
      <c r="C2200" s="0" t="str">
        <f aca="false">"FY"&amp;IF(VALUE(MID(A2200,6,2))&gt;=4,VALUE(LEFT(A2200,4)),VALUE(LEFT(A2200,4))-1)&amp;"-"&amp;TEXT(MOD(IF(VALUE(MID(A2200,6,2))&gt;=4,VALUE(LEFT(A2200,4)),VALUE(LEFT(A2200,4))-1)+1,100),"00")</f>
        <v>FY2025-26</v>
      </c>
      <c r="D2200" s="0" t="s">
        <v>671</v>
      </c>
      <c r="E2200" s="0" t="s">
        <v>31</v>
      </c>
      <c r="F2200" s="0" t="str">
        <f aca="false">INDEX(Mapping!$B$2:$B$465,MATCH(E2200,Mapping!$A$2:$A$465,0))</f>
        <v>GUJARAT</v>
      </c>
      <c r="G2200" s="0" t="str">
        <f aca="false">INDEX(Mapping!$C$2:$C$465,MATCH(E2200,Mapping!$A$2:$A$465,0))</f>
        <v>GUJARAT</v>
      </c>
      <c r="H2200" s="2" t="n">
        <v>663.47</v>
      </c>
      <c r="I2200" s="3" t="n">
        <v>14.47</v>
      </c>
    </row>
    <row r="2201" customFormat="false" ht="15" hidden="false" customHeight="false" outlineLevel="0" collapsed="false">
      <c r="A2201" s="0" t="s">
        <v>172</v>
      </c>
      <c r="B2201" s="0" t="n">
        <f aca="false">VALUE(LEFT(A2201,4))</f>
        <v>2025</v>
      </c>
      <c r="C2201" s="0" t="str">
        <f aca="false">"FY"&amp;IF(VALUE(MID(A2201,6,2))&gt;=4,VALUE(LEFT(A2201,4)),VALUE(LEFT(A2201,4))-1)&amp;"-"&amp;TEXT(MOD(IF(VALUE(MID(A2201,6,2))&gt;=4,VALUE(LEFT(A2201,4)),VALUE(LEFT(A2201,4))-1)+1,100),"00")</f>
        <v>FY2025-26</v>
      </c>
      <c r="D2201" s="0" t="s">
        <v>677</v>
      </c>
      <c r="E2201" s="0" t="s">
        <v>39</v>
      </c>
      <c r="F2201" s="0" t="str">
        <f aca="false">INDEX(Mapping!$B$2:$B$465,MATCH(E2201,Mapping!$A$2:$A$465,0))</f>
        <v>WEST BENGAL</v>
      </c>
      <c r="G2201" s="0" t="str">
        <f aca="false">INDEX(Mapping!$C$2:$C$465,MATCH(E2201,Mapping!$A$2:$A$465,0))</f>
        <v>WEST BENGAL</v>
      </c>
      <c r="H2201" s="2" t="n">
        <v>656.02</v>
      </c>
      <c r="I2201" s="3" t="n">
        <v>14.31</v>
      </c>
    </row>
    <row r="2202" customFormat="false" ht="15" hidden="false" customHeight="false" outlineLevel="0" collapsed="false">
      <c r="A2202" s="0" t="s">
        <v>172</v>
      </c>
      <c r="B2202" s="0" t="n">
        <f aca="false">VALUE(LEFT(A2202,4))</f>
        <v>2025</v>
      </c>
      <c r="C2202" s="0" t="str">
        <f aca="false">"FY"&amp;IF(VALUE(MID(A2202,6,2))&gt;=4,VALUE(LEFT(A2202,4)),VALUE(LEFT(A2202,4))-1)&amp;"-"&amp;TEXT(MOD(IF(VALUE(MID(A2202,6,2))&gt;=4,VALUE(LEFT(A2202,4)),VALUE(LEFT(A2202,4))-1)+1,100),"00")</f>
        <v>FY2025-26</v>
      </c>
      <c r="D2202" s="0" t="s">
        <v>672</v>
      </c>
      <c r="E2202" s="0" t="s">
        <v>38</v>
      </c>
      <c r="F2202" s="0" t="str">
        <f aca="false">INDEX(Mapping!$B$2:$B$465,MATCH(E2202,Mapping!$A$2:$A$465,0))</f>
        <v>ANDHRA PRADESH</v>
      </c>
      <c r="G2202" s="0" t="str">
        <f aca="false">INDEX(Mapping!$C$2:$C$465,MATCH(E2202,Mapping!$A$2:$A$465,0))</f>
        <v>ANDHRA PRADESH</v>
      </c>
      <c r="H2202" s="2" t="n">
        <v>277.72</v>
      </c>
      <c r="I2202" s="3" t="n">
        <v>6.06</v>
      </c>
    </row>
    <row r="2203" customFormat="false" ht="15" hidden="false" customHeight="false" outlineLevel="0" collapsed="false">
      <c r="A2203" s="0" t="s">
        <v>172</v>
      </c>
      <c r="B2203" s="0" t="n">
        <f aca="false">VALUE(LEFT(A2203,4))</f>
        <v>2025</v>
      </c>
      <c r="C2203" s="0" t="str">
        <f aca="false">"FY"&amp;IF(VALUE(MID(A2203,6,2))&gt;=4,VALUE(LEFT(A2203,4)),VALUE(LEFT(A2203,4))-1)&amp;"-"&amp;TEXT(MOD(IF(VALUE(MID(A2203,6,2))&gt;=4,VALUE(LEFT(A2203,4)),VALUE(LEFT(A2203,4))-1)+1,100),"00")</f>
        <v>FY2025-26</v>
      </c>
      <c r="D2203" s="0" t="s">
        <v>656</v>
      </c>
      <c r="E2203" s="0" t="s">
        <v>36</v>
      </c>
      <c r="F2203" s="0" t="str">
        <f aca="false">INDEX(Mapping!$B$2:$B$465,MATCH(E2203,Mapping!$A$2:$A$465,0))</f>
        <v>UTTAR PRADESH</v>
      </c>
      <c r="G2203" s="0" t="str">
        <f aca="false">INDEX(Mapping!$C$2:$C$465,MATCH(E2203,Mapping!$A$2:$A$465,0))</f>
        <v>UTTAR PRADESH</v>
      </c>
      <c r="H2203" s="2" t="n">
        <v>274.42</v>
      </c>
      <c r="I2203" s="3" t="n">
        <v>5.99</v>
      </c>
    </row>
    <row r="2204" customFormat="false" ht="15" hidden="false" customHeight="false" outlineLevel="0" collapsed="false">
      <c r="A2204" s="0" t="s">
        <v>172</v>
      </c>
      <c r="B2204" s="0" t="n">
        <f aca="false">VALUE(LEFT(A2204,4))</f>
        <v>2025</v>
      </c>
      <c r="C2204" s="0" t="str">
        <f aca="false">"FY"&amp;IF(VALUE(MID(A2204,6,2))&gt;=4,VALUE(LEFT(A2204,4)),VALUE(LEFT(A2204,4))-1)&amp;"-"&amp;TEXT(MOD(IF(VALUE(MID(A2204,6,2))&gt;=4,VALUE(LEFT(A2204,4)),VALUE(LEFT(A2204,4))-1)+1,100),"00")</f>
        <v>FY2025-26</v>
      </c>
      <c r="D2204" s="0" t="s">
        <v>660</v>
      </c>
      <c r="E2204" s="0" t="s">
        <v>50</v>
      </c>
      <c r="F2204" s="0" t="str">
        <f aca="false">INDEX(Mapping!$B$2:$B$465,MATCH(E2204,Mapping!$A$2:$A$465,0))</f>
        <v>MADHYA PRADESH</v>
      </c>
      <c r="G2204" s="0" t="str">
        <f aca="false">INDEX(Mapping!$C$2:$C$465,MATCH(E2204,Mapping!$A$2:$A$465,0))</f>
        <v>MADHYA PRADESH</v>
      </c>
      <c r="H2204" s="2" t="n">
        <v>195.5</v>
      </c>
      <c r="I2204" s="3" t="n">
        <v>4.26</v>
      </c>
    </row>
    <row r="2205" customFormat="false" ht="15" hidden="false" customHeight="false" outlineLevel="0" collapsed="false">
      <c r="A2205" s="0" t="s">
        <v>172</v>
      </c>
      <c r="B2205" s="0" t="n">
        <f aca="false">VALUE(LEFT(A2205,4))</f>
        <v>2025</v>
      </c>
      <c r="C2205" s="0" t="str">
        <f aca="false">"FY"&amp;IF(VALUE(MID(A2205,6,2))&gt;=4,VALUE(LEFT(A2205,4)),VALUE(LEFT(A2205,4))-1)&amp;"-"&amp;TEXT(MOD(IF(VALUE(MID(A2205,6,2))&gt;=4,VALUE(LEFT(A2205,4)),VALUE(LEFT(A2205,4))-1)+1,100),"00")</f>
        <v>FY2025-26</v>
      </c>
      <c r="D2205" s="0" t="s">
        <v>668</v>
      </c>
      <c r="E2205" s="0" t="s">
        <v>40</v>
      </c>
      <c r="F2205" s="0" t="str">
        <f aca="false">INDEX(Mapping!$B$2:$B$465,MATCH(E2205,Mapping!$A$2:$A$465,0))</f>
        <v>TAMIL NADU</v>
      </c>
      <c r="G2205" s="0" t="str">
        <f aca="false">INDEX(Mapping!$C$2:$C$465,MATCH(E2205,Mapping!$A$2:$A$465,0))</f>
        <v>TAMIL NADU</v>
      </c>
      <c r="H2205" s="2" t="n">
        <v>187.41</v>
      </c>
      <c r="I2205" s="3" t="n">
        <v>4.09</v>
      </c>
    </row>
    <row r="2206" customFormat="false" ht="15" hidden="false" customHeight="false" outlineLevel="0" collapsed="false">
      <c r="A2206" s="0" t="s">
        <v>172</v>
      </c>
      <c r="B2206" s="0" t="n">
        <f aca="false">VALUE(LEFT(A2206,4))</f>
        <v>2025</v>
      </c>
      <c r="C2206" s="0" t="str">
        <f aca="false">"FY"&amp;IF(VALUE(MID(A2206,6,2))&gt;=4,VALUE(LEFT(A2206,4)),VALUE(LEFT(A2206,4))-1)&amp;"-"&amp;TEXT(MOD(IF(VALUE(MID(A2206,6,2))&gt;=4,VALUE(LEFT(A2206,4)),VALUE(LEFT(A2206,4))-1)+1,100),"00")</f>
        <v>FY2025-26</v>
      </c>
      <c r="D2206" s="0" t="s">
        <v>702</v>
      </c>
      <c r="E2206" s="0" t="s">
        <v>42</v>
      </c>
      <c r="F2206" s="0" t="str">
        <f aca="false">INDEX(Mapping!$B$2:$B$465,MATCH(E2206,Mapping!$A$2:$A$465,0))</f>
        <v>PUNJAB</v>
      </c>
      <c r="G2206" s="0" t="str">
        <f aca="false">INDEX(Mapping!$C$2:$C$465,MATCH(E2206,Mapping!$A$2:$A$465,0))</f>
        <v>PUNJAB</v>
      </c>
      <c r="H2206" s="2" t="n">
        <v>186.85</v>
      </c>
      <c r="I2206" s="3" t="n">
        <v>4.08</v>
      </c>
    </row>
    <row r="2207" customFormat="false" ht="15" hidden="false" customHeight="false" outlineLevel="0" collapsed="false">
      <c r="A2207" s="0" t="s">
        <v>172</v>
      </c>
      <c r="B2207" s="0" t="n">
        <f aca="false">VALUE(LEFT(A2207,4))</f>
        <v>2025</v>
      </c>
      <c r="C2207" s="0" t="str">
        <f aca="false">"FY"&amp;IF(VALUE(MID(A2207,6,2))&gt;=4,VALUE(LEFT(A2207,4)),VALUE(LEFT(A2207,4))-1)&amp;"-"&amp;TEXT(MOD(IF(VALUE(MID(A2207,6,2))&gt;=4,VALUE(LEFT(A2207,4)),VALUE(LEFT(A2207,4))-1)+1,100),"00")</f>
        <v>FY2025-26</v>
      </c>
      <c r="D2207" s="0" t="s">
        <v>676</v>
      </c>
      <c r="E2207" s="0" t="s">
        <v>37</v>
      </c>
      <c r="F2207" s="0" t="str">
        <f aca="false">INDEX(Mapping!$B$2:$B$465,MATCH(E2207,Mapping!$A$2:$A$465,0))</f>
        <v>MAHARASHTRA</v>
      </c>
      <c r="G2207" s="0" t="str">
        <f aca="false">INDEX(Mapping!$C$2:$C$465,MATCH(E2207,Mapping!$A$2:$A$465,0))</f>
        <v>MAHARASHTRA</v>
      </c>
      <c r="H2207" s="2" t="n">
        <v>139.8</v>
      </c>
      <c r="I2207" s="3" t="n">
        <v>3.05</v>
      </c>
    </row>
    <row r="2208" customFormat="false" ht="15" hidden="false" customHeight="false" outlineLevel="0" collapsed="false">
      <c r="A2208" s="0" t="s">
        <v>172</v>
      </c>
      <c r="B2208" s="0" t="n">
        <f aca="false">VALUE(LEFT(A2208,4))</f>
        <v>2025</v>
      </c>
      <c r="C2208" s="0" t="str">
        <f aca="false">"FY"&amp;IF(VALUE(MID(A2208,6,2))&gt;=4,VALUE(LEFT(A2208,4)),VALUE(LEFT(A2208,4))-1)&amp;"-"&amp;TEXT(MOD(IF(VALUE(MID(A2208,6,2))&gt;=4,VALUE(LEFT(A2208,4)),VALUE(LEFT(A2208,4))-1)+1,100),"00")</f>
        <v>FY2025-26</v>
      </c>
      <c r="D2208" s="0" t="s">
        <v>872</v>
      </c>
      <c r="E2208" s="0" t="s">
        <v>105</v>
      </c>
      <c r="F2208" s="0" t="str">
        <f aca="false">INDEX(Mapping!$B$2:$B$465,MATCH(E2208,Mapping!$A$2:$A$465,0))</f>
        <v>DNH &amp; DD (UT)</v>
      </c>
      <c r="G2208" s="0" t="str">
        <f aca="false">INDEX(Mapping!$C$2:$C$465,MATCH(E2208,Mapping!$A$2:$A$465,0))</f>
        <v>DNH &amp; DD (UT)</v>
      </c>
      <c r="H2208" s="2" t="n">
        <v>126.64</v>
      </c>
      <c r="I2208" s="3" t="n">
        <v>2.76</v>
      </c>
    </row>
    <row r="2209" customFormat="false" ht="15" hidden="false" customHeight="false" outlineLevel="0" collapsed="false">
      <c r="A2209" s="0" t="s">
        <v>172</v>
      </c>
      <c r="B2209" s="0" t="n">
        <f aca="false">VALUE(LEFT(A2209,4))</f>
        <v>2025</v>
      </c>
      <c r="C2209" s="0" t="str">
        <f aca="false">"FY"&amp;IF(VALUE(MID(A2209,6,2))&gt;=4,VALUE(LEFT(A2209,4)),VALUE(LEFT(A2209,4))-1)&amp;"-"&amp;TEXT(MOD(IF(VALUE(MID(A2209,6,2))&gt;=4,VALUE(LEFT(A2209,4)),VALUE(LEFT(A2209,4))-1)+1,100),"00")</f>
        <v>FY2025-26</v>
      </c>
      <c r="D2209" s="0" t="s">
        <v>654</v>
      </c>
      <c r="E2209" s="0" t="s">
        <v>43</v>
      </c>
      <c r="F2209" s="0" t="str">
        <f aca="false">INDEX(Mapping!$B$2:$B$465,MATCH(E2209,Mapping!$A$2:$A$465,0))</f>
        <v>ODISHA</v>
      </c>
      <c r="G2209" s="0" t="str">
        <f aca="false">INDEX(Mapping!$C$2:$C$465,MATCH(E2209,Mapping!$A$2:$A$465,0))</f>
        <v>ODISHA</v>
      </c>
      <c r="H2209" s="2" t="n">
        <v>107.23</v>
      </c>
      <c r="I2209" s="3" t="n">
        <v>2.34</v>
      </c>
    </row>
    <row r="2210" customFormat="false" ht="15" hidden="false" customHeight="false" outlineLevel="0" collapsed="false">
      <c r="A2210" s="0" t="s">
        <v>172</v>
      </c>
      <c r="B2210" s="0" t="n">
        <f aca="false">VALUE(LEFT(A2210,4))</f>
        <v>2025</v>
      </c>
      <c r="C2210" s="0" t="str">
        <f aca="false">"FY"&amp;IF(VALUE(MID(A2210,6,2))&gt;=4,VALUE(LEFT(A2210,4)),VALUE(LEFT(A2210,4))-1)&amp;"-"&amp;TEXT(MOD(IF(VALUE(MID(A2210,6,2))&gt;=4,VALUE(LEFT(A2210,4)),VALUE(LEFT(A2210,4))-1)+1,100),"00")</f>
        <v>FY2025-26</v>
      </c>
      <c r="D2210" s="0" t="s">
        <v>884</v>
      </c>
      <c r="E2210" s="0" t="s">
        <v>281</v>
      </c>
      <c r="F2210" s="0" t="str">
        <f aca="false">INDEX(Mapping!$B$2:$B$465,MATCH(E2210,Mapping!$A$2:$A$465,0))</f>
        <v>GREENKO AP01 IREP (PSP)</v>
      </c>
      <c r="G2210" s="0" t="str">
        <f aca="false">INDEX(Mapping!$C$2:$C$465,MATCH(E2210,Mapping!$A$2:$A$465,0))</f>
        <v>GREENKO GROUP</v>
      </c>
      <c r="H2210" s="2" t="n">
        <v>105.61</v>
      </c>
      <c r="I2210" s="3" t="n">
        <v>2.3</v>
      </c>
    </row>
    <row r="2211" customFormat="false" ht="15" hidden="false" customHeight="false" outlineLevel="0" collapsed="false">
      <c r="A2211" s="0" t="s">
        <v>172</v>
      </c>
      <c r="B2211" s="0" t="n">
        <f aca="false">VALUE(LEFT(A2211,4))</f>
        <v>2025</v>
      </c>
      <c r="C2211" s="0" t="str">
        <f aca="false">"FY"&amp;IF(VALUE(MID(A2211,6,2))&gt;=4,VALUE(LEFT(A2211,4)),VALUE(LEFT(A2211,4))-1)&amp;"-"&amp;TEXT(MOD(IF(VALUE(MID(A2211,6,2))&gt;=4,VALUE(LEFT(A2211,4)),VALUE(LEFT(A2211,4))-1)+1,100),"00")</f>
        <v>FY2025-26</v>
      </c>
      <c r="D2211" s="0" t="s">
        <v>669</v>
      </c>
      <c r="E2211" s="0" t="s">
        <v>44</v>
      </c>
      <c r="F2211" s="0" t="str">
        <f aca="false">INDEX(Mapping!$B$2:$B$465,MATCH(E2211,Mapping!$A$2:$A$465,0))</f>
        <v>HARYANA</v>
      </c>
      <c r="G2211" s="0" t="str">
        <f aca="false">INDEX(Mapping!$C$2:$C$465,MATCH(E2211,Mapping!$A$2:$A$465,0))</f>
        <v>HARYANA</v>
      </c>
      <c r="H2211" s="2" t="n">
        <v>80.42</v>
      </c>
      <c r="I2211" s="3" t="n">
        <v>1.75</v>
      </c>
    </row>
    <row r="2212" customFormat="false" ht="15" hidden="false" customHeight="false" outlineLevel="0" collapsed="false">
      <c r="A2212" s="0" t="s">
        <v>172</v>
      </c>
      <c r="B2212" s="0" t="n">
        <f aca="false">VALUE(LEFT(A2212,4))</f>
        <v>2025</v>
      </c>
      <c r="C2212" s="0" t="str">
        <f aca="false">"FY"&amp;IF(VALUE(MID(A2212,6,2))&gt;=4,VALUE(LEFT(A2212,4)),VALUE(LEFT(A2212,4))-1)&amp;"-"&amp;TEXT(MOD(IF(VALUE(MID(A2212,6,2))&gt;=4,VALUE(LEFT(A2212,4)),VALUE(LEFT(A2212,4))-1)+1,100),"00")</f>
        <v>FY2025-26</v>
      </c>
      <c r="D2212" s="0" t="s">
        <v>738</v>
      </c>
      <c r="E2212" s="0" t="s">
        <v>56</v>
      </c>
      <c r="F2212" s="0" t="str">
        <f aca="false">INDEX(Mapping!$B$2:$B$465,MATCH(E2212,Mapping!$A$2:$A$465,0))</f>
        <v>UTTARAKHAND</v>
      </c>
      <c r="G2212" s="0" t="str">
        <f aca="false">INDEX(Mapping!$C$2:$C$465,MATCH(E2212,Mapping!$A$2:$A$465,0))</f>
        <v>UTTARAKHAND</v>
      </c>
      <c r="H2212" s="2" t="n">
        <v>72.43</v>
      </c>
      <c r="I2212" s="3" t="n">
        <v>1.58</v>
      </c>
    </row>
    <row r="2213" customFormat="false" ht="15" hidden="false" customHeight="false" outlineLevel="0" collapsed="false">
      <c r="A2213" s="0" t="s">
        <v>172</v>
      </c>
      <c r="B2213" s="0" t="n">
        <f aca="false">VALUE(LEFT(A2213,4))</f>
        <v>2025</v>
      </c>
      <c r="C2213" s="0" t="str">
        <f aca="false">"FY"&amp;IF(VALUE(MID(A2213,6,2))&gt;=4,VALUE(LEFT(A2213,4)),VALUE(LEFT(A2213,4))-1)&amp;"-"&amp;TEXT(MOD(IF(VALUE(MID(A2213,6,2))&gt;=4,VALUE(LEFT(A2213,4)),VALUE(LEFT(A2213,4))-1)+1,100),"00")</f>
        <v>FY2025-26</v>
      </c>
      <c r="D2213" s="0" t="s">
        <v>652</v>
      </c>
      <c r="E2213" s="0" t="s">
        <v>47</v>
      </c>
      <c r="F2213" s="0" t="str">
        <f aca="false">INDEX(Mapping!$B$2:$B$465,MATCH(E2213,Mapping!$A$2:$A$465,0))</f>
        <v>KARNATAKA</v>
      </c>
      <c r="G2213" s="0" t="str">
        <f aca="false">INDEX(Mapping!$C$2:$C$465,MATCH(E2213,Mapping!$A$2:$A$465,0))</f>
        <v>KARNATAKA</v>
      </c>
      <c r="H2213" s="2" t="n">
        <v>44.87</v>
      </c>
      <c r="I2213" s="3" t="n">
        <v>0.98</v>
      </c>
    </row>
    <row r="2214" customFormat="false" ht="15" hidden="false" customHeight="false" outlineLevel="0" collapsed="false">
      <c r="A2214" s="0" t="s">
        <v>172</v>
      </c>
      <c r="B2214" s="0" t="n">
        <f aca="false">VALUE(LEFT(A2214,4))</f>
        <v>2025</v>
      </c>
      <c r="C2214" s="0" t="str">
        <f aca="false">"FY"&amp;IF(VALUE(MID(A2214,6,2))&gt;=4,VALUE(LEFT(A2214,4)),VALUE(LEFT(A2214,4))-1)&amp;"-"&amp;TEXT(MOD(IF(VALUE(MID(A2214,6,2))&gt;=4,VALUE(LEFT(A2214,4)),VALUE(LEFT(A2214,4))-1)+1,100),"00")</f>
        <v>FY2025-26</v>
      </c>
      <c r="D2214" s="0" t="s">
        <v>699</v>
      </c>
      <c r="E2214" s="0" t="s">
        <v>71</v>
      </c>
      <c r="F2214" s="0" t="str">
        <f aca="false">INDEX(Mapping!$B$2:$B$465,MATCH(E2214,Mapping!$A$2:$A$465,0))</f>
        <v>KERALA</v>
      </c>
      <c r="G2214" s="0" t="str">
        <f aca="false">INDEX(Mapping!$C$2:$C$465,MATCH(E2214,Mapping!$A$2:$A$465,0))</f>
        <v>KERALA</v>
      </c>
      <c r="H2214" s="2" t="n">
        <v>44.74</v>
      </c>
      <c r="I2214" s="3" t="n">
        <v>0.98</v>
      </c>
    </row>
    <row r="2215" customFormat="false" ht="15" hidden="false" customHeight="false" outlineLevel="0" collapsed="false">
      <c r="A2215" s="0" t="s">
        <v>172</v>
      </c>
      <c r="B2215" s="0" t="n">
        <f aca="false">VALUE(LEFT(A2215,4))</f>
        <v>2025</v>
      </c>
      <c r="C2215" s="0" t="str">
        <f aca="false">"FY"&amp;IF(VALUE(MID(A2215,6,2))&gt;=4,VALUE(LEFT(A2215,4)),VALUE(LEFT(A2215,4))-1)&amp;"-"&amp;TEXT(MOD(IF(VALUE(MID(A2215,6,2))&gt;=4,VALUE(LEFT(A2215,4)),VALUE(LEFT(A2215,4))-1)+1,100),"00")</f>
        <v>FY2025-26</v>
      </c>
      <c r="D2215" s="0" t="s">
        <v>683</v>
      </c>
      <c r="E2215" s="0" t="s">
        <v>153</v>
      </c>
      <c r="F2215" s="0" t="str">
        <f aca="false">INDEX(Mapping!$B$2:$B$465,MATCH(E2215,Mapping!$A$2:$A$465,0))</f>
        <v>DVC</v>
      </c>
      <c r="G2215" s="0" t="str">
        <f aca="false">INDEX(Mapping!$C$2:$C$465,MATCH(E2215,Mapping!$A$2:$A$465,0))</f>
        <v>DVC</v>
      </c>
      <c r="H2215" s="2" t="n">
        <v>42.88</v>
      </c>
      <c r="I2215" s="3" t="n">
        <v>0.94</v>
      </c>
    </row>
    <row r="2216" customFormat="false" ht="15" hidden="false" customHeight="false" outlineLevel="0" collapsed="false">
      <c r="A2216" s="0" t="s">
        <v>172</v>
      </c>
      <c r="B2216" s="0" t="n">
        <f aca="false">VALUE(LEFT(A2216,4))</f>
        <v>2025</v>
      </c>
      <c r="C2216" s="0" t="str">
        <f aca="false">"FY"&amp;IF(VALUE(MID(A2216,6,2))&gt;=4,VALUE(LEFT(A2216,4)),VALUE(LEFT(A2216,4))-1)&amp;"-"&amp;TEXT(MOD(IF(VALUE(MID(A2216,6,2))&gt;=4,VALUE(LEFT(A2216,4)),VALUE(LEFT(A2216,4))-1)+1,100),"00")</f>
        <v>FY2025-26</v>
      </c>
      <c r="D2216" s="0" t="s">
        <v>658</v>
      </c>
      <c r="E2216" s="0" t="s">
        <v>48</v>
      </c>
      <c r="F2216" s="0" t="str">
        <f aca="false">INDEX(Mapping!$B$2:$B$465,MATCH(E2216,Mapping!$A$2:$A$465,0))</f>
        <v>DELHI</v>
      </c>
      <c r="G2216" s="0" t="str">
        <f aca="false">INDEX(Mapping!$C$2:$C$465,MATCH(E2216,Mapping!$A$2:$A$465,0))</f>
        <v>DELHI</v>
      </c>
      <c r="H2216" s="2" t="n">
        <v>36.86</v>
      </c>
      <c r="I2216" s="3" t="n">
        <v>0.8</v>
      </c>
    </row>
    <row r="2217" customFormat="false" ht="15" hidden="false" customHeight="false" outlineLevel="0" collapsed="false">
      <c r="A2217" s="0" t="s">
        <v>172</v>
      </c>
      <c r="B2217" s="0" t="n">
        <f aca="false">VALUE(LEFT(A2217,4))</f>
        <v>2025</v>
      </c>
      <c r="C2217" s="0" t="str">
        <f aca="false">"FY"&amp;IF(VALUE(MID(A2217,6,2))&gt;=4,VALUE(LEFT(A2217,4)),VALUE(LEFT(A2217,4))-1)&amp;"-"&amp;TEXT(MOD(IF(VALUE(MID(A2217,6,2))&gt;=4,VALUE(LEFT(A2217,4)),VALUE(LEFT(A2217,4))-1)+1,100),"00")</f>
        <v>FY2025-26</v>
      </c>
      <c r="D2217" s="0" t="s">
        <v>53</v>
      </c>
      <c r="E2217" s="0" t="s">
        <v>53</v>
      </c>
      <c r="F2217" s="0" t="str">
        <f aca="false">INDEX(Mapping!$B$2:$B$465,MATCH(E2217,Mapping!$A$2:$A$465,0))</f>
        <v>HIMACHAL PRADESH</v>
      </c>
      <c r="G2217" s="0" t="str">
        <f aca="false">INDEX(Mapping!$C$2:$C$465,MATCH(E2217,Mapping!$A$2:$A$465,0))</f>
        <v>HIMACHAL PRADESH</v>
      </c>
      <c r="H2217" s="2" t="n">
        <v>28.31</v>
      </c>
      <c r="I2217" s="3" t="n">
        <v>0.62</v>
      </c>
    </row>
    <row r="2218" customFormat="false" ht="15" hidden="false" customHeight="false" outlineLevel="0" collapsed="false">
      <c r="A2218" s="0" t="s">
        <v>172</v>
      </c>
      <c r="B2218" s="0" t="n">
        <f aca="false">VALUE(LEFT(A2218,4))</f>
        <v>2025</v>
      </c>
      <c r="C2218" s="0" t="str">
        <f aca="false">"FY"&amp;IF(VALUE(MID(A2218,6,2))&gt;=4,VALUE(LEFT(A2218,4)),VALUE(LEFT(A2218,4))-1)&amp;"-"&amp;TEXT(MOD(IF(VALUE(MID(A2218,6,2))&gt;=4,VALUE(LEFT(A2218,4)),VALUE(LEFT(A2218,4))-1)+1,100),"00")</f>
        <v>FY2025-26</v>
      </c>
      <c r="D2218" s="0" t="s">
        <v>881</v>
      </c>
      <c r="E2218" s="0" t="s">
        <v>254</v>
      </c>
      <c r="F2218" s="0" t="str">
        <f aca="false">INDEX(Mapping!$B$2:$B$465,MATCH(E2218,Mapping!$A$2:$A$465,0))</f>
        <v>AM/NS INDIA (HAZIRA)</v>
      </c>
      <c r="G2218" s="0" t="str">
        <f aca="false">INDEX(Mapping!$C$2:$C$465,MATCH(E2218,Mapping!$A$2:$A$465,0))</f>
        <v>AM/NS INDIA (HAZIRA)</v>
      </c>
      <c r="H2218" s="2" t="n">
        <v>27.96</v>
      </c>
      <c r="I2218" s="3" t="n">
        <v>0.61</v>
      </c>
    </row>
    <row r="2219" customFormat="false" ht="15" hidden="false" customHeight="false" outlineLevel="0" collapsed="false">
      <c r="A2219" s="0" t="s">
        <v>172</v>
      </c>
      <c r="B2219" s="0" t="n">
        <f aca="false">VALUE(LEFT(A2219,4))</f>
        <v>2025</v>
      </c>
      <c r="C2219" s="0" t="str">
        <f aca="false">"FY"&amp;IF(VALUE(MID(A2219,6,2))&gt;=4,VALUE(LEFT(A2219,4)),VALUE(LEFT(A2219,4))-1)&amp;"-"&amp;TEXT(MOD(IF(VALUE(MID(A2219,6,2))&gt;=4,VALUE(LEFT(A2219,4)),VALUE(LEFT(A2219,4))-1)+1,100),"00")</f>
        <v>FY2025-26</v>
      </c>
      <c r="D2219" s="0" t="s">
        <v>687</v>
      </c>
      <c r="E2219" s="0" t="s">
        <v>45</v>
      </c>
      <c r="F2219" s="0" t="str">
        <f aca="false">INDEX(Mapping!$B$2:$B$465,MATCH(E2219,Mapping!$A$2:$A$465,0))</f>
        <v>BIHAR</v>
      </c>
      <c r="G2219" s="0" t="str">
        <f aca="false">INDEX(Mapping!$C$2:$C$465,MATCH(E2219,Mapping!$A$2:$A$465,0))</f>
        <v>BIHAR</v>
      </c>
      <c r="H2219" s="2" t="n">
        <v>26.23</v>
      </c>
      <c r="I2219" s="3" t="n">
        <v>0.57</v>
      </c>
    </row>
    <row r="2220" customFormat="false" ht="15" hidden="false" customHeight="false" outlineLevel="0" collapsed="false">
      <c r="A2220" s="0" t="s">
        <v>172</v>
      </c>
      <c r="B2220" s="0" t="n">
        <f aca="false">VALUE(LEFT(A2220,4))</f>
        <v>2025</v>
      </c>
      <c r="C2220" s="0" t="str">
        <f aca="false">"FY"&amp;IF(VALUE(MID(A2220,6,2))&gt;=4,VALUE(LEFT(A2220,4)),VALUE(LEFT(A2220,4))-1)&amp;"-"&amp;TEXT(MOD(IF(VALUE(MID(A2220,6,2))&gt;=4,VALUE(LEFT(A2220,4)),VALUE(LEFT(A2220,4))-1)+1,100),"00")</f>
        <v>FY2025-26</v>
      </c>
      <c r="D2220" s="0" t="s">
        <v>883</v>
      </c>
      <c r="E2220" s="0" t="s">
        <v>490</v>
      </c>
      <c r="F2220" s="0" t="str">
        <f aca="false">INDEX(Mapping!$B$2:$B$465,MATCH(E2220,Mapping!$A$2:$A$465,0))</f>
        <v>GREENKO AP01 IREP (PSP)</v>
      </c>
      <c r="G2220" s="0" t="str">
        <f aca="false">INDEX(Mapping!$C$2:$C$465,MATCH(E2220,Mapping!$A$2:$A$465,0))</f>
        <v>GREENKO GROUP</v>
      </c>
      <c r="H2220" s="2" t="n">
        <v>12.89</v>
      </c>
      <c r="I2220" s="3" t="n">
        <v>0.28</v>
      </c>
    </row>
    <row r="2221" customFormat="false" ht="15" hidden="false" customHeight="false" outlineLevel="0" collapsed="false">
      <c r="A2221" s="0" t="s">
        <v>172</v>
      </c>
      <c r="B2221" s="0" t="n">
        <f aca="false">VALUE(LEFT(A2221,4))</f>
        <v>2025</v>
      </c>
      <c r="C2221" s="0" t="str">
        <f aca="false">"FY"&amp;IF(VALUE(MID(A2221,6,2))&gt;=4,VALUE(LEFT(A2221,4)),VALUE(LEFT(A2221,4))-1)&amp;"-"&amp;TEXT(MOD(IF(VALUE(MID(A2221,6,2))&gt;=4,VALUE(LEFT(A2221,4)),VALUE(LEFT(A2221,4))-1)+1,100),"00")</f>
        <v>FY2025-26</v>
      </c>
      <c r="D2221" s="0" t="s">
        <v>721</v>
      </c>
      <c r="E2221" s="0" t="s">
        <v>176</v>
      </c>
      <c r="F2221" s="0" t="str">
        <f aca="false">INDEX(Mapping!$B$2:$B$465,MATCH(E2221,Mapping!$A$2:$A$465,0))</f>
        <v>SIKKIM</v>
      </c>
      <c r="G2221" s="0" t="str">
        <f aca="false">INDEX(Mapping!$C$2:$C$465,MATCH(E2221,Mapping!$A$2:$A$465,0))</f>
        <v>SIKKIM</v>
      </c>
      <c r="H2221" s="2" t="n">
        <v>12.35</v>
      </c>
      <c r="I2221" s="3" t="n">
        <v>0.27</v>
      </c>
    </row>
    <row r="2222" customFormat="false" ht="15" hidden="false" customHeight="false" outlineLevel="0" collapsed="false">
      <c r="A2222" s="0" t="s">
        <v>172</v>
      </c>
      <c r="B2222" s="0" t="n">
        <f aca="false">VALUE(LEFT(A2222,4))</f>
        <v>2025</v>
      </c>
      <c r="C2222" s="0" t="str">
        <f aca="false">"FY"&amp;IF(VALUE(MID(A2222,6,2))&gt;=4,VALUE(LEFT(A2222,4)),VALUE(LEFT(A2222,4))-1)&amp;"-"&amp;TEXT(MOD(IF(VALUE(MID(A2222,6,2))&gt;=4,VALUE(LEFT(A2222,4)),VALUE(LEFT(A2222,4))-1)+1,100),"00")</f>
        <v>FY2025-26</v>
      </c>
      <c r="D2222" s="0" t="s">
        <v>735</v>
      </c>
      <c r="E2222" s="0" t="s">
        <v>147</v>
      </c>
      <c r="F2222" s="0" t="str">
        <f aca="false">INDEX(Mapping!$B$2:$B$465,MATCH(E2222,Mapping!$A$2:$A$465,0))</f>
        <v>JAMMU &amp; KASHMIR</v>
      </c>
      <c r="G2222" s="0" t="str">
        <f aca="false">INDEX(Mapping!$C$2:$C$465,MATCH(E2222,Mapping!$A$2:$A$465,0))</f>
        <v>JAMMU &amp; KASHMIR</v>
      </c>
      <c r="H2222" s="2" t="n">
        <v>11.98</v>
      </c>
      <c r="I2222" s="3" t="n">
        <v>0.26</v>
      </c>
    </row>
    <row r="2223" customFormat="false" ht="15" hidden="false" customHeight="false" outlineLevel="0" collapsed="false">
      <c r="A2223" s="0" t="s">
        <v>172</v>
      </c>
      <c r="B2223" s="0" t="n">
        <f aca="false">VALUE(LEFT(A2223,4))</f>
        <v>2025</v>
      </c>
      <c r="C2223" s="0" t="str">
        <f aca="false">"FY"&amp;IF(VALUE(MID(A2223,6,2))&gt;=4,VALUE(LEFT(A2223,4)),VALUE(LEFT(A2223,4))-1)&amp;"-"&amp;TEXT(MOD(IF(VALUE(MID(A2223,6,2))&gt;=4,VALUE(LEFT(A2223,4)),VALUE(LEFT(A2223,4))-1)+1,100),"00")</f>
        <v>FY2025-26</v>
      </c>
      <c r="D2223" s="0" t="s">
        <v>657</v>
      </c>
      <c r="E2223" s="0" t="s">
        <v>46</v>
      </c>
      <c r="F2223" s="0" t="str">
        <f aca="false">INDEX(Mapping!$B$2:$B$465,MATCH(E2223,Mapping!$A$2:$A$465,0))</f>
        <v>CHHATTISGARH</v>
      </c>
      <c r="G2223" s="0" t="str">
        <f aca="false">INDEX(Mapping!$C$2:$C$465,MATCH(E2223,Mapping!$A$2:$A$465,0))</f>
        <v>CHHATTISGARH</v>
      </c>
      <c r="H2223" s="2" t="n">
        <v>10.27</v>
      </c>
      <c r="I2223" s="3" t="n">
        <v>0.22</v>
      </c>
    </row>
    <row r="2224" customFormat="false" ht="15" hidden="false" customHeight="false" outlineLevel="0" collapsed="false">
      <c r="A2224" s="0" t="s">
        <v>172</v>
      </c>
      <c r="B2224" s="0" t="n">
        <f aca="false">VALUE(LEFT(A2224,4))</f>
        <v>2025</v>
      </c>
      <c r="C2224" s="0" t="str">
        <f aca="false">"FY"&amp;IF(VALUE(MID(A2224,6,2))&gt;=4,VALUE(LEFT(A2224,4)),VALUE(LEFT(A2224,4))-1)&amp;"-"&amp;TEXT(MOD(IF(VALUE(MID(A2224,6,2))&gt;=4,VALUE(LEFT(A2224,4)),VALUE(LEFT(A2224,4))-1)+1,100),"00")</f>
        <v>FY2025-26</v>
      </c>
      <c r="D2224" s="0" t="s">
        <v>874</v>
      </c>
      <c r="E2224" s="0" t="s">
        <v>257</v>
      </c>
      <c r="F2224" s="0" t="str">
        <f aca="false">INDEX(Mapping!$B$2:$B$465,MATCH(E2224,Mapping!$A$2:$A$465,0))</f>
        <v>INDIAN RAILWAYS (NCR)</v>
      </c>
      <c r="G2224" s="0" t="str">
        <f aca="false">INDEX(Mapping!$C$2:$C$465,MATCH(E2224,Mapping!$A$2:$A$465,0))</f>
        <v>INDIAN RAILWAYS (NCR)</v>
      </c>
      <c r="H2224" s="2" t="n">
        <v>8.61</v>
      </c>
      <c r="I2224" s="3" t="n">
        <v>0.19</v>
      </c>
    </row>
    <row r="2225" customFormat="false" ht="15" hidden="false" customHeight="false" outlineLevel="0" collapsed="false">
      <c r="A2225" s="0" t="s">
        <v>172</v>
      </c>
      <c r="B2225" s="0" t="n">
        <f aca="false">VALUE(LEFT(A2225,4))</f>
        <v>2025</v>
      </c>
      <c r="C2225" s="0" t="str">
        <f aca="false">"FY"&amp;IF(VALUE(MID(A2225,6,2))&gt;=4,VALUE(LEFT(A2225,4)),VALUE(LEFT(A2225,4))-1)&amp;"-"&amp;TEXT(MOD(IF(VALUE(MID(A2225,6,2))&gt;=4,VALUE(LEFT(A2225,4)),VALUE(LEFT(A2225,4))-1)+1,100),"00")</f>
        <v>FY2025-26</v>
      </c>
      <c r="D2225" s="0" t="s">
        <v>665</v>
      </c>
      <c r="E2225" s="0" t="s">
        <v>61</v>
      </c>
      <c r="F2225" s="0" t="str">
        <f aca="false">INDEX(Mapping!$B$2:$B$465,MATCH(E2225,Mapping!$A$2:$A$465,0))</f>
        <v>ASSAM</v>
      </c>
      <c r="G2225" s="0" t="str">
        <f aca="false">INDEX(Mapping!$C$2:$C$465,MATCH(E2225,Mapping!$A$2:$A$465,0))</f>
        <v>ASSAM</v>
      </c>
      <c r="H2225" s="2" t="n">
        <v>7.64</v>
      </c>
      <c r="I2225" s="3" t="n">
        <v>0.17</v>
      </c>
    </row>
    <row r="2226" customFormat="false" ht="15" hidden="false" customHeight="false" outlineLevel="0" collapsed="false">
      <c r="A2226" s="0" t="s">
        <v>172</v>
      </c>
      <c r="B2226" s="0" t="n">
        <f aca="false">VALUE(LEFT(A2226,4))</f>
        <v>2025</v>
      </c>
      <c r="C2226" s="0" t="str">
        <f aca="false">"FY"&amp;IF(VALUE(MID(A2226,6,2))&gt;=4,VALUE(LEFT(A2226,4)),VALUE(LEFT(A2226,4))-1)&amp;"-"&amp;TEXT(MOD(IF(VALUE(MID(A2226,6,2))&gt;=4,VALUE(LEFT(A2226,4)),VALUE(LEFT(A2226,4))-1)+1,100),"00")</f>
        <v>FY2025-26</v>
      </c>
      <c r="D2226" s="0" t="s">
        <v>757</v>
      </c>
      <c r="E2226" s="0" t="s">
        <v>121</v>
      </c>
      <c r="F2226" s="0" t="str">
        <f aca="false">INDEX(Mapping!$B$2:$B$465,MATCH(E2226,Mapping!$A$2:$A$465,0))</f>
        <v>MEGHALAYA</v>
      </c>
      <c r="G2226" s="0" t="str">
        <f aca="false">INDEX(Mapping!$C$2:$C$465,MATCH(E2226,Mapping!$A$2:$A$465,0))</f>
        <v>MEGHALAYA</v>
      </c>
      <c r="H2226" s="2" t="n">
        <v>7.56</v>
      </c>
      <c r="I2226" s="3" t="n">
        <v>0.16</v>
      </c>
    </row>
    <row r="2227" customFormat="false" ht="15" hidden="false" customHeight="false" outlineLevel="0" collapsed="false">
      <c r="A2227" s="0" t="s">
        <v>172</v>
      </c>
      <c r="B2227" s="0" t="n">
        <f aca="false">VALUE(LEFT(A2227,4))</f>
        <v>2025</v>
      </c>
      <c r="C2227" s="0" t="str">
        <f aca="false">"FY"&amp;IF(VALUE(MID(A2227,6,2))&gt;=4,VALUE(LEFT(A2227,4)),VALUE(LEFT(A2227,4))-1)&amp;"-"&amp;TEXT(MOD(IF(VALUE(MID(A2227,6,2))&gt;=4,VALUE(LEFT(A2227,4)),VALUE(LEFT(A2227,4))-1)+1,100),"00")</f>
        <v>FY2025-26</v>
      </c>
      <c r="D2227" s="0" t="s">
        <v>690</v>
      </c>
      <c r="E2227" s="0" t="s">
        <v>198</v>
      </c>
      <c r="F2227" s="0" t="str">
        <f aca="false">INDEX(Mapping!$B$2:$B$465,MATCH(E2227,Mapping!$A$2:$A$465,0))</f>
        <v>CHANDIGARH</v>
      </c>
      <c r="G2227" s="0" t="str">
        <f aca="false">INDEX(Mapping!$C$2:$C$465,MATCH(E2227,Mapping!$A$2:$A$465,0))</f>
        <v>CHANDIGARH</v>
      </c>
      <c r="H2227" s="2" t="n">
        <v>5.78</v>
      </c>
      <c r="I2227" s="3" t="n">
        <v>0.13</v>
      </c>
    </row>
    <row r="2228" customFormat="false" ht="15" hidden="false" customHeight="false" outlineLevel="0" collapsed="false">
      <c r="A2228" s="0" t="s">
        <v>172</v>
      </c>
      <c r="B2228" s="0" t="n">
        <f aca="false">VALUE(LEFT(A2228,4))</f>
        <v>2025</v>
      </c>
      <c r="C2228" s="0" t="str">
        <f aca="false">"FY"&amp;IF(VALUE(MID(A2228,6,2))&gt;=4,VALUE(LEFT(A2228,4)),VALUE(LEFT(A2228,4))-1)&amp;"-"&amp;TEXT(MOD(IF(VALUE(MID(A2228,6,2))&gt;=4,VALUE(LEFT(A2228,4)),VALUE(LEFT(A2228,4))-1)+1,100),"00")</f>
        <v>FY2025-26</v>
      </c>
      <c r="D2228" s="0" t="s">
        <v>525</v>
      </c>
      <c r="E2228" s="0" t="s">
        <v>525</v>
      </c>
      <c r="F2228" s="0" t="str">
        <f aca="false">INDEX(Mapping!$B$2:$B$465,MATCH(E2228,Mapping!$A$2:$A$465,0))</f>
        <v>TEHRI PSP</v>
      </c>
      <c r="G2228" s="0" t="str">
        <f aca="false">INDEX(Mapping!$C$2:$C$465,MATCH(E2228,Mapping!$A$2:$A$465,0))</f>
        <v>TEHRI PSP</v>
      </c>
      <c r="H2228" s="2" t="n">
        <v>4.51</v>
      </c>
      <c r="I2228" s="3" t="n">
        <v>0.1</v>
      </c>
    </row>
    <row r="2229" customFormat="false" ht="15" hidden="false" customHeight="false" outlineLevel="0" collapsed="false">
      <c r="A2229" s="0" t="s">
        <v>172</v>
      </c>
      <c r="B2229" s="0" t="n">
        <f aca="false">VALUE(LEFT(A2229,4))</f>
        <v>2025</v>
      </c>
      <c r="C2229" s="0" t="str">
        <f aca="false">"FY"&amp;IF(VALUE(MID(A2229,6,2))&gt;=4,VALUE(LEFT(A2229,4)),VALUE(LEFT(A2229,4))-1)&amp;"-"&amp;TEXT(MOD(IF(VALUE(MID(A2229,6,2))&gt;=4,VALUE(LEFT(A2229,4)),VALUE(LEFT(A2229,4))-1)+1,100),"00")</f>
        <v>FY2025-26</v>
      </c>
      <c r="D2229" s="0" t="s">
        <v>663</v>
      </c>
      <c r="E2229" s="0" t="s">
        <v>41</v>
      </c>
      <c r="F2229" s="0" t="str">
        <f aca="false">INDEX(Mapping!$B$2:$B$465,MATCH(E2229,Mapping!$A$2:$A$465,0))</f>
        <v>RAJASTHAN</v>
      </c>
      <c r="G2229" s="0" t="str">
        <f aca="false">INDEX(Mapping!$C$2:$C$465,MATCH(E2229,Mapping!$A$2:$A$465,0))</f>
        <v>RAJASTHAN</v>
      </c>
      <c r="H2229" s="2" t="n">
        <v>4.24</v>
      </c>
      <c r="I2229" s="3" t="n">
        <v>0.09</v>
      </c>
    </row>
    <row r="2230" customFormat="false" ht="15" hidden="false" customHeight="false" outlineLevel="0" collapsed="false">
      <c r="A2230" s="0" t="s">
        <v>172</v>
      </c>
      <c r="B2230" s="0" t="n">
        <f aca="false">VALUE(LEFT(A2230,4))</f>
        <v>2025</v>
      </c>
      <c r="C2230" s="0" t="str">
        <f aca="false">"FY"&amp;IF(VALUE(MID(A2230,6,2))&gt;=4,VALUE(LEFT(A2230,4)),VALUE(LEFT(A2230,4))-1)&amp;"-"&amp;TEXT(MOD(IF(VALUE(MID(A2230,6,2))&gt;=4,VALUE(LEFT(A2230,4)),VALUE(LEFT(A2230,4))-1)+1,100),"00")</f>
        <v>FY2025-26</v>
      </c>
      <c r="D2230" s="0" t="s">
        <v>711</v>
      </c>
      <c r="E2230" s="0" t="s">
        <v>94</v>
      </c>
      <c r="F2230" s="0" t="str">
        <f aca="false">INDEX(Mapping!$B$2:$B$465,MATCH(E2230,Mapping!$A$2:$A$465,0))</f>
        <v>JHARKHAND</v>
      </c>
      <c r="G2230" s="0" t="str">
        <f aca="false">INDEX(Mapping!$C$2:$C$465,MATCH(E2230,Mapping!$A$2:$A$465,0))</f>
        <v>JHARKHAND</v>
      </c>
      <c r="H2230" s="2" t="n">
        <v>3.81</v>
      </c>
      <c r="I2230" s="3" t="n">
        <v>0.08</v>
      </c>
    </row>
    <row r="2231" customFormat="false" ht="15" hidden="false" customHeight="false" outlineLevel="0" collapsed="false">
      <c r="A2231" s="0" t="s">
        <v>172</v>
      </c>
      <c r="B2231" s="0" t="n">
        <f aca="false">VALUE(LEFT(A2231,4))</f>
        <v>2025</v>
      </c>
      <c r="C2231" s="0" t="str">
        <f aca="false">"FY"&amp;IF(VALUE(MID(A2231,6,2))&gt;=4,VALUE(LEFT(A2231,4)),VALUE(LEFT(A2231,4))-1)&amp;"-"&amp;TEXT(MOD(IF(VALUE(MID(A2231,6,2))&gt;=4,VALUE(LEFT(A2231,4)),VALUE(LEFT(A2231,4))-1)+1,100),"00")</f>
        <v>FY2025-26</v>
      </c>
      <c r="D2231" s="0" t="s">
        <v>727</v>
      </c>
      <c r="E2231" s="0" t="s">
        <v>199</v>
      </c>
      <c r="F2231" s="0" t="str">
        <f aca="false">INDEX(Mapping!$B$2:$B$465,MATCH(E2231,Mapping!$A$2:$A$465,0))</f>
        <v>TRIPURA</v>
      </c>
      <c r="G2231" s="0" t="str">
        <f aca="false">INDEX(Mapping!$C$2:$C$465,MATCH(E2231,Mapping!$A$2:$A$465,0))</f>
        <v>TRIPURA</v>
      </c>
      <c r="H2231" s="2" t="n">
        <v>3.45</v>
      </c>
      <c r="I2231" s="3" t="n">
        <v>0.08</v>
      </c>
    </row>
    <row r="2232" customFormat="false" ht="15" hidden="false" customHeight="false" outlineLevel="0" collapsed="false">
      <c r="A2232" s="0" t="s">
        <v>172</v>
      </c>
      <c r="B2232" s="0" t="n">
        <f aca="false">VALUE(LEFT(A2232,4))</f>
        <v>2025</v>
      </c>
      <c r="C2232" s="0" t="str">
        <f aca="false">"FY"&amp;IF(VALUE(MID(A2232,6,2))&gt;=4,VALUE(LEFT(A2232,4)),VALUE(LEFT(A2232,4))-1)&amp;"-"&amp;TEXT(MOD(IF(VALUE(MID(A2232,6,2))&gt;=4,VALUE(LEFT(A2232,4)),VALUE(LEFT(A2232,4))-1)+1,100),"00")</f>
        <v>FY2025-26</v>
      </c>
      <c r="D2232" s="0" t="s">
        <v>729</v>
      </c>
      <c r="E2232" s="0" t="s">
        <v>253</v>
      </c>
      <c r="F2232" s="0" t="str">
        <f aca="false">INDEX(Mapping!$B$2:$B$465,MATCH(E2232,Mapping!$A$2:$A$465,0))</f>
        <v>NAGALAND</v>
      </c>
      <c r="G2232" s="0" t="str">
        <f aca="false">INDEX(Mapping!$C$2:$C$465,MATCH(E2232,Mapping!$A$2:$A$465,0))</f>
        <v>NAGALAND</v>
      </c>
      <c r="H2232" s="2" t="n">
        <v>1.59</v>
      </c>
      <c r="I2232" s="3" t="n">
        <v>0.03</v>
      </c>
    </row>
    <row r="2233" customFormat="false" ht="15" hidden="false" customHeight="false" outlineLevel="0" collapsed="false">
      <c r="A2233" s="0" t="s">
        <v>172</v>
      </c>
      <c r="B2233" s="0" t="n">
        <f aca="false">VALUE(LEFT(A2233,4))</f>
        <v>2025</v>
      </c>
      <c r="C2233" s="0" t="str">
        <f aca="false">"FY"&amp;IF(VALUE(MID(A2233,6,2))&gt;=4,VALUE(LEFT(A2233,4)),VALUE(LEFT(A2233,4))-1)&amp;"-"&amp;TEXT(MOD(IF(VALUE(MID(A2233,6,2))&gt;=4,VALUE(LEFT(A2233,4)),VALUE(LEFT(A2233,4))-1)+1,100),"00")</f>
        <v>FY2025-26</v>
      </c>
      <c r="D2233" s="0" t="s">
        <v>878</v>
      </c>
      <c r="E2233" s="0" t="s">
        <v>291</v>
      </c>
      <c r="F2233" s="0" t="str">
        <f aca="false">INDEX(Mapping!$B$2:$B$465,MATCH(E2233,Mapping!$A$2:$A$465,0))</f>
        <v>MANIPUR</v>
      </c>
      <c r="G2233" s="0" t="str">
        <f aca="false">INDEX(Mapping!$C$2:$C$465,MATCH(E2233,Mapping!$A$2:$A$465,0))</f>
        <v>MANIPUR</v>
      </c>
      <c r="H2233" s="2" t="n">
        <v>1.3</v>
      </c>
      <c r="I2233" s="3" t="n">
        <v>0.03</v>
      </c>
    </row>
    <row r="2234" customFormat="false" ht="15" hidden="false" customHeight="false" outlineLevel="0" collapsed="false">
      <c r="A2234" s="0" t="s">
        <v>172</v>
      </c>
      <c r="B2234" s="0" t="n">
        <f aca="false">VALUE(LEFT(A2234,4))</f>
        <v>2025</v>
      </c>
      <c r="C2234" s="0" t="str">
        <f aca="false">"FY"&amp;IF(VALUE(MID(A2234,6,2))&gt;=4,VALUE(LEFT(A2234,4)),VALUE(LEFT(A2234,4))-1)&amp;"-"&amp;TEXT(MOD(IF(VALUE(MID(A2234,6,2))&gt;=4,VALUE(LEFT(A2234,4)),VALUE(LEFT(A2234,4))-1)+1,100),"00")</f>
        <v>FY2025-26</v>
      </c>
      <c r="D2234" s="0" t="s">
        <v>736</v>
      </c>
      <c r="E2234" s="0" t="s">
        <v>303</v>
      </c>
      <c r="F2234" s="0" t="str">
        <f aca="false">INDEX(Mapping!$B$2:$B$465,MATCH(E2234,Mapping!$A$2:$A$465,0))</f>
        <v>PUDUCHERRY</v>
      </c>
      <c r="G2234" s="0" t="str">
        <f aca="false">INDEX(Mapping!$C$2:$C$465,MATCH(E2234,Mapping!$A$2:$A$465,0))</f>
        <v>PUDUCHERRY</v>
      </c>
      <c r="H2234" s="2" t="n">
        <v>1.07</v>
      </c>
      <c r="I2234" s="3" t="n">
        <v>0.02</v>
      </c>
    </row>
    <row r="2235" customFormat="false" ht="15" hidden="false" customHeight="false" outlineLevel="0" collapsed="false">
      <c r="A2235" s="0" t="s">
        <v>172</v>
      </c>
      <c r="B2235" s="0" t="n">
        <f aca="false">VALUE(LEFT(A2235,4))</f>
        <v>2025</v>
      </c>
      <c r="C2235" s="0" t="str">
        <f aca="false">"FY"&amp;IF(VALUE(MID(A2235,6,2))&gt;=4,VALUE(LEFT(A2235,4)),VALUE(LEFT(A2235,4))-1)&amp;"-"&amp;TEXT(MOD(IF(VALUE(MID(A2235,6,2))&gt;=4,VALUE(LEFT(A2235,4)),VALUE(LEFT(A2235,4))-1)+1,100),"00")</f>
        <v>FY2025-26</v>
      </c>
      <c r="D2235" s="0" t="s">
        <v>882</v>
      </c>
      <c r="E2235" s="0" t="s">
        <v>463</v>
      </c>
      <c r="F2235" s="0" t="str">
        <f aca="false">INDEX(Mapping!$B$2:$B$465,MATCH(E2235,Mapping!$A$2:$A$465,0))</f>
        <v>RELIANCE INDUSTRIES LIMITED JAMNAGAR</v>
      </c>
      <c r="G2235" s="0" t="str">
        <f aca="false">INDEX(Mapping!$C$2:$C$465,MATCH(E2235,Mapping!$A$2:$A$465,0))</f>
        <v>RELIANCE INDUSTRIES LIMITED JAMNAGAR</v>
      </c>
      <c r="H2235" s="2" t="n">
        <v>0.85</v>
      </c>
      <c r="I2235" s="3" t="n">
        <v>0.02</v>
      </c>
    </row>
    <row r="2236" customFormat="false" ht="15" hidden="false" customHeight="false" outlineLevel="0" collapsed="false">
      <c r="A2236" s="0" t="s">
        <v>172</v>
      </c>
      <c r="B2236" s="0" t="n">
        <f aca="false">VALUE(LEFT(A2236,4))</f>
        <v>2025</v>
      </c>
      <c r="C2236" s="0" t="str">
        <f aca="false">"FY"&amp;IF(VALUE(MID(A2236,6,2))&gt;=4,VALUE(LEFT(A2236,4)),VALUE(LEFT(A2236,4))-1)&amp;"-"&amp;TEXT(MOD(IF(VALUE(MID(A2236,6,2))&gt;=4,VALUE(LEFT(A2236,4)),VALUE(LEFT(A2236,4))-1)+1,100),"00")</f>
        <v>FY2025-26</v>
      </c>
      <c r="D2236" s="0" t="s">
        <v>200</v>
      </c>
      <c r="E2236" s="0" t="s">
        <v>200</v>
      </c>
      <c r="F2236" s="0" t="str">
        <f aca="false">INDEX(Mapping!$B$2:$B$465,MATCH(E2236,Mapping!$A$2:$A$465,0))</f>
        <v>JSW ENERGY UTKAL (EX-IND BARATH)</v>
      </c>
      <c r="G2236" s="0" t="str">
        <f aca="false">INDEX(Mapping!$C$2:$C$465,MATCH(E2236,Mapping!$A$2:$A$465,0))</f>
        <v>JSW ENERGY (INCL. KSK MAHANADI)</v>
      </c>
      <c r="H2236" s="2" t="n">
        <v>0.76</v>
      </c>
      <c r="I2236" s="3" t="n">
        <v>0.02</v>
      </c>
    </row>
    <row r="2237" customFormat="false" ht="15" hidden="false" customHeight="false" outlineLevel="0" collapsed="false">
      <c r="A2237" s="0" t="s">
        <v>172</v>
      </c>
      <c r="B2237" s="0" t="n">
        <f aca="false">VALUE(LEFT(A2237,4))</f>
        <v>2025</v>
      </c>
      <c r="C2237" s="0" t="str">
        <f aca="false">"FY"&amp;IF(VALUE(MID(A2237,6,2))&gt;=4,VALUE(LEFT(A2237,4)),VALUE(LEFT(A2237,4))-1)&amp;"-"&amp;TEXT(MOD(IF(VALUE(MID(A2237,6,2))&gt;=4,VALUE(LEFT(A2237,4)),VALUE(LEFT(A2237,4))-1)+1,100),"00")</f>
        <v>FY2025-26</v>
      </c>
      <c r="D2237" s="0" t="s">
        <v>713</v>
      </c>
      <c r="E2237" s="0" t="s">
        <v>268</v>
      </c>
      <c r="F2237" s="0" t="str">
        <f aca="false">INDEX(Mapping!$B$2:$B$465,MATCH(E2237,Mapping!$A$2:$A$465,0))</f>
        <v>GOA</v>
      </c>
      <c r="G2237" s="0" t="str">
        <f aca="false">INDEX(Mapping!$C$2:$C$465,MATCH(E2237,Mapping!$A$2:$A$465,0))</f>
        <v>GOA</v>
      </c>
      <c r="H2237" s="2" t="n">
        <v>0.01</v>
      </c>
      <c r="I2237" s="3" t="n">
        <v>0.0001</v>
      </c>
    </row>
    <row r="2238" customFormat="false" ht="15" hidden="false" customHeight="false" outlineLevel="0" collapsed="false">
      <c r="A2238" s="0" t="s">
        <v>172</v>
      </c>
      <c r="B2238" s="0" t="n">
        <f aca="false">VALUE(LEFT(A2238,4))</f>
        <v>2025</v>
      </c>
      <c r="C2238" s="0" t="str">
        <f aca="false">"FY"&amp;IF(VALUE(MID(A2238,6,2))&gt;=4,VALUE(LEFT(A2238,4)),VALUE(LEFT(A2238,4))-1)&amp;"-"&amp;TEXT(MOD(IF(VALUE(MID(A2238,6,2))&gt;=4,VALUE(LEFT(A2238,4)),VALUE(LEFT(A2238,4))-1)+1,100),"00")</f>
        <v>FY2025-26</v>
      </c>
      <c r="D2238" s="0" t="s">
        <v>824</v>
      </c>
      <c r="E2238" s="0" t="s">
        <v>482</v>
      </c>
      <c r="F2238" s="0" t="str">
        <f aca="false">INDEX(Mapping!$B$2:$B$465,MATCH(E2238,Mapping!$A$2:$A$465,0))</f>
        <v>GOA SR</v>
      </c>
      <c r="G2238" s="0" t="str">
        <f aca="false">INDEX(Mapping!$C$2:$C$465,MATCH(E2238,Mapping!$A$2:$A$465,0))</f>
        <v>GOA SR</v>
      </c>
      <c r="H2238" s="2" t="n">
        <v>0.002</v>
      </c>
      <c r="I2238" s="3" t="n">
        <v>5E-005</v>
      </c>
    </row>
    <row r="2239" customFormat="false" ht="15" hidden="false" customHeight="false" outlineLevel="0" collapsed="false">
      <c r="A2239" s="0" t="s">
        <v>202</v>
      </c>
      <c r="B2239" s="0" t="n">
        <f aca="false">VALUE(LEFT(A2239,4))</f>
        <v>2025</v>
      </c>
      <c r="C2239" s="0" t="str">
        <f aca="false">"FY"&amp;IF(VALUE(MID(A2239,6,2))&gt;=4,VALUE(LEFT(A2239,4)),VALUE(LEFT(A2239,4))-1)&amp;"-"&amp;TEXT(MOD(IF(VALUE(MID(A2239,6,2))&gt;=4,VALUE(LEFT(A2239,4)),VALUE(LEFT(A2239,4))-1)+1,100),"00")</f>
        <v>FY2025-26</v>
      </c>
      <c r="D2239" s="0" t="s">
        <v>705</v>
      </c>
      <c r="E2239" s="0" t="s">
        <v>35</v>
      </c>
      <c r="F2239" s="0" t="str">
        <f aca="false">INDEX(Mapping!$B$2:$B$465,MATCH(E2239,Mapping!$A$2:$A$465,0))</f>
        <v>TELANGANA</v>
      </c>
      <c r="G2239" s="0" t="str">
        <f aca="false">INDEX(Mapping!$C$2:$C$465,MATCH(E2239,Mapping!$A$2:$A$465,0))</f>
        <v>TELANGANA</v>
      </c>
      <c r="H2239" s="2" t="n">
        <v>1239.53</v>
      </c>
      <c r="I2239" s="3" t="n">
        <v>22.45</v>
      </c>
    </row>
    <row r="2240" customFormat="false" ht="15" hidden="false" customHeight="false" outlineLevel="0" collapsed="false">
      <c r="A2240" s="0" t="s">
        <v>202</v>
      </c>
      <c r="B2240" s="0" t="n">
        <f aca="false">VALUE(LEFT(A2240,4))</f>
        <v>2025</v>
      </c>
      <c r="C2240" s="0" t="str">
        <f aca="false">"FY"&amp;IF(VALUE(MID(A2240,6,2))&gt;=4,VALUE(LEFT(A2240,4)),VALUE(LEFT(A2240,4))-1)&amp;"-"&amp;TEXT(MOD(IF(VALUE(MID(A2240,6,2))&gt;=4,VALUE(LEFT(A2240,4)),VALUE(LEFT(A2240,4))-1)+1,100),"00")</f>
        <v>FY2025-26</v>
      </c>
      <c r="D2240" s="0" t="s">
        <v>676</v>
      </c>
      <c r="E2240" s="0" t="s">
        <v>37</v>
      </c>
      <c r="F2240" s="0" t="str">
        <f aca="false">INDEX(Mapping!$B$2:$B$465,MATCH(E2240,Mapping!$A$2:$A$465,0))</f>
        <v>MAHARASHTRA</v>
      </c>
      <c r="G2240" s="0" t="str">
        <f aca="false">INDEX(Mapping!$C$2:$C$465,MATCH(E2240,Mapping!$A$2:$A$465,0))</f>
        <v>MAHARASHTRA</v>
      </c>
      <c r="H2240" s="2" t="n">
        <v>1215.82</v>
      </c>
      <c r="I2240" s="3" t="n">
        <v>22.02</v>
      </c>
    </row>
    <row r="2241" customFormat="false" ht="15" hidden="false" customHeight="false" outlineLevel="0" collapsed="false">
      <c r="A2241" s="0" t="s">
        <v>202</v>
      </c>
      <c r="B2241" s="0" t="n">
        <f aca="false">VALUE(LEFT(A2241,4))</f>
        <v>2025</v>
      </c>
      <c r="C2241" s="0" t="str">
        <f aca="false">"FY"&amp;IF(VALUE(MID(A2241,6,2))&gt;=4,VALUE(LEFT(A2241,4)),VALUE(LEFT(A2241,4))-1)&amp;"-"&amp;TEXT(MOD(IF(VALUE(MID(A2241,6,2))&gt;=4,VALUE(LEFT(A2241,4)),VALUE(LEFT(A2241,4))-1)+1,100),"00")</f>
        <v>FY2025-26</v>
      </c>
      <c r="D2241" s="0" t="s">
        <v>671</v>
      </c>
      <c r="E2241" s="0" t="s">
        <v>31</v>
      </c>
      <c r="F2241" s="0" t="str">
        <f aca="false">INDEX(Mapping!$B$2:$B$465,MATCH(E2241,Mapping!$A$2:$A$465,0))</f>
        <v>GUJARAT</v>
      </c>
      <c r="G2241" s="0" t="str">
        <f aca="false">INDEX(Mapping!$C$2:$C$465,MATCH(E2241,Mapping!$A$2:$A$465,0))</f>
        <v>GUJARAT</v>
      </c>
      <c r="H2241" s="2" t="n">
        <v>879.51</v>
      </c>
      <c r="I2241" s="3" t="n">
        <v>15.93</v>
      </c>
    </row>
    <row r="2242" customFormat="false" ht="15" hidden="false" customHeight="false" outlineLevel="0" collapsed="false">
      <c r="A2242" s="0" t="s">
        <v>202</v>
      </c>
      <c r="B2242" s="0" t="n">
        <f aca="false">VALUE(LEFT(A2242,4))</f>
        <v>2025</v>
      </c>
      <c r="C2242" s="0" t="str">
        <f aca="false">"FY"&amp;IF(VALUE(MID(A2242,6,2))&gt;=4,VALUE(LEFT(A2242,4)),VALUE(LEFT(A2242,4))-1)&amp;"-"&amp;TEXT(MOD(IF(VALUE(MID(A2242,6,2))&gt;=4,VALUE(LEFT(A2242,4)),VALUE(LEFT(A2242,4))-1)+1,100),"00")</f>
        <v>FY2025-26</v>
      </c>
      <c r="D2242" s="0" t="s">
        <v>677</v>
      </c>
      <c r="E2242" s="0" t="s">
        <v>39</v>
      </c>
      <c r="F2242" s="0" t="str">
        <f aca="false">INDEX(Mapping!$B$2:$B$465,MATCH(E2242,Mapping!$A$2:$A$465,0))</f>
        <v>WEST BENGAL</v>
      </c>
      <c r="G2242" s="0" t="str">
        <f aca="false">INDEX(Mapping!$C$2:$C$465,MATCH(E2242,Mapping!$A$2:$A$465,0))</f>
        <v>WEST BENGAL</v>
      </c>
      <c r="H2242" s="2" t="n">
        <v>780.59</v>
      </c>
      <c r="I2242" s="3" t="n">
        <v>14.14</v>
      </c>
    </row>
    <row r="2243" customFormat="false" ht="15" hidden="false" customHeight="false" outlineLevel="0" collapsed="false">
      <c r="A2243" s="0" t="s">
        <v>202</v>
      </c>
      <c r="B2243" s="0" t="n">
        <f aca="false">VALUE(LEFT(A2243,4))</f>
        <v>2025</v>
      </c>
      <c r="C2243" s="0" t="str">
        <f aca="false">"FY"&amp;IF(VALUE(MID(A2243,6,2))&gt;=4,VALUE(LEFT(A2243,4)),VALUE(LEFT(A2243,4))-1)&amp;"-"&amp;TEXT(MOD(IF(VALUE(MID(A2243,6,2))&gt;=4,VALUE(LEFT(A2243,4)),VALUE(LEFT(A2243,4))-1)+1,100),"00")</f>
        <v>FY2025-26</v>
      </c>
      <c r="D2243" s="0" t="s">
        <v>872</v>
      </c>
      <c r="E2243" s="0" t="s">
        <v>105</v>
      </c>
      <c r="F2243" s="0" t="str">
        <f aca="false">INDEX(Mapping!$B$2:$B$465,MATCH(E2243,Mapping!$A$2:$A$465,0))</f>
        <v>DNH &amp; DD (UT)</v>
      </c>
      <c r="G2243" s="0" t="str">
        <f aca="false">INDEX(Mapping!$C$2:$C$465,MATCH(E2243,Mapping!$A$2:$A$465,0))</f>
        <v>DNH &amp; DD (UT)</v>
      </c>
      <c r="H2243" s="2" t="n">
        <v>292.4</v>
      </c>
      <c r="I2243" s="3" t="n">
        <v>5.3</v>
      </c>
    </row>
    <row r="2244" customFormat="false" ht="15" hidden="false" customHeight="false" outlineLevel="0" collapsed="false">
      <c r="A2244" s="0" t="s">
        <v>202</v>
      </c>
      <c r="B2244" s="0" t="n">
        <f aca="false">VALUE(LEFT(A2244,4))</f>
        <v>2025</v>
      </c>
      <c r="C2244" s="0" t="str">
        <f aca="false">"FY"&amp;IF(VALUE(MID(A2244,6,2))&gt;=4,VALUE(LEFT(A2244,4)),VALUE(LEFT(A2244,4))-1)&amp;"-"&amp;TEXT(MOD(IF(VALUE(MID(A2244,6,2))&gt;=4,VALUE(LEFT(A2244,4)),VALUE(LEFT(A2244,4))-1)+1,100),"00")</f>
        <v>FY2025-26</v>
      </c>
      <c r="D2244" s="0" t="s">
        <v>668</v>
      </c>
      <c r="E2244" s="0" t="s">
        <v>40</v>
      </c>
      <c r="F2244" s="0" t="str">
        <f aca="false">INDEX(Mapping!$B$2:$B$465,MATCH(E2244,Mapping!$A$2:$A$465,0))</f>
        <v>TAMIL NADU</v>
      </c>
      <c r="G2244" s="0" t="str">
        <f aca="false">INDEX(Mapping!$C$2:$C$465,MATCH(E2244,Mapping!$A$2:$A$465,0))</f>
        <v>TAMIL NADU</v>
      </c>
      <c r="H2244" s="2" t="n">
        <v>188.98</v>
      </c>
      <c r="I2244" s="3" t="n">
        <v>3.42</v>
      </c>
    </row>
    <row r="2245" customFormat="false" ht="15" hidden="false" customHeight="false" outlineLevel="0" collapsed="false">
      <c r="A2245" s="0" t="s">
        <v>202</v>
      </c>
      <c r="B2245" s="0" t="n">
        <f aca="false">VALUE(LEFT(A2245,4))</f>
        <v>2025</v>
      </c>
      <c r="C2245" s="0" t="str">
        <f aca="false">"FY"&amp;IF(VALUE(MID(A2245,6,2))&gt;=4,VALUE(LEFT(A2245,4)),VALUE(LEFT(A2245,4))-1)&amp;"-"&amp;TEXT(MOD(IF(VALUE(MID(A2245,6,2))&gt;=4,VALUE(LEFT(A2245,4)),VALUE(LEFT(A2245,4))-1)+1,100),"00")</f>
        <v>FY2025-26</v>
      </c>
      <c r="D2245" s="0" t="s">
        <v>656</v>
      </c>
      <c r="E2245" s="0" t="s">
        <v>36</v>
      </c>
      <c r="F2245" s="0" t="str">
        <f aca="false">INDEX(Mapping!$B$2:$B$465,MATCH(E2245,Mapping!$A$2:$A$465,0))</f>
        <v>UTTAR PRADESH</v>
      </c>
      <c r="G2245" s="0" t="str">
        <f aca="false">INDEX(Mapping!$C$2:$C$465,MATCH(E2245,Mapping!$A$2:$A$465,0))</f>
        <v>UTTAR PRADESH</v>
      </c>
      <c r="H2245" s="2" t="n">
        <v>173.85</v>
      </c>
      <c r="I2245" s="3" t="n">
        <v>3.15</v>
      </c>
    </row>
    <row r="2246" customFormat="false" ht="15" hidden="false" customHeight="false" outlineLevel="0" collapsed="false">
      <c r="A2246" s="0" t="s">
        <v>202</v>
      </c>
      <c r="B2246" s="0" t="n">
        <f aca="false">VALUE(LEFT(A2246,4))</f>
        <v>2025</v>
      </c>
      <c r="C2246" s="0" t="str">
        <f aca="false">"FY"&amp;IF(VALUE(MID(A2246,6,2))&gt;=4,VALUE(LEFT(A2246,4)),VALUE(LEFT(A2246,4))-1)&amp;"-"&amp;TEXT(MOD(IF(VALUE(MID(A2246,6,2))&gt;=4,VALUE(LEFT(A2246,4)),VALUE(LEFT(A2246,4))-1)+1,100),"00")</f>
        <v>FY2025-26</v>
      </c>
      <c r="D2246" s="0" t="s">
        <v>672</v>
      </c>
      <c r="E2246" s="0" t="s">
        <v>38</v>
      </c>
      <c r="F2246" s="0" t="str">
        <f aca="false">INDEX(Mapping!$B$2:$B$465,MATCH(E2246,Mapping!$A$2:$A$465,0))</f>
        <v>ANDHRA PRADESH</v>
      </c>
      <c r="G2246" s="0" t="str">
        <f aca="false">INDEX(Mapping!$C$2:$C$465,MATCH(E2246,Mapping!$A$2:$A$465,0))</f>
        <v>ANDHRA PRADESH</v>
      </c>
      <c r="H2246" s="2" t="n">
        <v>153.38</v>
      </c>
      <c r="I2246" s="3" t="n">
        <v>2.78</v>
      </c>
    </row>
    <row r="2247" customFormat="false" ht="15" hidden="false" customHeight="false" outlineLevel="0" collapsed="false">
      <c r="A2247" s="0" t="s">
        <v>202</v>
      </c>
      <c r="B2247" s="0" t="n">
        <f aca="false">VALUE(LEFT(A2247,4))</f>
        <v>2025</v>
      </c>
      <c r="C2247" s="0" t="str">
        <f aca="false">"FY"&amp;IF(VALUE(MID(A2247,6,2))&gt;=4,VALUE(LEFT(A2247,4)),VALUE(LEFT(A2247,4))-1)&amp;"-"&amp;TEXT(MOD(IF(VALUE(MID(A2247,6,2))&gt;=4,VALUE(LEFT(A2247,4)),VALUE(LEFT(A2247,4))-1)+1,100),"00")</f>
        <v>FY2025-26</v>
      </c>
      <c r="D2247" s="0" t="s">
        <v>738</v>
      </c>
      <c r="E2247" s="0" t="s">
        <v>56</v>
      </c>
      <c r="F2247" s="0" t="str">
        <f aca="false">INDEX(Mapping!$B$2:$B$465,MATCH(E2247,Mapping!$A$2:$A$465,0))</f>
        <v>UTTARAKHAND</v>
      </c>
      <c r="G2247" s="0" t="str">
        <f aca="false">INDEX(Mapping!$C$2:$C$465,MATCH(E2247,Mapping!$A$2:$A$465,0))</f>
        <v>UTTARAKHAND</v>
      </c>
      <c r="H2247" s="2" t="n">
        <v>87.56</v>
      </c>
      <c r="I2247" s="3" t="n">
        <v>1.59</v>
      </c>
    </row>
    <row r="2248" customFormat="false" ht="15" hidden="false" customHeight="false" outlineLevel="0" collapsed="false">
      <c r="A2248" s="0" t="s">
        <v>202</v>
      </c>
      <c r="B2248" s="0" t="n">
        <f aca="false">VALUE(LEFT(A2248,4))</f>
        <v>2025</v>
      </c>
      <c r="C2248" s="0" t="str">
        <f aca="false">"FY"&amp;IF(VALUE(MID(A2248,6,2))&gt;=4,VALUE(LEFT(A2248,4)),VALUE(LEFT(A2248,4))-1)&amp;"-"&amp;TEXT(MOD(IF(VALUE(MID(A2248,6,2))&gt;=4,VALUE(LEFT(A2248,4)),VALUE(LEFT(A2248,4))-1)+1,100),"00")</f>
        <v>FY2025-26</v>
      </c>
      <c r="D2248" s="0" t="s">
        <v>652</v>
      </c>
      <c r="E2248" s="0" t="s">
        <v>47</v>
      </c>
      <c r="F2248" s="0" t="str">
        <f aca="false">INDEX(Mapping!$B$2:$B$465,MATCH(E2248,Mapping!$A$2:$A$465,0))</f>
        <v>KARNATAKA</v>
      </c>
      <c r="G2248" s="0" t="str">
        <f aca="false">INDEX(Mapping!$C$2:$C$465,MATCH(E2248,Mapping!$A$2:$A$465,0))</f>
        <v>KARNATAKA</v>
      </c>
      <c r="H2248" s="2" t="n">
        <v>80.09</v>
      </c>
      <c r="I2248" s="3" t="n">
        <v>1.45</v>
      </c>
    </row>
    <row r="2249" customFormat="false" ht="15" hidden="false" customHeight="false" outlineLevel="0" collapsed="false">
      <c r="A2249" s="0" t="s">
        <v>202</v>
      </c>
      <c r="B2249" s="0" t="n">
        <f aca="false">VALUE(LEFT(A2249,4))</f>
        <v>2025</v>
      </c>
      <c r="C2249" s="0" t="str">
        <f aca="false">"FY"&amp;IF(VALUE(MID(A2249,6,2))&gt;=4,VALUE(LEFT(A2249,4)),VALUE(LEFT(A2249,4))-1)&amp;"-"&amp;TEXT(MOD(IF(VALUE(MID(A2249,6,2))&gt;=4,VALUE(LEFT(A2249,4)),VALUE(LEFT(A2249,4))-1)+1,100),"00")</f>
        <v>FY2025-26</v>
      </c>
      <c r="D2249" s="0" t="s">
        <v>654</v>
      </c>
      <c r="E2249" s="0" t="s">
        <v>43</v>
      </c>
      <c r="F2249" s="0" t="str">
        <f aca="false">INDEX(Mapping!$B$2:$B$465,MATCH(E2249,Mapping!$A$2:$A$465,0))</f>
        <v>ODISHA</v>
      </c>
      <c r="G2249" s="0" t="str">
        <f aca="false">INDEX(Mapping!$C$2:$C$465,MATCH(E2249,Mapping!$A$2:$A$465,0))</f>
        <v>ODISHA</v>
      </c>
      <c r="H2249" s="2" t="n">
        <v>78.02</v>
      </c>
      <c r="I2249" s="3" t="n">
        <v>1.41</v>
      </c>
    </row>
    <row r="2250" customFormat="false" ht="15" hidden="false" customHeight="false" outlineLevel="0" collapsed="false">
      <c r="A2250" s="0" t="s">
        <v>202</v>
      </c>
      <c r="B2250" s="0" t="n">
        <f aca="false">VALUE(LEFT(A2250,4))</f>
        <v>2025</v>
      </c>
      <c r="C2250" s="0" t="str">
        <f aca="false">"FY"&amp;IF(VALUE(MID(A2250,6,2))&gt;=4,VALUE(LEFT(A2250,4)),VALUE(LEFT(A2250,4))-1)&amp;"-"&amp;TEXT(MOD(IF(VALUE(MID(A2250,6,2))&gt;=4,VALUE(LEFT(A2250,4)),VALUE(LEFT(A2250,4))-1)+1,100),"00")</f>
        <v>FY2025-26</v>
      </c>
      <c r="D2250" s="0" t="s">
        <v>702</v>
      </c>
      <c r="E2250" s="0" t="s">
        <v>42</v>
      </c>
      <c r="F2250" s="0" t="str">
        <f aca="false">INDEX(Mapping!$B$2:$B$465,MATCH(E2250,Mapping!$A$2:$A$465,0))</f>
        <v>PUNJAB</v>
      </c>
      <c r="G2250" s="0" t="str">
        <f aca="false">INDEX(Mapping!$C$2:$C$465,MATCH(E2250,Mapping!$A$2:$A$465,0))</f>
        <v>PUNJAB</v>
      </c>
      <c r="H2250" s="2" t="n">
        <v>59.09</v>
      </c>
      <c r="I2250" s="3" t="n">
        <v>1.07</v>
      </c>
    </row>
    <row r="2251" customFormat="false" ht="15" hidden="false" customHeight="false" outlineLevel="0" collapsed="false">
      <c r="A2251" s="0" t="s">
        <v>202</v>
      </c>
      <c r="B2251" s="0" t="n">
        <f aca="false">VALUE(LEFT(A2251,4))</f>
        <v>2025</v>
      </c>
      <c r="C2251" s="0" t="str">
        <f aca="false">"FY"&amp;IF(VALUE(MID(A2251,6,2))&gt;=4,VALUE(LEFT(A2251,4)),VALUE(LEFT(A2251,4))-1)&amp;"-"&amp;TEXT(MOD(IF(VALUE(MID(A2251,6,2))&gt;=4,VALUE(LEFT(A2251,4)),VALUE(LEFT(A2251,4))-1)+1,100),"00")</f>
        <v>FY2025-26</v>
      </c>
      <c r="D2251" s="0" t="s">
        <v>699</v>
      </c>
      <c r="E2251" s="0" t="s">
        <v>71</v>
      </c>
      <c r="F2251" s="0" t="str">
        <f aca="false">INDEX(Mapping!$B$2:$B$465,MATCH(E2251,Mapping!$A$2:$A$465,0))</f>
        <v>KERALA</v>
      </c>
      <c r="G2251" s="0" t="str">
        <f aca="false">INDEX(Mapping!$C$2:$C$465,MATCH(E2251,Mapping!$A$2:$A$465,0))</f>
        <v>KERALA</v>
      </c>
      <c r="H2251" s="2" t="n">
        <v>51.6</v>
      </c>
      <c r="I2251" s="3" t="n">
        <v>0.93</v>
      </c>
    </row>
    <row r="2252" customFormat="false" ht="15" hidden="false" customHeight="false" outlineLevel="0" collapsed="false">
      <c r="A2252" s="0" t="s">
        <v>202</v>
      </c>
      <c r="B2252" s="0" t="n">
        <f aca="false">VALUE(LEFT(A2252,4))</f>
        <v>2025</v>
      </c>
      <c r="C2252" s="0" t="str">
        <f aca="false">"FY"&amp;IF(VALUE(MID(A2252,6,2))&gt;=4,VALUE(LEFT(A2252,4)),VALUE(LEFT(A2252,4))-1)&amp;"-"&amp;TEXT(MOD(IF(VALUE(MID(A2252,6,2))&gt;=4,VALUE(LEFT(A2252,4)),VALUE(LEFT(A2252,4))-1)+1,100),"00")</f>
        <v>FY2025-26</v>
      </c>
      <c r="D2252" s="0" t="s">
        <v>658</v>
      </c>
      <c r="E2252" s="0" t="s">
        <v>48</v>
      </c>
      <c r="F2252" s="0" t="str">
        <f aca="false">INDEX(Mapping!$B$2:$B$465,MATCH(E2252,Mapping!$A$2:$A$465,0))</f>
        <v>DELHI</v>
      </c>
      <c r="G2252" s="0" t="str">
        <f aca="false">INDEX(Mapping!$C$2:$C$465,MATCH(E2252,Mapping!$A$2:$A$465,0))</f>
        <v>DELHI</v>
      </c>
      <c r="H2252" s="2" t="n">
        <v>36.66</v>
      </c>
      <c r="I2252" s="3" t="n">
        <v>0.66</v>
      </c>
    </row>
    <row r="2253" customFormat="false" ht="15" hidden="false" customHeight="false" outlineLevel="0" collapsed="false">
      <c r="A2253" s="0" t="s">
        <v>202</v>
      </c>
      <c r="B2253" s="0" t="n">
        <f aca="false">VALUE(LEFT(A2253,4))</f>
        <v>2025</v>
      </c>
      <c r="C2253" s="0" t="str">
        <f aca="false">"FY"&amp;IF(VALUE(MID(A2253,6,2))&gt;=4,VALUE(LEFT(A2253,4)),VALUE(LEFT(A2253,4))-1)&amp;"-"&amp;TEXT(MOD(IF(VALUE(MID(A2253,6,2))&gt;=4,VALUE(LEFT(A2253,4)),VALUE(LEFT(A2253,4))-1)+1,100),"00")</f>
        <v>FY2025-26</v>
      </c>
      <c r="D2253" s="0" t="s">
        <v>683</v>
      </c>
      <c r="E2253" s="0" t="s">
        <v>153</v>
      </c>
      <c r="F2253" s="0" t="str">
        <f aca="false">INDEX(Mapping!$B$2:$B$465,MATCH(E2253,Mapping!$A$2:$A$465,0))</f>
        <v>DVC</v>
      </c>
      <c r="G2253" s="0" t="str">
        <f aca="false">INDEX(Mapping!$C$2:$C$465,MATCH(E2253,Mapping!$A$2:$A$465,0))</f>
        <v>DVC</v>
      </c>
      <c r="H2253" s="2" t="n">
        <v>31.08</v>
      </c>
      <c r="I2253" s="3" t="n">
        <v>0.56</v>
      </c>
    </row>
    <row r="2254" customFormat="false" ht="15" hidden="false" customHeight="false" outlineLevel="0" collapsed="false">
      <c r="A2254" s="0" t="s">
        <v>202</v>
      </c>
      <c r="B2254" s="0" t="n">
        <f aca="false">VALUE(LEFT(A2254,4))</f>
        <v>2025</v>
      </c>
      <c r="C2254" s="0" t="str">
        <f aca="false">"FY"&amp;IF(VALUE(MID(A2254,6,2))&gt;=4,VALUE(LEFT(A2254,4)),VALUE(LEFT(A2254,4))-1)&amp;"-"&amp;TEXT(MOD(IF(VALUE(MID(A2254,6,2))&gt;=4,VALUE(LEFT(A2254,4)),VALUE(LEFT(A2254,4))-1)+1,100),"00")</f>
        <v>FY2025-26</v>
      </c>
      <c r="D2254" s="0" t="s">
        <v>669</v>
      </c>
      <c r="E2254" s="0" t="s">
        <v>44</v>
      </c>
      <c r="F2254" s="0" t="str">
        <f aca="false">INDEX(Mapping!$B$2:$B$465,MATCH(E2254,Mapping!$A$2:$A$465,0))</f>
        <v>HARYANA</v>
      </c>
      <c r="G2254" s="0" t="str">
        <f aca="false">INDEX(Mapping!$C$2:$C$465,MATCH(E2254,Mapping!$A$2:$A$465,0))</f>
        <v>HARYANA</v>
      </c>
      <c r="H2254" s="2" t="n">
        <v>28.69</v>
      </c>
      <c r="I2254" s="3" t="n">
        <v>0.52</v>
      </c>
    </row>
    <row r="2255" customFormat="false" ht="15" hidden="false" customHeight="false" outlineLevel="0" collapsed="false">
      <c r="A2255" s="0" t="s">
        <v>202</v>
      </c>
      <c r="B2255" s="0" t="n">
        <f aca="false">VALUE(LEFT(A2255,4))</f>
        <v>2025</v>
      </c>
      <c r="C2255" s="0" t="str">
        <f aca="false">"FY"&amp;IF(VALUE(MID(A2255,6,2))&gt;=4,VALUE(LEFT(A2255,4)),VALUE(LEFT(A2255,4))-1)&amp;"-"&amp;TEXT(MOD(IF(VALUE(MID(A2255,6,2))&gt;=4,VALUE(LEFT(A2255,4)),VALUE(LEFT(A2255,4))-1)+1,100),"00")</f>
        <v>FY2025-26</v>
      </c>
      <c r="D2255" s="0" t="s">
        <v>881</v>
      </c>
      <c r="E2255" s="0" t="s">
        <v>254</v>
      </c>
      <c r="F2255" s="0" t="str">
        <f aca="false">INDEX(Mapping!$B$2:$B$465,MATCH(E2255,Mapping!$A$2:$A$465,0))</f>
        <v>AM/NS INDIA (HAZIRA)</v>
      </c>
      <c r="G2255" s="0" t="str">
        <f aca="false">INDEX(Mapping!$C$2:$C$465,MATCH(E2255,Mapping!$A$2:$A$465,0))</f>
        <v>AM/NS INDIA (HAZIRA)</v>
      </c>
      <c r="H2255" s="2" t="n">
        <v>24.66</v>
      </c>
      <c r="I2255" s="3" t="n">
        <v>0.45</v>
      </c>
    </row>
    <row r="2256" customFormat="false" ht="15" hidden="false" customHeight="false" outlineLevel="0" collapsed="false">
      <c r="A2256" s="0" t="s">
        <v>202</v>
      </c>
      <c r="B2256" s="0" t="n">
        <f aca="false">VALUE(LEFT(A2256,4))</f>
        <v>2025</v>
      </c>
      <c r="C2256" s="0" t="str">
        <f aca="false">"FY"&amp;IF(VALUE(MID(A2256,6,2))&gt;=4,VALUE(LEFT(A2256,4)),VALUE(LEFT(A2256,4))-1)&amp;"-"&amp;TEXT(MOD(IF(VALUE(MID(A2256,6,2))&gt;=4,VALUE(LEFT(A2256,4)),VALUE(LEFT(A2256,4))-1)+1,100),"00")</f>
        <v>FY2025-26</v>
      </c>
      <c r="D2256" s="0" t="s">
        <v>757</v>
      </c>
      <c r="E2256" s="0" t="s">
        <v>121</v>
      </c>
      <c r="F2256" s="0" t="str">
        <f aca="false">INDEX(Mapping!$B$2:$B$465,MATCH(E2256,Mapping!$A$2:$A$465,0))</f>
        <v>MEGHALAYA</v>
      </c>
      <c r="G2256" s="0" t="str">
        <f aca="false">INDEX(Mapping!$C$2:$C$465,MATCH(E2256,Mapping!$A$2:$A$465,0))</f>
        <v>MEGHALAYA</v>
      </c>
      <c r="H2256" s="2" t="n">
        <v>22.83</v>
      </c>
      <c r="I2256" s="3" t="n">
        <v>0.41</v>
      </c>
    </row>
    <row r="2257" customFormat="false" ht="15" hidden="false" customHeight="false" outlineLevel="0" collapsed="false">
      <c r="A2257" s="0" t="s">
        <v>202</v>
      </c>
      <c r="B2257" s="0" t="n">
        <f aca="false">VALUE(LEFT(A2257,4))</f>
        <v>2025</v>
      </c>
      <c r="C2257" s="0" t="str">
        <f aca="false">"FY"&amp;IF(VALUE(MID(A2257,6,2))&gt;=4,VALUE(LEFT(A2257,4)),VALUE(LEFT(A2257,4))-1)&amp;"-"&amp;TEXT(MOD(IF(VALUE(MID(A2257,6,2))&gt;=4,VALUE(LEFT(A2257,4)),VALUE(LEFT(A2257,4))-1)+1,100),"00")</f>
        <v>FY2025-26</v>
      </c>
      <c r="D2257" s="0" t="s">
        <v>660</v>
      </c>
      <c r="E2257" s="0" t="s">
        <v>50</v>
      </c>
      <c r="F2257" s="0" t="str">
        <f aca="false">INDEX(Mapping!$B$2:$B$465,MATCH(E2257,Mapping!$A$2:$A$465,0))</f>
        <v>MADHYA PRADESH</v>
      </c>
      <c r="G2257" s="0" t="str">
        <f aca="false">INDEX(Mapping!$C$2:$C$465,MATCH(E2257,Mapping!$A$2:$A$465,0))</f>
        <v>MADHYA PRADESH</v>
      </c>
      <c r="H2257" s="2" t="n">
        <v>19.97</v>
      </c>
      <c r="I2257" s="3" t="n">
        <v>0.36</v>
      </c>
    </row>
    <row r="2258" customFormat="false" ht="15" hidden="false" customHeight="false" outlineLevel="0" collapsed="false">
      <c r="A2258" s="0" t="s">
        <v>202</v>
      </c>
      <c r="B2258" s="0" t="n">
        <f aca="false">VALUE(LEFT(A2258,4))</f>
        <v>2025</v>
      </c>
      <c r="C2258" s="0" t="str">
        <f aca="false">"FY"&amp;IF(VALUE(MID(A2258,6,2))&gt;=4,VALUE(LEFT(A2258,4)),VALUE(LEFT(A2258,4))-1)&amp;"-"&amp;TEXT(MOD(IF(VALUE(MID(A2258,6,2))&gt;=4,VALUE(LEFT(A2258,4)),VALUE(LEFT(A2258,4))-1)+1,100),"00")</f>
        <v>FY2025-26</v>
      </c>
      <c r="D2258" s="0" t="s">
        <v>687</v>
      </c>
      <c r="E2258" s="0" t="s">
        <v>45</v>
      </c>
      <c r="F2258" s="0" t="str">
        <f aca="false">INDEX(Mapping!$B$2:$B$465,MATCH(E2258,Mapping!$A$2:$A$465,0))</f>
        <v>BIHAR</v>
      </c>
      <c r="G2258" s="0" t="str">
        <f aca="false">INDEX(Mapping!$C$2:$C$465,MATCH(E2258,Mapping!$A$2:$A$465,0))</f>
        <v>BIHAR</v>
      </c>
      <c r="H2258" s="2" t="n">
        <v>14.53</v>
      </c>
      <c r="I2258" s="3" t="n">
        <v>0.26</v>
      </c>
    </row>
    <row r="2259" customFormat="false" ht="15" hidden="false" customHeight="false" outlineLevel="0" collapsed="false">
      <c r="A2259" s="0" t="s">
        <v>202</v>
      </c>
      <c r="B2259" s="0" t="n">
        <f aca="false">VALUE(LEFT(A2259,4))</f>
        <v>2025</v>
      </c>
      <c r="C2259" s="0" t="str">
        <f aca="false">"FY"&amp;IF(VALUE(MID(A2259,6,2))&gt;=4,VALUE(LEFT(A2259,4)),VALUE(LEFT(A2259,4))-1)&amp;"-"&amp;TEXT(MOD(IF(VALUE(MID(A2259,6,2))&gt;=4,VALUE(LEFT(A2259,4)),VALUE(LEFT(A2259,4))-1)+1,100),"00")</f>
        <v>FY2025-26</v>
      </c>
      <c r="D2259" s="0" t="s">
        <v>884</v>
      </c>
      <c r="E2259" s="0" t="s">
        <v>281</v>
      </c>
      <c r="F2259" s="0" t="str">
        <f aca="false">INDEX(Mapping!$B$2:$B$465,MATCH(E2259,Mapping!$A$2:$A$465,0))</f>
        <v>GREENKO AP01 IREP (PSP)</v>
      </c>
      <c r="G2259" s="0" t="str">
        <f aca="false">INDEX(Mapping!$C$2:$C$465,MATCH(E2259,Mapping!$A$2:$A$465,0))</f>
        <v>GREENKO GROUP</v>
      </c>
      <c r="H2259" s="2" t="n">
        <v>11.7</v>
      </c>
      <c r="I2259" s="3" t="n">
        <v>0.21</v>
      </c>
    </row>
    <row r="2260" customFormat="false" ht="15" hidden="false" customHeight="false" outlineLevel="0" collapsed="false">
      <c r="A2260" s="0" t="s">
        <v>202</v>
      </c>
      <c r="B2260" s="0" t="n">
        <f aca="false">VALUE(LEFT(A2260,4))</f>
        <v>2025</v>
      </c>
      <c r="C2260" s="0" t="str">
        <f aca="false">"FY"&amp;IF(VALUE(MID(A2260,6,2))&gt;=4,VALUE(LEFT(A2260,4)),VALUE(LEFT(A2260,4))-1)&amp;"-"&amp;TEXT(MOD(IF(VALUE(MID(A2260,6,2))&gt;=4,VALUE(LEFT(A2260,4)),VALUE(LEFT(A2260,4))-1)+1,100),"00")</f>
        <v>FY2025-26</v>
      </c>
      <c r="D2260" s="0" t="s">
        <v>663</v>
      </c>
      <c r="E2260" s="0" t="s">
        <v>41</v>
      </c>
      <c r="F2260" s="0" t="str">
        <f aca="false">INDEX(Mapping!$B$2:$B$465,MATCH(E2260,Mapping!$A$2:$A$465,0))</f>
        <v>RAJASTHAN</v>
      </c>
      <c r="G2260" s="0" t="str">
        <f aca="false">INDEX(Mapping!$C$2:$C$465,MATCH(E2260,Mapping!$A$2:$A$465,0))</f>
        <v>RAJASTHAN</v>
      </c>
      <c r="H2260" s="2" t="n">
        <v>9.48</v>
      </c>
      <c r="I2260" s="3" t="n">
        <v>0.17</v>
      </c>
    </row>
    <row r="2261" customFormat="false" ht="15" hidden="false" customHeight="false" outlineLevel="0" collapsed="false">
      <c r="A2261" s="0" t="s">
        <v>202</v>
      </c>
      <c r="B2261" s="0" t="n">
        <f aca="false">VALUE(LEFT(A2261,4))</f>
        <v>2025</v>
      </c>
      <c r="C2261" s="0" t="str">
        <f aca="false">"FY"&amp;IF(VALUE(MID(A2261,6,2))&gt;=4,VALUE(LEFT(A2261,4)),VALUE(LEFT(A2261,4))-1)&amp;"-"&amp;TEXT(MOD(IF(VALUE(MID(A2261,6,2))&gt;=4,VALUE(LEFT(A2261,4)),VALUE(LEFT(A2261,4))-1)+1,100),"00")</f>
        <v>FY2025-26</v>
      </c>
      <c r="D2261" s="0" t="s">
        <v>874</v>
      </c>
      <c r="E2261" s="0" t="s">
        <v>257</v>
      </c>
      <c r="F2261" s="0" t="str">
        <f aca="false">INDEX(Mapping!$B$2:$B$465,MATCH(E2261,Mapping!$A$2:$A$465,0))</f>
        <v>INDIAN RAILWAYS (NCR)</v>
      </c>
      <c r="G2261" s="0" t="str">
        <f aca="false">INDEX(Mapping!$C$2:$C$465,MATCH(E2261,Mapping!$A$2:$A$465,0))</f>
        <v>INDIAN RAILWAYS (NCR)</v>
      </c>
      <c r="H2261" s="2" t="n">
        <v>7.49</v>
      </c>
      <c r="I2261" s="3" t="n">
        <v>0.14</v>
      </c>
    </row>
    <row r="2262" customFormat="false" ht="15" hidden="false" customHeight="false" outlineLevel="0" collapsed="false">
      <c r="A2262" s="0" t="s">
        <v>202</v>
      </c>
      <c r="B2262" s="0" t="n">
        <f aca="false">VALUE(LEFT(A2262,4))</f>
        <v>2025</v>
      </c>
      <c r="C2262" s="0" t="str">
        <f aca="false">"FY"&amp;IF(VALUE(MID(A2262,6,2))&gt;=4,VALUE(LEFT(A2262,4)),VALUE(LEFT(A2262,4))-1)&amp;"-"&amp;TEXT(MOD(IF(VALUE(MID(A2262,6,2))&gt;=4,VALUE(LEFT(A2262,4)),VALUE(LEFT(A2262,4))-1)+1,100),"00")</f>
        <v>FY2025-26</v>
      </c>
      <c r="D2262" s="0" t="s">
        <v>53</v>
      </c>
      <c r="E2262" s="0" t="s">
        <v>53</v>
      </c>
      <c r="F2262" s="0" t="str">
        <f aca="false">INDEX(Mapping!$B$2:$B$465,MATCH(E2262,Mapping!$A$2:$A$465,0))</f>
        <v>HIMACHAL PRADESH</v>
      </c>
      <c r="G2262" s="0" t="str">
        <f aca="false">INDEX(Mapping!$C$2:$C$465,MATCH(E2262,Mapping!$A$2:$A$465,0))</f>
        <v>HIMACHAL PRADESH</v>
      </c>
      <c r="H2262" s="2" t="n">
        <v>7.08</v>
      </c>
      <c r="I2262" s="3" t="n">
        <v>0.13</v>
      </c>
    </row>
    <row r="2263" customFormat="false" ht="15" hidden="false" customHeight="false" outlineLevel="0" collapsed="false">
      <c r="A2263" s="0" t="s">
        <v>202</v>
      </c>
      <c r="B2263" s="0" t="n">
        <f aca="false">VALUE(LEFT(A2263,4))</f>
        <v>2025</v>
      </c>
      <c r="C2263" s="0" t="str">
        <f aca="false">"FY"&amp;IF(VALUE(MID(A2263,6,2))&gt;=4,VALUE(LEFT(A2263,4)),VALUE(LEFT(A2263,4))-1)&amp;"-"&amp;TEXT(MOD(IF(VALUE(MID(A2263,6,2))&gt;=4,VALUE(LEFT(A2263,4)),VALUE(LEFT(A2263,4))-1)+1,100),"00")</f>
        <v>FY2025-26</v>
      </c>
      <c r="D2263" s="0" t="s">
        <v>657</v>
      </c>
      <c r="E2263" s="0" t="s">
        <v>46</v>
      </c>
      <c r="F2263" s="0" t="str">
        <f aca="false">INDEX(Mapping!$B$2:$B$465,MATCH(E2263,Mapping!$A$2:$A$465,0))</f>
        <v>CHHATTISGARH</v>
      </c>
      <c r="G2263" s="0" t="str">
        <f aca="false">INDEX(Mapping!$C$2:$C$465,MATCH(E2263,Mapping!$A$2:$A$465,0))</f>
        <v>CHHATTISGARH</v>
      </c>
      <c r="H2263" s="2" t="n">
        <v>6.58</v>
      </c>
      <c r="I2263" s="3" t="n">
        <v>0.12</v>
      </c>
    </row>
    <row r="2264" customFormat="false" ht="15" hidden="false" customHeight="false" outlineLevel="0" collapsed="false">
      <c r="A2264" s="0" t="s">
        <v>202</v>
      </c>
      <c r="B2264" s="0" t="n">
        <f aca="false">VALUE(LEFT(A2264,4))</f>
        <v>2025</v>
      </c>
      <c r="C2264" s="0" t="str">
        <f aca="false">"FY"&amp;IF(VALUE(MID(A2264,6,2))&gt;=4,VALUE(LEFT(A2264,4)),VALUE(LEFT(A2264,4))-1)&amp;"-"&amp;TEXT(MOD(IF(VALUE(MID(A2264,6,2))&gt;=4,VALUE(LEFT(A2264,4)),VALUE(LEFT(A2264,4))-1)+1,100),"00")</f>
        <v>FY2025-26</v>
      </c>
      <c r="D2264" s="0" t="s">
        <v>665</v>
      </c>
      <c r="E2264" s="0" t="s">
        <v>61</v>
      </c>
      <c r="F2264" s="0" t="str">
        <f aca="false">INDEX(Mapping!$B$2:$B$465,MATCH(E2264,Mapping!$A$2:$A$465,0))</f>
        <v>ASSAM</v>
      </c>
      <c r="G2264" s="0" t="str">
        <f aca="false">INDEX(Mapping!$C$2:$C$465,MATCH(E2264,Mapping!$A$2:$A$465,0))</f>
        <v>ASSAM</v>
      </c>
      <c r="H2264" s="2" t="n">
        <v>3.23</v>
      </c>
      <c r="I2264" s="3" t="n">
        <v>0.06</v>
      </c>
    </row>
    <row r="2265" customFormat="false" ht="15" hidden="false" customHeight="false" outlineLevel="0" collapsed="false">
      <c r="A2265" s="0" t="s">
        <v>202</v>
      </c>
      <c r="B2265" s="0" t="n">
        <f aca="false">VALUE(LEFT(A2265,4))</f>
        <v>2025</v>
      </c>
      <c r="C2265" s="0" t="str">
        <f aca="false">"FY"&amp;IF(VALUE(MID(A2265,6,2))&gt;=4,VALUE(LEFT(A2265,4)),VALUE(LEFT(A2265,4))-1)&amp;"-"&amp;TEXT(MOD(IF(VALUE(MID(A2265,6,2))&gt;=4,VALUE(LEFT(A2265,4)),VALUE(LEFT(A2265,4))-1)+1,100),"00")</f>
        <v>FY2025-26</v>
      </c>
      <c r="D2265" s="0" t="s">
        <v>883</v>
      </c>
      <c r="E2265" s="0" t="s">
        <v>490</v>
      </c>
      <c r="F2265" s="0" t="str">
        <f aca="false">INDEX(Mapping!$B$2:$B$465,MATCH(E2265,Mapping!$A$2:$A$465,0))</f>
        <v>GREENKO AP01 IREP (PSP)</v>
      </c>
      <c r="G2265" s="0" t="str">
        <f aca="false">INDEX(Mapping!$C$2:$C$465,MATCH(E2265,Mapping!$A$2:$A$465,0))</f>
        <v>GREENKO GROUP</v>
      </c>
      <c r="H2265" s="2" t="n">
        <v>2.97</v>
      </c>
      <c r="I2265" s="3" t="n">
        <v>0.05</v>
      </c>
    </row>
    <row r="2266" customFormat="false" ht="15" hidden="false" customHeight="false" outlineLevel="0" collapsed="false">
      <c r="A2266" s="0" t="s">
        <v>202</v>
      </c>
      <c r="B2266" s="0" t="n">
        <f aca="false">VALUE(LEFT(A2266,4))</f>
        <v>2025</v>
      </c>
      <c r="C2266" s="0" t="str">
        <f aca="false">"FY"&amp;IF(VALUE(MID(A2266,6,2))&gt;=4,VALUE(LEFT(A2266,4)),VALUE(LEFT(A2266,4))-1)&amp;"-"&amp;TEXT(MOD(IF(VALUE(MID(A2266,6,2))&gt;=4,VALUE(LEFT(A2266,4)),VALUE(LEFT(A2266,4))-1)+1,100),"00")</f>
        <v>FY2025-26</v>
      </c>
      <c r="D2266" s="0" t="s">
        <v>727</v>
      </c>
      <c r="E2266" s="0" t="s">
        <v>199</v>
      </c>
      <c r="F2266" s="0" t="str">
        <f aca="false">INDEX(Mapping!$B$2:$B$465,MATCH(E2266,Mapping!$A$2:$A$465,0))</f>
        <v>TRIPURA</v>
      </c>
      <c r="G2266" s="0" t="str">
        <f aca="false">INDEX(Mapping!$C$2:$C$465,MATCH(E2266,Mapping!$A$2:$A$465,0))</f>
        <v>TRIPURA</v>
      </c>
      <c r="H2266" s="2" t="n">
        <v>2.37</v>
      </c>
      <c r="I2266" s="3" t="n">
        <v>0.04</v>
      </c>
    </row>
    <row r="2267" customFormat="false" ht="15" hidden="false" customHeight="false" outlineLevel="0" collapsed="false">
      <c r="A2267" s="0" t="s">
        <v>202</v>
      </c>
      <c r="B2267" s="0" t="n">
        <f aca="false">VALUE(LEFT(A2267,4))</f>
        <v>2025</v>
      </c>
      <c r="C2267" s="0" t="str">
        <f aca="false">"FY"&amp;IF(VALUE(MID(A2267,6,2))&gt;=4,VALUE(LEFT(A2267,4)),VALUE(LEFT(A2267,4))-1)&amp;"-"&amp;TEXT(MOD(IF(VALUE(MID(A2267,6,2))&gt;=4,VALUE(LEFT(A2267,4)),VALUE(LEFT(A2267,4))-1)+1,100),"00")</f>
        <v>FY2025-26</v>
      </c>
      <c r="D2267" s="0" t="s">
        <v>659</v>
      </c>
      <c r="E2267" s="0" t="s">
        <v>93</v>
      </c>
      <c r="F2267" s="0" t="str">
        <f aca="false">INDEX(Mapping!$B$2:$B$465,MATCH(E2267,Mapping!$A$2:$A$465,0))</f>
        <v>ADANI POWER - RAIPUR TPP (EX-GMR CHHATTISGARH)</v>
      </c>
      <c r="G2267" s="0" t="str">
        <f aca="false">INDEX(Mapping!$C$2:$C$465,MATCH(E2267,Mapping!$A$2:$A$465,0))</f>
        <v>ADANI POWER (ALL PLANTS)</v>
      </c>
      <c r="H2267" s="2" t="n">
        <v>2.16</v>
      </c>
      <c r="I2267" s="3" t="n">
        <v>0.04</v>
      </c>
    </row>
    <row r="2268" customFormat="false" ht="15" hidden="false" customHeight="false" outlineLevel="0" collapsed="false">
      <c r="A2268" s="0" t="s">
        <v>202</v>
      </c>
      <c r="B2268" s="0" t="n">
        <f aca="false">VALUE(LEFT(A2268,4))</f>
        <v>2025</v>
      </c>
      <c r="C2268" s="0" t="str">
        <f aca="false">"FY"&amp;IF(VALUE(MID(A2268,6,2))&gt;=4,VALUE(LEFT(A2268,4)),VALUE(LEFT(A2268,4))-1)&amp;"-"&amp;TEXT(MOD(IF(VALUE(MID(A2268,6,2))&gt;=4,VALUE(LEFT(A2268,4)),VALUE(LEFT(A2268,4))-1)+1,100),"00")</f>
        <v>FY2025-26</v>
      </c>
      <c r="D2268" s="0" t="s">
        <v>711</v>
      </c>
      <c r="E2268" s="0" t="s">
        <v>94</v>
      </c>
      <c r="F2268" s="0" t="str">
        <f aca="false">INDEX(Mapping!$B$2:$B$465,MATCH(E2268,Mapping!$A$2:$A$465,0))</f>
        <v>JHARKHAND</v>
      </c>
      <c r="G2268" s="0" t="str">
        <f aca="false">INDEX(Mapping!$C$2:$C$465,MATCH(E2268,Mapping!$A$2:$A$465,0))</f>
        <v>JHARKHAND</v>
      </c>
      <c r="H2268" s="2" t="n">
        <v>2.13</v>
      </c>
      <c r="I2268" s="3" t="n">
        <v>0.04</v>
      </c>
    </row>
    <row r="2269" customFormat="false" ht="15" hidden="false" customHeight="false" outlineLevel="0" collapsed="false">
      <c r="A2269" s="0" t="s">
        <v>202</v>
      </c>
      <c r="B2269" s="0" t="n">
        <f aca="false">VALUE(LEFT(A2269,4))</f>
        <v>2025</v>
      </c>
      <c r="C2269" s="0" t="str">
        <f aca="false">"FY"&amp;IF(VALUE(MID(A2269,6,2))&gt;=4,VALUE(LEFT(A2269,4)),VALUE(LEFT(A2269,4))-1)&amp;"-"&amp;TEXT(MOD(IF(VALUE(MID(A2269,6,2))&gt;=4,VALUE(LEFT(A2269,4)),VALUE(LEFT(A2269,4))-1)+1,100),"00")</f>
        <v>FY2025-26</v>
      </c>
      <c r="D2269" s="0" t="s">
        <v>192</v>
      </c>
      <c r="E2269" s="0" t="s">
        <v>192</v>
      </c>
      <c r="F2269" s="0" t="str">
        <f aca="false">INDEX(Mapping!$B$2:$B$465,MATCH(E2269,Mapping!$A$2:$A$465,0))</f>
        <v>MB POWER (MP)</v>
      </c>
      <c r="G2269" s="0" t="str">
        <f aca="false">INDEX(Mapping!$C$2:$C$465,MATCH(E2269,Mapping!$A$2:$A$465,0))</f>
        <v>MB POWER (MP)</v>
      </c>
      <c r="H2269" s="2" t="n">
        <v>2.04</v>
      </c>
      <c r="I2269" s="3" t="n">
        <v>0.04</v>
      </c>
    </row>
    <row r="2270" customFormat="false" ht="15" hidden="false" customHeight="false" outlineLevel="0" collapsed="false">
      <c r="A2270" s="0" t="s">
        <v>202</v>
      </c>
      <c r="B2270" s="0" t="n">
        <f aca="false">VALUE(LEFT(A2270,4))</f>
        <v>2025</v>
      </c>
      <c r="C2270" s="0" t="str">
        <f aca="false">"FY"&amp;IF(VALUE(MID(A2270,6,2))&gt;=4,VALUE(LEFT(A2270,4)),VALUE(LEFT(A2270,4))-1)&amp;"-"&amp;TEXT(MOD(IF(VALUE(MID(A2270,6,2))&gt;=4,VALUE(LEFT(A2270,4)),VALUE(LEFT(A2270,4))-1)+1,100),"00")</f>
        <v>FY2025-26</v>
      </c>
      <c r="D2270" s="0" t="s">
        <v>690</v>
      </c>
      <c r="E2270" s="0" t="s">
        <v>198</v>
      </c>
      <c r="F2270" s="0" t="str">
        <f aca="false">INDEX(Mapping!$B$2:$B$465,MATCH(E2270,Mapping!$A$2:$A$465,0))</f>
        <v>CHANDIGARH</v>
      </c>
      <c r="G2270" s="0" t="str">
        <f aca="false">INDEX(Mapping!$C$2:$C$465,MATCH(E2270,Mapping!$A$2:$A$465,0))</f>
        <v>CHANDIGARH</v>
      </c>
      <c r="H2270" s="2" t="n">
        <v>1.71</v>
      </c>
      <c r="I2270" s="3" t="n">
        <v>0.03</v>
      </c>
    </row>
    <row r="2271" customFormat="false" ht="15" hidden="false" customHeight="false" outlineLevel="0" collapsed="false">
      <c r="A2271" s="0" t="s">
        <v>202</v>
      </c>
      <c r="B2271" s="0" t="n">
        <f aca="false">VALUE(LEFT(A2271,4))</f>
        <v>2025</v>
      </c>
      <c r="C2271" s="0" t="str">
        <f aca="false">"FY"&amp;IF(VALUE(MID(A2271,6,2))&gt;=4,VALUE(LEFT(A2271,4)),VALUE(LEFT(A2271,4))-1)&amp;"-"&amp;TEXT(MOD(IF(VALUE(MID(A2271,6,2))&gt;=4,VALUE(LEFT(A2271,4)),VALUE(LEFT(A2271,4))-1)+1,100),"00")</f>
        <v>FY2025-26</v>
      </c>
      <c r="D2271" s="0" t="s">
        <v>736</v>
      </c>
      <c r="E2271" s="0" t="s">
        <v>303</v>
      </c>
      <c r="F2271" s="0" t="str">
        <f aca="false">INDEX(Mapping!$B$2:$B$465,MATCH(E2271,Mapping!$A$2:$A$465,0))</f>
        <v>PUDUCHERRY</v>
      </c>
      <c r="G2271" s="0" t="str">
        <f aca="false">INDEX(Mapping!$C$2:$C$465,MATCH(E2271,Mapping!$A$2:$A$465,0))</f>
        <v>PUDUCHERRY</v>
      </c>
      <c r="H2271" s="2" t="n">
        <v>1.38</v>
      </c>
      <c r="I2271" s="3" t="n">
        <v>0.03</v>
      </c>
    </row>
    <row r="2272" customFormat="false" ht="15" hidden="false" customHeight="false" outlineLevel="0" collapsed="false">
      <c r="A2272" s="0" t="s">
        <v>202</v>
      </c>
      <c r="B2272" s="0" t="n">
        <f aca="false">VALUE(LEFT(A2272,4))</f>
        <v>2025</v>
      </c>
      <c r="C2272" s="0" t="str">
        <f aca="false">"FY"&amp;IF(VALUE(MID(A2272,6,2))&gt;=4,VALUE(LEFT(A2272,4)),VALUE(LEFT(A2272,4))-1)&amp;"-"&amp;TEXT(MOD(IF(VALUE(MID(A2272,6,2))&gt;=4,VALUE(LEFT(A2272,4)),VALUE(LEFT(A2272,4))-1)+1,100),"00")</f>
        <v>FY2025-26</v>
      </c>
      <c r="D2272" s="0" t="s">
        <v>200</v>
      </c>
      <c r="E2272" s="0" t="s">
        <v>200</v>
      </c>
      <c r="F2272" s="0" t="str">
        <f aca="false">INDEX(Mapping!$B$2:$B$465,MATCH(E2272,Mapping!$A$2:$A$465,0))</f>
        <v>JSW ENERGY UTKAL (EX-IND BARATH)</v>
      </c>
      <c r="G2272" s="0" t="str">
        <f aca="false">INDEX(Mapping!$C$2:$C$465,MATCH(E2272,Mapping!$A$2:$A$465,0))</f>
        <v>JSW ENERGY (INCL. KSK MAHANADI)</v>
      </c>
      <c r="H2272" s="2" t="n">
        <v>1.24</v>
      </c>
      <c r="I2272" s="3" t="n">
        <v>0.02</v>
      </c>
    </row>
    <row r="2273" customFormat="false" ht="15" hidden="false" customHeight="false" outlineLevel="0" collapsed="false">
      <c r="A2273" s="0" t="s">
        <v>202</v>
      </c>
      <c r="B2273" s="0" t="n">
        <f aca="false">VALUE(LEFT(A2273,4))</f>
        <v>2025</v>
      </c>
      <c r="C2273" s="0" t="str">
        <f aca="false">"FY"&amp;IF(VALUE(MID(A2273,6,2))&gt;=4,VALUE(LEFT(A2273,4)),VALUE(LEFT(A2273,4))-1)&amp;"-"&amp;TEXT(MOD(IF(VALUE(MID(A2273,6,2))&gt;=4,VALUE(LEFT(A2273,4)),VALUE(LEFT(A2273,4))-1)+1,100),"00")</f>
        <v>FY2025-26</v>
      </c>
      <c r="D2273" s="0" t="s">
        <v>729</v>
      </c>
      <c r="E2273" s="0" t="s">
        <v>253</v>
      </c>
      <c r="F2273" s="0" t="str">
        <f aca="false">INDEX(Mapping!$B$2:$B$465,MATCH(E2273,Mapping!$A$2:$A$465,0))</f>
        <v>NAGALAND</v>
      </c>
      <c r="G2273" s="0" t="str">
        <f aca="false">INDEX(Mapping!$C$2:$C$465,MATCH(E2273,Mapping!$A$2:$A$465,0))</f>
        <v>NAGALAND</v>
      </c>
      <c r="H2273" s="2" t="n">
        <v>0.83</v>
      </c>
      <c r="I2273" s="3" t="n">
        <v>0.01</v>
      </c>
    </row>
    <row r="2274" customFormat="false" ht="15" hidden="false" customHeight="false" outlineLevel="0" collapsed="false">
      <c r="A2274" s="0" t="s">
        <v>202</v>
      </c>
      <c r="B2274" s="0" t="n">
        <f aca="false">VALUE(LEFT(A2274,4))</f>
        <v>2025</v>
      </c>
      <c r="C2274" s="0" t="str">
        <f aca="false">"FY"&amp;IF(VALUE(MID(A2274,6,2))&gt;=4,VALUE(LEFT(A2274,4)),VALUE(LEFT(A2274,4))-1)&amp;"-"&amp;TEXT(MOD(IF(VALUE(MID(A2274,6,2))&gt;=4,VALUE(LEFT(A2274,4)),VALUE(LEFT(A2274,4))-1)+1,100),"00")</f>
        <v>FY2025-26</v>
      </c>
      <c r="D2274" s="0" t="s">
        <v>824</v>
      </c>
      <c r="E2274" s="0" t="s">
        <v>482</v>
      </c>
      <c r="F2274" s="0" t="str">
        <f aca="false">INDEX(Mapping!$B$2:$B$465,MATCH(E2274,Mapping!$A$2:$A$465,0))</f>
        <v>GOA SR</v>
      </c>
      <c r="G2274" s="0" t="str">
        <f aca="false">INDEX(Mapping!$C$2:$C$465,MATCH(E2274,Mapping!$A$2:$A$465,0))</f>
        <v>GOA SR</v>
      </c>
      <c r="H2274" s="2" t="n">
        <v>0.06</v>
      </c>
      <c r="I2274" s="3" t="n">
        <v>0.001</v>
      </c>
    </row>
    <row r="2275" customFormat="false" ht="15" hidden="false" customHeight="false" outlineLevel="0" collapsed="false">
      <c r="A2275" s="0" t="s">
        <v>202</v>
      </c>
      <c r="B2275" s="0" t="n">
        <f aca="false">VALUE(LEFT(A2275,4))</f>
        <v>2025</v>
      </c>
      <c r="C2275" s="0" t="str">
        <f aca="false">"FY"&amp;IF(VALUE(MID(A2275,6,2))&gt;=4,VALUE(LEFT(A2275,4)),VALUE(LEFT(A2275,4))-1)&amp;"-"&amp;TEXT(MOD(IF(VALUE(MID(A2275,6,2))&gt;=4,VALUE(LEFT(A2275,4)),VALUE(LEFT(A2275,4))-1)+1,100),"00")</f>
        <v>FY2025-26</v>
      </c>
      <c r="D2275" s="0" t="s">
        <v>721</v>
      </c>
      <c r="E2275" s="0" t="s">
        <v>176</v>
      </c>
      <c r="F2275" s="0" t="str">
        <f aca="false">INDEX(Mapping!$B$2:$B$465,MATCH(E2275,Mapping!$A$2:$A$465,0))</f>
        <v>SIKKIM</v>
      </c>
      <c r="G2275" s="0" t="str">
        <f aca="false">INDEX(Mapping!$C$2:$C$465,MATCH(E2275,Mapping!$A$2:$A$465,0))</f>
        <v>SIKKIM</v>
      </c>
      <c r="H2275" s="2" t="n">
        <v>0.02</v>
      </c>
      <c r="I2275" s="3" t="n">
        <v>0.0003</v>
      </c>
    </row>
    <row r="2276" customFormat="false" ht="15" hidden="false" customHeight="false" outlineLevel="0" collapsed="false">
      <c r="A2276" s="0" t="s">
        <v>202</v>
      </c>
      <c r="B2276" s="0" t="n">
        <f aca="false">VALUE(LEFT(A2276,4))</f>
        <v>2025</v>
      </c>
      <c r="C2276" s="0" t="str">
        <f aca="false">"FY"&amp;IF(VALUE(MID(A2276,6,2))&gt;=4,VALUE(LEFT(A2276,4)),VALUE(LEFT(A2276,4))-1)&amp;"-"&amp;TEXT(MOD(IF(VALUE(MID(A2276,6,2))&gt;=4,VALUE(LEFT(A2276,4)),VALUE(LEFT(A2276,4))-1)+1,100),"00")</f>
        <v>FY2025-26</v>
      </c>
      <c r="D2276" s="0" t="s">
        <v>713</v>
      </c>
      <c r="E2276" s="0" t="s">
        <v>268</v>
      </c>
      <c r="F2276" s="0" t="str">
        <f aca="false">INDEX(Mapping!$B$2:$B$465,MATCH(E2276,Mapping!$A$2:$A$465,0))</f>
        <v>GOA</v>
      </c>
      <c r="G2276" s="0" t="str">
        <f aca="false">INDEX(Mapping!$C$2:$C$465,MATCH(E2276,Mapping!$A$2:$A$465,0))</f>
        <v>GOA</v>
      </c>
      <c r="H2276" s="2" t="n">
        <v>0.018</v>
      </c>
      <c r="I2276" s="3" t="n">
        <v>0.0003</v>
      </c>
    </row>
    <row r="2277" customFormat="false" ht="15" hidden="false" customHeight="false" outlineLevel="0" collapsed="false">
      <c r="A2277" s="0" t="s">
        <v>209</v>
      </c>
      <c r="B2277" s="0" t="n">
        <f aca="false">VALUE(LEFT(A2277,4))</f>
        <v>2025</v>
      </c>
      <c r="C2277" s="0" t="str">
        <f aca="false">"FY"&amp;IF(VALUE(MID(A2277,6,2))&gt;=4,VALUE(LEFT(A2277,4)),VALUE(LEFT(A2277,4))-1)&amp;"-"&amp;TEXT(MOD(IF(VALUE(MID(A2277,6,2))&gt;=4,VALUE(LEFT(A2277,4)),VALUE(LEFT(A2277,4))-1)+1,100),"00")</f>
        <v>FY2025-26</v>
      </c>
      <c r="D2277" s="0" t="s">
        <v>671</v>
      </c>
      <c r="E2277" s="0" t="s">
        <v>31</v>
      </c>
      <c r="F2277" s="0" t="str">
        <f aca="false">INDEX(Mapping!$B$2:$B$465,MATCH(E2277,Mapping!$A$2:$A$465,0))</f>
        <v>GUJARAT</v>
      </c>
      <c r="G2277" s="0" t="str">
        <f aca="false">INDEX(Mapping!$C$2:$C$465,MATCH(E2277,Mapping!$A$2:$A$465,0))</f>
        <v>GUJARAT</v>
      </c>
      <c r="H2277" s="2" t="n">
        <v>1554.9</v>
      </c>
      <c r="I2277" s="3" t="n">
        <v>31.57</v>
      </c>
    </row>
    <row r="2278" customFormat="false" ht="15" hidden="false" customHeight="false" outlineLevel="0" collapsed="false">
      <c r="A2278" s="0" t="s">
        <v>209</v>
      </c>
      <c r="B2278" s="0" t="n">
        <f aca="false">VALUE(LEFT(A2278,4))</f>
        <v>2025</v>
      </c>
      <c r="C2278" s="0" t="str">
        <f aca="false">"FY"&amp;IF(VALUE(MID(A2278,6,2))&gt;=4,VALUE(LEFT(A2278,4)),VALUE(LEFT(A2278,4))-1)&amp;"-"&amp;TEXT(MOD(IF(VALUE(MID(A2278,6,2))&gt;=4,VALUE(LEFT(A2278,4)),VALUE(LEFT(A2278,4))-1)+1,100),"00")</f>
        <v>FY2025-26</v>
      </c>
      <c r="D2278" s="0" t="s">
        <v>676</v>
      </c>
      <c r="E2278" s="0" t="s">
        <v>37</v>
      </c>
      <c r="F2278" s="0" t="str">
        <f aca="false">INDEX(Mapping!$B$2:$B$465,MATCH(E2278,Mapping!$A$2:$A$465,0))</f>
        <v>MAHARASHTRA</v>
      </c>
      <c r="G2278" s="0" t="str">
        <f aca="false">INDEX(Mapping!$C$2:$C$465,MATCH(E2278,Mapping!$A$2:$A$465,0))</f>
        <v>MAHARASHTRA</v>
      </c>
      <c r="H2278" s="2" t="n">
        <v>807.82</v>
      </c>
      <c r="I2278" s="3" t="n">
        <v>16.4</v>
      </c>
    </row>
    <row r="2279" customFormat="false" ht="15" hidden="false" customHeight="false" outlineLevel="0" collapsed="false">
      <c r="A2279" s="0" t="s">
        <v>209</v>
      </c>
      <c r="B2279" s="0" t="n">
        <f aca="false">VALUE(LEFT(A2279,4))</f>
        <v>2025</v>
      </c>
      <c r="C2279" s="0" t="str">
        <f aca="false">"FY"&amp;IF(VALUE(MID(A2279,6,2))&gt;=4,VALUE(LEFT(A2279,4)),VALUE(LEFT(A2279,4))-1)&amp;"-"&amp;TEXT(MOD(IF(VALUE(MID(A2279,6,2))&gt;=4,VALUE(LEFT(A2279,4)),VALUE(LEFT(A2279,4))-1)+1,100),"00")</f>
        <v>FY2025-26</v>
      </c>
      <c r="D2279" s="0" t="s">
        <v>705</v>
      </c>
      <c r="E2279" s="0" t="s">
        <v>35</v>
      </c>
      <c r="F2279" s="0" t="str">
        <f aca="false">INDEX(Mapping!$B$2:$B$465,MATCH(E2279,Mapping!$A$2:$A$465,0))</f>
        <v>TELANGANA</v>
      </c>
      <c r="G2279" s="0" t="str">
        <f aca="false">INDEX(Mapping!$C$2:$C$465,MATCH(E2279,Mapping!$A$2:$A$465,0))</f>
        <v>TELANGANA</v>
      </c>
      <c r="H2279" s="2" t="n">
        <v>590.02</v>
      </c>
      <c r="I2279" s="3" t="n">
        <v>11.98</v>
      </c>
    </row>
    <row r="2280" customFormat="false" ht="15" hidden="false" customHeight="false" outlineLevel="0" collapsed="false">
      <c r="A2280" s="0" t="s">
        <v>209</v>
      </c>
      <c r="B2280" s="0" t="n">
        <f aca="false">VALUE(LEFT(A2280,4))</f>
        <v>2025</v>
      </c>
      <c r="C2280" s="0" t="str">
        <f aca="false">"FY"&amp;IF(VALUE(MID(A2280,6,2))&gt;=4,VALUE(LEFT(A2280,4)),VALUE(LEFT(A2280,4))-1)&amp;"-"&amp;TEXT(MOD(IF(VALUE(MID(A2280,6,2))&gt;=4,VALUE(LEFT(A2280,4)),VALUE(LEFT(A2280,4))-1)+1,100),"00")</f>
        <v>FY2025-26</v>
      </c>
      <c r="D2280" s="0" t="s">
        <v>677</v>
      </c>
      <c r="E2280" s="0" t="s">
        <v>39</v>
      </c>
      <c r="F2280" s="0" t="str">
        <f aca="false">INDEX(Mapping!$B$2:$B$465,MATCH(E2280,Mapping!$A$2:$A$465,0))</f>
        <v>WEST BENGAL</v>
      </c>
      <c r="G2280" s="0" t="str">
        <f aca="false">INDEX(Mapping!$C$2:$C$465,MATCH(E2280,Mapping!$A$2:$A$465,0))</f>
        <v>WEST BENGAL</v>
      </c>
      <c r="H2280" s="2" t="n">
        <v>482.59</v>
      </c>
      <c r="I2280" s="3" t="n">
        <v>9.8</v>
      </c>
    </row>
    <row r="2281" customFormat="false" ht="15" hidden="false" customHeight="false" outlineLevel="0" collapsed="false">
      <c r="A2281" s="0" t="s">
        <v>209</v>
      </c>
      <c r="B2281" s="0" t="n">
        <f aca="false">VALUE(LEFT(A2281,4))</f>
        <v>2025</v>
      </c>
      <c r="C2281" s="0" t="str">
        <f aca="false">"FY"&amp;IF(VALUE(MID(A2281,6,2))&gt;=4,VALUE(LEFT(A2281,4)),VALUE(LEFT(A2281,4))-1)&amp;"-"&amp;TEXT(MOD(IF(VALUE(MID(A2281,6,2))&gt;=4,VALUE(LEFT(A2281,4)),VALUE(LEFT(A2281,4))-1)+1,100),"00")</f>
        <v>FY2025-26</v>
      </c>
      <c r="D2281" s="0" t="s">
        <v>668</v>
      </c>
      <c r="E2281" s="0" t="s">
        <v>40</v>
      </c>
      <c r="F2281" s="0" t="str">
        <f aca="false">INDEX(Mapping!$B$2:$B$465,MATCH(E2281,Mapping!$A$2:$A$465,0))</f>
        <v>TAMIL NADU</v>
      </c>
      <c r="G2281" s="0" t="str">
        <f aca="false">INDEX(Mapping!$C$2:$C$465,MATCH(E2281,Mapping!$A$2:$A$465,0))</f>
        <v>TAMIL NADU</v>
      </c>
      <c r="H2281" s="2" t="n">
        <v>223.44</v>
      </c>
      <c r="I2281" s="3" t="n">
        <v>4.54</v>
      </c>
    </row>
    <row r="2282" customFormat="false" ht="15" hidden="false" customHeight="false" outlineLevel="0" collapsed="false">
      <c r="A2282" s="0" t="s">
        <v>209</v>
      </c>
      <c r="B2282" s="0" t="n">
        <f aca="false">VALUE(LEFT(A2282,4))</f>
        <v>2025</v>
      </c>
      <c r="C2282" s="0" t="str">
        <f aca="false">"FY"&amp;IF(VALUE(MID(A2282,6,2))&gt;=4,VALUE(LEFT(A2282,4)),VALUE(LEFT(A2282,4))-1)&amp;"-"&amp;TEXT(MOD(IF(VALUE(MID(A2282,6,2))&gt;=4,VALUE(LEFT(A2282,4)),VALUE(LEFT(A2282,4))-1)+1,100),"00")</f>
        <v>FY2025-26</v>
      </c>
      <c r="D2282" s="0" t="s">
        <v>872</v>
      </c>
      <c r="E2282" s="0" t="s">
        <v>105</v>
      </c>
      <c r="F2282" s="0" t="str">
        <f aca="false">INDEX(Mapping!$B$2:$B$465,MATCH(E2282,Mapping!$A$2:$A$465,0))</f>
        <v>DNH &amp; DD (UT)</v>
      </c>
      <c r="G2282" s="0" t="str">
        <f aca="false">INDEX(Mapping!$C$2:$C$465,MATCH(E2282,Mapping!$A$2:$A$465,0))</f>
        <v>DNH &amp; DD (UT)</v>
      </c>
      <c r="H2282" s="2" t="n">
        <v>219.52</v>
      </c>
      <c r="I2282" s="3" t="n">
        <v>4.46</v>
      </c>
    </row>
    <row r="2283" customFormat="false" ht="15" hidden="false" customHeight="false" outlineLevel="0" collapsed="false">
      <c r="A2283" s="0" t="s">
        <v>209</v>
      </c>
      <c r="B2283" s="0" t="n">
        <f aca="false">VALUE(LEFT(A2283,4))</f>
        <v>2025</v>
      </c>
      <c r="C2283" s="0" t="str">
        <f aca="false">"FY"&amp;IF(VALUE(MID(A2283,6,2))&gt;=4,VALUE(LEFT(A2283,4)),VALUE(LEFT(A2283,4))-1)&amp;"-"&amp;TEXT(MOD(IF(VALUE(MID(A2283,6,2))&gt;=4,VALUE(LEFT(A2283,4)),VALUE(LEFT(A2283,4))-1)+1,100),"00")</f>
        <v>FY2025-26</v>
      </c>
      <c r="D2283" s="0" t="s">
        <v>672</v>
      </c>
      <c r="E2283" s="0" t="s">
        <v>38</v>
      </c>
      <c r="F2283" s="0" t="str">
        <f aca="false">INDEX(Mapping!$B$2:$B$465,MATCH(E2283,Mapping!$A$2:$A$465,0))</f>
        <v>ANDHRA PRADESH</v>
      </c>
      <c r="G2283" s="0" t="str">
        <f aca="false">INDEX(Mapping!$C$2:$C$465,MATCH(E2283,Mapping!$A$2:$A$465,0))</f>
        <v>ANDHRA PRADESH</v>
      </c>
      <c r="H2283" s="2" t="n">
        <v>211.11</v>
      </c>
      <c r="I2283" s="3" t="n">
        <v>4.29</v>
      </c>
    </row>
    <row r="2284" customFormat="false" ht="15" hidden="false" customHeight="false" outlineLevel="0" collapsed="false">
      <c r="A2284" s="0" t="s">
        <v>209</v>
      </c>
      <c r="B2284" s="0" t="n">
        <f aca="false">VALUE(LEFT(A2284,4))</f>
        <v>2025</v>
      </c>
      <c r="C2284" s="0" t="str">
        <f aca="false">"FY"&amp;IF(VALUE(MID(A2284,6,2))&gt;=4,VALUE(LEFT(A2284,4)),VALUE(LEFT(A2284,4))-1)&amp;"-"&amp;TEXT(MOD(IF(VALUE(MID(A2284,6,2))&gt;=4,VALUE(LEFT(A2284,4)),VALUE(LEFT(A2284,4))-1)+1,100),"00")</f>
        <v>FY2025-26</v>
      </c>
      <c r="D2284" s="0" t="s">
        <v>656</v>
      </c>
      <c r="E2284" s="0" t="s">
        <v>36</v>
      </c>
      <c r="F2284" s="0" t="str">
        <f aca="false">INDEX(Mapping!$B$2:$B$465,MATCH(E2284,Mapping!$A$2:$A$465,0))</f>
        <v>UTTAR PRADESH</v>
      </c>
      <c r="G2284" s="0" t="str">
        <f aca="false">INDEX(Mapping!$C$2:$C$465,MATCH(E2284,Mapping!$A$2:$A$465,0))</f>
        <v>UTTAR PRADESH</v>
      </c>
      <c r="H2284" s="2" t="n">
        <v>170.14</v>
      </c>
      <c r="I2284" s="3" t="n">
        <v>3.45</v>
      </c>
    </row>
    <row r="2285" customFormat="false" ht="15" hidden="false" customHeight="false" outlineLevel="0" collapsed="false">
      <c r="A2285" s="0" t="s">
        <v>209</v>
      </c>
      <c r="B2285" s="0" t="n">
        <f aca="false">VALUE(LEFT(A2285,4))</f>
        <v>2025</v>
      </c>
      <c r="C2285" s="0" t="str">
        <f aca="false">"FY"&amp;IF(VALUE(MID(A2285,6,2))&gt;=4,VALUE(LEFT(A2285,4)),VALUE(LEFT(A2285,4))-1)&amp;"-"&amp;TEXT(MOD(IF(VALUE(MID(A2285,6,2))&gt;=4,VALUE(LEFT(A2285,4)),VALUE(LEFT(A2285,4))-1)+1,100),"00")</f>
        <v>FY2025-26</v>
      </c>
      <c r="D2285" s="0" t="s">
        <v>663</v>
      </c>
      <c r="E2285" s="0" t="s">
        <v>41</v>
      </c>
      <c r="F2285" s="0" t="str">
        <f aca="false">INDEX(Mapping!$B$2:$B$465,MATCH(E2285,Mapping!$A$2:$A$465,0))</f>
        <v>RAJASTHAN</v>
      </c>
      <c r="G2285" s="0" t="str">
        <f aca="false">INDEX(Mapping!$C$2:$C$465,MATCH(E2285,Mapping!$A$2:$A$465,0))</f>
        <v>RAJASTHAN</v>
      </c>
      <c r="H2285" s="2" t="n">
        <v>90.91</v>
      </c>
      <c r="I2285" s="3" t="n">
        <v>1.85</v>
      </c>
    </row>
    <row r="2286" customFormat="false" ht="15" hidden="false" customHeight="false" outlineLevel="0" collapsed="false">
      <c r="A2286" s="0" t="s">
        <v>209</v>
      </c>
      <c r="B2286" s="0" t="n">
        <f aca="false">VALUE(LEFT(A2286,4))</f>
        <v>2025</v>
      </c>
      <c r="C2286" s="0" t="str">
        <f aca="false">"FY"&amp;IF(VALUE(MID(A2286,6,2))&gt;=4,VALUE(LEFT(A2286,4)),VALUE(LEFT(A2286,4))-1)&amp;"-"&amp;TEXT(MOD(IF(VALUE(MID(A2286,6,2))&gt;=4,VALUE(LEFT(A2286,4)),VALUE(LEFT(A2286,4))-1)+1,100),"00")</f>
        <v>FY2025-26</v>
      </c>
      <c r="D2286" s="0" t="s">
        <v>652</v>
      </c>
      <c r="E2286" s="0" t="s">
        <v>47</v>
      </c>
      <c r="F2286" s="0" t="str">
        <f aca="false">INDEX(Mapping!$B$2:$B$465,MATCH(E2286,Mapping!$A$2:$A$465,0))</f>
        <v>KARNATAKA</v>
      </c>
      <c r="G2286" s="0" t="str">
        <f aca="false">INDEX(Mapping!$C$2:$C$465,MATCH(E2286,Mapping!$A$2:$A$465,0))</f>
        <v>KARNATAKA</v>
      </c>
      <c r="H2286" s="2" t="n">
        <v>72.78</v>
      </c>
      <c r="I2286" s="3" t="n">
        <v>1.48</v>
      </c>
    </row>
    <row r="2287" customFormat="false" ht="15" hidden="false" customHeight="false" outlineLevel="0" collapsed="false">
      <c r="A2287" s="0" t="s">
        <v>209</v>
      </c>
      <c r="B2287" s="0" t="n">
        <f aca="false">VALUE(LEFT(A2287,4))</f>
        <v>2025</v>
      </c>
      <c r="C2287" s="0" t="str">
        <f aca="false">"FY"&amp;IF(VALUE(MID(A2287,6,2))&gt;=4,VALUE(LEFT(A2287,4)),VALUE(LEFT(A2287,4))-1)&amp;"-"&amp;TEXT(MOD(IF(VALUE(MID(A2287,6,2))&gt;=4,VALUE(LEFT(A2287,4)),VALUE(LEFT(A2287,4))-1)+1,100),"00")</f>
        <v>FY2025-26</v>
      </c>
      <c r="D2287" s="0" t="s">
        <v>657</v>
      </c>
      <c r="E2287" s="0" t="s">
        <v>46</v>
      </c>
      <c r="F2287" s="0" t="str">
        <f aca="false">INDEX(Mapping!$B$2:$B$465,MATCH(E2287,Mapping!$A$2:$A$465,0))</f>
        <v>CHHATTISGARH</v>
      </c>
      <c r="G2287" s="0" t="str">
        <f aca="false">INDEX(Mapping!$C$2:$C$465,MATCH(E2287,Mapping!$A$2:$A$465,0))</f>
        <v>CHHATTISGARH</v>
      </c>
      <c r="H2287" s="2" t="n">
        <v>64.89</v>
      </c>
      <c r="I2287" s="3" t="n">
        <v>1.32</v>
      </c>
    </row>
    <row r="2288" customFormat="false" ht="15" hidden="false" customHeight="false" outlineLevel="0" collapsed="false">
      <c r="A2288" s="0" t="s">
        <v>209</v>
      </c>
      <c r="B2288" s="0" t="n">
        <f aca="false">VALUE(LEFT(A2288,4))</f>
        <v>2025</v>
      </c>
      <c r="C2288" s="0" t="str">
        <f aca="false">"FY"&amp;IF(VALUE(MID(A2288,6,2))&gt;=4,VALUE(LEFT(A2288,4)),VALUE(LEFT(A2288,4))-1)&amp;"-"&amp;TEXT(MOD(IF(VALUE(MID(A2288,6,2))&gt;=4,VALUE(LEFT(A2288,4)),VALUE(LEFT(A2288,4))-1)+1,100),"00")</f>
        <v>FY2025-26</v>
      </c>
      <c r="D2288" s="0" t="s">
        <v>658</v>
      </c>
      <c r="E2288" s="0" t="s">
        <v>48</v>
      </c>
      <c r="F2288" s="0" t="str">
        <f aca="false">INDEX(Mapping!$B$2:$B$465,MATCH(E2288,Mapping!$A$2:$A$465,0))</f>
        <v>DELHI</v>
      </c>
      <c r="G2288" s="0" t="str">
        <f aca="false">INDEX(Mapping!$C$2:$C$465,MATCH(E2288,Mapping!$A$2:$A$465,0))</f>
        <v>DELHI</v>
      </c>
      <c r="H2288" s="2" t="n">
        <v>61.31</v>
      </c>
      <c r="I2288" s="3" t="n">
        <v>1.24</v>
      </c>
    </row>
    <row r="2289" customFormat="false" ht="15" hidden="false" customHeight="false" outlineLevel="0" collapsed="false">
      <c r="A2289" s="0" t="s">
        <v>209</v>
      </c>
      <c r="B2289" s="0" t="n">
        <f aca="false">VALUE(LEFT(A2289,4))</f>
        <v>2025</v>
      </c>
      <c r="C2289" s="0" t="str">
        <f aca="false">"FY"&amp;IF(VALUE(MID(A2289,6,2))&gt;=4,VALUE(LEFT(A2289,4)),VALUE(LEFT(A2289,4))-1)&amp;"-"&amp;TEXT(MOD(IF(VALUE(MID(A2289,6,2))&gt;=4,VALUE(LEFT(A2289,4)),VALUE(LEFT(A2289,4))-1)+1,100),"00")</f>
        <v>FY2025-26</v>
      </c>
      <c r="D2289" s="0" t="s">
        <v>702</v>
      </c>
      <c r="E2289" s="0" t="s">
        <v>42</v>
      </c>
      <c r="F2289" s="0" t="str">
        <f aca="false">INDEX(Mapping!$B$2:$B$465,MATCH(E2289,Mapping!$A$2:$A$465,0))</f>
        <v>PUNJAB</v>
      </c>
      <c r="G2289" s="0" t="str">
        <f aca="false">INDEX(Mapping!$C$2:$C$465,MATCH(E2289,Mapping!$A$2:$A$465,0))</f>
        <v>PUNJAB</v>
      </c>
      <c r="H2289" s="2" t="n">
        <v>54</v>
      </c>
      <c r="I2289" s="3" t="n">
        <v>1.1</v>
      </c>
    </row>
    <row r="2290" customFormat="false" ht="15" hidden="false" customHeight="false" outlineLevel="0" collapsed="false">
      <c r="A2290" s="0" t="s">
        <v>209</v>
      </c>
      <c r="B2290" s="0" t="n">
        <f aca="false">VALUE(LEFT(A2290,4))</f>
        <v>2025</v>
      </c>
      <c r="C2290" s="0" t="str">
        <f aca="false">"FY"&amp;IF(VALUE(MID(A2290,6,2))&gt;=4,VALUE(LEFT(A2290,4)),VALUE(LEFT(A2290,4))-1)&amp;"-"&amp;TEXT(MOD(IF(VALUE(MID(A2290,6,2))&gt;=4,VALUE(LEFT(A2290,4)),VALUE(LEFT(A2290,4))-1)+1,100),"00")</f>
        <v>FY2025-26</v>
      </c>
      <c r="D2290" s="0" t="s">
        <v>738</v>
      </c>
      <c r="E2290" s="0" t="s">
        <v>56</v>
      </c>
      <c r="F2290" s="0" t="str">
        <f aca="false">INDEX(Mapping!$B$2:$B$465,MATCH(E2290,Mapping!$A$2:$A$465,0))</f>
        <v>UTTARAKHAND</v>
      </c>
      <c r="G2290" s="0" t="str">
        <f aca="false">INDEX(Mapping!$C$2:$C$465,MATCH(E2290,Mapping!$A$2:$A$465,0))</f>
        <v>UTTARAKHAND</v>
      </c>
      <c r="H2290" s="2" t="n">
        <v>53.77</v>
      </c>
      <c r="I2290" s="3" t="n">
        <v>1.09</v>
      </c>
    </row>
    <row r="2291" customFormat="false" ht="15" hidden="false" customHeight="false" outlineLevel="0" collapsed="false">
      <c r="A2291" s="0" t="s">
        <v>209</v>
      </c>
      <c r="B2291" s="0" t="n">
        <f aca="false">VALUE(LEFT(A2291,4))</f>
        <v>2025</v>
      </c>
      <c r="C2291" s="0" t="str">
        <f aca="false">"FY"&amp;IF(VALUE(MID(A2291,6,2))&gt;=4,VALUE(LEFT(A2291,4)),VALUE(LEFT(A2291,4))-1)&amp;"-"&amp;TEXT(MOD(IF(VALUE(MID(A2291,6,2))&gt;=4,VALUE(LEFT(A2291,4)),VALUE(LEFT(A2291,4))-1)+1,100),"00")</f>
        <v>FY2025-26</v>
      </c>
      <c r="D2291" s="0" t="s">
        <v>881</v>
      </c>
      <c r="E2291" s="0" t="s">
        <v>254</v>
      </c>
      <c r="F2291" s="0" t="str">
        <f aca="false">INDEX(Mapping!$B$2:$B$465,MATCH(E2291,Mapping!$A$2:$A$465,0))</f>
        <v>AM/NS INDIA (HAZIRA)</v>
      </c>
      <c r="G2291" s="0" t="str">
        <f aca="false">INDEX(Mapping!$C$2:$C$465,MATCH(E2291,Mapping!$A$2:$A$465,0))</f>
        <v>AM/NS INDIA (HAZIRA)</v>
      </c>
      <c r="H2291" s="2" t="n">
        <v>44.71</v>
      </c>
      <c r="I2291" s="3" t="n">
        <v>0.91</v>
      </c>
    </row>
    <row r="2292" customFormat="false" ht="15" hidden="false" customHeight="false" outlineLevel="0" collapsed="false">
      <c r="A2292" s="0" t="s">
        <v>209</v>
      </c>
      <c r="B2292" s="0" t="n">
        <f aca="false">VALUE(LEFT(A2292,4))</f>
        <v>2025</v>
      </c>
      <c r="C2292" s="0" t="str">
        <f aca="false">"FY"&amp;IF(VALUE(MID(A2292,6,2))&gt;=4,VALUE(LEFT(A2292,4)),VALUE(LEFT(A2292,4))-1)&amp;"-"&amp;TEXT(MOD(IF(VALUE(MID(A2292,6,2))&gt;=4,VALUE(LEFT(A2292,4)),VALUE(LEFT(A2292,4))-1)+1,100),"00")</f>
        <v>FY2025-26</v>
      </c>
      <c r="D2292" s="0" t="s">
        <v>660</v>
      </c>
      <c r="E2292" s="0" t="s">
        <v>50</v>
      </c>
      <c r="F2292" s="0" t="str">
        <f aca="false">INDEX(Mapping!$B$2:$B$465,MATCH(E2292,Mapping!$A$2:$A$465,0))</f>
        <v>MADHYA PRADESH</v>
      </c>
      <c r="G2292" s="0" t="str">
        <f aca="false">INDEX(Mapping!$C$2:$C$465,MATCH(E2292,Mapping!$A$2:$A$465,0))</f>
        <v>MADHYA PRADESH</v>
      </c>
      <c r="H2292" s="2" t="n">
        <v>34.89</v>
      </c>
      <c r="I2292" s="3" t="n">
        <v>0.71</v>
      </c>
    </row>
    <row r="2293" customFormat="false" ht="15" hidden="false" customHeight="false" outlineLevel="0" collapsed="false">
      <c r="A2293" s="0" t="s">
        <v>209</v>
      </c>
      <c r="B2293" s="0" t="n">
        <f aca="false">VALUE(LEFT(A2293,4))</f>
        <v>2025</v>
      </c>
      <c r="C2293" s="0" t="str">
        <f aca="false">"FY"&amp;IF(VALUE(MID(A2293,6,2))&gt;=4,VALUE(LEFT(A2293,4)),VALUE(LEFT(A2293,4))-1)&amp;"-"&amp;TEXT(MOD(IF(VALUE(MID(A2293,6,2))&gt;=4,VALUE(LEFT(A2293,4)),VALUE(LEFT(A2293,4))-1)+1,100),"00")</f>
        <v>FY2025-26</v>
      </c>
      <c r="D2293" s="0" t="s">
        <v>687</v>
      </c>
      <c r="E2293" s="0" t="s">
        <v>45</v>
      </c>
      <c r="F2293" s="0" t="str">
        <f aca="false">INDEX(Mapping!$B$2:$B$465,MATCH(E2293,Mapping!$A$2:$A$465,0))</f>
        <v>BIHAR</v>
      </c>
      <c r="G2293" s="0" t="str">
        <f aca="false">INDEX(Mapping!$C$2:$C$465,MATCH(E2293,Mapping!$A$2:$A$465,0))</f>
        <v>BIHAR</v>
      </c>
      <c r="H2293" s="2" t="n">
        <v>34.35</v>
      </c>
      <c r="I2293" s="3" t="n">
        <v>0.7</v>
      </c>
    </row>
    <row r="2294" customFormat="false" ht="15" hidden="false" customHeight="false" outlineLevel="0" collapsed="false">
      <c r="A2294" s="0" t="s">
        <v>209</v>
      </c>
      <c r="B2294" s="0" t="n">
        <f aca="false">VALUE(LEFT(A2294,4))</f>
        <v>2025</v>
      </c>
      <c r="C2294" s="0" t="str">
        <f aca="false">"FY"&amp;IF(VALUE(MID(A2294,6,2))&gt;=4,VALUE(LEFT(A2294,4)),VALUE(LEFT(A2294,4))-1)&amp;"-"&amp;TEXT(MOD(IF(VALUE(MID(A2294,6,2))&gt;=4,VALUE(LEFT(A2294,4)),VALUE(LEFT(A2294,4))-1)+1,100),"00")</f>
        <v>FY2025-26</v>
      </c>
      <c r="D2294" s="0" t="s">
        <v>654</v>
      </c>
      <c r="E2294" s="0" t="s">
        <v>43</v>
      </c>
      <c r="F2294" s="0" t="str">
        <f aca="false">INDEX(Mapping!$B$2:$B$465,MATCH(E2294,Mapping!$A$2:$A$465,0))</f>
        <v>ODISHA</v>
      </c>
      <c r="G2294" s="0" t="str">
        <f aca="false">INDEX(Mapping!$C$2:$C$465,MATCH(E2294,Mapping!$A$2:$A$465,0))</f>
        <v>ODISHA</v>
      </c>
      <c r="H2294" s="2" t="n">
        <v>31.87</v>
      </c>
      <c r="I2294" s="3" t="n">
        <v>0.65</v>
      </c>
    </row>
    <row r="2295" customFormat="false" ht="15" hidden="false" customHeight="false" outlineLevel="0" collapsed="false">
      <c r="A2295" s="0" t="s">
        <v>209</v>
      </c>
      <c r="B2295" s="0" t="n">
        <f aca="false">VALUE(LEFT(A2295,4))</f>
        <v>2025</v>
      </c>
      <c r="C2295" s="0" t="str">
        <f aca="false">"FY"&amp;IF(VALUE(MID(A2295,6,2))&gt;=4,VALUE(LEFT(A2295,4)),VALUE(LEFT(A2295,4))-1)&amp;"-"&amp;TEXT(MOD(IF(VALUE(MID(A2295,6,2))&gt;=4,VALUE(LEFT(A2295,4)),VALUE(LEFT(A2295,4))-1)+1,100),"00")</f>
        <v>FY2025-26</v>
      </c>
      <c r="D2295" s="0" t="s">
        <v>683</v>
      </c>
      <c r="E2295" s="0" t="s">
        <v>153</v>
      </c>
      <c r="F2295" s="0" t="str">
        <f aca="false">INDEX(Mapping!$B$2:$B$465,MATCH(E2295,Mapping!$A$2:$A$465,0))</f>
        <v>DVC</v>
      </c>
      <c r="G2295" s="0" t="str">
        <f aca="false">INDEX(Mapping!$C$2:$C$465,MATCH(E2295,Mapping!$A$2:$A$465,0))</f>
        <v>DVC</v>
      </c>
      <c r="H2295" s="2" t="n">
        <v>23.73</v>
      </c>
      <c r="I2295" s="3" t="n">
        <v>0.48</v>
      </c>
    </row>
    <row r="2296" customFormat="false" ht="15" hidden="false" customHeight="false" outlineLevel="0" collapsed="false">
      <c r="A2296" s="0" t="s">
        <v>209</v>
      </c>
      <c r="B2296" s="0" t="n">
        <f aca="false">VALUE(LEFT(A2296,4))</f>
        <v>2025</v>
      </c>
      <c r="C2296" s="0" t="str">
        <f aca="false">"FY"&amp;IF(VALUE(MID(A2296,6,2))&gt;=4,VALUE(LEFT(A2296,4)),VALUE(LEFT(A2296,4))-1)&amp;"-"&amp;TEXT(MOD(IF(VALUE(MID(A2296,6,2))&gt;=4,VALUE(LEFT(A2296,4)),VALUE(LEFT(A2296,4))-1)+1,100),"00")</f>
        <v>FY2025-26</v>
      </c>
      <c r="D2296" s="0" t="s">
        <v>53</v>
      </c>
      <c r="E2296" s="0" t="s">
        <v>53</v>
      </c>
      <c r="F2296" s="0" t="str">
        <f aca="false">INDEX(Mapping!$B$2:$B$465,MATCH(E2296,Mapping!$A$2:$A$465,0))</f>
        <v>HIMACHAL PRADESH</v>
      </c>
      <c r="G2296" s="0" t="str">
        <f aca="false">INDEX(Mapping!$C$2:$C$465,MATCH(E2296,Mapping!$A$2:$A$465,0))</f>
        <v>HIMACHAL PRADESH</v>
      </c>
      <c r="H2296" s="2" t="n">
        <v>21.84</v>
      </c>
      <c r="I2296" s="3" t="n">
        <v>0.44</v>
      </c>
    </row>
    <row r="2297" customFormat="false" ht="15" hidden="false" customHeight="false" outlineLevel="0" collapsed="false">
      <c r="A2297" s="0" t="s">
        <v>209</v>
      </c>
      <c r="B2297" s="0" t="n">
        <f aca="false">VALUE(LEFT(A2297,4))</f>
        <v>2025</v>
      </c>
      <c r="C2297" s="0" t="str">
        <f aca="false">"FY"&amp;IF(VALUE(MID(A2297,6,2))&gt;=4,VALUE(LEFT(A2297,4)),VALUE(LEFT(A2297,4))-1)&amp;"-"&amp;TEXT(MOD(IF(VALUE(MID(A2297,6,2))&gt;=4,VALUE(LEFT(A2297,4)),VALUE(LEFT(A2297,4))-1)+1,100),"00")</f>
        <v>FY2025-26</v>
      </c>
      <c r="D2297" s="0" t="s">
        <v>699</v>
      </c>
      <c r="E2297" s="0" t="s">
        <v>71</v>
      </c>
      <c r="F2297" s="0" t="str">
        <f aca="false">INDEX(Mapping!$B$2:$B$465,MATCH(E2297,Mapping!$A$2:$A$465,0))</f>
        <v>KERALA</v>
      </c>
      <c r="G2297" s="0" t="str">
        <f aca="false">INDEX(Mapping!$C$2:$C$465,MATCH(E2297,Mapping!$A$2:$A$465,0))</f>
        <v>KERALA</v>
      </c>
      <c r="H2297" s="2" t="n">
        <v>20.51</v>
      </c>
      <c r="I2297" s="3" t="n">
        <v>0.42</v>
      </c>
    </row>
    <row r="2298" customFormat="false" ht="15" hidden="false" customHeight="false" outlineLevel="0" collapsed="false">
      <c r="A2298" s="0" t="s">
        <v>209</v>
      </c>
      <c r="B2298" s="0" t="n">
        <f aca="false">VALUE(LEFT(A2298,4))</f>
        <v>2025</v>
      </c>
      <c r="C2298" s="0" t="str">
        <f aca="false">"FY"&amp;IF(VALUE(MID(A2298,6,2))&gt;=4,VALUE(LEFT(A2298,4)),VALUE(LEFT(A2298,4))-1)&amp;"-"&amp;TEXT(MOD(IF(VALUE(MID(A2298,6,2))&gt;=4,VALUE(LEFT(A2298,4)),VALUE(LEFT(A2298,4))-1)+1,100),"00")</f>
        <v>FY2025-26</v>
      </c>
      <c r="D2298" s="0" t="s">
        <v>884</v>
      </c>
      <c r="E2298" s="0" t="s">
        <v>281</v>
      </c>
      <c r="F2298" s="0" t="str">
        <f aca="false">INDEX(Mapping!$B$2:$B$465,MATCH(E2298,Mapping!$A$2:$A$465,0))</f>
        <v>GREENKO AP01 IREP (PSP)</v>
      </c>
      <c r="G2298" s="0" t="str">
        <f aca="false">INDEX(Mapping!$C$2:$C$465,MATCH(E2298,Mapping!$A$2:$A$465,0))</f>
        <v>GREENKO GROUP</v>
      </c>
      <c r="H2298" s="2" t="n">
        <v>19.65</v>
      </c>
      <c r="I2298" s="3" t="n">
        <v>0.4</v>
      </c>
    </row>
    <row r="2299" customFormat="false" ht="15" hidden="false" customHeight="false" outlineLevel="0" collapsed="false">
      <c r="A2299" s="0" t="s">
        <v>209</v>
      </c>
      <c r="B2299" s="0" t="n">
        <f aca="false">VALUE(LEFT(A2299,4))</f>
        <v>2025</v>
      </c>
      <c r="C2299" s="0" t="str">
        <f aca="false">"FY"&amp;IF(VALUE(MID(A2299,6,2))&gt;=4,VALUE(LEFT(A2299,4)),VALUE(LEFT(A2299,4))-1)&amp;"-"&amp;TEXT(MOD(IF(VALUE(MID(A2299,6,2))&gt;=4,VALUE(LEFT(A2299,4)),VALUE(LEFT(A2299,4))-1)+1,100),"00")</f>
        <v>FY2025-26</v>
      </c>
      <c r="D2299" s="0" t="s">
        <v>874</v>
      </c>
      <c r="E2299" s="0" t="s">
        <v>257</v>
      </c>
      <c r="F2299" s="0" t="str">
        <f aca="false">INDEX(Mapping!$B$2:$B$465,MATCH(E2299,Mapping!$A$2:$A$465,0))</f>
        <v>INDIAN RAILWAYS (NCR)</v>
      </c>
      <c r="G2299" s="0" t="str">
        <f aca="false">INDEX(Mapping!$C$2:$C$465,MATCH(E2299,Mapping!$A$2:$A$465,0))</f>
        <v>INDIAN RAILWAYS (NCR)</v>
      </c>
      <c r="H2299" s="2" t="n">
        <v>9.05</v>
      </c>
      <c r="I2299" s="3" t="n">
        <v>0.18</v>
      </c>
    </row>
    <row r="2300" customFormat="false" ht="15" hidden="false" customHeight="false" outlineLevel="0" collapsed="false">
      <c r="A2300" s="0" t="s">
        <v>209</v>
      </c>
      <c r="B2300" s="0" t="n">
        <f aca="false">VALUE(LEFT(A2300,4))</f>
        <v>2025</v>
      </c>
      <c r="C2300" s="0" t="str">
        <f aca="false">"FY"&amp;IF(VALUE(MID(A2300,6,2))&gt;=4,VALUE(LEFT(A2300,4)),VALUE(LEFT(A2300,4))-1)&amp;"-"&amp;TEXT(MOD(IF(VALUE(MID(A2300,6,2))&gt;=4,VALUE(LEFT(A2300,4)),VALUE(LEFT(A2300,4))-1)+1,100),"00")</f>
        <v>FY2025-26</v>
      </c>
      <c r="D2300" s="0" t="s">
        <v>757</v>
      </c>
      <c r="E2300" s="0" t="s">
        <v>121</v>
      </c>
      <c r="F2300" s="0" t="str">
        <f aca="false">INDEX(Mapping!$B$2:$B$465,MATCH(E2300,Mapping!$A$2:$A$465,0))</f>
        <v>MEGHALAYA</v>
      </c>
      <c r="G2300" s="0" t="str">
        <f aca="false">INDEX(Mapping!$C$2:$C$465,MATCH(E2300,Mapping!$A$2:$A$465,0))</f>
        <v>MEGHALAYA</v>
      </c>
      <c r="H2300" s="2" t="n">
        <v>6.6</v>
      </c>
      <c r="I2300" s="3" t="n">
        <v>0.13</v>
      </c>
    </row>
    <row r="2301" customFormat="false" ht="15" hidden="false" customHeight="false" outlineLevel="0" collapsed="false">
      <c r="A2301" s="0" t="s">
        <v>209</v>
      </c>
      <c r="B2301" s="0" t="n">
        <f aca="false">VALUE(LEFT(A2301,4))</f>
        <v>2025</v>
      </c>
      <c r="C2301" s="0" t="str">
        <f aca="false">"FY"&amp;IF(VALUE(MID(A2301,6,2))&gt;=4,VALUE(LEFT(A2301,4)),VALUE(LEFT(A2301,4))-1)&amp;"-"&amp;TEXT(MOD(IF(VALUE(MID(A2301,6,2))&gt;=4,VALUE(LEFT(A2301,4)),VALUE(LEFT(A2301,4))-1)+1,100),"00")</f>
        <v>FY2025-26</v>
      </c>
      <c r="D2301" s="0" t="s">
        <v>667</v>
      </c>
      <c r="E2301" s="0" t="s">
        <v>109</v>
      </c>
      <c r="F2301" s="0" t="str">
        <f aca="false">INDEX(Mapping!$B$2:$B$465,MATCH(E2301,Mapping!$A$2:$A$465,0))</f>
        <v>ADANI POWER - RAIGARH TPP (EX-REGL)</v>
      </c>
      <c r="G2301" s="0" t="str">
        <f aca="false">INDEX(Mapping!$C$2:$C$465,MATCH(E2301,Mapping!$A$2:$A$465,0))</f>
        <v>ADANI POWER (ALL PLANTS)</v>
      </c>
      <c r="H2301" s="2" t="n">
        <v>5.67</v>
      </c>
      <c r="I2301" s="3" t="n">
        <v>0.12</v>
      </c>
    </row>
    <row r="2302" customFormat="false" ht="15" hidden="false" customHeight="false" outlineLevel="0" collapsed="false">
      <c r="A2302" s="0" t="s">
        <v>209</v>
      </c>
      <c r="B2302" s="0" t="n">
        <f aca="false">VALUE(LEFT(A2302,4))</f>
        <v>2025</v>
      </c>
      <c r="C2302" s="0" t="str">
        <f aca="false">"FY"&amp;IF(VALUE(MID(A2302,6,2))&gt;=4,VALUE(LEFT(A2302,4)),VALUE(LEFT(A2302,4))-1)&amp;"-"&amp;TEXT(MOD(IF(VALUE(MID(A2302,6,2))&gt;=4,VALUE(LEFT(A2302,4)),VALUE(LEFT(A2302,4))-1)+1,100),"00")</f>
        <v>FY2025-26</v>
      </c>
      <c r="D2302" s="0" t="s">
        <v>711</v>
      </c>
      <c r="E2302" s="0" t="s">
        <v>94</v>
      </c>
      <c r="F2302" s="0" t="str">
        <f aca="false">INDEX(Mapping!$B$2:$B$465,MATCH(E2302,Mapping!$A$2:$A$465,0))</f>
        <v>JHARKHAND</v>
      </c>
      <c r="G2302" s="0" t="str">
        <f aca="false">INDEX(Mapping!$C$2:$C$465,MATCH(E2302,Mapping!$A$2:$A$465,0))</f>
        <v>JHARKHAND</v>
      </c>
      <c r="H2302" s="2" t="n">
        <v>3.39</v>
      </c>
      <c r="I2302" s="3" t="n">
        <v>0.07</v>
      </c>
    </row>
    <row r="2303" customFormat="false" ht="15" hidden="false" customHeight="false" outlineLevel="0" collapsed="false">
      <c r="A2303" s="0" t="s">
        <v>209</v>
      </c>
      <c r="B2303" s="0" t="n">
        <f aca="false">VALUE(LEFT(A2303,4))</f>
        <v>2025</v>
      </c>
      <c r="C2303" s="0" t="str">
        <f aca="false">"FY"&amp;IF(VALUE(MID(A2303,6,2))&gt;=4,VALUE(LEFT(A2303,4)),VALUE(LEFT(A2303,4))-1)&amp;"-"&amp;TEXT(MOD(IF(VALUE(MID(A2303,6,2))&gt;=4,VALUE(LEFT(A2303,4)),VALUE(LEFT(A2303,4))-1)+1,100),"00")</f>
        <v>FY2025-26</v>
      </c>
      <c r="D2303" s="0" t="s">
        <v>669</v>
      </c>
      <c r="E2303" s="0" t="s">
        <v>44</v>
      </c>
      <c r="F2303" s="0" t="str">
        <f aca="false">INDEX(Mapping!$B$2:$B$465,MATCH(E2303,Mapping!$A$2:$A$465,0))</f>
        <v>HARYANA</v>
      </c>
      <c r="G2303" s="0" t="str">
        <f aca="false">INDEX(Mapping!$C$2:$C$465,MATCH(E2303,Mapping!$A$2:$A$465,0))</f>
        <v>HARYANA</v>
      </c>
      <c r="H2303" s="2" t="n">
        <v>3.18</v>
      </c>
      <c r="I2303" s="3" t="n">
        <v>0.06</v>
      </c>
    </row>
    <row r="2304" customFormat="false" ht="15" hidden="false" customHeight="false" outlineLevel="0" collapsed="false">
      <c r="A2304" s="0" t="s">
        <v>209</v>
      </c>
      <c r="B2304" s="0" t="n">
        <f aca="false">VALUE(LEFT(A2304,4))</f>
        <v>2025</v>
      </c>
      <c r="C2304" s="0" t="str">
        <f aca="false">"FY"&amp;IF(VALUE(MID(A2304,6,2))&gt;=4,VALUE(LEFT(A2304,4)),VALUE(LEFT(A2304,4))-1)&amp;"-"&amp;TEXT(MOD(IF(VALUE(MID(A2304,6,2))&gt;=4,VALUE(LEFT(A2304,4)),VALUE(LEFT(A2304,4))-1)+1,100),"00")</f>
        <v>FY2025-26</v>
      </c>
      <c r="D2304" s="0" t="s">
        <v>659</v>
      </c>
      <c r="E2304" s="0" t="s">
        <v>93</v>
      </c>
      <c r="F2304" s="0" t="str">
        <f aca="false">INDEX(Mapping!$B$2:$B$465,MATCH(E2304,Mapping!$A$2:$A$465,0))</f>
        <v>ADANI POWER - RAIPUR TPP (EX-GMR CHHATTISGARH)</v>
      </c>
      <c r="G2304" s="0" t="str">
        <f aca="false">INDEX(Mapping!$C$2:$C$465,MATCH(E2304,Mapping!$A$2:$A$465,0))</f>
        <v>ADANI POWER (ALL PLANTS)</v>
      </c>
      <c r="H2304" s="2" t="n">
        <v>3.03</v>
      </c>
      <c r="I2304" s="3" t="n">
        <v>0.06</v>
      </c>
    </row>
    <row r="2305" customFormat="false" ht="15" hidden="false" customHeight="false" outlineLevel="0" collapsed="false">
      <c r="A2305" s="0" t="s">
        <v>209</v>
      </c>
      <c r="B2305" s="0" t="n">
        <f aca="false">VALUE(LEFT(A2305,4))</f>
        <v>2025</v>
      </c>
      <c r="C2305" s="0" t="str">
        <f aca="false">"FY"&amp;IF(VALUE(MID(A2305,6,2))&gt;=4,VALUE(LEFT(A2305,4)),VALUE(LEFT(A2305,4))-1)&amp;"-"&amp;TEXT(MOD(IF(VALUE(MID(A2305,6,2))&gt;=4,VALUE(LEFT(A2305,4)),VALUE(LEFT(A2305,4))-1)+1,100),"00")</f>
        <v>FY2025-26</v>
      </c>
      <c r="D2305" s="0" t="s">
        <v>280</v>
      </c>
      <c r="E2305" s="0" t="s">
        <v>280</v>
      </c>
      <c r="F2305" s="0" t="str">
        <f aca="false">INDEX(Mapping!$B$2:$B$465,MATCH(E2305,Mapping!$A$2:$A$465,0))</f>
        <v>COASTAL ENERGEN</v>
      </c>
      <c r="G2305" s="0" t="str">
        <f aca="false">INDEX(Mapping!$C$2:$C$465,MATCH(E2305,Mapping!$A$2:$A$465,0))</f>
        <v>COASTAL ENERGEN</v>
      </c>
      <c r="H2305" s="2" t="n">
        <v>2.16</v>
      </c>
      <c r="I2305" s="3" t="n">
        <v>0.04</v>
      </c>
    </row>
    <row r="2306" customFormat="false" ht="15" hidden="false" customHeight="false" outlineLevel="0" collapsed="false">
      <c r="A2306" s="0" t="s">
        <v>209</v>
      </c>
      <c r="B2306" s="0" t="n">
        <f aca="false">VALUE(LEFT(A2306,4))</f>
        <v>2025</v>
      </c>
      <c r="C2306" s="0" t="str">
        <f aca="false">"FY"&amp;IF(VALUE(MID(A2306,6,2))&gt;=4,VALUE(LEFT(A2306,4)),VALUE(LEFT(A2306,4))-1)&amp;"-"&amp;TEXT(MOD(IF(VALUE(MID(A2306,6,2))&gt;=4,VALUE(LEFT(A2306,4)),VALUE(LEFT(A2306,4))-1)+1,100),"00")</f>
        <v>FY2025-26</v>
      </c>
      <c r="D2306" s="0" t="s">
        <v>727</v>
      </c>
      <c r="E2306" s="0" t="s">
        <v>199</v>
      </c>
      <c r="F2306" s="0" t="str">
        <f aca="false">INDEX(Mapping!$B$2:$B$465,MATCH(E2306,Mapping!$A$2:$A$465,0))</f>
        <v>TRIPURA</v>
      </c>
      <c r="G2306" s="0" t="str">
        <f aca="false">INDEX(Mapping!$C$2:$C$465,MATCH(E2306,Mapping!$A$2:$A$465,0))</f>
        <v>TRIPURA</v>
      </c>
      <c r="H2306" s="2" t="n">
        <v>2.15</v>
      </c>
      <c r="I2306" s="3" t="n">
        <v>0.04</v>
      </c>
    </row>
    <row r="2307" customFormat="false" ht="15" hidden="false" customHeight="false" outlineLevel="0" collapsed="false">
      <c r="A2307" s="0" t="s">
        <v>209</v>
      </c>
      <c r="B2307" s="0" t="n">
        <f aca="false">VALUE(LEFT(A2307,4))</f>
        <v>2025</v>
      </c>
      <c r="C2307" s="0" t="str">
        <f aca="false">"FY"&amp;IF(VALUE(MID(A2307,6,2))&gt;=4,VALUE(LEFT(A2307,4)),VALUE(LEFT(A2307,4))-1)&amp;"-"&amp;TEXT(MOD(IF(VALUE(MID(A2307,6,2))&gt;=4,VALUE(LEFT(A2307,4)),VALUE(LEFT(A2307,4))-1)+1,100),"00")</f>
        <v>FY2025-26</v>
      </c>
      <c r="D2307" s="0" t="s">
        <v>690</v>
      </c>
      <c r="E2307" s="0" t="s">
        <v>198</v>
      </c>
      <c r="F2307" s="0" t="str">
        <f aca="false">INDEX(Mapping!$B$2:$B$465,MATCH(E2307,Mapping!$A$2:$A$465,0))</f>
        <v>CHANDIGARH</v>
      </c>
      <c r="G2307" s="0" t="str">
        <f aca="false">INDEX(Mapping!$C$2:$C$465,MATCH(E2307,Mapping!$A$2:$A$465,0))</f>
        <v>CHANDIGARH</v>
      </c>
      <c r="H2307" s="2" t="n">
        <v>0.5</v>
      </c>
      <c r="I2307" s="3" t="n">
        <v>0.01</v>
      </c>
    </row>
    <row r="2308" customFormat="false" ht="15" hidden="false" customHeight="false" outlineLevel="0" collapsed="false">
      <c r="A2308" s="0" t="s">
        <v>209</v>
      </c>
      <c r="B2308" s="0" t="n">
        <f aca="false">VALUE(LEFT(A2308,4))</f>
        <v>2025</v>
      </c>
      <c r="C2308" s="0" t="str">
        <f aca="false">"FY"&amp;IF(VALUE(MID(A2308,6,2))&gt;=4,VALUE(LEFT(A2308,4)),VALUE(LEFT(A2308,4))-1)&amp;"-"&amp;TEXT(MOD(IF(VALUE(MID(A2308,6,2))&gt;=4,VALUE(LEFT(A2308,4)),VALUE(LEFT(A2308,4))-1)+1,100),"00")</f>
        <v>FY2025-26</v>
      </c>
      <c r="D2308" s="0" t="s">
        <v>736</v>
      </c>
      <c r="E2308" s="0" t="s">
        <v>303</v>
      </c>
      <c r="F2308" s="0" t="str">
        <f aca="false">INDEX(Mapping!$B$2:$B$465,MATCH(E2308,Mapping!$A$2:$A$465,0))</f>
        <v>PUDUCHERRY</v>
      </c>
      <c r="G2308" s="0" t="str">
        <f aca="false">INDEX(Mapping!$C$2:$C$465,MATCH(E2308,Mapping!$A$2:$A$465,0))</f>
        <v>PUDUCHERRY</v>
      </c>
      <c r="H2308" s="2" t="n">
        <v>0.42</v>
      </c>
      <c r="I2308" s="3" t="n">
        <v>0.01</v>
      </c>
    </row>
    <row r="2309" customFormat="false" ht="15" hidden="false" customHeight="false" outlineLevel="0" collapsed="false">
      <c r="A2309" s="0" t="s">
        <v>209</v>
      </c>
      <c r="B2309" s="0" t="n">
        <f aca="false">VALUE(LEFT(A2309,4))</f>
        <v>2025</v>
      </c>
      <c r="C2309" s="0" t="str">
        <f aca="false">"FY"&amp;IF(VALUE(MID(A2309,6,2))&gt;=4,VALUE(LEFT(A2309,4)),VALUE(LEFT(A2309,4))-1)&amp;"-"&amp;TEXT(MOD(IF(VALUE(MID(A2309,6,2))&gt;=4,VALUE(LEFT(A2309,4)),VALUE(LEFT(A2309,4))-1)+1,100),"00")</f>
        <v>FY2025-26</v>
      </c>
      <c r="D2309" s="0" t="s">
        <v>665</v>
      </c>
      <c r="E2309" s="0" t="s">
        <v>61</v>
      </c>
      <c r="F2309" s="0" t="str">
        <f aca="false">INDEX(Mapping!$B$2:$B$465,MATCH(E2309,Mapping!$A$2:$A$465,0))</f>
        <v>ASSAM</v>
      </c>
      <c r="G2309" s="0" t="str">
        <f aca="false">INDEX(Mapping!$C$2:$C$465,MATCH(E2309,Mapping!$A$2:$A$465,0))</f>
        <v>ASSAM</v>
      </c>
      <c r="H2309" s="2" t="n">
        <v>0.25</v>
      </c>
      <c r="I2309" s="3" t="n">
        <v>0.01</v>
      </c>
    </row>
    <row r="2310" customFormat="false" ht="15" hidden="false" customHeight="false" outlineLevel="0" collapsed="false">
      <c r="A2310" s="0" t="s">
        <v>209</v>
      </c>
      <c r="B2310" s="0" t="n">
        <f aca="false">VALUE(LEFT(A2310,4))</f>
        <v>2025</v>
      </c>
      <c r="C2310" s="0" t="str">
        <f aca="false">"FY"&amp;IF(VALUE(MID(A2310,6,2))&gt;=4,VALUE(LEFT(A2310,4)),VALUE(LEFT(A2310,4))-1)&amp;"-"&amp;TEXT(MOD(IF(VALUE(MID(A2310,6,2))&gt;=4,VALUE(LEFT(A2310,4)),VALUE(LEFT(A2310,4))-1)+1,100),"00")</f>
        <v>FY2025-26</v>
      </c>
      <c r="D2310" s="0" t="s">
        <v>729</v>
      </c>
      <c r="E2310" s="0" t="s">
        <v>253</v>
      </c>
      <c r="F2310" s="0" t="str">
        <f aca="false">INDEX(Mapping!$B$2:$B$465,MATCH(E2310,Mapping!$A$2:$A$465,0))</f>
        <v>NAGALAND</v>
      </c>
      <c r="G2310" s="0" t="str">
        <f aca="false">INDEX(Mapping!$C$2:$C$465,MATCH(E2310,Mapping!$A$2:$A$465,0))</f>
        <v>NAGALAND</v>
      </c>
      <c r="H2310" s="2" t="n">
        <v>0.18</v>
      </c>
      <c r="I2310" s="3" t="n">
        <v>0.004</v>
      </c>
    </row>
    <row r="2311" customFormat="false" ht="15" hidden="false" customHeight="false" outlineLevel="0" collapsed="false">
      <c r="A2311" s="0" t="s">
        <v>209</v>
      </c>
      <c r="B2311" s="0" t="n">
        <f aca="false">VALUE(LEFT(A2311,4))</f>
        <v>2025</v>
      </c>
      <c r="C2311" s="0" t="str">
        <f aca="false">"FY"&amp;IF(VALUE(MID(A2311,6,2))&gt;=4,VALUE(LEFT(A2311,4)),VALUE(LEFT(A2311,4))-1)&amp;"-"&amp;TEXT(MOD(IF(VALUE(MID(A2311,6,2))&gt;=4,VALUE(LEFT(A2311,4)),VALUE(LEFT(A2311,4))-1)+1,100),"00")</f>
        <v>FY2025-26</v>
      </c>
      <c r="D2311" s="0" t="s">
        <v>883</v>
      </c>
      <c r="E2311" s="0" t="s">
        <v>490</v>
      </c>
      <c r="F2311" s="0" t="str">
        <f aca="false">INDEX(Mapping!$B$2:$B$465,MATCH(E2311,Mapping!$A$2:$A$465,0))</f>
        <v>GREENKO AP01 IREP (PSP)</v>
      </c>
      <c r="G2311" s="0" t="str">
        <f aca="false">INDEX(Mapping!$C$2:$C$465,MATCH(E2311,Mapping!$A$2:$A$465,0))</f>
        <v>GREENKO GROUP</v>
      </c>
      <c r="H2311" s="2" t="n">
        <v>0.01</v>
      </c>
      <c r="I2311" s="3" t="n">
        <v>0.0002</v>
      </c>
    </row>
    <row r="2312" customFormat="false" ht="15" hidden="false" customHeight="false" outlineLevel="0" collapsed="false">
      <c r="A2312" s="0" t="s">
        <v>209</v>
      </c>
      <c r="B2312" s="0" t="n">
        <f aca="false">VALUE(LEFT(A2312,4))</f>
        <v>2025</v>
      </c>
      <c r="C2312" s="0" t="str">
        <f aca="false">"FY"&amp;IF(VALUE(MID(A2312,6,2))&gt;=4,VALUE(LEFT(A2312,4)),VALUE(LEFT(A2312,4))-1)&amp;"-"&amp;TEXT(MOD(IF(VALUE(MID(A2312,6,2))&gt;=4,VALUE(LEFT(A2312,4)),VALUE(LEFT(A2312,4))-1)+1,100),"00")</f>
        <v>FY2025-26</v>
      </c>
      <c r="D2312" s="0" t="s">
        <v>713</v>
      </c>
      <c r="E2312" s="0" t="s">
        <v>268</v>
      </c>
      <c r="F2312" s="0" t="str">
        <f aca="false">INDEX(Mapping!$B$2:$B$465,MATCH(E2312,Mapping!$A$2:$A$465,0))</f>
        <v>GOA</v>
      </c>
      <c r="G2312" s="0" t="str">
        <f aca="false">INDEX(Mapping!$C$2:$C$465,MATCH(E2312,Mapping!$A$2:$A$465,0))</f>
        <v>GOA</v>
      </c>
      <c r="H2312" s="2" t="n">
        <v>0.004</v>
      </c>
      <c r="I2312" s="3" t="n">
        <v>0.0001</v>
      </c>
    </row>
    <row r="2313" customFormat="false" ht="15" hidden="false" customHeight="false" outlineLevel="0" collapsed="false">
      <c r="A2313" s="0" t="s">
        <v>392</v>
      </c>
      <c r="B2313" s="0" t="n">
        <f aca="false">VALUE(LEFT(A2313,4))</f>
        <v>2025</v>
      </c>
      <c r="C2313" s="0" t="str">
        <f aca="false">"FY"&amp;IF(VALUE(MID(A2313,6,2))&gt;=4,VALUE(LEFT(A2313,4)),VALUE(LEFT(A2313,4))-1)&amp;"-"&amp;TEXT(MOD(IF(VALUE(MID(A2313,6,2))&gt;=4,VALUE(LEFT(A2313,4)),VALUE(LEFT(A2313,4))-1)+1,100),"00")</f>
        <v>FY2025-26</v>
      </c>
      <c r="D2313" s="0" t="s">
        <v>671</v>
      </c>
      <c r="E2313" s="0" t="s">
        <v>31</v>
      </c>
      <c r="F2313" s="0" t="str">
        <f aca="false">INDEX(Mapping!$B$2:$B$465,MATCH(E2313,Mapping!$A$2:$A$465,0))</f>
        <v>GUJARAT</v>
      </c>
      <c r="G2313" s="0" t="str">
        <f aca="false">INDEX(Mapping!$C$2:$C$465,MATCH(E2313,Mapping!$A$2:$A$465,0))</f>
        <v>GUJARAT</v>
      </c>
      <c r="H2313" s="2" t="n">
        <v>848.75</v>
      </c>
      <c r="I2313" s="3" t="n">
        <v>20.06</v>
      </c>
    </row>
    <row r="2314" customFormat="false" ht="15" hidden="false" customHeight="false" outlineLevel="0" collapsed="false">
      <c r="A2314" s="0" t="s">
        <v>392</v>
      </c>
      <c r="B2314" s="0" t="n">
        <f aca="false">VALUE(LEFT(A2314,4))</f>
        <v>2025</v>
      </c>
      <c r="C2314" s="0" t="str">
        <f aca="false">"FY"&amp;IF(VALUE(MID(A2314,6,2))&gt;=4,VALUE(LEFT(A2314,4)),VALUE(LEFT(A2314,4))-1)&amp;"-"&amp;TEXT(MOD(IF(VALUE(MID(A2314,6,2))&gt;=4,VALUE(LEFT(A2314,4)),VALUE(LEFT(A2314,4))-1)+1,100),"00")</f>
        <v>FY2025-26</v>
      </c>
      <c r="D2314" s="0" t="s">
        <v>677</v>
      </c>
      <c r="E2314" s="0" t="s">
        <v>39</v>
      </c>
      <c r="F2314" s="0" t="str">
        <f aca="false">INDEX(Mapping!$B$2:$B$465,MATCH(E2314,Mapping!$A$2:$A$465,0))</f>
        <v>WEST BENGAL</v>
      </c>
      <c r="G2314" s="0" t="str">
        <f aca="false">INDEX(Mapping!$C$2:$C$465,MATCH(E2314,Mapping!$A$2:$A$465,0))</f>
        <v>WEST BENGAL</v>
      </c>
      <c r="H2314" s="2" t="n">
        <v>626.37</v>
      </c>
      <c r="I2314" s="3" t="n">
        <v>14.81</v>
      </c>
    </row>
    <row r="2315" customFormat="false" ht="15" hidden="false" customHeight="false" outlineLevel="0" collapsed="false">
      <c r="A2315" s="0" t="s">
        <v>392</v>
      </c>
      <c r="B2315" s="0" t="n">
        <f aca="false">VALUE(LEFT(A2315,4))</f>
        <v>2025</v>
      </c>
      <c r="C2315" s="0" t="str">
        <f aca="false">"FY"&amp;IF(VALUE(MID(A2315,6,2))&gt;=4,VALUE(LEFT(A2315,4)),VALUE(LEFT(A2315,4))-1)&amp;"-"&amp;TEXT(MOD(IF(VALUE(MID(A2315,6,2))&gt;=4,VALUE(LEFT(A2315,4)),VALUE(LEFT(A2315,4))-1)+1,100),"00")</f>
        <v>FY2025-26</v>
      </c>
      <c r="D2315" s="0" t="s">
        <v>705</v>
      </c>
      <c r="E2315" s="0" t="s">
        <v>35</v>
      </c>
      <c r="F2315" s="0" t="str">
        <f aca="false">INDEX(Mapping!$B$2:$B$465,MATCH(E2315,Mapping!$A$2:$A$465,0))</f>
        <v>TELANGANA</v>
      </c>
      <c r="G2315" s="0" t="str">
        <f aca="false">INDEX(Mapping!$C$2:$C$465,MATCH(E2315,Mapping!$A$2:$A$465,0))</f>
        <v>TELANGANA</v>
      </c>
      <c r="H2315" s="2" t="n">
        <v>436.27</v>
      </c>
      <c r="I2315" s="3" t="n">
        <v>10.31</v>
      </c>
    </row>
    <row r="2316" customFormat="false" ht="15" hidden="false" customHeight="false" outlineLevel="0" collapsed="false">
      <c r="A2316" s="0" t="s">
        <v>392</v>
      </c>
      <c r="B2316" s="0" t="n">
        <f aca="false">VALUE(LEFT(A2316,4))</f>
        <v>2025</v>
      </c>
      <c r="C2316" s="0" t="str">
        <f aca="false">"FY"&amp;IF(VALUE(MID(A2316,6,2))&gt;=4,VALUE(LEFT(A2316,4)),VALUE(LEFT(A2316,4))-1)&amp;"-"&amp;TEXT(MOD(IF(VALUE(MID(A2316,6,2))&gt;=4,VALUE(LEFT(A2316,4)),VALUE(LEFT(A2316,4))-1)+1,100),"00")</f>
        <v>FY2025-26</v>
      </c>
      <c r="D2316" s="0" t="s">
        <v>676</v>
      </c>
      <c r="E2316" s="0" t="s">
        <v>37</v>
      </c>
      <c r="F2316" s="0" t="str">
        <f aca="false">INDEX(Mapping!$B$2:$B$465,MATCH(E2316,Mapping!$A$2:$A$465,0))</f>
        <v>MAHARASHTRA</v>
      </c>
      <c r="G2316" s="0" t="str">
        <f aca="false">INDEX(Mapping!$C$2:$C$465,MATCH(E2316,Mapping!$A$2:$A$465,0))</f>
        <v>MAHARASHTRA</v>
      </c>
      <c r="H2316" s="2" t="n">
        <v>399.05</v>
      </c>
      <c r="I2316" s="3" t="n">
        <v>9.43</v>
      </c>
    </row>
    <row r="2317" customFormat="false" ht="15" hidden="false" customHeight="false" outlineLevel="0" collapsed="false">
      <c r="A2317" s="0" t="s">
        <v>392</v>
      </c>
      <c r="B2317" s="0" t="n">
        <f aca="false">VALUE(LEFT(A2317,4))</f>
        <v>2025</v>
      </c>
      <c r="C2317" s="0" t="str">
        <f aca="false">"FY"&amp;IF(VALUE(MID(A2317,6,2))&gt;=4,VALUE(LEFT(A2317,4)),VALUE(LEFT(A2317,4))-1)&amp;"-"&amp;TEXT(MOD(IF(VALUE(MID(A2317,6,2))&gt;=4,VALUE(LEFT(A2317,4)),VALUE(LEFT(A2317,4))-1)+1,100),"00")</f>
        <v>FY2025-26</v>
      </c>
      <c r="D2317" s="0" t="s">
        <v>656</v>
      </c>
      <c r="E2317" s="0" t="s">
        <v>36</v>
      </c>
      <c r="F2317" s="0" t="str">
        <f aca="false">INDEX(Mapping!$B$2:$B$465,MATCH(E2317,Mapping!$A$2:$A$465,0))</f>
        <v>UTTAR PRADESH</v>
      </c>
      <c r="G2317" s="0" t="str">
        <f aca="false">INDEX(Mapping!$C$2:$C$465,MATCH(E2317,Mapping!$A$2:$A$465,0))</f>
        <v>UTTAR PRADESH</v>
      </c>
      <c r="H2317" s="2" t="n">
        <v>393.05</v>
      </c>
      <c r="I2317" s="3" t="n">
        <v>9.29</v>
      </c>
    </row>
    <row r="2318" customFormat="false" ht="15" hidden="false" customHeight="false" outlineLevel="0" collapsed="false">
      <c r="A2318" s="0" t="s">
        <v>392</v>
      </c>
      <c r="B2318" s="0" t="n">
        <f aca="false">VALUE(LEFT(A2318,4))</f>
        <v>2025</v>
      </c>
      <c r="C2318" s="0" t="str">
        <f aca="false">"FY"&amp;IF(VALUE(MID(A2318,6,2))&gt;=4,VALUE(LEFT(A2318,4)),VALUE(LEFT(A2318,4))-1)&amp;"-"&amp;TEXT(MOD(IF(VALUE(MID(A2318,6,2))&gt;=4,VALUE(LEFT(A2318,4)),VALUE(LEFT(A2318,4))-1)+1,100),"00")</f>
        <v>FY2025-26</v>
      </c>
      <c r="D2318" s="0" t="s">
        <v>672</v>
      </c>
      <c r="E2318" s="0" t="s">
        <v>38</v>
      </c>
      <c r="F2318" s="0" t="str">
        <f aca="false">INDEX(Mapping!$B$2:$B$465,MATCH(E2318,Mapping!$A$2:$A$465,0))</f>
        <v>ANDHRA PRADESH</v>
      </c>
      <c r="G2318" s="0" t="str">
        <f aca="false">INDEX(Mapping!$C$2:$C$465,MATCH(E2318,Mapping!$A$2:$A$465,0))</f>
        <v>ANDHRA PRADESH</v>
      </c>
      <c r="H2318" s="2" t="n">
        <v>236.78</v>
      </c>
      <c r="I2318" s="3" t="n">
        <v>5.6</v>
      </c>
    </row>
    <row r="2319" customFormat="false" ht="15" hidden="false" customHeight="false" outlineLevel="0" collapsed="false">
      <c r="A2319" s="0" t="s">
        <v>392</v>
      </c>
      <c r="B2319" s="0" t="n">
        <f aca="false">VALUE(LEFT(A2319,4))</f>
        <v>2025</v>
      </c>
      <c r="C2319" s="0" t="str">
        <f aca="false">"FY"&amp;IF(VALUE(MID(A2319,6,2))&gt;=4,VALUE(LEFT(A2319,4)),VALUE(LEFT(A2319,4))-1)&amp;"-"&amp;TEXT(MOD(IF(VALUE(MID(A2319,6,2))&gt;=4,VALUE(LEFT(A2319,4)),VALUE(LEFT(A2319,4))-1)+1,100),"00")</f>
        <v>FY2025-26</v>
      </c>
      <c r="D2319" s="0" t="s">
        <v>668</v>
      </c>
      <c r="E2319" s="0" t="s">
        <v>40</v>
      </c>
      <c r="F2319" s="0" t="str">
        <f aca="false">INDEX(Mapping!$B$2:$B$465,MATCH(E2319,Mapping!$A$2:$A$465,0))</f>
        <v>TAMIL NADU</v>
      </c>
      <c r="G2319" s="0" t="str">
        <f aca="false">INDEX(Mapping!$C$2:$C$465,MATCH(E2319,Mapping!$A$2:$A$465,0))</f>
        <v>TAMIL NADU</v>
      </c>
      <c r="H2319" s="2" t="n">
        <v>204.81</v>
      </c>
      <c r="I2319" s="3" t="n">
        <v>4.84</v>
      </c>
    </row>
    <row r="2320" customFormat="false" ht="15" hidden="false" customHeight="false" outlineLevel="0" collapsed="false">
      <c r="A2320" s="0" t="s">
        <v>392</v>
      </c>
      <c r="B2320" s="0" t="n">
        <f aca="false">VALUE(LEFT(A2320,4))</f>
        <v>2025</v>
      </c>
      <c r="C2320" s="0" t="str">
        <f aca="false">"FY"&amp;IF(VALUE(MID(A2320,6,2))&gt;=4,VALUE(LEFT(A2320,4)),VALUE(LEFT(A2320,4))-1)&amp;"-"&amp;TEXT(MOD(IF(VALUE(MID(A2320,6,2))&gt;=4,VALUE(LEFT(A2320,4)),VALUE(LEFT(A2320,4))-1)+1,100),"00")</f>
        <v>FY2025-26</v>
      </c>
      <c r="D2320" s="0" t="s">
        <v>872</v>
      </c>
      <c r="E2320" s="0" t="s">
        <v>105</v>
      </c>
      <c r="F2320" s="0" t="str">
        <f aca="false">INDEX(Mapping!$B$2:$B$465,MATCH(E2320,Mapping!$A$2:$A$465,0))</f>
        <v>DNH &amp; DD (UT)</v>
      </c>
      <c r="G2320" s="0" t="str">
        <f aca="false">INDEX(Mapping!$C$2:$C$465,MATCH(E2320,Mapping!$A$2:$A$465,0))</f>
        <v>DNH &amp; DD (UT)</v>
      </c>
      <c r="H2320" s="2" t="n">
        <v>185.33</v>
      </c>
      <c r="I2320" s="3" t="n">
        <v>4.38</v>
      </c>
    </row>
    <row r="2321" customFormat="false" ht="15" hidden="false" customHeight="false" outlineLevel="0" collapsed="false">
      <c r="A2321" s="0" t="s">
        <v>392</v>
      </c>
      <c r="B2321" s="0" t="n">
        <f aca="false">VALUE(LEFT(A2321,4))</f>
        <v>2025</v>
      </c>
      <c r="C2321" s="0" t="str">
        <f aca="false">"FY"&amp;IF(VALUE(MID(A2321,6,2))&gt;=4,VALUE(LEFT(A2321,4)),VALUE(LEFT(A2321,4))-1)&amp;"-"&amp;TEXT(MOD(IF(VALUE(MID(A2321,6,2))&gt;=4,VALUE(LEFT(A2321,4)),VALUE(LEFT(A2321,4))-1)+1,100),"00")</f>
        <v>FY2025-26</v>
      </c>
      <c r="D2321" s="0" t="s">
        <v>658</v>
      </c>
      <c r="E2321" s="0" t="s">
        <v>48</v>
      </c>
      <c r="F2321" s="0" t="str">
        <f aca="false">INDEX(Mapping!$B$2:$B$465,MATCH(E2321,Mapping!$A$2:$A$465,0))</f>
        <v>DELHI</v>
      </c>
      <c r="G2321" s="0" t="str">
        <f aca="false">INDEX(Mapping!$C$2:$C$465,MATCH(E2321,Mapping!$A$2:$A$465,0))</f>
        <v>DELHI</v>
      </c>
      <c r="H2321" s="2" t="n">
        <v>151.37</v>
      </c>
      <c r="I2321" s="3" t="n">
        <v>3.58</v>
      </c>
    </row>
    <row r="2322" customFormat="false" ht="15" hidden="false" customHeight="false" outlineLevel="0" collapsed="false">
      <c r="A2322" s="0" t="s">
        <v>392</v>
      </c>
      <c r="B2322" s="0" t="n">
        <f aca="false">VALUE(LEFT(A2322,4))</f>
        <v>2025</v>
      </c>
      <c r="C2322" s="0" t="str">
        <f aca="false">"FY"&amp;IF(VALUE(MID(A2322,6,2))&gt;=4,VALUE(LEFT(A2322,4)),VALUE(LEFT(A2322,4))-1)&amp;"-"&amp;TEXT(MOD(IF(VALUE(MID(A2322,6,2))&gt;=4,VALUE(LEFT(A2322,4)),VALUE(LEFT(A2322,4))-1)+1,100),"00")</f>
        <v>FY2025-26</v>
      </c>
      <c r="D2322" s="0" t="s">
        <v>654</v>
      </c>
      <c r="E2322" s="0" t="s">
        <v>43</v>
      </c>
      <c r="F2322" s="0" t="str">
        <f aca="false">INDEX(Mapping!$B$2:$B$465,MATCH(E2322,Mapping!$A$2:$A$465,0))</f>
        <v>ODISHA</v>
      </c>
      <c r="G2322" s="0" t="str">
        <f aca="false">INDEX(Mapping!$C$2:$C$465,MATCH(E2322,Mapping!$A$2:$A$465,0))</f>
        <v>ODISHA</v>
      </c>
      <c r="H2322" s="2" t="n">
        <v>93.07</v>
      </c>
      <c r="I2322" s="3" t="n">
        <v>2.2</v>
      </c>
    </row>
    <row r="2323" customFormat="false" ht="15" hidden="false" customHeight="false" outlineLevel="0" collapsed="false">
      <c r="A2323" s="0" t="s">
        <v>392</v>
      </c>
      <c r="B2323" s="0" t="n">
        <f aca="false">VALUE(LEFT(A2323,4))</f>
        <v>2025</v>
      </c>
      <c r="C2323" s="0" t="str">
        <f aca="false">"FY"&amp;IF(VALUE(MID(A2323,6,2))&gt;=4,VALUE(LEFT(A2323,4)),VALUE(LEFT(A2323,4))-1)&amp;"-"&amp;TEXT(MOD(IF(VALUE(MID(A2323,6,2))&gt;=4,VALUE(LEFT(A2323,4)),VALUE(LEFT(A2323,4))-1)+1,100),"00")</f>
        <v>FY2025-26</v>
      </c>
      <c r="D2323" s="0" t="s">
        <v>652</v>
      </c>
      <c r="E2323" s="0" t="s">
        <v>47</v>
      </c>
      <c r="F2323" s="0" t="str">
        <f aca="false">INDEX(Mapping!$B$2:$B$465,MATCH(E2323,Mapping!$A$2:$A$465,0))</f>
        <v>KARNATAKA</v>
      </c>
      <c r="G2323" s="0" t="str">
        <f aca="false">INDEX(Mapping!$C$2:$C$465,MATCH(E2323,Mapping!$A$2:$A$465,0))</f>
        <v>KARNATAKA</v>
      </c>
      <c r="H2323" s="2" t="n">
        <v>92.78</v>
      </c>
      <c r="I2323" s="3" t="n">
        <v>2.19</v>
      </c>
    </row>
    <row r="2324" customFormat="false" ht="15" hidden="false" customHeight="false" outlineLevel="0" collapsed="false">
      <c r="A2324" s="0" t="s">
        <v>392</v>
      </c>
      <c r="B2324" s="0" t="n">
        <f aca="false">VALUE(LEFT(A2324,4))</f>
        <v>2025</v>
      </c>
      <c r="C2324" s="0" t="str">
        <f aca="false">"FY"&amp;IF(VALUE(MID(A2324,6,2))&gt;=4,VALUE(LEFT(A2324,4)),VALUE(LEFT(A2324,4))-1)&amp;"-"&amp;TEXT(MOD(IF(VALUE(MID(A2324,6,2))&gt;=4,VALUE(LEFT(A2324,4)),VALUE(LEFT(A2324,4))-1)+1,100),"00")</f>
        <v>FY2025-26</v>
      </c>
      <c r="D2324" s="0" t="s">
        <v>738</v>
      </c>
      <c r="E2324" s="0" t="s">
        <v>56</v>
      </c>
      <c r="F2324" s="0" t="str">
        <f aca="false">INDEX(Mapping!$B$2:$B$465,MATCH(E2324,Mapping!$A$2:$A$465,0))</f>
        <v>UTTARAKHAND</v>
      </c>
      <c r="G2324" s="0" t="str">
        <f aca="false">INDEX(Mapping!$C$2:$C$465,MATCH(E2324,Mapping!$A$2:$A$465,0))</f>
        <v>UTTARAKHAND</v>
      </c>
      <c r="H2324" s="2" t="n">
        <v>85.34</v>
      </c>
      <c r="I2324" s="3" t="n">
        <v>2.02</v>
      </c>
    </row>
    <row r="2325" customFormat="false" ht="15" hidden="false" customHeight="false" outlineLevel="0" collapsed="false">
      <c r="A2325" s="0" t="s">
        <v>392</v>
      </c>
      <c r="B2325" s="0" t="n">
        <f aca="false">VALUE(LEFT(A2325,4))</f>
        <v>2025</v>
      </c>
      <c r="C2325" s="0" t="str">
        <f aca="false">"FY"&amp;IF(VALUE(MID(A2325,6,2))&gt;=4,VALUE(LEFT(A2325,4)),VALUE(LEFT(A2325,4))-1)&amp;"-"&amp;TEXT(MOD(IF(VALUE(MID(A2325,6,2))&gt;=4,VALUE(LEFT(A2325,4)),VALUE(LEFT(A2325,4))-1)+1,100),"00")</f>
        <v>FY2025-26</v>
      </c>
      <c r="D2325" s="0" t="s">
        <v>663</v>
      </c>
      <c r="E2325" s="0" t="s">
        <v>41</v>
      </c>
      <c r="F2325" s="0" t="str">
        <f aca="false">INDEX(Mapping!$B$2:$B$465,MATCH(E2325,Mapping!$A$2:$A$465,0))</f>
        <v>RAJASTHAN</v>
      </c>
      <c r="G2325" s="0" t="str">
        <f aca="false">INDEX(Mapping!$C$2:$C$465,MATCH(E2325,Mapping!$A$2:$A$465,0))</f>
        <v>RAJASTHAN</v>
      </c>
      <c r="H2325" s="2" t="n">
        <v>66.22</v>
      </c>
      <c r="I2325" s="3" t="n">
        <v>1.57</v>
      </c>
    </row>
    <row r="2326" customFormat="false" ht="15" hidden="false" customHeight="false" outlineLevel="0" collapsed="false">
      <c r="A2326" s="0" t="s">
        <v>392</v>
      </c>
      <c r="B2326" s="0" t="n">
        <f aca="false">VALUE(LEFT(A2326,4))</f>
        <v>2025</v>
      </c>
      <c r="C2326" s="0" t="str">
        <f aca="false">"FY"&amp;IF(VALUE(MID(A2326,6,2))&gt;=4,VALUE(LEFT(A2326,4)),VALUE(LEFT(A2326,4))-1)&amp;"-"&amp;TEXT(MOD(IF(VALUE(MID(A2326,6,2))&gt;=4,VALUE(LEFT(A2326,4)),VALUE(LEFT(A2326,4))-1)+1,100),"00")</f>
        <v>FY2025-26</v>
      </c>
      <c r="D2326" s="0" t="s">
        <v>702</v>
      </c>
      <c r="E2326" s="0" t="s">
        <v>42</v>
      </c>
      <c r="F2326" s="0" t="str">
        <f aca="false">INDEX(Mapping!$B$2:$B$465,MATCH(E2326,Mapping!$A$2:$A$465,0))</f>
        <v>PUNJAB</v>
      </c>
      <c r="G2326" s="0" t="str">
        <f aca="false">INDEX(Mapping!$C$2:$C$465,MATCH(E2326,Mapping!$A$2:$A$465,0))</f>
        <v>PUNJAB</v>
      </c>
      <c r="H2326" s="2" t="n">
        <v>64.15</v>
      </c>
      <c r="I2326" s="3" t="n">
        <v>1.52</v>
      </c>
    </row>
    <row r="2327" customFormat="false" ht="15" hidden="false" customHeight="false" outlineLevel="0" collapsed="false">
      <c r="A2327" s="0" t="s">
        <v>392</v>
      </c>
      <c r="B2327" s="0" t="n">
        <f aca="false">VALUE(LEFT(A2327,4))</f>
        <v>2025</v>
      </c>
      <c r="C2327" s="0" t="str">
        <f aca="false">"FY"&amp;IF(VALUE(MID(A2327,6,2))&gt;=4,VALUE(LEFT(A2327,4)),VALUE(LEFT(A2327,4))-1)&amp;"-"&amp;TEXT(MOD(IF(VALUE(MID(A2327,6,2))&gt;=4,VALUE(LEFT(A2327,4)),VALUE(LEFT(A2327,4))-1)+1,100),"00")</f>
        <v>FY2025-26</v>
      </c>
      <c r="D2327" s="0" t="s">
        <v>660</v>
      </c>
      <c r="E2327" s="0" t="s">
        <v>50</v>
      </c>
      <c r="F2327" s="0" t="str">
        <f aca="false">INDEX(Mapping!$B$2:$B$465,MATCH(E2327,Mapping!$A$2:$A$465,0))</f>
        <v>MADHYA PRADESH</v>
      </c>
      <c r="G2327" s="0" t="str">
        <f aca="false">INDEX(Mapping!$C$2:$C$465,MATCH(E2327,Mapping!$A$2:$A$465,0))</f>
        <v>MADHYA PRADESH</v>
      </c>
      <c r="H2327" s="2" t="n">
        <v>54.93</v>
      </c>
      <c r="I2327" s="3" t="n">
        <v>1.3</v>
      </c>
    </row>
    <row r="2328" customFormat="false" ht="15" hidden="false" customHeight="false" outlineLevel="0" collapsed="false">
      <c r="A2328" s="0" t="s">
        <v>392</v>
      </c>
      <c r="B2328" s="0" t="n">
        <f aca="false">VALUE(LEFT(A2328,4))</f>
        <v>2025</v>
      </c>
      <c r="C2328" s="0" t="str">
        <f aca="false">"FY"&amp;IF(VALUE(MID(A2328,6,2))&gt;=4,VALUE(LEFT(A2328,4)),VALUE(LEFT(A2328,4))-1)&amp;"-"&amp;TEXT(MOD(IF(VALUE(MID(A2328,6,2))&gt;=4,VALUE(LEFT(A2328,4)),VALUE(LEFT(A2328,4))-1)+1,100),"00")</f>
        <v>FY2025-26</v>
      </c>
      <c r="D2328" s="0" t="s">
        <v>699</v>
      </c>
      <c r="E2328" s="0" t="s">
        <v>71</v>
      </c>
      <c r="F2328" s="0" t="str">
        <f aca="false">INDEX(Mapping!$B$2:$B$465,MATCH(E2328,Mapping!$A$2:$A$465,0))</f>
        <v>KERALA</v>
      </c>
      <c r="G2328" s="0" t="str">
        <f aca="false">INDEX(Mapping!$C$2:$C$465,MATCH(E2328,Mapping!$A$2:$A$465,0))</f>
        <v>KERALA</v>
      </c>
      <c r="H2328" s="2" t="n">
        <v>50.66</v>
      </c>
      <c r="I2328" s="3" t="n">
        <v>1.2</v>
      </c>
    </row>
    <row r="2329" customFormat="false" ht="15" hidden="false" customHeight="false" outlineLevel="0" collapsed="false">
      <c r="A2329" s="0" t="s">
        <v>392</v>
      </c>
      <c r="B2329" s="0" t="n">
        <f aca="false">VALUE(LEFT(A2329,4))</f>
        <v>2025</v>
      </c>
      <c r="C2329" s="0" t="str">
        <f aca="false">"FY"&amp;IF(VALUE(MID(A2329,6,2))&gt;=4,VALUE(LEFT(A2329,4)),VALUE(LEFT(A2329,4))-1)&amp;"-"&amp;TEXT(MOD(IF(VALUE(MID(A2329,6,2))&gt;=4,VALUE(LEFT(A2329,4)),VALUE(LEFT(A2329,4))-1)+1,100),"00")</f>
        <v>FY2025-26</v>
      </c>
      <c r="D2329" s="0" t="s">
        <v>683</v>
      </c>
      <c r="E2329" s="0" t="s">
        <v>153</v>
      </c>
      <c r="F2329" s="0" t="str">
        <f aca="false">INDEX(Mapping!$B$2:$B$465,MATCH(E2329,Mapping!$A$2:$A$465,0))</f>
        <v>DVC</v>
      </c>
      <c r="G2329" s="0" t="str">
        <f aca="false">INDEX(Mapping!$C$2:$C$465,MATCH(E2329,Mapping!$A$2:$A$465,0))</f>
        <v>DVC</v>
      </c>
      <c r="H2329" s="2" t="n">
        <v>39.01</v>
      </c>
      <c r="I2329" s="3" t="n">
        <v>0.92</v>
      </c>
    </row>
    <row r="2330" customFormat="false" ht="15" hidden="false" customHeight="false" outlineLevel="0" collapsed="false">
      <c r="A2330" s="0" t="s">
        <v>392</v>
      </c>
      <c r="B2330" s="0" t="n">
        <f aca="false">VALUE(LEFT(A2330,4))</f>
        <v>2025</v>
      </c>
      <c r="C2330" s="0" t="str">
        <f aca="false">"FY"&amp;IF(VALUE(MID(A2330,6,2))&gt;=4,VALUE(LEFT(A2330,4)),VALUE(LEFT(A2330,4))-1)&amp;"-"&amp;TEXT(MOD(IF(VALUE(MID(A2330,6,2))&gt;=4,VALUE(LEFT(A2330,4)),VALUE(LEFT(A2330,4))-1)+1,100),"00")</f>
        <v>FY2025-26</v>
      </c>
      <c r="D2330" s="0" t="s">
        <v>687</v>
      </c>
      <c r="E2330" s="0" t="s">
        <v>45</v>
      </c>
      <c r="F2330" s="0" t="str">
        <f aca="false">INDEX(Mapping!$B$2:$B$465,MATCH(E2330,Mapping!$A$2:$A$465,0))</f>
        <v>BIHAR</v>
      </c>
      <c r="G2330" s="0" t="str">
        <f aca="false">INDEX(Mapping!$C$2:$C$465,MATCH(E2330,Mapping!$A$2:$A$465,0))</f>
        <v>BIHAR</v>
      </c>
      <c r="H2330" s="2" t="n">
        <v>32.58</v>
      </c>
      <c r="I2330" s="3" t="n">
        <v>0.77</v>
      </c>
    </row>
    <row r="2331" customFormat="false" ht="15" hidden="false" customHeight="false" outlineLevel="0" collapsed="false">
      <c r="A2331" s="0" t="s">
        <v>392</v>
      </c>
      <c r="B2331" s="0" t="n">
        <f aca="false">VALUE(LEFT(A2331,4))</f>
        <v>2025</v>
      </c>
      <c r="C2331" s="0" t="str">
        <f aca="false">"FY"&amp;IF(VALUE(MID(A2331,6,2))&gt;=4,VALUE(LEFT(A2331,4)),VALUE(LEFT(A2331,4))-1)&amp;"-"&amp;TEXT(MOD(IF(VALUE(MID(A2331,6,2))&gt;=4,VALUE(LEFT(A2331,4)),VALUE(LEFT(A2331,4))-1)+1,100),"00")</f>
        <v>FY2025-26</v>
      </c>
      <c r="D2331" s="0" t="s">
        <v>669</v>
      </c>
      <c r="E2331" s="0" t="s">
        <v>44</v>
      </c>
      <c r="F2331" s="0" t="str">
        <f aca="false">INDEX(Mapping!$B$2:$B$465,MATCH(E2331,Mapping!$A$2:$A$465,0))</f>
        <v>HARYANA</v>
      </c>
      <c r="G2331" s="0" t="str">
        <f aca="false">INDEX(Mapping!$C$2:$C$465,MATCH(E2331,Mapping!$A$2:$A$465,0))</f>
        <v>HARYANA</v>
      </c>
      <c r="H2331" s="2" t="n">
        <v>29.23</v>
      </c>
      <c r="I2331" s="3" t="n">
        <v>0.69</v>
      </c>
    </row>
    <row r="2332" customFormat="false" ht="15" hidden="false" customHeight="false" outlineLevel="0" collapsed="false">
      <c r="A2332" s="0" t="s">
        <v>392</v>
      </c>
      <c r="B2332" s="0" t="n">
        <f aca="false">VALUE(LEFT(A2332,4))</f>
        <v>2025</v>
      </c>
      <c r="C2332" s="0" t="str">
        <f aca="false">"FY"&amp;IF(VALUE(MID(A2332,6,2))&gt;=4,VALUE(LEFT(A2332,4)),VALUE(LEFT(A2332,4))-1)&amp;"-"&amp;TEXT(MOD(IF(VALUE(MID(A2332,6,2))&gt;=4,VALUE(LEFT(A2332,4)),VALUE(LEFT(A2332,4))-1)+1,100),"00")</f>
        <v>FY2025-26</v>
      </c>
      <c r="D2332" s="0" t="s">
        <v>657</v>
      </c>
      <c r="E2332" s="0" t="s">
        <v>46</v>
      </c>
      <c r="F2332" s="0" t="str">
        <f aca="false">INDEX(Mapping!$B$2:$B$465,MATCH(E2332,Mapping!$A$2:$A$465,0))</f>
        <v>CHHATTISGARH</v>
      </c>
      <c r="G2332" s="0" t="str">
        <f aca="false">INDEX(Mapping!$C$2:$C$465,MATCH(E2332,Mapping!$A$2:$A$465,0))</f>
        <v>CHHATTISGARH</v>
      </c>
      <c r="H2332" s="2" t="n">
        <v>23.57</v>
      </c>
      <c r="I2332" s="3" t="n">
        <v>0.56</v>
      </c>
    </row>
    <row r="2333" customFormat="false" ht="15" hidden="false" customHeight="false" outlineLevel="0" collapsed="false">
      <c r="A2333" s="0" t="s">
        <v>392</v>
      </c>
      <c r="B2333" s="0" t="n">
        <f aca="false">VALUE(LEFT(A2333,4))</f>
        <v>2025</v>
      </c>
      <c r="C2333" s="0" t="str">
        <f aca="false">"FY"&amp;IF(VALUE(MID(A2333,6,2))&gt;=4,VALUE(LEFT(A2333,4)),VALUE(LEFT(A2333,4))-1)&amp;"-"&amp;TEXT(MOD(IF(VALUE(MID(A2333,6,2))&gt;=4,VALUE(LEFT(A2333,4)),VALUE(LEFT(A2333,4))-1)+1,100),"00")</f>
        <v>FY2025-26</v>
      </c>
      <c r="D2333" s="0" t="s">
        <v>881</v>
      </c>
      <c r="E2333" s="0" t="s">
        <v>254</v>
      </c>
      <c r="F2333" s="0" t="str">
        <f aca="false">INDEX(Mapping!$B$2:$B$465,MATCH(E2333,Mapping!$A$2:$A$465,0))</f>
        <v>AM/NS INDIA (HAZIRA)</v>
      </c>
      <c r="G2333" s="0" t="str">
        <f aca="false">INDEX(Mapping!$C$2:$C$465,MATCH(E2333,Mapping!$A$2:$A$465,0))</f>
        <v>AM/NS INDIA (HAZIRA)</v>
      </c>
      <c r="H2333" s="2" t="n">
        <v>20.37</v>
      </c>
      <c r="I2333" s="3" t="n">
        <v>0.48</v>
      </c>
    </row>
    <row r="2334" customFormat="false" ht="15" hidden="false" customHeight="false" outlineLevel="0" collapsed="false">
      <c r="A2334" s="0" t="s">
        <v>392</v>
      </c>
      <c r="B2334" s="0" t="n">
        <f aca="false">VALUE(LEFT(A2334,4))</f>
        <v>2025</v>
      </c>
      <c r="C2334" s="0" t="str">
        <f aca="false">"FY"&amp;IF(VALUE(MID(A2334,6,2))&gt;=4,VALUE(LEFT(A2334,4)),VALUE(LEFT(A2334,4))-1)&amp;"-"&amp;TEXT(MOD(IF(VALUE(MID(A2334,6,2))&gt;=4,VALUE(LEFT(A2334,4)),VALUE(LEFT(A2334,4))-1)+1,100),"00")</f>
        <v>FY2025-26</v>
      </c>
      <c r="D2334" s="0" t="s">
        <v>874</v>
      </c>
      <c r="E2334" s="0" t="s">
        <v>257</v>
      </c>
      <c r="F2334" s="0" t="str">
        <f aca="false">INDEX(Mapping!$B$2:$B$465,MATCH(E2334,Mapping!$A$2:$A$465,0))</f>
        <v>INDIAN RAILWAYS (NCR)</v>
      </c>
      <c r="G2334" s="0" t="str">
        <f aca="false">INDEX(Mapping!$C$2:$C$465,MATCH(E2334,Mapping!$A$2:$A$465,0))</f>
        <v>INDIAN RAILWAYS (NCR)</v>
      </c>
      <c r="H2334" s="2" t="n">
        <v>20.36</v>
      </c>
      <c r="I2334" s="3" t="n">
        <v>0.48</v>
      </c>
    </row>
    <row r="2335" customFormat="false" ht="15" hidden="false" customHeight="false" outlineLevel="0" collapsed="false">
      <c r="A2335" s="0" t="s">
        <v>392</v>
      </c>
      <c r="B2335" s="0" t="n">
        <f aca="false">VALUE(LEFT(A2335,4))</f>
        <v>2025</v>
      </c>
      <c r="C2335" s="0" t="str">
        <f aca="false">"FY"&amp;IF(VALUE(MID(A2335,6,2))&gt;=4,VALUE(LEFT(A2335,4)),VALUE(LEFT(A2335,4))-1)&amp;"-"&amp;TEXT(MOD(IF(VALUE(MID(A2335,6,2))&gt;=4,VALUE(LEFT(A2335,4)),VALUE(LEFT(A2335,4))-1)+1,100),"00")</f>
        <v>FY2025-26</v>
      </c>
      <c r="D2335" s="0" t="s">
        <v>666</v>
      </c>
      <c r="E2335" s="0" t="s">
        <v>53</v>
      </c>
      <c r="F2335" s="0" t="str">
        <f aca="false">INDEX(Mapping!$B$2:$B$465,MATCH(E2335,Mapping!$A$2:$A$465,0))</f>
        <v>HIMACHAL PRADESH</v>
      </c>
      <c r="G2335" s="0" t="str">
        <f aca="false">INDEX(Mapping!$C$2:$C$465,MATCH(E2335,Mapping!$A$2:$A$465,0))</f>
        <v>HIMACHAL PRADESH</v>
      </c>
      <c r="H2335" s="2" t="n">
        <v>19.22</v>
      </c>
      <c r="I2335" s="3" t="n">
        <v>0.45</v>
      </c>
    </row>
    <row r="2336" customFormat="false" ht="15" hidden="false" customHeight="false" outlineLevel="0" collapsed="false">
      <c r="A2336" s="0" t="s">
        <v>392</v>
      </c>
      <c r="B2336" s="0" t="n">
        <f aca="false">VALUE(LEFT(A2336,4))</f>
        <v>2025</v>
      </c>
      <c r="C2336" s="0" t="str">
        <f aca="false">"FY"&amp;IF(VALUE(MID(A2336,6,2))&gt;=4,VALUE(LEFT(A2336,4)),VALUE(LEFT(A2336,4))-1)&amp;"-"&amp;TEXT(MOD(IF(VALUE(MID(A2336,6,2))&gt;=4,VALUE(LEFT(A2336,4)),VALUE(LEFT(A2336,4))-1)+1,100),"00")</f>
        <v>FY2025-26</v>
      </c>
      <c r="D2336" s="0" t="s">
        <v>285</v>
      </c>
      <c r="E2336" s="0" t="s">
        <v>285</v>
      </c>
      <c r="F2336" s="0" t="str">
        <f aca="false">INDEX(Mapping!$B$2:$B$465,MATCH(E2336,Mapping!$A$2:$A$465,0))</f>
        <v>MEENAKSHI ENERGY</v>
      </c>
      <c r="G2336" s="0" t="str">
        <f aca="false">INDEX(Mapping!$C$2:$C$465,MATCH(E2336,Mapping!$A$2:$A$465,0))</f>
        <v>MEENAKSHI ENERGY</v>
      </c>
      <c r="H2336" s="2" t="n">
        <v>18.76</v>
      </c>
      <c r="I2336" s="3" t="n">
        <v>0.44</v>
      </c>
    </row>
    <row r="2337" customFormat="false" ht="15" hidden="false" customHeight="false" outlineLevel="0" collapsed="false">
      <c r="A2337" s="0" t="s">
        <v>392</v>
      </c>
      <c r="B2337" s="0" t="n">
        <f aca="false">VALUE(LEFT(A2337,4))</f>
        <v>2025</v>
      </c>
      <c r="C2337" s="0" t="str">
        <f aca="false">"FY"&amp;IF(VALUE(MID(A2337,6,2))&gt;=4,VALUE(LEFT(A2337,4)),VALUE(LEFT(A2337,4))-1)&amp;"-"&amp;TEXT(MOD(IF(VALUE(MID(A2337,6,2))&gt;=4,VALUE(LEFT(A2337,4)),VALUE(LEFT(A2337,4))-1)+1,100),"00")</f>
        <v>FY2025-26</v>
      </c>
      <c r="D2337" s="0" t="s">
        <v>884</v>
      </c>
      <c r="E2337" s="0" t="s">
        <v>281</v>
      </c>
      <c r="F2337" s="0" t="str">
        <f aca="false">INDEX(Mapping!$B$2:$B$465,MATCH(E2337,Mapping!$A$2:$A$465,0))</f>
        <v>GREENKO AP01 IREP (PSP)</v>
      </c>
      <c r="G2337" s="0" t="str">
        <f aca="false">INDEX(Mapping!$C$2:$C$465,MATCH(E2337,Mapping!$A$2:$A$465,0))</f>
        <v>GREENKO GROUP</v>
      </c>
      <c r="H2337" s="2" t="n">
        <v>12.03</v>
      </c>
      <c r="I2337" s="3" t="n">
        <v>0.28</v>
      </c>
    </row>
    <row r="2338" customFormat="false" ht="15" hidden="false" customHeight="false" outlineLevel="0" collapsed="false">
      <c r="A2338" s="0" t="s">
        <v>392</v>
      </c>
      <c r="B2338" s="0" t="n">
        <f aca="false">VALUE(LEFT(A2338,4))</f>
        <v>2025</v>
      </c>
      <c r="C2338" s="0" t="str">
        <f aca="false">"FY"&amp;IF(VALUE(MID(A2338,6,2))&gt;=4,VALUE(LEFT(A2338,4)),VALUE(LEFT(A2338,4))-1)&amp;"-"&amp;TEXT(MOD(IF(VALUE(MID(A2338,6,2))&gt;=4,VALUE(LEFT(A2338,4)),VALUE(LEFT(A2338,4))-1)+1,100),"00")</f>
        <v>FY2025-26</v>
      </c>
      <c r="D2338" s="0" t="s">
        <v>370</v>
      </c>
      <c r="E2338" s="0" t="s">
        <v>370</v>
      </c>
      <c r="F2338" s="0" t="str">
        <f aca="false">INDEX(Mapping!$B$2:$B$465,MATCH(E2338,Mapping!$A$2:$A$465,0))</f>
        <v>TRN ENERGY PRIVATE LIMITED</v>
      </c>
      <c r="G2338" s="0" t="str">
        <f aca="false">INDEX(Mapping!$C$2:$C$465,MATCH(E2338,Mapping!$A$2:$A$465,0))</f>
        <v>TRN ENERGY PRIVATE LIMITED</v>
      </c>
      <c r="H2338" s="2" t="n">
        <v>8.07</v>
      </c>
      <c r="I2338" s="3" t="n">
        <v>0.19</v>
      </c>
    </row>
    <row r="2339" customFormat="false" ht="15" hidden="false" customHeight="false" outlineLevel="0" collapsed="false">
      <c r="A2339" s="0" t="s">
        <v>392</v>
      </c>
      <c r="B2339" s="0" t="n">
        <f aca="false">VALUE(LEFT(A2339,4))</f>
        <v>2025</v>
      </c>
      <c r="C2339" s="0" t="str">
        <f aca="false">"FY"&amp;IF(VALUE(MID(A2339,6,2))&gt;=4,VALUE(LEFT(A2339,4)),VALUE(LEFT(A2339,4))-1)&amp;"-"&amp;TEXT(MOD(IF(VALUE(MID(A2339,6,2))&gt;=4,VALUE(LEFT(A2339,4)),VALUE(LEFT(A2339,4))-1)+1,100),"00")</f>
        <v>FY2025-26</v>
      </c>
      <c r="D2339" s="0" t="s">
        <v>757</v>
      </c>
      <c r="E2339" s="0" t="s">
        <v>121</v>
      </c>
      <c r="F2339" s="0" t="str">
        <f aca="false">INDEX(Mapping!$B$2:$B$465,MATCH(E2339,Mapping!$A$2:$A$465,0))</f>
        <v>MEGHALAYA</v>
      </c>
      <c r="G2339" s="0" t="str">
        <f aca="false">INDEX(Mapping!$C$2:$C$465,MATCH(E2339,Mapping!$A$2:$A$465,0))</f>
        <v>MEGHALAYA</v>
      </c>
      <c r="H2339" s="2" t="n">
        <v>5.62</v>
      </c>
      <c r="I2339" s="3" t="n">
        <v>0.13</v>
      </c>
    </row>
    <row r="2340" customFormat="false" ht="15" hidden="false" customHeight="false" outlineLevel="0" collapsed="false">
      <c r="A2340" s="0" t="s">
        <v>392</v>
      </c>
      <c r="B2340" s="0" t="n">
        <f aca="false">VALUE(LEFT(A2340,4))</f>
        <v>2025</v>
      </c>
      <c r="C2340" s="0" t="str">
        <f aca="false">"FY"&amp;IF(VALUE(MID(A2340,6,2))&gt;=4,VALUE(LEFT(A2340,4)),VALUE(LEFT(A2340,4))-1)&amp;"-"&amp;TEXT(MOD(IF(VALUE(MID(A2340,6,2))&gt;=4,VALUE(LEFT(A2340,4)),VALUE(LEFT(A2340,4))-1)+1,100),"00")</f>
        <v>FY2025-26</v>
      </c>
      <c r="D2340" s="0" t="s">
        <v>711</v>
      </c>
      <c r="E2340" s="0" t="s">
        <v>94</v>
      </c>
      <c r="F2340" s="0" t="str">
        <f aca="false">INDEX(Mapping!$B$2:$B$465,MATCH(E2340,Mapping!$A$2:$A$465,0))</f>
        <v>JHARKHAND</v>
      </c>
      <c r="G2340" s="0" t="str">
        <f aca="false">INDEX(Mapping!$C$2:$C$465,MATCH(E2340,Mapping!$A$2:$A$465,0))</f>
        <v>JHARKHAND</v>
      </c>
      <c r="H2340" s="2" t="n">
        <v>3.39</v>
      </c>
      <c r="I2340" s="3" t="n">
        <v>0.08</v>
      </c>
    </row>
    <row r="2341" customFormat="false" ht="15" hidden="false" customHeight="false" outlineLevel="0" collapsed="false">
      <c r="A2341" s="0" t="s">
        <v>392</v>
      </c>
      <c r="B2341" s="0" t="n">
        <f aca="false">VALUE(LEFT(A2341,4))</f>
        <v>2025</v>
      </c>
      <c r="C2341" s="0" t="str">
        <f aca="false">"FY"&amp;IF(VALUE(MID(A2341,6,2))&gt;=4,VALUE(LEFT(A2341,4)),VALUE(LEFT(A2341,4))-1)&amp;"-"&amp;TEXT(MOD(IF(VALUE(MID(A2341,6,2))&gt;=4,VALUE(LEFT(A2341,4)),VALUE(LEFT(A2341,4))-1)+1,100),"00")</f>
        <v>FY2025-26</v>
      </c>
      <c r="D2341" s="0" t="s">
        <v>727</v>
      </c>
      <c r="E2341" s="0" t="s">
        <v>199</v>
      </c>
      <c r="F2341" s="0" t="str">
        <f aca="false">INDEX(Mapping!$B$2:$B$465,MATCH(E2341,Mapping!$A$2:$A$465,0))</f>
        <v>TRIPURA</v>
      </c>
      <c r="G2341" s="0" t="str">
        <f aca="false">INDEX(Mapping!$C$2:$C$465,MATCH(E2341,Mapping!$A$2:$A$465,0))</f>
        <v>TRIPURA</v>
      </c>
      <c r="H2341" s="2" t="n">
        <v>2.75</v>
      </c>
      <c r="I2341" s="3" t="n">
        <v>0.06</v>
      </c>
    </row>
    <row r="2342" customFormat="false" ht="15" hidden="false" customHeight="false" outlineLevel="0" collapsed="false">
      <c r="A2342" s="0" t="s">
        <v>392</v>
      </c>
      <c r="B2342" s="0" t="n">
        <f aca="false">VALUE(LEFT(A2342,4))</f>
        <v>2025</v>
      </c>
      <c r="C2342" s="0" t="str">
        <f aca="false">"FY"&amp;IF(VALUE(MID(A2342,6,2))&gt;=4,VALUE(LEFT(A2342,4)),VALUE(LEFT(A2342,4))-1)&amp;"-"&amp;TEXT(MOD(IF(VALUE(MID(A2342,6,2))&gt;=4,VALUE(LEFT(A2342,4)),VALUE(LEFT(A2342,4))-1)+1,100),"00")</f>
        <v>FY2025-26</v>
      </c>
      <c r="D2342" s="0" t="s">
        <v>280</v>
      </c>
      <c r="E2342" s="0" t="s">
        <v>280</v>
      </c>
      <c r="F2342" s="0" t="str">
        <f aca="false">INDEX(Mapping!$B$2:$B$465,MATCH(E2342,Mapping!$A$2:$A$465,0))</f>
        <v>COASTAL ENERGEN</v>
      </c>
      <c r="G2342" s="0" t="str">
        <f aca="false">INDEX(Mapping!$C$2:$C$465,MATCH(E2342,Mapping!$A$2:$A$465,0))</f>
        <v>COASTAL ENERGEN</v>
      </c>
      <c r="H2342" s="2" t="n">
        <v>2.64</v>
      </c>
      <c r="I2342" s="3" t="n">
        <v>0.06</v>
      </c>
    </row>
    <row r="2343" customFormat="false" ht="15" hidden="false" customHeight="false" outlineLevel="0" collapsed="false">
      <c r="A2343" s="0" t="s">
        <v>392</v>
      </c>
      <c r="B2343" s="0" t="n">
        <f aca="false">VALUE(LEFT(A2343,4))</f>
        <v>2025</v>
      </c>
      <c r="C2343" s="0" t="str">
        <f aca="false">"FY"&amp;IF(VALUE(MID(A2343,6,2))&gt;=4,VALUE(LEFT(A2343,4)),VALUE(LEFT(A2343,4))-1)&amp;"-"&amp;TEXT(MOD(IF(VALUE(MID(A2343,6,2))&gt;=4,VALUE(LEFT(A2343,4)),VALUE(LEFT(A2343,4))-1)+1,100),"00")</f>
        <v>FY2025-26</v>
      </c>
      <c r="D2343" s="0" t="s">
        <v>839</v>
      </c>
      <c r="E2343" s="0" t="s">
        <v>343</v>
      </c>
      <c r="F2343" s="0" t="str">
        <f aca="false">INDEX(Mapping!$B$2:$B$465,MATCH(E2343,Mapping!$A$2:$A$465,0))</f>
        <v>2X600 VEDANTA LIMITED CHHATTISGARH POWER PLANT</v>
      </c>
      <c r="G2343" s="0" t="str">
        <f aca="false">INDEX(Mapping!$C$2:$C$465,MATCH(E2343,Mapping!$A$2:$A$465,0))</f>
        <v>2X600 VEDANTA LIMITED CHHATTISGARH POWER PLANT</v>
      </c>
      <c r="H2343" s="2" t="n">
        <v>1.63</v>
      </c>
      <c r="I2343" s="3" t="n">
        <v>0.04</v>
      </c>
    </row>
    <row r="2344" customFormat="false" ht="15" hidden="false" customHeight="false" outlineLevel="0" collapsed="false">
      <c r="A2344" s="0" t="s">
        <v>392</v>
      </c>
      <c r="B2344" s="0" t="n">
        <f aca="false">VALUE(LEFT(A2344,4))</f>
        <v>2025</v>
      </c>
      <c r="C2344" s="0" t="str">
        <f aca="false">"FY"&amp;IF(VALUE(MID(A2344,6,2))&gt;=4,VALUE(LEFT(A2344,4)),VALUE(LEFT(A2344,4))-1)&amp;"-"&amp;TEXT(MOD(IF(VALUE(MID(A2344,6,2))&gt;=4,VALUE(LEFT(A2344,4)),VALUE(LEFT(A2344,4))-1)+1,100),"00")</f>
        <v>FY2025-26</v>
      </c>
      <c r="D2344" s="0" t="s">
        <v>736</v>
      </c>
      <c r="E2344" s="0" t="s">
        <v>303</v>
      </c>
      <c r="F2344" s="0" t="str">
        <f aca="false">INDEX(Mapping!$B$2:$B$465,MATCH(E2344,Mapping!$A$2:$A$465,0))</f>
        <v>PUDUCHERRY</v>
      </c>
      <c r="G2344" s="0" t="str">
        <f aca="false">INDEX(Mapping!$C$2:$C$465,MATCH(E2344,Mapping!$A$2:$A$465,0))</f>
        <v>PUDUCHERRY</v>
      </c>
      <c r="H2344" s="2" t="n">
        <v>1.01</v>
      </c>
      <c r="I2344" s="3" t="n">
        <v>0.02</v>
      </c>
    </row>
    <row r="2345" customFormat="false" ht="15" hidden="false" customHeight="false" outlineLevel="0" collapsed="false">
      <c r="A2345" s="0" t="s">
        <v>392</v>
      </c>
      <c r="B2345" s="0" t="n">
        <f aca="false">VALUE(LEFT(A2345,4))</f>
        <v>2025</v>
      </c>
      <c r="C2345" s="0" t="str">
        <f aca="false">"FY"&amp;IF(VALUE(MID(A2345,6,2))&gt;=4,VALUE(LEFT(A2345,4)),VALUE(LEFT(A2345,4))-1)&amp;"-"&amp;TEXT(MOD(IF(VALUE(MID(A2345,6,2))&gt;=4,VALUE(LEFT(A2345,4)),VALUE(LEFT(A2345,4))-1)+1,100),"00")</f>
        <v>FY2025-26</v>
      </c>
      <c r="D2345" s="0" t="s">
        <v>690</v>
      </c>
      <c r="E2345" s="0" t="s">
        <v>198</v>
      </c>
      <c r="F2345" s="0" t="str">
        <f aca="false">INDEX(Mapping!$B$2:$B$465,MATCH(E2345,Mapping!$A$2:$A$465,0))</f>
        <v>CHANDIGARH</v>
      </c>
      <c r="G2345" s="0" t="str">
        <f aca="false">INDEX(Mapping!$C$2:$C$465,MATCH(E2345,Mapping!$A$2:$A$465,0))</f>
        <v>CHANDIGARH</v>
      </c>
      <c r="H2345" s="2" t="n">
        <v>0.81</v>
      </c>
      <c r="I2345" s="3" t="n">
        <v>0.02</v>
      </c>
    </row>
    <row r="2346" customFormat="false" ht="15" hidden="false" customHeight="false" outlineLevel="0" collapsed="false">
      <c r="A2346" s="0" t="s">
        <v>392</v>
      </c>
      <c r="B2346" s="0" t="n">
        <f aca="false">VALUE(LEFT(A2346,4))</f>
        <v>2025</v>
      </c>
      <c r="C2346" s="0" t="str">
        <f aca="false">"FY"&amp;IF(VALUE(MID(A2346,6,2))&gt;=4,VALUE(LEFT(A2346,4)),VALUE(LEFT(A2346,4))-1)&amp;"-"&amp;TEXT(MOD(IF(VALUE(MID(A2346,6,2))&gt;=4,VALUE(LEFT(A2346,4)),VALUE(LEFT(A2346,4))-1)+1,100),"00")</f>
        <v>FY2025-26</v>
      </c>
      <c r="D2346" s="0" t="s">
        <v>667</v>
      </c>
      <c r="E2346" s="0" t="s">
        <v>109</v>
      </c>
      <c r="F2346" s="0" t="str">
        <f aca="false">INDEX(Mapping!$B$2:$B$465,MATCH(E2346,Mapping!$A$2:$A$465,0))</f>
        <v>ADANI POWER - RAIGARH TPP (EX-REGL)</v>
      </c>
      <c r="G2346" s="0" t="str">
        <f aca="false">INDEX(Mapping!$C$2:$C$465,MATCH(E2346,Mapping!$A$2:$A$465,0))</f>
        <v>ADANI POWER (ALL PLANTS)</v>
      </c>
      <c r="H2346" s="2" t="n">
        <v>0.38</v>
      </c>
      <c r="I2346" s="3" t="n">
        <v>0.01</v>
      </c>
    </row>
    <row r="2347" customFormat="false" ht="15" hidden="false" customHeight="false" outlineLevel="0" collapsed="false">
      <c r="A2347" s="0" t="s">
        <v>392</v>
      </c>
      <c r="B2347" s="0" t="n">
        <f aca="false">VALUE(LEFT(A2347,4))</f>
        <v>2025</v>
      </c>
      <c r="C2347" s="0" t="str">
        <f aca="false">"FY"&amp;IF(VALUE(MID(A2347,6,2))&gt;=4,VALUE(LEFT(A2347,4)),VALUE(LEFT(A2347,4))-1)&amp;"-"&amp;TEXT(MOD(IF(VALUE(MID(A2347,6,2))&gt;=4,VALUE(LEFT(A2347,4)),VALUE(LEFT(A2347,4))-1)+1,100),"00")</f>
        <v>FY2025-26</v>
      </c>
      <c r="D2347" s="0" t="s">
        <v>883</v>
      </c>
      <c r="E2347" s="0" t="s">
        <v>490</v>
      </c>
      <c r="F2347" s="0" t="str">
        <f aca="false">INDEX(Mapping!$B$2:$B$465,MATCH(E2347,Mapping!$A$2:$A$465,0))</f>
        <v>GREENKO AP01 IREP (PSP)</v>
      </c>
      <c r="G2347" s="0" t="str">
        <f aca="false">INDEX(Mapping!$C$2:$C$465,MATCH(E2347,Mapping!$A$2:$A$465,0))</f>
        <v>GREENKO GROUP</v>
      </c>
      <c r="H2347" s="2" t="n">
        <v>0.15</v>
      </c>
      <c r="I2347" s="3" t="n">
        <v>0.004</v>
      </c>
    </row>
    <row r="2348" customFormat="false" ht="15" hidden="false" customHeight="false" outlineLevel="0" collapsed="false">
      <c r="A2348" s="0" t="s">
        <v>392</v>
      </c>
      <c r="B2348" s="0" t="n">
        <f aca="false">VALUE(LEFT(A2348,4))</f>
        <v>2025</v>
      </c>
      <c r="C2348" s="0" t="str">
        <f aca="false">"FY"&amp;IF(VALUE(MID(A2348,6,2))&gt;=4,VALUE(LEFT(A2348,4)),VALUE(LEFT(A2348,4))-1)&amp;"-"&amp;TEXT(MOD(IF(VALUE(MID(A2348,6,2))&gt;=4,VALUE(LEFT(A2348,4)),VALUE(LEFT(A2348,4))-1)+1,100),"00")</f>
        <v>FY2025-26</v>
      </c>
      <c r="D2348" s="0" t="s">
        <v>208</v>
      </c>
      <c r="E2348" s="0" t="s">
        <v>208</v>
      </c>
      <c r="F2348" s="0" t="str">
        <f aca="false">INDEX(Mapping!$B$2:$B$465,MATCH(E2348,Mapping!$A$2:$A$465,0))</f>
        <v>JSW ENERGY UTKAL (EX-IND BARATH)</v>
      </c>
      <c r="G2348" s="0" t="str">
        <f aca="false">INDEX(Mapping!$C$2:$C$465,MATCH(E2348,Mapping!$A$2:$A$465,0))</f>
        <v>JSW ENERGY (INCL. KSK MAHANADI)</v>
      </c>
      <c r="H2348" s="2" t="n">
        <v>0.1</v>
      </c>
      <c r="I2348" s="3" t="n">
        <v>0.002</v>
      </c>
    </row>
    <row r="2349" customFormat="false" ht="15" hidden="false" customHeight="false" outlineLevel="0" collapsed="false">
      <c r="A2349" s="0" t="s">
        <v>392</v>
      </c>
      <c r="B2349" s="0" t="n">
        <f aca="false">VALUE(LEFT(A2349,4))</f>
        <v>2025</v>
      </c>
      <c r="C2349" s="0" t="str">
        <f aca="false">"FY"&amp;IF(VALUE(MID(A2349,6,2))&gt;=4,VALUE(LEFT(A2349,4)),VALUE(LEFT(A2349,4))-1)&amp;"-"&amp;TEXT(MOD(IF(VALUE(MID(A2349,6,2))&gt;=4,VALUE(LEFT(A2349,4)),VALUE(LEFT(A2349,4))-1)+1,100),"00")</f>
        <v>FY2025-26</v>
      </c>
      <c r="D2349" s="0" t="s">
        <v>713</v>
      </c>
      <c r="E2349" s="0" t="s">
        <v>268</v>
      </c>
      <c r="F2349" s="0" t="str">
        <f aca="false">INDEX(Mapping!$B$2:$B$465,MATCH(E2349,Mapping!$A$2:$A$465,0))</f>
        <v>GOA</v>
      </c>
      <c r="G2349" s="0" t="str">
        <f aca="false">INDEX(Mapping!$C$2:$C$465,MATCH(E2349,Mapping!$A$2:$A$465,0))</f>
        <v>GOA</v>
      </c>
      <c r="H2349" s="2" t="n">
        <v>0.05</v>
      </c>
      <c r="I2349" s="3" t="n">
        <v>0.001</v>
      </c>
    </row>
    <row r="2350" customFormat="false" ht="15" hidden="false" customHeight="false" outlineLevel="0" collapsed="false">
      <c r="A2350" s="0" t="s">
        <v>251</v>
      </c>
      <c r="B2350" s="0" t="n">
        <f aca="false">VALUE(LEFT(A2350,4))</f>
        <v>2025</v>
      </c>
      <c r="C2350" s="0" t="str">
        <f aca="false">"FY"&amp;IF(VALUE(MID(A2350,6,2))&gt;=4,VALUE(LEFT(A2350,4)),VALUE(LEFT(A2350,4))-1)&amp;"-"&amp;TEXT(MOD(IF(VALUE(MID(A2350,6,2))&gt;=4,VALUE(LEFT(A2350,4)),VALUE(LEFT(A2350,4))-1)+1,100),"00")</f>
        <v>FY2025-26</v>
      </c>
      <c r="D2350" s="0" t="s">
        <v>671</v>
      </c>
      <c r="E2350" s="0" t="s">
        <v>31</v>
      </c>
      <c r="F2350" s="0" t="str">
        <f aca="false">INDEX(Mapping!$B$2:$B$465,MATCH(E2350,Mapping!$A$2:$A$465,0))</f>
        <v>GUJARAT</v>
      </c>
      <c r="G2350" s="0" t="str">
        <f aca="false">INDEX(Mapping!$C$2:$C$465,MATCH(E2350,Mapping!$A$2:$A$465,0))</f>
        <v>GUJARAT</v>
      </c>
      <c r="H2350" s="2" t="n">
        <v>1227.58</v>
      </c>
      <c r="I2350" s="3" t="n">
        <v>25.93</v>
      </c>
    </row>
    <row r="2351" customFormat="false" ht="15" hidden="false" customHeight="false" outlineLevel="0" collapsed="false">
      <c r="A2351" s="0" t="s">
        <v>251</v>
      </c>
      <c r="B2351" s="0" t="n">
        <f aca="false">VALUE(LEFT(A2351,4))</f>
        <v>2025</v>
      </c>
      <c r="C2351" s="0" t="str">
        <f aca="false">"FY"&amp;IF(VALUE(MID(A2351,6,2))&gt;=4,VALUE(LEFT(A2351,4)),VALUE(LEFT(A2351,4))-1)&amp;"-"&amp;TEXT(MOD(IF(VALUE(MID(A2351,6,2))&gt;=4,VALUE(LEFT(A2351,4)),VALUE(LEFT(A2351,4))-1)+1,100),"00")</f>
        <v>FY2025-26</v>
      </c>
      <c r="D2351" s="0" t="s">
        <v>677</v>
      </c>
      <c r="E2351" s="0" t="s">
        <v>39</v>
      </c>
      <c r="F2351" s="0" t="str">
        <f aca="false">INDEX(Mapping!$B$2:$B$465,MATCH(E2351,Mapping!$A$2:$A$465,0))</f>
        <v>WEST BENGAL</v>
      </c>
      <c r="G2351" s="0" t="str">
        <f aca="false">INDEX(Mapping!$C$2:$C$465,MATCH(E2351,Mapping!$A$2:$A$465,0))</f>
        <v>WEST BENGAL</v>
      </c>
      <c r="H2351" s="2" t="n">
        <v>624.79</v>
      </c>
      <c r="I2351" s="3" t="n">
        <v>13.2</v>
      </c>
    </row>
    <row r="2352" customFormat="false" ht="15" hidden="false" customHeight="false" outlineLevel="0" collapsed="false">
      <c r="A2352" s="0" t="s">
        <v>251</v>
      </c>
      <c r="B2352" s="0" t="n">
        <f aca="false">VALUE(LEFT(A2352,4))</f>
        <v>2025</v>
      </c>
      <c r="C2352" s="0" t="str">
        <f aca="false">"FY"&amp;IF(VALUE(MID(A2352,6,2))&gt;=4,VALUE(LEFT(A2352,4)),VALUE(LEFT(A2352,4))-1)&amp;"-"&amp;TEXT(MOD(IF(VALUE(MID(A2352,6,2))&gt;=4,VALUE(LEFT(A2352,4)),VALUE(LEFT(A2352,4))-1)+1,100),"00")</f>
        <v>FY2025-26</v>
      </c>
      <c r="D2352" s="0" t="s">
        <v>705</v>
      </c>
      <c r="E2352" s="0" t="s">
        <v>35</v>
      </c>
      <c r="F2352" s="0" t="str">
        <f aca="false">INDEX(Mapping!$B$2:$B$465,MATCH(E2352,Mapping!$A$2:$A$465,0))</f>
        <v>TELANGANA</v>
      </c>
      <c r="G2352" s="0" t="str">
        <f aca="false">INDEX(Mapping!$C$2:$C$465,MATCH(E2352,Mapping!$A$2:$A$465,0))</f>
        <v>TELANGANA</v>
      </c>
      <c r="H2352" s="2" t="n">
        <v>541.5</v>
      </c>
      <c r="I2352" s="3" t="n">
        <v>11.44</v>
      </c>
    </row>
    <row r="2353" customFormat="false" ht="15" hidden="false" customHeight="false" outlineLevel="0" collapsed="false">
      <c r="A2353" s="0" t="s">
        <v>251</v>
      </c>
      <c r="B2353" s="0" t="n">
        <f aca="false">VALUE(LEFT(A2353,4))</f>
        <v>2025</v>
      </c>
      <c r="C2353" s="0" t="str">
        <f aca="false">"FY"&amp;IF(VALUE(MID(A2353,6,2))&gt;=4,VALUE(LEFT(A2353,4)),VALUE(LEFT(A2353,4))-1)&amp;"-"&amp;TEXT(MOD(IF(VALUE(MID(A2353,6,2))&gt;=4,VALUE(LEFT(A2353,4)),VALUE(LEFT(A2353,4))-1)+1,100),"00")</f>
        <v>FY2025-26</v>
      </c>
      <c r="D2353" s="0" t="s">
        <v>656</v>
      </c>
      <c r="E2353" s="0" t="s">
        <v>36</v>
      </c>
      <c r="F2353" s="0" t="str">
        <f aca="false">INDEX(Mapping!$B$2:$B$465,MATCH(E2353,Mapping!$A$2:$A$465,0))</f>
        <v>UTTAR PRADESH</v>
      </c>
      <c r="G2353" s="0" t="str">
        <f aca="false">INDEX(Mapping!$C$2:$C$465,MATCH(E2353,Mapping!$A$2:$A$465,0))</f>
        <v>UTTAR PRADESH</v>
      </c>
      <c r="H2353" s="2" t="n">
        <v>334.91</v>
      </c>
      <c r="I2353" s="3" t="n">
        <v>7.07</v>
      </c>
    </row>
    <row r="2354" customFormat="false" ht="15" hidden="false" customHeight="false" outlineLevel="0" collapsed="false">
      <c r="A2354" s="0" t="s">
        <v>251</v>
      </c>
      <c r="B2354" s="0" t="n">
        <f aca="false">VALUE(LEFT(A2354,4))</f>
        <v>2025</v>
      </c>
      <c r="C2354" s="0" t="str">
        <f aca="false">"FY"&amp;IF(VALUE(MID(A2354,6,2))&gt;=4,VALUE(LEFT(A2354,4)),VALUE(LEFT(A2354,4))-1)&amp;"-"&amp;TEXT(MOD(IF(VALUE(MID(A2354,6,2))&gt;=4,VALUE(LEFT(A2354,4)),VALUE(LEFT(A2354,4))-1)+1,100),"00")</f>
        <v>FY2025-26</v>
      </c>
      <c r="D2354" s="0" t="s">
        <v>676</v>
      </c>
      <c r="E2354" s="0" t="s">
        <v>37</v>
      </c>
      <c r="F2354" s="0" t="str">
        <f aca="false">INDEX(Mapping!$B$2:$B$465,MATCH(E2354,Mapping!$A$2:$A$465,0))</f>
        <v>MAHARASHTRA</v>
      </c>
      <c r="G2354" s="0" t="str">
        <f aca="false">INDEX(Mapping!$C$2:$C$465,MATCH(E2354,Mapping!$A$2:$A$465,0))</f>
        <v>MAHARASHTRA</v>
      </c>
      <c r="H2354" s="2" t="n">
        <v>300.85</v>
      </c>
      <c r="I2354" s="3" t="n">
        <v>6.35</v>
      </c>
    </row>
    <row r="2355" customFormat="false" ht="15" hidden="false" customHeight="false" outlineLevel="0" collapsed="false">
      <c r="A2355" s="0" t="s">
        <v>251</v>
      </c>
      <c r="B2355" s="0" t="n">
        <f aca="false">VALUE(LEFT(A2355,4))</f>
        <v>2025</v>
      </c>
      <c r="C2355" s="0" t="str">
        <f aca="false">"FY"&amp;IF(VALUE(MID(A2355,6,2))&gt;=4,VALUE(LEFT(A2355,4)),VALUE(LEFT(A2355,4))-1)&amp;"-"&amp;TEXT(MOD(IF(VALUE(MID(A2355,6,2))&gt;=4,VALUE(LEFT(A2355,4)),VALUE(LEFT(A2355,4))-1)+1,100),"00")</f>
        <v>FY2025-26</v>
      </c>
      <c r="D2355" s="0" t="s">
        <v>658</v>
      </c>
      <c r="E2355" s="0" t="s">
        <v>48</v>
      </c>
      <c r="F2355" s="0" t="str">
        <f aca="false">INDEX(Mapping!$B$2:$B$465,MATCH(E2355,Mapping!$A$2:$A$465,0))</f>
        <v>DELHI</v>
      </c>
      <c r="G2355" s="0" t="str">
        <f aca="false">INDEX(Mapping!$C$2:$C$465,MATCH(E2355,Mapping!$A$2:$A$465,0))</f>
        <v>DELHI</v>
      </c>
      <c r="H2355" s="2" t="n">
        <v>296.47</v>
      </c>
      <c r="I2355" s="3" t="n">
        <v>6.26</v>
      </c>
    </row>
    <row r="2356" customFormat="false" ht="15" hidden="false" customHeight="false" outlineLevel="0" collapsed="false">
      <c r="A2356" s="0" t="s">
        <v>251</v>
      </c>
      <c r="B2356" s="0" t="n">
        <f aca="false">VALUE(LEFT(A2356,4))</f>
        <v>2025</v>
      </c>
      <c r="C2356" s="0" t="str">
        <f aca="false">"FY"&amp;IF(VALUE(MID(A2356,6,2))&gt;=4,VALUE(LEFT(A2356,4)),VALUE(LEFT(A2356,4))-1)&amp;"-"&amp;TEXT(MOD(IF(VALUE(MID(A2356,6,2))&gt;=4,VALUE(LEFT(A2356,4)),VALUE(LEFT(A2356,4))-1)+1,100),"00")</f>
        <v>FY2025-26</v>
      </c>
      <c r="D2356" s="0" t="s">
        <v>668</v>
      </c>
      <c r="E2356" s="0" t="s">
        <v>40</v>
      </c>
      <c r="F2356" s="0" t="str">
        <f aca="false">INDEX(Mapping!$B$2:$B$465,MATCH(E2356,Mapping!$A$2:$A$465,0))</f>
        <v>TAMIL NADU</v>
      </c>
      <c r="G2356" s="0" t="str">
        <f aca="false">INDEX(Mapping!$C$2:$C$465,MATCH(E2356,Mapping!$A$2:$A$465,0))</f>
        <v>TAMIL NADU</v>
      </c>
      <c r="H2356" s="2" t="n">
        <v>239.29</v>
      </c>
      <c r="I2356" s="3" t="n">
        <v>5.05</v>
      </c>
    </row>
    <row r="2357" customFormat="false" ht="15" hidden="false" customHeight="false" outlineLevel="0" collapsed="false">
      <c r="A2357" s="0" t="s">
        <v>251</v>
      </c>
      <c r="B2357" s="0" t="n">
        <f aca="false">VALUE(LEFT(A2357,4))</f>
        <v>2025</v>
      </c>
      <c r="C2357" s="0" t="str">
        <f aca="false">"FY"&amp;IF(VALUE(MID(A2357,6,2))&gt;=4,VALUE(LEFT(A2357,4)),VALUE(LEFT(A2357,4))-1)&amp;"-"&amp;TEXT(MOD(IF(VALUE(MID(A2357,6,2))&gt;=4,VALUE(LEFT(A2357,4)),VALUE(LEFT(A2357,4))-1)+1,100),"00")</f>
        <v>FY2025-26</v>
      </c>
      <c r="D2357" s="0" t="s">
        <v>702</v>
      </c>
      <c r="E2357" s="0" t="s">
        <v>42</v>
      </c>
      <c r="F2357" s="0" t="str">
        <f aca="false">INDEX(Mapping!$B$2:$B$465,MATCH(E2357,Mapping!$A$2:$A$465,0))</f>
        <v>PUNJAB</v>
      </c>
      <c r="G2357" s="0" t="str">
        <f aca="false">INDEX(Mapping!$C$2:$C$465,MATCH(E2357,Mapping!$A$2:$A$465,0))</f>
        <v>PUNJAB</v>
      </c>
      <c r="H2357" s="2" t="n">
        <v>204.25</v>
      </c>
      <c r="I2357" s="3" t="n">
        <v>4.31</v>
      </c>
    </row>
    <row r="2358" customFormat="false" ht="15" hidden="false" customHeight="false" outlineLevel="0" collapsed="false">
      <c r="A2358" s="0" t="s">
        <v>251</v>
      </c>
      <c r="B2358" s="0" t="n">
        <f aca="false">VALUE(LEFT(A2358,4))</f>
        <v>2025</v>
      </c>
      <c r="C2358" s="0" t="str">
        <f aca="false">"FY"&amp;IF(VALUE(MID(A2358,6,2))&gt;=4,VALUE(LEFT(A2358,4)),VALUE(LEFT(A2358,4))-1)&amp;"-"&amp;TEXT(MOD(IF(VALUE(MID(A2358,6,2))&gt;=4,VALUE(LEFT(A2358,4)),VALUE(LEFT(A2358,4))-1)+1,100),"00")</f>
        <v>FY2025-26</v>
      </c>
      <c r="D2358" s="0" t="s">
        <v>672</v>
      </c>
      <c r="E2358" s="0" t="s">
        <v>38</v>
      </c>
      <c r="F2358" s="0" t="str">
        <f aca="false">INDEX(Mapping!$B$2:$B$465,MATCH(E2358,Mapping!$A$2:$A$465,0))</f>
        <v>ANDHRA PRADESH</v>
      </c>
      <c r="G2358" s="0" t="str">
        <f aca="false">INDEX(Mapping!$C$2:$C$465,MATCH(E2358,Mapping!$A$2:$A$465,0))</f>
        <v>ANDHRA PRADESH</v>
      </c>
      <c r="H2358" s="2" t="n">
        <v>185.75</v>
      </c>
      <c r="I2358" s="3" t="n">
        <v>3.92</v>
      </c>
    </row>
    <row r="2359" customFormat="false" ht="15" hidden="false" customHeight="false" outlineLevel="0" collapsed="false">
      <c r="A2359" s="0" t="s">
        <v>251</v>
      </c>
      <c r="B2359" s="0" t="n">
        <f aca="false">VALUE(LEFT(A2359,4))</f>
        <v>2025</v>
      </c>
      <c r="C2359" s="0" t="str">
        <f aca="false">"FY"&amp;IF(VALUE(MID(A2359,6,2))&gt;=4,VALUE(LEFT(A2359,4)),VALUE(LEFT(A2359,4))-1)&amp;"-"&amp;TEXT(MOD(IF(VALUE(MID(A2359,6,2))&gt;=4,VALUE(LEFT(A2359,4)),VALUE(LEFT(A2359,4))-1)+1,100),"00")</f>
        <v>FY2025-26</v>
      </c>
      <c r="D2359" s="0" t="s">
        <v>738</v>
      </c>
      <c r="E2359" s="0" t="s">
        <v>56</v>
      </c>
      <c r="F2359" s="0" t="str">
        <f aca="false">INDEX(Mapping!$B$2:$B$465,MATCH(E2359,Mapping!$A$2:$A$465,0))</f>
        <v>UTTARAKHAND</v>
      </c>
      <c r="G2359" s="0" t="str">
        <f aca="false">INDEX(Mapping!$C$2:$C$465,MATCH(E2359,Mapping!$A$2:$A$465,0))</f>
        <v>UTTARAKHAND</v>
      </c>
      <c r="H2359" s="2" t="n">
        <v>108.6</v>
      </c>
      <c r="I2359" s="3" t="n">
        <v>2.29</v>
      </c>
    </row>
    <row r="2360" customFormat="false" ht="15" hidden="false" customHeight="false" outlineLevel="0" collapsed="false">
      <c r="A2360" s="0" t="s">
        <v>251</v>
      </c>
      <c r="B2360" s="0" t="n">
        <f aca="false">VALUE(LEFT(A2360,4))</f>
        <v>2025</v>
      </c>
      <c r="C2360" s="0" t="str">
        <f aca="false">"FY"&amp;IF(VALUE(MID(A2360,6,2))&gt;=4,VALUE(LEFT(A2360,4)),VALUE(LEFT(A2360,4))-1)&amp;"-"&amp;TEXT(MOD(IF(VALUE(MID(A2360,6,2))&gt;=4,VALUE(LEFT(A2360,4)),VALUE(LEFT(A2360,4))-1)+1,100),"00")</f>
        <v>FY2025-26</v>
      </c>
      <c r="D2360" s="0" t="s">
        <v>285</v>
      </c>
      <c r="E2360" s="0" t="s">
        <v>285</v>
      </c>
      <c r="F2360" s="0" t="str">
        <f aca="false">INDEX(Mapping!$B$2:$B$465,MATCH(E2360,Mapping!$A$2:$A$465,0))</f>
        <v>MEENAKSHI ENERGY</v>
      </c>
      <c r="G2360" s="0" t="str">
        <f aca="false">INDEX(Mapping!$C$2:$C$465,MATCH(E2360,Mapping!$A$2:$A$465,0))</f>
        <v>MEENAKSHI ENERGY</v>
      </c>
      <c r="H2360" s="2" t="n">
        <v>69.48</v>
      </c>
      <c r="I2360" s="3" t="n">
        <v>1.47</v>
      </c>
    </row>
    <row r="2361" customFormat="false" ht="15" hidden="false" customHeight="false" outlineLevel="0" collapsed="false">
      <c r="A2361" s="0" t="s">
        <v>251</v>
      </c>
      <c r="B2361" s="0" t="n">
        <f aca="false">VALUE(LEFT(A2361,4))</f>
        <v>2025</v>
      </c>
      <c r="C2361" s="0" t="str">
        <f aca="false">"FY"&amp;IF(VALUE(MID(A2361,6,2))&gt;=4,VALUE(LEFT(A2361,4)),VALUE(LEFT(A2361,4))-1)&amp;"-"&amp;TEXT(MOD(IF(VALUE(MID(A2361,6,2))&gt;=4,VALUE(LEFT(A2361,4)),VALUE(LEFT(A2361,4))-1)+1,100),"00")</f>
        <v>FY2025-26</v>
      </c>
      <c r="D2361" s="0" t="s">
        <v>875</v>
      </c>
      <c r="E2361" s="0" t="s">
        <v>178</v>
      </c>
      <c r="F2361" s="0" t="str">
        <f aca="false">INDEX(Mapping!$B$2:$B$465,MATCH(E2361,Mapping!$A$2:$A$465,0))</f>
        <v>AM/NS INDIA (HAZIRA)</v>
      </c>
      <c r="G2361" s="0" t="str">
        <f aca="false">INDEX(Mapping!$C$2:$C$465,MATCH(E2361,Mapping!$A$2:$A$465,0))</f>
        <v>AM/NS INDIA (HAZIRA)</v>
      </c>
      <c r="H2361" s="2" t="n">
        <v>63.22</v>
      </c>
      <c r="I2361" s="3" t="n">
        <v>1.34</v>
      </c>
    </row>
    <row r="2362" customFormat="false" ht="15" hidden="false" customHeight="false" outlineLevel="0" collapsed="false">
      <c r="A2362" s="0" t="s">
        <v>251</v>
      </c>
      <c r="B2362" s="0" t="n">
        <f aca="false">VALUE(LEFT(A2362,4))</f>
        <v>2025</v>
      </c>
      <c r="C2362" s="0" t="str">
        <f aca="false">"FY"&amp;IF(VALUE(MID(A2362,6,2))&gt;=4,VALUE(LEFT(A2362,4)),VALUE(LEFT(A2362,4))-1)&amp;"-"&amp;TEXT(MOD(IF(VALUE(MID(A2362,6,2))&gt;=4,VALUE(LEFT(A2362,4)),VALUE(LEFT(A2362,4))-1)+1,100),"00")</f>
        <v>FY2025-26</v>
      </c>
      <c r="D2362" s="0" t="s">
        <v>683</v>
      </c>
      <c r="E2362" s="0" t="s">
        <v>153</v>
      </c>
      <c r="F2362" s="0" t="str">
        <f aca="false">INDEX(Mapping!$B$2:$B$465,MATCH(E2362,Mapping!$A$2:$A$465,0))</f>
        <v>DVC</v>
      </c>
      <c r="G2362" s="0" t="str">
        <f aca="false">INDEX(Mapping!$C$2:$C$465,MATCH(E2362,Mapping!$A$2:$A$465,0))</f>
        <v>DVC</v>
      </c>
      <c r="H2362" s="2" t="n">
        <v>61.49</v>
      </c>
      <c r="I2362" s="3" t="n">
        <v>1.3</v>
      </c>
    </row>
    <row r="2363" customFormat="false" ht="15" hidden="false" customHeight="false" outlineLevel="0" collapsed="false">
      <c r="A2363" s="0" t="s">
        <v>251</v>
      </c>
      <c r="B2363" s="0" t="n">
        <f aca="false">VALUE(LEFT(A2363,4))</f>
        <v>2025</v>
      </c>
      <c r="C2363" s="0" t="str">
        <f aca="false">"FY"&amp;IF(VALUE(MID(A2363,6,2))&gt;=4,VALUE(LEFT(A2363,4)),VALUE(LEFT(A2363,4))-1)&amp;"-"&amp;TEXT(MOD(IF(VALUE(MID(A2363,6,2))&gt;=4,VALUE(LEFT(A2363,4)),VALUE(LEFT(A2363,4))-1)+1,100),"00")</f>
        <v>FY2025-26</v>
      </c>
      <c r="D2363" s="0" t="s">
        <v>660</v>
      </c>
      <c r="E2363" s="0" t="s">
        <v>50</v>
      </c>
      <c r="F2363" s="0" t="str">
        <f aca="false">INDEX(Mapping!$B$2:$B$465,MATCH(E2363,Mapping!$A$2:$A$465,0))</f>
        <v>MADHYA PRADESH</v>
      </c>
      <c r="G2363" s="0" t="str">
        <f aca="false">INDEX(Mapping!$C$2:$C$465,MATCH(E2363,Mapping!$A$2:$A$465,0))</f>
        <v>MADHYA PRADESH</v>
      </c>
      <c r="H2363" s="2" t="n">
        <v>61.02</v>
      </c>
      <c r="I2363" s="3" t="n">
        <v>1.29</v>
      </c>
    </row>
    <row r="2364" customFormat="false" ht="15" hidden="false" customHeight="false" outlineLevel="0" collapsed="false">
      <c r="A2364" s="0" t="s">
        <v>251</v>
      </c>
      <c r="B2364" s="0" t="n">
        <f aca="false">VALUE(LEFT(A2364,4))</f>
        <v>2025</v>
      </c>
      <c r="C2364" s="0" t="str">
        <f aca="false">"FY"&amp;IF(VALUE(MID(A2364,6,2))&gt;=4,VALUE(LEFT(A2364,4)),VALUE(LEFT(A2364,4))-1)&amp;"-"&amp;TEXT(MOD(IF(VALUE(MID(A2364,6,2))&gt;=4,VALUE(LEFT(A2364,4)),VALUE(LEFT(A2364,4))-1)+1,100),"00")</f>
        <v>FY2025-26</v>
      </c>
      <c r="D2364" s="0" t="s">
        <v>699</v>
      </c>
      <c r="E2364" s="0" t="s">
        <v>71</v>
      </c>
      <c r="F2364" s="0" t="str">
        <f aca="false">INDEX(Mapping!$B$2:$B$465,MATCH(E2364,Mapping!$A$2:$A$465,0))</f>
        <v>KERALA</v>
      </c>
      <c r="G2364" s="0" t="str">
        <f aca="false">INDEX(Mapping!$C$2:$C$465,MATCH(E2364,Mapping!$A$2:$A$465,0))</f>
        <v>KERALA</v>
      </c>
      <c r="H2364" s="2" t="n">
        <v>55.47</v>
      </c>
      <c r="I2364" s="3" t="n">
        <v>1.17</v>
      </c>
    </row>
    <row r="2365" customFormat="false" ht="15" hidden="false" customHeight="false" outlineLevel="0" collapsed="false">
      <c r="A2365" s="0" t="s">
        <v>251</v>
      </c>
      <c r="B2365" s="0" t="n">
        <f aca="false">VALUE(LEFT(A2365,4))</f>
        <v>2025</v>
      </c>
      <c r="C2365" s="0" t="str">
        <f aca="false">"FY"&amp;IF(VALUE(MID(A2365,6,2))&gt;=4,VALUE(LEFT(A2365,4)),VALUE(LEFT(A2365,4))-1)&amp;"-"&amp;TEXT(MOD(IF(VALUE(MID(A2365,6,2))&gt;=4,VALUE(LEFT(A2365,4)),VALUE(LEFT(A2365,4))-1)+1,100),"00")</f>
        <v>FY2025-26</v>
      </c>
      <c r="D2365" s="0" t="s">
        <v>663</v>
      </c>
      <c r="E2365" s="0" t="s">
        <v>41</v>
      </c>
      <c r="F2365" s="0" t="str">
        <f aca="false">INDEX(Mapping!$B$2:$B$465,MATCH(E2365,Mapping!$A$2:$A$465,0))</f>
        <v>RAJASTHAN</v>
      </c>
      <c r="G2365" s="0" t="str">
        <f aca="false">INDEX(Mapping!$C$2:$C$465,MATCH(E2365,Mapping!$A$2:$A$465,0))</f>
        <v>RAJASTHAN</v>
      </c>
      <c r="H2365" s="2" t="n">
        <v>51.59</v>
      </c>
      <c r="I2365" s="3" t="n">
        <v>1.09</v>
      </c>
    </row>
    <row r="2366" customFormat="false" ht="15" hidden="false" customHeight="false" outlineLevel="0" collapsed="false">
      <c r="A2366" s="0" t="s">
        <v>251</v>
      </c>
      <c r="B2366" s="0" t="n">
        <f aca="false">VALUE(LEFT(A2366,4))</f>
        <v>2025</v>
      </c>
      <c r="C2366" s="0" t="str">
        <f aca="false">"FY"&amp;IF(VALUE(MID(A2366,6,2))&gt;=4,VALUE(LEFT(A2366,4)),VALUE(LEFT(A2366,4))-1)&amp;"-"&amp;TEXT(MOD(IF(VALUE(MID(A2366,6,2))&gt;=4,VALUE(LEFT(A2366,4)),VALUE(LEFT(A2366,4))-1)+1,100),"00")</f>
        <v>FY2025-26</v>
      </c>
      <c r="D2366" s="0" t="s">
        <v>652</v>
      </c>
      <c r="E2366" s="0" t="s">
        <v>47</v>
      </c>
      <c r="F2366" s="0" t="str">
        <f aca="false">INDEX(Mapping!$B$2:$B$465,MATCH(E2366,Mapping!$A$2:$A$465,0))</f>
        <v>KARNATAKA</v>
      </c>
      <c r="G2366" s="0" t="str">
        <f aca="false">INDEX(Mapping!$C$2:$C$465,MATCH(E2366,Mapping!$A$2:$A$465,0))</f>
        <v>KARNATAKA</v>
      </c>
      <c r="H2366" s="2" t="n">
        <v>39.65</v>
      </c>
      <c r="I2366" s="3" t="n">
        <v>0.84</v>
      </c>
    </row>
    <row r="2367" customFormat="false" ht="15" hidden="false" customHeight="false" outlineLevel="0" collapsed="false">
      <c r="A2367" s="0" t="s">
        <v>251</v>
      </c>
      <c r="B2367" s="0" t="n">
        <f aca="false">VALUE(LEFT(A2367,4))</f>
        <v>2025</v>
      </c>
      <c r="C2367" s="0" t="str">
        <f aca="false">"FY"&amp;IF(VALUE(MID(A2367,6,2))&gt;=4,VALUE(LEFT(A2367,4)),VALUE(LEFT(A2367,4))-1)&amp;"-"&amp;TEXT(MOD(IF(VALUE(MID(A2367,6,2))&gt;=4,VALUE(LEFT(A2367,4)),VALUE(LEFT(A2367,4))-1)+1,100),"00")</f>
        <v>FY2025-26</v>
      </c>
      <c r="D2367" s="0" t="s">
        <v>872</v>
      </c>
      <c r="E2367" s="0" t="s">
        <v>105</v>
      </c>
      <c r="F2367" s="0" t="str">
        <f aca="false">INDEX(Mapping!$B$2:$B$465,MATCH(E2367,Mapping!$A$2:$A$465,0))</f>
        <v>DNH &amp; DD (UT)</v>
      </c>
      <c r="G2367" s="0" t="str">
        <f aca="false">INDEX(Mapping!$C$2:$C$465,MATCH(E2367,Mapping!$A$2:$A$465,0))</f>
        <v>DNH &amp; DD (UT)</v>
      </c>
      <c r="H2367" s="2" t="n">
        <v>34.83</v>
      </c>
      <c r="I2367" s="3" t="n">
        <v>0.74</v>
      </c>
    </row>
    <row r="2368" customFormat="false" ht="15" hidden="false" customHeight="false" outlineLevel="0" collapsed="false">
      <c r="A2368" s="0" t="s">
        <v>251</v>
      </c>
      <c r="B2368" s="0" t="n">
        <f aca="false">VALUE(LEFT(A2368,4))</f>
        <v>2025</v>
      </c>
      <c r="C2368" s="0" t="str">
        <f aca="false">"FY"&amp;IF(VALUE(MID(A2368,6,2))&gt;=4,VALUE(LEFT(A2368,4)),VALUE(LEFT(A2368,4))-1)&amp;"-"&amp;TEXT(MOD(IF(VALUE(MID(A2368,6,2))&gt;=4,VALUE(LEFT(A2368,4)),VALUE(LEFT(A2368,4))-1)+1,100),"00")</f>
        <v>FY2025-26</v>
      </c>
      <c r="D2368" s="0" t="s">
        <v>874</v>
      </c>
      <c r="E2368" s="0" t="s">
        <v>257</v>
      </c>
      <c r="F2368" s="0" t="str">
        <f aca="false">INDEX(Mapping!$B$2:$B$465,MATCH(E2368,Mapping!$A$2:$A$465,0))</f>
        <v>INDIAN RAILWAYS (NCR)</v>
      </c>
      <c r="G2368" s="0" t="str">
        <f aca="false">INDEX(Mapping!$C$2:$C$465,MATCH(E2368,Mapping!$A$2:$A$465,0))</f>
        <v>INDIAN RAILWAYS (NCR)</v>
      </c>
      <c r="H2368" s="2" t="n">
        <v>34.7</v>
      </c>
      <c r="I2368" s="3" t="n">
        <v>0.73</v>
      </c>
    </row>
    <row r="2369" customFormat="false" ht="15" hidden="false" customHeight="false" outlineLevel="0" collapsed="false">
      <c r="A2369" s="0" t="s">
        <v>251</v>
      </c>
      <c r="B2369" s="0" t="n">
        <f aca="false">VALUE(LEFT(A2369,4))</f>
        <v>2025</v>
      </c>
      <c r="C2369" s="0" t="str">
        <f aca="false">"FY"&amp;IF(VALUE(MID(A2369,6,2))&gt;=4,VALUE(LEFT(A2369,4)),VALUE(LEFT(A2369,4))-1)&amp;"-"&amp;TEXT(MOD(IF(VALUE(MID(A2369,6,2))&gt;=4,VALUE(LEFT(A2369,4)),VALUE(LEFT(A2369,4))-1)+1,100),"00")</f>
        <v>FY2025-26</v>
      </c>
      <c r="D2369" s="0" t="s">
        <v>654</v>
      </c>
      <c r="E2369" s="0" t="s">
        <v>43</v>
      </c>
      <c r="F2369" s="0" t="str">
        <f aca="false">INDEX(Mapping!$B$2:$B$465,MATCH(E2369,Mapping!$A$2:$A$465,0))</f>
        <v>ODISHA</v>
      </c>
      <c r="G2369" s="0" t="str">
        <f aca="false">INDEX(Mapping!$C$2:$C$465,MATCH(E2369,Mapping!$A$2:$A$465,0))</f>
        <v>ODISHA</v>
      </c>
      <c r="H2369" s="2" t="n">
        <v>32.8</v>
      </c>
      <c r="I2369" s="3" t="n">
        <v>0.69</v>
      </c>
    </row>
    <row r="2370" customFormat="false" ht="15" hidden="false" customHeight="false" outlineLevel="0" collapsed="false">
      <c r="A2370" s="0" t="s">
        <v>251</v>
      </c>
      <c r="B2370" s="0" t="n">
        <f aca="false">VALUE(LEFT(A2370,4))</f>
        <v>2025</v>
      </c>
      <c r="C2370" s="0" t="str">
        <f aca="false">"FY"&amp;IF(VALUE(MID(A2370,6,2))&gt;=4,VALUE(LEFT(A2370,4)),VALUE(LEFT(A2370,4))-1)&amp;"-"&amp;TEXT(MOD(IF(VALUE(MID(A2370,6,2))&gt;=4,VALUE(LEFT(A2370,4)),VALUE(LEFT(A2370,4))-1)+1,100),"00")</f>
        <v>FY2025-26</v>
      </c>
      <c r="D2370" s="0" t="s">
        <v>687</v>
      </c>
      <c r="E2370" s="0" t="s">
        <v>45</v>
      </c>
      <c r="F2370" s="0" t="str">
        <f aca="false">INDEX(Mapping!$B$2:$B$465,MATCH(E2370,Mapping!$A$2:$A$465,0))</f>
        <v>BIHAR</v>
      </c>
      <c r="G2370" s="0" t="str">
        <f aca="false">INDEX(Mapping!$C$2:$C$465,MATCH(E2370,Mapping!$A$2:$A$465,0))</f>
        <v>BIHAR</v>
      </c>
      <c r="H2370" s="2" t="n">
        <v>32.68</v>
      </c>
      <c r="I2370" s="3" t="n">
        <v>0.69</v>
      </c>
    </row>
    <row r="2371" customFormat="false" ht="15" hidden="false" customHeight="false" outlineLevel="0" collapsed="false">
      <c r="A2371" s="0" t="s">
        <v>251</v>
      </c>
      <c r="B2371" s="0" t="n">
        <f aca="false">VALUE(LEFT(A2371,4))</f>
        <v>2025</v>
      </c>
      <c r="C2371" s="0" t="str">
        <f aca="false">"FY"&amp;IF(VALUE(MID(A2371,6,2))&gt;=4,VALUE(LEFT(A2371,4)),VALUE(LEFT(A2371,4))-1)&amp;"-"&amp;TEXT(MOD(IF(VALUE(MID(A2371,6,2))&gt;=4,VALUE(LEFT(A2371,4)),VALUE(LEFT(A2371,4))-1)+1,100),"00")</f>
        <v>FY2025-26</v>
      </c>
      <c r="D2371" s="0" t="s">
        <v>665</v>
      </c>
      <c r="E2371" s="0" t="s">
        <v>61</v>
      </c>
      <c r="F2371" s="0" t="str">
        <f aca="false">INDEX(Mapping!$B$2:$B$465,MATCH(E2371,Mapping!$A$2:$A$465,0))</f>
        <v>ASSAM</v>
      </c>
      <c r="G2371" s="0" t="str">
        <f aca="false">INDEX(Mapping!$C$2:$C$465,MATCH(E2371,Mapping!$A$2:$A$465,0))</f>
        <v>ASSAM</v>
      </c>
      <c r="H2371" s="2" t="n">
        <v>28.82</v>
      </c>
      <c r="I2371" s="3" t="n">
        <v>0.61</v>
      </c>
    </row>
    <row r="2372" customFormat="false" ht="15" hidden="false" customHeight="false" outlineLevel="0" collapsed="false">
      <c r="A2372" s="0" t="s">
        <v>251</v>
      </c>
      <c r="B2372" s="0" t="n">
        <f aca="false">VALUE(LEFT(A2372,4))</f>
        <v>2025</v>
      </c>
      <c r="C2372" s="0" t="str">
        <f aca="false">"FY"&amp;IF(VALUE(MID(A2372,6,2))&gt;=4,VALUE(LEFT(A2372,4)),VALUE(LEFT(A2372,4))-1)&amp;"-"&amp;TEXT(MOD(IF(VALUE(MID(A2372,6,2))&gt;=4,VALUE(LEFT(A2372,4)),VALUE(LEFT(A2372,4))-1)+1,100),"00")</f>
        <v>FY2025-26</v>
      </c>
      <c r="D2372" s="0" t="s">
        <v>757</v>
      </c>
      <c r="E2372" s="0" t="s">
        <v>121</v>
      </c>
      <c r="F2372" s="0" t="str">
        <f aca="false">INDEX(Mapping!$B$2:$B$465,MATCH(E2372,Mapping!$A$2:$A$465,0))</f>
        <v>MEGHALAYA</v>
      </c>
      <c r="G2372" s="0" t="str">
        <f aca="false">INDEX(Mapping!$C$2:$C$465,MATCH(E2372,Mapping!$A$2:$A$465,0))</f>
        <v>MEGHALAYA</v>
      </c>
      <c r="H2372" s="2" t="n">
        <v>23.01</v>
      </c>
      <c r="I2372" s="3" t="n">
        <v>0.49</v>
      </c>
    </row>
    <row r="2373" customFormat="false" ht="15" hidden="false" customHeight="false" outlineLevel="0" collapsed="false">
      <c r="A2373" s="0" t="s">
        <v>251</v>
      </c>
      <c r="B2373" s="0" t="n">
        <f aca="false">VALUE(LEFT(A2373,4))</f>
        <v>2025</v>
      </c>
      <c r="C2373" s="0" t="str">
        <f aca="false">"FY"&amp;IF(VALUE(MID(A2373,6,2))&gt;=4,VALUE(LEFT(A2373,4)),VALUE(LEFT(A2373,4))-1)&amp;"-"&amp;TEXT(MOD(IF(VALUE(MID(A2373,6,2))&gt;=4,VALUE(LEFT(A2373,4)),VALUE(LEFT(A2373,4))-1)+1,100),"00")</f>
        <v>FY2025-26</v>
      </c>
      <c r="D2373" s="0" t="s">
        <v>669</v>
      </c>
      <c r="E2373" s="0" t="s">
        <v>44</v>
      </c>
      <c r="F2373" s="0" t="str">
        <f aca="false">INDEX(Mapping!$B$2:$B$465,MATCH(E2373,Mapping!$A$2:$A$465,0))</f>
        <v>HARYANA</v>
      </c>
      <c r="G2373" s="0" t="str">
        <f aca="false">INDEX(Mapping!$C$2:$C$465,MATCH(E2373,Mapping!$A$2:$A$465,0))</f>
        <v>HARYANA</v>
      </c>
      <c r="H2373" s="2" t="n">
        <v>18.64</v>
      </c>
      <c r="I2373" s="3" t="n">
        <v>0.39</v>
      </c>
    </row>
    <row r="2374" customFormat="false" ht="15" hidden="false" customHeight="false" outlineLevel="0" collapsed="false">
      <c r="A2374" s="0" t="s">
        <v>251</v>
      </c>
      <c r="B2374" s="0" t="n">
        <f aca="false">VALUE(LEFT(A2374,4))</f>
        <v>2025</v>
      </c>
      <c r="C2374" s="0" t="str">
        <f aca="false">"FY"&amp;IF(VALUE(MID(A2374,6,2))&gt;=4,VALUE(LEFT(A2374,4)),VALUE(LEFT(A2374,4))-1)&amp;"-"&amp;TEXT(MOD(IF(VALUE(MID(A2374,6,2))&gt;=4,VALUE(LEFT(A2374,4)),VALUE(LEFT(A2374,4))-1)+1,100),"00")</f>
        <v>FY2025-26</v>
      </c>
      <c r="D2374" s="0" t="s">
        <v>53</v>
      </c>
      <c r="E2374" s="0" t="s">
        <v>53</v>
      </c>
      <c r="F2374" s="0" t="str">
        <f aca="false">INDEX(Mapping!$B$2:$B$465,MATCH(E2374,Mapping!$A$2:$A$465,0))</f>
        <v>HIMACHAL PRADESH</v>
      </c>
      <c r="G2374" s="0" t="str">
        <f aca="false">INDEX(Mapping!$C$2:$C$465,MATCH(E2374,Mapping!$A$2:$A$465,0))</f>
        <v>HIMACHAL PRADESH</v>
      </c>
      <c r="H2374" s="2" t="n">
        <v>13.56</v>
      </c>
      <c r="I2374" s="3" t="n">
        <v>0.29</v>
      </c>
    </row>
    <row r="2375" customFormat="false" ht="15" hidden="false" customHeight="false" outlineLevel="0" collapsed="false">
      <c r="A2375" s="0" t="s">
        <v>251</v>
      </c>
      <c r="B2375" s="0" t="n">
        <f aca="false">VALUE(LEFT(A2375,4))</f>
        <v>2025</v>
      </c>
      <c r="C2375" s="0" t="str">
        <f aca="false">"FY"&amp;IF(VALUE(MID(A2375,6,2))&gt;=4,VALUE(LEFT(A2375,4)),VALUE(LEFT(A2375,4))-1)&amp;"-"&amp;TEXT(MOD(IF(VALUE(MID(A2375,6,2))&gt;=4,VALUE(LEFT(A2375,4)),VALUE(LEFT(A2375,4))-1)+1,100),"00")</f>
        <v>FY2025-26</v>
      </c>
      <c r="D2375" s="0" t="s">
        <v>711</v>
      </c>
      <c r="E2375" s="0" t="s">
        <v>94</v>
      </c>
      <c r="F2375" s="0" t="str">
        <f aca="false">INDEX(Mapping!$B$2:$B$465,MATCH(E2375,Mapping!$A$2:$A$465,0))</f>
        <v>JHARKHAND</v>
      </c>
      <c r="G2375" s="0" t="str">
        <f aca="false">INDEX(Mapping!$C$2:$C$465,MATCH(E2375,Mapping!$A$2:$A$465,0))</f>
        <v>JHARKHAND</v>
      </c>
      <c r="H2375" s="2" t="n">
        <v>13.24</v>
      </c>
      <c r="I2375" s="3" t="n">
        <v>0.28</v>
      </c>
    </row>
    <row r="2376" customFormat="false" ht="15" hidden="false" customHeight="false" outlineLevel="0" collapsed="false">
      <c r="A2376" s="0" t="s">
        <v>251</v>
      </c>
      <c r="B2376" s="0" t="n">
        <f aca="false">VALUE(LEFT(A2376,4))</f>
        <v>2025</v>
      </c>
      <c r="C2376" s="0" t="str">
        <f aca="false">"FY"&amp;IF(VALUE(MID(A2376,6,2))&gt;=4,VALUE(LEFT(A2376,4)),VALUE(LEFT(A2376,4))-1)&amp;"-"&amp;TEXT(MOD(IF(VALUE(MID(A2376,6,2))&gt;=4,VALUE(LEFT(A2376,4)),VALUE(LEFT(A2376,4))-1)+1,100),"00")</f>
        <v>FY2025-26</v>
      </c>
      <c r="D2376" s="0" t="s">
        <v>192</v>
      </c>
      <c r="E2376" s="0" t="s">
        <v>192</v>
      </c>
      <c r="F2376" s="0" t="str">
        <f aca="false">INDEX(Mapping!$B$2:$B$465,MATCH(E2376,Mapping!$A$2:$A$465,0))</f>
        <v>MB POWER (MP)</v>
      </c>
      <c r="G2376" s="0" t="str">
        <f aca="false">INDEX(Mapping!$C$2:$C$465,MATCH(E2376,Mapping!$A$2:$A$465,0))</f>
        <v>MB POWER (MP)</v>
      </c>
      <c r="H2376" s="2" t="n">
        <v>9</v>
      </c>
      <c r="I2376" s="3" t="n">
        <v>0.19</v>
      </c>
    </row>
    <row r="2377" customFormat="false" ht="15" hidden="false" customHeight="false" outlineLevel="0" collapsed="false">
      <c r="A2377" s="0" t="s">
        <v>251</v>
      </c>
      <c r="B2377" s="0" t="n">
        <f aca="false">VALUE(LEFT(A2377,4))</f>
        <v>2025</v>
      </c>
      <c r="C2377" s="0" t="str">
        <f aca="false">"FY"&amp;IF(VALUE(MID(A2377,6,2))&gt;=4,VALUE(LEFT(A2377,4)),VALUE(LEFT(A2377,4))-1)&amp;"-"&amp;TEXT(MOD(IF(VALUE(MID(A2377,6,2))&gt;=4,VALUE(LEFT(A2377,4)),VALUE(LEFT(A2377,4))-1)+1,100),"00")</f>
        <v>FY2025-26</v>
      </c>
      <c r="D2377" s="0" t="s">
        <v>839</v>
      </c>
      <c r="E2377" s="0" t="s">
        <v>343</v>
      </c>
      <c r="F2377" s="0" t="str">
        <f aca="false">INDEX(Mapping!$B$2:$B$465,MATCH(E2377,Mapping!$A$2:$A$465,0))</f>
        <v>2X600 VEDANTA LIMITED CHHATTISGARH POWER PLANT</v>
      </c>
      <c r="G2377" s="0" t="str">
        <f aca="false">INDEX(Mapping!$C$2:$C$465,MATCH(E2377,Mapping!$A$2:$A$465,0))</f>
        <v>2X600 VEDANTA LIMITED CHHATTISGARH POWER PLANT</v>
      </c>
      <c r="H2377" s="2" t="n">
        <v>7.19</v>
      </c>
      <c r="I2377" s="3" t="n">
        <v>0.15</v>
      </c>
    </row>
    <row r="2378" customFormat="false" ht="15" hidden="false" customHeight="false" outlineLevel="0" collapsed="false">
      <c r="A2378" s="0" t="s">
        <v>251</v>
      </c>
      <c r="B2378" s="0" t="n">
        <f aca="false">VALUE(LEFT(A2378,4))</f>
        <v>2025</v>
      </c>
      <c r="C2378" s="0" t="str">
        <f aca="false">"FY"&amp;IF(VALUE(MID(A2378,6,2))&gt;=4,VALUE(LEFT(A2378,4)),VALUE(LEFT(A2378,4))-1)&amp;"-"&amp;TEXT(MOD(IF(VALUE(MID(A2378,6,2))&gt;=4,VALUE(LEFT(A2378,4)),VALUE(LEFT(A2378,4))-1)+1,100),"00")</f>
        <v>FY2025-26</v>
      </c>
      <c r="D2378" s="0" t="s">
        <v>690</v>
      </c>
      <c r="E2378" s="0" t="s">
        <v>198</v>
      </c>
      <c r="F2378" s="0" t="str">
        <f aca="false">INDEX(Mapping!$B$2:$B$465,MATCH(E2378,Mapping!$A$2:$A$465,0))</f>
        <v>CHANDIGARH</v>
      </c>
      <c r="G2378" s="0" t="str">
        <f aca="false">INDEX(Mapping!$C$2:$C$465,MATCH(E2378,Mapping!$A$2:$A$465,0))</f>
        <v>CHANDIGARH</v>
      </c>
      <c r="H2378" s="2" t="n">
        <v>5.78</v>
      </c>
      <c r="I2378" s="3" t="n">
        <v>0.12</v>
      </c>
    </row>
    <row r="2379" customFormat="false" ht="15" hidden="false" customHeight="false" outlineLevel="0" collapsed="false">
      <c r="A2379" s="0" t="s">
        <v>251</v>
      </c>
      <c r="B2379" s="0" t="n">
        <f aca="false">VALUE(LEFT(A2379,4))</f>
        <v>2025</v>
      </c>
      <c r="C2379" s="0" t="str">
        <f aca="false">"FY"&amp;IF(VALUE(MID(A2379,6,2))&gt;=4,VALUE(LEFT(A2379,4)),VALUE(LEFT(A2379,4))-1)&amp;"-"&amp;TEXT(MOD(IF(VALUE(MID(A2379,6,2))&gt;=4,VALUE(LEFT(A2379,4)),VALUE(LEFT(A2379,4))-1)+1,100),"00")</f>
        <v>FY2025-26</v>
      </c>
      <c r="D2379" s="0" t="s">
        <v>727</v>
      </c>
      <c r="E2379" s="0" t="s">
        <v>199</v>
      </c>
      <c r="F2379" s="0" t="str">
        <f aca="false">INDEX(Mapping!$B$2:$B$465,MATCH(E2379,Mapping!$A$2:$A$465,0))</f>
        <v>TRIPURA</v>
      </c>
      <c r="G2379" s="0" t="str">
        <f aca="false">INDEX(Mapping!$C$2:$C$465,MATCH(E2379,Mapping!$A$2:$A$465,0))</f>
        <v>TRIPURA</v>
      </c>
      <c r="H2379" s="2" t="n">
        <v>5.6</v>
      </c>
      <c r="I2379" s="3" t="n">
        <v>0.12</v>
      </c>
    </row>
    <row r="2380" customFormat="false" ht="15" hidden="false" customHeight="false" outlineLevel="0" collapsed="false">
      <c r="A2380" s="0" t="s">
        <v>251</v>
      </c>
      <c r="B2380" s="0" t="n">
        <f aca="false">VALUE(LEFT(A2380,4))</f>
        <v>2025</v>
      </c>
      <c r="C2380" s="0" t="str">
        <f aca="false">"FY"&amp;IF(VALUE(MID(A2380,6,2))&gt;=4,VALUE(LEFT(A2380,4)),VALUE(LEFT(A2380,4))-1)&amp;"-"&amp;TEXT(MOD(IF(VALUE(MID(A2380,6,2))&gt;=4,VALUE(LEFT(A2380,4)),VALUE(LEFT(A2380,4))-1)+1,100),"00")</f>
        <v>FY2025-26</v>
      </c>
      <c r="D2380" s="0" t="s">
        <v>884</v>
      </c>
      <c r="E2380" s="0" t="s">
        <v>281</v>
      </c>
      <c r="F2380" s="0" t="str">
        <f aca="false">INDEX(Mapping!$B$2:$B$465,MATCH(E2380,Mapping!$A$2:$A$465,0))</f>
        <v>GREENKO AP01 IREP (PSP)</v>
      </c>
      <c r="G2380" s="0" t="str">
        <f aca="false">INDEX(Mapping!$C$2:$C$465,MATCH(E2380,Mapping!$A$2:$A$465,0))</f>
        <v>GREENKO GROUP</v>
      </c>
      <c r="H2380" s="2" t="n">
        <v>4.39</v>
      </c>
      <c r="I2380" s="3" t="n">
        <v>0.09</v>
      </c>
    </row>
    <row r="2381" customFormat="false" ht="15" hidden="false" customHeight="false" outlineLevel="0" collapsed="false">
      <c r="A2381" s="0" t="s">
        <v>251</v>
      </c>
      <c r="B2381" s="0" t="n">
        <f aca="false">VALUE(LEFT(A2381,4))</f>
        <v>2025</v>
      </c>
      <c r="C2381" s="0" t="str">
        <f aca="false">"FY"&amp;IF(VALUE(MID(A2381,6,2))&gt;=4,VALUE(LEFT(A2381,4)),VALUE(LEFT(A2381,4))-1)&amp;"-"&amp;TEXT(MOD(IF(VALUE(MID(A2381,6,2))&gt;=4,VALUE(LEFT(A2381,4)),VALUE(LEFT(A2381,4))-1)+1,100),"00")</f>
        <v>FY2025-26</v>
      </c>
      <c r="D2381" s="0" t="s">
        <v>208</v>
      </c>
      <c r="E2381" s="0" t="s">
        <v>208</v>
      </c>
      <c r="F2381" s="0" t="str">
        <f aca="false">INDEX(Mapping!$B$2:$B$465,MATCH(E2381,Mapping!$A$2:$A$465,0))</f>
        <v>JSW ENERGY UTKAL (EX-IND BARATH)</v>
      </c>
      <c r="G2381" s="0" t="str">
        <f aca="false">INDEX(Mapping!$C$2:$C$465,MATCH(E2381,Mapping!$A$2:$A$465,0))</f>
        <v>JSW ENERGY (INCL. KSK MAHANADI)</v>
      </c>
      <c r="H2381" s="2" t="n">
        <v>1.4</v>
      </c>
      <c r="I2381" s="3" t="n">
        <v>0.03</v>
      </c>
    </row>
    <row r="2382" customFormat="false" ht="15" hidden="false" customHeight="false" outlineLevel="0" collapsed="false">
      <c r="A2382" s="0" t="s">
        <v>251</v>
      </c>
      <c r="B2382" s="0" t="n">
        <f aca="false">VALUE(LEFT(A2382,4))</f>
        <v>2025</v>
      </c>
      <c r="C2382" s="0" t="str">
        <f aca="false">"FY"&amp;IF(VALUE(MID(A2382,6,2))&gt;=4,VALUE(LEFT(A2382,4)),VALUE(LEFT(A2382,4))-1)&amp;"-"&amp;TEXT(MOD(IF(VALUE(MID(A2382,6,2))&gt;=4,VALUE(LEFT(A2382,4)),VALUE(LEFT(A2382,4))-1)+1,100),"00")</f>
        <v>FY2025-26</v>
      </c>
      <c r="D2382" s="0" t="s">
        <v>657</v>
      </c>
      <c r="E2382" s="0" t="s">
        <v>46</v>
      </c>
      <c r="F2382" s="0" t="str">
        <f aca="false">INDEX(Mapping!$B$2:$B$465,MATCH(E2382,Mapping!$A$2:$A$465,0))</f>
        <v>CHHATTISGARH</v>
      </c>
      <c r="G2382" s="0" t="str">
        <f aca="false">INDEX(Mapping!$C$2:$C$465,MATCH(E2382,Mapping!$A$2:$A$465,0))</f>
        <v>CHHATTISGARH</v>
      </c>
      <c r="H2382" s="2" t="n">
        <v>0.88</v>
      </c>
      <c r="I2382" s="3" t="n">
        <v>0.02</v>
      </c>
    </row>
    <row r="2383" customFormat="false" ht="15" hidden="false" customHeight="false" outlineLevel="0" collapsed="false">
      <c r="A2383" s="0" t="s">
        <v>251</v>
      </c>
      <c r="B2383" s="0" t="n">
        <f aca="false">VALUE(LEFT(A2383,4))</f>
        <v>2025</v>
      </c>
      <c r="C2383" s="0" t="str">
        <f aca="false">"FY"&amp;IF(VALUE(MID(A2383,6,2))&gt;=4,VALUE(LEFT(A2383,4)),VALUE(LEFT(A2383,4))-1)&amp;"-"&amp;TEXT(MOD(IF(VALUE(MID(A2383,6,2))&gt;=4,VALUE(LEFT(A2383,4)),VALUE(LEFT(A2383,4))-1)+1,100),"00")</f>
        <v>FY2025-26</v>
      </c>
      <c r="D2383" s="0" t="s">
        <v>664</v>
      </c>
      <c r="E2383" s="0" t="s">
        <v>108</v>
      </c>
      <c r="F2383" s="0" t="str">
        <f aca="false">INDEX(Mapping!$B$2:$B$465,MATCH(E2383,Mapping!$A$2:$A$465,0))</f>
        <v>JAYPEE NIGRIE STPP</v>
      </c>
      <c r="G2383" s="0" t="str">
        <f aca="false">INDEX(Mapping!$C$2:$C$465,MATCH(E2383,Mapping!$A$2:$A$465,0))</f>
        <v>JAYPEE NIGRIE STPP</v>
      </c>
      <c r="H2383" s="2" t="n">
        <v>0.63</v>
      </c>
      <c r="I2383" s="3" t="n">
        <v>0.01</v>
      </c>
    </row>
    <row r="2384" customFormat="false" ht="15" hidden="false" customHeight="false" outlineLevel="0" collapsed="false">
      <c r="A2384" s="0" t="s">
        <v>251</v>
      </c>
      <c r="B2384" s="0" t="n">
        <f aca="false">VALUE(LEFT(A2384,4))</f>
        <v>2025</v>
      </c>
      <c r="C2384" s="0" t="str">
        <f aca="false">"FY"&amp;IF(VALUE(MID(A2384,6,2))&gt;=4,VALUE(LEFT(A2384,4)),VALUE(LEFT(A2384,4))-1)&amp;"-"&amp;TEXT(MOD(IF(VALUE(MID(A2384,6,2))&gt;=4,VALUE(LEFT(A2384,4)),VALUE(LEFT(A2384,4))-1)+1,100),"00")</f>
        <v>FY2025-26</v>
      </c>
      <c r="D2384" s="0" t="s">
        <v>661</v>
      </c>
      <c r="E2384" s="0" t="s">
        <v>166</v>
      </c>
      <c r="F2384" s="0" t="str">
        <f aca="false">INDEX(Mapping!$B$2:$B$465,MATCH(E2384,Mapping!$A$2:$A$465,0))</f>
        <v>DB POWER</v>
      </c>
      <c r="G2384" s="0" t="str">
        <f aca="false">INDEX(Mapping!$C$2:$C$465,MATCH(E2384,Mapping!$A$2:$A$465,0))</f>
        <v>DB POWER</v>
      </c>
      <c r="H2384" s="2" t="n">
        <v>0.57</v>
      </c>
      <c r="I2384" s="3" t="n">
        <v>0.01</v>
      </c>
    </row>
    <row r="2385" customFormat="false" ht="15" hidden="false" customHeight="false" outlineLevel="0" collapsed="false">
      <c r="A2385" s="0" t="s">
        <v>251</v>
      </c>
      <c r="B2385" s="0" t="n">
        <f aca="false">VALUE(LEFT(A2385,4))</f>
        <v>2025</v>
      </c>
      <c r="C2385" s="0" t="str">
        <f aca="false">"FY"&amp;IF(VALUE(MID(A2385,6,2))&gt;=4,VALUE(LEFT(A2385,4)),VALUE(LEFT(A2385,4))-1)&amp;"-"&amp;TEXT(MOD(IF(VALUE(MID(A2385,6,2))&gt;=4,VALUE(LEFT(A2385,4)),VALUE(LEFT(A2385,4))-1)+1,100),"00")</f>
        <v>FY2025-26</v>
      </c>
      <c r="D2385" s="0" t="s">
        <v>885</v>
      </c>
      <c r="E2385" s="0" t="s">
        <v>248</v>
      </c>
      <c r="F2385" s="0" t="str">
        <f aca="false">INDEX(Mapping!$B$2:$B$465,MATCH(E2385,Mapping!$A$2:$A$465,0))</f>
        <v>GREENKO AP01 IREP (PSP)</v>
      </c>
      <c r="G2385" s="0" t="str">
        <f aca="false">INDEX(Mapping!$C$2:$C$465,MATCH(E2385,Mapping!$A$2:$A$465,0))</f>
        <v>GREENKO GROUP</v>
      </c>
      <c r="H2385" s="2" t="n">
        <v>0.47</v>
      </c>
      <c r="I2385" s="3" t="n">
        <v>0.01</v>
      </c>
    </row>
    <row r="2386" customFormat="false" ht="15" hidden="false" customHeight="false" outlineLevel="0" collapsed="false">
      <c r="A2386" s="0" t="s">
        <v>251</v>
      </c>
      <c r="B2386" s="0" t="n">
        <f aca="false">VALUE(LEFT(A2386,4))</f>
        <v>2025</v>
      </c>
      <c r="C2386" s="0" t="str">
        <f aca="false">"FY"&amp;IF(VALUE(MID(A2386,6,2))&gt;=4,VALUE(LEFT(A2386,4)),VALUE(LEFT(A2386,4))-1)&amp;"-"&amp;TEXT(MOD(IF(VALUE(MID(A2386,6,2))&gt;=4,VALUE(LEFT(A2386,4)),VALUE(LEFT(A2386,4))-1)+1,100),"00")</f>
        <v>FY2025-26</v>
      </c>
      <c r="D2386" s="0" t="s">
        <v>171</v>
      </c>
      <c r="E2386" s="0" t="s">
        <v>171</v>
      </c>
      <c r="F2386" s="0" t="str">
        <f aca="false">INDEX(Mapping!$B$2:$B$465,MATCH(E2386,Mapping!$A$2:$A$465,0))</f>
        <v>MAHAN ENERGEN (EX-ESSAR POWER MP)</v>
      </c>
      <c r="G2386" s="0" t="str">
        <f aca="false">INDEX(Mapping!$C$2:$C$465,MATCH(E2386,Mapping!$A$2:$A$465,0))</f>
        <v>ADANI POWER (ALL PLANTS)</v>
      </c>
      <c r="H2386" s="2" t="n">
        <v>0.24</v>
      </c>
      <c r="I2386" s="3" t="n">
        <v>0.01</v>
      </c>
    </row>
    <row r="2387" customFormat="false" ht="15" hidden="false" customHeight="false" outlineLevel="0" collapsed="false">
      <c r="A2387" s="0" t="s">
        <v>251</v>
      </c>
      <c r="B2387" s="0" t="n">
        <f aca="false">VALUE(LEFT(A2387,4))</f>
        <v>2025</v>
      </c>
      <c r="C2387" s="0" t="str">
        <f aca="false">"FY"&amp;IF(VALUE(MID(A2387,6,2))&gt;=4,VALUE(LEFT(A2387,4)),VALUE(LEFT(A2387,4))-1)&amp;"-"&amp;TEXT(MOD(IF(VALUE(MID(A2387,6,2))&gt;=4,VALUE(LEFT(A2387,4)),VALUE(LEFT(A2387,4))-1)+1,100),"00")</f>
        <v>FY2025-26</v>
      </c>
      <c r="D2387" s="0" t="s">
        <v>824</v>
      </c>
      <c r="E2387" s="0" t="s">
        <v>482</v>
      </c>
      <c r="F2387" s="0" t="str">
        <f aca="false">INDEX(Mapping!$B$2:$B$465,MATCH(E2387,Mapping!$A$2:$A$465,0))</f>
        <v>GOA SR</v>
      </c>
      <c r="G2387" s="0" t="str">
        <f aca="false">INDEX(Mapping!$C$2:$C$465,MATCH(E2387,Mapping!$A$2:$A$465,0))</f>
        <v>GOA SR</v>
      </c>
      <c r="H2387" s="2" t="n">
        <v>0.13</v>
      </c>
      <c r="I2387" s="3" t="n">
        <v>0.003</v>
      </c>
    </row>
    <row r="2388" customFormat="false" ht="15" hidden="false" customHeight="false" outlineLevel="0" collapsed="false">
      <c r="A2388" s="0" t="s">
        <v>251</v>
      </c>
      <c r="B2388" s="0" t="n">
        <f aca="false">VALUE(LEFT(A2388,4))</f>
        <v>2025</v>
      </c>
      <c r="C2388" s="0" t="str">
        <f aca="false">"FY"&amp;IF(VALUE(MID(A2388,6,2))&gt;=4,VALUE(LEFT(A2388,4)),VALUE(LEFT(A2388,4))-1)&amp;"-"&amp;TEXT(MOD(IF(VALUE(MID(A2388,6,2))&gt;=4,VALUE(LEFT(A2388,4)),VALUE(LEFT(A2388,4))-1)+1,100),"00")</f>
        <v>FY2025-26</v>
      </c>
      <c r="D2388" s="0" t="s">
        <v>729</v>
      </c>
      <c r="E2388" s="0" t="s">
        <v>253</v>
      </c>
      <c r="F2388" s="0" t="str">
        <f aca="false">INDEX(Mapping!$B$2:$B$465,MATCH(E2388,Mapping!$A$2:$A$465,0))</f>
        <v>NAGALAND</v>
      </c>
      <c r="G2388" s="0" t="str">
        <f aca="false">INDEX(Mapping!$C$2:$C$465,MATCH(E2388,Mapping!$A$2:$A$465,0))</f>
        <v>NAGALAND</v>
      </c>
      <c r="H2388" s="2" t="n">
        <v>0.11</v>
      </c>
      <c r="I2388" s="3" t="n">
        <v>0.002</v>
      </c>
    </row>
    <row r="2389" customFormat="false" ht="15" hidden="false" customHeight="false" outlineLevel="0" collapsed="false">
      <c r="A2389" s="0" t="s">
        <v>251</v>
      </c>
      <c r="B2389" s="0" t="n">
        <f aca="false">VALUE(LEFT(A2389,4))</f>
        <v>2025</v>
      </c>
      <c r="C2389" s="0" t="str">
        <f aca="false">"FY"&amp;IF(VALUE(MID(A2389,6,2))&gt;=4,VALUE(LEFT(A2389,4)),VALUE(LEFT(A2389,4))-1)&amp;"-"&amp;TEXT(MOD(IF(VALUE(MID(A2389,6,2))&gt;=4,VALUE(LEFT(A2389,4)),VALUE(LEFT(A2389,4))-1)+1,100),"00")</f>
        <v>FY2025-26</v>
      </c>
      <c r="D2389" s="0" t="s">
        <v>883</v>
      </c>
      <c r="E2389" s="0" t="s">
        <v>490</v>
      </c>
      <c r="F2389" s="0" t="str">
        <f aca="false">INDEX(Mapping!$B$2:$B$465,MATCH(E2389,Mapping!$A$2:$A$465,0))</f>
        <v>GREENKO AP01 IREP (PSP)</v>
      </c>
      <c r="G2389" s="0" t="str">
        <f aca="false">INDEX(Mapping!$C$2:$C$465,MATCH(E2389,Mapping!$A$2:$A$465,0))</f>
        <v>GREENKO GROUP</v>
      </c>
      <c r="H2389" s="2" t="n">
        <v>0.08</v>
      </c>
      <c r="I2389" s="3" t="n">
        <v>0.002</v>
      </c>
    </row>
    <row r="2390" customFormat="false" ht="15" hidden="false" customHeight="false" outlineLevel="0" collapsed="false">
      <c r="A2390" s="0" t="s">
        <v>365</v>
      </c>
      <c r="B2390" s="0" t="n">
        <f aca="false">VALUE(LEFT(A2390,4))</f>
        <v>2025</v>
      </c>
      <c r="C2390" s="0" t="str">
        <f aca="false">"FY"&amp;IF(VALUE(MID(A2390,6,2))&gt;=4,VALUE(LEFT(A2390,4)),VALUE(LEFT(A2390,4))-1)&amp;"-"&amp;TEXT(MOD(IF(VALUE(MID(A2390,6,2))&gt;=4,VALUE(LEFT(A2390,4)),VALUE(LEFT(A2390,4))-1)+1,100),"00")</f>
        <v>FY2025-26</v>
      </c>
      <c r="D2390" s="0" t="s">
        <v>671</v>
      </c>
      <c r="E2390" s="0" t="s">
        <v>31</v>
      </c>
      <c r="F2390" s="0" t="str">
        <f aca="false">INDEX(Mapping!$B$2:$B$465,MATCH(E2390,Mapping!$A$2:$A$465,0))</f>
        <v>GUJARAT</v>
      </c>
      <c r="G2390" s="0" t="str">
        <f aca="false">INDEX(Mapping!$C$2:$C$465,MATCH(E2390,Mapping!$A$2:$A$465,0))</f>
        <v>GUJARAT</v>
      </c>
      <c r="H2390" s="2" t="n">
        <v>1436.94</v>
      </c>
      <c r="I2390" s="3" t="n">
        <v>25.45</v>
      </c>
    </row>
    <row r="2391" customFormat="false" ht="15" hidden="false" customHeight="false" outlineLevel="0" collapsed="false">
      <c r="A2391" s="0" t="s">
        <v>365</v>
      </c>
      <c r="B2391" s="0" t="n">
        <f aca="false">VALUE(LEFT(A2391,4))</f>
        <v>2025</v>
      </c>
      <c r="C2391" s="0" t="str">
        <f aca="false">"FY"&amp;IF(VALUE(MID(A2391,6,2))&gt;=4,VALUE(LEFT(A2391,4)),VALUE(LEFT(A2391,4))-1)&amp;"-"&amp;TEXT(MOD(IF(VALUE(MID(A2391,6,2))&gt;=4,VALUE(LEFT(A2391,4)),VALUE(LEFT(A2391,4))-1)+1,100),"00")</f>
        <v>FY2025-26</v>
      </c>
      <c r="D2391" s="0" t="s">
        <v>652</v>
      </c>
      <c r="E2391" s="0" t="s">
        <v>47</v>
      </c>
      <c r="F2391" s="0" t="str">
        <f aca="false">INDEX(Mapping!$B$2:$B$465,MATCH(E2391,Mapping!$A$2:$A$465,0))</f>
        <v>KARNATAKA</v>
      </c>
      <c r="G2391" s="0" t="str">
        <f aca="false">INDEX(Mapping!$C$2:$C$465,MATCH(E2391,Mapping!$A$2:$A$465,0))</f>
        <v>KARNATAKA</v>
      </c>
      <c r="H2391" s="2" t="n">
        <v>496.71</v>
      </c>
      <c r="I2391" s="3" t="n">
        <v>8.8</v>
      </c>
    </row>
    <row r="2392" customFormat="false" ht="15" hidden="false" customHeight="false" outlineLevel="0" collapsed="false">
      <c r="A2392" s="0" t="s">
        <v>365</v>
      </c>
      <c r="B2392" s="0" t="n">
        <f aca="false">VALUE(LEFT(A2392,4))</f>
        <v>2025</v>
      </c>
      <c r="C2392" s="0" t="str">
        <f aca="false">"FY"&amp;IF(VALUE(MID(A2392,6,2))&gt;=4,VALUE(LEFT(A2392,4)),VALUE(LEFT(A2392,4))-1)&amp;"-"&amp;TEXT(MOD(IF(VALUE(MID(A2392,6,2))&gt;=4,VALUE(LEFT(A2392,4)),VALUE(LEFT(A2392,4))-1)+1,100),"00")</f>
        <v>FY2025-26</v>
      </c>
      <c r="D2392" s="0" t="s">
        <v>677</v>
      </c>
      <c r="E2392" s="0" t="s">
        <v>39</v>
      </c>
      <c r="F2392" s="0" t="str">
        <f aca="false">INDEX(Mapping!$B$2:$B$465,MATCH(E2392,Mapping!$A$2:$A$465,0))</f>
        <v>WEST BENGAL</v>
      </c>
      <c r="G2392" s="0" t="str">
        <f aca="false">INDEX(Mapping!$C$2:$C$465,MATCH(E2392,Mapping!$A$2:$A$465,0))</f>
        <v>WEST BENGAL</v>
      </c>
      <c r="H2392" s="2" t="n">
        <v>471.22</v>
      </c>
      <c r="I2392" s="3" t="n">
        <v>8.35</v>
      </c>
    </row>
    <row r="2393" customFormat="false" ht="15" hidden="false" customHeight="false" outlineLevel="0" collapsed="false">
      <c r="A2393" s="0" t="s">
        <v>365</v>
      </c>
      <c r="B2393" s="0" t="n">
        <f aca="false">VALUE(LEFT(A2393,4))</f>
        <v>2025</v>
      </c>
      <c r="C2393" s="0" t="str">
        <f aca="false">"FY"&amp;IF(VALUE(MID(A2393,6,2))&gt;=4,VALUE(LEFT(A2393,4)),VALUE(LEFT(A2393,4))-1)&amp;"-"&amp;TEXT(MOD(IF(VALUE(MID(A2393,6,2))&gt;=4,VALUE(LEFT(A2393,4)),VALUE(LEFT(A2393,4))-1)+1,100),"00")</f>
        <v>FY2025-26</v>
      </c>
      <c r="D2393" s="0" t="s">
        <v>705</v>
      </c>
      <c r="E2393" s="0" t="s">
        <v>35</v>
      </c>
      <c r="F2393" s="0" t="str">
        <f aca="false">INDEX(Mapping!$B$2:$B$465,MATCH(E2393,Mapping!$A$2:$A$465,0))</f>
        <v>TELANGANA</v>
      </c>
      <c r="G2393" s="0" t="str">
        <f aca="false">INDEX(Mapping!$C$2:$C$465,MATCH(E2393,Mapping!$A$2:$A$465,0))</f>
        <v>TELANGANA</v>
      </c>
      <c r="H2393" s="2" t="n">
        <v>450.19</v>
      </c>
      <c r="I2393" s="3" t="n">
        <v>7.97</v>
      </c>
    </row>
    <row r="2394" customFormat="false" ht="15" hidden="false" customHeight="false" outlineLevel="0" collapsed="false">
      <c r="A2394" s="0" t="s">
        <v>365</v>
      </c>
      <c r="B2394" s="0" t="n">
        <f aca="false">VALUE(LEFT(A2394,4))</f>
        <v>2025</v>
      </c>
      <c r="C2394" s="0" t="str">
        <f aca="false">"FY"&amp;IF(VALUE(MID(A2394,6,2))&gt;=4,VALUE(LEFT(A2394,4)),VALUE(LEFT(A2394,4))-1)&amp;"-"&amp;TEXT(MOD(IF(VALUE(MID(A2394,6,2))&gt;=4,VALUE(LEFT(A2394,4)),VALUE(LEFT(A2394,4))-1)+1,100),"00")</f>
        <v>FY2025-26</v>
      </c>
      <c r="D2394" s="0" t="s">
        <v>668</v>
      </c>
      <c r="E2394" s="0" t="s">
        <v>40</v>
      </c>
      <c r="F2394" s="0" t="str">
        <f aca="false">INDEX(Mapping!$B$2:$B$465,MATCH(E2394,Mapping!$A$2:$A$465,0))</f>
        <v>TAMIL NADU</v>
      </c>
      <c r="G2394" s="0" t="str">
        <f aca="false">INDEX(Mapping!$C$2:$C$465,MATCH(E2394,Mapping!$A$2:$A$465,0))</f>
        <v>TAMIL NADU</v>
      </c>
      <c r="H2394" s="2" t="n">
        <v>340.44</v>
      </c>
      <c r="I2394" s="3" t="n">
        <v>6.03</v>
      </c>
    </row>
    <row r="2395" customFormat="false" ht="15" hidden="false" customHeight="false" outlineLevel="0" collapsed="false">
      <c r="A2395" s="0" t="s">
        <v>365</v>
      </c>
      <c r="B2395" s="0" t="n">
        <f aca="false">VALUE(LEFT(A2395,4))</f>
        <v>2025</v>
      </c>
      <c r="C2395" s="0" t="str">
        <f aca="false">"FY"&amp;IF(VALUE(MID(A2395,6,2))&gt;=4,VALUE(LEFT(A2395,4)),VALUE(LEFT(A2395,4))-1)&amp;"-"&amp;TEXT(MOD(IF(VALUE(MID(A2395,6,2))&gt;=4,VALUE(LEFT(A2395,4)),VALUE(LEFT(A2395,4))-1)+1,100),"00")</f>
        <v>FY2025-26</v>
      </c>
      <c r="D2395" s="0" t="s">
        <v>663</v>
      </c>
      <c r="E2395" s="0" t="s">
        <v>41</v>
      </c>
      <c r="F2395" s="0" t="str">
        <f aca="false">INDEX(Mapping!$B$2:$B$465,MATCH(E2395,Mapping!$A$2:$A$465,0))</f>
        <v>RAJASTHAN</v>
      </c>
      <c r="G2395" s="0" t="str">
        <f aca="false">INDEX(Mapping!$C$2:$C$465,MATCH(E2395,Mapping!$A$2:$A$465,0))</f>
        <v>RAJASTHAN</v>
      </c>
      <c r="H2395" s="2" t="n">
        <v>326.35</v>
      </c>
      <c r="I2395" s="3" t="n">
        <v>5.78</v>
      </c>
    </row>
    <row r="2396" customFormat="false" ht="15" hidden="false" customHeight="false" outlineLevel="0" collapsed="false">
      <c r="A2396" s="0" t="s">
        <v>365</v>
      </c>
      <c r="B2396" s="0" t="n">
        <f aca="false">VALUE(LEFT(A2396,4))</f>
        <v>2025</v>
      </c>
      <c r="C2396" s="0" t="str">
        <f aca="false">"FY"&amp;IF(VALUE(MID(A2396,6,2))&gt;=4,VALUE(LEFT(A2396,4)),VALUE(LEFT(A2396,4))-1)&amp;"-"&amp;TEXT(MOD(IF(VALUE(MID(A2396,6,2))&gt;=4,VALUE(LEFT(A2396,4)),VALUE(LEFT(A2396,4))-1)+1,100),"00")</f>
        <v>FY2025-26</v>
      </c>
      <c r="D2396" s="0" t="s">
        <v>676</v>
      </c>
      <c r="E2396" s="0" t="s">
        <v>37</v>
      </c>
      <c r="F2396" s="0" t="str">
        <f aca="false">INDEX(Mapping!$B$2:$B$465,MATCH(E2396,Mapping!$A$2:$A$465,0))</f>
        <v>MAHARASHTRA</v>
      </c>
      <c r="G2396" s="0" t="str">
        <f aca="false">INDEX(Mapping!$C$2:$C$465,MATCH(E2396,Mapping!$A$2:$A$465,0))</f>
        <v>MAHARASHTRA</v>
      </c>
      <c r="H2396" s="2" t="n">
        <v>311.86</v>
      </c>
      <c r="I2396" s="3" t="n">
        <v>5.52</v>
      </c>
    </row>
    <row r="2397" customFormat="false" ht="15" hidden="false" customHeight="false" outlineLevel="0" collapsed="false">
      <c r="A2397" s="0" t="s">
        <v>365</v>
      </c>
      <c r="B2397" s="0" t="n">
        <f aca="false">VALUE(LEFT(A2397,4))</f>
        <v>2025</v>
      </c>
      <c r="C2397" s="0" t="str">
        <f aca="false">"FY"&amp;IF(VALUE(MID(A2397,6,2))&gt;=4,VALUE(LEFT(A2397,4)),VALUE(LEFT(A2397,4))-1)&amp;"-"&amp;TEXT(MOD(IF(VALUE(MID(A2397,6,2))&gt;=4,VALUE(LEFT(A2397,4)),VALUE(LEFT(A2397,4))-1)+1,100),"00")</f>
        <v>FY2025-26</v>
      </c>
      <c r="D2397" s="0" t="s">
        <v>656</v>
      </c>
      <c r="E2397" s="0" t="s">
        <v>36</v>
      </c>
      <c r="F2397" s="0" t="str">
        <f aca="false">INDEX(Mapping!$B$2:$B$465,MATCH(E2397,Mapping!$A$2:$A$465,0))</f>
        <v>UTTAR PRADESH</v>
      </c>
      <c r="G2397" s="0" t="str">
        <f aca="false">INDEX(Mapping!$C$2:$C$465,MATCH(E2397,Mapping!$A$2:$A$465,0))</f>
        <v>UTTAR PRADESH</v>
      </c>
      <c r="H2397" s="2" t="n">
        <v>305.42</v>
      </c>
      <c r="I2397" s="3" t="n">
        <v>5.41</v>
      </c>
    </row>
    <row r="2398" customFormat="false" ht="15" hidden="false" customHeight="false" outlineLevel="0" collapsed="false">
      <c r="A2398" s="0" t="s">
        <v>365</v>
      </c>
      <c r="B2398" s="0" t="n">
        <f aca="false">VALUE(LEFT(A2398,4))</f>
        <v>2025</v>
      </c>
      <c r="C2398" s="0" t="str">
        <f aca="false">"FY"&amp;IF(VALUE(MID(A2398,6,2))&gt;=4,VALUE(LEFT(A2398,4)),VALUE(LEFT(A2398,4))-1)&amp;"-"&amp;TEXT(MOD(IF(VALUE(MID(A2398,6,2))&gt;=4,VALUE(LEFT(A2398,4)),VALUE(LEFT(A2398,4))-1)+1,100),"00")</f>
        <v>FY2025-26</v>
      </c>
      <c r="D2398" s="0" t="s">
        <v>672</v>
      </c>
      <c r="E2398" s="0" t="s">
        <v>38</v>
      </c>
      <c r="F2398" s="0" t="str">
        <f aca="false">INDEX(Mapping!$B$2:$B$465,MATCH(E2398,Mapping!$A$2:$A$465,0))</f>
        <v>ANDHRA PRADESH</v>
      </c>
      <c r="G2398" s="0" t="str">
        <f aca="false">INDEX(Mapping!$C$2:$C$465,MATCH(E2398,Mapping!$A$2:$A$465,0))</f>
        <v>ANDHRA PRADESH</v>
      </c>
      <c r="H2398" s="2" t="n">
        <v>284.77</v>
      </c>
      <c r="I2398" s="3" t="n">
        <v>5.04</v>
      </c>
    </row>
    <row r="2399" customFormat="false" ht="15" hidden="false" customHeight="false" outlineLevel="0" collapsed="false">
      <c r="A2399" s="0" t="s">
        <v>365</v>
      </c>
      <c r="B2399" s="0" t="n">
        <f aca="false">VALUE(LEFT(A2399,4))</f>
        <v>2025</v>
      </c>
      <c r="C2399" s="0" t="str">
        <f aca="false">"FY"&amp;IF(VALUE(MID(A2399,6,2))&gt;=4,VALUE(LEFT(A2399,4)),VALUE(LEFT(A2399,4))-1)&amp;"-"&amp;TEXT(MOD(IF(VALUE(MID(A2399,6,2))&gt;=4,VALUE(LEFT(A2399,4)),VALUE(LEFT(A2399,4))-1)+1,100),"00")</f>
        <v>FY2025-26</v>
      </c>
      <c r="D2399" s="0" t="s">
        <v>658</v>
      </c>
      <c r="E2399" s="0" t="s">
        <v>48</v>
      </c>
      <c r="F2399" s="0" t="str">
        <f aca="false">INDEX(Mapping!$B$2:$B$465,MATCH(E2399,Mapping!$A$2:$A$465,0))</f>
        <v>DELHI</v>
      </c>
      <c r="G2399" s="0" t="str">
        <f aca="false">INDEX(Mapping!$C$2:$C$465,MATCH(E2399,Mapping!$A$2:$A$465,0))</f>
        <v>DELHI</v>
      </c>
      <c r="H2399" s="2" t="n">
        <v>194.08</v>
      </c>
      <c r="I2399" s="3" t="n">
        <v>3.44</v>
      </c>
    </row>
    <row r="2400" customFormat="false" ht="15" hidden="false" customHeight="false" outlineLevel="0" collapsed="false">
      <c r="A2400" s="0" t="s">
        <v>365</v>
      </c>
      <c r="B2400" s="0" t="n">
        <f aca="false">VALUE(LEFT(A2400,4))</f>
        <v>2025</v>
      </c>
      <c r="C2400" s="0" t="str">
        <f aca="false">"FY"&amp;IF(VALUE(MID(A2400,6,2))&gt;=4,VALUE(LEFT(A2400,4)),VALUE(LEFT(A2400,4))-1)&amp;"-"&amp;TEXT(MOD(IF(VALUE(MID(A2400,6,2))&gt;=4,VALUE(LEFT(A2400,4)),VALUE(LEFT(A2400,4))-1)+1,100),"00")</f>
        <v>FY2025-26</v>
      </c>
      <c r="D2400" s="0" t="s">
        <v>660</v>
      </c>
      <c r="E2400" s="0" t="s">
        <v>50</v>
      </c>
      <c r="F2400" s="0" t="str">
        <f aca="false">INDEX(Mapping!$B$2:$B$465,MATCH(E2400,Mapping!$A$2:$A$465,0))</f>
        <v>MADHYA PRADESH</v>
      </c>
      <c r="G2400" s="0" t="str">
        <f aca="false">INDEX(Mapping!$C$2:$C$465,MATCH(E2400,Mapping!$A$2:$A$465,0))</f>
        <v>MADHYA PRADESH</v>
      </c>
      <c r="H2400" s="2" t="n">
        <v>162.02</v>
      </c>
      <c r="I2400" s="3" t="n">
        <v>2.87</v>
      </c>
    </row>
    <row r="2401" customFormat="false" ht="15" hidden="false" customHeight="false" outlineLevel="0" collapsed="false">
      <c r="A2401" s="0" t="s">
        <v>365</v>
      </c>
      <c r="B2401" s="0" t="n">
        <f aca="false">VALUE(LEFT(A2401,4))</f>
        <v>2025</v>
      </c>
      <c r="C2401" s="0" t="str">
        <f aca="false">"FY"&amp;IF(VALUE(MID(A2401,6,2))&gt;=4,VALUE(LEFT(A2401,4)),VALUE(LEFT(A2401,4))-1)&amp;"-"&amp;TEXT(MOD(IF(VALUE(MID(A2401,6,2))&gt;=4,VALUE(LEFT(A2401,4)),VALUE(LEFT(A2401,4))-1)+1,100),"00")</f>
        <v>FY2025-26</v>
      </c>
      <c r="D2401" s="0" t="s">
        <v>738</v>
      </c>
      <c r="E2401" s="0" t="s">
        <v>56</v>
      </c>
      <c r="F2401" s="0" t="str">
        <f aca="false">INDEX(Mapping!$B$2:$B$465,MATCH(E2401,Mapping!$A$2:$A$465,0))</f>
        <v>UTTARAKHAND</v>
      </c>
      <c r="G2401" s="0" t="str">
        <f aca="false">INDEX(Mapping!$C$2:$C$465,MATCH(E2401,Mapping!$A$2:$A$465,0))</f>
        <v>UTTARAKHAND</v>
      </c>
      <c r="H2401" s="2" t="n">
        <v>150.94</v>
      </c>
      <c r="I2401" s="3" t="n">
        <v>2.67</v>
      </c>
    </row>
    <row r="2402" customFormat="false" ht="15" hidden="false" customHeight="false" outlineLevel="0" collapsed="false">
      <c r="A2402" s="0" t="s">
        <v>365</v>
      </c>
      <c r="B2402" s="0" t="n">
        <f aca="false">VALUE(LEFT(A2402,4))</f>
        <v>2025</v>
      </c>
      <c r="C2402" s="0" t="str">
        <f aca="false">"FY"&amp;IF(VALUE(MID(A2402,6,2))&gt;=4,VALUE(LEFT(A2402,4)),VALUE(LEFT(A2402,4))-1)&amp;"-"&amp;TEXT(MOD(IF(VALUE(MID(A2402,6,2))&gt;=4,VALUE(LEFT(A2402,4)),VALUE(LEFT(A2402,4))-1)+1,100),"00")</f>
        <v>FY2025-26</v>
      </c>
      <c r="D2402" s="0" t="s">
        <v>702</v>
      </c>
      <c r="E2402" s="0" t="s">
        <v>42</v>
      </c>
      <c r="F2402" s="0" t="str">
        <f aca="false">INDEX(Mapping!$B$2:$B$465,MATCH(E2402,Mapping!$A$2:$A$465,0))</f>
        <v>PUNJAB</v>
      </c>
      <c r="G2402" s="0" t="str">
        <f aca="false">INDEX(Mapping!$C$2:$C$465,MATCH(E2402,Mapping!$A$2:$A$465,0))</f>
        <v>PUNJAB</v>
      </c>
      <c r="H2402" s="2" t="n">
        <v>150.54</v>
      </c>
      <c r="I2402" s="3" t="n">
        <v>2.67</v>
      </c>
    </row>
    <row r="2403" customFormat="false" ht="15" hidden="false" customHeight="false" outlineLevel="0" collapsed="false">
      <c r="A2403" s="0" t="s">
        <v>365</v>
      </c>
      <c r="B2403" s="0" t="n">
        <f aca="false">VALUE(LEFT(A2403,4))</f>
        <v>2025</v>
      </c>
      <c r="C2403" s="0" t="str">
        <f aca="false">"FY"&amp;IF(VALUE(MID(A2403,6,2))&gt;=4,VALUE(LEFT(A2403,4)),VALUE(LEFT(A2403,4))-1)&amp;"-"&amp;TEXT(MOD(IF(VALUE(MID(A2403,6,2))&gt;=4,VALUE(LEFT(A2403,4)),VALUE(LEFT(A2403,4))-1)+1,100),"00")</f>
        <v>FY2025-26</v>
      </c>
      <c r="D2403" s="0" t="s">
        <v>683</v>
      </c>
      <c r="E2403" s="0" t="s">
        <v>153</v>
      </c>
      <c r="F2403" s="0" t="str">
        <f aca="false">INDEX(Mapping!$B$2:$B$465,MATCH(E2403,Mapping!$A$2:$A$465,0))</f>
        <v>DVC</v>
      </c>
      <c r="G2403" s="0" t="str">
        <f aca="false">INDEX(Mapping!$C$2:$C$465,MATCH(E2403,Mapping!$A$2:$A$465,0))</f>
        <v>DVC</v>
      </c>
      <c r="H2403" s="2" t="n">
        <v>82.42</v>
      </c>
      <c r="I2403" s="3" t="n">
        <v>1.46</v>
      </c>
    </row>
    <row r="2404" customFormat="false" ht="15" hidden="false" customHeight="false" outlineLevel="0" collapsed="false">
      <c r="A2404" s="0" t="s">
        <v>365</v>
      </c>
      <c r="B2404" s="0" t="n">
        <f aca="false">VALUE(LEFT(A2404,4))</f>
        <v>2025</v>
      </c>
      <c r="C2404" s="0" t="str">
        <f aca="false">"FY"&amp;IF(VALUE(MID(A2404,6,2))&gt;=4,VALUE(LEFT(A2404,4)),VALUE(LEFT(A2404,4))-1)&amp;"-"&amp;TEXT(MOD(IF(VALUE(MID(A2404,6,2))&gt;=4,VALUE(LEFT(A2404,4)),VALUE(LEFT(A2404,4))-1)+1,100),"00")</f>
        <v>FY2025-26</v>
      </c>
      <c r="D2404" s="0" t="s">
        <v>285</v>
      </c>
      <c r="E2404" s="0" t="s">
        <v>285</v>
      </c>
      <c r="F2404" s="0" t="str">
        <f aca="false">INDEX(Mapping!$B$2:$B$465,MATCH(E2404,Mapping!$A$2:$A$465,0))</f>
        <v>MEENAKSHI ENERGY</v>
      </c>
      <c r="G2404" s="0" t="str">
        <f aca="false">INDEX(Mapping!$C$2:$C$465,MATCH(E2404,Mapping!$A$2:$A$465,0))</f>
        <v>MEENAKSHI ENERGY</v>
      </c>
      <c r="H2404" s="2" t="n">
        <v>60.51</v>
      </c>
      <c r="I2404" s="3" t="n">
        <v>1.07</v>
      </c>
    </row>
    <row r="2405" customFormat="false" ht="15" hidden="false" customHeight="false" outlineLevel="0" collapsed="false">
      <c r="A2405" s="0" t="s">
        <v>365</v>
      </c>
      <c r="B2405" s="0" t="n">
        <f aca="false">VALUE(LEFT(A2405,4))</f>
        <v>2025</v>
      </c>
      <c r="C2405" s="0" t="str">
        <f aca="false">"FY"&amp;IF(VALUE(MID(A2405,6,2))&gt;=4,VALUE(LEFT(A2405,4)),VALUE(LEFT(A2405,4))-1)&amp;"-"&amp;TEXT(MOD(IF(VALUE(MID(A2405,6,2))&gt;=4,VALUE(LEFT(A2405,4)),VALUE(LEFT(A2405,4))-1)+1,100),"00")</f>
        <v>FY2025-26</v>
      </c>
      <c r="D2405" s="0" t="s">
        <v>654</v>
      </c>
      <c r="E2405" s="0" t="s">
        <v>43</v>
      </c>
      <c r="F2405" s="0" t="str">
        <f aca="false">INDEX(Mapping!$B$2:$B$465,MATCH(E2405,Mapping!$A$2:$A$465,0))</f>
        <v>ODISHA</v>
      </c>
      <c r="G2405" s="0" t="str">
        <f aca="false">INDEX(Mapping!$C$2:$C$465,MATCH(E2405,Mapping!$A$2:$A$465,0))</f>
        <v>ODISHA</v>
      </c>
      <c r="H2405" s="2" t="n">
        <v>58.08</v>
      </c>
      <c r="I2405" s="3" t="n">
        <v>1.03</v>
      </c>
    </row>
    <row r="2406" customFormat="false" ht="15" hidden="false" customHeight="false" outlineLevel="0" collapsed="false">
      <c r="A2406" s="0" t="s">
        <v>365</v>
      </c>
      <c r="B2406" s="0" t="n">
        <f aca="false">VALUE(LEFT(A2406,4))</f>
        <v>2025</v>
      </c>
      <c r="C2406" s="0" t="str">
        <f aca="false">"FY"&amp;IF(VALUE(MID(A2406,6,2))&gt;=4,VALUE(LEFT(A2406,4)),VALUE(LEFT(A2406,4))-1)&amp;"-"&amp;TEXT(MOD(IF(VALUE(MID(A2406,6,2))&gt;=4,VALUE(LEFT(A2406,4)),VALUE(LEFT(A2406,4))-1)+1,100),"00")</f>
        <v>FY2025-26</v>
      </c>
      <c r="D2406" s="0" t="s">
        <v>875</v>
      </c>
      <c r="E2406" s="0" t="s">
        <v>178</v>
      </c>
      <c r="F2406" s="0" t="str">
        <f aca="false">INDEX(Mapping!$B$2:$B$465,MATCH(E2406,Mapping!$A$2:$A$465,0))</f>
        <v>AM/NS INDIA (HAZIRA)</v>
      </c>
      <c r="G2406" s="0" t="str">
        <f aca="false">INDEX(Mapping!$C$2:$C$465,MATCH(E2406,Mapping!$A$2:$A$465,0))</f>
        <v>AM/NS INDIA (HAZIRA)</v>
      </c>
      <c r="H2406" s="2" t="n">
        <v>57.06</v>
      </c>
      <c r="I2406" s="3" t="n">
        <v>1.01</v>
      </c>
    </row>
    <row r="2407" customFormat="false" ht="15" hidden="false" customHeight="false" outlineLevel="0" collapsed="false">
      <c r="A2407" s="0" t="s">
        <v>365</v>
      </c>
      <c r="B2407" s="0" t="n">
        <f aca="false">VALUE(LEFT(A2407,4))</f>
        <v>2025</v>
      </c>
      <c r="C2407" s="0" t="str">
        <f aca="false">"FY"&amp;IF(VALUE(MID(A2407,6,2))&gt;=4,VALUE(LEFT(A2407,4)),VALUE(LEFT(A2407,4))-1)&amp;"-"&amp;TEXT(MOD(IF(VALUE(MID(A2407,6,2))&gt;=4,VALUE(LEFT(A2407,4)),VALUE(LEFT(A2407,4))-1)+1,100),"00")</f>
        <v>FY2025-26</v>
      </c>
      <c r="D2407" s="0" t="s">
        <v>757</v>
      </c>
      <c r="E2407" s="0" t="s">
        <v>121</v>
      </c>
      <c r="F2407" s="0" t="str">
        <f aca="false">INDEX(Mapping!$B$2:$B$465,MATCH(E2407,Mapping!$A$2:$A$465,0))</f>
        <v>MEGHALAYA</v>
      </c>
      <c r="G2407" s="0" t="str">
        <f aca="false">INDEX(Mapping!$C$2:$C$465,MATCH(E2407,Mapping!$A$2:$A$465,0))</f>
        <v>MEGHALAYA</v>
      </c>
      <c r="H2407" s="2" t="n">
        <v>48.82</v>
      </c>
      <c r="I2407" s="3" t="n">
        <v>0.86</v>
      </c>
    </row>
    <row r="2408" customFormat="false" ht="15" hidden="false" customHeight="false" outlineLevel="0" collapsed="false">
      <c r="A2408" s="0" t="s">
        <v>365</v>
      </c>
      <c r="B2408" s="0" t="n">
        <f aca="false">VALUE(LEFT(A2408,4))</f>
        <v>2025</v>
      </c>
      <c r="C2408" s="0" t="str">
        <f aca="false">"FY"&amp;IF(VALUE(MID(A2408,6,2))&gt;=4,VALUE(LEFT(A2408,4)),VALUE(LEFT(A2408,4))-1)&amp;"-"&amp;TEXT(MOD(IF(VALUE(MID(A2408,6,2))&gt;=4,VALUE(LEFT(A2408,4)),VALUE(LEFT(A2408,4))-1)+1,100),"00")</f>
        <v>FY2025-26</v>
      </c>
      <c r="D2408" s="0" t="s">
        <v>669</v>
      </c>
      <c r="E2408" s="0" t="s">
        <v>44</v>
      </c>
      <c r="F2408" s="0" t="str">
        <f aca="false">INDEX(Mapping!$B$2:$B$465,MATCH(E2408,Mapping!$A$2:$A$465,0))</f>
        <v>HARYANA</v>
      </c>
      <c r="G2408" s="0" t="str">
        <f aca="false">INDEX(Mapping!$C$2:$C$465,MATCH(E2408,Mapping!$A$2:$A$465,0))</f>
        <v>HARYANA</v>
      </c>
      <c r="H2408" s="2" t="n">
        <v>41.88</v>
      </c>
      <c r="I2408" s="3" t="n">
        <v>0.74</v>
      </c>
    </row>
    <row r="2409" customFormat="false" ht="15" hidden="false" customHeight="false" outlineLevel="0" collapsed="false">
      <c r="A2409" s="0" t="s">
        <v>365</v>
      </c>
      <c r="B2409" s="0" t="n">
        <f aca="false">VALUE(LEFT(A2409,4))</f>
        <v>2025</v>
      </c>
      <c r="C2409" s="0" t="str">
        <f aca="false">"FY"&amp;IF(VALUE(MID(A2409,6,2))&gt;=4,VALUE(LEFT(A2409,4)),VALUE(LEFT(A2409,4))-1)&amp;"-"&amp;TEXT(MOD(IF(VALUE(MID(A2409,6,2))&gt;=4,VALUE(LEFT(A2409,4)),VALUE(LEFT(A2409,4))-1)+1,100),"00")</f>
        <v>FY2025-26</v>
      </c>
      <c r="D2409" s="0" t="s">
        <v>872</v>
      </c>
      <c r="E2409" s="0" t="s">
        <v>105</v>
      </c>
      <c r="F2409" s="0" t="str">
        <f aca="false">INDEX(Mapping!$B$2:$B$465,MATCH(E2409,Mapping!$A$2:$A$465,0))</f>
        <v>DNH &amp; DD (UT)</v>
      </c>
      <c r="G2409" s="0" t="str">
        <f aca="false">INDEX(Mapping!$C$2:$C$465,MATCH(E2409,Mapping!$A$2:$A$465,0))</f>
        <v>DNH &amp; DD (UT)</v>
      </c>
      <c r="H2409" s="2" t="n">
        <v>38.15</v>
      </c>
      <c r="I2409" s="3" t="n">
        <v>0.68</v>
      </c>
    </row>
    <row r="2410" customFormat="false" ht="15" hidden="false" customHeight="false" outlineLevel="0" collapsed="false">
      <c r="A2410" s="0" t="s">
        <v>365</v>
      </c>
      <c r="B2410" s="0" t="n">
        <f aca="false">VALUE(LEFT(A2410,4))</f>
        <v>2025</v>
      </c>
      <c r="C2410" s="0" t="str">
        <f aca="false">"FY"&amp;IF(VALUE(MID(A2410,6,2))&gt;=4,VALUE(LEFT(A2410,4)),VALUE(LEFT(A2410,4))-1)&amp;"-"&amp;TEXT(MOD(IF(VALUE(MID(A2410,6,2))&gt;=4,VALUE(LEFT(A2410,4)),VALUE(LEFT(A2410,4))-1)+1,100),"00")</f>
        <v>FY2025-26</v>
      </c>
      <c r="D2410" s="0" t="s">
        <v>687</v>
      </c>
      <c r="E2410" s="0" t="s">
        <v>45</v>
      </c>
      <c r="F2410" s="0" t="str">
        <f aca="false">INDEX(Mapping!$B$2:$B$465,MATCH(E2410,Mapping!$A$2:$A$465,0))</f>
        <v>BIHAR</v>
      </c>
      <c r="G2410" s="0" t="str">
        <f aca="false">INDEX(Mapping!$C$2:$C$465,MATCH(E2410,Mapping!$A$2:$A$465,0))</f>
        <v>BIHAR</v>
      </c>
      <c r="H2410" s="2" t="n">
        <v>34.03</v>
      </c>
      <c r="I2410" s="3" t="n">
        <v>0.6</v>
      </c>
    </row>
    <row r="2411" customFormat="false" ht="15" hidden="false" customHeight="false" outlineLevel="0" collapsed="false">
      <c r="A2411" s="0" t="s">
        <v>365</v>
      </c>
      <c r="B2411" s="0" t="n">
        <f aca="false">VALUE(LEFT(A2411,4))</f>
        <v>2025</v>
      </c>
      <c r="C2411" s="0" t="str">
        <f aca="false">"FY"&amp;IF(VALUE(MID(A2411,6,2))&gt;=4,VALUE(LEFT(A2411,4)),VALUE(LEFT(A2411,4))-1)&amp;"-"&amp;TEXT(MOD(IF(VALUE(MID(A2411,6,2))&gt;=4,VALUE(LEFT(A2411,4)),VALUE(LEFT(A2411,4))-1)+1,100),"00")</f>
        <v>FY2025-26</v>
      </c>
      <c r="D2411" s="0" t="s">
        <v>874</v>
      </c>
      <c r="E2411" s="0" t="s">
        <v>257</v>
      </c>
      <c r="F2411" s="0" t="str">
        <f aca="false">INDEX(Mapping!$B$2:$B$465,MATCH(E2411,Mapping!$A$2:$A$465,0))</f>
        <v>INDIAN RAILWAYS (NCR)</v>
      </c>
      <c r="G2411" s="0" t="str">
        <f aca="false">INDEX(Mapping!$C$2:$C$465,MATCH(E2411,Mapping!$A$2:$A$465,0))</f>
        <v>INDIAN RAILWAYS (NCR)</v>
      </c>
      <c r="H2411" s="2" t="n">
        <v>33.13</v>
      </c>
      <c r="I2411" s="3" t="n">
        <v>0.59</v>
      </c>
    </row>
    <row r="2412" customFormat="false" ht="15" hidden="false" customHeight="false" outlineLevel="0" collapsed="false">
      <c r="A2412" s="0" t="s">
        <v>365</v>
      </c>
      <c r="B2412" s="0" t="n">
        <f aca="false">VALUE(LEFT(A2412,4))</f>
        <v>2025</v>
      </c>
      <c r="C2412" s="0" t="str">
        <f aca="false">"FY"&amp;IF(VALUE(MID(A2412,6,2))&gt;=4,VALUE(LEFT(A2412,4)),VALUE(LEFT(A2412,4))-1)&amp;"-"&amp;TEXT(MOD(IF(VALUE(MID(A2412,6,2))&gt;=4,VALUE(LEFT(A2412,4)),VALUE(LEFT(A2412,4))-1)+1,100),"00")</f>
        <v>FY2025-26</v>
      </c>
      <c r="D2412" s="0" t="s">
        <v>699</v>
      </c>
      <c r="E2412" s="0" t="s">
        <v>71</v>
      </c>
      <c r="F2412" s="0" t="str">
        <f aca="false">INDEX(Mapping!$B$2:$B$465,MATCH(E2412,Mapping!$A$2:$A$465,0))</f>
        <v>KERALA</v>
      </c>
      <c r="G2412" s="0" t="str">
        <f aca="false">INDEX(Mapping!$C$2:$C$465,MATCH(E2412,Mapping!$A$2:$A$465,0))</f>
        <v>KERALA</v>
      </c>
      <c r="H2412" s="2" t="n">
        <v>27.36</v>
      </c>
      <c r="I2412" s="3" t="n">
        <v>0.48</v>
      </c>
    </row>
    <row r="2413" customFormat="false" ht="15" hidden="false" customHeight="false" outlineLevel="0" collapsed="false">
      <c r="A2413" s="0" t="s">
        <v>365</v>
      </c>
      <c r="B2413" s="0" t="n">
        <f aca="false">VALUE(LEFT(A2413,4))</f>
        <v>2025</v>
      </c>
      <c r="C2413" s="0" t="str">
        <f aca="false">"FY"&amp;IF(VALUE(MID(A2413,6,2))&gt;=4,VALUE(LEFT(A2413,4)),VALUE(LEFT(A2413,4))-1)&amp;"-"&amp;TEXT(MOD(IF(VALUE(MID(A2413,6,2))&gt;=4,VALUE(LEFT(A2413,4)),VALUE(LEFT(A2413,4))-1)+1,100),"00")</f>
        <v>FY2025-26</v>
      </c>
      <c r="D2413" s="0" t="s">
        <v>53</v>
      </c>
      <c r="E2413" s="0" t="s">
        <v>53</v>
      </c>
      <c r="F2413" s="0" t="str">
        <f aca="false">INDEX(Mapping!$B$2:$B$465,MATCH(E2413,Mapping!$A$2:$A$465,0))</f>
        <v>HIMACHAL PRADESH</v>
      </c>
      <c r="G2413" s="0" t="str">
        <f aca="false">INDEX(Mapping!$C$2:$C$465,MATCH(E2413,Mapping!$A$2:$A$465,0))</f>
        <v>HIMACHAL PRADESH</v>
      </c>
      <c r="H2413" s="2" t="n">
        <v>17.12</v>
      </c>
      <c r="I2413" s="3" t="n">
        <v>0.3</v>
      </c>
    </row>
    <row r="2414" customFormat="false" ht="15" hidden="false" customHeight="false" outlineLevel="0" collapsed="false">
      <c r="A2414" s="0" t="s">
        <v>365</v>
      </c>
      <c r="B2414" s="0" t="n">
        <f aca="false">VALUE(LEFT(A2414,4))</f>
        <v>2025</v>
      </c>
      <c r="C2414" s="0" t="str">
        <f aca="false">"FY"&amp;IF(VALUE(MID(A2414,6,2))&gt;=4,VALUE(LEFT(A2414,4)),VALUE(LEFT(A2414,4))-1)&amp;"-"&amp;TEXT(MOD(IF(VALUE(MID(A2414,6,2))&gt;=4,VALUE(LEFT(A2414,4)),VALUE(LEFT(A2414,4))-1)+1,100),"00")</f>
        <v>FY2025-26</v>
      </c>
      <c r="D2414" s="0" t="s">
        <v>711</v>
      </c>
      <c r="E2414" s="0" t="s">
        <v>94</v>
      </c>
      <c r="F2414" s="0" t="str">
        <f aca="false">INDEX(Mapping!$B$2:$B$465,MATCH(E2414,Mapping!$A$2:$A$465,0))</f>
        <v>JHARKHAND</v>
      </c>
      <c r="G2414" s="0" t="str">
        <f aca="false">INDEX(Mapping!$C$2:$C$465,MATCH(E2414,Mapping!$A$2:$A$465,0))</f>
        <v>JHARKHAND</v>
      </c>
      <c r="H2414" s="2" t="n">
        <v>12.53</v>
      </c>
      <c r="I2414" s="3" t="n">
        <v>0.22</v>
      </c>
    </row>
    <row r="2415" customFormat="false" ht="15" hidden="false" customHeight="false" outlineLevel="0" collapsed="false">
      <c r="A2415" s="0" t="s">
        <v>365</v>
      </c>
      <c r="B2415" s="0" t="n">
        <f aca="false">VALUE(LEFT(A2415,4))</f>
        <v>2025</v>
      </c>
      <c r="C2415" s="0" t="str">
        <f aca="false">"FY"&amp;IF(VALUE(MID(A2415,6,2))&gt;=4,VALUE(LEFT(A2415,4)),VALUE(LEFT(A2415,4))-1)&amp;"-"&amp;TEXT(MOD(IF(VALUE(MID(A2415,6,2))&gt;=4,VALUE(LEFT(A2415,4)),VALUE(LEFT(A2415,4))-1)+1,100),"00")</f>
        <v>FY2025-26</v>
      </c>
      <c r="D2415" s="0" t="s">
        <v>704</v>
      </c>
      <c r="E2415" s="0" t="s">
        <v>318</v>
      </c>
      <c r="F2415" s="0" t="str">
        <f aca="false">INDEX(Mapping!$B$2:$B$465,MATCH(E2415,Mapping!$A$2:$A$465,0))</f>
        <v>JHABUA POWER</v>
      </c>
      <c r="G2415" s="0" t="str">
        <f aca="false">INDEX(Mapping!$C$2:$C$465,MATCH(E2415,Mapping!$A$2:$A$465,0))</f>
        <v>JHABUA POWER</v>
      </c>
      <c r="H2415" s="2" t="n">
        <v>12.01</v>
      </c>
      <c r="I2415" s="3" t="n">
        <v>0.21</v>
      </c>
    </row>
    <row r="2416" customFormat="false" ht="15" hidden="false" customHeight="false" outlineLevel="0" collapsed="false">
      <c r="A2416" s="0" t="s">
        <v>365</v>
      </c>
      <c r="B2416" s="0" t="n">
        <f aca="false">VALUE(LEFT(A2416,4))</f>
        <v>2025</v>
      </c>
      <c r="C2416" s="0" t="str">
        <f aca="false">"FY"&amp;IF(VALUE(MID(A2416,6,2))&gt;=4,VALUE(LEFT(A2416,4)),VALUE(LEFT(A2416,4))-1)&amp;"-"&amp;TEXT(MOD(IF(VALUE(MID(A2416,6,2))&gt;=4,VALUE(LEFT(A2416,4)),VALUE(LEFT(A2416,4))-1)+1,100),"00")</f>
        <v>FY2025-26</v>
      </c>
      <c r="D2416" s="0" t="s">
        <v>876</v>
      </c>
      <c r="E2416" s="0" t="s">
        <v>95</v>
      </c>
      <c r="F2416" s="0" t="str">
        <f aca="false">INDEX(Mapping!$B$2:$B$465,MATCH(E2416,Mapping!$A$2:$A$465,0))</f>
        <v>DRUK GREEN POWER (BHUTAN)</v>
      </c>
      <c r="G2416" s="0" t="str">
        <f aca="false">INDEX(Mapping!$C$2:$C$465,MATCH(E2416,Mapping!$A$2:$A$465,0))</f>
        <v>DRUK GREEN POWER (BHUTAN)</v>
      </c>
      <c r="H2416" s="2" t="n">
        <v>10.49</v>
      </c>
      <c r="I2416" s="3" t="n">
        <v>0.19</v>
      </c>
    </row>
    <row r="2417" customFormat="false" ht="15" hidden="false" customHeight="false" outlineLevel="0" collapsed="false">
      <c r="A2417" s="0" t="s">
        <v>365</v>
      </c>
      <c r="B2417" s="0" t="n">
        <f aca="false">VALUE(LEFT(A2417,4))</f>
        <v>2025</v>
      </c>
      <c r="C2417" s="0" t="str">
        <f aca="false">"FY"&amp;IF(VALUE(MID(A2417,6,2))&gt;=4,VALUE(LEFT(A2417,4)),VALUE(LEFT(A2417,4))-1)&amp;"-"&amp;TEXT(MOD(IF(VALUE(MID(A2417,6,2))&gt;=4,VALUE(LEFT(A2417,4)),VALUE(LEFT(A2417,4))-1)+1,100),"00")</f>
        <v>FY2025-26</v>
      </c>
      <c r="D2417" s="0" t="s">
        <v>873</v>
      </c>
      <c r="E2417" s="0" t="s">
        <v>306</v>
      </c>
      <c r="F2417" s="0" t="str">
        <f aca="false">INDEX(Mapping!$B$2:$B$465,MATCH(E2417,Mapping!$A$2:$A$465,0))</f>
        <v>BALCO</v>
      </c>
      <c r="G2417" s="0" t="str">
        <f aca="false">INDEX(Mapping!$C$2:$C$465,MATCH(E2417,Mapping!$A$2:$A$465,0))</f>
        <v>BALCO</v>
      </c>
      <c r="H2417" s="2" t="n">
        <v>6.57</v>
      </c>
      <c r="I2417" s="3" t="n">
        <v>0.12</v>
      </c>
    </row>
    <row r="2418" customFormat="false" ht="15" hidden="false" customHeight="false" outlineLevel="0" collapsed="false">
      <c r="A2418" s="0" t="s">
        <v>365</v>
      </c>
      <c r="B2418" s="0" t="n">
        <f aca="false">VALUE(LEFT(A2418,4))</f>
        <v>2025</v>
      </c>
      <c r="C2418" s="0" t="str">
        <f aca="false">"FY"&amp;IF(VALUE(MID(A2418,6,2))&gt;=4,VALUE(LEFT(A2418,4)),VALUE(LEFT(A2418,4))-1)&amp;"-"&amp;TEXT(MOD(IF(VALUE(MID(A2418,6,2))&gt;=4,VALUE(LEFT(A2418,4)),VALUE(LEFT(A2418,4))-1)+1,100),"00")</f>
        <v>FY2025-26</v>
      </c>
      <c r="D2418" s="0" t="s">
        <v>690</v>
      </c>
      <c r="E2418" s="0" t="s">
        <v>198</v>
      </c>
      <c r="F2418" s="0" t="str">
        <f aca="false">INDEX(Mapping!$B$2:$B$465,MATCH(E2418,Mapping!$A$2:$A$465,0))</f>
        <v>CHANDIGARH</v>
      </c>
      <c r="G2418" s="0" t="str">
        <f aca="false">INDEX(Mapping!$C$2:$C$465,MATCH(E2418,Mapping!$A$2:$A$465,0))</f>
        <v>CHANDIGARH</v>
      </c>
      <c r="H2418" s="2" t="n">
        <v>6</v>
      </c>
      <c r="I2418" s="3" t="n">
        <v>0.11</v>
      </c>
    </row>
    <row r="2419" customFormat="false" ht="15" hidden="false" customHeight="false" outlineLevel="0" collapsed="false">
      <c r="A2419" s="0" t="s">
        <v>365</v>
      </c>
      <c r="B2419" s="0" t="n">
        <f aca="false">VALUE(LEFT(A2419,4))</f>
        <v>2025</v>
      </c>
      <c r="C2419" s="0" t="str">
        <f aca="false">"FY"&amp;IF(VALUE(MID(A2419,6,2))&gt;=4,VALUE(LEFT(A2419,4)),VALUE(LEFT(A2419,4))-1)&amp;"-"&amp;TEXT(MOD(IF(VALUE(MID(A2419,6,2))&gt;=4,VALUE(LEFT(A2419,4)),VALUE(LEFT(A2419,4))-1)+1,100),"00")</f>
        <v>FY2025-26</v>
      </c>
      <c r="D2419" s="0" t="s">
        <v>670</v>
      </c>
      <c r="E2419" s="0" t="s">
        <v>242</v>
      </c>
      <c r="F2419" s="0" t="str">
        <f aca="false">INDEX(Mapping!$B$2:$B$465,MATCH(E2419,Mapping!$A$2:$A$465,0))</f>
        <v>SKS POWER</v>
      </c>
      <c r="G2419" s="0" t="str">
        <f aca="false">INDEX(Mapping!$C$2:$C$465,MATCH(E2419,Mapping!$A$2:$A$465,0))</f>
        <v>SKS POWER</v>
      </c>
      <c r="H2419" s="2" t="n">
        <v>3.44</v>
      </c>
      <c r="I2419" s="3" t="n">
        <v>0.06</v>
      </c>
    </row>
    <row r="2420" customFormat="false" ht="15" hidden="false" customHeight="false" outlineLevel="0" collapsed="false">
      <c r="A2420" s="0" t="s">
        <v>365</v>
      </c>
      <c r="B2420" s="0" t="n">
        <f aca="false">VALUE(LEFT(A2420,4))</f>
        <v>2025</v>
      </c>
      <c r="C2420" s="0" t="str">
        <f aca="false">"FY"&amp;IF(VALUE(MID(A2420,6,2))&gt;=4,VALUE(LEFT(A2420,4)),VALUE(LEFT(A2420,4))-1)&amp;"-"&amp;TEXT(MOD(IF(VALUE(MID(A2420,6,2))&gt;=4,VALUE(LEFT(A2420,4)),VALUE(LEFT(A2420,4))-1)+1,100),"00")</f>
        <v>FY2025-26</v>
      </c>
      <c r="D2420" s="0" t="s">
        <v>884</v>
      </c>
      <c r="E2420" s="0" t="s">
        <v>281</v>
      </c>
      <c r="F2420" s="0" t="str">
        <f aca="false">INDEX(Mapping!$B$2:$B$465,MATCH(E2420,Mapping!$A$2:$A$465,0))</f>
        <v>GREENKO AP01 IREP (PSP)</v>
      </c>
      <c r="G2420" s="0" t="str">
        <f aca="false">INDEX(Mapping!$C$2:$C$465,MATCH(E2420,Mapping!$A$2:$A$465,0))</f>
        <v>GREENKO GROUP</v>
      </c>
      <c r="H2420" s="2" t="n">
        <v>2.42</v>
      </c>
      <c r="I2420" s="3" t="n">
        <v>0.04</v>
      </c>
    </row>
    <row r="2421" customFormat="false" ht="15" hidden="false" customHeight="false" outlineLevel="0" collapsed="false">
      <c r="A2421" s="0" t="s">
        <v>365</v>
      </c>
      <c r="B2421" s="0" t="n">
        <f aca="false">VALUE(LEFT(A2421,4))</f>
        <v>2025</v>
      </c>
      <c r="C2421" s="0" t="str">
        <f aca="false">"FY"&amp;IF(VALUE(MID(A2421,6,2))&gt;=4,VALUE(LEFT(A2421,4)),VALUE(LEFT(A2421,4))-1)&amp;"-"&amp;TEXT(MOD(IF(VALUE(MID(A2421,6,2))&gt;=4,VALUE(LEFT(A2421,4)),VALUE(LEFT(A2421,4))-1)+1,100),"00")</f>
        <v>FY2025-26</v>
      </c>
      <c r="D2421" s="0" t="s">
        <v>885</v>
      </c>
      <c r="E2421" s="0" t="s">
        <v>248</v>
      </c>
      <c r="F2421" s="0" t="str">
        <f aca="false">INDEX(Mapping!$B$2:$B$465,MATCH(E2421,Mapping!$A$2:$A$465,0))</f>
        <v>GREENKO AP01 IREP (PSP)</v>
      </c>
      <c r="G2421" s="0" t="str">
        <f aca="false">INDEX(Mapping!$C$2:$C$465,MATCH(E2421,Mapping!$A$2:$A$465,0))</f>
        <v>GREENKO GROUP</v>
      </c>
      <c r="H2421" s="2" t="n">
        <v>2.36</v>
      </c>
      <c r="I2421" s="3" t="n">
        <v>0.04</v>
      </c>
    </row>
    <row r="2422" customFormat="false" ht="15" hidden="false" customHeight="false" outlineLevel="0" collapsed="false">
      <c r="A2422" s="0" t="s">
        <v>365</v>
      </c>
      <c r="B2422" s="0" t="n">
        <f aca="false">VALUE(LEFT(A2422,4))</f>
        <v>2025</v>
      </c>
      <c r="C2422" s="0" t="str">
        <f aca="false">"FY"&amp;IF(VALUE(MID(A2422,6,2))&gt;=4,VALUE(LEFT(A2422,4)),VALUE(LEFT(A2422,4))-1)&amp;"-"&amp;TEXT(MOD(IF(VALUE(MID(A2422,6,2))&gt;=4,VALUE(LEFT(A2422,4)),VALUE(LEFT(A2422,4))-1)+1,100),"00")</f>
        <v>FY2025-26</v>
      </c>
      <c r="D2422" s="0" t="s">
        <v>727</v>
      </c>
      <c r="E2422" s="0" t="s">
        <v>199</v>
      </c>
      <c r="F2422" s="0" t="str">
        <f aca="false">INDEX(Mapping!$B$2:$B$465,MATCH(E2422,Mapping!$A$2:$A$465,0))</f>
        <v>TRIPURA</v>
      </c>
      <c r="G2422" s="0" t="str">
        <f aca="false">INDEX(Mapping!$C$2:$C$465,MATCH(E2422,Mapping!$A$2:$A$465,0))</f>
        <v>TRIPURA</v>
      </c>
      <c r="H2422" s="2" t="n">
        <v>2.32</v>
      </c>
      <c r="I2422" s="3" t="n">
        <v>0.04</v>
      </c>
    </row>
    <row r="2423" customFormat="false" ht="15" hidden="false" customHeight="false" outlineLevel="0" collapsed="false">
      <c r="A2423" s="0" t="s">
        <v>365</v>
      </c>
      <c r="B2423" s="0" t="n">
        <f aca="false">VALUE(LEFT(A2423,4))</f>
        <v>2025</v>
      </c>
      <c r="C2423" s="0" t="str">
        <f aca="false">"FY"&amp;IF(VALUE(MID(A2423,6,2))&gt;=4,VALUE(LEFT(A2423,4)),VALUE(LEFT(A2423,4))-1)&amp;"-"&amp;TEXT(MOD(IF(VALUE(MID(A2423,6,2))&gt;=4,VALUE(LEFT(A2423,4)),VALUE(LEFT(A2423,4))-1)+1,100),"00")</f>
        <v>FY2025-26</v>
      </c>
      <c r="D2423" s="0" t="s">
        <v>729</v>
      </c>
      <c r="E2423" s="0" t="s">
        <v>253</v>
      </c>
      <c r="F2423" s="0" t="str">
        <f aca="false">INDEX(Mapping!$B$2:$B$465,MATCH(E2423,Mapping!$A$2:$A$465,0))</f>
        <v>NAGALAND</v>
      </c>
      <c r="G2423" s="0" t="str">
        <f aca="false">INDEX(Mapping!$C$2:$C$465,MATCH(E2423,Mapping!$A$2:$A$465,0))</f>
        <v>NAGALAND</v>
      </c>
      <c r="H2423" s="2" t="n">
        <v>1.91</v>
      </c>
      <c r="I2423" s="3" t="n">
        <v>0.03</v>
      </c>
    </row>
    <row r="2424" customFormat="false" ht="15" hidden="false" customHeight="false" outlineLevel="0" collapsed="false">
      <c r="A2424" s="0" t="s">
        <v>365</v>
      </c>
      <c r="B2424" s="0" t="n">
        <f aca="false">VALUE(LEFT(A2424,4))</f>
        <v>2025</v>
      </c>
      <c r="C2424" s="0" t="str">
        <f aca="false">"FY"&amp;IF(VALUE(MID(A2424,6,2))&gt;=4,VALUE(LEFT(A2424,4)),VALUE(LEFT(A2424,4))-1)&amp;"-"&amp;TEXT(MOD(IF(VALUE(MID(A2424,6,2))&gt;=4,VALUE(LEFT(A2424,4)),VALUE(LEFT(A2424,4))-1)+1,100),"00")</f>
        <v>FY2025-26</v>
      </c>
      <c r="D2424" s="0" t="s">
        <v>665</v>
      </c>
      <c r="E2424" s="0" t="s">
        <v>61</v>
      </c>
      <c r="F2424" s="0" t="str">
        <f aca="false">INDEX(Mapping!$B$2:$B$465,MATCH(E2424,Mapping!$A$2:$A$465,0))</f>
        <v>ASSAM</v>
      </c>
      <c r="G2424" s="0" t="str">
        <f aca="false">INDEX(Mapping!$C$2:$C$465,MATCH(E2424,Mapping!$A$2:$A$465,0))</f>
        <v>ASSAM</v>
      </c>
      <c r="H2424" s="2" t="n">
        <v>1.79</v>
      </c>
      <c r="I2424" s="3" t="n">
        <v>0.03</v>
      </c>
    </row>
    <row r="2425" customFormat="false" ht="15" hidden="false" customHeight="false" outlineLevel="0" collapsed="false">
      <c r="A2425" s="0" t="s">
        <v>365</v>
      </c>
      <c r="B2425" s="0" t="n">
        <f aca="false">VALUE(LEFT(A2425,4))</f>
        <v>2025</v>
      </c>
      <c r="C2425" s="0" t="str">
        <f aca="false">"FY"&amp;IF(VALUE(MID(A2425,6,2))&gt;=4,VALUE(LEFT(A2425,4)),VALUE(LEFT(A2425,4))-1)&amp;"-"&amp;TEXT(MOD(IF(VALUE(MID(A2425,6,2))&gt;=4,VALUE(LEFT(A2425,4)),VALUE(LEFT(A2425,4))-1)+1,100),"00")</f>
        <v>FY2025-26</v>
      </c>
      <c r="D2425" s="0" t="s">
        <v>208</v>
      </c>
      <c r="E2425" s="0" t="s">
        <v>208</v>
      </c>
      <c r="F2425" s="0" t="str">
        <f aca="false">INDEX(Mapping!$B$2:$B$465,MATCH(E2425,Mapping!$A$2:$A$465,0))</f>
        <v>JSW ENERGY UTKAL (EX-IND BARATH)</v>
      </c>
      <c r="G2425" s="0" t="str">
        <f aca="false">INDEX(Mapping!$C$2:$C$465,MATCH(E2425,Mapping!$A$2:$A$465,0))</f>
        <v>JSW ENERGY (INCL. KSK MAHANADI)</v>
      </c>
      <c r="H2425" s="2" t="n">
        <v>1.64</v>
      </c>
      <c r="I2425" s="3" t="n">
        <v>0.03</v>
      </c>
    </row>
    <row r="2426" customFormat="false" ht="15" hidden="false" customHeight="false" outlineLevel="0" collapsed="false">
      <c r="A2426" s="0" t="s">
        <v>365</v>
      </c>
      <c r="B2426" s="0" t="n">
        <f aca="false">VALUE(LEFT(A2426,4))</f>
        <v>2025</v>
      </c>
      <c r="C2426" s="0" t="str">
        <f aca="false">"FY"&amp;IF(VALUE(MID(A2426,6,2))&gt;=4,VALUE(LEFT(A2426,4)),VALUE(LEFT(A2426,4))-1)&amp;"-"&amp;TEXT(MOD(IF(VALUE(MID(A2426,6,2))&gt;=4,VALUE(LEFT(A2426,4)),VALUE(LEFT(A2426,4))-1)+1,100),"00")</f>
        <v>FY2025-26</v>
      </c>
      <c r="D2426" s="0" t="s">
        <v>657</v>
      </c>
      <c r="E2426" s="0" t="s">
        <v>46</v>
      </c>
      <c r="F2426" s="0" t="str">
        <f aca="false">INDEX(Mapping!$B$2:$B$465,MATCH(E2426,Mapping!$A$2:$A$465,0))</f>
        <v>CHHATTISGARH</v>
      </c>
      <c r="G2426" s="0" t="str">
        <f aca="false">INDEX(Mapping!$C$2:$C$465,MATCH(E2426,Mapping!$A$2:$A$465,0))</f>
        <v>CHHATTISGARH</v>
      </c>
      <c r="H2426" s="2" t="n">
        <v>1.26</v>
      </c>
      <c r="I2426" s="3" t="n">
        <v>0.02</v>
      </c>
    </row>
    <row r="2427" customFormat="false" ht="15" hidden="false" customHeight="false" outlineLevel="0" collapsed="false">
      <c r="A2427" s="0" t="s">
        <v>365</v>
      </c>
      <c r="B2427" s="0" t="n">
        <f aca="false">VALUE(LEFT(A2427,4))</f>
        <v>2025</v>
      </c>
      <c r="C2427" s="0" t="str">
        <f aca="false">"FY"&amp;IF(VALUE(MID(A2427,6,2))&gt;=4,VALUE(LEFT(A2427,4)),VALUE(LEFT(A2427,4))-1)&amp;"-"&amp;TEXT(MOD(IF(VALUE(MID(A2427,6,2))&gt;=4,VALUE(LEFT(A2427,4)),VALUE(LEFT(A2427,4))-1)+1,100),"00")</f>
        <v>FY2025-26</v>
      </c>
      <c r="D2427" s="0" t="s">
        <v>667</v>
      </c>
      <c r="E2427" s="0" t="s">
        <v>109</v>
      </c>
      <c r="F2427" s="0" t="str">
        <f aca="false">INDEX(Mapping!$B$2:$B$465,MATCH(E2427,Mapping!$A$2:$A$465,0))</f>
        <v>ADANI POWER - RAIGARH TPP (EX-REGL)</v>
      </c>
      <c r="G2427" s="0" t="str">
        <f aca="false">INDEX(Mapping!$C$2:$C$465,MATCH(E2427,Mapping!$A$2:$A$465,0))</f>
        <v>ADANI POWER (ALL PLANTS)</v>
      </c>
      <c r="H2427" s="2" t="n">
        <v>0.51</v>
      </c>
      <c r="I2427" s="3" t="n">
        <v>0.01</v>
      </c>
    </row>
    <row r="2428" customFormat="false" ht="15" hidden="false" customHeight="false" outlineLevel="0" collapsed="false">
      <c r="A2428" s="0" t="s">
        <v>365</v>
      </c>
      <c r="B2428" s="0" t="n">
        <f aca="false">VALUE(LEFT(A2428,4))</f>
        <v>2025</v>
      </c>
      <c r="C2428" s="0" t="str">
        <f aca="false">"FY"&amp;IF(VALUE(MID(A2428,6,2))&gt;=4,VALUE(LEFT(A2428,4)),VALUE(LEFT(A2428,4))-1)&amp;"-"&amp;TEXT(MOD(IF(VALUE(MID(A2428,6,2))&gt;=4,VALUE(LEFT(A2428,4)),VALUE(LEFT(A2428,4))-1)+1,100),"00")</f>
        <v>FY2025-26</v>
      </c>
      <c r="D2428" s="0" t="s">
        <v>824</v>
      </c>
      <c r="E2428" s="0" t="s">
        <v>482</v>
      </c>
      <c r="F2428" s="0" t="str">
        <f aca="false">INDEX(Mapping!$B$2:$B$465,MATCH(E2428,Mapping!$A$2:$A$465,0))</f>
        <v>GOA SR</v>
      </c>
      <c r="G2428" s="0" t="str">
        <f aca="false">INDEX(Mapping!$C$2:$C$465,MATCH(E2428,Mapping!$A$2:$A$465,0))</f>
        <v>GOA SR</v>
      </c>
      <c r="H2428" s="2" t="n">
        <v>0.05</v>
      </c>
      <c r="I2428" s="3" t="n">
        <v>0.001</v>
      </c>
    </row>
    <row r="2429" customFormat="false" ht="15" hidden="false" customHeight="false" outlineLevel="0" collapsed="false">
      <c r="A2429" s="0" t="s">
        <v>365</v>
      </c>
      <c r="B2429" s="0" t="n">
        <f aca="false">VALUE(LEFT(A2429,4))</f>
        <v>2025</v>
      </c>
      <c r="C2429" s="0" t="str">
        <f aca="false">"FY"&amp;IF(VALUE(MID(A2429,6,2))&gt;=4,VALUE(LEFT(A2429,4)),VALUE(LEFT(A2429,4))-1)&amp;"-"&amp;TEXT(MOD(IF(VALUE(MID(A2429,6,2))&gt;=4,VALUE(LEFT(A2429,4)),VALUE(LEFT(A2429,4))-1)+1,100),"00")</f>
        <v>FY2025-26</v>
      </c>
      <c r="D2429" s="0" t="s">
        <v>713</v>
      </c>
      <c r="E2429" s="0" t="s">
        <v>268</v>
      </c>
      <c r="F2429" s="0" t="str">
        <f aca="false">INDEX(Mapping!$B$2:$B$465,MATCH(E2429,Mapping!$A$2:$A$465,0))</f>
        <v>GOA</v>
      </c>
      <c r="G2429" s="0" t="str">
        <f aca="false">INDEX(Mapping!$C$2:$C$465,MATCH(E2429,Mapping!$A$2:$A$465,0))</f>
        <v>GOA</v>
      </c>
      <c r="H2429" s="2" t="n">
        <v>0.02</v>
      </c>
      <c r="I2429" s="3" t="n">
        <v>0.0004</v>
      </c>
    </row>
    <row r="2430" customFormat="false" ht="15" hidden="false" customHeight="false" outlineLevel="0" collapsed="false">
      <c r="A2430" s="0" t="s">
        <v>365</v>
      </c>
      <c r="B2430" s="0" t="n">
        <f aca="false">VALUE(LEFT(A2430,4))</f>
        <v>2025</v>
      </c>
      <c r="C2430" s="0" t="str">
        <f aca="false">"FY"&amp;IF(VALUE(MID(A2430,6,2))&gt;=4,VALUE(LEFT(A2430,4)),VALUE(LEFT(A2430,4))-1)&amp;"-"&amp;TEXT(MOD(IF(VALUE(MID(A2430,6,2))&gt;=4,VALUE(LEFT(A2430,4)),VALUE(LEFT(A2430,4))-1)+1,100),"00")</f>
        <v>FY2025-26</v>
      </c>
      <c r="D2430" s="0" t="s">
        <v>585</v>
      </c>
      <c r="E2430" s="0" t="s">
        <v>585</v>
      </c>
      <c r="F2430" s="0" t="str">
        <f aca="false">INDEX(Mapping!$B$2:$B$465,MATCH(E2430,Mapping!$A$2:$A$465,0))</f>
        <v>NLC INDIA</v>
      </c>
      <c r="G2430" s="0" t="str">
        <f aca="false">INDEX(Mapping!$C$2:$C$465,MATCH(E2430,Mapping!$A$2:$A$465,0))</f>
        <v>NLC INDIA GROUP</v>
      </c>
      <c r="H2430" s="2" t="n">
        <v>0.01</v>
      </c>
      <c r="I2430" s="3" t="n">
        <v>0.0001</v>
      </c>
    </row>
    <row r="2431" customFormat="false" ht="15" hidden="false" customHeight="false" outlineLevel="0" collapsed="false">
      <c r="A2431" s="0" t="s">
        <v>175</v>
      </c>
      <c r="B2431" s="0" t="n">
        <f aca="false">VALUE(LEFT(A2431,4))</f>
        <v>2025</v>
      </c>
      <c r="C2431" s="0" t="str">
        <f aca="false">"FY"&amp;IF(VALUE(MID(A2431,6,2))&gt;=4,VALUE(LEFT(A2431,4)),VALUE(LEFT(A2431,4))-1)&amp;"-"&amp;TEXT(MOD(IF(VALUE(MID(A2431,6,2))&gt;=4,VALUE(LEFT(A2431,4)),VALUE(LEFT(A2431,4))-1)+1,100),"00")</f>
        <v>FY2025-26</v>
      </c>
      <c r="D2431" s="0" t="s">
        <v>671</v>
      </c>
      <c r="E2431" s="0" t="s">
        <v>31</v>
      </c>
      <c r="F2431" s="0" t="str">
        <f aca="false">INDEX(Mapping!$B$2:$B$465,MATCH(E2431,Mapping!$A$2:$A$465,0))</f>
        <v>GUJARAT</v>
      </c>
      <c r="G2431" s="0" t="str">
        <f aca="false">INDEX(Mapping!$C$2:$C$465,MATCH(E2431,Mapping!$A$2:$A$465,0))</f>
        <v>GUJARAT</v>
      </c>
      <c r="H2431" s="2" t="n">
        <v>942.79</v>
      </c>
      <c r="I2431" s="3" t="n">
        <v>15.82</v>
      </c>
    </row>
    <row r="2432" customFormat="false" ht="15" hidden="false" customHeight="false" outlineLevel="0" collapsed="false">
      <c r="A2432" s="0" t="s">
        <v>175</v>
      </c>
      <c r="B2432" s="0" t="n">
        <f aca="false">VALUE(LEFT(A2432,4))</f>
        <v>2025</v>
      </c>
      <c r="C2432" s="0" t="str">
        <f aca="false">"FY"&amp;IF(VALUE(MID(A2432,6,2))&gt;=4,VALUE(LEFT(A2432,4)),VALUE(LEFT(A2432,4))-1)&amp;"-"&amp;TEXT(MOD(IF(VALUE(MID(A2432,6,2))&gt;=4,VALUE(LEFT(A2432,4)),VALUE(LEFT(A2432,4))-1)+1,100),"00")</f>
        <v>FY2025-26</v>
      </c>
      <c r="D2432" s="0" t="s">
        <v>705</v>
      </c>
      <c r="E2432" s="0" t="s">
        <v>35</v>
      </c>
      <c r="F2432" s="0" t="str">
        <f aca="false">INDEX(Mapping!$B$2:$B$465,MATCH(E2432,Mapping!$A$2:$A$465,0))</f>
        <v>TELANGANA</v>
      </c>
      <c r="G2432" s="0" t="str">
        <f aca="false">INDEX(Mapping!$C$2:$C$465,MATCH(E2432,Mapping!$A$2:$A$465,0))</f>
        <v>TELANGANA</v>
      </c>
      <c r="H2432" s="2" t="n">
        <v>697.01</v>
      </c>
      <c r="I2432" s="3" t="n">
        <v>11.7</v>
      </c>
    </row>
    <row r="2433" customFormat="false" ht="15" hidden="false" customHeight="false" outlineLevel="0" collapsed="false">
      <c r="A2433" s="0" t="s">
        <v>175</v>
      </c>
      <c r="B2433" s="0" t="n">
        <f aca="false">VALUE(LEFT(A2433,4))</f>
        <v>2025</v>
      </c>
      <c r="C2433" s="0" t="str">
        <f aca="false">"FY"&amp;IF(VALUE(MID(A2433,6,2))&gt;=4,VALUE(LEFT(A2433,4)),VALUE(LEFT(A2433,4))-1)&amp;"-"&amp;TEXT(MOD(IF(VALUE(MID(A2433,6,2))&gt;=4,VALUE(LEFT(A2433,4)),VALUE(LEFT(A2433,4))-1)+1,100),"00")</f>
        <v>FY2025-26</v>
      </c>
      <c r="D2433" s="0" t="s">
        <v>652</v>
      </c>
      <c r="E2433" s="0" t="s">
        <v>47</v>
      </c>
      <c r="F2433" s="0" t="str">
        <f aca="false">INDEX(Mapping!$B$2:$B$465,MATCH(E2433,Mapping!$A$2:$A$465,0))</f>
        <v>KARNATAKA</v>
      </c>
      <c r="G2433" s="0" t="str">
        <f aca="false">INDEX(Mapping!$C$2:$C$465,MATCH(E2433,Mapping!$A$2:$A$465,0))</f>
        <v>KARNATAKA</v>
      </c>
      <c r="H2433" s="2" t="n">
        <v>695.2</v>
      </c>
      <c r="I2433" s="3" t="n">
        <v>11.67</v>
      </c>
    </row>
    <row r="2434" customFormat="false" ht="15" hidden="false" customHeight="false" outlineLevel="0" collapsed="false">
      <c r="A2434" s="0" t="s">
        <v>175</v>
      </c>
      <c r="B2434" s="0" t="n">
        <f aca="false">VALUE(LEFT(A2434,4))</f>
        <v>2025</v>
      </c>
      <c r="C2434" s="0" t="str">
        <f aca="false">"FY"&amp;IF(VALUE(MID(A2434,6,2))&gt;=4,VALUE(LEFT(A2434,4)),VALUE(LEFT(A2434,4))-1)&amp;"-"&amp;TEXT(MOD(IF(VALUE(MID(A2434,6,2))&gt;=4,VALUE(LEFT(A2434,4)),VALUE(LEFT(A2434,4))-1)+1,100),"00")</f>
        <v>FY2025-26</v>
      </c>
      <c r="D2434" s="0" t="s">
        <v>663</v>
      </c>
      <c r="E2434" s="0" t="s">
        <v>41</v>
      </c>
      <c r="F2434" s="0" t="str">
        <f aca="false">INDEX(Mapping!$B$2:$B$465,MATCH(E2434,Mapping!$A$2:$A$465,0))</f>
        <v>RAJASTHAN</v>
      </c>
      <c r="G2434" s="0" t="str">
        <f aca="false">INDEX(Mapping!$C$2:$C$465,MATCH(E2434,Mapping!$A$2:$A$465,0))</f>
        <v>RAJASTHAN</v>
      </c>
      <c r="H2434" s="2" t="n">
        <v>374.95</v>
      </c>
      <c r="I2434" s="3" t="n">
        <v>6.29</v>
      </c>
    </row>
    <row r="2435" customFormat="false" ht="15" hidden="false" customHeight="false" outlineLevel="0" collapsed="false">
      <c r="A2435" s="0" t="s">
        <v>175</v>
      </c>
      <c r="B2435" s="0" t="n">
        <f aca="false">VALUE(LEFT(A2435,4))</f>
        <v>2025</v>
      </c>
      <c r="C2435" s="0" t="str">
        <f aca="false">"FY"&amp;IF(VALUE(MID(A2435,6,2))&gt;=4,VALUE(LEFT(A2435,4)),VALUE(LEFT(A2435,4))-1)&amp;"-"&amp;TEXT(MOD(IF(VALUE(MID(A2435,6,2))&gt;=4,VALUE(LEFT(A2435,4)),VALUE(LEFT(A2435,4))-1)+1,100),"00")</f>
        <v>FY2025-26</v>
      </c>
      <c r="D2435" s="0" t="s">
        <v>676</v>
      </c>
      <c r="E2435" s="0" t="s">
        <v>37</v>
      </c>
      <c r="F2435" s="0" t="str">
        <f aca="false">INDEX(Mapping!$B$2:$B$465,MATCH(E2435,Mapping!$A$2:$A$465,0))</f>
        <v>MAHARASHTRA</v>
      </c>
      <c r="G2435" s="0" t="str">
        <f aca="false">INDEX(Mapping!$C$2:$C$465,MATCH(E2435,Mapping!$A$2:$A$465,0))</f>
        <v>MAHARASHTRA</v>
      </c>
      <c r="H2435" s="2" t="n">
        <v>338.81</v>
      </c>
      <c r="I2435" s="3" t="n">
        <v>5.69</v>
      </c>
    </row>
    <row r="2436" customFormat="false" ht="15" hidden="false" customHeight="false" outlineLevel="0" collapsed="false">
      <c r="A2436" s="0" t="s">
        <v>175</v>
      </c>
      <c r="B2436" s="0" t="n">
        <f aca="false">VALUE(LEFT(A2436,4))</f>
        <v>2025</v>
      </c>
      <c r="C2436" s="0" t="str">
        <f aca="false">"FY"&amp;IF(VALUE(MID(A2436,6,2))&gt;=4,VALUE(LEFT(A2436,4)),VALUE(LEFT(A2436,4))-1)&amp;"-"&amp;TEXT(MOD(IF(VALUE(MID(A2436,6,2))&gt;=4,VALUE(LEFT(A2436,4)),VALUE(LEFT(A2436,4))-1)+1,100),"00")</f>
        <v>FY2025-26</v>
      </c>
      <c r="D2436" s="0" t="s">
        <v>876</v>
      </c>
      <c r="E2436" s="0" t="s">
        <v>95</v>
      </c>
      <c r="F2436" s="0" t="str">
        <f aca="false">INDEX(Mapping!$B$2:$B$465,MATCH(E2436,Mapping!$A$2:$A$465,0))</f>
        <v>DRUK GREEN POWER (BHUTAN)</v>
      </c>
      <c r="G2436" s="0" t="str">
        <f aca="false">INDEX(Mapping!$C$2:$C$465,MATCH(E2436,Mapping!$A$2:$A$465,0))</f>
        <v>DRUK GREEN POWER (BHUTAN)</v>
      </c>
      <c r="H2436" s="2" t="n">
        <v>315.98</v>
      </c>
      <c r="I2436" s="3" t="n">
        <v>5.3</v>
      </c>
    </row>
    <row r="2437" customFormat="false" ht="15" hidden="false" customHeight="false" outlineLevel="0" collapsed="false">
      <c r="A2437" s="0" t="s">
        <v>175</v>
      </c>
      <c r="B2437" s="0" t="n">
        <f aca="false">VALUE(LEFT(A2437,4))</f>
        <v>2025</v>
      </c>
      <c r="C2437" s="0" t="str">
        <f aca="false">"FY"&amp;IF(VALUE(MID(A2437,6,2))&gt;=4,VALUE(LEFT(A2437,4)),VALUE(LEFT(A2437,4))-1)&amp;"-"&amp;TEXT(MOD(IF(VALUE(MID(A2437,6,2))&gt;=4,VALUE(LEFT(A2437,4)),VALUE(LEFT(A2437,4))-1)+1,100),"00")</f>
        <v>FY2025-26</v>
      </c>
      <c r="D2437" s="0" t="s">
        <v>668</v>
      </c>
      <c r="E2437" s="0" t="s">
        <v>40</v>
      </c>
      <c r="F2437" s="0" t="str">
        <f aca="false">INDEX(Mapping!$B$2:$B$465,MATCH(E2437,Mapping!$A$2:$A$465,0))</f>
        <v>TAMIL NADU</v>
      </c>
      <c r="G2437" s="0" t="str">
        <f aca="false">INDEX(Mapping!$C$2:$C$465,MATCH(E2437,Mapping!$A$2:$A$465,0))</f>
        <v>TAMIL NADU</v>
      </c>
      <c r="H2437" s="2" t="n">
        <v>309.3</v>
      </c>
      <c r="I2437" s="3" t="n">
        <v>5.19</v>
      </c>
    </row>
    <row r="2438" customFormat="false" ht="15" hidden="false" customHeight="false" outlineLevel="0" collapsed="false">
      <c r="A2438" s="0" t="s">
        <v>175</v>
      </c>
      <c r="B2438" s="0" t="n">
        <f aca="false">VALUE(LEFT(A2438,4))</f>
        <v>2025</v>
      </c>
      <c r="C2438" s="0" t="str">
        <f aca="false">"FY"&amp;IF(VALUE(MID(A2438,6,2))&gt;=4,VALUE(LEFT(A2438,4)),VALUE(LEFT(A2438,4))-1)&amp;"-"&amp;TEXT(MOD(IF(VALUE(MID(A2438,6,2))&gt;=4,VALUE(LEFT(A2438,4)),VALUE(LEFT(A2438,4))-1)+1,100),"00")</f>
        <v>FY2025-26</v>
      </c>
      <c r="D2438" s="0" t="s">
        <v>738</v>
      </c>
      <c r="E2438" s="0" t="s">
        <v>56</v>
      </c>
      <c r="F2438" s="0" t="str">
        <f aca="false">INDEX(Mapping!$B$2:$B$465,MATCH(E2438,Mapping!$A$2:$A$465,0))</f>
        <v>UTTARAKHAND</v>
      </c>
      <c r="G2438" s="0" t="str">
        <f aca="false">INDEX(Mapping!$C$2:$C$465,MATCH(E2438,Mapping!$A$2:$A$465,0))</f>
        <v>UTTARAKHAND</v>
      </c>
      <c r="H2438" s="2" t="n">
        <v>291.52</v>
      </c>
      <c r="I2438" s="3" t="n">
        <v>4.89</v>
      </c>
    </row>
    <row r="2439" customFormat="false" ht="15" hidden="false" customHeight="false" outlineLevel="0" collapsed="false">
      <c r="A2439" s="0" t="s">
        <v>175</v>
      </c>
      <c r="B2439" s="0" t="n">
        <f aca="false">VALUE(LEFT(A2439,4))</f>
        <v>2025</v>
      </c>
      <c r="C2439" s="0" t="str">
        <f aca="false">"FY"&amp;IF(VALUE(MID(A2439,6,2))&gt;=4,VALUE(LEFT(A2439,4)),VALUE(LEFT(A2439,4))-1)&amp;"-"&amp;TEXT(MOD(IF(VALUE(MID(A2439,6,2))&gt;=4,VALUE(LEFT(A2439,4)),VALUE(LEFT(A2439,4))-1)+1,100),"00")</f>
        <v>FY2025-26</v>
      </c>
      <c r="D2439" s="0" t="s">
        <v>660</v>
      </c>
      <c r="E2439" s="0" t="s">
        <v>50</v>
      </c>
      <c r="F2439" s="0" t="str">
        <f aca="false">INDEX(Mapping!$B$2:$B$465,MATCH(E2439,Mapping!$A$2:$A$465,0))</f>
        <v>MADHYA PRADESH</v>
      </c>
      <c r="G2439" s="0" t="str">
        <f aca="false">INDEX(Mapping!$C$2:$C$465,MATCH(E2439,Mapping!$A$2:$A$465,0))</f>
        <v>MADHYA PRADESH</v>
      </c>
      <c r="H2439" s="2" t="n">
        <v>268.25</v>
      </c>
      <c r="I2439" s="3" t="n">
        <v>4.5</v>
      </c>
    </row>
    <row r="2440" customFormat="false" ht="15" hidden="false" customHeight="false" outlineLevel="0" collapsed="false">
      <c r="A2440" s="0" t="s">
        <v>175</v>
      </c>
      <c r="B2440" s="0" t="n">
        <f aca="false">VALUE(LEFT(A2440,4))</f>
        <v>2025</v>
      </c>
      <c r="C2440" s="0" t="str">
        <f aca="false">"FY"&amp;IF(VALUE(MID(A2440,6,2))&gt;=4,VALUE(LEFT(A2440,4)),VALUE(LEFT(A2440,4))-1)&amp;"-"&amp;TEXT(MOD(IF(VALUE(MID(A2440,6,2))&gt;=4,VALUE(LEFT(A2440,4)),VALUE(LEFT(A2440,4))-1)+1,100),"00")</f>
        <v>FY2025-26</v>
      </c>
      <c r="D2440" s="0" t="s">
        <v>656</v>
      </c>
      <c r="E2440" s="0" t="s">
        <v>36</v>
      </c>
      <c r="F2440" s="0" t="str">
        <f aca="false">INDEX(Mapping!$B$2:$B$465,MATCH(E2440,Mapping!$A$2:$A$465,0))</f>
        <v>UTTAR PRADESH</v>
      </c>
      <c r="G2440" s="0" t="str">
        <f aca="false">INDEX(Mapping!$C$2:$C$465,MATCH(E2440,Mapping!$A$2:$A$465,0))</f>
        <v>UTTAR PRADESH</v>
      </c>
      <c r="H2440" s="2" t="n">
        <v>251.54</v>
      </c>
      <c r="I2440" s="3" t="n">
        <v>4.22</v>
      </c>
    </row>
    <row r="2441" customFormat="false" ht="15" hidden="false" customHeight="false" outlineLevel="0" collapsed="false">
      <c r="A2441" s="0" t="s">
        <v>175</v>
      </c>
      <c r="B2441" s="0" t="n">
        <f aca="false">VALUE(LEFT(A2441,4))</f>
        <v>2025</v>
      </c>
      <c r="C2441" s="0" t="str">
        <f aca="false">"FY"&amp;IF(VALUE(MID(A2441,6,2))&gt;=4,VALUE(LEFT(A2441,4)),VALUE(LEFT(A2441,4))-1)&amp;"-"&amp;TEXT(MOD(IF(VALUE(MID(A2441,6,2))&gt;=4,VALUE(LEFT(A2441,4)),VALUE(LEFT(A2441,4))-1)+1,100),"00")</f>
        <v>FY2025-26</v>
      </c>
      <c r="D2441" s="0" t="s">
        <v>702</v>
      </c>
      <c r="E2441" s="0" t="s">
        <v>42</v>
      </c>
      <c r="F2441" s="0" t="str">
        <f aca="false">INDEX(Mapping!$B$2:$B$465,MATCH(E2441,Mapping!$A$2:$A$465,0))</f>
        <v>PUNJAB</v>
      </c>
      <c r="G2441" s="0" t="str">
        <f aca="false">INDEX(Mapping!$C$2:$C$465,MATCH(E2441,Mapping!$A$2:$A$465,0))</f>
        <v>PUNJAB</v>
      </c>
      <c r="H2441" s="2" t="n">
        <v>234.16</v>
      </c>
      <c r="I2441" s="3" t="n">
        <v>3.93</v>
      </c>
    </row>
    <row r="2442" customFormat="false" ht="15" hidden="false" customHeight="false" outlineLevel="0" collapsed="false">
      <c r="A2442" s="0" t="s">
        <v>175</v>
      </c>
      <c r="B2442" s="0" t="n">
        <f aca="false">VALUE(LEFT(A2442,4))</f>
        <v>2025</v>
      </c>
      <c r="C2442" s="0" t="str">
        <f aca="false">"FY"&amp;IF(VALUE(MID(A2442,6,2))&gt;=4,VALUE(LEFT(A2442,4)),VALUE(LEFT(A2442,4))-1)&amp;"-"&amp;TEXT(MOD(IF(VALUE(MID(A2442,6,2))&gt;=4,VALUE(LEFT(A2442,4)),VALUE(LEFT(A2442,4))-1)+1,100),"00")</f>
        <v>FY2025-26</v>
      </c>
      <c r="D2442" s="0" t="s">
        <v>672</v>
      </c>
      <c r="E2442" s="0" t="s">
        <v>38</v>
      </c>
      <c r="F2442" s="0" t="str">
        <f aca="false">INDEX(Mapping!$B$2:$B$465,MATCH(E2442,Mapping!$A$2:$A$465,0))</f>
        <v>ANDHRA PRADESH</v>
      </c>
      <c r="G2442" s="0" t="str">
        <f aca="false">INDEX(Mapping!$C$2:$C$465,MATCH(E2442,Mapping!$A$2:$A$465,0))</f>
        <v>ANDHRA PRADESH</v>
      </c>
      <c r="H2442" s="2" t="n">
        <v>157.73</v>
      </c>
      <c r="I2442" s="3" t="n">
        <v>2.65</v>
      </c>
    </row>
    <row r="2443" customFormat="false" ht="15" hidden="false" customHeight="false" outlineLevel="0" collapsed="false">
      <c r="A2443" s="0" t="s">
        <v>175</v>
      </c>
      <c r="B2443" s="0" t="n">
        <f aca="false">VALUE(LEFT(A2443,4))</f>
        <v>2025</v>
      </c>
      <c r="C2443" s="0" t="str">
        <f aca="false">"FY"&amp;IF(VALUE(MID(A2443,6,2))&gt;=4,VALUE(LEFT(A2443,4)),VALUE(LEFT(A2443,4))-1)&amp;"-"&amp;TEXT(MOD(IF(VALUE(MID(A2443,6,2))&gt;=4,VALUE(LEFT(A2443,4)),VALUE(LEFT(A2443,4))-1)+1,100),"00")</f>
        <v>FY2025-26</v>
      </c>
      <c r="D2443" s="0" t="s">
        <v>677</v>
      </c>
      <c r="E2443" s="0" t="s">
        <v>39</v>
      </c>
      <c r="F2443" s="0" t="str">
        <f aca="false">INDEX(Mapping!$B$2:$B$465,MATCH(E2443,Mapping!$A$2:$A$465,0))</f>
        <v>WEST BENGAL</v>
      </c>
      <c r="G2443" s="0" t="str">
        <f aca="false">INDEX(Mapping!$C$2:$C$465,MATCH(E2443,Mapping!$A$2:$A$465,0))</f>
        <v>WEST BENGAL</v>
      </c>
      <c r="H2443" s="2" t="n">
        <v>154.47</v>
      </c>
      <c r="I2443" s="3" t="n">
        <v>2.59</v>
      </c>
    </row>
    <row r="2444" customFormat="false" ht="15" hidden="false" customHeight="false" outlineLevel="0" collapsed="false">
      <c r="A2444" s="0" t="s">
        <v>175</v>
      </c>
      <c r="B2444" s="0" t="n">
        <f aca="false">VALUE(LEFT(A2444,4))</f>
        <v>2025</v>
      </c>
      <c r="C2444" s="0" t="str">
        <f aca="false">"FY"&amp;IF(VALUE(MID(A2444,6,2))&gt;=4,VALUE(LEFT(A2444,4)),VALUE(LEFT(A2444,4))-1)&amp;"-"&amp;TEXT(MOD(IF(VALUE(MID(A2444,6,2))&gt;=4,VALUE(LEFT(A2444,4)),VALUE(LEFT(A2444,4))-1)+1,100),"00")</f>
        <v>FY2025-26</v>
      </c>
      <c r="D2444" s="0" t="s">
        <v>683</v>
      </c>
      <c r="E2444" s="0" t="s">
        <v>153</v>
      </c>
      <c r="F2444" s="0" t="str">
        <f aca="false">INDEX(Mapping!$B$2:$B$465,MATCH(E2444,Mapping!$A$2:$A$465,0))</f>
        <v>DVC</v>
      </c>
      <c r="G2444" s="0" t="str">
        <f aca="false">INDEX(Mapping!$C$2:$C$465,MATCH(E2444,Mapping!$A$2:$A$465,0))</f>
        <v>DVC</v>
      </c>
      <c r="H2444" s="2" t="n">
        <v>127.48</v>
      </c>
      <c r="I2444" s="3" t="n">
        <v>2.14</v>
      </c>
    </row>
    <row r="2445" customFormat="false" ht="15" hidden="false" customHeight="false" outlineLevel="0" collapsed="false">
      <c r="A2445" s="0" t="s">
        <v>175</v>
      </c>
      <c r="B2445" s="0" t="n">
        <f aca="false">VALUE(LEFT(A2445,4))</f>
        <v>2025</v>
      </c>
      <c r="C2445" s="0" t="str">
        <f aca="false">"FY"&amp;IF(VALUE(MID(A2445,6,2))&gt;=4,VALUE(LEFT(A2445,4)),VALUE(LEFT(A2445,4))-1)&amp;"-"&amp;TEXT(MOD(IF(VALUE(MID(A2445,6,2))&gt;=4,VALUE(LEFT(A2445,4)),VALUE(LEFT(A2445,4))-1)+1,100),"00")</f>
        <v>FY2025-26</v>
      </c>
      <c r="D2445" s="0" t="s">
        <v>669</v>
      </c>
      <c r="E2445" s="0" t="s">
        <v>44</v>
      </c>
      <c r="F2445" s="0" t="str">
        <f aca="false">INDEX(Mapping!$B$2:$B$465,MATCH(E2445,Mapping!$A$2:$A$465,0))</f>
        <v>HARYANA</v>
      </c>
      <c r="G2445" s="0" t="str">
        <f aca="false">INDEX(Mapping!$C$2:$C$465,MATCH(E2445,Mapping!$A$2:$A$465,0))</f>
        <v>HARYANA</v>
      </c>
      <c r="H2445" s="2" t="n">
        <v>125.36</v>
      </c>
      <c r="I2445" s="3" t="n">
        <v>2.1</v>
      </c>
    </row>
    <row r="2446" customFormat="false" ht="15" hidden="false" customHeight="false" outlineLevel="0" collapsed="false">
      <c r="A2446" s="0" t="s">
        <v>175</v>
      </c>
      <c r="B2446" s="0" t="n">
        <f aca="false">VALUE(LEFT(A2446,4))</f>
        <v>2025</v>
      </c>
      <c r="C2446" s="0" t="str">
        <f aca="false">"FY"&amp;IF(VALUE(MID(A2446,6,2))&gt;=4,VALUE(LEFT(A2446,4)),VALUE(LEFT(A2446,4))-1)&amp;"-"&amp;TEXT(MOD(IF(VALUE(MID(A2446,6,2))&gt;=4,VALUE(LEFT(A2446,4)),VALUE(LEFT(A2446,4))-1)+1,100),"00")</f>
        <v>FY2025-26</v>
      </c>
      <c r="D2446" s="0" t="s">
        <v>658</v>
      </c>
      <c r="E2446" s="0" t="s">
        <v>48</v>
      </c>
      <c r="F2446" s="0" t="str">
        <f aca="false">INDEX(Mapping!$B$2:$B$465,MATCH(E2446,Mapping!$A$2:$A$465,0))</f>
        <v>DELHI</v>
      </c>
      <c r="G2446" s="0" t="str">
        <f aca="false">INDEX(Mapping!$C$2:$C$465,MATCH(E2446,Mapping!$A$2:$A$465,0))</f>
        <v>DELHI</v>
      </c>
      <c r="H2446" s="2" t="n">
        <v>88.06</v>
      </c>
      <c r="I2446" s="3" t="n">
        <v>1.48</v>
      </c>
    </row>
    <row r="2447" customFormat="false" ht="15" hidden="false" customHeight="false" outlineLevel="0" collapsed="false">
      <c r="A2447" s="0" t="s">
        <v>175</v>
      </c>
      <c r="B2447" s="0" t="n">
        <f aca="false">VALUE(LEFT(A2447,4))</f>
        <v>2025</v>
      </c>
      <c r="C2447" s="0" t="str">
        <f aca="false">"FY"&amp;IF(VALUE(MID(A2447,6,2))&gt;=4,VALUE(LEFT(A2447,4)),VALUE(LEFT(A2447,4))-1)&amp;"-"&amp;TEXT(MOD(IF(VALUE(MID(A2447,6,2))&gt;=4,VALUE(LEFT(A2447,4)),VALUE(LEFT(A2447,4))-1)+1,100),"00")</f>
        <v>FY2025-26</v>
      </c>
      <c r="D2447" s="0" t="s">
        <v>735</v>
      </c>
      <c r="E2447" s="0" t="s">
        <v>147</v>
      </c>
      <c r="F2447" s="0" t="str">
        <f aca="false">INDEX(Mapping!$B$2:$B$465,MATCH(E2447,Mapping!$A$2:$A$465,0))</f>
        <v>JAMMU &amp; KASHMIR</v>
      </c>
      <c r="G2447" s="0" t="str">
        <f aca="false">INDEX(Mapping!$C$2:$C$465,MATCH(E2447,Mapping!$A$2:$A$465,0))</f>
        <v>JAMMU &amp; KASHMIR</v>
      </c>
      <c r="H2447" s="2" t="n">
        <v>78.33</v>
      </c>
      <c r="I2447" s="3" t="n">
        <v>1.31</v>
      </c>
    </row>
    <row r="2448" customFormat="false" ht="15" hidden="false" customHeight="false" outlineLevel="0" collapsed="false">
      <c r="A2448" s="0" t="s">
        <v>175</v>
      </c>
      <c r="B2448" s="0" t="n">
        <f aca="false">VALUE(LEFT(A2448,4))</f>
        <v>2025</v>
      </c>
      <c r="C2448" s="0" t="str">
        <f aca="false">"FY"&amp;IF(VALUE(MID(A2448,6,2))&gt;=4,VALUE(LEFT(A2448,4)),VALUE(LEFT(A2448,4))-1)&amp;"-"&amp;TEXT(MOD(IF(VALUE(MID(A2448,6,2))&gt;=4,VALUE(LEFT(A2448,4)),VALUE(LEFT(A2448,4))-1)+1,100),"00")</f>
        <v>FY2025-26</v>
      </c>
      <c r="D2448" s="0" t="s">
        <v>885</v>
      </c>
      <c r="E2448" s="0" t="s">
        <v>248</v>
      </c>
      <c r="F2448" s="0" t="str">
        <f aca="false">INDEX(Mapping!$B$2:$B$465,MATCH(E2448,Mapping!$A$2:$A$465,0))</f>
        <v>GREENKO AP01 IREP (PSP)</v>
      </c>
      <c r="G2448" s="0" t="str">
        <f aca="false">INDEX(Mapping!$C$2:$C$465,MATCH(E2448,Mapping!$A$2:$A$465,0))</f>
        <v>GREENKO GROUP</v>
      </c>
      <c r="H2448" s="2" t="n">
        <v>77.9</v>
      </c>
      <c r="I2448" s="3" t="n">
        <v>1.31</v>
      </c>
    </row>
    <row r="2449" customFormat="false" ht="15" hidden="false" customHeight="false" outlineLevel="0" collapsed="false">
      <c r="A2449" s="0" t="s">
        <v>175</v>
      </c>
      <c r="B2449" s="0" t="n">
        <f aca="false">VALUE(LEFT(A2449,4))</f>
        <v>2025</v>
      </c>
      <c r="C2449" s="0" t="str">
        <f aca="false">"FY"&amp;IF(VALUE(MID(A2449,6,2))&gt;=4,VALUE(LEFT(A2449,4)),VALUE(LEFT(A2449,4))-1)&amp;"-"&amp;TEXT(MOD(IF(VALUE(MID(A2449,6,2))&gt;=4,VALUE(LEFT(A2449,4)),VALUE(LEFT(A2449,4))-1)+1,100),"00")</f>
        <v>FY2025-26</v>
      </c>
      <c r="D2449" s="0" t="s">
        <v>881</v>
      </c>
      <c r="E2449" s="0" t="s">
        <v>254</v>
      </c>
      <c r="F2449" s="0" t="str">
        <f aca="false">INDEX(Mapping!$B$2:$B$465,MATCH(E2449,Mapping!$A$2:$A$465,0))</f>
        <v>AM/NS INDIA (HAZIRA)</v>
      </c>
      <c r="G2449" s="0" t="str">
        <f aca="false">INDEX(Mapping!$C$2:$C$465,MATCH(E2449,Mapping!$A$2:$A$465,0))</f>
        <v>AM/NS INDIA (HAZIRA)</v>
      </c>
      <c r="H2449" s="2" t="n">
        <v>70.54</v>
      </c>
      <c r="I2449" s="3" t="n">
        <v>1.18</v>
      </c>
    </row>
    <row r="2450" customFormat="false" ht="15" hidden="false" customHeight="false" outlineLevel="0" collapsed="false">
      <c r="A2450" s="0" t="s">
        <v>175</v>
      </c>
      <c r="B2450" s="0" t="n">
        <f aca="false">VALUE(LEFT(A2450,4))</f>
        <v>2025</v>
      </c>
      <c r="C2450" s="0" t="str">
        <f aca="false">"FY"&amp;IF(VALUE(MID(A2450,6,2))&gt;=4,VALUE(LEFT(A2450,4)),VALUE(LEFT(A2450,4))-1)&amp;"-"&amp;TEXT(MOD(IF(VALUE(MID(A2450,6,2))&gt;=4,VALUE(LEFT(A2450,4)),VALUE(LEFT(A2450,4))-1)+1,100),"00")</f>
        <v>FY2025-26</v>
      </c>
      <c r="D2450" s="0" t="s">
        <v>872</v>
      </c>
      <c r="E2450" s="0" t="s">
        <v>105</v>
      </c>
      <c r="F2450" s="0" t="str">
        <f aca="false">INDEX(Mapping!$B$2:$B$465,MATCH(E2450,Mapping!$A$2:$A$465,0))</f>
        <v>DNH &amp; DD (UT)</v>
      </c>
      <c r="G2450" s="0" t="str">
        <f aca="false">INDEX(Mapping!$C$2:$C$465,MATCH(E2450,Mapping!$A$2:$A$465,0))</f>
        <v>DNH &amp; DD (UT)</v>
      </c>
      <c r="H2450" s="2" t="n">
        <v>63.97</v>
      </c>
      <c r="I2450" s="3" t="n">
        <v>1.07</v>
      </c>
    </row>
    <row r="2451" customFormat="false" ht="15" hidden="false" customHeight="false" outlineLevel="0" collapsed="false">
      <c r="A2451" s="0" t="s">
        <v>175</v>
      </c>
      <c r="B2451" s="0" t="n">
        <f aca="false">VALUE(LEFT(A2451,4))</f>
        <v>2025</v>
      </c>
      <c r="C2451" s="0" t="str">
        <f aca="false">"FY"&amp;IF(VALUE(MID(A2451,6,2))&gt;=4,VALUE(LEFT(A2451,4)),VALUE(LEFT(A2451,4))-1)&amp;"-"&amp;TEXT(MOD(IF(VALUE(MID(A2451,6,2))&gt;=4,VALUE(LEFT(A2451,4)),VALUE(LEFT(A2451,4))-1)+1,100),"00")</f>
        <v>FY2025-26</v>
      </c>
      <c r="D2451" s="0" t="s">
        <v>699</v>
      </c>
      <c r="E2451" s="0" t="s">
        <v>71</v>
      </c>
      <c r="F2451" s="0" t="str">
        <f aca="false">INDEX(Mapping!$B$2:$B$465,MATCH(E2451,Mapping!$A$2:$A$465,0))</f>
        <v>KERALA</v>
      </c>
      <c r="G2451" s="0" t="str">
        <f aca="false">INDEX(Mapping!$C$2:$C$465,MATCH(E2451,Mapping!$A$2:$A$465,0))</f>
        <v>KERALA</v>
      </c>
      <c r="H2451" s="2" t="n">
        <v>46.72</v>
      </c>
      <c r="I2451" s="3" t="n">
        <v>0.78</v>
      </c>
    </row>
    <row r="2452" customFormat="false" ht="15" hidden="false" customHeight="false" outlineLevel="0" collapsed="false">
      <c r="A2452" s="0" t="s">
        <v>175</v>
      </c>
      <c r="B2452" s="0" t="n">
        <f aca="false">VALUE(LEFT(A2452,4))</f>
        <v>2025</v>
      </c>
      <c r="C2452" s="0" t="str">
        <f aca="false">"FY"&amp;IF(VALUE(MID(A2452,6,2))&gt;=4,VALUE(LEFT(A2452,4)),VALUE(LEFT(A2452,4))-1)&amp;"-"&amp;TEXT(MOD(IF(VALUE(MID(A2452,6,2))&gt;=4,VALUE(LEFT(A2452,4)),VALUE(LEFT(A2452,4))-1)+1,100),"00")</f>
        <v>FY2025-26</v>
      </c>
      <c r="D2452" s="0" t="s">
        <v>687</v>
      </c>
      <c r="E2452" s="0" t="s">
        <v>45</v>
      </c>
      <c r="F2452" s="0" t="str">
        <f aca="false">INDEX(Mapping!$B$2:$B$465,MATCH(E2452,Mapping!$A$2:$A$465,0))</f>
        <v>BIHAR</v>
      </c>
      <c r="G2452" s="0" t="str">
        <f aca="false">INDEX(Mapping!$C$2:$C$465,MATCH(E2452,Mapping!$A$2:$A$465,0))</f>
        <v>BIHAR</v>
      </c>
      <c r="H2452" s="2" t="n">
        <v>43.06</v>
      </c>
      <c r="I2452" s="3" t="n">
        <v>0.72</v>
      </c>
    </row>
    <row r="2453" customFormat="false" ht="15" hidden="false" customHeight="false" outlineLevel="0" collapsed="false">
      <c r="A2453" s="0" t="s">
        <v>175</v>
      </c>
      <c r="B2453" s="0" t="n">
        <f aca="false">VALUE(LEFT(A2453,4))</f>
        <v>2025</v>
      </c>
      <c r="C2453" s="0" t="str">
        <f aca="false">"FY"&amp;IF(VALUE(MID(A2453,6,2))&gt;=4,VALUE(LEFT(A2453,4)),VALUE(LEFT(A2453,4))-1)&amp;"-"&amp;TEXT(MOD(IF(VALUE(MID(A2453,6,2))&gt;=4,VALUE(LEFT(A2453,4)),VALUE(LEFT(A2453,4))-1)+1,100),"00")</f>
        <v>FY2025-26</v>
      </c>
      <c r="D2453" s="0" t="s">
        <v>757</v>
      </c>
      <c r="E2453" s="0" t="s">
        <v>121</v>
      </c>
      <c r="F2453" s="0" t="str">
        <f aca="false">INDEX(Mapping!$B$2:$B$465,MATCH(E2453,Mapping!$A$2:$A$465,0))</f>
        <v>MEGHALAYA</v>
      </c>
      <c r="G2453" s="0" t="str">
        <f aca="false">INDEX(Mapping!$C$2:$C$465,MATCH(E2453,Mapping!$A$2:$A$465,0))</f>
        <v>MEGHALAYA</v>
      </c>
      <c r="H2453" s="2" t="n">
        <v>37.5</v>
      </c>
      <c r="I2453" s="3" t="n">
        <v>0.63</v>
      </c>
    </row>
    <row r="2454" customFormat="false" ht="15" hidden="false" customHeight="false" outlineLevel="0" collapsed="false">
      <c r="A2454" s="0" t="s">
        <v>175</v>
      </c>
      <c r="B2454" s="0" t="n">
        <f aca="false">VALUE(LEFT(A2454,4))</f>
        <v>2025</v>
      </c>
      <c r="C2454" s="0" t="str">
        <f aca="false">"FY"&amp;IF(VALUE(MID(A2454,6,2))&gt;=4,VALUE(LEFT(A2454,4)),VALUE(LEFT(A2454,4))-1)&amp;"-"&amp;TEXT(MOD(IF(VALUE(MID(A2454,6,2))&gt;=4,VALUE(LEFT(A2454,4)),VALUE(LEFT(A2454,4))-1)+1,100),"00")</f>
        <v>FY2025-26</v>
      </c>
      <c r="D2454" s="0" t="s">
        <v>884</v>
      </c>
      <c r="E2454" s="0" t="s">
        <v>281</v>
      </c>
      <c r="F2454" s="0" t="str">
        <f aca="false">INDEX(Mapping!$B$2:$B$465,MATCH(E2454,Mapping!$A$2:$A$465,0))</f>
        <v>GREENKO AP01 IREP (PSP)</v>
      </c>
      <c r="G2454" s="0" t="str">
        <f aca="false">INDEX(Mapping!$C$2:$C$465,MATCH(E2454,Mapping!$A$2:$A$465,0))</f>
        <v>GREENKO GROUP</v>
      </c>
      <c r="H2454" s="2" t="n">
        <v>29.16</v>
      </c>
      <c r="I2454" s="3" t="n">
        <v>0.49</v>
      </c>
    </row>
    <row r="2455" customFormat="false" ht="15" hidden="false" customHeight="false" outlineLevel="0" collapsed="false">
      <c r="A2455" s="0" t="s">
        <v>175</v>
      </c>
      <c r="B2455" s="0" t="n">
        <f aca="false">VALUE(LEFT(A2455,4))</f>
        <v>2025</v>
      </c>
      <c r="C2455" s="0" t="str">
        <f aca="false">"FY"&amp;IF(VALUE(MID(A2455,6,2))&gt;=4,VALUE(LEFT(A2455,4)),VALUE(LEFT(A2455,4))-1)&amp;"-"&amp;TEXT(MOD(IF(VALUE(MID(A2455,6,2))&gt;=4,VALUE(LEFT(A2455,4)),VALUE(LEFT(A2455,4))-1)+1,100),"00")</f>
        <v>FY2025-26</v>
      </c>
      <c r="D2455" s="0" t="s">
        <v>53</v>
      </c>
      <c r="E2455" s="0" t="s">
        <v>53</v>
      </c>
      <c r="F2455" s="0" t="str">
        <f aca="false">INDEX(Mapping!$B$2:$B$465,MATCH(E2455,Mapping!$A$2:$A$465,0))</f>
        <v>HIMACHAL PRADESH</v>
      </c>
      <c r="G2455" s="0" t="str">
        <f aca="false">INDEX(Mapping!$C$2:$C$465,MATCH(E2455,Mapping!$A$2:$A$465,0))</f>
        <v>HIMACHAL PRADESH</v>
      </c>
      <c r="H2455" s="2" t="n">
        <v>26.78</v>
      </c>
      <c r="I2455" s="3" t="n">
        <v>0.45</v>
      </c>
    </row>
    <row r="2456" customFormat="false" ht="15" hidden="false" customHeight="false" outlineLevel="0" collapsed="false">
      <c r="A2456" s="0" t="s">
        <v>175</v>
      </c>
      <c r="B2456" s="0" t="n">
        <f aca="false">VALUE(LEFT(A2456,4))</f>
        <v>2025</v>
      </c>
      <c r="C2456" s="0" t="str">
        <f aca="false">"FY"&amp;IF(VALUE(MID(A2456,6,2))&gt;=4,VALUE(LEFT(A2456,4)),VALUE(LEFT(A2456,4))-1)&amp;"-"&amp;TEXT(MOD(IF(VALUE(MID(A2456,6,2))&gt;=4,VALUE(LEFT(A2456,4)),VALUE(LEFT(A2456,4))-1)+1,100),"00")</f>
        <v>FY2025-26</v>
      </c>
      <c r="D2456" s="0" t="s">
        <v>192</v>
      </c>
      <c r="E2456" s="0" t="s">
        <v>192</v>
      </c>
      <c r="F2456" s="0" t="str">
        <f aca="false">INDEX(Mapping!$B$2:$B$465,MATCH(E2456,Mapping!$A$2:$A$465,0))</f>
        <v>MB POWER (MP)</v>
      </c>
      <c r="G2456" s="0" t="str">
        <f aca="false">INDEX(Mapping!$C$2:$C$465,MATCH(E2456,Mapping!$A$2:$A$465,0))</f>
        <v>MB POWER (MP)</v>
      </c>
      <c r="H2456" s="2" t="n">
        <v>22.74</v>
      </c>
      <c r="I2456" s="3" t="n">
        <v>0.38</v>
      </c>
    </row>
    <row r="2457" customFormat="false" ht="15" hidden="false" customHeight="false" outlineLevel="0" collapsed="false">
      <c r="A2457" s="0" t="s">
        <v>175</v>
      </c>
      <c r="B2457" s="0" t="n">
        <f aca="false">VALUE(LEFT(A2457,4))</f>
        <v>2025</v>
      </c>
      <c r="C2457" s="0" t="str">
        <f aca="false">"FY"&amp;IF(VALUE(MID(A2457,6,2))&gt;=4,VALUE(LEFT(A2457,4)),VALUE(LEFT(A2457,4))-1)&amp;"-"&amp;TEXT(MOD(IF(VALUE(MID(A2457,6,2))&gt;=4,VALUE(LEFT(A2457,4)),VALUE(LEFT(A2457,4))-1)+1,100),"00")</f>
        <v>FY2025-26</v>
      </c>
      <c r="D2457" s="0" t="s">
        <v>654</v>
      </c>
      <c r="E2457" s="0" t="s">
        <v>43</v>
      </c>
      <c r="F2457" s="0" t="str">
        <f aca="false">INDEX(Mapping!$B$2:$B$465,MATCH(E2457,Mapping!$A$2:$A$465,0))</f>
        <v>ODISHA</v>
      </c>
      <c r="G2457" s="0" t="str">
        <f aca="false">INDEX(Mapping!$C$2:$C$465,MATCH(E2457,Mapping!$A$2:$A$465,0))</f>
        <v>ODISHA</v>
      </c>
      <c r="H2457" s="2" t="n">
        <v>21.05</v>
      </c>
      <c r="I2457" s="3" t="n">
        <v>0.35</v>
      </c>
    </row>
    <row r="2458" customFormat="false" ht="15" hidden="false" customHeight="false" outlineLevel="0" collapsed="false">
      <c r="A2458" s="0" t="s">
        <v>175</v>
      </c>
      <c r="B2458" s="0" t="n">
        <f aca="false">VALUE(LEFT(A2458,4))</f>
        <v>2025</v>
      </c>
      <c r="C2458" s="0" t="str">
        <f aca="false">"FY"&amp;IF(VALUE(MID(A2458,6,2))&gt;=4,VALUE(LEFT(A2458,4)),VALUE(LEFT(A2458,4))-1)&amp;"-"&amp;TEXT(MOD(IF(VALUE(MID(A2458,6,2))&gt;=4,VALUE(LEFT(A2458,4)),VALUE(LEFT(A2458,4))-1)+1,100),"00")</f>
        <v>FY2025-26</v>
      </c>
      <c r="D2458" s="0" t="s">
        <v>874</v>
      </c>
      <c r="E2458" s="0" t="s">
        <v>257</v>
      </c>
      <c r="F2458" s="0" t="str">
        <f aca="false">INDEX(Mapping!$B$2:$B$465,MATCH(E2458,Mapping!$A$2:$A$465,0))</f>
        <v>INDIAN RAILWAYS (NCR)</v>
      </c>
      <c r="G2458" s="0" t="str">
        <f aca="false">INDEX(Mapping!$C$2:$C$465,MATCH(E2458,Mapping!$A$2:$A$465,0))</f>
        <v>INDIAN RAILWAYS (NCR)</v>
      </c>
      <c r="H2458" s="2" t="n">
        <v>18.79</v>
      </c>
      <c r="I2458" s="3" t="n">
        <v>0.32</v>
      </c>
    </row>
    <row r="2459" customFormat="false" ht="15" hidden="false" customHeight="false" outlineLevel="0" collapsed="false">
      <c r="A2459" s="0" t="s">
        <v>175</v>
      </c>
      <c r="B2459" s="0" t="n">
        <f aca="false">VALUE(LEFT(A2459,4))</f>
        <v>2025</v>
      </c>
      <c r="C2459" s="0" t="str">
        <f aca="false">"FY"&amp;IF(VALUE(MID(A2459,6,2))&gt;=4,VALUE(LEFT(A2459,4)),VALUE(LEFT(A2459,4))-1)&amp;"-"&amp;TEXT(MOD(IF(VALUE(MID(A2459,6,2))&gt;=4,VALUE(LEFT(A2459,4)),VALUE(LEFT(A2459,4))-1)+1,100),"00")</f>
        <v>FY2025-26</v>
      </c>
      <c r="D2459" s="0" t="s">
        <v>711</v>
      </c>
      <c r="E2459" s="0" t="s">
        <v>94</v>
      </c>
      <c r="F2459" s="0" t="str">
        <f aca="false">INDEX(Mapping!$B$2:$B$465,MATCH(E2459,Mapping!$A$2:$A$465,0))</f>
        <v>JHARKHAND</v>
      </c>
      <c r="G2459" s="0" t="str">
        <f aca="false">INDEX(Mapping!$C$2:$C$465,MATCH(E2459,Mapping!$A$2:$A$465,0))</f>
        <v>JHARKHAND</v>
      </c>
      <c r="H2459" s="2" t="n">
        <v>9.24</v>
      </c>
      <c r="I2459" s="3" t="n">
        <v>0.16</v>
      </c>
    </row>
    <row r="2460" customFormat="false" ht="15" hidden="false" customHeight="false" outlineLevel="0" collapsed="false">
      <c r="A2460" s="0" t="s">
        <v>175</v>
      </c>
      <c r="B2460" s="0" t="n">
        <f aca="false">VALUE(LEFT(A2460,4))</f>
        <v>2025</v>
      </c>
      <c r="C2460" s="0" t="str">
        <f aca="false">"FY"&amp;IF(VALUE(MID(A2460,6,2))&gt;=4,VALUE(LEFT(A2460,4)),VALUE(LEFT(A2460,4))-1)&amp;"-"&amp;TEXT(MOD(IF(VALUE(MID(A2460,6,2))&gt;=4,VALUE(LEFT(A2460,4)),VALUE(LEFT(A2460,4))-1)+1,100),"00")</f>
        <v>FY2025-26</v>
      </c>
      <c r="D2460" s="0" t="s">
        <v>657</v>
      </c>
      <c r="E2460" s="0" t="s">
        <v>46</v>
      </c>
      <c r="F2460" s="0" t="str">
        <f aca="false">INDEX(Mapping!$B$2:$B$465,MATCH(E2460,Mapping!$A$2:$A$465,0))</f>
        <v>CHHATTISGARH</v>
      </c>
      <c r="G2460" s="0" t="str">
        <f aca="false">INDEX(Mapping!$C$2:$C$465,MATCH(E2460,Mapping!$A$2:$A$465,0))</f>
        <v>CHHATTISGARH</v>
      </c>
      <c r="H2460" s="2" t="n">
        <v>7.65</v>
      </c>
      <c r="I2460" s="3" t="n">
        <v>0.13</v>
      </c>
    </row>
    <row r="2461" customFormat="false" ht="15" hidden="false" customHeight="false" outlineLevel="0" collapsed="false">
      <c r="A2461" s="0" t="s">
        <v>175</v>
      </c>
      <c r="B2461" s="0" t="n">
        <f aca="false">VALUE(LEFT(A2461,4))</f>
        <v>2025</v>
      </c>
      <c r="C2461" s="0" t="str">
        <f aca="false">"FY"&amp;IF(VALUE(MID(A2461,6,2))&gt;=4,VALUE(LEFT(A2461,4)),VALUE(LEFT(A2461,4))-1)&amp;"-"&amp;TEXT(MOD(IF(VALUE(MID(A2461,6,2))&gt;=4,VALUE(LEFT(A2461,4)),VALUE(LEFT(A2461,4))-1)+1,100),"00")</f>
        <v>FY2025-26</v>
      </c>
      <c r="D2461" s="0" t="s">
        <v>690</v>
      </c>
      <c r="E2461" s="0" t="s">
        <v>198</v>
      </c>
      <c r="F2461" s="0" t="str">
        <f aca="false">INDEX(Mapping!$B$2:$B$465,MATCH(E2461,Mapping!$A$2:$A$465,0))</f>
        <v>CHANDIGARH</v>
      </c>
      <c r="G2461" s="0" t="str">
        <f aca="false">INDEX(Mapping!$C$2:$C$465,MATCH(E2461,Mapping!$A$2:$A$465,0))</f>
        <v>CHANDIGARH</v>
      </c>
      <c r="H2461" s="2" t="n">
        <v>5.64</v>
      </c>
      <c r="I2461" s="3" t="n">
        <v>0.09</v>
      </c>
    </row>
    <row r="2462" customFormat="false" ht="15" hidden="false" customHeight="false" outlineLevel="0" collapsed="false">
      <c r="A2462" s="0" t="s">
        <v>175</v>
      </c>
      <c r="B2462" s="0" t="n">
        <f aca="false">VALUE(LEFT(A2462,4))</f>
        <v>2025</v>
      </c>
      <c r="C2462" s="0" t="str">
        <f aca="false">"FY"&amp;IF(VALUE(MID(A2462,6,2))&gt;=4,VALUE(LEFT(A2462,4)),VALUE(LEFT(A2462,4))-1)&amp;"-"&amp;TEXT(MOD(IF(VALUE(MID(A2462,6,2))&gt;=4,VALUE(LEFT(A2462,4)),VALUE(LEFT(A2462,4))-1)+1,100),"00")</f>
        <v>FY2025-26</v>
      </c>
      <c r="D2462" s="0" t="s">
        <v>873</v>
      </c>
      <c r="E2462" s="0" t="s">
        <v>306</v>
      </c>
      <c r="F2462" s="0" t="str">
        <f aca="false">INDEX(Mapping!$B$2:$B$465,MATCH(E2462,Mapping!$A$2:$A$465,0))</f>
        <v>BALCO</v>
      </c>
      <c r="G2462" s="0" t="str">
        <f aca="false">INDEX(Mapping!$C$2:$C$465,MATCH(E2462,Mapping!$A$2:$A$465,0))</f>
        <v>BALCO</v>
      </c>
      <c r="H2462" s="2" t="n">
        <v>5.23</v>
      </c>
      <c r="I2462" s="3" t="n">
        <v>0.09</v>
      </c>
    </row>
    <row r="2463" customFormat="false" ht="15" hidden="false" customHeight="false" outlineLevel="0" collapsed="false">
      <c r="A2463" s="0" t="s">
        <v>175</v>
      </c>
      <c r="B2463" s="0" t="n">
        <f aca="false">VALUE(LEFT(A2463,4))</f>
        <v>2025</v>
      </c>
      <c r="C2463" s="0" t="str">
        <f aca="false">"FY"&amp;IF(VALUE(MID(A2463,6,2))&gt;=4,VALUE(LEFT(A2463,4)),VALUE(LEFT(A2463,4))-1)&amp;"-"&amp;TEXT(MOD(IF(VALUE(MID(A2463,6,2))&gt;=4,VALUE(LEFT(A2463,4)),VALUE(LEFT(A2463,4))-1)+1,100),"00")</f>
        <v>FY2025-26</v>
      </c>
      <c r="D2463" s="0" t="s">
        <v>755</v>
      </c>
      <c r="E2463" s="0" t="s">
        <v>181</v>
      </c>
      <c r="F2463" s="0" t="str">
        <f aca="false">INDEX(Mapping!$B$2:$B$465,MATCH(E2463,Mapping!$A$2:$A$465,0))</f>
        <v>ARUNACHAL PRADESH</v>
      </c>
      <c r="G2463" s="0" t="str">
        <f aca="false">INDEX(Mapping!$C$2:$C$465,MATCH(E2463,Mapping!$A$2:$A$465,0))</f>
        <v>ARUNACHAL PRADESH</v>
      </c>
      <c r="H2463" s="2" t="n">
        <v>4.86</v>
      </c>
      <c r="I2463" s="3" t="n">
        <v>0.08</v>
      </c>
    </row>
    <row r="2464" customFormat="false" ht="15" hidden="false" customHeight="false" outlineLevel="0" collapsed="false">
      <c r="A2464" s="0" t="s">
        <v>175</v>
      </c>
      <c r="B2464" s="0" t="n">
        <f aca="false">VALUE(LEFT(A2464,4))</f>
        <v>2025</v>
      </c>
      <c r="C2464" s="0" t="str">
        <f aca="false">"FY"&amp;IF(VALUE(MID(A2464,6,2))&gt;=4,VALUE(LEFT(A2464,4)),VALUE(LEFT(A2464,4))-1)&amp;"-"&amp;TEXT(MOD(IF(VALUE(MID(A2464,6,2))&gt;=4,VALUE(LEFT(A2464,4)),VALUE(LEFT(A2464,4))-1)+1,100),"00")</f>
        <v>FY2025-26</v>
      </c>
      <c r="D2464" s="0" t="s">
        <v>665</v>
      </c>
      <c r="E2464" s="0" t="s">
        <v>61</v>
      </c>
      <c r="F2464" s="0" t="str">
        <f aca="false">INDEX(Mapping!$B$2:$B$465,MATCH(E2464,Mapping!$A$2:$A$465,0))</f>
        <v>ASSAM</v>
      </c>
      <c r="G2464" s="0" t="str">
        <f aca="false">INDEX(Mapping!$C$2:$C$465,MATCH(E2464,Mapping!$A$2:$A$465,0))</f>
        <v>ASSAM</v>
      </c>
      <c r="H2464" s="2" t="n">
        <v>4.84</v>
      </c>
      <c r="I2464" s="3" t="n">
        <v>0.08</v>
      </c>
    </row>
    <row r="2465" customFormat="false" ht="15" hidden="false" customHeight="false" outlineLevel="0" collapsed="false">
      <c r="A2465" s="0" t="s">
        <v>175</v>
      </c>
      <c r="B2465" s="0" t="n">
        <f aca="false">VALUE(LEFT(A2465,4))</f>
        <v>2025</v>
      </c>
      <c r="C2465" s="0" t="str">
        <f aca="false">"FY"&amp;IF(VALUE(MID(A2465,6,2))&gt;=4,VALUE(LEFT(A2465,4)),VALUE(LEFT(A2465,4))-1)&amp;"-"&amp;TEXT(MOD(IF(VALUE(MID(A2465,6,2))&gt;=4,VALUE(LEFT(A2465,4)),VALUE(LEFT(A2465,4))-1)+1,100),"00")</f>
        <v>FY2025-26</v>
      </c>
      <c r="D2465" s="0" t="s">
        <v>729</v>
      </c>
      <c r="E2465" s="0" t="s">
        <v>253</v>
      </c>
      <c r="F2465" s="0" t="str">
        <f aca="false">INDEX(Mapping!$B$2:$B$465,MATCH(E2465,Mapping!$A$2:$A$465,0))</f>
        <v>NAGALAND</v>
      </c>
      <c r="G2465" s="0" t="str">
        <f aca="false">INDEX(Mapping!$C$2:$C$465,MATCH(E2465,Mapping!$A$2:$A$465,0))</f>
        <v>NAGALAND</v>
      </c>
      <c r="H2465" s="2" t="n">
        <v>3.91</v>
      </c>
      <c r="I2465" s="3" t="n">
        <v>0.07</v>
      </c>
    </row>
    <row r="2466" customFormat="false" ht="15" hidden="false" customHeight="false" outlineLevel="0" collapsed="false">
      <c r="A2466" s="0" t="s">
        <v>175</v>
      </c>
      <c r="B2466" s="0" t="n">
        <f aca="false">VALUE(LEFT(A2466,4))</f>
        <v>2025</v>
      </c>
      <c r="C2466" s="0" t="str">
        <f aca="false">"FY"&amp;IF(VALUE(MID(A2466,6,2))&gt;=4,VALUE(LEFT(A2466,4)),VALUE(LEFT(A2466,4))-1)&amp;"-"&amp;TEXT(MOD(IF(VALUE(MID(A2466,6,2))&gt;=4,VALUE(LEFT(A2466,4)),VALUE(LEFT(A2466,4))-1)+1,100),"00")</f>
        <v>FY2025-26</v>
      </c>
      <c r="D2466" s="0" t="s">
        <v>338</v>
      </c>
      <c r="E2466" s="0" t="s">
        <v>338</v>
      </c>
      <c r="F2466" s="0" t="str">
        <f aca="false">INDEX(Mapping!$B$2:$B$465,MATCH(E2466,Mapping!$A$2:$A$465,0))</f>
        <v>NEPAL (NEA / NVVN)</v>
      </c>
      <c r="G2466" s="0" t="str">
        <f aca="false">INDEX(Mapping!$C$2:$C$465,MATCH(E2466,Mapping!$A$2:$A$465,0))</f>
        <v>NEPAL (NEA / NVVN)</v>
      </c>
      <c r="H2466" s="2" t="n">
        <v>3.5</v>
      </c>
      <c r="I2466" s="3" t="n">
        <v>0.06</v>
      </c>
    </row>
    <row r="2467" customFormat="false" ht="15" hidden="false" customHeight="false" outlineLevel="0" collapsed="false">
      <c r="A2467" s="0" t="s">
        <v>175</v>
      </c>
      <c r="B2467" s="0" t="n">
        <f aca="false">VALUE(LEFT(A2467,4))</f>
        <v>2025</v>
      </c>
      <c r="C2467" s="0" t="str">
        <f aca="false">"FY"&amp;IF(VALUE(MID(A2467,6,2))&gt;=4,VALUE(LEFT(A2467,4)),VALUE(LEFT(A2467,4))-1)&amp;"-"&amp;TEXT(MOD(IF(VALUE(MID(A2467,6,2))&gt;=4,VALUE(LEFT(A2467,4)),VALUE(LEFT(A2467,4))-1)+1,100),"00")</f>
        <v>FY2025-26</v>
      </c>
      <c r="D2467" s="0" t="s">
        <v>299</v>
      </c>
      <c r="E2467" s="0" t="s">
        <v>299</v>
      </c>
      <c r="F2467" s="0" t="str">
        <f aca="false">INDEX(Mapping!$B$2:$B$465,MATCH(E2467,Mapping!$A$2:$A$465,0))</f>
        <v>NEPAL (NEA / NVVN)</v>
      </c>
      <c r="G2467" s="0" t="str">
        <f aca="false">INDEX(Mapping!$C$2:$C$465,MATCH(E2467,Mapping!$A$2:$A$465,0))</f>
        <v>NEPAL (NEA / NVVN)</v>
      </c>
      <c r="H2467" s="2" t="n">
        <v>2.61</v>
      </c>
      <c r="I2467" s="3" t="n">
        <v>0.04</v>
      </c>
    </row>
    <row r="2468" customFormat="false" ht="15" hidden="false" customHeight="false" outlineLevel="0" collapsed="false">
      <c r="A2468" s="0" t="s">
        <v>175</v>
      </c>
      <c r="B2468" s="0" t="n">
        <f aca="false">VALUE(LEFT(A2468,4))</f>
        <v>2025</v>
      </c>
      <c r="C2468" s="0" t="str">
        <f aca="false">"FY"&amp;IF(VALUE(MID(A2468,6,2))&gt;=4,VALUE(LEFT(A2468,4)),VALUE(LEFT(A2468,4))-1)&amp;"-"&amp;TEXT(MOD(IF(VALUE(MID(A2468,6,2))&gt;=4,VALUE(LEFT(A2468,4)),VALUE(LEFT(A2468,4))-1)+1,100),"00")</f>
        <v>FY2025-26</v>
      </c>
      <c r="D2468" s="0" t="s">
        <v>280</v>
      </c>
      <c r="E2468" s="0" t="s">
        <v>280</v>
      </c>
      <c r="F2468" s="0" t="str">
        <f aca="false">INDEX(Mapping!$B$2:$B$465,MATCH(E2468,Mapping!$A$2:$A$465,0))</f>
        <v>COASTAL ENERGEN</v>
      </c>
      <c r="G2468" s="0" t="str">
        <f aca="false">INDEX(Mapping!$C$2:$C$465,MATCH(E2468,Mapping!$A$2:$A$465,0))</f>
        <v>COASTAL ENERGEN</v>
      </c>
      <c r="H2468" s="2" t="n">
        <v>1.67</v>
      </c>
      <c r="I2468" s="3" t="n">
        <v>0.03</v>
      </c>
    </row>
    <row r="2469" customFormat="false" ht="15" hidden="false" customHeight="false" outlineLevel="0" collapsed="false">
      <c r="A2469" s="0" t="s">
        <v>175</v>
      </c>
      <c r="B2469" s="0" t="n">
        <f aca="false">VALUE(LEFT(A2469,4))</f>
        <v>2025</v>
      </c>
      <c r="C2469" s="0" t="str">
        <f aca="false">"FY"&amp;IF(VALUE(MID(A2469,6,2))&gt;=4,VALUE(LEFT(A2469,4)),VALUE(LEFT(A2469,4))-1)&amp;"-"&amp;TEXT(MOD(IF(VALUE(MID(A2469,6,2))&gt;=4,VALUE(LEFT(A2469,4)),VALUE(LEFT(A2469,4))-1)+1,100),"00")</f>
        <v>FY2025-26</v>
      </c>
      <c r="D2469" s="0" t="s">
        <v>285</v>
      </c>
      <c r="E2469" s="0" t="s">
        <v>285</v>
      </c>
      <c r="F2469" s="0" t="str">
        <f aca="false">INDEX(Mapping!$B$2:$B$465,MATCH(E2469,Mapping!$A$2:$A$465,0))</f>
        <v>MEENAKSHI ENERGY</v>
      </c>
      <c r="G2469" s="0" t="str">
        <f aca="false">INDEX(Mapping!$C$2:$C$465,MATCH(E2469,Mapping!$A$2:$A$465,0))</f>
        <v>MEENAKSHI ENERGY</v>
      </c>
      <c r="H2469" s="2" t="n">
        <v>0.77</v>
      </c>
      <c r="I2469" s="3" t="n">
        <v>0.01</v>
      </c>
    </row>
    <row r="2470" customFormat="false" ht="15" hidden="false" customHeight="false" outlineLevel="0" collapsed="false">
      <c r="A2470" s="0" t="s">
        <v>175</v>
      </c>
      <c r="B2470" s="0" t="n">
        <f aca="false">VALUE(LEFT(A2470,4))</f>
        <v>2025</v>
      </c>
      <c r="C2470" s="0" t="str">
        <f aca="false">"FY"&amp;IF(VALUE(MID(A2470,6,2))&gt;=4,VALUE(LEFT(A2470,4)),VALUE(LEFT(A2470,4))-1)&amp;"-"&amp;TEXT(MOD(IF(VALUE(MID(A2470,6,2))&gt;=4,VALUE(LEFT(A2470,4)),VALUE(LEFT(A2470,4))-1)+1,100),"00")</f>
        <v>FY2025-26</v>
      </c>
      <c r="D2470" s="0" t="s">
        <v>503</v>
      </c>
      <c r="E2470" s="0" t="s">
        <v>503</v>
      </c>
      <c r="F2470" s="0" t="str">
        <f aca="false">INDEX(Mapping!$B$2:$B$465,MATCH(E2470,Mapping!$A$2:$A$465,0))</f>
        <v>JUNIPER GREEN COSMIC PRIVATE LIMITED_BESS</v>
      </c>
      <c r="G2470" s="0" t="str">
        <f aca="false">INDEX(Mapping!$C$2:$C$465,MATCH(E2470,Mapping!$A$2:$A$465,0))</f>
        <v>JUNIPER GREEN ENERGY</v>
      </c>
      <c r="H2470" s="2" t="n">
        <v>0.32</v>
      </c>
      <c r="I2470" s="3" t="n">
        <v>0.005</v>
      </c>
    </row>
    <row r="2471" customFormat="false" ht="15" hidden="false" customHeight="false" outlineLevel="0" collapsed="false">
      <c r="A2471" s="0" t="s">
        <v>175</v>
      </c>
      <c r="B2471" s="0" t="n">
        <f aca="false">VALUE(LEFT(A2471,4))</f>
        <v>2025</v>
      </c>
      <c r="C2471" s="0" t="str">
        <f aca="false">"FY"&amp;IF(VALUE(MID(A2471,6,2))&gt;=4,VALUE(LEFT(A2471,4)),VALUE(LEFT(A2471,4))-1)&amp;"-"&amp;TEXT(MOD(IF(VALUE(MID(A2471,6,2))&gt;=4,VALUE(LEFT(A2471,4)),VALUE(LEFT(A2471,4))-1)+1,100),"00")</f>
        <v>FY2025-26</v>
      </c>
      <c r="D2471" s="0" t="s">
        <v>727</v>
      </c>
      <c r="E2471" s="0" t="s">
        <v>199</v>
      </c>
      <c r="F2471" s="0" t="str">
        <f aca="false">INDEX(Mapping!$B$2:$B$465,MATCH(E2471,Mapping!$A$2:$A$465,0))</f>
        <v>TRIPURA</v>
      </c>
      <c r="G2471" s="0" t="str">
        <f aca="false">INDEX(Mapping!$C$2:$C$465,MATCH(E2471,Mapping!$A$2:$A$465,0))</f>
        <v>TRIPURA</v>
      </c>
      <c r="H2471" s="2" t="n">
        <v>0.21</v>
      </c>
      <c r="I2471" s="3" t="n">
        <v>0.004</v>
      </c>
    </row>
    <row r="2472" customFormat="false" ht="15" hidden="false" customHeight="false" outlineLevel="0" collapsed="false">
      <c r="A2472" s="0" t="s">
        <v>175</v>
      </c>
      <c r="B2472" s="0" t="n">
        <f aca="false">VALUE(LEFT(A2472,4))</f>
        <v>2025</v>
      </c>
      <c r="C2472" s="0" t="str">
        <f aca="false">"FY"&amp;IF(VALUE(MID(A2472,6,2))&gt;=4,VALUE(LEFT(A2472,4)),VALUE(LEFT(A2472,4))-1)&amp;"-"&amp;TEXT(MOD(IF(VALUE(MID(A2472,6,2))&gt;=4,VALUE(LEFT(A2472,4)),VALUE(LEFT(A2472,4))-1)+1,100),"00")</f>
        <v>FY2025-26</v>
      </c>
      <c r="D2472" s="0" t="s">
        <v>713</v>
      </c>
      <c r="E2472" s="0" t="s">
        <v>268</v>
      </c>
      <c r="F2472" s="0" t="str">
        <f aca="false">INDEX(Mapping!$B$2:$B$465,MATCH(E2472,Mapping!$A$2:$A$465,0))</f>
        <v>GOA</v>
      </c>
      <c r="G2472" s="0" t="str">
        <f aca="false">INDEX(Mapping!$C$2:$C$465,MATCH(E2472,Mapping!$A$2:$A$465,0))</f>
        <v>GOA</v>
      </c>
      <c r="H2472" s="2" t="n">
        <v>0.02</v>
      </c>
      <c r="I2472" s="3" t="n">
        <v>0.0003</v>
      </c>
    </row>
    <row r="2473" customFormat="false" ht="15" hidden="false" customHeight="false" outlineLevel="0" collapsed="false">
      <c r="A2473" s="0" t="s">
        <v>222</v>
      </c>
      <c r="B2473" s="0" t="n">
        <f aca="false">VALUE(LEFT(A2473,4))</f>
        <v>2026</v>
      </c>
      <c r="C2473" s="0" t="str">
        <f aca="false">"FY"&amp;IF(VALUE(MID(A2473,6,2))&gt;=4,VALUE(LEFT(A2473,4)),VALUE(LEFT(A2473,4))-1)&amp;"-"&amp;TEXT(MOD(IF(VALUE(MID(A2473,6,2))&gt;=4,VALUE(LEFT(A2473,4)),VALUE(LEFT(A2473,4))-1)+1,100),"00")</f>
        <v>FY2025-26</v>
      </c>
      <c r="D2473" s="0" t="s">
        <v>671</v>
      </c>
      <c r="E2473" s="0" t="s">
        <v>31</v>
      </c>
      <c r="F2473" s="0" t="str">
        <f aca="false">INDEX(Mapping!$B$2:$B$465,MATCH(E2473,Mapping!$A$2:$A$465,0))</f>
        <v>GUJARAT</v>
      </c>
      <c r="G2473" s="0" t="str">
        <f aca="false">INDEX(Mapping!$C$2:$C$465,MATCH(E2473,Mapping!$A$2:$A$465,0))</f>
        <v>GUJARAT</v>
      </c>
      <c r="H2473" s="2" t="n">
        <v>974.47</v>
      </c>
      <c r="I2473" s="3" t="n">
        <v>15.88</v>
      </c>
    </row>
    <row r="2474" customFormat="false" ht="15" hidden="false" customHeight="false" outlineLevel="0" collapsed="false">
      <c r="A2474" s="0" t="s">
        <v>222</v>
      </c>
      <c r="B2474" s="0" t="n">
        <f aca="false">VALUE(LEFT(A2474,4))</f>
        <v>2026</v>
      </c>
      <c r="C2474" s="0" t="str">
        <f aca="false">"FY"&amp;IF(VALUE(MID(A2474,6,2))&gt;=4,VALUE(LEFT(A2474,4)),VALUE(LEFT(A2474,4))-1)&amp;"-"&amp;TEXT(MOD(IF(VALUE(MID(A2474,6,2))&gt;=4,VALUE(LEFT(A2474,4)),VALUE(LEFT(A2474,4))-1)+1,100),"00")</f>
        <v>FY2025-26</v>
      </c>
      <c r="D2474" s="0" t="s">
        <v>705</v>
      </c>
      <c r="E2474" s="0" t="s">
        <v>35</v>
      </c>
      <c r="F2474" s="0" t="str">
        <f aca="false">INDEX(Mapping!$B$2:$B$465,MATCH(E2474,Mapping!$A$2:$A$465,0))</f>
        <v>TELANGANA</v>
      </c>
      <c r="G2474" s="0" t="str">
        <f aca="false">INDEX(Mapping!$C$2:$C$465,MATCH(E2474,Mapping!$A$2:$A$465,0))</f>
        <v>TELANGANA</v>
      </c>
      <c r="H2474" s="2" t="n">
        <v>900.92</v>
      </c>
      <c r="I2474" s="3" t="n">
        <v>14.68</v>
      </c>
    </row>
    <row r="2475" customFormat="false" ht="15" hidden="false" customHeight="false" outlineLevel="0" collapsed="false">
      <c r="A2475" s="0" t="s">
        <v>222</v>
      </c>
      <c r="B2475" s="0" t="n">
        <f aca="false">VALUE(LEFT(A2475,4))</f>
        <v>2026</v>
      </c>
      <c r="C2475" s="0" t="str">
        <f aca="false">"FY"&amp;IF(VALUE(MID(A2475,6,2))&gt;=4,VALUE(LEFT(A2475,4)),VALUE(LEFT(A2475,4))-1)&amp;"-"&amp;TEXT(MOD(IF(VALUE(MID(A2475,6,2))&gt;=4,VALUE(LEFT(A2475,4)),VALUE(LEFT(A2475,4))-1)+1,100),"00")</f>
        <v>FY2025-26</v>
      </c>
      <c r="D2475" s="0" t="s">
        <v>876</v>
      </c>
      <c r="E2475" s="0" t="s">
        <v>95</v>
      </c>
      <c r="F2475" s="0" t="str">
        <f aca="false">INDEX(Mapping!$B$2:$B$465,MATCH(E2475,Mapping!$A$2:$A$465,0))</f>
        <v>DRUK GREEN POWER (BHUTAN)</v>
      </c>
      <c r="G2475" s="0" t="str">
        <f aca="false">INDEX(Mapping!$C$2:$C$465,MATCH(E2475,Mapping!$A$2:$A$465,0))</f>
        <v>DRUK GREEN POWER (BHUTAN)</v>
      </c>
      <c r="H2475" s="2" t="n">
        <v>496.13</v>
      </c>
      <c r="I2475" s="3" t="n">
        <v>8.09</v>
      </c>
    </row>
    <row r="2476" customFormat="false" ht="15" hidden="false" customHeight="false" outlineLevel="0" collapsed="false">
      <c r="A2476" s="0" t="s">
        <v>222</v>
      </c>
      <c r="B2476" s="0" t="n">
        <f aca="false">VALUE(LEFT(A2476,4))</f>
        <v>2026</v>
      </c>
      <c r="C2476" s="0" t="str">
        <f aca="false">"FY"&amp;IF(VALUE(MID(A2476,6,2))&gt;=4,VALUE(LEFT(A2476,4)),VALUE(LEFT(A2476,4))-1)&amp;"-"&amp;TEXT(MOD(IF(VALUE(MID(A2476,6,2))&gt;=4,VALUE(LEFT(A2476,4)),VALUE(LEFT(A2476,4))-1)+1,100),"00")</f>
        <v>FY2025-26</v>
      </c>
      <c r="D2476" s="0" t="s">
        <v>677</v>
      </c>
      <c r="E2476" s="0" t="s">
        <v>39</v>
      </c>
      <c r="F2476" s="0" t="str">
        <f aca="false">INDEX(Mapping!$B$2:$B$465,MATCH(E2476,Mapping!$A$2:$A$465,0))</f>
        <v>WEST BENGAL</v>
      </c>
      <c r="G2476" s="0" t="str">
        <f aca="false">INDEX(Mapping!$C$2:$C$465,MATCH(E2476,Mapping!$A$2:$A$465,0))</f>
        <v>WEST BENGAL</v>
      </c>
      <c r="H2476" s="2" t="n">
        <v>473.1</v>
      </c>
      <c r="I2476" s="3" t="n">
        <v>7.71</v>
      </c>
    </row>
    <row r="2477" customFormat="false" ht="15" hidden="false" customHeight="false" outlineLevel="0" collapsed="false">
      <c r="A2477" s="0" t="s">
        <v>222</v>
      </c>
      <c r="B2477" s="0" t="n">
        <f aca="false">VALUE(LEFT(A2477,4))</f>
        <v>2026</v>
      </c>
      <c r="C2477" s="0" t="str">
        <f aca="false">"FY"&amp;IF(VALUE(MID(A2477,6,2))&gt;=4,VALUE(LEFT(A2477,4)),VALUE(LEFT(A2477,4))-1)&amp;"-"&amp;TEXT(MOD(IF(VALUE(MID(A2477,6,2))&gt;=4,VALUE(LEFT(A2477,4)),VALUE(LEFT(A2477,4))-1)+1,100),"00")</f>
        <v>FY2025-26</v>
      </c>
      <c r="D2477" s="0" t="s">
        <v>738</v>
      </c>
      <c r="E2477" s="0" t="s">
        <v>56</v>
      </c>
      <c r="F2477" s="0" t="str">
        <f aca="false">INDEX(Mapping!$B$2:$B$465,MATCH(E2477,Mapping!$A$2:$A$465,0))</f>
        <v>UTTARAKHAND</v>
      </c>
      <c r="G2477" s="0" t="str">
        <f aca="false">INDEX(Mapping!$C$2:$C$465,MATCH(E2477,Mapping!$A$2:$A$465,0))</f>
        <v>UTTARAKHAND</v>
      </c>
      <c r="H2477" s="2" t="n">
        <v>303.23</v>
      </c>
      <c r="I2477" s="3" t="n">
        <v>4.94</v>
      </c>
    </row>
    <row r="2478" customFormat="false" ht="15" hidden="false" customHeight="false" outlineLevel="0" collapsed="false">
      <c r="A2478" s="0" t="s">
        <v>222</v>
      </c>
      <c r="B2478" s="0" t="n">
        <f aca="false">VALUE(LEFT(A2478,4))</f>
        <v>2026</v>
      </c>
      <c r="C2478" s="0" t="str">
        <f aca="false">"FY"&amp;IF(VALUE(MID(A2478,6,2))&gt;=4,VALUE(LEFT(A2478,4)),VALUE(LEFT(A2478,4))-1)&amp;"-"&amp;TEXT(MOD(IF(VALUE(MID(A2478,6,2))&gt;=4,VALUE(LEFT(A2478,4)),VALUE(LEFT(A2478,4))-1)+1,100),"00")</f>
        <v>FY2025-26</v>
      </c>
      <c r="D2478" s="0" t="s">
        <v>656</v>
      </c>
      <c r="E2478" s="0" t="s">
        <v>36</v>
      </c>
      <c r="F2478" s="0" t="str">
        <f aca="false">INDEX(Mapping!$B$2:$B$465,MATCH(E2478,Mapping!$A$2:$A$465,0))</f>
        <v>UTTAR PRADESH</v>
      </c>
      <c r="G2478" s="0" t="str">
        <f aca="false">INDEX(Mapping!$C$2:$C$465,MATCH(E2478,Mapping!$A$2:$A$465,0))</f>
        <v>UTTAR PRADESH</v>
      </c>
      <c r="H2478" s="2" t="n">
        <v>281.83</v>
      </c>
      <c r="I2478" s="3" t="n">
        <v>4.59</v>
      </c>
    </row>
    <row r="2479" customFormat="false" ht="15" hidden="false" customHeight="false" outlineLevel="0" collapsed="false">
      <c r="A2479" s="0" t="s">
        <v>222</v>
      </c>
      <c r="B2479" s="0" t="n">
        <f aca="false">VALUE(LEFT(A2479,4))</f>
        <v>2026</v>
      </c>
      <c r="C2479" s="0" t="str">
        <f aca="false">"FY"&amp;IF(VALUE(MID(A2479,6,2))&gt;=4,VALUE(LEFT(A2479,4)),VALUE(LEFT(A2479,4))-1)&amp;"-"&amp;TEXT(MOD(IF(VALUE(MID(A2479,6,2))&gt;=4,VALUE(LEFT(A2479,4)),VALUE(LEFT(A2479,4))-1)+1,100),"00")</f>
        <v>FY2025-26</v>
      </c>
      <c r="D2479" s="0" t="s">
        <v>652</v>
      </c>
      <c r="E2479" s="0" t="s">
        <v>47</v>
      </c>
      <c r="F2479" s="0" t="str">
        <f aca="false">INDEX(Mapping!$B$2:$B$465,MATCH(E2479,Mapping!$A$2:$A$465,0))</f>
        <v>KARNATAKA</v>
      </c>
      <c r="G2479" s="0" t="str">
        <f aca="false">INDEX(Mapping!$C$2:$C$465,MATCH(E2479,Mapping!$A$2:$A$465,0))</f>
        <v>KARNATAKA</v>
      </c>
      <c r="H2479" s="2" t="n">
        <v>268.8</v>
      </c>
      <c r="I2479" s="3" t="n">
        <v>4.38</v>
      </c>
    </row>
    <row r="2480" customFormat="false" ht="15" hidden="false" customHeight="false" outlineLevel="0" collapsed="false">
      <c r="A2480" s="0" t="s">
        <v>222</v>
      </c>
      <c r="B2480" s="0" t="n">
        <f aca="false">VALUE(LEFT(A2480,4))</f>
        <v>2026</v>
      </c>
      <c r="C2480" s="0" t="str">
        <f aca="false">"FY"&amp;IF(VALUE(MID(A2480,6,2))&gt;=4,VALUE(LEFT(A2480,4)),VALUE(LEFT(A2480,4))-1)&amp;"-"&amp;TEXT(MOD(IF(VALUE(MID(A2480,6,2))&gt;=4,VALUE(LEFT(A2480,4)),VALUE(LEFT(A2480,4))-1)+1,100),"00")</f>
        <v>FY2025-26</v>
      </c>
      <c r="D2480" s="0" t="s">
        <v>668</v>
      </c>
      <c r="E2480" s="0" t="s">
        <v>40</v>
      </c>
      <c r="F2480" s="0" t="str">
        <f aca="false">INDEX(Mapping!$B$2:$B$465,MATCH(E2480,Mapping!$A$2:$A$465,0))</f>
        <v>TAMIL NADU</v>
      </c>
      <c r="G2480" s="0" t="str">
        <f aca="false">INDEX(Mapping!$C$2:$C$465,MATCH(E2480,Mapping!$A$2:$A$465,0))</f>
        <v>TAMIL NADU</v>
      </c>
      <c r="H2480" s="2" t="n">
        <v>267.31</v>
      </c>
      <c r="I2480" s="3" t="n">
        <v>4.36</v>
      </c>
    </row>
    <row r="2481" customFormat="false" ht="15" hidden="false" customHeight="false" outlineLevel="0" collapsed="false">
      <c r="A2481" s="0" t="s">
        <v>222</v>
      </c>
      <c r="B2481" s="0" t="n">
        <f aca="false">VALUE(LEFT(A2481,4))</f>
        <v>2026</v>
      </c>
      <c r="C2481" s="0" t="str">
        <f aca="false">"FY"&amp;IF(VALUE(MID(A2481,6,2))&gt;=4,VALUE(LEFT(A2481,4)),VALUE(LEFT(A2481,4))-1)&amp;"-"&amp;TEXT(MOD(IF(VALUE(MID(A2481,6,2))&gt;=4,VALUE(LEFT(A2481,4)),VALUE(LEFT(A2481,4))-1)+1,100),"00")</f>
        <v>FY2025-26</v>
      </c>
      <c r="D2481" s="0" t="s">
        <v>660</v>
      </c>
      <c r="E2481" s="0" t="s">
        <v>50</v>
      </c>
      <c r="F2481" s="0" t="str">
        <f aca="false">INDEX(Mapping!$B$2:$B$465,MATCH(E2481,Mapping!$A$2:$A$465,0))</f>
        <v>MADHYA PRADESH</v>
      </c>
      <c r="G2481" s="0" t="str">
        <f aca="false">INDEX(Mapping!$C$2:$C$465,MATCH(E2481,Mapping!$A$2:$A$465,0))</f>
        <v>MADHYA PRADESH</v>
      </c>
      <c r="H2481" s="2" t="n">
        <v>247.56</v>
      </c>
      <c r="I2481" s="3" t="n">
        <v>4.03</v>
      </c>
    </row>
    <row r="2482" customFormat="false" ht="15" hidden="false" customHeight="false" outlineLevel="0" collapsed="false">
      <c r="A2482" s="0" t="s">
        <v>222</v>
      </c>
      <c r="B2482" s="0" t="n">
        <f aca="false">VALUE(LEFT(A2482,4))</f>
        <v>2026</v>
      </c>
      <c r="C2482" s="0" t="str">
        <f aca="false">"FY"&amp;IF(VALUE(MID(A2482,6,2))&gt;=4,VALUE(LEFT(A2482,4)),VALUE(LEFT(A2482,4))-1)&amp;"-"&amp;TEXT(MOD(IF(VALUE(MID(A2482,6,2))&gt;=4,VALUE(LEFT(A2482,4)),VALUE(LEFT(A2482,4))-1)+1,100),"00")</f>
        <v>FY2025-26</v>
      </c>
      <c r="D2482" s="0" t="s">
        <v>676</v>
      </c>
      <c r="E2482" s="0" t="s">
        <v>37</v>
      </c>
      <c r="F2482" s="0" t="str">
        <f aca="false">INDEX(Mapping!$B$2:$B$465,MATCH(E2482,Mapping!$A$2:$A$465,0))</f>
        <v>MAHARASHTRA</v>
      </c>
      <c r="G2482" s="0" t="str">
        <f aca="false">INDEX(Mapping!$C$2:$C$465,MATCH(E2482,Mapping!$A$2:$A$465,0))</f>
        <v>MAHARASHTRA</v>
      </c>
      <c r="H2482" s="2" t="n">
        <v>245.33</v>
      </c>
      <c r="I2482" s="3" t="n">
        <v>4</v>
      </c>
    </row>
    <row r="2483" customFormat="false" ht="15" hidden="false" customHeight="false" outlineLevel="0" collapsed="false">
      <c r="A2483" s="0" t="s">
        <v>222</v>
      </c>
      <c r="B2483" s="0" t="n">
        <f aca="false">VALUE(LEFT(A2483,4))</f>
        <v>2026</v>
      </c>
      <c r="C2483" s="0" t="str">
        <f aca="false">"FY"&amp;IF(VALUE(MID(A2483,6,2))&gt;=4,VALUE(LEFT(A2483,4)),VALUE(LEFT(A2483,4))-1)&amp;"-"&amp;TEXT(MOD(IF(VALUE(MID(A2483,6,2))&gt;=4,VALUE(LEFT(A2483,4)),VALUE(LEFT(A2483,4))-1)+1,100),"00")</f>
        <v>FY2025-26</v>
      </c>
      <c r="D2483" s="0" t="s">
        <v>663</v>
      </c>
      <c r="E2483" s="0" t="s">
        <v>41</v>
      </c>
      <c r="F2483" s="0" t="str">
        <f aca="false">INDEX(Mapping!$B$2:$B$465,MATCH(E2483,Mapping!$A$2:$A$465,0))</f>
        <v>RAJASTHAN</v>
      </c>
      <c r="G2483" s="0" t="str">
        <f aca="false">INDEX(Mapping!$C$2:$C$465,MATCH(E2483,Mapping!$A$2:$A$465,0))</f>
        <v>RAJASTHAN</v>
      </c>
      <c r="H2483" s="2" t="n">
        <v>240.85</v>
      </c>
      <c r="I2483" s="3" t="n">
        <v>3.93</v>
      </c>
    </row>
    <row r="2484" customFormat="false" ht="15" hidden="false" customHeight="false" outlineLevel="0" collapsed="false">
      <c r="A2484" s="0" t="s">
        <v>222</v>
      </c>
      <c r="B2484" s="0" t="n">
        <f aca="false">VALUE(LEFT(A2484,4))</f>
        <v>2026</v>
      </c>
      <c r="C2484" s="0" t="str">
        <f aca="false">"FY"&amp;IF(VALUE(MID(A2484,6,2))&gt;=4,VALUE(LEFT(A2484,4)),VALUE(LEFT(A2484,4))-1)&amp;"-"&amp;TEXT(MOD(IF(VALUE(MID(A2484,6,2))&gt;=4,VALUE(LEFT(A2484,4)),VALUE(LEFT(A2484,4))-1)+1,100),"00")</f>
        <v>FY2025-26</v>
      </c>
      <c r="D2484" s="0" t="s">
        <v>702</v>
      </c>
      <c r="E2484" s="0" t="s">
        <v>42</v>
      </c>
      <c r="F2484" s="0" t="str">
        <f aca="false">INDEX(Mapping!$B$2:$B$465,MATCH(E2484,Mapping!$A$2:$A$465,0))</f>
        <v>PUNJAB</v>
      </c>
      <c r="G2484" s="0" t="str">
        <f aca="false">INDEX(Mapping!$C$2:$C$465,MATCH(E2484,Mapping!$A$2:$A$465,0))</f>
        <v>PUNJAB</v>
      </c>
      <c r="H2484" s="2" t="n">
        <v>182.89</v>
      </c>
      <c r="I2484" s="3" t="n">
        <v>2.98</v>
      </c>
    </row>
    <row r="2485" customFormat="false" ht="15" hidden="false" customHeight="false" outlineLevel="0" collapsed="false">
      <c r="A2485" s="0" t="s">
        <v>222</v>
      </c>
      <c r="B2485" s="0" t="n">
        <f aca="false">VALUE(LEFT(A2485,4))</f>
        <v>2026</v>
      </c>
      <c r="C2485" s="0" t="str">
        <f aca="false">"FY"&amp;IF(VALUE(MID(A2485,6,2))&gt;=4,VALUE(LEFT(A2485,4)),VALUE(LEFT(A2485,4))-1)&amp;"-"&amp;TEXT(MOD(IF(VALUE(MID(A2485,6,2))&gt;=4,VALUE(LEFT(A2485,4)),VALUE(LEFT(A2485,4))-1)+1,100),"00")</f>
        <v>FY2025-26</v>
      </c>
      <c r="D2485" s="0" t="s">
        <v>672</v>
      </c>
      <c r="E2485" s="0" t="s">
        <v>38</v>
      </c>
      <c r="F2485" s="0" t="str">
        <f aca="false">INDEX(Mapping!$B$2:$B$465,MATCH(E2485,Mapping!$A$2:$A$465,0))</f>
        <v>ANDHRA PRADESH</v>
      </c>
      <c r="G2485" s="0" t="str">
        <f aca="false">INDEX(Mapping!$C$2:$C$465,MATCH(E2485,Mapping!$A$2:$A$465,0))</f>
        <v>ANDHRA PRADESH</v>
      </c>
      <c r="H2485" s="2" t="n">
        <v>178.74</v>
      </c>
      <c r="I2485" s="3" t="n">
        <v>2.91</v>
      </c>
    </row>
    <row r="2486" customFormat="false" ht="15" hidden="false" customHeight="false" outlineLevel="0" collapsed="false">
      <c r="A2486" s="0" t="s">
        <v>222</v>
      </c>
      <c r="B2486" s="0" t="n">
        <f aca="false">VALUE(LEFT(A2486,4))</f>
        <v>2026</v>
      </c>
      <c r="C2486" s="0" t="str">
        <f aca="false">"FY"&amp;IF(VALUE(MID(A2486,6,2))&gt;=4,VALUE(LEFT(A2486,4)),VALUE(LEFT(A2486,4))-1)&amp;"-"&amp;TEXT(MOD(IF(VALUE(MID(A2486,6,2))&gt;=4,VALUE(LEFT(A2486,4)),VALUE(LEFT(A2486,4))-1)+1,100),"00")</f>
        <v>FY2025-26</v>
      </c>
      <c r="D2486" s="0" t="s">
        <v>699</v>
      </c>
      <c r="E2486" s="0" t="s">
        <v>71</v>
      </c>
      <c r="F2486" s="0" t="str">
        <f aca="false">INDEX(Mapping!$B$2:$B$465,MATCH(E2486,Mapping!$A$2:$A$465,0))</f>
        <v>KERALA</v>
      </c>
      <c r="G2486" s="0" t="str">
        <f aca="false">INDEX(Mapping!$C$2:$C$465,MATCH(E2486,Mapping!$A$2:$A$465,0))</f>
        <v>KERALA</v>
      </c>
      <c r="H2486" s="2" t="n">
        <v>162.85</v>
      </c>
      <c r="I2486" s="3" t="n">
        <v>2.65</v>
      </c>
    </row>
    <row r="2487" customFormat="false" ht="15" hidden="false" customHeight="false" outlineLevel="0" collapsed="false">
      <c r="A2487" s="0" t="s">
        <v>222</v>
      </c>
      <c r="B2487" s="0" t="n">
        <f aca="false">VALUE(LEFT(A2487,4))</f>
        <v>2026</v>
      </c>
      <c r="C2487" s="0" t="str">
        <f aca="false">"FY"&amp;IF(VALUE(MID(A2487,6,2))&gt;=4,VALUE(LEFT(A2487,4)),VALUE(LEFT(A2487,4))-1)&amp;"-"&amp;TEXT(MOD(IF(VALUE(MID(A2487,6,2))&gt;=4,VALUE(LEFT(A2487,4)),VALUE(LEFT(A2487,4))-1)+1,100),"00")</f>
        <v>FY2025-26</v>
      </c>
      <c r="D2487" s="0" t="s">
        <v>658</v>
      </c>
      <c r="E2487" s="0" t="s">
        <v>48</v>
      </c>
      <c r="F2487" s="0" t="str">
        <f aca="false">INDEX(Mapping!$B$2:$B$465,MATCH(E2487,Mapping!$A$2:$A$465,0))</f>
        <v>DELHI</v>
      </c>
      <c r="G2487" s="0" t="str">
        <f aca="false">INDEX(Mapping!$C$2:$C$465,MATCH(E2487,Mapping!$A$2:$A$465,0))</f>
        <v>DELHI</v>
      </c>
      <c r="H2487" s="2" t="n">
        <v>138.84</v>
      </c>
      <c r="I2487" s="3" t="n">
        <v>2.26</v>
      </c>
    </row>
    <row r="2488" customFormat="false" ht="15" hidden="false" customHeight="false" outlineLevel="0" collapsed="false">
      <c r="A2488" s="0" t="s">
        <v>222</v>
      </c>
      <c r="B2488" s="0" t="n">
        <f aca="false">VALUE(LEFT(A2488,4))</f>
        <v>2026</v>
      </c>
      <c r="C2488" s="0" t="str">
        <f aca="false">"FY"&amp;IF(VALUE(MID(A2488,6,2))&gt;=4,VALUE(LEFT(A2488,4)),VALUE(LEFT(A2488,4))-1)&amp;"-"&amp;TEXT(MOD(IF(VALUE(MID(A2488,6,2))&gt;=4,VALUE(LEFT(A2488,4)),VALUE(LEFT(A2488,4))-1)+1,100),"00")</f>
        <v>FY2025-26</v>
      </c>
      <c r="D2488" s="0" t="s">
        <v>683</v>
      </c>
      <c r="E2488" s="0" t="s">
        <v>153</v>
      </c>
      <c r="F2488" s="0" t="str">
        <f aca="false">INDEX(Mapping!$B$2:$B$465,MATCH(E2488,Mapping!$A$2:$A$465,0))</f>
        <v>DVC</v>
      </c>
      <c r="G2488" s="0" t="str">
        <f aca="false">INDEX(Mapping!$C$2:$C$465,MATCH(E2488,Mapping!$A$2:$A$465,0))</f>
        <v>DVC</v>
      </c>
      <c r="H2488" s="2" t="n">
        <v>119.09</v>
      </c>
      <c r="I2488" s="3" t="n">
        <v>1.94</v>
      </c>
    </row>
    <row r="2489" customFormat="false" ht="15" hidden="false" customHeight="false" outlineLevel="0" collapsed="false">
      <c r="A2489" s="0" t="s">
        <v>222</v>
      </c>
      <c r="B2489" s="0" t="n">
        <f aca="false">VALUE(LEFT(A2489,4))</f>
        <v>2026</v>
      </c>
      <c r="C2489" s="0" t="str">
        <f aca="false">"FY"&amp;IF(VALUE(MID(A2489,6,2))&gt;=4,VALUE(LEFT(A2489,4)),VALUE(LEFT(A2489,4))-1)&amp;"-"&amp;TEXT(MOD(IF(VALUE(MID(A2489,6,2))&gt;=4,VALUE(LEFT(A2489,4)),VALUE(LEFT(A2489,4))-1)+1,100),"00")</f>
        <v>FY2025-26</v>
      </c>
      <c r="D2489" s="0" t="s">
        <v>885</v>
      </c>
      <c r="E2489" s="0" t="s">
        <v>248</v>
      </c>
      <c r="F2489" s="0" t="str">
        <f aca="false">INDEX(Mapping!$B$2:$B$465,MATCH(E2489,Mapping!$A$2:$A$465,0))</f>
        <v>GREENKO AP01 IREP (PSP)</v>
      </c>
      <c r="G2489" s="0" t="str">
        <f aca="false">INDEX(Mapping!$C$2:$C$465,MATCH(E2489,Mapping!$A$2:$A$465,0))</f>
        <v>GREENKO GROUP</v>
      </c>
      <c r="H2489" s="2" t="n">
        <v>99.28</v>
      </c>
      <c r="I2489" s="3" t="n">
        <v>1.62</v>
      </c>
    </row>
    <row r="2490" customFormat="false" ht="15" hidden="false" customHeight="false" outlineLevel="0" collapsed="false">
      <c r="A2490" s="0" t="s">
        <v>222</v>
      </c>
      <c r="B2490" s="0" t="n">
        <f aca="false">VALUE(LEFT(A2490,4))</f>
        <v>2026</v>
      </c>
      <c r="C2490" s="0" t="str">
        <f aca="false">"FY"&amp;IF(VALUE(MID(A2490,6,2))&gt;=4,VALUE(LEFT(A2490,4)),VALUE(LEFT(A2490,4))-1)&amp;"-"&amp;TEXT(MOD(IF(VALUE(MID(A2490,6,2))&gt;=4,VALUE(LEFT(A2490,4)),VALUE(LEFT(A2490,4))-1)+1,100),"00")</f>
        <v>FY2025-26</v>
      </c>
      <c r="D2490" s="0" t="s">
        <v>872</v>
      </c>
      <c r="E2490" s="0" t="s">
        <v>105</v>
      </c>
      <c r="F2490" s="0" t="str">
        <f aca="false">INDEX(Mapping!$B$2:$B$465,MATCH(E2490,Mapping!$A$2:$A$465,0))</f>
        <v>DNH &amp; DD (UT)</v>
      </c>
      <c r="G2490" s="0" t="str">
        <f aca="false">INDEX(Mapping!$C$2:$C$465,MATCH(E2490,Mapping!$A$2:$A$465,0))</f>
        <v>DNH &amp; DD (UT)</v>
      </c>
      <c r="H2490" s="2" t="n">
        <v>80.93</v>
      </c>
      <c r="I2490" s="3" t="n">
        <v>1.32</v>
      </c>
    </row>
    <row r="2491" customFormat="false" ht="15" hidden="false" customHeight="false" outlineLevel="0" collapsed="false">
      <c r="A2491" s="0" t="s">
        <v>222</v>
      </c>
      <c r="B2491" s="0" t="n">
        <f aca="false">VALUE(LEFT(A2491,4))</f>
        <v>2026</v>
      </c>
      <c r="C2491" s="0" t="str">
        <f aca="false">"FY"&amp;IF(VALUE(MID(A2491,6,2))&gt;=4,VALUE(LEFT(A2491,4)),VALUE(LEFT(A2491,4))-1)&amp;"-"&amp;TEXT(MOD(IF(VALUE(MID(A2491,6,2))&gt;=4,VALUE(LEFT(A2491,4)),VALUE(LEFT(A2491,4))-1)+1,100),"00")</f>
        <v>FY2025-26</v>
      </c>
      <c r="D2491" s="0" t="s">
        <v>881</v>
      </c>
      <c r="E2491" s="0" t="s">
        <v>254</v>
      </c>
      <c r="F2491" s="0" t="str">
        <f aca="false">INDEX(Mapping!$B$2:$B$465,MATCH(E2491,Mapping!$A$2:$A$465,0))</f>
        <v>AM/NS INDIA (HAZIRA)</v>
      </c>
      <c r="G2491" s="0" t="str">
        <f aca="false">INDEX(Mapping!$C$2:$C$465,MATCH(E2491,Mapping!$A$2:$A$465,0))</f>
        <v>AM/NS INDIA (HAZIRA)</v>
      </c>
      <c r="H2491" s="2" t="n">
        <v>57</v>
      </c>
      <c r="I2491" s="3" t="n">
        <v>0.93</v>
      </c>
    </row>
    <row r="2492" customFormat="false" ht="15" hidden="false" customHeight="false" outlineLevel="0" collapsed="false">
      <c r="A2492" s="0" t="s">
        <v>222</v>
      </c>
      <c r="B2492" s="0" t="n">
        <f aca="false">VALUE(LEFT(A2492,4))</f>
        <v>2026</v>
      </c>
      <c r="C2492" s="0" t="str">
        <f aca="false">"FY"&amp;IF(VALUE(MID(A2492,6,2))&gt;=4,VALUE(LEFT(A2492,4)),VALUE(LEFT(A2492,4))-1)&amp;"-"&amp;TEXT(MOD(IF(VALUE(MID(A2492,6,2))&gt;=4,VALUE(LEFT(A2492,4)),VALUE(LEFT(A2492,4))-1)+1,100),"00")</f>
        <v>FY2025-26</v>
      </c>
      <c r="D2492" s="0" t="s">
        <v>735</v>
      </c>
      <c r="E2492" s="0" t="s">
        <v>147</v>
      </c>
      <c r="F2492" s="0" t="str">
        <f aca="false">INDEX(Mapping!$B$2:$B$465,MATCH(E2492,Mapping!$A$2:$A$465,0))</f>
        <v>JAMMU &amp; KASHMIR</v>
      </c>
      <c r="G2492" s="0" t="str">
        <f aca="false">INDEX(Mapping!$C$2:$C$465,MATCH(E2492,Mapping!$A$2:$A$465,0))</f>
        <v>JAMMU &amp; KASHMIR</v>
      </c>
      <c r="H2492" s="2" t="n">
        <v>47.27</v>
      </c>
      <c r="I2492" s="3" t="n">
        <v>0.77</v>
      </c>
    </row>
    <row r="2493" customFormat="false" ht="15" hidden="false" customHeight="false" outlineLevel="0" collapsed="false">
      <c r="A2493" s="0" t="s">
        <v>222</v>
      </c>
      <c r="B2493" s="0" t="n">
        <f aca="false">VALUE(LEFT(A2493,4))</f>
        <v>2026</v>
      </c>
      <c r="C2493" s="0" t="str">
        <f aca="false">"FY"&amp;IF(VALUE(MID(A2493,6,2))&gt;=4,VALUE(LEFT(A2493,4)),VALUE(LEFT(A2493,4))-1)&amp;"-"&amp;TEXT(MOD(IF(VALUE(MID(A2493,6,2))&gt;=4,VALUE(LEFT(A2493,4)),VALUE(LEFT(A2493,4))-1)+1,100),"00")</f>
        <v>FY2025-26</v>
      </c>
      <c r="D2493" s="0" t="s">
        <v>687</v>
      </c>
      <c r="E2493" s="0" t="s">
        <v>45</v>
      </c>
      <c r="F2493" s="0" t="str">
        <f aca="false">INDEX(Mapping!$B$2:$B$465,MATCH(E2493,Mapping!$A$2:$A$465,0))</f>
        <v>BIHAR</v>
      </c>
      <c r="G2493" s="0" t="str">
        <f aca="false">INDEX(Mapping!$C$2:$C$465,MATCH(E2493,Mapping!$A$2:$A$465,0))</f>
        <v>BIHAR</v>
      </c>
      <c r="H2493" s="2" t="n">
        <v>45.12</v>
      </c>
      <c r="I2493" s="3" t="n">
        <v>0.74</v>
      </c>
    </row>
    <row r="2494" customFormat="false" ht="15" hidden="false" customHeight="false" outlineLevel="0" collapsed="false">
      <c r="A2494" s="0" t="s">
        <v>222</v>
      </c>
      <c r="B2494" s="0" t="n">
        <f aca="false">VALUE(LEFT(A2494,4))</f>
        <v>2026</v>
      </c>
      <c r="C2494" s="0" t="str">
        <f aca="false">"FY"&amp;IF(VALUE(MID(A2494,6,2))&gt;=4,VALUE(LEFT(A2494,4)),VALUE(LEFT(A2494,4))-1)&amp;"-"&amp;TEXT(MOD(IF(VALUE(MID(A2494,6,2))&gt;=4,VALUE(LEFT(A2494,4)),VALUE(LEFT(A2494,4))-1)+1,100),"00")</f>
        <v>FY2025-26</v>
      </c>
      <c r="D2494" s="0" t="s">
        <v>757</v>
      </c>
      <c r="E2494" s="0" t="s">
        <v>121</v>
      </c>
      <c r="F2494" s="0" t="str">
        <f aca="false">INDEX(Mapping!$B$2:$B$465,MATCH(E2494,Mapping!$A$2:$A$465,0))</f>
        <v>MEGHALAYA</v>
      </c>
      <c r="G2494" s="0" t="str">
        <f aca="false">INDEX(Mapping!$C$2:$C$465,MATCH(E2494,Mapping!$A$2:$A$465,0))</f>
        <v>MEGHALAYA</v>
      </c>
      <c r="H2494" s="2" t="n">
        <v>42.5</v>
      </c>
      <c r="I2494" s="3" t="n">
        <v>0.69</v>
      </c>
    </row>
    <row r="2495" customFormat="false" ht="15" hidden="false" customHeight="false" outlineLevel="0" collapsed="false">
      <c r="A2495" s="0" t="s">
        <v>222</v>
      </c>
      <c r="B2495" s="0" t="n">
        <f aca="false">VALUE(LEFT(A2495,4))</f>
        <v>2026</v>
      </c>
      <c r="C2495" s="0" t="str">
        <f aca="false">"FY"&amp;IF(VALUE(MID(A2495,6,2))&gt;=4,VALUE(LEFT(A2495,4)),VALUE(LEFT(A2495,4))-1)&amp;"-"&amp;TEXT(MOD(IF(VALUE(MID(A2495,6,2))&gt;=4,VALUE(LEFT(A2495,4)),VALUE(LEFT(A2495,4))-1)+1,100),"00")</f>
        <v>FY2025-26</v>
      </c>
      <c r="D2495" s="0" t="s">
        <v>884</v>
      </c>
      <c r="E2495" s="0" t="s">
        <v>281</v>
      </c>
      <c r="F2495" s="0" t="str">
        <f aca="false">INDEX(Mapping!$B$2:$B$465,MATCH(E2495,Mapping!$A$2:$A$465,0))</f>
        <v>GREENKO AP01 IREP (PSP)</v>
      </c>
      <c r="G2495" s="0" t="str">
        <f aca="false">INDEX(Mapping!$C$2:$C$465,MATCH(E2495,Mapping!$A$2:$A$465,0))</f>
        <v>GREENKO GROUP</v>
      </c>
      <c r="H2495" s="2" t="n">
        <v>40.42</v>
      </c>
      <c r="I2495" s="3" t="n">
        <v>0.66</v>
      </c>
    </row>
    <row r="2496" customFormat="false" ht="15" hidden="false" customHeight="false" outlineLevel="0" collapsed="false">
      <c r="A2496" s="0" t="s">
        <v>222</v>
      </c>
      <c r="B2496" s="0" t="n">
        <f aca="false">VALUE(LEFT(A2496,4))</f>
        <v>2026</v>
      </c>
      <c r="C2496" s="0" t="str">
        <f aca="false">"FY"&amp;IF(VALUE(MID(A2496,6,2))&gt;=4,VALUE(LEFT(A2496,4)),VALUE(LEFT(A2496,4))-1)&amp;"-"&amp;TEXT(MOD(IF(VALUE(MID(A2496,6,2))&gt;=4,VALUE(LEFT(A2496,4)),VALUE(LEFT(A2496,4))-1)+1,100),"00")</f>
        <v>FY2025-26</v>
      </c>
      <c r="D2496" s="0" t="s">
        <v>669</v>
      </c>
      <c r="E2496" s="0" t="s">
        <v>44</v>
      </c>
      <c r="F2496" s="0" t="str">
        <f aca="false">INDEX(Mapping!$B$2:$B$465,MATCH(E2496,Mapping!$A$2:$A$465,0))</f>
        <v>HARYANA</v>
      </c>
      <c r="G2496" s="0" t="str">
        <f aca="false">INDEX(Mapping!$C$2:$C$465,MATCH(E2496,Mapping!$A$2:$A$465,0))</f>
        <v>HARYANA</v>
      </c>
      <c r="H2496" s="2" t="n">
        <v>38.22</v>
      </c>
      <c r="I2496" s="3" t="n">
        <v>0.62</v>
      </c>
    </row>
    <row r="2497" customFormat="false" ht="15" hidden="false" customHeight="false" outlineLevel="0" collapsed="false">
      <c r="A2497" s="0" t="s">
        <v>222</v>
      </c>
      <c r="B2497" s="0" t="n">
        <f aca="false">VALUE(LEFT(A2497,4))</f>
        <v>2026</v>
      </c>
      <c r="C2497" s="0" t="str">
        <f aca="false">"FY"&amp;IF(VALUE(MID(A2497,6,2))&gt;=4,VALUE(LEFT(A2497,4)),VALUE(LEFT(A2497,4))-1)&amp;"-"&amp;TEXT(MOD(IF(VALUE(MID(A2497,6,2))&gt;=4,VALUE(LEFT(A2497,4)),VALUE(LEFT(A2497,4))-1)+1,100),"00")</f>
        <v>FY2025-26</v>
      </c>
      <c r="D2497" s="0" t="s">
        <v>657</v>
      </c>
      <c r="E2497" s="0" t="s">
        <v>46</v>
      </c>
      <c r="F2497" s="0" t="str">
        <f aca="false">INDEX(Mapping!$B$2:$B$465,MATCH(E2497,Mapping!$A$2:$A$465,0))</f>
        <v>CHHATTISGARH</v>
      </c>
      <c r="G2497" s="0" t="str">
        <f aca="false">INDEX(Mapping!$C$2:$C$465,MATCH(E2497,Mapping!$A$2:$A$465,0))</f>
        <v>CHHATTISGARH</v>
      </c>
      <c r="H2497" s="2" t="n">
        <v>28.94</v>
      </c>
      <c r="I2497" s="3" t="n">
        <v>0.47</v>
      </c>
    </row>
    <row r="2498" customFormat="false" ht="15" hidden="false" customHeight="false" outlineLevel="0" collapsed="false">
      <c r="A2498" s="0" t="s">
        <v>222</v>
      </c>
      <c r="B2498" s="0" t="n">
        <f aca="false">VALUE(LEFT(A2498,4))</f>
        <v>2026</v>
      </c>
      <c r="C2498" s="0" t="str">
        <f aca="false">"FY"&amp;IF(VALUE(MID(A2498,6,2))&gt;=4,VALUE(LEFT(A2498,4)),VALUE(LEFT(A2498,4))-1)&amp;"-"&amp;TEXT(MOD(IF(VALUE(MID(A2498,6,2))&gt;=4,VALUE(LEFT(A2498,4)),VALUE(LEFT(A2498,4))-1)+1,100),"00")</f>
        <v>FY2025-26</v>
      </c>
      <c r="D2498" s="0" t="s">
        <v>192</v>
      </c>
      <c r="E2498" s="0" t="s">
        <v>192</v>
      </c>
      <c r="F2498" s="0" t="str">
        <f aca="false">INDEX(Mapping!$B$2:$B$465,MATCH(E2498,Mapping!$A$2:$A$465,0))</f>
        <v>MB POWER (MP)</v>
      </c>
      <c r="G2498" s="0" t="str">
        <f aca="false">INDEX(Mapping!$C$2:$C$465,MATCH(E2498,Mapping!$A$2:$A$465,0))</f>
        <v>MB POWER (MP)</v>
      </c>
      <c r="H2498" s="2" t="n">
        <v>22.27</v>
      </c>
      <c r="I2498" s="3" t="n">
        <v>0.36</v>
      </c>
    </row>
    <row r="2499" customFormat="false" ht="15" hidden="false" customHeight="false" outlineLevel="0" collapsed="false">
      <c r="A2499" s="0" t="s">
        <v>222</v>
      </c>
      <c r="B2499" s="0" t="n">
        <f aca="false">VALUE(LEFT(A2499,4))</f>
        <v>2026</v>
      </c>
      <c r="C2499" s="0" t="str">
        <f aca="false">"FY"&amp;IF(VALUE(MID(A2499,6,2))&gt;=4,VALUE(LEFT(A2499,4)),VALUE(LEFT(A2499,4))-1)&amp;"-"&amp;TEXT(MOD(IF(VALUE(MID(A2499,6,2))&gt;=4,VALUE(LEFT(A2499,4)),VALUE(LEFT(A2499,4))-1)+1,100),"00")</f>
        <v>FY2025-26</v>
      </c>
      <c r="D2499" s="0" t="s">
        <v>874</v>
      </c>
      <c r="E2499" s="0" t="s">
        <v>257</v>
      </c>
      <c r="F2499" s="0" t="str">
        <f aca="false">INDEX(Mapping!$B$2:$B$465,MATCH(E2499,Mapping!$A$2:$A$465,0))</f>
        <v>INDIAN RAILWAYS (NCR)</v>
      </c>
      <c r="G2499" s="0" t="str">
        <f aca="false">INDEX(Mapping!$C$2:$C$465,MATCH(E2499,Mapping!$A$2:$A$465,0))</f>
        <v>INDIAN RAILWAYS (NCR)</v>
      </c>
      <c r="H2499" s="2" t="n">
        <v>21.07</v>
      </c>
      <c r="I2499" s="3" t="n">
        <v>0.34</v>
      </c>
    </row>
    <row r="2500" customFormat="false" ht="15" hidden="false" customHeight="false" outlineLevel="0" collapsed="false">
      <c r="A2500" s="0" t="s">
        <v>222</v>
      </c>
      <c r="B2500" s="0" t="n">
        <f aca="false">VALUE(LEFT(A2500,4))</f>
        <v>2026</v>
      </c>
      <c r="C2500" s="0" t="str">
        <f aca="false">"FY"&amp;IF(VALUE(MID(A2500,6,2))&gt;=4,VALUE(LEFT(A2500,4)),VALUE(LEFT(A2500,4))-1)&amp;"-"&amp;TEXT(MOD(IF(VALUE(MID(A2500,6,2))&gt;=4,VALUE(LEFT(A2500,4)),VALUE(LEFT(A2500,4))-1)+1,100),"00")</f>
        <v>FY2025-26</v>
      </c>
      <c r="D2500" s="0" t="s">
        <v>654</v>
      </c>
      <c r="E2500" s="0" t="s">
        <v>43</v>
      </c>
      <c r="F2500" s="0" t="str">
        <f aca="false">INDEX(Mapping!$B$2:$B$465,MATCH(E2500,Mapping!$A$2:$A$465,0))</f>
        <v>ODISHA</v>
      </c>
      <c r="G2500" s="0" t="str">
        <f aca="false">INDEX(Mapping!$C$2:$C$465,MATCH(E2500,Mapping!$A$2:$A$465,0))</f>
        <v>ODISHA</v>
      </c>
      <c r="H2500" s="2" t="n">
        <v>18.09</v>
      </c>
      <c r="I2500" s="3" t="n">
        <v>0.29</v>
      </c>
    </row>
    <row r="2501" customFormat="false" ht="15" hidden="false" customHeight="false" outlineLevel="0" collapsed="false">
      <c r="A2501" s="0" t="s">
        <v>222</v>
      </c>
      <c r="B2501" s="0" t="n">
        <f aca="false">VALUE(LEFT(A2501,4))</f>
        <v>2026</v>
      </c>
      <c r="C2501" s="0" t="str">
        <f aca="false">"FY"&amp;IF(VALUE(MID(A2501,6,2))&gt;=4,VALUE(LEFT(A2501,4)),VALUE(LEFT(A2501,4))-1)&amp;"-"&amp;TEXT(MOD(IF(VALUE(MID(A2501,6,2))&gt;=4,VALUE(LEFT(A2501,4)),VALUE(LEFT(A2501,4))-1)+1,100),"00")</f>
        <v>FY2025-26</v>
      </c>
      <c r="D2501" s="0" t="s">
        <v>53</v>
      </c>
      <c r="E2501" s="0" t="s">
        <v>53</v>
      </c>
      <c r="F2501" s="0" t="str">
        <f aca="false">INDEX(Mapping!$B$2:$B$465,MATCH(E2501,Mapping!$A$2:$A$465,0))</f>
        <v>HIMACHAL PRADESH</v>
      </c>
      <c r="G2501" s="0" t="str">
        <f aca="false">INDEX(Mapping!$C$2:$C$465,MATCH(E2501,Mapping!$A$2:$A$465,0))</f>
        <v>HIMACHAL PRADESH</v>
      </c>
      <c r="H2501" s="2" t="n">
        <v>15.33</v>
      </c>
      <c r="I2501" s="3" t="n">
        <v>0.25</v>
      </c>
    </row>
    <row r="2502" customFormat="false" ht="15" hidden="false" customHeight="false" outlineLevel="0" collapsed="false">
      <c r="A2502" s="0" t="s">
        <v>222</v>
      </c>
      <c r="B2502" s="0" t="n">
        <f aca="false">VALUE(LEFT(A2502,4))</f>
        <v>2026</v>
      </c>
      <c r="C2502" s="0" t="str">
        <f aca="false">"FY"&amp;IF(VALUE(MID(A2502,6,2))&gt;=4,VALUE(LEFT(A2502,4)),VALUE(LEFT(A2502,4))-1)&amp;"-"&amp;TEXT(MOD(IF(VALUE(MID(A2502,6,2))&gt;=4,VALUE(LEFT(A2502,4)),VALUE(LEFT(A2502,4))-1)+1,100),"00")</f>
        <v>FY2025-26</v>
      </c>
      <c r="D2502" s="0" t="s">
        <v>711</v>
      </c>
      <c r="E2502" s="0" t="s">
        <v>94</v>
      </c>
      <c r="F2502" s="0" t="str">
        <f aca="false">INDEX(Mapping!$B$2:$B$465,MATCH(E2502,Mapping!$A$2:$A$465,0))</f>
        <v>JHARKHAND</v>
      </c>
      <c r="G2502" s="0" t="str">
        <f aca="false">INDEX(Mapping!$C$2:$C$465,MATCH(E2502,Mapping!$A$2:$A$465,0))</f>
        <v>JHARKHAND</v>
      </c>
      <c r="H2502" s="2" t="n">
        <v>15.29</v>
      </c>
      <c r="I2502" s="3" t="n">
        <v>0.25</v>
      </c>
    </row>
    <row r="2503" customFormat="false" ht="15" hidden="false" customHeight="false" outlineLevel="0" collapsed="false">
      <c r="A2503" s="0" t="s">
        <v>222</v>
      </c>
      <c r="B2503" s="0" t="n">
        <f aca="false">VALUE(LEFT(A2503,4))</f>
        <v>2026</v>
      </c>
      <c r="C2503" s="0" t="str">
        <f aca="false">"FY"&amp;IF(VALUE(MID(A2503,6,2))&gt;=4,VALUE(LEFT(A2503,4)),VALUE(LEFT(A2503,4))-1)&amp;"-"&amp;TEXT(MOD(IF(VALUE(MID(A2503,6,2))&gt;=4,VALUE(LEFT(A2503,4)),VALUE(LEFT(A2503,4))-1)+1,100),"00")</f>
        <v>FY2025-26</v>
      </c>
      <c r="D2503" s="0" t="s">
        <v>690</v>
      </c>
      <c r="E2503" s="0" t="s">
        <v>198</v>
      </c>
      <c r="F2503" s="0" t="str">
        <f aca="false">INDEX(Mapping!$B$2:$B$465,MATCH(E2503,Mapping!$A$2:$A$465,0))</f>
        <v>CHANDIGARH</v>
      </c>
      <c r="G2503" s="0" t="str">
        <f aca="false">INDEX(Mapping!$C$2:$C$465,MATCH(E2503,Mapping!$A$2:$A$465,0))</f>
        <v>CHANDIGARH</v>
      </c>
      <c r="H2503" s="2" t="n">
        <v>14.04</v>
      </c>
      <c r="I2503" s="3" t="n">
        <v>0.23</v>
      </c>
    </row>
    <row r="2504" customFormat="false" ht="15" hidden="false" customHeight="false" outlineLevel="0" collapsed="false">
      <c r="A2504" s="0" t="s">
        <v>222</v>
      </c>
      <c r="B2504" s="0" t="n">
        <f aca="false">VALUE(LEFT(A2504,4))</f>
        <v>2026</v>
      </c>
      <c r="C2504" s="0" t="str">
        <f aca="false">"FY"&amp;IF(VALUE(MID(A2504,6,2))&gt;=4,VALUE(LEFT(A2504,4)),VALUE(LEFT(A2504,4))-1)&amp;"-"&amp;TEXT(MOD(IF(VALUE(MID(A2504,6,2))&gt;=4,VALUE(LEFT(A2504,4)),VALUE(LEFT(A2504,4))-1)+1,100),"00")</f>
        <v>FY2025-26</v>
      </c>
      <c r="D2504" s="0" t="s">
        <v>120</v>
      </c>
      <c r="E2504" s="0" t="s">
        <v>120</v>
      </c>
      <c r="F2504" s="0" t="str">
        <f aca="false">INDEX(Mapping!$B$2:$B$465,MATCH(E2504,Mapping!$A$2:$A$465,0))</f>
        <v>NEPAL (NEA / NVVN)</v>
      </c>
      <c r="G2504" s="0" t="str">
        <f aca="false">INDEX(Mapping!$C$2:$C$465,MATCH(E2504,Mapping!$A$2:$A$465,0))</f>
        <v>NEPAL (NEA / NVVN)</v>
      </c>
      <c r="H2504" s="2" t="n">
        <v>14.02</v>
      </c>
      <c r="I2504" s="3" t="n">
        <v>0.23</v>
      </c>
    </row>
    <row r="2505" customFormat="false" ht="15" hidden="false" customHeight="false" outlineLevel="0" collapsed="false">
      <c r="A2505" s="0" t="s">
        <v>222</v>
      </c>
      <c r="B2505" s="0" t="n">
        <f aca="false">VALUE(LEFT(A2505,4))</f>
        <v>2026</v>
      </c>
      <c r="C2505" s="0" t="str">
        <f aca="false">"FY"&amp;IF(VALUE(MID(A2505,6,2))&gt;=4,VALUE(LEFT(A2505,4)),VALUE(LEFT(A2505,4))-1)&amp;"-"&amp;TEXT(MOD(IF(VALUE(MID(A2505,6,2))&gt;=4,VALUE(LEFT(A2505,4)),VALUE(LEFT(A2505,4))-1)+1,100),"00")</f>
        <v>FY2025-26</v>
      </c>
      <c r="D2505" s="0" t="s">
        <v>882</v>
      </c>
      <c r="E2505" s="0" t="s">
        <v>463</v>
      </c>
      <c r="F2505" s="0" t="str">
        <f aca="false">INDEX(Mapping!$B$2:$B$465,MATCH(E2505,Mapping!$A$2:$A$465,0))</f>
        <v>RELIANCE INDUSTRIES LIMITED JAMNAGAR</v>
      </c>
      <c r="G2505" s="0" t="str">
        <f aca="false">INDEX(Mapping!$C$2:$C$465,MATCH(E2505,Mapping!$A$2:$A$465,0))</f>
        <v>RELIANCE INDUSTRIES LIMITED JAMNAGAR</v>
      </c>
      <c r="H2505" s="2" t="n">
        <v>9.36</v>
      </c>
      <c r="I2505" s="3" t="n">
        <v>0.15</v>
      </c>
    </row>
    <row r="2506" customFormat="false" ht="15" hidden="false" customHeight="false" outlineLevel="0" collapsed="false">
      <c r="A2506" s="0" t="s">
        <v>222</v>
      </c>
      <c r="B2506" s="0" t="n">
        <f aca="false">VALUE(LEFT(A2506,4))</f>
        <v>2026</v>
      </c>
      <c r="C2506" s="0" t="str">
        <f aca="false">"FY"&amp;IF(VALUE(MID(A2506,6,2))&gt;=4,VALUE(LEFT(A2506,4)),VALUE(LEFT(A2506,4))-1)&amp;"-"&amp;TEXT(MOD(IF(VALUE(MID(A2506,6,2))&gt;=4,VALUE(LEFT(A2506,4)),VALUE(LEFT(A2506,4))-1)+1,100),"00")</f>
        <v>FY2025-26</v>
      </c>
      <c r="D2506" s="0" t="s">
        <v>338</v>
      </c>
      <c r="E2506" s="0" t="s">
        <v>338</v>
      </c>
      <c r="F2506" s="0" t="str">
        <f aca="false">INDEX(Mapping!$B$2:$B$465,MATCH(E2506,Mapping!$A$2:$A$465,0))</f>
        <v>NEPAL (NEA / NVVN)</v>
      </c>
      <c r="G2506" s="0" t="str">
        <f aca="false">INDEX(Mapping!$C$2:$C$465,MATCH(E2506,Mapping!$A$2:$A$465,0))</f>
        <v>NEPAL (NEA / NVVN)</v>
      </c>
      <c r="H2506" s="2" t="n">
        <v>7.97</v>
      </c>
      <c r="I2506" s="3" t="n">
        <v>0.13</v>
      </c>
    </row>
    <row r="2507" customFormat="false" ht="15" hidden="false" customHeight="false" outlineLevel="0" collapsed="false">
      <c r="A2507" s="0" t="s">
        <v>222</v>
      </c>
      <c r="B2507" s="0" t="n">
        <f aca="false">VALUE(LEFT(A2507,4))</f>
        <v>2026</v>
      </c>
      <c r="C2507" s="0" t="str">
        <f aca="false">"FY"&amp;IF(VALUE(MID(A2507,6,2))&gt;=4,VALUE(LEFT(A2507,4)),VALUE(LEFT(A2507,4))-1)&amp;"-"&amp;TEXT(MOD(IF(VALUE(MID(A2507,6,2))&gt;=4,VALUE(LEFT(A2507,4)),VALUE(LEFT(A2507,4))-1)+1,100),"00")</f>
        <v>FY2025-26</v>
      </c>
      <c r="D2507" s="0" t="s">
        <v>299</v>
      </c>
      <c r="E2507" s="0" t="s">
        <v>299</v>
      </c>
      <c r="F2507" s="0" t="str">
        <f aca="false">INDEX(Mapping!$B$2:$B$465,MATCH(E2507,Mapping!$A$2:$A$465,0))</f>
        <v>NEPAL (NEA / NVVN)</v>
      </c>
      <c r="G2507" s="0" t="str">
        <f aca="false">INDEX(Mapping!$C$2:$C$465,MATCH(E2507,Mapping!$A$2:$A$465,0))</f>
        <v>NEPAL (NEA / NVVN)</v>
      </c>
      <c r="H2507" s="2" t="n">
        <v>7.72</v>
      </c>
      <c r="I2507" s="3" t="n">
        <v>0.13</v>
      </c>
    </row>
    <row r="2508" customFormat="false" ht="15" hidden="false" customHeight="false" outlineLevel="0" collapsed="false">
      <c r="A2508" s="0" t="s">
        <v>222</v>
      </c>
      <c r="B2508" s="0" t="n">
        <f aca="false">VALUE(LEFT(A2508,4))</f>
        <v>2026</v>
      </c>
      <c r="C2508" s="0" t="str">
        <f aca="false">"FY"&amp;IF(VALUE(MID(A2508,6,2))&gt;=4,VALUE(LEFT(A2508,4)),VALUE(LEFT(A2508,4))-1)&amp;"-"&amp;TEXT(MOD(IF(VALUE(MID(A2508,6,2))&gt;=4,VALUE(LEFT(A2508,4)),VALUE(LEFT(A2508,4))-1)+1,100),"00")</f>
        <v>FY2025-26</v>
      </c>
      <c r="D2508" s="0" t="s">
        <v>755</v>
      </c>
      <c r="E2508" s="0" t="s">
        <v>181</v>
      </c>
      <c r="F2508" s="0" t="str">
        <f aca="false">INDEX(Mapping!$B$2:$B$465,MATCH(E2508,Mapping!$A$2:$A$465,0))</f>
        <v>ARUNACHAL PRADESH</v>
      </c>
      <c r="G2508" s="0" t="str">
        <f aca="false">INDEX(Mapping!$C$2:$C$465,MATCH(E2508,Mapping!$A$2:$A$465,0))</f>
        <v>ARUNACHAL PRADESH</v>
      </c>
      <c r="H2508" s="2" t="n">
        <v>5.88</v>
      </c>
      <c r="I2508" s="3" t="n">
        <v>0.1</v>
      </c>
    </row>
    <row r="2509" customFormat="false" ht="15" hidden="false" customHeight="false" outlineLevel="0" collapsed="false">
      <c r="A2509" s="0" t="s">
        <v>222</v>
      </c>
      <c r="B2509" s="0" t="n">
        <f aca="false">VALUE(LEFT(A2509,4))</f>
        <v>2026</v>
      </c>
      <c r="C2509" s="0" t="str">
        <f aca="false">"FY"&amp;IF(VALUE(MID(A2509,6,2))&gt;=4,VALUE(LEFT(A2509,4)),VALUE(LEFT(A2509,4))-1)&amp;"-"&amp;TEXT(MOD(IF(VALUE(MID(A2509,6,2))&gt;=4,VALUE(LEFT(A2509,4)),VALUE(LEFT(A2509,4))-1)+1,100),"00")</f>
        <v>FY2025-26</v>
      </c>
      <c r="D2509" s="0" t="s">
        <v>880</v>
      </c>
      <c r="E2509" s="0" t="s">
        <v>290</v>
      </c>
      <c r="F2509" s="0" t="str">
        <f aca="false">INDEX(Mapping!$B$2:$B$465,MATCH(E2509,Mapping!$A$2:$A$465,0))</f>
        <v>NEPAL (NEA / NVVN)</v>
      </c>
      <c r="G2509" s="0" t="str">
        <f aca="false">INDEX(Mapping!$C$2:$C$465,MATCH(E2509,Mapping!$A$2:$A$465,0))</f>
        <v>NEPAL (NEA / NVVN)</v>
      </c>
      <c r="H2509" s="2" t="n">
        <v>5.6</v>
      </c>
      <c r="I2509" s="3" t="n">
        <v>0.09</v>
      </c>
    </row>
    <row r="2510" customFormat="false" ht="15" hidden="false" customHeight="false" outlineLevel="0" collapsed="false">
      <c r="A2510" s="0" t="s">
        <v>222</v>
      </c>
      <c r="B2510" s="0" t="n">
        <f aca="false">VALUE(LEFT(A2510,4))</f>
        <v>2026</v>
      </c>
      <c r="C2510" s="0" t="str">
        <f aca="false">"FY"&amp;IF(VALUE(MID(A2510,6,2))&gt;=4,VALUE(LEFT(A2510,4)),VALUE(LEFT(A2510,4))-1)&amp;"-"&amp;TEXT(MOD(IF(VALUE(MID(A2510,6,2))&gt;=4,VALUE(LEFT(A2510,4)),VALUE(LEFT(A2510,4))-1)+1,100),"00")</f>
        <v>FY2025-26</v>
      </c>
      <c r="D2510" s="0" t="s">
        <v>285</v>
      </c>
      <c r="E2510" s="0" t="s">
        <v>285</v>
      </c>
      <c r="F2510" s="0" t="str">
        <f aca="false">INDEX(Mapping!$B$2:$B$465,MATCH(E2510,Mapping!$A$2:$A$465,0))</f>
        <v>MEENAKSHI ENERGY</v>
      </c>
      <c r="G2510" s="0" t="str">
        <f aca="false">INDEX(Mapping!$C$2:$C$465,MATCH(E2510,Mapping!$A$2:$A$465,0))</f>
        <v>MEENAKSHI ENERGY</v>
      </c>
      <c r="H2510" s="2" t="n">
        <v>5.51</v>
      </c>
      <c r="I2510" s="3" t="n">
        <v>0.09</v>
      </c>
    </row>
    <row r="2511" customFormat="false" ht="15" hidden="false" customHeight="false" outlineLevel="0" collapsed="false">
      <c r="A2511" s="0" t="s">
        <v>222</v>
      </c>
      <c r="B2511" s="0" t="n">
        <f aca="false">VALUE(LEFT(A2511,4))</f>
        <v>2026</v>
      </c>
      <c r="C2511" s="0" t="str">
        <f aca="false">"FY"&amp;IF(VALUE(MID(A2511,6,2))&gt;=4,VALUE(LEFT(A2511,4)),VALUE(LEFT(A2511,4))-1)&amp;"-"&amp;TEXT(MOD(IF(VALUE(MID(A2511,6,2))&gt;=4,VALUE(LEFT(A2511,4)),VALUE(LEFT(A2511,4))-1)+1,100),"00")</f>
        <v>FY2025-26</v>
      </c>
      <c r="D2511" s="0" t="s">
        <v>729</v>
      </c>
      <c r="E2511" s="0" t="s">
        <v>253</v>
      </c>
      <c r="F2511" s="0" t="str">
        <f aca="false">INDEX(Mapping!$B$2:$B$465,MATCH(E2511,Mapping!$A$2:$A$465,0))</f>
        <v>NAGALAND</v>
      </c>
      <c r="G2511" s="0" t="str">
        <f aca="false">INDEX(Mapping!$C$2:$C$465,MATCH(E2511,Mapping!$A$2:$A$465,0))</f>
        <v>NAGALAND</v>
      </c>
      <c r="H2511" s="2" t="n">
        <v>4.87</v>
      </c>
      <c r="I2511" s="3" t="n">
        <v>0.08</v>
      </c>
    </row>
    <row r="2512" customFormat="false" ht="15" hidden="false" customHeight="false" outlineLevel="0" collapsed="false">
      <c r="A2512" s="0" t="s">
        <v>222</v>
      </c>
      <c r="B2512" s="0" t="n">
        <f aca="false">VALUE(LEFT(A2512,4))</f>
        <v>2026</v>
      </c>
      <c r="C2512" s="0" t="str">
        <f aca="false">"FY"&amp;IF(VALUE(MID(A2512,6,2))&gt;=4,VALUE(LEFT(A2512,4)),VALUE(LEFT(A2512,4))-1)&amp;"-"&amp;TEXT(MOD(IF(VALUE(MID(A2512,6,2))&gt;=4,VALUE(LEFT(A2512,4)),VALUE(LEFT(A2512,4))-1)+1,100),"00")</f>
        <v>FY2025-26</v>
      </c>
      <c r="D2512" s="0" t="s">
        <v>665</v>
      </c>
      <c r="E2512" s="0" t="s">
        <v>61</v>
      </c>
      <c r="F2512" s="0" t="str">
        <f aca="false">INDEX(Mapping!$B$2:$B$465,MATCH(E2512,Mapping!$A$2:$A$465,0))</f>
        <v>ASSAM</v>
      </c>
      <c r="G2512" s="0" t="str">
        <f aca="false">INDEX(Mapping!$C$2:$C$465,MATCH(E2512,Mapping!$A$2:$A$465,0))</f>
        <v>ASSAM</v>
      </c>
      <c r="H2512" s="2" t="n">
        <v>3.77</v>
      </c>
      <c r="I2512" s="3" t="n">
        <v>0.06</v>
      </c>
    </row>
    <row r="2513" customFormat="false" ht="15" hidden="false" customHeight="false" outlineLevel="0" collapsed="false">
      <c r="A2513" s="0" t="s">
        <v>222</v>
      </c>
      <c r="B2513" s="0" t="n">
        <f aca="false">VALUE(LEFT(A2513,4))</f>
        <v>2026</v>
      </c>
      <c r="C2513" s="0" t="str">
        <f aca="false">"FY"&amp;IF(VALUE(MID(A2513,6,2))&gt;=4,VALUE(LEFT(A2513,4)),VALUE(LEFT(A2513,4))-1)&amp;"-"&amp;TEXT(MOD(IF(VALUE(MID(A2513,6,2))&gt;=4,VALUE(LEFT(A2513,4)),VALUE(LEFT(A2513,4))-1)+1,100),"00")</f>
        <v>FY2025-26</v>
      </c>
      <c r="D2513" s="0" t="s">
        <v>503</v>
      </c>
      <c r="E2513" s="0" t="s">
        <v>503</v>
      </c>
      <c r="F2513" s="0" t="str">
        <f aca="false">INDEX(Mapping!$B$2:$B$465,MATCH(E2513,Mapping!$A$2:$A$465,0))</f>
        <v>JUNIPER GREEN COSMIC PRIVATE LIMITED_BESS</v>
      </c>
      <c r="G2513" s="0" t="str">
        <f aca="false">INDEX(Mapping!$C$2:$C$465,MATCH(E2513,Mapping!$A$2:$A$465,0))</f>
        <v>JUNIPER GREEN ENERGY</v>
      </c>
      <c r="H2513" s="2" t="n">
        <v>1.86</v>
      </c>
      <c r="I2513" s="3" t="n">
        <v>0.03</v>
      </c>
    </row>
    <row r="2514" customFormat="false" ht="15" hidden="false" customHeight="false" outlineLevel="0" collapsed="false">
      <c r="A2514" s="0" t="s">
        <v>222</v>
      </c>
      <c r="B2514" s="0" t="n">
        <f aca="false">VALUE(LEFT(A2514,4))</f>
        <v>2026</v>
      </c>
      <c r="C2514" s="0" t="str">
        <f aca="false">"FY"&amp;IF(VALUE(MID(A2514,6,2))&gt;=4,VALUE(LEFT(A2514,4)),VALUE(LEFT(A2514,4))-1)&amp;"-"&amp;TEXT(MOD(IF(VALUE(MID(A2514,6,2))&gt;=4,VALUE(LEFT(A2514,4)),VALUE(LEFT(A2514,4))-1)+1,100),"00")</f>
        <v>FY2025-26</v>
      </c>
      <c r="D2514" s="0" t="s">
        <v>493</v>
      </c>
      <c r="E2514" s="0" t="s">
        <v>493</v>
      </c>
      <c r="F2514" s="0" t="str">
        <f aca="false">INDEX(Mapping!$B$2:$B$465,MATCH(E2514,Mapping!$A$2:$A$465,0))</f>
        <v>NEEPCO STATIONS</v>
      </c>
      <c r="G2514" s="0" t="str">
        <f aca="false">INDEX(Mapping!$C$2:$C$465,MATCH(E2514,Mapping!$A$2:$A$465,0))</f>
        <v>NEEPCO STATIONS</v>
      </c>
      <c r="H2514" s="2" t="n">
        <v>1.25</v>
      </c>
      <c r="I2514" s="3" t="n">
        <v>0.02</v>
      </c>
    </row>
    <row r="2515" customFormat="false" ht="15" hidden="false" customHeight="false" outlineLevel="0" collapsed="false">
      <c r="A2515" s="0" t="s">
        <v>222</v>
      </c>
      <c r="B2515" s="0" t="n">
        <f aca="false">VALUE(LEFT(A2515,4))</f>
        <v>2026</v>
      </c>
      <c r="C2515" s="0" t="str">
        <f aca="false">"FY"&amp;IF(VALUE(MID(A2515,6,2))&gt;=4,VALUE(LEFT(A2515,4)),VALUE(LEFT(A2515,4))-1)&amp;"-"&amp;TEXT(MOD(IF(VALUE(MID(A2515,6,2))&gt;=4,VALUE(LEFT(A2515,4)),VALUE(LEFT(A2515,4))-1)+1,100),"00")</f>
        <v>FY2025-26</v>
      </c>
      <c r="D2515" s="0" t="s">
        <v>727</v>
      </c>
      <c r="E2515" s="0" t="s">
        <v>199</v>
      </c>
      <c r="F2515" s="0" t="str">
        <f aca="false">INDEX(Mapping!$B$2:$B$465,MATCH(E2515,Mapping!$A$2:$A$465,0))</f>
        <v>TRIPURA</v>
      </c>
      <c r="G2515" s="0" t="str">
        <f aca="false">INDEX(Mapping!$C$2:$C$465,MATCH(E2515,Mapping!$A$2:$A$465,0))</f>
        <v>TRIPURA</v>
      </c>
      <c r="H2515" s="2" t="n">
        <v>0.26</v>
      </c>
      <c r="I2515" s="3" t="n">
        <v>0.004</v>
      </c>
    </row>
    <row r="2516" customFormat="false" ht="15" hidden="false" customHeight="false" outlineLevel="0" collapsed="false">
      <c r="A2516" s="0" t="s">
        <v>222</v>
      </c>
      <c r="B2516" s="0" t="n">
        <f aca="false">VALUE(LEFT(A2516,4))</f>
        <v>2026</v>
      </c>
      <c r="C2516" s="0" t="str">
        <f aca="false">"FY"&amp;IF(VALUE(MID(A2516,6,2))&gt;=4,VALUE(LEFT(A2516,4)),VALUE(LEFT(A2516,4))-1)&amp;"-"&amp;TEXT(MOD(IF(VALUE(MID(A2516,6,2))&gt;=4,VALUE(LEFT(A2516,4)),VALUE(LEFT(A2516,4))-1)+1,100),"00")</f>
        <v>FY2025-26</v>
      </c>
      <c r="D2516" s="0" t="s">
        <v>824</v>
      </c>
      <c r="E2516" s="0" t="s">
        <v>482</v>
      </c>
      <c r="F2516" s="0" t="str">
        <f aca="false">INDEX(Mapping!$B$2:$B$465,MATCH(E2516,Mapping!$A$2:$A$465,0))</f>
        <v>GOA SR</v>
      </c>
      <c r="G2516" s="0" t="str">
        <f aca="false">INDEX(Mapping!$C$2:$C$465,MATCH(E2516,Mapping!$A$2:$A$465,0))</f>
        <v>GOA SR</v>
      </c>
      <c r="H2516" s="2" t="n">
        <v>0.09</v>
      </c>
      <c r="I2516" s="3" t="n">
        <v>0.001</v>
      </c>
    </row>
    <row r="2517" customFormat="false" ht="15" hidden="false" customHeight="false" outlineLevel="0" collapsed="false">
      <c r="A2517" s="0" t="s">
        <v>222</v>
      </c>
      <c r="B2517" s="0" t="n">
        <f aca="false">VALUE(LEFT(A2517,4))</f>
        <v>2026</v>
      </c>
      <c r="C2517" s="0" t="str">
        <f aca="false">"FY"&amp;IF(VALUE(MID(A2517,6,2))&gt;=4,VALUE(LEFT(A2517,4)),VALUE(LEFT(A2517,4))-1)&amp;"-"&amp;TEXT(MOD(IF(VALUE(MID(A2517,6,2))&gt;=4,VALUE(LEFT(A2517,4)),VALUE(LEFT(A2517,4))-1)+1,100),"00")</f>
        <v>FY2025-26</v>
      </c>
      <c r="D2517" s="0" t="s">
        <v>713</v>
      </c>
      <c r="E2517" s="0" t="s">
        <v>268</v>
      </c>
      <c r="F2517" s="0" t="str">
        <f aca="false">INDEX(Mapping!$B$2:$B$465,MATCH(E2517,Mapping!$A$2:$A$465,0))</f>
        <v>GOA</v>
      </c>
      <c r="G2517" s="0" t="str">
        <f aca="false">INDEX(Mapping!$C$2:$C$465,MATCH(E2517,Mapping!$A$2:$A$465,0))</f>
        <v>GOA</v>
      </c>
      <c r="H2517" s="2" t="n">
        <v>0.08</v>
      </c>
      <c r="I2517" s="3" t="n">
        <v>0.001</v>
      </c>
    </row>
    <row r="2518" customFormat="false" ht="15" hidden="false" customHeight="false" outlineLevel="0" collapsed="false">
      <c r="A2518" s="0" t="s">
        <v>302</v>
      </c>
      <c r="B2518" s="0" t="n">
        <f aca="false">VALUE(LEFT(A2518,4))</f>
        <v>2026</v>
      </c>
      <c r="C2518" s="0" t="str">
        <f aca="false">"FY"&amp;IF(VALUE(MID(A2518,6,2))&gt;=4,VALUE(LEFT(A2518,4)),VALUE(LEFT(A2518,4))-1)&amp;"-"&amp;TEXT(MOD(IF(VALUE(MID(A2518,6,2))&gt;=4,VALUE(LEFT(A2518,4)),VALUE(LEFT(A2518,4))-1)+1,100),"00")</f>
        <v>FY2025-26</v>
      </c>
      <c r="D2518" s="0" t="s">
        <v>671</v>
      </c>
      <c r="E2518" s="0" t="s">
        <v>31</v>
      </c>
      <c r="F2518" s="0" t="str">
        <f aca="false">INDEX(Mapping!$B$2:$B$465,MATCH(E2518,Mapping!$A$2:$A$465,0))</f>
        <v>GUJARAT</v>
      </c>
      <c r="G2518" s="0" t="str">
        <f aca="false">INDEX(Mapping!$C$2:$C$465,MATCH(E2518,Mapping!$A$2:$A$465,0))</f>
        <v>GUJARAT</v>
      </c>
      <c r="H2518" s="2" t="n">
        <v>1308.83</v>
      </c>
      <c r="I2518" s="3" t="n">
        <v>19.88</v>
      </c>
    </row>
    <row r="2519" customFormat="false" ht="15" hidden="false" customHeight="false" outlineLevel="0" collapsed="false">
      <c r="A2519" s="0" t="s">
        <v>302</v>
      </c>
      <c r="B2519" s="0" t="n">
        <f aca="false">VALUE(LEFT(A2519,4))</f>
        <v>2026</v>
      </c>
      <c r="C2519" s="0" t="str">
        <f aca="false">"FY"&amp;IF(VALUE(MID(A2519,6,2))&gt;=4,VALUE(LEFT(A2519,4)),VALUE(LEFT(A2519,4))-1)&amp;"-"&amp;TEXT(MOD(IF(VALUE(MID(A2519,6,2))&gt;=4,VALUE(LEFT(A2519,4)),VALUE(LEFT(A2519,4))-1)+1,100),"00")</f>
        <v>FY2025-26</v>
      </c>
      <c r="D2519" s="0" t="s">
        <v>705</v>
      </c>
      <c r="E2519" s="0" t="s">
        <v>35</v>
      </c>
      <c r="F2519" s="0" t="str">
        <f aca="false">INDEX(Mapping!$B$2:$B$465,MATCH(E2519,Mapping!$A$2:$A$465,0))</f>
        <v>TELANGANA</v>
      </c>
      <c r="G2519" s="0" t="str">
        <f aca="false">INDEX(Mapping!$C$2:$C$465,MATCH(E2519,Mapping!$A$2:$A$465,0))</f>
        <v>TELANGANA</v>
      </c>
      <c r="H2519" s="2" t="n">
        <v>1078.55</v>
      </c>
      <c r="I2519" s="3" t="n">
        <v>16.38</v>
      </c>
    </row>
    <row r="2520" customFormat="false" ht="15" hidden="false" customHeight="false" outlineLevel="0" collapsed="false">
      <c r="A2520" s="0" t="s">
        <v>302</v>
      </c>
      <c r="B2520" s="0" t="n">
        <f aca="false">VALUE(LEFT(A2520,4))</f>
        <v>2026</v>
      </c>
      <c r="C2520" s="0" t="str">
        <f aca="false">"FY"&amp;IF(VALUE(MID(A2520,6,2))&gt;=4,VALUE(LEFT(A2520,4)),VALUE(LEFT(A2520,4))-1)&amp;"-"&amp;TEXT(MOD(IF(VALUE(MID(A2520,6,2))&gt;=4,VALUE(LEFT(A2520,4)),VALUE(LEFT(A2520,4))-1)+1,100),"00")</f>
        <v>FY2025-26</v>
      </c>
      <c r="D2520" s="0" t="s">
        <v>677</v>
      </c>
      <c r="E2520" s="0" t="s">
        <v>39</v>
      </c>
      <c r="F2520" s="0" t="str">
        <f aca="false">INDEX(Mapping!$B$2:$B$465,MATCH(E2520,Mapping!$A$2:$A$465,0))</f>
        <v>WEST BENGAL</v>
      </c>
      <c r="G2520" s="0" t="str">
        <f aca="false">INDEX(Mapping!$C$2:$C$465,MATCH(E2520,Mapping!$A$2:$A$465,0))</f>
        <v>WEST BENGAL</v>
      </c>
      <c r="H2520" s="2" t="n">
        <v>783.95</v>
      </c>
      <c r="I2520" s="3" t="n">
        <v>11.91</v>
      </c>
    </row>
    <row r="2521" customFormat="false" ht="15" hidden="false" customHeight="false" outlineLevel="0" collapsed="false">
      <c r="A2521" s="0" t="s">
        <v>302</v>
      </c>
      <c r="B2521" s="0" t="n">
        <f aca="false">VALUE(LEFT(A2521,4))</f>
        <v>2026</v>
      </c>
      <c r="C2521" s="0" t="str">
        <f aca="false">"FY"&amp;IF(VALUE(MID(A2521,6,2))&gt;=4,VALUE(LEFT(A2521,4)),VALUE(LEFT(A2521,4))-1)&amp;"-"&amp;TEXT(MOD(IF(VALUE(MID(A2521,6,2))&gt;=4,VALUE(LEFT(A2521,4)),VALUE(LEFT(A2521,4))-1)+1,100),"00")</f>
        <v>FY2025-26</v>
      </c>
      <c r="D2521" s="0" t="s">
        <v>876</v>
      </c>
      <c r="E2521" s="0" t="s">
        <v>95</v>
      </c>
      <c r="F2521" s="0" t="str">
        <f aca="false">INDEX(Mapping!$B$2:$B$465,MATCH(E2521,Mapping!$A$2:$A$465,0))</f>
        <v>DRUK GREEN POWER (BHUTAN)</v>
      </c>
      <c r="G2521" s="0" t="str">
        <f aca="false">INDEX(Mapping!$C$2:$C$465,MATCH(E2521,Mapping!$A$2:$A$465,0))</f>
        <v>DRUK GREEN POWER (BHUTAN)</v>
      </c>
      <c r="H2521" s="2" t="n">
        <v>544.13</v>
      </c>
      <c r="I2521" s="3" t="n">
        <v>8.26</v>
      </c>
    </row>
    <row r="2522" customFormat="false" ht="15" hidden="false" customHeight="false" outlineLevel="0" collapsed="false">
      <c r="A2522" s="0" t="s">
        <v>302</v>
      </c>
      <c r="B2522" s="0" t="n">
        <f aca="false">VALUE(LEFT(A2522,4))</f>
        <v>2026</v>
      </c>
      <c r="C2522" s="0" t="str">
        <f aca="false">"FY"&amp;IF(VALUE(MID(A2522,6,2))&gt;=4,VALUE(LEFT(A2522,4)),VALUE(LEFT(A2522,4))-1)&amp;"-"&amp;TEXT(MOD(IF(VALUE(MID(A2522,6,2))&gt;=4,VALUE(LEFT(A2522,4)),VALUE(LEFT(A2522,4))-1)+1,100),"00")</f>
        <v>FY2025-26</v>
      </c>
      <c r="D2522" s="0" t="s">
        <v>676</v>
      </c>
      <c r="E2522" s="0" t="s">
        <v>37</v>
      </c>
      <c r="F2522" s="0" t="str">
        <f aca="false">INDEX(Mapping!$B$2:$B$465,MATCH(E2522,Mapping!$A$2:$A$465,0))</f>
        <v>MAHARASHTRA</v>
      </c>
      <c r="G2522" s="0" t="str">
        <f aca="false">INDEX(Mapping!$C$2:$C$465,MATCH(E2522,Mapping!$A$2:$A$465,0))</f>
        <v>MAHARASHTRA</v>
      </c>
      <c r="H2522" s="2" t="n">
        <v>410.25</v>
      </c>
      <c r="I2522" s="3" t="n">
        <v>6.23</v>
      </c>
    </row>
    <row r="2523" customFormat="false" ht="15" hidden="false" customHeight="false" outlineLevel="0" collapsed="false">
      <c r="A2523" s="0" t="s">
        <v>302</v>
      </c>
      <c r="B2523" s="0" t="n">
        <f aca="false">VALUE(LEFT(A2523,4))</f>
        <v>2026</v>
      </c>
      <c r="C2523" s="0" t="str">
        <f aca="false">"FY"&amp;IF(VALUE(MID(A2523,6,2))&gt;=4,VALUE(LEFT(A2523,4)),VALUE(LEFT(A2523,4))-1)&amp;"-"&amp;TEXT(MOD(IF(VALUE(MID(A2523,6,2))&gt;=4,VALUE(LEFT(A2523,4)),VALUE(LEFT(A2523,4))-1)+1,100),"00")</f>
        <v>FY2025-26</v>
      </c>
      <c r="D2523" s="0" t="s">
        <v>656</v>
      </c>
      <c r="E2523" s="0" t="s">
        <v>36</v>
      </c>
      <c r="F2523" s="0" t="str">
        <f aca="false">INDEX(Mapping!$B$2:$B$465,MATCH(E2523,Mapping!$A$2:$A$465,0))</f>
        <v>UTTAR PRADESH</v>
      </c>
      <c r="G2523" s="0" t="str">
        <f aca="false">INDEX(Mapping!$C$2:$C$465,MATCH(E2523,Mapping!$A$2:$A$465,0))</f>
        <v>UTTAR PRADESH</v>
      </c>
      <c r="H2523" s="2" t="n">
        <v>252</v>
      </c>
      <c r="I2523" s="3" t="n">
        <v>3.83</v>
      </c>
    </row>
    <row r="2524" customFormat="false" ht="15" hidden="false" customHeight="false" outlineLevel="0" collapsed="false">
      <c r="A2524" s="0" t="s">
        <v>302</v>
      </c>
      <c r="B2524" s="0" t="n">
        <f aca="false">VALUE(LEFT(A2524,4))</f>
        <v>2026</v>
      </c>
      <c r="C2524" s="0" t="str">
        <f aca="false">"FY"&amp;IF(VALUE(MID(A2524,6,2))&gt;=4,VALUE(LEFT(A2524,4)),VALUE(LEFT(A2524,4))-1)&amp;"-"&amp;TEXT(MOD(IF(VALUE(MID(A2524,6,2))&gt;=4,VALUE(LEFT(A2524,4)),VALUE(LEFT(A2524,4))-1)+1,100),"00")</f>
        <v>FY2025-26</v>
      </c>
      <c r="D2524" s="0" t="s">
        <v>702</v>
      </c>
      <c r="E2524" s="0" t="s">
        <v>42</v>
      </c>
      <c r="F2524" s="0" t="str">
        <f aca="false">INDEX(Mapping!$B$2:$B$465,MATCH(E2524,Mapping!$A$2:$A$465,0))</f>
        <v>PUNJAB</v>
      </c>
      <c r="G2524" s="0" t="str">
        <f aca="false">INDEX(Mapping!$C$2:$C$465,MATCH(E2524,Mapping!$A$2:$A$465,0))</f>
        <v>PUNJAB</v>
      </c>
      <c r="H2524" s="2" t="n">
        <v>201.83</v>
      </c>
      <c r="I2524" s="3" t="n">
        <v>3.07</v>
      </c>
    </row>
    <row r="2525" customFormat="false" ht="15" hidden="false" customHeight="false" outlineLevel="0" collapsed="false">
      <c r="A2525" s="0" t="s">
        <v>302</v>
      </c>
      <c r="B2525" s="0" t="n">
        <f aca="false">VALUE(LEFT(A2525,4))</f>
        <v>2026</v>
      </c>
      <c r="C2525" s="0" t="str">
        <f aca="false">"FY"&amp;IF(VALUE(MID(A2525,6,2))&gt;=4,VALUE(LEFT(A2525,4)),VALUE(LEFT(A2525,4))-1)&amp;"-"&amp;TEXT(MOD(IF(VALUE(MID(A2525,6,2))&gt;=4,VALUE(LEFT(A2525,4)),VALUE(LEFT(A2525,4))-1)+1,100),"00")</f>
        <v>FY2025-26</v>
      </c>
      <c r="D2525" s="0" t="s">
        <v>672</v>
      </c>
      <c r="E2525" s="0" t="s">
        <v>38</v>
      </c>
      <c r="F2525" s="0" t="str">
        <f aca="false">INDEX(Mapping!$B$2:$B$465,MATCH(E2525,Mapping!$A$2:$A$465,0))</f>
        <v>ANDHRA PRADESH</v>
      </c>
      <c r="G2525" s="0" t="str">
        <f aca="false">INDEX(Mapping!$C$2:$C$465,MATCH(E2525,Mapping!$A$2:$A$465,0))</f>
        <v>ANDHRA PRADESH</v>
      </c>
      <c r="H2525" s="2" t="n">
        <v>200.3</v>
      </c>
      <c r="I2525" s="3" t="n">
        <v>3.04</v>
      </c>
    </row>
    <row r="2526" customFormat="false" ht="15" hidden="false" customHeight="false" outlineLevel="0" collapsed="false">
      <c r="A2526" s="0" t="s">
        <v>302</v>
      </c>
      <c r="B2526" s="0" t="n">
        <f aca="false">VALUE(LEFT(A2526,4))</f>
        <v>2026</v>
      </c>
      <c r="C2526" s="0" t="str">
        <f aca="false">"FY"&amp;IF(VALUE(MID(A2526,6,2))&gt;=4,VALUE(LEFT(A2526,4)),VALUE(LEFT(A2526,4))-1)&amp;"-"&amp;TEXT(MOD(IF(VALUE(MID(A2526,6,2))&gt;=4,VALUE(LEFT(A2526,4)),VALUE(LEFT(A2526,4))-1)+1,100),"00")</f>
        <v>FY2025-26</v>
      </c>
      <c r="D2526" s="0" t="s">
        <v>699</v>
      </c>
      <c r="E2526" s="0" t="s">
        <v>71</v>
      </c>
      <c r="F2526" s="0" t="str">
        <f aca="false">INDEX(Mapping!$B$2:$B$465,MATCH(E2526,Mapping!$A$2:$A$465,0))</f>
        <v>KERALA</v>
      </c>
      <c r="G2526" s="0" t="str">
        <f aca="false">INDEX(Mapping!$C$2:$C$465,MATCH(E2526,Mapping!$A$2:$A$465,0))</f>
        <v>KERALA</v>
      </c>
      <c r="H2526" s="2" t="n">
        <v>191.71</v>
      </c>
      <c r="I2526" s="3" t="n">
        <v>2.91</v>
      </c>
    </row>
    <row r="2527" customFormat="false" ht="15" hidden="false" customHeight="false" outlineLevel="0" collapsed="false">
      <c r="A2527" s="0" t="s">
        <v>302</v>
      </c>
      <c r="B2527" s="0" t="n">
        <f aca="false">VALUE(LEFT(A2527,4))</f>
        <v>2026</v>
      </c>
      <c r="C2527" s="0" t="str">
        <f aca="false">"FY"&amp;IF(VALUE(MID(A2527,6,2))&gt;=4,VALUE(LEFT(A2527,4)),VALUE(LEFT(A2527,4))-1)&amp;"-"&amp;TEXT(MOD(IF(VALUE(MID(A2527,6,2))&gt;=4,VALUE(LEFT(A2527,4)),VALUE(LEFT(A2527,4))-1)+1,100),"00")</f>
        <v>FY2025-26</v>
      </c>
      <c r="D2527" s="0" t="s">
        <v>660</v>
      </c>
      <c r="E2527" s="0" t="s">
        <v>50</v>
      </c>
      <c r="F2527" s="0" t="str">
        <f aca="false">INDEX(Mapping!$B$2:$B$465,MATCH(E2527,Mapping!$A$2:$A$465,0))</f>
        <v>MADHYA PRADESH</v>
      </c>
      <c r="G2527" s="0" t="str">
        <f aca="false">INDEX(Mapping!$C$2:$C$465,MATCH(E2527,Mapping!$A$2:$A$465,0))</f>
        <v>MADHYA PRADESH</v>
      </c>
      <c r="H2527" s="2" t="n">
        <v>188.01</v>
      </c>
      <c r="I2527" s="3" t="n">
        <v>2.86</v>
      </c>
    </row>
    <row r="2528" customFormat="false" ht="15" hidden="false" customHeight="false" outlineLevel="0" collapsed="false">
      <c r="A2528" s="0" t="s">
        <v>302</v>
      </c>
      <c r="B2528" s="0" t="n">
        <f aca="false">VALUE(LEFT(A2528,4))</f>
        <v>2026</v>
      </c>
      <c r="C2528" s="0" t="str">
        <f aca="false">"FY"&amp;IF(VALUE(MID(A2528,6,2))&gt;=4,VALUE(LEFT(A2528,4)),VALUE(LEFT(A2528,4))-1)&amp;"-"&amp;TEXT(MOD(IF(VALUE(MID(A2528,6,2))&gt;=4,VALUE(LEFT(A2528,4)),VALUE(LEFT(A2528,4))-1)+1,100),"00")</f>
        <v>FY2025-26</v>
      </c>
      <c r="D2528" s="0" t="s">
        <v>652</v>
      </c>
      <c r="E2528" s="0" t="s">
        <v>47</v>
      </c>
      <c r="F2528" s="0" t="str">
        <f aca="false">INDEX(Mapping!$B$2:$B$465,MATCH(E2528,Mapping!$A$2:$A$465,0))</f>
        <v>KARNATAKA</v>
      </c>
      <c r="G2528" s="0" t="str">
        <f aca="false">INDEX(Mapping!$C$2:$C$465,MATCH(E2528,Mapping!$A$2:$A$465,0))</f>
        <v>KARNATAKA</v>
      </c>
      <c r="H2528" s="2" t="n">
        <v>184.14</v>
      </c>
      <c r="I2528" s="3" t="n">
        <v>2.8</v>
      </c>
    </row>
    <row r="2529" customFormat="false" ht="15" hidden="false" customHeight="false" outlineLevel="0" collapsed="false">
      <c r="A2529" s="0" t="s">
        <v>302</v>
      </c>
      <c r="B2529" s="0" t="n">
        <f aca="false">VALUE(LEFT(A2529,4))</f>
        <v>2026</v>
      </c>
      <c r="C2529" s="0" t="str">
        <f aca="false">"FY"&amp;IF(VALUE(MID(A2529,6,2))&gt;=4,VALUE(LEFT(A2529,4)),VALUE(LEFT(A2529,4))-1)&amp;"-"&amp;TEXT(MOD(IF(VALUE(MID(A2529,6,2))&gt;=4,VALUE(LEFT(A2529,4)),VALUE(LEFT(A2529,4))-1)+1,100),"00")</f>
        <v>FY2025-26</v>
      </c>
      <c r="D2529" s="0" t="s">
        <v>738</v>
      </c>
      <c r="E2529" s="0" t="s">
        <v>56</v>
      </c>
      <c r="F2529" s="0" t="str">
        <f aca="false">INDEX(Mapping!$B$2:$B$465,MATCH(E2529,Mapping!$A$2:$A$465,0))</f>
        <v>UTTARAKHAND</v>
      </c>
      <c r="G2529" s="0" t="str">
        <f aca="false">INDEX(Mapping!$C$2:$C$465,MATCH(E2529,Mapping!$A$2:$A$465,0))</f>
        <v>UTTARAKHAND</v>
      </c>
      <c r="H2529" s="2" t="n">
        <v>178.57</v>
      </c>
      <c r="I2529" s="3" t="n">
        <v>2.71</v>
      </c>
    </row>
    <row r="2530" customFormat="false" ht="15" hidden="false" customHeight="false" outlineLevel="0" collapsed="false">
      <c r="A2530" s="0" t="s">
        <v>302</v>
      </c>
      <c r="B2530" s="0" t="n">
        <f aca="false">VALUE(LEFT(A2530,4))</f>
        <v>2026</v>
      </c>
      <c r="C2530" s="0" t="str">
        <f aca="false">"FY"&amp;IF(VALUE(MID(A2530,6,2))&gt;=4,VALUE(LEFT(A2530,4)),VALUE(LEFT(A2530,4))-1)&amp;"-"&amp;TEXT(MOD(IF(VALUE(MID(A2530,6,2))&gt;=4,VALUE(LEFT(A2530,4)),VALUE(LEFT(A2530,4))-1)+1,100),"00")</f>
        <v>FY2025-26</v>
      </c>
      <c r="D2530" s="0" t="s">
        <v>668</v>
      </c>
      <c r="E2530" s="0" t="s">
        <v>40</v>
      </c>
      <c r="F2530" s="0" t="str">
        <f aca="false">INDEX(Mapping!$B$2:$B$465,MATCH(E2530,Mapping!$A$2:$A$465,0))</f>
        <v>TAMIL NADU</v>
      </c>
      <c r="G2530" s="0" t="str">
        <f aca="false">INDEX(Mapping!$C$2:$C$465,MATCH(E2530,Mapping!$A$2:$A$465,0))</f>
        <v>TAMIL NADU</v>
      </c>
      <c r="H2530" s="2" t="n">
        <v>160.04</v>
      </c>
      <c r="I2530" s="3" t="n">
        <v>2.43</v>
      </c>
    </row>
    <row r="2531" customFormat="false" ht="15" hidden="false" customHeight="false" outlineLevel="0" collapsed="false">
      <c r="A2531" s="0" t="s">
        <v>302</v>
      </c>
      <c r="B2531" s="0" t="n">
        <f aca="false">VALUE(LEFT(A2531,4))</f>
        <v>2026</v>
      </c>
      <c r="C2531" s="0" t="str">
        <f aca="false">"FY"&amp;IF(VALUE(MID(A2531,6,2))&gt;=4,VALUE(LEFT(A2531,4)),VALUE(LEFT(A2531,4))-1)&amp;"-"&amp;TEXT(MOD(IF(VALUE(MID(A2531,6,2))&gt;=4,VALUE(LEFT(A2531,4)),VALUE(LEFT(A2531,4))-1)+1,100),"00")</f>
        <v>FY2025-26</v>
      </c>
      <c r="D2531" s="0" t="s">
        <v>663</v>
      </c>
      <c r="E2531" s="0" t="s">
        <v>41</v>
      </c>
      <c r="F2531" s="0" t="str">
        <f aca="false">INDEX(Mapping!$B$2:$B$465,MATCH(E2531,Mapping!$A$2:$A$465,0))</f>
        <v>RAJASTHAN</v>
      </c>
      <c r="G2531" s="0" t="str">
        <f aca="false">INDEX(Mapping!$C$2:$C$465,MATCH(E2531,Mapping!$A$2:$A$465,0))</f>
        <v>RAJASTHAN</v>
      </c>
      <c r="H2531" s="2" t="n">
        <v>146.76</v>
      </c>
      <c r="I2531" s="3" t="n">
        <v>2.23</v>
      </c>
    </row>
    <row r="2532" customFormat="false" ht="15" hidden="false" customHeight="false" outlineLevel="0" collapsed="false">
      <c r="A2532" s="0" t="s">
        <v>302</v>
      </c>
      <c r="B2532" s="0" t="n">
        <f aca="false">VALUE(LEFT(A2532,4))</f>
        <v>2026</v>
      </c>
      <c r="C2532" s="0" t="str">
        <f aca="false">"FY"&amp;IF(VALUE(MID(A2532,6,2))&gt;=4,VALUE(LEFT(A2532,4)),VALUE(LEFT(A2532,4))-1)&amp;"-"&amp;TEXT(MOD(IF(VALUE(MID(A2532,6,2))&gt;=4,VALUE(LEFT(A2532,4)),VALUE(LEFT(A2532,4))-1)+1,100),"00")</f>
        <v>FY2025-26</v>
      </c>
      <c r="D2532" s="0" t="s">
        <v>885</v>
      </c>
      <c r="E2532" s="0" t="s">
        <v>248</v>
      </c>
      <c r="F2532" s="0" t="str">
        <f aca="false">INDEX(Mapping!$B$2:$B$465,MATCH(E2532,Mapping!$A$2:$A$465,0))</f>
        <v>GREENKO AP01 IREP (PSP)</v>
      </c>
      <c r="G2532" s="0" t="str">
        <f aca="false">INDEX(Mapping!$C$2:$C$465,MATCH(E2532,Mapping!$A$2:$A$465,0))</f>
        <v>GREENKO GROUP</v>
      </c>
      <c r="H2532" s="2" t="n">
        <v>107.42</v>
      </c>
      <c r="I2532" s="3" t="n">
        <v>1.63</v>
      </c>
    </row>
    <row r="2533" customFormat="false" ht="15" hidden="false" customHeight="false" outlineLevel="0" collapsed="false">
      <c r="A2533" s="0" t="s">
        <v>302</v>
      </c>
      <c r="B2533" s="0" t="n">
        <f aca="false">VALUE(LEFT(A2533,4))</f>
        <v>2026</v>
      </c>
      <c r="C2533" s="0" t="str">
        <f aca="false">"FY"&amp;IF(VALUE(MID(A2533,6,2))&gt;=4,VALUE(LEFT(A2533,4)),VALUE(LEFT(A2533,4))-1)&amp;"-"&amp;TEXT(MOD(IF(VALUE(MID(A2533,6,2))&gt;=4,VALUE(LEFT(A2533,4)),VALUE(LEFT(A2533,4))-1)+1,100),"00")</f>
        <v>FY2025-26</v>
      </c>
      <c r="D2533" s="0" t="s">
        <v>658</v>
      </c>
      <c r="E2533" s="0" t="s">
        <v>48</v>
      </c>
      <c r="F2533" s="0" t="str">
        <f aca="false">INDEX(Mapping!$B$2:$B$465,MATCH(E2533,Mapping!$A$2:$A$465,0))</f>
        <v>DELHI</v>
      </c>
      <c r="G2533" s="0" t="str">
        <f aca="false">INDEX(Mapping!$C$2:$C$465,MATCH(E2533,Mapping!$A$2:$A$465,0))</f>
        <v>DELHI</v>
      </c>
      <c r="H2533" s="2" t="n">
        <v>106.91</v>
      </c>
      <c r="I2533" s="3" t="n">
        <v>1.62</v>
      </c>
    </row>
    <row r="2534" customFormat="false" ht="15" hidden="false" customHeight="false" outlineLevel="0" collapsed="false">
      <c r="A2534" s="0" t="s">
        <v>302</v>
      </c>
      <c r="B2534" s="0" t="n">
        <f aca="false">VALUE(LEFT(A2534,4))</f>
        <v>2026</v>
      </c>
      <c r="C2534" s="0" t="str">
        <f aca="false">"FY"&amp;IF(VALUE(MID(A2534,6,2))&gt;=4,VALUE(LEFT(A2534,4)),VALUE(LEFT(A2534,4))-1)&amp;"-"&amp;TEXT(MOD(IF(VALUE(MID(A2534,6,2))&gt;=4,VALUE(LEFT(A2534,4)),VALUE(LEFT(A2534,4))-1)+1,100),"00")</f>
        <v>FY2025-26</v>
      </c>
      <c r="D2534" s="0" t="s">
        <v>875</v>
      </c>
      <c r="E2534" s="0" t="s">
        <v>178</v>
      </c>
      <c r="F2534" s="0" t="str">
        <f aca="false">INDEX(Mapping!$B$2:$B$465,MATCH(E2534,Mapping!$A$2:$A$465,0))</f>
        <v>AM/NS INDIA (HAZIRA)</v>
      </c>
      <c r="G2534" s="0" t="str">
        <f aca="false">INDEX(Mapping!$C$2:$C$465,MATCH(E2534,Mapping!$A$2:$A$465,0))</f>
        <v>AM/NS INDIA (HAZIRA)</v>
      </c>
      <c r="H2534" s="2" t="n">
        <v>91.1</v>
      </c>
      <c r="I2534" s="3" t="n">
        <v>1.38</v>
      </c>
    </row>
    <row r="2535" customFormat="false" ht="15" hidden="false" customHeight="false" outlineLevel="0" collapsed="false">
      <c r="A2535" s="0" t="s">
        <v>302</v>
      </c>
      <c r="B2535" s="0" t="n">
        <f aca="false">VALUE(LEFT(A2535,4))</f>
        <v>2026</v>
      </c>
      <c r="C2535" s="0" t="str">
        <f aca="false">"FY"&amp;IF(VALUE(MID(A2535,6,2))&gt;=4,VALUE(LEFT(A2535,4)),VALUE(LEFT(A2535,4))-1)&amp;"-"&amp;TEXT(MOD(IF(VALUE(MID(A2535,6,2))&gt;=4,VALUE(LEFT(A2535,4)),VALUE(LEFT(A2535,4))-1)+1,100),"00")</f>
        <v>FY2025-26</v>
      </c>
      <c r="D2535" s="0" t="s">
        <v>872</v>
      </c>
      <c r="E2535" s="0" t="s">
        <v>105</v>
      </c>
      <c r="F2535" s="0" t="str">
        <f aca="false">INDEX(Mapping!$B$2:$B$465,MATCH(E2535,Mapping!$A$2:$A$465,0))</f>
        <v>DNH &amp; DD (UT)</v>
      </c>
      <c r="G2535" s="0" t="str">
        <f aca="false">INDEX(Mapping!$C$2:$C$465,MATCH(E2535,Mapping!$A$2:$A$465,0))</f>
        <v>DNH &amp; DD (UT)</v>
      </c>
      <c r="H2535" s="2" t="n">
        <v>78.37</v>
      </c>
      <c r="I2535" s="3" t="n">
        <v>1.19</v>
      </c>
    </row>
    <row r="2536" customFormat="false" ht="15" hidden="false" customHeight="false" outlineLevel="0" collapsed="false">
      <c r="A2536" s="0" t="s">
        <v>302</v>
      </c>
      <c r="B2536" s="0" t="n">
        <f aca="false">VALUE(LEFT(A2536,4))</f>
        <v>2026</v>
      </c>
      <c r="C2536" s="0" t="str">
        <f aca="false">"FY"&amp;IF(VALUE(MID(A2536,6,2))&gt;=4,VALUE(LEFT(A2536,4)),VALUE(LEFT(A2536,4))-1)&amp;"-"&amp;TEXT(MOD(IF(VALUE(MID(A2536,6,2))&gt;=4,VALUE(LEFT(A2536,4)),VALUE(LEFT(A2536,4))-1)+1,100),"00")</f>
        <v>FY2025-26</v>
      </c>
      <c r="D2536" s="0" t="s">
        <v>683</v>
      </c>
      <c r="E2536" s="0" t="s">
        <v>153</v>
      </c>
      <c r="F2536" s="0" t="str">
        <f aca="false">INDEX(Mapping!$B$2:$B$465,MATCH(E2536,Mapping!$A$2:$A$465,0))</f>
        <v>DVC</v>
      </c>
      <c r="G2536" s="0" t="str">
        <f aca="false">INDEX(Mapping!$C$2:$C$465,MATCH(E2536,Mapping!$A$2:$A$465,0))</f>
        <v>DVC</v>
      </c>
      <c r="H2536" s="2" t="n">
        <v>65.5</v>
      </c>
      <c r="I2536" s="3" t="n">
        <v>0.99</v>
      </c>
    </row>
    <row r="2537" customFormat="false" ht="15" hidden="false" customHeight="false" outlineLevel="0" collapsed="false">
      <c r="A2537" s="0" t="s">
        <v>302</v>
      </c>
      <c r="B2537" s="0" t="n">
        <f aca="false">VALUE(LEFT(A2537,4))</f>
        <v>2026</v>
      </c>
      <c r="C2537" s="0" t="str">
        <f aca="false">"FY"&amp;IF(VALUE(MID(A2537,6,2))&gt;=4,VALUE(LEFT(A2537,4)),VALUE(LEFT(A2537,4))-1)&amp;"-"&amp;TEXT(MOD(IF(VALUE(MID(A2537,6,2))&gt;=4,VALUE(LEFT(A2537,4)),VALUE(LEFT(A2537,4))-1)+1,100),"00")</f>
        <v>FY2025-26</v>
      </c>
      <c r="D2537" s="0" t="s">
        <v>757</v>
      </c>
      <c r="E2537" s="0" t="s">
        <v>121</v>
      </c>
      <c r="F2537" s="0" t="str">
        <f aca="false">INDEX(Mapping!$B$2:$B$465,MATCH(E2537,Mapping!$A$2:$A$465,0))</f>
        <v>MEGHALAYA</v>
      </c>
      <c r="G2537" s="0" t="str">
        <f aca="false">INDEX(Mapping!$C$2:$C$465,MATCH(E2537,Mapping!$A$2:$A$465,0))</f>
        <v>MEGHALAYA</v>
      </c>
      <c r="H2537" s="2" t="n">
        <v>45.3</v>
      </c>
      <c r="I2537" s="3" t="n">
        <v>0.69</v>
      </c>
    </row>
    <row r="2538" customFormat="false" ht="15" hidden="false" customHeight="false" outlineLevel="0" collapsed="false">
      <c r="A2538" s="0" t="s">
        <v>302</v>
      </c>
      <c r="B2538" s="0" t="n">
        <f aca="false">VALUE(LEFT(A2538,4))</f>
        <v>2026</v>
      </c>
      <c r="C2538" s="0" t="str">
        <f aca="false">"FY"&amp;IF(VALUE(MID(A2538,6,2))&gt;=4,VALUE(LEFT(A2538,4)),VALUE(LEFT(A2538,4))-1)&amp;"-"&amp;TEXT(MOD(IF(VALUE(MID(A2538,6,2))&gt;=4,VALUE(LEFT(A2538,4)),VALUE(LEFT(A2538,4))-1)+1,100),"00")</f>
        <v>FY2025-26</v>
      </c>
      <c r="D2538" s="0" t="s">
        <v>285</v>
      </c>
      <c r="E2538" s="0" t="s">
        <v>285</v>
      </c>
      <c r="F2538" s="0" t="str">
        <f aca="false">INDEX(Mapping!$B$2:$B$465,MATCH(E2538,Mapping!$A$2:$A$465,0))</f>
        <v>MEENAKSHI ENERGY</v>
      </c>
      <c r="G2538" s="0" t="str">
        <f aca="false">INDEX(Mapping!$C$2:$C$465,MATCH(E2538,Mapping!$A$2:$A$465,0))</f>
        <v>MEENAKSHI ENERGY</v>
      </c>
      <c r="H2538" s="2" t="n">
        <v>42.1</v>
      </c>
      <c r="I2538" s="3" t="n">
        <v>0.64</v>
      </c>
    </row>
    <row r="2539" customFormat="false" ht="15" hidden="false" customHeight="false" outlineLevel="0" collapsed="false">
      <c r="A2539" s="0" t="s">
        <v>302</v>
      </c>
      <c r="B2539" s="0" t="n">
        <f aca="false">VALUE(LEFT(A2539,4))</f>
        <v>2026</v>
      </c>
      <c r="C2539" s="0" t="str">
        <f aca="false">"FY"&amp;IF(VALUE(MID(A2539,6,2))&gt;=4,VALUE(LEFT(A2539,4)),VALUE(LEFT(A2539,4))-1)&amp;"-"&amp;TEXT(MOD(IF(VALUE(MID(A2539,6,2))&gt;=4,VALUE(LEFT(A2539,4)),VALUE(LEFT(A2539,4))-1)+1,100),"00")</f>
        <v>FY2025-26</v>
      </c>
      <c r="D2539" s="0" t="s">
        <v>884</v>
      </c>
      <c r="E2539" s="0" t="s">
        <v>281</v>
      </c>
      <c r="F2539" s="0" t="str">
        <f aca="false">INDEX(Mapping!$B$2:$B$465,MATCH(E2539,Mapping!$A$2:$A$465,0))</f>
        <v>GREENKO AP01 IREP (PSP)</v>
      </c>
      <c r="G2539" s="0" t="str">
        <f aca="false">INDEX(Mapping!$C$2:$C$465,MATCH(E2539,Mapping!$A$2:$A$465,0))</f>
        <v>GREENKO GROUP</v>
      </c>
      <c r="H2539" s="2" t="n">
        <v>30.68</v>
      </c>
      <c r="I2539" s="3" t="n">
        <v>0.47</v>
      </c>
    </row>
    <row r="2540" customFormat="false" ht="15" hidden="false" customHeight="false" outlineLevel="0" collapsed="false">
      <c r="A2540" s="0" t="s">
        <v>302</v>
      </c>
      <c r="B2540" s="0" t="n">
        <f aca="false">VALUE(LEFT(A2540,4))</f>
        <v>2026</v>
      </c>
      <c r="C2540" s="0" t="str">
        <f aca="false">"FY"&amp;IF(VALUE(MID(A2540,6,2))&gt;=4,VALUE(LEFT(A2540,4)),VALUE(LEFT(A2540,4))-1)&amp;"-"&amp;TEXT(MOD(IF(VALUE(MID(A2540,6,2))&gt;=4,VALUE(LEFT(A2540,4)),VALUE(LEFT(A2540,4))-1)+1,100),"00")</f>
        <v>FY2025-26</v>
      </c>
      <c r="D2540" s="0" t="s">
        <v>120</v>
      </c>
      <c r="E2540" s="0" t="s">
        <v>120</v>
      </c>
      <c r="F2540" s="0" t="str">
        <f aca="false">INDEX(Mapping!$B$2:$B$465,MATCH(E2540,Mapping!$A$2:$A$465,0))</f>
        <v>NEPAL (NEA / NVVN)</v>
      </c>
      <c r="G2540" s="0" t="str">
        <f aca="false">INDEX(Mapping!$C$2:$C$465,MATCH(E2540,Mapping!$A$2:$A$465,0))</f>
        <v>NEPAL (NEA / NVVN)</v>
      </c>
      <c r="H2540" s="2" t="n">
        <v>21.99</v>
      </c>
      <c r="I2540" s="3" t="n">
        <v>0.33</v>
      </c>
    </row>
    <row r="2541" customFormat="false" ht="15" hidden="false" customHeight="false" outlineLevel="0" collapsed="false">
      <c r="A2541" s="0" t="s">
        <v>302</v>
      </c>
      <c r="B2541" s="0" t="n">
        <f aca="false">VALUE(LEFT(A2541,4))</f>
        <v>2026</v>
      </c>
      <c r="C2541" s="0" t="str">
        <f aca="false">"FY"&amp;IF(VALUE(MID(A2541,6,2))&gt;=4,VALUE(LEFT(A2541,4)),VALUE(LEFT(A2541,4))-1)&amp;"-"&amp;TEXT(MOD(IF(VALUE(MID(A2541,6,2))&gt;=4,VALUE(LEFT(A2541,4)),VALUE(LEFT(A2541,4))-1)+1,100),"00")</f>
        <v>FY2025-26</v>
      </c>
      <c r="D2541" s="0" t="s">
        <v>874</v>
      </c>
      <c r="E2541" s="0" t="s">
        <v>257</v>
      </c>
      <c r="F2541" s="0" t="str">
        <f aca="false">INDEX(Mapping!$B$2:$B$465,MATCH(E2541,Mapping!$A$2:$A$465,0))</f>
        <v>INDIAN RAILWAYS (NCR)</v>
      </c>
      <c r="G2541" s="0" t="str">
        <f aca="false">INDEX(Mapping!$C$2:$C$465,MATCH(E2541,Mapping!$A$2:$A$465,0))</f>
        <v>INDIAN RAILWAYS (NCR)</v>
      </c>
      <c r="H2541" s="2" t="n">
        <v>20.81</v>
      </c>
      <c r="I2541" s="3" t="n">
        <v>0.32</v>
      </c>
    </row>
    <row r="2542" customFormat="false" ht="15" hidden="false" customHeight="false" outlineLevel="0" collapsed="false">
      <c r="A2542" s="0" t="s">
        <v>302</v>
      </c>
      <c r="B2542" s="0" t="n">
        <f aca="false">VALUE(LEFT(A2542,4))</f>
        <v>2026</v>
      </c>
      <c r="C2542" s="0" t="str">
        <f aca="false">"FY"&amp;IF(VALUE(MID(A2542,6,2))&gt;=4,VALUE(LEFT(A2542,4)),VALUE(LEFT(A2542,4))-1)&amp;"-"&amp;TEXT(MOD(IF(VALUE(MID(A2542,6,2))&gt;=4,VALUE(LEFT(A2542,4)),VALUE(LEFT(A2542,4))-1)+1,100),"00")</f>
        <v>FY2025-26</v>
      </c>
      <c r="D2542" s="0" t="s">
        <v>687</v>
      </c>
      <c r="E2542" s="0" t="s">
        <v>45</v>
      </c>
      <c r="F2542" s="0" t="str">
        <f aca="false">INDEX(Mapping!$B$2:$B$465,MATCH(E2542,Mapping!$A$2:$A$465,0))</f>
        <v>BIHAR</v>
      </c>
      <c r="G2542" s="0" t="str">
        <f aca="false">INDEX(Mapping!$C$2:$C$465,MATCH(E2542,Mapping!$A$2:$A$465,0))</f>
        <v>BIHAR</v>
      </c>
      <c r="H2542" s="2" t="n">
        <v>18.84</v>
      </c>
      <c r="I2542" s="3" t="n">
        <v>0.29</v>
      </c>
    </row>
    <row r="2543" customFormat="false" ht="15" hidden="false" customHeight="false" outlineLevel="0" collapsed="false">
      <c r="A2543" s="0" t="s">
        <v>302</v>
      </c>
      <c r="B2543" s="0" t="n">
        <f aca="false">VALUE(LEFT(A2543,4))</f>
        <v>2026</v>
      </c>
      <c r="C2543" s="0" t="str">
        <f aca="false">"FY"&amp;IF(VALUE(MID(A2543,6,2))&gt;=4,VALUE(LEFT(A2543,4)),VALUE(LEFT(A2543,4))-1)&amp;"-"&amp;TEXT(MOD(IF(VALUE(MID(A2543,6,2))&gt;=4,VALUE(LEFT(A2543,4)),VALUE(LEFT(A2543,4))-1)+1,100),"00")</f>
        <v>FY2025-26</v>
      </c>
      <c r="D2543" s="0" t="s">
        <v>654</v>
      </c>
      <c r="E2543" s="0" t="s">
        <v>43</v>
      </c>
      <c r="F2543" s="0" t="str">
        <f aca="false">INDEX(Mapping!$B$2:$B$465,MATCH(E2543,Mapping!$A$2:$A$465,0))</f>
        <v>ODISHA</v>
      </c>
      <c r="G2543" s="0" t="str">
        <f aca="false">INDEX(Mapping!$C$2:$C$465,MATCH(E2543,Mapping!$A$2:$A$465,0))</f>
        <v>ODISHA</v>
      </c>
      <c r="H2543" s="2" t="n">
        <v>18.61</v>
      </c>
      <c r="I2543" s="3" t="n">
        <v>0.28</v>
      </c>
    </row>
    <row r="2544" customFormat="false" ht="15" hidden="false" customHeight="false" outlineLevel="0" collapsed="false">
      <c r="A2544" s="0" t="s">
        <v>302</v>
      </c>
      <c r="B2544" s="0" t="n">
        <f aca="false">VALUE(LEFT(A2544,4))</f>
        <v>2026</v>
      </c>
      <c r="C2544" s="0" t="str">
        <f aca="false">"FY"&amp;IF(VALUE(MID(A2544,6,2))&gt;=4,VALUE(LEFT(A2544,4)),VALUE(LEFT(A2544,4))-1)&amp;"-"&amp;TEXT(MOD(IF(VALUE(MID(A2544,6,2))&gt;=4,VALUE(LEFT(A2544,4)),VALUE(LEFT(A2544,4))-1)+1,100),"00")</f>
        <v>FY2025-26</v>
      </c>
      <c r="D2544" s="0" t="s">
        <v>669</v>
      </c>
      <c r="E2544" s="0" t="s">
        <v>44</v>
      </c>
      <c r="F2544" s="0" t="str">
        <f aca="false">INDEX(Mapping!$B$2:$B$465,MATCH(E2544,Mapping!$A$2:$A$465,0))</f>
        <v>HARYANA</v>
      </c>
      <c r="G2544" s="0" t="str">
        <f aca="false">INDEX(Mapping!$C$2:$C$465,MATCH(E2544,Mapping!$A$2:$A$465,0))</f>
        <v>HARYANA</v>
      </c>
      <c r="H2544" s="2" t="n">
        <v>17.04</v>
      </c>
      <c r="I2544" s="3" t="n">
        <v>0.26</v>
      </c>
    </row>
    <row r="2545" customFormat="false" ht="15" hidden="false" customHeight="false" outlineLevel="0" collapsed="false">
      <c r="A2545" s="0" t="s">
        <v>302</v>
      </c>
      <c r="B2545" s="0" t="n">
        <f aca="false">VALUE(LEFT(A2545,4))</f>
        <v>2026</v>
      </c>
      <c r="C2545" s="0" t="str">
        <f aca="false">"FY"&amp;IF(VALUE(MID(A2545,6,2))&gt;=4,VALUE(LEFT(A2545,4)),VALUE(LEFT(A2545,4))-1)&amp;"-"&amp;TEXT(MOD(IF(VALUE(MID(A2545,6,2))&gt;=4,VALUE(LEFT(A2545,4)),VALUE(LEFT(A2545,4))-1)+1,100),"00")</f>
        <v>FY2025-26</v>
      </c>
      <c r="D2545" s="0" t="s">
        <v>53</v>
      </c>
      <c r="E2545" s="0" t="s">
        <v>53</v>
      </c>
      <c r="F2545" s="0" t="str">
        <f aca="false">INDEX(Mapping!$B$2:$B$465,MATCH(E2545,Mapping!$A$2:$A$465,0))</f>
        <v>HIMACHAL PRADESH</v>
      </c>
      <c r="G2545" s="0" t="str">
        <f aca="false">INDEX(Mapping!$C$2:$C$465,MATCH(E2545,Mapping!$A$2:$A$465,0))</f>
        <v>HIMACHAL PRADESH</v>
      </c>
      <c r="H2545" s="2" t="n">
        <v>14.98</v>
      </c>
      <c r="I2545" s="3" t="n">
        <v>0.23</v>
      </c>
    </row>
    <row r="2546" customFormat="false" ht="15" hidden="false" customHeight="false" outlineLevel="0" collapsed="false">
      <c r="A2546" s="0" t="s">
        <v>302</v>
      </c>
      <c r="B2546" s="0" t="n">
        <f aca="false">VALUE(LEFT(A2546,4))</f>
        <v>2026</v>
      </c>
      <c r="C2546" s="0" t="str">
        <f aca="false">"FY"&amp;IF(VALUE(MID(A2546,6,2))&gt;=4,VALUE(LEFT(A2546,4)),VALUE(LEFT(A2546,4))-1)&amp;"-"&amp;TEXT(MOD(IF(VALUE(MID(A2546,6,2))&gt;=4,VALUE(LEFT(A2546,4)),VALUE(LEFT(A2546,4))-1)+1,100),"00")</f>
        <v>FY2025-26</v>
      </c>
      <c r="D2546" s="0" t="s">
        <v>657</v>
      </c>
      <c r="E2546" s="0" t="s">
        <v>46</v>
      </c>
      <c r="F2546" s="0" t="str">
        <f aca="false">INDEX(Mapping!$B$2:$B$465,MATCH(E2546,Mapping!$A$2:$A$465,0))</f>
        <v>CHHATTISGARH</v>
      </c>
      <c r="G2546" s="0" t="str">
        <f aca="false">INDEX(Mapping!$C$2:$C$465,MATCH(E2546,Mapping!$A$2:$A$465,0))</f>
        <v>CHHATTISGARH</v>
      </c>
      <c r="H2546" s="2" t="n">
        <v>13.78</v>
      </c>
      <c r="I2546" s="3" t="n">
        <v>0.21</v>
      </c>
    </row>
    <row r="2547" customFormat="false" ht="15" hidden="false" customHeight="false" outlineLevel="0" collapsed="false">
      <c r="A2547" s="0" t="s">
        <v>302</v>
      </c>
      <c r="B2547" s="0" t="n">
        <f aca="false">VALUE(LEFT(A2547,4))</f>
        <v>2026</v>
      </c>
      <c r="C2547" s="0" t="str">
        <f aca="false">"FY"&amp;IF(VALUE(MID(A2547,6,2))&gt;=4,VALUE(LEFT(A2547,4)),VALUE(LEFT(A2547,4))-1)&amp;"-"&amp;TEXT(MOD(IF(VALUE(MID(A2547,6,2))&gt;=4,VALUE(LEFT(A2547,4)),VALUE(LEFT(A2547,4))-1)+1,100),"00")</f>
        <v>FY2025-26</v>
      </c>
      <c r="D2547" s="0" t="s">
        <v>711</v>
      </c>
      <c r="E2547" s="0" t="s">
        <v>94</v>
      </c>
      <c r="F2547" s="0" t="str">
        <f aca="false">INDEX(Mapping!$B$2:$B$465,MATCH(E2547,Mapping!$A$2:$A$465,0))</f>
        <v>JHARKHAND</v>
      </c>
      <c r="G2547" s="0" t="str">
        <f aca="false">INDEX(Mapping!$C$2:$C$465,MATCH(E2547,Mapping!$A$2:$A$465,0))</f>
        <v>JHARKHAND</v>
      </c>
      <c r="H2547" s="2" t="n">
        <v>11.05</v>
      </c>
      <c r="I2547" s="3" t="n">
        <v>0.17</v>
      </c>
    </row>
    <row r="2548" customFormat="false" ht="15" hidden="false" customHeight="false" outlineLevel="0" collapsed="false">
      <c r="A2548" s="0" t="s">
        <v>302</v>
      </c>
      <c r="B2548" s="0" t="n">
        <f aca="false">VALUE(LEFT(A2548,4))</f>
        <v>2026</v>
      </c>
      <c r="C2548" s="0" t="str">
        <f aca="false">"FY"&amp;IF(VALUE(MID(A2548,6,2))&gt;=4,VALUE(LEFT(A2548,4)),VALUE(LEFT(A2548,4))-1)&amp;"-"&amp;TEXT(MOD(IF(VALUE(MID(A2548,6,2))&gt;=4,VALUE(LEFT(A2548,4)),VALUE(LEFT(A2548,4))-1)+1,100),"00")</f>
        <v>FY2025-26</v>
      </c>
      <c r="D2548" s="0" t="s">
        <v>299</v>
      </c>
      <c r="E2548" s="0" t="s">
        <v>299</v>
      </c>
      <c r="F2548" s="0" t="str">
        <f aca="false">INDEX(Mapping!$B$2:$B$465,MATCH(E2548,Mapping!$A$2:$A$465,0))</f>
        <v>NEPAL (NEA / NVVN)</v>
      </c>
      <c r="G2548" s="0" t="str">
        <f aca="false">INDEX(Mapping!$C$2:$C$465,MATCH(E2548,Mapping!$A$2:$A$465,0))</f>
        <v>NEPAL (NEA / NVVN)</v>
      </c>
      <c r="H2548" s="2" t="n">
        <v>8.74</v>
      </c>
      <c r="I2548" s="3" t="n">
        <v>0.13</v>
      </c>
    </row>
    <row r="2549" customFormat="false" ht="15" hidden="false" customHeight="false" outlineLevel="0" collapsed="false">
      <c r="A2549" s="0" t="s">
        <v>302</v>
      </c>
      <c r="B2549" s="0" t="n">
        <f aca="false">VALUE(LEFT(A2549,4))</f>
        <v>2026</v>
      </c>
      <c r="C2549" s="0" t="str">
        <f aca="false">"FY"&amp;IF(VALUE(MID(A2549,6,2))&gt;=4,VALUE(LEFT(A2549,4)),VALUE(LEFT(A2549,4))-1)&amp;"-"&amp;TEXT(MOD(IF(VALUE(MID(A2549,6,2))&gt;=4,VALUE(LEFT(A2549,4)),VALUE(LEFT(A2549,4))-1)+1,100),"00")</f>
        <v>FY2025-26</v>
      </c>
      <c r="D2549" s="0" t="s">
        <v>338</v>
      </c>
      <c r="E2549" s="0" t="s">
        <v>338</v>
      </c>
      <c r="F2549" s="0" t="str">
        <f aca="false">INDEX(Mapping!$B$2:$B$465,MATCH(E2549,Mapping!$A$2:$A$465,0))</f>
        <v>NEPAL (NEA / NVVN)</v>
      </c>
      <c r="G2549" s="0" t="str">
        <f aca="false">INDEX(Mapping!$C$2:$C$465,MATCH(E2549,Mapping!$A$2:$A$465,0))</f>
        <v>NEPAL (NEA / NVVN)</v>
      </c>
      <c r="H2549" s="2" t="n">
        <v>8.69</v>
      </c>
      <c r="I2549" s="3" t="n">
        <v>0.13</v>
      </c>
    </row>
    <row r="2550" customFormat="false" ht="15" hidden="false" customHeight="false" outlineLevel="0" collapsed="false">
      <c r="A2550" s="0" t="s">
        <v>302</v>
      </c>
      <c r="B2550" s="0" t="n">
        <f aca="false">VALUE(LEFT(A2550,4))</f>
        <v>2026</v>
      </c>
      <c r="C2550" s="0" t="str">
        <f aca="false">"FY"&amp;IF(VALUE(MID(A2550,6,2))&gt;=4,VALUE(LEFT(A2550,4)),VALUE(LEFT(A2550,4))-1)&amp;"-"&amp;TEXT(MOD(IF(VALUE(MID(A2550,6,2))&gt;=4,VALUE(LEFT(A2550,4)),VALUE(LEFT(A2550,4))-1)+1,100),"00")</f>
        <v>FY2025-26</v>
      </c>
      <c r="D2550" s="0" t="s">
        <v>755</v>
      </c>
      <c r="E2550" s="0" t="s">
        <v>181</v>
      </c>
      <c r="F2550" s="0" t="str">
        <f aca="false">INDEX(Mapping!$B$2:$B$465,MATCH(E2550,Mapping!$A$2:$A$465,0))</f>
        <v>ARUNACHAL PRADESH</v>
      </c>
      <c r="G2550" s="0" t="str">
        <f aca="false">INDEX(Mapping!$C$2:$C$465,MATCH(E2550,Mapping!$A$2:$A$465,0))</f>
        <v>ARUNACHAL PRADESH</v>
      </c>
      <c r="H2550" s="2" t="n">
        <v>7.77</v>
      </c>
      <c r="I2550" s="3" t="n">
        <v>0.12</v>
      </c>
    </row>
    <row r="2551" customFormat="false" ht="15" hidden="false" customHeight="false" outlineLevel="0" collapsed="false">
      <c r="A2551" s="0" t="s">
        <v>302</v>
      </c>
      <c r="B2551" s="0" t="n">
        <f aca="false">VALUE(LEFT(A2551,4))</f>
        <v>2026</v>
      </c>
      <c r="C2551" s="0" t="str">
        <f aca="false">"FY"&amp;IF(VALUE(MID(A2551,6,2))&gt;=4,VALUE(LEFT(A2551,4)),VALUE(LEFT(A2551,4))-1)&amp;"-"&amp;TEXT(MOD(IF(VALUE(MID(A2551,6,2))&gt;=4,VALUE(LEFT(A2551,4)),VALUE(LEFT(A2551,4))-1)+1,100),"00")</f>
        <v>FY2025-26</v>
      </c>
      <c r="D2551" s="0" t="s">
        <v>189</v>
      </c>
      <c r="E2551" s="0" t="s">
        <v>189</v>
      </c>
      <c r="F2551" s="0" t="str">
        <f aca="false">INDEX(Mapping!$B$2:$B$465,MATCH(E2551,Mapping!$A$2:$A$465,0))</f>
        <v>MAHAN ENERGEN (EX-ESSAR POWER MP)</v>
      </c>
      <c r="G2551" s="0" t="str">
        <f aca="false">INDEX(Mapping!$C$2:$C$465,MATCH(E2551,Mapping!$A$2:$A$465,0))</f>
        <v>ADANI POWER (ALL PLANTS)</v>
      </c>
      <c r="H2551" s="2" t="n">
        <v>6</v>
      </c>
      <c r="I2551" s="3" t="n">
        <v>0.09</v>
      </c>
    </row>
    <row r="2552" customFormat="false" ht="15" hidden="false" customHeight="false" outlineLevel="0" collapsed="false">
      <c r="A2552" s="0" t="s">
        <v>302</v>
      </c>
      <c r="B2552" s="0" t="n">
        <f aca="false">VALUE(LEFT(A2552,4))</f>
        <v>2026</v>
      </c>
      <c r="C2552" s="0" t="str">
        <f aca="false">"FY"&amp;IF(VALUE(MID(A2552,6,2))&gt;=4,VALUE(LEFT(A2552,4)),VALUE(LEFT(A2552,4))-1)&amp;"-"&amp;TEXT(MOD(IF(VALUE(MID(A2552,6,2))&gt;=4,VALUE(LEFT(A2552,4)),VALUE(LEFT(A2552,4))-1)+1,100),"00")</f>
        <v>FY2025-26</v>
      </c>
      <c r="D2552" s="0" t="s">
        <v>729</v>
      </c>
      <c r="E2552" s="0" t="s">
        <v>253</v>
      </c>
      <c r="F2552" s="0" t="str">
        <f aca="false">INDEX(Mapping!$B$2:$B$465,MATCH(E2552,Mapping!$A$2:$A$465,0))</f>
        <v>NAGALAND</v>
      </c>
      <c r="G2552" s="0" t="str">
        <f aca="false">INDEX(Mapping!$C$2:$C$465,MATCH(E2552,Mapping!$A$2:$A$465,0))</f>
        <v>NAGALAND</v>
      </c>
      <c r="H2552" s="2" t="n">
        <v>4.1</v>
      </c>
      <c r="I2552" s="3" t="n">
        <v>0.06</v>
      </c>
    </row>
    <row r="2553" customFormat="false" ht="15" hidden="false" customHeight="false" outlineLevel="0" collapsed="false">
      <c r="A2553" s="0" t="s">
        <v>302</v>
      </c>
      <c r="B2553" s="0" t="n">
        <f aca="false">VALUE(LEFT(A2553,4))</f>
        <v>2026</v>
      </c>
      <c r="C2553" s="0" t="str">
        <f aca="false">"FY"&amp;IF(VALUE(MID(A2553,6,2))&gt;=4,VALUE(LEFT(A2553,4)),VALUE(LEFT(A2553,4))-1)&amp;"-"&amp;TEXT(MOD(IF(VALUE(MID(A2553,6,2))&gt;=4,VALUE(LEFT(A2553,4)),VALUE(LEFT(A2553,4))-1)+1,100),"00")</f>
        <v>FY2025-26</v>
      </c>
      <c r="D2553" s="0" t="s">
        <v>690</v>
      </c>
      <c r="E2553" s="0" t="s">
        <v>198</v>
      </c>
      <c r="F2553" s="0" t="str">
        <f aca="false">INDEX(Mapping!$B$2:$B$465,MATCH(E2553,Mapping!$A$2:$A$465,0))</f>
        <v>CHANDIGARH</v>
      </c>
      <c r="G2553" s="0" t="str">
        <f aca="false">INDEX(Mapping!$C$2:$C$465,MATCH(E2553,Mapping!$A$2:$A$465,0))</f>
        <v>CHANDIGARH</v>
      </c>
      <c r="H2553" s="2" t="n">
        <v>3.08</v>
      </c>
      <c r="I2553" s="3" t="n">
        <v>0.05</v>
      </c>
    </row>
    <row r="2554" customFormat="false" ht="15" hidden="false" customHeight="false" outlineLevel="0" collapsed="false">
      <c r="A2554" s="0" t="s">
        <v>302</v>
      </c>
      <c r="B2554" s="0" t="n">
        <f aca="false">VALUE(LEFT(A2554,4))</f>
        <v>2026</v>
      </c>
      <c r="C2554" s="0" t="str">
        <f aca="false">"FY"&amp;IF(VALUE(MID(A2554,6,2))&gt;=4,VALUE(LEFT(A2554,4)),VALUE(LEFT(A2554,4))-1)&amp;"-"&amp;TEXT(MOD(IF(VALUE(MID(A2554,6,2))&gt;=4,VALUE(LEFT(A2554,4)),VALUE(LEFT(A2554,4))-1)+1,100),"00")</f>
        <v>FY2025-26</v>
      </c>
      <c r="D2554" s="0" t="s">
        <v>665</v>
      </c>
      <c r="E2554" s="0" t="s">
        <v>61</v>
      </c>
      <c r="F2554" s="0" t="str">
        <f aca="false">INDEX(Mapping!$B$2:$B$465,MATCH(E2554,Mapping!$A$2:$A$465,0))</f>
        <v>ASSAM</v>
      </c>
      <c r="G2554" s="0" t="str">
        <f aca="false">INDEX(Mapping!$C$2:$C$465,MATCH(E2554,Mapping!$A$2:$A$465,0))</f>
        <v>ASSAM</v>
      </c>
      <c r="H2554" s="2" t="n">
        <v>2.94</v>
      </c>
      <c r="I2554" s="3" t="n">
        <v>0.04</v>
      </c>
    </row>
    <row r="2555" customFormat="false" ht="15" hidden="false" customHeight="false" outlineLevel="0" collapsed="false">
      <c r="A2555" s="0" t="s">
        <v>302</v>
      </c>
      <c r="B2555" s="0" t="n">
        <f aca="false">VALUE(LEFT(A2555,4))</f>
        <v>2026</v>
      </c>
      <c r="C2555" s="0" t="str">
        <f aca="false">"FY"&amp;IF(VALUE(MID(A2555,6,2))&gt;=4,VALUE(LEFT(A2555,4)),VALUE(LEFT(A2555,4))-1)&amp;"-"&amp;TEXT(MOD(IF(VALUE(MID(A2555,6,2))&gt;=4,VALUE(LEFT(A2555,4)),VALUE(LEFT(A2555,4))-1)+1,100),"00")</f>
        <v>FY2025-26</v>
      </c>
      <c r="D2555" s="0" t="s">
        <v>670</v>
      </c>
      <c r="E2555" s="0" t="s">
        <v>242</v>
      </c>
      <c r="F2555" s="0" t="str">
        <f aca="false">INDEX(Mapping!$B$2:$B$465,MATCH(E2555,Mapping!$A$2:$A$465,0))</f>
        <v>SKS POWER</v>
      </c>
      <c r="G2555" s="0" t="str">
        <f aca="false">INDEX(Mapping!$C$2:$C$465,MATCH(E2555,Mapping!$A$2:$A$465,0))</f>
        <v>SKS POWER</v>
      </c>
      <c r="H2555" s="2" t="n">
        <v>2.71</v>
      </c>
      <c r="I2555" s="3" t="n">
        <v>0.04</v>
      </c>
    </row>
    <row r="2556" customFormat="false" ht="15" hidden="false" customHeight="false" outlineLevel="0" collapsed="false">
      <c r="A2556" s="0" t="s">
        <v>302</v>
      </c>
      <c r="B2556" s="0" t="n">
        <f aca="false">VALUE(LEFT(A2556,4))</f>
        <v>2026</v>
      </c>
      <c r="C2556" s="0" t="str">
        <f aca="false">"FY"&amp;IF(VALUE(MID(A2556,6,2))&gt;=4,VALUE(LEFT(A2556,4)),VALUE(LEFT(A2556,4))-1)&amp;"-"&amp;TEXT(MOD(IF(VALUE(MID(A2556,6,2))&gt;=4,VALUE(LEFT(A2556,4)),VALUE(LEFT(A2556,4))-1)+1,100),"00")</f>
        <v>FY2025-26</v>
      </c>
      <c r="D2556" s="0" t="s">
        <v>882</v>
      </c>
      <c r="E2556" s="0" t="s">
        <v>463</v>
      </c>
      <c r="F2556" s="0" t="str">
        <f aca="false">INDEX(Mapping!$B$2:$B$465,MATCH(E2556,Mapping!$A$2:$A$465,0))</f>
        <v>RELIANCE INDUSTRIES LIMITED JAMNAGAR</v>
      </c>
      <c r="G2556" s="0" t="str">
        <f aca="false">INDEX(Mapping!$C$2:$C$465,MATCH(E2556,Mapping!$A$2:$A$465,0))</f>
        <v>RELIANCE INDUSTRIES LIMITED JAMNAGAR</v>
      </c>
      <c r="H2556" s="2" t="n">
        <v>2.6</v>
      </c>
      <c r="I2556" s="3" t="n">
        <v>0.04</v>
      </c>
    </row>
    <row r="2557" customFormat="false" ht="15" hidden="false" customHeight="false" outlineLevel="0" collapsed="false">
      <c r="A2557" s="0" t="s">
        <v>302</v>
      </c>
      <c r="B2557" s="0" t="n">
        <f aca="false">VALUE(LEFT(A2557,4))</f>
        <v>2026</v>
      </c>
      <c r="C2557" s="0" t="str">
        <f aca="false">"FY"&amp;IF(VALUE(MID(A2557,6,2))&gt;=4,VALUE(LEFT(A2557,4)),VALUE(LEFT(A2557,4))-1)&amp;"-"&amp;TEXT(MOD(IF(VALUE(MID(A2557,6,2))&gt;=4,VALUE(LEFT(A2557,4)),VALUE(LEFT(A2557,4))-1)+1,100),"00")</f>
        <v>FY2025-26</v>
      </c>
      <c r="D2557" s="0" t="s">
        <v>503</v>
      </c>
      <c r="E2557" s="0" t="s">
        <v>503</v>
      </c>
      <c r="F2557" s="0" t="str">
        <f aca="false">INDEX(Mapping!$B$2:$B$465,MATCH(E2557,Mapping!$A$2:$A$465,0))</f>
        <v>JUNIPER GREEN COSMIC PRIVATE LIMITED_BESS</v>
      </c>
      <c r="G2557" s="0" t="str">
        <f aca="false">INDEX(Mapping!$C$2:$C$465,MATCH(E2557,Mapping!$A$2:$A$465,0))</f>
        <v>JUNIPER GREEN ENERGY</v>
      </c>
      <c r="H2557" s="2" t="n">
        <v>2.54</v>
      </c>
      <c r="I2557" s="3" t="n">
        <v>0.04</v>
      </c>
    </row>
    <row r="2558" customFormat="false" ht="15" hidden="false" customHeight="false" outlineLevel="0" collapsed="false">
      <c r="A2558" s="0" t="s">
        <v>302</v>
      </c>
      <c r="B2558" s="0" t="n">
        <f aca="false">VALUE(LEFT(A2558,4))</f>
        <v>2026</v>
      </c>
      <c r="C2558" s="0" t="str">
        <f aca="false">"FY"&amp;IF(VALUE(MID(A2558,6,2))&gt;=4,VALUE(LEFT(A2558,4)),VALUE(LEFT(A2558,4))-1)&amp;"-"&amp;TEXT(MOD(IF(VALUE(MID(A2558,6,2))&gt;=4,VALUE(LEFT(A2558,4)),VALUE(LEFT(A2558,4))-1)+1,100),"00")</f>
        <v>FY2025-26</v>
      </c>
      <c r="D2558" s="0" t="s">
        <v>192</v>
      </c>
      <c r="E2558" s="0" t="s">
        <v>192</v>
      </c>
      <c r="F2558" s="0" t="str">
        <f aca="false">INDEX(Mapping!$B$2:$B$465,MATCH(E2558,Mapping!$A$2:$A$465,0))</f>
        <v>MB POWER (MP)</v>
      </c>
      <c r="G2558" s="0" t="str">
        <f aca="false">INDEX(Mapping!$C$2:$C$465,MATCH(E2558,Mapping!$A$2:$A$465,0))</f>
        <v>MB POWER (MP)</v>
      </c>
      <c r="H2558" s="2" t="n">
        <v>0.55</v>
      </c>
      <c r="I2558" s="3" t="n">
        <v>0.01</v>
      </c>
    </row>
    <row r="2559" customFormat="false" ht="15" hidden="false" customHeight="false" outlineLevel="0" collapsed="false">
      <c r="A2559" s="0" t="s">
        <v>302</v>
      </c>
      <c r="B2559" s="0" t="n">
        <f aca="false">VALUE(LEFT(A2559,4))</f>
        <v>2026</v>
      </c>
      <c r="C2559" s="0" t="str">
        <f aca="false">"FY"&amp;IF(VALUE(MID(A2559,6,2))&gt;=4,VALUE(LEFT(A2559,4)),VALUE(LEFT(A2559,4))-1)&amp;"-"&amp;TEXT(MOD(IF(VALUE(MID(A2559,6,2))&gt;=4,VALUE(LEFT(A2559,4)),VALUE(LEFT(A2559,4))-1)+1,100),"00")</f>
        <v>FY2025-26</v>
      </c>
      <c r="D2559" s="0" t="s">
        <v>704</v>
      </c>
      <c r="E2559" s="0" t="s">
        <v>318</v>
      </c>
      <c r="F2559" s="0" t="str">
        <f aca="false">INDEX(Mapping!$B$2:$B$465,MATCH(E2559,Mapping!$A$2:$A$465,0))</f>
        <v>JHABUA POWER</v>
      </c>
      <c r="G2559" s="0" t="str">
        <f aca="false">INDEX(Mapping!$C$2:$C$465,MATCH(E2559,Mapping!$A$2:$A$465,0))</f>
        <v>JHABUA POWER</v>
      </c>
      <c r="H2559" s="2" t="n">
        <v>0.53</v>
      </c>
      <c r="I2559" s="3" t="n">
        <v>0.01</v>
      </c>
    </row>
    <row r="2560" customFormat="false" ht="15" hidden="false" customHeight="false" outlineLevel="0" collapsed="false">
      <c r="A2560" s="0" t="s">
        <v>302</v>
      </c>
      <c r="B2560" s="0" t="n">
        <f aca="false">VALUE(LEFT(A2560,4))</f>
        <v>2026</v>
      </c>
      <c r="C2560" s="0" t="str">
        <f aca="false">"FY"&amp;IF(VALUE(MID(A2560,6,2))&gt;=4,VALUE(LEFT(A2560,4)),VALUE(LEFT(A2560,4))-1)&amp;"-"&amp;TEXT(MOD(IF(VALUE(MID(A2560,6,2))&gt;=4,VALUE(LEFT(A2560,4)),VALUE(LEFT(A2560,4))-1)+1,100),"00")</f>
        <v>FY2025-26</v>
      </c>
      <c r="D2560" s="0" t="s">
        <v>713</v>
      </c>
      <c r="E2560" s="0" t="s">
        <v>268</v>
      </c>
      <c r="F2560" s="0" t="str">
        <f aca="false">INDEX(Mapping!$B$2:$B$465,MATCH(E2560,Mapping!$A$2:$A$465,0))</f>
        <v>GOA</v>
      </c>
      <c r="G2560" s="0" t="str">
        <f aca="false">INDEX(Mapping!$C$2:$C$465,MATCH(E2560,Mapping!$A$2:$A$465,0))</f>
        <v>GOA</v>
      </c>
      <c r="H2560" s="2" t="n">
        <v>0.31</v>
      </c>
      <c r="I2560" s="3" t="n">
        <v>0.005</v>
      </c>
    </row>
    <row r="2561" customFormat="false" ht="15" hidden="false" customHeight="false" outlineLevel="0" collapsed="false">
      <c r="A2561" s="0" t="s">
        <v>302</v>
      </c>
      <c r="B2561" s="0" t="n">
        <f aca="false">VALUE(LEFT(A2561,4))</f>
        <v>2026</v>
      </c>
      <c r="C2561" s="0" t="str">
        <f aca="false">"FY"&amp;IF(VALUE(MID(A2561,6,2))&gt;=4,VALUE(LEFT(A2561,4)),VALUE(LEFT(A2561,4))-1)&amp;"-"&amp;TEXT(MOD(IF(VALUE(MID(A2561,6,2))&gt;=4,VALUE(LEFT(A2561,4)),VALUE(LEFT(A2561,4))-1)+1,100),"00")</f>
        <v>FY2025-26</v>
      </c>
      <c r="D2561" s="0" t="s">
        <v>873</v>
      </c>
      <c r="E2561" s="0" t="s">
        <v>306</v>
      </c>
      <c r="F2561" s="0" t="str">
        <f aca="false">INDEX(Mapping!$B$2:$B$465,MATCH(E2561,Mapping!$A$2:$A$465,0))</f>
        <v>BALCO</v>
      </c>
      <c r="G2561" s="0" t="str">
        <f aca="false">INDEX(Mapping!$C$2:$C$465,MATCH(E2561,Mapping!$A$2:$A$465,0))</f>
        <v>BALCO</v>
      </c>
      <c r="H2561" s="2" t="n">
        <v>0.07</v>
      </c>
      <c r="I2561" s="3" t="n">
        <v>0.001</v>
      </c>
    </row>
    <row r="2562" customFormat="false" ht="15" hidden="false" customHeight="false" outlineLevel="0" collapsed="false">
      <c r="A2562" s="0" t="s">
        <v>302</v>
      </c>
      <c r="B2562" s="0" t="n">
        <f aca="false">VALUE(LEFT(A2562,4))</f>
        <v>2026</v>
      </c>
      <c r="C2562" s="0" t="str">
        <f aca="false">"FY"&amp;IF(VALUE(MID(A2562,6,2))&gt;=4,VALUE(LEFT(A2562,4)),VALUE(LEFT(A2562,4))-1)&amp;"-"&amp;TEXT(MOD(IF(VALUE(MID(A2562,6,2))&gt;=4,VALUE(LEFT(A2562,4)),VALUE(LEFT(A2562,4))-1)+1,100),"00")</f>
        <v>FY2025-26</v>
      </c>
      <c r="D2562" s="0" t="s">
        <v>727</v>
      </c>
      <c r="E2562" s="0" t="s">
        <v>199</v>
      </c>
      <c r="F2562" s="0" t="str">
        <f aca="false">INDEX(Mapping!$B$2:$B$465,MATCH(E2562,Mapping!$A$2:$A$465,0))</f>
        <v>TRIPURA</v>
      </c>
      <c r="G2562" s="0" t="str">
        <f aca="false">INDEX(Mapping!$C$2:$C$465,MATCH(E2562,Mapping!$A$2:$A$465,0))</f>
        <v>TRIPURA</v>
      </c>
      <c r="H2562" s="2" t="n">
        <v>0.03</v>
      </c>
      <c r="I2562" s="3" t="n">
        <v>0.0005</v>
      </c>
    </row>
    <row r="2563" customFormat="false" ht="15" hidden="false" customHeight="false" outlineLevel="0" collapsed="false">
      <c r="A2563" s="0" t="s">
        <v>302</v>
      </c>
      <c r="B2563" s="0" t="n">
        <f aca="false">VALUE(LEFT(A2563,4))</f>
        <v>2026</v>
      </c>
      <c r="C2563" s="0" t="str">
        <f aca="false">"FY"&amp;IF(VALUE(MID(A2563,6,2))&gt;=4,VALUE(LEFT(A2563,4)),VALUE(LEFT(A2563,4))-1)&amp;"-"&amp;TEXT(MOD(IF(VALUE(MID(A2563,6,2))&gt;=4,VALUE(LEFT(A2563,4)),VALUE(LEFT(A2563,4))-1)+1,100),"00")</f>
        <v>FY2025-26</v>
      </c>
      <c r="D2563" s="0" t="s">
        <v>824</v>
      </c>
      <c r="E2563" s="0" t="s">
        <v>482</v>
      </c>
      <c r="F2563" s="0" t="str">
        <f aca="false">INDEX(Mapping!$B$2:$B$465,MATCH(E2563,Mapping!$A$2:$A$465,0))</f>
        <v>GOA SR</v>
      </c>
      <c r="G2563" s="0" t="str">
        <f aca="false">INDEX(Mapping!$C$2:$C$465,MATCH(E2563,Mapping!$A$2:$A$465,0))</f>
        <v>GOA SR</v>
      </c>
      <c r="H2563" s="2" t="n">
        <v>0.01</v>
      </c>
      <c r="I2563" s="3" t="n">
        <v>0.0001</v>
      </c>
    </row>
    <row r="2564" customFormat="false" ht="15" hidden="false" customHeight="false" outlineLevel="0" collapsed="false">
      <c r="A2564" s="0" t="s">
        <v>34</v>
      </c>
      <c r="B2564" s="0" t="n">
        <f aca="false">VALUE(LEFT(A2564,4))</f>
        <v>2026</v>
      </c>
      <c r="C2564" s="0" t="str">
        <f aca="false">"FY"&amp;IF(VALUE(MID(A2564,6,2))&gt;=4,VALUE(LEFT(A2564,4)),VALUE(LEFT(A2564,4))-1)&amp;"-"&amp;TEXT(MOD(IF(VALUE(MID(A2564,6,2))&gt;=4,VALUE(LEFT(A2564,4)),VALUE(LEFT(A2564,4))-1)+1,100),"00")</f>
        <v>FY2025-26</v>
      </c>
      <c r="D2564" s="0" t="s">
        <v>705</v>
      </c>
      <c r="E2564" s="0" t="s">
        <v>35</v>
      </c>
      <c r="F2564" s="0" t="str">
        <f aca="false">INDEX(Mapping!$B$2:$B$465,MATCH(E2564,Mapping!$A$2:$A$465,0))</f>
        <v>TELANGANA</v>
      </c>
      <c r="G2564" s="0" t="str">
        <f aca="false">INDEX(Mapping!$C$2:$C$465,MATCH(E2564,Mapping!$A$2:$A$465,0))</f>
        <v>TELANGANA</v>
      </c>
      <c r="H2564" s="2" t="n">
        <v>1931.26</v>
      </c>
      <c r="I2564" s="3" t="n">
        <v>28.13</v>
      </c>
    </row>
    <row r="2565" customFormat="false" ht="15" hidden="false" customHeight="false" outlineLevel="0" collapsed="false">
      <c r="A2565" s="0" t="s">
        <v>34</v>
      </c>
      <c r="B2565" s="0" t="n">
        <f aca="false">VALUE(LEFT(A2565,4))</f>
        <v>2026</v>
      </c>
      <c r="C2565" s="0" t="str">
        <f aca="false">"FY"&amp;IF(VALUE(MID(A2565,6,2))&gt;=4,VALUE(LEFT(A2565,4)),VALUE(LEFT(A2565,4))-1)&amp;"-"&amp;TEXT(MOD(IF(VALUE(MID(A2565,6,2))&gt;=4,VALUE(LEFT(A2565,4)),VALUE(LEFT(A2565,4))-1)+1,100),"00")</f>
        <v>FY2025-26</v>
      </c>
      <c r="D2565" s="0" t="s">
        <v>671</v>
      </c>
      <c r="E2565" s="0" t="s">
        <v>31</v>
      </c>
      <c r="F2565" s="0" t="str">
        <f aca="false">INDEX(Mapping!$B$2:$B$465,MATCH(E2565,Mapping!$A$2:$A$465,0))</f>
        <v>GUJARAT</v>
      </c>
      <c r="G2565" s="0" t="str">
        <f aca="false">INDEX(Mapping!$C$2:$C$465,MATCH(E2565,Mapping!$A$2:$A$465,0))</f>
        <v>GUJARAT</v>
      </c>
      <c r="H2565" s="2" t="n">
        <v>1088.86</v>
      </c>
      <c r="I2565" s="3" t="n">
        <v>15.86</v>
      </c>
    </row>
    <row r="2566" customFormat="false" ht="15" hidden="false" customHeight="false" outlineLevel="0" collapsed="false">
      <c r="A2566" s="0" t="s">
        <v>34</v>
      </c>
      <c r="B2566" s="0" t="n">
        <f aca="false">VALUE(LEFT(A2566,4))</f>
        <v>2026</v>
      </c>
      <c r="C2566" s="0" t="str">
        <f aca="false">"FY"&amp;IF(VALUE(MID(A2566,6,2))&gt;=4,VALUE(LEFT(A2566,4)),VALUE(LEFT(A2566,4))-1)&amp;"-"&amp;TEXT(MOD(IF(VALUE(MID(A2566,6,2))&gt;=4,VALUE(LEFT(A2566,4)),VALUE(LEFT(A2566,4))-1)+1,100),"00")</f>
        <v>FY2025-26</v>
      </c>
      <c r="D2566" s="0" t="s">
        <v>677</v>
      </c>
      <c r="E2566" s="0" t="s">
        <v>39</v>
      </c>
      <c r="F2566" s="0" t="str">
        <f aca="false">INDEX(Mapping!$B$2:$B$465,MATCH(E2566,Mapping!$A$2:$A$465,0))</f>
        <v>WEST BENGAL</v>
      </c>
      <c r="G2566" s="0" t="str">
        <f aca="false">INDEX(Mapping!$C$2:$C$465,MATCH(E2566,Mapping!$A$2:$A$465,0))</f>
        <v>WEST BENGAL</v>
      </c>
      <c r="H2566" s="2" t="n">
        <v>792.67</v>
      </c>
      <c r="I2566" s="3" t="n">
        <v>11.55</v>
      </c>
    </row>
    <row r="2567" customFormat="false" ht="15" hidden="false" customHeight="false" outlineLevel="0" collapsed="false">
      <c r="A2567" s="0" t="s">
        <v>34</v>
      </c>
      <c r="B2567" s="0" t="n">
        <f aca="false">VALUE(LEFT(A2567,4))</f>
        <v>2026</v>
      </c>
      <c r="C2567" s="0" t="str">
        <f aca="false">"FY"&amp;IF(VALUE(MID(A2567,6,2))&gt;=4,VALUE(LEFT(A2567,4)),VALUE(LEFT(A2567,4))-1)&amp;"-"&amp;TEXT(MOD(IF(VALUE(MID(A2567,6,2))&gt;=4,VALUE(LEFT(A2567,4)),VALUE(LEFT(A2567,4))-1)+1,100),"00")</f>
        <v>FY2025-26</v>
      </c>
      <c r="D2567" s="0" t="s">
        <v>676</v>
      </c>
      <c r="E2567" s="0" t="s">
        <v>37</v>
      </c>
      <c r="F2567" s="0" t="str">
        <f aca="false">INDEX(Mapping!$B$2:$B$465,MATCH(E2567,Mapping!$A$2:$A$465,0))</f>
        <v>MAHARASHTRA</v>
      </c>
      <c r="G2567" s="0" t="str">
        <f aca="false">INDEX(Mapping!$C$2:$C$465,MATCH(E2567,Mapping!$A$2:$A$465,0))</f>
        <v>MAHARASHTRA</v>
      </c>
      <c r="H2567" s="2" t="n">
        <v>519.79</v>
      </c>
      <c r="I2567" s="3" t="n">
        <v>7.57</v>
      </c>
    </row>
    <row r="2568" customFormat="false" ht="15" hidden="false" customHeight="false" outlineLevel="0" collapsed="false">
      <c r="A2568" s="0" t="s">
        <v>34</v>
      </c>
      <c r="B2568" s="0" t="n">
        <f aca="false">VALUE(LEFT(A2568,4))</f>
        <v>2026</v>
      </c>
      <c r="C2568" s="0" t="str">
        <f aca="false">"FY"&amp;IF(VALUE(MID(A2568,6,2))&gt;=4,VALUE(LEFT(A2568,4)),VALUE(LEFT(A2568,4))-1)&amp;"-"&amp;TEXT(MOD(IF(VALUE(MID(A2568,6,2))&gt;=4,VALUE(LEFT(A2568,4)),VALUE(LEFT(A2568,4))-1)+1,100),"00")</f>
        <v>FY2025-26</v>
      </c>
      <c r="D2568" s="0" t="s">
        <v>876</v>
      </c>
      <c r="E2568" s="0" t="s">
        <v>95</v>
      </c>
      <c r="F2568" s="0" t="str">
        <f aca="false">INDEX(Mapping!$B$2:$B$465,MATCH(E2568,Mapping!$A$2:$A$465,0))</f>
        <v>DRUK GREEN POWER (BHUTAN)</v>
      </c>
      <c r="G2568" s="0" t="str">
        <f aca="false">INDEX(Mapping!$C$2:$C$465,MATCH(E2568,Mapping!$A$2:$A$465,0))</f>
        <v>DRUK GREEN POWER (BHUTAN)</v>
      </c>
      <c r="H2568" s="2" t="n">
        <v>391.02</v>
      </c>
      <c r="I2568" s="3" t="n">
        <v>5.7</v>
      </c>
    </row>
    <row r="2569" customFormat="false" ht="15" hidden="false" customHeight="false" outlineLevel="0" collapsed="false">
      <c r="A2569" s="0" t="s">
        <v>34</v>
      </c>
      <c r="B2569" s="0" t="n">
        <f aca="false">VALUE(LEFT(A2569,4))</f>
        <v>2026</v>
      </c>
      <c r="C2569" s="0" t="str">
        <f aca="false">"FY"&amp;IF(VALUE(MID(A2569,6,2))&gt;=4,VALUE(LEFT(A2569,4)),VALUE(LEFT(A2569,4))-1)&amp;"-"&amp;TEXT(MOD(IF(VALUE(MID(A2569,6,2))&gt;=4,VALUE(LEFT(A2569,4)),VALUE(LEFT(A2569,4))-1)+1,100),"00")</f>
        <v>FY2025-26</v>
      </c>
      <c r="D2569" s="0" t="s">
        <v>652</v>
      </c>
      <c r="E2569" s="0" t="s">
        <v>47</v>
      </c>
      <c r="F2569" s="0" t="str">
        <f aca="false">INDEX(Mapping!$B$2:$B$465,MATCH(E2569,Mapping!$A$2:$A$465,0))</f>
        <v>KARNATAKA</v>
      </c>
      <c r="G2569" s="0" t="str">
        <f aca="false">INDEX(Mapping!$C$2:$C$465,MATCH(E2569,Mapping!$A$2:$A$465,0))</f>
        <v>KARNATAKA</v>
      </c>
      <c r="H2569" s="2" t="n">
        <v>260.75</v>
      </c>
      <c r="I2569" s="3" t="n">
        <v>3.8</v>
      </c>
    </row>
    <row r="2570" customFormat="false" ht="15" hidden="false" customHeight="false" outlineLevel="0" collapsed="false">
      <c r="A2570" s="0" t="s">
        <v>34</v>
      </c>
      <c r="B2570" s="0" t="n">
        <f aca="false">VALUE(LEFT(A2570,4))</f>
        <v>2026</v>
      </c>
      <c r="C2570" s="0" t="str">
        <f aca="false">"FY"&amp;IF(VALUE(MID(A2570,6,2))&gt;=4,VALUE(LEFT(A2570,4)),VALUE(LEFT(A2570,4))-1)&amp;"-"&amp;TEXT(MOD(IF(VALUE(MID(A2570,6,2))&gt;=4,VALUE(LEFT(A2570,4)),VALUE(LEFT(A2570,4))-1)+1,100),"00")</f>
        <v>FY2025-26</v>
      </c>
      <c r="D2570" s="0" t="s">
        <v>656</v>
      </c>
      <c r="E2570" s="0" t="s">
        <v>36</v>
      </c>
      <c r="F2570" s="0" t="str">
        <f aca="false">INDEX(Mapping!$B$2:$B$465,MATCH(E2570,Mapping!$A$2:$A$465,0))</f>
        <v>UTTAR PRADESH</v>
      </c>
      <c r="G2570" s="0" t="str">
        <f aca="false">INDEX(Mapping!$C$2:$C$465,MATCH(E2570,Mapping!$A$2:$A$465,0))</f>
        <v>UTTAR PRADESH</v>
      </c>
      <c r="H2570" s="2" t="n">
        <v>258.12</v>
      </c>
      <c r="I2570" s="3" t="n">
        <v>3.76</v>
      </c>
    </row>
    <row r="2571" customFormat="false" ht="15" hidden="false" customHeight="false" outlineLevel="0" collapsed="false">
      <c r="A2571" s="0" t="s">
        <v>34</v>
      </c>
      <c r="B2571" s="0" t="n">
        <f aca="false">VALUE(LEFT(A2571,4))</f>
        <v>2026</v>
      </c>
      <c r="C2571" s="0" t="str">
        <f aca="false">"FY"&amp;IF(VALUE(MID(A2571,6,2))&gt;=4,VALUE(LEFT(A2571,4)),VALUE(LEFT(A2571,4))-1)&amp;"-"&amp;TEXT(MOD(IF(VALUE(MID(A2571,6,2))&gt;=4,VALUE(LEFT(A2571,4)),VALUE(LEFT(A2571,4))-1)+1,100),"00")</f>
        <v>FY2025-26</v>
      </c>
      <c r="D2571" s="0" t="s">
        <v>738</v>
      </c>
      <c r="E2571" s="0" t="s">
        <v>56</v>
      </c>
      <c r="F2571" s="0" t="str">
        <f aca="false">INDEX(Mapping!$B$2:$B$465,MATCH(E2571,Mapping!$A$2:$A$465,0))</f>
        <v>UTTARAKHAND</v>
      </c>
      <c r="G2571" s="0" t="str">
        <f aca="false">INDEX(Mapping!$C$2:$C$465,MATCH(E2571,Mapping!$A$2:$A$465,0))</f>
        <v>UTTARAKHAND</v>
      </c>
      <c r="H2571" s="2" t="n">
        <v>183.49</v>
      </c>
      <c r="I2571" s="3" t="n">
        <v>2.67</v>
      </c>
    </row>
    <row r="2572" customFormat="false" ht="15" hidden="false" customHeight="false" outlineLevel="0" collapsed="false">
      <c r="A2572" s="0" t="s">
        <v>34</v>
      </c>
      <c r="B2572" s="0" t="n">
        <f aca="false">VALUE(LEFT(A2572,4))</f>
        <v>2026</v>
      </c>
      <c r="C2572" s="0" t="str">
        <f aca="false">"FY"&amp;IF(VALUE(MID(A2572,6,2))&gt;=4,VALUE(LEFT(A2572,4)),VALUE(LEFT(A2572,4))-1)&amp;"-"&amp;TEXT(MOD(IF(VALUE(MID(A2572,6,2))&gt;=4,VALUE(LEFT(A2572,4)),VALUE(LEFT(A2572,4))-1)+1,100),"00")</f>
        <v>FY2025-26</v>
      </c>
      <c r="D2572" s="0" t="s">
        <v>668</v>
      </c>
      <c r="E2572" s="0" t="s">
        <v>40</v>
      </c>
      <c r="F2572" s="0" t="str">
        <f aca="false">INDEX(Mapping!$B$2:$B$465,MATCH(E2572,Mapping!$A$2:$A$465,0))</f>
        <v>TAMIL NADU</v>
      </c>
      <c r="G2572" s="0" t="str">
        <f aca="false">INDEX(Mapping!$C$2:$C$465,MATCH(E2572,Mapping!$A$2:$A$465,0))</f>
        <v>TAMIL NADU</v>
      </c>
      <c r="H2572" s="2" t="n">
        <v>178.11</v>
      </c>
      <c r="I2572" s="3" t="n">
        <v>2.59</v>
      </c>
    </row>
    <row r="2573" customFormat="false" ht="15" hidden="false" customHeight="false" outlineLevel="0" collapsed="false">
      <c r="A2573" s="0" t="s">
        <v>34</v>
      </c>
      <c r="B2573" s="0" t="n">
        <f aca="false">VALUE(LEFT(A2573,4))</f>
        <v>2026</v>
      </c>
      <c r="C2573" s="0" t="str">
        <f aca="false">"FY"&amp;IF(VALUE(MID(A2573,6,2))&gt;=4,VALUE(LEFT(A2573,4)),VALUE(LEFT(A2573,4))-1)&amp;"-"&amp;TEXT(MOD(IF(VALUE(MID(A2573,6,2))&gt;=4,VALUE(LEFT(A2573,4)),VALUE(LEFT(A2573,4))-1)+1,100),"00")</f>
        <v>FY2025-26</v>
      </c>
      <c r="D2573" s="0" t="s">
        <v>672</v>
      </c>
      <c r="E2573" s="0" t="s">
        <v>38</v>
      </c>
      <c r="F2573" s="0" t="str">
        <f aca="false">INDEX(Mapping!$B$2:$B$465,MATCH(E2573,Mapping!$A$2:$A$465,0))</f>
        <v>ANDHRA PRADESH</v>
      </c>
      <c r="G2573" s="0" t="str">
        <f aca="false">INDEX(Mapping!$C$2:$C$465,MATCH(E2573,Mapping!$A$2:$A$465,0))</f>
        <v>ANDHRA PRADESH</v>
      </c>
      <c r="H2573" s="2" t="n">
        <v>131.41</v>
      </c>
      <c r="I2573" s="3" t="n">
        <v>1.91</v>
      </c>
    </row>
    <row r="2574" customFormat="false" ht="15" hidden="false" customHeight="false" outlineLevel="0" collapsed="false">
      <c r="A2574" s="0" t="s">
        <v>34</v>
      </c>
      <c r="B2574" s="0" t="n">
        <f aca="false">VALUE(LEFT(A2574,4))</f>
        <v>2026</v>
      </c>
      <c r="C2574" s="0" t="str">
        <f aca="false">"FY"&amp;IF(VALUE(MID(A2574,6,2))&gt;=4,VALUE(LEFT(A2574,4)),VALUE(LEFT(A2574,4))-1)&amp;"-"&amp;TEXT(MOD(IF(VALUE(MID(A2574,6,2))&gt;=4,VALUE(LEFT(A2574,4)),VALUE(LEFT(A2574,4))-1)+1,100),"00")</f>
        <v>FY2025-26</v>
      </c>
      <c r="D2574" s="0" t="s">
        <v>875</v>
      </c>
      <c r="E2574" s="0" t="s">
        <v>178</v>
      </c>
      <c r="F2574" s="0" t="str">
        <f aca="false">INDEX(Mapping!$B$2:$B$465,MATCH(E2574,Mapping!$A$2:$A$465,0))</f>
        <v>AM/NS INDIA (HAZIRA)</v>
      </c>
      <c r="G2574" s="0" t="str">
        <f aca="false">INDEX(Mapping!$C$2:$C$465,MATCH(E2574,Mapping!$A$2:$A$465,0))</f>
        <v>AM/NS INDIA (HAZIRA)</v>
      </c>
      <c r="H2574" s="2" t="n">
        <v>121.08</v>
      </c>
      <c r="I2574" s="3" t="n">
        <v>1.76</v>
      </c>
    </row>
    <row r="2575" customFormat="false" ht="15" hidden="false" customHeight="false" outlineLevel="0" collapsed="false">
      <c r="A2575" s="0" t="s">
        <v>34</v>
      </c>
      <c r="B2575" s="0" t="n">
        <f aca="false">VALUE(LEFT(A2575,4))</f>
        <v>2026</v>
      </c>
      <c r="C2575" s="0" t="str">
        <f aca="false">"FY"&amp;IF(VALUE(MID(A2575,6,2))&gt;=4,VALUE(LEFT(A2575,4)),VALUE(LEFT(A2575,4))-1)&amp;"-"&amp;TEXT(MOD(IF(VALUE(MID(A2575,6,2))&gt;=4,VALUE(LEFT(A2575,4)),VALUE(LEFT(A2575,4))-1)+1,100),"00")</f>
        <v>FY2025-26</v>
      </c>
      <c r="D2575" s="0" t="s">
        <v>702</v>
      </c>
      <c r="E2575" s="0" t="s">
        <v>42</v>
      </c>
      <c r="F2575" s="0" t="str">
        <f aca="false">INDEX(Mapping!$B$2:$B$465,MATCH(E2575,Mapping!$A$2:$A$465,0))</f>
        <v>PUNJAB</v>
      </c>
      <c r="G2575" s="0" t="str">
        <f aca="false">INDEX(Mapping!$C$2:$C$465,MATCH(E2575,Mapping!$A$2:$A$465,0))</f>
        <v>PUNJAB</v>
      </c>
      <c r="H2575" s="2" t="n">
        <v>110.48</v>
      </c>
      <c r="I2575" s="3" t="n">
        <v>1.61</v>
      </c>
    </row>
    <row r="2576" customFormat="false" ht="15" hidden="false" customHeight="false" outlineLevel="0" collapsed="false">
      <c r="A2576" s="0" t="s">
        <v>34</v>
      </c>
      <c r="B2576" s="0" t="n">
        <f aca="false">VALUE(LEFT(A2576,4))</f>
        <v>2026</v>
      </c>
      <c r="C2576" s="0" t="str">
        <f aca="false">"FY"&amp;IF(VALUE(MID(A2576,6,2))&gt;=4,VALUE(LEFT(A2576,4)),VALUE(LEFT(A2576,4))-1)&amp;"-"&amp;TEXT(MOD(IF(VALUE(MID(A2576,6,2))&gt;=4,VALUE(LEFT(A2576,4)),VALUE(LEFT(A2576,4))-1)+1,100),"00")</f>
        <v>FY2025-26</v>
      </c>
      <c r="D2576" s="0" t="s">
        <v>660</v>
      </c>
      <c r="E2576" s="0" t="s">
        <v>50</v>
      </c>
      <c r="F2576" s="0" t="str">
        <f aca="false">INDEX(Mapping!$B$2:$B$465,MATCH(E2576,Mapping!$A$2:$A$465,0))</f>
        <v>MADHYA PRADESH</v>
      </c>
      <c r="G2576" s="0" t="str">
        <f aca="false">INDEX(Mapping!$C$2:$C$465,MATCH(E2576,Mapping!$A$2:$A$465,0))</f>
        <v>MADHYA PRADESH</v>
      </c>
      <c r="H2576" s="2" t="n">
        <v>107</v>
      </c>
      <c r="I2576" s="3" t="n">
        <v>1.56</v>
      </c>
    </row>
    <row r="2577" customFormat="false" ht="15" hidden="false" customHeight="false" outlineLevel="0" collapsed="false">
      <c r="A2577" s="0" t="s">
        <v>34</v>
      </c>
      <c r="B2577" s="0" t="n">
        <f aca="false">VALUE(LEFT(A2577,4))</f>
        <v>2026</v>
      </c>
      <c r="C2577" s="0" t="str">
        <f aca="false">"FY"&amp;IF(VALUE(MID(A2577,6,2))&gt;=4,VALUE(LEFT(A2577,4)),VALUE(LEFT(A2577,4))-1)&amp;"-"&amp;TEXT(MOD(IF(VALUE(MID(A2577,6,2))&gt;=4,VALUE(LEFT(A2577,4)),VALUE(LEFT(A2577,4))-1)+1,100),"00")</f>
        <v>FY2025-26</v>
      </c>
      <c r="D2577" s="0" t="s">
        <v>658</v>
      </c>
      <c r="E2577" s="0" t="s">
        <v>48</v>
      </c>
      <c r="F2577" s="0" t="str">
        <f aca="false">INDEX(Mapping!$B$2:$B$465,MATCH(E2577,Mapping!$A$2:$A$465,0))</f>
        <v>DELHI</v>
      </c>
      <c r="G2577" s="0" t="str">
        <f aca="false">INDEX(Mapping!$C$2:$C$465,MATCH(E2577,Mapping!$A$2:$A$465,0))</f>
        <v>DELHI</v>
      </c>
      <c r="H2577" s="2" t="n">
        <v>103.42</v>
      </c>
      <c r="I2577" s="3" t="n">
        <v>1.51</v>
      </c>
    </row>
    <row r="2578" customFormat="false" ht="15" hidden="false" customHeight="false" outlineLevel="0" collapsed="false">
      <c r="A2578" s="0" t="s">
        <v>34</v>
      </c>
      <c r="B2578" s="0" t="n">
        <f aca="false">VALUE(LEFT(A2578,4))</f>
        <v>2026</v>
      </c>
      <c r="C2578" s="0" t="str">
        <f aca="false">"FY"&amp;IF(VALUE(MID(A2578,6,2))&gt;=4,VALUE(LEFT(A2578,4)),VALUE(LEFT(A2578,4))-1)&amp;"-"&amp;TEXT(MOD(IF(VALUE(MID(A2578,6,2))&gt;=4,VALUE(LEFT(A2578,4)),VALUE(LEFT(A2578,4))-1)+1,100),"00")</f>
        <v>FY2025-26</v>
      </c>
      <c r="D2578" s="0" t="s">
        <v>663</v>
      </c>
      <c r="E2578" s="0" t="s">
        <v>41</v>
      </c>
      <c r="F2578" s="0" t="str">
        <f aca="false">INDEX(Mapping!$B$2:$B$465,MATCH(E2578,Mapping!$A$2:$A$465,0))</f>
        <v>RAJASTHAN</v>
      </c>
      <c r="G2578" s="0" t="str">
        <f aca="false">INDEX(Mapping!$C$2:$C$465,MATCH(E2578,Mapping!$A$2:$A$465,0))</f>
        <v>RAJASTHAN</v>
      </c>
      <c r="H2578" s="2" t="n">
        <v>79.69</v>
      </c>
      <c r="I2578" s="3" t="n">
        <v>1.16</v>
      </c>
    </row>
    <row r="2579" customFormat="false" ht="15" hidden="false" customHeight="false" outlineLevel="0" collapsed="false">
      <c r="A2579" s="0" t="s">
        <v>34</v>
      </c>
      <c r="B2579" s="0" t="n">
        <f aca="false">VALUE(LEFT(A2579,4))</f>
        <v>2026</v>
      </c>
      <c r="C2579" s="0" t="str">
        <f aca="false">"FY"&amp;IF(VALUE(MID(A2579,6,2))&gt;=4,VALUE(LEFT(A2579,4)),VALUE(LEFT(A2579,4))-1)&amp;"-"&amp;TEXT(MOD(IF(VALUE(MID(A2579,6,2))&gt;=4,VALUE(LEFT(A2579,4)),VALUE(LEFT(A2579,4))-1)+1,100),"00")</f>
        <v>FY2025-26</v>
      </c>
      <c r="D2579" s="0" t="s">
        <v>683</v>
      </c>
      <c r="E2579" s="0" t="s">
        <v>153</v>
      </c>
      <c r="F2579" s="0" t="str">
        <f aca="false">INDEX(Mapping!$B$2:$B$465,MATCH(E2579,Mapping!$A$2:$A$465,0))</f>
        <v>DVC</v>
      </c>
      <c r="G2579" s="0" t="str">
        <f aca="false">INDEX(Mapping!$C$2:$C$465,MATCH(E2579,Mapping!$A$2:$A$465,0))</f>
        <v>DVC</v>
      </c>
      <c r="H2579" s="2" t="n">
        <v>73.59</v>
      </c>
      <c r="I2579" s="3" t="n">
        <v>1.07</v>
      </c>
    </row>
    <row r="2580" customFormat="false" ht="15" hidden="false" customHeight="false" outlineLevel="0" collapsed="false">
      <c r="A2580" s="0" t="s">
        <v>34</v>
      </c>
      <c r="B2580" s="0" t="n">
        <f aca="false">VALUE(LEFT(A2580,4))</f>
        <v>2026</v>
      </c>
      <c r="C2580" s="0" t="str">
        <f aca="false">"FY"&amp;IF(VALUE(MID(A2580,6,2))&gt;=4,VALUE(LEFT(A2580,4)),VALUE(LEFT(A2580,4))-1)&amp;"-"&amp;TEXT(MOD(IF(VALUE(MID(A2580,6,2))&gt;=4,VALUE(LEFT(A2580,4)),VALUE(LEFT(A2580,4))-1)+1,100),"00")</f>
        <v>FY2025-26</v>
      </c>
      <c r="D2580" s="0" t="s">
        <v>872</v>
      </c>
      <c r="E2580" s="0" t="s">
        <v>105</v>
      </c>
      <c r="F2580" s="0" t="str">
        <f aca="false">INDEX(Mapping!$B$2:$B$465,MATCH(E2580,Mapping!$A$2:$A$465,0))</f>
        <v>DNH &amp; DD (UT)</v>
      </c>
      <c r="G2580" s="0" t="str">
        <f aca="false">INDEX(Mapping!$C$2:$C$465,MATCH(E2580,Mapping!$A$2:$A$465,0))</f>
        <v>DNH &amp; DD (UT)</v>
      </c>
      <c r="H2580" s="2" t="n">
        <v>65.53</v>
      </c>
      <c r="I2580" s="3" t="n">
        <v>0.95</v>
      </c>
    </row>
    <row r="2581" customFormat="false" ht="15" hidden="false" customHeight="false" outlineLevel="0" collapsed="false">
      <c r="A2581" s="0" t="s">
        <v>34</v>
      </c>
      <c r="B2581" s="0" t="n">
        <f aca="false">VALUE(LEFT(A2581,4))</f>
        <v>2026</v>
      </c>
      <c r="C2581" s="0" t="str">
        <f aca="false">"FY"&amp;IF(VALUE(MID(A2581,6,2))&gt;=4,VALUE(LEFT(A2581,4)),VALUE(LEFT(A2581,4))-1)&amp;"-"&amp;TEXT(MOD(IF(VALUE(MID(A2581,6,2))&gt;=4,VALUE(LEFT(A2581,4)),VALUE(LEFT(A2581,4))-1)+1,100),"00")</f>
        <v>FY2025-26</v>
      </c>
      <c r="D2581" s="0" t="s">
        <v>885</v>
      </c>
      <c r="E2581" s="0" t="s">
        <v>248</v>
      </c>
      <c r="F2581" s="0" t="str">
        <f aca="false">INDEX(Mapping!$B$2:$B$465,MATCH(E2581,Mapping!$A$2:$A$465,0))</f>
        <v>GREENKO AP01 IREP (PSP)</v>
      </c>
      <c r="G2581" s="0" t="str">
        <f aca="false">INDEX(Mapping!$C$2:$C$465,MATCH(E2581,Mapping!$A$2:$A$465,0))</f>
        <v>GREENKO GROUP</v>
      </c>
      <c r="H2581" s="2" t="n">
        <v>59.8</v>
      </c>
      <c r="I2581" s="3" t="n">
        <v>0.87</v>
      </c>
    </row>
    <row r="2582" customFormat="false" ht="15" hidden="false" customHeight="false" outlineLevel="0" collapsed="false">
      <c r="A2582" s="0" t="s">
        <v>34</v>
      </c>
      <c r="B2582" s="0" t="n">
        <f aca="false">VALUE(LEFT(A2582,4))</f>
        <v>2026</v>
      </c>
      <c r="C2582" s="0" t="str">
        <f aca="false">"FY"&amp;IF(VALUE(MID(A2582,6,2))&gt;=4,VALUE(LEFT(A2582,4)),VALUE(LEFT(A2582,4))-1)&amp;"-"&amp;TEXT(MOD(IF(VALUE(MID(A2582,6,2))&gt;=4,VALUE(LEFT(A2582,4)),VALUE(LEFT(A2582,4))-1)+1,100),"00")</f>
        <v>FY2025-26</v>
      </c>
      <c r="D2582" s="0" t="s">
        <v>285</v>
      </c>
      <c r="E2582" s="0" t="s">
        <v>285</v>
      </c>
      <c r="F2582" s="0" t="str">
        <f aca="false">INDEX(Mapping!$B$2:$B$465,MATCH(E2582,Mapping!$A$2:$A$465,0))</f>
        <v>MEENAKSHI ENERGY</v>
      </c>
      <c r="G2582" s="0" t="str">
        <f aca="false">INDEX(Mapping!$C$2:$C$465,MATCH(E2582,Mapping!$A$2:$A$465,0))</f>
        <v>MEENAKSHI ENERGY</v>
      </c>
      <c r="H2582" s="2" t="n">
        <v>49.88</v>
      </c>
      <c r="I2582" s="3" t="n">
        <v>0.73</v>
      </c>
    </row>
    <row r="2583" customFormat="false" ht="15" hidden="false" customHeight="false" outlineLevel="0" collapsed="false">
      <c r="A2583" s="0" t="s">
        <v>34</v>
      </c>
      <c r="B2583" s="0" t="n">
        <f aca="false">VALUE(LEFT(A2583,4))</f>
        <v>2026</v>
      </c>
      <c r="C2583" s="0" t="str">
        <f aca="false">"FY"&amp;IF(VALUE(MID(A2583,6,2))&gt;=4,VALUE(LEFT(A2583,4)),VALUE(LEFT(A2583,4))-1)&amp;"-"&amp;TEXT(MOD(IF(VALUE(MID(A2583,6,2))&gt;=4,VALUE(LEFT(A2583,4)),VALUE(LEFT(A2583,4))-1)+1,100),"00")</f>
        <v>FY2025-26</v>
      </c>
      <c r="D2583" s="0" t="s">
        <v>53</v>
      </c>
      <c r="E2583" s="0" t="s">
        <v>53</v>
      </c>
      <c r="F2583" s="0" t="str">
        <f aca="false">INDEX(Mapping!$B$2:$B$465,MATCH(E2583,Mapping!$A$2:$A$465,0))</f>
        <v>HIMACHAL PRADESH</v>
      </c>
      <c r="G2583" s="0" t="str">
        <f aca="false">INDEX(Mapping!$C$2:$C$465,MATCH(E2583,Mapping!$A$2:$A$465,0))</f>
        <v>HIMACHAL PRADESH</v>
      </c>
      <c r="H2583" s="2" t="n">
        <v>41.85</v>
      </c>
      <c r="I2583" s="3" t="n">
        <v>0.61</v>
      </c>
    </row>
    <row r="2584" customFormat="false" ht="15" hidden="false" customHeight="false" outlineLevel="0" collapsed="false">
      <c r="A2584" s="0" t="s">
        <v>34</v>
      </c>
      <c r="B2584" s="0" t="n">
        <f aca="false">VALUE(LEFT(A2584,4))</f>
        <v>2026</v>
      </c>
      <c r="C2584" s="0" t="str">
        <f aca="false">"FY"&amp;IF(VALUE(MID(A2584,6,2))&gt;=4,VALUE(LEFT(A2584,4)),VALUE(LEFT(A2584,4))-1)&amp;"-"&amp;TEXT(MOD(IF(VALUE(MID(A2584,6,2))&gt;=4,VALUE(LEFT(A2584,4)),VALUE(LEFT(A2584,4))-1)+1,100),"00")</f>
        <v>FY2025-26</v>
      </c>
      <c r="D2584" s="0" t="s">
        <v>757</v>
      </c>
      <c r="E2584" s="0" t="s">
        <v>121</v>
      </c>
      <c r="F2584" s="0" t="str">
        <f aca="false">INDEX(Mapping!$B$2:$B$465,MATCH(E2584,Mapping!$A$2:$A$465,0))</f>
        <v>MEGHALAYA</v>
      </c>
      <c r="G2584" s="0" t="str">
        <f aca="false">INDEX(Mapping!$C$2:$C$465,MATCH(E2584,Mapping!$A$2:$A$465,0))</f>
        <v>MEGHALAYA</v>
      </c>
      <c r="H2584" s="2" t="n">
        <v>40.89</v>
      </c>
      <c r="I2584" s="3" t="n">
        <v>0.6</v>
      </c>
    </row>
    <row r="2585" customFormat="false" ht="15" hidden="false" customHeight="false" outlineLevel="0" collapsed="false">
      <c r="A2585" s="0" t="s">
        <v>34</v>
      </c>
      <c r="B2585" s="0" t="n">
        <f aca="false">VALUE(LEFT(A2585,4))</f>
        <v>2026</v>
      </c>
      <c r="C2585" s="0" t="str">
        <f aca="false">"FY"&amp;IF(VALUE(MID(A2585,6,2))&gt;=4,VALUE(LEFT(A2585,4)),VALUE(LEFT(A2585,4))-1)&amp;"-"&amp;TEXT(MOD(IF(VALUE(MID(A2585,6,2))&gt;=4,VALUE(LEFT(A2585,4)),VALUE(LEFT(A2585,4))-1)+1,100),"00")</f>
        <v>FY2025-26</v>
      </c>
      <c r="D2585" s="0" t="s">
        <v>669</v>
      </c>
      <c r="E2585" s="0" t="s">
        <v>44</v>
      </c>
      <c r="F2585" s="0" t="str">
        <f aca="false">INDEX(Mapping!$B$2:$B$465,MATCH(E2585,Mapping!$A$2:$A$465,0))</f>
        <v>HARYANA</v>
      </c>
      <c r="G2585" s="0" t="str">
        <f aca="false">INDEX(Mapping!$C$2:$C$465,MATCH(E2585,Mapping!$A$2:$A$465,0))</f>
        <v>HARYANA</v>
      </c>
      <c r="H2585" s="2" t="n">
        <v>31.81</v>
      </c>
      <c r="I2585" s="3" t="n">
        <v>0.46</v>
      </c>
    </row>
    <row r="2586" customFormat="false" ht="15" hidden="false" customHeight="false" outlineLevel="0" collapsed="false">
      <c r="A2586" s="0" t="s">
        <v>34</v>
      </c>
      <c r="B2586" s="0" t="n">
        <f aca="false">VALUE(LEFT(A2586,4))</f>
        <v>2026</v>
      </c>
      <c r="C2586" s="0" t="str">
        <f aca="false">"FY"&amp;IF(VALUE(MID(A2586,6,2))&gt;=4,VALUE(LEFT(A2586,4)),VALUE(LEFT(A2586,4))-1)&amp;"-"&amp;TEXT(MOD(IF(VALUE(MID(A2586,6,2))&gt;=4,VALUE(LEFT(A2586,4)),VALUE(LEFT(A2586,4))-1)+1,100),"00")</f>
        <v>FY2025-26</v>
      </c>
      <c r="D2586" s="0" t="s">
        <v>687</v>
      </c>
      <c r="E2586" s="0" t="s">
        <v>45</v>
      </c>
      <c r="F2586" s="0" t="str">
        <f aca="false">INDEX(Mapping!$B$2:$B$465,MATCH(E2586,Mapping!$A$2:$A$465,0))</f>
        <v>BIHAR</v>
      </c>
      <c r="G2586" s="0" t="str">
        <f aca="false">INDEX(Mapping!$C$2:$C$465,MATCH(E2586,Mapping!$A$2:$A$465,0))</f>
        <v>BIHAR</v>
      </c>
      <c r="H2586" s="2" t="n">
        <v>30.41</v>
      </c>
      <c r="I2586" s="3" t="n">
        <v>0.44</v>
      </c>
    </row>
    <row r="2587" customFormat="false" ht="15" hidden="false" customHeight="false" outlineLevel="0" collapsed="false">
      <c r="A2587" s="0" t="s">
        <v>34</v>
      </c>
      <c r="B2587" s="0" t="n">
        <f aca="false">VALUE(LEFT(A2587,4))</f>
        <v>2026</v>
      </c>
      <c r="C2587" s="0" t="str">
        <f aca="false">"FY"&amp;IF(VALUE(MID(A2587,6,2))&gt;=4,VALUE(LEFT(A2587,4)),VALUE(LEFT(A2587,4))-1)&amp;"-"&amp;TEXT(MOD(IF(VALUE(MID(A2587,6,2))&gt;=4,VALUE(LEFT(A2587,4)),VALUE(LEFT(A2587,4))-1)+1,100),"00")</f>
        <v>FY2025-26</v>
      </c>
      <c r="D2587" s="0" t="s">
        <v>884</v>
      </c>
      <c r="E2587" s="0" t="s">
        <v>281</v>
      </c>
      <c r="F2587" s="0" t="str">
        <f aca="false">INDEX(Mapping!$B$2:$B$465,MATCH(E2587,Mapping!$A$2:$A$465,0))</f>
        <v>GREENKO AP01 IREP (PSP)</v>
      </c>
      <c r="G2587" s="0" t="str">
        <f aca="false">INDEX(Mapping!$C$2:$C$465,MATCH(E2587,Mapping!$A$2:$A$465,0))</f>
        <v>GREENKO GROUP</v>
      </c>
      <c r="H2587" s="2" t="n">
        <v>27.1</v>
      </c>
      <c r="I2587" s="3" t="n">
        <v>0.39</v>
      </c>
    </row>
    <row r="2588" customFormat="false" ht="15" hidden="false" customHeight="false" outlineLevel="0" collapsed="false">
      <c r="A2588" s="0" t="s">
        <v>34</v>
      </c>
      <c r="B2588" s="0" t="n">
        <f aca="false">VALUE(LEFT(A2588,4))</f>
        <v>2026</v>
      </c>
      <c r="C2588" s="0" t="str">
        <f aca="false">"FY"&amp;IF(VALUE(MID(A2588,6,2))&gt;=4,VALUE(LEFT(A2588,4)),VALUE(LEFT(A2588,4))-1)&amp;"-"&amp;TEXT(MOD(IF(VALUE(MID(A2588,6,2))&gt;=4,VALUE(LEFT(A2588,4)),VALUE(LEFT(A2588,4))-1)+1,100),"00")</f>
        <v>FY2025-26</v>
      </c>
      <c r="D2588" s="0" t="s">
        <v>874</v>
      </c>
      <c r="E2588" s="0" t="s">
        <v>257</v>
      </c>
      <c r="F2588" s="0" t="str">
        <f aca="false">INDEX(Mapping!$B$2:$B$465,MATCH(E2588,Mapping!$A$2:$A$465,0))</f>
        <v>INDIAN RAILWAYS (NCR)</v>
      </c>
      <c r="G2588" s="0" t="str">
        <f aca="false">INDEX(Mapping!$C$2:$C$465,MATCH(E2588,Mapping!$A$2:$A$465,0))</f>
        <v>INDIAN RAILWAYS (NCR)</v>
      </c>
      <c r="H2588" s="2" t="n">
        <v>25.3</v>
      </c>
      <c r="I2588" s="3" t="n">
        <v>0.37</v>
      </c>
    </row>
    <row r="2589" customFormat="false" ht="15" hidden="false" customHeight="false" outlineLevel="0" collapsed="false">
      <c r="A2589" s="0" t="s">
        <v>34</v>
      </c>
      <c r="B2589" s="0" t="n">
        <f aca="false">VALUE(LEFT(A2589,4))</f>
        <v>2026</v>
      </c>
      <c r="C2589" s="0" t="str">
        <f aca="false">"FY"&amp;IF(VALUE(MID(A2589,6,2))&gt;=4,VALUE(LEFT(A2589,4)),VALUE(LEFT(A2589,4))-1)&amp;"-"&amp;TEXT(MOD(IF(VALUE(MID(A2589,6,2))&gt;=4,VALUE(LEFT(A2589,4)),VALUE(LEFT(A2589,4))-1)+1,100),"00")</f>
        <v>FY2025-26</v>
      </c>
      <c r="D2589" s="0" t="s">
        <v>654</v>
      </c>
      <c r="E2589" s="0" t="s">
        <v>43</v>
      </c>
      <c r="F2589" s="0" t="str">
        <f aca="false">INDEX(Mapping!$B$2:$B$465,MATCH(E2589,Mapping!$A$2:$A$465,0))</f>
        <v>ODISHA</v>
      </c>
      <c r="G2589" s="0" t="str">
        <f aca="false">INDEX(Mapping!$C$2:$C$465,MATCH(E2589,Mapping!$A$2:$A$465,0))</f>
        <v>ODISHA</v>
      </c>
      <c r="H2589" s="2" t="n">
        <v>22.5</v>
      </c>
      <c r="I2589" s="3" t="n">
        <v>0.33</v>
      </c>
    </row>
    <row r="2590" customFormat="false" ht="15" hidden="false" customHeight="false" outlineLevel="0" collapsed="false">
      <c r="A2590" s="0" t="s">
        <v>34</v>
      </c>
      <c r="B2590" s="0" t="n">
        <f aca="false">VALUE(LEFT(A2590,4))</f>
        <v>2026</v>
      </c>
      <c r="C2590" s="0" t="str">
        <f aca="false">"FY"&amp;IF(VALUE(MID(A2590,6,2))&gt;=4,VALUE(LEFT(A2590,4)),VALUE(LEFT(A2590,4))-1)&amp;"-"&amp;TEXT(MOD(IF(VALUE(MID(A2590,6,2))&gt;=4,VALUE(LEFT(A2590,4)),VALUE(LEFT(A2590,4))-1)+1,100),"00")</f>
        <v>FY2025-26</v>
      </c>
      <c r="D2590" s="0" t="s">
        <v>699</v>
      </c>
      <c r="E2590" s="0" t="s">
        <v>71</v>
      </c>
      <c r="F2590" s="0" t="str">
        <f aca="false">INDEX(Mapping!$B$2:$B$465,MATCH(E2590,Mapping!$A$2:$A$465,0))</f>
        <v>KERALA</v>
      </c>
      <c r="G2590" s="0" t="str">
        <f aca="false">INDEX(Mapping!$C$2:$C$465,MATCH(E2590,Mapping!$A$2:$A$465,0))</f>
        <v>KERALA</v>
      </c>
      <c r="H2590" s="2" t="n">
        <v>21.2</v>
      </c>
      <c r="I2590" s="3" t="n">
        <v>0.31</v>
      </c>
    </row>
    <row r="2591" customFormat="false" ht="15" hidden="false" customHeight="false" outlineLevel="0" collapsed="false">
      <c r="A2591" s="0" t="s">
        <v>34</v>
      </c>
      <c r="B2591" s="0" t="n">
        <f aca="false">VALUE(LEFT(A2591,4))</f>
        <v>2026</v>
      </c>
      <c r="C2591" s="0" t="str">
        <f aca="false">"FY"&amp;IF(VALUE(MID(A2591,6,2))&gt;=4,VALUE(LEFT(A2591,4)),VALUE(LEFT(A2591,4))-1)&amp;"-"&amp;TEXT(MOD(IF(VALUE(MID(A2591,6,2))&gt;=4,VALUE(LEFT(A2591,4)),VALUE(LEFT(A2591,4))-1)+1,100),"00")</f>
        <v>FY2025-26</v>
      </c>
      <c r="D2591" s="0" t="s">
        <v>711</v>
      </c>
      <c r="E2591" s="0" t="s">
        <v>94</v>
      </c>
      <c r="F2591" s="0" t="str">
        <f aca="false">INDEX(Mapping!$B$2:$B$465,MATCH(E2591,Mapping!$A$2:$A$465,0))</f>
        <v>JHARKHAND</v>
      </c>
      <c r="G2591" s="0" t="str">
        <f aca="false">INDEX(Mapping!$C$2:$C$465,MATCH(E2591,Mapping!$A$2:$A$465,0))</f>
        <v>JHARKHAND</v>
      </c>
      <c r="H2591" s="2" t="n">
        <v>20.29</v>
      </c>
      <c r="I2591" s="3" t="n">
        <v>0.3</v>
      </c>
    </row>
    <row r="2592" customFormat="false" ht="15" hidden="false" customHeight="false" outlineLevel="0" collapsed="false">
      <c r="A2592" s="0" t="s">
        <v>34</v>
      </c>
      <c r="B2592" s="0" t="n">
        <f aca="false">VALUE(LEFT(A2592,4))</f>
        <v>2026</v>
      </c>
      <c r="C2592" s="0" t="str">
        <f aca="false">"FY"&amp;IF(VALUE(MID(A2592,6,2))&gt;=4,VALUE(LEFT(A2592,4)),VALUE(LEFT(A2592,4))-1)&amp;"-"&amp;TEXT(MOD(IF(VALUE(MID(A2592,6,2))&gt;=4,VALUE(LEFT(A2592,4)),VALUE(LEFT(A2592,4))-1)+1,100),"00")</f>
        <v>FY2025-26</v>
      </c>
      <c r="D2592" s="0" t="s">
        <v>670</v>
      </c>
      <c r="E2592" s="0" t="s">
        <v>242</v>
      </c>
      <c r="F2592" s="0" t="str">
        <f aca="false">INDEX(Mapping!$B$2:$B$465,MATCH(E2592,Mapping!$A$2:$A$465,0))</f>
        <v>SKS POWER</v>
      </c>
      <c r="G2592" s="0" t="str">
        <f aca="false">INDEX(Mapping!$C$2:$C$465,MATCH(E2592,Mapping!$A$2:$A$465,0))</f>
        <v>SKS POWER</v>
      </c>
      <c r="H2592" s="2" t="n">
        <v>18.74</v>
      </c>
      <c r="I2592" s="3" t="n">
        <v>0.27</v>
      </c>
    </row>
    <row r="2593" customFormat="false" ht="15" hidden="false" customHeight="false" outlineLevel="0" collapsed="false">
      <c r="A2593" s="0" t="s">
        <v>34</v>
      </c>
      <c r="B2593" s="0" t="n">
        <f aca="false">VALUE(LEFT(A2593,4))</f>
        <v>2026</v>
      </c>
      <c r="C2593" s="0" t="str">
        <f aca="false">"FY"&amp;IF(VALUE(MID(A2593,6,2))&gt;=4,VALUE(LEFT(A2593,4)),VALUE(LEFT(A2593,4))-1)&amp;"-"&amp;TEXT(MOD(IF(VALUE(MID(A2593,6,2))&gt;=4,VALUE(LEFT(A2593,4)),VALUE(LEFT(A2593,4))-1)+1,100),"00")</f>
        <v>FY2025-26</v>
      </c>
      <c r="D2593" s="0" t="s">
        <v>735</v>
      </c>
      <c r="E2593" s="0" t="s">
        <v>147</v>
      </c>
      <c r="F2593" s="0" t="str">
        <f aca="false">INDEX(Mapping!$B$2:$B$465,MATCH(E2593,Mapping!$A$2:$A$465,0))</f>
        <v>JAMMU &amp; KASHMIR</v>
      </c>
      <c r="G2593" s="0" t="str">
        <f aca="false">INDEX(Mapping!$C$2:$C$465,MATCH(E2593,Mapping!$A$2:$A$465,0))</f>
        <v>JAMMU &amp; KASHMIR</v>
      </c>
      <c r="H2593" s="2" t="n">
        <v>18.49</v>
      </c>
      <c r="I2593" s="3" t="n">
        <v>0.27</v>
      </c>
    </row>
    <row r="2594" customFormat="false" ht="15" hidden="false" customHeight="false" outlineLevel="0" collapsed="false">
      <c r="A2594" s="0" t="s">
        <v>34</v>
      </c>
      <c r="B2594" s="0" t="n">
        <f aca="false">VALUE(LEFT(A2594,4))</f>
        <v>2026</v>
      </c>
      <c r="C2594" s="0" t="str">
        <f aca="false">"FY"&amp;IF(VALUE(MID(A2594,6,2))&gt;=4,VALUE(LEFT(A2594,4)),VALUE(LEFT(A2594,4))-1)&amp;"-"&amp;TEXT(MOD(IF(VALUE(MID(A2594,6,2))&gt;=4,VALUE(LEFT(A2594,4)),VALUE(LEFT(A2594,4))-1)+1,100),"00")</f>
        <v>FY2025-26</v>
      </c>
      <c r="D2594" s="0" t="s">
        <v>839</v>
      </c>
      <c r="E2594" s="0" t="s">
        <v>343</v>
      </c>
      <c r="F2594" s="0" t="str">
        <f aca="false">INDEX(Mapping!$B$2:$B$465,MATCH(E2594,Mapping!$A$2:$A$465,0))</f>
        <v>2X600 VEDANTA LIMITED CHHATTISGARH POWER PLANT</v>
      </c>
      <c r="G2594" s="0" t="str">
        <f aca="false">INDEX(Mapping!$C$2:$C$465,MATCH(E2594,Mapping!$A$2:$A$465,0))</f>
        <v>2X600 VEDANTA LIMITED CHHATTISGARH POWER PLANT</v>
      </c>
      <c r="H2594" s="2" t="n">
        <v>17.99</v>
      </c>
      <c r="I2594" s="3" t="n">
        <v>0.26</v>
      </c>
    </row>
    <row r="2595" customFormat="false" ht="15" hidden="false" customHeight="false" outlineLevel="0" collapsed="false">
      <c r="A2595" s="0" t="s">
        <v>34</v>
      </c>
      <c r="B2595" s="0" t="n">
        <f aca="false">VALUE(LEFT(A2595,4))</f>
        <v>2026</v>
      </c>
      <c r="C2595" s="0" t="str">
        <f aca="false">"FY"&amp;IF(VALUE(MID(A2595,6,2))&gt;=4,VALUE(LEFT(A2595,4)),VALUE(LEFT(A2595,4))-1)&amp;"-"&amp;TEXT(MOD(IF(VALUE(MID(A2595,6,2))&gt;=4,VALUE(LEFT(A2595,4)),VALUE(LEFT(A2595,4))-1)+1,100),"00")</f>
        <v>FY2025-26</v>
      </c>
      <c r="D2595" s="0" t="s">
        <v>120</v>
      </c>
      <c r="E2595" s="0" t="s">
        <v>120</v>
      </c>
      <c r="F2595" s="0" t="str">
        <f aca="false">INDEX(Mapping!$B$2:$B$465,MATCH(E2595,Mapping!$A$2:$A$465,0))</f>
        <v>NEPAL (NEA / NVVN)</v>
      </c>
      <c r="G2595" s="0" t="str">
        <f aca="false">INDEX(Mapping!$C$2:$C$465,MATCH(E2595,Mapping!$A$2:$A$465,0))</f>
        <v>NEPAL (NEA / NVVN)</v>
      </c>
      <c r="H2595" s="2" t="n">
        <v>12.35</v>
      </c>
      <c r="I2595" s="3" t="n">
        <v>0.18</v>
      </c>
    </row>
    <row r="2596" customFormat="false" ht="15" hidden="false" customHeight="false" outlineLevel="0" collapsed="false">
      <c r="A2596" s="0" t="s">
        <v>34</v>
      </c>
      <c r="B2596" s="0" t="n">
        <f aca="false">VALUE(LEFT(A2596,4))</f>
        <v>2026</v>
      </c>
      <c r="C2596" s="0" t="str">
        <f aca="false">"FY"&amp;IF(VALUE(MID(A2596,6,2))&gt;=4,VALUE(LEFT(A2596,4)),VALUE(LEFT(A2596,4))-1)&amp;"-"&amp;TEXT(MOD(IF(VALUE(MID(A2596,6,2))&gt;=4,VALUE(LEFT(A2596,4)),VALUE(LEFT(A2596,4))-1)+1,100),"00")</f>
        <v>FY2025-26</v>
      </c>
      <c r="D2596" s="0" t="s">
        <v>665</v>
      </c>
      <c r="E2596" s="0" t="s">
        <v>61</v>
      </c>
      <c r="F2596" s="0" t="str">
        <f aca="false">INDEX(Mapping!$B$2:$B$465,MATCH(E2596,Mapping!$A$2:$A$465,0))</f>
        <v>ASSAM</v>
      </c>
      <c r="G2596" s="0" t="str">
        <f aca="false">INDEX(Mapping!$C$2:$C$465,MATCH(E2596,Mapping!$A$2:$A$465,0))</f>
        <v>ASSAM</v>
      </c>
      <c r="H2596" s="2" t="n">
        <v>6</v>
      </c>
      <c r="I2596" s="3" t="n">
        <v>0.09</v>
      </c>
    </row>
    <row r="2597" customFormat="false" ht="15" hidden="false" customHeight="false" outlineLevel="0" collapsed="false">
      <c r="A2597" s="0" t="s">
        <v>34</v>
      </c>
      <c r="B2597" s="0" t="n">
        <f aca="false">VALUE(LEFT(A2597,4))</f>
        <v>2026</v>
      </c>
      <c r="C2597" s="0" t="str">
        <f aca="false">"FY"&amp;IF(VALUE(MID(A2597,6,2))&gt;=4,VALUE(LEFT(A2597,4)),VALUE(LEFT(A2597,4))-1)&amp;"-"&amp;TEXT(MOD(IF(VALUE(MID(A2597,6,2))&gt;=4,VALUE(LEFT(A2597,4)),VALUE(LEFT(A2597,4))-1)+1,100),"00")</f>
        <v>FY2025-26</v>
      </c>
      <c r="D2597" s="0" t="s">
        <v>729</v>
      </c>
      <c r="E2597" s="0" t="s">
        <v>253</v>
      </c>
      <c r="F2597" s="0" t="str">
        <f aca="false">INDEX(Mapping!$B$2:$B$465,MATCH(E2597,Mapping!$A$2:$A$465,0))</f>
        <v>NAGALAND</v>
      </c>
      <c r="G2597" s="0" t="str">
        <f aca="false">INDEX(Mapping!$C$2:$C$465,MATCH(E2597,Mapping!$A$2:$A$465,0))</f>
        <v>NAGALAND</v>
      </c>
      <c r="H2597" s="2" t="n">
        <v>5.13</v>
      </c>
      <c r="I2597" s="3" t="n">
        <v>0.07</v>
      </c>
    </row>
    <row r="2598" customFormat="false" ht="15" hidden="false" customHeight="false" outlineLevel="0" collapsed="false">
      <c r="A2598" s="0" t="s">
        <v>34</v>
      </c>
      <c r="B2598" s="0" t="n">
        <f aca="false">VALUE(LEFT(A2598,4))</f>
        <v>2026</v>
      </c>
      <c r="C2598" s="0" t="str">
        <f aca="false">"FY"&amp;IF(VALUE(MID(A2598,6,2))&gt;=4,VALUE(LEFT(A2598,4)),VALUE(LEFT(A2598,4))-1)&amp;"-"&amp;TEXT(MOD(IF(VALUE(MID(A2598,6,2))&gt;=4,VALUE(LEFT(A2598,4)),VALUE(LEFT(A2598,4))-1)+1,100),"00")</f>
        <v>FY2025-26</v>
      </c>
      <c r="D2598" s="0" t="s">
        <v>727</v>
      </c>
      <c r="E2598" s="0" t="s">
        <v>199</v>
      </c>
      <c r="F2598" s="0" t="str">
        <f aca="false">INDEX(Mapping!$B$2:$B$465,MATCH(E2598,Mapping!$A$2:$A$465,0))</f>
        <v>TRIPURA</v>
      </c>
      <c r="G2598" s="0" t="str">
        <f aca="false">INDEX(Mapping!$C$2:$C$465,MATCH(E2598,Mapping!$A$2:$A$465,0))</f>
        <v>TRIPURA</v>
      </c>
      <c r="H2598" s="2" t="n">
        <v>4.73</v>
      </c>
      <c r="I2598" s="3" t="n">
        <v>0.07</v>
      </c>
    </row>
    <row r="2599" customFormat="false" ht="15" hidden="false" customHeight="false" outlineLevel="0" collapsed="false">
      <c r="A2599" s="0" t="s">
        <v>34</v>
      </c>
      <c r="B2599" s="0" t="n">
        <f aca="false">VALUE(LEFT(A2599,4))</f>
        <v>2026</v>
      </c>
      <c r="C2599" s="0" t="str">
        <f aca="false">"FY"&amp;IF(VALUE(MID(A2599,6,2))&gt;=4,VALUE(LEFT(A2599,4)),VALUE(LEFT(A2599,4))-1)&amp;"-"&amp;TEXT(MOD(IF(VALUE(MID(A2599,6,2))&gt;=4,VALUE(LEFT(A2599,4)),VALUE(LEFT(A2599,4))-1)+1,100),"00")</f>
        <v>FY2025-26</v>
      </c>
      <c r="D2599" s="0" t="s">
        <v>338</v>
      </c>
      <c r="E2599" s="0" t="s">
        <v>338</v>
      </c>
      <c r="F2599" s="0" t="str">
        <f aca="false">INDEX(Mapping!$B$2:$B$465,MATCH(E2599,Mapping!$A$2:$A$465,0))</f>
        <v>NEPAL (NEA / NVVN)</v>
      </c>
      <c r="G2599" s="0" t="str">
        <f aca="false">INDEX(Mapping!$C$2:$C$465,MATCH(E2599,Mapping!$A$2:$A$465,0))</f>
        <v>NEPAL (NEA / NVVN)</v>
      </c>
      <c r="H2599" s="2" t="n">
        <v>4.38</v>
      </c>
      <c r="I2599" s="3" t="n">
        <v>0.06</v>
      </c>
    </row>
    <row r="2600" customFormat="false" ht="15" hidden="false" customHeight="false" outlineLevel="0" collapsed="false">
      <c r="A2600" s="0" t="s">
        <v>34</v>
      </c>
      <c r="B2600" s="0" t="n">
        <f aca="false">VALUE(LEFT(A2600,4))</f>
        <v>2026</v>
      </c>
      <c r="C2600" s="0" t="str">
        <f aca="false">"FY"&amp;IF(VALUE(MID(A2600,6,2))&gt;=4,VALUE(LEFT(A2600,4)),VALUE(LEFT(A2600,4))-1)&amp;"-"&amp;TEXT(MOD(IF(VALUE(MID(A2600,6,2))&gt;=4,VALUE(LEFT(A2600,4)),VALUE(LEFT(A2600,4))-1)+1,100),"00")</f>
        <v>FY2025-26</v>
      </c>
      <c r="D2600" s="0" t="s">
        <v>299</v>
      </c>
      <c r="E2600" s="0" t="s">
        <v>299</v>
      </c>
      <c r="F2600" s="0" t="str">
        <f aca="false">INDEX(Mapping!$B$2:$B$465,MATCH(E2600,Mapping!$A$2:$A$465,0))</f>
        <v>NEPAL (NEA / NVVN)</v>
      </c>
      <c r="G2600" s="0" t="str">
        <f aca="false">INDEX(Mapping!$C$2:$C$465,MATCH(E2600,Mapping!$A$2:$A$465,0))</f>
        <v>NEPAL (NEA / NVVN)</v>
      </c>
      <c r="H2600" s="2" t="n">
        <v>4.17</v>
      </c>
      <c r="I2600" s="3" t="n">
        <v>0.06</v>
      </c>
    </row>
    <row r="2601" customFormat="false" ht="15" hidden="false" customHeight="false" outlineLevel="0" collapsed="false">
      <c r="A2601" s="0" t="s">
        <v>34</v>
      </c>
      <c r="B2601" s="0" t="n">
        <f aca="false">VALUE(LEFT(A2601,4))</f>
        <v>2026</v>
      </c>
      <c r="C2601" s="0" t="str">
        <f aca="false">"FY"&amp;IF(VALUE(MID(A2601,6,2))&gt;=4,VALUE(LEFT(A2601,4)),VALUE(LEFT(A2601,4))-1)&amp;"-"&amp;TEXT(MOD(IF(VALUE(MID(A2601,6,2))&gt;=4,VALUE(LEFT(A2601,4)),VALUE(LEFT(A2601,4))-1)+1,100),"00")</f>
        <v>FY2025-26</v>
      </c>
      <c r="D2601" s="0" t="s">
        <v>690</v>
      </c>
      <c r="E2601" s="0" t="s">
        <v>198</v>
      </c>
      <c r="F2601" s="0" t="str">
        <f aca="false">INDEX(Mapping!$B$2:$B$465,MATCH(E2601,Mapping!$A$2:$A$465,0))</f>
        <v>CHANDIGARH</v>
      </c>
      <c r="G2601" s="0" t="str">
        <f aca="false">INDEX(Mapping!$C$2:$C$465,MATCH(E2601,Mapping!$A$2:$A$465,0))</f>
        <v>CHANDIGARH</v>
      </c>
      <c r="H2601" s="2" t="n">
        <v>3.27</v>
      </c>
      <c r="I2601" s="3" t="n">
        <v>0.05</v>
      </c>
    </row>
    <row r="2602" customFormat="false" ht="15" hidden="false" customHeight="false" outlineLevel="0" collapsed="false">
      <c r="A2602" s="0" t="s">
        <v>34</v>
      </c>
      <c r="B2602" s="0" t="n">
        <f aca="false">VALUE(LEFT(A2602,4))</f>
        <v>2026</v>
      </c>
      <c r="C2602" s="0" t="str">
        <f aca="false">"FY"&amp;IF(VALUE(MID(A2602,6,2))&gt;=4,VALUE(LEFT(A2602,4)),VALUE(LEFT(A2602,4))-1)&amp;"-"&amp;TEXT(MOD(IF(VALUE(MID(A2602,6,2))&gt;=4,VALUE(LEFT(A2602,4)),VALUE(LEFT(A2602,4))-1)+1,100),"00")</f>
        <v>FY2025-26</v>
      </c>
      <c r="D2602" s="0" t="s">
        <v>882</v>
      </c>
      <c r="E2602" s="0" t="s">
        <v>463</v>
      </c>
      <c r="F2602" s="0" t="str">
        <f aca="false">INDEX(Mapping!$B$2:$B$465,MATCH(E2602,Mapping!$A$2:$A$465,0))</f>
        <v>RELIANCE INDUSTRIES LIMITED JAMNAGAR</v>
      </c>
      <c r="G2602" s="0" t="str">
        <f aca="false">INDEX(Mapping!$C$2:$C$465,MATCH(E2602,Mapping!$A$2:$A$465,0))</f>
        <v>RELIANCE INDUSTRIES LIMITED JAMNAGAR</v>
      </c>
      <c r="H2602" s="2" t="n">
        <v>1.54</v>
      </c>
      <c r="I2602" s="3" t="n">
        <v>0.02</v>
      </c>
    </row>
    <row r="2603" customFormat="false" ht="15" hidden="false" customHeight="false" outlineLevel="0" collapsed="false">
      <c r="A2603" s="0" t="s">
        <v>34</v>
      </c>
      <c r="B2603" s="0" t="n">
        <f aca="false">VALUE(LEFT(A2603,4))</f>
        <v>2026</v>
      </c>
      <c r="C2603" s="0" t="str">
        <f aca="false">"FY"&amp;IF(VALUE(MID(A2603,6,2))&gt;=4,VALUE(LEFT(A2603,4)),VALUE(LEFT(A2603,4))-1)&amp;"-"&amp;TEXT(MOD(IF(VALUE(MID(A2603,6,2))&gt;=4,VALUE(LEFT(A2603,4)),VALUE(LEFT(A2603,4))-1)+1,100),"00")</f>
        <v>FY2025-26</v>
      </c>
      <c r="D2603" s="0" t="s">
        <v>503</v>
      </c>
      <c r="E2603" s="0" t="s">
        <v>503</v>
      </c>
      <c r="F2603" s="0" t="str">
        <f aca="false">INDEX(Mapping!$B$2:$B$465,MATCH(E2603,Mapping!$A$2:$A$465,0))</f>
        <v>JUNIPER GREEN COSMIC PRIVATE LIMITED_BESS</v>
      </c>
      <c r="G2603" s="0" t="str">
        <f aca="false">INDEX(Mapping!$C$2:$C$465,MATCH(E2603,Mapping!$A$2:$A$465,0))</f>
        <v>JUNIPER GREEN ENERGY</v>
      </c>
      <c r="H2603" s="2" t="n">
        <v>0.53</v>
      </c>
      <c r="I2603" s="3" t="n">
        <v>0.01</v>
      </c>
    </row>
    <row r="2604" customFormat="false" ht="15" hidden="false" customHeight="false" outlineLevel="0" collapsed="false">
      <c r="A2604" s="0" t="s">
        <v>34</v>
      </c>
      <c r="B2604" s="0" t="n">
        <f aca="false">VALUE(LEFT(A2604,4))</f>
        <v>2026</v>
      </c>
      <c r="C2604" s="0" t="str">
        <f aca="false">"FY"&amp;IF(VALUE(MID(A2604,6,2))&gt;=4,VALUE(LEFT(A2604,4)),VALUE(LEFT(A2604,4))-1)&amp;"-"&amp;TEXT(MOD(IF(VALUE(MID(A2604,6,2))&gt;=4,VALUE(LEFT(A2604,4)),VALUE(LEFT(A2604,4))-1)+1,100),"00")</f>
        <v>FY2025-26</v>
      </c>
      <c r="D2604" s="0" t="s">
        <v>824</v>
      </c>
      <c r="E2604" s="0" t="s">
        <v>482</v>
      </c>
      <c r="F2604" s="0" t="str">
        <f aca="false">INDEX(Mapping!$B$2:$B$465,MATCH(E2604,Mapping!$A$2:$A$465,0))</f>
        <v>GOA SR</v>
      </c>
      <c r="G2604" s="0" t="str">
        <f aca="false">INDEX(Mapping!$C$2:$C$465,MATCH(E2604,Mapping!$A$2:$A$465,0))</f>
        <v>GOA SR</v>
      </c>
      <c r="H2604" s="2" t="n">
        <v>0.17</v>
      </c>
      <c r="I2604" s="3" t="n">
        <v>0.003</v>
      </c>
    </row>
    <row r="2605" customFormat="false" ht="15" hidden="false" customHeight="false" outlineLevel="0" collapsed="false">
      <c r="A2605" s="0" t="s">
        <v>34</v>
      </c>
      <c r="B2605" s="0" t="n">
        <f aca="false">VALUE(LEFT(A2605,4))</f>
        <v>2026</v>
      </c>
      <c r="C2605" s="0" t="str">
        <f aca="false">"FY"&amp;IF(VALUE(MID(A2605,6,2))&gt;=4,VALUE(LEFT(A2605,4)),VALUE(LEFT(A2605,4))-1)&amp;"-"&amp;TEXT(MOD(IF(VALUE(MID(A2605,6,2))&gt;=4,VALUE(LEFT(A2605,4)),VALUE(LEFT(A2605,4))-1)+1,100),"00")</f>
        <v>FY2025-26</v>
      </c>
      <c r="D2605" s="0" t="s">
        <v>713</v>
      </c>
      <c r="E2605" s="0" t="s">
        <v>268</v>
      </c>
      <c r="F2605" s="0" t="str">
        <f aca="false">INDEX(Mapping!$B$2:$B$465,MATCH(E2605,Mapping!$A$2:$A$465,0))</f>
        <v>GOA</v>
      </c>
      <c r="G2605" s="0" t="str">
        <f aca="false">INDEX(Mapping!$C$2:$C$465,MATCH(E2605,Mapping!$A$2:$A$465,0))</f>
        <v>GOA</v>
      </c>
      <c r="H2605" s="2" t="n">
        <v>0.11</v>
      </c>
      <c r="I2605" s="3" t="n">
        <v>0.002</v>
      </c>
    </row>
    <row r="2606" customFormat="false" ht="15" hidden="false" customHeight="false" outlineLevel="0" collapsed="false">
      <c r="A2606" s="0" t="s">
        <v>34</v>
      </c>
      <c r="B2606" s="0" t="n">
        <f aca="false">VALUE(LEFT(A2606,4))</f>
        <v>2026</v>
      </c>
      <c r="C2606" s="0" t="str">
        <f aca="false">"FY"&amp;IF(VALUE(MID(A2606,6,2))&gt;=4,VALUE(LEFT(A2606,4)),VALUE(LEFT(A2606,4))-1)&amp;"-"&amp;TEXT(MOD(IF(VALUE(MID(A2606,6,2))&gt;=4,VALUE(LEFT(A2606,4)),VALUE(LEFT(A2606,4))-1)+1,100),"00")</f>
        <v>FY2025-26</v>
      </c>
      <c r="D2606" s="0" t="s">
        <v>609</v>
      </c>
      <c r="E2606" s="0" t="s">
        <v>609</v>
      </c>
      <c r="F2606" s="0" t="str">
        <f aca="false">INDEX(Mapping!$B$2:$B$465,MATCH(E2606,Mapping!$A$2:$A$465,0))</f>
        <v>ACME SURYODAYA PRIVATE LIMITED_BESS</v>
      </c>
      <c r="G2606" s="0" t="str">
        <f aca="false">INDEX(Mapping!$C$2:$C$465,MATCH(E2606,Mapping!$A$2:$A$465,0))</f>
        <v>ACME</v>
      </c>
      <c r="H2606" s="2" t="n">
        <v>0.06</v>
      </c>
      <c r="I2606" s="3" t="n">
        <v>0.0009</v>
      </c>
    </row>
    <row r="2607" customFormat="false" ht="15" hidden="false" customHeight="false" outlineLevel="0" collapsed="false">
      <c r="A2607" s="0" t="s">
        <v>34</v>
      </c>
      <c r="B2607" s="0" t="n">
        <f aca="false">VALUE(LEFT(A2607,4))</f>
        <v>2026</v>
      </c>
      <c r="C2607" s="0" t="str">
        <f aca="false">"FY"&amp;IF(VALUE(MID(A2607,6,2))&gt;=4,VALUE(LEFT(A2607,4)),VALUE(LEFT(A2607,4))-1)&amp;"-"&amp;TEXT(MOD(IF(VALUE(MID(A2607,6,2))&gt;=4,VALUE(LEFT(A2607,4)),VALUE(LEFT(A2607,4))-1)+1,100),"00")</f>
        <v>FY2025-26</v>
      </c>
      <c r="D2607" s="0" t="s">
        <v>755</v>
      </c>
      <c r="E2607" s="0" t="s">
        <v>181</v>
      </c>
      <c r="F2607" s="0" t="str">
        <f aca="false">INDEX(Mapping!$B$2:$B$465,MATCH(E2607,Mapping!$A$2:$A$465,0))</f>
        <v>ARUNACHAL PRADESH</v>
      </c>
      <c r="G2607" s="0" t="str">
        <f aca="false">INDEX(Mapping!$C$2:$C$465,MATCH(E2607,Mapping!$A$2:$A$465,0))</f>
        <v>ARUNACHAL PRADESH</v>
      </c>
      <c r="H2607" s="2" t="n">
        <v>0.02</v>
      </c>
      <c r="I2607" s="3" t="n">
        <v>0.0002</v>
      </c>
    </row>
  </sheetData>
  <autoFilter ref="A1:I26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886</v>
      </c>
      <c r="H1" s="5" t="s">
        <v>887</v>
      </c>
    </row>
    <row r="2" customFormat="false" ht="28.35" hidden="false" customHeight="false" outlineLevel="0" collapsed="false">
      <c r="A2" s="1" t="s">
        <v>637</v>
      </c>
      <c r="B2" s="1" t="n">
        <v>2020</v>
      </c>
      <c r="C2" s="1" t="n">
        <v>2021</v>
      </c>
      <c r="D2" s="1" t="n">
        <v>2022</v>
      </c>
      <c r="E2" s="1" t="n">
        <v>2023</v>
      </c>
      <c r="F2" s="1" t="n">
        <v>2024</v>
      </c>
      <c r="G2" s="1" t="n">
        <v>2025</v>
      </c>
      <c r="H2" s="1" t="n">
        <v>2026</v>
      </c>
      <c r="I2" s="1" t="s">
        <v>888</v>
      </c>
      <c r="J2" s="1" t="s">
        <v>889</v>
      </c>
      <c r="K2" s="1" t="s">
        <v>890</v>
      </c>
      <c r="L2" s="1" t="s">
        <v>891</v>
      </c>
      <c r="M2" s="1" t="s">
        <v>892</v>
      </c>
      <c r="N2" s="1" t="s">
        <v>893</v>
      </c>
      <c r="O2" s="1" t="s">
        <v>894</v>
      </c>
      <c r="P2" s="1" t="s">
        <v>895</v>
      </c>
      <c r="Q2" s="1" t="s">
        <v>896</v>
      </c>
    </row>
    <row r="3" customFormat="false" ht="15" hidden="false" customHeight="false" outlineLevel="0" collapsed="false">
      <c r="A3" s="0" t="s">
        <v>343</v>
      </c>
      <c r="B3" s="2" t="n">
        <f aca="false">ROUND(SUMIFS(Monthly_Sold!$H$2:$H$7864,Monthly_Sold!$F$2:$F$7864,$A3,Monthly_Sold!$B$2:$B$7864,B$2),4)</f>
        <v>0</v>
      </c>
      <c r="C3" s="2" t="n">
        <f aca="false">ROUND(SUMIFS(Monthly_Sold!$H$2:$H$7864,Monthly_Sold!$F$2:$F$7864,$A3,Monthly_Sold!$B$2:$B$7864,C$2),4)</f>
        <v>0</v>
      </c>
      <c r="D3" s="2" t="n">
        <f aca="false">ROUND(SUMIFS(Monthly_Sold!$H$2:$H$7864,Monthly_Sold!$F$2:$F$7864,$A3,Monthly_Sold!$B$2:$B$7864,D$2),4)</f>
        <v>0</v>
      </c>
      <c r="E3" s="2" t="n">
        <f aca="false">ROUND(SUMIFS(Monthly_Sold!$H$2:$H$7864,Monthly_Sold!$F$2:$F$7864,$A3,Monthly_Sold!$B$2:$B$7864,E$2),4)</f>
        <v>0</v>
      </c>
      <c r="F3" s="2" t="n">
        <f aca="false">ROUND(SUMIFS(Monthly_Sold!$H$2:$H$7864,Monthly_Sold!$F$2:$F$7864,$A3,Monthly_Sold!$B$2:$B$7864,F$2),4)</f>
        <v>0</v>
      </c>
      <c r="G3" s="2" t="n">
        <f aca="false">ROUND(SUMIFS(Monthly_Sold!$H$2:$H$7864,Monthly_Sold!$F$2:$F$7864,$A3,Monthly_Sold!$B$2:$B$7864,G$2),4)</f>
        <v>66.58</v>
      </c>
      <c r="H3" s="2" t="n">
        <f aca="false">ROUND(SUMIFS(Monthly_Sold!$H$2:$H$7864,Monthly_Sold!$F$2:$F$7864,$A3,Monthly_Sold!$B$2:$B$7864,H$2),4)</f>
        <v>25.45</v>
      </c>
      <c r="I3" s="2" t="n">
        <f aca="false">ROUND(SUM(B3:H3),4)</f>
        <v>92.03</v>
      </c>
      <c r="J3" s="6" t="n">
        <f aca="false">RANK(I3,$I$3:$I$304,0)+COUNTIF($I$3:I3,I3)-1</f>
        <v>121</v>
      </c>
      <c r="K3" s="6" t="n">
        <f aca="false">RANK(B3,$B$3:$B$304,0)+COUNTIF($B$3:B3,B3)-1</f>
        <v>82</v>
      </c>
      <c r="L3" s="6" t="n">
        <f aca="false">RANK(C3,$C$3:$C$304,0)+COUNTIF($C$3:C3,C3)-1</f>
        <v>98</v>
      </c>
      <c r="M3" s="6" t="n">
        <f aca="false">RANK(D3,$D$3:$D$304,0)+COUNTIF($D$3:D3,D3)-1</f>
        <v>102</v>
      </c>
      <c r="N3" s="6" t="n">
        <f aca="false">RANK(E3,$E$3:$E$304,0)+COUNTIF($E$3:E3,E3)-1</f>
        <v>98</v>
      </c>
      <c r="O3" s="6" t="n">
        <f aca="false">RANK(F3,$F$3:$F$304,0)+COUNTIF($F$3:F3,F3)-1</f>
        <v>184</v>
      </c>
      <c r="P3" s="6" t="n">
        <f aca="false">RANK(G3,$G$3:$G$304,0)+COUNTIF($G$3:G3,G3)-1</f>
        <v>86</v>
      </c>
      <c r="Q3" s="6" t="n">
        <f aca="false">RANK(H3,$H$3:$H$304,0)+COUNTIF($H$3:H3,H3)-1</f>
        <v>87</v>
      </c>
    </row>
    <row r="4" customFormat="false" ht="15" hidden="false" customHeight="false" outlineLevel="0" collapsed="false">
      <c r="A4" s="0" t="s">
        <v>107</v>
      </c>
      <c r="B4" s="2" t="n">
        <f aca="false">ROUND(SUMIFS(Monthly_Sold!$H$2:$H$7864,Monthly_Sold!$F$2:$F$7864,$A4,Monthly_Sold!$B$2:$B$7864,B$2),4)</f>
        <v>316.17</v>
      </c>
      <c r="C4" s="2" t="n">
        <f aca="false">ROUND(SUMIFS(Monthly_Sold!$H$2:$H$7864,Monthly_Sold!$F$2:$F$7864,$A4,Monthly_Sold!$B$2:$B$7864,C$2),4)</f>
        <v>413.39</v>
      </c>
      <c r="D4" s="2" t="n">
        <f aca="false">ROUND(SUMIFS(Monthly_Sold!$H$2:$H$7864,Monthly_Sold!$F$2:$F$7864,$A4,Monthly_Sold!$B$2:$B$7864,D$2),4)</f>
        <v>751.69</v>
      </c>
      <c r="E4" s="2" t="n">
        <f aca="false">ROUND(SUMIFS(Monthly_Sold!$H$2:$H$7864,Monthly_Sold!$F$2:$F$7864,$A4,Monthly_Sold!$B$2:$B$7864,E$2),4)</f>
        <v>496.83</v>
      </c>
      <c r="F4" s="2" t="n">
        <f aca="false">ROUND(SUMIFS(Monthly_Sold!$H$2:$H$7864,Monthly_Sold!$F$2:$F$7864,$A4,Monthly_Sold!$B$2:$B$7864,F$2),4)</f>
        <v>550.96</v>
      </c>
      <c r="G4" s="2" t="n">
        <f aca="false">ROUND(SUMIFS(Monthly_Sold!$H$2:$H$7864,Monthly_Sold!$F$2:$F$7864,$A4,Monthly_Sold!$B$2:$B$7864,G$2),4)</f>
        <v>315.97</v>
      </c>
      <c r="H4" s="2" t="n">
        <f aca="false">ROUND(SUMIFS(Monthly_Sold!$H$2:$H$7864,Monthly_Sold!$F$2:$F$7864,$A4,Monthly_Sold!$B$2:$B$7864,H$2),4)</f>
        <v>99.01</v>
      </c>
      <c r="I4" s="2" t="n">
        <f aca="false">ROUND(SUM(B4:H4),4)</f>
        <v>2944.02</v>
      </c>
      <c r="J4" s="6" t="n">
        <f aca="false">RANK(I4,$I$3:$I$304,0)+COUNTIF($I$3:I4,I4)-1</f>
        <v>31</v>
      </c>
      <c r="K4" s="6" t="n">
        <f aca="false">RANK(B4,$B$3:$B$304,0)+COUNTIF($B$3:B4,B4)-1</f>
        <v>45</v>
      </c>
      <c r="L4" s="6" t="n">
        <f aca="false">RANK(C4,$C$3:$C$304,0)+COUNTIF($C$3:C4,C4)-1</f>
        <v>33</v>
      </c>
      <c r="M4" s="6" t="n">
        <f aca="false">RANK(D4,$D$3:$D$304,0)+COUNTIF($D$3:D4,D4)-1</f>
        <v>22</v>
      </c>
      <c r="N4" s="6" t="n">
        <f aca="false">RANK(E4,$E$3:$E$304,0)+COUNTIF($E$3:E4,E4)-1</f>
        <v>32</v>
      </c>
      <c r="O4" s="6" t="n">
        <f aca="false">RANK(F4,$F$3:$F$304,0)+COUNTIF($F$3:F4,F4)-1</f>
        <v>29</v>
      </c>
      <c r="P4" s="6" t="n">
        <f aca="false">RANK(G4,$G$3:$G$304,0)+COUNTIF($G$3:G4,G4)-1</f>
        <v>48</v>
      </c>
      <c r="Q4" s="6" t="n">
        <f aca="false">RANK(H4,$H$3:$H$304,0)+COUNTIF($H$3:H4,H4)-1</f>
        <v>48</v>
      </c>
    </row>
    <row r="5" customFormat="false" ht="15" hidden="false" customHeight="false" outlineLevel="0" collapsed="false">
      <c r="A5" s="0" t="s">
        <v>609</v>
      </c>
      <c r="B5" s="2" t="n">
        <f aca="false">ROUND(SUMIFS(Monthly_Sold!$H$2:$H$7864,Monthly_Sold!$F$2:$F$7864,$A5,Monthly_Sold!$B$2:$B$7864,B$2),4)</f>
        <v>0</v>
      </c>
      <c r="C5" s="2" t="n">
        <f aca="false">ROUND(SUMIFS(Monthly_Sold!$H$2:$H$7864,Monthly_Sold!$F$2:$F$7864,$A5,Monthly_Sold!$B$2:$B$7864,C$2),4)</f>
        <v>0</v>
      </c>
      <c r="D5" s="2" t="n">
        <f aca="false">ROUND(SUMIFS(Monthly_Sold!$H$2:$H$7864,Monthly_Sold!$F$2:$F$7864,$A5,Monthly_Sold!$B$2:$B$7864,D$2),4)</f>
        <v>0</v>
      </c>
      <c r="E5" s="2" t="n">
        <f aca="false">ROUND(SUMIFS(Monthly_Sold!$H$2:$H$7864,Monthly_Sold!$F$2:$F$7864,$A5,Monthly_Sold!$B$2:$B$7864,E$2),4)</f>
        <v>0</v>
      </c>
      <c r="F5" s="2" t="n">
        <f aca="false">ROUND(SUMIFS(Monthly_Sold!$H$2:$H$7864,Monthly_Sold!$F$2:$F$7864,$A5,Monthly_Sold!$B$2:$B$7864,F$2),4)</f>
        <v>0</v>
      </c>
      <c r="G5" s="2" t="n">
        <f aca="false">ROUND(SUMIFS(Monthly_Sold!$H$2:$H$7864,Monthly_Sold!$F$2:$F$7864,$A5,Monthly_Sold!$B$2:$B$7864,G$2),4)</f>
        <v>0</v>
      </c>
      <c r="H5" s="2" t="n">
        <f aca="false">ROUND(SUMIFS(Monthly_Sold!$H$2:$H$7864,Monthly_Sold!$F$2:$F$7864,$A5,Monthly_Sold!$B$2:$B$7864,H$2),4)</f>
        <v>0.11</v>
      </c>
      <c r="I5" s="2" t="n">
        <f aca="false">ROUND(SUM(B5:H5),4)</f>
        <v>0.11</v>
      </c>
      <c r="J5" s="6" t="n">
        <f aca="false">RANK(I5,$I$3:$I$304,0)+COUNTIF($I$3:I5,I5)-1</f>
        <v>286</v>
      </c>
      <c r="K5" s="6" t="n">
        <f aca="false">RANK(B5,$B$3:$B$304,0)+COUNTIF($B$3:B5,B5)-1</f>
        <v>83</v>
      </c>
      <c r="L5" s="6" t="n">
        <f aca="false">RANK(C5,$C$3:$C$304,0)+COUNTIF($C$3:C5,C5)-1</f>
        <v>99</v>
      </c>
      <c r="M5" s="6" t="n">
        <f aca="false">RANK(D5,$D$3:$D$304,0)+COUNTIF($D$3:D5,D5)-1</f>
        <v>103</v>
      </c>
      <c r="N5" s="6" t="n">
        <f aca="false">RANK(E5,$E$3:$E$304,0)+COUNTIF($E$3:E5,E5)-1</f>
        <v>99</v>
      </c>
      <c r="O5" s="6" t="n">
        <f aca="false">RANK(F5,$F$3:$F$304,0)+COUNTIF($F$3:F5,F5)-1</f>
        <v>185</v>
      </c>
      <c r="P5" s="6" t="n">
        <f aca="false">RANK(G5,$G$3:$G$304,0)+COUNTIF($G$3:G5,G5)-1</f>
        <v>180</v>
      </c>
      <c r="Q5" s="6" t="n">
        <f aca="false">RANK(H5,$H$3:$H$304,0)+COUNTIF($H$3:H5,H5)-1</f>
        <v>158</v>
      </c>
    </row>
    <row r="6" customFormat="false" ht="15" hidden="false" customHeight="false" outlineLevel="0" collapsed="false">
      <c r="A6" s="0" t="s">
        <v>129</v>
      </c>
      <c r="B6" s="2" t="n">
        <f aca="false">ROUND(SUMIFS(Monthly_Sold!$H$2:$H$7864,Monthly_Sold!$F$2:$F$7864,$A6,Monthly_Sold!$B$2:$B$7864,B$2),4)</f>
        <v>462.43</v>
      </c>
      <c r="C6" s="2" t="n">
        <f aca="false">ROUND(SUMIFS(Monthly_Sold!$H$2:$H$7864,Monthly_Sold!$F$2:$F$7864,$A6,Monthly_Sold!$B$2:$B$7864,C$2),4)</f>
        <v>315.93</v>
      </c>
      <c r="D6" s="2" t="n">
        <f aca="false">ROUND(SUMIFS(Monthly_Sold!$H$2:$H$7864,Monthly_Sold!$F$2:$F$7864,$A6,Monthly_Sold!$B$2:$B$7864,D$2),4)</f>
        <v>213.26</v>
      </c>
      <c r="E6" s="2" t="n">
        <f aca="false">ROUND(SUMIFS(Monthly_Sold!$H$2:$H$7864,Monthly_Sold!$F$2:$F$7864,$A6,Monthly_Sold!$B$2:$B$7864,E$2),4)</f>
        <v>261.13</v>
      </c>
      <c r="F6" s="2" t="n">
        <f aca="false">ROUND(SUMIFS(Monthly_Sold!$H$2:$H$7864,Monthly_Sold!$F$2:$F$7864,$A6,Monthly_Sold!$B$2:$B$7864,F$2),4)</f>
        <v>510.49</v>
      </c>
      <c r="G6" s="2" t="n">
        <f aca="false">ROUND(SUMIFS(Monthly_Sold!$H$2:$H$7864,Monthly_Sold!$F$2:$F$7864,$A6,Monthly_Sold!$B$2:$B$7864,G$2),4)</f>
        <v>527.17</v>
      </c>
      <c r="H6" s="2" t="n">
        <f aca="false">ROUND(SUMIFS(Monthly_Sold!$H$2:$H$7864,Monthly_Sold!$F$2:$F$7864,$A6,Monthly_Sold!$B$2:$B$7864,H$2),4)</f>
        <v>39.82</v>
      </c>
      <c r="I6" s="2" t="n">
        <f aca="false">ROUND(SUM(B6:H6),4)</f>
        <v>2330.23</v>
      </c>
      <c r="J6" s="6" t="n">
        <f aca="false">RANK(I6,$I$3:$I$304,0)+COUNTIF($I$3:I6,I6)-1</f>
        <v>36</v>
      </c>
      <c r="K6" s="6" t="n">
        <f aca="false">RANK(B6,$B$3:$B$304,0)+COUNTIF($B$3:B6,B6)-1</f>
        <v>29</v>
      </c>
      <c r="L6" s="6" t="n">
        <f aca="false">RANK(C6,$C$3:$C$304,0)+COUNTIF($C$3:C6,C6)-1</f>
        <v>39</v>
      </c>
      <c r="M6" s="6" t="n">
        <f aca="false">RANK(D6,$D$3:$D$304,0)+COUNTIF($D$3:D6,D6)-1</f>
        <v>39</v>
      </c>
      <c r="N6" s="6" t="n">
        <f aca="false">RANK(E6,$E$3:$E$304,0)+COUNTIF($E$3:E6,E6)-1</f>
        <v>38</v>
      </c>
      <c r="O6" s="6" t="n">
        <f aca="false">RANK(F6,$F$3:$F$304,0)+COUNTIF($F$3:F6,F6)-1</f>
        <v>31</v>
      </c>
      <c r="P6" s="6" t="n">
        <f aca="false">RANK(G6,$G$3:$G$304,0)+COUNTIF($G$3:G6,G6)-1</f>
        <v>34</v>
      </c>
      <c r="Q6" s="6" t="n">
        <f aca="false">RANK(H6,$H$3:$H$304,0)+COUNTIF($H$3:H6,H6)-1</f>
        <v>66</v>
      </c>
    </row>
    <row r="7" customFormat="false" ht="15" hidden="false" customHeight="false" outlineLevel="0" collapsed="false">
      <c r="A7" s="0" t="s">
        <v>408</v>
      </c>
      <c r="B7" s="2" t="n">
        <f aca="false">ROUND(SUMIFS(Monthly_Sold!$H$2:$H$7864,Monthly_Sold!$F$2:$F$7864,$A7,Monthly_Sold!$B$2:$B$7864,B$2),4)</f>
        <v>28.52</v>
      </c>
      <c r="C7" s="2" t="n">
        <f aca="false">ROUND(SUMIFS(Monthly_Sold!$H$2:$H$7864,Monthly_Sold!$F$2:$F$7864,$A7,Monthly_Sold!$B$2:$B$7864,C$2),4)</f>
        <v>2.82</v>
      </c>
      <c r="D7" s="2" t="n">
        <f aca="false">ROUND(SUMIFS(Monthly_Sold!$H$2:$H$7864,Monthly_Sold!$F$2:$F$7864,$A7,Monthly_Sold!$B$2:$B$7864,D$2),4)</f>
        <v>23.11</v>
      </c>
      <c r="E7" s="2" t="n">
        <f aca="false">ROUND(SUMIFS(Monthly_Sold!$H$2:$H$7864,Monthly_Sold!$F$2:$F$7864,$A7,Monthly_Sold!$B$2:$B$7864,E$2),4)</f>
        <v>0</v>
      </c>
      <c r="F7" s="2" t="n">
        <f aca="false">ROUND(SUMIFS(Monthly_Sold!$H$2:$H$7864,Monthly_Sold!$F$2:$F$7864,$A7,Monthly_Sold!$B$2:$B$7864,F$2),4)</f>
        <v>0</v>
      </c>
      <c r="G7" s="2" t="n">
        <f aca="false">ROUND(SUMIFS(Monthly_Sold!$H$2:$H$7864,Monthly_Sold!$F$2:$F$7864,$A7,Monthly_Sold!$B$2:$B$7864,G$2),4)</f>
        <v>0</v>
      </c>
      <c r="H7" s="2" t="n">
        <f aca="false">ROUND(SUMIFS(Monthly_Sold!$H$2:$H$7864,Monthly_Sold!$F$2:$F$7864,$A7,Monthly_Sold!$B$2:$B$7864,H$2),4)</f>
        <v>0</v>
      </c>
      <c r="I7" s="2" t="n">
        <f aca="false">ROUND(SUM(B7:H7),4)</f>
        <v>54.45</v>
      </c>
      <c r="J7" s="6" t="n">
        <f aca="false">RANK(I7,$I$3:$I$304,0)+COUNTIF($I$3:I7,I7)-1</f>
        <v>145</v>
      </c>
      <c r="K7" s="6" t="n">
        <f aca="false">RANK(B7,$B$3:$B$304,0)+COUNTIF($B$3:B7,B7)-1</f>
        <v>69</v>
      </c>
      <c r="L7" s="6" t="n">
        <f aca="false">RANK(C7,$C$3:$C$304,0)+COUNTIF($C$3:C7,C7)-1</f>
        <v>82</v>
      </c>
      <c r="M7" s="6" t="n">
        <f aca="false">RANK(D7,$D$3:$D$304,0)+COUNTIF($D$3:D7,D7)-1</f>
        <v>74</v>
      </c>
      <c r="N7" s="6" t="n">
        <f aca="false">RANK(E7,$E$3:$E$304,0)+COUNTIF($E$3:E7,E7)-1</f>
        <v>100</v>
      </c>
      <c r="O7" s="6" t="n">
        <f aca="false">RANK(F7,$F$3:$F$304,0)+COUNTIF($F$3:F7,F7)-1</f>
        <v>186</v>
      </c>
      <c r="P7" s="6" t="n">
        <f aca="false">RANK(G7,$G$3:$G$304,0)+COUNTIF($G$3:G7,G7)-1</f>
        <v>181</v>
      </c>
      <c r="Q7" s="6" t="n">
        <f aca="false">RANK(H7,$H$3:$H$304,0)+COUNTIF($H$3:H7,H7)-1</f>
        <v>164</v>
      </c>
    </row>
    <row r="8" customFormat="false" ht="15" hidden="false" customHeight="false" outlineLevel="0" collapsed="false">
      <c r="A8" s="0" t="s">
        <v>452</v>
      </c>
      <c r="B8" s="2" t="n">
        <f aca="false">ROUND(SUMIFS(Monthly_Sold!$H$2:$H$7864,Monthly_Sold!$F$2:$F$7864,$A8,Monthly_Sold!$B$2:$B$7864,B$2),4)</f>
        <v>0</v>
      </c>
      <c r="C8" s="2" t="n">
        <f aca="false">ROUND(SUMIFS(Monthly_Sold!$H$2:$H$7864,Monthly_Sold!$F$2:$F$7864,$A8,Monthly_Sold!$B$2:$B$7864,C$2),4)</f>
        <v>0</v>
      </c>
      <c r="D8" s="2" t="n">
        <f aca="false">ROUND(SUMIFS(Monthly_Sold!$H$2:$H$7864,Monthly_Sold!$F$2:$F$7864,$A8,Monthly_Sold!$B$2:$B$7864,D$2),4)</f>
        <v>0</v>
      </c>
      <c r="E8" s="2" t="n">
        <f aca="false">ROUND(SUMIFS(Monthly_Sold!$H$2:$H$7864,Monthly_Sold!$F$2:$F$7864,$A8,Monthly_Sold!$B$2:$B$7864,E$2),4)</f>
        <v>0</v>
      </c>
      <c r="F8" s="2" t="n">
        <f aca="false">ROUND(SUMIFS(Monthly_Sold!$H$2:$H$7864,Monthly_Sold!$F$2:$F$7864,$A8,Monthly_Sold!$B$2:$B$7864,F$2),4)</f>
        <v>28.57</v>
      </c>
      <c r="G8" s="2" t="n">
        <f aca="false">ROUND(SUMIFS(Monthly_Sold!$H$2:$H$7864,Monthly_Sold!$F$2:$F$7864,$A8,Monthly_Sold!$B$2:$B$7864,G$2),4)</f>
        <v>0</v>
      </c>
      <c r="H8" s="2" t="n">
        <f aca="false">ROUND(SUMIFS(Monthly_Sold!$H$2:$H$7864,Monthly_Sold!$F$2:$F$7864,$A8,Monthly_Sold!$B$2:$B$7864,H$2),4)</f>
        <v>0</v>
      </c>
      <c r="I8" s="2" t="n">
        <f aca="false">ROUND(SUM(B8:H8),4)</f>
        <v>28.57</v>
      </c>
      <c r="J8" s="6" t="n">
        <f aca="false">RANK(I8,$I$3:$I$304,0)+COUNTIF($I$3:I8,I8)-1</f>
        <v>172</v>
      </c>
      <c r="K8" s="6" t="n">
        <f aca="false">RANK(B8,$B$3:$B$304,0)+COUNTIF($B$3:B8,B8)-1</f>
        <v>84</v>
      </c>
      <c r="L8" s="6" t="n">
        <f aca="false">RANK(C8,$C$3:$C$304,0)+COUNTIF($C$3:C8,C8)-1</f>
        <v>100</v>
      </c>
      <c r="M8" s="6" t="n">
        <f aca="false">RANK(D8,$D$3:$D$304,0)+COUNTIF($D$3:D8,D8)-1</f>
        <v>104</v>
      </c>
      <c r="N8" s="6" t="n">
        <f aca="false">RANK(E8,$E$3:$E$304,0)+COUNTIF($E$3:E8,E8)-1</f>
        <v>101</v>
      </c>
      <c r="O8" s="6" t="n">
        <f aca="false">RANK(F8,$F$3:$F$304,0)+COUNTIF($F$3:F8,F8)-1</f>
        <v>102</v>
      </c>
      <c r="P8" s="6" t="n">
        <f aca="false">RANK(G8,$G$3:$G$304,0)+COUNTIF($G$3:G8,G8)-1</f>
        <v>182</v>
      </c>
      <c r="Q8" s="6" t="n">
        <f aca="false">RANK(H8,$H$3:$H$304,0)+COUNTIF($H$3:H8,H8)-1</f>
        <v>165</v>
      </c>
    </row>
    <row r="9" customFormat="false" ht="15" hidden="false" customHeight="false" outlineLevel="0" collapsed="false">
      <c r="A9" s="0" t="s">
        <v>186</v>
      </c>
      <c r="B9" s="2" t="n">
        <f aca="false">ROUND(SUMIFS(Monthly_Sold!$H$2:$H$7864,Monthly_Sold!$F$2:$F$7864,$A9,Monthly_Sold!$B$2:$B$7864,B$2),4)</f>
        <v>0</v>
      </c>
      <c r="C9" s="2" t="n">
        <f aca="false">ROUND(SUMIFS(Monthly_Sold!$H$2:$H$7864,Monthly_Sold!$F$2:$F$7864,$A9,Monthly_Sold!$B$2:$B$7864,C$2),4)</f>
        <v>0</v>
      </c>
      <c r="D9" s="2" t="n">
        <f aca="false">ROUND(SUMIFS(Monthly_Sold!$H$2:$H$7864,Monthly_Sold!$F$2:$F$7864,$A9,Monthly_Sold!$B$2:$B$7864,D$2),4)</f>
        <v>0</v>
      </c>
      <c r="E9" s="2" t="n">
        <f aca="false">ROUND(SUMIFS(Monthly_Sold!$H$2:$H$7864,Monthly_Sold!$F$2:$F$7864,$A9,Monthly_Sold!$B$2:$B$7864,E$2),4)</f>
        <v>0</v>
      </c>
      <c r="F9" s="2" t="n">
        <f aca="false">ROUND(SUMIFS(Monthly_Sold!$H$2:$H$7864,Monthly_Sold!$F$2:$F$7864,$A9,Monthly_Sold!$B$2:$B$7864,F$2),4)</f>
        <v>13.87</v>
      </c>
      <c r="G9" s="2" t="n">
        <f aca="false">ROUND(SUMIFS(Monthly_Sold!$H$2:$H$7864,Monthly_Sold!$F$2:$F$7864,$A9,Monthly_Sold!$B$2:$B$7864,G$2),4)</f>
        <v>559.5</v>
      </c>
      <c r="H9" s="2" t="n">
        <f aca="false">ROUND(SUMIFS(Monthly_Sold!$H$2:$H$7864,Monthly_Sold!$F$2:$F$7864,$A9,Monthly_Sold!$B$2:$B$7864,H$2),4)</f>
        <v>154.82</v>
      </c>
      <c r="I9" s="2" t="n">
        <f aca="false">ROUND(SUM(B9:H9),4)</f>
        <v>728.19</v>
      </c>
      <c r="J9" s="6" t="n">
        <f aca="false">RANK(I9,$I$3:$I$304,0)+COUNTIF($I$3:I9,I9)-1</f>
        <v>63</v>
      </c>
      <c r="K9" s="6" t="n">
        <f aca="false">RANK(B9,$B$3:$B$304,0)+COUNTIF($B$3:B9,B9)-1</f>
        <v>85</v>
      </c>
      <c r="L9" s="6" t="n">
        <f aca="false">RANK(C9,$C$3:$C$304,0)+COUNTIF($C$3:C9,C9)-1</f>
        <v>101</v>
      </c>
      <c r="M9" s="6" t="n">
        <f aca="false">RANK(D9,$D$3:$D$304,0)+COUNTIF($D$3:D9,D9)-1</f>
        <v>105</v>
      </c>
      <c r="N9" s="6" t="n">
        <f aca="false">RANK(E9,$E$3:$E$304,0)+COUNTIF($E$3:E9,E9)-1</f>
        <v>102</v>
      </c>
      <c r="O9" s="6" t="n">
        <f aca="false">RANK(F9,$F$3:$F$304,0)+COUNTIF($F$3:F9,F9)-1</f>
        <v>123</v>
      </c>
      <c r="P9" s="6" t="n">
        <f aca="false">RANK(G9,$G$3:$G$304,0)+COUNTIF($G$3:G9,G9)-1</f>
        <v>32</v>
      </c>
      <c r="Q9" s="6" t="n">
        <f aca="false">RANK(H9,$H$3:$H$304,0)+COUNTIF($H$3:H9,H9)-1</f>
        <v>31</v>
      </c>
    </row>
    <row r="10" customFormat="false" ht="15" hidden="false" customHeight="false" outlineLevel="0" collapsed="false">
      <c r="A10" s="0" t="s">
        <v>401</v>
      </c>
      <c r="B10" s="2" t="n">
        <f aca="false">ROUND(SUMIFS(Monthly_Sold!$H$2:$H$7864,Monthly_Sold!$F$2:$F$7864,$A10,Monthly_Sold!$B$2:$B$7864,B$2),4)</f>
        <v>0</v>
      </c>
      <c r="C10" s="2" t="n">
        <f aca="false">ROUND(SUMIFS(Monthly_Sold!$H$2:$H$7864,Monthly_Sold!$F$2:$F$7864,$A10,Monthly_Sold!$B$2:$B$7864,C$2),4)</f>
        <v>0</v>
      </c>
      <c r="D10" s="2" t="n">
        <f aca="false">ROUND(SUMIFS(Monthly_Sold!$H$2:$H$7864,Monthly_Sold!$F$2:$F$7864,$A10,Monthly_Sold!$B$2:$B$7864,D$2),4)</f>
        <v>0</v>
      </c>
      <c r="E10" s="2" t="n">
        <f aca="false">ROUND(SUMIFS(Monthly_Sold!$H$2:$H$7864,Monthly_Sold!$F$2:$F$7864,$A10,Monthly_Sold!$B$2:$B$7864,E$2),4)</f>
        <v>0</v>
      </c>
      <c r="F10" s="2" t="n">
        <f aca="false">ROUND(SUMIFS(Monthly_Sold!$H$2:$H$7864,Monthly_Sold!$F$2:$F$7864,$A10,Monthly_Sold!$B$2:$B$7864,F$2),4)</f>
        <v>0</v>
      </c>
      <c r="G10" s="2" t="n">
        <f aca="false">ROUND(SUMIFS(Monthly_Sold!$H$2:$H$7864,Monthly_Sold!$F$2:$F$7864,$A10,Monthly_Sold!$B$2:$B$7864,G$2),4)</f>
        <v>29.17</v>
      </c>
      <c r="H10" s="2" t="n">
        <f aca="false">ROUND(SUMIFS(Monthly_Sold!$H$2:$H$7864,Monthly_Sold!$F$2:$F$7864,$A10,Monthly_Sold!$B$2:$B$7864,H$2),4)</f>
        <v>28.76</v>
      </c>
      <c r="I10" s="2" t="n">
        <f aca="false">ROUND(SUM(B10:H10),4)</f>
        <v>57.93</v>
      </c>
      <c r="J10" s="6" t="n">
        <f aca="false">RANK(I10,$I$3:$I$304,0)+COUNTIF($I$3:I10,I10)-1</f>
        <v>141</v>
      </c>
      <c r="K10" s="6" t="n">
        <f aca="false">RANK(B10,$B$3:$B$304,0)+COUNTIF($B$3:B10,B10)-1</f>
        <v>86</v>
      </c>
      <c r="L10" s="6" t="n">
        <f aca="false">RANK(C10,$C$3:$C$304,0)+COUNTIF($C$3:C10,C10)-1</f>
        <v>102</v>
      </c>
      <c r="M10" s="6" t="n">
        <f aca="false">RANK(D10,$D$3:$D$304,0)+COUNTIF($D$3:D10,D10)-1</f>
        <v>106</v>
      </c>
      <c r="N10" s="6" t="n">
        <f aca="false">RANK(E10,$E$3:$E$304,0)+COUNTIF($E$3:E10,E10)-1</f>
        <v>103</v>
      </c>
      <c r="O10" s="6" t="n">
        <f aca="false">RANK(F10,$F$3:$F$304,0)+COUNTIF($F$3:F10,F10)-1</f>
        <v>187</v>
      </c>
      <c r="P10" s="6" t="n">
        <f aca="false">RANK(G10,$G$3:$G$304,0)+COUNTIF($G$3:G10,G10)-1</f>
        <v>111</v>
      </c>
      <c r="Q10" s="6" t="n">
        <f aca="false">RANK(H10,$H$3:$H$304,0)+COUNTIF($H$3:H10,H10)-1</f>
        <v>84</v>
      </c>
    </row>
    <row r="11" customFormat="false" ht="15" hidden="false" customHeight="false" outlineLevel="0" collapsed="false">
      <c r="A11" s="0" t="s">
        <v>410</v>
      </c>
      <c r="B11" s="2" t="n">
        <f aca="false">ROUND(SUMIFS(Monthly_Sold!$H$2:$H$7864,Monthly_Sold!$F$2:$F$7864,$A11,Monthly_Sold!$B$2:$B$7864,B$2),4)</f>
        <v>0</v>
      </c>
      <c r="C11" s="2" t="n">
        <f aca="false">ROUND(SUMIFS(Monthly_Sold!$H$2:$H$7864,Monthly_Sold!$F$2:$F$7864,$A11,Monthly_Sold!$B$2:$B$7864,C$2),4)</f>
        <v>0</v>
      </c>
      <c r="D11" s="2" t="n">
        <f aca="false">ROUND(SUMIFS(Monthly_Sold!$H$2:$H$7864,Monthly_Sold!$F$2:$F$7864,$A11,Monthly_Sold!$B$2:$B$7864,D$2),4)</f>
        <v>0</v>
      </c>
      <c r="E11" s="2" t="n">
        <f aca="false">ROUND(SUMIFS(Monthly_Sold!$H$2:$H$7864,Monthly_Sold!$F$2:$F$7864,$A11,Monthly_Sold!$B$2:$B$7864,E$2),4)</f>
        <v>0</v>
      </c>
      <c r="F11" s="2" t="n">
        <f aca="false">ROUND(SUMIFS(Monthly_Sold!$H$2:$H$7864,Monthly_Sold!$F$2:$F$7864,$A11,Monthly_Sold!$B$2:$B$7864,F$2),4)</f>
        <v>0</v>
      </c>
      <c r="G11" s="2" t="n">
        <f aca="false">ROUND(SUMIFS(Monthly_Sold!$H$2:$H$7864,Monthly_Sold!$F$2:$F$7864,$A11,Monthly_Sold!$B$2:$B$7864,G$2),4)</f>
        <v>35.61</v>
      </c>
      <c r="H11" s="2" t="n">
        <f aca="false">ROUND(SUMIFS(Monthly_Sold!$H$2:$H$7864,Monthly_Sold!$F$2:$F$7864,$A11,Monthly_Sold!$B$2:$B$7864,H$2),4)</f>
        <v>18.57</v>
      </c>
      <c r="I11" s="2" t="n">
        <f aca="false">ROUND(SUM(B11:H11),4)</f>
        <v>54.18</v>
      </c>
      <c r="J11" s="6" t="n">
        <f aca="false">RANK(I11,$I$3:$I$304,0)+COUNTIF($I$3:I11,I11)-1</f>
        <v>146</v>
      </c>
      <c r="K11" s="6" t="n">
        <f aca="false">RANK(B11,$B$3:$B$304,0)+COUNTIF($B$3:B11,B11)-1</f>
        <v>87</v>
      </c>
      <c r="L11" s="6" t="n">
        <f aca="false">RANK(C11,$C$3:$C$304,0)+COUNTIF($C$3:C11,C11)-1</f>
        <v>103</v>
      </c>
      <c r="M11" s="6" t="n">
        <f aca="false">RANK(D11,$D$3:$D$304,0)+COUNTIF($D$3:D11,D11)-1</f>
        <v>107</v>
      </c>
      <c r="N11" s="6" t="n">
        <f aca="false">RANK(E11,$E$3:$E$304,0)+COUNTIF($E$3:E11,E11)-1</f>
        <v>104</v>
      </c>
      <c r="O11" s="6" t="n">
        <f aca="false">RANK(F11,$F$3:$F$304,0)+COUNTIF($F$3:F11,F11)-1</f>
        <v>188</v>
      </c>
      <c r="P11" s="6" t="n">
        <f aca="false">RANK(G11,$G$3:$G$304,0)+COUNTIF($G$3:G11,G11)-1</f>
        <v>104</v>
      </c>
      <c r="Q11" s="6" t="n">
        <f aca="false">RANK(H11,$H$3:$H$304,0)+COUNTIF($H$3:H11,H11)-1</f>
        <v>94</v>
      </c>
    </row>
    <row r="12" customFormat="false" ht="15" hidden="false" customHeight="false" outlineLevel="0" collapsed="false">
      <c r="A12" s="0" t="s">
        <v>346</v>
      </c>
      <c r="B12" s="2" t="n">
        <f aca="false">ROUND(SUMIFS(Monthly_Sold!$H$2:$H$7864,Monthly_Sold!$F$2:$F$7864,$A12,Monthly_Sold!$B$2:$B$7864,B$2),4)</f>
        <v>0</v>
      </c>
      <c r="C12" s="2" t="n">
        <f aca="false">ROUND(SUMIFS(Monthly_Sold!$H$2:$H$7864,Monthly_Sold!$F$2:$F$7864,$A12,Monthly_Sold!$B$2:$B$7864,C$2),4)</f>
        <v>0</v>
      </c>
      <c r="D12" s="2" t="n">
        <f aca="false">ROUND(SUMIFS(Monthly_Sold!$H$2:$H$7864,Monthly_Sold!$F$2:$F$7864,$A12,Monthly_Sold!$B$2:$B$7864,D$2),4)</f>
        <v>0</v>
      </c>
      <c r="E12" s="2" t="n">
        <f aca="false">ROUND(SUMIFS(Monthly_Sold!$H$2:$H$7864,Monthly_Sold!$F$2:$F$7864,$A12,Monthly_Sold!$B$2:$B$7864,E$2),4)</f>
        <v>0</v>
      </c>
      <c r="F12" s="2" t="n">
        <f aca="false">ROUND(SUMIFS(Monthly_Sold!$H$2:$H$7864,Monthly_Sold!$F$2:$F$7864,$A12,Monthly_Sold!$B$2:$B$7864,F$2),4)</f>
        <v>116.18</v>
      </c>
      <c r="G12" s="2" t="n">
        <f aca="false">ROUND(SUMIFS(Monthly_Sold!$H$2:$H$7864,Monthly_Sold!$F$2:$F$7864,$A12,Monthly_Sold!$B$2:$B$7864,G$2),4)</f>
        <v>0</v>
      </c>
      <c r="H12" s="2" t="n">
        <f aca="false">ROUND(SUMIFS(Monthly_Sold!$H$2:$H$7864,Monthly_Sold!$F$2:$F$7864,$A12,Monthly_Sold!$B$2:$B$7864,H$2),4)</f>
        <v>0</v>
      </c>
      <c r="I12" s="2" t="n">
        <f aca="false">ROUND(SUM(B12:H12),4)</f>
        <v>116.18</v>
      </c>
      <c r="J12" s="6" t="n">
        <f aca="false">RANK(I12,$I$3:$I$304,0)+COUNTIF($I$3:I12,I12)-1</f>
        <v>114</v>
      </c>
      <c r="K12" s="6" t="n">
        <f aca="false">RANK(B12,$B$3:$B$304,0)+COUNTIF($B$3:B12,B12)-1</f>
        <v>88</v>
      </c>
      <c r="L12" s="6" t="n">
        <f aca="false">RANK(C12,$C$3:$C$304,0)+COUNTIF($C$3:C12,C12)-1</f>
        <v>104</v>
      </c>
      <c r="M12" s="6" t="n">
        <f aca="false">RANK(D12,$D$3:$D$304,0)+COUNTIF($D$3:D12,D12)-1</f>
        <v>108</v>
      </c>
      <c r="N12" s="6" t="n">
        <f aca="false">RANK(E12,$E$3:$E$304,0)+COUNTIF($E$3:E12,E12)-1</f>
        <v>105</v>
      </c>
      <c r="O12" s="6" t="n">
        <f aca="false">RANK(F12,$F$3:$F$304,0)+COUNTIF($F$3:F12,F12)-1</f>
        <v>61</v>
      </c>
      <c r="P12" s="6" t="n">
        <f aca="false">RANK(G12,$G$3:$G$304,0)+COUNTIF($G$3:G12,G12)-1</f>
        <v>183</v>
      </c>
      <c r="Q12" s="6" t="n">
        <f aca="false">RANK(H12,$H$3:$H$304,0)+COUNTIF($H$3:H12,H12)-1</f>
        <v>166</v>
      </c>
    </row>
    <row r="13" customFormat="false" ht="15" hidden="false" customHeight="false" outlineLevel="0" collapsed="false">
      <c r="A13" s="0" t="s">
        <v>164</v>
      </c>
      <c r="B13" s="2" t="n">
        <f aca="false">ROUND(SUMIFS(Monthly_Sold!$H$2:$H$7864,Monthly_Sold!$F$2:$F$7864,$A13,Monthly_Sold!$B$2:$B$7864,B$2),4)</f>
        <v>0</v>
      </c>
      <c r="C13" s="2" t="n">
        <f aca="false">ROUND(SUMIFS(Monthly_Sold!$H$2:$H$7864,Monthly_Sold!$F$2:$F$7864,$A13,Monthly_Sold!$B$2:$B$7864,C$2),4)</f>
        <v>0</v>
      </c>
      <c r="D13" s="2" t="n">
        <f aca="false">ROUND(SUMIFS(Monthly_Sold!$H$2:$H$7864,Monthly_Sold!$F$2:$F$7864,$A13,Monthly_Sold!$B$2:$B$7864,D$2),4)</f>
        <v>0</v>
      </c>
      <c r="E13" s="2" t="n">
        <f aca="false">ROUND(SUMIFS(Monthly_Sold!$H$2:$H$7864,Monthly_Sold!$F$2:$F$7864,$A13,Monthly_Sold!$B$2:$B$7864,E$2),4)</f>
        <v>0</v>
      </c>
      <c r="F13" s="2" t="n">
        <f aca="false">ROUND(SUMIFS(Monthly_Sold!$H$2:$H$7864,Monthly_Sold!$F$2:$F$7864,$A13,Monthly_Sold!$B$2:$B$7864,F$2),4)</f>
        <v>28.51</v>
      </c>
      <c r="G13" s="2" t="n">
        <f aca="false">ROUND(SUMIFS(Monthly_Sold!$H$2:$H$7864,Monthly_Sold!$F$2:$F$7864,$A13,Monthly_Sold!$B$2:$B$7864,G$2),4)</f>
        <v>726.51</v>
      </c>
      <c r="H13" s="2" t="n">
        <f aca="false">ROUND(SUMIFS(Monthly_Sold!$H$2:$H$7864,Monthly_Sold!$F$2:$F$7864,$A13,Monthly_Sold!$B$2:$B$7864,H$2),4)</f>
        <v>192.71</v>
      </c>
      <c r="I13" s="2" t="n">
        <f aca="false">ROUND(SUM(B13:H13),4)</f>
        <v>947.73</v>
      </c>
      <c r="J13" s="6" t="n">
        <f aca="false">RANK(I13,$I$3:$I$304,0)+COUNTIF($I$3:I13,I13)-1</f>
        <v>55</v>
      </c>
      <c r="K13" s="6" t="n">
        <f aca="false">RANK(B13,$B$3:$B$304,0)+COUNTIF($B$3:B13,B13)-1</f>
        <v>89</v>
      </c>
      <c r="L13" s="6" t="n">
        <f aca="false">RANK(C13,$C$3:$C$304,0)+COUNTIF($C$3:C13,C13)-1</f>
        <v>105</v>
      </c>
      <c r="M13" s="6" t="n">
        <f aca="false">RANK(D13,$D$3:$D$304,0)+COUNTIF($D$3:D13,D13)-1</f>
        <v>109</v>
      </c>
      <c r="N13" s="6" t="n">
        <f aca="false">RANK(E13,$E$3:$E$304,0)+COUNTIF($E$3:E13,E13)-1</f>
        <v>106</v>
      </c>
      <c r="O13" s="6" t="n">
        <f aca="false">RANK(F13,$F$3:$F$304,0)+COUNTIF($F$3:F13,F13)-1</f>
        <v>103</v>
      </c>
      <c r="P13" s="6" t="n">
        <f aca="false">RANK(G13,$G$3:$G$304,0)+COUNTIF($G$3:G13,G13)-1</f>
        <v>24</v>
      </c>
      <c r="Q13" s="6" t="n">
        <f aca="false">RANK(H13,$H$3:$H$304,0)+COUNTIF($H$3:H13,H13)-1</f>
        <v>26</v>
      </c>
    </row>
    <row r="14" customFormat="false" ht="15" hidden="false" customHeight="false" outlineLevel="0" collapsed="false">
      <c r="A14" s="0" t="s">
        <v>513</v>
      </c>
      <c r="B14" s="2" t="n">
        <f aca="false">ROUND(SUMIFS(Monthly_Sold!$H$2:$H$7864,Monthly_Sold!$F$2:$F$7864,$A14,Monthly_Sold!$B$2:$B$7864,B$2),4)</f>
        <v>0</v>
      </c>
      <c r="C14" s="2" t="n">
        <f aca="false">ROUND(SUMIFS(Monthly_Sold!$H$2:$H$7864,Monthly_Sold!$F$2:$F$7864,$A14,Monthly_Sold!$B$2:$B$7864,C$2),4)</f>
        <v>0</v>
      </c>
      <c r="D14" s="2" t="n">
        <f aca="false">ROUND(SUMIFS(Monthly_Sold!$H$2:$H$7864,Monthly_Sold!$F$2:$F$7864,$A14,Monthly_Sold!$B$2:$B$7864,D$2),4)</f>
        <v>0</v>
      </c>
      <c r="E14" s="2" t="n">
        <f aca="false">ROUND(SUMIFS(Monthly_Sold!$H$2:$H$7864,Monthly_Sold!$F$2:$F$7864,$A14,Monthly_Sold!$B$2:$B$7864,E$2),4)</f>
        <v>0</v>
      </c>
      <c r="F14" s="2" t="n">
        <f aca="false">ROUND(SUMIFS(Monthly_Sold!$H$2:$H$7864,Monthly_Sold!$F$2:$F$7864,$A14,Monthly_Sold!$B$2:$B$7864,F$2),4)</f>
        <v>0</v>
      </c>
      <c r="G14" s="2" t="n">
        <f aca="false">ROUND(SUMIFS(Monthly_Sold!$H$2:$H$7864,Monthly_Sold!$F$2:$F$7864,$A14,Monthly_Sold!$B$2:$B$7864,G$2),4)</f>
        <v>0</v>
      </c>
      <c r="H14" s="2" t="n">
        <f aca="false">ROUND(SUMIFS(Monthly_Sold!$H$2:$H$7864,Monthly_Sold!$F$2:$F$7864,$A14,Monthly_Sold!$B$2:$B$7864,H$2),4)</f>
        <v>11.48</v>
      </c>
      <c r="I14" s="2" t="n">
        <f aca="false">ROUND(SUM(B14:H14),4)</f>
        <v>11.48</v>
      </c>
      <c r="J14" s="6" t="n">
        <f aca="false">RANK(I14,$I$3:$I$304,0)+COUNTIF($I$3:I14,I14)-1</f>
        <v>208</v>
      </c>
      <c r="K14" s="6" t="n">
        <f aca="false">RANK(B14,$B$3:$B$304,0)+COUNTIF($B$3:B14,B14)-1</f>
        <v>90</v>
      </c>
      <c r="L14" s="6" t="n">
        <f aca="false">RANK(C14,$C$3:$C$304,0)+COUNTIF($C$3:C14,C14)-1</f>
        <v>106</v>
      </c>
      <c r="M14" s="6" t="n">
        <f aca="false">RANK(D14,$D$3:$D$304,0)+COUNTIF($D$3:D14,D14)-1</f>
        <v>110</v>
      </c>
      <c r="N14" s="6" t="n">
        <f aca="false">RANK(E14,$E$3:$E$304,0)+COUNTIF($E$3:E14,E14)-1</f>
        <v>107</v>
      </c>
      <c r="O14" s="6" t="n">
        <f aca="false">RANK(F14,$F$3:$F$304,0)+COUNTIF($F$3:F14,F14)-1</f>
        <v>189</v>
      </c>
      <c r="P14" s="6" t="n">
        <f aca="false">RANK(G14,$G$3:$G$304,0)+COUNTIF($G$3:G14,G14)-1</f>
        <v>184</v>
      </c>
      <c r="Q14" s="6" t="n">
        <f aca="false">RANK(H14,$H$3:$H$304,0)+COUNTIF($H$3:H14,H14)-1</f>
        <v>103</v>
      </c>
    </row>
    <row r="15" customFormat="false" ht="15" hidden="false" customHeight="false" outlineLevel="0" collapsed="false">
      <c r="A15" s="0" t="s">
        <v>424</v>
      </c>
      <c r="B15" s="2" t="n">
        <f aca="false">ROUND(SUMIFS(Monthly_Sold!$H$2:$H$7864,Monthly_Sold!$F$2:$F$7864,$A15,Monthly_Sold!$B$2:$B$7864,B$2),4)</f>
        <v>0</v>
      </c>
      <c r="C15" s="2" t="n">
        <f aca="false">ROUND(SUMIFS(Monthly_Sold!$H$2:$H$7864,Monthly_Sold!$F$2:$F$7864,$A15,Monthly_Sold!$B$2:$B$7864,C$2),4)</f>
        <v>0</v>
      </c>
      <c r="D15" s="2" t="n">
        <f aca="false">ROUND(SUMIFS(Monthly_Sold!$H$2:$H$7864,Monthly_Sold!$F$2:$F$7864,$A15,Monthly_Sold!$B$2:$B$7864,D$2),4)</f>
        <v>0</v>
      </c>
      <c r="E15" s="2" t="n">
        <f aca="false">ROUND(SUMIFS(Monthly_Sold!$H$2:$H$7864,Monthly_Sold!$F$2:$F$7864,$A15,Monthly_Sold!$B$2:$B$7864,E$2),4)</f>
        <v>0</v>
      </c>
      <c r="F15" s="2" t="n">
        <f aca="false">ROUND(SUMIFS(Monthly_Sold!$H$2:$H$7864,Monthly_Sold!$F$2:$F$7864,$A15,Monthly_Sold!$B$2:$B$7864,F$2),4)</f>
        <v>0</v>
      </c>
      <c r="G15" s="2" t="n">
        <f aca="false">ROUND(SUMIFS(Monthly_Sold!$H$2:$H$7864,Monthly_Sold!$F$2:$F$7864,$A15,Monthly_Sold!$B$2:$B$7864,G$2),4)</f>
        <v>5.72</v>
      </c>
      <c r="H15" s="2" t="n">
        <f aca="false">ROUND(SUMIFS(Monthly_Sold!$H$2:$H$7864,Monthly_Sold!$F$2:$F$7864,$A15,Monthly_Sold!$B$2:$B$7864,H$2),4)</f>
        <v>37.9</v>
      </c>
      <c r="I15" s="2" t="n">
        <f aca="false">ROUND(SUM(B15:H15),4)</f>
        <v>43.62</v>
      </c>
      <c r="J15" s="6" t="n">
        <f aca="false">RANK(I15,$I$3:$I$304,0)+COUNTIF($I$3:I15,I15)-1</f>
        <v>154</v>
      </c>
      <c r="K15" s="6" t="n">
        <f aca="false">RANK(B15,$B$3:$B$304,0)+COUNTIF($B$3:B15,B15)-1</f>
        <v>91</v>
      </c>
      <c r="L15" s="6" t="n">
        <f aca="false">RANK(C15,$C$3:$C$304,0)+COUNTIF($C$3:C15,C15)-1</f>
        <v>107</v>
      </c>
      <c r="M15" s="6" t="n">
        <f aca="false">RANK(D15,$D$3:$D$304,0)+COUNTIF($D$3:D15,D15)-1</f>
        <v>111</v>
      </c>
      <c r="N15" s="6" t="n">
        <f aca="false">RANK(E15,$E$3:$E$304,0)+COUNTIF($E$3:E15,E15)-1</f>
        <v>108</v>
      </c>
      <c r="O15" s="6" t="n">
        <f aca="false">RANK(F15,$F$3:$F$304,0)+COUNTIF($F$3:F15,F15)-1</f>
        <v>190</v>
      </c>
      <c r="P15" s="6" t="n">
        <f aca="false">RANK(G15,$G$3:$G$304,0)+COUNTIF($G$3:G15,G15)-1</f>
        <v>143</v>
      </c>
      <c r="Q15" s="6" t="n">
        <f aca="false">RANK(H15,$H$3:$H$304,0)+COUNTIF($H$3:H15,H15)-1</f>
        <v>70</v>
      </c>
    </row>
    <row r="16" customFormat="false" ht="15" hidden="false" customHeight="false" outlineLevel="0" collapsed="false">
      <c r="A16" s="0" t="s">
        <v>185</v>
      </c>
      <c r="B16" s="2" t="n">
        <f aca="false">ROUND(SUMIFS(Monthly_Sold!$H$2:$H$7864,Monthly_Sold!$F$2:$F$7864,$A16,Monthly_Sold!$B$2:$B$7864,B$2),4)</f>
        <v>0</v>
      </c>
      <c r="C16" s="2" t="n">
        <f aca="false">ROUND(SUMIFS(Monthly_Sold!$H$2:$H$7864,Monthly_Sold!$F$2:$F$7864,$A16,Monthly_Sold!$B$2:$B$7864,C$2),4)</f>
        <v>0</v>
      </c>
      <c r="D16" s="2" t="n">
        <f aca="false">ROUND(SUMIFS(Monthly_Sold!$H$2:$H$7864,Monthly_Sold!$F$2:$F$7864,$A16,Monthly_Sold!$B$2:$B$7864,D$2),4)</f>
        <v>0</v>
      </c>
      <c r="E16" s="2" t="n">
        <f aca="false">ROUND(SUMIFS(Monthly_Sold!$H$2:$H$7864,Monthly_Sold!$F$2:$F$7864,$A16,Monthly_Sold!$B$2:$B$7864,E$2),4)</f>
        <v>0</v>
      </c>
      <c r="F16" s="2" t="n">
        <f aca="false">ROUND(SUMIFS(Monthly_Sold!$H$2:$H$7864,Monthly_Sold!$F$2:$F$7864,$A16,Monthly_Sold!$B$2:$B$7864,F$2),4)</f>
        <v>14.95</v>
      </c>
      <c r="G16" s="2" t="n">
        <f aca="false">ROUND(SUMIFS(Monthly_Sold!$H$2:$H$7864,Monthly_Sold!$F$2:$F$7864,$A16,Monthly_Sold!$B$2:$B$7864,G$2),4)</f>
        <v>528.34</v>
      </c>
      <c r="H16" s="2" t="n">
        <f aca="false">ROUND(SUMIFS(Monthly_Sold!$H$2:$H$7864,Monthly_Sold!$F$2:$F$7864,$A16,Monthly_Sold!$B$2:$B$7864,H$2),4)</f>
        <v>194.14</v>
      </c>
      <c r="I16" s="2" t="n">
        <f aca="false">ROUND(SUM(B16:H16),4)</f>
        <v>737.43</v>
      </c>
      <c r="J16" s="6" t="n">
        <f aca="false">RANK(I16,$I$3:$I$304,0)+COUNTIF($I$3:I16,I16)-1</f>
        <v>62</v>
      </c>
      <c r="K16" s="6" t="n">
        <f aca="false">RANK(B16,$B$3:$B$304,0)+COUNTIF($B$3:B16,B16)-1</f>
        <v>92</v>
      </c>
      <c r="L16" s="6" t="n">
        <f aca="false">RANK(C16,$C$3:$C$304,0)+COUNTIF($C$3:C16,C16)-1</f>
        <v>108</v>
      </c>
      <c r="M16" s="6" t="n">
        <f aca="false">RANK(D16,$D$3:$D$304,0)+COUNTIF($D$3:D16,D16)-1</f>
        <v>112</v>
      </c>
      <c r="N16" s="6" t="n">
        <f aca="false">RANK(E16,$E$3:$E$304,0)+COUNTIF($E$3:E16,E16)-1</f>
        <v>109</v>
      </c>
      <c r="O16" s="6" t="n">
        <f aca="false">RANK(F16,$F$3:$F$304,0)+COUNTIF($F$3:F16,F16)-1</f>
        <v>118</v>
      </c>
      <c r="P16" s="6" t="n">
        <f aca="false">RANK(G16,$G$3:$G$304,0)+COUNTIF($G$3:G16,G16)-1</f>
        <v>33</v>
      </c>
      <c r="Q16" s="6" t="n">
        <f aca="false">RANK(H16,$H$3:$H$304,0)+COUNTIF($H$3:H16,H16)-1</f>
        <v>25</v>
      </c>
    </row>
    <row r="17" customFormat="false" ht="15" hidden="false" customHeight="false" outlineLevel="0" collapsed="false">
      <c r="A17" s="0" t="s">
        <v>434</v>
      </c>
      <c r="B17" s="2" t="n">
        <f aca="false">ROUND(SUMIFS(Monthly_Sold!$H$2:$H$7864,Monthly_Sold!$F$2:$F$7864,$A17,Monthly_Sold!$B$2:$B$7864,B$2),4)</f>
        <v>0</v>
      </c>
      <c r="C17" s="2" t="n">
        <f aca="false">ROUND(SUMIFS(Monthly_Sold!$H$2:$H$7864,Monthly_Sold!$F$2:$F$7864,$A17,Monthly_Sold!$B$2:$B$7864,C$2),4)</f>
        <v>0</v>
      </c>
      <c r="D17" s="2" t="n">
        <f aca="false">ROUND(SUMIFS(Monthly_Sold!$H$2:$H$7864,Monthly_Sold!$F$2:$F$7864,$A17,Monthly_Sold!$B$2:$B$7864,D$2),4)</f>
        <v>0</v>
      </c>
      <c r="E17" s="2" t="n">
        <f aca="false">ROUND(SUMIFS(Monthly_Sold!$H$2:$H$7864,Monthly_Sold!$F$2:$F$7864,$A17,Monthly_Sold!$B$2:$B$7864,E$2),4)</f>
        <v>0</v>
      </c>
      <c r="F17" s="2" t="n">
        <f aca="false">ROUND(SUMIFS(Monthly_Sold!$H$2:$H$7864,Monthly_Sold!$F$2:$F$7864,$A17,Monthly_Sold!$B$2:$B$7864,F$2),4)</f>
        <v>38.95</v>
      </c>
      <c r="G17" s="2" t="n">
        <f aca="false">ROUND(SUMIFS(Monthly_Sold!$H$2:$H$7864,Monthly_Sold!$F$2:$F$7864,$A17,Monthly_Sold!$B$2:$B$7864,G$2),4)</f>
        <v>0.58</v>
      </c>
      <c r="H17" s="2" t="n">
        <f aca="false">ROUND(SUMIFS(Monthly_Sold!$H$2:$H$7864,Monthly_Sold!$F$2:$F$7864,$A17,Monthly_Sold!$B$2:$B$7864,H$2),4)</f>
        <v>0</v>
      </c>
      <c r="I17" s="2" t="n">
        <f aca="false">ROUND(SUM(B17:H17),4)</f>
        <v>39.53</v>
      </c>
      <c r="J17" s="6" t="n">
        <f aca="false">RANK(I17,$I$3:$I$304,0)+COUNTIF($I$3:I17,I17)-1</f>
        <v>159</v>
      </c>
      <c r="K17" s="6" t="n">
        <f aca="false">RANK(B17,$B$3:$B$304,0)+COUNTIF($B$3:B17,B17)-1</f>
        <v>93</v>
      </c>
      <c r="L17" s="6" t="n">
        <f aca="false">RANK(C17,$C$3:$C$304,0)+COUNTIF($C$3:C17,C17)-1</f>
        <v>109</v>
      </c>
      <c r="M17" s="6" t="n">
        <f aca="false">RANK(D17,$D$3:$D$304,0)+COUNTIF($D$3:D17,D17)-1</f>
        <v>113</v>
      </c>
      <c r="N17" s="6" t="n">
        <f aca="false">RANK(E17,$E$3:$E$304,0)+COUNTIF($E$3:E17,E17)-1</f>
        <v>110</v>
      </c>
      <c r="O17" s="6" t="n">
        <f aca="false">RANK(F17,$F$3:$F$304,0)+COUNTIF($F$3:F17,F17)-1</f>
        <v>95</v>
      </c>
      <c r="P17" s="6" t="n">
        <f aca="false">RANK(G17,$G$3:$G$304,0)+COUNTIF($G$3:G17,G17)-1</f>
        <v>166</v>
      </c>
      <c r="Q17" s="6" t="n">
        <f aca="false">RANK(H17,$H$3:$H$304,0)+COUNTIF($H$3:H17,H17)-1</f>
        <v>167</v>
      </c>
    </row>
    <row r="18" customFormat="false" ht="15" hidden="false" customHeight="false" outlineLevel="0" collapsed="false">
      <c r="A18" s="0" t="s">
        <v>550</v>
      </c>
      <c r="B18" s="2" t="n">
        <f aca="false">ROUND(SUMIFS(Monthly_Sold!$H$2:$H$7864,Monthly_Sold!$F$2:$F$7864,$A18,Monthly_Sold!$B$2:$B$7864,B$2),4)</f>
        <v>0</v>
      </c>
      <c r="C18" s="2" t="n">
        <f aca="false">ROUND(SUMIFS(Monthly_Sold!$H$2:$H$7864,Monthly_Sold!$F$2:$F$7864,$A18,Monthly_Sold!$B$2:$B$7864,C$2),4)</f>
        <v>0</v>
      </c>
      <c r="D18" s="2" t="n">
        <f aca="false">ROUND(SUMIFS(Monthly_Sold!$H$2:$H$7864,Monthly_Sold!$F$2:$F$7864,$A18,Monthly_Sold!$B$2:$B$7864,D$2),4)</f>
        <v>0</v>
      </c>
      <c r="E18" s="2" t="n">
        <f aca="false">ROUND(SUMIFS(Monthly_Sold!$H$2:$H$7864,Monthly_Sold!$F$2:$F$7864,$A18,Monthly_Sold!$B$2:$B$7864,E$2),4)</f>
        <v>0</v>
      </c>
      <c r="F18" s="2" t="n">
        <f aca="false">ROUND(SUMIFS(Monthly_Sold!$H$2:$H$7864,Monthly_Sold!$F$2:$F$7864,$A18,Monthly_Sold!$B$2:$B$7864,F$2),4)</f>
        <v>4.08</v>
      </c>
      <c r="G18" s="2" t="n">
        <f aca="false">ROUND(SUMIFS(Monthly_Sold!$H$2:$H$7864,Monthly_Sold!$F$2:$F$7864,$A18,Monthly_Sold!$B$2:$B$7864,G$2),4)</f>
        <v>0</v>
      </c>
      <c r="H18" s="2" t="n">
        <f aca="false">ROUND(SUMIFS(Monthly_Sold!$H$2:$H$7864,Monthly_Sold!$F$2:$F$7864,$A18,Monthly_Sold!$B$2:$B$7864,H$2),4)</f>
        <v>0</v>
      </c>
      <c r="I18" s="2" t="n">
        <f aca="false">ROUND(SUM(B18:H18),4)</f>
        <v>4.08</v>
      </c>
      <c r="J18" s="6" t="n">
        <f aca="false">RANK(I18,$I$3:$I$304,0)+COUNTIF($I$3:I18,I18)-1</f>
        <v>234</v>
      </c>
      <c r="K18" s="6" t="n">
        <f aca="false">RANK(B18,$B$3:$B$304,0)+COUNTIF($B$3:B18,B18)-1</f>
        <v>94</v>
      </c>
      <c r="L18" s="6" t="n">
        <f aca="false">RANK(C18,$C$3:$C$304,0)+COUNTIF($C$3:C18,C18)-1</f>
        <v>110</v>
      </c>
      <c r="M18" s="6" t="n">
        <f aca="false">RANK(D18,$D$3:$D$304,0)+COUNTIF($D$3:D18,D18)-1</f>
        <v>114</v>
      </c>
      <c r="N18" s="6" t="n">
        <f aca="false">RANK(E18,$E$3:$E$304,0)+COUNTIF($E$3:E18,E18)-1</f>
        <v>111</v>
      </c>
      <c r="O18" s="6" t="n">
        <f aca="false">RANK(F18,$F$3:$F$304,0)+COUNTIF($F$3:F18,F18)-1</f>
        <v>146</v>
      </c>
      <c r="P18" s="6" t="n">
        <f aca="false">RANK(G18,$G$3:$G$304,0)+COUNTIF($G$3:G18,G18)-1</f>
        <v>185</v>
      </c>
      <c r="Q18" s="6" t="n">
        <f aca="false">RANK(H18,$H$3:$H$304,0)+COUNTIF($H$3:H18,H18)-1</f>
        <v>168</v>
      </c>
    </row>
    <row r="19" customFormat="false" ht="15" hidden="false" customHeight="false" outlineLevel="0" collapsed="false">
      <c r="A19" s="0" t="s">
        <v>223</v>
      </c>
      <c r="B19" s="2" t="n">
        <f aca="false">ROUND(SUMIFS(Monthly_Sold!$H$2:$H$7864,Monthly_Sold!$F$2:$F$7864,$A19,Monthly_Sold!$B$2:$B$7864,B$2),4)</f>
        <v>0</v>
      </c>
      <c r="C19" s="2" t="n">
        <f aca="false">ROUND(SUMIFS(Monthly_Sold!$H$2:$H$7864,Monthly_Sold!$F$2:$F$7864,$A19,Monthly_Sold!$B$2:$B$7864,C$2),4)</f>
        <v>0</v>
      </c>
      <c r="D19" s="2" t="n">
        <f aca="false">ROUND(SUMIFS(Monthly_Sold!$H$2:$H$7864,Monthly_Sold!$F$2:$F$7864,$A19,Monthly_Sold!$B$2:$B$7864,D$2),4)</f>
        <v>0</v>
      </c>
      <c r="E19" s="2" t="n">
        <f aca="false">ROUND(SUMIFS(Monthly_Sold!$H$2:$H$7864,Monthly_Sold!$F$2:$F$7864,$A19,Monthly_Sold!$B$2:$B$7864,E$2),4)</f>
        <v>0</v>
      </c>
      <c r="F19" s="2" t="n">
        <f aca="false">ROUND(SUMIFS(Monthly_Sold!$H$2:$H$7864,Monthly_Sold!$F$2:$F$7864,$A19,Monthly_Sold!$B$2:$B$7864,F$2),4)</f>
        <v>1.16</v>
      </c>
      <c r="G19" s="2" t="n">
        <f aca="false">ROUND(SUMIFS(Monthly_Sold!$H$2:$H$7864,Monthly_Sold!$F$2:$F$7864,$A19,Monthly_Sold!$B$2:$B$7864,G$2),4)</f>
        <v>408.78</v>
      </c>
      <c r="H19" s="2" t="n">
        <f aca="false">ROUND(SUMIFS(Monthly_Sold!$H$2:$H$7864,Monthly_Sold!$F$2:$F$7864,$A19,Monthly_Sold!$B$2:$B$7864,H$2),4)</f>
        <v>134.19</v>
      </c>
      <c r="I19" s="2" t="n">
        <f aca="false">ROUND(SUM(B19:H19),4)</f>
        <v>544.13</v>
      </c>
      <c r="J19" s="6" t="n">
        <f aca="false">RANK(I19,$I$3:$I$304,0)+COUNTIF($I$3:I19,I19)-1</f>
        <v>83</v>
      </c>
      <c r="K19" s="6" t="n">
        <f aca="false">RANK(B19,$B$3:$B$304,0)+COUNTIF($B$3:B19,B19)-1</f>
        <v>95</v>
      </c>
      <c r="L19" s="6" t="n">
        <f aca="false">RANK(C19,$C$3:$C$304,0)+COUNTIF($C$3:C19,C19)-1</f>
        <v>111</v>
      </c>
      <c r="M19" s="6" t="n">
        <f aca="false">RANK(D19,$D$3:$D$304,0)+COUNTIF($D$3:D19,D19)-1</f>
        <v>115</v>
      </c>
      <c r="N19" s="6" t="n">
        <f aca="false">RANK(E19,$E$3:$E$304,0)+COUNTIF($E$3:E19,E19)-1</f>
        <v>112</v>
      </c>
      <c r="O19" s="6" t="n">
        <f aca="false">RANK(F19,$F$3:$F$304,0)+COUNTIF($F$3:F19,F19)-1</f>
        <v>159</v>
      </c>
      <c r="P19" s="6" t="n">
        <f aca="false">RANK(G19,$G$3:$G$304,0)+COUNTIF($G$3:G19,G19)-1</f>
        <v>40</v>
      </c>
      <c r="Q19" s="6" t="n">
        <f aca="false">RANK(H19,$H$3:$H$304,0)+COUNTIF($H$3:H19,H19)-1</f>
        <v>38</v>
      </c>
    </row>
    <row r="20" customFormat="false" ht="15" hidden="false" customHeight="false" outlineLevel="0" collapsed="false">
      <c r="A20" s="0" t="s">
        <v>173</v>
      </c>
      <c r="B20" s="2" t="n">
        <f aca="false">ROUND(SUMIFS(Monthly_Sold!$H$2:$H$7864,Monthly_Sold!$F$2:$F$7864,$A20,Monthly_Sold!$B$2:$B$7864,B$2),4)</f>
        <v>0</v>
      </c>
      <c r="C20" s="2" t="n">
        <f aca="false">ROUND(SUMIFS(Monthly_Sold!$H$2:$H$7864,Monthly_Sold!$F$2:$F$7864,$A20,Monthly_Sold!$B$2:$B$7864,C$2),4)</f>
        <v>0</v>
      </c>
      <c r="D20" s="2" t="n">
        <f aca="false">ROUND(SUMIFS(Monthly_Sold!$H$2:$H$7864,Monthly_Sold!$F$2:$F$7864,$A20,Monthly_Sold!$B$2:$B$7864,D$2),4)</f>
        <v>0</v>
      </c>
      <c r="E20" s="2" t="n">
        <f aca="false">ROUND(SUMIFS(Monthly_Sold!$H$2:$H$7864,Monthly_Sold!$F$2:$F$7864,$A20,Monthly_Sold!$B$2:$B$7864,E$2),4)</f>
        <v>0</v>
      </c>
      <c r="F20" s="2" t="n">
        <f aca="false">ROUND(SUMIFS(Monthly_Sold!$H$2:$H$7864,Monthly_Sold!$F$2:$F$7864,$A20,Monthly_Sold!$B$2:$B$7864,F$2),4)</f>
        <v>0</v>
      </c>
      <c r="G20" s="2" t="n">
        <f aca="false">ROUND(SUMIFS(Monthly_Sold!$H$2:$H$7864,Monthly_Sold!$F$2:$F$7864,$A20,Monthly_Sold!$B$2:$B$7864,G$2),4)</f>
        <v>585.19</v>
      </c>
      <c r="H20" s="2" t="n">
        <f aca="false">ROUND(SUMIFS(Monthly_Sold!$H$2:$H$7864,Monthly_Sold!$F$2:$F$7864,$A20,Monthly_Sold!$B$2:$B$7864,H$2),4)</f>
        <v>237.02</v>
      </c>
      <c r="I20" s="2" t="n">
        <f aca="false">ROUND(SUM(B20:H20),4)</f>
        <v>822.21</v>
      </c>
      <c r="J20" s="6" t="n">
        <f aca="false">RANK(I20,$I$3:$I$304,0)+COUNTIF($I$3:I20,I20)-1</f>
        <v>59</v>
      </c>
      <c r="K20" s="6" t="n">
        <f aca="false">RANK(B20,$B$3:$B$304,0)+COUNTIF($B$3:B20,B20)-1</f>
        <v>96</v>
      </c>
      <c r="L20" s="6" t="n">
        <f aca="false">RANK(C20,$C$3:$C$304,0)+COUNTIF($C$3:C20,C20)-1</f>
        <v>112</v>
      </c>
      <c r="M20" s="6" t="n">
        <f aca="false">RANK(D20,$D$3:$D$304,0)+COUNTIF($D$3:D20,D20)-1</f>
        <v>116</v>
      </c>
      <c r="N20" s="6" t="n">
        <f aca="false">RANK(E20,$E$3:$E$304,0)+COUNTIF($E$3:E20,E20)-1</f>
        <v>113</v>
      </c>
      <c r="O20" s="6" t="n">
        <f aca="false">RANK(F20,$F$3:$F$304,0)+COUNTIF($F$3:F20,F20)-1</f>
        <v>191</v>
      </c>
      <c r="P20" s="6" t="n">
        <f aca="false">RANK(G20,$G$3:$G$304,0)+COUNTIF($G$3:G20,G20)-1</f>
        <v>30</v>
      </c>
      <c r="Q20" s="6" t="n">
        <f aca="false">RANK(H20,$H$3:$H$304,0)+COUNTIF($H$3:H20,H20)-1</f>
        <v>22</v>
      </c>
    </row>
    <row r="21" customFormat="false" ht="15" hidden="false" customHeight="false" outlineLevel="0" collapsed="false">
      <c r="A21" s="0" t="s">
        <v>506</v>
      </c>
      <c r="B21" s="2" t="n">
        <f aca="false">ROUND(SUMIFS(Monthly_Sold!$H$2:$H$7864,Monthly_Sold!$F$2:$F$7864,$A21,Monthly_Sold!$B$2:$B$7864,B$2),4)</f>
        <v>0</v>
      </c>
      <c r="C21" s="2" t="n">
        <f aca="false">ROUND(SUMIFS(Monthly_Sold!$H$2:$H$7864,Monthly_Sold!$F$2:$F$7864,$A21,Monthly_Sold!$B$2:$B$7864,C$2),4)</f>
        <v>0</v>
      </c>
      <c r="D21" s="2" t="n">
        <f aca="false">ROUND(SUMIFS(Monthly_Sold!$H$2:$H$7864,Monthly_Sold!$F$2:$F$7864,$A21,Monthly_Sold!$B$2:$B$7864,D$2),4)</f>
        <v>0</v>
      </c>
      <c r="E21" s="2" t="n">
        <f aca="false">ROUND(SUMIFS(Monthly_Sold!$H$2:$H$7864,Monthly_Sold!$F$2:$F$7864,$A21,Monthly_Sold!$B$2:$B$7864,E$2),4)</f>
        <v>0</v>
      </c>
      <c r="F21" s="2" t="n">
        <f aca="false">ROUND(SUMIFS(Monthly_Sold!$H$2:$H$7864,Monthly_Sold!$F$2:$F$7864,$A21,Monthly_Sold!$B$2:$B$7864,F$2),4)</f>
        <v>5.48</v>
      </c>
      <c r="G21" s="2" t="n">
        <f aca="false">ROUND(SUMIFS(Monthly_Sold!$H$2:$H$7864,Monthly_Sold!$F$2:$F$7864,$A21,Monthly_Sold!$B$2:$B$7864,G$2),4)</f>
        <v>6.73</v>
      </c>
      <c r="H21" s="2" t="n">
        <f aca="false">ROUND(SUMIFS(Monthly_Sold!$H$2:$H$7864,Monthly_Sold!$F$2:$F$7864,$A21,Monthly_Sold!$B$2:$B$7864,H$2),4)</f>
        <v>0</v>
      </c>
      <c r="I21" s="2" t="n">
        <f aca="false">ROUND(SUM(B21:H21),4)</f>
        <v>12.21</v>
      </c>
      <c r="J21" s="6" t="n">
        <f aca="false">RANK(I21,$I$3:$I$304,0)+COUNTIF($I$3:I21,I21)-1</f>
        <v>204</v>
      </c>
      <c r="K21" s="6" t="n">
        <f aca="false">RANK(B21,$B$3:$B$304,0)+COUNTIF($B$3:B21,B21)-1</f>
        <v>97</v>
      </c>
      <c r="L21" s="6" t="n">
        <f aca="false">RANK(C21,$C$3:$C$304,0)+COUNTIF($C$3:C21,C21)-1</f>
        <v>113</v>
      </c>
      <c r="M21" s="6" t="n">
        <f aca="false">RANK(D21,$D$3:$D$304,0)+COUNTIF($D$3:D21,D21)-1</f>
        <v>117</v>
      </c>
      <c r="N21" s="6" t="n">
        <f aca="false">RANK(E21,$E$3:$E$304,0)+COUNTIF($E$3:E21,E21)-1</f>
        <v>114</v>
      </c>
      <c r="O21" s="6" t="n">
        <f aca="false">RANK(F21,$F$3:$F$304,0)+COUNTIF($F$3:F21,F21)-1</f>
        <v>143</v>
      </c>
      <c r="P21" s="6" t="n">
        <f aca="false">RANK(G21,$G$3:$G$304,0)+COUNTIF($G$3:G21,G21)-1</f>
        <v>142</v>
      </c>
      <c r="Q21" s="6" t="n">
        <f aca="false">RANK(H21,$H$3:$H$304,0)+COUNTIF($H$3:H21,H21)-1</f>
        <v>169</v>
      </c>
    </row>
    <row r="22" customFormat="false" ht="15" hidden="false" customHeight="false" outlineLevel="0" collapsed="false">
      <c r="A22" s="0" t="s">
        <v>520</v>
      </c>
      <c r="B22" s="2" t="n">
        <f aca="false">ROUND(SUMIFS(Monthly_Sold!$H$2:$H$7864,Monthly_Sold!$F$2:$F$7864,$A22,Monthly_Sold!$B$2:$B$7864,B$2),4)</f>
        <v>0</v>
      </c>
      <c r="C22" s="2" t="n">
        <f aca="false">ROUND(SUMIFS(Monthly_Sold!$H$2:$H$7864,Monthly_Sold!$F$2:$F$7864,$A22,Monthly_Sold!$B$2:$B$7864,C$2),4)</f>
        <v>0</v>
      </c>
      <c r="D22" s="2" t="n">
        <f aca="false">ROUND(SUMIFS(Monthly_Sold!$H$2:$H$7864,Monthly_Sold!$F$2:$F$7864,$A22,Monthly_Sold!$B$2:$B$7864,D$2),4)</f>
        <v>0</v>
      </c>
      <c r="E22" s="2" t="n">
        <f aca="false">ROUND(SUMIFS(Monthly_Sold!$H$2:$H$7864,Monthly_Sold!$F$2:$F$7864,$A22,Monthly_Sold!$B$2:$B$7864,E$2),4)</f>
        <v>0</v>
      </c>
      <c r="F22" s="2" t="n">
        <f aca="false">ROUND(SUMIFS(Monthly_Sold!$H$2:$H$7864,Monthly_Sold!$F$2:$F$7864,$A22,Monthly_Sold!$B$2:$B$7864,F$2),4)</f>
        <v>0</v>
      </c>
      <c r="G22" s="2" t="n">
        <f aca="false">ROUND(SUMIFS(Monthly_Sold!$H$2:$H$7864,Monthly_Sold!$F$2:$F$7864,$A22,Monthly_Sold!$B$2:$B$7864,G$2),4)</f>
        <v>0</v>
      </c>
      <c r="H22" s="2" t="n">
        <f aca="false">ROUND(SUMIFS(Monthly_Sold!$H$2:$H$7864,Monthly_Sold!$F$2:$F$7864,$A22,Monthly_Sold!$B$2:$B$7864,H$2),4)</f>
        <v>8.75</v>
      </c>
      <c r="I22" s="2" t="n">
        <f aca="false">ROUND(SUM(B22:H22),4)</f>
        <v>8.75</v>
      </c>
      <c r="J22" s="6" t="n">
        <f aca="false">RANK(I22,$I$3:$I$304,0)+COUNTIF($I$3:I22,I22)-1</f>
        <v>213</v>
      </c>
      <c r="K22" s="6" t="n">
        <f aca="false">RANK(B22,$B$3:$B$304,0)+COUNTIF($B$3:B22,B22)-1</f>
        <v>98</v>
      </c>
      <c r="L22" s="6" t="n">
        <f aca="false">RANK(C22,$C$3:$C$304,0)+COUNTIF($C$3:C22,C22)-1</f>
        <v>114</v>
      </c>
      <c r="M22" s="6" t="n">
        <f aca="false">RANK(D22,$D$3:$D$304,0)+COUNTIF($D$3:D22,D22)-1</f>
        <v>118</v>
      </c>
      <c r="N22" s="6" t="n">
        <f aca="false">RANK(E22,$E$3:$E$304,0)+COUNTIF($E$3:E22,E22)-1</f>
        <v>115</v>
      </c>
      <c r="O22" s="6" t="n">
        <f aca="false">RANK(F22,$F$3:$F$304,0)+COUNTIF($F$3:F22,F22)-1</f>
        <v>192</v>
      </c>
      <c r="P22" s="6" t="n">
        <f aca="false">RANK(G22,$G$3:$G$304,0)+COUNTIF($G$3:G22,G22)-1</f>
        <v>186</v>
      </c>
      <c r="Q22" s="6" t="n">
        <f aca="false">RANK(H22,$H$3:$H$304,0)+COUNTIF($H$3:H22,H22)-1</f>
        <v>112</v>
      </c>
    </row>
    <row r="23" customFormat="false" ht="15" hidden="false" customHeight="false" outlineLevel="0" collapsed="false">
      <c r="A23" s="0" t="s">
        <v>359</v>
      </c>
      <c r="B23" s="2" t="n">
        <f aca="false">ROUND(SUMIFS(Monthly_Sold!$H$2:$H$7864,Monthly_Sold!$F$2:$F$7864,$A23,Monthly_Sold!$B$2:$B$7864,B$2),4)</f>
        <v>0</v>
      </c>
      <c r="C23" s="2" t="n">
        <f aca="false">ROUND(SUMIFS(Monthly_Sold!$H$2:$H$7864,Monthly_Sold!$F$2:$F$7864,$A23,Monthly_Sold!$B$2:$B$7864,C$2),4)</f>
        <v>0</v>
      </c>
      <c r="D23" s="2" t="n">
        <f aca="false">ROUND(SUMIFS(Monthly_Sold!$H$2:$H$7864,Monthly_Sold!$F$2:$F$7864,$A23,Monthly_Sold!$B$2:$B$7864,D$2),4)</f>
        <v>0</v>
      </c>
      <c r="E23" s="2" t="n">
        <f aca="false">ROUND(SUMIFS(Monthly_Sold!$H$2:$H$7864,Monthly_Sold!$F$2:$F$7864,$A23,Monthly_Sold!$B$2:$B$7864,E$2),4)</f>
        <v>0</v>
      </c>
      <c r="F23" s="2" t="n">
        <f aca="false">ROUND(SUMIFS(Monthly_Sold!$H$2:$H$7864,Monthly_Sold!$F$2:$F$7864,$A23,Monthly_Sold!$B$2:$B$7864,F$2),4)</f>
        <v>0</v>
      </c>
      <c r="G23" s="2" t="n">
        <f aca="false">ROUND(SUMIFS(Monthly_Sold!$H$2:$H$7864,Monthly_Sold!$F$2:$F$7864,$A23,Monthly_Sold!$B$2:$B$7864,G$2),4)</f>
        <v>62.48</v>
      </c>
      <c r="H23" s="2" t="n">
        <f aca="false">ROUND(SUMIFS(Monthly_Sold!$H$2:$H$7864,Monthly_Sold!$F$2:$F$7864,$A23,Monthly_Sold!$B$2:$B$7864,H$2),4)</f>
        <v>32.54</v>
      </c>
      <c r="I23" s="2" t="n">
        <f aca="false">ROUND(SUM(B23:H23),4)</f>
        <v>95.02</v>
      </c>
      <c r="J23" s="6" t="n">
        <f aca="false">RANK(I23,$I$3:$I$304,0)+COUNTIF($I$3:I23,I23)-1</f>
        <v>118</v>
      </c>
      <c r="K23" s="6" t="n">
        <f aca="false">RANK(B23,$B$3:$B$304,0)+COUNTIF($B$3:B23,B23)-1</f>
        <v>99</v>
      </c>
      <c r="L23" s="6" t="n">
        <f aca="false">RANK(C23,$C$3:$C$304,0)+COUNTIF($C$3:C23,C23)-1</f>
        <v>115</v>
      </c>
      <c r="M23" s="6" t="n">
        <f aca="false">RANK(D23,$D$3:$D$304,0)+COUNTIF($D$3:D23,D23)-1</f>
        <v>119</v>
      </c>
      <c r="N23" s="6" t="n">
        <f aca="false">RANK(E23,$E$3:$E$304,0)+COUNTIF($E$3:E23,E23)-1</f>
        <v>116</v>
      </c>
      <c r="O23" s="6" t="n">
        <f aca="false">RANK(F23,$F$3:$F$304,0)+COUNTIF($F$3:F23,F23)-1</f>
        <v>193</v>
      </c>
      <c r="P23" s="6" t="n">
        <f aca="false">RANK(G23,$G$3:$G$304,0)+COUNTIF($G$3:G23,G23)-1</f>
        <v>88</v>
      </c>
      <c r="Q23" s="6" t="n">
        <f aca="false">RANK(H23,$H$3:$H$304,0)+COUNTIF($H$3:H23,H23)-1</f>
        <v>78</v>
      </c>
    </row>
    <row r="24" customFormat="false" ht="15" hidden="false" customHeight="false" outlineLevel="0" collapsed="false">
      <c r="A24" s="0" t="s">
        <v>492</v>
      </c>
      <c r="B24" s="2" t="n">
        <f aca="false">ROUND(SUMIFS(Monthly_Sold!$H$2:$H$7864,Monthly_Sold!$F$2:$F$7864,$A24,Monthly_Sold!$B$2:$B$7864,B$2),4)</f>
        <v>0</v>
      </c>
      <c r="C24" s="2" t="n">
        <f aca="false">ROUND(SUMIFS(Monthly_Sold!$H$2:$H$7864,Monthly_Sold!$F$2:$F$7864,$A24,Monthly_Sold!$B$2:$B$7864,C$2),4)</f>
        <v>0</v>
      </c>
      <c r="D24" s="2" t="n">
        <f aca="false">ROUND(SUMIFS(Monthly_Sold!$H$2:$H$7864,Monthly_Sold!$F$2:$F$7864,$A24,Monthly_Sold!$B$2:$B$7864,D$2),4)</f>
        <v>0</v>
      </c>
      <c r="E24" s="2" t="n">
        <f aca="false">ROUND(SUMIFS(Monthly_Sold!$H$2:$H$7864,Monthly_Sold!$F$2:$F$7864,$A24,Monthly_Sold!$B$2:$B$7864,E$2),4)</f>
        <v>0</v>
      </c>
      <c r="F24" s="2" t="n">
        <f aca="false">ROUND(SUMIFS(Monthly_Sold!$H$2:$H$7864,Monthly_Sold!$F$2:$F$7864,$A24,Monthly_Sold!$B$2:$B$7864,F$2),4)</f>
        <v>0</v>
      </c>
      <c r="G24" s="2" t="n">
        <f aca="false">ROUND(SUMIFS(Monthly_Sold!$H$2:$H$7864,Monthly_Sold!$F$2:$F$7864,$A24,Monthly_Sold!$B$2:$B$7864,G$2),4)</f>
        <v>0</v>
      </c>
      <c r="H24" s="2" t="n">
        <f aca="false">ROUND(SUMIFS(Monthly_Sold!$H$2:$H$7864,Monthly_Sold!$F$2:$F$7864,$A24,Monthly_Sold!$B$2:$B$7864,H$2),4)</f>
        <v>15.7</v>
      </c>
      <c r="I24" s="2" t="n">
        <f aca="false">ROUND(SUM(B24:H24),4)</f>
        <v>15.7</v>
      </c>
      <c r="J24" s="6" t="n">
        <f aca="false">RANK(I24,$I$3:$I$304,0)+COUNTIF($I$3:I24,I24)-1</f>
        <v>195</v>
      </c>
      <c r="K24" s="6" t="n">
        <f aca="false">RANK(B24,$B$3:$B$304,0)+COUNTIF($B$3:B24,B24)-1</f>
        <v>100</v>
      </c>
      <c r="L24" s="6" t="n">
        <f aca="false">RANK(C24,$C$3:$C$304,0)+COUNTIF($C$3:C24,C24)-1</f>
        <v>116</v>
      </c>
      <c r="M24" s="6" t="n">
        <f aca="false">RANK(D24,$D$3:$D$304,0)+COUNTIF($D$3:D24,D24)-1</f>
        <v>120</v>
      </c>
      <c r="N24" s="6" t="n">
        <f aca="false">RANK(E24,$E$3:$E$304,0)+COUNTIF($E$3:E24,E24)-1</f>
        <v>117</v>
      </c>
      <c r="O24" s="6" t="n">
        <f aca="false">RANK(F24,$F$3:$F$304,0)+COUNTIF($F$3:F24,F24)-1</f>
        <v>194</v>
      </c>
      <c r="P24" s="6" t="n">
        <f aca="false">RANK(G24,$G$3:$G$304,0)+COUNTIF($G$3:G24,G24)-1</f>
        <v>187</v>
      </c>
      <c r="Q24" s="6" t="n">
        <f aca="false">RANK(H24,$H$3:$H$304,0)+COUNTIF($H$3:H24,H24)-1</f>
        <v>96</v>
      </c>
    </row>
    <row r="25" customFormat="false" ht="15" hidden="false" customHeight="false" outlineLevel="0" collapsed="false">
      <c r="A25" s="0" t="s">
        <v>582</v>
      </c>
      <c r="B25" s="2" t="n">
        <f aca="false">ROUND(SUMIFS(Monthly_Sold!$H$2:$H$7864,Monthly_Sold!$F$2:$F$7864,$A25,Monthly_Sold!$B$2:$B$7864,B$2),4)</f>
        <v>0</v>
      </c>
      <c r="C25" s="2" t="n">
        <f aca="false">ROUND(SUMIFS(Monthly_Sold!$H$2:$H$7864,Monthly_Sold!$F$2:$F$7864,$A25,Monthly_Sold!$B$2:$B$7864,C$2),4)</f>
        <v>0</v>
      </c>
      <c r="D25" s="2" t="n">
        <f aca="false">ROUND(SUMIFS(Monthly_Sold!$H$2:$H$7864,Monthly_Sold!$F$2:$F$7864,$A25,Monthly_Sold!$B$2:$B$7864,D$2),4)</f>
        <v>0</v>
      </c>
      <c r="E25" s="2" t="n">
        <f aca="false">ROUND(SUMIFS(Monthly_Sold!$H$2:$H$7864,Monthly_Sold!$F$2:$F$7864,$A25,Monthly_Sold!$B$2:$B$7864,E$2),4)</f>
        <v>0</v>
      </c>
      <c r="F25" s="2" t="n">
        <f aca="false">ROUND(SUMIFS(Monthly_Sold!$H$2:$H$7864,Monthly_Sold!$F$2:$F$7864,$A25,Monthly_Sold!$B$2:$B$7864,F$2),4)</f>
        <v>1.03</v>
      </c>
      <c r="G25" s="2" t="n">
        <f aca="false">ROUND(SUMIFS(Monthly_Sold!$H$2:$H$7864,Monthly_Sold!$F$2:$F$7864,$A25,Monthly_Sold!$B$2:$B$7864,G$2),4)</f>
        <v>0</v>
      </c>
      <c r="H25" s="2" t="n">
        <f aca="false">ROUND(SUMIFS(Monthly_Sold!$H$2:$H$7864,Monthly_Sold!$F$2:$F$7864,$A25,Monthly_Sold!$B$2:$B$7864,H$2),4)</f>
        <v>0</v>
      </c>
      <c r="I25" s="2" t="n">
        <f aca="false">ROUND(SUM(B25:H25),4)</f>
        <v>1.03</v>
      </c>
      <c r="J25" s="6" t="n">
        <f aca="false">RANK(I25,$I$3:$I$304,0)+COUNTIF($I$3:I25,I25)-1</f>
        <v>260</v>
      </c>
      <c r="K25" s="6" t="n">
        <f aca="false">RANK(B25,$B$3:$B$304,0)+COUNTIF($B$3:B25,B25)-1</f>
        <v>101</v>
      </c>
      <c r="L25" s="6" t="n">
        <f aca="false">RANK(C25,$C$3:$C$304,0)+COUNTIF($C$3:C25,C25)-1</f>
        <v>117</v>
      </c>
      <c r="M25" s="6" t="n">
        <f aca="false">RANK(D25,$D$3:$D$304,0)+COUNTIF($D$3:D25,D25)-1</f>
        <v>121</v>
      </c>
      <c r="N25" s="6" t="n">
        <f aca="false">RANK(E25,$E$3:$E$304,0)+COUNTIF($E$3:E25,E25)-1</f>
        <v>118</v>
      </c>
      <c r="O25" s="6" t="n">
        <f aca="false">RANK(F25,$F$3:$F$304,0)+COUNTIF($F$3:F25,F25)-1</f>
        <v>161</v>
      </c>
      <c r="P25" s="6" t="n">
        <f aca="false">RANK(G25,$G$3:$G$304,0)+COUNTIF($G$3:G25,G25)-1</f>
        <v>188</v>
      </c>
      <c r="Q25" s="6" t="n">
        <f aca="false">RANK(H25,$H$3:$H$304,0)+COUNTIF($H$3:H25,H25)-1</f>
        <v>170</v>
      </c>
    </row>
    <row r="26" customFormat="false" ht="15" hidden="false" customHeight="false" outlineLevel="0" collapsed="false">
      <c r="A26" s="0" t="s">
        <v>477</v>
      </c>
      <c r="B26" s="2" t="n">
        <f aca="false">ROUND(SUMIFS(Monthly_Sold!$H$2:$H$7864,Monthly_Sold!$F$2:$F$7864,$A26,Monthly_Sold!$B$2:$B$7864,B$2),4)</f>
        <v>0</v>
      </c>
      <c r="C26" s="2" t="n">
        <f aca="false">ROUND(SUMIFS(Monthly_Sold!$H$2:$H$7864,Monthly_Sold!$F$2:$F$7864,$A26,Monthly_Sold!$B$2:$B$7864,C$2),4)</f>
        <v>0</v>
      </c>
      <c r="D26" s="2" t="n">
        <f aca="false">ROUND(SUMIFS(Monthly_Sold!$H$2:$H$7864,Monthly_Sold!$F$2:$F$7864,$A26,Monthly_Sold!$B$2:$B$7864,D$2),4)</f>
        <v>0</v>
      </c>
      <c r="E26" s="2" t="n">
        <f aca="false">ROUND(SUMIFS(Monthly_Sold!$H$2:$H$7864,Monthly_Sold!$F$2:$F$7864,$A26,Monthly_Sold!$B$2:$B$7864,E$2),4)</f>
        <v>0</v>
      </c>
      <c r="F26" s="2" t="n">
        <f aca="false">ROUND(SUMIFS(Monthly_Sold!$H$2:$H$7864,Monthly_Sold!$F$2:$F$7864,$A26,Monthly_Sold!$B$2:$B$7864,F$2),4)</f>
        <v>0.14</v>
      </c>
      <c r="G26" s="2" t="n">
        <f aca="false">ROUND(SUMIFS(Monthly_Sold!$H$2:$H$7864,Monthly_Sold!$F$2:$F$7864,$A26,Monthly_Sold!$B$2:$B$7864,G$2),4)</f>
        <v>15.49</v>
      </c>
      <c r="H26" s="2" t="n">
        <f aca="false">ROUND(SUMIFS(Monthly_Sold!$H$2:$H$7864,Monthly_Sold!$F$2:$F$7864,$A26,Monthly_Sold!$B$2:$B$7864,H$2),4)</f>
        <v>3.37</v>
      </c>
      <c r="I26" s="2" t="n">
        <f aca="false">ROUND(SUM(B26:H26),4)</f>
        <v>19</v>
      </c>
      <c r="J26" s="6" t="n">
        <f aca="false">RANK(I26,$I$3:$I$304,0)+COUNTIF($I$3:I26,I26)-1</f>
        <v>189</v>
      </c>
      <c r="K26" s="6" t="n">
        <f aca="false">RANK(B26,$B$3:$B$304,0)+COUNTIF($B$3:B26,B26)-1</f>
        <v>102</v>
      </c>
      <c r="L26" s="6" t="n">
        <f aca="false">RANK(C26,$C$3:$C$304,0)+COUNTIF($C$3:C26,C26)-1</f>
        <v>118</v>
      </c>
      <c r="M26" s="6" t="n">
        <f aca="false">RANK(D26,$D$3:$D$304,0)+COUNTIF($D$3:D26,D26)-1</f>
        <v>122</v>
      </c>
      <c r="N26" s="6" t="n">
        <f aca="false">RANK(E26,$E$3:$E$304,0)+COUNTIF($E$3:E26,E26)-1</f>
        <v>119</v>
      </c>
      <c r="O26" s="6" t="n">
        <f aca="false">RANK(F26,$F$3:$F$304,0)+COUNTIF($F$3:F26,F26)-1</f>
        <v>172</v>
      </c>
      <c r="P26" s="6" t="n">
        <f aca="false">RANK(G26,$G$3:$G$304,0)+COUNTIF($G$3:G26,G26)-1</f>
        <v>125</v>
      </c>
      <c r="Q26" s="6" t="n">
        <f aca="false">RANK(H26,$H$3:$H$304,0)+COUNTIF($H$3:H26,H26)-1</f>
        <v>132</v>
      </c>
    </row>
    <row r="27" customFormat="false" ht="15" hidden="false" customHeight="false" outlineLevel="0" collapsed="false">
      <c r="A27" s="0" t="s">
        <v>553</v>
      </c>
      <c r="B27" s="2" t="n">
        <f aca="false">ROUND(SUMIFS(Monthly_Sold!$H$2:$H$7864,Monthly_Sold!$F$2:$F$7864,$A27,Monthly_Sold!$B$2:$B$7864,B$2),4)</f>
        <v>0</v>
      </c>
      <c r="C27" s="2" t="n">
        <f aca="false">ROUND(SUMIFS(Monthly_Sold!$H$2:$H$7864,Monthly_Sold!$F$2:$F$7864,$A27,Monthly_Sold!$B$2:$B$7864,C$2),4)</f>
        <v>0</v>
      </c>
      <c r="D27" s="2" t="n">
        <f aca="false">ROUND(SUMIFS(Monthly_Sold!$H$2:$H$7864,Monthly_Sold!$F$2:$F$7864,$A27,Monthly_Sold!$B$2:$B$7864,D$2),4)</f>
        <v>0</v>
      </c>
      <c r="E27" s="2" t="n">
        <f aca="false">ROUND(SUMIFS(Monthly_Sold!$H$2:$H$7864,Monthly_Sold!$F$2:$F$7864,$A27,Monthly_Sold!$B$2:$B$7864,E$2),4)</f>
        <v>0</v>
      </c>
      <c r="F27" s="2" t="n">
        <f aca="false">ROUND(SUMIFS(Monthly_Sold!$H$2:$H$7864,Monthly_Sold!$F$2:$F$7864,$A27,Monthly_Sold!$B$2:$B$7864,F$2),4)</f>
        <v>0</v>
      </c>
      <c r="G27" s="2" t="n">
        <f aca="false">ROUND(SUMIFS(Monthly_Sold!$H$2:$H$7864,Monthly_Sold!$F$2:$F$7864,$A27,Monthly_Sold!$B$2:$B$7864,G$2),4)</f>
        <v>0</v>
      </c>
      <c r="H27" s="2" t="n">
        <f aca="false">ROUND(SUMIFS(Monthly_Sold!$H$2:$H$7864,Monthly_Sold!$F$2:$F$7864,$A27,Monthly_Sold!$B$2:$B$7864,H$2),4)</f>
        <v>3.54</v>
      </c>
      <c r="I27" s="2" t="n">
        <f aca="false">ROUND(SUM(B27:H27),4)</f>
        <v>3.54</v>
      </c>
      <c r="J27" s="6" t="n">
        <f aca="false">RANK(I27,$I$3:$I$304,0)+COUNTIF($I$3:I27,I27)-1</f>
        <v>237</v>
      </c>
      <c r="K27" s="6" t="n">
        <f aca="false">RANK(B27,$B$3:$B$304,0)+COUNTIF($B$3:B27,B27)-1</f>
        <v>103</v>
      </c>
      <c r="L27" s="6" t="n">
        <f aca="false">RANK(C27,$C$3:$C$304,0)+COUNTIF($C$3:C27,C27)-1</f>
        <v>119</v>
      </c>
      <c r="M27" s="6" t="n">
        <f aca="false">RANK(D27,$D$3:$D$304,0)+COUNTIF($D$3:D27,D27)-1</f>
        <v>123</v>
      </c>
      <c r="N27" s="6" t="n">
        <f aca="false">RANK(E27,$E$3:$E$304,0)+COUNTIF($E$3:E27,E27)-1</f>
        <v>120</v>
      </c>
      <c r="O27" s="6" t="n">
        <f aca="false">RANK(F27,$F$3:$F$304,0)+COUNTIF($F$3:F27,F27)-1</f>
        <v>195</v>
      </c>
      <c r="P27" s="6" t="n">
        <f aca="false">RANK(G27,$G$3:$G$304,0)+COUNTIF($G$3:G27,G27)-1</f>
        <v>189</v>
      </c>
      <c r="Q27" s="6" t="n">
        <f aca="false">RANK(H27,$H$3:$H$304,0)+COUNTIF($H$3:H27,H27)-1</f>
        <v>130</v>
      </c>
    </row>
    <row r="28" customFormat="false" ht="15" hidden="false" customHeight="false" outlineLevel="0" collapsed="false">
      <c r="A28" s="0" t="s">
        <v>391</v>
      </c>
      <c r="B28" s="2" t="n">
        <f aca="false">ROUND(SUMIFS(Monthly_Sold!$H$2:$H$7864,Monthly_Sold!$F$2:$F$7864,$A28,Monthly_Sold!$B$2:$B$7864,B$2),4)</f>
        <v>0</v>
      </c>
      <c r="C28" s="2" t="n">
        <f aca="false">ROUND(SUMIFS(Monthly_Sold!$H$2:$H$7864,Monthly_Sold!$F$2:$F$7864,$A28,Monthly_Sold!$B$2:$B$7864,C$2),4)</f>
        <v>0</v>
      </c>
      <c r="D28" s="2" t="n">
        <f aca="false">ROUND(SUMIFS(Monthly_Sold!$H$2:$H$7864,Monthly_Sold!$F$2:$F$7864,$A28,Monthly_Sold!$B$2:$B$7864,D$2),4)</f>
        <v>0</v>
      </c>
      <c r="E28" s="2" t="n">
        <f aca="false">ROUND(SUMIFS(Monthly_Sold!$H$2:$H$7864,Monthly_Sold!$F$2:$F$7864,$A28,Monthly_Sold!$B$2:$B$7864,E$2),4)</f>
        <v>0</v>
      </c>
      <c r="F28" s="2" t="n">
        <f aca="false">ROUND(SUMIFS(Monthly_Sold!$H$2:$H$7864,Monthly_Sold!$F$2:$F$7864,$A28,Monthly_Sold!$B$2:$B$7864,F$2),4)</f>
        <v>0</v>
      </c>
      <c r="G28" s="2" t="n">
        <f aca="false">ROUND(SUMIFS(Monthly_Sold!$H$2:$H$7864,Monthly_Sold!$F$2:$F$7864,$A28,Monthly_Sold!$B$2:$B$7864,G$2),4)</f>
        <v>21.67</v>
      </c>
      <c r="H28" s="2" t="n">
        <f aca="false">ROUND(SUMIFS(Monthly_Sold!$H$2:$H$7864,Monthly_Sold!$F$2:$F$7864,$A28,Monthly_Sold!$B$2:$B$7864,H$2),4)</f>
        <v>41.05</v>
      </c>
      <c r="I28" s="2" t="n">
        <f aca="false">ROUND(SUM(B28:H28),4)</f>
        <v>62.72</v>
      </c>
      <c r="J28" s="6" t="n">
        <f aca="false">RANK(I28,$I$3:$I$304,0)+COUNTIF($I$3:I28,I28)-1</f>
        <v>137</v>
      </c>
      <c r="K28" s="6" t="n">
        <f aca="false">RANK(B28,$B$3:$B$304,0)+COUNTIF($B$3:B28,B28)-1</f>
        <v>104</v>
      </c>
      <c r="L28" s="6" t="n">
        <f aca="false">RANK(C28,$C$3:$C$304,0)+COUNTIF($C$3:C28,C28)-1</f>
        <v>120</v>
      </c>
      <c r="M28" s="6" t="n">
        <f aca="false">RANK(D28,$D$3:$D$304,0)+COUNTIF($D$3:D28,D28)-1</f>
        <v>124</v>
      </c>
      <c r="N28" s="6" t="n">
        <f aca="false">RANK(E28,$E$3:$E$304,0)+COUNTIF($E$3:E28,E28)-1</f>
        <v>121</v>
      </c>
      <c r="O28" s="6" t="n">
        <f aca="false">RANK(F28,$F$3:$F$304,0)+COUNTIF($F$3:F28,F28)-1</f>
        <v>196</v>
      </c>
      <c r="P28" s="6" t="n">
        <f aca="false">RANK(G28,$G$3:$G$304,0)+COUNTIF($G$3:G28,G28)-1</f>
        <v>117</v>
      </c>
      <c r="Q28" s="6" t="n">
        <f aca="false">RANK(H28,$H$3:$H$304,0)+COUNTIF($H$3:H28,H28)-1</f>
        <v>64</v>
      </c>
    </row>
    <row r="29" customFormat="false" ht="15" hidden="false" customHeight="false" outlineLevel="0" collapsed="false">
      <c r="A29" s="0" t="s">
        <v>398</v>
      </c>
      <c r="B29" s="2" t="n">
        <f aca="false">ROUND(SUMIFS(Monthly_Sold!$H$2:$H$7864,Monthly_Sold!$F$2:$F$7864,$A29,Monthly_Sold!$B$2:$B$7864,B$2),4)</f>
        <v>0</v>
      </c>
      <c r="C29" s="2" t="n">
        <f aca="false">ROUND(SUMIFS(Monthly_Sold!$H$2:$H$7864,Monthly_Sold!$F$2:$F$7864,$A29,Monthly_Sold!$B$2:$B$7864,C$2),4)</f>
        <v>0</v>
      </c>
      <c r="D29" s="2" t="n">
        <f aca="false">ROUND(SUMIFS(Monthly_Sold!$H$2:$H$7864,Monthly_Sold!$F$2:$F$7864,$A29,Monthly_Sold!$B$2:$B$7864,D$2),4)</f>
        <v>0</v>
      </c>
      <c r="E29" s="2" t="n">
        <f aca="false">ROUND(SUMIFS(Monthly_Sold!$H$2:$H$7864,Monthly_Sold!$F$2:$F$7864,$A29,Monthly_Sold!$B$2:$B$7864,E$2),4)</f>
        <v>0</v>
      </c>
      <c r="F29" s="2" t="n">
        <f aca="false">ROUND(SUMIFS(Monthly_Sold!$H$2:$H$7864,Monthly_Sold!$F$2:$F$7864,$A29,Monthly_Sold!$B$2:$B$7864,F$2),4)</f>
        <v>0</v>
      </c>
      <c r="G29" s="2" t="n">
        <f aca="false">ROUND(SUMIFS(Monthly_Sold!$H$2:$H$7864,Monthly_Sold!$F$2:$F$7864,$A29,Monthly_Sold!$B$2:$B$7864,G$2),4)</f>
        <v>36.9</v>
      </c>
      <c r="H29" s="2" t="n">
        <f aca="false">ROUND(SUMIFS(Monthly_Sold!$H$2:$H$7864,Monthly_Sold!$F$2:$F$7864,$A29,Monthly_Sold!$B$2:$B$7864,H$2),4)</f>
        <v>23</v>
      </c>
      <c r="I29" s="2" t="n">
        <f aca="false">ROUND(SUM(B29:H29),4)</f>
        <v>59.9</v>
      </c>
      <c r="J29" s="6" t="n">
        <f aca="false">RANK(I29,$I$3:$I$304,0)+COUNTIF($I$3:I29,I29)-1</f>
        <v>139</v>
      </c>
      <c r="K29" s="6" t="n">
        <f aca="false">RANK(B29,$B$3:$B$304,0)+COUNTIF($B$3:B29,B29)-1</f>
        <v>105</v>
      </c>
      <c r="L29" s="6" t="n">
        <f aca="false">RANK(C29,$C$3:$C$304,0)+COUNTIF($C$3:C29,C29)-1</f>
        <v>121</v>
      </c>
      <c r="M29" s="6" t="n">
        <f aca="false">RANK(D29,$D$3:$D$304,0)+COUNTIF($D$3:D29,D29)-1</f>
        <v>125</v>
      </c>
      <c r="N29" s="6" t="n">
        <f aca="false">RANK(E29,$E$3:$E$304,0)+COUNTIF($E$3:E29,E29)-1</f>
        <v>122</v>
      </c>
      <c r="O29" s="6" t="n">
        <f aca="false">RANK(F29,$F$3:$F$304,0)+COUNTIF($F$3:F29,F29)-1</f>
        <v>197</v>
      </c>
      <c r="P29" s="6" t="n">
        <f aca="false">RANK(G29,$G$3:$G$304,0)+COUNTIF($G$3:G29,G29)-1</f>
        <v>103</v>
      </c>
      <c r="Q29" s="6" t="n">
        <f aca="false">RANK(H29,$H$3:$H$304,0)+COUNTIF($H$3:H29,H29)-1</f>
        <v>90</v>
      </c>
    </row>
    <row r="30" customFormat="false" ht="15" hidden="false" customHeight="false" outlineLevel="0" collapsed="false">
      <c r="A30" s="0" t="s">
        <v>458</v>
      </c>
      <c r="B30" s="2" t="n">
        <f aca="false">ROUND(SUMIFS(Monthly_Sold!$H$2:$H$7864,Monthly_Sold!$F$2:$F$7864,$A30,Monthly_Sold!$B$2:$B$7864,B$2),4)</f>
        <v>0</v>
      </c>
      <c r="C30" s="2" t="n">
        <f aca="false">ROUND(SUMIFS(Monthly_Sold!$H$2:$H$7864,Monthly_Sold!$F$2:$F$7864,$A30,Monthly_Sold!$B$2:$B$7864,C$2),4)</f>
        <v>0</v>
      </c>
      <c r="D30" s="2" t="n">
        <f aca="false">ROUND(SUMIFS(Monthly_Sold!$H$2:$H$7864,Monthly_Sold!$F$2:$F$7864,$A30,Monthly_Sold!$B$2:$B$7864,D$2),4)</f>
        <v>0</v>
      </c>
      <c r="E30" s="2" t="n">
        <f aca="false">ROUND(SUMIFS(Monthly_Sold!$H$2:$H$7864,Monthly_Sold!$F$2:$F$7864,$A30,Monthly_Sold!$B$2:$B$7864,E$2),4)</f>
        <v>0</v>
      </c>
      <c r="F30" s="2" t="n">
        <f aca="false">ROUND(SUMIFS(Monthly_Sold!$H$2:$H$7864,Monthly_Sold!$F$2:$F$7864,$A30,Monthly_Sold!$B$2:$B$7864,F$2),4)</f>
        <v>24.91</v>
      </c>
      <c r="G30" s="2" t="n">
        <f aca="false">ROUND(SUMIFS(Monthly_Sold!$H$2:$H$7864,Monthly_Sold!$F$2:$F$7864,$A30,Monthly_Sold!$B$2:$B$7864,G$2),4)</f>
        <v>0</v>
      </c>
      <c r="H30" s="2" t="n">
        <f aca="false">ROUND(SUMIFS(Monthly_Sold!$H$2:$H$7864,Monthly_Sold!$F$2:$F$7864,$A30,Monthly_Sold!$B$2:$B$7864,H$2),4)</f>
        <v>0</v>
      </c>
      <c r="I30" s="2" t="n">
        <f aca="false">ROUND(SUM(B30:H30),4)</f>
        <v>24.91</v>
      </c>
      <c r="J30" s="6" t="n">
        <f aca="false">RANK(I30,$I$3:$I$304,0)+COUNTIF($I$3:I30,I30)-1</f>
        <v>175</v>
      </c>
      <c r="K30" s="6" t="n">
        <f aca="false">RANK(B30,$B$3:$B$304,0)+COUNTIF($B$3:B30,B30)-1</f>
        <v>106</v>
      </c>
      <c r="L30" s="6" t="n">
        <f aca="false">RANK(C30,$C$3:$C$304,0)+COUNTIF($C$3:C30,C30)-1</f>
        <v>122</v>
      </c>
      <c r="M30" s="6" t="n">
        <f aca="false">RANK(D30,$D$3:$D$304,0)+COUNTIF($D$3:D30,D30)-1</f>
        <v>126</v>
      </c>
      <c r="N30" s="6" t="n">
        <f aca="false">RANK(E30,$E$3:$E$304,0)+COUNTIF($E$3:E30,E30)-1</f>
        <v>123</v>
      </c>
      <c r="O30" s="6" t="n">
        <f aca="false">RANK(F30,$F$3:$F$304,0)+COUNTIF($F$3:F30,F30)-1</f>
        <v>105</v>
      </c>
      <c r="P30" s="6" t="n">
        <f aca="false">RANK(G30,$G$3:$G$304,0)+COUNTIF($G$3:G30,G30)-1</f>
        <v>190</v>
      </c>
      <c r="Q30" s="6" t="n">
        <f aca="false">RANK(H30,$H$3:$H$304,0)+COUNTIF($H$3:H30,H30)-1</f>
        <v>171</v>
      </c>
    </row>
    <row r="31" customFormat="false" ht="15" hidden="false" customHeight="false" outlineLevel="0" collapsed="false">
      <c r="A31" s="0" t="s">
        <v>279</v>
      </c>
      <c r="B31" s="2" t="n">
        <f aca="false">ROUND(SUMIFS(Monthly_Sold!$H$2:$H$7864,Monthly_Sold!$F$2:$F$7864,$A31,Monthly_Sold!$B$2:$B$7864,B$2),4)</f>
        <v>0</v>
      </c>
      <c r="C31" s="2" t="n">
        <f aca="false">ROUND(SUMIFS(Monthly_Sold!$H$2:$H$7864,Monthly_Sold!$F$2:$F$7864,$A31,Monthly_Sold!$B$2:$B$7864,C$2),4)</f>
        <v>0</v>
      </c>
      <c r="D31" s="2" t="n">
        <f aca="false">ROUND(SUMIFS(Monthly_Sold!$H$2:$H$7864,Monthly_Sold!$F$2:$F$7864,$A31,Monthly_Sold!$B$2:$B$7864,D$2),4)</f>
        <v>0</v>
      </c>
      <c r="E31" s="2" t="n">
        <f aca="false">ROUND(SUMIFS(Monthly_Sold!$H$2:$H$7864,Monthly_Sold!$F$2:$F$7864,$A31,Monthly_Sold!$B$2:$B$7864,E$2),4)</f>
        <v>0</v>
      </c>
      <c r="F31" s="2" t="n">
        <f aca="false">ROUND(SUMIFS(Monthly_Sold!$H$2:$H$7864,Monthly_Sold!$F$2:$F$7864,$A31,Monthly_Sold!$B$2:$B$7864,F$2),4)</f>
        <v>5.5</v>
      </c>
      <c r="G31" s="2" t="n">
        <f aca="false">ROUND(SUMIFS(Monthly_Sold!$H$2:$H$7864,Monthly_Sold!$F$2:$F$7864,$A31,Monthly_Sold!$B$2:$B$7864,G$2),4)</f>
        <v>223.92</v>
      </c>
      <c r="H31" s="2" t="n">
        <f aca="false">ROUND(SUMIFS(Monthly_Sold!$H$2:$H$7864,Monthly_Sold!$F$2:$F$7864,$A31,Monthly_Sold!$B$2:$B$7864,H$2),4)</f>
        <v>72.37</v>
      </c>
      <c r="I31" s="2" t="n">
        <f aca="false">ROUND(SUM(B31:H31),4)</f>
        <v>301.79</v>
      </c>
      <c r="J31" s="6" t="n">
        <f aca="false">RANK(I31,$I$3:$I$304,0)+COUNTIF($I$3:I31,I31)-1</f>
        <v>95</v>
      </c>
      <c r="K31" s="6" t="n">
        <f aca="false">RANK(B31,$B$3:$B$304,0)+COUNTIF($B$3:B31,B31)-1</f>
        <v>107</v>
      </c>
      <c r="L31" s="6" t="n">
        <f aca="false">RANK(C31,$C$3:$C$304,0)+COUNTIF($C$3:C31,C31)-1</f>
        <v>123</v>
      </c>
      <c r="M31" s="6" t="n">
        <f aca="false">RANK(D31,$D$3:$D$304,0)+COUNTIF($D$3:D31,D31)-1</f>
        <v>127</v>
      </c>
      <c r="N31" s="6" t="n">
        <f aca="false">RANK(E31,$E$3:$E$304,0)+COUNTIF($E$3:E31,E31)-1</f>
        <v>124</v>
      </c>
      <c r="O31" s="6" t="n">
        <f aca="false">RANK(F31,$F$3:$F$304,0)+COUNTIF($F$3:F31,F31)-1</f>
        <v>142</v>
      </c>
      <c r="P31" s="6" t="n">
        <f aca="false">RANK(G31,$G$3:$G$304,0)+COUNTIF($G$3:G31,G31)-1</f>
        <v>58</v>
      </c>
      <c r="Q31" s="6" t="n">
        <f aca="false">RANK(H31,$H$3:$H$304,0)+COUNTIF($H$3:H31,H31)-1</f>
        <v>55</v>
      </c>
    </row>
    <row r="32" customFormat="false" ht="15" hidden="false" customHeight="false" outlineLevel="0" collapsed="false">
      <c r="A32" s="0" t="s">
        <v>502</v>
      </c>
      <c r="B32" s="2" t="n">
        <f aca="false">ROUND(SUMIFS(Monthly_Sold!$H$2:$H$7864,Monthly_Sold!$F$2:$F$7864,$A32,Monthly_Sold!$B$2:$B$7864,B$2),4)</f>
        <v>0</v>
      </c>
      <c r="C32" s="2" t="n">
        <f aca="false">ROUND(SUMIFS(Monthly_Sold!$H$2:$H$7864,Monthly_Sold!$F$2:$F$7864,$A32,Monthly_Sold!$B$2:$B$7864,C$2),4)</f>
        <v>0</v>
      </c>
      <c r="D32" s="2" t="n">
        <f aca="false">ROUND(SUMIFS(Monthly_Sold!$H$2:$H$7864,Monthly_Sold!$F$2:$F$7864,$A32,Monthly_Sold!$B$2:$B$7864,D$2),4)</f>
        <v>0</v>
      </c>
      <c r="E32" s="2" t="n">
        <f aca="false">ROUND(SUMIFS(Monthly_Sold!$H$2:$H$7864,Monthly_Sold!$F$2:$F$7864,$A32,Monthly_Sold!$B$2:$B$7864,E$2),4)</f>
        <v>0</v>
      </c>
      <c r="F32" s="2" t="n">
        <f aca="false">ROUND(SUMIFS(Monthly_Sold!$H$2:$H$7864,Monthly_Sold!$F$2:$F$7864,$A32,Monthly_Sold!$B$2:$B$7864,F$2),4)</f>
        <v>0</v>
      </c>
      <c r="G32" s="2" t="n">
        <f aca="false">ROUND(SUMIFS(Monthly_Sold!$H$2:$H$7864,Monthly_Sold!$F$2:$F$7864,$A32,Monthly_Sold!$B$2:$B$7864,G$2),4)</f>
        <v>0</v>
      </c>
      <c r="H32" s="2" t="n">
        <f aca="false">ROUND(SUMIFS(Monthly_Sold!$H$2:$H$7864,Monthly_Sold!$F$2:$F$7864,$A32,Monthly_Sold!$B$2:$B$7864,H$2),4)</f>
        <v>13.87</v>
      </c>
      <c r="I32" s="2" t="n">
        <f aca="false">ROUND(SUM(B32:H32),4)</f>
        <v>13.87</v>
      </c>
      <c r="J32" s="6" t="n">
        <f aca="false">RANK(I32,$I$3:$I$304,0)+COUNTIF($I$3:I32,I32)-1</f>
        <v>201</v>
      </c>
      <c r="K32" s="6" t="n">
        <f aca="false">RANK(B32,$B$3:$B$304,0)+COUNTIF($B$3:B32,B32)-1</f>
        <v>108</v>
      </c>
      <c r="L32" s="6" t="n">
        <f aca="false">RANK(C32,$C$3:$C$304,0)+COUNTIF($C$3:C32,C32)-1</f>
        <v>124</v>
      </c>
      <c r="M32" s="6" t="n">
        <f aca="false">RANK(D32,$D$3:$D$304,0)+COUNTIF($D$3:D32,D32)-1</f>
        <v>128</v>
      </c>
      <c r="N32" s="6" t="n">
        <f aca="false">RANK(E32,$E$3:$E$304,0)+COUNTIF($E$3:E32,E32)-1</f>
        <v>125</v>
      </c>
      <c r="O32" s="6" t="n">
        <f aca="false">RANK(F32,$F$3:$F$304,0)+COUNTIF($F$3:F32,F32)-1</f>
        <v>198</v>
      </c>
      <c r="P32" s="6" t="n">
        <f aca="false">RANK(G32,$G$3:$G$304,0)+COUNTIF($G$3:G32,G32)-1</f>
        <v>191</v>
      </c>
      <c r="Q32" s="6" t="n">
        <f aca="false">RANK(H32,$H$3:$H$304,0)+COUNTIF($H$3:H32,H32)-1</f>
        <v>97</v>
      </c>
    </row>
    <row r="33" customFormat="false" ht="15" hidden="false" customHeight="false" outlineLevel="0" collapsed="false">
      <c r="A33" s="0" t="s">
        <v>527</v>
      </c>
      <c r="B33" s="2" t="n">
        <f aca="false">ROUND(SUMIFS(Monthly_Sold!$H$2:$H$7864,Monthly_Sold!$F$2:$F$7864,$A33,Monthly_Sold!$B$2:$B$7864,B$2),4)</f>
        <v>0</v>
      </c>
      <c r="C33" s="2" t="n">
        <f aca="false">ROUND(SUMIFS(Monthly_Sold!$H$2:$H$7864,Monthly_Sold!$F$2:$F$7864,$A33,Monthly_Sold!$B$2:$B$7864,C$2),4)</f>
        <v>0</v>
      </c>
      <c r="D33" s="2" t="n">
        <f aca="false">ROUND(SUMIFS(Monthly_Sold!$H$2:$H$7864,Monthly_Sold!$F$2:$F$7864,$A33,Monthly_Sold!$B$2:$B$7864,D$2),4)</f>
        <v>0</v>
      </c>
      <c r="E33" s="2" t="n">
        <f aca="false">ROUND(SUMIFS(Monthly_Sold!$H$2:$H$7864,Monthly_Sold!$F$2:$F$7864,$A33,Monthly_Sold!$B$2:$B$7864,E$2),4)</f>
        <v>0</v>
      </c>
      <c r="F33" s="2" t="n">
        <f aca="false">ROUND(SUMIFS(Monthly_Sold!$H$2:$H$7864,Monthly_Sold!$F$2:$F$7864,$A33,Monthly_Sold!$B$2:$B$7864,F$2),4)</f>
        <v>7.2</v>
      </c>
      <c r="G33" s="2" t="n">
        <f aca="false">ROUND(SUMIFS(Monthly_Sold!$H$2:$H$7864,Monthly_Sold!$F$2:$F$7864,$A33,Monthly_Sold!$B$2:$B$7864,G$2),4)</f>
        <v>0</v>
      </c>
      <c r="H33" s="2" t="n">
        <f aca="false">ROUND(SUMIFS(Monthly_Sold!$H$2:$H$7864,Monthly_Sold!$F$2:$F$7864,$A33,Monthly_Sold!$B$2:$B$7864,H$2),4)</f>
        <v>0</v>
      </c>
      <c r="I33" s="2" t="n">
        <f aca="false">ROUND(SUM(B33:H33),4)</f>
        <v>7.2</v>
      </c>
      <c r="J33" s="6" t="n">
        <f aca="false">RANK(I33,$I$3:$I$304,0)+COUNTIF($I$3:I33,I33)-1</f>
        <v>219</v>
      </c>
      <c r="K33" s="6" t="n">
        <f aca="false">RANK(B33,$B$3:$B$304,0)+COUNTIF($B$3:B33,B33)-1</f>
        <v>109</v>
      </c>
      <c r="L33" s="6" t="n">
        <f aca="false">RANK(C33,$C$3:$C$304,0)+COUNTIF($C$3:C33,C33)-1</f>
        <v>125</v>
      </c>
      <c r="M33" s="6" t="n">
        <f aca="false">RANK(D33,$D$3:$D$304,0)+COUNTIF($D$3:D33,D33)-1</f>
        <v>129</v>
      </c>
      <c r="N33" s="6" t="n">
        <f aca="false">RANK(E33,$E$3:$E$304,0)+COUNTIF($E$3:E33,E33)-1</f>
        <v>126</v>
      </c>
      <c r="O33" s="6" t="n">
        <f aca="false">RANK(F33,$F$3:$F$304,0)+COUNTIF($F$3:F33,F33)-1</f>
        <v>137</v>
      </c>
      <c r="P33" s="6" t="n">
        <f aca="false">RANK(G33,$G$3:$G$304,0)+COUNTIF($G$3:G33,G33)-1</f>
        <v>192</v>
      </c>
      <c r="Q33" s="6" t="n">
        <f aca="false">RANK(H33,$H$3:$H$304,0)+COUNTIF($H$3:H33,H33)-1</f>
        <v>172</v>
      </c>
    </row>
    <row r="34" customFormat="false" ht="15" hidden="false" customHeight="false" outlineLevel="0" collapsed="false">
      <c r="A34" s="0" t="s">
        <v>347</v>
      </c>
      <c r="B34" s="2" t="n">
        <f aca="false">ROUND(SUMIFS(Monthly_Sold!$H$2:$H$7864,Monthly_Sold!$F$2:$F$7864,$A34,Monthly_Sold!$B$2:$B$7864,B$2),4)</f>
        <v>0</v>
      </c>
      <c r="C34" s="2" t="n">
        <f aca="false">ROUND(SUMIFS(Monthly_Sold!$H$2:$H$7864,Monthly_Sold!$F$2:$F$7864,$A34,Monthly_Sold!$B$2:$B$7864,C$2),4)</f>
        <v>0</v>
      </c>
      <c r="D34" s="2" t="n">
        <f aca="false">ROUND(SUMIFS(Monthly_Sold!$H$2:$H$7864,Monthly_Sold!$F$2:$F$7864,$A34,Monthly_Sold!$B$2:$B$7864,D$2),4)</f>
        <v>0</v>
      </c>
      <c r="E34" s="2" t="n">
        <f aca="false">ROUND(SUMIFS(Monthly_Sold!$H$2:$H$7864,Monthly_Sold!$F$2:$F$7864,$A34,Monthly_Sold!$B$2:$B$7864,E$2),4)</f>
        <v>0</v>
      </c>
      <c r="F34" s="2" t="n">
        <f aca="false">ROUND(SUMIFS(Monthly_Sold!$H$2:$H$7864,Monthly_Sold!$F$2:$F$7864,$A34,Monthly_Sold!$B$2:$B$7864,F$2),4)</f>
        <v>114.01</v>
      </c>
      <c r="G34" s="2" t="n">
        <f aca="false">ROUND(SUMIFS(Monthly_Sold!$H$2:$H$7864,Monthly_Sold!$F$2:$F$7864,$A34,Monthly_Sold!$B$2:$B$7864,G$2),4)</f>
        <v>0</v>
      </c>
      <c r="H34" s="2" t="n">
        <f aca="false">ROUND(SUMIFS(Monthly_Sold!$H$2:$H$7864,Monthly_Sold!$F$2:$F$7864,$A34,Monthly_Sold!$B$2:$B$7864,H$2),4)</f>
        <v>0</v>
      </c>
      <c r="I34" s="2" t="n">
        <f aca="false">ROUND(SUM(B34:H34),4)</f>
        <v>114.01</v>
      </c>
      <c r="J34" s="6" t="n">
        <f aca="false">RANK(I34,$I$3:$I$304,0)+COUNTIF($I$3:I34,I34)-1</f>
        <v>115</v>
      </c>
      <c r="K34" s="6" t="n">
        <f aca="false">RANK(B34,$B$3:$B$304,0)+COUNTIF($B$3:B34,B34)-1</f>
        <v>110</v>
      </c>
      <c r="L34" s="6" t="n">
        <f aca="false">RANK(C34,$C$3:$C$304,0)+COUNTIF($C$3:C34,C34)-1</f>
        <v>126</v>
      </c>
      <c r="M34" s="6" t="n">
        <f aca="false">RANK(D34,$D$3:$D$304,0)+COUNTIF($D$3:D34,D34)-1</f>
        <v>130</v>
      </c>
      <c r="N34" s="6" t="n">
        <f aca="false">RANK(E34,$E$3:$E$304,0)+COUNTIF($E$3:E34,E34)-1</f>
        <v>127</v>
      </c>
      <c r="O34" s="6" t="n">
        <f aca="false">RANK(F34,$F$3:$F$304,0)+COUNTIF($F$3:F34,F34)-1</f>
        <v>63</v>
      </c>
      <c r="P34" s="6" t="n">
        <f aca="false">RANK(G34,$G$3:$G$304,0)+COUNTIF($G$3:G34,G34)-1</f>
        <v>193</v>
      </c>
      <c r="Q34" s="6" t="n">
        <f aca="false">RANK(H34,$H$3:$H$304,0)+COUNTIF($H$3:H34,H34)-1</f>
        <v>173</v>
      </c>
    </row>
    <row r="35" customFormat="false" ht="15" hidden="false" customHeight="false" outlineLevel="0" collapsed="false">
      <c r="A35" s="0" t="s">
        <v>591</v>
      </c>
      <c r="B35" s="2" t="n">
        <f aca="false">ROUND(SUMIFS(Monthly_Sold!$H$2:$H$7864,Monthly_Sold!$F$2:$F$7864,$A35,Monthly_Sold!$B$2:$B$7864,B$2),4)</f>
        <v>0</v>
      </c>
      <c r="C35" s="2" t="n">
        <f aca="false">ROUND(SUMIFS(Monthly_Sold!$H$2:$H$7864,Monthly_Sold!$F$2:$F$7864,$A35,Monthly_Sold!$B$2:$B$7864,C$2),4)</f>
        <v>0</v>
      </c>
      <c r="D35" s="2" t="n">
        <f aca="false">ROUND(SUMIFS(Monthly_Sold!$H$2:$H$7864,Monthly_Sold!$F$2:$F$7864,$A35,Monthly_Sold!$B$2:$B$7864,D$2),4)</f>
        <v>0</v>
      </c>
      <c r="E35" s="2" t="n">
        <f aca="false">ROUND(SUMIFS(Monthly_Sold!$H$2:$H$7864,Monthly_Sold!$F$2:$F$7864,$A35,Monthly_Sold!$B$2:$B$7864,E$2),4)</f>
        <v>0</v>
      </c>
      <c r="F35" s="2" t="n">
        <f aca="false">ROUND(SUMIFS(Monthly_Sold!$H$2:$H$7864,Monthly_Sold!$F$2:$F$7864,$A35,Monthly_Sold!$B$2:$B$7864,F$2),4)</f>
        <v>0.57</v>
      </c>
      <c r="G35" s="2" t="n">
        <f aca="false">ROUND(SUMIFS(Monthly_Sold!$H$2:$H$7864,Monthly_Sold!$F$2:$F$7864,$A35,Monthly_Sold!$B$2:$B$7864,G$2),4)</f>
        <v>0</v>
      </c>
      <c r="H35" s="2" t="n">
        <f aca="false">ROUND(SUMIFS(Monthly_Sold!$H$2:$H$7864,Monthly_Sold!$F$2:$F$7864,$A35,Monthly_Sold!$B$2:$B$7864,H$2),4)</f>
        <v>0</v>
      </c>
      <c r="I35" s="2" t="n">
        <f aca="false">ROUND(SUM(B35:H35),4)</f>
        <v>0.57</v>
      </c>
      <c r="J35" s="6" t="n">
        <f aca="false">RANK(I35,$I$3:$I$304,0)+COUNTIF($I$3:I35,I35)-1</f>
        <v>268</v>
      </c>
      <c r="K35" s="6" t="n">
        <f aca="false">RANK(B35,$B$3:$B$304,0)+COUNTIF($B$3:B35,B35)-1</f>
        <v>111</v>
      </c>
      <c r="L35" s="6" t="n">
        <f aca="false">RANK(C35,$C$3:$C$304,0)+COUNTIF($C$3:C35,C35)-1</f>
        <v>127</v>
      </c>
      <c r="M35" s="6" t="n">
        <f aca="false">RANK(D35,$D$3:$D$304,0)+COUNTIF($D$3:D35,D35)-1</f>
        <v>131</v>
      </c>
      <c r="N35" s="6" t="n">
        <f aca="false">RANK(E35,$E$3:$E$304,0)+COUNTIF($E$3:E35,E35)-1</f>
        <v>128</v>
      </c>
      <c r="O35" s="6" t="n">
        <f aca="false">RANK(F35,$F$3:$F$304,0)+COUNTIF($F$3:F35,F35)-1</f>
        <v>164</v>
      </c>
      <c r="P35" s="6" t="n">
        <f aca="false">RANK(G35,$G$3:$G$304,0)+COUNTIF($G$3:G35,G35)-1</f>
        <v>194</v>
      </c>
      <c r="Q35" s="6" t="n">
        <f aca="false">RANK(H35,$H$3:$H$304,0)+COUNTIF($H$3:H35,H35)-1</f>
        <v>174</v>
      </c>
    </row>
    <row r="36" customFormat="false" ht="15" hidden="false" customHeight="false" outlineLevel="0" collapsed="false">
      <c r="A36" s="0" t="s">
        <v>473</v>
      </c>
      <c r="B36" s="2" t="n">
        <f aca="false">ROUND(SUMIFS(Monthly_Sold!$H$2:$H$7864,Monthly_Sold!$F$2:$F$7864,$A36,Monthly_Sold!$B$2:$B$7864,B$2),4)</f>
        <v>0</v>
      </c>
      <c r="C36" s="2" t="n">
        <f aca="false">ROUND(SUMIFS(Monthly_Sold!$H$2:$H$7864,Monthly_Sold!$F$2:$F$7864,$A36,Monthly_Sold!$B$2:$B$7864,C$2),4)</f>
        <v>0</v>
      </c>
      <c r="D36" s="2" t="n">
        <f aca="false">ROUND(SUMIFS(Monthly_Sold!$H$2:$H$7864,Monthly_Sold!$F$2:$F$7864,$A36,Monthly_Sold!$B$2:$B$7864,D$2),4)</f>
        <v>0</v>
      </c>
      <c r="E36" s="2" t="n">
        <f aca="false">ROUND(SUMIFS(Monthly_Sold!$H$2:$H$7864,Monthly_Sold!$F$2:$F$7864,$A36,Monthly_Sold!$B$2:$B$7864,E$2),4)</f>
        <v>0</v>
      </c>
      <c r="F36" s="2" t="n">
        <f aca="false">ROUND(SUMIFS(Monthly_Sold!$H$2:$H$7864,Monthly_Sold!$F$2:$F$7864,$A36,Monthly_Sold!$B$2:$B$7864,F$2),4)</f>
        <v>20.91</v>
      </c>
      <c r="G36" s="2" t="n">
        <f aca="false">ROUND(SUMIFS(Monthly_Sold!$H$2:$H$7864,Monthly_Sold!$F$2:$F$7864,$A36,Monthly_Sold!$B$2:$B$7864,G$2),4)</f>
        <v>0</v>
      </c>
      <c r="H36" s="2" t="n">
        <f aca="false">ROUND(SUMIFS(Monthly_Sold!$H$2:$H$7864,Monthly_Sold!$F$2:$F$7864,$A36,Monthly_Sold!$B$2:$B$7864,H$2),4)</f>
        <v>0</v>
      </c>
      <c r="I36" s="2" t="n">
        <f aca="false">ROUND(SUM(B36:H36),4)</f>
        <v>20.91</v>
      </c>
      <c r="J36" s="6" t="n">
        <f aca="false">RANK(I36,$I$3:$I$304,0)+COUNTIF($I$3:I36,I36)-1</f>
        <v>184</v>
      </c>
      <c r="K36" s="6" t="n">
        <f aca="false">RANK(B36,$B$3:$B$304,0)+COUNTIF($B$3:B36,B36)-1</f>
        <v>112</v>
      </c>
      <c r="L36" s="6" t="n">
        <f aca="false">RANK(C36,$C$3:$C$304,0)+COUNTIF($C$3:C36,C36)-1</f>
        <v>128</v>
      </c>
      <c r="M36" s="6" t="n">
        <f aca="false">RANK(D36,$D$3:$D$304,0)+COUNTIF($D$3:D36,D36)-1</f>
        <v>132</v>
      </c>
      <c r="N36" s="6" t="n">
        <f aca="false">RANK(E36,$E$3:$E$304,0)+COUNTIF($E$3:E36,E36)-1</f>
        <v>129</v>
      </c>
      <c r="O36" s="6" t="n">
        <f aca="false">RANK(F36,$F$3:$F$304,0)+COUNTIF($F$3:F36,F36)-1</f>
        <v>110</v>
      </c>
      <c r="P36" s="6" t="n">
        <f aca="false">RANK(G36,$G$3:$G$304,0)+COUNTIF($G$3:G36,G36)-1</f>
        <v>195</v>
      </c>
      <c r="Q36" s="6" t="n">
        <f aca="false">RANK(H36,$H$3:$H$304,0)+COUNTIF($H$3:H36,H36)-1</f>
        <v>175</v>
      </c>
    </row>
    <row r="37" customFormat="false" ht="15" hidden="false" customHeight="false" outlineLevel="0" collapsed="false">
      <c r="A37" s="0" t="s">
        <v>442</v>
      </c>
      <c r="B37" s="2" t="n">
        <f aca="false">ROUND(SUMIFS(Monthly_Sold!$H$2:$H$7864,Monthly_Sold!$F$2:$F$7864,$A37,Monthly_Sold!$B$2:$B$7864,B$2),4)</f>
        <v>0</v>
      </c>
      <c r="C37" s="2" t="n">
        <f aca="false">ROUND(SUMIFS(Monthly_Sold!$H$2:$H$7864,Monthly_Sold!$F$2:$F$7864,$A37,Monthly_Sold!$B$2:$B$7864,C$2),4)</f>
        <v>0</v>
      </c>
      <c r="D37" s="2" t="n">
        <f aca="false">ROUND(SUMIFS(Monthly_Sold!$H$2:$H$7864,Monthly_Sold!$F$2:$F$7864,$A37,Monthly_Sold!$B$2:$B$7864,D$2),4)</f>
        <v>0</v>
      </c>
      <c r="E37" s="2" t="n">
        <f aca="false">ROUND(SUMIFS(Monthly_Sold!$H$2:$H$7864,Monthly_Sold!$F$2:$F$7864,$A37,Monthly_Sold!$B$2:$B$7864,E$2),4)</f>
        <v>0</v>
      </c>
      <c r="F37" s="2" t="n">
        <f aca="false">ROUND(SUMIFS(Monthly_Sold!$H$2:$H$7864,Monthly_Sold!$F$2:$F$7864,$A37,Monthly_Sold!$B$2:$B$7864,F$2),4)</f>
        <v>0</v>
      </c>
      <c r="G37" s="2" t="n">
        <f aca="false">ROUND(SUMIFS(Monthly_Sold!$H$2:$H$7864,Monthly_Sold!$F$2:$F$7864,$A37,Monthly_Sold!$B$2:$B$7864,G$2),4)</f>
        <v>24.33</v>
      </c>
      <c r="H37" s="2" t="n">
        <f aca="false">ROUND(SUMIFS(Monthly_Sold!$H$2:$H$7864,Monthly_Sold!$F$2:$F$7864,$A37,Monthly_Sold!$B$2:$B$7864,H$2),4)</f>
        <v>11.07</v>
      </c>
      <c r="I37" s="2" t="n">
        <f aca="false">ROUND(SUM(B37:H37),4)</f>
        <v>35.4</v>
      </c>
      <c r="J37" s="6" t="n">
        <f aca="false">RANK(I37,$I$3:$I$304,0)+COUNTIF($I$3:I37,I37)-1</f>
        <v>165</v>
      </c>
      <c r="K37" s="6" t="n">
        <f aca="false">RANK(B37,$B$3:$B$304,0)+COUNTIF($B$3:B37,B37)-1</f>
        <v>113</v>
      </c>
      <c r="L37" s="6" t="n">
        <f aca="false">RANK(C37,$C$3:$C$304,0)+COUNTIF($C$3:C37,C37)-1</f>
        <v>129</v>
      </c>
      <c r="M37" s="6" t="n">
        <f aca="false">RANK(D37,$D$3:$D$304,0)+COUNTIF($D$3:D37,D37)-1</f>
        <v>133</v>
      </c>
      <c r="N37" s="6" t="n">
        <f aca="false">RANK(E37,$E$3:$E$304,0)+COUNTIF($E$3:E37,E37)-1</f>
        <v>130</v>
      </c>
      <c r="O37" s="6" t="n">
        <f aca="false">RANK(F37,$F$3:$F$304,0)+COUNTIF($F$3:F37,F37)-1</f>
        <v>199</v>
      </c>
      <c r="P37" s="6" t="n">
        <f aca="false">RANK(G37,$G$3:$G$304,0)+COUNTIF($G$3:G37,G37)-1</f>
        <v>114</v>
      </c>
      <c r="Q37" s="6" t="n">
        <f aca="false">RANK(H37,$H$3:$H$304,0)+COUNTIF($H$3:H37,H37)-1</f>
        <v>105</v>
      </c>
    </row>
    <row r="38" customFormat="false" ht="15" hidden="false" customHeight="false" outlineLevel="0" collapsed="false">
      <c r="A38" s="0" t="s">
        <v>419</v>
      </c>
      <c r="B38" s="2" t="n">
        <f aca="false">ROUND(SUMIFS(Monthly_Sold!$H$2:$H$7864,Monthly_Sold!$F$2:$F$7864,$A38,Monthly_Sold!$B$2:$B$7864,B$2),4)</f>
        <v>0</v>
      </c>
      <c r="C38" s="2" t="n">
        <f aca="false">ROUND(SUMIFS(Monthly_Sold!$H$2:$H$7864,Monthly_Sold!$F$2:$F$7864,$A38,Monthly_Sold!$B$2:$B$7864,C$2),4)</f>
        <v>0</v>
      </c>
      <c r="D38" s="2" t="n">
        <f aca="false">ROUND(SUMIFS(Monthly_Sold!$H$2:$H$7864,Monthly_Sold!$F$2:$F$7864,$A38,Monthly_Sold!$B$2:$B$7864,D$2),4)</f>
        <v>0</v>
      </c>
      <c r="E38" s="2" t="n">
        <f aca="false">ROUND(SUMIFS(Monthly_Sold!$H$2:$H$7864,Monthly_Sold!$F$2:$F$7864,$A38,Monthly_Sold!$B$2:$B$7864,E$2),4)</f>
        <v>0</v>
      </c>
      <c r="F38" s="2" t="n">
        <f aca="false">ROUND(SUMIFS(Monthly_Sold!$H$2:$H$7864,Monthly_Sold!$F$2:$F$7864,$A38,Monthly_Sold!$B$2:$B$7864,F$2),4)</f>
        <v>0</v>
      </c>
      <c r="G38" s="2" t="n">
        <f aca="false">ROUND(SUMIFS(Monthly_Sold!$H$2:$H$7864,Monthly_Sold!$F$2:$F$7864,$A38,Monthly_Sold!$B$2:$B$7864,G$2),4)</f>
        <v>43.84</v>
      </c>
      <c r="H38" s="2" t="n">
        <f aca="false">ROUND(SUMIFS(Monthly_Sold!$H$2:$H$7864,Monthly_Sold!$F$2:$F$7864,$A38,Monthly_Sold!$B$2:$B$7864,H$2),4)</f>
        <v>4.64</v>
      </c>
      <c r="I38" s="2" t="n">
        <f aca="false">ROUND(SUM(B38:H38),4)</f>
        <v>48.48</v>
      </c>
      <c r="J38" s="6" t="n">
        <f aca="false">RANK(I38,$I$3:$I$304,0)+COUNTIF($I$3:I38,I38)-1</f>
        <v>151</v>
      </c>
      <c r="K38" s="6" t="n">
        <f aca="false">RANK(B38,$B$3:$B$304,0)+COUNTIF($B$3:B38,B38)-1</f>
        <v>114</v>
      </c>
      <c r="L38" s="6" t="n">
        <f aca="false">RANK(C38,$C$3:$C$304,0)+COUNTIF($C$3:C38,C38)-1</f>
        <v>130</v>
      </c>
      <c r="M38" s="6" t="n">
        <f aca="false">RANK(D38,$D$3:$D$304,0)+COUNTIF($D$3:D38,D38)-1</f>
        <v>134</v>
      </c>
      <c r="N38" s="6" t="n">
        <f aca="false">RANK(E38,$E$3:$E$304,0)+COUNTIF($E$3:E38,E38)-1</f>
        <v>131</v>
      </c>
      <c r="O38" s="6" t="n">
        <f aca="false">RANK(F38,$F$3:$F$304,0)+COUNTIF($F$3:F38,F38)-1</f>
        <v>200</v>
      </c>
      <c r="P38" s="6" t="n">
        <f aca="false">RANK(G38,$G$3:$G$304,0)+COUNTIF($G$3:G38,G38)-1</f>
        <v>98</v>
      </c>
      <c r="Q38" s="6" t="n">
        <f aca="false">RANK(H38,$H$3:$H$304,0)+COUNTIF($H$3:H38,H38)-1</f>
        <v>123</v>
      </c>
    </row>
    <row r="39" customFormat="false" ht="15" hidden="false" customHeight="false" outlineLevel="0" collapsed="false">
      <c r="A39" s="0" t="s">
        <v>603</v>
      </c>
      <c r="B39" s="2" t="n">
        <f aca="false">ROUND(SUMIFS(Monthly_Sold!$H$2:$H$7864,Monthly_Sold!$F$2:$F$7864,$A39,Monthly_Sold!$B$2:$B$7864,B$2),4)</f>
        <v>0</v>
      </c>
      <c r="C39" s="2" t="n">
        <f aca="false">ROUND(SUMIFS(Monthly_Sold!$H$2:$H$7864,Monthly_Sold!$F$2:$F$7864,$A39,Monthly_Sold!$B$2:$B$7864,C$2),4)</f>
        <v>0</v>
      </c>
      <c r="D39" s="2" t="n">
        <f aca="false">ROUND(SUMIFS(Monthly_Sold!$H$2:$H$7864,Monthly_Sold!$F$2:$F$7864,$A39,Monthly_Sold!$B$2:$B$7864,D$2),4)</f>
        <v>0</v>
      </c>
      <c r="E39" s="2" t="n">
        <f aca="false">ROUND(SUMIFS(Monthly_Sold!$H$2:$H$7864,Monthly_Sold!$F$2:$F$7864,$A39,Monthly_Sold!$B$2:$B$7864,E$2),4)</f>
        <v>0</v>
      </c>
      <c r="F39" s="2" t="n">
        <f aca="false">ROUND(SUMIFS(Monthly_Sold!$H$2:$H$7864,Monthly_Sold!$F$2:$F$7864,$A39,Monthly_Sold!$B$2:$B$7864,F$2),4)</f>
        <v>0</v>
      </c>
      <c r="G39" s="2" t="n">
        <f aca="false">ROUND(SUMIFS(Monthly_Sold!$H$2:$H$7864,Monthly_Sold!$F$2:$F$7864,$A39,Monthly_Sold!$B$2:$B$7864,G$2),4)</f>
        <v>0</v>
      </c>
      <c r="H39" s="2" t="n">
        <f aca="false">ROUND(SUMIFS(Monthly_Sold!$H$2:$H$7864,Monthly_Sold!$F$2:$F$7864,$A39,Monthly_Sold!$B$2:$B$7864,H$2),4)</f>
        <v>0.24</v>
      </c>
      <c r="I39" s="2" t="n">
        <f aca="false">ROUND(SUM(B39:H39),4)</f>
        <v>0.24</v>
      </c>
      <c r="J39" s="6" t="n">
        <f aca="false">RANK(I39,$I$3:$I$304,0)+COUNTIF($I$3:I39,I39)-1</f>
        <v>278</v>
      </c>
      <c r="K39" s="6" t="n">
        <f aca="false">RANK(B39,$B$3:$B$304,0)+COUNTIF($B$3:B39,B39)-1</f>
        <v>115</v>
      </c>
      <c r="L39" s="6" t="n">
        <f aca="false">RANK(C39,$C$3:$C$304,0)+COUNTIF($C$3:C39,C39)-1</f>
        <v>131</v>
      </c>
      <c r="M39" s="6" t="n">
        <f aca="false">RANK(D39,$D$3:$D$304,0)+COUNTIF($D$3:D39,D39)-1</f>
        <v>135</v>
      </c>
      <c r="N39" s="6" t="n">
        <f aca="false">RANK(E39,$E$3:$E$304,0)+COUNTIF($E$3:E39,E39)-1</f>
        <v>132</v>
      </c>
      <c r="O39" s="6" t="n">
        <f aca="false">RANK(F39,$F$3:$F$304,0)+COUNTIF($F$3:F39,F39)-1</f>
        <v>201</v>
      </c>
      <c r="P39" s="6" t="n">
        <f aca="false">RANK(G39,$G$3:$G$304,0)+COUNTIF($G$3:G39,G39)-1</f>
        <v>196</v>
      </c>
      <c r="Q39" s="6" t="n">
        <f aca="false">RANK(H39,$H$3:$H$304,0)+COUNTIF($H$3:H39,H39)-1</f>
        <v>156</v>
      </c>
    </row>
    <row r="40" customFormat="false" ht="15" hidden="false" customHeight="false" outlineLevel="0" collapsed="false">
      <c r="A40" s="0" t="s">
        <v>433</v>
      </c>
      <c r="B40" s="2" t="n">
        <f aca="false">ROUND(SUMIFS(Monthly_Sold!$H$2:$H$7864,Monthly_Sold!$F$2:$F$7864,$A40,Monthly_Sold!$B$2:$B$7864,B$2),4)</f>
        <v>0</v>
      </c>
      <c r="C40" s="2" t="n">
        <f aca="false">ROUND(SUMIFS(Monthly_Sold!$H$2:$H$7864,Monthly_Sold!$F$2:$F$7864,$A40,Monthly_Sold!$B$2:$B$7864,C$2),4)</f>
        <v>0</v>
      </c>
      <c r="D40" s="2" t="n">
        <f aca="false">ROUND(SUMIFS(Monthly_Sold!$H$2:$H$7864,Monthly_Sold!$F$2:$F$7864,$A40,Monthly_Sold!$B$2:$B$7864,D$2),4)</f>
        <v>0</v>
      </c>
      <c r="E40" s="2" t="n">
        <f aca="false">ROUND(SUMIFS(Monthly_Sold!$H$2:$H$7864,Monthly_Sold!$F$2:$F$7864,$A40,Monthly_Sold!$B$2:$B$7864,E$2),4)</f>
        <v>0</v>
      </c>
      <c r="F40" s="2" t="n">
        <f aca="false">ROUND(SUMIFS(Monthly_Sold!$H$2:$H$7864,Monthly_Sold!$F$2:$F$7864,$A40,Monthly_Sold!$B$2:$B$7864,F$2),4)</f>
        <v>0</v>
      </c>
      <c r="G40" s="2" t="n">
        <f aca="false">ROUND(SUMIFS(Monthly_Sold!$H$2:$H$7864,Monthly_Sold!$F$2:$F$7864,$A40,Monthly_Sold!$B$2:$B$7864,G$2),4)</f>
        <v>10.67</v>
      </c>
      <c r="H40" s="2" t="n">
        <f aca="false">ROUND(SUMIFS(Monthly_Sold!$H$2:$H$7864,Monthly_Sold!$F$2:$F$7864,$A40,Monthly_Sold!$B$2:$B$7864,H$2),4)</f>
        <v>29.06</v>
      </c>
      <c r="I40" s="2" t="n">
        <f aca="false">ROUND(SUM(B40:H40),4)</f>
        <v>39.73</v>
      </c>
      <c r="J40" s="6" t="n">
        <f aca="false">RANK(I40,$I$3:$I$304,0)+COUNTIF($I$3:I40,I40)-1</f>
        <v>158</v>
      </c>
      <c r="K40" s="6" t="n">
        <f aca="false">RANK(B40,$B$3:$B$304,0)+COUNTIF($B$3:B40,B40)-1</f>
        <v>116</v>
      </c>
      <c r="L40" s="6" t="n">
        <f aca="false">RANK(C40,$C$3:$C$304,0)+COUNTIF($C$3:C40,C40)-1</f>
        <v>132</v>
      </c>
      <c r="M40" s="6" t="n">
        <f aca="false">RANK(D40,$D$3:$D$304,0)+COUNTIF($D$3:D40,D40)-1</f>
        <v>136</v>
      </c>
      <c r="N40" s="6" t="n">
        <f aca="false">RANK(E40,$E$3:$E$304,0)+COUNTIF($E$3:E40,E40)-1</f>
        <v>133</v>
      </c>
      <c r="O40" s="6" t="n">
        <f aca="false">RANK(F40,$F$3:$F$304,0)+COUNTIF($F$3:F40,F40)-1</f>
        <v>202</v>
      </c>
      <c r="P40" s="6" t="n">
        <f aca="false">RANK(G40,$G$3:$G$304,0)+COUNTIF($G$3:G40,G40)-1</f>
        <v>133</v>
      </c>
      <c r="Q40" s="6" t="n">
        <f aca="false">RANK(H40,$H$3:$H$304,0)+COUNTIF($H$3:H40,H40)-1</f>
        <v>83</v>
      </c>
    </row>
    <row r="41" customFormat="false" ht="15" hidden="false" customHeight="false" outlineLevel="0" collapsed="false">
      <c r="A41" s="0" t="s">
        <v>500</v>
      </c>
      <c r="B41" s="2" t="n">
        <f aca="false">ROUND(SUMIFS(Monthly_Sold!$H$2:$H$7864,Monthly_Sold!$F$2:$F$7864,$A41,Monthly_Sold!$B$2:$B$7864,B$2),4)</f>
        <v>0</v>
      </c>
      <c r="C41" s="2" t="n">
        <f aca="false">ROUND(SUMIFS(Monthly_Sold!$H$2:$H$7864,Monthly_Sold!$F$2:$F$7864,$A41,Monthly_Sold!$B$2:$B$7864,C$2),4)</f>
        <v>0</v>
      </c>
      <c r="D41" s="2" t="n">
        <f aca="false">ROUND(SUMIFS(Monthly_Sold!$H$2:$H$7864,Monthly_Sold!$F$2:$F$7864,$A41,Monthly_Sold!$B$2:$B$7864,D$2),4)</f>
        <v>0</v>
      </c>
      <c r="E41" s="2" t="n">
        <f aca="false">ROUND(SUMIFS(Monthly_Sold!$H$2:$H$7864,Monthly_Sold!$F$2:$F$7864,$A41,Monthly_Sold!$B$2:$B$7864,E$2),4)</f>
        <v>0</v>
      </c>
      <c r="F41" s="2" t="n">
        <f aca="false">ROUND(SUMIFS(Monthly_Sold!$H$2:$H$7864,Monthly_Sold!$F$2:$F$7864,$A41,Monthly_Sold!$B$2:$B$7864,F$2),4)</f>
        <v>0</v>
      </c>
      <c r="G41" s="2" t="n">
        <f aca="false">ROUND(SUMIFS(Monthly_Sold!$H$2:$H$7864,Monthly_Sold!$F$2:$F$7864,$A41,Monthly_Sold!$B$2:$B$7864,G$2),4)</f>
        <v>3.3</v>
      </c>
      <c r="H41" s="2" t="n">
        <f aca="false">ROUND(SUMIFS(Monthly_Sold!$H$2:$H$7864,Monthly_Sold!$F$2:$F$7864,$A41,Monthly_Sold!$B$2:$B$7864,H$2),4)</f>
        <v>10.68</v>
      </c>
      <c r="I41" s="2" t="n">
        <f aca="false">ROUND(SUM(B41:H41),4)</f>
        <v>13.98</v>
      </c>
      <c r="J41" s="6" t="n">
        <f aca="false">RANK(I41,$I$3:$I$304,0)+COUNTIF($I$3:I41,I41)-1</f>
        <v>199</v>
      </c>
      <c r="K41" s="6" t="n">
        <f aca="false">RANK(B41,$B$3:$B$304,0)+COUNTIF($B$3:B41,B41)-1</f>
        <v>117</v>
      </c>
      <c r="L41" s="6" t="n">
        <f aca="false">RANK(C41,$C$3:$C$304,0)+COUNTIF($C$3:C41,C41)-1</f>
        <v>133</v>
      </c>
      <c r="M41" s="6" t="n">
        <f aca="false">RANK(D41,$D$3:$D$304,0)+COUNTIF($D$3:D41,D41)-1</f>
        <v>137</v>
      </c>
      <c r="N41" s="6" t="n">
        <f aca="false">RANK(E41,$E$3:$E$304,0)+COUNTIF($E$3:E41,E41)-1</f>
        <v>134</v>
      </c>
      <c r="O41" s="6" t="n">
        <f aca="false">RANK(F41,$F$3:$F$304,0)+COUNTIF($F$3:F41,F41)-1</f>
        <v>203</v>
      </c>
      <c r="P41" s="6" t="n">
        <f aca="false">RANK(G41,$G$3:$G$304,0)+COUNTIF($G$3:G41,G41)-1</f>
        <v>151</v>
      </c>
      <c r="Q41" s="6" t="n">
        <f aca="false">RANK(H41,$H$3:$H$304,0)+COUNTIF($H$3:H41,H41)-1</f>
        <v>106</v>
      </c>
    </row>
    <row r="42" customFormat="false" ht="15" hidden="false" customHeight="false" outlineLevel="0" collapsed="false">
      <c r="A42" s="0" t="s">
        <v>376</v>
      </c>
      <c r="B42" s="2" t="n">
        <f aca="false">ROUND(SUMIFS(Monthly_Sold!$H$2:$H$7864,Monthly_Sold!$F$2:$F$7864,$A42,Monthly_Sold!$B$2:$B$7864,B$2),4)</f>
        <v>0</v>
      </c>
      <c r="C42" s="2" t="n">
        <f aca="false">ROUND(SUMIFS(Monthly_Sold!$H$2:$H$7864,Monthly_Sold!$F$2:$F$7864,$A42,Monthly_Sold!$B$2:$B$7864,C$2),4)</f>
        <v>0</v>
      </c>
      <c r="D42" s="2" t="n">
        <f aca="false">ROUND(SUMIFS(Monthly_Sold!$H$2:$H$7864,Monthly_Sold!$F$2:$F$7864,$A42,Monthly_Sold!$B$2:$B$7864,D$2),4)</f>
        <v>0</v>
      </c>
      <c r="E42" s="2" t="n">
        <f aca="false">ROUND(SUMIFS(Monthly_Sold!$H$2:$H$7864,Monthly_Sold!$F$2:$F$7864,$A42,Monthly_Sold!$B$2:$B$7864,E$2),4)</f>
        <v>0</v>
      </c>
      <c r="F42" s="2" t="n">
        <f aca="false">ROUND(SUMIFS(Monthly_Sold!$H$2:$H$7864,Monthly_Sold!$F$2:$F$7864,$A42,Monthly_Sold!$B$2:$B$7864,F$2),4)</f>
        <v>0</v>
      </c>
      <c r="G42" s="2" t="n">
        <f aca="false">ROUND(SUMIFS(Monthly_Sold!$H$2:$H$7864,Monthly_Sold!$F$2:$F$7864,$A42,Monthly_Sold!$B$2:$B$7864,G$2),4)</f>
        <v>42.1</v>
      </c>
      <c r="H42" s="2" t="n">
        <f aca="false">ROUND(SUMIFS(Monthly_Sold!$H$2:$H$7864,Monthly_Sold!$F$2:$F$7864,$A42,Monthly_Sold!$B$2:$B$7864,H$2),4)</f>
        <v>34.23</v>
      </c>
      <c r="I42" s="2" t="n">
        <f aca="false">ROUND(SUM(B42:H42),4)</f>
        <v>76.33</v>
      </c>
      <c r="J42" s="6" t="n">
        <f aca="false">RANK(I42,$I$3:$I$304,0)+COUNTIF($I$3:I42,I42)-1</f>
        <v>130</v>
      </c>
      <c r="K42" s="6" t="n">
        <f aca="false">RANK(B42,$B$3:$B$304,0)+COUNTIF($B$3:B42,B42)-1</f>
        <v>118</v>
      </c>
      <c r="L42" s="6" t="n">
        <f aca="false">RANK(C42,$C$3:$C$304,0)+COUNTIF($C$3:C42,C42)-1</f>
        <v>134</v>
      </c>
      <c r="M42" s="6" t="n">
        <f aca="false">RANK(D42,$D$3:$D$304,0)+COUNTIF($D$3:D42,D42)-1</f>
        <v>138</v>
      </c>
      <c r="N42" s="6" t="n">
        <f aca="false">RANK(E42,$E$3:$E$304,0)+COUNTIF($E$3:E42,E42)-1</f>
        <v>135</v>
      </c>
      <c r="O42" s="6" t="n">
        <f aca="false">RANK(F42,$F$3:$F$304,0)+COUNTIF($F$3:F42,F42)-1</f>
        <v>204</v>
      </c>
      <c r="P42" s="6" t="n">
        <f aca="false">RANK(G42,$G$3:$G$304,0)+COUNTIF($G$3:G42,G42)-1</f>
        <v>101</v>
      </c>
      <c r="Q42" s="6" t="n">
        <f aca="false">RANK(H42,$H$3:$H$304,0)+COUNTIF($H$3:H42,H42)-1</f>
        <v>75</v>
      </c>
    </row>
    <row r="43" customFormat="false" ht="15" hidden="false" customHeight="false" outlineLevel="0" collapsed="false">
      <c r="A43" s="0" t="s">
        <v>464</v>
      </c>
      <c r="B43" s="2" t="n">
        <f aca="false">ROUND(SUMIFS(Monthly_Sold!$H$2:$H$7864,Monthly_Sold!$F$2:$F$7864,$A43,Monthly_Sold!$B$2:$B$7864,B$2),4)</f>
        <v>0</v>
      </c>
      <c r="C43" s="2" t="n">
        <f aca="false">ROUND(SUMIFS(Monthly_Sold!$H$2:$H$7864,Monthly_Sold!$F$2:$F$7864,$A43,Monthly_Sold!$B$2:$B$7864,C$2),4)</f>
        <v>0</v>
      </c>
      <c r="D43" s="2" t="n">
        <f aca="false">ROUND(SUMIFS(Monthly_Sold!$H$2:$H$7864,Monthly_Sold!$F$2:$F$7864,$A43,Monthly_Sold!$B$2:$B$7864,D$2),4)</f>
        <v>0</v>
      </c>
      <c r="E43" s="2" t="n">
        <f aca="false">ROUND(SUMIFS(Monthly_Sold!$H$2:$H$7864,Monthly_Sold!$F$2:$F$7864,$A43,Monthly_Sold!$B$2:$B$7864,E$2),4)</f>
        <v>0</v>
      </c>
      <c r="F43" s="2" t="n">
        <f aca="false">ROUND(SUMIFS(Monthly_Sold!$H$2:$H$7864,Monthly_Sold!$F$2:$F$7864,$A43,Monthly_Sold!$B$2:$B$7864,F$2),4)</f>
        <v>0</v>
      </c>
      <c r="G43" s="2" t="n">
        <f aca="false">ROUND(SUMIFS(Monthly_Sold!$H$2:$H$7864,Monthly_Sold!$F$2:$F$7864,$A43,Monthly_Sold!$B$2:$B$7864,G$2),4)</f>
        <v>19.53</v>
      </c>
      <c r="H43" s="2" t="n">
        <f aca="false">ROUND(SUMIFS(Monthly_Sold!$H$2:$H$7864,Monthly_Sold!$F$2:$F$7864,$A43,Monthly_Sold!$B$2:$B$7864,H$2),4)</f>
        <v>3.19</v>
      </c>
      <c r="I43" s="2" t="n">
        <f aca="false">ROUND(SUM(B43:H43),4)</f>
        <v>22.72</v>
      </c>
      <c r="J43" s="6" t="n">
        <f aca="false">RANK(I43,$I$3:$I$304,0)+COUNTIF($I$3:I43,I43)-1</f>
        <v>178</v>
      </c>
      <c r="K43" s="6" t="n">
        <f aca="false">RANK(B43,$B$3:$B$304,0)+COUNTIF($B$3:B43,B43)-1</f>
        <v>119</v>
      </c>
      <c r="L43" s="6" t="n">
        <f aca="false">RANK(C43,$C$3:$C$304,0)+COUNTIF($C$3:C43,C43)-1</f>
        <v>135</v>
      </c>
      <c r="M43" s="6" t="n">
        <f aca="false">RANK(D43,$D$3:$D$304,0)+COUNTIF($D$3:D43,D43)-1</f>
        <v>139</v>
      </c>
      <c r="N43" s="6" t="n">
        <f aca="false">RANK(E43,$E$3:$E$304,0)+COUNTIF($E$3:E43,E43)-1</f>
        <v>136</v>
      </c>
      <c r="O43" s="6" t="n">
        <f aca="false">RANK(F43,$F$3:$F$304,0)+COUNTIF($F$3:F43,F43)-1</f>
        <v>205</v>
      </c>
      <c r="P43" s="6" t="n">
        <f aca="false">RANK(G43,$G$3:$G$304,0)+COUNTIF($G$3:G43,G43)-1</f>
        <v>120</v>
      </c>
      <c r="Q43" s="6" t="n">
        <f aca="false">RANK(H43,$H$3:$H$304,0)+COUNTIF($H$3:H43,H43)-1</f>
        <v>135</v>
      </c>
    </row>
    <row r="44" customFormat="false" ht="15" hidden="false" customHeight="false" outlineLevel="0" collapsed="false">
      <c r="A44" s="0" t="s">
        <v>110</v>
      </c>
      <c r="B44" s="2" t="n">
        <f aca="false">ROUND(SUMIFS(Monthly_Sold!$H$2:$H$7864,Monthly_Sold!$F$2:$F$7864,$A44,Monthly_Sold!$B$2:$B$7864,B$2),4)</f>
        <v>1040.34</v>
      </c>
      <c r="C44" s="2" t="n">
        <f aca="false">ROUND(SUMIFS(Monthly_Sold!$H$2:$H$7864,Monthly_Sold!$F$2:$F$7864,$A44,Monthly_Sold!$B$2:$B$7864,C$2),4)</f>
        <v>475.4</v>
      </c>
      <c r="D44" s="2" t="n">
        <f aca="false">ROUND(SUMIFS(Monthly_Sold!$H$2:$H$7864,Monthly_Sold!$F$2:$F$7864,$A44,Monthly_Sold!$B$2:$B$7864,D$2),4)</f>
        <v>210.44</v>
      </c>
      <c r="E44" s="2" t="n">
        <f aca="false">ROUND(SUMIFS(Monthly_Sold!$H$2:$H$7864,Monthly_Sold!$F$2:$F$7864,$A44,Monthly_Sold!$B$2:$B$7864,E$2),4)</f>
        <v>654.1</v>
      </c>
      <c r="F44" s="2" t="n">
        <f aca="false">ROUND(SUMIFS(Monthly_Sold!$H$2:$H$7864,Monthly_Sold!$F$2:$F$7864,$A44,Monthly_Sold!$B$2:$B$7864,F$2),4)</f>
        <v>1585.3</v>
      </c>
      <c r="G44" s="2" t="n">
        <f aca="false">ROUND(SUMIFS(Monthly_Sold!$H$2:$H$7864,Monthly_Sold!$F$2:$F$7864,$A44,Monthly_Sold!$B$2:$B$7864,G$2),4)</f>
        <v>1228.71</v>
      </c>
      <c r="H44" s="2" t="n">
        <f aca="false">ROUND(SUMIFS(Monthly_Sold!$H$2:$H$7864,Monthly_Sold!$F$2:$F$7864,$A44,Monthly_Sold!$B$2:$B$7864,H$2),4)</f>
        <v>150.63</v>
      </c>
      <c r="I44" s="2" t="n">
        <f aca="false">ROUND(SUM(B44:H44),4)</f>
        <v>5344.92</v>
      </c>
      <c r="J44" s="6" t="n">
        <f aca="false">RANK(I44,$I$3:$I$304,0)+COUNTIF($I$3:I44,I44)-1</f>
        <v>25</v>
      </c>
      <c r="K44" s="6" t="n">
        <f aca="false">RANK(B44,$B$3:$B$304,0)+COUNTIF($B$3:B44,B44)-1</f>
        <v>17</v>
      </c>
      <c r="L44" s="6" t="n">
        <f aca="false">RANK(C44,$C$3:$C$304,0)+COUNTIF($C$3:C44,C44)-1</f>
        <v>28</v>
      </c>
      <c r="M44" s="6" t="n">
        <f aca="false">RANK(D44,$D$3:$D$304,0)+COUNTIF($D$3:D44,D44)-1</f>
        <v>42</v>
      </c>
      <c r="N44" s="6" t="n">
        <f aca="false">RANK(E44,$E$3:$E$304,0)+COUNTIF($E$3:E44,E44)-1</f>
        <v>26</v>
      </c>
      <c r="O44" s="6" t="n">
        <f aca="false">RANK(F44,$F$3:$F$304,0)+COUNTIF($F$3:F44,F44)-1</f>
        <v>10</v>
      </c>
      <c r="P44" s="6" t="n">
        <f aca="false">RANK(G44,$G$3:$G$304,0)+COUNTIF($G$3:G44,G44)-1</f>
        <v>19</v>
      </c>
      <c r="Q44" s="6" t="n">
        <f aca="false">RANK(H44,$H$3:$H$304,0)+COUNTIF($H$3:H44,H44)-1</f>
        <v>32</v>
      </c>
    </row>
    <row r="45" customFormat="false" ht="15" hidden="false" customHeight="false" outlineLevel="0" collapsed="false">
      <c r="A45" s="0" t="s">
        <v>86</v>
      </c>
      <c r="B45" s="2" t="n">
        <f aca="false">ROUND(SUMIFS(Monthly_Sold!$H$2:$H$7864,Monthly_Sold!$F$2:$F$7864,$A45,Monthly_Sold!$B$2:$B$7864,B$2),4)</f>
        <v>2188.37</v>
      </c>
      <c r="C45" s="2" t="n">
        <f aca="false">ROUND(SUMIFS(Monthly_Sold!$H$2:$H$7864,Monthly_Sold!$F$2:$F$7864,$A45,Monthly_Sold!$B$2:$B$7864,C$2),4)</f>
        <v>722</v>
      </c>
      <c r="D45" s="2" t="n">
        <f aca="false">ROUND(SUMIFS(Monthly_Sold!$H$2:$H$7864,Monthly_Sold!$F$2:$F$7864,$A45,Monthly_Sold!$B$2:$B$7864,D$2),4)</f>
        <v>1106.89</v>
      </c>
      <c r="E45" s="2" t="n">
        <f aca="false">ROUND(SUMIFS(Monthly_Sold!$H$2:$H$7864,Monthly_Sold!$F$2:$F$7864,$A45,Monthly_Sold!$B$2:$B$7864,E$2),4)</f>
        <v>1647.87</v>
      </c>
      <c r="F45" s="2" t="n">
        <f aca="false">ROUND(SUMIFS(Monthly_Sold!$H$2:$H$7864,Monthly_Sold!$F$2:$F$7864,$A45,Monthly_Sold!$B$2:$B$7864,F$2),4)</f>
        <v>2839.61</v>
      </c>
      <c r="G45" s="2" t="n">
        <f aca="false">ROUND(SUMIFS(Monthly_Sold!$H$2:$H$7864,Monthly_Sold!$F$2:$F$7864,$A45,Monthly_Sold!$B$2:$B$7864,G$2),4)</f>
        <v>1708.05</v>
      </c>
      <c r="H45" s="2" t="n">
        <f aca="false">ROUND(SUMIFS(Monthly_Sold!$H$2:$H$7864,Monthly_Sold!$F$2:$F$7864,$A45,Monthly_Sold!$B$2:$B$7864,H$2),4)</f>
        <v>629.63</v>
      </c>
      <c r="I45" s="2" t="n">
        <f aca="false">ROUND(SUM(B45:H45),4)</f>
        <v>10842.42</v>
      </c>
      <c r="J45" s="6" t="n">
        <f aca="false">RANK(I45,$I$3:$I$304,0)+COUNTIF($I$3:I45,I45)-1</f>
        <v>10</v>
      </c>
      <c r="K45" s="6" t="n">
        <f aca="false">RANK(B45,$B$3:$B$304,0)+COUNTIF($B$3:B45,B45)-1</f>
        <v>8</v>
      </c>
      <c r="L45" s="6" t="n">
        <f aca="false">RANK(C45,$C$3:$C$304,0)+COUNTIF($C$3:C45,C45)-1</f>
        <v>26</v>
      </c>
      <c r="M45" s="6" t="n">
        <f aca="false">RANK(D45,$D$3:$D$304,0)+COUNTIF($D$3:D45,D45)-1</f>
        <v>19</v>
      </c>
      <c r="N45" s="6" t="n">
        <f aca="false">RANK(E45,$E$3:$E$304,0)+COUNTIF($E$3:E45,E45)-1</f>
        <v>6</v>
      </c>
      <c r="O45" s="6" t="n">
        <f aca="false">RANK(F45,$F$3:$F$304,0)+COUNTIF($F$3:F45,F45)-1</f>
        <v>4</v>
      </c>
      <c r="P45" s="6" t="n">
        <f aca="false">RANK(G45,$G$3:$G$304,0)+COUNTIF($G$3:G45,G45)-1</f>
        <v>10</v>
      </c>
      <c r="Q45" s="6" t="n">
        <f aca="false">RANK(H45,$H$3:$H$304,0)+COUNTIF($H$3:H45,H45)-1</f>
        <v>9</v>
      </c>
    </row>
    <row r="46" customFormat="false" ht="15" hidden="false" customHeight="false" outlineLevel="0" collapsed="false">
      <c r="A46" s="0" t="s">
        <v>516</v>
      </c>
      <c r="B46" s="2" t="n">
        <f aca="false">ROUND(SUMIFS(Monthly_Sold!$H$2:$H$7864,Monthly_Sold!$F$2:$F$7864,$A46,Monthly_Sold!$B$2:$B$7864,B$2),4)</f>
        <v>0</v>
      </c>
      <c r="C46" s="2" t="n">
        <f aca="false">ROUND(SUMIFS(Monthly_Sold!$H$2:$H$7864,Monthly_Sold!$F$2:$F$7864,$A46,Monthly_Sold!$B$2:$B$7864,C$2),4)</f>
        <v>0</v>
      </c>
      <c r="D46" s="2" t="n">
        <f aca="false">ROUND(SUMIFS(Monthly_Sold!$H$2:$H$7864,Monthly_Sold!$F$2:$F$7864,$A46,Monthly_Sold!$B$2:$B$7864,D$2),4)</f>
        <v>0</v>
      </c>
      <c r="E46" s="2" t="n">
        <f aca="false">ROUND(SUMIFS(Monthly_Sold!$H$2:$H$7864,Monthly_Sold!$F$2:$F$7864,$A46,Monthly_Sold!$B$2:$B$7864,E$2),4)</f>
        <v>0</v>
      </c>
      <c r="F46" s="2" t="n">
        <f aca="false">ROUND(SUMIFS(Monthly_Sold!$H$2:$H$7864,Monthly_Sold!$F$2:$F$7864,$A46,Monthly_Sold!$B$2:$B$7864,F$2),4)</f>
        <v>10.44</v>
      </c>
      <c r="G46" s="2" t="n">
        <f aca="false">ROUND(SUMIFS(Monthly_Sold!$H$2:$H$7864,Monthly_Sold!$F$2:$F$7864,$A46,Monthly_Sold!$B$2:$B$7864,G$2),4)</f>
        <v>0</v>
      </c>
      <c r="H46" s="2" t="n">
        <f aca="false">ROUND(SUMIFS(Monthly_Sold!$H$2:$H$7864,Monthly_Sold!$F$2:$F$7864,$A46,Monthly_Sold!$B$2:$B$7864,H$2),4)</f>
        <v>0</v>
      </c>
      <c r="I46" s="2" t="n">
        <f aca="false">ROUND(SUM(B46:H46),4)</f>
        <v>10.44</v>
      </c>
      <c r="J46" s="6" t="n">
        <f aca="false">RANK(I46,$I$3:$I$304,0)+COUNTIF($I$3:I46,I46)-1</f>
        <v>211</v>
      </c>
      <c r="K46" s="6" t="n">
        <f aca="false">RANK(B46,$B$3:$B$304,0)+COUNTIF($B$3:B46,B46)-1</f>
        <v>120</v>
      </c>
      <c r="L46" s="6" t="n">
        <f aca="false">RANK(C46,$C$3:$C$304,0)+COUNTIF($C$3:C46,C46)-1</f>
        <v>136</v>
      </c>
      <c r="M46" s="6" t="n">
        <f aca="false">RANK(D46,$D$3:$D$304,0)+COUNTIF($D$3:D46,D46)-1</f>
        <v>140</v>
      </c>
      <c r="N46" s="6" t="n">
        <f aca="false">RANK(E46,$E$3:$E$304,0)+COUNTIF($E$3:E46,E46)-1</f>
        <v>137</v>
      </c>
      <c r="O46" s="6" t="n">
        <f aca="false">RANK(F46,$F$3:$F$304,0)+COUNTIF($F$3:F46,F46)-1</f>
        <v>135</v>
      </c>
      <c r="P46" s="6" t="n">
        <f aca="false">RANK(G46,$G$3:$G$304,0)+COUNTIF($G$3:G46,G46)-1</f>
        <v>197</v>
      </c>
      <c r="Q46" s="6" t="n">
        <f aca="false">RANK(H46,$H$3:$H$304,0)+COUNTIF($H$3:H46,H46)-1</f>
        <v>176</v>
      </c>
    </row>
    <row r="47" customFormat="false" ht="15" hidden="false" customHeight="false" outlineLevel="0" collapsed="false">
      <c r="A47" s="0" t="s">
        <v>263</v>
      </c>
      <c r="B47" s="2" t="n">
        <f aca="false">ROUND(SUMIFS(Monthly_Sold!$H$2:$H$7864,Monthly_Sold!$F$2:$F$7864,$A47,Monthly_Sold!$B$2:$B$7864,B$2),4)</f>
        <v>0</v>
      </c>
      <c r="C47" s="2" t="n">
        <f aca="false">ROUND(SUMIFS(Monthly_Sold!$H$2:$H$7864,Monthly_Sold!$F$2:$F$7864,$A47,Monthly_Sold!$B$2:$B$7864,C$2),4)</f>
        <v>0</v>
      </c>
      <c r="D47" s="2" t="n">
        <f aca="false">ROUND(SUMIFS(Monthly_Sold!$H$2:$H$7864,Monthly_Sold!$F$2:$F$7864,$A47,Monthly_Sold!$B$2:$B$7864,D$2),4)</f>
        <v>0</v>
      </c>
      <c r="E47" s="2" t="n">
        <f aca="false">ROUND(SUMIFS(Monthly_Sold!$H$2:$H$7864,Monthly_Sold!$F$2:$F$7864,$A47,Monthly_Sold!$B$2:$B$7864,E$2),4)</f>
        <v>0</v>
      </c>
      <c r="F47" s="2" t="n">
        <f aca="false">ROUND(SUMIFS(Monthly_Sold!$H$2:$H$7864,Monthly_Sold!$F$2:$F$7864,$A47,Monthly_Sold!$B$2:$B$7864,F$2),4)</f>
        <v>11.58</v>
      </c>
      <c r="G47" s="2" t="n">
        <f aca="false">ROUND(SUMIFS(Monthly_Sold!$H$2:$H$7864,Monthly_Sold!$F$2:$F$7864,$A47,Monthly_Sold!$B$2:$B$7864,G$2),4)</f>
        <v>236.46</v>
      </c>
      <c r="H47" s="2" t="n">
        <f aca="false">ROUND(SUMIFS(Monthly_Sold!$H$2:$H$7864,Monthly_Sold!$F$2:$F$7864,$A47,Monthly_Sold!$B$2:$B$7864,H$2),4)</f>
        <v>79.82</v>
      </c>
      <c r="I47" s="2" t="n">
        <f aca="false">ROUND(SUM(B47:H47),4)</f>
        <v>327.86</v>
      </c>
      <c r="J47" s="6" t="n">
        <f aca="false">RANK(I47,$I$3:$I$304,0)+COUNTIF($I$3:I47,I47)-1</f>
        <v>90</v>
      </c>
      <c r="K47" s="6" t="n">
        <f aca="false">RANK(B47,$B$3:$B$304,0)+COUNTIF($B$3:B47,B47)-1</f>
        <v>121</v>
      </c>
      <c r="L47" s="6" t="n">
        <f aca="false">RANK(C47,$C$3:$C$304,0)+COUNTIF($C$3:C47,C47)-1</f>
        <v>137</v>
      </c>
      <c r="M47" s="6" t="n">
        <f aca="false">RANK(D47,$D$3:$D$304,0)+COUNTIF($D$3:D47,D47)-1</f>
        <v>141</v>
      </c>
      <c r="N47" s="6" t="n">
        <f aca="false">RANK(E47,$E$3:$E$304,0)+COUNTIF($E$3:E47,E47)-1</f>
        <v>138</v>
      </c>
      <c r="O47" s="6" t="n">
        <f aca="false">RANK(F47,$F$3:$F$304,0)+COUNTIF($F$3:F47,F47)-1</f>
        <v>129</v>
      </c>
      <c r="P47" s="6" t="n">
        <f aca="false">RANK(G47,$G$3:$G$304,0)+COUNTIF($G$3:G47,G47)-1</f>
        <v>55</v>
      </c>
      <c r="Q47" s="6" t="n">
        <f aca="false">RANK(H47,$H$3:$H$304,0)+COUNTIF($H$3:H47,H47)-1</f>
        <v>52</v>
      </c>
    </row>
    <row r="48" customFormat="false" ht="15" hidden="false" customHeight="false" outlineLevel="0" collapsed="false">
      <c r="A48" s="0" t="s">
        <v>568</v>
      </c>
      <c r="B48" s="2" t="n">
        <f aca="false">ROUND(SUMIFS(Monthly_Sold!$H$2:$H$7864,Monthly_Sold!$F$2:$F$7864,$A48,Monthly_Sold!$B$2:$B$7864,B$2),4)</f>
        <v>0</v>
      </c>
      <c r="C48" s="2" t="n">
        <f aca="false">ROUND(SUMIFS(Monthly_Sold!$H$2:$H$7864,Monthly_Sold!$F$2:$F$7864,$A48,Monthly_Sold!$B$2:$B$7864,C$2),4)</f>
        <v>0</v>
      </c>
      <c r="D48" s="2" t="n">
        <f aca="false">ROUND(SUMIFS(Monthly_Sold!$H$2:$H$7864,Monthly_Sold!$F$2:$F$7864,$A48,Monthly_Sold!$B$2:$B$7864,D$2),4)</f>
        <v>0</v>
      </c>
      <c r="E48" s="2" t="n">
        <f aca="false">ROUND(SUMIFS(Monthly_Sold!$H$2:$H$7864,Monthly_Sold!$F$2:$F$7864,$A48,Monthly_Sold!$B$2:$B$7864,E$2),4)</f>
        <v>0</v>
      </c>
      <c r="F48" s="2" t="n">
        <f aca="false">ROUND(SUMIFS(Monthly_Sold!$H$2:$H$7864,Monthly_Sold!$F$2:$F$7864,$A48,Monthly_Sold!$B$2:$B$7864,F$2),4)</f>
        <v>0.04</v>
      </c>
      <c r="G48" s="2" t="n">
        <f aca="false">ROUND(SUMIFS(Monthly_Sold!$H$2:$H$7864,Monthly_Sold!$F$2:$F$7864,$A48,Monthly_Sold!$B$2:$B$7864,G$2),4)</f>
        <v>1.126</v>
      </c>
      <c r="H48" s="2" t="n">
        <f aca="false">ROUND(SUMIFS(Monthly_Sold!$H$2:$H$7864,Monthly_Sold!$F$2:$F$7864,$A48,Monthly_Sold!$B$2:$B$7864,H$2),4)</f>
        <v>0.76</v>
      </c>
      <c r="I48" s="2" t="n">
        <f aca="false">ROUND(SUM(B48:H48),4)</f>
        <v>1.926</v>
      </c>
      <c r="J48" s="6" t="n">
        <f aca="false">RANK(I48,$I$3:$I$304,0)+COUNTIF($I$3:I48,I48)-1</f>
        <v>249</v>
      </c>
      <c r="K48" s="6" t="n">
        <f aca="false">RANK(B48,$B$3:$B$304,0)+COUNTIF($B$3:B48,B48)-1</f>
        <v>122</v>
      </c>
      <c r="L48" s="6" t="n">
        <f aca="false">RANK(C48,$C$3:$C$304,0)+COUNTIF($C$3:C48,C48)-1</f>
        <v>138</v>
      </c>
      <c r="M48" s="6" t="n">
        <f aca="false">RANK(D48,$D$3:$D$304,0)+COUNTIF($D$3:D48,D48)-1</f>
        <v>142</v>
      </c>
      <c r="N48" s="6" t="n">
        <f aca="false">RANK(E48,$E$3:$E$304,0)+COUNTIF($E$3:E48,E48)-1</f>
        <v>139</v>
      </c>
      <c r="O48" s="6" t="n">
        <f aca="false">RANK(F48,$F$3:$F$304,0)+COUNTIF($F$3:F48,F48)-1</f>
        <v>179</v>
      </c>
      <c r="P48" s="6" t="n">
        <f aca="false">RANK(G48,$G$3:$G$304,0)+COUNTIF($G$3:G48,G48)-1</f>
        <v>159</v>
      </c>
      <c r="Q48" s="6" t="n">
        <f aca="false">RANK(H48,$H$3:$H$304,0)+COUNTIF($H$3:H48,H48)-1</f>
        <v>149</v>
      </c>
    </row>
    <row r="49" customFormat="false" ht="15" hidden="false" customHeight="false" outlineLevel="0" collapsed="false">
      <c r="A49" s="0" t="s">
        <v>576</v>
      </c>
      <c r="B49" s="2" t="n">
        <f aca="false">ROUND(SUMIFS(Monthly_Sold!$H$2:$H$7864,Monthly_Sold!$F$2:$F$7864,$A49,Monthly_Sold!$B$2:$B$7864,B$2),4)</f>
        <v>0</v>
      </c>
      <c r="C49" s="2" t="n">
        <f aca="false">ROUND(SUMIFS(Monthly_Sold!$H$2:$H$7864,Monthly_Sold!$F$2:$F$7864,$A49,Monthly_Sold!$B$2:$B$7864,C$2),4)</f>
        <v>0</v>
      </c>
      <c r="D49" s="2" t="n">
        <f aca="false">ROUND(SUMIFS(Monthly_Sold!$H$2:$H$7864,Monthly_Sold!$F$2:$F$7864,$A49,Monthly_Sold!$B$2:$B$7864,D$2),4)</f>
        <v>0</v>
      </c>
      <c r="E49" s="2" t="n">
        <f aca="false">ROUND(SUMIFS(Monthly_Sold!$H$2:$H$7864,Monthly_Sold!$F$2:$F$7864,$A49,Monthly_Sold!$B$2:$B$7864,E$2),4)</f>
        <v>0</v>
      </c>
      <c r="F49" s="2" t="n">
        <f aca="false">ROUND(SUMIFS(Monthly_Sold!$H$2:$H$7864,Monthly_Sold!$F$2:$F$7864,$A49,Monthly_Sold!$B$2:$B$7864,F$2),4)</f>
        <v>0.13</v>
      </c>
      <c r="G49" s="2" t="n">
        <f aca="false">ROUND(SUMIFS(Monthly_Sold!$H$2:$H$7864,Monthly_Sold!$F$2:$F$7864,$A49,Monthly_Sold!$B$2:$B$7864,G$2),4)</f>
        <v>0.764</v>
      </c>
      <c r="H49" s="2" t="n">
        <f aca="false">ROUND(SUMIFS(Monthly_Sold!$H$2:$H$7864,Monthly_Sold!$F$2:$F$7864,$A49,Monthly_Sold!$B$2:$B$7864,H$2),4)</f>
        <v>0.28</v>
      </c>
      <c r="I49" s="2" t="n">
        <f aca="false">ROUND(SUM(B49:H49),4)</f>
        <v>1.174</v>
      </c>
      <c r="J49" s="6" t="n">
        <f aca="false">RANK(I49,$I$3:$I$304,0)+COUNTIF($I$3:I49,I49)-1</f>
        <v>255</v>
      </c>
      <c r="K49" s="6" t="n">
        <f aca="false">RANK(B49,$B$3:$B$304,0)+COUNTIF($B$3:B49,B49)-1</f>
        <v>123</v>
      </c>
      <c r="L49" s="6" t="n">
        <f aca="false">RANK(C49,$C$3:$C$304,0)+COUNTIF($C$3:C49,C49)-1</f>
        <v>139</v>
      </c>
      <c r="M49" s="6" t="n">
        <f aca="false">RANK(D49,$D$3:$D$304,0)+COUNTIF($D$3:D49,D49)-1</f>
        <v>143</v>
      </c>
      <c r="N49" s="6" t="n">
        <f aca="false">RANK(E49,$E$3:$E$304,0)+COUNTIF($E$3:E49,E49)-1</f>
        <v>140</v>
      </c>
      <c r="O49" s="6" t="n">
        <f aca="false">RANK(F49,$F$3:$F$304,0)+COUNTIF($F$3:F49,F49)-1</f>
        <v>173</v>
      </c>
      <c r="P49" s="6" t="n">
        <f aca="false">RANK(G49,$G$3:$G$304,0)+COUNTIF($G$3:G49,G49)-1</f>
        <v>163</v>
      </c>
      <c r="Q49" s="6" t="n">
        <f aca="false">RANK(H49,$H$3:$H$304,0)+COUNTIF($H$3:H49,H49)-1</f>
        <v>155</v>
      </c>
    </row>
    <row r="50" customFormat="false" ht="15" hidden="false" customHeight="false" outlineLevel="0" collapsed="false">
      <c r="A50" s="0" t="s">
        <v>475</v>
      </c>
      <c r="B50" s="2" t="n">
        <f aca="false">ROUND(SUMIFS(Monthly_Sold!$H$2:$H$7864,Monthly_Sold!$F$2:$F$7864,$A50,Monthly_Sold!$B$2:$B$7864,B$2),4)</f>
        <v>0</v>
      </c>
      <c r="C50" s="2" t="n">
        <f aca="false">ROUND(SUMIFS(Monthly_Sold!$H$2:$H$7864,Monthly_Sold!$F$2:$F$7864,$A50,Monthly_Sold!$B$2:$B$7864,C$2),4)</f>
        <v>0</v>
      </c>
      <c r="D50" s="2" t="n">
        <f aca="false">ROUND(SUMIFS(Monthly_Sold!$H$2:$H$7864,Monthly_Sold!$F$2:$F$7864,$A50,Monthly_Sold!$B$2:$B$7864,D$2),4)</f>
        <v>0</v>
      </c>
      <c r="E50" s="2" t="n">
        <f aca="false">ROUND(SUMIFS(Monthly_Sold!$H$2:$H$7864,Monthly_Sold!$F$2:$F$7864,$A50,Monthly_Sold!$B$2:$B$7864,E$2),4)</f>
        <v>0</v>
      </c>
      <c r="F50" s="2" t="n">
        <f aca="false">ROUND(SUMIFS(Monthly_Sold!$H$2:$H$7864,Monthly_Sold!$F$2:$F$7864,$A50,Monthly_Sold!$B$2:$B$7864,F$2),4)</f>
        <v>19.41</v>
      </c>
      <c r="G50" s="2" t="n">
        <f aca="false">ROUND(SUMIFS(Monthly_Sold!$H$2:$H$7864,Monthly_Sold!$F$2:$F$7864,$A50,Monthly_Sold!$B$2:$B$7864,G$2),4)</f>
        <v>0</v>
      </c>
      <c r="H50" s="2" t="n">
        <f aca="false">ROUND(SUMIFS(Monthly_Sold!$H$2:$H$7864,Monthly_Sold!$F$2:$F$7864,$A50,Monthly_Sold!$B$2:$B$7864,H$2),4)</f>
        <v>0</v>
      </c>
      <c r="I50" s="2" t="n">
        <f aca="false">ROUND(SUM(B50:H50),4)</f>
        <v>19.41</v>
      </c>
      <c r="J50" s="6" t="n">
        <f aca="false">RANK(I50,$I$3:$I$304,0)+COUNTIF($I$3:I50,I50)-1</f>
        <v>188</v>
      </c>
      <c r="K50" s="6" t="n">
        <f aca="false">RANK(B50,$B$3:$B$304,0)+COUNTIF($B$3:B50,B50)-1</f>
        <v>124</v>
      </c>
      <c r="L50" s="6" t="n">
        <f aca="false">RANK(C50,$C$3:$C$304,0)+COUNTIF($C$3:C50,C50)-1</f>
        <v>140</v>
      </c>
      <c r="M50" s="6" t="n">
        <f aca="false">RANK(D50,$D$3:$D$304,0)+COUNTIF($D$3:D50,D50)-1</f>
        <v>144</v>
      </c>
      <c r="N50" s="6" t="n">
        <f aca="false">RANK(E50,$E$3:$E$304,0)+COUNTIF($E$3:E50,E50)-1</f>
        <v>141</v>
      </c>
      <c r="O50" s="6" t="n">
        <f aca="false">RANK(F50,$F$3:$F$304,0)+COUNTIF($F$3:F50,F50)-1</f>
        <v>112</v>
      </c>
      <c r="P50" s="6" t="n">
        <f aca="false">RANK(G50,$G$3:$G$304,0)+COUNTIF($G$3:G50,G50)-1</f>
        <v>198</v>
      </c>
      <c r="Q50" s="6" t="n">
        <f aca="false">RANK(H50,$H$3:$H$304,0)+COUNTIF($H$3:H50,H50)-1</f>
        <v>177</v>
      </c>
    </row>
    <row r="51" customFormat="false" ht="15" hidden="false" customHeight="false" outlineLevel="0" collapsed="false">
      <c r="A51" s="0" t="s">
        <v>616</v>
      </c>
      <c r="B51" s="2" t="n">
        <f aca="false">ROUND(SUMIFS(Monthly_Sold!$H$2:$H$7864,Monthly_Sold!$F$2:$F$7864,$A51,Monthly_Sold!$B$2:$B$7864,B$2),4)</f>
        <v>0</v>
      </c>
      <c r="C51" s="2" t="n">
        <f aca="false">ROUND(SUMIFS(Monthly_Sold!$H$2:$H$7864,Monthly_Sold!$F$2:$F$7864,$A51,Monthly_Sold!$B$2:$B$7864,C$2),4)</f>
        <v>0</v>
      </c>
      <c r="D51" s="2" t="n">
        <f aca="false">ROUND(SUMIFS(Monthly_Sold!$H$2:$H$7864,Monthly_Sold!$F$2:$F$7864,$A51,Monthly_Sold!$B$2:$B$7864,D$2),4)</f>
        <v>0</v>
      </c>
      <c r="E51" s="2" t="n">
        <f aca="false">ROUND(SUMIFS(Monthly_Sold!$H$2:$H$7864,Monthly_Sold!$F$2:$F$7864,$A51,Monthly_Sold!$B$2:$B$7864,E$2),4)</f>
        <v>0</v>
      </c>
      <c r="F51" s="2" t="n">
        <f aca="false">ROUND(SUMIFS(Monthly_Sold!$H$2:$H$7864,Monthly_Sold!$F$2:$F$7864,$A51,Monthly_Sold!$B$2:$B$7864,F$2),4)</f>
        <v>0.08</v>
      </c>
      <c r="G51" s="2" t="n">
        <f aca="false">ROUND(SUMIFS(Monthly_Sold!$H$2:$H$7864,Monthly_Sold!$F$2:$F$7864,$A51,Monthly_Sold!$B$2:$B$7864,G$2),4)</f>
        <v>0</v>
      </c>
      <c r="H51" s="2" t="n">
        <f aca="false">ROUND(SUMIFS(Monthly_Sold!$H$2:$H$7864,Monthly_Sold!$F$2:$F$7864,$A51,Monthly_Sold!$B$2:$B$7864,H$2),4)</f>
        <v>0</v>
      </c>
      <c r="I51" s="2" t="n">
        <f aca="false">ROUND(SUM(B51:H51),4)</f>
        <v>0.08</v>
      </c>
      <c r="J51" s="6" t="n">
        <f aca="false">RANK(I51,$I$3:$I$304,0)+COUNTIF($I$3:I51,I51)-1</f>
        <v>288</v>
      </c>
      <c r="K51" s="6" t="n">
        <f aca="false">RANK(B51,$B$3:$B$304,0)+COUNTIF($B$3:B51,B51)-1</f>
        <v>125</v>
      </c>
      <c r="L51" s="6" t="n">
        <f aca="false">RANK(C51,$C$3:$C$304,0)+COUNTIF($C$3:C51,C51)-1</f>
        <v>141</v>
      </c>
      <c r="M51" s="6" t="n">
        <f aca="false">RANK(D51,$D$3:$D$304,0)+COUNTIF($D$3:D51,D51)-1</f>
        <v>145</v>
      </c>
      <c r="N51" s="6" t="n">
        <f aca="false">RANK(E51,$E$3:$E$304,0)+COUNTIF($E$3:E51,E51)-1</f>
        <v>142</v>
      </c>
      <c r="O51" s="6" t="n">
        <f aca="false">RANK(F51,$F$3:$F$304,0)+COUNTIF($F$3:F51,F51)-1</f>
        <v>176</v>
      </c>
      <c r="P51" s="6" t="n">
        <f aca="false">RANK(G51,$G$3:$G$304,0)+COUNTIF($G$3:G51,G51)-1</f>
        <v>199</v>
      </c>
      <c r="Q51" s="6" t="n">
        <f aca="false">RANK(H51,$H$3:$H$304,0)+COUNTIF($H$3:H51,H51)-1</f>
        <v>178</v>
      </c>
    </row>
    <row r="52" customFormat="false" ht="15" hidden="false" customHeight="false" outlineLevel="0" collapsed="false">
      <c r="A52" s="0" t="s">
        <v>601</v>
      </c>
      <c r="B52" s="2" t="n">
        <f aca="false">ROUND(SUMIFS(Monthly_Sold!$H$2:$H$7864,Monthly_Sold!$F$2:$F$7864,$A52,Monthly_Sold!$B$2:$B$7864,B$2),4)</f>
        <v>0</v>
      </c>
      <c r="C52" s="2" t="n">
        <f aca="false">ROUND(SUMIFS(Monthly_Sold!$H$2:$H$7864,Monthly_Sold!$F$2:$F$7864,$A52,Monthly_Sold!$B$2:$B$7864,C$2),4)</f>
        <v>0</v>
      </c>
      <c r="D52" s="2" t="n">
        <f aca="false">ROUND(SUMIFS(Monthly_Sold!$H$2:$H$7864,Monthly_Sold!$F$2:$F$7864,$A52,Monthly_Sold!$B$2:$B$7864,D$2),4)</f>
        <v>0</v>
      </c>
      <c r="E52" s="2" t="n">
        <f aca="false">ROUND(SUMIFS(Monthly_Sold!$H$2:$H$7864,Monthly_Sold!$F$2:$F$7864,$A52,Monthly_Sold!$B$2:$B$7864,E$2),4)</f>
        <v>0</v>
      </c>
      <c r="F52" s="2" t="n">
        <f aca="false">ROUND(SUMIFS(Monthly_Sold!$H$2:$H$7864,Monthly_Sold!$F$2:$F$7864,$A52,Monthly_Sold!$B$2:$B$7864,F$2),4)</f>
        <v>0.29</v>
      </c>
      <c r="G52" s="2" t="n">
        <f aca="false">ROUND(SUMIFS(Monthly_Sold!$H$2:$H$7864,Monthly_Sold!$F$2:$F$7864,$A52,Monthly_Sold!$B$2:$B$7864,G$2),4)</f>
        <v>0</v>
      </c>
      <c r="H52" s="2" t="n">
        <f aca="false">ROUND(SUMIFS(Monthly_Sold!$H$2:$H$7864,Monthly_Sold!$F$2:$F$7864,$A52,Monthly_Sold!$B$2:$B$7864,H$2),4)</f>
        <v>0</v>
      </c>
      <c r="I52" s="2" t="n">
        <f aca="false">ROUND(SUM(B52:H52),4)</f>
        <v>0.29</v>
      </c>
      <c r="J52" s="6" t="n">
        <f aca="false">RANK(I52,$I$3:$I$304,0)+COUNTIF($I$3:I52,I52)-1</f>
        <v>276</v>
      </c>
      <c r="K52" s="6" t="n">
        <f aca="false">RANK(B52,$B$3:$B$304,0)+COUNTIF($B$3:B52,B52)-1</f>
        <v>126</v>
      </c>
      <c r="L52" s="6" t="n">
        <f aca="false">RANK(C52,$C$3:$C$304,0)+COUNTIF($C$3:C52,C52)-1</f>
        <v>142</v>
      </c>
      <c r="M52" s="6" t="n">
        <f aca="false">RANK(D52,$D$3:$D$304,0)+COUNTIF($D$3:D52,D52)-1</f>
        <v>146</v>
      </c>
      <c r="N52" s="6" t="n">
        <f aca="false">RANK(E52,$E$3:$E$304,0)+COUNTIF($E$3:E52,E52)-1</f>
        <v>143</v>
      </c>
      <c r="O52" s="6" t="n">
        <f aca="false">RANK(F52,$F$3:$F$304,0)+COUNTIF($F$3:F52,F52)-1</f>
        <v>168</v>
      </c>
      <c r="P52" s="6" t="n">
        <f aca="false">RANK(G52,$G$3:$G$304,0)+COUNTIF($G$3:G52,G52)-1</f>
        <v>200</v>
      </c>
      <c r="Q52" s="6" t="n">
        <f aca="false">RANK(H52,$H$3:$H$304,0)+COUNTIF($H$3:H52,H52)-1</f>
        <v>179</v>
      </c>
    </row>
    <row r="53" customFormat="false" ht="15" hidden="false" customHeight="false" outlineLevel="0" collapsed="false">
      <c r="A53" s="0" t="s">
        <v>206</v>
      </c>
      <c r="B53" s="2" t="n">
        <f aca="false">ROUND(SUMIFS(Monthly_Sold!$H$2:$H$7864,Monthly_Sold!$F$2:$F$7864,$A53,Monthly_Sold!$B$2:$B$7864,B$2),4)</f>
        <v>0</v>
      </c>
      <c r="C53" s="2" t="n">
        <f aca="false">ROUND(SUMIFS(Monthly_Sold!$H$2:$H$7864,Monthly_Sold!$F$2:$F$7864,$A53,Monthly_Sold!$B$2:$B$7864,C$2),4)</f>
        <v>0</v>
      </c>
      <c r="D53" s="2" t="n">
        <f aca="false">ROUND(SUMIFS(Monthly_Sold!$H$2:$H$7864,Monthly_Sold!$F$2:$F$7864,$A53,Monthly_Sold!$B$2:$B$7864,D$2),4)</f>
        <v>0</v>
      </c>
      <c r="E53" s="2" t="n">
        <f aca="false">ROUND(SUMIFS(Monthly_Sold!$H$2:$H$7864,Monthly_Sold!$F$2:$F$7864,$A53,Monthly_Sold!$B$2:$B$7864,E$2),4)</f>
        <v>0</v>
      </c>
      <c r="F53" s="2" t="n">
        <f aca="false">ROUND(SUMIFS(Monthly_Sold!$H$2:$H$7864,Monthly_Sold!$F$2:$F$7864,$A53,Monthly_Sold!$B$2:$B$7864,F$2),4)</f>
        <v>0</v>
      </c>
      <c r="G53" s="2" t="n">
        <f aca="false">ROUND(SUMIFS(Monthly_Sold!$H$2:$H$7864,Monthly_Sold!$F$2:$F$7864,$A53,Monthly_Sold!$B$2:$B$7864,G$2),4)</f>
        <v>441.6</v>
      </c>
      <c r="H53" s="2" t="n">
        <f aca="false">ROUND(SUMIFS(Monthly_Sold!$H$2:$H$7864,Monthly_Sold!$F$2:$F$7864,$A53,Monthly_Sold!$B$2:$B$7864,H$2),4)</f>
        <v>220.59</v>
      </c>
      <c r="I53" s="2" t="n">
        <f aca="false">ROUND(SUM(B53:H53),4)</f>
        <v>662.19</v>
      </c>
      <c r="J53" s="6" t="n">
        <f aca="false">RANK(I53,$I$3:$I$304,0)+COUNTIF($I$3:I53,I53)-1</f>
        <v>71</v>
      </c>
      <c r="K53" s="6" t="n">
        <f aca="false">RANK(B53,$B$3:$B$304,0)+COUNTIF($B$3:B53,B53)-1</f>
        <v>127</v>
      </c>
      <c r="L53" s="6" t="n">
        <f aca="false">RANK(C53,$C$3:$C$304,0)+COUNTIF($C$3:C53,C53)-1</f>
        <v>143</v>
      </c>
      <c r="M53" s="6" t="n">
        <f aca="false">RANK(D53,$D$3:$D$304,0)+COUNTIF($D$3:D53,D53)-1</f>
        <v>147</v>
      </c>
      <c r="N53" s="6" t="n">
        <f aca="false">RANK(E53,$E$3:$E$304,0)+COUNTIF($E$3:E53,E53)-1</f>
        <v>144</v>
      </c>
      <c r="O53" s="6" t="n">
        <f aca="false">RANK(F53,$F$3:$F$304,0)+COUNTIF($F$3:F53,F53)-1</f>
        <v>206</v>
      </c>
      <c r="P53" s="6" t="n">
        <f aca="false">RANK(G53,$G$3:$G$304,0)+COUNTIF($G$3:G53,G53)-1</f>
        <v>38</v>
      </c>
      <c r="Q53" s="6" t="n">
        <f aca="false">RANK(H53,$H$3:$H$304,0)+COUNTIF($H$3:H53,H53)-1</f>
        <v>23</v>
      </c>
    </row>
    <row r="54" customFormat="false" ht="15" hidden="false" customHeight="false" outlineLevel="0" collapsed="false">
      <c r="A54" s="0" t="s">
        <v>564</v>
      </c>
      <c r="B54" s="2" t="n">
        <f aca="false">ROUND(SUMIFS(Monthly_Sold!$H$2:$H$7864,Monthly_Sold!$F$2:$F$7864,$A54,Monthly_Sold!$B$2:$B$7864,B$2),4)</f>
        <v>0</v>
      </c>
      <c r="C54" s="2" t="n">
        <f aca="false">ROUND(SUMIFS(Monthly_Sold!$H$2:$H$7864,Monthly_Sold!$F$2:$F$7864,$A54,Monthly_Sold!$B$2:$B$7864,C$2),4)</f>
        <v>0</v>
      </c>
      <c r="D54" s="2" t="n">
        <f aca="false">ROUND(SUMIFS(Monthly_Sold!$H$2:$H$7864,Monthly_Sold!$F$2:$F$7864,$A54,Monthly_Sold!$B$2:$B$7864,D$2),4)</f>
        <v>0</v>
      </c>
      <c r="E54" s="2" t="n">
        <f aca="false">ROUND(SUMIFS(Monthly_Sold!$H$2:$H$7864,Monthly_Sold!$F$2:$F$7864,$A54,Monthly_Sold!$B$2:$B$7864,E$2),4)</f>
        <v>0</v>
      </c>
      <c r="F54" s="2" t="n">
        <f aca="false">ROUND(SUMIFS(Monthly_Sold!$H$2:$H$7864,Monthly_Sold!$F$2:$F$7864,$A54,Monthly_Sold!$B$2:$B$7864,F$2),4)</f>
        <v>0</v>
      </c>
      <c r="G54" s="2" t="n">
        <f aca="false">ROUND(SUMIFS(Monthly_Sold!$H$2:$H$7864,Monthly_Sold!$F$2:$F$7864,$A54,Monthly_Sold!$B$2:$B$7864,G$2),4)</f>
        <v>2.23</v>
      </c>
      <c r="H54" s="2" t="n">
        <f aca="false">ROUND(SUMIFS(Monthly_Sold!$H$2:$H$7864,Monthly_Sold!$F$2:$F$7864,$A54,Monthly_Sold!$B$2:$B$7864,H$2),4)</f>
        <v>0</v>
      </c>
      <c r="I54" s="2" t="n">
        <f aca="false">ROUND(SUM(B54:H54),4)</f>
        <v>2.23</v>
      </c>
      <c r="J54" s="6" t="n">
        <f aca="false">RANK(I54,$I$3:$I$304,0)+COUNTIF($I$3:I54,I54)-1</f>
        <v>246</v>
      </c>
      <c r="K54" s="6" t="n">
        <f aca="false">RANK(B54,$B$3:$B$304,0)+COUNTIF($B$3:B54,B54)-1</f>
        <v>128</v>
      </c>
      <c r="L54" s="6" t="n">
        <f aca="false">RANK(C54,$C$3:$C$304,0)+COUNTIF($C$3:C54,C54)-1</f>
        <v>144</v>
      </c>
      <c r="M54" s="6" t="n">
        <f aca="false">RANK(D54,$D$3:$D$304,0)+COUNTIF($D$3:D54,D54)-1</f>
        <v>148</v>
      </c>
      <c r="N54" s="6" t="n">
        <f aca="false">RANK(E54,$E$3:$E$304,0)+COUNTIF($E$3:E54,E54)-1</f>
        <v>145</v>
      </c>
      <c r="O54" s="6" t="n">
        <f aca="false">RANK(F54,$F$3:$F$304,0)+COUNTIF($F$3:F54,F54)-1</f>
        <v>207</v>
      </c>
      <c r="P54" s="6" t="n">
        <f aca="false">RANK(G54,$G$3:$G$304,0)+COUNTIF($G$3:G54,G54)-1</f>
        <v>154</v>
      </c>
      <c r="Q54" s="6" t="n">
        <f aca="false">RANK(H54,$H$3:$H$304,0)+COUNTIF($H$3:H54,H54)-1</f>
        <v>180</v>
      </c>
    </row>
    <row r="55" customFormat="false" ht="15" hidden="false" customHeight="false" outlineLevel="0" collapsed="false">
      <c r="A55" s="0" t="s">
        <v>273</v>
      </c>
      <c r="B55" s="2" t="n">
        <f aca="false">ROUND(SUMIFS(Monthly_Sold!$H$2:$H$7864,Monthly_Sold!$F$2:$F$7864,$A55,Monthly_Sold!$B$2:$B$7864,B$2),4)</f>
        <v>0</v>
      </c>
      <c r="C55" s="2" t="n">
        <f aca="false">ROUND(SUMIFS(Monthly_Sold!$H$2:$H$7864,Monthly_Sold!$F$2:$F$7864,$A55,Monthly_Sold!$B$2:$B$7864,C$2),4)</f>
        <v>0</v>
      </c>
      <c r="D55" s="2" t="n">
        <f aca="false">ROUND(SUMIFS(Monthly_Sold!$H$2:$H$7864,Monthly_Sold!$F$2:$F$7864,$A55,Monthly_Sold!$B$2:$B$7864,D$2),4)</f>
        <v>0</v>
      </c>
      <c r="E55" s="2" t="n">
        <f aca="false">ROUND(SUMIFS(Monthly_Sold!$H$2:$H$7864,Monthly_Sold!$F$2:$F$7864,$A55,Monthly_Sold!$B$2:$B$7864,E$2),4)</f>
        <v>0</v>
      </c>
      <c r="F55" s="2" t="n">
        <f aca="false">ROUND(SUMIFS(Monthly_Sold!$H$2:$H$7864,Monthly_Sold!$F$2:$F$7864,$A55,Monthly_Sold!$B$2:$B$7864,F$2),4)</f>
        <v>0</v>
      </c>
      <c r="G55" s="2" t="n">
        <f aca="false">ROUND(SUMIFS(Monthly_Sold!$H$2:$H$7864,Monthly_Sold!$F$2:$F$7864,$A55,Monthly_Sold!$B$2:$B$7864,G$2),4)</f>
        <v>172.87</v>
      </c>
      <c r="H55" s="2" t="n">
        <f aca="false">ROUND(SUMIFS(Monthly_Sold!$H$2:$H$7864,Monthly_Sold!$F$2:$F$7864,$A55,Monthly_Sold!$B$2:$B$7864,H$2),4)</f>
        <v>138.04</v>
      </c>
      <c r="I55" s="2" t="n">
        <f aca="false">ROUND(SUM(B55:H55),4)</f>
        <v>310.91</v>
      </c>
      <c r="J55" s="6" t="n">
        <f aca="false">RANK(I55,$I$3:$I$304,0)+COUNTIF($I$3:I55,I55)-1</f>
        <v>94</v>
      </c>
      <c r="K55" s="6" t="n">
        <f aca="false">RANK(B55,$B$3:$B$304,0)+COUNTIF($B$3:B55,B55)-1</f>
        <v>129</v>
      </c>
      <c r="L55" s="6" t="n">
        <f aca="false">RANK(C55,$C$3:$C$304,0)+COUNTIF($C$3:C55,C55)-1</f>
        <v>145</v>
      </c>
      <c r="M55" s="6" t="n">
        <f aca="false">RANK(D55,$D$3:$D$304,0)+COUNTIF($D$3:D55,D55)-1</f>
        <v>149</v>
      </c>
      <c r="N55" s="6" t="n">
        <f aca="false">RANK(E55,$E$3:$E$304,0)+COUNTIF($E$3:E55,E55)-1</f>
        <v>146</v>
      </c>
      <c r="O55" s="6" t="n">
        <f aca="false">RANK(F55,$F$3:$F$304,0)+COUNTIF($F$3:F55,F55)-1</f>
        <v>208</v>
      </c>
      <c r="P55" s="6" t="n">
        <f aca="false">RANK(G55,$G$3:$G$304,0)+COUNTIF($G$3:G55,G55)-1</f>
        <v>65</v>
      </c>
      <c r="Q55" s="6" t="n">
        <f aca="false">RANK(H55,$H$3:$H$304,0)+COUNTIF($H$3:H55,H55)-1</f>
        <v>36</v>
      </c>
    </row>
    <row r="56" customFormat="false" ht="15" hidden="false" customHeight="false" outlineLevel="0" collapsed="false">
      <c r="A56" s="0" t="s">
        <v>270</v>
      </c>
      <c r="B56" s="2" t="n">
        <f aca="false">ROUND(SUMIFS(Monthly_Sold!$H$2:$H$7864,Monthly_Sold!$F$2:$F$7864,$A56,Monthly_Sold!$B$2:$B$7864,B$2),4)</f>
        <v>0</v>
      </c>
      <c r="C56" s="2" t="n">
        <f aca="false">ROUND(SUMIFS(Monthly_Sold!$H$2:$H$7864,Monthly_Sold!$F$2:$F$7864,$A56,Monthly_Sold!$B$2:$B$7864,C$2),4)</f>
        <v>0</v>
      </c>
      <c r="D56" s="2" t="n">
        <f aca="false">ROUND(SUMIFS(Monthly_Sold!$H$2:$H$7864,Monthly_Sold!$F$2:$F$7864,$A56,Monthly_Sold!$B$2:$B$7864,D$2),4)</f>
        <v>0</v>
      </c>
      <c r="E56" s="2" t="n">
        <f aca="false">ROUND(SUMIFS(Monthly_Sold!$H$2:$H$7864,Monthly_Sold!$F$2:$F$7864,$A56,Monthly_Sold!$B$2:$B$7864,E$2),4)</f>
        <v>0</v>
      </c>
      <c r="F56" s="2" t="n">
        <f aca="false">ROUND(SUMIFS(Monthly_Sold!$H$2:$H$7864,Monthly_Sold!$F$2:$F$7864,$A56,Monthly_Sold!$B$2:$B$7864,F$2),4)</f>
        <v>0</v>
      </c>
      <c r="G56" s="2" t="n">
        <f aca="false">ROUND(SUMIFS(Monthly_Sold!$H$2:$H$7864,Monthly_Sold!$F$2:$F$7864,$A56,Monthly_Sold!$B$2:$B$7864,G$2),4)</f>
        <v>204.06</v>
      </c>
      <c r="H56" s="2" t="n">
        <f aca="false">ROUND(SUMIFS(Monthly_Sold!$H$2:$H$7864,Monthly_Sold!$F$2:$F$7864,$A56,Monthly_Sold!$B$2:$B$7864,H$2),4)</f>
        <v>112.72</v>
      </c>
      <c r="I56" s="2" t="n">
        <f aca="false">ROUND(SUM(B56:H56),4)</f>
        <v>316.78</v>
      </c>
      <c r="J56" s="6" t="n">
        <f aca="false">RANK(I56,$I$3:$I$304,0)+COUNTIF($I$3:I56,I56)-1</f>
        <v>92</v>
      </c>
      <c r="K56" s="6" t="n">
        <f aca="false">RANK(B56,$B$3:$B$304,0)+COUNTIF($B$3:B56,B56)-1</f>
        <v>130</v>
      </c>
      <c r="L56" s="6" t="n">
        <f aca="false">RANK(C56,$C$3:$C$304,0)+COUNTIF($C$3:C56,C56)-1</f>
        <v>146</v>
      </c>
      <c r="M56" s="6" t="n">
        <f aca="false">RANK(D56,$D$3:$D$304,0)+COUNTIF($D$3:D56,D56)-1</f>
        <v>150</v>
      </c>
      <c r="N56" s="6" t="n">
        <f aca="false">RANK(E56,$E$3:$E$304,0)+COUNTIF($E$3:E56,E56)-1</f>
        <v>147</v>
      </c>
      <c r="O56" s="6" t="n">
        <f aca="false">RANK(F56,$F$3:$F$304,0)+COUNTIF($F$3:F56,F56)-1</f>
        <v>209</v>
      </c>
      <c r="P56" s="6" t="n">
        <f aca="false">RANK(G56,$G$3:$G$304,0)+COUNTIF($G$3:G56,G56)-1</f>
        <v>62</v>
      </c>
      <c r="Q56" s="6" t="n">
        <f aca="false">RANK(H56,$H$3:$H$304,0)+COUNTIF($H$3:H56,H56)-1</f>
        <v>45</v>
      </c>
    </row>
    <row r="57" customFormat="false" ht="15" hidden="false" customHeight="false" outlineLevel="0" collapsed="false">
      <c r="A57" s="0" t="s">
        <v>256</v>
      </c>
      <c r="B57" s="2" t="n">
        <f aca="false">ROUND(SUMIFS(Monthly_Sold!$H$2:$H$7864,Monthly_Sold!$F$2:$F$7864,$A57,Monthly_Sold!$B$2:$B$7864,B$2),4)</f>
        <v>0</v>
      </c>
      <c r="C57" s="2" t="n">
        <f aca="false">ROUND(SUMIFS(Monthly_Sold!$H$2:$H$7864,Monthly_Sold!$F$2:$F$7864,$A57,Monthly_Sold!$B$2:$B$7864,C$2),4)</f>
        <v>0</v>
      </c>
      <c r="D57" s="2" t="n">
        <f aca="false">ROUND(SUMIFS(Monthly_Sold!$H$2:$H$7864,Monthly_Sold!$F$2:$F$7864,$A57,Monthly_Sold!$B$2:$B$7864,D$2),4)</f>
        <v>0</v>
      </c>
      <c r="E57" s="2" t="n">
        <f aca="false">ROUND(SUMIFS(Monthly_Sold!$H$2:$H$7864,Monthly_Sold!$F$2:$F$7864,$A57,Monthly_Sold!$B$2:$B$7864,E$2),4)</f>
        <v>0</v>
      </c>
      <c r="F57" s="2" t="n">
        <f aca="false">ROUND(SUMIFS(Monthly_Sold!$H$2:$H$7864,Monthly_Sold!$F$2:$F$7864,$A57,Monthly_Sold!$B$2:$B$7864,F$2),4)</f>
        <v>0</v>
      </c>
      <c r="G57" s="2" t="n">
        <f aca="false">ROUND(SUMIFS(Monthly_Sold!$H$2:$H$7864,Monthly_Sold!$F$2:$F$7864,$A57,Monthly_Sold!$B$2:$B$7864,G$2),4)</f>
        <v>228.78</v>
      </c>
      <c r="H57" s="2" t="n">
        <f aca="false">ROUND(SUMIFS(Monthly_Sold!$H$2:$H$7864,Monthly_Sold!$F$2:$F$7864,$A57,Monthly_Sold!$B$2:$B$7864,H$2),4)</f>
        <v>111.45</v>
      </c>
      <c r="I57" s="2" t="n">
        <f aca="false">ROUND(SUM(B57:H57),4)</f>
        <v>340.23</v>
      </c>
      <c r="J57" s="6" t="n">
        <f aca="false">RANK(I57,$I$3:$I$304,0)+COUNTIF($I$3:I57,I57)-1</f>
        <v>89</v>
      </c>
      <c r="K57" s="6" t="n">
        <f aca="false">RANK(B57,$B$3:$B$304,0)+COUNTIF($B$3:B57,B57)-1</f>
        <v>131</v>
      </c>
      <c r="L57" s="6" t="n">
        <f aca="false">RANK(C57,$C$3:$C$304,0)+COUNTIF($C$3:C57,C57)-1</f>
        <v>147</v>
      </c>
      <c r="M57" s="6" t="n">
        <f aca="false">RANK(D57,$D$3:$D$304,0)+COUNTIF($D$3:D57,D57)-1</f>
        <v>151</v>
      </c>
      <c r="N57" s="6" t="n">
        <f aca="false">RANK(E57,$E$3:$E$304,0)+COUNTIF($E$3:E57,E57)-1</f>
        <v>148</v>
      </c>
      <c r="O57" s="6" t="n">
        <f aca="false">RANK(F57,$F$3:$F$304,0)+COUNTIF($F$3:F57,F57)-1</f>
        <v>210</v>
      </c>
      <c r="P57" s="6" t="n">
        <f aca="false">RANK(G57,$G$3:$G$304,0)+COUNTIF($G$3:G57,G57)-1</f>
        <v>56</v>
      </c>
      <c r="Q57" s="6" t="n">
        <f aca="false">RANK(H57,$H$3:$H$304,0)+COUNTIF($H$3:H57,H57)-1</f>
        <v>47</v>
      </c>
    </row>
    <row r="58" customFormat="false" ht="15" hidden="false" customHeight="false" outlineLevel="0" collapsed="false">
      <c r="A58" s="0" t="s">
        <v>448</v>
      </c>
      <c r="B58" s="2" t="n">
        <f aca="false">ROUND(SUMIFS(Monthly_Sold!$H$2:$H$7864,Monthly_Sold!$F$2:$F$7864,$A58,Monthly_Sold!$B$2:$B$7864,B$2),4)</f>
        <v>0</v>
      </c>
      <c r="C58" s="2" t="n">
        <f aca="false">ROUND(SUMIFS(Monthly_Sold!$H$2:$H$7864,Monthly_Sold!$F$2:$F$7864,$A58,Monthly_Sold!$B$2:$B$7864,C$2),4)</f>
        <v>0</v>
      </c>
      <c r="D58" s="2" t="n">
        <f aca="false">ROUND(SUMIFS(Monthly_Sold!$H$2:$H$7864,Monthly_Sold!$F$2:$F$7864,$A58,Monthly_Sold!$B$2:$B$7864,D$2),4)</f>
        <v>0</v>
      </c>
      <c r="E58" s="2" t="n">
        <f aca="false">ROUND(SUMIFS(Monthly_Sold!$H$2:$H$7864,Monthly_Sold!$F$2:$F$7864,$A58,Monthly_Sold!$B$2:$B$7864,E$2),4)</f>
        <v>0</v>
      </c>
      <c r="F58" s="2" t="n">
        <f aca="false">ROUND(SUMIFS(Monthly_Sold!$H$2:$H$7864,Monthly_Sold!$F$2:$F$7864,$A58,Monthly_Sold!$B$2:$B$7864,F$2),4)</f>
        <v>0.35</v>
      </c>
      <c r="G58" s="2" t="n">
        <f aca="false">ROUND(SUMIFS(Monthly_Sold!$H$2:$H$7864,Monthly_Sold!$F$2:$F$7864,$A58,Monthly_Sold!$B$2:$B$7864,G$2),4)</f>
        <v>30.82</v>
      </c>
      <c r="H58" s="2" t="n">
        <f aca="false">ROUND(SUMIFS(Monthly_Sold!$H$2:$H$7864,Monthly_Sold!$F$2:$F$7864,$A58,Monthly_Sold!$B$2:$B$7864,H$2),4)</f>
        <v>0</v>
      </c>
      <c r="I58" s="2" t="n">
        <f aca="false">ROUND(SUM(B58:H58),4)</f>
        <v>31.17</v>
      </c>
      <c r="J58" s="6" t="n">
        <f aca="false">RANK(I58,$I$3:$I$304,0)+COUNTIF($I$3:I58,I58)-1</f>
        <v>169</v>
      </c>
      <c r="K58" s="6" t="n">
        <f aca="false">RANK(B58,$B$3:$B$304,0)+COUNTIF($B$3:B58,B58)-1</f>
        <v>132</v>
      </c>
      <c r="L58" s="6" t="n">
        <f aca="false">RANK(C58,$C$3:$C$304,0)+COUNTIF($C$3:C58,C58)-1</f>
        <v>148</v>
      </c>
      <c r="M58" s="6" t="n">
        <f aca="false">RANK(D58,$D$3:$D$304,0)+COUNTIF($D$3:D58,D58)-1</f>
        <v>152</v>
      </c>
      <c r="N58" s="6" t="n">
        <f aca="false">RANK(E58,$E$3:$E$304,0)+COUNTIF($E$3:E58,E58)-1</f>
        <v>149</v>
      </c>
      <c r="O58" s="6" t="n">
        <f aca="false">RANK(F58,$F$3:$F$304,0)+COUNTIF($F$3:F58,F58)-1</f>
        <v>165</v>
      </c>
      <c r="P58" s="6" t="n">
        <f aca="false">RANK(G58,$G$3:$G$304,0)+COUNTIF($G$3:G58,G58)-1</f>
        <v>109</v>
      </c>
      <c r="Q58" s="6" t="n">
        <f aca="false">RANK(H58,$H$3:$H$304,0)+COUNTIF($H$3:H58,H58)-1</f>
        <v>181</v>
      </c>
    </row>
    <row r="59" customFormat="false" ht="15" hidden="false" customHeight="false" outlineLevel="0" collapsed="false">
      <c r="A59" s="0" t="s">
        <v>569</v>
      </c>
      <c r="B59" s="2" t="n">
        <f aca="false">ROUND(SUMIFS(Monthly_Sold!$H$2:$H$7864,Monthly_Sold!$F$2:$F$7864,$A59,Monthly_Sold!$B$2:$B$7864,B$2),4)</f>
        <v>0</v>
      </c>
      <c r="C59" s="2" t="n">
        <f aca="false">ROUND(SUMIFS(Monthly_Sold!$H$2:$H$7864,Monthly_Sold!$F$2:$F$7864,$A59,Monthly_Sold!$B$2:$B$7864,C$2),4)</f>
        <v>0</v>
      </c>
      <c r="D59" s="2" t="n">
        <f aca="false">ROUND(SUMIFS(Monthly_Sold!$H$2:$H$7864,Monthly_Sold!$F$2:$F$7864,$A59,Monthly_Sold!$B$2:$B$7864,D$2),4)</f>
        <v>0</v>
      </c>
      <c r="E59" s="2" t="n">
        <f aca="false">ROUND(SUMIFS(Monthly_Sold!$H$2:$H$7864,Monthly_Sold!$F$2:$F$7864,$A59,Monthly_Sold!$B$2:$B$7864,E$2),4)</f>
        <v>0</v>
      </c>
      <c r="F59" s="2" t="n">
        <f aca="false">ROUND(SUMIFS(Monthly_Sold!$H$2:$H$7864,Monthly_Sold!$F$2:$F$7864,$A59,Monthly_Sold!$B$2:$B$7864,F$2),4)</f>
        <v>1.86</v>
      </c>
      <c r="G59" s="2" t="n">
        <f aca="false">ROUND(SUMIFS(Monthly_Sold!$H$2:$H$7864,Monthly_Sold!$F$2:$F$7864,$A59,Monthly_Sold!$B$2:$B$7864,G$2),4)</f>
        <v>0</v>
      </c>
      <c r="H59" s="2" t="n">
        <f aca="false">ROUND(SUMIFS(Monthly_Sold!$H$2:$H$7864,Monthly_Sold!$F$2:$F$7864,$A59,Monthly_Sold!$B$2:$B$7864,H$2),4)</f>
        <v>0</v>
      </c>
      <c r="I59" s="2" t="n">
        <f aca="false">ROUND(SUM(B59:H59),4)</f>
        <v>1.86</v>
      </c>
      <c r="J59" s="6" t="n">
        <f aca="false">RANK(I59,$I$3:$I$304,0)+COUNTIF($I$3:I59,I59)-1</f>
        <v>250</v>
      </c>
      <c r="K59" s="6" t="n">
        <f aca="false">RANK(B59,$B$3:$B$304,0)+COUNTIF($B$3:B59,B59)-1</f>
        <v>133</v>
      </c>
      <c r="L59" s="6" t="n">
        <f aca="false">RANK(C59,$C$3:$C$304,0)+COUNTIF($C$3:C59,C59)-1</f>
        <v>149</v>
      </c>
      <c r="M59" s="6" t="n">
        <f aca="false">RANK(D59,$D$3:$D$304,0)+COUNTIF($D$3:D59,D59)-1</f>
        <v>153</v>
      </c>
      <c r="N59" s="6" t="n">
        <f aca="false">RANK(E59,$E$3:$E$304,0)+COUNTIF($E$3:E59,E59)-1</f>
        <v>150</v>
      </c>
      <c r="O59" s="6" t="n">
        <f aca="false">RANK(F59,$F$3:$F$304,0)+COUNTIF($F$3:F59,F59)-1</f>
        <v>154</v>
      </c>
      <c r="P59" s="6" t="n">
        <f aca="false">RANK(G59,$G$3:$G$304,0)+COUNTIF($G$3:G59,G59)-1</f>
        <v>201</v>
      </c>
      <c r="Q59" s="6" t="n">
        <f aca="false">RANK(H59,$H$3:$H$304,0)+COUNTIF($H$3:H59,H59)-1</f>
        <v>182</v>
      </c>
    </row>
    <row r="60" customFormat="false" ht="15" hidden="false" customHeight="false" outlineLevel="0" collapsed="false">
      <c r="A60" s="0" t="s">
        <v>308</v>
      </c>
      <c r="B60" s="2" t="n">
        <f aca="false">ROUND(SUMIFS(Monthly_Sold!$H$2:$H$7864,Monthly_Sold!$F$2:$F$7864,$A60,Monthly_Sold!$B$2:$B$7864,B$2),4)</f>
        <v>0</v>
      </c>
      <c r="C60" s="2" t="n">
        <f aca="false">ROUND(SUMIFS(Monthly_Sold!$H$2:$H$7864,Monthly_Sold!$F$2:$F$7864,$A60,Monthly_Sold!$B$2:$B$7864,C$2),4)</f>
        <v>0</v>
      </c>
      <c r="D60" s="2" t="n">
        <f aca="false">ROUND(SUMIFS(Monthly_Sold!$H$2:$H$7864,Monthly_Sold!$F$2:$F$7864,$A60,Monthly_Sold!$B$2:$B$7864,D$2),4)</f>
        <v>0</v>
      </c>
      <c r="E60" s="2" t="n">
        <f aca="false">ROUND(SUMIFS(Monthly_Sold!$H$2:$H$7864,Monthly_Sold!$F$2:$F$7864,$A60,Monthly_Sold!$B$2:$B$7864,E$2),4)</f>
        <v>0</v>
      </c>
      <c r="F60" s="2" t="n">
        <f aca="false">ROUND(SUMIFS(Monthly_Sold!$H$2:$H$7864,Monthly_Sold!$F$2:$F$7864,$A60,Monthly_Sold!$B$2:$B$7864,F$2),4)</f>
        <v>0</v>
      </c>
      <c r="G60" s="2" t="n">
        <f aca="false">ROUND(SUMIFS(Monthly_Sold!$H$2:$H$7864,Monthly_Sold!$F$2:$F$7864,$A60,Monthly_Sold!$B$2:$B$7864,G$2),4)</f>
        <v>101.09</v>
      </c>
      <c r="H60" s="2" t="n">
        <f aca="false">ROUND(SUMIFS(Monthly_Sold!$H$2:$H$7864,Monthly_Sold!$F$2:$F$7864,$A60,Monthly_Sold!$B$2:$B$7864,H$2),4)</f>
        <v>76.14</v>
      </c>
      <c r="I60" s="2" t="n">
        <f aca="false">ROUND(SUM(B60:H60),4)</f>
        <v>177.23</v>
      </c>
      <c r="J60" s="6" t="n">
        <f aca="false">RANK(I60,$I$3:$I$304,0)+COUNTIF($I$3:I60,I60)-1</f>
        <v>99</v>
      </c>
      <c r="K60" s="6" t="n">
        <f aca="false">RANK(B60,$B$3:$B$304,0)+COUNTIF($B$3:B60,B60)-1</f>
        <v>134</v>
      </c>
      <c r="L60" s="6" t="n">
        <f aca="false">RANK(C60,$C$3:$C$304,0)+COUNTIF($C$3:C60,C60)-1</f>
        <v>150</v>
      </c>
      <c r="M60" s="6" t="n">
        <f aca="false">RANK(D60,$D$3:$D$304,0)+COUNTIF($D$3:D60,D60)-1</f>
        <v>154</v>
      </c>
      <c r="N60" s="6" t="n">
        <f aca="false">RANK(E60,$E$3:$E$304,0)+COUNTIF($E$3:E60,E60)-1</f>
        <v>151</v>
      </c>
      <c r="O60" s="6" t="n">
        <f aca="false">RANK(F60,$F$3:$F$304,0)+COUNTIF($F$3:F60,F60)-1</f>
        <v>211</v>
      </c>
      <c r="P60" s="6" t="n">
        <f aca="false">RANK(G60,$G$3:$G$304,0)+COUNTIF($G$3:G60,G60)-1</f>
        <v>76</v>
      </c>
      <c r="Q60" s="6" t="n">
        <f aca="false">RANK(H60,$H$3:$H$304,0)+COUNTIF($H$3:H60,H60)-1</f>
        <v>53</v>
      </c>
    </row>
    <row r="61" customFormat="false" ht="15" hidden="false" customHeight="false" outlineLevel="0" collapsed="false">
      <c r="A61" s="0" t="s">
        <v>441</v>
      </c>
      <c r="B61" s="2" t="n">
        <f aca="false">ROUND(SUMIFS(Monthly_Sold!$H$2:$H$7864,Monthly_Sold!$F$2:$F$7864,$A61,Monthly_Sold!$B$2:$B$7864,B$2),4)</f>
        <v>0</v>
      </c>
      <c r="C61" s="2" t="n">
        <f aca="false">ROUND(SUMIFS(Monthly_Sold!$H$2:$H$7864,Monthly_Sold!$F$2:$F$7864,$A61,Monthly_Sold!$B$2:$B$7864,C$2),4)</f>
        <v>0</v>
      </c>
      <c r="D61" s="2" t="n">
        <f aca="false">ROUND(SUMIFS(Monthly_Sold!$H$2:$H$7864,Monthly_Sold!$F$2:$F$7864,$A61,Monthly_Sold!$B$2:$B$7864,D$2),4)</f>
        <v>0</v>
      </c>
      <c r="E61" s="2" t="n">
        <f aca="false">ROUND(SUMIFS(Monthly_Sold!$H$2:$H$7864,Monthly_Sold!$F$2:$F$7864,$A61,Monthly_Sold!$B$2:$B$7864,E$2),4)</f>
        <v>0</v>
      </c>
      <c r="F61" s="2" t="n">
        <f aca="false">ROUND(SUMIFS(Monthly_Sold!$H$2:$H$7864,Monthly_Sold!$F$2:$F$7864,$A61,Monthly_Sold!$B$2:$B$7864,F$2),4)</f>
        <v>35.54</v>
      </c>
      <c r="G61" s="2" t="n">
        <f aca="false">ROUND(SUMIFS(Monthly_Sold!$H$2:$H$7864,Monthly_Sold!$F$2:$F$7864,$A61,Monthly_Sold!$B$2:$B$7864,G$2),4)</f>
        <v>0</v>
      </c>
      <c r="H61" s="2" t="n">
        <f aca="false">ROUND(SUMIFS(Monthly_Sold!$H$2:$H$7864,Monthly_Sold!$F$2:$F$7864,$A61,Monthly_Sold!$B$2:$B$7864,H$2),4)</f>
        <v>0</v>
      </c>
      <c r="I61" s="2" t="n">
        <f aca="false">ROUND(SUM(B61:H61),4)</f>
        <v>35.54</v>
      </c>
      <c r="J61" s="6" t="n">
        <f aca="false">RANK(I61,$I$3:$I$304,0)+COUNTIF($I$3:I61,I61)-1</f>
        <v>164</v>
      </c>
      <c r="K61" s="6" t="n">
        <f aca="false">RANK(B61,$B$3:$B$304,0)+COUNTIF($B$3:B61,B61)-1</f>
        <v>135</v>
      </c>
      <c r="L61" s="6" t="n">
        <f aca="false">RANK(C61,$C$3:$C$304,0)+COUNTIF($C$3:C61,C61)-1</f>
        <v>151</v>
      </c>
      <c r="M61" s="6" t="n">
        <f aca="false">RANK(D61,$D$3:$D$304,0)+COUNTIF($D$3:D61,D61)-1</f>
        <v>155</v>
      </c>
      <c r="N61" s="6" t="n">
        <f aca="false">RANK(E61,$E$3:$E$304,0)+COUNTIF($E$3:E61,E61)-1</f>
        <v>152</v>
      </c>
      <c r="O61" s="6" t="n">
        <f aca="false">RANK(F61,$F$3:$F$304,0)+COUNTIF($F$3:F61,F61)-1</f>
        <v>97</v>
      </c>
      <c r="P61" s="6" t="n">
        <f aca="false">RANK(G61,$G$3:$G$304,0)+COUNTIF($G$3:G61,G61)-1</f>
        <v>202</v>
      </c>
      <c r="Q61" s="6" t="n">
        <f aca="false">RANK(H61,$H$3:$H$304,0)+COUNTIF($H$3:H61,H61)-1</f>
        <v>183</v>
      </c>
    </row>
    <row r="62" customFormat="false" ht="15" hidden="false" customHeight="false" outlineLevel="0" collapsed="false">
      <c r="A62" s="0" t="s">
        <v>264</v>
      </c>
      <c r="B62" s="2" t="n">
        <f aca="false">ROUND(SUMIFS(Monthly_Sold!$H$2:$H$7864,Monthly_Sold!$F$2:$F$7864,$A62,Monthly_Sold!$B$2:$B$7864,B$2),4)</f>
        <v>0</v>
      </c>
      <c r="C62" s="2" t="n">
        <f aca="false">ROUND(SUMIFS(Monthly_Sold!$H$2:$H$7864,Monthly_Sold!$F$2:$F$7864,$A62,Monthly_Sold!$B$2:$B$7864,C$2),4)</f>
        <v>0</v>
      </c>
      <c r="D62" s="2" t="n">
        <f aca="false">ROUND(SUMIFS(Monthly_Sold!$H$2:$H$7864,Monthly_Sold!$F$2:$F$7864,$A62,Monthly_Sold!$B$2:$B$7864,D$2),4)</f>
        <v>0</v>
      </c>
      <c r="E62" s="2" t="n">
        <f aca="false">ROUND(SUMIFS(Monthly_Sold!$H$2:$H$7864,Monthly_Sold!$F$2:$F$7864,$A62,Monthly_Sold!$B$2:$B$7864,E$2),4)</f>
        <v>0</v>
      </c>
      <c r="F62" s="2" t="n">
        <f aca="false">ROUND(SUMIFS(Monthly_Sold!$H$2:$H$7864,Monthly_Sold!$F$2:$F$7864,$A62,Monthly_Sold!$B$2:$B$7864,F$2),4)</f>
        <v>11.45</v>
      </c>
      <c r="G62" s="2" t="n">
        <f aca="false">ROUND(SUMIFS(Monthly_Sold!$H$2:$H$7864,Monthly_Sold!$F$2:$F$7864,$A62,Monthly_Sold!$B$2:$B$7864,G$2),4)</f>
        <v>246.41</v>
      </c>
      <c r="H62" s="2" t="n">
        <f aca="false">ROUND(SUMIFS(Monthly_Sold!$H$2:$H$7864,Monthly_Sold!$F$2:$F$7864,$A62,Monthly_Sold!$B$2:$B$7864,H$2),4)</f>
        <v>66.04</v>
      </c>
      <c r="I62" s="2" t="n">
        <f aca="false">ROUND(SUM(B62:H62),4)</f>
        <v>323.9</v>
      </c>
      <c r="J62" s="6" t="n">
        <f aca="false">RANK(I62,$I$3:$I$304,0)+COUNTIF($I$3:I62,I62)-1</f>
        <v>91</v>
      </c>
      <c r="K62" s="6" t="n">
        <f aca="false">RANK(B62,$B$3:$B$304,0)+COUNTIF($B$3:B62,B62)-1</f>
        <v>136</v>
      </c>
      <c r="L62" s="6" t="n">
        <f aca="false">RANK(C62,$C$3:$C$304,0)+COUNTIF($C$3:C62,C62)-1</f>
        <v>152</v>
      </c>
      <c r="M62" s="6" t="n">
        <f aca="false">RANK(D62,$D$3:$D$304,0)+COUNTIF($D$3:D62,D62)-1</f>
        <v>156</v>
      </c>
      <c r="N62" s="6" t="n">
        <f aca="false">RANK(E62,$E$3:$E$304,0)+COUNTIF($E$3:E62,E62)-1</f>
        <v>153</v>
      </c>
      <c r="O62" s="6" t="n">
        <f aca="false">RANK(F62,$F$3:$F$304,0)+COUNTIF($F$3:F62,F62)-1</f>
        <v>131</v>
      </c>
      <c r="P62" s="6" t="n">
        <f aca="false">RANK(G62,$G$3:$G$304,0)+COUNTIF($G$3:G62,G62)-1</f>
        <v>54</v>
      </c>
      <c r="Q62" s="6" t="n">
        <f aca="false">RANK(H62,$H$3:$H$304,0)+COUNTIF($H$3:H62,H62)-1</f>
        <v>56</v>
      </c>
    </row>
    <row r="63" customFormat="false" ht="15" hidden="false" customHeight="false" outlineLevel="0" collapsed="false">
      <c r="A63" s="0" t="s">
        <v>344</v>
      </c>
      <c r="B63" s="2" t="n">
        <f aca="false">ROUND(SUMIFS(Monthly_Sold!$H$2:$H$7864,Monthly_Sold!$F$2:$F$7864,$A63,Monthly_Sold!$B$2:$B$7864,B$2),4)</f>
        <v>0</v>
      </c>
      <c r="C63" s="2" t="n">
        <f aca="false">ROUND(SUMIFS(Monthly_Sold!$H$2:$H$7864,Monthly_Sold!$F$2:$F$7864,$A63,Monthly_Sold!$B$2:$B$7864,C$2),4)</f>
        <v>0</v>
      </c>
      <c r="D63" s="2" t="n">
        <f aca="false">ROUND(SUMIFS(Monthly_Sold!$H$2:$H$7864,Monthly_Sold!$F$2:$F$7864,$A63,Monthly_Sold!$B$2:$B$7864,D$2),4)</f>
        <v>0</v>
      </c>
      <c r="E63" s="2" t="n">
        <f aca="false">ROUND(SUMIFS(Monthly_Sold!$H$2:$H$7864,Monthly_Sold!$F$2:$F$7864,$A63,Monthly_Sold!$B$2:$B$7864,E$2),4)</f>
        <v>0</v>
      </c>
      <c r="F63" s="2" t="n">
        <f aca="false">ROUND(SUMIFS(Monthly_Sold!$H$2:$H$7864,Monthly_Sold!$F$2:$F$7864,$A63,Monthly_Sold!$B$2:$B$7864,F$2),4)</f>
        <v>0</v>
      </c>
      <c r="G63" s="2" t="n">
        <f aca="false">ROUND(SUMIFS(Monthly_Sold!$H$2:$H$7864,Monthly_Sold!$F$2:$F$7864,$A63,Monthly_Sold!$B$2:$B$7864,G$2),4)</f>
        <v>79.34</v>
      </c>
      <c r="H63" s="2" t="n">
        <f aca="false">ROUND(SUMIFS(Monthly_Sold!$H$2:$H$7864,Monthly_Sold!$F$2:$F$7864,$A63,Monthly_Sold!$B$2:$B$7864,H$2),4)</f>
        <v>38.29</v>
      </c>
      <c r="I63" s="2" t="n">
        <f aca="false">ROUND(SUM(B63:H63),4)</f>
        <v>117.63</v>
      </c>
      <c r="J63" s="6" t="n">
        <f aca="false">RANK(I63,$I$3:$I$304,0)+COUNTIF($I$3:I63,I63)-1</f>
        <v>112</v>
      </c>
      <c r="K63" s="6" t="n">
        <f aca="false">RANK(B63,$B$3:$B$304,0)+COUNTIF($B$3:B63,B63)-1</f>
        <v>137</v>
      </c>
      <c r="L63" s="6" t="n">
        <f aca="false">RANK(C63,$C$3:$C$304,0)+COUNTIF($C$3:C63,C63)-1</f>
        <v>153</v>
      </c>
      <c r="M63" s="6" t="n">
        <f aca="false">RANK(D63,$D$3:$D$304,0)+COUNTIF($D$3:D63,D63)-1</f>
        <v>157</v>
      </c>
      <c r="N63" s="6" t="n">
        <f aca="false">RANK(E63,$E$3:$E$304,0)+COUNTIF($E$3:E63,E63)-1</f>
        <v>154</v>
      </c>
      <c r="O63" s="6" t="n">
        <f aca="false">RANK(F63,$F$3:$F$304,0)+COUNTIF($F$3:F63,F63)-1</f>
        <v>212</v>
      </c>
      <c r="P63" s="6" t="n">
        <f aca="false">RANK(G63,$G$3:$G$304,0)+COUNTIF($G$3:G63,G63)-1</f>
        <v>82</v>
      </c>
      <c r="Q63" s="6" t="n">
        <f aca="false">RANK(H63,$H$3:$H$304,0)+COUNTIF($H$3:H63,H63)-1</f>
        <v>69</v>
      </c>
    </row>
    <row r="64" customFormat="false" ht="15" hidden="false" customHeight="false" outlineLevel="0" collapsed="false">
      <c r="A64" s="0" t="s">
        <v>439</v>
      </c>
      <c r="B64" s="2" t="n">
        <f aca="false">ROUND(SUMIFS(Monthly_Sold!$H$2:$H$7864,Monthly_Sold!$F$2:$F$7864,$A64,Monthly_Sold!$B$2:$B$7864,B$2),4)</f>
        <v>0</v>
      </c>
      <c r="C64" s="2" t="n">
        <f aca="false">ROUND(SUMIFS(Monthly_Sold!$H$2:$H$7864,Monthly_Sold!$F$2:$F$7864,$A64,Monthly_Sold!$B$2:$B$7864,C$2),4)</f>
        <v>0</v>
      </c>
      <c r="D64" s="2" t="n">
        <f aca="false">ROUND(SUMIFS(Monthly_Sold!$H$2:$H$7864,Monthly_Sold!$F$2:$F$7864,$A64,Monthly_Sold!$B$2:$B$7864,D$2),4)</f>
        <v>0</v>
      </c>
      <c r="E64" s="2" t="n">
        <f aca="false">ROUND(SUMIFS(Monthly_Sold!$H$2:$H$7864,Monthly_Sold!$F$2:$F$7864,$A64,Monthly_Sold!$B$2:$B$7864,E$2),4)</f>
        <v>0</v>
      </c>
      <c r="F64" s="2" t="n">
        <f aca="false">ROUND(SUMIFS(Monthly_Sold!$H$2:$H$7864,Monthly_Sold!$F$2:$F$7864,$A64,Monthly_Sold!$B$2:$B$7864,F$2),4)</f>
        <v>0</v>
      </c>
      <c r="G64" s="2" t="n">
        <f aca="false">ROUND(SUMIFS(Monthly_Sold!$H$2:$H$7864,Monthly_Sold!$F$2:$F$7864,$A64,Monthly_Sold!$B$2:$B$7864,G$2),4)</f>
        <v>33.44</v>
      </c>
      <c r="H64" s="2" t="n">
        <f aca="false">ROUND(SUMIFS(Monthly_Sold!$H$2:$H$7864,Monthly_Sold!$F$2:$F$7864,$A64,Monthly_Sold!$B$2:$B$7864,H$2),4)</f>
        <v>3.52</v>
      </c>
      <c r="I64" s="2" t="n">
        <f aca="false">ROUND(SUM(B64:H64),4)</f>
        <v>36.96</v>
      </c>
      <c r="J64" s="6" t="n">
        <f aca="false">RANK(I64,$I$3:$I$304,0)+COUNTIF($I$3:I64,I64)-1</f>
        <v>163</v>
      </c>
      <c r="K64" s="6" t="n">
        <f aca="false">RANK(B64,$B$3:$B$304,0)+COUNTIF($B$3:B64,B64)-1</f>
        <v>138</v>
      </c>
      <c r="L64" s="6" t="n">
        <f aca="false">RANK(C64,$C$3:$C$304,0)+COUNTIF($C$3:C64,C64)-1</f>
        <v>154</v>
      </c>
      <c r="M64" s="6" t="n">
        <f aca="false">RANK(D64,$D$3:$D$304,0)+COUNTIF($D$3:D64,D64)-1</f>
        <v>158</v>
      </c>
      <c r="N64" s="6" t="n">
        <f aca="false">RANK(E64,$E$3:$E$304,0)+COUNTIF($E$3:E64,E64)-1</f>
        <v>155</v>
      </c>
      <c r="O64" s="6" t="n">
        <f aca="false">RANK(F64,$F$3:$F$304,0)+COUNTIF($F$3:F64,F64)-1</f>
        <v>213</v>
      </c>
      <c r="P64" s="6" t="n">
        <f aca="false">RANK(G64,$G$3:$G$304,0)+COUNTIF($G$3:G64,G64)-1</f>
        <v>107</v>
      </c>
      <c r="Q64" s="6" t="n">
        <f aca="false">RANK(H64,$H$3:$H$304,0)+COUNTIF($H$3:H64,H64)-1</f>
        <v>131</v>
      </c>
    </row>
    <row r="65" customFormat="false" ht="15" hidden="false" customHeight="false" outlineLevel="0" collapsed="false">
      <c r="A65" s="0" t="s">
        <v>446</v>
      </c>
      <c r="B65" s="2" t="n">
        <f aca="false">ROUND(SUMIFS(Monthly_Sold!$H$2:$H$7864,Monthly_Sold!$F$2:$F$7864,$A65,Monthly_Sold!$B$2:$B$7864,B$2),4)</f>
        <v>0</v>
      </c>
      <c r="C65" s="2" t="n">
        <f aca="false">ROUND(SUMIFS(Monthly_Sold!$H$2:$H$7864,Monthly_Sold!$F$2:$F$7864,$A65,Monthly_Sold!$B$2:$B$7864,C$2),4)</f>
        <v>0</v>
      </c>
      <c r="D65" s="2" t="n">
        <f aca="false">ROUND(SUMIFS(Monthly_Sold!$H$2:$H$7864,Monthly_Sold!$F$2:$F$7864,$A65,Monthly_Sold!$B$2:$B$7864,D$2),4)</f>
        <v>0</v>
      </c>
      <c r="E65" s="2" t="n">
        <f aca="false">ROUND(SUMIFS(Monthly_Sold!$H$2:$H$7864,Monthly_Sold!$F$2:$F$7864,$A65,Monthly_Sold!$B$2:$B$7864,E$2),4)</f>
        <v>0</v>
      </c>
      <c r="F65" s="2" t="n">
        <f aca="false">ROUND(SUMIFS(Monthly_Sold!$H$2:$H$7864,Monthly_Sold!$F$2:$F$7864,$A65,Monthly_Sold!$B$2:$B$7864,F$2),4)</f>
        <v>0</v>
      </c>
      <c r="G65" s="2" t="n">
        <f aca="false">ROUND(SUMIFS(Monthly_Sold!$H$2:$H$7864,Monthly_Sold!$F$2:$F$7864,$A65,Monthly_Sold!$B$2:$B$7864,G$2),4)</f>
        <v>13.09</v>
      </c>
      <c r="H65" s="2" t="n">
        <f aca="false">ROUND(SUMIFS(Monthly_Sold!$H$2:$H$7864,Monthly_Sold!$F$2:$F$7864,$A65,Monthly_Sold!$B$2:$B$7864,H$2),4)</f>
        <v>19.94</v>
      </c>
      <c r="I65" s="2" t="n">
        <f aca="false">ROUND(SUM(B65:H65),4)</f>
        <v>33.03</v>
      </c>
      <c r="J65" s="6" t="n">
        <f aca="false">RANK(I65,$I$3:$I$304,0)+COUNTIF($I$3:I65,I65)-1</f>
        <v>168</v>
      </c>
      <c r="K65" s="6" t="n">
        <f aca="false">RANK(B65,$B$3:$B$304,0)+COUNTIF($B$3:B65,B65)-1</f>
        <v>139</v>
      </c>
      <c r="L65" s="6" t="n">
        <f aca="false">RANK(C65,$C$3:$C$304,0)+COUNTIF($C$3:C65,C65)-1</f>
        <v>155</v>
      </c>
      <c r="M65" s="6" t="n">
        <f aca="false">RANK(D65,$D$3:$D$304,0)+COUNTIF($D$3:D65,D65)-1</f>
        <v>159</v>
      </c>
      <c r="N65" s="6" t="n">
        <f aca="false">RANK(E65,$E$3:$E$304,0)+COUNTIF($E$3:E65,E65)-1</f>
        <v>156</v>
      </c>
      <c r="O65" s="6" t="n">
        <f aca="false">RANK(F65,$F$3:$F$304,0)+COUNTIF($F$3:F65,F65)-1</f>
        <v>214</v>
      </c>
      <c r="P65" s="6" t="n">
        <f aca="false">RANK(G65,$G$3:$G$304,0)+COUNTIF($G$3:G65,G65)-1</f>
        <v>128</v>
      </c>
      <c r="Q65" s="6" t="n">
        <f aca="false">RANK(H65,$H$3:$H$304,0)+COUNTIF($H$3:H65,H65)-1</f>
        <v>92</v>
      </c>
    </row>
    <row r="66" customFormat="false" ht="15" hidden="false" customHeight="false" outlineLevel="0" collapsed="false">
      <c r="A66" s="0" t="s">
        <v>551</v>
      </c>
      <c r="B66" s="2" t="n">
        <f aca="false">ROUND(SUMIFS(Monthly_Sold!$H$2:$H$7864,Monthly_Sold!$F$2:$F$7864,$A66,Monthly_Sold!$B$2:$B$7864,B$2),4)</f>
        <v>0</v>
      </c>
      <c r="C66" s="2" t="n">
        <f aca="false">ROUND(SUMIFS(Monthly_Sold!$H$2:$H$7864,Monthly_Sold!$F$2:$F$7864,$A66,Monthly_Sold!$B$2:$B$7864,C$2),4)</f>
        <v>0</v>
      </c>
      <c r="D66" s="2" t="n">
        <f aca="false">ROUND(SUMIFS(Monthly_Sold!$H$2:$H$7864,Monthly_Sold!$F$2:$F$7864,$A66,Monthly_Sold!$B$2:$B$7864,D$2),4)</f>
        <v>0</v>
      </c>
      <c r="E66" s="2" t="n">
        <f aca="false">ROUND(SUMIFS(Monthly_Sold!$H$2:$H$7864,Monthly_Sold!$F$2:$F$7864,$A66,Monthly_Sold!$B$2:$B$7864,E$2),4)</f>
        <v>0</v>
      </c>
      <c r="F66" s="2" t="n">
        <f aca="false">ROUND(SUMIFS(Monthly_Sold!$H$2:$H$7864,Monthly_Sold!$F$2:$F$7864,$A66,Monthly_Sold!$B$2:$B$7864,F$2),4)</f>
        <v>0</v>
      </c>
      <c r="G66" s="2" t="n">
        <f aca="false">ROUND(SUMIFS(Monthly_Sold!$H$2:$H$7864,Monthly_Sold!$F$2:$F$7864,$A66,Monthly_Sold!$B$2:$B$7864,G$2),4)</f>
        <v>0</v>
      </c>
      <c r="H66" s="2" t="n">
        <f aca="false">ROUND(SUMIFS(Monthly_Sold!$H$2:$H$7864,Monthly_Sold!$F$2:$F$7864,$A66,Monthly_Sold!$B$2:$B$7864,H$2),4)</f>
        <v>3.82</v>
      </c>
      <c r="I66" s="2" t="n">
        <f aca="false">ROUND(SUM(B66:H66),4)</f>
        <v>3.82</v>
      </c>
      <c r="J66" s="6" t="n">
        <f aca="false">RANK(I66,$I$3:$I$304,0)+COUNTIF($I$3:I66,I66)-1</f>
        <v>235</v>
      </c>
      <c r="K66" s="6" t="n">
        <f aca="false">RANK(B66,$B$3:$B$304,0)+COUNTIF($B$3:B66,B66)-1</f>
        <v>140</v>
      </c>
      <c r="L66" s="6" t="n">
        <f aca="false">RANK(C66,$C$3:$C$304,0)+COUNTIF($C$3:C66,C66)-1</f>
        <v>156</v>
      </c>
      <c r="M66" s="6" t="n">
        <f aca="false">RANK(D66,$D$3:$D$304,0)+COUNTIF($D$3:D66,D66)-1</f>
        <v>160</v>
      </c>
      <c r="N66" s="6" t="n">
        <f aca="false">RANK(E66,$E$3:$E$304,0)+COUNTIF($E$3:E66,E66)-1</f>
        <v>157</v>
      </c>
      <c r="O66" s="6" t="n">
        <f aca="false">RANK(F66,$F$3:$F$304,0)+COUNTIF($F$3:F66,F66)-1</f>
        <v>215</v>
      </c>
      <c r="P66" s="6" t="n">
        <f aca="false">RANK(G66,$G$3:$G$304,0)+COUNTIF($G$3:G66,G66)-1</f>
        <v>203</v>
      </c>
      <c r="Q66" s="6" t="n">
        <f aca="false">RANK(H66,$H$3:$H$304,0)+COUNTIF($H$3:H66,H66)-1</f>
        <v>127</v>
      </c>
    </row>
    <row r="67" customFormat="false" ht="15" hidden="false" customHeight="false" outlineLevel="0" collapsed="false">
      <c r="A67" s="0" t="s">
        <v>125</v>
      </c>
      <c r="B67" s="2" t="n">
        <f aca="false">ROUND(SUMIFS(Monthly_Sold!$H$2:$H$7864,Monthly_Sold!$F$2:$F$7864,$A67,Monthly_Sold!$B$2:$B$7864,B$2),4)</f>
        <v>0</v>
      </c>
      <c r="C67" s="2" t="n">
        <f aca="false">ROUND(SUMIFS(Monthly_Sold!$H$2:$H$7864,Monthly_Sold!$F$2:$F$7864,$A67,Monthly_Sold!$B$2:$B$7864,C$2),4)</f>
        <v>0</v>
      </c>
      <c r="D67" s="2" t="n">
        <f aca="false">ROUND(SUMIFS(Monthly_Sold!$H$2:$H$7864,Monthly_Sold!$F$2:$F$7864,$A67,Monthly_Sold!$B$2:$B$7864,D$2),4)</f>
        <v>0</v>
      </c>
      <c r="E67" s="2" t="n">
        <f aca="false">ROUND(SUMIFS(Monthly_Sold!$H$2:$H$7864,Monthly_Sold!$F$2:$F$7864,$A67,Monthly_Sold!$B$2:$B$7864,E$2),4)</f>
        <v>0</v>
      </c>
      <c r="F67" s="2" t="n">
        <f aca="false">ROUND(SUMIFS(Monthly_Sold!$H$2:$H$7864,Monthly_Sold!$F$2:$F$7864,$A67,Monthly_Sold!$B$2:$B$7864,F$2),4)</f>
        <v>483.86</v>
      </c>
      <c r="G67" s="2" t="n">
        <f aca="false">ROUND(SUMIFS(Monthly_Sold!$H$2:$H$7864,Monthly_Sold!$F$2:$F$7864,$A67,Monthly_Sold!$B$2:$B$7864,G$2),4)</f>
        <v>1241.32</v>
      </c>
      <c r="H67" s="2" t="n">
        <f aca="false">ROUND(SUMIFS(Monthly_Sold!$H$2:$H$7864,Monthly_Sold!$F$2:$F$7864,$A67,Monthly_Sold!$B$2:$B$7864,H$2),4)</f>
        <v>311.55</v>
      </c>
      <c r="I67" s="2" t="n">
        <f aca="false">ROUND(SUM(B67:H67),4)</f>
        <v>2036.73</v>
      </c>
      <c r="J67" s="6" t="n">
        <f aca="false">RANK(I67,$I$3:$I$304,0)+COUNTIF($I$3:I67,I67)-1</f>
        <v>38</v>
      </c>
      <c r="K67" s="6" t="n">
        <f aca="false">RANK(B67,$B$3:$B$304,0)+COUNTIF($B$3:B67,B67)-1</f>
        <v>141</v>
      </c>
      <c r="L67" s="6" t="n">
        <f aca="false">RANK(C67,$C$3:$C$304,0)+COUNTIF($C$3:C67,C67)-1</f>
        <v>157</v>
      </c>
      <c r="M67" s="6" t="n">
        <f aca="false">RANK(D67,$D$3:$D$304,0)+COUNTIF($D$3:D67,D67)-1</f>
        <v>161</v>
      </c>
      <c r="N67" s="6" t="n">
        <f aca="false">RANK(E67,$E$3:$E$304,0)+COUNTIF($E$3:E67,E67)-1</f>
        <v>158</v>
      </c>
      <c r="O67" s="6" t="n">
        <f aca="false">RANK(F67,$F$3:$F$304,0)+COUNTIF($F$3:F67,F67)-1</f>
        <v>33</v>
      </c>
      <c r="P67" s="6" t="n">
        <f aca="false">RANK(G67,$G$3:$G$304,0)+COUNTIF($G$3:G67,G67)-1</f>
        <v>18</v>
      </c>
      <c r="Q67" s="6" t="n">
        <f aca="false">RANK(H67,$H$3:$H$304,0)+COUNTIF($H$3:H67,H67)-1</f>
        <v>19</v>
      </c>
    </row>
    <row r="68" customFormat="false" ht="15" hidden="false" customHeight="false" outlineLevel="0" collapsed="false">
      <c r="A68" s="0" t="s">
        <v>483</v>
      </c>
      <c r="B68" s="2" t="n">
        <f aca="false">ROUND(SUMIFS(Monthly_Sold!$H$2:$H$7864,Monthly_Sold!$F$2:$F$7864,$A68,Monthly_Sold!$B$2:$B$7864,B$2),4)</f>
        <v>0</v>
      </c>
      <c r="C68" s="2" t="n">
        <f aca="false">ROUND(SUMIFS(Monthly_Sold!$H$2:$H$7864,Monthly_Sold!$F$2:$F$7864,$A68,Monthly_Sold!$B$2:$B$7864,C$2),4)</f>
        <v>0</v>
      </c>
      <c r="D68" s="2" t="n">
        <f aca="false">ROUND(SUMIFS(Monthly_Sold!$H$2:$H$7864,Monthly_Sold!$F$2:$F$7864,$A68,Monthly_Sold!$B$2:$B$7864,D$2),4)</f>
        <v>0</v>
      </c>
      <c r="E68" s="2" t="n">
        <f aca="false">ROUND(SUMIFS(Monthly_Sold!$H$2:$H$7864,Monthly_Sold!$F$2:$F$7864,$A68,Monthly_Sold!$B$2:$B$7864,E$2),4)</f>
        <v>0</v>
      </c>
      <c r="F68" s="2" t="n">
        <f aca="false">ROUND(SUMIFS(Monthly_Sold!$H$2:$H$7864,Monthly_Sold!$F$2:$F$7864,$A68,Monthly_Sold!$B$2:$B$7864,F$2),4)</f>
        <v>0</v>
      </c>
      <c r="G68" s="2" t="n">
        <f aca="false">ROUND(SUMIFS(Monthly_Sold!$H$2:$H$7864,Monthly_Sold!$F$2:$F$7864,$A68,Monthly_Sold!$B$2:$B$7864,G$2),4)</f>
        <v>8.25</v>
      </c>
      <c r="H68" s="2" t="n">
        <f aca="false">ROUND(SUMIFS(Monthly_Sold!$H$2:$H$7864,Monthly_Sold!$F$2:$F$7864,$A68,Monthly_Sold!$B$2:$B$7864,H$2),4)</f>
        <v>9.3</v>
      </c>
      <c r="I68" s="2" t="n">
        <f aca="false">ROUND(SUM(B68:H68),4)</f>
        <v>17.55</v>
      </c>
      <c r="J68" s="6" t="n">
        <f aca="false">RANK(I68,$I$3:$I$304,0)+COUNTIF($I$3:I68,I68)-1</f>
        <v>191</v>
      </c>
      <c r="K68" s="6" t="n">
        <f aca="false">RANK(B68,$B$3:$B$304,0)+COUNTIF($B$3:B68,B68)-1</f>
        <v>142</v>
      </c>
      <c r="L68" s="6" t="n">
        <f aca="false">RANK(C68,$C$3:$C$304,0)+COUNTIF($C$3:C68,C68)-1</f>
        <v>158</v>
      </c>
      <c r="M68" s="6" t="n">
        <f aca="false">RANK(D68,$D$3:$D$304,0)+COUNTIF($D$3:D68,D68)-1</f>
        <v>162</v>
      </c>
      <c r="N68" s="6" t="n">
        <f aca="false">RANK(E68,$E$3:$E$304,0)+COUNTIF($E$3:E68,E68)-1</f>
        <v>159</v>
      </c>
      <c r="O68" s="6" t="n">
        <f aca="false">RANK(F68,$F$3:$F$304,0)+COUNTIF($F$3:F68,F68)-1</f>
        <v>216</v>
      </c>
      <c r="P68" s="6" t="n">
        <f aca="false">RANK(G68,$G$3:$G$304,0)+COUNTIF($G$3:G68,G68)-1</f>
        <v>139</v>
      </c>
      <c r="Q68" s="6" t="n">
        <f aca="false">RANK(H68,$H$3:$H$304,0)+COUNTIF($H$3:H68,H68)-1</f>
        <v>111</v>
      </c>
    </row>
    <row r="69" customFormat="false" ht="15" hidden="false" customHeight="false" outlineLevel="0" collapsed="false">
      <c r="A69" s="0" t="s">
        <v>514</v>
      </c>
      <c r="B69" s="2" t="n">
        <f aca="false">ROUND(SUMIFS(Monthly_Sold!$H$2:$H$7864,Monthly_Sold!$F$2:$F$7864,$A69,Monthly_Sold!$B$2:$B$7864,B$2),4)</f>
        <v>0</v>
      </c>
      <c r="C69" s="2" t="n">
        <f aca="false">ROUND(SUMIFS(Monthly_Sold!$H$2:$H$7864,Monthly_Sold!$F$2:$F$7864,$A69,Monthly_Sold!$B$2:$B$7864,C$2),4)</f>
        <v>0</v>
      </c>
      <c r="D69" s="2" t="n">
        <f aca="false">ROUND(SUMIFS(Monthly_Sold!$H$2:$H$7864,Monthly_Sold!$F$2:$F$7864,$A69,Monthly_Sold!$B$2:$B$7864,D$2),4)</f>
        <v>0</v>
      </c>
      <c r="E69" s="2" t="n">
        <f aca="false">ROUND(SUMIFS(Monthly_Sold!$H$2:$H$7864,Monthly_Sold!$F$2:$F$7864,$A69,Monthly_Sold!$B$2:$B$7864,E$2),4)</f>
        <v>0</v>
      </c>
      <c r="F69" s="2" t="n">
        <f aca="false">ROUND(SUMIFS(Monthly_Sold!$H$2:$H$7864,Monthly_Sold!$F$2:$F$7864,$A69,Monthly_Sold!$B$2:$B$7864,F$2),4)</f>
        <v>0</v>
      </c>
      <c r="G69" s="2" t="n">
        <f aca="false">ROUND(SUMIFS(Monthly_Sold!$H$2:$H$7864,Monthly_Sold!$F$2:$F$7864,$A69,Monthly_Sold!$B$2:$B$7864,G$2),4)</f>
        <v>7.31</v>
      </c>
      <c r="H69" s="2" t="n">
        <f aca="false">ROUND(SUMIFS(Monthly_Sold!$H$2:$H$7864,Monthly_Sold!$F$2:$F$7864,$A69,Monthly_Sold!$B$2:$B$7864,H$2),4)</f>
        <v>3.37</v>
      </c>
      <c r="I69" s="2" t="n">
        <f aca="false">ROUND(SUM(B69:H69),4)</f>
        <v>10.68</v>
      </c>
      <c r="J69" s="6" t="n">
        <f aca="false">RANK(I69,$I$3:$I$304,0)+COUNTIF($I$3:I69,I69)-1</f>
        <v>209</v>
      </c>
      <c r="K69" s="6" t="n">
        <f aca="false">RANK(B69,$B$3:$B$304,0)+COUNTIF($B$3:B69,B69)-1</f>
        <v>143</v>
      </c>
      <c r="L69" s="6" t="n">
        <f aca="false">RANK(C69,$C$3:$C$304,0)+COUNTIF($C$3:C69,C69)-1</f>
        <v>159</v>
      </c>
      <c r="M69" s="6" t="n">
        <f aca="false">RANK(D69,$D$3:$D$304,0)+COUNTIF($D$3:D69,D69)-1</f>
        <v>163</v>
      </c>
      <c r="N69" s="6" t="n">
        <f aca="false">RANK(E69,$E$3:$E$304,0)+COUNTIF($E$3:E69,E69)-1</f>
        <v>160</v>
      </c>
      <c r="O69" s="6" t="n">
        <f aca="false">RANK(F69,$F$3:$F$304,0)+COUNTIF($F$3:F69,F69)-1</f>
        <v>217</v>
      </c>
      <c r="P69" s="6" t="n">
        <f aca="false">RANK(G69,$G$3:$G$304,0)+COUNTIF($G$3:G69,G69)-1</f>
        <v>141</v>
      </c>
      <c r="Q69" s="6" t="n">
        <f aca="false">RANK(H69,$H$3:$H$304,0)+COUNTIF($H$3:H69,H69)-1</f>
        <v>133</v>
      </c>
    </row>
    <row r="70" customFormat="false" ht="15" hidden="false" customHeight="false" outlineLevel="0" collapsed="false">
      <c r="A70" s="0" t="s">
        <v>541</v>
      </c>
      <c r="B70" s="2" t="n">
        <f aca="false">ROUND(SUMIFS(Monthly_Sold!$H$2:$H$7864,Monthly_Sold!$F$2:$F$7864,$A70,Monthly_Sold!$B$2:$B$7864,B$2),4)</f>
        <v>0</v>
      </c>
      <c r="C70" s="2" t="n">
        <f aca="false">ROUND(SUMIFS(Monthly_Sold!$H$2:$H$7864,Monthly_Sold!$F$2:$F$7864,$A70,Monthly_Sold!$B$2:$B$7864,C$2),4)</f>
        <v>0</v>
      </c>
      <c r="D70" s="2" t="n">
        <f aca="false">ROUND(SUMIFS(Monthly_Sold!$H$2:$H$7864,Monthly_Sold!$F$2:$F$7864,$A70,Monthly_Sold!$B$2:$B$7864,D$2),4)</f>
        <v>0</v>
      </c>
      <c r="E70" s="2" t="n">
        <f aca="false">ROUND(SUMIFS(Monthly_Sold!$H$2:$H$7864,Monthly_Sold!$F$2:$F$7864,$A70,Monthly_Sold!$B$2:$B$7864,E$2),4)</f>
        <v>0</v>
      </c>
      <c r="F70" s="2" t="n">
        <f aca="false">ROUND(SUMIFS(Monthly_Sold!$H$2:$H$7864,Monthly_Sold!$F$2:$F$7864,$A70,Monthly_Sold!$B$2:$B$7864,F$2),4)</f>
        <v>0</v>
      </c>
      <c r="G70" s="2" t="n">
        <f aca="false">ROUND(SUMIFS(Monthly_Sold!$H$2:$H$7864,Monthly_Sold!$F$2:$F$7864,$A70,Monthly_Sold!$B$2:$B$7864,G$2),4)</f>
        <v>0</v>
      </c>
      <c r="H70" s="2" t="n">
        <f aca="false">ROUND(SUMIFS(Monthly_Sold!$H$2:$H$7864,Monthly_Sold!$F$2:$F$7864,$A70,Monthly_Sold!$B$2:$B$7864,H$2),4)</f>
        <v>4.95</v>
      </c>
      <c r="I70" s="2" t="n">
        <f aca="false">ROUND(SUM(B70:H70),4)</f>
        <v>4.95</v>
      </c>
      <c r="J70" s="6" t="n">
        <f aca="false">RANK(I70,$I$3:$I$304,0)+COUNTIF($I$3:I70,I70)-1</f>
        <v>228</v>
      </c>
      <c r="K70" s="6" t="n">
        <f aca="false">RANK(B70,$B$3:$B$304,0)+COUNTIF($B$3:B70,B70)-1</f>
        <v>144</v>
      </c>
      <c r="L70" s="6" t="n">
        <f aca="false">RANK(C70,$C$3:$C$304,0)+COUNTIF($C$3:C70,C70)-1</f>
        <v>160</v>
      </c>
      <c r="M70" s="6" t="n">
        <f aca="false">RANK(D70,$D$3:$D$304,0)+COUNTIF($D$3:D70,D70)-1</f>
        <v>164</v>
      </c>
      <c r="N70" s="6" t="n">
        <f aca="false">RANK(E70,$E$3:$E$304,0)+COUNTIF($E$3:E70,E70)-1</f>
        <v>161</v>
      </c>
      <c r="O70" s="6" t="n">
        <f aca="false">RANK(F70,$F$3:$F$304,0)+COUNTIF($F$3:F70,F70)-1</f>
        <v>218</v>
      </c>
      <c r="P70" s="6" t="n">
        <f aca="false">RANK(G70,$G$3:$G$304,0)+COUNTIF($G$3:G70,G70)-1</f>
        <v>204</v>
      </c>
      <c r="Q70" s="6" t="n">
        <f aca="false">RANK(H70,$H$3:$H$304,0)+COUNTIF($H$3:H70,H70)-1</f>
        <v>120</v>
      </c>
    </row>
    <row r="71" customFormat="false" ht="15" hidden="false" customHeight="false" outlineLevel="0" collapsed="false">
      <c r="A71" s="0" t="s">
        <v>244</v>
      </c>
      <c r="B71" s="2" t="n">
        <f aca="false">ROUND(SUMIFS(Monthly_Sold!$H$2:$H$7864,Monthly_Sold!$F$2:$F$7864,$A71,Monthly_Sold!$B$2:$B$7864,B$2),4)</f>
        <v>0</v>
      </c>
      <c r="C71" s="2" t="n">
        <f aca="false">ROUND(SUMIFS(Monthly_Sold!$H$2:$H$7864,Monthly_Sold!$F$2:$F$7864,$A71,Monthly_Sold!$B$2:$B$7864,C$2),4)</f>
        <v>0</v>
      </c>
      <c r="D71" s="2" t="n">
        <f aca="false">ROUND(SUMIFS(Monthly_Sold!$H$2:$H$7864,Monthly_Sold!$F$2:$F$7864,$A71,Monthly_Sold!$B$2:$B$7864,D$2),4)</f>
        <v>41.42</v>
      </c>
      <c r="E71" s="2" t="n">
        <f aca="false">ROUND(SUMIFS(Monthly_Sold!$H$2:$H$7864,Monthly_Sold!$F$2:$F$7864,$A71,Monthly_Sold!$B$2:$B$7864,E$2),4)</f>
        <v>116.08</v>
      </c>
      <c r="F71" s="2" t="n">
        <f aca="false">ROUND(SUMIFS(Monthly_Sold!$H$2:$H$7864,Monthly_Sold!$F$2:$F$7864,$A71,Monthly_Sold!$B$2:$B$7864,F$2),4)</f>
        <v>310.81</v>
      </c>
      <c r="G71" s="2" t="n">
        <f aca="false">ROUND(SUMIFS(Monthly_Sold!$H$2:$H$7864,Monthly_Sold!$F$2:$F$7864,$A71,Monthly_Sold!$B$2:$B$7864,G$2),4)</f>
        <v>216.07</v>
      </c>
      <c r="H71" s="2" t="n">
        <f aca="false">ROUND(SUMIFS(Monthly_Sold!$H$2:$H$7864,Monthly_Sold!$F$2:$F$7864,$A71,Monthly_Sold!$B$2:$B$7864,H$2),4)</f>
        <v>33.28</v>
      </c>
      <c r="I71" s="2" t="n">
        <f aca="false">ROUND(SUM(B71:H71),4)</f>
        <v>717.66</v>
      </c>
      <c r="J71" s="6" t="n">
        <f aca="false">RANK(I71,$I$3:$I$304,0)+COUNTIF($I$3:I71,I71)-1</f>
        <v>66</v>
      </c>
      <c r="K71" s="6" t="n">
        <f aca="false">RANK(B71,$B$3:$B$304,0)+COUNTIF($B$3:B71,B71)-1</f>
        <v>145</v>
      </c>
      <c r="L71" s="6" t="n">
        <f aca="false">RANK(C71,$C$3:$C$304,0)+COUNTIF($C$3:C71,C71)-1</f>
        <v>161</v>
      </c>
      <c r="M71" s="6" t="n">
        <f aca="false">RANK(D71,$D$3:$D$304,0)+COUNTIF($D$3:D71,D71)-1</f>
        <v>68</v>
      </c>
      <c r="N71" s="6" t="n">
        <f aca="false">RANK(E71,$E$3:$E$304,0)+COUNTIF($E$3:E71,E71)-1</f>
        <v>53</v>
      </c>
      <c r="O71" s="6" t="n">
        <f aca="false">RANK(F71,$F$3:$F$304,0)+COUNTIF($F$3:F71,F71)-1</f>
        <v>37</v>
      </c>
      <c r="P71" s="6" t="n">
        <f aca="false">RANK(G71,$G$3:$G$304,0)+COUNTIF($G$3:G71,G71)-1</f>
        <v>59</v>
      </c>
      <c r="Q71" s="6" t="n">
        <f aca="false">RANK(H71,$H$3:$H$304,0)+COUNTIF($H$3:H71,H71)-1</f>
        <v>77</v>
      </c>
    </row>
    <row r="72" customFormat="false" ht="15" hidden="false" customHeight="false" outlineLevel="0" collapsed="false">
      <c r="A72" s="0" t="s">
        <v>567</v>
      </c>
      <c r="B72" s="2" t="n">
        <f aca="false">ROUND(SUMIFS(Monthly_Sold!$H$2:$H$7864,Monthly_Sold!$F$2:$F$7864,$A72,Monthly_Sold!$B$2:$B$7864,B$2),4)</f>
        <v>0</v>
      </c>
      <c r="C72" s="2" t="n">
        <f aca="false">ROUND(SUMIFS(Monthly_Sold!$H$2:$H$7864,Monthly_Sold!$F$2:$F$7864,$A72,Monthly_Sold!$B$2:$B$7864,C$2),4)</f>
        <v>0</v>
      </c>
      <c r="D72" s="2" t="n">
        <f aca="false">ROUND(SUMIFS(Monthly_Sold!$H$2:$H$7864,Monthly_Sold!$F$2:$F$7864,$A72,Monthly_Sold!$B$2:$B$7864,D$2),4)</f>
        <v>0</v>
      </c>
      <c r="E72" s="2" t="n">
        <f aca="false">ROUND(SUMIFS(Monthly_Sold!$H$2:$H$7864,Monthly_Sold!$F$2:$F$7864,$A72,Monthly_Sold!$B$2:$B$7864,E$2),4)</f>
        <v>0</v>
      </c>
      <c r="F72" s="2" t="n">
        <f aca="false">ROUND(SUMIFS(Monthly_Sold!$H$2:$H$7864,Monthly_Sold!$F$2:$F$7864,$A72,Monthly_Sold!$B$2:$B$7864,F$2),4)</f>
        <v>0</v>
      </c>
      <c r="G72" s="2" t="n">
        <f aca="false">ROUND(SUMIFS(Monthly_Sold!$H$2:$H$7864,Monthly_Sold!$F$2:$F$7864,$A72,Monthly_Sold!$B$2:$B$7864,G$2),4)</f>
        <v>0</v>
      </c>
      <c r="H72" s="2" t="n">
        <f aca="false">ROUND(SUMIFS(Monthly_Sold!$H$2:$H$7864,Monthly_Sold!$F$2:$F$7864,$A72,Monthly_Sold!$B$2:$B$7864,H$2),4)</f>
        <v>2.1</v>
      </c>
      <c r="I72" s="2" t="n">
        <f aca="false">ROUND(SUM(B72:H72),4)</f>
        <v>2.1</v>
      </c>
      <c r="J72" s="6" t="n">
        <f aca="false">RANK(I72,$I$3:$I$304,0)+COUNTIF($I$3:I72,I72)-1</f>
        <v>248</v>
      </c>
      <c r="K72" s="6" t="n">
        <f aca="false">RANK(B72,$B$3:$B$304,0)+COUNTIF($B$3:B72,B72)-1</f>
        <v>146</v>
      </c>
      <c r="L72" s="6" t="n">
        <f aca="false">RANK(C72,$C$3:$C$304,0)+COUNTIF($C$3:C72,C72)-1</f>
        <v>162</v>
      </c>
      <c r="M72" s="6" t="n">
        <f aca="false">RANK(D72,$D$3:$D$304,0)+COUNTIF($D$3:D72,D72)-1</f>
        <v>165</v>
      </c>
      <c r="N72" s="6" t="n">
        <f aca="false">RANK(E72,$E$3:$E$304,0)+COUNTIF($E$3:E72,E72)-1</f>
        <v>162</v>
      </c>
      <c r="O72" s="6" t="n">
        <f aca="false">RANK(F72,$F$3:$F$304,0)+COUNTIF($F$3:F72,F72)-1</f>
        <v>219</v>
      </c>
      <c r="P72" s="6" t="n">
        <f aca="false">RANK(G72,$G$3:$G$304,0)+COUNTIF($G$3:G72,G72)-1</f>
        <v>205</v>
      </c>
      <c r="Q72" s="6" t="n">
        <f aca="false">RANK(H72,$H$3:$H$304,0)+COUNTIF($H$3:H72,H72)-1</f>
        <v>141</v>
      </c>
    </row>
    <row r="73" customFormat="false" ht="15" hidden="false" customHeight="false" outlineLevel="0" collapsed="false">
      <c r="A73" s="0" t="s">
        <v>480</v>
      </c>
      <c r="B73" s="2" t="n">
        <f aca="false">ROUND(SUMIFS(Monthly_Sold!$H$2:$H$7864,Monthly_Sold!$F$2:$F$7864,$A73,Monthly_Sold!$B$2:$B$7864,B$2),4)</f>
        <v>0</v>
      </c>
      <c r="C73" s="2" t="n">
        <f aca="false">ROUND(SUMIFS(Monthly_Sold!$H$2:$H$7864,Monthly_Sold!$F$2:$F$7864,$A73,Monthly_Sold!$B$2:$B$7864,C$2),4)</f>
        <v>0</v>
      </c>
      <c r="D73" s="2" t="n">
        <f aca="false">ROUND(SUMIFS(Monthly_Sold!$H$2:$H$7864,Monthly_Sold!$F$2:$F$7864,$A73,Monthly_Sold!$B$2:$B$7864,D$2),4)</f>
        <v>0</v>
      </c>
      <c r="E73" s="2" t="n">
        <f aca="false">ROUND(SUMIFS(Monthly_Sold!$H$2:$H$7864,Monthly_Sold!$F$2:$F$7864,$A73,Monthly_Sold!$B$2:$B$7864,E$2),4)</f>
        <v>0</v>
      </c>
      <c r="F73" s="2" t="n">
        <f aca="false">ROUND(SUMIFS(Monthly_Sold!$H$2:$H$7864,Monthly_Sold!$F$2:$F$7864,$A73,Monthly_Sold!$B$2:$B$7864,F$2),4)</f>
        <v>0</v>
      </c>
      <c r="G73" s="2" t="n">
        <f aca="false">ROUND(SUMIFS(Monthly_Sold!$H$2:$H$7864,Monthly_Sold!$F$2:$F$7864,$A73,Monthly_Sold!$B$2:$B$7864,G$2),4)</f>
        <v>14.82</v>
      </c>
      <c r="H73" s="2" t="n">
        <f aca="false">ROUND(SUMIFS(Monthly_Sold!$H$2:$H$7864,Monthly_Sold!$F$2:$F$7864,$A73,Monthly_Sold!$B$2:$B$7864,H$2),4)</f>
        <v>3.59</v>
      </c>
      <c r="I73" s="2" t="n">
        <f aca="false">ROUND(SUM(B73:H73),4)</f>
        <v>18.41</v>
      </c>
      <c r="J73" s="6" t="n">
        <f aca="false">RANK(I73,$I$3:$I$304,0)+COUNTIF($I$3:I73,I73)-1</f>
        <v>190</v>
      </c>
      <c r="K73" s="6" t="n">
        <f aca="false">RANK(B73,$B$3:$B$304,0)+COUNTIF($B$3:B73,B73)-1</f>
        <v>147</v>
      </c>
      <c r="L73" s="6" t="n">
        <f aca="false">RANK(C73,$C$3:$C$304,0)+COUNTIF($C$3:C73,C73)-1</f>
        <v>163</v>
      </c>
      <c r="M73" s="6" t="n">
        <f aca="false">RANK(D73,$D$3:$D$304,0)+COUNTIF($D$3:D73,D73)-1</f>
        <v>166</v>
      </c>
      <c r="N73" s="6" t="n">
        <f aca="false">RANK(E73,$E$3:$E$304,0)+COUNTIF($E$3:E73,E73)-1</f>
        <v>163</v>
      </c>
      <c r="O73" s="6" t="n">
        <f aca="false">RANK(F73,$F$3:$F$304,0)+COUNTIF($F$3:F73,F73)-1</f>
        <v>220</v>
      </c>
      <c r="P73" s="6" t="n">
        <f aca="false">RANK(G73,$G$3:$G$304,0)+COUNTIF($G$3:G73,G73)-1</f>
        <v>127</v>
      </c>
      <c r="Q73" s="6" t="n">
        <f aca="false">RANK(H73,$H$3:$H$304,0)+COUNTIF($H$3:H73,H73)-1</f>
        <v>129</v>
      </c>
    </row>
    <row r="74" customFormat="false" ht="15" hidden="false" customHeight="false" outlineLevel="0" collapsed="false">
      <c r="A74" s="0" t="s">
        <v>467</v>
      </c>
      <c r="B74" s="2" t="n">
        <f aca="false">ROUND(SUMIFS(Monthly_Sold!$H$2:$H$7864,Monthly_Sold!$F$2:$F$7864,$A74,Monthly_Sold!$B$2:$B$7864,B$2),4)</f>
        <v>0</v>
      </c>
      <c r="C74" s="2" t="n">
        <f aca="false">ROUND(SUMIFS(Monthly_Sold!$H$2:$H$7864,Monthly_Sold!$F$2:$F$7864,$A74,Monthly_Sold!$B$2:$B$7864,C$2),4)</f>
        <v>0</v>
      </c>
      <c r="D74" s="2" t="n">
        <f aca="false">ROUND(SUMIFS(Monthly_Sold!$H$2:$H$7864,Monthly_Sold!$F$2:$F$7864,$A74,Monthly_Sold!$B$2:$B$7864,D$2),4)</f>
        <v>0</v>
      </c>
      <c r="E74" s="2" t="n">
        <f aca="false">ROUND(SUMIFS(Monthly_Sold!$H$2:$H$7864,Monthly_Sold!$F$2:$F$7864,$A74,Monthly_Sold!$B$2:$B$7864,E$2),4)</f>
        <v>0</v>
      </c>
      <c r="F74" s="2" t="n">
        <f aca="false">ROUND(SUMIFS(Monthly_Sold!$H$2:$H$7864,Monthly_Sold!$F$2:$F$7864,$A74,Monthly_Sold!$B$2:$B$7864,F$2),4)</f>
        <v>0</v>
      </c>
      <c r="G74" s="2" t="n">
        <f aca="false">ROUND(SUMIFS(Monthly_Sold!$H$2:$H$7864,Monthly_Sold!$F$2:$F$7864,$A74,Monthly_Sold!$B$2:$B$7864,G$2),4)</f>
        <v>11.04</v>
      </c>
      <c r="H74" s="2" t="n">
        <f aca="false">ROUND(SUMIFS(Monthly_Sold!$H$2:$H$7864,Monthly_Sold!$F$2:$F$7864,$A74,Monthly_Sold!$B$2:$B$7864,H$2),4)</f>
        <v>11.13</v>
      </c>
      <c r="I74" s="2" t="n">
        <f aca="false">ROUND(SUM(B74:H74),4)</f>
        <v>22.17</v>
      </c>
      <c r="J74" s="6" t="n">
        <f aca="false">RANK(I74,$I$3:$I$304,0)+COUNTIF($I$3:I74,I74)-1</f>
        <v>181</v>
      </c>
      <c r="K74" s="6" t="n">
        <f aca="false">RANK(B74,$B$3:$B$304,0)+COUNTIF($B$3:B74,B74)-1</f>
        <v>148</v>
      </c>
      <c r="L74" s="6" t="n">
        <f aca="false">RANK(C74,$C$3:$C$304,0)+COUNTIF($C$3:C74,C74)-1</f>
        <v>164</v>
      </c>
      <c r="M74" s="6" t="n">
        <f aca="false">RANK(D74,$D$3:$D$304,0)+COUNTIF($D$3:D74,D74)-1</f>
        <v>167</v>
      </c>
      <c r="N74" s="6" t="n">
        <f aca="false">RANK(E74,$E$3:$E$304,0)+COUNTIF($E$3:E74,E74)-1</f>
        <v>164</v>
      </c>
      <c r="O74" s="6" t="n">
        <f aca="false">RANK(F74,$F$3:$F$304,0)+COUNTIF($F$3:F74,F74)-1</f>
        <v>221</v>
      </c>
      <c r="P74" s="6" t="n">
        <f aca="false">RANK(G74,$G$3:$G$304,0)+COUNTIF($G$3:G74,G74)-1</f>
        <v>131</v>
      </c>
      <c r="Q74" s="6" t="n">
        <f aca="false">RANK(H74,$H$3:$H$304,0)+COUNTIF($H$3:H74,H74)-1</f>
        <v>104</v>
      </c>
    </row>
    <row r="75" customFormat="false" ht="15" hidden="false" customHeight="false" outlineLevel="0" collapsed="false">
      <c r="A75" s="0" t="s">
        <v>579</v>
      </c>
      <c r="B75" s="2" t="n">
        <f aca="false">ROUND(SUMIFS(Monthly_Sold!$H$2:$H$7864,Monthly_Sold!$F$2:$F$7864,$A75,Monthly_Sold!$B$2:$B$7864,B$2),4)</f>
        <v>0</v>
      </c>
      <c r="C75" s="2" t="n">
        <f aca="false">ROUND(SUMIFS(Monthly_Sold!$H$2:$H$7864,Monthly_Sold!$F$2:$F$7864,$A75,Monthly_Sold!$B$2:$B$7864,C$2),4)</f>
        <v>0</v>
      </c>
      <c r="D75" s="2" t="n">
        <f aca="false">ROUND(SUMIFS(Monthly_Sold!$H$2:$H$7864,Monthly_Sold!$F$2:$F$7864,$A75,Monthly_Sold!$B$2:$B$7864,D$2),4)</f>
        <v>0</v>
      </c>
      <c r="E75" s="2" t="n">
        <f aca="false">ROUND(SUMIFS(Monthly_Sold!$H$2:$H$7864,Monthly_Sold!$F$2:$F$7864,$A75,Monthly_Sold!$B$2:$B$7864,E$2),4)</f>
        <v>0</v>
      </c>
      <c r="F75" s="2" t="n">
        <f aca="false">ROUND(SUMIFS(Monthly_Sold!$H$2:$H$7864,Monthly_Sold!$F$2:$F$7864,$A75,Monthly_Sold!$B$2:$B$7864,F$2),4)</f>
        <v>0</v>
      </c>
      <c r="G75" s="2" t="n">
        <f aca="false">ROUND(SUMIFS(Monthly_Sold!$H$2:$H$7864,Monthly_Sold!$F$2:$F$7864,$A75,Monthly_Sold!$B$2:$B$7864,G$2),4)</f>
        <v>0</v>
      </c>
      <c r="H75" s="2" t="n">
        <f aca="false">ROUND(SUMIFS(Monthly_Sold!$H$2:$H$7864,Monthly_Sold!$F$2:$F$7864,$A75,Monthly_Sold!$B$2:$B$7864,H$2),4)</f>
        <v>1.09</v>
      </c>
      <c r="I75" s="2" t="n">
        <f aca="false">ROUND(SUM(B75:H75),4)</f>
        <v>1.09</v>
      </c>
      <c r="J75" s="6" t="n">
        <f aca="false">RANK(I75,$I$3:$I$304,0)+COUNTIF($I$3:I75,I75)-1</f>
        <v>258</v>
      </c>
      <c r="K75" s="6" t="n">
        <f aca="false">RANK(B75,$B$3:$B$304,0)+COUNTIF($B$3:B75,B75)-1</f>
        <v>149</v>
      </c>
      <c r="L75" s="6" t="n">
        <f aca="false">RANK(C75,$C$3:$C$304,0)+COUNTIF($C$3:C75,C75)-1</f>
        <v>165</v>
      </c>
      <c r="M75" s="6" t="n">
        <f aca="false">RANK(D75,$D$3:$D$304,0)+COUNTIF($D$3:D75,D75)-1</f>
        <v>168</v>
      </c>
      <c r="N75" s="6" t="n">
        <f aca="false">RANK(E75,$E$3:$E$304,0)+COUNTIF($E$3:E75,E75)-1</f>
        <v>165</v>
      </c>
      <c r="O75" s="6" t="n">
        <f aca="false">RANK(F75,$F$3:$F$304,0)+COUNTIF($F$3:F75,F75)-1</f>
        <v>222</v>
      </c>
      <c r="P75" s="6" t="n">
        <f aca="false">RANK(G75,$G$3:$G$304,0)+COUNTIF($G$3:G75,G75)-1</f>
        <v>206</v>
      </c>
      <c r="Q75" s="6" t="n">
        <f aca="false">RANK(H75,$H$3:$H$304,0)+COUNTIF($H$3:H75,H75)-1</f>
        <v>146</v>
      </c>
    </row>
    <row r="76" customFormat="false" ht="15" hidden="false" customHeight="false" outlineLevel="0" collapsed="false">
      <c r="A76" s="0" t="s">
        <v>325</v>
      </c>
      <c r="B76" s="2" t="n">
        <f aca="false">ROUND(SUMIFS(Monthly_Sold!$H$2:$H$7864,Monthly_Sold!$F$2:$F$7864,$A76,Monthly_Sold!$B$2:$B$7864,B$2),4)</f>
        <v>0</v>
      </c>
      <c r="C76" s="2" t="n">
        <f aca="false">ROUND(SUMIFS(Monthly_Sold!$H$2:$H$7864,Monthly_Sold!$F$2:$F$7864,$A76,Monthly_Sold!$B$2:$B$7864,C$2),4)</f>
        <v>0</v>
      </c>
      <c r="D76" s="2" t="n">
        <f aca="false">ROUND(SUMIFS(Monthly_Sold!$H$2:$H$7864,Monthly_Sold!$F$2:$F$7864,$A76,Monthly_Sold!$B$2:$B$7864,D$2),4)</f>
        <v>0</v>
      </c>
      <c r="E76" s="2" t="n">
        <f aca="false">ROUND(SUMIFS(Monthly_Sold!$H$2:$H$7864,Monthly_Sold!$F$2:$F$7864,$A76,Monthly_Sold!$B$2:$B$7864,E$2),4)</f>
        <v>0</v>
      </c>
      <c r="F76" s="2" t="n">
        <f aca="false">ROUND(SUMIFS(Monthly_Sold!$H$2:$H$7864,Monthly_Sold!$F$2:$F$7864,$A76,Monthly_Sold!$B$2:$B$7864,F$2),4)</f>
        <v>30.36</v>
      </c>
      <c r="G76" s="2" t="n">
        <f aca="false">ROUND(SUMIFS(Monthly_Sold!$H$2:$H$7864,Monthly_Sold!$F$2:$F$7864,$A76,Monthly_Sold!$B$2:$B$7864,G$2),4)</f>
        <v>93.04</v>
      </c>
      <c r="H76" s="2" t="n">
        <f aca="false">ROUND(SUMIFS(Monthly_Sold!$H$2:$H$7864,Monthly_Sold!$F$2:$F$7864,$A76,Monthly_Sold!$B$2:$B$7864,H$2),4)</f>
        <v>25.92</v>
      </c>
      <c r="I76" s="2" t="n">
        <f aca="false">ROUND(SUM(B76:H76),4)</f>
        <v>149.32</v>
      </c>
      <c r="J76" s="6" t="n">
        <f aca="false">RANK(I76,$I$3:$I$304,0)+COUNTIF($I$3:I76,I76)-1</f>
        <v>105</v>
      </c>
      <c r="K76" s="6" t="n">
        <f aca="false">RANK(B76,$B$3:$B$304,0)+COUNTIF($B$3:B76,B76)-1</f>
        <v>150</v>
      </c>
      <c r="L76" s="6" t="n">
        <f aca="false">RANK(C76,$C$3:$C$304,0)+COUNTIF($C$3:C76,C76)-1</f>
        <v>166</v>
      </c>
      <c r="M76" s="6" t="n">
        <f aca="false">RANK(D76,$D$3:$D$304,0)+COUNTIF($D$3:D76,D76)-1</f>
        <v>169</v>
      </c>
      <c r="N76" s="6" t="n">
        <f aca="false">RANK(E76,$E$3:$E$304,0)+COUNTIF($E$3:E76,E76)-1</f>
        <v>166</v>
      </c>
      <c r="O76" s="6" t="n">
        <f aca="false">RANK(F76,$F$3:$F$304,0)+COUNTIF($F$3:F76,F76)-1</f>
        <v>100</v>
      </c>
      <c r="P76" s="6" t="n">
        <f aca="false">RANK(G76,$G$3:$G$304,0)+COUNTIF($G$3:G76,G76)-1</f>
        <v>78</v>
      </c>
      <c r="Q76" s="6" t="n">
        <f aca="false">RANK(H76,$H$3:$H$304,0)+COUNTIF($H$3:H76,H76)-1</f>
        <v>86</v>
      </c>
    </row>
    <row r="77" customFormat="false" ht="15" hidden="false" customHeight="false" outlineLevel="0" collapsed="false">
      <c r="A77" s="0" t="s">
        <v>379</v>
      </c>
      <c r="B77" s="2" t="n">
        <f aca="false">ROUND(SUMIFS(Monthly_Sold!$H$2:$H$7864,Monthly_Sold!$F$2:$F$7864,$A77,Monthly_Sold!$B$2:$B$7864,B$2),4)</f>
        <v>0</v>
      </c>
      <c r="C77" s="2" t="n">
        <f aca="false">ROUND(SUMIFS(Monthly_Sold!$H$2:$H$7864,Monthly_Sold!$F$2:$F$7864,$A77,Monthly_Sold!$B$2:$B$7864,C$2),4)</f>
        <v>0</v>
      </c>
      <c r="D77" s="2" t="n">
        <f aca="false">ROUND(SUMIFS(Monthly_Sold!$H$2:$H$7864,Monthly_Sold!$F$2:$F$7864,$A77,Monthly_Sold!$B$2:$B$7864,D$2),4)</f>
        <v>0</v>
      </c>
      <c r="E77" s="2" t="n">
        <f aca="false">ROUND(SUMIFS(Monthly_Sold!$H$2:$H$7864,Monthly_Sold!$F$2:$F$7864,$A77,Monthly_Sold!$B$2:$B$7864,E$2),4)</f>
        <v>0</v>
      </c>
      <c r="F77" s="2" t="n">
        <f aca="false">ROUND(SUMIFS(Monthly_Sold!$H$2:$H$7864,Monthly_Sold!$F$2:$F$7864,$A77,Monthly_Sold!$B$2:$B$7864,F$2),4)</f>
        <v>57.81</v>
      </c>
      <c r="G77" s="2" t="n">
        <f aca="false">ROUND(SUMIFS(Monthly_Sold!$H$2:$H$7864,Monthly_Sold!$F$2:$F$7864,$A77,Monthly_Sold!$B$2:$B$7864,G$2),4)</f>
        <v>15.73</v>
      </c>
      <c r="H77" s="2" t="n">
        <f aca="false">ROUND(SUMIFS(Monthly_Sold!$H$2:$H$7864,Monthly_Sold!$F$2:$F$7864,$A77,Monthly_Sold!$B$2:$B$7864,H$2),4)</f>
        <v>0</v>
      </c>
      <c r="I77" s="2" t="n">
        <f aca="false">ROUND(SUM(B77:H77),4)</f>
        <v>73.54</v>
      </c>
      <c r="J77" s="6" t="n">
        <f aca="false">RANK(I77,$I$3:$I$304,0)+COUNTIF($I$3:I77,I77)-1</f>
        <v>133</v>
      </c>
      <c r="K77" s="6" t="n">
        <f aca="false">RANK(B77,$B$3:$B$304,0)+COUNTIF($B$3:B77,B77)-1</f>
        <v>151</v>
      </c>
      <c r="L77" s="6" t="n">
        <f aca="false">RANK(C77,$C$3:$C$304,0)+COUNTIF($C$3:C77,C77)-1</f>
        <v>167</v>
      </c>
      <c r="M77" s="6" t="n">
        <f aca="false">RANK(D77,$D$3:$D$304,0)+COUNTIF($D$3:D77,D77)-1</f>
        <v>170</v>
      </c>
      <c r="N77" s="6" t="n">
        <f aca="false">RANK(E77,$E$3:$E$304,0)+COUNTIF($E$3:E77,E77)-1</f>
        <v>167</v>
      </c>
      <c r="O77" s="6" t="n">
        <f aca="false">RANK(F77,$F$3:$F$304,0)+COUNTIF($F$3:F77,F77)-1</f>
        <v>82</v>
      </c>
      <c r="P77" s="6" t="n">
        <f aca="false">RANK(G77,$G$3:$G$304,0)+COUNTIF($G$3:G77,G77)-1</f>
        <v>123</v>
      </c>
      <c r="Q77" s="6" t="n">
        <f aca="false">RANK(H77,$H$3:$H$304,0)+COUNTIF($H$3:H77,H77)-1</f>
        <v>184</v>
      </c>
    </row>
    <row r="78" customFormat="false" ht="15" hidden="false" customHeight="false" outlineLevel="0" collapsed="false">
      <c r="A78" s="0" t="s">
        <v>563</v>
      </c>
      <c r="B78" s="2" t="n">
        <f aca="false">ROUND(SUMIFS(Monthly_Sold!$H$2:$H$7864,Monthly_Sold!$F$2:$F$7864,$A78,Monthly_Sold!$B$2:$B$7864,B$2),4)</f>
        <v>0</v>
      </c>
      <c r="C78" s="2" t="n">
        <f aca="false">ROUND(SUMIFS(Monthly_Sold!$H$2:$H$7864,Monthly_Sold!$F$2:$F$7864,$A78,Monthly_Sold!$B$2:$B$7864,C$2),4)</f>
        <v>0</v>
      </c>
      <c r="D78" s="2" t="n">
        <f aca="false">ROUND(SUMIFS(Monthly_Sold!$H$2:$H$7864,Monthly_Sold!$F$2:$F$7864,$A78,Monthly_Sold!$B$2:$B$7864,D$2),4)</f>
        <v>0</v>
      </c>
      <c r="E78" s="2" t="n">
        <f aca="false">ROUND(SUMIFS(Monthly_Sold!$H$2:$H$7864,Monthly_Sold!$F$2:$F$7864,$A78,Monthly_Sold!$B$2:$B$7864,E$2),4)</f>
        <v>0</v>
      </c>
      <c r="F78" s="2" t="n">
        <f aca="false">ROUND(SUMIFS(Monthly_Sold!$H$2:$H$7864,Monthly_Sold!$F$2:$F$7864,$A78,Monthly_Sold!$B$2:$B$7864,F$2),4)</f>
        <v>2.33</v>
      </c>
      <c r="G78" s="2" t="n">
        <f aca="false">ROUND(SUMIFS(Monthly_Sold!$H$2:$H$7864,Monthly_Sold!$F$2:$F$7864,$A78,Monthly_Sold!$B$2:$B$7864,G$2),4)</f>
        <v>0</v>
      </c>
      <c r="H78" s="2" t="n">
        <f aca="false">ROUND(SUMIFS(Monthly_Sold!$H$2:$H$7864,Monthly_Sold!$F$2:$F$7864,$A78,Monthly_Sold!$B$2:$B$7864,H$2),4)</f>
        <v>0</v>
      </c>
      <c r="I78" s="2" t="n">
        <f aca="false">ROUND(SUM(B78:H78),4)</f>
        <v>2.33</v>
      </c>
      <c r="J78" s="6" t="n">
        <f aca="false">RANK(I78,$I$3:$I$304,0)+COUNTIF($I$3:I78,I78)-1</f>
        <v>245</v>
      </c>
      <c r="K78" s="6" t="n">
        <f aca="false">RANK(B78,$B$3:$B$304,0)+COUNTIF($B$3:B78,B78)-1</f>
        <v>152</v>
      </c>
      <c r="L78" s="6" t="n">
        <f aca="false">RANK(C78,$C$3:$C$304,0)+COUNTIF($C$3:C78,C78)-1</f>
        <v>168</v>
      </c>
      <c r="M78" s="6" t="n">
        <f aca="false">RANK(D78,$D$3:$D$304,0)+COUNTIF($D$3:D78,D78)-1</f>
        <v>171</v>
      </c>
      <c r="N78" s="6" t="n">
        <f aca="false">RANK(E78,$E$3:$E$304,0)+COUNTIF($E$3:E78,E78)-1</f>
        <v>168</v>
      </c>
      <c r="O78" s="6" t="n">
        <f aca="false">RANK(F78,$F$3:$F$304,0)+COUNTIF($F$3:F78,F78)-1</f>
        <v>153</v>
      </c>
      <c r="P78" s="6" t="n">
        <f aca="false">RANK(G78,$G$3:$G$304,0)+COUNTIF($G$3:G78,G78)-1</f>
        <v>207</v>
      </c>
      <c r="Q78" s="6" t="n">
        <f aca="false">RANK(H78,$H$3:$H$304,0)+COUNTIF($H$3:H78,H78)-1</f>
        <v>185</v>
      </c>
    </row>
    <row r="79" customFormat="false" ht="15" hidden="false" customHeight="false" outlineLevel="0" collapsed="false">
      <c r="A79" s="0" t="s">
        <v>212</v>
      </c>
      <c r="B79" s="2" t="n">
        <f aca="false">ROUND(SUMIFS(Monthly_Sold!$H$2:$H$7864,Monthly_Sold!$F$2:$F$7864,$A79,Monthly_Sold!$B$2:$B$7864,B$2),4)</f>
        <v>0</v>
      </c>
      <c r="C79" s="2" t="n">
        <f aca="false">ROUND(SUMIFS(Monthly_Sold!$H$2:$H$7864,Monthly_Sold!$F$2:$F$7864,$A79,Monthly_Sold!$B$2:$B$7864,C$2),4)</f>
        <v>0</v>
      </c>
      <c r="D79" s="2" t="n">
        <f aca="false">ROUND(SUMIFS(Monthly_Sold!$H$2:$H$7864,Monthly_Sold!$F$2:$F$7864,$A79,Monthly_Sold!$B$2:$B$7864,D$2),4)</f>
        <v>0</v>
      </c>
      <c r="E79" s="2" t="n">
        <f aca="false">ROUND(SUMIFS(Monthly_Sold!$H$2:$H$7864,Monthly_Sold!$F$2:$F$7864,$A79,Monthly_Sold!$B$2:$B$7864,E$2),4)</f>
        <v>0</v>
      </c>
      <c r="F79" s="2" t="n">
        <f aca="false">ROUND(SUMIFS(Monthly_Sold!$H$2:$H$7864,Monthly_Sold!$F$2:$F$7864,$A79,Monthly_Sold!$B$2:$B$7864,F$2),4)</f>
        <v>109.88</v>
      </c>
      <c r="G79" s="2" t="n">
        <f aca="false">ROUND(SUMIFS(Monthly_Sold!$H$2:$H$7864,Monthly_Sold!$F$2:$F$7864,$A79,Monthly_Sold!$B$2:$B$7864,G$2),4)</f>
        <v>371.2</v>
      </c>
      <c r="H79" s="2" t="n">
        <f aca="false">ROUND(SUMIFS(Monthly_Sold!$H$2:$H$7864,Monthly_Sold!$F$2:$F$7864,$A79,Monthly_Sold!$B$2:$B$7864,H$2),4)</f>
        <v>130.78</v>
      </c>
      <c r="I79" s="2" t="n">
        <f aca="false">ROUND(SUM(B79:H79),4)</f>
        <v>611.86</v>
      </c>
      <c r="J79" s="6" t="n">
        <f aca="false">RANK(I79,$I$3:$I$304,0)+COUNTIF($I$3:I79,I79)-1</f>
        <v>76</v>
      </c>
      <c r="K79" s="6" t="n">
        <f aca="false">RANK(B79,$B$3:$B$304,0)+COUNTIF($B$3:B79,B79)-1</f>
        <v>153</v>
      </c>
      <c r="L79" s="6" t="n">
        <f aca="false">RANK(C79,$C$3:$C$304,0)+COUNTIF($C$3:C79,C79)-1</f>
        <v>169</v>
      </c>
      <c r="M79" s="6" t="n">
        <f aca="false">RANK(D79,$D$3:$D$304,0)+COUNTIF($D$3:D79,D79)-1</f>
        <v>172</v>
      </c>
      <c r="N79" s="6" t="n">
        <f aca="false">RANK(E79,$E$3:$E$304,0)+COUNTIF($E$3:E79,E79)-1</f>
        <v>169</v>
      </c>
      <c r="O79" s="6" t="n">
        <f aca="false">RANK(F79,$F$3:$F$304,0)+COUNTIF($F$3:F79,F79)-1</f>
        <v>64</v>
      </c>
      <c r="P79" s="6" t="n">
        <f aca="false">RANK(G79,$G$3:$G$304,0)+COUNTIF($G$3:G79,G79)-1</f>
        <v>45</v>
      </c>
      <c r="Q79" s="6" t="n">
        <f aca="false">RANK(H79,$H$3:$H$304,0)+COUNTIF($H$3:H79,H79)-1</f>
        <v>39</v>
      </c>
    </row>
    <row r="80" customFormat="false" ht="15" hidden="false" customHeight="false" outlineLevel="0" collapsed="false">
      <c r="A80" s="0" t="s">
        <v>540</v>
      </c>
      <c r="B80" s="2" t="n">
        <f aca="false">ROUND(SUMIFS(Monthly_Sold!$H$2:$H$7864,Monthly_Sold!$F$2:$F$7864,$A80,Monthly_Sold!$B$2:$B$7864,B$2),4)</f>
        <v>0</v>
      </c>
      <c r="C80" s="2" t="n">
        <f aca="false">ROUND(SUMIFS(Monthly_Sold!$H$2:$H$7864,Monthly_Sold!$F$2:$F$7864,$A80,Monthly_Sold!$B$2:$B$7864,C$2),4)</f>
        <v>0</v>
      </c>
      <c r="D80" s="2" t="n">
        <f aca="false">ROUND(SUMIFS(Monthly_Sold!$H$2:$H$7864,Monthly_Sold!$F$2:$F$7864,$A80,Monthly_Sold!$B$2:$B$7864,D$2),4)</f>
        <v>0</v>
      </c>
      <c r="E80" s="2" t="n">
        <f aca="false">ROUND(SUMIFS(Monthly_Sold!$H$2:$H$7864,Monthly_Sold!$F$2:$F$7864,$A80,Monthly_Sold!$B$2:$B$7864,E$2),4)</f>
        <v>0</v>
      </c>
      <c r="F80" s="2" t="n">
        <f aca="false">ROUND(SUMIFS(Monthly_Sold!$H$2:$H$7864,Monthly_Sold!$F$2:$F$7864,$A80,Monthly_Sold!$B$2:$B$7864,F$2),4)</f>
        <v>5.14</v>
      </c>
      <c r="G80" s="2" t="n">
        <f aca="false">ROUND(SUMIFS(Monthly_Sold!$H$2:$H$7864,Monthly_Sold!$F$2:$F$7864,$A80,Monthly_Sold!$B$2:$B$7864,G$2),4)</f>
        <v>0</v>
      </c>
      <c r="H80" s="2" t="n">
        <f aca="false">ROUND(SUMIFS(Monthly_Sold!$H$2:$H$7864,Monthly_Sold!$F$2:$F$7864,$A80,Monthly_Sold!$B$2:$B$7864,H$2),4)</f>
        <v>0</v>
      </c>
      <c r="I80" s="2" t="n">
        <f aca="false">ROUND(SUM(B80:H80),4)</f>
        <v>5.14</v>
      </c>
      <c r="J80" s="6" t="n">
        <f aca="false">RANK(I80,$I$3:$I$304,0)+COUNTIF($I$3:I80,I80)-1</f>
        <v>227</v>
      </c>
      <c r="K80" s="6" t="n">
        <f aca="false">RANK(B80,$B$3:$B$304,0)+COUNTIF($B$3:B80,B80)-1</f>
        <v>154</v>
      </c>
      <c r="L80" s="6" t="n">
        <f aca="false">RANK(C80,$C$3:$C$304,0)+COUNTIF($C$3:C80,C80)-1</f>
        <v>170</v>
      </c>
      <c r="M80" s="6" t="n">
        <f aca="false">RANK(D80,$D$3:$D$304,0)+COUNTIF($D$3:D80,D80)-1</f>
        <v>173</v>
      </c>
      <c r="N80" s="6" t="n">
        <f aca="false">RANK(E80,$E$3:$E$304,0)+COUNTIF($E$3:E80,E80)-1</f>
        <v>170</v>
      </c>
      <c r="O80" s="6" t="n">
        <f aca="false">RANK(F80,$F$3:$F$304,0)+COUNTIF($F$3:F80,F80)-1</f>
        <v>145</v>
      </c>
      <c r="P80" s="6" t="n">
        <f aca="false">RANK(G80,$G$3:$G$304,0)+COUNTIF($G$3:G80,G80)-1</f>
        <v>208</v>
      </c>
      <c r="Q80" s="6" t="n">
        <f aca="false">RANK(H80,$H$3:$H$304,0)+COUNTIF($H$3:H80,H80)-1</f>
        <v>186</v>
      </c>
    </row>
    <row r="81" customFormat="false" ht="15" hidden="false" customHeight="false" outlineLevel="0" collapsed="false">
      <c r="A81" s="0" t="s">
        <v>466</v>
      </c>
      <c r="B81" s="2" t="n">
        <f aca="false">ROUND(SUMIFS(Monthly_Sold!$H$2:$H$7864,Monthly_Sold!$F$2:$F$7864,$A81,Monthly_Sold!$B$2:$B$7864,B$2),4)</f>
        <v>0</v>
      </c>
      <c r="C81" s="2" t="n">
        <f aca="false">ROUND(SUMIFS(Monthly_Sold!$H$2:$H$7864,Monthly_Sold!$F$2:$F$7864,$A81,Monthly_Sold!$B$2:$B$7864,C$2),4)</f>
        <v>11.67</v>
      </c>
      <c r="D81" s="2" t="n">
        <f aca="false">ROUND(SUMIFS(Monthly_Sold!$H$2:$H$7864,Monthly_Sold!$F$2:$F$7864,$A81,Monthly_Sold!$B$2:$B$7864,D$2),4)</f>
        <v>10.76</v>
      </c>
      <c r="E81" s="2" t="n">
        <f aca="false">ROUND(SUMIFS(Monthly_Sold!$H$2:$H$7864,Monthly_Sold!$F$2:$F$7864,$A81,Monthly_Sold!$B$2:$B$7864,E$2),4)</f>
        <v>0</v>
      </c>
      <c r="F81" s="2" t="n">
        <f aca="false">ROUND(SUMIFS(Monthly_Sold!$H$2:$H$7864,Monthly_Sold!$F$2:$F$7864,$A81,Monthly_Sold!$B$2:$B$7864,F$2),4)</f>
        <v>0</v>
      </c>
      <c r="G81" s="2" t="n">
        <f aca="false">ROUND(SUMIFS(Monthly_Sold!$H$2:$H$7864,Monthly_Sold!$F$2:$F$7864,$A81,Monthly_Sold!$B$2:$B$7864,G$2),4)</f>
        <v>0</v>
      </c>
      <c r="H81" s="2" t="n">
        <f aca="false">ROUND(SUMIFS(Monthly_Sold!$H$2:$H$7864,Monthly_Sold!$F$2:$F$7864,$A81,Monthly_Sold!$B$2:$B$7864,H$2),4)</f>
        <v>0</v>
      </c>
      <c r="I81" s="2" t="n">
        <f aca="false">ROUND(SUM(B81:H81),4)</f>
        <v>22.43</v>
      </c>
      <c r="J81" s="6" t="n">
        <f aca="false">RANK(I81,$I$3:$I$304,0)+COUNTIF($I$3:I81,I81)-1</f>
        <v>180</v>
      </c>
      <c r="K81" s="6" t="n">
        <f aca="false">RANK(B81,$B$3:$B$304,0)+COUNTIF($B$3:B81,B81)-1</f>
        <v>155</v>
      </c>
      <c r="L81" s="6" t="n">
        <f aca="false">RANK(C81,$C$3:$C$304,0)+COUNTIF($C$3:C81,C81)-1</f>
        <v>74</v>
      </c>
      <c r="M81" s="6" t="n">
        <f aca="false">RANK(D81,$D$3:$D$304,0)+COUNTIF($D$3:D81,D81)-1</f>
        <v>83</v>
      </c>
      <c r="N81" s="6" t="n">
        <f aca="false">RANK(E81,$E$3:$E$304,0)+COUNTIF($E$3:E81,E81)-1</f>
        <v>171</v>
      </c>
      <c r="O81" s="6" t="n">
        <f aca="false">RANK(F81,$F$3:$F$304,0)+COUNTIF($F$3:F81,F81)-1</f>
        <v>223</v>
      </c>
      <c r="P81" s="6" t="n">
        <f aca="false">RANK(G81,$G$3:$G$304,0)+COUNTIF($G$3:G81,G81)-1</f>
        <v>209</v>
      </c>
      <c r="Q81" s="6" t="n">
        <f aca="false">RANK(H81,$H$3:$H$304,0)+COUNTIF($H$3:H81,H81)-1</f>
        <v>187</v>
      </c>
    </row>
    <row r="82" customFormat="false" ht="15" hidden="false" customHeight="false" outlineLevel="0" collapsed="false">
      <c r="A82" s="0" t="s">
        <v>590</v>
      </c>
      <c r="B82" s="2" t="n">
        <f aca="false">ROUND(SUMIFS(Monthly_Sold!$H$2:$H$7864,Monthly_Sold!$F$2:$F$7864,$A82,Monthly_Sold!$B$2:$B$7864,B$2),4)</f>
        <v>0</v>
      </c>
      <c r="C82" s="2" t="n">
        <f aca="false">ROUND(SUMIFS(Monthly_Sold!$H$2:$H$7864,Monthly_Sold!$F$2:$F$7864,$A82,Monthly_Sold!$B$2:$B$7864,C$2),4)</f>
        <v>0.68</v>
      </c>
      <c r="D82" s="2" t="n">
        <f aca="false">ROUND(SUMIFS(Monthly_Sold!$H$2:$H$7864,Monthly_Sold!$F$2:$F$7864,$A82,Monthly_Sold!$B$2:$B$7864,D$2),4)</f>
        <v>0</v>
      </c>
      <c r="E82" s="2" t="n">
        <f aca="false">ROUND(SUMIFS(Monthly_Sold!$H$2:$H$7864,Monthly_Sold!$F$2:$F$7864,$A82,Monthly_Sold!$B$2:$B$7864,E$2),4)</f>
        <v>0</v>
      </c>
      <c r="F82" s="2" t="n">
        <f aca="false">ROUND(SUMIFS(Monthly_Sold!$H$2:$H$7864,Monthly_Sold!$F$2:$F$7864,$A82,Monthly_Sold!$B$2:$B$7864,F$2),4)</f>
        <v>0</v>
      </c>
      <c r="G82" s="2" t="n">
        <f aca="false">ROUND(SUMIFS(Monthly_Sold!$H$2:$H$7864,Monthly_Sold!$F$2:$F$7864,$A82,Monthly_Sold!$B$2:$B$7864,G$2),4)</f>
        <v>0</v>
      </c>
      <c r="H82" s="2" t="n">
        <f aca="false">ROUND(SUMIFS(Monthly_Sold!$H$2:$H$7864,Monthly_Sold!$F$2:$F$7864,$A82,Monthly_Sold!$B$2:$B$7864,H$2),4)</f>
        <v>0</v>
      </c>
      <c r="I82" s="2" t="n">
        <f aca="false">ROUND(SUM(B82:H82),4)</f>
        <v>0.68</v>
      </c>
      <c r="J82" s="6" t="n">
        <f aca="false">RANK(I82,$I$3:$I$304,0)+COUNTIF($I$3:I82,I82)-1</f>
        <v>267</v>
      </c>
      <c r="K82" s="6" t="n">
        <f aca="false">RANK(B82,$B$3:$B$304,0)+COUNTIF($B$3:B82,B82)-1</f>
        <v>156</v>
      </c>
      <c r="L82" s="6" t="n">
        <f aca="false">RANK(C82,$C$3:$C$304,0)+COUNTIF($C$3:C82,C82)-1</f>
        <v>89</v>
      </c>
      <c r="M82" s="6" t="n">
        <f aca="false">RANK(D82,$D$3:$D$304,0)+COUNTIF($D$3:D82,D82)-1</f>
        <v>174</v>
      </c>
      <c r="N82" s="6" t="n">
        <f aca="false">RANK(E82,$E$3:$E$304,0)+COUNTIF($E$3:E82,E82)-1</f>
        <v>172</v>
      </c>
      <c r="O82" s="6" t="n">
        <f aca="false">RANK(F82,$F$3:$F$304,0)+COUNTIF($F$3:F82,F82)-1</f>
        <v>224</v>
      </c>
      <c r="P82" s="6" t="n">
        <f aca="false">RANK(G82,$G$3:$G$304,0)+COUNTIF($G$3:G82,G82)-1</f>
        <v>210</v>
      </c>
      <c r="Q82" s="6" t="n">
        <f aca="false">RANK(H82,$H$3:$H$304,0)+COUNTIF($H$3:H82,H82)-1</f>
        <v>188</v>
      </c>
    </row>
    <row r="83" customFormat="false" ht="15" hidden="false" customHeight="false" outlineLevel="0" collapsed="false">
      <c r="A83" s="0" t="s">
        <v>531</v>
      </c>
      <c r="B83" s="2" t="n">
        <f aca="false">ROUND(SUMIFS(Monthly_Sold!$H$2:$H$7864,Monthly_Sold!$F$2:$F$7864,$A83,Monthly_Sold!$B$2:$B$7864,B$2),4)</f>
        <v>0</v>
      </c>
      <c r="C83" s="2" t="n">
        <f aca="false">ROUND(SUMIFS(Monthly_Sold!$H$2:$H$7864,Monthly_Sold!$F$2:$F$7864,$A83,Monthly_Sold!$B$2:$B$7864,C$2),4)</f>
        <v>0</v>
      </c>
      <c r="D83" s="2" t="n">
        <f aca="false">ROUND(SUMIFS(Monthly_Sold!$H$2:$H$7864,Monthly_Sold!$F$2:$F$7864,$A83,Monthly_Sold!$B$2:$B$7864,D$2),4)</f>
        <v>0</v>
      </c>
      <c r="E83" s="2" t="n">
        <f aca="false">ROUND(SUMIFS(Monthly_Sold!$H$2:$H$7864,Monthly_Sold!$F$2:$F$7864,$A83,Monthly_Sold!$B$2:$B$7864,E$2),4)</f>
        <v>0</v>
      </c>
      <c r="F83" s="2" t="n">
        <f aca="false">ROUND(SUMIFS(Monthly_Sold!$H$2:$H$7864,Monthly_Sold!$F$2:$F$7864,$A83,Monthly_Sold!$B$2:$B$7864,F$2),4)</f>
        <v>6.07</v>
      </c>
      <c r="G83" s="2" t="n">
        <f aca="false">ROUND(SUMIFS(Monthly_Sold!$H$2:$H$7864,Monthly_Sold!$F$2:$F$7864,$A83,Monthly_Sold!$B$2:$B$7864,G$2),4)</f>
        <v>0</v>
      </c>
      <c r="H83" s="2" t="n">
        <f aca="false">ROUND(SUMIFS(Monthly_Sold!$H$2:$H$7864,Monthly_Sold!$F$2:$F$7864,$A83,Monthly_Sold!$B$2:$B$7864,H$2),4)</f>
        <v>0</v>
      </c>
      <c r="I83" s="2" t="n">
        <f aca="false">ROUND(SUM(B83:H83),4)</f>
        <v>6.07</v>
      </c>
      <c r="J83" s="6" t="n">
        <f aca="false">RANK(I83,$I$3:$I$304,0)+COUNTIF($I$3:I83,I83)-1</f>
        <v>221</v>
      </c>
      <c r="K83" s="6" t="n">
        <f aca="false">RANK(B83,$B$3:$B$304,0)+COUNTIF($B$3:B83,B83)-1</f>
        <v>157</v>
      </c>
      <c r="L83" s="6" t="n">
        <f aca="false">RANK(C83,$C$3:$C$304,0)+COUNTIF($C$3:C83,C83)-1</f>
        <v>171</v>
      </c>
      <c r="M83" s="6" t="n">
        <f aca="false">RANK(D83,$D$3:$D$304,0)+COUNTIF($D$3:D83,D83)-1</f>
        <v>175</v>
      </c>
      <c r="N83" s="6" t="n">
        <f aca="false">RANK(E83,$E$3:$E$304,0)+COUNTIF($E$3:E83,E83)-1</f>
        <v>173</v>
      </c>
      <c r="O83" s="6" t="n">
        <f aca="false">RANK(F83,$F$3:$F$304,0)+COUNTIF($F$3:F83,F83)-1</f>
        <v>139</v>
      </c>
      <c r="P83" s="6" t="n">
        <f aca="false">RANK(G83,$G$3:$G$304,0)+COUNTIF($G$3:G83,G83)-1</f>
        <v>211</v>
      </c>
      <c r="Q83" s="6" t="n">
        <f aca="false">RANK(H83,$H$3:$H$304,0)+COUNTIF($H$3:H83,H83)-1</f>
        <v>189</v>
      </c>
    </row>
    <row r="84" customFormat="false" ht="15" hidden="false" customHeight="false" outlineLevel="0" collapsed="false">
      <c r="A84" s="0" t="s">
        <v>469</v>
      </c>
      <c r="B84" s="2" t="n">
        <f aca="false">ROUND(SUMIFS(Monthly_Sold!$H$2:$H$7864,Monthly_Sold!$F$2:$F$7864,$A84,Monthly_Sold!$B$2:$B$7864,B$2),4)</f>
        <v>0</v>
      </c>
      <c r="C84" s="2" t="n">
        <f aca="false">ROUND(SUMIFS(Monthly_Sold!$H$2:$H$7864,Monthly_Sold!$F$2:$F$7864,$A84,Monthly_Sold!$B$2:$B$7864,C$2),4)</f>
        <v>0</v>
      </c>
      <c r="D84" s="2" t="n">
        <f aca="false">ROUND(SUMIFS(Monthly_Sold!$H$2:$H$7864,Monthly_Sold!$F$2:$F$7864,$A84,Monthly_Sold!$B$2:$B$7864,D$2),4)</f>
        <v>0</v>
      </c>
      <c r="E84" s="2" t="n">
        <f aca="false">ROUND(SUMIFS(Monthly_Sold!$H$2:$H$7864,Monthly_Sold!$F$2:$F$7864,$A84,Monthly_Sold!$B$2:$B$7864,E$2),4)</f>
        <v>0</v>
      </c>
      <c r="F84" s="2" t="n">
        <f aca="false">ROUND(SUMIFS(Monthly_Sold!$H$2:$H$7864,Monthly_Sold!$F$2:$F$7864,$A84,Monthly_Sold!$B$2:$B$7864,F$2),4)</f>
        <v>22.06</v>
      </c>
      <c r="G84" s="2" t="n">
        <f aca="false">ROUND(SUMIFS(Monthly_Sold!$H$2:$H$7864,Monthly_Sold!$F$2:$F$7864,$A84,Monthly_Sold!$B$2:$B$7864,G$2),4)</f>
        <v>0</v>
      </c>
      <c r="H84" s="2" t="n">
        <f aca="false">ROUND(SUMIFS(Monthly_Sold!$H$2:$H$7864,Monthly_Sold!$F$2:$F$7864,$A84,Monthly_Sold!$B$2:$B$7864,H$2),4)</f>
        <v>0</v>
      </c>
      <c r="I84" s="2" t="n">
        <f aca="false">ROUND(SUM(B84:H84),4)</f>
        <v>22.06</v>
      </c>
      <c r="J84" s="6" t="n">
        <f aca="false">RANK(I84,$I$3:$I$304,0)+COUNTIF($I$3:I84,I84)-1</f>
        <v>183</v>
      </c>
      <c r="K84" s="6" t="n">
        <f aca="false">RANK(B84,$B$3:$B$304,0)+COUNTIF($B$3:B84,B84)-1</f>
        <v>158</v>
      </c>
      <c r="L84" s="6" t="n">
        <f aca="false">RANK(C84,$C$3:$C$304,0)+COUNTIF($C$3:C84,C84)-1</f>
        <v>172</v>
      </c>
      <c r="M84" s="6" t="n">
        <f aca="false">RANK(D84,$D$3:$D$304,0)+COUNTIF($D$3:D84,D84)-1</f>
        <v>176</v>
      </c>
      <c r="N84" s="6" t="n">
        <f aca="false">RANK(E84,$E$3:$E$304,0)+COUNTIF($E$3:E84,E84)-1</f>
        <v>174</v>
      </c>
      <c r="O84" s="6" t="n">
        <f aca="false">RANK(F84,$F$3:$F$304,0)+COUNTIF($F$3:F84,F84)-1</f>
        <v>109</v>
      </c>
      <c r="P84" s="6" t="n">
        <f aca="false">RANK(G84,$G$3:$G$304,0)+COUNTIF($G$3:G84,G84)-1</f>
        <v>212</v>
      </c>
      <c r="Q84" s="6" t="n">
        <f aca="false">RANK(H84,$H$3:$H$304,0)+COUNTIF($H$3:H84,H84)-1</f>
        <v>190</v>
      </c>
    </row>
    <row r="85" customFormat="false" ht="15" hidden="false" customHeight="false" outlineLevel="0" collapsed="false">
      <c r="A85" s="0" t="s">
        <v>497</v>
      </c>
      <c r="B85" s="2" t="n">
        <f aca="false">ROUND(SUMIFS(Monthly_Sold!$H$2:$H$7864,Monthly_Sold!$F$2:$F$7864,$A85,Monthly_Sold!$B$2:$B$7864,B$2),4)</f>
        <v>0</v>
      </c>
      <c r="C85" s="2" t="n">
        <f aca="false">ROUND(SUMIFS(Monthly_Sold!$H$2:$H$7864,Monthly_Sold!$F$2:$F$7864,$A85,Monthly_Sold!$B$2:$B$7864,C$2),4)</f>
        <v>0</v>
      </c>
      <c r="D85" s="2" t="n">
        <f aca="false">ROUND(SUMIFS(Monthly_Sold!$H$2:$H$7864,Monthly_Sold!$F$2:$F$7864,$A85,Monthly_Sold!$B$2:$B$7864,D$2),4)</f>
        <v>14.56</v>
      </c>
      <c r="E85" s="2" t="n">
        <f aca="false">ROUND(SUMIFS(Monthly_Sold!$H$2:$H$7864,Monthly_Sold!$F$2:$F$7864,$A85,Monthly_Sold!$B$2:$B$7864,E$2),4)</f>
        <v>0</v>
      </c>
      <c r="F85" s="2" t="n">
        <f aca="false">ROUND(SUMIFS(Monthly_Sold!$H$2:$H$7864,Monthly_Sold!$F$2:$F$7864,$A85,Monthly_Sold!$B$2:$B$7864,F$2),4)</f>
        <v>0</v>
      </c>
      <c r="G85" s="2" t="n">
        <f aca="false">ROUND(SUMIFS(Monthly_Sold!$H$2:$H$7864,Monthly_Sold!$F$2:$F$7864,$A85,Monthly_Sold!$B$2:$B$7864,G$2),4)</f>
        <v>0</v>
      </c>
      <c r="H85" s="2" t="n">
        <f aca="false">ROUND(SUMIFS(Monthly_Sold!$H$2:$H$7864,Monthly_Sold!$F$2:$F$7864,$A85,Monthly_Sold!$B$2:$B$7864,H$2),4)</f>
        <v>0</v>
      </c>
      <c r="I85" s="2" t="n">
        <f aca="false">ROUND(SUM(B85:H85),4)</f>
        <v>14.56</v>
      </c>
      <c r="J85" s="6" t="n">
        <f aca="false">RANK(I85,$I$3:$I$304,0)+COUNTIF($I$3:I85,I85)-1</f>
        <v>197</v>
      </c>
      <c r="K85" s="6" t="n">
        <f aca="false">RANK(B85,$B$3:$B$304,0)+COUNTIF($B$3:B85,B85)-1</f>
        <v>159</v>
      </c>
      <c r="L85" s="6" t="n">
        <f aca="false">RANK(C85,$C$3:$C$304,0)+COUNTIF($C$3:C85,C85)-1</f>
        <v>173</v>
      </c>
      <c r="M85" s="6" t="n">
        <f aca="false">RANK(D85,$D$3:$D$304,0)+COUNTIF($D$3:D85,D85)-1</f>
        <v>78</v>
      </c>
      <c r="N85" s="6" t="n">
        <f aca="false">RANK(E85,$E$3:$E$304,0)+COUNTIF($E$3:E85,E85)-1</f>
        <v>175</v>
      </c>
      <c r="O85" s="6" t="n">
        <f aca="false">RANK(F85,$F$3:$F$304,0)+COUNTIF($F$3:F85,F85)-1</f>
        <v>225</v>
      </c>
      <c r="P85" s="6" t="n">
        <f aca="false">RANK(G85,$G$3:$G$304,0)+COUNTIF($G$3:G85,G85)-1</f>
        <v>213</v>
      </c>
      <c r="Q85" s="6" t="n">
        <f aca="false">RANK(H85,$H$3:$H$304,0)+COUNTIF($H$3:H85,H85)-1</f>
        <v>191</v>
      </c>
    </row>
    <row r="86" customFormat="false" ht="15" hidden="false" customHeight="false" outlineLevel="0" collapsed="false">
      <c r="A86" s="0" t="s">
        <v>322</v>
      </c>
      <c r="B86" s="2" t="n">
        <f aca="false">ROUND(SUMIFS(Monthly_Sold!$H$2:$H$7864,Monthly_Sold!$F$2:$F$7864,$A86,Monthly_Sold!$B$2:$B$7864,B$2),4)</f>
        <v>0</v>
      </c>
      <c r="C86" s="2" t="n">
        <f aca="false">ROUND(SUMIFS(Monthly_Sold!$H$2:$H$7864,Monthly_Sold!$F$2:$F$7864,$A86,Monthly_Sold!$B$2:$B$7864,C$2),4)</f>
        <v>0</v>
      </c>
      <c r="D86" s="2" t="n">
        <f aca="false">ROUND(SUMIFS(Monthly_Sold!$H$2:$H$7864,Monthly_Sold!$F$2:$F$7864,$A86,Monthly_Sold!$B$2:$B$7864,D$2),4)</f>
        <v>0</v>
      </c>
      <c r="E86" s="2" t="n">
        <f aca="false">ROUND(SUMIFS(Monthly_Sold!$H$2:$H$7864,Monthly_Sold!$F$2:$F$7864,$A86,Monthly_Sold!$B$2:$B$7864,E$2),4)</f>
        <v>0</v>
      </c>
      <c r="F86" s="2" t="n">
        <f aca="false">ROUND(SUMIFS(Monthly_Sold!$H$2:$H$7864,Monthly_Sold!$F$2:$F$7864,$A86,Monthly_Sold!$B$2:$B$7864,F$2),4)</f>
        <v>153.63</v>
      </c>
      <c r="G86" s="2" t="n">
        <f aca="false">ROUND(SUMIFS(Monthly_Sold!$H$2:$H$7864,Monthly_Sold!$F$2:$F$7864,$A86,Monthly_Sold!$B$2:$B$7864,G$2),4)</f>
        <v>0</v>
      </c>
      <c r="H86" s="2" t="n">
        <f aca="false">ROUND(SUMIFS(Monthly_Sold!$H$2:$H$7864,Monthly_Sold!$F$2:$F$7864,$A86,Monthly_Sold!$B$2:$B$7864,H$2),4)</f>
        <v>0</v>
      </c>
      <c r="I86" s="2" t="n">
        <f aca="false">ROUND(SUM(B86:H86),4)</f>
        <v>153.63</v>
      </c>
      <c r="J86" s="6" t="n">
        <f aca="false">RANK(I86,$I$3:$I$304,0)+COUNTIF($I$3:I86,I86)-1</f>
        <v>104</v>
      </c>
      <c r="K86" s="6" t="n">
        <f aca="false">RANK(B86,$B$3:$B$304,0)+COUNTIF($B$3:B86,B86)-1</f>
        <v>160</v>
      </c>
      <c r="L86" s="6" t="n">
        <f aca="false">RANK(C86,$C$3:$C$304,0)+COUNTIF($C$3:C86,C86)-1</f>
        <v>174</v>
      </c>
      <c r="M86" s="6" t="n">
        <f aca="false">RANK(D86,$D$3:$D$304,0)+COUNTIF($D$3:D86,D86)-1</f>
        <v>177</v>
      </c>
      <c r="N86" s="6" t="n">
        <f aca="false">RANK(E86,$E$3:$E$304,0)+COUNTIF($E$3:E86,E86)-1</f>
        <v>176</v>
      </c>
      <c r="O86" s="6" t="n">
        <f aca="false">RANK(F86,$F$3:$F$304,0)+COUNTIF($F$3:F86,F86)-1</f>
        <v>52</v>
      </c>
      <c r="P86" s="6" t="n">
        <f aca="false">RANK(G86,$G$3:$G$304,0)+COUNTIF($G$3:G86,G86)-1</f>
        <v>214</v>
      </c>
      <c r="Q86" s="6" t="n">
        <f aca="false">RANK(H86,$H$3:$H$304,0)+COUNTIF($H$3:H86,H86)-1</f>
        <v>192</v>
      </c>
    </row>
    <row r="87" customFormat="false" ht="15" hidden="false" customHeight="false" outlineLevel="0" collapsed="false">
      <c r="A87" s="0" t="s">
        <v>230</v>
      </c>
      <c r="B87" s="2" t="n">
        <f aca="false">ROUND(SUMIFS(Monthly_Sold!$H$2:$H$7864,Monthly_Sold!$F$2:$F$7864,$A87,Monthly_Sold!$B$2:$B$7864,B$2),4)</f>
        <v>0</v>
      </c>
      <c r="C87" s="2" t="n">
        <f aca="false">ROUND(SUMIFS(Monthly_Sold!$H$2:$H$7864,Monthly_Sold!$F$2:$F$7864,$A87,Monthly_Sold!$B$2:$B$7864,C$2),4)</f>
        <v>5.21</v>
      </c>
      <c r="D87" s="2" t="n">
        <f aca="false">ROUND(SUMIFS(Monthly_Sold!$H$2:$H$7864,Monthly_Sold!$F$2:$F$7864,$A87,Monthly_Sold!$B$2:$B$7864,D$2),4)</f>
        <v>14.02</v>
      </c>
      <c r="E87" s="2" t="n">
        <f aca="false">ROUND(SUMIFS(Monthly_Sold!$H$2:$H$7864,Monthly_Sold!$F$2:$F$7864,$A87,Monthly_Sold!$B$2:$B$7864,E$2),4)</f>
        <v>193.56</v>
      </c>
      <c r="F87" s="2" t="n">
        <f aca="false">ROUND(SUMIFS(Monthly_Sold!$H$2:$H$7864,Monthly_Sold!$F$2:$F$7864,$A87,Monthly_Sold!$B$2:$B$7864,F$2),4)</f>
        <v>251.22</v>
      </c>
      <c r="G87" s="2" t="n">
        <f aca="false">ROUND(SUMIFS(Monthly_Sold!$H$2:$H$7864,Monthly_Sold!$F$2:$F$7864,$A87,Monthly_Sold!$B$2:$B$7864,G$2),4)</f>
        <v>0</v>
      </c>
      <c r="H87" s="2" t="n">
        <f aca="false">ROUND(SUMIFS(Monthly_Sold!$H$2:$H$7864,Monthly_Sold!$F$2:$F$7864,$A87,Monthly_Sold!$B$2:$B$7864,H$2),4)</f>
        <v>0</v>
      </c>
      <c r="I87" s="2" t="n">
        <f aca="false">ROUND(SUM(B87:H87),4)</f>
        <v>464.01</v>
      </c>
      <c r="J87" s="6" t="n">
        <f aca="false">RANK(I87,$I$3:$I$304,0)+COUNTIF($I$3:I87,I87)-1</f>
        <v>86</v>
      </c>
      <c r="K87" s="6" t="n">
        <f aca="false">RANK(B87,$B$3:$B$304,0)+COUNTIF($B$3:B87,B87)-1</f>
        <v>161</v>
      </c>
      <c r="L87" s="6" t="n">
        <f aca="false">RANK(C87,$C$3:$C$304,0)+COUNTIF($C$3:C87,C87)-1</f>
        <v>80</v>
      </c>
      <c r="M87" s="6" t="n">
        <f aca="false">RANK(D87,$D$3:$D$304,0)+COUNTIF($D$3:D87,D87)-1</f>
        <v>79</v>
      </c>
      <c r="N87" s="6" t="n">
        <f aca="false">RANK(E87,$E$3:$E$304,0)+COUNTIF($E$3:E87,E87)-1</f>
        <v>41</v>
      </c>
      <c r="O87" s="6" t="n">
        <f aca="false">RANK(F87,$F$3:$F$304,0)+COUNTIF($F$3:F87,F87)-1</f>
        <v>41</v>
      </c>
      <c r="P87" s="6" t="n">
        <f aca="false">RANK(G87,$G$3:$G$304,0)+COUNTIF($G$3:G87,G87)-1</f>
        <v>215</v>
      </c>
      <c r="Q87" s="6" t="n">
        <f aca="false">RANK(H87,$H$3:$H$304,0)+COUNTIF($H$3:H87,H87)-1</f>
        <v>193</v>
      </c>
    </row>
    <row r="88" customFormat="false" ht="15" hidden="false" customHeight="false" outlineLevel="0" collapsed="false">
      <c r="A88" s="0" t="s">
        <v>451</v>
      </c>
      <c r="B88" s="2" t="n">
        <f aca="false">ROUND(SUMIFS(Monthly_Sold!$H$2:$H$7864,Monthly_Sold!$F$2:$F$7864,$A88,Monthly_Sold!$B$2:$B$7864,B$2),4)</f>
        <v>0</v>
      </c>
      <c r="C88" s="2" t="n">
        <f aca="false">ROUND(SUMIFS(Monthly_Sold!$H$2:$H$7864,Monthly_Sold!$F$2:$F$7864,$A88,Monthly_Sold!$B$2:$B$7864,C$2),4)</f>
        <v>0</v>
      </c>
      <c r="D88" s="2" t="n">
        <f aca="false">ROUND(SUMIFS(Monthly_Sold!$H$2:$H$7864,Monthly_Sold!$F$2:$F$7864,$A88,Monthly_Sold!$B$2:$B$7864,D$2),4)</f>
        <v>0</v>
      </c>
      <c r="E88" s="2" t="n">
        <f aca="false">ROUND(SUMIFS(Monthly_Sold!$H$2:$H$7864,Monthly_Sold!$F$2:$F$7864,$A88,Monthly_Sold!$B$2:$B$7864,E$2),4)</f>
        <v>0</v>
      </c>
      <c r="F88" s="2" t="n">
        <f aca="false">ROUND(SUMIFS(Monthly_Sold!$H$2:$H$7864,Monthly_Sold!$F$2:$F$7864,$A88,Monthly_Sold!$B$2:$B$7864,F$2),4)</f>
        <v>29.87</v>
      </c>
      <c r="G88" s="2" t="n">
        <f aca="false">ROUND(SUMIFS(Monthly_Sold!$H$2:$H$7864,Monthly_Sold!$F$2:$F$7864,$A88,Monthly_Sold!$B$2:$B$7864,G$2),4)</f>
        <v>0</v>
      </c>
      <c r="H88" s="2" t="n">
        <f aca="false">ROUND(SUMIFS(Monthly_Sold!$H$2:$H$7864,Monthly_Sold!$F$2:$F$7864,$A88,Monthly_Sold!$B$2:$B$7864,H$2),4)</f>
        <v>0</v>
      </c>
      <c r="I88" s="2" t="n">
        <f aca="false">ROUND(SUM(B88:H88),4)</f>
        <v>29.87</v>
      </c>
      <c r="J88" s="6" t="n">
        <f aca="false">RANK(I88,$I$3:$I$304,0)+COUNTIF($I$3:I88,I88)-1</f>
        <v>171</v>
      </c>
      <c r="K88" s="6" t="n">
        <f aca="false">RANK(B88,$B$3:$B$304,0)+COUNTIF($B$3:B88,B88)-1</f>
        <v>162</v>
      </c>
      <c r="L88" s="6" t="n">
        <f aca="false">RANK(C88,$C$3:$C$304,0)+COUNTIF($C$3:C88,C88)-1</f>
        <v>175</v>
      </c>
      <c r="M88" s="6" t="n">
        <f aca="false">RANK(D88,$D$3:$D$304,0)+COUNTIF($D$3:D88,D88)-1</f>
        <v>178</v>
      </c>
      <c r="N88" s="6" t="n">
        <f aca="false">RANK(E88,$E$3:$E$304,0)+COUNTIF($E$3:E88,E88)-1</f>
        <v>177</v>
      </c>
      <c r="O88" s="6" t="n">
        <f aca="false">RANK(F88,$F$3:$F$304,0)+COUNTIF($F$3:F88,F88)-1</f>
        <v>101</v>
      </c>
      <c r="P88" s="6" t="n">
        <f aca="false">RANK(G88,$G$3:$G$304,0)+COUNTIF($G$3:G88,G88)-1</f>
        <v>216</v>
      </c>
      <c r="Q88" s="6" t="n">
        <f aca="false">RANK(H88,$H$3:$H$304,0)+COUNTIF($H$3:H88,H88)-1</f>
        <v>194</v>
      </c>
    </row>
    <row r="89" customFormat="false" ht="15" hidden="false" customHeight="false" outlineLevel="0" collapsed="false">
      <c r="A89" s="0" t="s">
        <v>267</v>
      </c>
      <c r="B89" s="2" t="n">
        <f aca="false">ROUND(SUMIFS(Monthly_Sold!$H$2:$H$7864,Monthly_Sold!$F$2:$F$7864,$A89,Monthly_Sold!$B$2:$B$7864,B$2),4)</f>
        <v>0</v>
      </c>
      <c r="C89" s="2" t="n">
        <f aca="false">ROUND(SUMIFS(Monthly_Sold!$H$2:$H$7864,Monthly_Sold!$F$2:$F$7864,$A89,Monthly_Sold!$B$2:$B$7864,C$2),4)</f>
        <v>0</v>
      </c>
      <c r="D89" s="2" t="n">
        <f aca="false">ROUND(SUMIFS(Monthly_Sold!$H$2:$H$7864,Monthly_Sold!$F$2:$F$7864,$A89,Monthly_Sold!$B$2:$B$7864,D$2),4)</f>
        <v>0</v>
      </c>
      <c r="E89" s="2" t="n">
        <f aca="false">ROUND(SUMIFS(Monthly_Sold!$H$2:$H$7864,Monthly_Sold!$F$2:$F$7864,$A89,Monthly_Sold!$B$2:$B$7864,E$2),4)</f>
        <v>0</v>
      </c>
      <c r="F89" s="2" t="n">
        <f aca="false">ROUND(SUMIFS(Monthly_Sold!$H$2:$H$7864,Monthly_Sold!$F$2:$F$7864,$A89,Monthly_Sold!$B$2:$B$7864,F$2),4)</f>
        <v>241.48</v>
      </c>
      <c r="G89" s="2" t="n">
        <f aca="false">ROUND(SUMIFS(Monthly_Sold!$H$2:$H$7864,Monthly_Sold!$F$2:$F$7864,$A89,Monthly_Sold!$B$2:$B$7864,G$2),4)</f>
        <v>194.04</v>
      </c>
      <c r="H89" s="2" t="n">
        <f aca="false">ROUND(SUMIFS(Monthly_Sold!$H$2:$H$7864,Monthly_Sold!$F$2:$F$7864,$A89,Monthly_Sold!$B$2:$B$7864,H$2),4)</f>
        <v>37.23</v>
      </c>
      <c r="I89" s="2" t="n">
        <f aca="false">ROUND(SUM(B89:H89),4)</f>
        <v>472.75</v>
      </c>
      <c r="J89" s="6" t="n">
        <f aca="false">RANK(I89,$I$3:$I$304,0)+COUNTIF($I$3:I89,I89)-1</f>
        <v>85</v>
      </c>
      <c r="K89" s="6" t="n">
        <f aca="false">RANK(B89,$B$3:$B$304,0)+COUNTIF($B$3:B89,B89)-1</f>
        <v>163</v>
      </c>
      <c r="L89" s="6" t="n">
        <f aca="false">RANK(C89,$C$3:$C$304,0)+COUNTIF($C$3:C89,C89)-1</f>
        <v>176</v>
      </c>
      <c r="M89" s="6" t="n">
        <f aca="false">RANK(D89,$D$3:$D$304,0)+COUNTIF($D$3:D89,D89)-1</f>
        <v>179</v>
      </c>
      <c r="N89" s="6" t="n">
        <f aca="false">RANK(E89,$E$3:$E$304,0)+COUNTIF($E$3:E89,E89)-1</f>
        <v>178</v>
      </c>
      <c r="O89" s="6" t="n">
        <f aca="false">RANK(F89,$F$3:$F$304,0)+COUNTIF($F$3:F89,F89)-1</f>
        <v>43</v>
      </c>
      <c r="P89" s="6" t="n">
        <f aca="false">RANK(G89,$G$3:$G$304,0)+COUNTIF($G$3:G89,G89)-1</f>
        <v>64</v>
      </c>
      <c r="Q89" s="6" t="n">
        <f aca="false">RANK(H89,$H$3:$H$304,0)+COUNTIF($H$3:H89,H89)-1</f>
        <v>71</v>
      </c>
    </row>
    <row r="90" customFormat="false" ht="15" hidden="false" customHeight="false" outlineLevel="0" collapsed="false">
      <c r="A90" s="0" t="s">
        <v>204</v>
      </c>
      <c r="B90" s="2" t="n">
        <f aca="false">ROUND(SUMIFS(Monthly_Sold!$H$2:$H$7864,Monthly_Sold!$F$2:$F$7864,$A90,Monthly_Sold!$B$2:$B$7864,B$2),4)</f>
        <v>18.48</v>
      </c>
      <c r="C90" s="2" t="n">
        <f aca="false">ROUND(SUMIFS(Monthly_Sold!$H$2:$H$7864,Monthly_Sold!$F$2:$F$7864,$A90,Monthly_Sold!$B$2:$B$7864,C$2),4)</f>
        <v>294.08</v>
      </c>
      <c r="D90" s="2" t="n">
        <f aca="false">ROUND(SUMIFS(Monthly_Sold!$H$2:$H$7864,Monthly_Sold!$F$2:$F$7864,$A90,Monthly_Sold!$B$2:$B$7864,D$2),4)</f>
        <v>224.15</v>
      </c>
      <c r="E90" s="2" t="n">
        <f aca="false">ROUND(SUMIFS(Monthly_Sold!$H$2:$H$7864,Monthly_Sold!$F$2:$F$7864,$A90,Monthly_Sold!$B$2:$B$7864,E$2),4)</f>
        <v>88.5</v>
      </c>
      <c r="F90" s="2" t="n">
        <f aca="false">ROUND(SUMIFS(Monthly_Sold!$H$2:$H$7864,Monthly_Sold!$F$2:$F$7864,$A90,Monthly_Sold!$B$2:$B$7864,F$2),4)</f>
        <v>44.16</v>
      </c>
      <c r="G90" s="2" t="n">
        <f aca="false">ROUND(SUMIFS(Monthly_Sold!$H$2:$H$7864,Monthly_Sold!$F$2:$F$7864,$A90,Monthly_Sold!$B$2:$B$7864,G$2),4)</f>
        <v>0</v>
      </c>
      <c r="H90" s="2" t="n">
        <f aca="false">ROUND(SUMIFS(Monthly_Sold!$H$2:$H$7864,Monthly_Sold!$F$2:$F$7864,$A90,Monthly_Sold!$B$2:$B$7864,H$2),4)</f>
        <v>0</v>
      </c>
      <c r="I90" s="2" t="n">
        <f aca="false">ROUND(SUM(B90:H90),4)</f>
        <v>669.37</v>
      </c>
      <c r="J90" s="6" t="n">
        <f aca="false">RANK(I90,$I$3:$I$304,0)+COUNTIF($I$3:I90,I90)-1</f>
        <v>70</v>
      </c>
      <c r="K90" s="6" t="n">
        <f aca="false">RANK(B90,$B$3:$B$304,0)+COUNTIF($B$3:B90,B90)-1</f>
        <v>70</v>
      </c>
      <c r="L90" s="6" t="n">
        <f aca="false">RANK(C90,$C$3:$C$304,0)+COUNTIF($C$3:C90,C90)-1</f>
        <v>42</v>
      </c>
      <c r="M90" s="6" t="n">
        <f aca="false">RANK(D90,$D$3:$D$304,0)+COUNTIF($D$3:D90,D90)-1</f>
        <v>37</v>
      </c>
      <c r="N90" s="6" t="n">
        <f aca="false">RANK(E90,$E$3:$E$304,0)+COUNTIF($E$3:E90,E90)-1</f>
        <v>60</v>
      </c>
      <c r="O90" s="6" t="n">
        <f aca="false">RANK(F90,$F$3:$F$304,0)+COUNTIF($F$3:F90,F90)-1</f>
        <v>89</v>
      </c>
      <c r="P90" s="6" t="n">
        <f aca="false">RANK(G90,$G$3:$G$304,0)+COUNTIF($G$3:G90,G90)-1</f>
        <v>217</v>
      </c>
      <c r="Q90" s="6" t="n">
        <f aca="false">RANK(H90,$H$3:$H$304,0)+COUNTIF($H$3:H90,H90)-1</f>
        <v>195</v>
      </c>
    </row>
    <row r="91" customFormat="false" ht="15" hidden="false" customHeight="false" outlineLevel="0" collapsed="false">
      <c r="A91" s="0" t="s">
        <v>584</v>
      </c>
      <c r="B91" s="2" t="n">
        <f aca="false">ROUND(SUMIFS(Monthly_Sold!$H$2:$H$7864,Monthly_Sold!$F$2:$F$7864,$A91,Monthly_Sold!$B$2:$B$7864,B$2),4)</f>
        <v>0</v>
      </c>
      <c r="C91" s="2" t="n">
        <f aca="false">ROUND(SUMIFS(Monthly_Sold!$H$2:$H$7864,Monthly_Sold!$F$2:$F$7864,$A91,Monthly_Sold!$B$2:$B$7864,C$2),4)</f>
        <v>1.02</v>
      </c>
      <c r="D91" s="2" t="n">
        <f aca="false">ROUND(SUMIFS(Monthly_Sold!$H$2:$H$7864,Monthly_Sold!$F$2:$F$7864,$A91,Monthly_Sold!$B$2:$B$7864,D$2),4)</f>
        <v>0</v>
      </c>
      <c r="E91" s="2" t="n">
        <f aca="false">ROUND(SUMIFS(Monthly_Sold!$H$2:$H$7864,Monthly_Sold!$F$2:$F$7864,$A91,Monthly_Sold!$B$2:$B$7864,E$2),4)</f>
        <v>0</v>
      </c>
      <c r="F91" s="2" t="n">
        <f aca="false">ROUND(SUMIFS(Monthly_Sold!$H$2:$H$7864,Monthly_Sold!$F$2:$F$7864,$A91,Monthly_Sold!$B$2:$B$7864,F$2),4)</f>
        <v>0</v>
      </c>
      <c r="G91" s="2" t="n">
        <f aca="false">ROUND(SUMIFS(Monthly_Sold!$H$2:$H$7864,Monthly_Sold!$F$2:$F$7864,$A91,Monthly_Sold!$B$2:$B$7864,G$2),4)</f>
        <v>0</v>
      </c>
      <c r="H91" s="2" t="n">
        <f aca="false">ROUND(SUMIFS(Monthly_Sold!$H$2:$H$7864,Monthly_Sold!$F$2:$F$7864,$A91,Monthly_Sold!$B$2:$B$7864,H$2),4)</f>
        <v>0</v>
      </c>
      <c r="I91" s="2" t="n">
        <f aca="false">ROUND(SUM(B91:H91),4)</f>
        <v>1.02</v>
      </c>
      <c r="J91" s="6" t="n">
        <f aca="false">RANK(I91,$I$3:$I$304,0)+COUNTIF($I$3:I91,I91)-1</f>
        <v>261</v>
      </c>
      <c r="K91" s="6" t="n">
        <f aca="false">RANK(B91,$B$3:$B$304,0)+COUNTIF($B$3:B91,B91)-1</f>
        <v>164</v>
      </c>
      <c r="L91" s="6" t="n">
        <f aca="false">RANK(C91,$C$3:$C$304,0)+COUNTIF($C$3:C91,C91)-1</f>
        <v>86</v>
      </c>
      <c r="M91" s="6" t="n">
        <f aca="false">RANK(D91,$D$3:$D$304,0)+COUNTIF($D$3:D91,D91)-1</f>
        <v>180</v>
      </c>
      <c r="N91" s="6" t="n">
        <f aca="false">RANK(E91,$E$3:$E$304,0)+COUNTIF($E$3:E91,E91)-1</f>
        <v>179</v>
      </c>
      <c r="O91" s="6" t="n">
        <f aca="false">RANK(F91,$F$3:$F$304,0)+COUNTIF($F$3:F91,F91)-1</f>
        <v>226</v>
      </c>
      <c r="P91" s="6" t="n">
        <f aca="false">RANK(G91,$G$3:$G$304,0)+COUNTIF($G$3:G91,G91)-1</f>
        <v>218</v>
      </c>
      <c r="Q91" s="6" t="n">
        <f aca="false">RANK(H91,$H$3:$H$304,0)+COUNTIF($H$3:H91,H91)-1</f>
        <v>196</v>
      </c>
    </row>
    <row r="92" customFormat="false" ht="15" hidden="false" customHeight="false" outlineLevel="0" collapsed="false">
      <c r="A92" s="0" t="s">
        <v>465</v>
      </c>
      <c r="B92" s="2" t="n">
        <f aca="false">ROUND(SUMIFS(Monthly_Sold!$H$2:$H$7864,Monthly_Sold!$F$2:$F$7864,$A92,Monthly_Sold!$B$2:$B$7864,B$2),4)</f>
        <v>0</v>
      </c>
      <c r="C92" s="2" t="n">
        <f aca="false">ROUND(SUMIFS(Monthly_Sold!$H$2:$H$7864,Monthly_Sold!$F$2:$F$7864,$A92,Monthly_Sold!$B$2:$B$7864,C$2),4)</f>
        <v>0</v>
      </c>
      <c r="D92" s="2" t="n">
        <f aca="false">ROUND(SUMIFS(Monthly_Sold!$H$2:$H$7864,Monthly_Sold!$F$2:$F$7864,$A92,Monthly_Sold!$B$2:$B$7864,D$2),4)</f>
        <v>22.61</v>
      </c>
      <c r="E92" s="2" t="n">
        <f aca="false">ROUND(SUMIFS(Monthly_Sold!$H$2:$H$7864,Monthly_Sold!$F$2:$F$7864,$A92,Monthly_Sold!$B$2:$B$7864,E$2),4)</f>
        <v>0</v>
      </c>
      <c r="F92" s="2" t="n">
        <f aca="false">ROUND(SUMIFS(Monthly_Sold!$H$2:$H$7864,Monthly_Sold!$F$2:$F$7864,$A92,Monthly_Sold!$B$2:$B$7864,F$2),4)</f>
        <v>0</v>
      </c>
      <c r="G92" s="2" t="n">
        <f aca="false">ROUND(SUMIFS(Monthly_Sold!$H$2:$H$7864,Monthly_Sold!$F$2:$F$7864,$A92,Monthly_Sold!$B$2:$B$7864,G$2),4)</f>
        <v>0</v>
      </c>
      <c r="H92" s="2" t="n">
        <f aca="false">ROUND(SUMIFS(Monthly_Sold!$H$2:$H$7864,Monthly_Sold!$F$2:$F$7864,$A92,Monthly_Sold!$B$2:$B$7864,H$2),4)</f>
        <v>0</v>
      </c>
      <c r="I92" s="2" t="n">
        <f aca="false">ROUND(SUM(B92:H92),4)</f>
        <v>22.61</v>
      </c>
      <c r="J92" s="6" t="n">
        <f aca="false">RANK(I92,$I$3:$I$304,0)+COUNTIF($I$3:I92,I92)-1</f>
        <v>179</v>
      </c>
      <c r="K92" s="6" t="n">
        <f aca="false">RANK(B92,$B$3:$B$304,0)+COUNTIF($B$3:B92,B92)-1</f>
        <v>165</v>
      </c>
      <c r="L92" s="6" t="n">
        <f aca="false">RANK(C92,$C$3:$C$304,0)+COUNTIF($C$3:C92,C92)-1</f>
        <v>177</v>
      </c>
      <c r="M92" s="6" t="n">
        <f aca="false">RANK(D92,$D$3:$D$304,0)+COUNTIF($D$3:D92,D92)-1</f>
        <v>75</v>
      </c>
      <c r="N92" s="6" t="n">
        <f aca="false">RANK(E92,$E$3:$E$304,0)+COUNTIF($E$3:E92,E92)-1</f>
        <v>180</v>
      </c>
      <c r="O92" s="6" t="n">
        <f aca="false">RANK(F92,$F$3:$F$304,0)+COUNTIF($F$3:F92,F92)-1</f>
        <v>227</v>
      </c>
      <c r="P92" s="6" t="n">
        <f aca="false">RANK(G92,$G$3:$G$304,0)+COUNTIF($G$3:G92,G92)-1</f>
        <v>219</v>
      </c>
      <c r="Q92" s="6" t="n">
        <f aca="false">RANK(H92,$H$3:$H$304,0)+COUNTIF($H$3:H92,H92)-1</f>
        <v>197</v>
      </c>
    </row>
    <row r="93" customFormat="false" ht="15" hidden="false" customHeight="false" outlineLevel="0" collapsed="false">
      <c r="A93" s="0" t="s">
        <v>587</v>
      </c>
      <c r="B93" s="2" t="n">
        <f aca="false">ROUND(SUMIFS(Monthly_Sold!$H$2:$H$7864,Monthly_Sold!$F$2:$F$7864,$A93,Monthly_Sold!$B$2:$B$7864,B$2),4)</f>
        <v>0</v>
      </c>
      <c r="C93" s="2" t="n">
        <f aca="false">ROUND(SUMIFS(Monthly_Sold!$H$2:$H$7864,Monthly_Sold!$F$2:$F$7864,$A93,Monthly_Sold!$B$2:$B$7864,C$2),4)</f>
        <v>0.94</v>
      </c>
      <c r="D93" s="2" t="n">
        <f aca="false">ROUND(SUMIFS(Monthly_Sold!$H$2:$H$7864,Monthly_Sold!$F$2:$F$7864,$A93,Monthly_Sold!$B$2:$B$7864,D$2),4)</f>
        <v>0</v>
      </c>
      <c r="E93" s="2" t="n">
        <f aca="false">ROUND(SUMIFS(Monthly_Sold!$H$2:$H$7864,Monthly_Sold!$F$2:$F$7864,$A93,Monthly_Sold!$B$2:$B$7864,E$2),4)</f>
        <v>0</v>
      </c>
      <c r="F93" s="2" t="n">
        <f aca="false">ROUND(SUMIFS(Monthly_Sold!$H$2:$H$7864,Monthly_Sold!$F$2:$F$7864,$A93,Monthly_Sold!$B$2:$B$7864,F$2),4)</f>
        <v>0</v>
      </c>
      <c r="G93" s="2" t="n">
        <f aca="false">ROUND(SUMIFS(Monthly_Sold!$H$2:$H$7864,Monthly_Sold!$F$2:$F$7864,$A93,Monthly_Sold!$B$2:$B$7864,G$2),4)</f>
        <v>0</v>
      </c>
      <c r="H93" s="2" t="n">
        <f aca="false">ROUND(SUMIFS(Monthly_Sold!$H$2:$H$7864,Monthly_Sold!$F$2:$F$7864,$A93,Monthly_Sold!$B$2:$B$7864,H$2),4)</f>
        <v>0</v>
      </c>
      <c r="I93" s="2" t="n">
        <f aca="false">ROUND(SUM(B93:H93),4)</f>
        <v>0.94</v>
      </c>
      <c r="J93" s="6" t="n">
        <f aca="false">RANK(I93,$I$3:$I$304,0)+COUNTIF($I$3:I93,I93)-1</f>
        <v>264</v>
      </c>
      <c r="K93" s="6" t="n">
        <f aca="false">RANK(B93,$B$3:$B$304,0)+COUNTIF($B$3:B93,B93)-1</f>
        <v>166</v>
      </c>
      <c r="L93" s="6" t="n">
        <f aca="false">RANK(C93,$C$3:$C$304,0)+COUNTIF($C$3:C93,C93)-1</f>
        <v>87</v>
      </c>
      <c r="M93" s="6" t="n">
        <f aca="false">RANK(D93,$D$3:$D$304,0)+COUNTIF($D$3:D93,D93)-1</f>
        <v>181</v>
      </c>
      <c r="N93" s="6" t="n">
        <f aca="false">RANK(E93,$E$3:$E$304,0)+COUNTIF($E$3:E93,E93)-1</f>
        <v>181</v>
      </c>
      <c r="O93" s="6" t="n">
        <f aca="false">RANK(F93,$F$3:$F$304,0)+COUNTIF($F$3:F93,F93)-1</f>
        <v>228</v>
      </c>
      <c r="P93" s="6" t="n">
        <f aca="false">RANK(G93,$G$3:$G$304,0)+COUNTIF($G$3:G93,G93)-1</f>
        <v>220</v>
      </c>
      <c r="Q93" s="6" t="n">
        <f aca="false">RANK(H93,$H$3:$H$304,0)+COUNTIF($H$3:H93,H93)-1</f>
        <v>198</v>
      </c>
    </row>
    <row r="94" customFormat="false" ht="15" hidden="false" customHeight="false" outlineLevel="0" collapsed="false">
      <c r="A94" s="0" t="s">
        <v>415</v>
      </c>
      <c r="B94" s="2" t="n">
        <f aca="false">ROUND(SUMIFS(Monthly_Sold!$H$2:$H$7864,Monthly_Sold!$F$2:$F$7864,$A94,Monthly_Sold!$B$2:$B$7864,B$2),4)</f>
        <v>0</v>
      </c>
      <c r="C94" s="2" t="n">
        <f aca="false">ROUND(SUMIFS(Monthly_Sold!$H$2:$H$7864,Monthly_Sold!$F$2:$F$7864,$A94,Monthly_Sold!$B$2:$B$7864,C$2),4)</f>
        <v>0</v>
      </c>
      <c r="D94" s="2" t="n">
        <f aca="false">ROUND(SUMIFS(Monthly_Sold!$H$2:$H$7864,Monthly_Sold!$F$2:$F$7864,$A94,Monthly_Sold!$B$2:$B$7864,D$2),4)</f>
        <v>49.73</v>
      </c>
      <c r="E94" s="2" t="n">
        <f aca="false">ROUND(SUMIFS(Monthly_Sold!$H$2:$H$7864,Monthly_Sold!$F$2:$F$7864,$A94,Monthly_Sold!$B$2:$B$7864,E$2),4)</f>
        <v>0</v>
      </c>
      <c r="F94" s="2" t="n">
        <f aca="false">ROUND(SUMIFS(Monthly_Sold!$H$2:$H$7864,Monthly_Sold!$F$2:$F$7864,$A94,Monthly_Sold!$B$2:$B$7864,F$2),4)</f>
        <v>0</v>
      </c>
      <c r="G94" s="2" t="n">
        <f aca="false">ROUND(SUMIFS(Monthly_Sold!$H$2:$H$7864,Monthly_Sold!$F$2:$F$7864,$A94,Monthly_Sold!$B$2:$B$7864,G$2),4)</f>
        <v>0</v>
      </c>
      <c r="H94" s="2" t="n">
        <f aca="false">ROUND(SUMIFS(Monthly_Sold!$H$2:$H$7864,Monthly_Sold!$F$2:$F$7864,$A94,Monthly_Sold!$B$2:$B$7864,H$2),4)</f>
        <v>0</v>
      </c>
      <c r="I94" s="2" t="n">
        <f aca="false">ROUND(SUM(B94:H94),4)</f>
        <v>49.73</v>
      </c>
      <c r="J94" s="6" t="n">
        <f aca="false">RANK(I94,$I$3:$I$304,0)+COUNTIF($I$3:I94,I94)-1</f>
        <v>149</v>
      </c>
      <c r="K94" s="6" t="n">
        <f aca="false">RANK(B94,$B$3:$B$304,0)+COUNTIF($B$3:B94,B94)-1</f>
        <v>167</v>
      </c>
      <c r="L94" s="6" t="n">
        <f aca="false">RANK(C94,$C$3:$C$304,0)+COUNTIF($C$3:C94,C94)-1</f>
        <v>178</v>
      </c>
      <c r="M94" s="6" t="n">
        <f aca="false">RANK(D94,$D$3:$D$304,0)+COUNTIF($D$3:D94,D94)-1</f>
        <v>65</v>
      </c>
      <c r="N94" s="6" t="n">
        <f aca="false">RANK(E94,$E$3:$E$304,0)+COUNTIF($E$3:E94,E94)-1</f>
        <v>182</v>
      </c>
      <c r="O94" s="6" t="n">
        <f aca="false">RANK(F94,$F$3:$F$304,0)+COUNTIF($F$3:F94,F94)-1</f>
        <v>229</v>
      </c>
      <c r="P94" s="6" t="n">
        <f aca="false">RANK(G94,$G$3:$G$304,0)+COUNTIF($G$3:G94,G94)-1</f>
        <v>221</v>
      </c>
      <c r="Q94" s="6" t="n">
        <f aca="false">RANK(H94,$H$3:$H$304,0)+COUNTIF($H$3:H94,H94)-1</f>
        <v>199</v>
      </c>
    </row>
    <row r="95" customFormat="false" ht="15" hidden="false" customHeight="false" outlineLevel="0" collapsed="false">
      <c r="A95" s="0" t="s">
        <v>396</v>
      </c>
      <c r="B95" s="2" t="n">
        <f aca="false">ROUND(SUMIFS(Monthly_Sold!$H$2:$H$7864,Monthly_Sold!$F$2:$F$7864,$A95,Monthly_Sold!$B$2:$B$7864,B$2),4)</f>
        <v>0</v>
      </c>
      <c r="C95" s="2" t="n">
        <f aca="false">ROUND(SUMIFS(Monthly_Sold!$H$2:$H$7864,Monthly_Sold!$F$2:$F$7864,$A95,Monthly_Sold!$B$2:$B$7864,C$2),4)</f>
        <v>0</v>
      </c>
      <c r="D95" s="2" t="n">
        <f aca="false">ROUND(SUMIFS(Monthly_Sold!$H$2:$H$7864,Monthly_Sold!$F$2:$F$7864,$A95,Monthly_Sold!$B$2:$B$7864,D$2),4)</f>
        <v>60.72</v>
      </c>
      <c r="E95" s="2" t="n">
        <f aca="false">ROUND(SUMIFS(Monthly_Sold!$H$2:$H$7864,Monthly_Sold!$F$2:$F$7864,$A95,Monthly_Sold!$B$2:$B$7864,E$2),4)</f>
        <v>0</v>
      </c>
      <c r="F95" s="2" t="n">
        <f aca="false">ROUND(SUMIFS(Monthly_Sold!$H$2:$H$7864,Monthly_Sold!$F$2:$F$7864,$A95,Monthly_Sold!$B$2:$B$7864,F$2),4)</f>
        <v>0</v>
      </c>
      <c r="G95" s="2" t="n">
        <f aca="false">ROUND(SUMIFS(Monthly_Sold!$H$2:$H$7864,Monthly_Sold!$F$2:$F$7864,$A95,Monthly_Sold!$B$2:$B$7864,G$2),4)</f>
        <v>0</v>
      </c>
      <c r="H95" s="2" t="n">
        <f aca="false">ROUND(SUMIFS(Monthly_Sold!$H$2:$H$7864,Monthly_Sold!$F$2:$F$7864,$A95,Monthly_Sold!$B$2:$B$7864,H$2),4)</f>
        <v>0</v>
      </c>
      <c r="I95" s="2" t="n">
        <f aca="false">ROUND(SUM(B95:H95),4)</f>
        <v>60.72</v>
      </c>
      <c r="J95" s="6" t="n">
        <f aca="false">RANK(I95,$I$3:$I$304,0)+COUNTIF($I$3:I95,I95)-1</f>
        <v>138</v>
      </c>
      <c r="K95" s="6" t="n">
        <f aca="false">RANK(B95,$B$3:$B$304,0)+COUNTIF($B$3:B95,B95)-1</f>
        <v>168</v>
      </c>
      <c r="L95" s="6" t="n">
        <f aca="false">RANK(C95,$C$3:$C$304,0)+COUNTIF($C$3:C95,C95)-1</f>
        <v>179</v>
      </c>
      <c r="M95" s="6" t="n">
        <f aca="false">RANK(D95,$D$3:$D$304,0)+COUNTIF($D$3:D95,D95)-1</f>
        <v>59</v>
      </c>
      <c r="N95" s="6" t="n">
        <f aca="false">RANK(E95,$E$3:$E$304,0)+COUNTIF($E$3:E95,E95)-1</f>
        <v>183</v>
      </c>
      <c r="O95" s="6" t="n">
        <f aca="false">RANK(F95,$F$3:$F$304,0)+COUNTIF($F$3:F95,F95)-1</f>
        <v>230</v>
      </c>
      <c r="P95" s="6" t="n">
        <f aca="false">RANK(G95,$G$3:$G$304,0)+COUNTIF($G$3:G95,G95)-1</f>
        <v>222</v>
      </c>
      <c r="Q95" s="6" t="n">
        <f aca="false">RANK(H95,$H$3:$H$304,0)+COUNTIF($H$3:H95,H95)-1</f>
        <v>200</v>
      </c>
    </row>
    <row r="96" customFormat="false" ht="15" hidden="false" customHeight="false" outlineLevel="0" collapsed="false">
      <c r="A96" s="0" t="s">
        <v>484</v>
      </c>
      <c r="B96" s="2" t="n">
        <f aca="false">ROUND(SUMIFS(Monthly_Sold!$H$2:$H$7864,Monthly_Sold!$F$2:$F$7864,$A96,Monthly_Sold!$B$2:$B$7864,B$2),4)</f>
        <v>0</v>
      </c>
      <c r="C96" s="2" t="n">
        <f aca="false">ROUND(SUMIFS(Monthly_Sold!$H$2:$H$7864,Monthly_Sold!$F$2:$F$7864,$A96,Monthly_Sold!$B$2:$B$7864,C$2),4)</f>
        <v>0</v>
      </c>
      <c r="D96" s="2" t="n">
        <f aca="false">ROUND(SUMIFS(Monthly_Sold!$H$2:$H$7864,Monthly_Sold!$F$2:$F$7864,$A96,Monthly_Sold!$B$2:$B$7864,D$2),4)</f>
        <v>17.4</v>
      </c>
      <c r="E96" s="2" t="n">
        <f aca="false">ROUND(SUMIFS(Monthly_Sold!$H$2:$H$7864,Monthly_Sold!$F$2:$F$7864,$A96,Monthly_Sold!$B$2:$B$7864,E$2),4)</f>
        <v>0</v>
      </c>
      <c r="F96" s="2" t="n">
        <f aca="false">ROUND(SUMIFS(Monthly_Sold!$H$2:$H$7864,Monthly_Sold!$F$2:$F$7864,$A96,Monthly_Sold!$B$2:$B$7864,F$2),4)</f>
        <v>0</v>
      </c>
      <c r="G96" s="2" t="n">
        <f aca="false">ROUND(SUMIFS(Monthly_Sold!$H$2:$H$7864,Monthly_Sold!$F$2:$F$7864,$A96,Monthly_Sold!$B$2:$B$7864,G$2),4)</f>
        <v>0</v>
      </c>
      <c r="H96" s="2" t="n">
        <f aca="false">ROUND(SUMIFS(Monthly_Sold!$H$2:$H$7864,Monthly_Sold!$F$2:$F$7864,$A96,Monthly_Sold!$B$2:$B$7864,H$2),4)</f>
        <v>0</v>
      </c>
      <c r="I96" s="2" t="n">
        <f aca="false">ROUND(SUM(B96:H96),4)</f>
        <v>17.4</v>
      </c>
      <c r="J96" s="6" t="n">
        <f aca="false">RANK(I96,$I$3:$I$304,0)+COUNTIF($I$3:I96,I96)-1</f>
        <v>192</v>
      </c>
      <c r="K96" s="6" t="n">
        <f aca="false">RANK(B96,$B$3:$B$304,0)+COUNTIF($B$3:B96,B96)-1</f>
        <v>169</v>
      </c>
      <c r="L96" s="6" t="n">
        <f aca="false">RANK(C96,$C$3:$C$304,0)+COUNTIF($C$3:C96,C96)-1</f>
        <v>180</v>
      </c>
      <c r="M96" s="6" t="n">
        <f aca="false">RANK(D96,$D$3:$D$304,0)+COUNTIF($D$3:D96,D96)-1</f>
        <v>77</v>
      </c>
      <c r="N96" s="6" t="n">
        <f aca="false">RANK(E96,$E$3:$E$304,0)+COUNTIF($E$3:E96,E96)-1</f>
        <v>184</v>
      </c>
      <c r="O96" s="6" t="n">
        <f aca="false">RANK(F96,$F$3:$F$304,0)+COUNTIF($F$3:F96,F96)-1</f>
        <v>231</v>
      </c>
      <c r="P96" s="6" t="n">
        <f aca="false">RANK(G96,$G$3:$G$304,0)+COUNTIF($G$3:G96,G96)-1</f>
        <v>223</v>
      </c>
      <c r="Q96" s="6" t="n">
        <f aca="false">RANK(H96,$H$3:$H$304,0)+COUNTIF($H$3:H96,H96)-1</f>
        <v>201</v>
      </c>
    </row>
    <row r="97" customFormat="false" ht="15" hidden="false" customHeight="false" outlineLevel="0" collapsed="false">
      <c r="A97" s="0" t="s">
        <v>578</v>
      </c>
      <c r="B97" s="2" t="n">
        <f aca="false">ROUND(SUMIFS(Monthly_Sold!$H$2:$H$7864,Monthly_Sold!$F$2:$F$7864,$A97,Monthly_Sold!$B$2:$B$7864,B$2),4)</f>
        <v>0</v>
      </c>
      <c r="C97" s="2" t="n">
        <f aca="false">ROUND(SUMIFS(Monthly_Sold!$H$2:$H$7864,Monthly_Sold!$F$2:$F$7864,$A97,Monthly_Sold!$B$2:$B$7864,C$2),4)</f>
        <v>0</v>
      </c>
      <c r="D97" s="2" t="n">
        <f aca="false">ROUND(SUMIFS(Monthly_Sold!$H$2:$H$7864,Monthly_Sold!$F$2:$F$7864,$A97,Monthly_Sold!$B$2:$B$7864,D$2),4)</f>
        <v>0</v>
      </c>
      <c r="E97" s="2" t="n">
        <f aca="false">ROUND(SUMIFS(Monthly_Sold!$H$2:$H$7864,Monthly_Sold!$F$2:$F$7864,$A97,Monthly_Sold!$B$2:$B$7864,E$2),4)</f>
        <v>0</v>
      </c>
      <c r="F97" s="2" t="n">
        <f aca="false">ROUND(SUMIFS(Monthly_Sold!$H$2:$H$7864,Monthly_Sold!$F$2:$F$7864,$A97,Monthly_Sold!$B$2:$B$7864,F$2),4)</f>
        <v>0</v>
      </c>
      <c r="G97" s="2" t="n">
        <f aca="false">ROUND(SUMIFS(Monthly_Sold!$H$2:$H$7864,Monthly_Sold!$F$2:$F$7864,$A97,Monthly_Sold!$B$2:$B$7864,G$2),4)</f>
        <v>1.1044</v>
      </c>
      <c r="H97" s="2" t="n">
        <f aca="false">ROUND(SUMIFS(Monthly_Sold!$H$2:$H$7864,Monthly_Sold!$F$2:$F$7864,$A97,Monthly_Sold!$B$2:$B$7864,H$2),4)</f>
        <v>0</v>
      </c>
      <c r="I97" s="2" t="n">
        <f aca="false">ROUND(SUM(B97:H97),4)</f>
        <v>1.1044</v>
      </c>
      <c r="J97" s="6" t="n">
        <f aca="false">RANK(I97,$I$3:$I$304,0)+COUNTIF($I$3:I97,I97)-1</f>
        <v>257</v>
      </c>
      <c r="K97" s="6" t="n">
        <f aca="false">RANK(B97,$B$3:$B$304,0)+COUNTIF($B$3:B97,B97)-1</f>
        <v>170</v>
      </c>
      <c r="L97" s="6" t="n">
        <f aca="false">RANK(C97,$C$3:$C$304,0)+COUNTIF($C$3:C97,C97)-1</f>
        <v>181</v>
      </c>
      <c r="M97" s="6" t="n">
        <f aca="false">RANK(D97,$D$3:$D$304,0)+COUNTIF($D$3:D97,D97)-1</f>
        <v>182</v>
      </c>
      <c r="N97" s="6" t="n">
        <f aca="false">RANK(E97,$E$3:$E$304,0)+COUNTIF($E$3:E97,E97)-1</f>
        <v>185</v>
      </c>
      <c r="O97" s="6" t="n">
        <f aca="false">RANK(F97,$F$3:$F$304,0)+COUNTIF($F$3:F97,F97)-1</f>
        <v>232</v>
      </c>
      <c r="P97" s="6" t="n">
        <f aca="false">RANK(G97,$G$3:$G$304,0)+COUNTIF($G$3:G97,G97)-1</f>
        <v>160</v>
      </c>
      <c r="Q97" s="6" t="n">
        <f aca="false">RANK(H97,$H$3:$H$304,0)+COUNTIF($H$3:H97,H97)-1</f>
        <v>202</v>
      </c>
    </row>
    <row r="98" customFormat="false" ht="15" hidden="false" customHeight="false" outlineLevel="0" collapsed="false">
      <c r="A98" s="0" t="s">
        <v>92</v>
      </c>
      <c r="B98" s="2" t="n">
        <f aca="false">ROUND(SUMIFS(Monthly_Sold!$H$2:$H$7864,Monthly_Sold!$F$2:$F$7864,$A98,Monthly_Sold!$B$2:$B$7864,B$2),4)</f>
        <v>0</v>
      </c>
      <c r="C98" s="2" t="n">
        <f aca="false">ROUND(SUMIFS(Monthly_Sold!$H$2:$H$7864,Monthly_Sold!$F$2:$F$7864,$A98,Monthly_Sold!$B$2:$B$7864,C$2),4)</f>
        <v>0</v>
      </c>
      <c r="D98" s="2" t="n">
        <f aca="false">ROUND(SUMIFS(Monthly_Sold!$H$2:$H$7864,Monthly_Sold!$F$2:$F$7864,$A98,Monthly_Sold!$B$2:$B$7864,D$2),4)</f>
        <v>7.81</v>
      </c>
      <c r="E98" s="2" t="n">
        <f aca="false">ROUND(SUMIFS(Monthly_Sold!$H$2:$H$7864,Monthly_Sold!$F$2:$F$7864,$A98,Monthly_Sold!$B$2:$B$7864,E$2),4)</f>
        <v>0</v>
      </c>
      <c r="F98" s="2" t="n">
        <f aca="false">ROUND(SUMIFS(Monthly_Sold!$H$2:$H$7864,Monthly_Sold!$F$2:$F$7864,$A98,Monthly_Sold!$B$2:$B$7864,F$2),4)</f>
        <v>0</v>
      </c>
      <c r="G98" s="2" t="n">
        <f aca="false">ROUND(SUMIFS(Monthly_Sold!$H$2:$H$7864,Monthly_Sold!$F$2:$F$7864,$A98,Monthly_Sold!$B$2:$B$7864,G$2),4)</f>
        <v>0</v>
      </c>
      <c r="H98" s="2" t="n">
        <f aca="false">ROUND(SUMIFS(Monthly_Sold!$H$2:$H$7864,Monthly_Sold!$F$2:$F$7864,$A98,Monthly_Sold!$B$2:$B$7864,H$2),4)</f>
        <v>0</v>
      </c>
      <c r="I98" s="2" t="n">
        <f aca="false">ROUND(SUM(B98:H98),4)</f>
        <v>7.81</v>
      </c>
      <c r="J98" s="6" t="n">
        <f aca="false">RANK(I98,$I$3:$I$304,0)+COUNTIF($I$3:I98,I98)-1</f>
        <v>218</v>
      </c>
      <c r="K98" s="6" t="n">
        <f aca="false">RANK(B98,$B$3:$B$304,0)+COUNTIF($B$3:B98,B98)-1</f>
        <v>171</v>
      </c>
      <c r="L98" s="6" t="n">
        <f aca="false">RANK(C98,$C$3:$C$304,0)+COUNTIF($C$3:C98,C98)-1</f>
        <v>182</v>
      </c>
      <c r="M98" s="6" t="n">
        <f aca="false">RANK(D98,$D$3:$D$304,0)+COUNTIF($D$3:D98,D98)-1</f>
        <v>87</v>
      </c>
      <c r="N98" s="6" t="n">
        <f aca="false">RANK(E98,$E$3:$E$304,0)+COUNTIF($E$3:E98,E98)-1</f>
        <v>186</v>
      </c>
      <c r="O98" s="6" t="n">
        <f aca="false">RANK(F98,$F$3:$F$304,0)+COUNTIF($F$3:F98,F98)-1</f>
        <v>233</v>
      </c>
      <c r="P98" s="6" t="n">
        <f aca="false">RANK(G98,$G$3:$G$304,0)+COUNTIF($G$3:G98,G98)-1</f>
        <v>224</v>
      </c>
      <c r="Q98" s="6" t="n">
        <f aca="false">RANK(H98,$H$3:$H$304,0)+COUNTIF($H$3:H98,H98)-1</f>
        <v>203</v>
      </c>
    </row>
    <row r="99" customFormat="false" ht="15" hidden="false" customHeight="false" outlineLevel="0" collapsed="false">
      <c r="A99" s="0" t="s">
        <v>533</v>
      </c>
      <c r="B99" s="2" t="n">
        <f aca="false">ROUND(SUMIFS(Monthly_Sold!$H$2:$H$7864,Monthly_Sold!$F$2:$F$7864,$A99,Monthly_Sold!$B$2:$B$7864,B$2),4)</f>
        <v>0</v>
      </c>
      <c r="C99" s="2" t="n">
        <f aca="false">ROUND(SUMIFS(Monthly_Sold!$H$2:$H$7864,Monthly_Sold!$F$2:$F$7864,$A99,Monthly_Sold!$B$2:$B$7864,C$2),4)</f>
        <v>0</v>
      </c>
      <c r="D99" s="2" t="n">
        <f aca="false">ROUND(SUMIFS(Monthly_Sold!$H$2:$H$7864,Monthly_Sold!$F$2:$F$7864,$A99,Monthly_Sold!$B$2:$B$7864,D$2),4)</f>
        <v>0</v>
      </c>
      <c r="E99" s="2" t="n">
        <f aca="false">ROUND(SUMIFS(Monthly_Sold!$H$2:$H$7864,Monthly_Sold!$F$2:$F$7864,$A99,Monthly_Sold!$B$2:$B$7864,E$2),4)</f>
        <v>0</v>
      </c>
      <c r="F99" s="2" t="n">
        <f aca="false">ROUND(SUMIFS(Monthly_Sold!$H$2:$H$7864,Monthly_Sold!$F$2:$F$7864,$A99,Monthly_Sold!$B$2:$B$7864,F$2),4)</f>
        <v>5.93</v>
      </c>
      <c r="G99" s="2" t="n">
        <f aca="false">ROUND(SUMIFS(Monthly_Sold!$H$2:$H$7864,Monthly_Sold!$F$2:$F$7864,$A99,Monthly_Sold!$B$2:$B$7864,G$2),4)</f>
        <v>0</v>
      </c>
      <c r="H99" s="2" t="n">
        <f aca="false">ROUND(SUMIFS(Monthly_Sold!$H$2:$H$7864,Monthly_Sold!$F$2:$F$7864,$A99,Monthly_Sold!$B$2:$B$7864,H$2),4)</f>
        <v>0</v>
      </c>
      <c r="I99" s="2" t="n">
        <f aca="false">ROUND(SUM(B99:H99),4)</f>
        <v>5.93</v>
      </c>
      <c r="J99" s="6" t="n">
        <f aca="false">RANK(I99,$I$3:$I$304,0)+COUNTIF($I$3:I99,I99)-1</f>
        <v>223</v>
      </c>
      <c r="K99" s="6" t="n">
        <f aca="false">RANK(B99,$B$3:$B$304,0)+COUNTIF($B$3:B99,B99)-1</f>
        <v>172</v>
      </c>
      <c r="L99" s="6" t="n">
        <f aca="false">RANK(C99,$C$3:$C$304,0)+COUNTIF($C$3:C99,C99)-1</f>
        <v>183</v>
      </c>
      <c r="M99" s="6" t="n">
        <f aca="false">RANK(D99,$D$3:$D$304,0)+COUNTIF($D$3:D99,D99)-1</f>
        <v>183</v>
      </c>
      <c r="N99" s="6" t="n">
        <f aca="false">RANK(E99,$E$3:$E$304,0)+COUNTIF($E$3:E99,E99)-1</f>
        <v>187</v>
      </c>
      <c r="O99" s="6" t="n">
        <f aca="false">RANK(F99,$F$3:$F$304,0)+COUNTIF($F$3:F99,F99)-1</f>
        <v>140</v>
      </c>
      <c r="P99" s="6" t="n">
        <f aca="false">RANK(G99,$G$3:$G$304,0)+COUNTIF($G$3:G99,G99)-1</f>
        <v>225</v>
      </c>
      <c r="Q99" s="6" t="n">
        <f aca="false">RANK(H99,$H$3:$H$304,0)+COUNTIF($H$3:H99,H99)-1</f>
        <v>204</v>
      </c>
    </row>
    <row r="100" customFormat="false" ht="15" hidden="false" customHeight="false" outlineLevel="0" collapsed="false">
      <c r="A100" s="0" t="s">
        <v>405</v>
      </c>
      <c r="B100" s="2" t="n">
        <f aca="false">ROUND(SUMIFS(Monthly_Sold!$H$2:$H$7864,Monthly_Sold!$F$2:$F$7864,$A100,Monthly_Sold!$B$2:$B$7864,B$2),4)</f>
        <v>0</v>
      </c>
      <c r="C100" s="2" t="n">
        <f aca="false">ROUND(SUMIFS(Monthly_Sold!$H$2:$H$7864,Monthly_Sold!$F$2:$F$7864,$A100,Monthly_Sold!$B$2:$B$7864,C$2),4)</f>
        <v>0</v>
      </c>
      <c r="D100" s="2" t="n">
        <f aca="false">ROUND(SUMIFS(Monthly_Sold!$H$2:$H$7864,Monthly_Sold!$F$2:$F$7864,$A100,Monthly_Sold!$B$2:$B$7864,D$2),4)</f>
        <v>0</v>
      </c>
      <c r="E100" s="2" t="n">
        <f aca="false">ROUND(SUMIFS(Monthly_Sold!$H$2:$H$7864,Monthly_Sold!$F$2:$F$7864,$A100,Monthly_Sold!$B$2:$B$7864,E$2),4)</f>
        <v>0</v>
      </c>
      <c r="F100" s="2" t="n">
        <f aca="false">ROUND(SUMIFS(Monthly_Sold!$H$2:$H$7864,Monthly_Sold!$F$2:$F$7864,$A100,Monthly_Sold!$B$2:$B$7864,F$2),4)</f>
        <v>0</v>
      </c>
      <c r="G100" s="2" t="n">
        <f aca="false">ROUND(SUMIFS(Monthly_Sold!$H$2:$H$7864,Monthly_Sold!$F$2:$F$7864,$A100,Monthly_Sold!$B$2:$B$7864,G$2),4)</f>
        <v>20.63</v>
      </c>
      <c r="H100" s="2" t="n">
        <f aca="false">ROUND(SUMIFS(Monthly_Sold!$H$2:$H$7864,Monthly_Sold!$F$2:$F$7864,$A100,Monthly_Sold!$B$2:$B$7864,H$2),4)</f>
        <v>35.28</v>
      </c>
      <c r="I100" s="2" t="n">
        <f aca="false">ROUND(SUM(B100:H100),4)</f>
        <v>55.91</v>
      </c>
      <c r="J100" s="6" t="n">
        <f aca="false">RANK(I100,$I$3:$I$304,0)+COUNTIF($I$3:I100,I100)-1</f>
        <v>144</v>
      </c>
      <c r="K100" s="6" t="n">
        <f aca="false">RANK(B100,$B$3:$B$304,0)+COUNTIF($B$3:B100,B100)-1</f>
        <v>173</v>
      </c>
      <c r="L100" s="6" t="n">
        <f aca="false">RANK(C100,$C$3:$C$304,0)+COUNTIF($C$3:C100,C100)-1</f>
        <v>184</v>
      </c>
      <c r="M100" s="6" t="n">
        <f aca="false">RANK(D100,$D$3:$D$304,0)+COUNTIF($D$3:D100,D100)-1</f>
        <v>184</v>
      </c>
      <c r="N100" s="6" t="n">
        <f aca="false">RANK(E100,$E$3:$E$304,0)+COUNTIF($E$3:E100,E100)-1</f>
        <v>188</v>
      </c>
      <c r="O100" s="6" t="n">
        <f aca="false">RANK(F100,$F$3:$F$304,0)+COUNTIF($F$3:F100,F100)-1</f>
        <v>234</v>
      </c>
      <c r="P100" s="6" t="n">
        <f aca="false">RANK(G100,$G$3:$G$304,0)+COUNTIF($G$3:G100,G100)-1</f>
        <v>118</v>
      </c>
      <c r="Q100" s="6" t="n">
        <f aca="false">RANK(H100,$H$3:$H$304,0)+COUNTIF($H$3:H100,H100)-1</f>
        <v>73</v>
      </c>
    </row>
    <row r="101" customFormat="false" ht="15" hidden="false" customHeight="false" outlineLevel="0" collapsed="false">
      <c r="A101" s="0" t="s">
        <v>501</v>
      </c>
      <c r="B101" s="2" t="n">
        <f aca="false">ROUND(SUMIFS(Monthly_Sold!$H$2:$H$7864,Monthly_Sold!$F$2:$F$7864,$A101,Monthly_Sold!$B$2:$B$7864,B$2),4)</f>
        <v>0</v>
      </c>
      <c r="C101" s="2" t="n">
        <f aca="false">ROUND(SUMIFS(Monthly_Sold!$H$2:$H$7864,Monthly_Sold!$F$2:$F$7864,$A101,Monthly_Sold!$B$2:$B$7864,C$2),4)</f>
        <v>0</v>
      </c>
      <c r="D101" s="2" t="n">
        <f aca="false">ROUND(SUMIFS(Monthly_Sold!$H$2:$H$7864,Monthly_Sold!$F$2:$F$7864,$A101,Monthly_Sold!$B$2:$B$7864,D$2),4)</f>
        <v>0</v>
      </c>
      <c r="E101" s="2" t="n">
        <f aca="false">ROUND(SUMIFS(Monthly_Sold!$H$2:$H$7864,Monthly_Sold!$F$2:$F$7864,$A101,Monthly_Sold!$B$2:$B$7864,E$2),4)</f>
        <v>0</v>
      </c>
      <c r="F101" s="2" t="n">
        <f aca="false">ROUND(SUMIFS(Monthly_Sold!$H$2:$H$7864,Monthly_Sold!$F$2:$F$7864,$A101,Monthly_Sold!$B$2:$B$7864,F$2),4)</f>
        <v>1.42</v>
      </c>
      <c r="G101" s="2" t="n">
        <f aca="false">ROUND(SUMIFS(Monthly_Sold!$H$2:$H$7864,Monthly_Sold!$F$2:$F$7864,$A101,Monthly_Sold!$B$2:$B$7864,G$2),4)</f>
        <v>8.684</v>
      </c>
      <c r="H101" s="2" t="n">
        <f aca="false">ROUND(SUMIFS(Monthly_Sold!$H$2:$H$7864,Monthly_Sold!$F$2:$F$7864,$A101,Monthly_Sold!$B$2:$B$7864,H$2),4)</f>
        <v>3.85</v>
      </c>
      <c r="I101" s="2" t="n">
        <f aca="false">ROUND(SUM(B101:H101),4)</f>
        <v>13.954</v>
      </c>
      <c r="J101" s="6" t="n">
        <f aca="false">RANK(I101,$I$3:$I$304,0)+COUNTIF($I$3:I101,I101)-1</f>
        <v>200</v>
      </c>
      <c r="K101" s="6" t="n">
        <f aca="false">RANK(B101,$B$3:$B$304,0)+COUNTIF($B$3:B101,B101)-1</f>
        <v>174</v>
      </c>
      <c r="L101" s="6" t="n">
        <f aca="false">RANK(C101,$C$3:$C$304,0)+COUNTIF($C$3:C101,C101)-1</f>
        <v>185</v>
      </c>
      <c r="M101" s="6" t="n">
        <f aca="false">RANK(D101,$D$3:$D$304,0)+COUNTIF($D$3:D101,D101)-1</f>
        <v>185</v>
      </c>
      <c r="N101" s="6" t="n">
        <f aca="false">RANK(E101,$E$3:$E$304,0)+COUNTIF($E$3:E101,E101)-1</f>
        <v>189</v>
      </c>
      <c r="O101" s="6" t="n">
        <f aca="false">RANK(F101,$F$3:$F$304,0)+COUNTIF($F$3:F101,F101)-1</f>
        <v>157</v>
      </c>
      <c r="P101" s="6" t="n">
        <f aca="false">RANK(G101,$G$3:$G$304,0)+COUNTIF($G$3:G101,G101)-1</f>
        <v>137</v>
      </c>
      <c r="Q101" s="6" t="n">
        <f aca="false">RANK(H101,$H$3:$H$304,0)+COUNTIF($H$3:H101,H101)-1</f>
        <v>126</v>
      </c>
    </row>
    <row r="102" customFormat="false" ht="15" hidden="false" customHeight="false" outlineLevel="0" collapsed="false">
      <c r="A102" s="0" t="s">
        <v>552</v>
      </c>
      <c r="B102" s="2" t="n">
        <f aca="false">ROUND(SUMIFS(Monthly_Sold!$H$2:$H$7864,Monthly_Sold!$F$2:$F$7864,$A102,Monthly_Sold!$B$2:$B$7864,B$2),4)</f>
        <v>0</v>
      </c>
      <c r="C102" s="2" t="n">
        <f aca="false">ROUND(SUMIFS(Monthly_Sold!$H$2:$H$7864,Monthly_Sold!$F$2:$F$7864,$A102,Monthly_Sold!$B$2:$B$7864,C$2),4)</f>
        <v>0</v>
      </c>
      <c r="D102" s="2" t="n">
        <f aca="false">ROUND(SUMIFS(Monthly_Sold!$H$2:$H$7864,Monthly_Sold!$F$2:$F$7864,$A102,Monthly_Sold!$B$2:$B$7864,D$2),4)</f>
        <v>0</v>
      </c>
      <c r="E102" s="2" t="n">
        <f aca="false">ROUND(SUMIFS(Monthly_Sold!$H$2:$H$7864,Monthly_Sold!$F$2:$F$7864,$A102,Monthly_Sold!$B$2:$B$7864,E$2),4)</f>
        <v>0</v>
      </c>
      <c r="F102" s="2" t="n">
        <f aca="false">ROUND(SUMIFS(Monthly_Sold!$H$2:$H$7864,Monthly_Sold!$F$2:$F$7864,$A102,Monthly_Sold!$B$2:$B$7864,F$2),4)</f>
        <v>0</v>
      </c>
      <c r="G102" s="2" t="n">
        <f aca="false">ROUND(SUMIFS(Monthly_Sold!$H$2:$H$7864,Monthly_Sold!$F$2:$F$7864,$A102,Monthly_Sold!$B$2:$B$7864,G$2),4)</f>
        <v>0.705</v>
      </c>
      <c r="H102" s="2" t="n">
        <f aca="false">ROUND(SUMIFS(Monthly_Sold!$H$2:$H$7864,Monthly_Sold!$F$2:$F$7864,$A102,Monthly_Sold!$B$2:$B$7864,H$2),4)</f>
        <v>3.06</v>
      </c>
      <c r="I102" s="2" t="n">
        <f aca="false">ROUND(SUM(B102:H102),4)</f>
        <v>3.765</v>
      </c>
      <c r="J102" s="6" t="n">
        <f aca="false">RANK(I102,$I$3:$I$304,0)+COUNTIF($I$3:I102,I102)-1</f>
        <v>236</v>
      </c>
      <c r="K102" s="6" t="n">
        <f aca="false">RANK(B102,$B$3:$B$304,0)+COUNTIF($B$3:B102,B102)-1</f>
        <v>175</v>
      </c>
      <c r="L102" s="6" t="n">
        <f aca="false">RANK(C102,$C$3:$C$304,0)+COUNTIF($C$3:C102,C102)-1</f>
        <v>186</v>
      </c>
      <c r="M102" s="6" t="n">
        <f aca="false">RANK(D102,$D$3:$D$304,0)+COUNTIF($D$3:D102,D102)-1</f>
        <v>186</v>
      </c>
      <c r="N102" s="6" t="n">
        <f aca="false">RANK(E102,$E$3:$E$304,0)+COUNTIF($E$3:E102,E102)-1</f>
        <v>190</v>
      </c>
      <c r="O102" s="6" t="n">
        <f aca="false">RANK(F102,$F$3:$F$304,0)+COUNTIF($F$3:F102,F102)-1</f>
        <v>235</v>
      </c>
      <c r="P102" s="6" t="n">
        <f aca="false">RANK(G102,$G$3:$G$304,0)+COUNTIF($G$3:G102,G102)-1</f>
        <v>165</v>
      </c>
      <c r="Q102" s="6" t="n">
        <f aca="false">RANK(H102,$H$3:$H$304,0)+COUNTIF($H$3:H102,H102)-1</f>
        <v>137</v>
      </c>
    </row>
    <row r="103" customFormat="false" ht="15" hidden="false" customHeight="false" outlineLevel="0" collapsed="false">
      <c r="A103" s="0" t="s">
        <v>430</v>
      </c>
      <c r="B103" s="2" t="n">
        <f aca="false">ROUND(SUMIFS(Monthly_Sold!$H$2:$H$7864,Monthly_Sold!$F$2:$F$7864,$A103,Monthly_Sold!$B$2:$B$7864,B$2),4)</f>
        <v>0</v>
      </c>
      <c r="C103" s="2" t="n">
        <f aca="false">ROUND(SUMIFS(Monthly_Sold!$H$2:$H$7864,Monthly_Sold!$F$2:$F$7864,$A103,Monthly_Sold!$B$2:$B$7864,C$2),4)</f>
        <v>0</v>
      </c>
      <c r="D103" s="2" t="n">
        <f aca="false">ROUND(SUMIFS(Monthly_Sold!$H$2:$H$7864,Monthly_Sold!$F$2:$F$7864,$A103,Monthly_Sold!$B$2:$B$7864,D$2),4)</f>
        <v>0</v>
      </c>
      <c r="E103" s="2" t="n">
        <f aca="false">ROUND(SUMIFS(Monthly_Sold!$H$2:$H$7864,Monthly_Sold!$F$2:$F$7864,$A103,Monthly_Sold!$B$2:$B$7864,E$2),4)</f>
        <v>0</v>
      </c>
      <c r="F103" s="2" t="n">
        <f aca="false">ROUND(SUMIFS(Monthly_Sold!$H$2:$H$7864,Monthly_Sold!$F$2:$F$7864,$A103,Monthly_Sold!$B$2:$B$7864,F$2),4)</f>
        <v>0</v>
      </c>
      <c r="G103" s="2" t="n">
        <f aca="false">ROUND(SUMIFS(Monthly_Sold!$H$2:$H$7864,Monthly_Sold!$F$2:$F$7864,$A103,Monthly_Sold!$B$2:$B$7864,G$2),4)</f>
        <v>34.48</v>
      </c>
      <c r="H103" s="2" t="n">
        <f aca="false">ROUND(SUMIFS(Monthly_Sold!$H$2:$H$7864,Monthly_Sold!$F$2:$F$7864,$A103,Monthly_Sold!$B$2:$B$7864,H$2),4)</f>
        <v>5.66</v>
      </c>
      <c r="I103" s="2" t="n">
        <f aca="false">ROUND(SUM(B103:H103),4)</f>
        <v>40.14</v>
      </c>
      <c r="J103" s="6" t="n">
        <f aca="false">RANK(I103,$I$3:$I$304,0)+COUNTIF($I$3:I103,I103)-1</f>
        <v>156</v>
      </c>
      <c r="K103" s="6" t="n">
        <f aca="false">RANK(B103,$B$3:$B$304,0)+COUNTIF($B$3:B103,B103)-1</f>
        <v>176</v>
      </c>
      <c r="L103" s="6" t="n">
        <f aca="false">RANK(C103,$C$3:$C$304,0)+COUNTIF($C$3:C103,C103)-1</f>
        <v>187</v>
      </c>
      <c r="M103" s="6" t="n">
        <f aca="false">RANK(D103,$D$3:$D$304,0)+COUNTIF($D$3:D103,D103)-1</f>
        <v>187</v>
      </c>
      <c r="N103" s="6" t="n">
        <f aca="false">RANK(E103,$E$3:$E$304,0)+COUNTIF($E$3:E103,E103)-1</f>
        <v>191</v>
      </c>
      <c r="O103" s="6" t="n">
        <f aca="false">RANK(F103,$F$3:$F$304,0)+COUNTIF($F$3:F103,F103)-1</f>
        <v>236</v>
      </c>
      <c r="P103" s="6" t="n">
        <f aca="false">RANK(G103,$G$3:$G$304,0)+COUNTIF($G$3:G103,G103)-1</f>
        <v>106</v>
      </c>
      <c r="Q103" s="6" t="n">
        <f aca="false">RANK(H103,$H$3:$H$304,0)+COUNTIF($H$3:H103,H103)-1</f>
        <v>117</v>
      </c>
    </row>
    <row r="104" customFormat="false" ht="15" hidden="false" customHeight="false" outlineLevel="0" collapsed="false">
      <c r="A104" s="0" t="s">
        <v>509</v>
      </c>
      <c r="B104" s="2" t="n">
        <f aca="false">ROUND(SUMIFS(Monthly_Sold!$H$2:$H$7864,Monthly_Sold!$F$2:$F$7864,$A104,Monthly_Sold!$B$2:$B$7864,B$2),4)</f>
        <v>0</v>
      </c>
      <c r="C104" s="2" t="n">
        <f aca="false">ROUND(SUMIFS(Monthly_Sold!$H$2:$H$7864,Monthly_Sold!$F$2:$F$7864,$A104,Monthly_Sold!$B$2:$B$7864,C$2),4)</f>
        <v>0</v>
      </c>
      <c r="D104" s="2" t="n">
        <f aca="false">ROUND(SUMIFS(Monthly_Sold!$H$2:$H$7864,Monthly_Sold!$F$2:$F$7864,$A104,Monthly_Sold!$B$2:$B$7864,D$2),4)</f>
        <v>0</v>
      </c>
      <c r="E104" s="2" t="n">
        <f aca="false">ROUND(SUMIFS(Monthly_Sold!$H$2:$H$7864,Monthly_Sold!$F$2:$F$7864,$A104,Monthly_Sold!$B$2:$B$7864,E$2),4)</f>
        <v>0</v>
      </c>
      <c r="F104" s="2" t="n">
        <f aca="false">ROUND(SUMIFS(Monthly_Sold!$H$2:$H$7864,Monthly_Sold!$F$2:$F$7864,$A104,Monthly_Sold!$B$2:$B$7864,F$2),4)</f>
        <v>0</v>
      </c>
      <c r="G104" s="2" t="n">
        <f aca="false">ROUND(SUMIFS(Monthly_Sold!$H$2:$H$7864,Monthly_Sold!$F$2:$F$7864,$A104,Monthly_Sold!$B$2:$B$7864,G$2),4)</f>
        <v>11.81</v>
      </c>
      <c r="H104" s="2" t="n">
        <f aca="false">ROUND(SUMIFS(Monthly_Sold!$H$2:$H$7864,Monthly_Sold!$F$2:$F$7864,$A104,Monthly_Sold!$B$2:$B$7864,H$2),4)</f>
        <v>0</v>
      </c>
      <c r="I104" s="2" t="n">
        <f aca="false">ROUND(SUM(B104:H104),4)</f>
        <v>11.81</v>
      </c>
      <c r="J104" s="6" t="n">
        <f aca="false">RANK(I104,$I$3:$I$304,0)+COUNTIF($I$3:I104,I104)-1</f>
        <v>206</v>
      </c>
      <c r="K104" s="6" t="n">
        <f aca="false">RANK(B104,$B$3:$B$304,0)+COUNTIF($B$3:B104,B104)-1</f>
        <v>177</v>
      </c>
      <c r="L104" s="6" t="n">
        <f aca="false">RANK(C104,$C$3:$C$304,0)+COUNTIF($C$3:C104,C104)-1</f>
        <v>188</v>
      </c>
      <c r="M104" s="6" t="n">
        <f aca="false">RANK(D104,$D$3:$D$304,0)+COUNTIF($D$3:D104,D104)-1</f>
        <v>188</v>
      </c>
      <c r="N104" s="6" t="n">
        <f aca="false">RANK(E104,$E$3:$E$304,0)+COUNTIF($E$3:E104,E104)-1</f>
        <v>192</v>
      </c>
      <c r="O104" s="6" t="n">
        <f aca="false">RANK(F104,$F$3:$F$304,0)+COUNTIF($F$3:F104,F104)-1</f>
        <v>237</v>
      </c>
      <c r="P104" s="6" t="n">
        <f aca="false">RANK(G104,$G$3:$G$304,0)+COUNTIF($G$3:G104,G104)-1</f>
        <v>130</v>
      </c>
      <c r="Q104" s="6" t="n">
        <f aca="false">RANK(H104,$H$3:$H$304,0)+COUNTIF($H$3:H104,H104)-1</f>
        <v>205</v>
      </c>
    </row>
    <row r="105" customFormat="false" ht="15" hidden="false" customHeight="false" outlineLevel="0" collapsed="false">
      <c r="A105" s="0" t="s">
        <v>598</v>
      </c>
      <c r="B105" s="2" t="n">
        <f aca="false">ROUND(SUMIFS(Monthly_Sold!$H$2:$H$7864,Monthly_Sold!$F$2:$F$7864,$A105,Monthly_Sold!$B$2:$B$7864,B$2),4)</f>
        <v>0</v>
      </c>
      <c r="C105" s="2" t="n">
        <f aca="false">ROUND(SUMIFS(Monthly_Sold!$H$2:$H$7864,Monthly_Sold!$F$2:$F$7864,$A105,Monthly_Sold!$B$2:$B$7864,C$2),4)</f>
        <v>0</v>
      </c>
      <c r="D105" s="2" t="n">
        <f aca="false">ROUND(SUMIFS(Monthly_Sold!$H$2:$H$7864,Monthly_Sold!$F$2:$F$7864,$A105,Monthly_Sold!$B$2:$B$7864,D$2),4)</f>
        <v>0</v>
      </c>
      <c r="E105" s="2" t="n">
        <f aca="false">ROUND(SUMIFS(Monthly_Sold!$H$2:$H$7864,Monthly_Sold!$F$2:$F$7864,$A105,Monthly_Sold!$B$2:$B$7864,E$2),4)</f>
        <v>0</v>
      </c>
      <c r="F105" s="2" t="n">
        <f aca="false">ROUND(SUMIFS(Monthly_Sold!$H$2:$H$7864,Monthly_Sold!$F$2:$F$7864,$A105,Monthly_Sold!$B$2:$B$7864,F$2),4)</f>
        <v>0.35</v>
      </c>
      <c r="G105" s="2" t="n">
        <f aca="false">ROUND(SUMIFS(Monthly_Sold!$H$2:$H$7864,Monthly_Sold!$F$2:$F$7864,$A105,Monthly_Sold!$B$2:$B$7864,G$2),4)</f>
        <v>0</v>
      </c>
      <c r="H105" s="2" t="n">
        <f aca="false">ROUND(SUMIFS(Monthly_Sold!$H$2:$H$7864,Monthly_Sold!$F$2:$F$7864,$A105,Monthly_Sold!$B$2:$B$7864,H$2),4)</f>
        <v>0</v>
      </c>
      <c r="I105" s="2" t="n">
        <f aca="false">ROUND(SUM(B105:H105),4)</f>
        <v>0.35</v>
      </c>
      <c r="J105" s="6" t="n">
        <f aca="false">RANK(I105,$I$3:$I$304,0)+COUNTIF($I$3:I105,I105)-1</f>
        <v>274</v>
      </c>
      <c r="K105" s="6" t="n">
        <f aca="false">RANK(B105,$B$3:$B$304,0)+COUNTIF($B$3:B105,B105)-1</f>
        <v>178</v>
      </c>
      <c r="L105" s="6" t="n">
        <f aca="false">RANK(C105,$C$3:$C$304,0)+COUNTIF($C$3:C105,C105)-1</f>
        <v>189</v>
      </c>
      <c r="M105" s="6" t="n">
        <f aca="false">RANK(D105,$D$3:$D$304,0)+COUNTIF($D$3:D105,D105)-1</f>
        <v>189</v>
      </c>
      <c r="N105" s="6" t="n">
        <f aca="false">RANK(E105,$E$3:$E$304,0)+COUNTIF($E$3:E105,E105)-1</f>
        <v>193</v>
      </c>
      <c r="O105" s="6" t="n">
        <f aca="false">RANK(F105,$F$3:$F$304,0)+COUNTIF($F$3:F105,F105)-1</f>
        <v>166</v>
      </c>
      <c r="P105" s="6" t="n">
        <f aca="false">RANK(G105,$G$3:$G$304,0)+COUNTIF($G$3:G105,G105)-1</f>
        <v>226</v>
      </c>
      <c r="Q105" s="6" t="n">
        <f aca="false">RANK(H105,$H$3:$H$304,0)+COUNTIF($H$3:H105,H105)-1</f>
        <v>206</v>
      </c>
    </row>
    <row r="106" customFormat="false" ht="15" hidden="false" customHeight="false" outlineLevel="0" collapsed="false">
      <c r="A106" s="0" t="s">
        <v>283</v>
      </c>
      <c r="B106" s="2" t="n">
        <f aca="false">ROUND(SUMIFS(Monthly_Sold!$H$2:$H$7864,Monthly_Sold!$F$2:$F$7864,$A106,Monthly_Sold!$B$2:$B$7864,B$2),4)</f>
        <v>0</v>
      </c>
      <c r="C106" s="2" t="n">
        <f aca="false">ROUND(SUMIFS(Monthly_Sold!$H$2:$H$7864,Monthly_Sold!$F$2:$F$7864,$A106,Monthly_Sold!$B$2:$B$7864,C$2),4)</f>
        <v>0</v>
      </c>
      <c r="D106" s="2" t="n">
        <f aca="false">ROUND(SUMIFS(Monthly_Sold!$H$2:$H$7864,Monthly_Sold!$F$2:$F$7864,$A106,Monthly_Sold!$B$2:$B$7864,D$2),4)</f>
        <v>0</v>
      </c>
      <c r="E106" s="2" t="n">
        <f aca="false">ROUND(SUMIFS(Monthly_Sold!$H$2:$H$7864,Monthly_Sold!$F$2:$F$7864,$A106,Monthly_Sold!$B$2:$B$7864,E$2),4)</f>
        <v>0</v>
      </c>
      <c r="F106" s="2" t="n">
        <f aca="false">ROUND(SUMIFS(Monthly_Sold!$H$2:$H$7864,Monthly_Sold!$F$2:$F$7864,$A106,Monthly_Sold!$B$2:$B$7864,F$2),4)</f>
        <v>77.15</v>
      </c>
      <c r="G106" s="2" t="n">
        <f aca="false">ROUND(SUMIFS(Monthly_Sold!$H$2:$H$7864,Monthly_Sold!$F$2:$F$7864,$A106,Monthly_Sold!$B$2:$B$7864,G$2),4)</f>
        <v>169.68</v>
      </c>
      <c r="H106" s="2" t="n">
        <f aca="false">ROUND(SUMIFS(Monthly_Sold!$H$2:$H$7864,Monthly_Sold!$F$2:$F$7864,$A106,Monthly_Sold!$B$2:$B$7864,H$2),4)</f>
        <v>22.77</v>
      </c>
      <c r="I106" s="2" t="n">
        <f aca="false">ROUND(SUM(B106:H106),4)</f>
        <v>269.6</v>
      </c>
      <c r="J106" s="6" t="n">
        <f aca="false">RANK(I106,$I$3:$I$304,0)+COUNTIF($I$3:I106,I106)-1</f>
        <v>97</v>
      </c>
      <c r="K106" s="6" t="n">
        <f aca="false">RANK(B106,$B$3:$B$304,0)+COUNTIF($B$3:B106,B106)-1</f>
        <v>179</v>
      </c>
      <c r="L106" s="6" t="n">
        <f aca="false">RANK(C106,$C$3:$C$304,0)+COUNTIF($C$3:C106,C106)-1</f>
        <v>190</v>
      </c>
      <c r="M106" s="6" t="n">
        <f aca="false">RANK(D106,$D$3:$D$304,0)+COUNTIF($D$3:D106,D106)-1</f>
        <v>190</v>
      </c>
      <c r="N106" s="6" t="n">
        <f aca="false">RANK(E106,$E$3:$E$304,0)+COUNTIF($E$3:E106,E106)-1</f>
        <v>194</v>
      </c>
      <c r="O106" s="6" t="n">
        <f aca="false">RANK(F106,$F$3:$F$304,0)+COUNTIF($F$3:F106,F106)-1</f>
        <v>74</v>
      </c>
      <c r="P106" s="6" t="n">
        <f aca="false">RANK(G106,$G$3:$G$304,0)+COUNTIF($G$3:G106,G106)-1</f>
        <v>66</v>
      </c>
      <c r="Q106" s="6" t="n">
        <f aca="false">RANK(H106,$H$3:$H$304,0)+COUNTIF($H$3:H106,H106)-1</f>
        <v>91</v>
      </c>
    </row>
    <row r="107" customFormat="false" ht="15" hidden="false" customHeight="false" outlineLevel="0" collapsed="false">
      <c r="A107" s="0" t="s">
        <v>626</v>
      </c>
      <c r="B107" s="2" t="n">
        <f aca="false">ROUND(SUMIFS(Monthly_Sold!$H$2:$H$7864,Monthly_Sold!$F$2:$F$7864,$A107,Monthly_Sold!$B$2:$B$7864,B$2),4)</f>
        <v>0</v>
      </c>
      <c r="C107" s="2" t="n">
        <f aca="false">ROUND(SUMIFS(Monthly_Sold!$H$2:$H$7864,Monthly_Sold!$F$2:$F$7864,$A107,Monthly_Sold!$B$2:$B$7864,C$2),4)</f>
        <v>0</v>
      </c>
      <c r="D107" s="2" t="n">
        <f aca="false">ROUND(SUMIFS(Monthly_Sold!$H$2:$H$7864,Monthly_Sold!$F$2:$F$7864,$A107,Monthly_Sold!$B$2:$B$7864,D$2),4)</f>
        <v>0</v>
      </c>
      <c r="E107" s="2" t="n">
        <f aca="false">ROUND(SUMIFS(Monthly_Sold!$H$2:$H$7864,Monthly_Sold!$F$2:$F$7864,$A107,Monthly_Sold!$B$2:$B$7864,E$2),4)</f>
        <v>0</v>
      </c>
      <c r="F107" s="2" t="n">
        <f aca="false">ROUND(SUMIFS(Monthly_Sold!$H$2:$H$7864,Monthly_Sold!$F$2:$F$7864,$A107,Monthly_Sold!$B$2:$B$7864,F$2),4)</f>
        <v>0.02</v>
      </c>
      <c r="G107" s="2" t="n">
        <f aca="false">ROUND(SUMIFS(Monthly_Sold!$H$2:$H$7864,Monthly_Sold!$F$2:$F$7864,$A107,Monthly_Sold!$B$2:$B$7864,G$2),4)</f>
        <v>0</v>
      </c>
      <c r="H107" s="2" t="n">
        <f aca="false">ROUND(SUMIFS(Monthly_Sold!$H$2:$H$7864,Monthly_Sold!$F$2:$F$7864,$A107,Monthly_Sold!$B$2:$B$7864,H$2),4)</f>
        <v>0</v>
      </c>
      <c r="I107" s="2" t="n">
        <f aca="false">ROUND(SUM(B107:H107),4)</f>
        <v>0.02</v>
      </c>
      <c r="J107" s="6" t="n">
        <f aca="false">RANK(I107,$I$3:$I$304,0)+COUNTIF($I$3:I107,I107)-1</f>
        <v>299</v>
      </c>
      <c r="K107" s="6" t="n">
        <f aca="false">RANK(B107,$B$3:$B$304,0)+COUNTIF($B$3:B107,B107)-1</f>
        <v>180</v>
      </c>
      <c r="L107" s="6" t="n">
        <f aca="false">RANK(C107,$C$3:$C$304,0)+COUNTIF($C$3:C107,C107)-1</f>
        <v>191</v>
      </c>
      <c r="M107" s="6" t="n">
        <f aca="false">RANK(D107,$D$3:$D$304,0)+COUNTIF($D$3:D107,D107)-1</f>
        <v>191</v>
      </c>
      <c r="N107" s="6" t="n">
        <f aca="false">RANK(E107,$E$3:$E$304,0)+COUNTIF($E$3:E107,E107)-1</f>
        <v>195</v>
      </c>
      <c r="O107" s="6" t="n">
        <f aca="false">RANK(F107,$F$3:$F$304,0)+COUNTIF($F$3:F107,F107)-1</f>
        <v>181</v>
      </c>
      <c r="P107" s="6" t="n">
        <f aca="false">RANK(G107,$G$3:$G$304,0)+COUNTIF($G$3:G107,G107)-1</f>
        <v>227</v>
      </c>
      <c r="Q107" s="6" t="n">
        <f aca="false">RANK(H107,$H$3:$H$304,0)+COUNTIF($H$3:H107,H107)-1</f>
        <v>207</v>
      </c>
    </row>
    <row r="108" customFormat="false" ht="15" hidden="false" customHeight="false" outlineLevel="0" collapsed="false">
      <c r="A108" s="0" t="s">
        <v>519</v>
      </c>
      <c r="B108" s="2" t="n">
        <f aca="false">ROUND(SUMIFS(Monthly_Sold!$H$2:$H$7864,Monthly_Sold!$F$2:$F$7864,$A108,Monthly_Sold!$B$2:$B$7864,B$2),4)</f>
        <v>0</v>
      </c>
      <c r="C108" s="2" t="n">
        <f aca="false">ROUND(SUMIFS(Monthly_Sold!$H$2:$H$7864,Monthly_Sold!$F$2:$F$7864,$A108,Monthly_Sold!$B$2:$B$7864,C$2),4)</f>
        <v>0</v>
      </c>
      <c r="D108" s="2" t="n">
        <f aca="false">ROUND(SUMIFS(Monthly_Sold!$H$2:$H$7864,Monthly_Sold!$F$2:$F$7864,$A108,Monthly_Sold!$B$2:$B$7864,D$2),4)</f>
        <v>0</v>
      </c>
      <c r="E108" s="2" t="n">
        <f aca="false">ROUND(SUMIFS(Monthly_Sold!$H$2:$H$7864,Monthly_Sold!$F$2:$F$7864,$A108,Monthly_Sold!$B$2:$B$7864,E$2),4)</f>
        <v>0</v>
      </c>
      <c r="F108" s="2" t="n">
        <f aca="false">ROUND(SUMIFS(Monthly_Sold!$H$2:$H$7864,Monthly_Sold!$F$2:$F$7864,$A108,Monthly_Sold!$B$2:$B$7864,F$2),4)</f>
        <v>9.55</v>
      </c>
      <c r="G108" s="2" t="n">
        <f aca="false">ROUND(SUMIFS(Monthly_Sold!$H$2:$H$7864,Monthly_Sold!$F$2:$F$7864,$A108,Monthly_Sold!$B$2:$B$7864,G$2),4)</f>
        <v>0</v>
      </c>
      <c r="H108" s="2" t="n">
        <f aca="false">ROUND(SUMIFS(Monthly_Sold!$H$2:$H$7864,Monthly_Sold!$F$2:$F$7864,$A108,Monthly_Sold!$B$2:$B$7864,H$2),4)</f>
        <v>0</v>
      </c>
      <c r="I108" s="2" t="n">
        <f aca="false">ROUND(SUM(B108:H108),4)</f>
        <v>9.55</v>
      </c>
      <c r="J108" s="6" t="n">
        <f aca="false">RANK(I108,$I$3:$I$304,0)+COUNTIF($I$3:I108,I108)-1</f>
        <v>212</v>
      </c>
      <c r="K108" s="6" t="n">
        <f aca="false">RANK(B108,$B$3:$B$304,0)+COUNTIF($B$3:B108,B108)-1</f>
        <v>181</v>
      </c>
      <c r="L108" s="6" t="n">
        <f aca="false">RANK(C108,$C$3:$C$304,0)+COUNTIF($C$3:C108,C108)-1</f>
        <v>192</v>
      </c>
      <c r="M108" s="6" t="n">
        <f aca="false">RANK(D108,$D$3:$D$304,0)+COUNTIF($D$3:D108,D108)-1</f>
        <v>192</v>
      </c>
      <c r="N108" s="6" t="n">
        <f aca="false">RANK(E108,$E$3:$E$304,0)+COUNTIF($E$3:E108,E108)-1</f>
        <v>196</v>
      </c>
      <c r="O108" s="6" t="n">
        <f aca="false">RANK(F108,$F$3:$F$304,0)+COUNTIF($F$3:F108,F108)-1</f>
        <v>136</v>
      </c>
      <c r="P108" s="6" t="n">
        <f aca="false">RANK(G108,$G$3:$G$304,0)+COUNTIF($G$3:G108,G108)-1</f>
        <v>228</v>
      </c>
      <c r="Q108" s="6" t="n">
        <f aca="false">RANK(H108,$H$3:$H$304,0)+COUNTIF($H$3:H108,H108)-1</f>
        <v>208</v>
      </c>
    </row>
    <row r="109" customFormat="false" ht="15" hidden="false" customHeight="false" outlineLevel="0" collapsed="false">
      <c r="A109" s="0" t="s">
        <v>388</v>
      </c>
      <c r="B109" s="2" t="n">
        <f aca="false">ROUND(SUMIFS(Monthly_Sold!$H$2:$H$7864,Monthly_Sold!$F$2:$F$7864,$A109,Monthly_Sold!$B$2:$B$7864,B$2),4)</f>
        <v>0</v>
      </c>
      <c r="C109" s="2" t="n">
        <f aca="false">ROUND(SUMIFS(Monthly_Sold!$H$2:$H$7864,Monthly_Sold!$F$2:$F$7864,$A109,Monthly_Sold!$B$2:$B$7864,C$2),4)</f>
        <v>0</v>
      </c>
      <c r="D109" s="2" t="n">
        <f aca="false">ROUND(SUMIFS(Monthly_Sold!$H$2:$H$7864,Monthly_Sold!$F$2:$F$7864,$A109,Monthly_Sold!$B$2:$B$7864,D$2),4)</f>
        <v>0</v>
      </c>
      <c r="E109" s="2" t="n">
        <f aca="false">ROUND(SUMIFS(Monthly_Sold!$H$2:$H$7864,Monthly_Sold!$F$2:$F$7864,$A109,Monthly_Sold!$B$2:$B$7864,E$2),4)</f>
        <v>2.87</v>
      </c>
      <c r="F109" s="2" t="n">
        <f aca="false">ROUND(SUMIFS(Monthly_Sold!$H$2:$H$7864,Monthly_Sold!$F$2:$F$7864,$A109,Monthly_Sold!$B$2:$B$7864,F$2),4)</f>
        <v>62.54</v>
      </c>
      <c r="G109" s="2" t="n">
        <f aca="false">ROUND(SUMIFS(Monthly_Sold!$H$2:$H$7864,Monthly_Sold!$F$2:$F$7864,$A109,Monthly_Sold!$B$2:$B$7864,G$2),4)</f>
        <v>0</v>
      </c>
      <c r="H109" s="2" t="n">
        <f aca="false">ROUND(SUMIFS(Monthly_Sold!$H$2:$H$7864,Monthly_Sold!$F$2:$F$7864,$A109,Monthly_Sold!$B$2:$B$7864,H$2),4)</f>
        <v>0</v>
      </c>
      <c r="I109" s="2" t="n">
        <f aca="false">ROUND(SUM(B109:H109),4)</f>
        <v>65.41</v>
      </c>
      <c r="J109" s="6" t="n">
        <f aca="false">RANK(I109,$I$3:$I$304,0)+COUNTIF($I$3:I109,I109)-1</f>
        <v>136</v>
      </c>
      <c r="K109" s="6" t="n">
        <f aca="false">RANK(B109,$B$3:$B$304,0)+COUNTIF($B$3:B109,B109)-1</f>
        <v>182</v>
      </c>
      <c r="L109" s="6" t="n">
        <f aca="false">RANK(C109,$C$3:$C$304,0)+COUNTIF($C$3:C109,C109)-1</f>
        <v>193</v>
      </c>
      <c r="M109" s="6" t="n">
        <f aca="false">RANK(D109,$D$3:$D$304,0)+COUNTIF($D$3:D109,D109)-1</f>
        <v>193</v>
      </c>
      <c r="N109" s="6" t="n">
        <f aca="false">RANK(E109,$E$3:$E$304,0)+COUNTIF($E$3:E109,E109)-1</f>
        <v>89</v>
      </c>
      <c r="O109" s="6" t="n">
        <f aca="false">RANK(F109,$F$3:$F$304,0)+COUNTIF($F$3:F109,F109)-1</f>
        <v>80</v>
      </c>
      <c r="P109" s="6" t="n">
        <f aca="false">RANK(G109,$G$3:$G$304,0)+COUNTIF($G$3:G109,G109)-1</f>
        <v>229</v>
      </c>
      <c r="Q109" s="6" t="n">
        <f aca="false">RANK(H109,$H$3:$H$304,0)+COUNTIF($H$3:H109,H109)-1</f>
        <v>209</v>
      </c>
    </row>
    <row r="110" customFormat="false" ht="15" hidden="false" customHeight="false" outlineLevel="0" collapsed="false">
      <c r="A110" s="0" t="s">
        <v>38</v>
      </c>
      <c r="B110" s="2" t="n">
        <f aca="false">ROUND(SUMIFS(Monthly_Sold!$H$2:$H$7864,Monthly_Sold!$F$2:$F$7864,$A110,Monthly_Sold!$B$2:$B$7864,B$2),4)</f>
        <v>123.76</v>
      </c>
      <c r="C110" s="2" t="n">
        <f aca="false">ROUND(SUMIFS(Monthly_Sold!$H$2:$H$7864,Monthly_Sold!$F$2:$F$7864,$A110,Monthly_Sold!$B$2:$B$7864,C$2),4)</f>
        <v>230.54</v>
      </c>
      <c r="D110" s="2" t="n">
        <f aca="false">ROUND(SUMIFS(Monthly_Sold!$H$2:$H$7864,Monthly_Sold!$F$2:$F$7864,$A110,Monthly_Sold!$B$2:$B$7864,D$2),4)</f>
        <v>383.86</v>
      </c>
      <c r="E110" s="2" t="n">
        <f aca="false">ROUND(SUMIFS(Monthly_Sold!$H$2:$H$7864,Monthly_Sold!$F$2:$F$7864,$A110,Monthly_Sold!$B$2:$B$7864,E$2),4)</f>
        <v>366.55</v>
      </c>
      <c r="F110" s="2" t="n">
        <f aca="false">ROUND(SUMIFS(Monthly_Sold!$H$2:$H$7864,Monthly_Sold!$F$2:$F$7864,$A110,Monthly_Sold!$B$2:$B$7864,F$2),4)</f>
        <v>496.58</v>
      </c>
      <c r="G110" s="2" t="n">
        <f aca="false">ROUND(SUMIFS(Monthly_Sold!$H$2:$H$7864,Monthly_Sold!$F$2:$F$7864,$A110,Monthly_Sold!$B$2:$B$7864,G$2),4)</f>
        <v>766.34</v>
      </c>
      <c r="H110" s="2" t="n">
        <f aca="false">ROUND(SUMIFS(Monthly_Sold!$H$2:$H$7864,Monthly_Sold!$F$2:$F$7864,$A110,Monthly_Sold!$B$2:$B$7864,H$2),4)</f>
        <v>169.99</v>
      </c>
      <c r="I110" s="2" t="n">
        <f aca="false">ROUND(SUM(B110:H110),4)</f>
        <v>2537.62</v>
      </c>
      <c r="J110" s="6" t="n">
        <f aca="false">RANK(I110,$I$3:$I$304,0)+COUNTIF($I$3:I110,I110)-1</f>
        <v>34</v>
      </c>
      <c r="K110" s="6" t="n">
        <f aca="false">RANK(B110,$B$3:$B$304,0)+COUNTIF($B$3:B110,B110)-1</f>
        <v>57</v>
      </c>
      <c r="L110" s="6" t="n">
        <f aca="false">RANK(C110,$C$3:$C$304,0)+COUNTIF($C$3:C110,C110)-1</f>
        <v>47</v>
      </c>
      <c r="M110" s="6" t="n">
        <f aca="false">RANK(D110,$D$3:$D$304,0)+COUNTIF($D$3:D110,D110)-1</f>
        <v>31</v>
      </c>
      <c r="N110" s="6" t="n">
        <f aca="false">RANK(E110,$E$3:$E$304,0)+COUNTIF($E$3:E110,E110)-1</f>
        <v>33</v>
      </c>
      <c r="O110" s="6" t="n">
        <f aca="false">RANK(F110,$F$3:$F$304,0)+COUNTIF($F$3:F110,F110)-1</f>
        <v>32</v>
      </c>
      <c r="P110" s="6" t="n">
        <f aca="false">RANK(G110,$G$3:$G$304,0)+COUNTIF($G$3:G110,G110)-1</f>
        <v>23</v>
      </c>
      <c r="Q110" s="6" t="n">
        <f aca="false">RANK(H110,$H$3:$H$304,0)+COUNTIF($H$3:H110,H110)-1</f>
        <v>28</v>
      </c>
    </row>
    <row r="111" customFormat="false" ht="15" hidden="false" customHeight="false" outlineLevel="0" collapsed="false">
      <c r="A111" s="0" t="s">
        <v>181</v>
      </c>
      <c r="B111" s="2" t="n">
        <f aca="false">ROUND(SUMIFS(Monthly_Sold!$H$2:$H$7864,Monthly_Sold!$F$2:$F$7864,$A111,Monthly_Sold!$B$2:$B$7864,B$2),4)</f>
        <v>173.32</v>
      </c>
      <c r="C111" s="2" t="n">
        <f aca="false">ROUND(SUMIFS(Monthly_Sold!$H$2:$H$7864,Monthly_Sold!$F$2:$F$7864,$A111,Monthly_Sold!$B$2:$B$7864,C$2),4)</f>
        <v>132.99</v>
      </c>
      <c r="D111" s="2" t="n">
        <f aca="false">ROUND(SUMIFS(Monthly_Sold!$H$2:$H$7864,Monthly_Sold!$F$2:$F$7864,$A111,Monthly_Sold!$B$2:$B$7864,D$2),4)</f>
        <v>211.47</v>
      </c>
      <c r="E111" s="2" t="n">
        <f aca="false">ROUND(SUMIFS(Monthly_Sold!$H$2:$H$7864,Monthly_Sold!$F$2:$F$7864,$A111,Monthly_Sold!$B$2:$B$7864,E$2),4)</f>
        <v>105.36</v>
      </c>
      <c r="F111" s="2" t="n">
        <f aca="false">ROUND(SUMIFS(Monthly_Sold!$H$2:$H$7864,Monthly_Sold!$F$2:$F$7864,$A111,Monthly_Sold!$B$2:$B$7864,F$2),4)</f>
        <v>19.82</v>
      </c>
      <c r="G111" s="2" t="n">
        <f aca="false">ROUND(SUMIFS(Monthly_Sold!$H$2:$H$7864,Monthly_Sold!$F$2:$F$7864,$A111,Monthly_Sold!$B$2:$B$7864,G$2),4)</f>
        <v>0.39</v>
      </c>
      <c r="H111" s="2" t="n">
        <f aca="false">ROUND(SUMIFS(Monthly_Sold!$H$2:$H$7864,Monthly_Sold!$F$2:$F$7864,$A111,Monthly_Sold!$B$2:$B$7864,H$2),4)</f>
        <v>0.06</v>
      </c>
      <c r="I111" s="2" t="n">
        <f aca="false">ROUND(SUM(B111:H111),4)</f>
        <v>643.41</v>
      </c>
      <c r="J111" s="6" t="n">
        <f aca="false">RANK(I111,$I$3:$I$304,0)+COUNTIF($I$3:I111,I111)-1</f>
        <v>73</v>
      </c>
      <c r="K111" s="6" t="n">
        <f aca="false">RANK(B111,$B$3:$B$304,0)+COUNTIF($B$3:B111,B111)-1</f>
        <v>53</v>
      </c>
      <c r="L111" s="6" t="n">
        <f aca="false">RANK(C111,$C$3:$C$304,0)+COUNTIF($C$3:C111,C111)-1</f>
        <v>55</v>
      </c>
      <c r="M111" s="6" t="n">
        <f aca="false">RANK(D111,$D$3:$D$304,0)+COUNTIF($D$3:D111,D111)-1</f>
        <v>40</v>
      </c>
      <c r="N111" s="6" t="n">
        <f aca="false">RANK(E111,$E$3:$E$304,0)+COUNTIF($E$3:E111,E111)-1</f>
        <v>58</v>
      </c>
      <c r="O111" s="6" t="n">
        <f aca="false">RANK(F111,$F$3:$F$304,0)+COUNTIF($F$3:F111,F111)-1</f>
        <v>111</v>
      </c>
      <c r="P111" s="6" t="n">
        <f aca="false">RANK(G111,$G$3:$G$304,0)+COUNTIF($G$3:G111,G111)-1</f>
        <v>168</v>
      </c>
      <c r="Q111" s="6" t="n">
        <f aca="false">RANK(H111,$H$3:$H$304,0)+COUNTIF($H$3:H111,H111)-1</f>
        <v>160</v>
      </c>
    </row>
    <row r="112" customFormat="false" ht="15" hidden="false" customHeight="false" outlineLevel="0" collapsed="false">
      <c r="A112" s="0" t="s">
        <v>61</v>
      </c>
      <c r="B112" s="2" t="n">
        <f aca="false">ROUND(SUMIFS(Monthly_Sold!$H$2:$H$7864,Monthly_Sold!$F$2:$F$7864,$A112,Monthly_Sold!$B$2:$B$7864,B$2),4)</f>
        <v>1315.67</v>
      </c>
      <c r="C112" s="2" t="n">
        <f aca="false">ROUND(SUMIFS(Monthly_Sold!$H$2:$H$7864,Monthly_Sold!$F$2:$F$7864,$A112,Monthly_Sold!$B$2:$B$7864,C$2),4)</f>
        <v>874.71</v>
      </c>
      <c r="D112" s="2" t="n">
        <f aca="false">ROUND(SUMIFS(Monthly_Sold!$H$2:$H$7864,Monthly_Sold!$F$2:$F$7864,$A112,Monthly_Sold!$B$2:$B$7864,D$2),4)</f>
        <v>705.1</v>
      </c>
      <c r="E112" s="2" t="n">
        <f aca="false">ROUND(SUMIFS(Monthly_Sold!$H$2:$H$7864,Monthly_Sold!$F$2:$F$7864,$A112,Monthly_Sold!$B$2:$B$7864,E$2),4)</f>
        <v>327.85</v>
      </c>
      <c r="F112" s="2" t="n">
        <f aca="false">ROUND(SUMIFS(Monthly_Sold!$H$2:$H$7864,Monthly_Sold!$F$2:$F$7864,$A112,Monthly_Sold!$B$2:$B$7864,F$2),4)</f>
        <v>964.36</v>
      </c>
      <c r="G112" s="2" t="n">
        <f aca="false">ROUND(SUMIFS(Monthly_Sold!$H$2:$H$7864,Monthly_Sold!$F$2:$F$7864,$A112,Monthly_Sold!$B$2:$B$7864,G$2),4)</f>
        <v>1093.29</v>
      </c>
      <c r="H112" s="2" t="n">
        <f aca="false">ROUND(SUMIFS(Monthly_Sold!$H$2:$H$7864,Monthly_Sold!$F$2:$F$7864,$A112,Monthly_Sold!$B$2:$B$7864,H$2),4)</f>
        <v>298.27</v>
      </c>
      <c r="I112" s="2" t="n">
        <f aca="false">ROUND(SUM(B112:H112),4)</f>
        <v>5579.25</v>
      </c>
      <c r="J112" s="6" t="n">
        <f aca="false">RANK(I112,$I$3:$I$304,0)+COUNTIF($I$3:I112,I112)-1</f>
        <v>24</v>
      </c>
      <c r="K112" s="6" t="n">
        <f aca="false">RANK(B112,$B$3:$B$304,0)+COUNTIF($B$3:B112,B112)-1</f>
        <v>13</v>
      </c>
      <c r="L112" s="6" t="n">
        <f aca="false">RANK(C112,$C$3:$C$304,0)+COUNTIF($C$3:C112,C112)-1</f>
        <v>23</v>
      </c>
      <c r="M112" s="6" t="n">
        <f aca="false">RANK(D112,$D$3:$D$304,0)+COUNTIF($D$3:D112,D112)-1</f>
        <v>24</v>
      </c>
      <c r="N112" s="6" t="n">
        <f aca="false">RANK(E112,$E$3:$E$304,0)+COUNTIF($E$3:E112,E112)-1</f>
        <v>35</v>
      </c>
      <c r="O112" s="6" t="n">
        <f aca="false">RANK(F112,$F$3:$F$304,0)+COUNTIF($F$3:F112,F112)-1</f>
        <v>23</v>
      </c>
      <c r="P112" s="6" t="n">
        <f aca="false">RANK(G112,$G$3:$G$304,0)+COUNTIF($G$3:G112,G112)-1</f>
        <v>20</v>
      </c>
      <c r="Q112" s="6" t="n">
        <f aca="false">RANK(H112,$H$3:$H$304,0)+COUNTIF($H$3:H112,H112)-1</f>
        <v>20</v>
      </c>
    </row>
    <row r="113" customFormat="false" ht="15" hidden="false" customHeight="false" outlineLevel="0" collapsed="false">
      <c r="A113" s="0" t="s">
        <v>604</v>
      </c>
      <c r="B113" s="2" t="n">
        <f aca="false">ROUND(SUMIFS(Monthly_Sold!$H$2:$H$7864,Monthly_Sold!$F$2:$F$7864,$A113,Monthly_Sold!$B$2:$B$7864,B$2),4)</f>
        <v>0</v>
      </c>
      <c r="C113" s="2" t="n">
        <f aca="false">ROUND(SUMIFS(Monthly_Sold!$H$2:$H$7864,Monthly_Sold!$F$2:$F$7864,$A113,Monthly_Sold!$B$2:$B$7864,C$2),4)</f>
        <v>0</v>
      </c>
      <c r="D113" s="2" t="n">
        <f aca="false">ROUND(SUMIFS(Monthly_Sold!$H$2:$H$7864,Monthly_Sold!$F$2:$F$7864,$A113,Monthly_Sold!$B$2:$B$7864,D$2),4)</f>
        <v>0</v>
      </c>
      <c r="E113" s="2" t="n">
        <f aca="false">ROUND(SUMIFS(Monthly_Sold!$H$2:$H$7864,Monthly_Sold!$F$2:$F$7864,$A113,Monthly_Sold!$B$2:$B$7864,E$2),4)</f>
        <v>0</v>
      </c>
      <c r="F113" s="2" t="n">
        <f aca="false">ROUND(SUMIFS(Monthly_Sold!$H$2:$H$7864,Monthly_Sold!$F$2:$F$7864,$A113,Monthly_Sold!$B$2:$B$7864,F$2),4)</f>
        <v>0</v>
      </c>
      <c r="G113" s="2" t="n">
        <f aca="false">ROUND(SUMIFS(Monthly_Sold!$H$2:$H$7864,Monthly_Sold!$F$2:$F$7864,$A113,Monthly_Sold!$B$2:$B$7864,G$2),4)</f>
        <v>0</v>
      </c>
      <c r="H113" s="2" t="n">
        <f aca="false">ROUND(SUMIFS(Monthly_Sold!$H$2:$H$7864,Monthly_Sold!$F$2:$F$7864,$A113,Monthly_Sold!$B$2:$B$7864,H$2),4)</f>
        <v>0.21</v>
      </c>
      <c r="I113" s="2" t="n">
        <f aca="false">ROUND(SUM(B113:H113),4)</f>
        <v>0.21</v>
      </c>
      <c r="J113" s="6" t="n">
        <f aca="false">RANK(I113,$I$3:$I$304,0)+COUNTIF($I$3:I113,I113)-1</f>
        <v>280</v>
      </c>
      <c r="K113" s="6" t="n">
        <f aca="false">RANK(B113,$B$3:$B$304,0)+COUNTIF($B$3:B113,B113)-1</f>
        <v>183</v>
      </c>
      <c r="L113" s="6" t="n">
        <f aca="false">RANK(C113,$C$3:$C$304,0)+COUNTIF($C$3:C113,C113)-1</f>
        <v>194</v>
      </c>
      <c r="M113" s="6" t="n">
        <f aca="false">RANK(D113,$D$3:$D$304,0)+COUNTIF($D$3:D113,D113)-1</f>
        <v>194</v>
      </c>
      <c r="N113" s="6" t="n">
        <f aca="false">RANK(E113,$E$3:$E$304,0)+COUNTIF($E$3:E113,E113)-1</f>
        <v>197</v>
      </c>
      <c r="O113" s="6" t="n">
        <f aca="false">RANK(F113,$F$3:$F$304,0)+COUNTIF($F$3:F113,F113)-1</f>
        <v>238</v>
      </c>
      <c r="P113" s="6" t="n">
        <f aca="false">RANK(G113,$G$3:$G$304,0)+COUNTIF($G$3:G113,G113)-1</f>
        <v>230</v>
      </c>
      <c r="Q113" s="6" t="n">
        <f aca="false">RANK(H113,$H$3:$H$304,0)+COUNTIF($H$3:H113,H113)-1</f>
        <v>157</v>
      </c>
    </row>
    <row r="114" customFormat="false" ht="15" hidden="false" customHeight="false" outlineLevel="0" collapsed="false">
      <c r="A114" s="0" t="s">
        <v>592</v>
      </c>
      <c r="B114" s="2" t="n">
        <f aca="false">ROUND(SUMIFS(Monthly_Sold!$H$2:$H$7864,Monthly_Sold!$F$2:$F$7864,$A114,Monthly_Sold!$B$2:$B$7864,B$2),4)</f>
        <v>0</v>
      </c>
      <c r="C114" s="2" t="n">
        <f aca="false">ROUND(SUMIFS(Monthly_Sold!$H$2:$H$7864,Monthly_Sold!$F$2:$F$7864,$A114,Monthly_Sold!$B$2:$B$7864,C$2),4)</f>
        <v>0.41</v>
      </c>
      <c r="D114" s="2" t="n">
        <f aca="false">ROUND(SUMIFS(Monthly_Sold!$H$2:$H$7864,Monthly_Sold!$F$2:$F$7864,$A114,Monthly_Sold!$B$2:$B$7864,D$2),4)</f>
        <v>0.16</v>
      </c>
      <c r="E114" s="2" t="n">
        <f aca="false">ROUND(SUMIFS(Monthly_Sold!$H$2:$H$7864,Monthly_Sold!$F$2:$F$7864,$A114,Monthly_Sold!$B$2:$B$7864,E$2),4)</f>
        <v>0</v>
      </c>
      <c r="F114" s="2" t="n">
        <f aca="false">ROUND(SUMIFS(Monthly_Sold!$H$2:$H$7864,Monthly_Sold!$F$2:$F$7864,$A114,Monthly_Sold!$B$2:$B$7864,F$2),4)</f>
        <v>0</v>
      </c>
      <c r="G114" s="2" t="n">
        <f aca="false">ROUND(SUMIFS(Monthly_Sold!$H$2:$H$7864,Monthly_Sold!$F$2:$F$7864,$A114,Monthly_Sold!$B$2:$B$7864,G$2),4)</f>
        <v>0</v>
      </c>
      <c r="H114" s="2" t="n">
        <f aca="false">ROUND(SUMIFS(Monthly_Sold!$H$2:$H$7864,Monthly_Sold!$F$2:$F$7864,$A114,Monthly_Sold!$B$2:$B$7864,H$2),4)</f>
        <v>0</v>
      </c>
      <c r="I114" s="2" t="n">
        <f aca="false">ROUND(SUM(B114:H114),4)</f>
        <v>0.57</v>
      </c>
      <c r="J114" s="6" t="n">
        <f aca="false">RANK(I114,$I$3:$I$304,0)+COUNTIF($I$3:I114,I114)-1</f>
        <v>269</v>
      </c>
      <c r="K114" s="6" t="n">
        <f aca="false">RANK(B114,$B$3:$B$304,0)+COUNTIF($B$3:B114,B114)-1</f>
        <v>184</v>
      </c>
      <c r="L114" s="6" t="n">
        <f aca="false">RANK(C114,$C$3:$C$304,0)+COUNTIF($C$3:C114,C114)-1</f>
        <v>90</v>
      </c>
      <c r="M114" s="6" t="n">
        <f aca="false">RANK(D114,$D$3:$D$304,0)+COUNTIF($D$3:D114,D114)-1</f>
        <v>99</v>
      </c>
      <c r="N114" s="6" t="n">
        <f aca="false">RANK(E114,$E$3:$E$304,0)+COUNTIF($E$3:E114,E114)-1</f>
        <v>198</v>
      </c>
      <c r="O114" s="6" t="n">
        <f aca="false">RANK(F114,$F$3:$F$304,0)+COUNTIF($F$3:F114,F114)-1</f>
        <v>239</v>
      </c>
      <c r="P114" s="6" t="n">
        <f aca="false">RANK(G114,$G$3:$G$304,0)+COUNTIF($G$3:G114,G114)-1</f>
        <v>231</v>
      </c>
      <c r="Q114" s="6" t="n">
        <f aca="false">RANK(H114,$H$3:$H$304,0)+COUNTIF($H$3:H114,H114)-1</f>
        <v>210</v>
      </c>
    </row>
    <row r="115" customFormat="false" ht="15" hidden="false" customHeight="false" outlineLevel="0" collapsed="false">
      <c r="A115" s="0" t="s">
        <v>539</v>
      </c>
      <c r="B115" s="2" t="n">
        <f aca="false">ROUND(SUMIFS(Monthly_Sold!$H$2:$H$7864,Monthly_Sold!$F$2:$F$7864,$A115,Monthly_Sold!$B$2:$B$7864,B$2),4)</f>
        <v>0</v>
      </c>
      <c r="C115" s="2" t="n">
        <f aca="false">ROUND(SUMIFS(Monthly_Sold!$H$2:$H$7864,Monthly_Sold!$F$2:$F$7864,$A115,Monthly_Sold!$B$2:$B$7864,C$2),4)</f>
        <v>0</v>
      </c>
      <c r="D115" s="2" t="n">
        <f aca="false">ROUND(SUMIFS(Monthly_Sold!$H$2:$H$7864,Monthly_Sold!$F$2:$F$7864,$A115,Monthly_Sold!$B$2:$B$7864,D$2),4)</f>
        <v>0</v>
      </c>
      <c r="E115" s="2" t="n">
        <f aca="false">ROUND(SUMIFS(Monthly_Sold!$H$2:$H$7864,Monthly_Sold!$F$2:$F$7864,$A115,Monthly_Sold!$B$2:$B$7864,E$2),4)</f>
        <v>0</v>
      </c>
      <c r="F115" s="2" t="n">
        <f aca="false">ROUND(SUMIFS(Monthly_Sold!$H$2:$H$7864,Monthly_Sold!$F$2:$F$7864,$A115,Monthly_Sold!$B$2:$B$7864,F$2),4)</f>
        <v>5.65</v>
      </c>
      <c r="G115" s="2" t="n">
        <f aca="false">ROUND(SUMIFS(Monthly_Sold!$H$2:$H$7864,Monthly_Sold!$F$2:$F$7864,$A115,Monthly_Sold!$B$2:$B$7864,G$2),4)</f>
        <v>0</v>
      </c>
      <c r="H115" s="2" t="n">
        <f aca="false">ROUND(SUMIFS(Monthly_Sold!$H$2:$H$7864,Monthly_Sold!$F$2:$F$7864,$A115,Monthly_Sold!$B$2:$B$7864,H$2),4)</f>
        <v>0</v>
      </c>
      <c r="I115" s="2" t="n">
        <f aca="false">ROUND(SUM(B115:H115),4)</f>
        <v>5.65</v>
      </c>
      <c r="J115" s="6" t="n">
        <f aca="false">RANK(I115,$I$3:$I$304,0)+COUNTIF($I$3:I115,I115)-1</f>
        <v>226</v>
      </c>
      <c r="K115" s="6" t="n">
        <f aca="false">RANK(B115,$B$3:$B$304,0)+COUNTIF($B$3:B115,B115)-1</f>
        <v>185</v>
      </c>
      <c r="L115" s="6" t="n">
        <f aca="false">RANK(C115,$C$3:$C$304,0)+COUNTIF($C$3:C115,C115)-1</f>
        <v>195</v>
      </c>
      <c r="M115" s="6" t="n">
        <f aca="false">RANK(D115,$D$3:$D$304,0)+COUNTIF($D$3:D115,D115)-1</f>
        <v>195</v>
      </c>
      <c r="N115" s="6" t="n">
        <f aca="false">RANK(E115,$E$3:$E$304,0)+COUNTIF($E$3:E115,E115)-1</f>
        <v>199</v>
      </c>
      <c r="O115" s="6" t="n">
        <f aca="false">RANK(F115,$F$3:$F$304,0)+COUNTIF($F$3:F115,F115)-1</f>
        <v>141</v>
      </c>
      <c r="P115" s="6" t="n">
        <f aca="false">RANK(G115,$G$3:$G$304,0)+COUNTIF($G$3:G115,G115)-1</f>
        <v>232</v>
      </c>
      <c r="Q115" s="6" t="n">
        <f aca="false">RANK(H115,$H$3:$H$304,0)+COUNTIF($H$3:H115,H115)-1</f>
        <v>211</v>
      </c>
    </row>
    <row r="116" customFormat="false" ht="15" hidden="false" customHeight="false" outlineLevel="0" collapsed="false">
      <c r="A116" s="0" t="s">
        <v>573</v>
      </c>
      <c r="B116" s="2" t="n">
        <f aca="false">ROUND(SUMIFS(Monthly_Sold!$H$2:$H$7864,Monthly_Sold!$F$2:$F$7864,$A116,Monthly_Sold!$B$2:$B$7864,B$2),4)</f>
        <v>0</v>
      </c>
      <c r="C116" s="2" t="n">
        <f aca="false">ROUND(SUMIFS(Monthly_Sold!$H$2:$H$7864,Monthly_Sold!$F$2:$F$7864,$A116,Monthly_Sold!$B$2:$B$7864,C$2),4)</f>
        <v>1.52</v>
      </c>
      <c r="D116" s="2" t="n">
        <f aca="false">ROUND(SUMIFS(Monthly_Sold!$H$2:$H$7864,Monthly_Sold!$F$2:$F$7864,$A116,Monthly_Sold!$B$2:$B$7864,D$2),4)</f>
        <v>0</v>
      </c>
      <c r="E116" s="2" t="n">
        <f aca="false">ROUND(SUMIFS(Monthly_Sold!$H$2:$H$7864,Monthly_Sold!$F$2:$F$7864,$A116,Monthly_Sold!$B$2:$B$7864,E$2),4)</f>
        <v>0</v>
      </c>
      <c r="F116" s="2" t="n">
        <f aca="false">ROUND(SUMIFS(Monthly_Sold!$H$2:$H$7864,Monthly_Sold!$F$2:$F$7864,$A116,Monthly_Sold!$B$2:$B$7864,F$2),4)</f>
        <v>0</v>
      </c>
      <c r="G116" s="2" t="n">
        <f aca="false">ROUND(SUMIFS(Monthly_Sold!$H$2:$H$7864,Monthly_Sold!$F$2:$F$7864,$A116,Monthly_Sold!$B$2:$B$7864,G$2),4)</f>
        <v>0</v>
      </c>
      <c r="H116" s="2" t="n">
        <f aca="false">ROUND(SUMIFS(Monthly_Sold!$H$2:$H$7864,Monthly_Sold!$F$2:$F$7864,$A116,Monthly_Sold!$B$2:$B$7864,H$2),4)</f>
        <v>0</v>
      </c>
      <c r="I116" s="2" t="n">
        <f aca="false">ROUND(SUM(B116:H116),4)</f>
        <v>1.52</v>
      </c>
      <c r="J116" s="6" t="n">
        <f aca="false">RANK(I116,$I$3:$I$304,0)+COUNTIF($I$3:I116,I116)-1</f>
        <v>253</v>
      </c>
      <c r="K116" s="6" t="n">
        <f aca="false">RANK(B116,$B$3:$B$304,0)+COUNTIF($B$3:B116,B116)-1</f>
        <v>186</v>
      </c>
      <c r="L116" s="6" t="n">
        <f aca="false">RANK(C116,$C$3:$C$304,0)+COUNTIF($C$3:C116,C116)-1</f>
        <v>85</v>
      </c>
      <c r="M116" s="6" t="n">
        <f aca="false">RANK(D116,$D$3:$D$304,0)+COUNTIF($D$3:D116,D116)-1</f>
        <v>196</v>
      </c>
      <c r="N116" s="6" t="n">
        <f aca="false">RANK(E116,$E$3:$E$304,0)+COUNTIF($E$3:E116,E116)-1</f>
        <v>200</v>
      </c>
      <c r="O116" s="6" t="n">
        <f aca="false">RANK(F116,$F$3:$F$304,0)+COUNTIF($F$3:F116,F116)-1</f>
        <v>240</v>
      </c>
      <c r="P116" s="6" t="n">
        <f aca="false">RANK(G116,$G$3:$G$304,0)+COUNTIF($G$3:G116,G116)-1</f>
        <v>233</v>
      </c>
      <c r="Q116" s="6" t="n">
        <f aca="false">RANK(H116,$H$3:$H$304,0)+COUNTIF($H$3:H116,H116)-1</f>
        <v>212</v>
      </c>
    </row>
    <row r="117" customFormat="false" ht="15" hidden="false" customHeight="false" outlineLevel="0" collapsed="false">
      <c r="A117" s="0" t="s">
        <v>272</v>
      </c>
      <c r="B117" s="2" t="n">
        <f aca="false">ROUND(SUMIFS(Monthly_Sold!$H$2:$H$7864,Monthly_Sold!$F$2:$F$7864,$A117,Monthly_Sold!$B$2:$B$7864,B$2),4)</f>
        <v>63.85</v>
      </c>
      <c r="C117" s="2" t="n">
        <f aca="false">ROUND(SUMIFS(Monthly_Sold!$H$2:$H$7864,Monthly_Sold!$F$2:$F$7864,$A117,Monthly_Sold!$B$2:$B$7864,C$2),4)</f>
        <v>67.45</v>
      </c>
      <c r="D117" s="2" t="n">
        <f aca="false">ROUND(SUMIFS(Monthly_Sold!$H$2:$H$7864,Monthly_Sold!$F$2:$F$7864,$A117,Monthly_Sold!$B$2:$B$7864,D$2),4)</f>
        <v>7.04</v>
      </c>
      <c r="E117" s="2" t="n">
        <f aca="false">ROUND(SUMIFS(Monthly_Sold!$H$2:$H$7864,Monthly_Sold!$F$2:$F$7864,$A117,Monthly_Sold!$B$2:$B$7864,E$2),4)</f>
        <v>31.4</v>
      </c>
      <c r="F117" s="2" t="n">
        <f aca="false">ROUND(SUMIFS(Monthly_Sold!$H$2:$H$7864,Monthly_Sold!$F$2:$F$7864,$A117,Monthly_Sold!$B$2:$B$7864,F$2),4)</f>
        <v>119.88</v>
      </c>
      <c r="G117" s="2" t="n">
        <f aca="false">ROUND(SUMIFS(Monthly_Sold!$H$2:$H$7864,Monthly_Sold!$F$2:$F$7864,$A117,Monthly_Sold!$B$2:$B$7864,G$2),4)</f>
        <v>119.58</v>
      </c>
      <c r="H117" s="2" t="n">
        <f aca="false">ROUND(SUMIFS(Monthly_Sold!$H$2:$H$7864,Monthly_Sold!$F$2:$F$7864,$A117,Monthly_Sold!$B$2:$B$7864,H$2),4)</f>
        <v>12.41</v>
      </c>
      <c r="I117" s="2" t="n">
        <f aca="false">ROUND(SUM(B117:H117),4)</f>
        <v>421.61</v>
      </c>
      <c r="J117" s="6" t="n">
        <f aca="false">RANK(I117,$I$3:$I$304,0)+COUNTIF($I$3:I117,I117)-1</f>
        <v>88</v>
      </c>
      <c r="K117" s="6" t="n">
        <f aca="false">RANK(B117,$B$3:$B$304,0)+COUNTIF($B$3:B117,B117)-1</f>
        <v>63</v>
      </c>
      <c r="L117" s="6" t="n">
        <f aca="false">RANK(C117,$C$3:$C$304,0)+COUNTIF($C$3:C117,C117)-1</f>
        <v>61</v>
      </c>
      <c r="M117" s="6" t="n">
        <f aca="false">RANK(D117,$D$3:$D$304,0)+COUNTIF($D$3:D117,D117)-1</f>
        <v>89</v>
      </c>
      <c r="N117" s="6" t="n">
        <f aca="false">RANK(E117,$E$3:$E$304,0)+COUNTIF($E$3:E117,E117)-1</f>
        <v>75</v>
      </c>
      <c r="O117" s="6" t="n">
        <f aca="false">RANK(F117,$F$3:$F$304,0)+COUNTIF($F$3:F117,F117)-1</f>
        <v>59</v>
      </c>
      <c r="P117" s="6" t="n">
        <f aca="false">RANK(G117,$G$3:$G$304,0)+COUNTIF($G$3:G117,G117)-1</f>
        <v>73</v>
      </c>
      <c r="Q117" s="6" t="n">
        <f aca="false">RANK(H117,$H$3:$H$304,0)+COUNTIF($H$3:H117,H117)-1</f>
        <v>102</v>
      </c>
    </row>
    <row r="118" customFormat="false" ht="15" hidden="false" customHeight="false" outlineLevel="0" collapsed="false">
      <c r="A118" s="0" t="s">
        <v>45</v>
      </c>
      <c r="B118" s="2" t="n">
        <f aca="false">ROUND(SUMIFS(Monthly_Sold!$H$2:$H$7864,Monthly_Sold!$F$2:$F$7864,$A118,Monthly_Sold!$B$2:$B$7864,B$2),4)</f>
        <v>824.79</v>
      </c>
      <c r="C118" s="2" t="n">
        <f aca="false">ROUND(SUMIFS(Monthly_Sold!$H$2:$H$7864,Monthly_Sold!$F$2:$F$7864,$A118,Monthly_Sold!$B$2:$B$7864,C$2),4)</f>
        <v>2442.46</v>
      </c>
      <c r="D118" s="2" t="n">
        <f aca="false">ROUND(SUMIFS(Monthly_Sold!$H$2:$H$7864,Monthly_Sold!$F$2:$F$7864,$A118,Monthly_Sold!$B$2:$B$7864,D$2),4)</f>
        <v>3593.27</v>
      </c>
      <c r="E118" s="2" t="n">
        <f aca="false">ROUND(SUMIFS(Monthly_Sold!$H$2:$H$7864,Monthly_Sold!$F$2:$F$7864,$A118,Monthly_Sold!$B$2:$B$7864,E$2),4)</f>
        <v>3871.34</v>
      </c>
      <c r="F118" s="2" t="n">
        <f aca="false">ROUND(SUMIFS(Monthly_Sold!$H$2:$H$7864,Monthly_Sold!$F$2:$F$7864,$A118,Monthly_Sold!$B$2:$B$7864,F$2),4)</f>
        <v>1363.74</v>
      </c>
      <c r="G118" s="2" t="n">
        <f aca="false">ROUND(SUMIFS(Monthly_Sold!$H$2:$H$7864,Monthly_Sold!$F$2:$F$7864,$A118,Monthly_Sold!$B$2:$B$7864,G$2),4)</f>
        <v>1349.22</v>
      </c>
      <c r="H118" s="2" t="n">
        <f aca="false">ROUND(SUMIFS(Monthly_Sold!$H$2:$H$7864,Monthly_Sold!$F$2:$F$7864,$A118,Monthly_Sold!$B$2:$B$7864,H$2),4)</f>
        <v>883.76</v>
      </c>
      <c r="I118" s="2" t="n">
        <f aca="false">ROUND(SUM(B118:H118),4)</f>
        <v>14328.58</v>
      </c>
      <c r="J118" s="6" t="n">
        <f aca="false">RANK(I118,$I$3:$I$304,0)+COUNTIF($I$3:I118,I118)-1</f>
        <v>5</v>
      </c>
      <c r="K118" s="6" t="n">
        <f aca="false">RANK(B118,$B$3:$B$304,0)+COUNTIF($B$3:B118,B118)-1</f>
        <v>22</v>
      </c>
      <c r="L118" s="6" t="n">
        <f aca="false">RANK(C118,$C$3:$C$304,0)+COUNTIF($C$3:C118,C118)-1</f>
        <v>9</v>
      </c>
      <c r="M118" s="6" t="n">
        <f aca="false">RANK(D118,$D$3:$D$304,0)+COUNTIF($D$3:D118,D118)-1</f>
        <v>3</v>
      </c>
      <c r="N118" s="6" t="n">
        <f aca="false">RANK(E118,$E$3:$E$304,0)+COUNTIF($E$3:E118,E118)-1</f>
        <v>2</v>
      </c>
      <c r="O118" s="6" t="n">
        <f aca="false">RANK(F118,$F$3:$F$304,0)+COUNTIF($F$3:F118,F118)-1</f>
        <v>18</v>
      </c>
      <c r="P118" s="6" t="n">
        <f aca="false">RANK(G118,$G$3:$G$304,0)+COUNTIF($G$3:G118,G118)-1</f>
        <v>14</v>
      </c>
      <c r="Q118" s="6" t="n">
        <f aca="false">RANK(H118,$H$3:$H$304,0)+COUNTIF($H$3:H118,H118)-1</f>
        <v>5</v>
      </c>
    </row>
    <row r="119" customFormat="false" ht="15" hidden="false" customHeight="false" outlineLevel="0" collapsed="false">
      <c r="A119" s="0" t="s">
        <v>356</v>
      </c>
      <c r="B119" s="2" t="n">
        <f aca="false">ROUND(SUMIFS(Monthly_Sold!$H$2:$H$7864,Monthly_Sold!$F$2:$F$7864,$A119,Monthly_Sold!$B$2:$B$7864,B$2),4)</f>
        <v>0</v>
      </c>
      <c r="C119" s="2" t="n">
        <f aca="false">ROUND(SUMIFS(Monthly_Sold!$H$2:$H$7864,Monthly_Sold!$F$2:$F$7864,$A119,Monthly_Sold!$B$2:$B$7864,C$2),4)</f>
        <v>0</v>
      </c>
      <c r="D119" s="2" t="n">
        <f aca="false">ROUND(SUMIFS(Monthly_Sold!$H$2:$H$7864,Monthly_Sold!$F$2:$F$7864,$A119,Monthly_Sold!$B$2:$B$7864,D$2),4)</f>
        <v>0</v>
      </c>
      <c r="E119" s="2" t="n">
        <f aca="false">ROUND(SUMIFS(Monthly_Sold!$H$2:$H$7864,Monthly_Sold!$F$2:$F$7864,$A119,Monthly_Sold!$B$2:$B$7864,E$2),4)</f>
        <v>0</v>
      </c>
      <c r="F119" s="2" t="n">
        <f aca="false">ROUND(SUMIFS(Monthly_Sold!$H$2:$H$7864,Monthly_Sold!$F$2:$F$7864,$A119,Monthly_Sold!$B$2:$B$7864,F$2),4)</f>
        <v>0</v>
      </c>
      <c r="G119" s="2" t="n">
        <f aca="false">ROUND(SUMIFS(Monthly_Sold!$H$2:$H$7864,Monthly_Sold!$F$2:$F$7864,$A119,Monthly_Sold!$B$2:$B$7864,G$2),4)</f>
        <v>42.13</v>
      </c>
      <c r="H119" s="2" t="n">
        <f aca="false">ROUND(SUMIFS(Monthly_Sold!$H$2:$H$7864,Monthly_Sold!$F$2:$F$7864,$A119,Monthly_Sold!$B$2:$B$7864,H$2),4)</f>
        <v>55.28</v>
      </c>
      <c r="I119" s="2" t="n">
        <f aca="false">ROUND(SUM(B119:H119),4)</f>
        <v>97.41</v>
      </c>
      <c r="J119" s="6" t="n">
        <f aca="false">RANK(I119,$I$3:$I$304,0)+COUNTIF($I$3:I119,I119)-1</f>
        <v>117</v>
      </c>
      <c r="K119" s="6" t="n">
        <f aca="false">RANK(B119,$B$3:$B$304,0)+COUNTIF($B$3:B119,B119)-1</f>
        <v>187</v>
      </c>
      <c r="L119" s="6" t="n">
        <f aca="false">RANK(C119,$C$3:$C$304,0)+COUNTIF($C$3:C119,C119)-1</f>
        <v>196</v>
      </c>
      <c r="M119" s="6" t="n">
        <f aca="false">RANK(D119,$D$3:$D$304,0)+COUNTIF($D$3:D119,D119)-1</f>
        <v>197</v>
      </c>
      <c r="N119" s="6" t="n">
        <f aca="false">RANK(E119,$E$3:$E$304,0)+COUNTIF($E$3:E119,E119)-1</f>
        <v>201</v>
      </c>
      <c r="O119" s="6" t="n">
        <f aca="false">RANK(F119,$F$3:$F$304,0)+COUNTIF($F$3:F119,F119)-1</f>
        <v>241</v>
      </c>
      <c r="P119" s="6" t="n">
        <f aca="false">RANK(G119,$G$3:$G$304,0)+COUNTIF($G$3:G119,G119)-1</f>
        <v>100</v>
      </c>
      <c r="Q119" s="6" t="n">
        <f aca="false">RANK(H119,$H$3:$H$304,0)+COUNTIF($H$3:H119,H119)-1</f>
        <v>60</v>
      </c>
    </row>
    <row r="120" customFormat="false" ht="15" hidden="false" customHeight="false" outlineLevel="0" collapsed="false">
      <c r="A120" s="0" t="s">
        <v>360</v>
      </c>
      <c r="B120" s="2" t="n">
        <f aca="false">ROUND(SUMIFS(Monthly_Sold!$H$2:$H$7864,Monthly_Sold!$F$2:$F$7864,$A120,Monthly_Sold!$B$2:$B$7864,B$2),4)</f>
        <v>0</v>
      </c>
      <c r="C120" s="2" t="n">
        <f aca="false">ROUND(SUMIFS(Monthly_Sold!$H$2:$H$7864,Monthly_Sold!$F$2:$F$7864,$A120,Monthly_Sold!$B$2:$B$7864,C$2),4)</f>
        <v>0</v>
      </c>
      <c r="D120" s="2" t="n">
        <f aca="false">ROUND(SUMIFS(Monthly_Sold!$H$2:$H$7864,Monthly_Sold!$F$2:$F$7864,$A120,Monthly_Sold!$B$2:$B$7864,D$2),4)</f>
        <v>0</v>
      </c>
      <c r="E120" s="2" t="n">
        <f aca="false">ROUND(SUMIFS(Monthly_Sold!$H$2:$H$7864,Monthly_Sold!$F$2:$F$7864,$A120,Monthly_Sold!$B$2:$B$7864,E$2),4)</f>
        <v>0</v>
      </c>
      <c r="F120" s="2" t="n">
        <f aca="false">ROUND(SUMIFS(Monthly_Sold!$H$2:$H$7864,Monthly_Sold!$F$2:$F$7864,$A120,Monthly_Sold!$B$2:$B$7864,F$2),4)</f>
        <v>0</v>
      </c>
      <c r="G120" s="2" t="n">
        <f aca="false">ROUND(SUMIFS(Monthly_Sold!$H$2:$H$7864,Monthly_Sold!$F$2:$F$7864,$A120,Monthly_Sold!$B$2:$B$7864,G$2),4)</f>
        <v>52.66</v>
      </c>
      <c r="H120" s="2" t="n">
        <f aca="false">ROUND(SUMIFS(Monthly_Sold!$H$2:$H$7864,Monthly_Sold!$F$2:$F$7864,$A120,Monthly_Sold!$B$2:$B$7864,H$2),4)</f>
        <v>40.61</v>
      </c>
      <c r="I120" s="2" t="n">
        <f aca="false">ROUND(SUM(B120:H120),4)</f>
        <v>93.27</v>
      </c>
      <c r="J120" s="6" t="n">
        <f aca="false">RANK(I120,$I$3:$I$304,0)+COUNTIF($I$3:I120,I120)-1</f>
        <v>119</v>
      </c>
      <c r="K120" s="6" t="n">
        <f aca="false">RANK(B120,$B$3:$B$304,0)+COUNTIF($B$3:B120,B120)-1</f>
        <v>188</v>
      </c>
      <c r="L120" s="6" t="n">
        <f aca="false">RANK(C120,$C$3:$C$304,0)+COUNTIF($C$3:C120,C120)-1</f>
        <v>197</v>
      </c>
      <c r="M120" s="6" t="n">
        <f aca="false">RANK(D120,$D$3:$D$304,0)+COUNTIF($D$3:D120,D120)-1</f>
        <v>198</v>
      </c>
      <c r="N120" s="6" t="n">
        <f aca="false">RANK(E120,$E$3:$E$304,0)+COUNTIF($E$3:E120,E120)-1</f>
        <v>202</v>
      </c>
      <c r="O120" s="6" t="n">
        <f aca="false">RANK(F120,$F$3:$F$304,0)+COUNTIF($F$3:F120,F120)-1</f>
        <v>242</v>
      </c>
      <c r="P120" s="6" t="n">
        <f aca="false">RANK(G120,$G$3:$G$304,0)+COUNTIF($G$3:G120,G120)-1</f>
        <v>94</v>
      </c>
      <c r="Q120" s="6" t="n">
        <f aca="false">RANK(H120,$H$3:$H$304,0)+COUNTIF($H$3:H120,H120)-1</f>
        <v>65</v>
      </c>
    </row>
    <row r="121" customFormat="false" ht="15" hidden="false" customHeight="false" outlineLevel="0" collapsed="false">
      <c r="A121" s="0" t="s">
        <v>404</v>
      </c>
      <c r="B121" s="2" t="n">
        <f aca="false">ROUND(SUMIFS(Monthly_Sold!$H$2:$H$7864,Monthly_Sold!$F$2:$F$7864,$A121,Monthly_Sold!$B$2:$B$7864,B$2),4)</f>
        <v>0</v>
      </c>
      <c r="C121" s="2" t="n">
        <f aca="false">ROUND(SUMIFS(Monthly_Sold!$H$2:$H$7864,Monthly_Sold!$F$2:$F$7864,$A121,Monthly_Sold!$B$2:$B$7864,C$2),4)</f>
        <v>0</v>
      </c>
      <c r="D121" s="2" t="n">
        <f aca="false">ROUND(SUMIFS(Monthly_Sold!$H$2:$H$7864,Monthly_Sold!$F$2:$F$7864,$A121,Monthly_Sold!$B$2:$B$7864,D$2),4)</f>
        <v>0</v>
      </c>
      <c r="E121" s="2" t="n">
        <f aca="false">ROUND(SUMIFS(Monthly_Sold!$H$2:$H$7864,Monthly_Sold!$F$2:$F$7864,$A121,Monthly_Sold!$B$2:$B$7864,E$2),4)</f>
        <v>0</v>
      </c>
      <c r="F121" s="2" t="n">
        <f aca="false">ROUND(SUMIFS(Monthly_Sold!$H$2:$H$7864,Monthly_Sold!$F$2:$F$7864,$A121,Monthly_Sold!$B$2:$B$7864,F$2),4)</f>
        <v>18.56</v>
      </c>
      <c r="G121" s="2" t="n">
        <f aca="false">ROUND(SUMIFS(Monthly_Sold!$H$2:$H$7864,Monthly_Sold!$F$2:$F$7864,$A121,Monthly_Sold!$B$2:$B$7864,G$2),4)</f>
        <v>29.95</v>
      </c>
      <c r="H121" s="2" t="n">
        <f aca="false">ROUND(SUMIFS(Monthly_Sold!$H$2:$H$7864,Monthly_Sold!$F$2:$F$7864,$A121,Monthly_Sold!$B$2:$B$7864,H$2),4)</f>
        <v>7.67</v>
      </c>
      <c r="I121" s="2" t="n">
        <f aca="false">ROUND(SUM(B121:H121),4)</f>
        <v>56.18</v>
      </c>
      <c r="J121" s="6" t="n">
        <f aca="false">RANK(I121,$I$3:$I$304,0)+COUNTIF($I$3:I121,I121)-1</f>
        <v>143</v>
      </c>
      <c r="K121" s="6" t="n">
        <f aca="false">RANK(B121,$B$3:$B$304,0)+COUNTIF($B$3:B121,B121)-1</f>
        <v>189</v>
      </c>
      <c r="L121" s="6" t="n">
        <f aca="false">RANK(C121,$C$3:$C$304,0)+COUNTIF($C$3:C121,C121)-1</f>
        <v>198</v>
      </c>
      <c r="M121" s="6" t="n">
        <f aca="false">RANK(D121,$D$3:$D$304,0)+COUNTIF($D$3:D121,D121)-1</f>
        <v>199</v>
      </c>
      <c r="N121" s="6" t="n">
        <f aca="false">RANK(E121,$E$3:$E$304,0)+COUNTIF($E$3:E121,E121)-1</f>
        <v>203</v>
      </c>
      <c r="O121" s="6" t="n">
        <f aca="false">RANK(F121,$F$3:$F$304,0)+COUNTIF($F$3:F121,F121)-1</f>
        <v>113</v>
      </c>
      <c r="P121" s="6" t="n">
        <f aca="false">RANK(G121,$G$3:$G$304,0)+COUNTIF($G$3:G121,G121)-1</f>
        <v>110</v>
      </c>
      <c r="Q121" s="6" t="n">
        <f aca="false">RANK(H121,$H$3:$H$304,0)+COUNTIF($H$3:H121,H121)-1</f>
        <v>114</v>
      </c>
    </row>
    <row r="122" customFormat="false" ht="15" hidden="false" customHeight="false" outlineLevel="0" collapsed="false">
      <c r="A122" s="0" t="s">
        <v>340</v>
      </c>
      <c r="B122" s="2" t="n">
        <f aca="false">ROUND(SUMIFS(Monthly_Sold!$H$2:$H$7864,Monthly_Sold!$F$2:$F$7864,$A122,Monthly_Sold!$B$2:$B$7864,B$2),4)</f>
        <v>0.81</v>
      </c>
      <c r="C122" s="2" t="n">
        <f aca="false">ROUND(SUMIFS(Monthly_Sold!$H$2:$H$7864,Monthly_Sold!$F$2:$F$7864,$A122,Monthly_Sold!$B$2:$B$7864,C$2),4)</f>
        <v>0</v>
      </c>
      <c r="D122" s="2" t="n">
        <f aca="false">ROUND(SUMIFS(Monthly_Sold!$H$2:$H$7864,Monthly_Sold!$F$2:$F$7864,$A122,Monthly_Sold!$B$2:$B$7864,D$2),4)</f>
        <v>0</v>
      </c>
      <c r="E122" s="2" t="n">
        <f aca="false">ROUND(SUMIFS(Monthly_Sold!$H$2:$H$7864,Monthly_Sold!$F$2:$F$7864,$A122,Monthly_Sold!$B$2:$B$7864,E$2),4)</f>
        <v>0</v>
      </c>
      <c r="F122" s="2" t="n">
        <f aca="false">ROUND(SUMIFS(Monthly_Sold!$H$2:$H$7864,Monthly_Sold!$F$2:$F$7864,$A122,Monthly_Sold!$B$2:$B$7864,F$2),4)</f>
        <v>62.88</v>
      </c>
      <c r="G122" s="2" t="n">
        <f aca="false">ROUND(SUMIFS(Monthly_Sold!$H$2:$H$7864,Monthly_Sold!$F$2:$F$7864,$A122,Monthly_Sold!$B$2:$B$7864,G$2),4)</f>
        <v>83.63</v>
      </c>
      <c r="H122" s="2" t="n">
        <f aca="false">ROUND(SUMIFS(Monthly_Sold!$H$2:$H$7864,Monthly_Sold!$F$2:$F$7864,$A122,Monthly_Sold!$B$2:$B$7864,H$2),4)</f>
        <v>17.84</v>
      </c>
      <c r="I122" s="2" t="n">
        <f aca="false">ROUND(SUM(B122:H122),4)</f>
        <v>165.16</v>
      </c>
      <c r="J122" s="6" t="n">
        <f aca="false">RANK(I122,$I$3:$I$304,0)+COUNTIF($I$3:I122,I122)-1</f>
        <v>101</v>
      </c>
      <c r="K122" s="6" t="n">
        <f aca="false">RANK(B122,$B$3:$B$304,0)+COUNTIF($B$3:B122,B122)-1</f>
        <v>80</v>
      </c>
      <c r="L122" s="6" t="n">
        <f aca="false">RANK(C122,$C$3:$C$304,0)+COUNTIF($C$3:C122,C122)-1</f>
        <v>199</v>
      </c>
      <c r="M122" s="6" t="n">
        <f aca="false">RANK(D122,$D$3:$D$304,0)+COUNTIF($D$3:D122,D122)-1</f>
        <v>200</v>
      </c>
      <c r="N122" s="6" t="n">
        <f aca="false">RANK(E122,$E$3:$E$304,0)+COUNTIF($E$3:E122,E122)-1</f>
        <v>204</v>
      </c>
      <c r="O122" s="6" t="n">
        <f aca="false">RANK(F122,$F$3:$F$304,0)+COUNTIF($F$3:F122,F122)-1</f>
        <v>79</v>
      </c>
      <c r="P122" s="6" t="n">
        <f aca="false">RANK(G122,$G$3:$G$304,0)+COUNTIF($G$3:G122,G122)-1</f>
        <v>80</v>
      </c>
      <c r="Q122" s="6" t="n">
        <f aca="false">RANK(H122,$H$3:$H$304,0)+COUNTIF($H$3:H122,H122)-1</f>
        <v>95</v>
      </c>
    </row>
    <row r="123" customFormat="false" ht="15" hidden="false" customHeight="false" outlineLevel="0" collapsed="false">
      <c r="A123" s="0" t="s">
        <v>414</v>
      </c>
      <c r="B123" s="2" t="n">
        <f aca="false">ROUND(SUMIFS(Monthly_Sold!$H$2:$H$7864,Monthly_Sold!$F$2:$F$7864,$A123,Monthly_Sold!$B$2:$B$7864,B$2),4)</f>
        <v>0</v>
      </c>
      <c r="C123" s="2" t="n">
        <f aca="false">ROUND(SUMIFS(Monthly_Sold!$H$2:$H$7864,Monthly_Sold!$F$2:$F$7864,$A123,Monthly_Sold!$B$2:$B$7864,C$2),4)</f>
        <v>0</v>
      </c>
      <c r="D123" s="2" t="n">
        <f aca="false">ROUND(SUMIFS(Monthly_Sold!$H$2:$H$7864,Monthly_Sold!$F$2:$F$7864,$A123,Monthly_Sold!$B$2:$B$7864,D$2),4)</f>
        <v>0</v>
      </c>
      <c r="E123" s="2" t="n">
        <f aca="false">ROUND(SUMIFS(Monthly_Sold!$H$2:$H$7864,Monthly_Sold!$F$2:$F$7864,$A123,Monthly_Sold!$B$2:$B$7864,E$2),4)</f>
        <v>0</v>
      </c>
      <c r="F123" s="2" t="n">
        <f aca="false">ROUND(SUMIFS(Monthly_Sold!$H$2:$H$7864,Monthly_Sold!$F$2:$F$7864,$A123,Monthly_Sold!$B$2:$B$7864,F$2),4)</f>
        <v>16.9</v>
      </c>
      <c r="G123" s="2" t="n">
        <f aca="false">ROUND(SUMIFS(Monthly_Sold!$H$2:$H$7864,Monthly_Sold!$F$2:$F$7864,$A123,Monthly_Sold!$B$2:$B$7864,G$2),4)</f>
        <v>33.31</v>
      </c>
      <c r="H123" s="2" t="n">
        <f aca="false">ROUND(SUMIFS(Monthly_Sold!$H$2:$H$7864,Monthly_Sold!$F$2:$F$7864,$A123,Monthly_Sold!$B$2:$B$7864,H$2),4)</f>
        <v>1.51</v>
      </c>
      <c r="I123" s="2" t="n">
        <f aca="false">ROUND(SUM(B123:H123),4)</f>
        <v>51.72</v>
      </c>
      <c r="J123" s="6" t="n">
        <f aca="false">RANK(I123,$I$3:$I$304,0)+COUNTIF($I$3:I123,I123)-1</f>
        <v>148</v>
      </c>
      <c r="K123" s="6" t="n">
        <f aca="false">RANK(B123,$B$3:$B$304,0)+COUNTIF($B$3:B123,B123)-1</f>
        <v>190</v>
      </c>
      <c r="L123" s="6" t="n">
        <f aca="false">RANK(C123,$C$3:$C$304,0)+COUNTIF($C$3:C123,C123)-1</f>
        <v>200</v>
      </c>
      <c r="M123" s="6" t="n">
        <f aca="false">RANK(D123,$D$3:$D$304,0)+COUNTIF($D$3:D123,D123)-1</f>
        <v>201</v>
      </c>
      <c r="N123" s="6" t="n">
        <f aca="false">RANK(E123,$E$3:$E$304,0)+COUNTIF($E$3:E123,E123)-1</f>
        <v>205</v>
      </c>
      <c r="O123" s="6" t="n">
        <f aca="false">RANK(F123,$F$3:$F$304,0)+COUNTIF($F$3:F123,F123)-1</f>
        <v>115</v>
      </c>
      <c r="P123" s="6" t="n">
        <f aca="false">RANK(G123,$G$3:$G$304,0)+COUNTIF($G$3:G123,G123)-1</f>
        <v>108</v>
      </c>
      <c r="Q123" s="6" t="n">
        <f aca="false">RANK(H123,$H$3:$H$304,0)+COUNTIF($H$3:H123,H123)-1</f>
        <v>143</v>
      </c>
    </row>
    <row r="124" customFormat="false" ht="15" hidden="false" customHeight="false" outlineLevel="0" collapsed="false">
      <c r="A124" s="0" t="s">
        <v>412</v>
      </c>
      <c r="B124" s="2" t="n">
        <f aca="false">ROUND(SUMIFS(Monthly_Sold!$H$2:$H$7864,Monthly_Sold!$F$2:$F$7864,$A124,Monthly_Sold!$B$2:$B$7864,B$2),4)</f>
        <v>0</v>
      </c>
      <c r="C124" s="2" t="n">
        <f aca="false">ROUND(SUMIFS(Monthly_Sold!$H$2:$H$7864,Monthly_Sold!$F$2:$F$7864,$A124,Monthly_Sold!$B$2:$B$7864,C$2),4)</f>
        <v>0</v>
      </c>
      <c r="D124" s="2" t="n">
        <f aca="false">ROUND(SUMIFS(Monthly_Sold!$H$2:$H$7864,Monthly_Sold!$F$2:$F$7864,$A124,Monthly_Sold!$B$2:$B$7864,D$2),4)</f>
        <v>52.06</v>
      </c>
      <c r="E124" s="2" t="n">
        <f aca="false">ROUND(SUMIFS(Monthly_Sold!$H$2:$H$7864,Monthly_Sold!$F$2:$F$7864,$A124,Monthly_Sold!$B$2:$B$7864,E$2),4)</f>
        <v>0.48</v>
      </c>
      <c r="F124" s="2" t="n">
        <f aca="false">ROUND(SUMIFS(Monthly_Sold!$H$2:$H$7864,Monthly_Sold!$F$2:$F$7864,$A124,Monthly_Sold!$B$2:$B$7864,F$2),4)</f>
        <v>0</v>
      </c>
      <c r="G124" s="2" t="n">
        <f aca="false">ROUND(SUMIFS(Monthly_Sold!$H$2:$H$7864,Monthly_Sold!$F$2:$F$7864,$A124,Monthly_Sold!$B$2:$B$7864,G$2),4)</f>
        <v>0</v>
      </c>
      <c r="H124" s="2" t="n">
        <f aca="false">ROUND(SUMIFS(Monthly_Sold!$H$2:$H$7864,Monthly_Sold!$F$2:$F$7864,$A124,Monthly_Sold!$B$2:$B$7864,H$2),4)</f>
        <v>0</v>
      </c>
      <c r="I124" s="2" t="n">
        <f aca="false">ROUND(SUM(B124:H124),4)</f>
        <v>52.54</v>
      </c>
      <c r="J124" s="6" t="n">
        <f aca="false">RANK(I124,$I$3:$I$304,0)+COUNTIF($I$3:I124,I124)-1</f>
        <v>147</v>
      </c>
      <c r="K124" s="6" t="n">
        <f aca="false">RANK(B124,$B$3:$B$304,0)+COUNTIF($B$3:B124,B124)-1</f>
        <v>191</v>
      </c>
      <c r="L124" s="6" t="n">
        <f aca="false">RANK(C124,$C$3:$C$304,0)+COUNTIF($C$3:C124,C124)-1</f>
        <v>201</v>
      </c>
      <c r="M124" s="6" t="n">
        <f aca="false">RANK(D124,$D$3:$D$304,0)+COUNTIF($D$3:D124,D124)-1</f>
        <v>64</v>
      </c>
      <c r="N124" s="6" t="n">
        <f aca="false">RANK(E124,$E$3:$E$304,0)+COUNTIF($E$3:E124,E124)-1</f>
        <v>94</v>
      </c>
      <c r="O124" s="6" t="n">
        <f aca="false">RANK(F124,$F$3:$F$304,0)+COUNTIF($F$3:F124,F124)-1</f>
        <v>243</v>
      </c>
      <c r="P124" s="6" t="n">
        <f aca="false">RANK(G124,$G$3:$G$304,0)+COUNTIF($G$3:G124,G124)-1</f>
        <v>234</v>
      </c>
      <c r="Q124" s="6" t="n">
        <f aca="false">RANK(H124,$H$3:$H$304,0)+COUNTIF($H$3:H124,H124)-1</f>
        <v>213</v>
      </c>
    </row>
    <row r="125" customFormat="false" ht="15" hidden="false" customHeight="false" outlineLevel="0" collapsed="false">
      <c r="A125" s="0" t="s">
        <v>152</v>
      </c>
      <c r="B125" s="2" t="n">
        <f aca="false">ROUND(SUMIFS(Monthly_Sold!$H$2:$H$7864,Monthly_Sold!$F$2:$F$7864,$A125,Monthly_Sold!$B$2:$B$7864,B$2),4)</f>
        <v>269.87</v>
      </c>
      <c r="C125" s="2" t="n">
        <f aca="false">ROUND(SUMIFS(Monthly_Sold!$H$2:$H$7864,Monthly_Sold!$F$2:$F$7864,$A125,Monthly_Sold!$B$2:$B$7864,C$2),4)</f>
        <v>195.45</v>
      </c>
      <c r="D125" s="2" t="n">
        <f aca="false">ROUND(SUMIFS(Monthly_Sold!$H$2:$H$7864,Monthly_Sold!$F$2:$F$7864,$A125,Monthly_Sold!$B$2:$B$7864,D$2),4)</f>
        <v>177.52</v>
      </c>
      <c r="E125" s="2" t="n">
        <f aca="false">ROUND(SUMIFS(Monthly_Sold!$H$2:$H$7864,Monthly_Sold!$F$2:$F$7864,$A125,Monthly_Sold!$B$2:$B$7864,E$2),4)</f>
        <v>321.25</v>
      </c>
      <c r="F125" s="2" t="n">
        <f aca="false">ROUND(SUMIFS(Monthly_Sold!$H$2:$H$7864,Monthly_Sold!$F$2:$F$7864,$A125,Monthly_Sold!$B$2:$B$7864,F$2),4)</f>
        <v>244.2</v>
      </c>
      <c r="G125" s="2" t="n">
        <f aca="false">ROUND(SUMIFS(Monthly_Sold!$H$2:$H$7864,Monthly_Sold!$F$2:$F$7864,$A125,Monthly_Sold!$B$2:$B$7864,G$2),4)</f>
        <v>407.66</v>
      </c>
      <c r="H125" s="2" t="n">
        <f aca="false">ROUND(SUMIFS(Monthly_Sold!$H$2:$H$7864,Monthly_Sold!$F$2:$F$7864,$A125,Monthly_Sold!$B$2:$B$7864,H$2),4)</f>
        <v>65.8</v>
      </c>
      <c r="I125" s="2" t="n">
        <f aca="false">ROUND(SUM(B125:H125),4)</f>
        <v>1681.75</v>
      </c>
      <c r="J125" s="6" t="n">
        <f aca="false">RANK(I125,$I$3:$I$304,0)+COUNTIF($I$3:I125,I125)-1</f>
        <v>40</v>
      </c>
      <c r="K125" s="6" t="n">
        <f aca="false">RANK(B125,$B$3:$B$304,0)+COUNTIF($B$3:B125,B125)-1</f>
        <v>46</v>
      </c>
      <c r="L125" s="6" t="n">
        <f aca="false">RANK(C125,$C$3:$C$304,0)+COUNTIF($C$3:C125,C125)-1</f>
        <v>51</v>
      </c>
      <c r="M125" s="6" t="n">
        <f aca="false">RANK(D125,$D$3:$D$304,0)+COUNTIF($D$3:D125,D125)-1</f>
        <v>44</v>
      </c>
      <c r="N125" s="6" t="n">
        <f aca="false">RANK(E125,$E$3:$E$304,0)+COUNTIF($E$3:E125,E125)-1</f>
        <v>36</v>
      </c>
      <c r="O125" s="6" t="n">
        <f aca="false">RANK(F125,$F$3:$F$304,0)+COUNTIF($F$3:F125,F125)-1</f>
        <v>42</v>
      </c>
      <c r="P125" s="6" t="n">
        <f aca="false">RANK(G125,$G$3:$G$304,0)+COUNTIF($G$3:G125,G125)-1</f>
        <v>41</v>
      </c>
      <c r="Q125" s="6" t="n">
        <f aca="false">RANK(H125,$H$3:$H$304,0)+COUNTIF($H$3:H125,H125)-1</f>
        <v>57</v>
      </c>
    </row>
    <row r="126" customFormat="false" ht="15" hidden="false" customHeight="false" outlineLevel="0" collapsed="false">
      <c r="A126" s="0" t="s">
        <v>46</v>
      </c>
      <c r="B126" s="2" t="n">
        <f aca="false">ROUND(SUMIFS(Monthly_Sold!$H$2:$H$7864,Monthly_Sold!$F$2:$F$7864,$A126,Monthly_Sold!$B$2:$B$7864,B$2),4)</f>
        <v>1629.91</v>
      </c>
      <c r="C126" s="2" t="n">
        <f aca="false">ROUND(SUMIFS(Monthly_Sold!$H$2:$H$7864,Monthly_Sold!$F$2:$F$7864,$A126,Monthly_Sold!$B$2:$B$7864,C$2),4)</f>
        <v>1848.17</v>
      </c>
      <c r="D126" s="2" t="n">
        <f aca="false">ROUND(SUMIFS(Monthly_Sold!$H$2:$H$7864,Monthly_Sold!$F$2:$F$7864,$A126,Monthly_Sold!$B$2:$B$7864,D$2),4)</f>
        <v>2432.45</v>
      </c>
      <c r="E126" s="2" t="n">
        <f aca="false">ROUND(SUMIFS(Monthly_Sold!$H$2:$H$7864,Monthly_Sold!$F$2:$F$7864,$A126,Monthly_Sold!$B$2:$B$7864,E$2),4)</f>
        <v>3755.79</v>
      </c>
      <c r="F126" s="2" t="n">
        <f aca="false">ROUND(SUMIFS(Monthly_Sold!$H$2:$H$7864,Monthly_Sold!$F$2:$F$7864,$A126,Monthly_Sold!$B$2:$B$7864,F$2),4)</f>
        <v>3387.22</v>
      </c>
      <c r="G126" s="2" t="n">
        <f aca="false">ROUND(SUMIFS(Monthly_Sold!$H$2:$H$7864,Monthly_Sold!$F$2:$F$7864,$A126,Monthly_Sold!$B$2:$B$7864,G$2),4)</f>
        <v>1849.29</v>
      </c>
      <c r="H126" s="2" t="n">
        <f aca="false">ROUND(SUMIFS(Monthly_Sold!$H$2:$H$7864,Monthly_Sold!$F$2:$F$7864,$A126,Monthly_Sold!$B$2:$B$7864,H$2),4)</f>
        <v>840.69</v>
      </c>
      <c r="I126" s="2" t="n">
        <f aca="false">ROUND(SUM(B126:H126),4)</f>
        <v>15743.52</v>
      </c>
      <c r="J126" s="6" t="n">
        <f aca="false">RANK(I126,$I$3:$I$304,0)+COUNTIF($I$3:I126,I126)-1</f>
        <v>3</v>
      </c>
      <c r="K126" s="6" t="n">
        <f aca="false">RANK(B126,$B$3:$B$304,0)+COUNTIF($B$3:B126,B126)-1</f>
        <v>11</v>
      </c>
      <c r="L126" s="6" t="n">
        <f aca="false">RANK(C126,$C$3:$C$304,0)+COUNTIF($C$3:C126,C126)-1</f>
        <v>14</v>
      </c>
      <c r="M126" s="6" t="n">
        <f aca="false">RANK(D126,$D$3:$D$304,0)+COUNTIF($D$3:D126,D126)-1</f>
        <v>5</v>
      </c>
      <c r="N126" s="6" t="n">
        <f aca="false">RANK(E126,$E$3:$E$304,0)+COUNTIF($E$3:E126,E126)-1</f>
        <v>3</v>
      </c>
      <c r="O126" s="6" t="n">
        <f aca="false">RANK(F126,$F$3:$F$304,0)+COUNTIF($F$3:F126,F126)-1</f>
        <v>3</v>
      </c>
      <c r="P126" s="6" t="n">
        <f aca="false">RANK(G126,$G$3:$G$304,0)+COUNTIF($G$3:G126,G126)-1</f>
        <v>7</v>
      </c>
      <c r="Q126" s="6" t="n">
        <f aca="false">RANK(H126,$H$3:$H$304,0)+COUNTIF($H$3:H126,H126)-1</f>
        <v>6</v>
      </c>
    </row>
    <row r="127" customFormat="false" ht="15" hidden="false" customHeight="false" outlineLevel="0" collapsed="false">
      <c r="A127" s="0" t="s">
        <v>240</v>
      </c>
      <c r="B127" s="2" t="n">
        <f aca="false">ROUND(SUMIFS(Monthly_Sold!$H$2:$H$7864,Monthly_Sold!$F$2:$F$7864,$A127,Monthly_Sold!$B$2:$B$7864,B$2),4)</f>
        <v>251.69</v>
      </c>
      <c r="C127" s="2" t="n">
        <f aca="false">ROUND(SUMIFS(Monthly_Sold!$H$2:$H$7864,Monthly_Sold!$F$2:$F$7864,$A127,Monthly_Sold!$B$2:$B$7864,C$2),4)</f>
        <v>64.08</v>
      </c>
      <c r="D127" s="2" t="n">
        <f aca="false">ROUND(SUMIFS(Monthly_Sold!$H$2:$H$7864,Monthly_Sold!$F$2:$F$7864,$A127,Monthly_Sold!$B$2:$B$7864,D$2),4)</f>
        <v>63.15</v>
      </c>
      <c r="E127" s="2" t="n">
        <f aca="false">ROUND(SUMIFS(Monthly_Sold!$H$2:$H$7864,Monthly_Sold!$F$2:$F$7864,$A127,Monthly_Sold!$B$2:$B$7864,E$2),4)</f>
        <v>50.77</v>
      </c>
      <c r="F127" s="2" t="n">
        <f aca="false">ROUND(SUMIFS(Monthly_Sold!$H$2:$H$7864,Monthly_Sold!$F$2:$F$7864,$A127,Monthly_Sold!$B$2:$B$7864,F$2),4)</f>
        <v>0</v>
      </c>
      <c r="G127" s="2" t="n">
        <f aca="false">ROUND(SUMIFS(Monthly_Sold!$H$2:$H$7864,Monthly_Sold!$F$2:$F$7864,$A127,Monthly_Sold!$B$2:$B$7864,G$2),4)</f>
        <v>0</v>
      </c>
      <c r="H127" s="2" t="n">
        <f aca="false">ROUND(SUMIFS(Monthly_Sold!$H$2:$H$7864,Monthly_Sold!$F$2:$F$7864,$A127,Monthly_Sold!$B$2:$B$7864,H$2),4)</f>
        <v>0</v>
      </c>
      <c r="I127" s="2" t="n">
        <f aca="false">ROUND(SUM(B127:H127),4)</f>
        <v>429.69</v>
      </c>
      <c r="J127" s="6" t="n">
        <f aca="false">RANK(I127,$I$3:$I$304,0)+COUNTIF($I$3:I127,I127)-1</f>
        <v>87</v>
      </c>
      <c r="K127" s="6" t="n">
        <f aca="false">RANK(B127,$B$3:$B$304,0)+COUNTIF($B$3:B127,B127)-1</f>
        <v>47</v>
      </c>
      <c r="L127" s="6" t="n">
        <f aca="false">RANK(C127,$C$3:$C$304,0)+COUNTIF($C$3:C127,C127)-1</f>
        <v>63</v>
      </c>
      <c r="M127" s="6" t="n">
        <f aca="false">RANK(D127,$D$3:$D$304,0)+COUNTIF($D$3:D127,D127)-1</f>
        <v>57</v>
      </c>
      <c r="N127" s="6" t="n">
        <f aca="false">RANK(E127,$E$3:$E$304,0)+COUNTIF($E$3:E127,E127)-1</f>
        <v>67</v>
      </c>
      <c r="O127" s="6" t="n">
        <f aca="false">RANK(F127,$F$3:$F$304,0)+COUNTIF($F$3:F127,F127)-1</f>
        <v>244</v>
      </c>
      <c r="P127" s="6" t="n">
        <f aca="false">RANK(G127,$G$3:$G$304,0)+COUNTIF($G$3:G127,G127)-1</f>
        <v>235</v>
      </c>
      <c r="Q127" s="6" t="n">
        <f aca="false">RANK(H127,$H$3:$H$304,0)+COUNTIF($H$3:H127,H127)-1</f>
        <v>214</v>
      </c>
    </row>
    <row r="128" customFormat="false" ht="15" hidden="false" customHeight="false" outlineLevel="0" collapsed="false">
      <c r="A128" s="0" t="s">
        <v>196</v>
      </c>
      <c r="B128" s="2" t="n">
        <f aca="false">ROUND(SUMIFS(Monthly_Sold!$H$2:$H$7864,Monthly_Sold!$F$2:$F$7864,$A128,Monthly_Sold!$B$2:$B$7864,B$2),4)</f>
        <v>355.2</v>
      </c>
      <c r="C128" s="2" t="n">
        <f aca="false">ROUND(SUMIFS(Monthly_Sold!$H$2:$H$7864,Monthly_Sold!$F$2:$F$7864,$A128,Monthly_Sold!$B$2:$B$7864,C$2),4)</f>
        <v>47.53</v>
      </c>
      <c r="D128" s="2" t="n">
        <f aca="false">ROUND(SUMIFS(Monthly_Sold!$H$2:$H$7864,Monthly_Sold!$F$2:$F$7864,$A128,Monthly_Sold!$B$2:$B$7864,D$2),4)</f>
        <v>25.57</v>
      </c>
      <c r="E128" s="2" t="n">
        <f aca="false">ROUND(SUMIFS(Monthly_Sold!$H$2:$H$7864,Monthly_Sold!$F$2:$F$7864,$A128,Monthly_Sold!$B$2:$B$7864,E$2),4)</f>
        <v>114.75</v>
      </c>
      <c r="F128" s="2" t="n">
        <f aca="false">ROUND(SUMIFS(Monthly_Sold!$H$2:$H$7864,Monthly_Sold!$F$2:$F$7864,$A128,Monthly_Sold!$B$2:$B$7864,F$2),4)</f>
        <v>173.33</v>
      </c>
      <c r="G128" s="2" t="n">
        <f aca="false">ROUND(SUMIFS(Monthly_Sold!$H$2:$H$7864,Monthly_Sold!$F$2:$F$7864,$A128,Monthly_Sold!$B$2:$B$7864,G$2),4)</f>
        <v>104.37</v>
      </c>
      <c r="H128" s="2" t="n">
        <f aca="false">ROUND(SUMIFS(Monthly_Sold!$H$2:$H$7864,Monthly_Sold!$F$2:$F$7864,$A128,Monthly_Sold!$B$2:$B$7864,H$2),4)</f>
        <v>138.12</v>
      </c>
      <c r="I128" s="2" t="n">
        <f aca="false">ROUND(SUM(B128:H128),4)</f>
        <v>958.87</v>
      </c>
      <c r="J128" s="6" t="n">
        <f aca="false">RANK(I128,$I$3:$I$304,0)+COUNTIF($I$3:I128,I128)-1</f>
        <v>54</v>
      </c>
      <c r="K128" s="6" t="n">
        <f aca="false">RANK(B128,$B$3:$B$304,0)+COUNTIF($B$3:B128,B128)-1</f>
        <v>41</v>
      </c>
      <c r="L128" s="6" t="n">
        <f aca="false">RANK(C128,$C$3:$C$304,0)+COUNTIF($C$3:C128,C128)-1</f>
        <v>66</v>
      </c>
      <c r="M128" s="6" t="n">
        <f aca="false">RANK(D128,$D$3:$D$304,0)+COUNTIF($D$3:D128,D128)-1</f>
        <v>71</v>
      </c>
      <c r="N128" s="6" t="n">
        <f aca="false">RANK(E128,$E$3:$E$304,0)+COUNTIF($E$3:E128,E128)-1</f>
        <v>55</v>
      </c>
      <c r="O128" s="6" t="n">
        <f aca="false">RANK(F128,$F$3:$F$304,0)+COUNTIF($F$3:F128,F128)-1</f>
        <v>49</v>
      </c>
      <c r="P128" s="6" t="n">
        <f aca="false">RANK(G128,$G$3:$G$304,0)+COUNTIF($G$3:G128,G128)-1</f>
        <v>74</v>
      </c>
      <c r="Q128" s="6" t="n">
        <f aca="false">RANK(H128,$H$3:$H$304,0)+COUNTIF($H$3:H128,H128)-1</f>
        <v>35</v>
      </c>
    </row>
    <row r="129" customFormat="false" ht="15" hidden="false" customHeight="false" outlineLevel="0" collapsed="false">
      <c r="A129" s="0" t="s">
        <v>548</v>
      </c>
      <c r="B129" s="2" t="n">
        <f aca="false">ROUND(SUMIFS(Monthly_Sold!$H$2:$H$7864,Monthly_Sold!$F$2:$F$7864,$A129,Monthly_Sold!$B$2:$B$7864,B$2),4)</f>
        <v>0</v>
      </c>
      <c r="C129" s="2" t="n">
        <f aca="false">ROUND(SUMIFS(Monthly_Sold!$H$2:$H$7864,Monthly_Sold!$F$2:$F$7864,$A129,Monthly_Sold!$B$2:$B$7864,C$2),4)</f>
        <v>0.31</v>
      </c>
      <c r="D129" s="2" t="n">
        <f aca="false">ROUND(SUMIFS(Monthly_Sold!$H$2:$H$7864,Monthly_Sold!$F$2:$F$7864,$A129,Monthly_Sold!$B$2:$B$7864,D$2),4)</f>
        <v>0.003</v>
      </c>
      <c r="E129" s="2" t="n">
        <f aca="false">ROUND(SUMIFS(Monthly_Sold!$H$2:$H$7864,Monthly_Sold!$F$2:$F$7864,$A129,Monthly_Sold!$B$2:$B$7864,E$2),4)</f>
        <v>2.19</v>
      </c>
      <c r="F129" s="2" t="n">
        <f aca="false">ROUND(SUMIFS(Monthly_Sold!$H$2:$H$7864,Monthly_Sold!$F$2:$F$7864,$A129,Monthly_Sold!$B$2:$B$7864,F$2),4)</f>
        <v>1.72</v>
      </c>
      <c r="G129" s="2" t="n">
        <f aca="false">ROUND(SUMIFS(Monthly_Sold!$H$2:$H$7864,Monthly_Sold!$F$2:$F$7864,$A129,Monthly_Sold!$B$2:$B$7864,G$2),4)</f>
        <v>0</v>
      </c>
      <c r="H129" s="2" t="n">
        <f aca="false">ROUND(SUMIFS(Monthly_Sold!$H$2:$H$7864,Monthly_Sold!$F$2:$F$7864,$A129,Monthly_Sold!$B$2:$B$7864,H$2),4)</f>
        <v>0</v>
      </c>
      <c r="I129" s="2" t="n">
        <f aca="false">ROUND(SUM(B129:H129),4)</f>
        <v>4.223</v>
      </c>
      <c r="J129" s="6" t="n">
        <f aca="false">RANK(I129,$I$3:$I$304,0)+COUNTIF($I$3:I129,I129)-1</f>
        <v>233</v>
      </c>
      <c r="K129" s="6" t="n">
        <f aca="false">RANK(B129,$B$3:$B$304,0)+COUNTIF($B$3:B129,B129)-1</f>
        <v>192</v>
      </c>
      <c r="L129" s="6" t="n">
        <f aca="false">RANK(C129,$C$3:$C$304,0)+COUNTIF($C$3:C129,C129)-1</f>
        <v>91</v>
      </c>
      <c r="M129" s="6" t="n">
        <f aca="false">RANK(D129,$D$3:$D$304,0)+COUNTIF($D$3:D129,D129)-1</f>
        <v>101</v>
      </c>
      <c r="N129" s="6" t="n">
        <f aca="false">RANK(E129,$E$3:$E$304,0)+COUNTIF($E$3:E129,E129)-1</f>
        <v>90</v>
      </c>
      <c r="O129" s="6" t="n">
        <f aca="false">RANK(F129,$F$3:$F$304,0)+COUNTIF($F$3:F129,F129)-1</f>
        <v>155</v>
      </c>
      <c r="P129" s="6" t="n">
        <f aca="false">RANK(G129,$G$3:$G$304,0)+COUNTIF($G$3:G129,G129)-1</f>
        <v>236</v>
      </c>
      <c r="Q129" s="6" t="n">
        <f aca="false">RANK(H129,$H$3:$H$304,0)+COUNTIF($H$3:H129,H129)-1</f>
        <v>215</v>
      </c>
    </row>
    <row r="130" customFormat="false" ht="15" hidden="false" customHeight="false" outlineLevel="0" collapsed="false">
      <c r="A130" s="0" t="s">
        <v>547</v>
      </c>
      <c r="B130" s="2" t="n">
        <f aca="false">ROUND(SUMIFS(Monthly_Sold!$H$2:$H$7864,Monthly_Sold!$F$2:$F$7864,$A130,Monthly_Sold!$B$2:$B$7864,B$2),4)</f>
        <v>0</v>
      </c>
      <c r="C130" s="2" t="n">
        <f aca="false">ROUND(SUMIFS(Monthly_Sold!$H$2:$H$7864,Monthly_Sold!$F$2:$F$7864,$A130,Monthly_Sold!$B$2:$B$7864,C$2),4)</f>
        <v>4.23</v>
      </c>
      <c r="D130" s="2" t="n">
        <f aca="false">ROUND(SUMIFS(Monthly_Sold!$H$2:$H$7864,Monthly_Sold!$F$2:$F$7864,$A130,Monthly_Sold!$B$2:$B$7864,D$2),4)</f>
        <v>0</v>
      </c>
      <c r="E130" s="2" t="n">
        <f aca="false">ROUND(SUMIFS(Monthly_Sold!$H$2:$H$7864,Monthly_Sold!$F$2:$F$7864,$A130,Monthly_Sold!$B$2:$B$7864,E$2),4)</f>
        <v>0</v>
      </c>
      <c r="F130" s="2" t="n">
        <f aca="false">ROUND(SUMIFS(Monthly_Sold!$H$2:$H$7864,Monthly_Sold!$F$2:$F$7864,$A130,Monthly_Sold!$B$2:$B$7864,F$2),4)</f>
        <v>0</v>
      </c>
      <c r="G130" s="2" t="n">
        <f aca="false">ROUND(SUMIFS(Monthly_Sold!$H$2:$H$7864,Monthly_Sold!$F$2:$F$7864,$A130,Monthly_Sold!$B$2:$B$7864,G$2),4)</f>
        <v>0</v>
      </c>
      <c r="H130" s="2" t="n">
        <f aca="false">ROUND(SUMIFS(Monthly_Sold!$H$2:$H$7864,Monthly_Sold!$F$2:$F$7864,$A130,Monthly_Sold!$B$2:$B$7864,H$2),4)</f>
        <v>0</v>
      </c>
      <c r="I130" s="2" t="n">
        <f aca="false">ROUND(SUM(B130:H130),4)</f>
        <v>4.23</v>
      </c>
      <c r="J130" s="6" t="n">
        <f aca="false">RANK(I130,$I$3:$I$304,0)+COUNTIF($I$3:I130,I130)-1</f>
        <v>232</v>
      </c>
      <c r="K130" s="6" t="n">
        <f aca="false">RANK(B130,$B$3:$B$304,0)+COUNTIF($B$3:B130,B130)-1</f>
        <v>193</v>
      </c>
      <c r="L130" s="6" t="n">
        <f aca="false">RANK(C130,$C$3:$C$304,0)+COUNTIF($C$3:C130,C130)-1</f>
        <v>81</v>
      </c>
      <c r="M130" s="6" t="n">
        <f aca="false">RANK(D130,$D$3:$D$304,0)+COUNTIF($D$3:D130,D130)-1</f>
        <v>202</v>
      </c>
      <c r="N130" s="6" t="n">
        <f aca="false">RANK(E130,$E$3:$E$304,0)+COUNTIF($E$3:E130,E130)-1</f>
        <v>206</v>
      </c>
      <c r="O130" s="6" t="n">
        <f aca="false">RANK(F130,$F$3:$F$304,0)+COUNTIF($F$3:F130,F130)-1</f>
        <v>245</v>
      </c>
      <c r="P130" s="6" t="n">
        <f aca="false">RANK(G130,$G$3:$G$304,0)+COUNTIF($G$3:G130,G130)-1</f>
        <v>237</v>
      </c>
      <c r="Q130" s="6" t="n">
        <f aca="false">RANK(H130,$H$3:$H$304,0)+COUNTIF($H$3:H130,H130)-1</f>
        <v>216</v>
      </c>
    </row>
    <row r="131" customFormat="false" ht="15" hidden="false" customHeight="false" outlineLevel="0" collapsed="false">
      <c r="A131" s="0" t="s">
        <v>84</v>
      </c>
      <c r="B131" s="2" t="n">
        <f aca="false">ROUND(SUMIFS(Monthly_Sold!$H$2:$H$7864,Monthly_Sold!$F$2:$F$7864,$A131,Monthly_Sold!$B$2:$B$7864,B$2),4)</f>
        <v>1205.81</v>
      </c>
      <c r="C131" s="2" t="n">
        <f aca="false">ROUND(SUMIFS(Monthly_Sold!$H$2:$H$7864,Monthly_Sold!$F$2:$F$7864,$A131,Monthly_Sold!$B$2:$B$7864,C$2),4)</f>
        <v>861.24</v>
      </c>
      <c r="D131" s="2" t="n">
        <f aca="false">ROUND(SUMIFS(Monthly_Sold!$H$2:$H$7864,Monthly_Sold!$F$2:$F$7864,$A131,Monthly_Sold!$B$2:$B$7864,D$2),4)</f>
        <v>709.22</v>
      </c>
      <c r="E131" s="2" t="n">
        <f aca="false">ROUND(SUMIFS(Monthly_Sold!$H$2:$H$7864,Monthly_Sold!$F$2:$F$7864,$A131,Monthly_Sold!$B$2:$B$7864,E$2),4)</f>
        <v>1884.31</v>
      </c>
      <c r="F131" s="2" t="n">
        <f aca="false">ROUND(SUMIFS(Monthly_Sold!$H$2:$H$7864,Monthly_Sold!$F$2:$F$7864,$A131,Monthly_Sold!$B$2:$B$7864,F$2),4)</f>
        <v>1384.69</v>
      </c>
      <c r="G131" s="2" t="n">
        <f aca="false">ROUND(SUMIFS(Monthly_Sold!$H$2:$H$7864,Monthly_Sold!$F$2:$F$7864,$A131,Monthly_Sold!$B$2:$B$7864,G$2),4)</f>
        <v>453.51</v>
      </c>
      <c r="H131" s="2" t="n">
        <f aca="false">ROUND(SUMIFS(Monthly_Sold!$H$2:$H$7864,Monthly_Sold!$F$2:$F$7864,$A131,Monthly_Sold!$B$2:$B$7864,H$2),4)</f>
        <v>124.12</v>
      </c>
      <c r="I131" s="2" t="n">
        <f aca="false">ROUND(SUM(B131:H131),4)</f>
        <v>6622.9</v>
      </c>
      <c r="J131" s="6" t="n">
        <f aca="false">RANK(I131,$I$3:$I$304,0)+COUNTIF($I$3:I131,I131)-1</f>
        <v>22</v>
      </c>
      <c r="K131" s="6" t="n">
        <f aca="false">RANK(B131,$B$3:$B$304,0)+COUNTIF($B$3:B131,B131)-1</f>
        <v>15</v>
      </c>
      <c r="L131" s="6" t="n">
        <f aca="false">RANK(C131,$C$3:$C$304,0)+COUNTIF($C$3:C131,C131)-1</f>
        <v>24</v>
      </c>
      <c r="M131" s="6" t="n">
        <f aca="false">RANK(D131,$D$3:$D$304,0)+COUNTIF($D$3:D131,D131)-1</f>
        <v>23</v>
      </c>
      <c r="N131" s="6" t="n">
        <f aca="false">RANK(E131,$E$3:$E$304,0)+COUNTIF($E$3:E131,E131)-1</f>
        <v>5</v>
      </c>
      <c r="O131" s="6" t="n">
        <f aca="false">RANK(F131,$F$3:$F$304,0)+COUNTIF($F$3:F131,F131)-1</f>
        <v>17</v>
      </c>
      <c r="P131" s="6" t="n">
        <f aca="false">RANK(G131,$G$3:$G$304,0)+COUNTIF($G$3:G131,G131)-1</f>
        <v>37</v>
      </c>
      <c r="Q131" s="6" t="n">
        <f aca="false">RANK(H131,$H$3:$H$304,0)+COUNTIF($H$3:H131,H131)-1</f>
        <v>42</v>
      </c>
    </row>
    <row r="132" customFormat="false" ht="15" hidden="false" customHeight="false" outlineLevel="0" collapsed="false">
      <c r="A132" s="0" t="s">
        <v>48</v>
      </c>
      <c r="B132" s="2" t="n">
        <f aca="false">ROUND(SUMIFS(Monthly_Sold!$H$2:$H$7864,Monthly_Sold!$F$2:$F$7864,$A132,Monthly_Sold!$B$2:$B$7864,B$2),4)</f>
        <v>868.92</v>
      </c>
      <c r="C132" s="2" t="n">
        <f aca="false">ROUND(SUMIFS(Monthly_Sold!$H$2:$H$7864,Monthly_Sold!$F$2:$F$7864,$A132,Monthly_Sold!$B$2:$B$7864,C$2),4)</f>
        <v>1986.75</v>
      </c>
      <c r="D132" s="2" t="n">
        <f aca="false">ROUND(SUMIFS(Monthly_Sold!$H$2:$H$7864,Monthly_Sold!$F$2:$F$7864,$A132,Monthly_Sold!$B$2:$B$7864,D$2),4)</f>
        <v>1323.71</v>
      </c>
      <c r="E132" s="2" t="n">
        <f aca="false">ROUND(SUMIFS(Monthly_Sold!$H$2:$H$7864,Monthly_Sold!$F$2:$F$7864,$A132,Monthly_Sold!$B$2:$B$7864,E$2),4)</f>
        <v>1987.07</v>
      </c>
      <c r="F132" s="2" t="n">
        <f aca="false">ROUND(SUMIFS(Monthly_Sold!$H$2:$H$7864,Monthly_Sold!$F$2:$F$7864,$A132,Monthly_Sold!$B$2:$B$7864,F$2),4)</f>
        <v>1461.56</v>
      </c>
      <c r="G132" s="2" t="n">
        <f aca="false">ROUND(SUMIFS(Monthly_Sold!$H$2:$H$7864,Monthly_Sold!$F$2:$F$7864,$A132,Monthly_Sold!$B$2:$B$7864,G$2),4)</f>
        <v>1450.89</v>
      </c>
      <c r="H132" s="2" t="n">
        <f aca="false">ROUND(SUMIFS(Monthly_Sold!$H$2:$H$7864,Monthly_Sold!$F$2:$F$7864,$A132,Monthly_Sold!$B$2:$B$7864,H$2),4)</f>
        <v>166.15</v>
      </c>
      <c r="I132" s="2" t="n">
        <f aca="false">ROUND(SUM(B132:H132),4)</f>
        <v>9245.05</v>
      </c>
      <c r="J132" s="6" t="n">
        <f aca="false">RANK(I132,$I$3:$I$304,0)+COUNTIF($I$3:I132,I132)-1</f>
        <v>16</v>
      </c>
      <c r="K132" s="6" t="n">
        <f aca="false">RANK(B132,$B$3:$B$304,0)+COUNTIF($B$3:B132,B132)-1</f>
        <v>20</v>
      </c>
      <c r="L132" s="6" t="n">
        <f aca="false">RANK(C132,$C$3:$C$304,0)+COUNTIF($C$3:C132,C132)-1</f>
        <v>13</v>
      </c>
      <c r="M132" s="6" t="n">
        <f aca="false">RANK(D132,$D$3:$D$304,0)+COUNTIF($D$3:D132,D132)-1</f>
        <v>13</v>
      </c>
      <c r="N132" s="6" t="n">
        <f aca="false">RANK(E132,$E$3:$E$304,0)+COUNTIF($E$3:E132,E132)-1</f>
        <v>4</v>
      </c>
      <c r="O132" s="6" t="n">
        <f aca="false">RANK(F132,$F$3:$F$304,0)+COUNTIF($F$3:F132,F132)-1</f>
        <v>15</v>
      </c>
      <c r="P132" s="6" t="n">
        <f aca="false">RANK(G132,$G$3:$G$304,0)+COUNTIF($G$3:G132,G132)-1</f>
        <v>13</v>
      </c>
      <c r="Q132" s="6" t="n">
        <f aca="false">RANK(H132,$H$3:$H$304,0)+COUNTIF($H$3:H132,H132)-1</f>
        <v>29</v>
      </c>
    </row>
    <row r="133" customFormat="false" ht="15" hidden="false" customHeight="false" outlineLevel="0" collapsed="false">
      <c r="A133" s="0" t="s">
        <v>378</v>
      </c>
      <c r="B133" s="2" t="n">
        <f aca="false">ROUND(SUMIFS(Monthly_Sold!$H$2:$H$7864,Monthly_Sold!$F$2:$F$7864,$A133,Monthly_Sold!$B$2:$B$7864,B$2),4)</f>
        <v>0</v>
      </c>
      <c r="C133" s="2" t="n">
        <f aca="false">ROUND(SUMIFS(Monthly_Sold!$H$2:$H$7864,Monthly_Sold!$F$2:$F$7864,$A133,Monthly_Sold!$B$2:$B$7864,C$2),4)</f>
        <v>0</v>
      </c>
      <c r="D133" s="2" t="n">
        <f aca="false">ROUND(SUMIFS(Monthly_Sold!$H$2:$H$7864,Monthly_Sold!$F$2:$F$7864,$A133,Monthly_Sold!$B$2:$B$7864,D$2),4)</f>
        <v>0</v>
      </c>
      <c r="E133" s="2" t="n">
        <f aca="false">ROUND(SUMIFS(Monthly_Sold!$H$2:$H$7864,Monthly_Sold!$F$2:$F$7864,$A133,Monthly_Sold!$B$2:$B$7864,E$2),4)</f>
        <v>0</v>
      </c>
      <c r="F133" s="2" t="n">
        <f aca="false">ROUND(SUMIFS(Monthly_Sold!$H$2:$H$7864,Monthly_Sold!$F$2:$F$7864,$A133,Monthly_Sold!$B$2:$B$7864,F$2),4)</f>
        <v>75.99</v>
      </c>
      <c r="G133" s="2" t="n">
        <f aca="false">ROUND(SUMIFS(Monthly_Sold!$H$2:$H$7864,Monthly_Sold!$F$2:$F$7864,$A133,Monthly_Sold!$B$2:$B$7864,G$2),4)</f>
        <v>0</v>
      </c>
      <c r="H133" s="2" t="n">
        <f aca="false">ROUND(SUMIFS(Monthly_Sold!$H$2:$H$7864,Monthly_Sold!$F$2:$F$7864,$A133,Monthly_Sold!$B$2:$B$7864,H$2),4)</f>
        <v>0</v>
      </c>
      <c r="I133" s="2" t="n">
        <f aca="false">ROUND(SUM(B133:H133),4)</f>
        <v>75.99</v>
      </c>
      <c r="J133" s="6" t="n">
        <f aca="false">RANK(I133,$I$3:$I$304,0)+COUNTIF($I$3:I133,I133)-1</f>
        <v>131</v>
      </c>
      <c r="K133" s="6" t="n">
        <f aca="false">RANK(B133,$B$3:$B$304,0)+COUNTIF($B$3:B133,B133)-1</f>
        <v>194</v>
      </c>
      <c r="L133" s="6" t="n">
        <f aca="false">RANK(C133,$C$3:$C$304,0)+COUNTIF($C$3:C133,C133)-1</f>
        <v>202</v>
      </c>
      <c r="M133" s="6" t="n">
        <f aca="false">RANK(D133,$D$3:$D$304,0)+COUNTIF($D$3:D133,D133)-1</f>
        <v>203</v>
      </c>
      <c r="N133" s="6" t="n">
        <f aca="false">RANK(E133,$E$3:$E$304,0)+COUNTIF($E$3:E133,E133)-1</f>
        <v>207</v>
      </c>
      <c r="O133" s="6" t="n">
        <f aca="false">RANK(F133,$F$3:$F$304,0)+COUNTIF($F$3:F133,F133)-1</f>
        <v>75</v>
      </c>
      <c r="P133" s="6" t="n">
        <f aca="false">RANK(G133,$G$3:$G$304,0)+COUNTIF($G$3:G133,G133)-1</f>
        <v>238</v>
      </c>
      <c r="Q133" s="6" t="n">
        <f aca="false">RANK(H133,$H$3:$H$304,0)+COUNTIF($H$3:H133,H133)-1</f>
        <v>217</v>
      </c>
    </row>
    <row r="134" customFormat="false" ht="15" hidden="false" customHeight="false" outlineLevel="0" collapsed="false">
      <c r="A134" s="0" t="s">
        <v>165</v>
      </c>
      <c r="B134" s="2" t="n">
        <f aca="false">ROUND(SUMIFS(Monthly_Sold!$H$2:$H$7864,Monthly_Sold!$F$2:$F$7864,$A134,Monthly_Sold!$B$2:$B$7864,B$2),4)</f>
        <v>787.55</v>
      </c>
      <c r="C134" s="2" t="n">
        <f aca="false">ROUND(SUMIFS(Monthly_Sold!$H$2:$H$7864,Monthly_Sold!$F$2:$F$7864,$A134,Monthly_Sold!$B$2:$B$7864,C$2),4)</f>
        <v>20.094</v>
      </c>
      <c r="D134" s="2" t="n">
        <f aca="false">ROUND(SUMIFS(Monthly_Sold!$H$2:$H$7864,Monthly_Sold!$F$2:$F$7864,$A134,Monthly_Sold!$B$2:$B$7864,D$2),4)</f>
        <v>0</v>
      </c>
      <c r="E134" s="2" t="n">
        <f aca="false">ROUND(SUMIFS(Monthly_Sold!$H$2:$H$7864,Monthly_Sold!$F$2:$F$7864,$A134,Monthly_Sold!$B$2:$B$7864,E$2),4)</f>
        <v>54.38</v>
      </c>
      <c r="F134" s="2" t="n">
        <f aca="false">ROUND(SUMIFS(Monthly_Sold!$H$2:$H$7864,Monthly_Sold!$F$2:$F$7864,$A134,Monthly_Sold!$B$2:$B$7864,F$2),4)</f>
        <v>64.39</v>
      </c>
      <c r="G134" s="2" t="n">
        <f aca="false">ROUND(SUMIFS(Monthly_Sold!$H$2:$H$7864,Monthly_Sold!$F$2:$F$7864,$A134,Monthly_Sold!$B$2:$B$7864,G$2),4)</f>
        <v>0</v>
      </c>
      <c r="H134" s="2" t="n">
        <f aca="false">ROUND(SUMIFS(Monthly_Sold!$H$2:$H$7864,Monthly_Sold!$F$2:$F$7864,$A134,Monthly_Sold!$B$2:$B$7864,H$2),4)</f>
        <v>0</v>
      </c>
      <c r="I134" s="2" t="n">
        <f aca="false">ROUND(SUM(B134:H134),4)</f>
        <v>926.414</v>
      </c>
      <c r="J134" s="6" t="n">
        <f aca="false">RANK(I134,$I$3:$I$304,0)+COUNTIF($I$3:I134,I134)-1</f>
        <v>57</v>
      </c>
      <c r="K134" s="6" t="n">
        <f aca="false">RANK(B134,$B$3:$B$304,0)+COUNTIF($B$3:B134,B134)-1</f>
        <v>24</v>
      </c>
      <c r="L134" s="6" t="n">
        <f aca="false">RANK(C134,$C$3:$C$304,0)+COUNTIF($C$3:C134,C134)-1</f>
        <v>70</v>
      </c>
      <c r="M134" s="6" t="n">
        <f aca="false">RANK(D134,$D$3:$D$304,0)+COUNTIF($D$3:D134,D134)-1</f>
        <v>204</v>
      </c>
      <c r="N134" s="6" t="n">
        <f aca="false">RANK(E134,$E$3:$E$304,0)+COUNTIF($E$3:E134,E134)-1</f>
        <v>66</v>
      </c>
      <c r="O134" s="6" t="n">
        <f aca="false">RANK(F134,$F$3:$F$304,0)+COUNTIF($F$3:F134,F134)-1</f>
        <v>78</v>
      </c>
      <c r="P134" s="6" t="n">
        <f aca="false">RANK(G134,$G$3:$G$304,0)+COUNTIF($G$3:G134,G134)-1</f>
        <v>239</v>
      </c>
      <c r="Q134" s="6" t="n">
        <f aca="false">RANK(H134,$H$3:$H$304,0)+COUNTIF($H$3:H134,H134)-1</f>
        <v>218</v>
      </c>
    </row>
    <row r="135" customFormat="false" ht="15" hidden="false" customHeight="false" outlineLevel="0" collapsed="false">
      <c r="A135" s="0" t="s">
        <v>435</v>
      </c>
      <c r="B135" s="2" t="n">
        <f aca="false">ROUND(SUMIFS(Monthly_Sold!$H$2:$H$7864,Monthly_Sold!$F$2:$F$7864,$A135,Monthly_Sold!$B$2:$B$7864,B$2),4)</f>
        <v>0</v>
      </c>
      <c r="C135" s="2" t="n">
        <f aca="false">ROUND(SUMIFS(Monthly_Sold!$H$2:$H$7864,Monthly_Sold!$F$2:$F$7864,$A135,Monthly_Sold!$B$2:$B$7864,C$2),4)</f>
        <v>0</v>
      </c>
      <c r="D135" s="2" t="n">
        <f aca="false">ROUND(SUMIFS(Monthly_Sold!$H$2:$H$7864,Monthly_Sold!$F$2:$F$7864,$A135,Monthly_Sold!$B$2:$B$7864,D$2),4)</f>
        <v>0</v>
      </c>
      <c r="E135" s="2" t="n">
        <f aca="false">ROUND(SUMIFS(Monthly_Sold!$H$2:$H$7864,Monthly_Sold!$F$2:$F$7864,$A135,Monthly_Sold!$B$2:$B$7864,E$2),4)</f>
        <v>0</v>
      </c>
      <c r="F135" s="2" t="n">
        <f aca="false">ROUND(SUMIFS(Monthly_Sold!$H$2:$H$7864,Monthly_Sold!$F$2:$F$7864,$A135,Monthly_Sold!$B$2:$B$7864,F$2),4)</f>
        <v>33.11</v>
      </c>
      <c r="G135" s="2" t="n">
        <f aca="false">ROUND(SUMIFS(Monthly_Sold!$H$2:$H$7864,Monthly_Sold!$F$2:$F$7864,$A135,Monthly_Sold!$B$2:$B$7864,G$2),4)</f>
        <v>3.07</v>
      </c>
      <c r="H135" s="2" t="n">
        <f aca="false">ROUND(SUMIFS(Monthly_Sold!$H$2:$H$7864,Monthly_Sold!$F$2:$F$7864,$A135,Monthly_Sold!$B$2:$B$7864,H$2),4)</f>
        <v>3.28</v>
      </c>
      <c r="I135" s="2" t="n">
        <f aca="false">ROUND(SUM(B135:H135),4)</f>
        <v>39.46</v>
      </c>
      <c r="J135" s="6" t="n">
        <f aca="false">RANK(I135,$I$3:$I$304,0)+COUNTIF($I$3:I135,I135)-1</f>
        <v>160</v>
      </c>
      <c r="K135" s="6" t="n">
        <f aca="false">RANK(B135,$B$3:$B$304,0)+COUNTIF($B$3:B135,B135)-1</f>
        <v>195</v>
      </c>
      <c r="L135" s="6" t="n">
        <f aca="false">RANK(C135,$C$3:$C$304,0)+COUNTIF($C$3:C135,C135)-1</f>
        <v>203</v>
      </c>
      <c r="M135" s="6" t="n">
        <f aca="false">RANK(D135,$D$3:$D$304,0)+COUNTIF($D$3:D135,D135)-1</f>
        <v>205</v>
      </c>
      <c r="N135" s="6" t="n">
        <f aca="false">RANK(E135,$E$3:$E$304,0)+COUNTIF($E$3:E135,E135)-1</f>
        <v>208</v>
      </c>
      <c r="O135" s="6" t="n">
        <f aca="false">RANK(F135,$F$3:$F$304,0)+COUNTIF($F$3:F135,F135)-1</f>
        <v>99</v>
      </c>
      <c r="P135" s="6" t="n">
        <f aca="false">RANK(G135,$G$3:$G$304,0)+COUNTIF($G$3:G135,G135)-1</f>
        <v>152</v>
      </c>
      <c r="Q135" s="6" t="n">
        <f aca="false">RANK(H135,$H$3:$H$304,0)+COUNTIF($H$3:H135,H135)-1</f>
        <v>134</v>
      </c>
    </row>
    <row r="136" customFormat="false" ht="15" hidden="false" customHeight="false" outlineLevel="0" collapsed="false">
      <c r="A136" s="0" t="s">
        <v>316</v>
      </c>
      <c r="B136" s="2" t="n">
        <f aca="false">ROUND(SUMIFS(Monthly_Sold!$H$2:$H$7864,Monthly_Sold!$F$2:$F$7864,$A136,Monthly_Sold!$B$2:$B$7864,B$2),4)</f>
        <v>3.25</v>
      </c>
      <c r="C136" s="2" t="n">
        <f aca="false">ROUND(SUMIFS(Monthly_Sold!$H$2:$H$7864,Monthly_Sold!$F$2:$F$7864,$A136,Monthly_Sold!$B$2:$B$7864,C$2),4)</f>
        <v>9.68</v>
      </c>
      <c r="D136" s="2" t="n">
        <f aca="false">ROUND(SUMIFS(Monthly_Sold!$H$2:$H$7864,Monthly_Sold!$F$2:$F$7864,$A136,Monthly_Sold!$B$2:$B$7864,D$2),4)</f>
        <v>7.84</v>
      </c>
      <c r="E136" s="2" t="n">
        <f aca="false">ROUND(SUMIFS(Monthly_Sold!$H$2:$H$7864,Monthly_Sold!$F$2:$F$7864,$A136,Monthly_Sold!$B$2:$B$7864,E$2),4)</f>
        <v>41.23</v>
      </c>
      <c r="F136" s="2" t="n">
        <f aca="false">ROUND(SUMIFS(Monthly_Sold!$H$2:$H$7864,Monthly_Sold!$F$2:$F$7864,$A136,Monthly_Sold!$B$2:$B$7864,F$2),4)</f>
        <v>126.51</v>
      </c>
      <c r="G136" s="2" t="n">
        <f aca="false">ROUND(SUMIFS(Monthly_Sold!$H$2:$H$7864,Monthly_Sold!$F$2:$F$7864,$A136,Monthly_Sold!$B$2:$B$7864,G$2),4)</f>
        <v>83.16</v>
      </c>
      <c r="H136" s="2" t="n">
        <f aca="false">ROUND(SUMIFS(Monthly_Sold!$H$2:$H$7864,Monthly_Sold!$F$2:$F$7864,$A136,Monthly_Sold!$B$2:$B$7864,H$2),4)</f>
        <v>29.2</v>
      </c>
      <c r="I136" s="2" t="n">
        <f aca="false">ROUND(SUM(B136:H136),4)</f>
        <v>300.87</v>
      </c>
      <c r="J136" s="6" t="n">
        <f aca="false">RANK(I136,$I$3:$I$304,0)+COUNTIF($I$3:I136,I136)-1</f>
        <v>96</v>
      </c>
      <c r="K136" s="6" t="n">
        <f aca="false">RANK(B136,$B$3:$B$304,0)+COUNTIF($B$3:B136,B136)-1</f>
        <v>77</v>
      </c>
      <c r="L136" s="6" t="n">
        <f aca="false">RANK(C136,$C$3:$C$304,0)+COUNTIF($C$3:C136,C136)-1</f>
        <v>76</v>
      </c>
      <c r="M136" s="6" t="n">
        <f aca="false">RANK(D136,$D$3:$D$304,0)+COUNTIF($D$3:D136,D136)-1</f>
        <v>86</v>
      </c>
      <c r="N136" s="6" t="n">
        <f aca="false">RANK(E136,$E$3:$E$304,0)+COUNTIF($E$3:E136,E136)-1</f>
        <v>69</v>
      </c>
      <c r="O136" s="6" t="n">
        <f aca="false">RANK(F136,$F$3:$F$304,0)+COUNTIF($F$3:F136,F136)-1</f>
        <v>58</v>
      </c>
      <c r="P136" s="6" t="n">
        <f aca="false">RANK(G136,$G$3:$G$304,0)+COUNTIF($G$3:G136,G136)-1</f>
        <v>81</v>
      </c>
      <c r="Q136" s="6" t="n">
        <f aca="false">RANK(H136,$H$3:$H$304,0)+COUNTIF($H$3:H136,H136)-1</f>
        <v>82</v>
      </c>
    </row>
    <row r="137" customFormat="false" ht="15" hidden="false" customHeight="false" outlineLevel="0" collapsed="false">
      <c r="A137" s="0" t="s">
        <v>191</v>
      </c>
      <c r="B137" s="2" t="n">
        <f aca="false">ROUND(SUMIFS(Monthly_Sold!$H$2:$H$7864,Monthly_Sold!$F$2:$F$7864,$A137,Monthly_Sold!$B$2:$B$7864,B$2),4)</f>
        <v>400.88</v>
      </c>
      <c r="C137" s="2" t="n">
        <f aca="false">ROUND(SUMIFS(Monthly_Sold!$H$2:$H$7864,Monthly_Sold!$F$2:$F$7864,$A137,Monthly_Sold!$B$2:$B$7864,C$2),4)</f>
        <v>213.23</v>
      </c>
      <c r="D137" s="2" t="n">
        <f aca="false">ROUND(SUMIFS(Monthly_Sold!$H$2:$H$7864,Monthly_Sold!$F$2:$F$7864,$A137,Monthly_Sold!$B$2:$B$7864,D$2),4)</f>
        <v>43.05</v>
      </c>
      <c r="E137" s="2" t="n">
        <f aca="false">ROUND(SUMIFS(Monthly_Sold!$H$2:$H$7864,Monthly_Sold!$F$2:$F$7864,$A137,Monthly_Sold!$B$2:$B$7864,E$2),4)</f>
        <v>56.85</v>
      </c>
      <c r="F137" s="2" t="n">
        <f aca="false">ROUND(SUMIFS(Monthly_Sold!$H$2:$H$7864,Monthly_Sold!$F$2:$F$7864,$A137,Monthly_Sold!$B$2:$B$7864,F$2),4)</f>
        <v>12.08</v>
      </c>
      <c r="G137" s="2" t="n">
        <f aca="false">ROUND(SUMIFS(Monthly_Sold!$H$2:$H$7864,Monthly_Sold!$F$2:$F$7864,$A137,Monthly_Sold!$B$2:$B$7864,G$2),4)</f>
        <v>211.32</v>
      </c>
      <c r="H137" s="2" t="n">
        <f aca="false">ROUND(SUMIFS(Monthly_Sold!$H$2:$H$7864,Monthly_Sold!$F$2:$F$7864,$A137,Monthly_Sold!$B$2:$B$7864,H$2),4)</f>
        <v>8.66</v>
      </c>
      <c r="I137" s="2" t="n">
        <f aca="false">ROUND(SUM(B137:H137),4)</f>
        <v>946.07</v>
      </c>
      <c r="J137" s="6" t="n">
        <f aca="false">RANK(I137,$I$3:$I$304,0)+COUNTIF($I$3:I137,I137)-1</f>
        <v>56</v>
      </c>
      <c r="K137" s="6" t="n">
        <f aca="false">RANK(B137,$B$3:$B$304,0)+COUNTIF($B$3:B137,B137)-1</f>
        <v>34</v>
      </c>
      <c r="L137" s="6" t="n">
        <f aca="false">RANK(C137,$C$3:$C$304,0)+COUNTIF($C$3:C137,C137)-1</f>
        <v>48</v>
      </c>
      <c r="M137" s="6" t="n">
        <f aca="false">RANK(D137,$D$3:$D$304,0)+COUNTIF($D$3:D137,D137)-1</f>
        <v>67</v>
      </c>
      <c r="N137" s="6" t="n">
        <f aca="false">RANK(E137,$E$3:$E$304,0)+COUNTIF($E$3:E137,E137)-1</f>
        <v>65</v>
      </c>
      <c r="O137" s="6" t="n">
        <f aca="false">RANK(F137,$F$3:$F$304,0)+COUNTIF($F$3:F137,F137)-1</f>
        <v>128</v>
      </c>
      <c r="P137" s="6" t="n">
        <f aca="false">RANK(G137,$G$3:$G$304,0)+COUNTIF($G$3:G137,G137)-1</f>
        <v>61</v>
      </c>
      <c r="Q137" s="6" t="n">
        <f aca="false">RANK(H137,$H$3:$H$304,0)+COUNTIF($H$3:H137,H137)-1</f>
        <v>113</v>
      </c>
    </row>
    <row r="138" customFormat="false" ht="15" hidden="false" customHeight="false" outlineLevel="0" collapsed="false">
      <c r="A138" s="0" t="s">
        <v>101</v>
      </c>
      <c r="B138" s="2" t="n">
        <f aca="false">ROUND(SUMIFS(Monthly_Sold!$H$2:$H$7864,Monthly_Sold!$F$2:$F$7864,$A138,Monthly_Sold!$B$2:$B$7864,B$2),4)</f>
        <v>72.42</v>
      </c>
      <c r="C138" s="2" t="n">
        <f aca="false">ROUND(SUMIFS(Monthly_Sold!$H$2:$H$7864,Monthly_Sold!$F$2:$F$7864,$A138,Monthly_Sold!$B$2:$B$7864,C$2),4)</f>
        <v>5.54</v>
      </c>
      <c r="D138" s="2" t="n">
        <f aca="false">ROUND(SUMIFS(Monthly_Sold!$H$2:$H$7864,Monthly_Sold!$F$2:$F$7864,$A138,Monthly_Sold!$B$2:$B$7864,D$2),4)</f>
        <v>3</v>
      </c>
      <c r="E138" s="2" t="n">
        <f aca="false">ROUND(SUMIFS(Monthly_Sold!$H$2:$H$7864,Monthly_Sold!$F$2:$F$7864,$A138,Monthly_Sold!$B$2:$B$7864,E$2),4)</f>
        <v>0</v>
      </c>
      <c r="F138" s="2" t="n">
        <f aca="false">ROUND(SUMIFS(Monthly_Sold!$H$2:$H$7864,Monthly_Sold!$F$2:$F$7864,$A138,Monthly_Sold!$B$2:$B$7864,F$2),4)</f>
        <v>0</v>
      </c>
      <c r="G138" s="2" t="n">
        <f aca="false">ROUND(SUMIFS(Monthly_Sold!$H$2:$H$7864,Monthly_Sold!$F$2:$F$7864,$A138,Monthly_Sold!$B$2:$B$7864,G$2),4)</f>
        <v>0</v>
      </c>
      <c r="H138" s="2" t="n">
        <f aca="false">ROUND(SUMIFS(Monthly_Sold!$H$2:$H$7864,Monthly_Sold!$F$2:$F$7864,$A138,Monthly_Sold!$B$2:$B$7864,H$2),4)</f>
        <v>0</v>
      </c>
      <c r="I138" s="2" t="n">
        <f aca="false">ROUND(SUM(B138:H138),4)</f>
        <v>80.96</v>
      </c>
      <c r="J138" s="6" t="n">
        <f aca="false">RANK(I138,$I$3:$I$304,0)+COUNTIF($I$3:I138,I138)-1</f>
        <v>127</v>
      </c>
      <c r="K138" s="6" t="n">
        <f aca="false">RANK(B138,$B$3:$B$304,0)+COUNTIF($B$3:B138,B138)-1</f>
        <v>60</v>
      </c>
      <c r="L138" s="6" t="n">
        <f aca="false">RANK(C138,$C$3:$C$304,0)+COUNTIF($C$3:C138,C138)-1</f>
        <v>79</v>
      </c>
      <c r="M138" s="6" t="n">
        <f aca="false">RANK(D138,$D$3:$D$304,0)+COUNTIF($D$3:D138,D138)-1</f>
        <v>94</v>
      </c>
      <c r="N138" s="6" t="n">
        <f aca="false">RANK(E138,$E$3:$E$304,0)+COUNTIF($E$3:E138,E138)-1</f>
        <v>209</v>
      </c>
      <c r="O138" s="6" t="n">
        <f aca="false">RANK(F138,$F$3:$F$304,0)+COUNTIF($F$3:F138,F138)-1</f>
        <v>246</v>
      </c>
      <c r="P138" s="6" t="n">
        <f aca="false">RANK(G138,$G$3:$G$304,0)+COUNTIF($G$3:G138,G138)-1</f>
        <v>240</v>
      </c>
      <c r="Q138" s="6" t="n">
        <f aca="false">RANK(H138,$H$3:$H$304,0)+COUNTIF($H$3:H138,H138)-1</f>
        <v>219</v>
      </c>
    </row>
    <row r="139" customFormat="false" ht="15" hidden="false" customHeight="false" outlineLevel="0" collapsed="false">
      <c r="A139" s="0" t="s">
        <v>623</v>
      </c>
      <c r="B139" s="2" t="n">
        <f aca="false">ROUND(SUMIFS(Monthly_Sold!$H$2:$H$7864,Monthly_Sold!$F$2:$F$7864,$A139,Monthly_Sold!$B$2:$B$7864,B$2),4)</f>
        <v>0</v>
      </c>
      <c r="C139" s="2" t="n">
        <f aca="false">ROUND(SUMIFS(Monthly_Sold!$H$2:$H$7864,Monthly_Sold!$F$2:$F$7864,$A139,Monthly_Sold!$B$2:$B$7864,C$2),4)</f>
        <v>0.03</v>
      </c>
      <c r="D139" s="2" t="n">
        <f aca="false">ROUND(SUMIFS(Monthly_Sold!$H$2:$H$7864,Monthly_Sold!$F$2:$F$7864,$A139,Monthly_Sold!$B$2:$B$7864,D$2),4)</f>
        <v>0</v>
      </c>
      <c r="E139" s="2" t="n">
        <f aca="false">ROUND(SUMIFS(Monthly_Sold!$H$2:$H$7864,Monthly_Sold!$F$2:$F$7864,$A139,Monthly_Sold!$B$2:$B$7864,E$2),4)</f>
        <v>0</v>
      </c>
      <c r="F139" s="2" t="n">
        <f aca="false">ROUND(SUMIFS(Monthly_Sold!$H$2:$H$7864,Monthly_Sold!$F$2:$F$7864,$A139,Monthly_Sold!$B$2:$B$7864,F$2),4)</f>
        <v>0</v>
      </c>
      <c r="G139" s="2" t="n">
        <f aca="false">ROUND(SUMIFS(Monthly_Sold!$H$2:$H$7864,Monthly_Sold!$F$2:$F$7864,$A139,Monthly_Sold!$B$2:$B$7864,G$2),4)</f>
        <v>0</v>
      </c>
      <c r="H139" s="2" t="n">
        <f aca="false">ROUND(SUMIFS(Monthly_Sold!$H$2:$H$7864,Monthly_Sold!$F$2:$F$7864,$A139,Monthly_Sold!$B$2:$B$7864,H$2),4)</f>
        <v>0</v>
      </c>
      <c r="I139" s="2" t="n">
        <f aca="false">ROUND(SUM(B139:H139),4)</f>
        <v>0.03</v>
      </c>
      <c r="J139" s="6" t="n">
        <f aca="false">RANK(I139,$I$3:$I$304,0)+COUNTIF($I$3:I139,I139)-1</f>
        <v>296</v>
      </c>
      <c r="K139" s="6" t="n">
        <f aca="false">RANK(B139,$B$3:$B$304,0)+COUNTIF($B$3:B139,B139)-1</f>
        <v>196</v>
      </c>
      <c r="L139" s="6" t="n">
        <f aca="false">RANK(C139,$C$3:$C$304,0)+COUNTIF($C$3:C139,C139)-1</f>
        <v>96</v>
      </c>
      <c r="M139" s="6" t="n">
        <f aca="false">RANK(D139,$D$3:$D$304,0)+COUNTIF($D$3:D139,D139)-1</f>
        <v>206</v>
      </c>
      <c r="N139" s="6" t="n">
        <f aca="false">RANK(E139,$E$3:$E$304,0)+COUNTIF($E$3:E139,E139)-1</f>
        <v>210</v>
      </c>
      <c r="O139" s="6" t="n">
        <f aca="false">RANK(F139,$F$3:$F$304,0)+COUNTIF($F$3:F139,F139)-1</f>
        <v>247</v>
      </c>
      <c r="P139" s="6" t="n">
        <f aca="false">RANK(G139,$G$3:$G$304,0)+COUNTIF($G$3:G139,G139)-1</f>
        <v>241</v>
      </c>
      <c r="Q139" s="6" t="n">
        <f aca="false">RANK(H139,$H$3:$H$304,0)+COUNTIF($H$3:H139,H139)-1</f>
        <v>220</v>
      </c>
    </row>
    <row r="140" customFormat="false" ht="15" hidden="false" customHeight="false" outlineLevel="0" collapsed="false">
      <c r="A140" s="0" t="s">
        <v>96</v>
      </c>
      <c r="B140" s="2" t="n">
        <f aca="false">ROUND(SUMIFS(Monthly_Sold!$H$2:$H$7864,Monthly_Sold!$F$2:$F$7864,$A140,Monthly_Sold!$B$2:$B$7864,B$2),4)</f>
        <v>0</v>
      </c>
      <c r="C140" s="2" t="n">
        <f aca="false">ROUND(SUMIFS(Monthly_Sold!$H$2:$H$7864,Monthly_Sold!$F$2:$F$7864,$A140,Monthly_Sold!$B$2:$B$7864,C$2),4)</f>
        <v>0</v>
      </c>
      <c r="D140" s="2" t="n">
        <f aca="false">ROUND(SUMIFS(Monthly_Sold!$H$2:$H$7864,Monthly_Sold!$F$2:$F$7864,$A140,Monthly_Sold!$B$2:$B$7864,D$2),4)</f>
        <v>0</v>
      </c>
      <c r="E140" s="2" t="n">
        <f aca="false">ROUND(SUMIFS(Monthly_Sold!$H$2:$H$7864,Monthly_Sold!$F$2:$F$7864,$A140,Monthly_Sold!$B$2:$B$7864,E$2),4)</f>
        <v>40.27</v>
      </c>
      <c r="F140" s="2" t="n">
        <f aca="false">ROUND(SUMIFS(Monthly_Sold!$H$2:$H$7864,Monthly_Sold!$F$2:$F$7864,$A140,Monthly_Sold!$B$2:$B$7864,F$2),4)</f>
        <v>152.76</v>
      </c>
      <c r="G140" s="2" t="n">
        <f aca="false">ROUND(SUMIFS(Monthly_Sold!$H$2:$H$7864,Monthly_Sold!$F$2:$F$7864,$A140,Monthly_Sold!$B$2:$B$7864,G$2),4)</f>
        <v>123.75</v>
      </c>
      <c r="H140" s="2" t="n">
        <f aca="false">ROUND(SUMIFS(Monthly_Sold!$H$2:$H$7864,Monthly_Sold!$F$2:$F$7864,$A140,Monthly_Sold!$B$2:$B$7864,H$2),4)</f>
        <v>0</v>
      </c>
      <c r="I140" s="2" t="n">
        <f aca="false">ROUND(SUM(B140:H140),4)</f>
        <v>316.78</v>
      </c>
      <c r="J140" s="6" t="n">
        <f aca="false">RANK(I140,$I$3:$I$304,0)+COUNTIF($I$3:I140,I140)-1</f>
        <v>93</v>
      </c>
      <c r="K140" s="6" t="n">
        <f aca="false">RANK(B140,$B$3:$B$304,0)+COUNTIF($B$3:B140,B140)-1</f>
        <v>197</v>
      </c>
      <c r="L140" s="6" t="n">
        <f aca="false">RANK(C140,$C$3:$C$304,0)+COUNTIF($C$3:C140,C140)-1</f>
        <v>204</v>
      </c>
      <c r="M140" s="6" t="n">
        <f aca="false">RANK(D140,$D$3:$D$304,0)+COUNTIF($D$3:D140,D140)-1</f>
        <v>207</v>
      </c>
      <c r="N140" s="6" t="n">
        <f aca="false">RANK(E140,$E$3:$E$304,0)+COUNTIF($E$3:E140,E140)-1</f>
        <v>70</v>
      </c>
      <c r="O140" s="6" t="n">
        <f aca="false">RANK(F140,$F$3:$F$304,0)+COUNTIF($F$3:F140,F140)-1</f>
        <v>53</v>
      </c>
      <c r="P140" s="6" t="n">
        <f aca="false">RANK(G140,$G$3:$G$304,0)+COUNTIF($G$3:G140,G140)-1</f>
        <v>71</v>
      </c>
      <c r="Q140" s="6" t="n">
        <f aca="false">RANK(H140,$H$3:$H$304,0)+COUNTIF($H$3:H140,H140)-1</f>
        <v>221</v>
      </c>
    </row>
    <row r="141" customFormat="false" ht="15" hidden="false" customHeight="false" outlineLevel="0" collapsed="false">
      <c r="A141" s="0" t="s">
        <v>154</v>
      </c>
      <c r="B141" s="2" t="n">
        <f aca="false">ROUND(SUMIFS(Monthly_Sold!$H$2:$H$7864,Monthly_Sold!$F$2:$F$7864,$A141,Monthly_Sold!$B$2:$B$7864,B$2),4)</f>
        <v>66.14</v>
      </c>
      <c r="C141" s="2" t="n">
        <f aca="false">ROUND(SUMIFS(Monthly_Sold!$H$2:$H$7864,Monthly_Sold!$F$2:$F$7864,$A141,Monthly_Sold!$B$2:$B$7864,C$2),4)</f>
        <v>251</v>
      </c>
      <c r="D141" s="2" t="n">
        <f aca="false">ROUND(SUMIFS(Monthly_Sold!$H$2:$H$7864,Monthly_Sold!$F$2:$F$7864,$A141,Monthly_Sold!$B$2:$B$7864,D$2),4)</f>
        <v>171.57</v>
      </c>
      <c r="E141" s="2" t="n">
        <f aca="false">ROUND(SUMIFS(Monthly_Sold!$H$2:$H$7864,Monthly_Sold!$F$2:$F$7864,$A141,Monthly_Sold!$B$2:$B$7864,E$2),4)</f>
        <v>184.13</v>
      </c>
      <c r="F141" s="2" t="n">
        <f aca="false">ROUND(SUMIFS(Monthly_Sold!$H$2:$H$7864,Monthly_Sold!$F$2:$F$7864,$A141,Monthly_Sold!$B$2:$B$7864,F$2),4)</f>
        <v>233.56</v>
      </c>
      <c r="G141" s="2" t="n">
        <f aca="false">ROUND(SUMIFS(Monthly_Sold!$H$2:$H$7864,Monthly_Sold!$F$2:$F$7864,$A141,Monthly_Sold!$B$2:$B$7864,G$2),4)</f>
        <v>269.27</v>
      </c>
      <c r="H141" s="2" t="n">
        <f aca="false">ROUND(SUMIFS(Monthly_Sold!$H$2:$H$7864,Monthly_Sold!$F$2:$F$7864,$A141,Monthly_Sold!$B$2:$B$7864,H$2),4)</f>
        <v>65.45</v>
      </c>
      <c r="I141" s="2" t="n">
        <f aca="false">ROUND(SUM(B141:H141),4)</f>
        <v>1241.12</v>
      </c>
      <c r="J141" s="6" t="n">
        <f aca="false">RANK(I141,$I$3:$I$304,0)+COUNTIF($I$3:I141,I141)-1</f>
        <v>49</v>
      </c>
      <c r="K141" s="6" t="n">
        <f aca="false">RANK(B141,$B$3:$B$304,0)+COUNTIF($B$3:B141,B141)-1</f>
        <v>62</v>
      </c>
      <c r="L141" s="6" t="n">
        <f aca="false">RANK(C141,$C$3:$C$304,0)+COUNTIF($C$3:C141,C141)-1</f>
        <v>44</v>
      </c>
      <c r="M141" s="6" t="n">
        <f aca="false">RANK(D141,$D$3:$D$304,0)+COUNTIF($D$3:D141,D141)-1</f>
        <v>45</v>
      </c>
      <c r="N141" s="6" t="n">
        <f aca="false">RANK(E141,$E$3:$E$304,0)+COUNTIF($E$3:E141,E141)-1</f>
        <v>46</v>
      </c>
      <c r="O141" s="6" t="n">
        <f aca="false">RANK(F141,$F$3:$F$304,0)+COUNTIF($F$3:F141,F141)-1</f>
        <v>44</v>
      </c>
      <c r="P141" s="6" t="n">
        <f aca="false">RANK(G141,$G$3:$G$304,0)+COUNTIF($G$3:G141,G141)-1</f>
        <v>52</v>
      </c>
      <c r="Q141" s="6" t="n">
        <f aca="false">RANK(H141,$H$3:$H$304,0)+COUNTIF($H$3:H141,H141)-1</f>
        <v>58</v>
      </c>
    </row>
    <row r="142" customFormat="false" ht="15" hidden="false" customHeight="false" outlineLevel="0" collapsed="false">
      <c r="A142" s="0" t="s">
        <v>184</v>
      </c>
      <c r="B142" s="2" t="n">
        <f aca="false">ROUND(SUMIFS(Monthly_Sold!$H$2:$H$7864,Monthly_Sold!$F$2:$F$7864,$A142,Monthly_Sold!$B$2:$B$7864,B$2),4)</f>
        <v>238.88</v>
      </c>
      <c r="C142" s="2" t="n">
        <f aca="false">ROUND(SUMIFS(Monthly_Sold!$H$2:$H$7864,Monthly_Sold!$F$2:$F$7864,$A142,Monthly_Sold!$B$2:$B$7864,C$2),4)</f>
        <v>365.39</v>
      </c>
      <c r="D142" s="2" t="n">
        <f aca="false">ROUND(SUMIFS(Monthly_Sold!$H$2:$H$7864,Monthly_Sold!$F$2:$F$7864,$A142,Monthly_Sold!$B$2:$B$7864,D$2),4)</f>
        <v>121.28</v>
      </c>
      <c r="E142" s="2" t="n">
        <f aca="false">ROUND(SUMIFS(Monthly_Sold!$H$2:$H$7864,Monthly_Sold!$F$2:$F$7864,$A142,Monthly_Sold!$B$2:$B$7864,E$2),4)</f>
        <v>5.19</v>
      </c>
      <c r="F142" s="2" t="n">
        <f aca="false">ROUND(SUMIFS(Monthly_Sold!$H$2:$H$7864,Monthly_Sold!$F$2:$F$7864,$A142,Monthly_Sold!$B$2:$B$7864,F$2),4)</f>
        <v>12.79</v>
      </c>
      <c r="G142" s="2" t="n">
        <f aca="false">ROUND(SUMIFS(Monthly_Sold!$H$2:$H$7864,Monthly_Sold!$F$2:$F$7864,$A142,Monthly_Sold!$B$2:$B$7864,G$2),4)</f>
        <v>17.43</v>
      </c>
      <c r="H142" s="2" t="n">
        <f aca="false">ROUND(SUMIFS(Monthly_Sold!$H$2:$H$7864,Monthly_Sold!$F$2:$F$7864,$A142,Monthly_Sold!$B$2:$B$7864,H$2),4)</f>
        <v>5.5</v>
      </c>
      <c r="I142" s="2" t="n">
        <f aca="false">ROUND(SUM(B142:H142),4)</f>
        <v>766.46</v>
      </c>
      <c r="J142" s="6" t="n">
        <f aca="false">RANK(I142,$I$3:$I$304,0)+COUNTIF($I$3:I142,I142)-1</f>
        <v>61</v>
      </c>
      <c r="K142" s="6" t="n">
        <f aca="false">RANK(B142,$B$3:$B$304,0)+COUNTIF($B$3:B142,B142)-1</f>
        <v>49</v>
      </c>
      <c r="L142" s="6" t="n">
        <f aca="false">RANK(C142,$C$3:$C$304,0)+COUNTIF($C$3:C142,C142)-1</f>
        <v>35</v>
      </c>
      <c r="M142" s="6" t="n">
        <f aca="false">RANK(D142,$D$3:$D$304,0)+COUNTIF($D$3:D142,D142)-1</f>
        <v>51</v>
      </c>
      <c r="N142" s="6" t="n">
        <f aca="false">RANK(E142,$E$3:$E$304,0)+COUNTIF($E$3:E142,E142)-1</f>
        <v>83</v>
      </c>
      <c r="O142" s="6" t="n">
        <f aca="false">RANK(F142,$F$3:$F$304,0)+COUNTIF($F$3:F142,F142)-1</f>
        <v>125</v>
      </c>
      <c r="P142" s="6" t="n">
        <f aca="false">RANK(G142,$G$3:$G$304,0)+COUNTIF($G$3:G142,G142)-1</f>
        <v>121</v>
      </c>
      <c r="Q142" s="6" t="n">
        <f aca="false">RANK(H142,$H$3:$H$304,0)+COUNTIF($H$3:H142,H142)-1</f>
        <v>119</v>
      </c>
    </row>
    <row r="143" customFormat="false" ht="15" hidden="false" customHeight="false" outlineLevel="0" collapsed="false">
      <c r="A143" s="0" t="s">
        <v>160</v>
      </c>
      <c r="B143" s="2" t="n">
        <f aca="false">ROUND(SUMIFS(Monthly_Sold!$H$2:$H$7864,Monthly_Sold!$F$2:$F$7864,$A143,Monthly_Sold!$B$2:$B$7864,B$2),4)</f>
        <v>437.349</v>
      </c>
      <c r="C143" s="2" t="n">
        <f aca="false">ROUND(SUMIFS(Monthly_Sold!$H$2:$H$7864,Monthly_Sold!$F$2:$F$7864,$A143,Monthly_Sold!$B$2:$B$7864,C$2),4)</f>
        <v>426.73</v>
      </c>
      <c r="D143" s="2" t="n">
        <f aca="false">ROUND(SUMIFS(Monthly_Sold!$H$2:$H$7864,Monthly_Sold!$F$2:$F$7864,$A143,Monthly_Sold!$B$2:$B$7864,D$2),4)</f>
        <v>59.94</v>
      </c>
      <c r="E143" s="2" t="n">
        <f aca="false">ROUND(SUMIFS(Monthly_Sold!$H$2:$H$7864,Monthly_Sold!$F$2:$F$7864,$A143,Monthly_Sold!$B$2:$B$7864,E$2),4)</f>
        <v>114.73</v>
      </c>
      <c r="F143" s="2" t="n">
        <f aca="false">ROUND(SUMIFS(Monthly_Sold!$H$2:$H$7864,Monthly_Sold!$F$2:$F$7864,$A143,Monthly_Sold!$B$2:$B$7864,F$2),4)</f>
        <v>96.09</v>
      </c>
      <c r="G143" s="2" t="n">
        <f aca="false">ROUND(SUMIFS(Monthly_Sold!$H$2:$H$7864,Monthly_Sold!$F$2:$F$7864,$A143,Monthly_Sold!$B$2:$B$7864,G$2),4)</f>
        <v>15.58</v>
      </c>
      <c r="H143" s="2" t="n">
        <f aca="false">ROUND(SUMIFS(Monthly_Sold!$H$2:$H$7864,Monthly_Sold!$F$2:$F$7864,$A143,Monthly_Sold!$B$2:$B$7864,H$2),4)</f>
        <v>10.2</v>
      </c>
      <c r="I143" s="2" t="n">
        <f aca="false">ROUND(SUM(B143:H143),4)</f>
        <v>1160.619</v>
      </c>
      <c r="J143" s="6" t="n">
        <f aca="false">RANK(I143,$I$3:$I$304,0)+COUNTIF($I$3:I143,I143)-1</f>
        <v>50</v>
      </c>
      <c r="K143" s="6" t="n">
        <f aca="false">RANK(B143,$B$3:$B$304,0)+COUNTIF($B$3:B143,B143)-1</f>
        <v>30</v>
      </c>
      <c r="L143" s="6" t="n">
        <f aca="false">RANK(C143,$C$3:$C$304,0)+COUNTIF($C$3:C143,C143)-1</f>
        <v>31</v>
      </c>
      <c r="M143" s="6" t="n">
        <f aca="false">RANK(D143,$D$3:$D$304,0)+COUNTIF($D$3:D143,D143)-1</f>
        <v>60</v>
      </c>
      <c r="N143" s="6" t="n">
        <f aca="false">RANK(E143,$E$3:$E$304,0)+COUNTIF($E$3:E143,E143)-1</f>
        <v>56</v>
      </c>
      <c r="O143" s="6" t="n">
        <f aca="false">RANK(F143,$F$3:$F$304,0)+COUNTIF($F$3:F143,F143)-1</f>
        <v>68</v>
      </c>
      <c r="P143" s="6" t="n">
        <f aca="false">RANK(G143,$G$3:$G$304,0)+COUNTIF($G$3:G143,G143)-1</f>
        <v>124</v>
      </c>
      <c r="Q143" s="6" t="n">
        <f aca="false">RANK(H143,$H$3:$H$304,0)+COUNTIF($H$3:H143,H143)-1</f>
        <v>108</v>
      </c>
    </row>
    <row r="144" customFormat="false" ht="15" hidden="false" customHeight="false" outlineLevel="0" collapsed="false">
      <c r="A144" s="0" t="s">
        <v>119</v>
      </c>
      <c r="B144" s="2" t="n">
        <f aca="false">ROUND(SUMIFS(Monthly_Sold!$H$2:$H$7864,Monthly_Sold!$F$2:$F$7864,$A144,Monthly_Sold!$B$2:$B$7864,B$2),4)</f>
        <v>416.83</v>
      </c>
      <c r="C144" s="2" t="n">
        <f aca="false">ROUND(SUMIFS(Monthly_Sold!$H$2:$H$7864,Monthly_Sold!$F$2:$F$7864,$A144,Monthly_Sold!$B$2:$B$7864,C$2),4)</f>
        <v>275.98</v>
      </c>
      <c r="D144" s="2" t="n">
        <f aca="false">ROUND(SUMIFS(Monthly_Sold!$H$2:$H$7864,Monthly_Sold!$F$2:$F$7864,$A144,Monthly_Sold!$B$2:$B$7864,D$2),4)</f>
        <v>282.44</v>
      </c>
      <c r="E144" s="2" t="n">
        <f aca="false">ROUND(SUMIFS(Monthly_Sold!$H$2:$H$7864,Monthly_Sold!$F$2:$F$7864,$A144,Monthly_Sold!$B$2:$B$7864,E$2),4)</f>
        <v>178.27</v>
      </c>
      <c r="F144" s="2" t="n">
        <f aca="false">ROUND(SUMIFS(Monthly_Sold!$H$2:$H$7864,Monthly_Sold!$F$2:$F$7864,$A144,Monthly_Sold!$B$2:$B$7864,F$2),4)</f>
        <v>156.45</v>
      </c>
      <c r="G144" s="2" t="n">
        <f aca="false">ROUND(SUMIFS(Monthly_Sold!$H$2:$H$7864,Monthly_Sold!$F$2:$F$7864,$A144,Monthly_Sold!$B$2:$B$7864,G$2),4)</f>
        <v>213.62</v>
      </c>
      <c r="H144" s="2" t="n">
        <f aca="false">ROUND(SUMIFS(Monthly_Sold!$H$2:$H$7864,Monthly_Sold!$F$2:$F$7864,$A144,Monthly_Sold!$B$2:$B$7864,H$2),4)</f>
        <v>38.78</v>
      </c>
      <c r="I144" s="2" t="n">
        <f aca="false">ROUND(SUM(B144:H144),4)</f>
        <v>1562.37</v>
      </c>
      <c r="J144" s="6" t="n">
        <f aca="false">RANK(I144,$I$3:$I$304,0)+COUNTIF($I$3:I144,I144)-1</f>
        <v>43</v>
      </c>
      <c r="K144" s="6" t="n">
        <f aca="false">RANK(B144,$B$3:$B$304,0)+COUNTIF($B$3:B144,B144)-1</f>
        <v>32</v>
      </c>
      <c r="L144" s="6" t="n">
        <f aca="false">RANK(C144,$C$3:$C$304,0)+COUNTIF($C$3:C144,C144)-1</f>
        <v>43</v>
      </c>
      <c r="M144" s="6" t="n">
        <f aca="false">RANK(D144,$D$3:$D$304,0)+COUNTIF($D$3:D144,D144)-1</f>
        <v>33</v>
      </c>
      <c r="N144" s="6" t="n">
        <f aca="false">RANK(E144,$E$3:$E$304,0)+COUNTIF($E$3:E144,E144)-1</f>
        <v>48</v>
      </c>
      <c r="O144" s="6" t="n">
        <f aca="false">RANK(F144,$F$3:$F$304,0)+COUNTIF($F$3:F144,F144)-1</f>
        <v>51</v>
      </c>
      <c r="P144" s="6" t="n">
        <f aca="false">RANK(G144,$G$3:$G$304,0)+COUNTIF($G$3:G144,G144)-1</f>
        <v>60</v>
      </c>
      <c r="Q144" s="6" t="n">
        <f aca="false">RANK(H144,$H$3:$H$304,0)+COUNTIF($H$3:H144,H144)-1</f>
        <v>67</v>
      </c>
    </row>
    <row r="145" customFormat="false" ht="15" hidden="false" customHeight="false" outlineLevel="0" collapsed="false">
      <c r="A145" s="0" t="s">
        <v>482</v>
      </c>
      <c r="B145" s="2" t="n">
        <f aca="false">ROUND(SUMIFS(Monthly_Sold!$H$2:$H$7864,Monthly_Sold!$F$2:$F$7864,$A145,Monthly_Sold!$B$2:$B$7864,B$2),4)</f>
        <v>0</v>
      </c>
      <c r="C145" s="2" t="n">
        <f aca="false">ROUND(SUMIFS(Monthly_Sold!$H$2:$H$7864,Monthly_Sold!$F$2:$F$7864,$A145,Monthly_Sold!$B$2:$B$7864,C$2),4)</f>
        <v>0</v>
      </c>
      <c r="D145" s="2" t="n">
        <f aca="false">ROUND(SUMIFS(Monthly_Sold!$H$2:$H$7864,Monthly_Sold!$F$2:$F$7864,$A145,Monthly_Sold!$B$2:$B$7864,D$2),4)</f>
        <v>0</v>
      </c>
      <c r="E145" s="2" t="n">
        <f aca="false">ROUND(SUMIFS(Monthly_Sold!$H$2:$H$7864,Monthly_Sold!$F$2:$F$7864,$A145,Monthly_Sold!$B$2:$B$7864,E$2),4)</f>
        <v>0</v>
      </c>
      <c r="F145" s="2" t="n">
        <f aca="false">ROUND(SUMIFS(Monthly_Sold!$H$2:$H$7864,Monthly_Sold!$F$2:$F$7864,$A145,Monthly_Sold!$B$2:$B$7864,F$2),4)</f>
        <v>0</v>
      </c>
      <c r="G145" s="2" t="n">
        <f aca="false">ROUND(SUMIFS(Monthly_Sold!$H$2:$H$7864,Monthly_Sold!$F$2:$F$7864,$A145,Monthly_Sold!$B$2:$B$7864,G$2),4)</f>
        <v>0.26</v>
      </c>
      <c r="H145" s="2" t="n">
        <f aca="false">ROUND(SUMIFS(Monthly_Sold!$H$2:$H$7864,Monthly_Sold!$F$2:$F$7864,$A145,Monthly_Sold!$B$2:$B$7864,H$2),4)</f>
        <v>0</v>
      </c>
      <c r="I145" s="2" t="n">
        <f aca="false">ROUND(SUM(B145:H145),4)</f>
        <v>0.26</v>
      </c>
      <c r="J145" s="6" t="n">
        <f aca="false">RANK(I145,$I$3:$I$304,0)+COUNTIF($I$3:I145,I145)-1</f>
        <v>277</v>
      </c>
      <c r="K145" s="6" t="n">
        <f aca="false">RANK(B145,$B$3:$B$304,0)+COUNTIF($B$3:B145,B145)-1</f>
        <v>198</v>
      </c>
      <c r="L145" s="6" t="n">
        <f aca="false">RANK(C145,$C$3:$C$304,0)+COUNTIF($C$3:C145,C145)-1</f>
        <v>205</v>
      </c>
      <c r="M145" s="6" t="n">
        <f aca="false">RANK(D145,$D$3:$D$304,0)+COUNTIF($D$3:D145,D145)-1</f>
        <v>208</v>
      </c>
      <c r="N145" s="6" t="n">
        <f aca="false">RANK(E145,$E$3:$E$304,0)+COUNTIF($E$3:E145,E145)-1</f>
        <v>211</v>
      </c>
      <c r="O145" s="6" t="n">
        <f aca="false">RANK(F145,$F$3:$F$304,0)+COUNTIF($F$3:F145,F145)-1</f>
        <v>248</v>
      </c>
      <c r="P145" s="6" t="n">
        <f aca="false">RANK(G145,$G$3:$G$304,0)+COUNTIF($G$3:G145,G145)-1</f>
        <v>170</v>
      </c>
      <c r="Q145" s="6" t="n">
        <f aca="false">RANK(H145,$H$3:$H$304,0)+COUNTIF($H$3:H145,H145)-1</f>
        <v>222</v>
      </c>
    </row>
    <row r="146" customFormat="false" ht="15" hidden="false" customHeight="false" outlineLevel="0" collapsed="false">
      <c r="A146" s="0" t="s">
        <v>521</v>
      </c>
      <c r="B146" s="2" t="n">
        <f aca="false">ROUND(SUMIFS(Monthly_Sold!$H$2:$H$7864,Monthly_Sold!$F$2:$F$7864,$A146,Monthly_Sold!$B$2:$B$7864,B$2),4)</f>
        <v>0</v>
      </c>
      <c r="C146" s="2" t="n">
        <f aca="false">ROUND(SUMIFS(Monthly_Sold!$H$2:$H$7864,Monthly_Sold!$F$2:$F$7864,$A146,Monthly_Sold!$B$2:$B$7864,C$2),4)</f>
        <v>0</v>
      </c>
      <c r="D146" s="2" t="n">
        <f aca="false">ROUND(SUMIFS(Monthly_Sold!$H$2:$H$7864,Monthly_Sold!$F$2:$F$7864,$A146,Monthly_Sold!$B$2:$B$7864,D$2),4)</f>
        <v>0</v>
      </c>
      <c r="E146" s="2" t="n">
        <f aca="false">ROUND(SUMIFS(Monthly_Sold!$H$2:$H$7864,Monthly_Sold!$F$2:$F$7864,$A146,Monthly_Sold!$B$2:$B$7864,E$2),4)</f>
        <v>0</v>
      </c>
      <c r="F146" s="2" t="n">
        <f aca="false">ROUND(SUMIFS(Monthly_Sold!$H$2:$H$7864,Monthly_Sold!$F$2:$F$7864,$A146,Monthly_Sold!$B$2:$B$7864,F$2),4)</f>
        <v>0</v>
      </c>
      <c r="G146" s="2" t="n">
        <f aca="false">ROUND(SUMIFS(Monthly_Sold!$H$2:$H$7864,Monthly_Sold!$F$2:$F$7864,$A146,Monthly_Sold!$B$2:$B$7864,G$2),4)</f>
        <v>8.43</v>
      </c>
      <c r="H146" s="2" t="n">
        <f aca="false">ROUND(SUMIFS(Monthly_Sold!$H$2:$H$7864,Monthly_Sold!$F$2:$F$7864,$A146,Monthly_Sold!$B$2:$B$7864,H$2),4)</f>
        <v>0</v>
      </c>
      <c r="I146" s="2" t="n">
        <f aca="false">ROUND(SUM(B146:H146),4)</f>
        <v>8.43</v>
      </c>
      <c r="J146" s="6" t="n">
        <f aca="false">RANK(I146,$I$3:$I$304,0)+COUNTIF($I$3:I146,I146)-1</f>
        <v>214</v>
      </c>
      <c r="K146" s="6" t="n">
        <f aca="false">RANK(B146,$B$3:$B$304,0)+COUNTIF($B$3:B146,B146)-1</f>
        <v>199</v>
      </c>
      <c r="L146" s="6" t="n">
        <f aca="false">RANK(C146,$C$3:$C$304,0)+COUNTIF($C$3:C146,C146)-1</f>
        <v>206</v>
      </c>
      <c r="M146" s="6" t="n">
        <f aca="false">RANK(D146,$D$3:$D$304,0)+COUNTIF($D$3:D146,D146)-1</f>
        <v>209</v>
      </c>
      <c r="N146" s="6" t="n">
        <f aca="false">RANK(E146,$E$3:$E$304,0)+COUNTIF($E$3:E146,E146)-1</f>
        <v>212</v>
      </c>
      <c r="O146" s="6" t="n">
        <f aca="false">RANK(F146,$F$3:$F$304,0)+COUNTIF($F$3:F146,F146)-1</f>
        <v>249</v>
      </c>
      <c r="P146" s="6" t="n">
        <f aca="false">RANK(G146,$G$3:$G$304,0)+COUNTIF($G$3:G146,G146)-1</f>
        <v>138</v>
      </c>
      <c r="Q146" s="6" t="n">
        <f aca="false">RANK(H146,$H$3:$H$304,0)+COUNTIF($H$3:H146,H146)-1</f>
        <v>223</v>
      </c>
    </row>
    <row r="147" customFormat="false" ht="15" hidden="false" customHeight="false" outlineLevel="0" collapsed="false">
      <c r="A147" s="0" t="s">
        <v>249</v>
      </c>
      <c r="B147" s="2" t="n">
        <f aca="false">ROUND(SUMIFS(Monthly_Sold!$H$2:$H$7864,Monthly_Sold!$F$2:$F$7864,$A147,Monthly_Sold!$B$2:$B$7864,B$2),4)</f>
        <v>0</v>
      </c>
      <c r="C147" s="2" t="n">
        <f aca="false">ROUND(SUMIFS(Monthly_Sold!$H$2:$H$7864,Monthly_Sold!$F$2:$F$7864,$A147,Monthly_Sold!$B$2:$B$7864,C$2),4)</f>
        <v>0</v>
      </c>
      <c r="D147" s="2" t="n">
        <f aca="false">ROUND(SUMIFS(Monthly_Sold!$H$2:$H$7864,Monthly_Sold!$F$2:$F$7864,$A147,Monthly_Sold!$B$2:$B$7864,D$2),4)</f>
        <v>0</v>
      </c>
      <c r="E147" s="2" t="n">
        <f aca="false">ROUND(SUMIFS(Monthly_Sold!$H$2:$H$7864,Monthly_Sold!$F$2:$F$7864,$A147,Monthly_Sold!$B$2:$B$7864,E$2),4)</f>
        <v>0</v>
      </c>
      <c r="F147" s="2" t="n">
        <f aca="false">ROUND(SUMIFS(Monthly_Sold!$H$2:$H$7864,Monthly_Sold!$F$2:$F$7864,$A147,Monthly_Sold!$B$2:$B$7864,F$2),4)</f>
        <v>0</v>
      </c>
      <c r="G147" s="2" t="n">
        <f aca="false">ROUND(SUMIFS(Monthly_Sold!$H$2:$H$7864,Monthly_Sold!$F$2:$F$7864,$A147,Monthly_Sold!$B$2:$B$7864,G$2),4)</f>
        <v>378.02</v>
      </c>
      <c r="H147" s="2" t="n">
        <f aca="false">ROUND(SUMIFS(Monthly_Sold!$H$2:$H$7864,Monthly_Sold!$F$2:$F$7864,$A147,Monthly_Sold!$B$2:$B$7864,H$2),4)</f>
        <v>125.81</v>
      </c>
      <c r="I147" s="2" t="n">
        <f aca="false">ROUND(SUM(B147:H147),4)</f>
        <v>503.83</v>
      </c>
      <c r="J147" s="6" t="n">
        <f aca="false">RANK(I147,$I$3:$I$304,0)+COUNTIF($I$3:I147,I147)-1</f>
        <v>84</v>
      </c>
      <c r="K147" s="6" t="n">
        <f aca="false">RANK(B147,$B$3:$B$304,0)+COUNTIF($B$3:B147,B147)-1</f>
        <v>200</v>
      </c>
      <c r="L147" s="6" t="n">
        <f aca="false">RANK(C147,$C$3:$C$304,0)+COUNTIF($C$3:C147,C147)-1</f>
        <v>207</v>
      </c>
      <c r="M147" s="6" t="n">
        <f aca="false">RANK(D147,$D$3:$D$304,0)+COUNTIF($D$3:D147,D147)-1</f>
        <v>210</v>
      </c>
      <c r="N147" s="6" t="n">
        <f aca="false">RANK(E147,$E$3:$E$304,0)+COUNTIF($E$3:E147,E147)-1</f>
        <v>213</v>
      </c>
      <c r="O147" s="6" t="n">
        <f aca="false">RANK(F147,$F$3:$F$304,0)+COUNTIF($F$3:F147,F147)-1</f>
        <v>250</v>
      </c>
      <c r="P147" s="6" t="n">
        <f aca="false">RANK(G147,$G$3:$G$304,0)+COUNTIF($G$3:G147,G147)-1</f>
        <v>43</v>
      </c>
      <c r="Q147" s="6" t="n">
        <f aca="false">RANK(H147,$H$3:$H$304,0)+COUNTIF($H$3:H147,H147)-1</f>
        <v>41</v>
      </c>
    </row>
    <row r="148" customFormat="false" ht="15" hidden="false" customHeight="false" outlineLevel="0" collapsed="false">
      <c r="A148" s="0" t="s">
        <v>438</v>
      </c>
      <c r="B148" s="2" t="n">
        <f aca="false">ROUND(SUMIFS(Monthly_Sold!$H$2:$H$7864,Monthly_Sold!$F$2:$F$7864,$A148,Monthly_Sold!$B$2:$B$7864,B$2),4)</f>
        <v>0</v>
      </c>
      <c r="C148" s="2" t="n">
        <f aca="false">ROUND(SUMIFS(Monthly_Sold!$H$2:$H$7864,Monthly_Sold!$F$2:$F$7864,$A148,Monthly_Sold!$B$2:$B$7864,C$2),4)</f>
        <v>0</v>
      </c>
      <c r="D148" s="2" t="n">
        <f aca="false">ROUND(SUMIFS(Monthly_Sold!$H$2:$H$7864,Monthly_Sold!$F$2:$F$7864,$A148,Monthly_Sold!$B$2:$B$7864,D$2),4)</f>
        <v>0</v>
      </c>
      <c r="E148" s="2" t="n">
        <f aca="false">ROUND(SUMIFS(Monthly_Sold!$H$2:$H$7864,Monthly_Sold!$F$2:$F$7864,$A148,Monthly_Sold!$B$2:$B$7864,E$2),4)</f>
        <v>0</v>
      </c>
      <c r="F148" s="2" t="n">
        <f aca="false">ROUND(SUMIFS(Monthly_Sold!$H$2:$H$7864,Monthly_Sold!$F$2:$F$7864,$A148,Monthly_Sold!$B$2:$B$7864,F$2),4)</f>
        <v>38.21</v>
      </c>
      <c r="G148" s="2" t="n">
        <f aca="false">ROUND(SUMIFS(Monthly_Sold!$H$2:$H$7864,Monthly_Sold!$F$2:$F$7864,$A148,Monthly_Sold!$B$2:$B$7864,G$2),4)</f>
        <v>0</v>
      </c>
      <c r="H148" s="2" t="n">
        <f aca="false">ROUND(SUMIFS(Monthly_Sold!$H$2:$H$7864,Monthly_Sold!$F$2:$F$7864,$A148,Monthly_Sold!$B$2:$B$7864,H$2),4)</f>
        <v>0</v>
      </c>
      <c r="I148" s="2" t="n">
        <f aca="false">ROUND(SUM(B148:H148),4)</f>
        <v>38.21</v>
      </c>
      <c r="J148" s="6" t="n">
        <f aca="false">RANK(I148,$I$3:$I$304,0)+COUNTIF($I$3:I148,I148)-1</f>
        <v>162</v>
      </c>
      <c r="K148" s="6" t="n">
        <f aca="false">RANK(B148,$B$3:$B$304,0)+COUNTIF($B$3:B148,B148)-1</f>
        <v>201</v>
      </c>
      <c r="L148" s="6" t="n">
        <f aca="false">RANK(C148,$C$3:$C$304,0)+COUNTIF($C$3:C148,C148)-1</f>
        <v>208</v>
      </c>
      <c r="M148" s="6" t="n">
        <f aca="false">RANK(D148,$D$3:$D$304,0)+COUNTIF($D$3:D148,D148)-1</f>
        <v>211</v>
      </c>
      <c r="N148" s="6" t="n">
        <f aca="false">RANK(E148,$E$3:$E$304,0)+COUNTIF($E$3:E148,E148)-1</f>
        <v>214</v>
      </c>
      <c r="O148" s="6" t="n">
        <f aca="false">RANK(F148,$F$3:$F$304,0)+COUNTIF($F$3:F148,F148)-1</f>
        <v>96</v>
      </c>
      <c r="P148" s="6" t="n">
        <f aca="false">RANK(G148,$G$3:$G$304,0)+COUNTIF($G$3:G148,G148)-1</f>
        <v>242</v>
      </c>
      <c r="Q148" s="6" t="n">
        <f aca="false">RANK(H148,$H$3:$H$304,0)+COUNTIF($H$3:H148,H148)-1</f>
        <v>224</v>
      </c>
    </row>
    <row r="149" customFormat="false" ht="15" hidden="false" customHeight="false" outlineLevel="0" collapsed="false">
      <c r="A149" s="0" t="s">
        <v>621</v>
      </c>
      <c r="B149" s="2" t="n">
        <f aca="false">ROUND(SUMIFS(Monthly_Sold!$H$2:$H$7864,Monthly_Sold!$F$2:$F$7864,$A149,Monthly_Sold!$B$2:$B$7864,B$2),4)</f>
        <v>0</v>
      </c>
      <c r="C149" s="2" t="n">
        <f aca="false">ROUND(SUMIFS(Monthly_Sold!$H$2:$H$7864,Monthly_Sold!$F$2:$F$7864,$A149,Monthly_Sold!$B$2:$B$7864,C$2),4)</f>
        <v>0</v>
      </c>
      <c r="D149" s="2" t="n">
        <f aca="false">ROUND(SUMIFS(Monthly_Sold!$H$2:$H$7864,Monthly_Sold!$F$2:$F$7864,$A149,Monthly_Sold!$B$2:$B$7864,D$2),4)</f>
        <v>0</v>
      </c>
      <c r="E149" s="2" t="n">
        <f aca="false">ROUND(SUMIFS(Monthly_Sold!$H$2:$H$7864,Monthly_Sold!$F$2:$F$7864,$A149,Monthly_Sold!$B$2:$B$7864,E$2),4)</f>
        <v>0</v>
      </c>
      <c r="F149" s="2" t="n">
        <f aca="false">ROUND(SUMIFS(Monthly_Sold!$H$2:$H$7864,Monthly_Sold!$F$2:$F$7864,$A149,Monthly_Sold!$B$2:$B$7864,F$2),4)</f>
        <v>0.05</v>
      </c>
      <c r="G149" s="2" t="n">
        <f aca="false">ROUND(SUMIFS(Monthly_Sold!$H$2:$H$7864,Monthly_Sold!$F$2:$F$7864,$A149,Monthly_Sold!$B$2:$B$7864,G$2),4)</f>
        <v>0</v>
      </c>
      <c r="H149" s="2" t="n">
        <f aca="false">ROUND(SUMIFS(Monthly_Sold!$H$2:$H$7864,Monthly_Sold!$F$2:$F$7864,$A149,Monthly_Sold!$B$2:$B$7864,H$2),4)</f>
        <v>0</v>
      </c>
      <c r="I149" s="2" t="n">
        <f aca="false">ROUND(SUM(B149:H149),4)</f>
        <v>0.05</v>
      </c>
      <c r="J149" s="6" t="n">
        <f aca="false">RANK(I149,$I$3:$I$304,0)+COUNTIF($I$3:I149,I149)-1</f>
        <v>293</v>
      </c>
      <c r="K149" s="6" t="n">
        <f aca="false">RANK(B149,$B$3:$B$304,0)+COUNTIF($B$3:B149,B149)-1</f>
        <v>202</v>
      </c>
      <c r="L149" s="6" t="n">
        <f aca="false">RANK(C149,$C$3:$C$304,0)+COUNTIF($C$3:C149,C149)-1</f>
        <v>209</v>
      </c>
      <c r="M149" s="6" t="n">
        <f aca="false">RANK(D149,$D$3:$D$304,0)+COUNTIF($D$3:D149,D149)-1</f>
        <v>212</v>
      </c>
      <c r="N149" s="6" t="n">
        <f aca="false">RANK(E149,$E$3:$E$304,0)+COUNTIF($E$3:E149,E149)-1</f>
        <v>215</v>
      </c>
      <c r="O149" s="6" t="n">
        <f aca="false">RANK(F149,$F$3:$F$304,0)+COUNTIF($F$3:F149,F149)-1</f>
        <v>178</v>
      </c>
      <c r="P149" s="6" t="n">
        <f aca="false">RANK(G149,$G$3:$G$304,0)+COUNTIF($G$3:G149,G149)-1</f>
        <v>243</v>
      </c>
      <c r="Q149" s="6" t="n">
        <f aca="false">RANK(H149,$H$3:$H$304,0)+COUNTIF($H$3:H149,H149)-1</f>
        <v>225</v>
      </c>
    </row>
    <row r="150" customFormat="false" ht="15" hidden="false" customHeight="false" outlineLevel="0" collapsed="false">
      <c r="A150" s="0" t="s">
        <v>31</v>
      </c>
      <c r="B150" s="2" t="n">
        <f aca="false">ROUND(SUMIFS(Monthly_Sold!$H$2:$H$7864,Monthly_Sold!$F$2:$F$7864,$A150,Monthly_Sold!$B$2:$B$7864,B$2),4)</f>
        <v>3025.52</v>
      </c>
      <c r="C150" s="2" t="n">
        <f aca="false">ROUND(SUMIFS(Monthly_Sold!$H$2:$H$7864,Monthly_Sold!$F$2:$F$7864,$A150,Monthly_Sold!$B$2:$B$7864,C$2),4)</f>
        <v>994.74</v>
      </c>
      <c r="D150" s="2" t="n">
        <f aca="false">ROUND(SUMIFS(Monthly_Sold!$H$2:$H$7864,Monthly_Sold!$F$2:$F$7864,$A150,Monthly_Sold!$B$2:$B$7864,D$2),4)</f>
        <v>222.15</v>
      </c>
      <c r="E150" s="2" t="n">
        <f aca="false">ROUND(SUMIFS(Monthly_Sold!$H$2:$H$7864,Monthly_Sold!$F$2:$F$7864,$A150,Monthly_Sold!$B$2:$B$7864,E$2),4)</f>
        <v>782.67</v>
      </c>
      <c r="F150" s="2" t="n">
        <f aca="false">ROUND(SUMIFS(Monthly_Sold!$H$2:$H$7864,Monthly_Sold!$F$2:$F$7864,$A150,Monthly_Sold!$B$2:$B$7864,F$2),4)</f>
        <v>1031.88</v>
      </c>
      <c r="G150" s="2" t="n">
        <f aca="false">ROUND(SUMIFS(Monthly_Sold!$H$2:$H$7864,Monthly_Sold!$F$2:$F$7864,$A150,Monthly_Sold!$B$2:$B$7864,G$2),4)</f>
        <v>518.87</v>
      </c>
      <c r="H150" s="2" t="n">
        <f aca="false">ROUND(SUMIFS(Monthly_Sold!$H$2:$H$7864,Monthly_Sold!$F$2:$F$7864,$A150,Monthly_Sold!$B$2:$B$7864,H$2),4)</f>
        <v>155.76</v>
      </c>
      <c r="I150" s="2" t="n">
        <f aca="false">ROUND(SUM(B150:H150),4)</f>
        <v>6731.59</v>
      </c>
      <c r="J150" s="6" t="n">
        <f aca="false">RANK(I150,$I$3:$I$304,0)+COUNTIF($I$3:I150,I150)-1</f>
        <v>20</v>
      </c>
      <c r="K150" s="6" t="n">
        <f aca="false">RANK(B150,$B$3:$B$304,0)+COUNTIF($B$3:B150,B150)-1</f>
        <v>5</v>
      </c>
      <c r="L150" s="6" t="n">
        <f aca="false">RANK(C150,$C$3:$C$304,0)+COUNTIF($C$3:C150,C150)-1</f>
        <v>21</v>
      </c>
      <c r="M150" s="6" t="n">
        <f aca="false">RANK(D150,$D$3:$D$304,0)+COUNTIF($D$3:D150,D150)-1</f>
        <v>38</v>
      </c>
      <c r="N150" s="6" t="n">
        <f aca="false">RANK(E150,$E$3:$E$304,0)+COUNTIF($E$3:E150,E150)-1</f>
        <v>22</v>
      </c>
      <c r="O150" s="6" t="n">
        <f aca="false">RANK(F150,$F$3:$F$304,0)+COUNTIF($F$3:F150,F150)-1</f>
        <v>21</v>
      </c>
      <c r="P150" s="6" t="n">
        <f aca="false">RANK(G150,$G$3:$G$304,0)+COUNTIF($G$3:G150,G150)-1</f>
        <v>35</v>
      </c>
      <c r="Q150" s="6" t="n">
        <f aca="false">RANK(H150,$H$3:$H$304,0)+COUNTIF($H$3:H150,H150)-1</f>
        <v>30</v>
      </c>
    </row>
    <row r="151" customFormat="false" ht="15" hidden="false" customHeight="false" outlineLevel="0" collapsed="false">
      <c r="A151" s="0" t="s">
        <v>44</v>
      </c>
      <c r="B151" s="2" t="n">
        <f aca="false">ROUND(SUMIFS(Monthly_Sold!$H$2:$H$7864,Monthly_Sold!$F$2:$F$7864,$A151,Monthly_Sold!$B$2:$B$7864,B$2),4)</f>
        <v>237.7</v>
      </c>
      <c r="C151" s="2" t="n">
        <f aca="false">ROUND(SUMIFS(Monthly_Sold!$H$2:$H$7864,Monthly_Sold!$F$2:$F$7864,$A151,Monthly_Sold!$B$2:$B$7864,C$2),4)</f>
        <v>456.82</v>
      </c>
      <c r="D151" s="2" t="n">
        <f aca="false">ROUND(SUMIFS(Monthly_Sold!$H$2:$H$7864,Monthly_Sold!$F$2:$F$7864,$A151,Monthly_Sold!$B$2:$B$7864,D$2),4)</f>
        <v>278.89</v>
      </c>
      <c r="E151" s="2" t="n">
        <f aca="false">ROUND(SUMIFS(Monthly_Sold!$H$2:$H$7864,Monthly_Sold!$F$2:$F$7864,$A151,Monthly_Sold!$B$2:$B$7864,E$2),4)</f>
        <v>1217.94</v>
      </c>
      <c r="F151" s="2" t="n">
        <f aca="false">ROUND(SUMIFS(Monthly_Sold!$H$2:$H$7864,Monthly_Sold!$F$2:$F$7864,$A151,Monthly_Sold!$B$2:$B$7864,F$2),4)</f>
        <v>1545.44</v>
      </c>
      <c r="G151" s="2" t="n">
        <f aca="false">ROUND(SUMIFS(Monthly_Sold!$H$2:$H$7864,Monthly_Sold!$F$2:$F$7864,$A151,Monthly_Sold!$B$2:$B$7864,G$2),4)</f>
        <v>2526.79</v>
      </c>
      <c r="H151" s="2" t="n">
        <f aca="false">ROUND(SUMIFS(Monthly_Sold!$H$2:$H$7864,Monthly_Sold!$F$2:$F$7864,$A151,Monthly_Sold!$B$2:$B$7864,H$2),4)</f>
        <v>433.67</v>
      </c>
      <c r="I151" s="2" t="n">
        <f aca="false">ROUND(SUM(B151:H151),4)</f>
        <v>6697.25</v>
      </c>
      <c r="J151" s="6" t="n">
        <f aca="false">RANK(I151,$I$3:$I$304,0)+COUNTIF($I$3:I151,I151)-1</f>
        <v>21</v>
      </c>
      <c r="K151" s="6" t="n">
        <f aca="false">RANK(B151,$B$3:$B$304,0)+COUNTIF($B$3:B151,B151)-1</f>
        <v>50</v>
      </c>
      <c r="L151" s="6" t="n">
        <f aca="false">RANK(C151,$C$3:$C$304,0)+COUNTIF($C$3:C151,C151)-1</f>
        <v>30</v>
      </c>
      <c r="M151" s="6" t="n">
        <f aca="false">RANK(D151,$D$3:$D$304,0)+COUNTIF($D$3:D151,D151)-1</f>
        <v>34</v>
      </c>
      <c r="N151" s="6" t="n">
        <f aca="false">RANK(E151,$E$3:$E$304,0)+COUNTIF($E$3:E151,E151)-1</f>
        <v>15</v>
      </c>
      <c r="O151" s="6" t="n">
        <f aca="false">RANK(F151,$F$3:$F$304,0)+COUNTIF($F$3:F151,F151)-1</f>
        <v>12</v>
      </c>
      <c r="P151" s="6" t="n">
        <f aca="false">RANK(G151,$G$3:$G$304,0)+COUNTIF($G$3:G151,G151)-1</f>
        <v>4</v>
      </c>
      <c r="Q151" s="6" t="n">
        <f aca="false">RANK(H151,$H$3:$H$304,0)+COUNTIF($H$3:H151,H151)-1</f>
        <v>12</v>
      </c>
    </row>
    <row r="152" customFormat="false" ht="15" hidden="false" customHeight="false" outlineLevel="0" collapsed="false">
      <c r="A152" s="0" t="s">
        <v>53</v>
      </c>
      <c r="B152" s="2" t="n">
        <f aca="false">ROUND(SUMIFS(Monthly_Sold!$H$2:$H$7864,Monthly_Sold!$F$2:$F$7864,$A152,Monthly_Sold!$B$2:$B$7864,B$2),4)</f>
        <v>3088.63</v>
      </c>
      <c r="C152" s="2" t="n">
        <f aca="false">ROUND(SUMIFS(Monthly_Sold!$H$2:$H$7864,Monthly_Sold!$F$2:$F$7864,$A152,Monthly_Sold!$B$2:$B$7864,C$2),4)</f>
        <v>2502.79</v>
      </c>
      <c r="D152" s="2" t="n">
        <f aca="false">ROUND(SUMIFS(Monthly_Sold!$H$2:$H$7864,Monthly_Sold!$F$2:$F$7864,$A152,Monthly_Sold!$B$2:$B$7864,D$2),4)</f>
        <v>1319.6</v>
      </c>
      <c r="E152" s="2" t="n">
        <f aca="false">ROUND(SUMIFS(Monthly_Sold!$H$2:$H$7864,Monthly_Sold!$F$2:$F$7864,$A152,Monthly_Sold!$B$2:$B$7864,E$2),4)</f>
        <v>1162.91</v>
      </c>
      <c r="F152" s="2" t="n">
        <f aca="false">ROUND(SUMIFS(Monthly_Sold!$H$2:$H$7864,Monthly_Sold!$F$2:$F$7864,$A152,Monthly_Sold!$B$2:$B$7864,F$2),4)</f>
        <v>1674.63</v>
      </c>
      <c r="G152" s="2" t="n">
        <f aca="false">ROUND(SUMIFS(Monthly_Sold!$H$2:$H$7864,Monthly_Sold!$F$2:$F$7864,$A152,Monthly_Sold!$B$2:$B$7864,G$2),4)</f>
        <v>1324.05</v>
      </c>
      <c r="H152" s="2" t="n">
        <f aca="false">ROUND(SUMIFS(Monthly_Sold!$H$2:$H$7864,Monthly_Sold!$F$2:$F$7864,$A152,Monthly_Sold!$B$2:$B$7864,H$2),4)</f>
        <v>187.72</v>
      </c>
      <c r="I152" s="2" t="n">
        <f aca="false">ROUND(SUM(B152:H152),4)</f>
        <v>11260.33</v>
      </c>
      <c r="J152" s="6" t="n">
        <f aca="false">RANK(I152,$I$3:$I$304,0)+COUNTIF($I$3:I152,I152)-1</f>
        <v>8</v>
      </c>
      <c r="K152" s="6" t="n">
        <f aca="false">RANK(B152,$B$3:$B$304,0)+COUNTIF($B$3:B152,B152)-1</f>
        <v>4</v>
      </c>
      <c r="L152" s="6" t="n">
        <f aca="false">RANK(C152,$C$3:$C$304,0)+COUNTIF($C$3:C152,C152)-1</f>
        <v>8</v>
      </c>
      <c r="M152" s="6" t="n">
        <f aca="false">RANK(D152,$D$3:$D$304,0)+COUNTIF($D$3:D152,D152)-1</f>
        <v>14</v>
      </c>
      <c r="N152" s="6" t="n">
        <f aca="false">RANK(E152,$E$3:$E$304,0)+COUNTIF($E$3:E152,E152)-1</f>
        <v>16</v>
      </c>
      <c r="O152" s="6" t="n">
        <f aca="false">RANK(F152,$F$3:$F$304,0)+COUNTIF($F$3:F152,F152)-1</f>
        <v>9</v>
      </c>
      <c r="P152" s="6" t="n">
        <f aca="false">RANK(G152,$G$3:$G$304,0)+COUNTIF($G$3:G152,G152)-1</f>
        <v>16</v>
      </c>
      <c r="Q152" s="6" t="n">
        <f aca="false">RANK(H152,$H$3:$H$304,0)+COUNTIF($H$3:H152,H152)-1</f>
        <v>27</v>
      </c>
    </row>
    <row r="153" customFormat="false" ht="15" hidden="false" customHeight="false" outlineLevel="0" collapsed="false">
      <c r="A153" s="0" t="s">
        <v>336</v>
      </c>
      <c r="B153" s="2" t="n">
        <f aca="false">ROUND(SUMIFS(Monthly_Sold!$H$2:$H$7864,Monthly_Sold!$F$2:$F$7864,$A153,Monthly_Sold!$B$2:$B$7864,B$2),4)</f>
        <v>0</v>
      </c>
      <c r="C153" s="2" t="n">
        <f aca="false">ROUND(SUMIFS(Monthly_Sold!$H$2:$H$7864,Monthly_Sold!$F$2:$F$7864,$A153,Monthly_Sold!$B$2:$B$7864,C$2),4)</f>
        <v>0</v>
      </c>
      <c r="D153" s="2" t="n">
        <f aca="false">ROUND(SUMIFS(Monthly_Sold!$H$2:$H$7864,Monthly_Sold!$F$2:$F$7864,$A153,Monthly_Sold!$B$2:$B$7864,D$2),4)</f>
        <v>0</v>
      </c>
      <c r="E153" s="2" t="n">
        <f aca="false">ROUND(SUMIFS(Monthly_Sold!$H$2:$H$7864,Monthly_Sold!$F$2:$F$7864,$A153,Monthly_Sold!$B$2:$B$7864,E$2),4)</f>
        <v>0</v>
      </c>
      <c r="F153" s="2" t="n">
        <f aca="false">ROUND(SUMIFS(Monthly_Sold!$H$2:$H$7864,Monthly_Sold!$F$2:$F$7864,$A153,Monthly_Sold!$B$2:$B$7864,F$2),4)</f>
        <v>133.52</v>
      </c>
      <c r="G153" s="2" t="n">
        <f aca="false">ROUND(SUMIFS(Monthly_Sold!$H$2:$H$7864,Monthly_Sold!$F$2:$F$7864,$A153,Monthly_Sold!$B$2:$B$7864,G$2),4)</f>
        <v>0</v>
      </c>
      <c r="H153" s="2" t="n">
        <f aca="false">ROUND(SUMIFS(Monthly_Sold!$H$2:$H$7864,Monthly_Sold!$F$2:$F$7864,$A153,Monthly_Sold!$B$2:$B$7864,H$2),4)</f>
        <v>0</v>
      </c>
      <c r="I153" s="2" t="n">
        <f aca="false">ROUND(SUM(B153:H153),4)</f>
        <v>133.52</v>
      </c>
      <c r="J153" s="6" t="n">
        <f aca="false">RANK(I153,$I$3:$I$304,0)+COUNTIF($I$3:I153,I153)-1</f>
        <v>109</v>
      </c>
      <c r="K153" s="6" t="n">
        <f aca="false">RANK(B153,$B$3:$B$304,0)+COUNTIF($B$3:B153,B153)-1</f>
        <v>203</v>
      </c>
      <c r="L153" s="6" t="n">
        <f aca="false">RANK(C153,$C$3:$C$304,0)+COUNTIF($C$3:C153,C153)-1</f>
        <v>210</v>
      </c>
      <c r="M153" s="6" t="n">
        <f aca="false">RANK(D153,$D$3:$D$304,0)+COUNTIF($D$3:D153,D153)-1</f>
        <v>213</v>
      </c>
      <c r="N153" s="6" t="n">
        <f aca="false">RANK(E153,$E$3:$E$304,0)+COUNTIF($E$3:E153,E153)-1</f>
        <v>216</v>
      </c>
      <c r="O153" s="6" t="n">
        <f aca="false">RANK(F153,$F$3:$F$304,0)+COUNTIF($F$3:F153,F153)-1</f>
        <v>56</v>
      </c>
      <c r="P153" s="6" t="n">
        <f aca="false">RANK(G153,$G$3:$G$304,0)+COUNTIF($G$3:G153,G153)-1</f>
        <v>244</v>
      </c>
      <c r="Q153" s="6" t="n">
        <f aca="false">RANK(H153,$H$3:$H$304,0)+COUNTIF($H$3:H153,H153)-1</f>
        <v>226</v>
      </c>
    </row>
    <row r="154" customFormat="false" ht="15" hidden="false" customHeight="false" outlineLevel="0" collapsed="false">
      <c r="A154" s="0" t="s">
        <v>459</v>
      </c>
      <c r="B154" s="2" t="n">
        <f aca="false">ROUND(SUMIFS(Monthly_Sold!$H$2:$H$7864,Monthly_Sold!$F$2:$F$7864,$A154,Monthly_Sold!$B$2:$B$7864,B$2),4)</f>
        <v>0</v>
      </c>
      <c r="C154" s="2" t="n">
        <f aca="false">ROUND(SUMIFS(Monthly_Sold!$H$2:$H$7864,Monthly_Sold!$F$2:$F$7864,$A154,Monthly_Sold!$B$2:$B$7864,C$2),4)</f>
        <v>0</v>
      </c>
      <c r="D154" s="2" t="n">
        <f aca="false">ROUND(SUMIFS(Monthly_Sold!$H$2:$H$7864,Monthly_Sold!$F$2:$F$7864,$A154,Monthly_Sold!$B$2:$B$7864,D$2),4)</f>
        <v>6.21</v>
      </c>
      <c r="E154" s="2" t="n">
        <f aca="false">ROUND(SUMIFS(Monthly_Sold!$H$2:$H$7864,Monthly_Sold!$F$2:$F$7864,$A154,Monthly_Sold!$B$2:$B$7864,E$2),4)</f>
        <v>3.9</v>
      </c>
      <c r="F154" s="2" t="n">
        <f aca="false">ROUND(SUMIFS(Monthly_Sold!$H$2:$H$7864,Monthly_Sold!$F$2:$F$7864,$A154,Monthly_Sold!$B$2:$B$7864,F$2),4)</f>
        <v>14.78</v>
      </c>
      <c r="G154" s="2" t="n">
        <f aca="false">ROUND(SUMIFS(Monthly_Sold!$H$2:$H$7864,Monthly_Sold!$F$2:$F$7864,$A154,Monthly_Sold!$B$2:$B$7864,G$2),4)</f>
        <v>0</v>
      </c>
      <c r="H154" s="2" t="n">
        <f aca="false">ROUND(SUMIFS(Monthly_Sold!$H$2:$H$7864,Monthly_Sold!$F$2:$F$7864,$A154,Monthly_Sold!$B$2:$B$7864,H$2),4)</f>
        <v>0</v>
      </c>
      <c r="I154" s="2" t="n">
        <f aca="false">ROUND(SUM(B154:H154),4)</f>
        <v>24.89</v>
      </c>
      <c r="J154" s="6" t="n">
        <f aca="false">RANK(I154,$I$3:$I$304,0)+COUNTIF($I$3:I154,I154)-1</f>
        <v>176</v>
      </c>
      <c r="K154" s="6" t="n">
        <f aca="false">RANK(B154,$B$3:$B$304,0)+COUNTIF($B$3:B154,B154)-1</f>
        <v>204</v>
      </c>
      <c r="L154" s="6" t="n">
        <f aca="false">RANK(C154,$C$3:$C$304,0)+COUNTIF($C$3:C154,C154)-1</f>
        <v>211</v>
      </c>
      <c r="M154" s="6" t="n">
        <f aca="false">RANK(D154,$D$3:$D$304,0)+COUNTIF($D$3:D154,D154)-1</f>
        <v>90</v>
      </c>
      <c r="N154" s="6" t="n">
        <f aca="false">RANK(E154,$E$3:$E$304,0)+COUNTIF($E$3:E154,E154)-1</f>
        <v>86</v>
      </c>
      <c r="O154" s="6" t="n">
        <f aca="false">RANK(F154,$F$3:$F$304,0)+COUNTIF($F$3:F154,F154)-1</f>
        <v>119</v>
      </c>
      <c r="P154" s="6" t="n">
        <f aca="false">RANK(G154,$G$3:$G$304,0)+COUNTIF($G$3:G154,G154)-1</f>
        <v>245</v>
      </c>
      <c r="Q154" s="6" t="n">
        <f aca="false">RANK(H154,$H$3:$H$304,0)+COUNTIF($H$3:H154,H154)-1</f>
        <v>227</v>
      </c>
    </row>
    <row r="155" customFormat="false" ht="15" hidden="false" customHeight="false" outlineLevel="0" collapsed="false">
      <c r="A155" s="0" t="s">
        <v>317</v>
      </c>
      <c r="B155" s="2" t="n">
        <f aca="false">ROUND(SUMIFS(Monthly_Sold!$H$2:$H$7864,Monthly_Sold!$F$2:$F$7864,$A155,Monthly_Sold!$B$2:$B$7864,B$2),4)</f>
        <v>0</v>
      </c>
      <c r="C155" s="2" t="n">
        <f aca="false">ROUND(SUMIFS(Monthly_Sold!$H$2:$H$7864,Monthly_Sold!$F$2:$F$7864,$A155,Monthly_Sold!$B$2:$B$7864,C$2),4)</f>
        <v>0</v>
      </c>
      <c r="D155" s="2" t="n">
        <f aca="false">ROUND(SUMIFS(Monthly_Sold!$H$2:$H$7864,Monthly_Sold!$F$2:$F$7864,$A155,Monthly_Sold!$B$2:$B$7864,D$2),4)</f>
        <v>0</v>
      </c>
      <c r="E155" s="2" t="n">
        <f aca="false">ROUND(SUMIFS(Monthly_Sold!$H$2:$H$7864,Monthly_Sold!$F$2:$F$7864,$A155,Monthly_Sold!$B$2:$B$7864,E$2),4)</f>
        <v>0</v>
      </c>
      <c r="F155" s="2" t="n">
        <f aca="false">ROUND(SUMIFS(Monthly_Sold!$H$2:$H$7864,Monthly_Sold!$F$2:$F$7864,$A155,Monthly_Sold!$B$2:$B$7864,F$2),4)</f>
        <v>33.45</v>
      </c>
      <c r="G155" s="2" t="n">
        <f aca="false">ROUND(SUMIFS(Monthly_Sold!$H$2:$H$7864,Monthly_Sold!$F$2:$F$7864,$A155,Monthly_Sold!$B$2:$B$7864,G$2),4)</f>
        <v>103.23</v>
      </c>
      <c r="H155" s="2" t="n">
        <f aca="false">ROUND(SUMIFS(Monthly_Sold!$H$2:$H$7864,Monthly_Sold!$F$2:$F$7864,$A155,Monthly_Sold!$B$2:$B$7864,H$2),4)</f>
        <v>30.85</v>
      </c>
      <c r="I155" s="2" t="n">
        <f aca="false">ROUND(SUM(B155:H155),4)</f>
        <v>167.53</v>
      </c>
      <c r="J155" s="6" t="n">
        <f aca="false">RANK(I155,$I$3:$I$304,0)+COUNTIF($I$3:I155,I155)-1</f>
        <v>100</v>
      </c>
      <c r="K155" s="6" t="n">
        <f aca="false">RANK(B155,$B$3:$B$304,0)+COUNTIF($B$3:B155,B155)-1</f>
        <v>205</v>
      </c>
      <c r="L155" s="6" t="n">
        <f aca="false">RANK(C155,$C$3:$C$304,0)+COUNTIF($C$3:C155,C155)-1</f>
        <v>212</v>
      </c>
      <c r="M155" s="6" t="n">
        <f aca="false">RANK(D155,$D$3:$D$304,0)+COUNTIF($D$3:D155,D155)-1</f>
        <v>214</v>
      </c>
      <c r="N155" s="6" t="n">
        <f aca="false">RANK(E155,$E$3:$E$304,0)+COUNTIF($E$3:E155,E155)-1</f>
        <v>217</v>
      </c>
      <c r="O155" s="6" t="n">
        <f aca="false">RANK(F155,$F$3:$F$304,0)+COUNTIF($F$3:F155,F155)-1</f>
        <v>98</v>
      </c>
      <c r="P155" s="6" t="n">
        <f aca="false">RANK(G155,$G$3:$G$304,0)+COUNTIF($G$3:G155,G155)-1</f>
        <v>75</v>
      </c>
      <c r="Q155" s="6" t="n">
        <f aca="false">RANK(H155,$H$3:$H$304,0)+COUNTIF($H$3:H155,H155)-1</f>
        <v>79</v>
      </c>
    </row>
    <row r="156" customFormat="false" ht="15" hidden="false" customHeight="false" outlineLevel="0" collapsed="false">
      <c r="A156" s="0" t="s">
        <v>622</v>
      </c>
      <c r="B156" s="2" t="n">
        <f aca="false">ROUND(SUMIFS(Monthly_Sold!$H$2:$H$7864,Monthly_Sold!$F$2:$F$7864,$A156,Monthly_Sold!$B$2:$B$7864,B$2),4)</f>
        <v>0</v>
      </c>
      <c r="C156" s="2" t="n">
        <f aca="false">ROUND(SUMIFS(Monthly_Sold!$H$2:$H$7864,Monthly_Sold!$F$2:$F$7864,$A156,Monthly_Sold!$B$2:$B$7864,C$2),4)</f>
        <v>0</v>
      </c>
      <c r="D156" s="2" t="n">
        <f aca="false">ROUND(SUMIFS(Monthly_Sold!$H$2:$H$7864,Monthly_Sold!$F$2:$F$7864,$A156,Monthly_Sold!$B$2:$B$7864,D$2),4)</f>
        <v>0</v>
      </c>
      <c r="E156" s="2" t="n">
        <f aca="false">ROUND(SUMIFS(Monthly_Sold!$H$2:$H$7864,Monthly_Sold!$F$2:$F$7864,$A156,Monthly_Sold!$B$2:$B$7864,E$2),4)</f>
        <v>0.021</v>
      </c>
      <c r="F156" s="2" t="n">
        <f aca="false">ROUND(SUMIFS(Monthly_Sold!$H$2:$H$7864,Monthly_Sold!$F$2:$F$7864,$A156,Monthly_Sold!$B$2:$B$7864,F$2),4)</f>
        <v>0.01</v>
      </c>
      <c r="G156" s="2" t="n">
        <f aca="false">ROUND(SUMIFS(Monthly_Sold!$H$2:$H$7864,Monthly_Sold!$F$2:$F$7864,$A156,Monthly_Sold!$B$2:$B$7864,G$2),4)</f>
        <v>0</v>
      </c>
      <c r="H156" s="2" t="n">
        <f aca="false">ROUND(SUMIFS(Monthly_Sold!$H$2:$H$7864,Monthly_Sold!$F$2:$F$7864,$A156,Monthly_Sold!$B$2:$B$7864,H$2),4)</f>
        <v>0</v>
      </c>
      <c r="I156" s="2" t="n">
        <f aca="false">ROUND(SUM(B156:H156),4)</f>
        <v>0.031</v>
      </c>
      <c r="J156" s="6" t="n">
        <f aca="false">RANK(I156,$I$3:$I$304,0)+COUNTIF($I$3:I156,I156)-1</f>
        <v>295</v>
      </c>
      <c r="K156" s="6" t="n">
        <f aca="false">RANK(B156,$B$3:$B$304,0)+COUNTIF($B$3:B156,B156)-1</f>
        <v>206</v>
      </c>
      <c r="L156" s="6" t="n">
        <f aca="false">RANK(C156,$C$3:$C$304,0)+COUNTIF($C$3:C156,C156)-1</f>
        <v>213</v>
      </c>
      <c r="M156" s="6" t="n">
        <f aca="false">RANK(D156,$D$3:$D$304,0)+COUNTIF($D$3:D156,D156)-1</f>
        <v>215</v>
      </c>
      <c r="N156" s="6" t="n">
        <f aca="false">RANK(E156,$E$3:$E$304,0)+COUNTIF($E$3:E156,E156)-1</f>
        <v>97</v>
      </c>
      <c r="O156" s="6" t="n">
        <f aca="false">RANK(F156,$F$3:$F$304,0)+COUNTIF($F$3:F156,F156)-1</f>
        <v>182</v>
      </c>
      <c r="P156" s="6" t="n">
        <f aca="false">RANK(G156,$G$3:$G$304,0)+COUNTIF($G$3:G156,G156)-1</f>
        <v>246</v>
      </c>
      <c r="Q156" s="6" t="n">
        <f aca="false">RANK(H156,$H$3:$H$304,0)+COUNTIF($H$3:H156,H156)-1</f>
        <v>228</v>
      </c>
    </row>
    <row r="157" customFormat="false" ht="15" hidden="false" customHeight="false" outlineLevel="0" collapsed="false">
      <c r="A157" s="0" t="s">
        <v>236</v>
      </c>
      <c r="B157" s="2" t="n">
        <f aca="false">ROUND(SUMIFS(Monthly_Sold!$H$2:$H$7864,Monthly_Sold!$F$2:$F$7864,$A157,Monthly_Sold!$B$2:$B$7864,B$2),4)</f>
        <v>52.77</v>
      </c>
      <c r="C157" s="2" t="n">
        <f aca="false">ROUND(SUMIFS(Monthly_Sold!$H$2:$H$7864,Monthly_Sold!$F$2:$F$7864,$A157,Monthly_Sold!$B$2:$B$7864,C$2),4)</f>
        <v>133.26</v>
      </c>
      <c r="D157" s="2" t="n">
        <f aca="false">ROUND(SUMIFS(Monthly_Sold!$H$2:$H$7864,Monthly_Sold!$F$2:$F$7864,$A157,Monthly_Sold!$B$2:$B$7864,D$2),4)</f>
        <v>12.66</v>
      </c>
      <c r="E157" s="2" t="n">
        <f aca="false">ROUND(SUMIFS(Monthly_Sold!$H$2:$H$7864,Monthly_Sold!$F$2:$F$7864,$A157,Monthly_Sold!$B$2:$B$7864,E$2),4)</f>
        <v>186.15</v>
      </c>
      <c r="F157" s="2" t="n">
        <f aca="false">ROUND(SUMIFS(Monthly_Sold!$H$2:$H$7864,Monthly_Sold!$F$2:$F$7864,$A157,Monthly_Sold!$B$2:$B$7864,F$2),4)</f>
        <v>106.55</v>
      </c>
      <c r="G157" s="2" t="n">
        <f aca="false">ROUND(SUMIFS(Monthly_Sold!$H$2:$H$7864,Monthly_Sold!$F$2:$F$7864,$A157,Monthly_Sold!$B$2:$B$7864,G$2),4)</f>
        <v>59.26</v>
      </c>
      <c r="H157" s="2" t="n">
        <f aca="false">ROUND(SUMIFS(Monthly_Sold!$H$2:$H$7864,Monthly_Sold!$F$2:$F$7864,$A157,Monthly_Sold!$B$2:$B$7864,H$2),4)</f>
        <v>35.78</v>
      </c>
      <c r="I157" s="2" t="n">
        <f aca="false">ROUND(SUM(B157:H157),4)</f>
        <v>586.43</v>
      </c>
      <c r="J157" s="6" t="n">
        <f aca="false">RANK(I157,$I$3:$I$304,0)+COUNTIF($I$3:I157,I157)-1</f>
        <v>79</v>
      </c>
      <c r="K157" s="6" t="n">
        <f aca="false">RANK(B157,$B$3:$B$304,0)+COUNTIF($B$3:B157,B157)-1</f>
        <v>65</v>
      </c>
      <c r="L157" s="6" t="n">
        <f aca="false">RANK(C157,$C$3:$C$304,0)+COUNTIF($C$3:C157,C157)-1</f>
        <v>54</v>
      </c>
      <c r="M157" s="6" t="n">
        <f aca="false">RANK(D157,$D$3:$D$304,0)+COUNTIF($D$3:D157,D157)-1</f>
        <v>81</v>
      </c>
      <c r="N157" s="6" t="n">
        <f aca="false">RANK(E157,$E$3:$E$304,0)+COUNTIF($E$3:E157,E157)-1</f>
        <v>45</v>
      </c>
      <c r="O157" s="6" t="n">
        <f aca="false">RANK(F157,$F$3:$F$304,0)+COUNTIF($F$3:F157,F157)-1</f>
        <v>65</v>
      </c>
      <c r="P157" s="6" t="n">
        <f aca="false">RANK(G157,$G$3:$G$304,0)+COUNTIF($G$3:G157,G157)-1</f>
        <v>89</v>
      </c>
      <c r="Q157" s="6" t="n">
        <f aca="false">RANK(H157,$H$3:$H$304,0)+COUNTIF($H$3:H157,H157)-1</f>
        <v>72</v>
      </c>
    </row>
    <row r="158" customFormat="false" ht="15" hidden="false" customHeight="false" outlineLevel="0" collapsed="false">
      <c r="A158" s="0" t="s">
        <v>55</v>
      </c>
      <c r="B158" s="2" t="n">
        <f aca="false">ROUND(SUMIFS(Monthly_Sold!$H$2:$H$7864,Monthly_Sold!$F$2:$F$7864,$A158,Monthly_Sold!$B$2:$B$7864,B$2),4)</f>
        <v>1545.64</v>
      </c>
      <c r="C158" s="2" t="n">
        <f aca="false">ROUND(SUMIFS(Monthly_Sold!$H$2:$H$7864,Monthly_Sold!$F$2:$F$7864,$A158,Monthly_Sold!$B$2:$B$7864,C$2),4)</f>
        <v>418.14</v>
      </c>
      <c r="D158" s="2" t="n">
        <f aca="false">ROUND(SUMIFS(Monthly_Sold!$H$2:$H$7864,Monthly_Sold!$F$2:$F$7864,$A158,Monthly_Sold!$B$2:$B$7864,D$2),4)</f>
        <v>178.78</v>
      </c>
      <c r="E158" s="2" t="n">
        <f aca="false">ROUND(SUMIFS(Monthly_Sold!$H$2:$H$7864,Monthly_Sold!$F$2:$F$7864,$A158,Monthly_Sold!$B$2:$B$7864,E$2),4)</f>
        <v>101.12</v>
      </c>
      <c r="F158" s="2" t="n">
        <f aca="false">ROUND(SUMIFS(Monthly_Sold!$H$2:$H$7864,Monthly_Sold!$F$2:$F$7864,$A158,Monthly_Sold!$B$2:$B$7864,F$2),4)</f>
        <v>53.61</v>
      </c>
      <c r="G158" s="2" t="n">
        <f aca="false">ROUND(SUMIFS(Monthly_Sold!$H$2:$H$7864,Monthly_Sold!$F$2:$F$7864,$A158,Monthly_Sold!$B$2:$B$7864,G$2),4)</f>
        <v>375.96</v>
      </c>
      <c r="H158" s="2" t="n">
        <f aca="false">ROUND(SUMIFS(Monthly_Sold!$H$2:$H$7864,Monthly_Sold!$F$2:$F$7864,$A158,Monthly_Sold!$B$2:$B$7864,H$2),4)</f>
        <v>112.15</v>
      </c>
      <c r="I158" s="2" t="n">
        <f aca="false">ROUND(SUM(B158:H158),4)</f>
        <v>2785.4</v>
      </c>
      <c r="J158" s="6" t="n">
        <f aca="false">RANK(I158,$I$3:$I$304,0)+COUNTIF($I$3:I158,I158)-1</f>
        <v>33</v>
      </c>
      <c r="K158" s="6" t="n">
        <f aca="false">RANK(B158,$B$3:$B$304,0)+COUNTIF($B$3:B158,B158)-1</f>
        <v>12</v>
      </c>
      <c r="L158" s="6" t="n">
        <f aca="false">RANK(C158,$C$3:$C$304,0)+COUNTIF($C$3:C158,C158)-1</f>
        <v>32</v>
      </c>
      <c r="M158" s="6" t="n">
        <f aca="false">RANK(D158,$D$3:$D$304,0)+COUNTIF($D$3:D158,D158)-1</f>
        <v>43</v>
      </c>
      <c r="N158" s="6" t="n">
        <f aca="false">RANK(E158,$E$3:$E$304,0)+COUNTIF($E$3:E158,E158)-1</f>
        <v>59</v>
      </c>
      <c r="O158" s="6" t="n">
        <f aca="false">RANK(F158,$F$3:$F$304,0)+COUNTIF($F$3:F158,F158)-1</f>
        <v>85</v>
      </c>
      <c r="P158" s="6" t="n">
        <f aca="false">RANK(G158,$G$3:$G$304,0)+COUNTIF($G$3:G158,G158)-1</f>
        <v>44</v>
      </c>
      <c r="Q158" s="6" t="n">
        <f aca="false">RANK(H158,$H$3:$H$304,0)+COUNTIF($H$3:H158,H158)-1</f>
        <v>46</v>
      </c>
    </row>
    <row r="159" customFormat="false" ht="15" hidden="false" customHeight="false" outlineLevel="0" collapsed="false">
      <c r="A159" s="0" t="s">
        <v>66</v>
      </c>
      <c r="B159" s="2" t="n">
        <f aca="false">ROUND(SUMIFS(Monthly_Sold!$H$2:$H$7864,Monthly_Sold!$F$2:$F$7864,$A159,Monthly_Sold!$B$2:$B$7864,B$2),4)</f>
        <v>2380.6</v>
      </c>
      <c r="C159" s="2" t="n">
        <f aca="false">ROUND(SUMIFS(Monthly_Sold!$H$2:$H$7864,Monthly_Sold!$F$2:$F$7864,$A159,Monthly_Sold!$B$2:$B$7864,C$2),4)</f>
        <v>1319.73</v>
      </c>
      <c r="D159" s="2" t="n">
        <f aca="false">ROUND(SUMIFS(Monthly_Sold!$H$2:$H$7864,Monthly_Sold!$F$2:$F$7864,$A159,Monthly_Sold!$B$2:$B$7864,D$2),4)</f>
        <v>1151.04</v>
      </c>
      <c r="E159" s="2" t="n">
        <f aca="false">ROUND(SUMIFS(Monthly_Sold!$H$2:$H$7864,Monthly_Sold!$F$2:$F$7864,$A159,Monthly_Sold!$B$2:$B$7864,E$2),4)</f>
        <v>1547.43</v>
      </c>
      <c r="F159" s="2" t="n">
        <f aca="false">ROUND(SUMIFS(Monthly_Sold!$H$2:$H$7864,Monthly_Sold!$F$2:$F$7864,$A159,Monthly_Sold!$B$2:$B$7864,F$2),4)</f>
        <v>1416.25</v>
      </c>
      <c r="G159" s="2" t="n">
        <f aca="false">ROUND(SUMIFS(Monthly_Sold!$H$2:$H$7864,Monthly_Sold!$F$2:$F$7864,$A159,Monthly_Sold!$B$2:$B$7864,G$2),4)</f>
        <v>1338.69</v>
      </c>
      <c r="H159" s="2" t="n">
        <f aca="false">ROUND(SUMIFS(Monthly_Sold!$H$2:$H$7864,Monthly_Sold!$F$2:$F$7864,$A159,Monthly_Sold!$B$2:$B$7864,H$2),4)</f>
        <v>213.69</v>
      </c>
      <c r="I159" s="2" t="n">
        <f aca="false">ROUND(SUM(B159:H159),4)</f>
        <v>9367.43</v>
      </c>
      <c r="J159" s="6" t="n">
        <f aca="false">RANK(I159,$I$3:$I$304,0)+COUNTIF($I$3:I159,I159)-1</f>
        <v>14</v>
      </c>
      <c r="K159" s="6" t="n">
        <f aca="false">RANK(B159,$B$3:$B$304,0)+COUNTIF($B$3:B159,B159)-1</f>
        <v>7</v>
      </c>
      <c r="L159" s="6" t="n">
        <f aca="false">RANK(C159,$C$3:$C$304,0)+COUNTIF($C$3:C159,C159)-1</f>
        <v>17</v>
      </c>
      <c r="M159" s="6" t="n">
        <f aca="false">RANK(D159,$D$3:$D$304,0)+COUNTIF($D$3:D159,D159)-1</f>
        <v>16</v>
      </c>
      <c r="N159" s="6" t="n">
        <f aca="false">RANK(E159,$E$3:$E$304,0)+COUNTIF($E$3:E159,E159)-1</f>
        <v>7</v>
      </c>
      <c r="O159" s="6" t="n">
        <f aca="false">RANK(F159,$F$3:$F$304,0)+COUNTIF($F$3:F159,F159)-1</f>
        <v>16</v>
      </c>
      <c r="P159" s="6" t="n">
        <f aca="false">RANK(G159,$G$3:$G$304,0)+COUNTIF($G$3:G159,G159)-1</f>
        <v>15</v>
      </c>
      <c r="Q159" s="6" t="n">
        <f aca="false">RANK(H159,$H$3:$H$304,0)+COUNTIF($H$3:H159,H159)-1</f>
        <v>24</v>
      </c>
    </row>
    <row r="160" customFormat="false" ht="15" hidden="false" customHeight="false" outlineLevel="0" collapsed="false">
      <c r="A160" s="0" t="s">
        <v>170</v>
      </c>
      <c r="B160" s="2" t="n">
        <f aca="false">ROUND(SUMIFS(Monthly_Sold!$H$2:$H$7864,Monthly_Sold!$F$2:$F$7864,$A160,Monthly_Sold!$B$2:$B$7864,B$2),4)</f>
        <v>357.61</v>
      </c>
      <c r="C160" s="2" t="n">
        <f aca="false">ROUND(SUMIFS(Monthly_Sold!$H$2:$H$7864,Monthly_Sold!$F$2:$F$7864,$A160,Monthly_Sold!$B$2:$B$7864,C$2),4)</f>
        <v>200.95</v>
      </c>
      <c r="D160" s="2" t="n">
        <f aca="false">ROUND(SUMIFS(Monthly_Sold!$H$2:$H$7864,Monthly_Sold!$F$2:$F$7864,$A160,Monthly_Sold!$B$2:$B$7864,D$2),4)</f>
        <v>69.22</v>
      </c>
      <c r="E160" s="2" t="n">
        <f aca="false">ROUND(SUMIFS(Monthly_Sold!$H$2:$H$7864,Monthly_Sold!$F$2:$F$7864,$A160,Monthly_Sold!$B$2:$B$7864,E$2),4)</f>
        <v>190.39</v>
      </c>
      <c r="F160" s="2" t="n">
        <f aca="false">ROUND(SUMIFS(Monthly_Sold!$H$2:$H$7864,Monthly_Sold!$F$2:$F$7864,$A160,Monthly_Sold!$B$2:$B$7864,F$2),4)</f>
        <v>136.52</v>
      </c>
      <c r="G160" s="2" t="n">
        <f aca="false">ROUND(SUMIFS(Monthly_Sold!$H$2:$H$7864,Monthly_Sold!$F$2:$F$7864,$A160,Monthly_Sold!$B$2:$B$7864,G$2),4)</f>
        <v>47.89</v>
      </c>
      <c r="H160" s="2" t="n">
        <f aca="false">ROUND(SUMIFS(Monthly_Sold!$H$2:$H$7864,Monthly_Sold!$F$2:$F$7864,$A160,Monthly_Sold!$B$2:$B$7864,H$2),4)</f>
        <v>5.58</v>
      </c>
      <c r="I160" s="2" t="n">
        <f aca="false">ROUND(SUM(B160:H160),4)</f>
        <v>1008.16</v>
      </c>
      <c r="J160" s="6" t="n">
        <f aca="false">RANK(I160,$I$3:$I$304,0)+COUNTIF($I$3:I160,I160)-1</f>
        <v>53</v>
      </c>
      <c r="K160" s="6" t="n">
        <f aca="false">RANK(B160,$B$3:$B$304,0)+COUNTIF($B$3:B160,B160)-1</f>
        <v>40</v>
      </c>
      <c r="L160" s="6" t="n">
        <f aca="false">RANK(C160,$C$3:$C$304,0)+COUNTIF($C$3:C160,C160)-1</f>
        <v>50</v>
      </c>
      <c r="M160" s="6" t="n">
        <f aca="false">RANK(D160,$D$3:$D$304,0)+COUNTIF($D$3:D160,D160)-1</f>
        <v>56</v>
      </c>
      <c r="N160" s="6" t="n">
        <f aca="false">RANK(E160,$E$3:$E$304,0)+COUNTIF($E$3:E160,E160)-1</f>
        <v>43</v>
      </c>
      <c r="O160" s="6" t="n">
        <f aca="false">RANK(F160,$F$3:$F$304,0)+COUNTIF($F$3:F160,F160)-1</f>
        <v>55</v>
      </c>
      <c r="P160" s="6" t="n">
        <f aca="false">RANK(G160,$G$3:$G$304,0)+COUNTIF($G$3:G160,G160)-1</f>
        <v>96</v>
      </c>
      <c r="Q160" s="6" t="n">
        <f aca="false">RANK(H160,$H$3:$H$304,0)+COUNTIF($H$3:H160,H160)-1</f>
        <v>118</v>
      </c>
    </row>
    <row r="161" customFormat="false" ht="15" hidden="false" customHeight="false" outlineLevel="0" collapsed="false">
      <c r="A161" s="0" t="s">
        <v>94</v>
      </c>
      <c r="B161" s="2" t="n">
        <f aca="false">ROUND(SUMIFS(Monthly_Sold!$H$2:$H$7864,Monthly_Sold!$F$2:$F$7864,$A161,Monthly_Sold!$B$2:$B$7864,B$2),4)</f>
        <v>491.48</v>
      </c>
      <c r="C161" s="2" t="n">
        <f aca="false">ROUND(SUMIFS(Monthly_Sold!$H$2:$H$7864,Monthly_Sold!$F$2:$F$7864,$A161,Monthly_Sold!$B$2:$B$7864,C$2),4)</f>
        <v>156.46</v>
      </c>
      <c r="D161" s="2" t="n">
        <f aca="false">ROUND(SUMIFS(Monthly_Sold!$H$2:$H$7864,Monthly_Sold!$F$2:$F$7864,$A161,Monthly_Sold!$B$2:$B$7864,D$2),4)</f>
        <v>306.21</v>
      </c>
      <c r="E161" s="2" t="n">
        <f aca="false">ROUND(SUMIFS(Monthly_Sold!$H$2:$H$7864,Monthly_Sold!$F$2:$F$7864,$A161,Monthly_Sold!$B$2:$B$7864,E$2),4)</f>
        <v>179.7</v>
      </c>
      <c r="F161" s="2" t="n">
        <f aca="false">ROUND(SUMIFS(Monthly_Sold!$H$2:$H$7864,Monthly_Sold!$F$2:$F$7864,$A161,Monthly_Sold!$B$2:$B$7864,F$2),4)</f>
        <v>49.97</v>
      </c>
      <c r="G161" s="2" t="n">
        <f aca="false">ROUND(SUMIFS(Monthly_Sold!$H$2:$H$7864,Monthly_Sold!$F$2:$F$7864,$A161,Monthly_Sold!$B$2:$B$7864,G$2),4)</f>
        <v>274.48</v>
      </c>
      <c r="H161" s="2" t="n">
        <f aca="false">ROUND(SUMIFS(Monthly_Sold!$H$2:$H$7864,Monthly_Sold!$F$2:$F$7864,$A161,Monthly_Sold!$B$2:$B$7864,H$2),4)</f>
        <v>326.9</v>
      </c>
      <c r="I161" s="2" t="n">
        <f aca="false">ROUND(SUM(B161:H161),4)</f>
        <v>1785.2</v>
      </c>
      <c r="J161" s="6" t="n">
        <f aca="false">RANK(I161,$I$3:$I$304,0)+COUNTIF($I$3:I161,I161)-1</f>
        <v>39</v>
      </c>
      <c r="K161" s="6" t="n">
        <f aca="false">RANK(B161,$B$3:$B$304,0)+COUNTIF($B$3:B161,B161)-1</f>
        <v>26</v>
      </c>
      <c r="L161" s="6" t="n">
        <f aca="false">RANK(C161,$C$3:$C$304,0)+COUNTIF($C$3:C161,C161)-1</f>
        <v>52</v>
      </c>
      <c r="M161" s="6" t="n">
        <f aca="false">RANK(D161,$D$3:$D$304,0)+COUNTIF($D$3:D161,D161)-1</f>
        <v>32</v>
      </c>
      <c r="N161" s="6" t="n">
        <f aca="false">RANK(E161,$E$3:$E$304,0)+COUNTIF($E$3:E161,E161)-1</f>
        <v>47</v>
      </c>
      <c r="O161" s="6" t="n">
        <f aca="false">RANK(F161,$F$3:$F$304,0)+COUNTIF($F$3:F161,F161)-1</f>
        <v>87</v>
      </c>
      <c r="P161" s="6" t="n">
        <f aca="false">RANK(G161,$G$3:$G$304,0)+COUNTIF($G$3:G161,G161)-1</f>
        <v>50</v>
      </c>
      <c r="Q161" s="6" t="n">
        <f aca="false">RANK(H161,$H$3:$H$304,0)+COUNTIF($H$3:H161,H161)-1</f>
        <v>18</v>
      </c>
    </row>
    <row r="162" customFormat="false" ht="15" hidden="false" customHeight="false" outlineLevel="0" collapsed="false">
      <c r="A162" s="0" t="s">
        <v>83</v>
      </c>
      <c r="B162" s="2" t="n">
        <f aca="false">ROUND(SUMIFS(Monthly_Sold!$H$2:$H$7864,Monthly_Sold!$F$2:$F$7864,$A162,Monthly_Sold!$B$2:$B$7864,B$2),4)</f>
        <v>820.53</v>
      </c>
      <c r="C162" s="2" t="n">
        <f aca="false">ROUND(SUMIFS(Monthly_Sold!$H$2:$H$7864,Monthly_Sold!$F$2:$F$7864,$A162,Monthly_Sold!$B$2:$B$7864,C$2),4)</f>
        <v>1442.97</v>
      </c>
      <c r="D162" s="2" t="n">
        <f aca="false">ROUND(SUMIFS(Monthly_Sold!$H$2:$H$7864,Monthly_Sold!$F$2:$F$7864,$A162,Monthly_Sold!$B$2:$B$7864,D$2),4)</f>
        <v>1325.92</v>
      </c>
      <c r="E162" s="2" t="n">
        <f aca="false">ROUND(SUMIFS(Monthly_Sold!$H$2:$H$7864,Monthly_Sold!$F$2:$F$7864,$A162,Monthly_Sold!$B$2:$B$7864,E$2),4)</f>
        <v>1395.67</v>
      </c>
      <c r="F162" s="2" t="n">
        <f aca="false">ROUND(SUMIFS(Monthly_Sold!$H$2:$H$7864,Monthly_Sold!$F$2:$F$7864,$A162,Monthly_Sold!$B$2:$B$7864,F$2),4)</f>
        <v>1677.06</v>
      </c>
      <c r="G162" s="2" t="n">
        <f aca="false">ROUND(SUMIFS(Monthly_Sold!$H$2:$H$7864,Monthly_Sold!$F$2:$F$7864,$A162,Monthly_Sold!$B$2:$B$7864,G$2),4)</f>
        <v>569.35</v>
      </c>
      <c r="H162" s="2" t="n">
        <f aca="false">ROUND(SUMIFS(Monthly_Sold!$H$2:$H$7864,Monthly_Sold!$F$2:$F$7864,$A162,Monthly_Sold!$B$2:$B$7864,H$2),4)</f>
        <v>129.01</v>
      </c>
      <c r="I162" s="2" t="n">
        <f aca="false">ROUND(SUM(B162:H162),4)</f>
        <v>7360.51</v>
      </c>
      <c r="J162" s="6" t="n">
        <f aca="false">RANK(I162,$I$3:$I$304,0)+COUNTIF($I$3:I162,I162)-1</f>
        <v>19</v>
      </c>
      <c r="K162" s="6" t="n">
        <f aca="false">RANK(B162,$B$3:$B$304,0)+COUNTIF($B$3:B162,B162)-1</f>
        <v>23</v>
      </c>
      <c r="L162" s="6" t="n">
        <f aca="false">RANK(C162,$C$3:$C$304,0)+COUNTIF($C$3:C162,C162)-1</f>
        <v>15</v>
      </c>
      <c r="M162" s="6" t="n">
        <f aca="false">RANK(D162,$D$3:$D$304,0)+COUNTIF($D$3:D162,D162)-1</f>
        <v>12</v>
      </c>
      <c r="N162" s="6" t="n">
        <f aca="false">RANK(E162,$E$3:$E$304,0)+COUNTIF($E$3:E162,E162)-1</f>
        <v>11</v>
      </c>
      <c r="O162" s="6" t="n">
        <f aca="false">RANK(F162,$F$3:$F$304,0)+COUNTIF($F$3:F162,F162)-1</f>
        <v>8</v>
      </c>
      <c r="P162" s="6" t="n">
        <f aca="false">RANK(G162,$G$3:$G$304,0)+COUNTIF($G$3:G162,G162)-1</f>
        <v>31</v>
      </c>
      <c r="Q162" s="6" t="n">
        <f aca="false">RANK(H162,$H$3:$H$304,0)+COUNTIF($H$3:H162,H162)-1</f>
        <v>40</v>
      </c>
    </row>
    <row r="163" customFormat="false" ht="15" hidden="false" customHeight="false" outlineLevel="0" collapsed="false">
      <c r="A163" s="0" t="s">
        <v>73</v>
      </c>
      <c r="B163" s="2" t="n">
        <f aca="false">ROUND(SUMIFS(Monthly_Sold!$H$2:$H$7864,Monthly_Sold!$F$2:$F$7864,$A163,Monthly_Sold!$B$2:$B$7864,B$2),4)</f>
        <v>1749.25</v>
      </c>
      <c r="C163" s="2" t="n">
        <f aca="false">ROUND(SUMIFS(Monthly_Sold!$H$2:$H$7864,Monthly_Sold!$F$2:$F$7864,$A163,Monthly_Sold!$B$2:$B$7864,C$2),4)</f>
        <v>2137.03</v>
      </c>
      <c r="D163" s="2" t="n">
        <f aca="false">ROUND(SUMIFS(Monthly_Sold!$H$2:$H$7864,Monthly_Sold!$F$2:$F$7864,$A163,Monthly_Sold!$B$2:$B$7864,D$2),4)</f>
        <v>949.23</v>
      </c>
      <c r="E163" s="2" t="n">
        <f aca="false">ROUND(SUMIFS(Monthly_Sold!$H$2:$H$7864,Monthly_Sold!$F$2:$F$7864,$A163,Monthly_Sold!$B$2:$B$7864,E$2),4)</f>
        <v>1020.54</v>
      </c>
      <c r="F163" s="2" t="n">
        <f aca="false">ROUND(SUMIFS(Monthly_Sold!$H$2:$H$7864,Monthly_Sold!$F$2:$F$7864,$A163,Monthly_Sold!$B$2:$B$7864,F$2),4)</f>
        <v>1473.66</v>
      </c>
      <c r="G163" s="2" t="n">
        <f aca="false">ROUND(SUMIFS(Monthly_Sold!$H$2:$H$7864,Monthly_Sold!$F$2:$F$7864,$A163,Monthly_Sold!$B$2:$B$7864,G$2),4)</f>
        <v>1513.84</v>
      </c>
      <c r="H163" s="2" t="n">
        <f aca="false">ROUND(SUMIFS(Monthly_Sold!$H$2:$H$7864,Monthly_Sold!$F$2:$F$7864,$A163,Monthly_Sold!$B$2:$B$7864,H$2),4)</f>
        <v>444.69</v>
      </c>
      <c r="I163" s="2" t="n">
        <f aca="false">ROUND(SUM(B163:H163),4)</f>
        <v>9288.24</v>
      </c>
      <c r="J163" s="6" t="n">
        <f aca="false">RANK(I163,$I$3:$I$304,0)+COUNTIF($I$3:I163,I163)-1</f>
        <v>15</v>
      </c>
      <c r="K163" s="6" t="n">
        <f aca="false">RANK(B163,$B$3:$B$304,0)+COUNTIF($B$3:B163,B163)-1</f>
        <v>10</v>
      </c>
      <c r="L163" s="6" t="n">
        <f aca="false">RANK(C163,$C$3:$C$304,0)+COUNTIF($C$3:C163,C163)-1</f>
        <v>12</v>
      </c>
      <c r="M163" s="6" t="n">
        <f aca="false">RANK(D163,$D$3:$D$304,0)+COUNTIF($D$3:D163,D163)-1</f>
        <v>20</v>
      </c>
      <c r="N163" s="6" t="n">
        <f aca="false">RANK(E163,$E$3:$E$304,0)+COUNTIF($E$3:E163,E163)-1</f>
        <v>19</v>
      </c>
      <c r="O163" s="6" t="n">
        <f aca="false">RANK(F163,$F$3:$F$304,0)+COUNTIF($F$3:F163,F163)-1</f>
        <v>14</v>
      </c>
      <c r="P163" s="6" t="n">
        <f aca="false">RANK(G163,$G$3:$G$304,0)+COUNTIF($G$3:G163,G163)-1</f>
        <v>12</v>
      </c>
      <c r="Q163" s="6" t="n">
        <f aca="false">RANK(H163,$H$3:$H$304,0)+COUNTIF($H$3:H163,H163)-1</f>
        <v>11</v>
      </c>
    </row>
    <row r="164" customFormat="false" ht="15" hidden="false" customHeight="false" outlineLevel="0" collapsed="false">
      <c r="A164" s="0" t="s">
        <v>68</v>
      </c>
      <c r="B164" s="2" t="n">
        <f aca="false">ROUND(SUMIFS(Monthly_Sold!$H$2:$H$7864,Monthly_Sold!$F$2:$F$7864,$A164,Monthly_Sold!$B$2:$B$7864,B$2),4)</f>
        <v>1232.5</v>
      </c>
      <c r="C164" s="2" t="n">
        <f aca="false">ROUND(SUMIFS(Monthly_Sold!$H$2:$H$7864,Monthly_Sold!$F$2:$F$7864,$A164,Monthly_Sold!$B$2:$B$7864,C$2),4)</f>
        <v>987.39</v>
      </c>
      <c r="D164" s="2" t="n">
        <f aca="false">ROUND(SUMIFS(Monthly_Sold!$H$2:$H$7864,Monthly_Sold!$F$2:$F$7864,$A164,Monthly_Sold!$B$2:$B$7864,D$2),4)</f>
        <v>1850.72</v>
      </c>
      <c r="E164" s="2" t="n">
        <f aca="false">ROUND(SUMIFS(Monthly_Sold!$H$2:$H$7864,Monthly_Sold!$F$2:$F$7864,$A164,Monthly_Sold!$B$2:$B$7864,E$2),4)</f>
        <v>1310.49</v>
      </c>
      <c r="F164" s="2" t="n">
        <f aca="false">ROUND(SUMIFS(Monthly_Sold!$H$2:$H$7864,Monthly_Sold!$F$2:$F$7864,$A164,Monthly_Sold!$B$2:$B$7864,F$2),4)</f>
        <v>3421.38</v>
      </c>
      <c r="G164" s="2" t="n">
        <f aca="false">ROUND(SUMIFS(Monthly_Sold!$H$2:$H$7864,Monthly_Sold!$F$2:$F$7864,$A164,Monthly_Sold!$B$2:$B$7864,G$2),4)</f>
        <v>3431.77</v>
      </c>
      <c r="H164" s="2" t="n">
        <f aca="false">ROUND(SUMIFS(Monthly_Sold!$H$2:$H$7864,Monthly_Sold!$F$2:$F$7864,$A164,Monthly_Sold!$B$2:$B$7864,H$2),4)</f>
        <v>1093.08</v>
      </c>
      <c r="I164" s="2" t="n">
        <f aca="false">ROUND(SUM(B164:H164),4)</f>
        <v>13327.33</v>
      </c>
      <c r="J164" s="6" t="n">
        <f aca="false">RANK(I164,$I$3:$I$304,0)+COUNTIF($I$3:I164,I164)-1</f>
        <v>6</v>
      </c>
      <c r="K164" s="6" t="n">
        <f aca="false">RANK(B164,$B$3:$B$304,0)+COUNTIF($B$3:B164,B164)-1</f>
        <v>14</v>
      </c>
      <c r="L164" s="6" t="n">
        <f aca="false">RANK(C164,$C$3:$C$304,0)+COUNTIF($C$3:C164,C164)-1</f>
        <v>22</v>
      </c>
      <c r="M164" s="6" t="n">
        <f aca="false">RANK(D164,$D$3:$D$304,0)+COUNTIF($D$3:D164,D164)-1</f>
        <v>9</v>
      </c>
      <c r="N164" s="6" t="n">
        <f aca="false">RANK(E164,$E$3:$E$304,0)+COUNTIF($E$3:E164,E164)-1</f>
        <v>14</v>
      </c>
      <c r="O164" s="6" t="n">
        <f aca="false">RANK(F164,$F$3:$F$304,0)+COUNTIF($F$3:F164,F164)-1</f>
        <v>2</v>
      </c>
      <c r="P164" s="6" t="n">
        <f aca="false">RANK(G164,$G$3:$G$304,0)+COUNTIF($G$3:G164,G164)-1</f>
        <v>2</v>
      </c>
      <c r="Q164" s="6" t="n">
        <f aca="false">RANK(H164,$H$3:$H$304,0)+COUNTIF($H$3:H164,H164)-1</f>
        <v>3</v>
      </c>
    </row>
    <row r="165" customFormat="false" ht="15" hidden="false" customHeight="false" outlineLevel="0" collapsed="false">
      <c r="A165" s="0" t="s">
        <v>190</v>
      </c>
      <c r="B165" s="2" t="n">
        <f aca="false">ROUND(SUMIFS(Monthly_Sold!$H$2:$H$7864,Monthly_Sold!$F$2:$F$7864,$A165,Monthly_Sold!$B$2:$B$7864,B$2),4)</f>
        <v>355.1</v>
      </c>
      <c r="C165" s="2" t="n">
        <f aca="false">ROUND(SUMIFS(Monthly_Sold!$H$2:$H$7864,Monthly_Sold!$F$2:$F$7864,$A165,Monthly_Sold!$B$2:$B$7864,C$2),4)</f>
        <v>307.88</v>
      </c>
      <c r="D165" s="2" t="n">
        <f aca="false">ROUND(SUMIFS(Monthly_Sold!$H$2:$H$7864,Monthly_Sold!$F$2:$F$7864,$A165,Monthly_Sold!$B$2:$B$7864,D$2),4)</f>
        <v>55.87</v>
      </c>
      <c r="E165" s="2" t="n">
        <f aca="false">ROUND(SUMIFS(Monthly_Sold!$H$2:$H$7864,Monthly_Sold!$F$2:$F$7864,$A165,Monthly_Sold!$B$2:$B$7864,E$2),4)</f>
        <v>0.3</v>
      </c>
      <c r="F165" s="2" t="n">
        <f aca="false">ROUND(SUMIFS(Monthly_Sold!$H$2:$H$7864,Monthly_Sold!$F$2:$F$7864,$A165,Monthly_Sold!$B$2:$B$7864,F$2),4)</f>
        <v>0</v>
      </c>
      <c r="G165" s="2" t="n">
        <f aca="false">ROUND(SUMIFS(Monthly_Sold!$H$2:$H$7864,Monthly_Sold!$F$2:$F$7864,$A165,Monthly_Sold!$B$2:$B$7864,G$2),4)</f>
        <v>0</v>
      </c>
      <c r="H165" s="2" t="n">
        <f aca="false">ROUND(SUMIFS(Monthly_Sold!$H$2:$H$7864,Monthly_Sold!$F$2:$F$7864,$A165,Monthly_Sold!$B$2:$B$7864,H$2),4)</f>
        <v>0</v>
      </c>
      <c r="I165" s="2" t="n">
        <f aca="false">ROUND(SUM(B165:H165),4)</f>
        <v>719.15</v>
      </c>
      <c r="J165" s="6" t="n">
        <f aca="false">RANK(I165,$I$3:$I$304,0)+COUNTIF($I$3:I165,I165)-1</f>
        <v>65</v>
      </c>
      <c r="K165" s="6" t="n">
        <f aca="false">RANK(B165,$B$3:$B$304,0)+COUNTIF($B$3:B165,B165)-1</f>
        <v>42</v>
      </c>
      <c r="L165" s="6" t="n">
        <f aca="false">RANK(C165,$C$3:$C$304,0)+COUNTIF($C$3:C165,C165)-1</f>
        <v>40</v>
      </c>
      <c r="M165" s="6" t="n">
        <f aca="false">RANK(D165,$D$3:$D$304,0)+COUNTIF($D$3:D165,D165)-1</f>
        <v>63</v>
      </c>
      <c r="N165" s="6" t="n">
        <f aca="false">RANK(E165,$E$3:$E$304,0)+COUNTIF($E$3:E165,E165)-1</f>
        <v>96</v>
      </c>
      <c r="O165" s="6" t="n">
        <f aca="false">RANK(F165,$F$3:$F$304,0)+COUNTIF($F$3:F165,F165)-1</f>
        <v>251</v>
      </c>
      <c r="P165" s="6" t="n">
        <f aca="false">RANK(G165,$G$3:$G$304,0)+COUNTIF($G$3:G165,G165)-1</f>
        <v>247</v>
      </c>
      <c r="Q165" s="6" t="n">
        <f aca="false">RANK(H165,$H$3:$H$304,0)+COUNTIF($H$3:H165,H165)-1</f>
        <v>229</v>
      </c>
    </row>
    <row r="166" customFormat="false" ht="15" hidden="false" customHeight="false" outlineLevel="0" collapsed="false">
      <c r="A166" s="0" t="s">
        <v>138</v>
      </c>
      <c r="B166" s="2" t="n">
        <f aca="false">ROUND(SUMIFS(Monthly_Sold!$H$2:$H$7864,Monthly_Sold!$F$2:$F$7864,$A166,Monthly_Sold!$B$2:$B$7864,B$2),4)</f>
        <v>0</v>
      </c>
      <c r="C166" s="2" t="n">
        <f aca="false">ROUND(SUMIFS(Monthly_Sold!$H$2:$H$7864,Monthly_Sold!$F$2:$F$7864,$A166,Monthly_Sold!$B$2:$B$7864,C$2),4)</f>
        <v>0</v>
      </c>
      <c r="D166" s="2" t="n">
        <f aca="false">ROUND(SUMIFS(Monthly_Sold!$H$2:$H$7864,Monthly_Sold!$F$2:$F$7864,$A166,Monthly_Sold!$B$2:$B$7864,D$2),4)</f>
        <v>24.11</v>
      </c>
      <c r="E166" s="2" t="n">
        <f aca="false">ROUND(SUMIFS(Monthly_Sold!$H$2:$H$7864,Monthly_Sold!$F$2:$F$7864,$A166,Monthly_Sold!$B$2:$B$7864,E$2),4)</f>
        <v>781.41</v>
      </c>
      <c r="F166" s="2" t="n">
        <f aca="false">ROUND(SUMIFS(Monthly_Sold!$H$2:$H$7864,Monthly_Sold!$F$2:$F$7864,$A166,Monthly_Sold!$B$2:$B$7864,F$2),4)</f>
        <v>976.21</v>
      </c>
      <c r="G166" s="2" t="n">
        <f aca="false">ROUND(SUMIFS(Monthly_Sold!$H$2:$H$7864,Monthly_Sold!$F$2:$F$7864,$A166,Monthly_Sold!$B$2:$B$7864,G$2),4)</f>
        <v>690.18</v>
      </c>
      <c r="H166" s="2" t="n">
        <f aca="false">ROUND(SUMIFS(Monthly_Sold!$H$2:$H$7864,Monthly_Sold!$F$2:$F$7864,$A166,Monthly_Sold!$B$2:$B$7864,H$2),4)</f>
        <v>360.79</v>
      </c>
      <c r="I166" s="2" t="n">
        <f aca="false">ROUND(SUM(B166:H166),4)</f>
        <v>2832.7</v>
      </c>
      <c r="J166" s="6" t="n">
        <f aca="false">RANK(I166,$I$3:$I$304,0)+COUNTIF($I$3:I166,I166)-1</f>
        <v>32</v>
      </c>
      <c r="K166" s="6" t="n">
        <f aca="false">RANK(B166,$B$3:$B$304,0)+COUNTIF($B$3:B166,B166)-1</f>
        <v>207</v>
      </c>
      <c r="L166" s="6" t="n">
        <f aca="false">RANK(C166,$C$3:$C$304,0)+COUNTIF($C$3:C166,C166)-1</f>
        <v>214</v>
      </c>
      <c r="M166" s="6" t="n">
        <f aca="false">RANK(D166,$D$3:$D$304,0)+COUNTIF($D$3:D166,D166)-1</f>
        <v>72</v>
      </c>
      <c r="N166" s="6" t="n">
        <f aca="false">RANK(E166,$E$3:$E$304,0)+COUNTIF($E$3:E166,E166)-1</f>
        <v>23</v>
      </c>
      <c r="O166" s="6" t="n">
        <f aca="false">RANK(F166,$F$3:$F$304,0)+COUNTIF($F$3:F166,F166)-1</f>
        <v>22</v>
      </c>
      <c r="P166" s="6" t="n">
        <f aca="false">RANK(G166,$G$3:$G$304,0)+COUNTIF($G$3:G166,G166)-1</f>
        <v>28</v>
      </c>
      <c r="Q166" s="6" t="n">
        <f aca="false">RANK(H166,$H$3:$H$304,0)+COUNTIF($H$3:H166,H166)-1</f>
        <v>16</v>
      </c>
    </row>
    <row r="167" customFormat="false" ht="15" hidden="false" customHeight="false" outlineLevel="0" collapsed="false">
      <c r="A167" s="0" t="s">
        <v>201</v>
      </c>
      <c r="B167" s="2" t="n">
        <f aca="false">ROUND(SUMIFS(Monthly_Sold!$H$2:$H$7864,Monthly_Sold!$F$2:$F$7864,$A167,Monthly_Sold!$B$2:$B$7864,B$2),4)</f>
        <v>0</v>
      </c>
      <c r="C167" s="2" t="n">
        <f aca="false">ROUND(SUMIFS(Monthly_Sold!$H$2:$H$7864,Monthly_Sold!$F$2:$F$7864,$A167,Monthly_Sold!$B$2:$B$7864,C$2),4)</f>
        <v>0</v>
      </c>
      <c r="D167" s="2" t="n">
        <f aca="false">ROUND(SUMIFS(Monthly_Sold!$H$2:$H$7864,Monthly_Sold!$F$2:$F$7864,$A167,Monthly_Sold!$B$2:$B$7864,D$2),4)</f>
        <v>0</v>
      </c>
      <c r="E167" s="2" t="n">
        <f aca="false">ROUND(SUMIFS(Monthly_Sold!$H$2:$H$7864,Monthly_Sold!$F$2:$F$7864,$A167,Monthly_Sold!$B$2:$B$7864,E$2),4)</f>
        <v>0</v>
      </c>
      <c r="F167" s="2" t="n">
        <f aca="false">ROUND(SUMIFS(Monthly_Sold!$H$2:$H$7864,Monthly_Sold!$F$2:$F$7864,$A167,Monthly_Sold!$B$2:$B$7864,F$2),4)</f>
        <v>291.52</v>
      </c>
      <c r="G167" s="2" t="n">
        <f aca="false">ROUND(SUMIFS(Monthly_Sold!$H$2:$H$7864,Monthly_Sold!$F$2:$F$7864,$A167,Monthly_Sold!$B$2:$B$7864,G$2),4)</f>
        <v>693.96</v>
      </c>
      <c r="H167" s="2" t="n">
        <f aca="false">ROUND(SUMIFS(Monthly_Sold!$H$2:$H$7864,Monthly_Sold!$F$2:$F$7864,$A167,Monthly_Sold!$B$2:$B$7864,H$2),4)</f>
        <v>258.35</v>
      </c>
      <c r="I167" s="2" t="n">
        <f aca="false">ROUND(SUM(B167:H167),4)</f>
        <v>1243.83</v>
      </c>
      <c r="J167" s="6" t="n">
        <f aca="false">RANK(I167,$I$3:$I$304,0)+COUNTIF($I$3:I167,I167)-1</f>
        <v>48</v>
      </c>
      <c r="K167" s="6" t="n">
        <f aca="false">RANK(B167,$B$3:$B$304,0)+COUNTIF($B$3:B167,B167)-1</f>
        <v>208</v>
      </c>
      <c r="L167" s="6" t="n">
        <f aca="false">RANK(C167,$C$3:$C$304,0)+COUNTIF($C$3:C167,C167)-1</f>
        <v>215</v>
      </c>
      <c r="M167" s="6" t="n">
        <f aca="false">RANK(D167,$D$3:$D$304,0)+COUNTIF($D$3:D167,D167)-1</f>
        <v>216</v>
      </c>
      <c r="N167" s="6" t="n">
        <f aca="false">RANK(E167,$E$3:$E$304,0)+COUNTIF($E$3:E167,E167)-1</f>
        <v>218</v>
      </c>
      <c r="O167" s="6" t="n">
        <f aca="false">RANK(F167,$F$3:$F$304,0)+COUNTIF($F$3:F167,F167)-1</f>
        <v>38</v>
      </c>
      <c r="P167" s="6" t="n">
        <f aca="false">RANK(G167,$G$3:$G$304,0)+COUNTIF($G$3:G167,G167)-1</f>
        <v>27</v>
      </c>
      <c r="Q167" s="6" t="n">
        <f aca="false">RANK(H167,$H$3:$H$304,0)+COUNTIF($H$3:H167,H167)-1</f>
        <v>21</v>
      </c>
    </row>
    <row r="168" customFormat="false" ht="15" hidden="false" customHeight="false" outlineLevel="0" collapsed="false">
      <c r="A168" s="0" t="s">
        <v>611</v>
      </c>
      <c r="B168" s="2" t="n">
        <f aca="false">ROUND(SUMIFS(Monthly_Sold!$H$2:$H$7864,Monthly_Sold!$F$2:$F$7864,$A168,Monthly_Sold!$B$2:$B$7864,B$2),4)</f>
        <v>0</v>
      </c>
      <c r="C168" s="2" t="n">
        <f aca="false">ROUND(SUMIFS(Monthly_Sold!$H$2:$H$7864,Monthly_Sold!$F$2:$F$7864,$A168,Monthly_Sold!$B$2:$B$7864,C$2),4)</f>
        <v>0</v>
      </c>
      <c r="D168" s="2" t="n">
        <f aca="false">ROUND(SUMIFS(Monthly_Sold!$H$2:$H$7864,Monthly_Sold!$F$2:$F$7864,$A168,Monthly_Sold!$B$2:$B$7864,D$2),4)</f>
        <v>0</v>
      </c>
      <c r="E168" s="2" t="n">
        <f aca="false">ROUND(SUMIFS(Monthly_Sold!$H$2:$H$7864,Monthly_Sold!$F$2:$F$7864,$A168,Monthly_Sold!$B$2:$B$7864,E$2),4)</f>
        <v>0</v>
      </c>
      <c r="F168" s="2" t="n">
        <f aca="false">ROUND(SUMIFS(Monthly_Sold!$H$2:$H$7864,Monthly_Sold!$F$2:$F$7864,$A168,Monthly_Sold!$B$2:$B$7864,F$2),4)</f>
        <v>0</v>
      </c>
      <c r="G168" s="2" t="n">
        <f aca="false">ROUND(SUMIFS(Monthly_Sold!$H$2:$H$7864,Monthly_Sold!$F$2:$F$7864,$A168,Monthly_Sold!$B$2:$B$7864,G$2),4)</f>
        <v>0.1603</v>
      </c>
      <c r="H168" s="2" t="n">
        <f aca="false">ROUND(SUMIFS(Monthly_Sold!$H$2:$H$7864,Monthly_Sold!$F$2:$F$7864,$A168,Monthly_Sold!$B$2:$B$7864,H$2),4)</f>
        <v>0</v>
      </c>
      <c r="I168" s="2" t="n">
        <f aca="false">ROUND(SUM(B168:H168),4)</f>
        <v>0.1603</v>
      </c>
      <c r="J168" s="6" t="n">
        <f aca="false">RANK(I168,$I$3:$I$304,0)+COUNTIF($I$3:I168,I168)-1</f>
        <v>284</v>
      </c>
      <c r="K168" s="6" t="n">
        <f aca="false">RANK(B168,$B$3:$B$304,0)+COUNTIF($B$3:B168,B168)-1</f>
        <v>209</v>
      </c>
      <c r="L168" s="6" t="n">
        <f aca="false">RANK(C168,$C$3:$C$304,0)+COUNTIF($C$3:C168,C168)-1</f>
        <v>216</v>
      </c>
      <c r="M168" s="6" t="n">
        <f aca="false">RANK(D168,$D$3:$D$304,0)+COUNTIF($D$3:D168,D168)-1</f>
        <v>217</v>
      </c>
      <c r="N168" s="6" t="n">
        <f aca="false">RANK(E168,$E$3:$E$304,0)+COUNTIF($E$3:E168,E168)-1</f>
        <v>219</v>
      </c>
      <c r="O168" s="6" t="n">
        <f aca="false">RANK(F168,$F$3:$F$304,0)+COUNTIF($F$3:F168,F168)-1</f>
        <v>252</v>
      </c>
      <c r="P168" s="6" t="n">
        <f aca="false">RANK(G168,$G$3:$G$304,0)+COUNTIF($G$3:G168,G168)-1</f>
        <v>172</v>
      </c>
      <c r="Q168" s="6" t="n">
        <f aca="false">RANK(H168,$H$3:$H$304,0)+COUNTIF($H$3:H168,H168)-1</f>
        <v>230</v>
      </c>
    </row>
    <row r="169" customFormat="false" ht="15" hidden="false" customHeight="false" outlineLevel="0" collapsed="false">
      <c r="A169" s="0" t="s">
        <v>431</v>
      </c>
      <c r="B169" s="2" t="n">
        <f aca="false">ROUND(SUMIFS(Monthly_Sold!$H$2:$H$7864,Monthly_Sold!$F$2:$F$7864,$A169,Monthly_Sold!$B$2:$B$7864,B$2),4)</f>
        <v>0</v>
      </c>
      <c r="C169" s="2" t="n">
        <f aca="false">ROUND(SUMIFS(Monthly_Sold!$H$2:$H$7864,Monthly_Sold!$F$2:$F$7864,$A169,Monthly_Sold!$B$2:$B$7864,C$2),4)</f>
        <v>0</v>
      </c>
      <c r="D169" s="2" t="n">
        <f aca="false">ROUND(SUMIFS(Monthly_Sold!$H$2:$H$7864,Monthly_Sold!$F$2:$F$7864,$A169,Monthly_Sold!$B$2:$B$7864,D$2),4)</f>
        <v>0</v>
      </c>
      <c r="E169" s="2" t="n">
        <f aca="false">ROUND(SUMIFS(Monthly_Sold!$H$2:$H$7864,Monthly_Sold!$F$2:$F$7864,$A169,Monthly_Sold!$B$2:$B$7864,E$2),4)</f>
        <v>0</v>
      </c>
      <c r="F169" s="2" t="n">
        <f aca="false">ROUND(SUMIFS(Monthly_Sold!$H$2:$H$7864,Monthly_Sold!$F$2:$F$7864,$A169,Monthly_Sold!$B$2:$B$7864,F$2),4)</f>
        <v>15.37</v>
      </c>
      <c r="G169" s="2" t="n">
        <f aca="false">ROUND(SUMIFS(Monthly_Sold!$H$2:$H$7864,Monthly_Sold!$F$2:$F$7864,$A169,Monthly_Sold!$B$2:$B$7864,G$2),4)</f>
        <v>21.85</v>
      </c>
      <c r="H169" s="2" t="n">
        <f aca="false">ROUND(SUMIFS(Monthly_Sold!$H$2:$H$7864,Monthly_Sold!$F$2:$F$7864,$A169,Monthly_Sold!$B$2:$B$7864,H$2),4)</f>
        <v>2.76</v>
      </c>
      <c r="I169" s="2" t="n">
        <f aca="false">ROUND(SUM(B169:H169),4)</f>
        <v>39.98</v>
      </c>
      <c r="J169" s="6" t="n">
        <f aca="false">RANK(I169,$I$3:$I$304,0)+COUNTIF($I$3:I169,I169)-1</f>
        <v>157</v>
      </c>
      <c r="K169" s="6" t="n">
        <f aca="false">RANK(B169,$B$3:$B$304,0)+COUNTIF($B$3:B169,B169)-1</f>
        <v>210</v>
      </c>
      <c r="L169" s="6" t="n">
        <f aca="false">RANK(C169,$C$3:$C$304,0)+COUNTIF($C$3:C169,C169)-1</f>
        <v>217</v>
      </c>
      <c r="M169" s="6" t="n">
        <f aca="false">RANK(D169,$D$3:$D$304,0)+COUNTIF($D$3:D169,D169)-1</f>
        <v>218</v>
      </c>
      <c r="N169" s="6" t="n">
        <f aca="false">RANK(E169,$E$3:$E$304,0)+COUNTIF($E$3:E169,E169)-1</f>
        <v>220</v>
      </c>
      <c r="O169" s="6" t="n">
        <f aca="false">RANK(F169,$F$3:$F$304,0)+COUNTIF($F$3:F169,F169)-1</f>
        <v>116</v>
      </c>
      <c r="P169" s="6" t="n">
        <f aca="false">RANK(G169,$G$3:$G$304,0)+COUNTIF($G$3:G169,G169)-1</f>
        <v>116</v>
      </c>
      <c r="Q169" s="6" t="n">
        <f aca="false">RANK(H169,$H$3:$H$304,0)+COUNTIF($H$3:H169,H169)-1</f>
        <v>138</v>
      </c>
    </row>
    <row r="170" customFormat="false" ht="15" hidden="false" customHeight="false" outlineLevel="0" collapsed="false">
      <c r="A170" s="0" t="s">
        <v>503</v>
      </c>
      <c r="B170" s="2" t="n">
        <f aca="false">ROUND(SUMIFS(Monthly_Sold!$H$2:$H$7864,Monthly_Sold!$F$2:$F$7864,$A170,Monthly_Sold!$B$2:$B$7864,B$2),4)</f>
        <v>0</v>
      </c>
      <c r="C170" s="2" t="n">
        <f aca="false">ROUND(SUMIFS(Monthly_Sold!$H$2:$H$7864,Monthly_Sold!$F$2:$F$7864,$A170,Monthly_Sold!$B$2:$B$7864,C$2),4)</f>
        <v>0</v>
      </c>
      <c r="D170" s="2" t="n">
        <f aca="false">ROUND(SUMIFS(Monthly_Sold!$H$2:$H$7864,Monthly_Sold!$F$2:$F$7864,$A170,Monthly_Sold!$B$2:$B$7864,D$2),4)</f>
        <v>0</v>
      </c>
      <c r="E170" s="2" t="n">
        <f aca="false">ROUND(SUMIFS(Monthly_Sold!$H$2:$H$7864,Monthly_Sold!$F$2:$F$7864,$A170,Monthly_Sold!$B$2:$B$7864,E$2),4)</f>
        <v>0</v>
      </c>
      <c r="F170" s="2" t="n">
        <f aca="false">ROUND(SUMIFS(Monthly_Sold!$H$2:$H$7864,Monthly_Sold!$F$2:$F$7864,$A170,Monthly_Sold!$B$2:$B$7864,F$2),4)</f>
        <v>0</v>
      </c>
      <c r="G170" s="2" t="n">
        <f aca="false">ROUND(SUMIFS(Monthly_Sold!$H$2:$H$7864,Monthly_Sold!$F$2:$F$7864,$A170,Monthly_Sold!$B$2:$B$7864,G$2),4)</f>
        <v>0.33</v>
      </c>
      <c r="H170" s="2" t="n">
        <f aca="false">ROUND(SUMIFS(Monthly_Sold!$H$2:$H$7864,Monthly_Sold!$F$2:$F$7864,$A170,Monthly_Sold!$B$2:$B$7864,H$2),4)</f>
        <v>7.58</v>
      </c>
      <c r="I170" s="2" t="n">
        <f aca="false">ROUND(SUM(B170:H170),4)</f>
        <v>7.91</v>
      </c>
      <c r="J170" s="6" t="n">
        <f aca="false">RANK(I170,$I$3:$I$304,0)+COUNTIF($I$3:I170,I170)-1</f>
        <v>217</v>
      </c>
      <c r="K170" s="6" t="n">
        <f aca="false">RANK(B170,$B$3:$B$304,0)+COUNTIF($B$3:B170,B170)-1</f>
        <v>211</v>
      </c>
      <c r="L170" s="6" t="n">
        <f aca="false">RANK(C170,$C$3:$C$304,0)+COUNTIF($C$3:C170,C170)-1</f>
        <v>218</v>
      </c>
      <c r="M170" s="6" t="n">
        <f aca="false">RANK(D170,$D$3:$D$304,0)+COUNTIF($D$3:D170,D170)-1</f>
        <v>219</v>
      </c>
      <c r="N170" s="6" t="n">
        <f aca="false">RANK(E170,$E$3:$E$304,0)+COUNTIF($E$3:E170,E170)-1</f>
        <v>221</v>
      </c>
      <c r="O170" s="6" t="n">
        <f aca="false">RANK(F170,$F$3:$F$304,0)+COUNTIF($F$3:F170,F170)-1</f>
        <v>253</v>
      </c>
      <c r="P170" s="6" t="n">
        <f aca="false">RANK(G170,$G$3:$G$304,0)+COUNTIF($G$3:G170,G170)-1</f>
        <v>169</v>
      </c>
      <c r="Q170" s="6" t="n">
        <f aca="false">RANK(H170,$H$3:$H$304,0)+COUNTIF($H$3:H170,H170)-1</f>
        <v>115</v>
      </c>
    </row>
    <row r="171" customFormat="false" ht="15" hidden="false" customHeight="false" outlineLevel="0" collapsed="false">
      <c r="A171" s="0" t="s">
        <v>529</v>
      </c>
      <c r="B171" s="2" t="n">
        <f aca="false">ROUND(SUMIFS(Monthly_Sold!$H$2:$H$7864,Monthly_Sold!$F$2:$F$7864,$A171,Monthly_Sold!$B$2:$B$7864,B$2),4)</f>
        <v>0</v>
      </c>
      <c r="C171" s="2" t="n">
        <f aca="false">ROUND(SUMIFS(Monthly_Sold!$H$2:$H$7864,Monthly_Sold!$F$2:$F$7864,$A171,Monthly_Sold!$B$2:$B$7864,C$2),4)</f>
        <v>0</v>
      </c>
      <c r="D171" s="2" t="n">
        <f aca="false">ROUND(SUMIFS(Monthly_Sold!$H$2:$H$7864,Monthly_Sold!$F$2:$F$7864,$A171,Monthly_Sold!$B$2:$B$7864,D$2),4)</f>
        <v>0</v>
      </c>
      <c r="E171" s="2" t="n">
        <f aca="false">ROUND(SUMIFS(Monthly_Sold!$H$2:$H$7864,Monthly_Sold!$F$2:$F$7864,$A171,Monthly_Sold!$B$2:$B$7864,E$2),4)</f>
        <v>0</v>
      </c>
      <c r="F171" s="2" t="n">
        <f aca="false">ROUND(SUMIFS(Monthly_Sold!$H$2:$H$7864,Monthly_Sold!$F$2:$F$7864,$A171,Monthly_Sold!$B$2:$B$7864,F$2),4)</f>
        <v>6.9</v>
      </c>
      <c r="G171" s="2" t="n">
        <f aca="false">ROUND(SUMIFS(Monthly_Sold!$H$2:$H$7864,Monthly_Sold!$F$2:$F$7864,$A171,Monthly_Sold!$B$2:$B$7864,G$2),4)</f>
        <v>0</v>
      </c>
      <c r="H171" s="2" t="n">
        <f aca="false">ROUND(SUMIFS(Monthly_Sold!$H$2:$H$7864,Monthly_Sold!$F$2:$F$7864,$A171,Monthly_Sold!$B$2:$B$7864,H$2),4)</f>
        <v>0</v>
      </c>
      <c r="I171" s="2" t="n">
        <f aca="false">ROUND(SUM(B171:H171),4)</f>
        <v>6.9</v>
      </c>
      <c r="J171" s="6" t="n">
        <f aca="false">RANK(I171,$I$3:$I$304,0)+COUNTIF($I$3:I171,I171)-1</f>
        <v>220</v>
      </c>
      <c r="K171" s="6" t="n">
        <f aca="false">RANK(B171,$B$3:$B$304,0)+COUNTIF($B$3:B171,B171)-1</f>
        <v>212</v>
      </c>
      <c r="L171" s="6" t="n">
        <f aca="false">RANK(C171,$C$3:$C$304,0)+COUNTIF($C$3:C171,C171)-1</f>
        <v>219</v>
      </c>
      <c r="M171" s="6" t="n">
        <f aca="false">RANK(D171,$D$3:$D$304,0)+COUNTIF($D$3:D171,D171)-1</f>
        <v>220</v>
      </c>
      <c r="N171" s="6" t="n">
        <f aca="false">RANK(E171,$E$3:$E$304,0)+COUNTIF($E$3:E171,E171)-1</f>
        <v>222</v>
      </c>
      <c r="O171" s="6" t="n">
        <f aca="false">RANK(F171,$F$3:$F$304,0)+COUNTIF($F$3:F171,F171)-1</f>
        <v>138</v>
      </c>
      <c r="P171" s="6" t="n">
        <f aca="false">RANK(G171,$G$3:$G$304,0)+COUNTIF($G$3:G171,G171)-1</f>
        <v>248</v>
      </c>
      <c r="Q171" s="6" t="n">
        <f aca="false">RANK(H171,$H$3:$H$304,0)+COUNTIF($H$3:H171,H171)-1</f>
        <v>231</v>
      </c>
    </row>
    <row r="172" customFormat="false" ht="15" hidden="false" customHeight="false" outlineLevel="0" collapsed="false">
      <c r="A172" s="0" t="s">
        <v>538</v>
      </c>
      <c r="B172" s="2" t="n">
        <f aca="false">ROUND(SUMIFS(Monthly_Sold!$H$2:$H$7864,Monthly_Sold!$F$2:$F$7864,$A172,Monthly_Sold!$B$2:$B$7864,B$2),4)</f>
        <v>0</v>
      </c>
      <c r="C172" s="2" t="n">
        <f aca="false">ROUND(SUMIFS(Monthly_Sold!$H$2:$H$7864,Monthly_Sold!$F$2:$F$7864,$A172,Monthly_Sold!$B$2:$B$7864,C$2),4)</f>
        <v>0</v>
      </c>
      <c r="D172" s="2" t="n">
        <f aca="false">ROUND(SUMIFS(Monthly_Sold!$H$2:$H$7864,Monthly_Sold!$F$2:$F$7864,$A172,Monthly_Sold!$B$2:$B$7864,D$2),4)</f>
        <v>0</v>
      </c>
      <c r="E172" s="2" t="n">
        <f aca="false">ROUND(SUMIFS(Monthly_Sold!$H$2:$H$7864,Monthly_Sold!$F$2:$F$7864,$A172,Monthly_Sold!$B$2:$B$7864,E$2),4)</f>
        <v>0</v>
      </c>
      <c r="F172" s="2" t="n">
        <f aca="false">ROUND(SUMIFS(Monthly_Sold!$H$2:$H$7864,Monthly_Sold!$F$2:$F$7864,$A172,Monthly_Sold!$B$2:$B$7864,F$2),4)</f>
        <v>0</v>
      </c>
      <c r="G172" s="2" t="n">
        <f aca="false">ROUND(SUMIFS(Monthly_Sold!$H$2:$H$7864,Monthly_Sold!$F$2:$F$7864,$A172,Monthly_Sold!$B$2:$B$7864,G$2),4)</f>
        <v>4.25</v>
      </c>
      <c r="H172" s="2" t="n">
        <f aca="false">ROUND(SUMIFS(Monthly_Sold!$H$2:$H$7864,Monthly_Sold!$F$2:$F$7864,$A172,Monthly_Sold!$B$2:$B$7864,H$2),4)</f>
        <v>1.42</v>
      </c>
      <c r="I172" s="2" t="n">
        <f aca="false">ROUND(SUM(B172:H172),4)</f>
        <v>5.67</v>
      </c>
      <c r="J172" s="6" t="n">
        <f aca="false">RANK(I172,$I$3:$I$304,0)+COUNTIF($I$3:I172,I172)-1</f>
        <v>224</v>
      </c>
      <c r="K172" s="6" t="n">
        <f aca="false">RANK(B172,$B$3:$B$304,0)+COUNTIF($B$3:B172,B172)-1</f>
        <v>213</v>
      </c>
      <c r="L172" s="6" t="n">
        <f aca="false">RANK(C172,$C$3:$C$304,0)+COUNTIF($C$3:C172,C172)-1</f>
        <v>220</v>
      </c>
      <c r="M172" s="6" t="n">
        <f aca="false">RANK(D172,$D$3:$D$304,0)+COUNTIF($D$3:D172,D172)-1</f>
        <v>221</v>
      </c>
      <c r="N172" s="6" t="n">
        <f aca="false">RANK(E172,$E$3:$E$304,0)+COUNTIF($E$3:E172,E172)-1</f>
        <v>223</v>
      </c>
      <c r="O172" s="6" t="n">
        <f aca="false">RANK(F172,$F$3:$F$304,0)+COUNTIF($F$3:F172,F172)-1</f>
        <v>254</v>
      </c>
      <c r="P172" s="6" t="n">
        <f aca="false">RANK(G172,$G$3:$G$304,0)+COUNTIF($G$3:G172,G172)-1</f>
        <v>148</v>
      </c>
      <c r="Q172" s="6" t="n">
        <f aca="false">RANK(H172,$H$3:$H$304,0)+COUNTIF($H$3:H172,H172)-1</f>
        <v>144</v>
      </c>
    </row>
    <row r="173" customFormat="false" ht="15" hidden="false" customHeight="false" outlineLevel="0" collapsed="false">
      <c r="A173" s="0" t="s">
        <v>332</v>
      </c>
      <c r="B173" s="2" t="n">
        <f aca="false">ROUND(SUMIFS(Monthly_Sold!$H$2:$H$7864,Monthly_Sold!$F$2:$F$7864,$A173,Monthly_Sold!$B$2:$B$7864,B$2),4)</f>
        <v>0</v>
      </c>
      <c r="C173" s="2" t="n">
        <f aca="false">ROUND(SUMIFS(Monthly_Sold!$H$2:$H$7864,Monthly_Sold!$F$2:$F$7864,$A173,Monthly_Sold!$B$2:$B$7864,C$2),4)</f>
        <v>0</v>
      </c>
      <c r="D173" s="2" t="n">
        <f aca="false">ROUND(SUMIFS(Monthly_Sold!$H$2:$H$7864,Monthly_Sold!$F$2:$F$7864,$A173,Monthly_Sold!$B$2:$B$7864,D$2),4)</f>
        <v>0</v>
      </c>
      <c r="E173" s="2" t="n">
        <f aca="false">ROUND(SUMIFS(Monthly_Sold!$H$2:$H$7864,Monthly_Sold!$F$2:$F$7864,$A173,Monthly_Sold!$B$2:$B$7864,E$2),4)</f>
        <v>0</v>
      </c>
      <c r="F173" s="2" t="n">
        <f aca="false">ROUND(SUMIFS(Monthly_Sold!$H$2:$H$7864,Monthly_Sold!$F$2:$F$7864,$A173,Monthly_Sold!$B$2:$B$7864,F$2),4)</f>
        <v>69.94</v>
      </c>
      <c r="G173" s="2" t="n">
        <f aca="false">ROUND(SUMIFS(Monthly_Sold!$H$2:$H$7864,Monthly_Sold!$F$2:$F$7864,$A173,Monthly_Sold!$B$2:$B$7864,G$2),4)</f>
        <v>43.94</v>
      </c>
      <c r="H173" s="2" t="n">
        <f aca="false">ROUND(SUMIFS(Monthly_Sold!$H$2:$H$7864,Monthly_Sold!$F$2:$F$7864,$A173,Monthly_Sold!$B$2:$B$7864,H$2),4)</f>
        <v>23.62</v>
      </c>
      <c r="I173" s="2" t="n">
        <f aca="false">ROUND(SUM(B173:H173),4)</f>
        <v>137.5</v>
      </c>
      <c r="J173" s="6" t="n">
        <f aca="false">RANK(I173,$I$3:$I$304,0)+COUNTIF($I$3:I173,I173)-1</f>
        <v>108</v>
      </c>
      <c r="K173" s="6" t="n">
        <f aca="false">RANK(B173,$B$3:$B$304,0)+COUNTIF($B$3:B173,B173)-1</f>
        <v>214</v>
      </c>
      <c r="L173" s="6" t="n">
        <f aca="false">RANK(C173,$C$3:$C$304,0)+COUNTIF($C$3:C173,C173)-1</f>
        <v>221</v>
      </c>
      <c r="M173" s="6" t="n">
        <f aca="false">RANK(D173,$D$3:$D$304,0)+COUNTIF($D$3:D173,D173)-1</f>
        <v>222</v>
      </c>
      <c r="N173" s="6" t="n">
        <f aca="false">RANK(E173,$E$3:$E$304,0)+COUNTIF($E$3:E173,E173)-1</f>
        <v>224</v>
      </c>
      <c r="O173" s="6" t="n">
        <f aca="false">RANK(F173,$F$3:$F$304,0)+COUNTIF($F$3:F173,F173)-1</f>
        <v>76</v>
      </c>
      <c r="P173" s="6" t="n">
        <f aca="false">RANK(G173,$G$3:$G$304,0)+COUNTIF($G$3:G173,G173)-1</f>
        <v>97</v>
      </c>
      <c r="Q173" s="6" t="n">
        <f aca="false">RANK(H173,$H$3:$H$304,0)+COUNTIF($H$3:H173,H173)-1</f>
        <v>89</v>
      </c>
    </row>
    <row r="174" customFormat="false" ht="15" hidden="false" customHeight="false" outlineLevel="0" collapsed="false">
      <c r="A174" s="0" t="s">
        <v>416</v>
      </c>
      <c r="B174" s="2" t="n">
        <f aca="false">ROUND(SUMIFS(Monthly_Sold!$H$2:$H$7864,Monthly_Sold!$F$2:$F$7864,$A174,Monthly_Sold!$B$2:$B$7864,B$2),4)</f>
        <v>0</v>
      </c>
      <c r="C174" s="2" t="n">
        <f aca="false">ROUND(SUMIFS(Monthly_Sold!$H$2:$H$7864,Monthly_Sold!$F$2:$F$7864,$A174,Monthly_Sold!$B$2:$B$7864,C$2),4)</f>
        <v>0</v>
      </c>
      <c r="D174" s="2" t="n">
        <f aca="false">ROUND(SUMIFS(Monthly_Sold!$H$2:$H$7864,Monthly_Sold!$F$2:$F$7864,$A174,Monthly_Sold!$B$2:$B$7864,D$2),4)</f>
        <v>13.82</v>
      </c>
      <c r="E174" s="2" t="n">
        <f aca="false">ROUND(SUMIFS(Monthly_Sold!$H$2:$H$7864,Monthly_Sold!$F$2:$F$7864,$A174,Monthly_Sold!$B$2:$B$7864,E$2),4)</f>
        <v>21</v>
      </c>
      <c r="F174" s="2" t="n">
        <f aca="false">ROUND(SUMIFS(Monthly_Sold!$H$2:$H$7864,Monthly_Sold!$F$2:$F$7864,$A174,Monthly_Sold!$B$2:$B$7864,F$2),4)</f>
        <v>0</v>
      </c>
      <c r="G174" s="2" t="n">
        <f aca="false">ROUND(SUMIFS(Monthly_Sold!$H$2:$H$7864,Monthly_Sold!$F$2:$F$7864,$A174,Monthly_Sold!$B$2:$B$7864,G$2),4)</f>
        <v>0</v>
      </c>
      <c r="H174" s="2" t="n">
        <f aca="false">ROUND(SUMIFS(Monthly_Sold!$H$2:$H$7864,Monthly_Sold!$F$2:$F$7864,$A174,Monthly_Sold!$B$2:$B$7864,H$2),4)</f>
        <v>0</v>
      </c>
      <c r="I174" s="2" t="n">
        <f aca="false">ROUND(SUM(B174:H174),4)</f>
        <v>34.82</v>
      </c>
      <c r="J174" s="6" t="n">
        <f aca="false">RANK(I174,$I$3:$I$304,0)+COUNTIF($I$3:I174,I174)-1</f>
        <v>166</v>
      </c>
      <c r="K174" s="6" t="n">
        <f aca="false">RANK(B174,$B$3:$B$304,0)+COUNTIF($B$3:B174,B174)-1</f>
        <v>215</v>
      </c>
      <c r="L174" s="6" t="n">
        <f aca="false">RANK(C174,$C$3:$C$304,0)+COUNTIF($C$3:C174,C174)-1</f>
        <v>222</v>
      </c>
      <c r="M174" s="6" t="n">
        <f aca="false">RANK(D174,$D$3:$D$304,0)+COUNTIF($D$3:D174,D174)-1</f>
        <v>80</v>
      </c>
      <c r="N174" s="6" t="n">
        <f aca="false">RANK(E174,$E$3:$E$304,0)+COUNTIF($E$3:E174,E174)-1</f>
        <v>77</v>
      </c>
      <c r="O174" s="6" t="n">
        <f aca="false">RANK(F174,$F$3:$F$304,0)+COUNTIF($F$3:F174,F174)-1</f>
        <v>255</v>
      </c>
      <c r="P174" s="6" t="n">
        <f aca="false">RANK(G174,$G$3:$G$304,0)+COUNTIF($G$3:G174,G174)-1</f>
        <v>249</v>
      </c>
      <c r="Q174" s="6" t="n">
        <f aca="false">RANK(H174,$H$3:$H$304,0)+COUNTIF($H$3:H174,H174)-1</f>
        <v>232</v>
      </c>
    </row>
    <row r="175" customFormat="false" ht="15" hidden="false" customHeight="false" outlineLevel="0" collapsed="false">
      <c r="A175" s="0" t="s">
        <v>123</v>
      </c>
      <c r="B175" s="2" t="n">
        <f aca="false">ROUND(SUMIFS(Monthly_Sold!$H$2:$H$7864,Monthly_Sold!$F$2:$F$7864,$A175,Monthly_Sold!$B$2:$B$7864,B$2),4)</f>
        <v>475.32</v>
      </c>
      <c r="C175" s="2" t="n">
        <f aca="false">ROUND(SUMIFS(Monthly_Sold!$H$2:$H$7864,Monthly_Sold!$F$2:$F$7864,$A175,Monthly_Sold!$B$2:$B$7864,C$2),4)</f>
        <v>324.16</v>
      </c>
      <c r="D175" s="2" t="n">
        <f aca="false">ROUND(SUMIFS(Monthly_Sold!$H$2:$H$7864,Monthly_Sold!$F$2:$F$7864,$A175,Monthly_Sold!$B$2:$B$7864,D$2),4)</f>
        <v>211.44</v>
      </c>
      <c r="E175" s="2" t="n">
        <f aca="false">ROUND(SUMIFS(Monthly_Sold!$H$2:$H$7864,Monthly_Sold!$F$2:$F$7864,$A175,Monthly_Sold!$B$2:$B$7864,E$2),4)</f>
        <v>340.38</v>
      </c>
      <c r="F175" s="2" t="n">
        <f aca="false">ROUND(SUMIFS(Monthly_Sold!$H$2:$H$7864,Monthly_Sold!$F$2:$F$7864,$A175,Monthly_Sold!$B$2:$B$7864,F$2),4)</f>
        <v>633.24</v>
      </c>
      <c r="G175" s="2" t="n">
        <f aca="false">ROUND(SUMIFS(Monthly_Sold!$H$2:$H$7864,Monthly_Sold!$F$2:$F$7864,$A175,Monthly_Sold!$B$2:$B$7864,G$2),4)</f>
        <v>328.25</v>
      </c>
      <c r="H175" s="2" t="n">
        <f aca="false">ROUND(SUMIFS(Monthly_Sold!$H$2:$H$7864,Monthly_Sold!$F$2:$F$7864,$A175,Monthly_Sold!$B$2:$B$7864,H$2),4)</f>
        <v>30.76</v>
      </c>
      <c r="I175" s="2" t="n">
        <f aca="false">ROUND(SUM(B175:H175),4)</f>
        <v>2343.55</v>
      </c>
      <c r="J175" s="6" t="n">
        <f aca="false">RANK(I175,$I$3:$I$304,0)+COUNTIF($I$3:I175,I175)-1</f>
        <v>35</v>
      </c>
      <c r="K175" s="6" t="n">
        <f aca="false">RANK(B175,$B$3:$B$304,0)+COUNTIF($B$3:B175,B175)-1</f>
        <v>28</v>
      </c>
      <c r="L175" s="6" t="n">
        <f aca="false">RANK(C175,$C$3:$C$304,0)+COUNTIF($C$3:C175,C175)-1</f>
        <v>38</v>
      </c>
      <c r="M175" s="6" t="n">
        <f aca="false">RANK(D175,$D$3:$D$304,0)+COUNTIF($D$3:D175,D175)-1</f>
        <v>41</v>
      </c>
      <c r="N175" s="6" t="n">
        <f aca="false">RANK(E175,$E$3:$E$304,0)+COUNTIF($E$3:E175,E175)-1</f>
        <v>34</v>
      </c>
      <c r="O175" s="6" t="n">
        <f aca="false">RANK(F175,$F$3:$F$304,0)+COUNTIF($F$3:F175,F175)-1</f>
        <v>28</v>
      </c>
      <c r="P175" s="6" t="n">
        <f aca="false">RANK(G175,$G$3:$G$304,0)+COUNTIF($G$3:G175,G175)-1</f>
        <v>47</v>
      </c>
      <c r="Q175" s="6" t="n">
        <f aca="false">RANK(H175,$H$3:$H$304,0)+COUNTIF($H$3:H175,H175)-1</f>
        <v>80</v>
      </c>
    </row>
    <row r="176" customFormat="false" ht="15" hidden="false" customHeight="false" outlineLevel="0" collapsed="false">
      <c r="A176" s="0" t="s">
        <v>47</v>
      </c>
      <c r="B176" s="2" t="n">
        <f aca="false">ROUND(SUMIFS(Monthly_Sold!$H$2:$H$7864,Monthly_Sold!$F$2:$F$7864,$A176,Monthly_Sold!$B$2:$B$7864,B$2),4)</f>
        <v>725.93</v>
      </c>
      <c r="C176" s="2" t="n">
        <f aca="false">ROUND(SUMIFS(Monthly_Sold!$H$2:$H$7864,Monthly_Sold!$F$2:$F$7864,$A176,Monthly_Sold!$B$2:$B$7864,C$2),4)</f>
        <v>3006.33</v>
      </c>
      <c r="D176" s="2" t="n">
        <f aca="false">ROUND(SUMIFS(Monthly_Sold!$H$2:$H$7864,Monthly_Sold!$F$2:$F$7864,$A176,Monthly_Sold!$B$2:$B$7864,D$2),4)</f>
        <v>2221.31</v>
      </c>
      <c r="E176" s="2" t="n">
        <f aca="false">ROUND(SUMIFS(Monthly_Sold!$H$2:$H$7864,Monthly_Sold!$F$2:$F$7864,$A176,Monthly_Sold!$B$2:$B$7864,E$2),4)</f>
        <v>728.16</v>
      </c>
      <c r="F176" s="2" t="n">
        <f aca="false">ROUND(SUMIFS(Monthly_Sold!$H$2:$H$7864,Monthly_Sold!$F$2:$F$7864,$A176,Monthly_Sold!$B$2:$B$7864,F$2),4)</f>
        <v>2036.65</v>
      </c>
      <c r="G176" s="2" t="n">
        <f aca="false">ROUND(SUMIFS(Monthly_Sold!$H$2:$H$7864,Monthly_Sold!$F$2:$F$7864,$A176,Monthly_Sold!$B$2:$B$7864,G$2),4)</f>
        <v>1040.05</v>
      </c>
      <c r="H176" s="2" t="n">
        <f aca="false">ROUND(SUMIFS(Monthly_Sold!$H$2:$H$7864,Monthly_Sold!$F$2:$F$7864,$A176,Monthly_Sold!$B$2:$B$7864,H$2),4)</f>
        <v>150.03</v>
      </c>
      <c r="I176" s="2" t="n">
        <f aca="false">ROUND(SUM(B176:H176),4)</f>
        <v>9908.46</v>
      </c>
      <c r="J176" s="6" t="n">
        <f aca="false">RANK(I176,$I$3:$I$304,0)+COUNTIF($I$3:I176,I176)-1</f>
        <v>11</v>
      </c>
      <c r="K176" s="6" t="n">
        <f aca="false">RANK(B176,$B$3:$B$304,0)+COUNTIF($B$3:B176,B176)-1</f>
        <v>25</v>
      </c>
      <c r="L176" s="6" t="n">
        <f aca="false">RANK(C176,$C$3:$C$304,0)+COUNTIF($C$3:C176,C176)-1</f>
        <v>6</v>
      </c>
      <c r="M176" s="6" t="n">
        <f aca="false">RANK(D176,$D$3:$D$304,0)+COUNTIF($D$3:D176,D176)-1</f>
        <v>6</v>
      </c>
      <c r="N176" s="6" t="n">
        <f aca="false">RANK(E176,$E$3:$E$304,0)+COUNTIF($E$3:E176,E176)-1</f>
        <v>25</v>
      </c>
      <c r="O176" s="6" t="n">
        <f aca="false">RANK(F176,$F$3:$F$304,0)+COUNTIF($F$3:F176,F176)-1</f>
        <v>7</v>
      </c>
      <c r="P176" s="6" t="n">
        <f aca="false">RANK(G176,$G$3:$G$304,0)+COUNTIF($G$3:G176,G176)-1</f>
        <v>21</v>
      </c>
      <c r="Q176" s="6" t="n">
        <f aca="false">RANK(H176,$H$3:$H$304,0)+COUNTIF($H$3:H176,H176)-1</f>
        <v>33</v>
      </c>
    </row>
    <row r="177" customFormat="false" ht="15" hidden="false" customHeight="false" outlineLevel="0" collapsed="false">
      <c r="A177" s="0" t="s">
        <v>421</v>
      </c>
      <c r="B177" s="2" t="n">
        <f aca="false">ROUND(SUMIFS(Monthly_Sold!$H$2:$H$7864,Monthly_Sold!$F$2:$F$7864,$A177,Monthly_Sold!$B$2:$B$7864,B$2),4)</f>
        <v>0</v>
      </c>
      <c r="C177" s="2" t="n">
        <f aca="false">ROUND(SUMIFS(Monthly_Sold!$H$2:$H$7864,Monthly_Sold!$F$2:$F$7864,$A177,Monthly_Sold!$B$2:$B$7864,C$2),4)</f>
        <v>0</v>
      </c>
      <c r="D177" s="2" t="n">
        <f aca="false">ROUND(SUMIFS(Monthly_Sold!$H$2:$H$7864,Monthly_Sold!$F$2:$F$7864,$A177,Monthly_Sold!$B$2:$B$7864,D$2),4)</f>
        <v>0</v>
      </c>
      <c r="E177" s="2" t="n">
        <f aca="false">ROUND(SUMIFS(Monthly_Sold!$H$2:$H$7864,Monthly_Sold!$F$2:$F$7864,$A177,Monthly_Sold!$B$2:$B$7864,E$2),4)</f>
        <v>1.63</v>
      </c>
      <c r="F177" s="2" t="n">
        <f aca="false">ROUND(SUMIFS(Monthly_Sold!$H$2:$H$7864,Monthly_Sold!$F$2:$F$7864,$A177,Monthly_Sold!$B$2:$B$7864,F$2),4)</f>
        <v>43.95</v>
      </c>
      <c r="G177" s="2" t="n">
        <f aca="false">ROUND(SUMIFS(Monthly_Sold!$H$2:$H$7864,Monthly_Sold!$F$2:$F$7864,$A177,Monthly_Sold!$B$2:$B$7864,G$2),4)</f>
        <v>0</v>
      </c>
      <c r="H177" s="2" t="n">
        <f aca="false">ROUND(SUMIFS(Monthly_Sold!$H$2:$H$7864,Monthly_Sold!$F$2:$F$7864,$A177,Monthly_Sold!$B$2:$B$7864,H$2),4)</f>
        <v>0</v>
      </c>
      <c r="I177" s="2" t="n">
        <f aca="false">ROUND(SUM(B177:H177),4)</f>
        <v>45.58</v>
      </c>
      <c r="J177" s="6" t="n">
        <f aca="false">RANK(I177,$I$3:$I$304,0)+COUNTIF($I$3:I177,I177)-1</f>
        <v>153</v>
      </c>
      <c r="K177" s="6" t="n">
        <f aca="false">RANK(B177,$B$3:$B$304,0)+COUNTIF($B$3:B177,B177)-1</f>
        <v>216</v>
      </c>
      <c r="L177" s="6" t="n">
        <f aca="false">RANK(C177,$C$3:$C$304,0)+COUNTIF($C$3:C177,C177)-1</f>
        <v>223</v>
      </c>
      <c r="M177" s="6" t="n">
        <f aca="false">RANK(D177,$D$3:$D$304,0)+COUNTIF($D$3:D177,D177)-1</f>
        <v>223</v>
      </c>
      <c r="N177" s="6" t="n">
        <f aca="false">RANK(E177,$E$3:$E$304,0)+COUNTIF($E$3:E177,E177)-1</f>
        <v>92</v>
      </c>
      <c r="O177" s="6" t="n">
        <f aca="false">RANK(F177,$F$3:$F$304,0)+COUNTIF($F$3:F177,F177)-1</f>
        <v>90</v>
      </c>
      <c r="P177" s="6" t="n">
        <f aca="false">RANK(G177,$G$3:$G$304,0)+COUNTIF($G$3:G177,G177)-1</f>
        <v>250</v>
      </c>
      <c r="Q177" s="6" t="n">
        <f aca="false">RANK(H177,$H$3:$H$304,0)+COUNTIF($H$3:H177,H177)-1</f>
        <v>233</v>
      </c>
    </row>
    <row r="178" customFormat="false" ht="15" hidden="false" customHeight="false" outlineLevel="0" collapsed="false">
      <c r="A178" s="0" t="s">
        <v>71</v>
      </c>
      <c r="B178" s="2" t="n">
        <f aca="false">ROUND(SUMIFS(Monthly_Sold!$H$2:$H$7864,Monthly_Sold!$F$2:$F$7864,$A178,Monthly_Sold!$B$2:$B$7864,B$2),4)</f>
        <v>144.02</v>
      </c>
      <c r="C178" s="2" t="n">
        <f aca="false">ROUND(SUMIFS(Monthly_Sold!$H$2:$H$7864,Monthly_Sold!$F$2:$F$7864,$A178,Monthly_Sold!$B$2:$B$7864,C$2),4)</f>
        <v>1371.48</v>
      </c>
      <c r="D178" s="2" t="n">
        <f aca="false">ROUND(SUMIFS(Monthly_Sold!$H$2:$H$7864,Monthly_Sold!$F$2:$F$7864,$A178,Monthly_Sold!$B$2:$B$7864,D$2),4)</f>
        <v>1118.21</v>
      </c>
      <c r="E178" s="2" t="n">
        <f aca="false">ROUND(SUMIFS(Monthly_Sold!$H$2:$H$7864,Monthly_Sold!$F$2:$F$7864,$A178,Monthly_Sold!$B$2:$B$7864,E$2),4)</f>
        <v>190.92</v>
      </c>
      <c r="F178" s="2" t="n">
        <f aca="false">ROUND(SUMIFS(Monthly_Sold!$H$2:$H$7864,Monthly_Sold!$F$2:$F$7864,$A178,Monthly_Sold!$B$2:$B$7864,F$2),4)</f>
        <v>164.83</v>
      </c>
      <c r="G178" s="2" t="n">
        <f aca="false">ROUND(SUMIFS(Monthly_Sold!$H$2:$H$7864,Monthly_Sold!$F$2:$F$7864,$A178,Monthly_Sold!$B$2:$B$7864,G$2),4)</f>
        <v>273.13</v>
      </c>
      <c r="H178" s="2" t="n">
        <f aca="false">ROUND(SUMIFS(Monthly_Sold!$H$2:$H$7864,Monthly_Sold!$F$2:$F$7864,$A178,Monthly_Sold!$B$2:$B$7864,H$2),4)</f>
        <v>25.31</v>
      </c>
      <c r="I178" s="2" t="n">
        <f aca="false">ROUND(SUM(B178:H178),4)</f>
        <v>3287.9</v>
      </c>
      <c r="J178" s="6" t="n">
        <f aca="false">RANK(I178,$I$3:$I$304,0)+COUNTIF($I$3:I178,I178)-1</f>
        <v>30</v>
      </c>
      <c r="K178" s="6" t="n">
        <f aca="false">RANK(B178,$B$3:$B$304,0)+COUNTIF($B$3:B178,B178)-1</f>
        <v>56</v>
      </c>
      <c r="L178" s="6" t="n">
        <f aca="false">RANK(C178,$C$3:$C$304,0)+COUNTIF($C$3:C178,C178)-1</f>
        <v>16</v>
      </c>
      <c r="M178" s="6" t="n">
        <f aca="false">RANK(D178,$D$3:$D$304,0)+COUNTIF($D$3:D178,D178)-1</f>
        <v>18</v>
      </c>
      <c r="N178" s="6" t="n">
        <f aca="false">RANK(E178,$E$3:$E$304,0)+COUNTIF($E$3:E178,E178)-1</f>
        <v>42</v>
      </c>
      <c r="O178" s="6" t="n">
        <f aca="false">RANK(F178,$F$3:$F$304,0)+COUNTIF($F$3:F178,F178)-1</f>
        <v>50</v>
      </c>
      <c r="P178" s="6" t="n">
        <f aca="false">RANK(G178,$G$3:$G$304,0)+COUNTIF($G$3:G178,G178)-1</f>
        <v>51</v>
      </c>
      <c r="Q178" s="6" t="n">
        <f aca="false">RANK(H178,$H$3:$H$304,0)+COUNTIF($H$3:H178,H178)-1</f>
        <v>88</v>
      </c>
    </row>
    <row r="179" customFormat="false" ht="15" hidden="false" customHeight="false" outlineLevel="0" collapsed="false">
      <c r="A179" s="0" t="s">
        <v>597</v>
      </c>
      <c r="B179" s="2" t="n">
        <f aca="false">ROUND(SUMIFS(Monthly_Sold!$H$2:$H$7864,Monthly_Sold!$F$2:$F$7864,$A179,Monthly_Sold!$B$2:$B$7864,B$2),4)</f>
        <v>0</v>
      </c>
      <c r="C179" s="2" t="n">
        <f aca="false">ROUND(SUMIFS(Monthly_Sold!$H$2:$H$7864,Monthly_Sold!$F$2:$F$7864,$A179,Monthly_Sold!$B$2:$B$7864,C$2),4)</f>
        <v>0</v>
      </c>
      <c r="D179" s="2" t="n">
        <f aca="false">ROUND(SUMIFS(Monthly_Sold!$H$2:$H$7864,Monthly_Sold!$F$2:$F$7864,$A179,Monthly_Sold!$B$2:$B$7864,D$2),4)</f>
        <v>0</v>
      </c>
      <c r="E179" s="2" t="n">
        <f aca="false">ROUND(SUMIFS(Monthly_Sold!$H$2:$H$7864,Monthly_Sold!$F$2:$F$7864,$A179,Monthly_Sold!$B$2:$B$7864,E$2),4)</f>
        <v>0</v>
      </c>
      <c r="F179" s="2" t="n">
        <f aca="false">ROUND(SUMIFS(Monthly_Sold!$H$2:$H$7864,Monthly_Sold!$F$2:$F$7864,$A179,Monthly_Sold!$B$2:$B$7864,F$2),4)</f>
        <v>0</v>
      </c>
      <c r="G179" s="2" t="n">
        <f aca="false">ROUND(SUMIFS(Monthly_Sold!$H$2:$H$7864,Monthly_Sold!$F$2:$F$7864,$A179,Monthly_Sold!$B$2:$B$7864,G$2),4)</f>
        <v>0</v>
      </c>
      <c r="H179" s="2" t="n">
        <f aca="false">ROUND(SUMIFS(Monthly_Sold!$H$2:$H$7864,Monthly_Sold!$F$2:$F$7864,$A179,Monthly_Sold!$B$2:$B$7864,H$2),4)</f>
        <v>0.43</v>
      </c>
      <c r="I179" s="2" t="n">
        <f aca="false">ROUND(SUM(B179:H179),4)</f>
        <v>0.43</v>
      </c>
      <c r="J179" s="6" t="n">
        <f aca="false">RANK(I179,$I$3:$I$304,0)+COUNTIF($I$3:I179,I179)-1</f>
        <v>273</v>
      </c>
      <c r="K179" s="6" t="n">
        <f aca="false">RANK(B179,$B$3:$B$304,0)+COUNTIF($B$3:B179,B179)-1</f>
        <v>217</v>
      </c>
      <c r="L179" s="6" t="n">
        <f aca="false">RANK(C179,$C$3:$C$304,0)+COUNTIF($C$3:C179,C179)-1</f>
        <v>224</v>
      </c>
      <c r="M179" s="6" t="n">
        <f aca="false">RANK(D179,$D$3:$D$304,0)+COUNTIF($D$3:D179,D179)-1</f>
        <v>224</v>
      </c>
      <c r="N179" s="6" t="n">
        <f aca="false">RANK(E179,$E$3:$E$304,0)+COUNTIF($E$3:E179,E179)-1</f>
        <v>225</v>
      </c>
      <c r="O179" s="6" t="n">
        <f aca="false">RANK(F179,$F$3:$F$304,0)+COUNTIF($F$3:F179,F179)-1</f>
        <v>256</v>
      </c>
      <c r="P179" s="6" t="n">
        <f aca="false">RANK(G179,$G$3:$G$304,0)+COUNTIF($G$3:G179,G179)-1</f>
        <v>251</v>
      </c>
      <c r="Q179" s="6" t="n">
        <f aca="false">RANK(H179,$H$3:$H$304,0)+COUNTIF($H$3:H179,H179)-1</f>
        <v>152</v>
      </c>
    </row>
    <row r="180" customFormat="false" ht="15" hidden="false" customHeight="false" outlineLevel="0" collapsed="false">
      <c r="A180" s="0" t="s">
        <v>556</v>
      </c>
      <c r="B180" s="2" t="n">
        <f aca="false">ROUND(SUMIFS(Monthly_Sold!$H$2:$H$7864,Monthly_Sold!$F$2:$F$7864,$A180,Monthly_Sold!$B$2:$B$7864,B$2),4)</f>
        <v>0</v>
      </c>
      <c r="C180" s="2" t="n">
        <f aca="false">ROUND(SUMIFS(Monthly_Sold!$H$2:$H$7864,Monthly_Sold!$F$2:$F$7864,$A180,Monthly_Sold!$B$2:$B$7864,C$2),4)</f>
        <v>0</v>
      </c>
      <c r="D180" s="2" t="n">
        <f aca="false">ROUND(SUMIFS(Monthly_Sold!$H$2:$H$7864,Monthly_Sold!$F$2:$F$7864,$A180,Monthly_Sold!$B$2:$B$7864,D$2),4)</f>
        <v>0</v>
      </c>
      <c r="E180" s="2" t="n">
        <f aca="false">ROUND(SUMIFS(Monthly_Sold!$H$2:$H$7864,Monthly_Sold!$F$2:$F$7864,$A180,Monthly_Sold!$B$2:$B$7864,E$2),4)</f>
        <v>0</v>
      </c>
      <c r="F180" s="2" t="n">
        <f aca="false">ROUND(SUMIFS(Monthly_Sold!$H$2:$H$7864,Monthly_Sold!$F$2:$F$7864,$A180,Monthly_Sold!$B$2:$B$7864,F$2),4)</f>
        <v>0</v>
      </c>
      <c r="G180" s="2" t="n">
        <f aca="false">ROUND(SUMIFS(Monthly_Sold!$H$2:$H$7864,Monthly_Sold!$F$2:$F$7864,$A180,Monthly_Sold!$B$2:$B$7864,G$2),4)</f>
        <v>1.86</v>
      </c>
      <c r="H180" s="2" t="n">
        <f aca="false">ROUND(SUMIFS(Monthly_Sold!$H$2:$H$7864,Monthly_Sold!$F$2:$F$7864,$A180,Monthly_Sold!$B$2:$B$7864,H$2),4)</f>
        <v>1.07</v>
      </c>
      <c r="I180" s="2" t="n">
        <f aca="false">ROUND(SUM(B180:H180),4)</f>
        <v>2.93</v>
      </c>
      <c r="J180" s="6" t="n">
        <f aca="false">RANK(I180,$I$3:$I$304,0)+COUNTIF($I$3:I180,I180)-1</f>
        <v>241</v>
      </c>
      <c r="K180" s="6" t="n">
        <f aca="false">RANK(B180,$B$3:$B$304,0)+COUNTIF($B$3:B180,B180)-1</f>
        <v>218</v>
      </c>
      <c r="L180" s="6" t="n">
        <f aca="false">RANK(C180,$C$3:$C$304,0)+COUNTIF($C$3:C180,C180)-1</f>
        <v>225</v>
      </c>
      <c r="M180" s="6" t="n">
        <f aca="false">RANK(D180,$D$3:$D$304,0)+COUNTIF($D$3:D180,D180)-1</f>
        <v>225</v>
      </c>
      <c r="N180" s="6" t="n">
        <f aca="false">RANK(E180,$E$3:$E$304,0)+COUNTIF($E$3:E180,E180)-1</f>
        <v>226</v>
      </c>
      <c r="O180" s="6" t="n">
        <f aca="false">RANK(F180,$F$3:$F$304,0)+COUNTIF($F$3:F180,F180)-1</f>
        <v>257</v>
      </c>
      <c r="P180" s="6" t="n">
        <f aca="false">RANK(G180,$G$3:$G$304,0)+COUNTIF($G$3:G180,G180)-1</f>
        <v>156</v>
      </c>
      <c r="Q180" s="6" t="n">
        <f aca="false">RANK(H180,$H$3:$H$304,0)+COUNTIF($H$3:H180,H180)-1</f>
        <v>147</v>
      </c>
    </row>
    <row r="181" customFormat="false" ht="15" hidden="false" customHeight="false" outlineLevel="0" collapsed="false">
      <c r="A181" s="0" t="s">
        <v>342</v>
      </c>
      <c r="B181" s="2" t="n">
        <f aca="false">ROUND(SUMIFS(Monthly_Sold!$H$2:$H$7864,Monthly_Sold!$F$2:$F$7864,$A181,Monthly_Sold!$B$2:$B$7864,B$2),4)</f>
        <v>0</v>
      </c>
      <c r="C181" s="2" t="n">
        <f aca="false">ROUND(SUMIFS(Monthly_Sold!$H$2:$H$7864,Monthly_Sold!$F$2:$F$7864,$A181,Monthly_Sold!$B$2:$B$7864,C$2),4)</f>
        <v>0</v>
      </c>
      <c r="D181" s="2" t="n">
        <f aca="false">ROUND(SUMIFS(Monthly_Sold!$H$2:$H$7864,Monthly_Sold!$F$2:$F$7864,$A181,Monthly_Sold!$B$2:$B$7864,D$2),4)</f>
        <v>0</v>
      </c>
      <c r="E181" s="2" t="n">
        <f aca="false">ROUND(SUMIFS(Monthly_Sold!$H$2:$H$7864,Monthly_Sold!$F$2:$F$7864,$A181,Monthly_Sold!$B$2:$B$7864,E$2),4)</f>
        <v>0</v>
      </c>
      <c r="F181" s="2" t="n">
        <f aca="false">ROUND(SUMIFS(Monthly_Sold!$H$2:$H$7864,Monthly_Sold!$F$2:$F$7864,$A181,Monthly_Sold!$B$2:$B$7864,F$2),4)</f>
        <v>0</v>
      </c>
      <c r="G181" s="2" t="n">
        <f aca="false">ROUND(SUMIFS(Monthly_Sold!$H$2:$H$7864,Monthly_Sold!$F$2:$F$7864,$A181,Monthly_Sold!$B$2:$B$7864,G$2),4)</f>
        <v>77.54</v>
      </c>
      <c r="H181" s="2" t="n">
        <f aca="false">ROUND(SUMIFS(Monthly_Sold!$H$2:$H$7864,Monthly_Sold!$F$2:$F$7864,$A181,Monthly_Sold!$B$2:$B$7864,H$2),4)</f>
        <v>43.66</v>
      </c>
      <c r="I181" s="2" t="n">
        <f aca="false">ROUND(SUM(B181:H181),4)</f>
        <v>121.2</v>
      </c>
      <c r="J181" s="6" t="n">
        <f aca="false">RANK(I181,$I$3:$I$304,0)+COUNTIF($I$3:I181,I181)-1</f>
        <v>110</v>
      </c>
      <c r="K181" s="6" t="n">
        <f aca="false">RANK(B181,$B$3:$B$304,0)+COUNTIF($B$3:B181,B181)-1</f>
        <v>219</v>
      </c>
      <c r="L181" s="6" t="n">
        <f aca="false">RANK(C181,$C$3:$C$304,0)+COUNTIF($C$3:C181,C181)-1</f>
        <v>226</v>
      </c>
      <c r="M181" s="6" t="n">
        <f aca="false">RANK(D181,$D$3:$D$304,0)+COUNTIF($D$3:D181,D181)-1</f>
        <v>226</v>
      </c>
      <c r="N181" s="6" t="n">
        <f aca="false">RANK(E181,$E$3:$E$304,0)+COUNTIF($E$3:E181,E181)-1</f>
        <v>227</v>
      </c>
      <c r="O181" s="6" t="n">
        <f aca="false">RANK(F181,$F$3:$F$304,0)+COUNTIF($F$3:F181,F181)-1</f>
        <v>258</v>
      </c>
      <c r="P181" s="6" t="n">
        <f aca="false">RANK(G181,$G$3:$G$304,0)+COUNTIF($G$3:G181,G181)-1</f>
        <v>83</v>
      </c>
      <c r="Q181" s="6" t="n">
        <f aca="false">RANK(H181,$H$3:$H$304,0)+COUNTIF($H$3:H181,H181)-1</f>
        <v>61</v>
      </c>
    </row>
    <row r="182" customFormat="false" ht="15" hidden="false" customHeight="false" outlineLevel="0" collapsed="false">
      <c r="A182" s="0" t="s">
        <v>321</v>
      </c>
      <c r="B182" s="2" t="n">
        <f aca="false">ROUND(SUMIFS(Monthly_Sold!$H$2:$H$7864,Monthly_Sold!$F$2:$F$7864,$A182,Monthly_Sold!$B$2:$B$7864,B$2),4)</f>
        <v>0</v>
      </c>
      <c r="C182" s="2" t="n">
        <f aca="false">ROUND(SUMIFS(Monthly_Sold!$H$2:$H$7864,Monthly_Sold!$F$2:$F$7864,$A182,Monthly_Sold!$B$2:$B$7864,C$2),4)</f>
        <v>0</v>
      </c>
      <c r="D182" s="2" t="n">
        <f aca="false">ROUND(SUMIFS(Monthly_Sold!$H$2:$H$7864,Monthly_Sold!$F$2:$F$7864,$A182,Monthly_Sold!$B$2:$B$7864,D$2),4)</f>
        <v>0</v>
      </c>
      <c r="E182" s="2" t="n">
        <f aca="false">ROUND(SUMIFS(Monthly_Sold!$H$2:$H$7864,Monthly_Sold!$F$2:$F$7864,$A182,Monthly_Sold!$B$2:$B$7864,E$2),4)</f>
        <v>0</v>
      </c>
      <c r="F182" s="2" t="n">
        <f aca="false">ROUND(SUMIFS(Monthly_Sold!$H$2:$H$7864,Monthly_Sold!$F$2:$F$7864,$A182,Monthly_Sold!$B$2:$B$7864,F$2),4)</f>
        <v>0</v>
      </c>
      <c r="G182" s="2" t="n">
        <f aca="false">ROUND(SUMIFS(Monthly_Sold!$H$2:$H$7864,Monthly_Sold!$F$2:$F$7864,$A182,Monthly_Sold!$B$2:$B$7864,G$2),4)</f>
        <v>125.75</v>
      </c>
      <c r="H182" s="2" t="n">
        <f aca="false">ROUND(SUMIFS(Monthly_Sold!$H$2:$H$7864,Monthly_Sold!$F$2:$F$7864,$A182,Monthly_Sold!$B$2:$B$7864,H$2),4)</f>
        <v>30.53</v>
      </c>
      <c r="I182" s="2" t="n">
        <f aca="false">ROUND(SUM(B182:H182),4)</f>
        <v>156.28</v>
      </c>
      <c r="J182" s="6" t="n">
        <f aca="false">RANK(I182,$I$3:$I$304,0)+COUNTIF($I$3:I182,I182)-1</f>
        <v>103</v>
      </c>
      <c r="K182" s="6" t="n">
        <f aca="false">RANK(B182,$B$3:$B$304,0)+COUNTIF($B$3:B182,B182)-1</f>
        <v>220</v>
      </c>
      <c r="L182" s="6" t="n">
        <f aca="false">RANK(C182,$C$3:$C$304,0)+COUNTIF($C$3:C182,C182)-1</f>
        <v>227</v>
      </c>
      <c r="M182" s="6" t="n">
        <f aca="false">RANK(D182,$D$3:$D$304,0)+COUNTIF($D$3:D182,D182)-1</f>
        <v>227</v>
      </c>
      <c r="N182" s="6" t="n">
        <f aca="false">RANK(E182,$E$3:$E$304,0)+COUNTIF($E$3:E182,E182)-1</f>
        <v>228</v>
      </c>
      <c r="O182" s="6" t="n">
        <f aca="false">RANK(F182,$F$3:$F$304,0)+COUNTIF($F$3:F182,F182)-1</f>
        <v>259</v>
      </c>
      <c r="P182" s="6" t="n">
        <f aca="false">RANK(G182,$G$3:$G$304,0)+COUNTIF($G$3:G182,G182)-1</f>
        <v>70</v>
      </c>
      <c r="Q182" s="6" t="n">
        <f aca="false">RANK(H182,$H$3:$H$304,0)+COUNTIF($H$3:H182,H182)-1</f>
        <v>81</v>
      </c>
    </row>
    <row r="183" customFormat="false" ht="15" hidden="false" customHeight="false" outlineLevel="0" collapsed="false">
      <c r="A183" s="0" t="s">
        <v>131</v>
      </c>
      <c r="B183" s="2" t="n">
        <f aca="false">ROUND(SUMIFS(Monthly_Sold!$H$2:$H$7864,Monthly_Sold!$F$2:$F$7864,$A183,Monthly_Sold!$B$2:$B$7864,B$2),4)</f>
        <v>0</v>
      </c>
      <c r="C183" s="2" t="n">
        <f aca="false">ROUND(SUMIFS(Monthly_Sold!$H$2:$H$7864,Monthly_Sold!$F$2:$F$7864,$A183,Monthly_Sold!$B$2:$B$7864,C$2),4)</f>
        <v>11.41</v>
      </c>
      <c r="D183" s="2" t="n">
        <f aca="false">ROUND(SUMIFS(Monthly_Sold!$H$2:$H$7864,Monthly_Sold!$F$2:$F$7864,$A183,Monthly_Sold!$B$2:$B$7864,D$2),4)</f>
        <v>10.35</v>
      </c>
      <c r="E183" s="2" t="n">
        <f aca="false">ROUND(SUMIFS(Monthly_Sold!$H$2:$H$7864,Monthly_Sold!$F$2:$F$7864,$A183,Monthly_Sold!$B$2:$B$7864,E$2),4)</f>
        <v>3.57</v>
      </c>
      <c r="F183" s="2" t="n">
        <f aca="false">ROUND(SUMIFS(Monthly_Sold!$H$2:$H$7864,Monthly_Sold!$F$2:$F$7864,$A183,Monthly_Sold!$B$2:$B$7864,F$2),4)</f>
        <v>14.1</v>
      </c>
      <c r="G183" s="2" t="n">
        <f aca="false">ROUND(SUMIFS(Monthly_Sold!$H$2:$H$7864,Monthly_Sold!$F$2:$F$7864,$A183,Monthly_Sold!$B$2:$B$7864,G$2),4)</f>
        <v>467.96</v>
      </c>
      <c r="H183" s="2" t="n">
        <f aca="false">ROUND(SUMIFS(Monthly_Sold!$H$2:$H$7864,Monthly_Sold!$F$2:$F$7864,$A183,Monthly_Sold!$B$2:$B$7864,H$2),4)</f>
        <v>1036.83</v>
      </c>
      <c r="I183" s="2" t="n">
        <f aca="false">ROUND(SUM(B183:H183),4)</f>
        <v>1544.22</v>
      </c>
      <c r="J183" s="6" t="n">
        <f aca="false">RANK(I183,$I$3:$I$304,0)+COUNTIF($I$3:I183,I183)-1</f>
        <v>44</v>
      </c>
      <c r="K183" s="6" t="n">
        <f aca="false">RANK(B183,$B$3:$B$304,0)+COUNTIF($B$3:B183,B183)-1</f>
        <v>221</v>
      </c>
      <c r="L183" s="6" t="n">
        <f aca="false">RANK(C183,$C$3:$C$304,0)+COUNTIF($C$3:C183,C183)-1</f>
        <v>75</v>
      </c>
      <c r="M183" s="6" t="n">
        <f aca="false">RANK(D183,$D$3:$D$304,0)+COUNTIF($D$3:D183,D183)-1</f>
        <v>84</v>
      </c>
      <c r="N183" s="6" t="n">
        <f aca="false">RANK(E183,$E$3:$E$304,0)+COUNTIF($E$3:E183,E183)-1</f>
        <v>88</v>
      </c>
      <c r="O183" s="6" t="n">
        <f aca="false">RANK(F183,$F$3:$F$304,0)+COUNTIF($F$3:F183,F183)-1</f>
        <v>122</v>
      </c>
      <c r="P183" s="6" t="n">
        <f aca="false">RANK(G183,$G$3:$G$304,0)+COUNTIF($G$3:G183,G183)-1</f>
        <v>36</v>
      </c>
      <c r="Q183" s="6" t="n">
        <f aca="false">RANK(H183,$H$3:$H$304,0)+COUNTIF($H$3:H183,H183)-1</f>
        <v>4</v>
      </c>
    </row>
    <row r="184" customFormat="false" ht="15" hidden="false" customHeight="false" outlineLevel="0" collapsed="false">
      <c r="A184" s="0" t="s">
        <v>449</v>
      </c>
      <c r="B184" s="2" t="n">
        <f aca="false">ROUND(SUMIFS(Monthly_Sold!$H$2:$H$7864,Monthly_Sold!$F$2:$F$7864,$A184,Monthly_Sold!$B$2:$B$7864,B$2),4)</f>
        <v>30.76</v>
      </c>
      <c r="C184" s="2" t="n">
        <f aca="false">ROUND(SUMIFS(Monthly_Sold!$H$2:$H$7864,Monthly_Sold!$F$2:$F$7864,$A184,Monthly_Sold!$B$2:$B$7864,C$2),4)</f>
        <v>0</v>
      </c>
      <c r="D184" s="2" t="n">
        <f aca="false">ROUND(SUMIFS(Monthly_Sold!$H$2:$H$7864,Monthly_Sold!$F$2:$F$7864,$A184,Monthly_Sold!$B$2:$B$7864,D$2),4)</f>
        <v>0</v>
      </c>
      <c r="E184" s="2" t="n">
        <f aca="false">ROUND(SUMIFS(Monthly_Sold!$H$2:$H$7864,Monthly_Sold!$F$2:$F$7864,$A184,Monthly_Sold!$B$2:$B$7864,E$2),4)</f>
        <v>0</v>
      </c>
      <c r="F184" s="2" t="n">
        <f aca="false">ROUND(SUMIFS(Monthly_Sold!$H$2:$H$7864,Monthly_Sold!$F$2:$F$7864,$A184,Monthly_Sold!$B$2:$B$7864,F$2),4)</f>
        <v>0</v>
      </c>
      <c r="G184" s="2" t="n">
        <f aca="false">ROUND(SUMIFS(Monthly_Sold!$H$2:$H$7864,Monthly_Sold!$F$2:$F$7864,$A184,Monthly_Sold!$B$2:$B$7864,G$2),4)</f>
        <v>0</v>
      </c>
      <c r="H184" s="2" t="n">
        <f aca="false">ROUND(SUMIFS(Monthly_Sold!$H$2:$H$7864,Monthly_Sold!$F$2:$F$7864,$A184,Monthly_Sold!$B$2:$B$7864,H$2),4)</f>
        <v>0</v>
      </c>
      <c r="I184" s="2" t="n">
        <f aca="false">ROUND(SUM(B184:H184),4)</f>
        <v>30.76</v>
      </c>
      <c r="J184" s="6" t="n">
        <f aca="false">RANK(I184,$I$3:$I$304,0)+COUNTIF($I$3:I184,I184)-1</f>
        <v>170</v>
      </c>
      <c r="K184" s="6" t="n">
        <f aca="false">RANK(B184,$B$3:$B$304,0)+COUNTIF($B$3:B184,B184)-1</f>
        <v>67</v>
      </c>
      <c r="L184" s="6" t="n">
        <f aca="false">RANK(C184,$C$3:$C$304,0)+COUNTIF($C$3:C184,C184)-1</f>
        <v>228</v>
      </c>
      <c r="M184" s="6" t="n">
        <f aca="false">RANK(D184,$D$3:$D$304,0)+COUNTIF($D$3:D184,D184)-1</f>
        <v>228</v>
      </c>
      <c r="N184" s="6" t="n">
        <f aca="false">RANK(E184,$E$3:$E$304,0)+COUNTIF($E$3:E184,E184)-1</f>
        <v>229</v>
      </c>
      <c r="O184" s="6" t="n">
        <f aca="false">RANK(F184,$F$3:$F$304,0)+COUNTIF($F$3:F184,F184)-1</f>
        <v>260</v>
      </c>
      <c r="P184" s="6" t="n">
        <f aca="false">RANK(G184,$G$3:$G$304,0)+COUNTIF($G$3:G184,G184)-1</f>
        <v>252</v>
      </c>
      <c r="Q184" s="6" t="n">
        <f aca="false">RANK(H184,$H$3:$H$304,0)+COUNTIF($H$3:H184,H184)-1</f>
        <v>234</v>
      </c>
    </row>
    <row r="185" customFormat="false" ht="15" hidden="false" customHeight="false" outlineLevel="0" collapsed="false">
      <c r="A185" s="0" t="s">
        <v>327</v>
      </c>
      <c r="B185" s="2" t="n">
        <f aca="false">ROUND(SUMIFS(Monthly_Sold!$H$2:$H$7864,Monthly_Sold!$F$2:$F$7864,$A185,Monthly_Sold!$B$2:$B$7864,B$2),4)</f>
        <v>33.49</v>
      </c>
      <c r="C185" s="2" t="n">
        <f aca="false">ROUND(SUMIFS(Monthly_Sold!$H$2:$H$7864,Monthly_Sold!$F$2:$F$7864,$A185,Monthly_Sold!$B$2:$B$7864,C$2),4)</f>
        <v>29.13</v>
      </c>
      <c r="D185" s="2" t="n">
        <f aca="false">ROUND(SUMIFS(Monthly_Sold!$H$2:$H$7864,Monthly_Sold!$F$2:$F$7864,$A185,Monthly_Sold!$B$2:$B$7864,D$2),4)</f>
        <v>30.46</v>
      </c>
      <c r="E185" s="2" t="n">
        <f aca="false">ROUND(SUMIFS(Monthly_Sold!$H$2:$H$7864,Monthly_Sold!$F$2:$F$7864,$A185,Monthly_Sold!$B$2:$B$7864,E$2),4)</f>
        <v>28.9</v>
      </c>
      <c r="F185" s="2" t="n">
        <f aca="false">ROUND(SUMIFS(Monthly_Sold!$H$2:$H$7864,Monthly_Sold!$F$2:$F$7864,$A185,Monthly_Sold!$B$2:$B$7864,F$2),4)</f>
        <v>22.16</v>
      </c>
      <c r="G185" s="2" t="n">
        <f aca="false">ROUND(SUMIFS(Monthly_Sold!$H$2:$H$7864,Monthly_Sold!$F$2:$F$7864,$A185,Monthly_Sold!$B$2:$B$7864,G$2),4)</f>
        <v>0</v>
      </c>
      <c r="H185" s="2" t="n">
        <f aca="false">ROUND(SUMIFS(Monthly_Sold!$H$2:$H$7864,Monthly_Sold!$F$2:$F$7864,$A185,Monthly_Sold!$B$2:$B$7864,H$2),4)</f>
        <v>0</v>
      </c>
      <c r="I185" s="2" t="n">
        <f aca="false">ROUND(SUM(B185:H185),4)</f>
        <v>144.14</v>
      </c>
      <c r="J185" s="6" t="n">
        <f aca="false">RANK(I185,$I$3:$I$304,0)+COUNTIF($I$3:I185,I185)-1</f>
        <v>106</v>
      </c>
      <c r="K185" s="6" t="n">
        <f aca="false">RANK(B185,$B$3:$B$304,0)+COUNTIF($B$3:B185,B185)-1</f>
        <v>66</v>
      </c>
      <c r="L185" s="6" t="n">
        <f aca="false">RANK(C185,$C$3:$C$304,0)+COUNTIF($C$3:C185,C185)-1</f>
        <v>69</v>
      </c>
      <c r="M185" s="6" t="n">
        <f aca="false">RANK(D185,$D$3:$D$304,0)+COUNTIF($D$3:D185,D185)-1</f>
        <v>70</v>
      </c>
      <c r="N185" s="6" t="n">
        <f aca="false">RANK(E185,$E$3:$E$304,0)+COUNTIF($E$3:E185,E185)-1</f>
        <v>76</v>
      </c>
      <c r="O185" s="6" t="n">
        <f aca="false">RANK(F185,$F$3:$F$304,0)+COUNTIF($F$3:F185,F185)-1</f>
        <v>108</v>
      </c>
      <c r="P185" s="6" t="n">
        <f aca="false">RANK(G185,$G$3:$G$304,0)+COUNTIF($G$3:G185,G185)-1</f>
        <v>253</v>
      </c>
      <c r="Q185" s="6" t="n">
        <f aca="false">RANK(H185,$H$3:$H$304,0)+COUNTIF($H$3:H185,H185)-1</f>
        <v>235</v>
      </c>
    </row>
    <row r="186" customFormat="false" ht="15" hidden="false" customHeight="false" outlineLevel="0" collapsed="false">
      <c r="A186" s="0" t="s">
        <v>50</v>
      </c>
      <c r="B186" s="2" t="n">
        <f aca="false">ROUND(SUMIFS(Monthly_Sold!$H$2:$H$7864,Monthly_Sold!$F$2:$F$7864,$A186,Monthly_Sold!$B$2:$B$7864,B$2),4)</f>
        <v>1791.95</v>
      </c>
      <c r="C186" s="2" t="n">
        <f aca="false">ROUND(SUMIFS(Monthly_Sold!$H$2:$H$7864,Monthly_Sold!$F$2:$F$7864,$A186,Monthly_Sold!$B$2:$B$7864,C$2),4)</f>
        <v>2556.96</v>
      </c>
      <c r="D186" s="2" t="n">
        <f aca="false">ROUND(SUMIFS(Monthly_Sold!$H$2:$H$7864,Monthly_Sold!$F$2:$F$7864,$A186,Monthly_Sold!$B$2:$B$7864,D$2),4)</f>
        <v>2528.98</v>
      </c>
      <c r="E186" s="2" t="n">
        <f aca="false">ROUND(SUMIFS(Monthly_Sold!$H$2:$H$7864,Monthly_Sold!$F$2:$F$7864,$A186,Monthly_Sold!$B$2:$B$7864,E$2),4)</f>
        <v>1539.32</v>
      </c>
      <c r="F186" s="2" t="n">
        <f aca="false">ROUND(SUMIFS(Monthly_Sold!$H$2:$H$7864,Monthly_Sold!$F$2:$F$7864,$A186,Monthly_Sold!$B$2:$B$7864,F$2),4)</f>
        <v>1528.65</v>
      </c>
      <c r="G186" s="2" t="n">
        <f aca="false">ROUND(SUMIFS(Monthly_Sold!$H$2:$H$7864,Monthly_Sold!$F$2:$F$7864,$A186,Monthly_Sold!$B$2:$B$7864,G$2),4)</f>
        <v>1762.13</v>
      </c>
      <c r="H186" s="2" t="n">
        <f aca="false">ROUND(SUMIFS(Monthly_Sold!$H$2:$H$7864,Monthly_Sold!$F$2:$F$7864,$A186,Monthly_Sold!$B$2:$B$7864,H$2),4)</f>
        <v>383.95</v>
      </c>
      <c r="I186" s="2" t="n">
        <f aca="false">ROUND(SUM(B186:H186),4)</f>
        <v>12091.94</v>
      </c>
      <c r="J186" s="6" t="n">
        <f aca="false">RANK(I186,$I$3:$I$304,0)+COUNTIF($I$3:I186,I186)-1</f>
        <v>7</v>
      </c>
      <c r="K186" s="6" t="n">
        <f aca="false">RANK(B186,$B$3:$B$304,0)+COUNTIF($B$3:B186,B186)-1</f>
        <v>9</v>
      </c>
      <c r="L186" s="6" t="n">
        <f aca="false">RANK(C186,$C$3:$C$304,0)+COUNTIF($C$3:C186,C186)-1</f>
        <v>7</v>
      </c>
      <c r="M186" s="6" t="n">
        <f aca="false">RANK(D186,$D$3:$D$304,0)+COUNTIF($D$3:D186,D186)-1</f>
        <v>4</v>
      </c>
      <c r="N186" s="6" t="n">
        <f aca="false">RANK(E186,$E$3:$E$304,0)+COUNTIF($E$3:E186,E186)-1</f>
        <v>8</v>
      </c>
      <c r="O186" s="6" t="n">
        <f aca="false">RANK(F186,$F$3:$F$304,0)+COUNTIF($F$3:F186,F186)-1</f>
        <v>13</v>
      </c>
      <c r="P186" s="6" t="n">
        <f aca="false">RANK(G186,$G$3:$G$304,0)+COUNTIF($G$3:G186,G186)-1</f>
        <v>8</v>
      </c>
      <c r="Q186" s="6" t="n">
        <f aca="false">RANK(H186,$H$3:$H$304,0)+COUNTIF($H$3:H186,H186)-1</f>
        <v>15</v>
      </c>
    </row>
    <row r="187" customFormat="false" ht="15" hidden="false" customHeight="false" outlineLevel="0" collapsed="false">
      <c r="A187" s="0" t="s">
        <v>80</v>
      </c>
      <c r="B187" s="2" t="n">
        <f aca="false">ROUND(SUMIFS(Monthly_Sold!$H$2:$H$7864,Monthly_Sold!$F$2:$F$7864,$A187,Monthly_Sold!$B$2:$B$7864,B$2),4)</f>
        <v>871</v>
      </c>
      <c r="C187" s="2" t="n">
        <f aca="false">ROUND(SUMIFS(Monthly_Sold!$H$2:$H$7864,Monthly_Sold!$F$2:$F$7864,$A187,Monthly_Sold!$B$2:$B$7864,C$2),4)</f>
        <v>1161.64</v>
      </c>
      <c r="D187" s="2" t="n">
        <f aca="false">ROUND(SUMIFS(Monthly_Sold!$H$2:$H$7864,Monthly_Sold!$F$2:$F$7864,$A187,Monthly_Sold!$B$2:$B$7864,D$2),4)</f>
        <v>865.37</v>
      </c>
      <c r="E187" s="2" t="n">
        <f aca="false">ROUND(SUMIFS(Monthly_Sold!$H$2:$H$7864,Monthly_Sold!$F$2:$F$7864,$A187,Monthly_Sold!$B$2:$B$7864,E$2),4)</f>
        <v>1492.1</v>
      </c>
      <c r="F187" s="2" t="n">
        <f aca="false">ROUND(SUMIFS(Monthly_Sold!$H$2:$H$7864,Monthly_Sold!$F$2:$F$7864,$A187,Monthly_Sold!$B$2:$B$7864,F$2),4)</f>
        <v>2832</v>
      </c>
      <c r="G187" s="2" t="n">
        <f aca="false">ROUND(SUMIFS(Monthly_Sold!$H$2:$H$7864,Monthly_Sold!$F$2:$F$7864,$A187,Monthly_Sold!$B$2:$B$7864,G$2),4)</f>
        <v>1982.22</v>
      </c>
      <c r="H187" s="2" t="n">
        <f aca="false">ROUND(SUMIFS(Monthly_Sold!$H$2:$H$7864,Monthly_Sold!$F$2:$F$7864,$A187,Monthly_Sold!$B$2:$B$7864,H$2),4)</f>
        <v>420.03</v>
      </c>
      <c r="I187" s="2" t="n">
        <f aca="false">ROUND(SUM(B187:H187),4)</f>
        <v>9624.36</v>
      </c>
      <c r="J187" s="6" t="n">
        <f aca="false">RANK(I187,$I$3:$I$304,0)+COUNTIF($I$3:I187,I187)-1</f>
        <v>12</v>
      </c>
      <c r="K187" s="6" t="n">
        <f aca="false">RANK(B187,$B$3:$B$304,0)+COUNTIF($B$3:B187,B187)-1</f>
        <v>19</v>
      </c>
      <c r="L187" s="6" t="n">
        <f aca="false">RANK(C187,$C$3:$C$304,0)+COUNTIF($C$3:C187,C187)-1</f>
        <v>19</v>
      </c>
      <c r="M187" s="6" t="n">
        <f aca="false">RANK(D187,$D$3:$D$304,0)+COUNTIF($D$3:D187,D187)-1</f>
        <v>21</v>
      </c>
      <c r="N187" s="6" t="n">
        <f aca="false">RANK(E187,$E$3:$E$304,0)+COUNTIF($E$3:E187,E187)-1</f>
        <v>10</v>
      </c>
      <c r="O187" s="6" t="n">
        <f aca="false">RANK(F187,$F$3:$F$304,0)+COUNTIF($F$3:F187,F187)-1</f>
        <v>5</v>
      </c>
      <c r="P187" s="6" t="n">
        <f aca="false">RANK(G187,$G$3:$G$304,0)+COUNTIF($G$3:G187,G187)-1</f>
        <v>6</v>
      </c>
      <c r="Q187" s="6" t="n">
        <f aca="false">RANK(H187,$H$3:$H$304,0)+COUNTIF($H$3:H187,H187)-1</f>
        <v>14</v>
      </c>
    </row>
    <row r="188" customFormat="false" ht="15" hidden="false" customHeight="false" outlineLevel="0" collapsed="false">
      <c r="A188" s="0" t="s">
        <v>37</v>
      </c>
      <c r="B188" s="2" t="n">
        <f aca="false">ROUND(SUMIFS(Monthly_Sold!$H$2:$H$7864,Monthly_Sold!$F$2:$F$7864,$A188,Monthly_Sold!$B$2:$B$7864,B$2),4)</f>
        <v>165.55</v>
      </c>
      <c r="C188" s="2" t="n">
        <f aca="false">ROUND(SUMIFS(Monthly_Sold!$H$2:$H$7864,Monthly_Sold!$F$2:$F$7864,$A188,Monthly_Sold!$B$2:$B$7864,C$2),4)</f>
        <v>687.38</v>
      </c>
      <c r="D188" s="2" t="n">
        <f aca="false">ROUND(SUMIFS(Monthly_Sold!$H$2:$H$7864,Monthly_Sold!$F$2:$F$7864,$A188,Monthly_Sold!$B$2:$B$7864,D$2),4)</f>
        <v>636.11</v>
      </c>
      <c r="E188" s="2" t="n">
        <f aca="false">ROUND(SUMIFS(Monthly_Sold!$H$2:$H$7864,Monthly_Sold!$F$2:$F$7864,$A188,Monthly_Sold!$B$2:$B$7864,E$2),4)</f>
        <v>1017.22</v>
      </c>
      <c r="F188" s="2" t="n">
        <f aca="false">ROUND(SUMIFS(Monthly_Sold!$H$2:$H$7864,Monthly_Sold!$F$2:$F$7864,$A188,Monthly_Sold!$B$2:$B$7864,F$2),4)</f>
        <v>723.36</v>
      </c>
      <c r="G188" s="2" t="n">
        <f aca="false">ROUND(SUMIFS(Monthly_Sold!$H$2:$H$7864,Monthly_Sold!$F$2:$F$7864,$A188,Monthly_Sold!$B$2:$B$7864,G$2),4)</f>
        <v>697.44</v>
      </c>
      <c r="H188" s="2" t="n">
        <f aca="false">ROUND(SUMIFS(Monthly_Sold!$H$2:$H$7864,Monthly_Sold!$F$2:$F$7864,$A188,Monthly_Sold!$B$2:$B$7864,H$2),4)</f>
        <v>93.13</v>
      </c>
      <c r="I188" s="2" t="n">
        <f aca="false">ROUND(SUM(B188:H188),4)</f>
        <v>4020.19</v>
      </c>
      <c r="J188" s="6" t="n">
        <f aca="false">RANK(I188,$I$3:$I$304,0)+COUNTIF($I$3:I188,I188)-1</f>
        <v>29</v>
      </c>
      <c r="K188" s="6" t="n">
        <f aca="false">RANK(B188,$B$3:$B$304,0)+COUNTIF($B$3:B188,B188)-1</f>
        <v>55</v>
      </c>
      <c r="L188" s="6" t="n">
        <f aca="false">RANK(C188,$C$3:$C$304,0)+COUNTIF($C$3:C188,C188)-1</f>
        <v>27</v>
      </c>
      <c r="M188" s="6" t="n">
        <f aca="false">RANK(D188,$D$3:$D$304,0)+COUNTIF($D$3:D188,D188)-1</f>
        <v>26</v>
      </c>
      <c r="N188" s="6" t="n">
        <f aca="false">RANK(E188,$E$3:$E$304,0)+COUNTIF($E$3:E188,E188)-1</f>
        <v>20</v>
      </c>
      <c r="O188" s="6" t="n">
        <f aca="false">RANK(F188,$F$3:$F$304,0)+COUNTIF($F$3:F188,F188)-1</f>
        <v>26</v>
      </c>
      <c r="P188" s="6" t="n">
        <f aca="false">RANK(G188,$G$3:$G$304,0)+COUNTIF($G$3:G188,G188)-1</f>
        <v>26</v>
      </c>
      <c r="Q188" s="6" t="n">
        <f aca="false">RANK(H188,$H$3:$H$304,0)+COUNTIF($H$3:H188,H188)-1</f>
        <v>49</v>
      </c>
    </row>
    <row r="189" customFormat="false" ht="15" hidden="false" customHeight="false" outlineLevel="0" collapsed="false">
      <c r="A189" s="0" t="s">
        <v>571</v>
      </c>
      <c r="B189" s="2" t="n">
        <f aca="false">ROUND(SUMIFS(Monthly_Sold!$H$2:$H$7864,Monthly_Sold!$F$2:$F$7864,$A189,Monthly_Sold!$B$2:$B$7864,B$2),4)</f>
        <v>0</v>
      </c>
      <c r="C189" s="2" t="n">
        <f aca="false">ROUND(SUMIFS(Monthly_Sold!$H$2:$H$7864,Monthly_Sold!$F$2:$F$7864,$A189,Monthly_Sold!$B$2:$B$7864,C$2),4)</f>
        <v>0</v>
      </c>
      <c r="D189" s="2" t="n">
        <f aca="false">ROUND(SUMIFS(Monthly_Sold!$H$2:$H$7864,Monthly_Sold!$F$2:$F$7864,$A189,Monthly_Sold!$B$2:$B$7864,D$2),4)</f>
        <v>0</v>
      </c>
      <c r="E189" s="2" t="n">
        <f aca="false">ROUND(SUMIFS(Monthly_Sold!$H$2:$H$7864,Monthly_Sold!$F$2:$F$7864,$A189,Monthly_Sold!$B$2:$B$7864,E$2),4)</f>
        <v>0</v>
      </c>
      <c r="F189" s="2" t="n">
        <f aca="false">ROUND(SUMIFS(Monthly_Sold!$H$2:$H$7864,Monthly_Sold!$F$2:$F$7864,$A189,Monthly_Sold!$B$2:$B$7864,F$2),4)</f>
        <v>0</v>
      </c>
      <c r="G189" s="2" t="n">
        <f aca="false">ROUND(SUMIFS(Monthly_Sold!$H$2:$H$7864,Monthly_Sold!$F$2:$F$7864,$A189,Monthly_Sold!$B$2:$B$7864,G$2),4)</f>
        <v>1.52</v>
      </c>
      <c r="H189" s="2" t="n">
        <f aca="false">ROUND(SUMIFS(Monthly_Sold!$H$2:$H$7864,Monthly_Sold!$F$2:$F$7864,$A189,Monthly_Sold!$B$2:$B$7864,H$2),4)</f>
        <v>0.1</v>
      </c>
      <c r="I189" s="2" t="n">
        <f aca="false">ROUND(SUM(B189:H189),4)</f>
        <v>1.62</v>
      </c>
      <c r="J189" s="6" t="n">
        <f aca="false">RANK(I189,$I$3:$I$304,0)+COUNTIF($I$3:I189,I189)-1</f>
        <v>252</v>
      </c>
      <c r="K189" s="6" t="n">
        <f aca="false">RANK(B189,$B$3:$B$304,0)+COUNTIF($B$3:B189,B189)-1</f>
        <v>222</v>
      </c>
      <c r="L189" s="6" t="n">
        <f aca="false">RANK(C189,$C$3:$C$304,0)+COUNTIF($C$3:C189,C189)-1</f>
        <v>229</v>
      </c>
      <c r="M189" s="6" t="n">
        <f aca="false">RANK(D189,$D$3:$D$304,0)+COUNTIF($D$3:D189,D189)-1</f>
        <v>229</v>
      </c>
      <c r="N189" s="6" t="n">
        <f aca="false">RANK(E189,$E$3:$E$304,0)+COUNTIF($E$3:E189,E189)-1</f>
        <v>230</v>
      </c>
      <c r="O189" s="6" t="n">
        <f aca="false">RANK(F189,$F$3:$F$304,0)+COUNTIF($F$3:F189,F189)-1</f>
        <v>261</v>
      </c>
      <c r="P189" s="6" t="n">
        <f aca="false">RANK(G189,$G$3:$G$304,0)+COUNTIF($G$3:G189,G189)-1</f>
        <v>157</v>
      </c>
      <c r="Q189" s="6" t="n">
        <f aca="false">RANK(H189,$H$3:$H$304,0)+COUNTIF($H$3:H189,H189)-1</f>
        <v>159</v>
      </c>
    </row>
    <row r="190" customFormat="false" ht="15" hidden="false" customHeight="false" outlineLevel="0" collapsed="false">
      <c r="A190" s="0" t="s">
        <v>617</v>
      </c>
      <c r="B190" s="2" t="n">
        <f aca="false">ROUND(SUMIFS(Monthly_Sold!$H$2:$H$7864,Monthly_Sold!$F$2:$F$7864,$A190,Monthly_Sold!$B$2:$B$7864,B$2),4)</f>
        <v>0</v>
      </c>
      <c r="C190" s="2" t="n">
        <f aca="false">ROUND(SUMIFS(Monthly_Sold!$H$2:$H$7864,Monthly_Sold!$F$2:$F$7864,$A190,Monthly_Sold!$B$2:$B$7864,C$2),4)</f>
        <v>0</v>
      </c>
      <c r="D190" s="2" t="n">
        <f aca="false">ROUND(SUMIFS(Monthly_Sold!$H$2:$H$7864,Monthly_Sold!$F$2:$F$7864,$A190,Monthly_Sold!$B$2:$B$7864,D$2),4)</f>
        <v>0</v>
      </c>
      <c r="E190" s="2" t="n">
        <f aca="false">ROUND(SUMIFS(Monthly_Sold!$H$2:$H$7864,Monthly_Sold!$F$2:$F$7864,$A190,Monthly_Sold!$B$2:$B$7864,E$2),4)</f>
        <v>0</v>
      </c>
      <c r="F190" s="2" t="n">
        <f aca="false">ROUND(SUMIFS(Monthly_Sold!$H$2:$H$7864,Monthly_Sold!$F$2:$F$7864,$A190,Monthly_Sold!$B$2:$B$7864,F$2),4)</f>
        <v>0.07</v>
      </c>
      <c r="G190" s="2" t="n">
        <f aca="false">ROUND(SUMIFS(Monthly_Sold!$H$2:$H$7864,Monthly_Sold!$F$2:$F$7864,$A190,Monthly_Sold!$B$2:$B$7864,G$2),4)</f>
        <v>0</v>
      </c>
      <c r="H190" s="2" t="n">
        <f aca="false">ROUND(SUMIFS(Monthly_Sold!$H$2:$H$7864,Monthly_Sold!$F$2:$F$7864,$A190,Monthly_Sold!$B$2:$B$7864,H$2),4)</f>
        <v>0</v>
      </c>
      <c r="I190" s="2" t="n">
        <f aca="false">ROUND(SUM(B190:H190),4)</f>
        <v>0.07</v>
      </c>
      <c r="J190" s="6" t="n">
        <f aca="false">RANK(I190,$I$3:$I$304,0)+COUNTIF($I$3:I190,I190)-1</f>
        <v>290</v>
      </c>
      <c r="K190" s="6" t="n">
        <f aca="false">RANK(B190,$B$3:$B$304,0)+COUNTIF($B$3:B190,B190)-1</f>
        <v>223</v>
      </c>
      <c r="L190" s="6" t="n">
        <f aca="false">RANK(C190,$C$3:$C$304,0)+COUNTIF($C$3:C190,C190)-1</f>
        <v>230</v>
      </c>
      <c r="M190" s="6" t="n">
        <f aca="false">RANK(D190,$D$3:$D$304,0)+COUNTIF($D$3:D190,D190)-1</f>
        <v>230</v>
      </c>
      <c r="N190" s="6" t="n">
        <f aca="false">RANK(E190,$E$3:$E$304,0)+COUNTIF($E$3:E190,E190)-1</f>
        <v>231</v>
      </c>
      <c r="O190" s="6" t="n">
        <f aca="false">RANK(F190,$F$3:$F$304,0)+COUNTIF($F$3:F190,F190)-1</f>
        <v>177</v>
      </c>
      <c r="P190" s="6" t="n">
        <f aca="false">RANK(G190,$G$3:$G$304,0)+COUNTIF($G$3:G190,G190)-1</f>
        <v>254</v>
      </c>
      <c r="Q190" s="6" t="n">
        <f aca="false">RANK(H190,$H$3:$H$304,0)+COUNTIF($H$3:H190,H190)-1</f>
        <v>236</v>
      </c>
    </row>
    <row r="191" customFormat="false" ht="15" hidden="false" customHeight="false" outlineLevel="0" collapsed="false">
      <c r="A191" s="0" t="s">
        <v>291</v>
      </c>
      <c r="B191" s="2" t="n">
        <f aca="false">ROUND(SUMIFS(Monthly_Sold!$H$2:$H$7864,Monthly_Sold!$F$2:$F$7864,$A191,Monthly_Sold!$B$2:$B$7864,B$2),4)</f>
        <v>104.88</v>
      </c>
      <c r="C191" s="2" t="n">
        <f aca="false">ROUND(SUMIFS(Monthly_Sold!$H$2:$H$7864,Monthly_Sold!$F$2:$F$7864,$A191,Monthly_Sold!$B$2:$B$7864,C$2),4)</f>
        <v>0</v>
      </c>
      <c r="D191" s="2" t="n">
        <f aca="false">ROUND(SUMIFS(Monthly_Sold!$H$2:$H$7864,Monthly_Sold!$F$2:$F$7864,$A191,Monthly_Sold!$B$2:$B$7864,D$2),4)</f>
        <v>0.78</v>
      </c>
      <c r="E191" s="2" t="n">
        <f aca="false">ROUND(SUMIFS(Monthly_Sold!$H$2:$H$7864,Monthly_Sold!$F$2:$F$7864,$A191,Monthly_Sold!$B$2:$B$7864,E$2),4)</f>
        <v>11.6</v>
      </c>
      <c r="F191" s="2" t="n">
        <f aca="false">ROUND(SUMIFS(Monthly_Sold!$H$2:$H$7864,Monthly_Sold!$F$2:$F$7864,$A191,Monthly_Sold!$B$2:$B$7864,F$2),4)</f>
        <v>3.43</v>
      </c>
      <c r="G191" s="2" t="n">
        <f aca="false">ROUND(SUMIFS(Monthly_Sold!$H$2:$H$7864,Monthly_Sold!$F$2:$F$7864,$A191,Monthly_Sold!$B$2:$B$7864,G$2),4)</f>
        <v>0</v>
      </c>
      <c r="H191" s="2" t="n">
        <f aca="false">ROUND(SUMIFS(Monthly_Sold!$H$2:$H$7864,Monthly_Sold!$F$2:$F$7864,$A191,Monthly_Sold!$B$2:$B$7864,H$2),4)</f>
        <v>0</v>
      </c>
      <c r="I191" s="2" t="n">
        <f aca="false">ROUND(SUM(B191:H191),4)</f>
        <v>120.69</v>
      </c>
      <c r="J191" s="6" t="n">
        <f aca="false">RANK(I191,$I$3:$I$304,0)+COUNTIF($I$3:I191,I191)-1</f>
        <v>111</v>
      </c>
      <c r="K191" s="6" t="n">
        <f aca="false">RANK(B191,$B$3:$B$304,0)+COUNTIF($B$3:B191,B191)-1</f>
        <v>59</v>
      </c>
      <c r="L191" s="6" t="n">
        <f aca="false">RANK(C191,$C$3:$C$304,0)+COUNTIF($C$3:C191,C191)-1</f>
        <v>231</v>
      </c>
      <c r="M191" s="6" t="n">
        <f aca="false">RANK(D191,$D$3:$D$304,0)+COUNTIF($D$3:D191,D191)-1</f>
        <v>97</v>
      </c>
      <c r="N191" s="6" t="n">
        <f aca="false">RANK(E191,$E$3:$E$304,0)+COUNTIF($E$3:E191,E191)-1</f>
        <v>78</v>
      </c>
      <c r="O191" s="6" t="n">
        <f aca="false">RANK(F191,$F$3:$F$304,0)+COUNTIF($F$3:F191,F191)-1</f>
        <v>148</v>
      </c>
      <c r="P191" s="6" t="n">
        <f aca="false">RANK(G191,$G$3:$G$304,0)+COUNTIF($G$3:G191,G191)-1</f>
        <v>255</v>
      </c>
      <c r="Q191" s="6" t="n">
        <f aca="false">RANK(H191,$H$3:$H$304,0)+COUNTIF($H$3:H191,H191)-1</f>
        <v>237</v>
      </c>
    </row>
    <row r="192" customFormat="false" ht="15" hidden="false" customHeight="false" outlineLevel="0" collapsed="false">
      <c r="A192" s="0" t="s">
        <v>144</v>
      </c>
      <c r="B192" s="2" t="n">
        <f aca="false">ROUND(SUMIFS(Monthly_Sold!$H$2:$H$7864,Monthly_Sold!$F$2:$F$7864,$A192,Monthly_Sold!$B$2:$B$7864,B$2),4)</f>
        <v>431.27</v>
      </c>
      <c r="C192" s="2" t="n">
        <f aca="false">ROUND(SUMIFS(Monthly_Sold!$H$2:$H$7864,Monthly_Sold!$F$2:$F$7864,$A192,Monthly_Sold!$B$2:$B$7864,C$2),4)</f>
        <v>468.92</v>
      </c>
      <c r="D192" s="2" t="n">
        <f aca="false">ROUND(SUMIFS(Monthly_Sold!$H$2:$H$7864,Monthly_Sold!$F$2:$F$7864,$A192,Monthly_Sold!$B$2:$B$7864,D$2),4)</f>
        <v>241.93</v>
      </c>
      <c r="E192" s="2" t="n">
        <f aca="false">ROUND(SUMIFS(Monthly_Sold!$H$2:$H$7864,Monthly_Sold!$F$2:$F$7864,$A192,Monthly_Sold!$B$2:$B$7864,E$2),4)</f>
        <v>172.41</v>
      </c>
      <c r="F192" s="2" t="n">
        <f aca="false">ROUND(SUMIFS(Monthly_Sold!$H$2:$H$7864,Monthly_Sold!$F$2:$F$7864,$A192,Monthly_Sold!$B$2:$B$7864,F$2),4)</f>
        <v>90.59</v>
      </c>
      <c r="G192" s="2" t="n">
        <f aca="false">ROUND(SUMIFS(Monthly_Sold!$H$2:$H$7864,Monthly_Sold!$F$2:$F$7864,$A192,Monthly_Sold!$B$2:$B$7864,G$2),4)</f>
        <v>70.83</v>
      </c>
      <c r="H192" s="2" t="n">
        <f aca="false">ROUND(SUMIFS(Monthly_Sold!$H$2:$H$7864,Monthly_Sold!$F$2:$F$7864,$A192,Monthly_Sold!$B$2:$B$7864,H$2),4)</f>
        <v>42.36</v>
      </c>
      <c r="I192" s="2" t="n">
        <f aca="false">ROUND(SUM(B192:H192),4)</f>
        <v>1518.31</v>
      </c>
      <c r="J192" s="6" t="n">
        <f aca="false">RANK(I192,$I$3:$I$304,0)+COUNTIF($I$3:I192,I192)-1</f>
        <v>45</v>
      </c>
      <c r="K192" s="6" t="n">
        <f aca="false">RANK(B192,$B$3:$B$304,0)+COUNTIF($B$3:B192,B192)-1</f>
        <v>31</v>
      </c>
      <c r="L192" s="6" t="n">
        <f aca="false">RANK(C192,$C$3:$C$304,0)+COUNTIF($C$3:C192,C192)-1</f>
        <v>29</v>
      </c>
      <c r="M192" s="6" t="n">
        <f aca="false">RANK(D192,$D$3:$D$304,0)+COUNTIF($D$3:D192,D192)-1</f>
        <v>35</v>
      </c>
      <c r="N192" s="6" t="n">
        <f aca="false">RANK(E192,$E$3:$E$304,0)+COUNTIF($E$3:E192,E192)-1</f>
        <v>50</v>
      </c>
      <c r="O192" s="6" t="n">
        <f aca="false">RANK(F192,$F$3:$F$304,0)+COUNTIF($F$3:F192,F192)-1</f>
        <v>71</v>
      </c>
      <c r="P192" s="6" t="n">
        <f aca="false">RANK(G192,$G$3:$G$304,0)+COUNTIF($G$3:G192,G192)-1</f>
        <v>85</v>
      </c>
      <c r="Q192" s="6" t="n">
        <f aca="false">RANK(H192,$H$3:$H$304,0)+COUNTIF($H$3:H192,H192)-1</f>
        <v>62</v>
      </c>
    </row>
    <row r="193" customFormat="false" ht="15" hidden="false" customHeight="false" outlineLevel="0" collapsed="false">
      <c r="A193" s="0" t="s">
        <v>90</v>
      </c>
      <c r="B193" s="2" t="n">
        <f aca="false">ROUND(SUMIFS(Monthly_Sold!$H$2:$H$7864,Monthly_Sold!$F$2:$F$7864,$A193,Monthly_Sold!$B$2:$B$7864,B$2),4)</f>
        <v>861.92</v>
      </c>
      <c r="C193" s="2" t="n">
        <f aca="false">ROUND(SUMIFS(Monthly_Sold!$H$2:$H$7864,Monthly_Sold!$F$2:$F$7864,$A193,Monthly_Sold!$B$2:$B$7864,C$2),4)</f>
        <v>1132.34</v>
      </c>
      <c r="D193" s="2" t="n">
        <f aca="false">ROUND(SUMIFS(Monthly_Sold!$H$2:$H$7864,Monthly_Sold!$F$2:$F$7864,$A193,Monthly_Sold!$B$2:$B$7864,D$2),4)</f>
        <v>695.94</v>
      </c>
      <c r="E193" s="2" t="n">
        <f aca="false">ROUND(SUMIFS(Monthly_Sold!$H$2:$H$7864,Monthly_Sold!$F$2:$F$7864,$A193,Monthly_Sold!$B$2:$B$7864,E$2),4)</f>
        <v>1025.38</v>
      </c>
      <c r="F193" s="2" t="n">
        <f aca="false">ROUND(SUMIFS(Monthly_Sold!$H$2:$H$7864,Monthly_Sold!$F$2:$F$7864,$A193,Monthly_Sold!$B$2:$B$7864,F$2),4)</f>
        <v>146.99</v>
      </c>
      <c r="G193" s="2" t="n">
        <f aca="false">ROUND(SUMIFS(Monthly_Sold!$H$2:$H$7864,Monthly_Sold!$F$2:$F$7864,$A193,Monthly_Sold!$B$2:$B$7864,G$2),4)</f>
        <v>428.48</v>
      </c>
      <c r="H193" s="2" t="n">
        <f aca="false">ROUND(SUMIFS(Monthly_Sold!$H$2:$H$7864,Monthly_Sold!$F$2:$F$7864,$A193,Monthly_Sold!$B$2:$B$7864,H$2),4)</f>
        <v>147.74</v>
      </c>
      <c r="I193" s="2" t="n">
        <f aca="false">ROUND(SUM(B193:H193),4)</f>
        <v>4438.79</v>
      </c>
      <c r="J193" s="6" t="n">
        <f aca="false">RANK(I193,$I$3:$I$304,0)+COUNTIF($I$3:I193,I193)-1</f>
        <v>28</v>
      </c>
      <c r="K193" s="6" t="n">
        <f aca="false">RANK(B193,$B$3:$B$304,0)+COUNTIF($B$3:B193,B193)-1</f>
        <v>21</v>
      </c>
      <c r="L193" s="6" t="n">
        <f aca="false">RANK(C193,$C$3:$C$304,0)+COUNTIF($C$3:C193,C193)-1</f>
        <v>20</v>
      </c>
      <c r="M193" s="6" t="n">
        <f aca="false">RANK(D193,$D$3:$D$304,0)+COUNTIF($D$3:D193,D193)-1</f>
        <v>25</v>
      </c>
      <c r="N193" s="6" t="n">
        <f aca="false">RANK(E193,$E$3:$E$304,0)+COUNTIF($E$3:E193,E193)-1</f>
        <v>18</v>
      </c>
      <c r="O193" s="6" t="n">
        <f aca="false">RANK(F193,$F$3:$F$304,0)+COUNTIF($F$3:F193,F193)-1</f>
        <v>54</v>
      </c>
      <c r="P193" s="6" t="n">
        <f aca="false">RANK(G193,$G$3:$G$304,0)+COUNTIF($G$3:G193,G193)-1</f>
        <v>39</v>
      </c>
      <c r="Q193" s="6" t="n">
        <f aca="false">RANK(H193,$H$3:$H$304,0)+COUNTIF($H$3:H193,H193)-1</f>
        <v>34</v>
      </c>
    </row>
    <row r="194" customFormat="false" ht="15" hidden="false" customHeight="false" outlineLevel="0" collapsed="false">
      <c r="A194" s="0" t="s">
        <v>275</v>
      </c>
      <c r="B194" s="2" t="n">
        <f aca="false">ROUND(SUMIFS(Monthly_Sold!$H$2:$H$7864,Monthly_Sold!$F$2:$F$7864,$A194,Monthly_Sold!$B$2:$B$7864,B$2),4)</f>
        <v>0.96</v>
      </c>
      <c r="C194" s="2" t="n">
        <f aca="false">ROUND(SUMIFS(Monthly_Sold!$H$2:$H$7864,Monthly_Sold!$F$2:$F$7864,$A194,Monthly_Sold!$B$2:$B$7864,C$2),4)</f>
        <v>0.9</v>
      </c>
      <c r="D194" s="2" t="n">
        <f aca="false">ROUND(SUMIFS(Monthly_Sold!$H$2:$H$7864,Monthly_Sold!$F$2:$F$7864,$A194,Monthly_Sold!$B$2:$B$7864,D$2),4)</f>
        <v>0</v>
      </c>
      <c r="E194" s="2" t="n">
        <f aca="false">ROUND(SUMIFS(Monthly_Sold!$H$2:$H$7864,Monthly_Sold!$F$2:$F$7864,$A194,Monthly_Sold!$B$2:$B$7864,E$2),4)</f>
        <v>0</v>
      </c>
      <c r="F194" s="2" t="n">
        <f aca="false">ROUND(SUMIFS(Monthly_Sold!$H$2:$H$7864,Monthly_Sold!$F$2:$F$7864,$A194,Monthly_Sold!$B$2:$B$7864,F$2),4)</f>
        <v>0.3</v>
      </c>
      <c r="G194" s="2" t="n">
        <f aca="false">ROUND(SUMIFS(Monthly_Sold!$H$2:$H$7864,Monthly_Sold!$F$2:$F$7864,$A194,Monthly_Sold!$B$2:$B$7864,G$2),4)</f>
        <v>14.92</v>
      </c>
      <c r="H194" s="2" t="n">
        <f aca="false">ROUND(SUMIFS(Monthly_Sold!$H$2:$H$7864,Monthly_Sold!$F$2:$F$7864,$A194,Monthly_Sold!$B$2:$B$7864,H$2),4)</f>
        <v>3.19</v>
      </c>
      <c r="I194" s="2" t="n">
        <f aca="false">ROUND(SUM(B194:H194),4)</f>
        <v>20.27</v>
      </c>
      <c r="J194" s="6" t="n">
        <f aca="false">RANK(I194,$I$3:$I$304,0)+COUNTIF($I$3:I194,I194)-1</f>
        <v>187</v>
      </c>
      <c r="K194" s="6" t="n">
        <f aca="false">RANK(B194,$B$3:$B$304,0)+COUNTIF($B$3:B194,B194)-1</f>
        <v>79</v>
      </c>
      <c r="L194" s="6" t="n">
        <f aca="false">RANK(C194,$C$3:$C$304,0)+COUNTIF($C$3:C194,C194)-1</f>
        <v>88</v>
      </c>
      <c r="M194" s="6" t="n">
        <f aca="false">RANK(D194,$D$3:$D$304,0)+COUNTIF($D$3:D194,D194)-1</f>
        <v>231</v>
      </c>
      <c r="N194" s="6" t="n">
        <f aca="false">RANK(E194,$E$3:$E$304,0)+COUNTIF($E$3:E194,E194)-1</f>
        <v>232</v>
      </c>
      <c r="O194" s="6" t="n">
        <f aca="false">RANK(F194,$F$3:$F$304,0)+COUNTIF($F$3:F194,F194)-1</f>
        <v>167</v>
      </c>
      <c r="P194" s="6" t="n">
        <f aca="false">RANK(G194,$G$3:$G$304,0)+COUNTIF($G$3:G194,G194)-1</f>
        <v>126</v>
      </c>
      <c r="Q194" s="6" t="n">
        <f aca="false">RANK(H194,$H$3:$H$304,0)+COUNTIF($H$3:H194,H194)-1</f>
        <v>136</v>
      </c>
    </row>
    <row r="195" customFormat="false" ht="15" hidden="false" customHeight="false" outlineLevel="0" collapsed="false">
      <c r="A195" s="0" t="s">
        <v>121</v>
      </c>
      <c r="B195" s="2" t="n">
        <f aca="false">ROUND(SUMIFS(Monthly_Sold!$H$2:$H$7864,Monthly_Sold!$F$2:$F$7864,$A195,Monthly_Sold!$B$2:$B$7864,B$2),4)</f>
        <v>226.13</v>
      </c>
      <c r="C195" s="2" t="n">
        <f aca="false">ROUND(SUMIFS(Monthly_Sold!$H$2:$H$7864,Monthly_Sold!$F$2:$F$7864,$A195,Monthly_Sold!$B$2:$B$7864,C$2),4)</f>
        <v>117.51</v>
      </c>
      <c r="D195" s="2" t="n">
        <f aca="false">ROUND(SUMIFS(Monthly_Sold!$H$2:$H$7864,Monthly_Sold!$F$2:$F$7864,$A195,Monthly_Sold!$B$2:$B$7864,D$2),4)</f>
        <v>44.24</v>
      </c>
      <c r="E195" s="2" t="n">
        <f aca="false">ROUND(SUMIFS(Monthly_Sold!$H$2:$H$7864,Monthly_Sold!$F$2:$F$7864,$A195,Monthly_Sold!$B$2:$B$7864,E$2),4)</f>
        <v>111.62</v>
      </c>
      <c r="F195" s="2" t="n">
        <f aca="false">ROUND(SUMIFS(Monthly_Sold!$H$2:$H$7864,Monthly_Sold!$F$2:$F$7864,$A195,Monthly_Sold!$B$2:$B$7864,F$2),4)</f>
        <v>92.65</v>
      </c>
      <c r="G195" s="2" t="n">
        <f aca="false">ROUND(SUMIFS(Monthly_Sold!$H$2:$H$7864,Monthly_Sold!$F$2:$F$7864,$A195,Monthly_Sold!$B$2:$B$7864,G$2),4)</f>
        <v>10.76</v>
      </c>
      <c r="H195" s="2" t="n">
        <f aca="false">ROUND(SUMIFS(Monthly_Sold!$H$2:$H$7864,Monthly_Sold!$F$2:$F$7864,$A195,Monthly_Sold!$B$2:$B$7864,H$2),4)</f>
        <v>1.39</v>
      </c>
      <c r="I195" s="2" t="n">
        <f aca="false">ROUND(SUM(B195:H195),4)</f>
        <v>604.3</v>
      </c>
      <c r="J195" s="6" t="n">
        <f aca="false">RANK(I195,$I$3:$I$304,0)+COUNTIF($I$3:I195,I195)-1</f>
        <v>77</v>
      </c>
      <c r="K195" s="6" t="n">
        <f aca="false">RANK(B195,$B$3:$B$304,0)+COUNTIF($B$3:B195,B195)-1</f>
        <v>51</v>
      </c>
      <c r="L195" s="6" t="n">
        <f aca="false">RANK(C195,$C$3:$C$304,0)+COUNTIF($C$3:C195,C195)-1</f>
        <v>57</v>
      </c>
      <c r="M195" s="6" t="n">
        <f aca="false">RANK(D195,$D$3:$D$304,0)+COUNTIF($D$3:D195,D195)-1</f>
        <v>66</v>
      </c>
      <c r="N195" s="6" t="n">
        <f aca="false">RANK(E195,$E$3:$E$304,0)+COUNTIF($E$3:E195,E195)-1</f>
        <v>57</v>
      </c>
      <c r="O195" s="6" t="n">
        <f aca="false">RANK(F195,$F$3:$F$304,0)+COUNTIF($F$3:F195,F195)-1</f>
        <v>70</v>
      </c>
      <c r="P195" s="6" t="n">
        <f aca="false">RANK(G195,$G$3:$G$304,0)+COUNTIF($G$3:G195,G195)-1</f>
        <v>132</v>
      </c>
      <c r="Q195" s="6" t="n">
        <f aca="false">RANK(H195,$H$3:$H$304,0)+COUNTIF($H$3:H195,H195)-1</f>
        <v>145</v>
      </c>
    </row>
    <row r="196" customFormat="false" ht="15" hidden="false" customHeight="false" outlineLevel="0" collapsed="false">
      <c r="A196" s="0" t="s">
        <v>193</v>
      </c>
      <c r="B196" s="2" t="n">
        <f aca="false">ROUND(SUMIFS(Monthly_Sold!$H$2:$H$7864,Monthly_Sold!$F$2:$F$7864,$A196,Monthly_Sold!$B$2:$B$7864,B$2),4)</f>
        <v>59.52</v>
      </c>
      <c r="C196" s="2" t="n">
        <f aca="false">ROUND(SUMIFS(Monthly_Sold!$H$2:$H$7864,Monthly_Sold!$F$2:$F$7864,$A196,Monthly_Sold!$B$2:$B$7864,C$2),4)</f>
        <v>63.34</v>
      </c>
      <c r="D196" s="2" t="n">
        <f aca="false">ROUND(SUMIFS(Monthly_Sold!$H$2:$H$7864,Monthly_Sold!$F$2:$F$7864,$A196,Monthly_Sold!$B$2:$B$7864,D$2),4)</f>
        <v>164.31</v>
      </c>
      <c r="E196" s="2" t="n">
        <f aca="false">ROUND(SUMIFS(Monthly_Sold!$H$2:$H$7864,Monthly_Sold!$F$2:$F$7864,$A196,Monthly_Sold!$B$2:$B$7864,E$2),4)</f>
        <v>87.58</v>
      </c>
      <c r="F196" s="2" t="n">
        <f aca="false">ROUND(SUMIFS(Monthly_Sold!$H$2:$H$7864,Monthly_Sold!$F$2:$F$7864,$A196,Monthly_Sold!$B$2:$B$7864,F$2),4)</f>
        <v>114.94</v>
      </c>
      <c r="G196" s="2" t="n">
        <f aca="false">ROUND(SUMIFS(Monthly_Sold!$H$2:$H$7864,Monthly_Sold!$F$2:$F$7864,$A196,Monthly_Sold!$B$2:$B$7864,G$2),4)</f>
        <v>196.71</v>
      </c>
      <c r="H196" s="2" t="n">
        <f aca="false">ROUND(SUMIFS(Monthly_Sold!$H$2:$H$7864,Monthly_Sold!$F$2:$F$7864,$A196,Monthly_Sold!$B$2:$B$7864,H$2),4)</f>
        <v>12.86</v>
      </c>
      <c r="I196" s="2" t="n">
        <f aca="false">ROUND(SUM(B196:H196),4)</f>
        <v>699.26</v>
      </c>
      <c r="J196" s="6" t="n">
        <f aca="false">RANK(I196,$I$3:$I$304,0)+COUNTIF($I$3:I196,I196)-1</f>
        <v>67</v>
      </c>
      <c r="K196" s="6" t="n">
        <f aca="false">RANK(B196,$B$3:$B$304,0)+COUNTIF($B$3:B196,B196)-1</f>
        <v>64</v>
      </c>
      <c r="L196" s="6" t="n">
        <f aca="false">RANK(C196,$C$3:$C$304,0)+COUNTIF($C$3:C196,C196)-1</f>
        <v>64</v>
      </c>
      <c r="M196" s="6" t="n">
        <f aca="false">RANK(D196,$D$3:$D$304,0)+COUNTIF($D$3:D196,D196)-1</f>
        <v>48</v>
      </c>
      <c r="N196" s="6" t="n">
        <f aca="false">RANK(E196,$E$3:$E$304,0)+COUNTIF($E$3:E196,E196)-1</f>
        <v>61</v>
      </c>
      <c r="O196" s="6" t="n">
        <f aca="false">RANK(F196,$F$3:$F$304,0)+COUNTIF($F$3:F196,F196)-1</f>
        <v>62</v>
      </c>
      <c r="P196" s="6" t="n">
        <f aca="false">RANK(G196,$G$3:$G$304,0)+COUNTIF($G$3:G196,G196)-1</f>
        <v>63</v>
      </c>
      <c r="Q196" s="6" t="n">
        <f aca="false">RANK(H196,$H$3:$H$304,0)+COUNTIF($H$3:H196,H196)-1</f>
        <v>100</v>
      </c>
    </row>
    <row r="197" customFormat="false" ht="15" hidden="false" customHeight="false" outlineLevel="0" collapsed="false">
      <c r="A197" s="0" t="s">
        <v>545</v>
      </c>
      <c r="B197" s="2" t="n">
        <f aca="false">ROUND(SUMIFS(Monthly_Sold!$H$2:$H$7864,Monthly_Sold!$F$2:$F$7864,$A197,Monthly_Sold!$B$2:$B$7864,B$2),4)</f>
        <v>0</v>
      </c>
      <c r="C197" s="2" t="n">
        <f aca="false">ROUND(SUMIFS(Monthly_Sold!$H$2:$H$7864,Monthly_Sold!$F$2:$F$7864,$A197,Monthly_Sold!$B$2:$B$7864,C$2),4)</f>
        <v>0</v>
      </c>
      <c r="D197" s="2" t="n">
        <f aca="false">ROUND(SUMIFS(Monthly_Sold!$H$2:$H$7864,Monthly_Sold!$F$2:$F$7864,$A197,Monthly_Sold!$B$2:$B$7864,D$2),4)</f>
        <v>0</v>
      </c>
      <c r="E197" s="2" t="n">
        <f aca="false">ROUND(SUMIFS(Monthly_Sold!$H$2:$H$7864,Monthly_Sold!$F$2:$F$7864,$A197,Monthly_Sold!$B$2:$B$7864,E$2),4)</f>
        <v>1.83</v>
      </c>
      <c r="F197" s="2" t="n">
        <f aca="false">ROUND(SUMIFS(Monthly_Sold!$H$2:$H$7864,Monthly_Sold!$F$2:$F$7864,$A197,Monthly_Sold!$B$2:$B$7864,F$2),4)</f>
        <v>2.45</v>
      </c>
      <c r="G197" s="2" t="n">
        <f aca="false">ROUND(SUMIFS(Monthly_Sold!$H$2:$H$7864,Monthly_Sold!$F$2:$F$7864,$A197,Monthly_Sold!$B$2:$B$7864,G$2),4)</f>
        <v>0</v>
      </c>
      <c r="H197" s="2" t="n">
        <f aca="false">ROUND(SUMIFS(Monthly_Sold!$H$2:$H$7864,Monthly_Sold!$F$2:$F$7864,$A197,Monthly_Sold!$B$2:$B$7864,H$2),4)</f>
        <v>0</v>
      </c>
      <c r="I197" s="2" t="n">
        <f aca="false">ROUND(SUM(B197:H197),4)</f>
        <v>4.28</v>
      </c>
      <c r="J197" s="6" t="n">
        <f aca="false">RANK(I197,$I$3:$I$304,0)+COUNTIF($I$3:I197,I197)-1</f>
        <v>231</v>
      </c>
      <c r="K197" s="6" t="n">
        <f aca="false">RANK(B197,$B$3:$B$304,0)+COUNTIF($B$3:B197,B197)-1</f>
        <v>224</v>
      </c>
      <c r="L197" s="6" t="n">
        <f aca="false">RANK(C197,$C$3:$C$304,0)+COUNTIF($C$3:C197,C197)-1</f>
        <v>232</v>
      </c>
      <c r="M197" s="6" t="n">
        <f aca="false">RANK(D197,$D$3:$D$304,0)+COUNTIF($D$3:D197,D197)-1</f>
        <v>232</v>
      </c>
      <c r="N197" s="6" t="n">
        <f aca="false">RANK(E197,$E$3:$E$304,0)+COUNTIF($E$3:E197,E197)-1</f>
        <v>91</v>
      </c>
      <c r="O197" s="6" t="n">
        <f aca="false">RANK(F197,$F$3:$F$304,0)+COUNTIF($F$3:F197,F197)-1</f>
        <v>152</v>
      </c>
      <c r="P197" s="6" t="n">
        <f aca="false">RANK(G197,$G$3:$G$304,0)+COUNTIF($G$3:G197,G197)-1</f>
        <v>256</v>
      </c>
      <c r="Q197" s="6" t="n">
        <f aca="false">RANK(H197,$H$3:$H$304,0)+COUNTIF($H$3:H197,H197)-1</f>
        <v>238</v>
      </c>
    </row>
    <row r="198" customFormat="false" ht="15" hidden="false" customHeight="false" outlineLevel="0" collapsed="false">
      <c r="A198" s="0" t="s">
        <v>253</v>
      </c>
      <c r="B198" s="2" t="n">
        <f aca="false">ROUND(SUMIFS(Monthly_Sold!$H$2:$H$7864,Monthly_Sold!$F$2:$F$7864,$A198,Monthly_Sold!$B$2:$B$7864,B$2),4)</f>
        <v>11.47</v>
      </c>
      <c r="C198" s="2" t="n">
        <f aca="false">ROUND(SUMIFS(Monthly_Sold!$H$2:$H$7864,Monthly_Sold!$F$2:$F$7864,$A198,Monthly_Sold!$B$2:$B$7864,C$2),4)</f>
        <v>18.16</v>
      </c>
      <c r="D198" s="2" t="n">
        <f aca="false">ROUND(SUMIFS(Monthly_Sold!$H$2:$H$7864,Monthly_Sold!$F$2:$F$7864,$A198,Monthly_Sold!$B$2:$B$7864,D$2),4)</f>
        <v>58.99</v>
      </c>
      <c r="E198" s="2" t="n">
        <f aca="false">ROUND(SUMIFS(Monthly_Sold!$H$2:$H$7864,Monthly_Sold!$F$2:$F$7864,$A198,Monthly_Sold!$B$2:$B$7864,E$2),4)</f>
        <v>41.67</v>
      </c>
      <c r="F198" s="2" t="n">
        <f aca="false">ROUND(SUMIFS(Monthly_Sold!$H$2:$H$7864,Monthly_Sold!$F$2:$F$7864,$A198,Monthly_Sold!$B$2:$B$7864,F$2),4)</f>
        <v>42.53</v>
      </c>
      <c r="G198" s="2" t="n">
        <f aca="false">ROUND(SUMIFS(Monthly_Sold!$H$2:$H$7864,Monthly_Sold!$F$2:$F$7864,$A198,Monthly_Sold!$B$2:$B$7864,G$2),4)</f>
        <v>55.36</v>
      </c>
      <c r="H198" s="2" t="n">
        <f aca="false">ROUND(SUMIFS(Monthly_Sold!$H$2:$H$7864,Monthly_Sold!$F$2:$F$7864,$A198,Monthly_Sold!$B$2:$B$7864,H$2),4)</f>
        <v>6.42</v>
      </c>
      <c r="I198" s="2" t="n">
        <f aca="false">ROUND(SUM(B198:H198),4)</f>
        <v>234.6</v>
      </c>
      <c r="J198" s="6" t="n">
        <f aca="false">RANK(I198,$I$3:$I$304,0)+COUNTIF($I$3:I198,I198)-1</f>
        <v>98</v>
      </c>
      <c r="K198" s="6" t="n">
        <f aca="false">RANK(B198,$B$3:$B$304,0)+COUNTIF($B$3:B198,B198)-1</f>
        <v>74</v>
      </c>
      <c r="L198" s="6" t="n">
        <f aca="false">RANK(C198,$C$3:$C$304,0)+COUNTIF($C$3:C198,C198)-1</f>
        <v>72</v>
      </c>
      <c r="M198" s="6" t="n">
        <f aca="false">RANK(D198,$D$3:$D$304,0)+COUNTIF($D$3:D198,D198)-1</f>
        <v>61</v>
      </c>
      <c r="N198" s="6" t="n">
        <f aca="false">RANK(E198,$E$3:$E$304,0)+COUNTIF($E$3:E198,E198)-1</f>
        <v>68</v>
      </c>
      <c r="O198" s="6" t="n">
        <f aca="false">RANK(F198,$F$3:$F$304,0)+COUNTIF($F$3:F198,F198)-1</f>
        <v>92</v>
      </c>
      <c r="P198" s="6" t="n">
        <f aca="false">RANK(G198,$G$3:$G$304,0)+COUNTIF($G$3:G198,G198)-1</f>
        <v>93</v>
      </c>
      <c r="Q198" s="6" t="n">
        <f aca="false">RANK(H198,$H$3:$H$304,0)+COUNTIF($H$3:H198,H198)-1</f>
        <v>116</v>
      </c>
    </row>
    <row r="199" customFormat="false" ht="15" hidden="false" customHeight="false" outlineLevel="0" collapsed="false">
      <c r="A199" s="0" t="s">
        <v>595</v>
      </c>
      <c r="B199" s="2" t="n">
        <f aca="false">ROUND(SUMIFS(Monthly_Sold!$H$2:$H$7864,Monthly_Sold!$F$2:$F$7864,$A199,Monthly_Sold!$B$2:$B$7864,B$2),4)</f>
        <v>0</v>
      </c>
      <c r="C199" s="2" t="n">
        <f aca="false">ROUND(SUMIFS(Monthly_Sold!$H$2:$H$7864,Monthly_Sold!$F$2:$F$7864,$A199,Monthly_Sold!$B$2:$B$7864,C$2),4)</f>
        <v>0</v>
      </c>
      <c r="D199" s="2" t="n">
        <f aca="false">ROUND(SUMIFS(Monthly_Sold!$H$2:$H$7864,Monthly_Sold!$F$2:$F$7864,$A199,Monthly_Sold!$B$2:$B$7864,D$2),4)</f>
        <v>0</v>
      </c>
      <c r="E199" s="2" t="n">
        <f aca="false">ROUND(SUMIFS(Monthly_Sold!$H$2:$H$7864,Monthly_Sold!$F$2:$F$7864,$A199,Monthly_Sold!$B$2:$B$7864,E$2),4)</f>
        <v>0</v>
      </c>
      <c r="F199" s="2" t="n">
        <f aca="false">ROUND(SUMIFS(Monthly_Sold!$H$2:$H$7864,Monthly_Sold!$F$2:$F$7864,$A199,Monthly_Sold!$B$2:$B$7864,F$2),4)</f>
        <v>0.26</v>
      </c>
      <c r="G199" s="2" t="n">
        <f aca="false">ROUND(SUMIFS(Monthly_Sold!$H$2:$H$7864,Monthly_Sold!$F$2:$F$7864,$A199,Monthly_Sold!$B$2:$B$7864,G$2),4)</f>
        <v>0.18</v>
      </c>
      <c r="H199" s="2" t="n">
        <f aca="false">ROUND(SUMIFS(Monthly_Sold!$H$2:$H$7864,Monthly_Sold!$F$2:$F$7864,$A199,Monthly_Sold!$B$2:$B$7864,H$2),4)</f>
        <v>0.014</v>
      </c>
      <c r="I199" s="2" t="n">
        <f aca="false">ROUND(SUM(B199:H199),4)</f>
        <v>0.454</v>
      </c>
      <c r="J199" s="6" t="n">
        <f aca="false">RANK(I199,$I$3:$I$304,0)+COUNTIF($I$3:I199,I199)-1</f>
        <v>272</v>
      </c>
      <c r="K199" s="6" t="n">
        <f aca="false">RANK(B199,$B$3:$B$304,0)+COUNTIF($B$3:B199,B199)-1</f>
        <v>225</v>
      </c>
      <c r="L199" s="6" t="n">
        <f aca="false">RANK(C199,$C$3:$C$304,0)+COUNTIF($C$3:C199,C199)-1</f>
        <v>233</v>
      </c>
      <c r="M199" s="6" t="n">
        <f aca="false">RANK(D199,$D$3:$D$304,0)+COUNTIF($D$3:D199,D199)-1</f>
        <v>233</v>
      </c>
      <c r="N199" s="6" t="n">
        <f aca="false">RANK(E199,$E$3:$E$304,0)+COUNTIF($E$3:E199,E199)-1</f>
        <v>233</v>
      </c>
      <c r="O199" s="6" t="n">
        <f aca="false">RANK(F199,$F$3:$F$304,0)+COUNTIF($F$3:F199,F199)-1</f>
        <v>169</v>
      </c>
      <c r="P199" s="6" t="n">
        <f aca="false">RANK(G199,$G$3:$G$304,0)+COUNTIF($G$3:G199,G199)-1</f>
        <v>171</v>
      </c>
      <c r="Q199" s="6" t="n">
        <f aca="false">RANK(H199,$H$3:$H$304,0)+COUNTIF($H$3:H199,H199)-1</f>
        <v>163</v>
      </c>
    </row>
    <row r="200" customFormat="false" ht="15" hidden="false" customHeight="false" outlineLevel="0" collapsed="false">
      <c r="A200" s="0" t="s">
        <v>602</v>
      </c>
      <c r="B200" s="2" t="n">
        <f aca="false">ROUND(SUMIFS(Monthly_Sold!$H$2:$H$7864,Monthly_Sold!$F$2:$F$7864,$A200,Monthly_Sold!$B$2:$B$7864,B$2),4)</f>
        <v>0</v>
      </c>
      <c r="C200" s="2" t="n">
        <f aca="false">ROUND(SUMIFS(Monthly_Sold!$H$2:$H$7864,Monthly_Sold!$F$2:$F$7864,$A200,Monthly_Sold!$B$2:$B$7864,C$2),4)</f>
        <v>0</v>
      </c>
      <c r="D200" s="2" t="n">
        <f aca="false">ROUND(SUMIFS(Monthly_Sold!$H$2:$H$7864,Monthly_Sold!$F$2:$F$7864,$A200,Monthly_Sold!$B$2:$B$7864,D$2),4)</f>
        <v>0</v>
      </c>
      <c r="E200" s="2" t="n">
        <f aca="false">ROUND(SUMIFS(Monthly_Sold!$H$2:$H$7864,Monthly_Sold!$F$2:$F$7864,$A200,Monthly_Sold!$B$2:$B$7864,E$2),4)</f>
        <v>0</v>
      </c>
      <c r="F200" s="2" t="n">
        <f aca="false">ROUND(SUMIFS(Monthly_Sold!$H$2:$H$7864,Monthly_Sold!$F$2:$F$7864,$A200,Monthly_Sold!$B$2:$B$7864,F$2),4)</f>
        <v>0.24</v>
      </c>
      <c r="G200" s="2" t="n">
        <f aca="false">ROUND(SUMIFS(Monthly_Sold!$H$2:$H$7864,Monthly_Sold!$F$2:$F$7864,$A200,Monthly_Sold!$B$2:$B$7864,G$2),4)</f>
        <v>0</v>
      </c>
      <c r="H200" s="2" t="n">
        <f aca="false">ROUND(SUMIFS(Monthly_Sold!$H$2:$H$7864,Monthly_Sold!$F$2:$F$7864,$A200,Monthly_Sold!$B$2:$B$7864,H$2),4)</f>
        <v>0</v>
      </c>
      <c r="I200" s="2" t="n">
        <f aca="false">ROUND(SUM(B200:H200),4)</f>
        <v>0.24</v>
      </c>
      <c r="J200" s="6" t="n">
        <f aca="false">RANK(I200,$I$3:$I$304,0)+COUNTIF($I$3:I200,I200)-1</f>
        <v>279</v>
      </c>
      <c r="K200" s="6" t="n">
        <f aca="false">RANK(B200,$B$3:$B$304,0)+COUNTIF($B$3:B200,B200)-1</f>
        <v>226</v>
      </c>
      <c r="L200" s="6" t="n">
        <f aca="false">RANK(C200,$C$3:$C$304,0)+COUNTIF($C$3:C200,C200)-1</f>
        <v>234</v>
      </c>
      <c r="M200" s="6" t="n">
        <f aca="false">RANK(D200,$D$3:$D$304,0)+COUNTIF($D$3:D200,D200)-1</f>
        <v>234</v>
      </c>
      <c r="N200" s="6" t="n">
        <f aca="false">RANK(E200,$E$3:$E$304,0)+COUNTIF($E$3:E200,E200)-1</f>
        <v>234</v>
      </c>
      <c r="O200" s="6" t="n">
        <f aca="false">RANK(F200,$F$3:$F$304,0)+COUNTIF($F$3:F200,F200)-1</f>
        <v>170</v>
      </c>
      <c r="P200" s="6" t="n">
        <f aca="false">RANK(G200,$G$3:$G$304,0)+COUNTIF($G$3:G200,G200)-1</f>
        <v>257</v>
      </c>
      <c r="Q200" s="6" t="n">
        <f aca="false">RANK(H200,$H$3:$H$304,0)+COUNTIF($H$3:H200,H200)-1</f>
        <v>239</v>
      </c>
    </row>
    <row r="201" customFormat="false" ht="15" hidden="false" customHeight="false" outlineLevel="0" collapsed="false">
      <c r="A201" s="0" t="s">
        <v>140</v>
      </c>
      <c r="B201" s="2" t="n">
        <f aca="false">ROUND(SUMIFS(Monthly_Sold!$H$2:$H$7864,Monthly_Sold!$F$2:$F$7864,$A201,Monthly_Sold!$B$2:$B$7864,B$2),4)</f>
        <v>386.4</v>
      </c>
      <c r="C201" s="2" t="n">
        <f aca="false">ROUND(SUMIFS(Monthly_Sold!$H$2:$H$7864,Monthly_Sold!$F$2:$F$7864,$A201,Monthly_Sold!$B$2:$B$7864,C$2),4)</f>
        <v>373.26</v>
      </c>
      <c r="D201" s="2" t="n">
        <f aca="false">ROUND(SUMIFS(Monthly_Sold!$H$2:$H$7864,Monthly_Sold!$F$2:$F$7864,$A201,Monthly_Sold!$B$2:$B$7864,D$2),4)</f>
        <v>558.78</v>
      </c>
      <c r="E201" s="2" t="n">
        <f aca="false">ROUND(SUMIFS(Monthly_Sold!$H$2:$H$7864,Monthly_Sold!$F$2:$F$7864,$A201,Monthly_Sold!$B$2:$B$7864,E$2),4)</f>
        <v>119.37</v>
      </c>
      <c r="F201" s="2" t="n">
        <f aca="false">ROUND(SUMIFS(Monthly_Sold!$H$2:$H$7864,Monthly_Sold!$F$2:$F$7864,$A201,Monthly_Sold!$B$2:$B$7864,F$2),4)</f>
        <v>96.73</v>
      </c>
      <c r="G201" s="2" t="n">
        <f aca="false">ROUND(SUMIFS(Monthly_Sold!$H$2:$H$7864,Monthly_Sold!$F$2:$F$7864,$A201,Monthly_Sold!$B$2:$B$7864,G$2),4)</f>
        <v>98.13</v>
      </c>
      <c r="H201" s="2" t="n">
        <f aca="false">ROUND(SUMIFS(Monthly_Sold!$H$2:$H$7864,Monthly_Sold!$F$2:$F$7864,$A201,Monthly_Sold!$B$2:$B$7864,H$2),4)</f>
        <v>10.46</v>
      </c>
      <c r="I201" s="2" t="n">
        <f aca="false">ROUND(SUM(B201:H201),4)</f>
        <v>1643.13</v>
      </c>
      <c r="J201" s="6" t="n">
        <f aca="false">RANK(I201,$I$3:$I$304,0)+COUNTIF($I$3:I201,I201)-1</f>
        <v>41</v>
      </c>
      <c r="K201" s="6" t="n">
        <f aca="false">RANK(B201,$B$3:$B$304,0)+COUNTIF($B$3:B201,B201)-1</f>
        <v>37</v>
      </c>
      <c r="L201" s="6" t="n">
        <f aca="false">RANK(C201,$C$3:$C$304,0)+COUNTIF($C$3:C201,C201)-1</f>
        <v>34</v>
      </c>
      <c r="M201" s="6" t="n">
        <f aca="false">RANK(D201,$D$3:$D$304,0)+COUNTIF($D$3:D201,D201)-1</f>
        <v>27</v>
      </c>
      <c r="N201" s="6" t="n">
        <f aca="false">RANK(E201,$E$3:$E$304,0)+COUNTIF($E$3:E201,E201)-1</f>
        <v>52</v>
      </c>
      <c r="O201" s="6" t="n">
        <f aca="false">RANK(F201,$F$3:$F$304,0)+COUNTIF($F$3:F201,F201)-1</f>
        <v>67</v>
      </c>
      <c r="P201" s="6" t="n">
        <f aca="false">RANK(G201,$G$3:$G$304,0)+COUNTIF($G$3:G201,G201)-1</f>
        <v>77</v>
      </c>
      <c r="Q201" s="6" t="n">
        <f aca="false">RANK(H201,$H$3:$H$304,0)+COUNTIF($H$3:H201,H201)-1</f>
        <v>107</v>
      </c>
    </row>
    <row r="202" customFormat="false" ht="15" hidden="false" customHeight="false" outlineLevel="0" collapsed="false">
      <c r="A202" s="0" t="s">
        <v>75</v>
      </c>
      <c r="B202" s="2" t="n">
        <f aca="false">ROUND(SUMIFS(Monthly_Sold!$H$2:$H$7864,Monthly_Sold!$F$2:$F$7864,$A202,Monthly_Sold!$B$2:$B$7864,B$2),4)</f>
        <v>0</v>
      </c>
      <c r="C202" s="2" t="n">
        <f aca="false">ROUND(SUMIFS(Monthly_Sold!$H$2:$H$7864,Monthly_Sold!$F$2:$F$7864,$A202,Monthly_Sold!$B$2:$B$7864,C$2),4)</f>
        <v>32.04</v>
      </c>
      <c r="D202" s="2" t="n">
        <f aca="false">ROUND(SUMIFS(Monthly_Sold!$H$2:$H$7864,Monthly_Sold!$F$2:$F$7864,$A202,Monthly_Sold!$B$2:$B$7864,D$2),4)</f>
        <v>1357.76</v>
      </c>
      <c r="E202" s="2" t="n">
        <f aca="false">ROUND(SUMIFS(Monthly_Sold!$H$2:$H$7864,Monthly_Sold!$F$2:$F$7864,$A202,Monthly_Sold!$B$2:$B$7864,E$2),4)</f>
        <v>1525.11</v>
      </c>
      <c r="F202" s="2" t="n">
        <f aca="false">ROUND(SUMIFS(Monthly_Sold!$H$2:$H$7864,Monthly_Sold!$F$2:$F$7864,$A202,Monthly_Sold!$B$2:$B$7864,F$2),4)</f>
        <v>1177.77</v>
      </c>
      <c r="G202" s="2" t="n">
        <f aca="false">ROUND(SUMIFS(Monthly_Sold!$H$2:$H$7864,Monthly_Sold!$F$2:$F$7864,$A202,Monthly_Sold!$B$2:$B$7864,G$2),4)</f>
        <v>653.94</v>
      </c>
      <c r="H202" s="2" t="n">
        <f aca="false">ROUND(SUMIFS(Monthly_Sold!$H$2:$H$7864,Monthly_Sold!$F$2:$F$7864,$A202,Monthly_Sold!$B$2:$B$7864,H$2),4)</f>
        <v>0</v>
      </c>
      <c r="I202" s="2" t="n">
        <f aca="false">ROUND(SUM(B202:H202),4)</f>
        <v>4746.62</v>
      </c>
      <c r="J202" s="6" t="n">
        <f aca="false">RANK(I202,$I$3:$I$304,0)+COUNTIF($I$3:I202,I202)-1</f>
        <v>27</v>
      </c>
      <c r="K202" s="6" t="n">
        <f aca="false">RANK(B202,$B$3:$B$304,0)+COUNTIF($B$3:B202,B202)-1</f>
        <v>227</v>
      </c>
      <c r="L202" s="6" t="n">
        <f aca="false">RANK(C202,$C$3:$C$304,0)+COUNTIF($C$3:C202,C202)-1</f>
        <v>68</v>
      </c>
      <c r="M202" s="6" t="n">
        <f aca="false">RANK(D202,$D$3:$D$304,0)+COUNTIF($D$3:D202,D202)-1</f>
        <v>11</v>
      </c>
      <c r="N202" s="6" t="n">
        <f aca="false">RANK(E202,$E$3:$E$304,0)+COUNTIF($E$3:E202,E202)-1</f>
        <v>9</v>
      </c>
      <c r="O202" s="6" t="n">
        <f aca="false">RANK(F202,$F$3:$F$304,0)+COUNTIF($F$3:F202,F202)-1</f>
        <v>19</v>
      </c>
      <c r="P202" s="6" t="n">
        <f aca="false">RANK(G202,$G$3:$G$304,0)+COUNTIF($G$3:G202,G202)-1</f>
        <v>29</v>
      </c>
      <c r="Q202" s="6" t="n">
        <f aca="false">RANK(H202,$H$3:$H$304,0)+COUNTIF($H$3:H202,H202)-1</f>
        <v>240</v>
      </c>
    </row>
    <row r="203" customFormat="false" ht="15" hidden="false" customHeight="false" outlineLevel="0" collapsed="false">
      <c r="A203" s="0" t="s">
        <v>575</v>
      </c>
      <c r="B203" s="2" t="n">
        <f aca="false">ROUND(SUMIFS(Monthly_Sold!$H$2:$H$7864,Monthly_Sold!$F$2:$F$7864,$A203,Monthly_Sold!$B$2:$B$7864,B$2),4)</f>
        <v>0</v>
      </c>
      <c r="C203" s="2" t="n">
        <f aca="false">ROUND(SUMIFS(Monthly_Sold!$H$2:$H$7864,Monthly_Sold!$F$2:$F$7864,$A203,Monthly_Sold!$B$2:$B$7864,C$2),4)</f>
        <v>0</v>
      </c>
      <c r="D203" s="2" t="n">
        <f aca="false">ROUND(SUMIFS(Monthly_Sold!$H$2:$H$7864,Monthly_Sold!$F$2:$F$7864,$A203,Monthly_Sold!$B$2:$B$7864,D$2),4)</f>
        <v>0</v>
      </c>
      <c r="E203" s="2" t="n">
        <f aca="false">ROUND(SUMIFS(Monthly_Sold!$H$2:$H$7864,Monthly_Sold!$F$2:$F$7864,$A203,Monthly_Sold!$B$2:$B$7864,E$2),4)</f>
        <v>0</v>
      </c>
      <c r="F203" s="2" t="n">
        <f aca="false">ROUND(SUMIFS(Monthly_Sold!$H$2:$H$7864,Monthly_Sold!$F$2:$F$7864,$A203,Monthly_Sold!$B$2:$B$7864,F$2),4)</f>
        <v>1.35</v>
      </c>
      <c r="G203" s="2" t="n">
        <f aca="false">ROUND(SUMIFS(Monthly_Sold!$H$2:$H$7864,Monthly_Sold!$F$2:$F$7864,$A203,Monthly_Sold!$B$2:$B$7864,G$2),4)</f>
        <v>0</v>
      </c>
      <c r="H203" s="2" t="n">
        <f aca="false">ROUND(SUMIFS(Monthly_Sold!$H$2:$H$7864,Monthly_Sold!$F$2:$F$7864,$A203,Monthly_Sold!$B$2:$B$7864,H$2),4)</f>
        <v>0</v>
      </c>
      <c r="I203" s="2" t="n">
        <f aca="false">ROUND(SUM(B203:H203),4)</f>
        <v>1.35</v>
      </c>
      <c r="J203" s="6" t="n">
        <f aca="false">RANK(I203,$I$3:$I$304,0)+COUNTIF($I$3:I203,I203)-1</f>
        <v>254</v>
      </c>
      <c r="K203" s="6" t="n">
        <f aca="false">RANK(B203,$B$3:$B$304,0)+COUNTIF($B$3:B203,B203)-1</f>
        <v>228</v>
      </c>
      <c r="L203" s="6" t="n">
        <f aca="false">RANK(C203,$C$3:$C$304,0)+COUNTIF($C$3:C203,C203)-1</f>
        <v>235</v>
      </c>
      <c r="M203" s="6" t="n">
        <f aca="false">RANK(D203,$D$3:$D$304,0)+COUNTIF($D$3:D203,D203)-1</f>
        <v>235</v>
      </c>
      <c r="N203" s="6" t="n">
        <f aca="false">RANK(E203,$E$3:$E$304,0)+COUNTIF($E$3:E203,E203)-1</f>
        <v>235</v>
      </c>
      <c r="O203" s="6" t="n">
        <f aca="false">RANK(F203,$F$3:$F$304,0)+COUNTIF($F$3:F203,F203)-1</f>
        <v>158</v>
      </c>
      <c r="P203" s="6" t="n">
        <f aca="false">RANK(G203,$G$3:$G$304,0)+COUNTIF($G$3:G203,G203)-1</f>
        <v>258</v>
      </c>
      <c r="Q203" s="6" t="n">
        <f aca="false">RANK(H203,$H$3:$H$304,0)+COUNTIF($H$3:H203,H203)-1</f>
        <v>241</v>
      </c>
    </row>
    <row r="204" customFormat="false" ht="15" hidden="false" customHeight="false" outlineLevel="0" collapsed="false">
      <c r="A204" s="0" t="s">
        <v>486</v>
      </c>
      <c r="B204" s="2" t="n">
        <f aca="false">ROUND(SUMIFS(Monthly_Sold!$H$2:$H$7864,Monthly_Sold!$F$2:$F$7864,$A204,Monthly_Sold!$B$2:$B$7864,B$2),4)</f>
        <v>0</v>
      </c>
      <c r="C204" s="2" t="n">
        <f aca="false">ROUND(SUMIFS(Monthly_Sold!$H$2:$H$7864,Monthly_Sold!$F$2:$F$7864,$A204,Monthly_Sold!$B$2:$B$7864,C$2),4)</f>
        <v>0.3</v>
      </c>
      <c r="D204" s="2" t="n">
        <f aca="false">ROUND(SUMIFS(Monthly_Sold!$H$2:$H$7864,Monthly_Sold!$F$2:$F$7864,$A204,Monthly_Sold!$B$2:$B$7864,D$2),4)</f>
        <v>4.12</v>
      </c>
      <c r="E204" s="2" t="n">
        <f aca="false">ROUND(SUMIFS(Monthly_Sold!$H$2:$H$7864,Monthly_Sold!$F$2:$F$7864,$A204,Monthly_Sold!$B$2:$B$7864,E$2),4)</f>
        <v>7.58</v>
      </c>
      <c r="F204" s="2" t="n">
        <f aca="false">ROUND(SUMIFS(Monthly_Sold!$H$2:$H$7864,Monthly_Sold!$F$2:$F$7864,$A204,Monthly_Sold!$B$2:$B$7864,F$2),4)</f>
        <v>5.39</v>
      </c>
      <c r="G204" s="2" t="n">
        <f aca="false">ROUND(SUMIFS(Monthly_Sold!$H$2:$H$7864,Monthly_Sold!$F$2:$F$7864,$A204,Monthly_Sold!$B$2:$B$7864,G$2),4)</f>
        <v>0</v>
      </c>
      <c r="H204" s="2" t="n">
        <f aca="false">ROUND(SUMIFS(Monthly_Sold!$H$2:$H$7864,Monthly_Sold!$F$2:$F$7864,$A204,Monthly_Sold!$B$2:$B$7864,H$2),4)</f>
        <v>0</v>
      </c>
      <c r="I204" s="2" t="n">
        <f aca="false">ROUND(SUM(B204:H204),4)</f>
        <v>17.39</v>
      </c>
      <c r="J204" s="6" t="n">
        <f aca="false">RANK(I204,$I$3:$I$304,0)+COUNTIF($I$3:I204,I204)-1</f>
        <v>193</v>
      </c>
      <c r="K204" s="6" t="n">
        <f aca="false">RANK(B204,$B$3:$B$304,0)+COUNTIF($B$3:B204,B204)-1</f>
        <v>229</v>
      </c>
      <c r="L204" s="6" t="n">
        <f aca="false">RANK(C204,$C$3:$C$304,0)+COUNTIF($C$3:C204,C204)-1</f>
        <v>92</v>
      </c>
      <c r="M204" s="6" t="n">
        <f aca="false">RANK(D204,$D$3:$D$304,0)+COUNTIF($D$3:D204,D204)-1</f>
        <v>92</v>
      </c>
      <c r="N204" s="6" t="n">
        <f aca="false">RANK(E204,$E$3:$E$304,0)+COUNTIF($E$3:E204,E204)-1</f>
        <v>80</v>
      </c>
      <c r="O204" s="6" t="n">
        <f aca="false">RANK(F204,$F$3:$F$304,0)+COUNTIF($F$3:F204,F204)-1</f>
        <v>144</v>
      </c>
      <c r="P204" s="6" t="n">
        <f aca="false">RANK(G204,$G$3:$G$304,0)+COUNTIF($G$3:G204,G204)-1</f>
        <v>259</v>
      </c>
      <c r="Q204" s="6" t="n">
        <f aca="false">RANK(H204,$H$3:$H$304,0)+COUNTIF($H$3:H204,H204)-1</f>
        <v>242</v>
      </c>
    </row>
    <row r="205" customFormat="false" ht="15" hidden="false" customHeight="false" outlineLevel="0" collapsed="false">
      <c r="A205" s="0" t="s">
        <v>461</v>
      </c>
      <c r="B205" s="2" t="n">
        <f aca="false">ROUND(SUMIFS(Monthly_Sold!$H$2:$H$7864,Monthly_Sold!$F$2:$F$7864,$A205,Monthly_Sold!$B$2:$B$7864,B$2),4)</f>
        <v>0</v>
      </c>
      <c r="C205" s="2" t="n">
        <f aca="false">ROUND(SUMIFS(Monthly_Sold!$H$2:$H$7864,Monthly_Sold!$F$2:$F$7864,$A205,Monthly_Sold!$B$2:$B$7864,C$2),4)</f>
        <v>0</v>
      </c>
      <c r="D205" s="2" t="n">
        <f aca="false">ROUND(SUMIFS(Monthly_Sold!$H$2:$H$7864,Monthly_Sold!$F$2:$F$7864,$A205,Monthly_Sold!$B$2:$B$7864,D$2),4)</f>
        <v>0</v>
      </c>
      <c r="E205" s="2" t="n">
        <f aca="false">ROUND(SUMIFS(Monthly_Sold!$H$2:$H$7864,Monthly_Sold!$F$2:$F$7864,$A205,Monthly_Sold!$B$2:$B$7864,E$2),4)</f>
        <v>0</v>
      </c>
      <c r="F205" s="2" t="n">
        <f aca="false">ROUND(SUMIFS(Monthly_Sold!$H$2:$H$7864,Monthly_Sold!$F$2:$F$7864,$A205,Monthly_Sold!$B$2:$B$7864,F$2),4)</f>
        <v>24.63</v>
      </c>
      <c r="G205" s="2" t="n">
        <f aca="false">ROUND(SUMIFS(Monthly_Sold!$H$2:$H$7864,Monthly_Sold!$F$2:$F$7864,$A205,Monthly_Sold!$B$2:$B$7864,G$2),4)</f>
        <v>0</v>
      </c>
      <c r="H205" s="2" t="n">
        <f aca="false">ROUND(SUMIFS(Monthly_Sold!$H$2:$H$7864,Monthly_Sold!$F$2:$F$7864,$A205,Monthly_Sold!$B$2:$B$7864,H$2),4)</f>
        <v>0</v>
      </c>
      <c r="I205" s="2" t="n">
        <f aca="false">ROUND(SUM(B205:H205),4)</f>
        <v>24.63</v>
      </c>
      <c r="J205" s="6" t="n">
        <f aca="false">RANK(I205,$I$3:$I$304,0)+COUNTIF($I$3:I205,I205)-1</f>
        <v>177</v>
      </c>
      <c r="K205" s="6" t="n">
        <f aca="false">RANK(B205,$B$3:$B$304,0)+COUNTIF($B$3:B205,B205)-1</f>
        <v>230</v>
      </c>
      <c r="L205" s="6" t="n">
        <f aca="false">RANK(C205,$C$3:$C$304,0)+COUNTIF($C$3:C205,C205)-1</f>
        <v>236</v>
      </c>
      <c r="M205" s="6" t="n">
        <f aca="false">RANK(D205,$D$3:$D$304,0)+COUNTIF($D$3:D205,D205)-1</f>
        <v>236</v>
      </c>
      <c r="N205" s="6" t="n">
        <f aca="false">RANK(E205,$E$3:$E$304,0)+COUNTIF($E$3:E205,E205)-1</f>
        <v>236</v>
      </c>
      <c r="O205" s="6" t="n">
        <f aca="false">RANK(F205,$F$3:$F$304,0)+COUNTIF($F$3:F205,F205)-1</f>
        <v>106</v>
      </c>
      <c r="P205" s="6" t="n">
        <f aca="false">RANK(G205,$G$3:$G$304,0)+COUNTIF($G$3:G205,G205)-1</f>
        <v>260</v>
      </c>
      <c r="Q205" s="6" t="n">
        <f aca="false">RANK(H205,$H$3:$H$304,0)+COUNTIF($H$3:H205,H205)-1</f>
        <v>243</v>
      </c>
    </row>
    <row r="206" customFormat="false" ht="15" hidden="false" customHeight="false" outlineLevel="0" collapsed="false">
      <c r="A206" s="0" t="s">
        <v>331</v>
      </c>
      <c r="B206" s="2" t="n">
        <f aca="false">ROUND(SUMIFS(Monthly_Sold!$H$2:$H$7864,Monthly_Sold!$F$2:$F$7864,$A206,Monthly_Sold!$B$2:$B$7864,B$2),4)</f>
        <v>0</v>
      </c>
      <c r="C206" s="2" t="n">
        <f aca="false">ROUND(SUMIFS(Monthly_Sold!$H$2:$H$7864,Monthly_Sold!$F$2:$F$7864,$A206,Monthly_Sold!$B$2:$B$7864,C$2),4)</f>
        <v>0</v>
      </c>
      <c r="D206" s="2" t="n">
        <f aca="false">ROUND(SUMIFS(Monthly_Sold!$H$2:$H$7864,Monthly_Sold!$F$2:$F$7864,$A206,Monthly_Sold!$B$2:$B$7864,D$2),4)</f>
        <v>0</v>
      </c>
      <c r="E206" s="2" t="n">
        <f aca="false">ROUND(SUMIFS(Monthly_Sold!$H$2:$H$7864,Monthly_Sold!$F$2:$F$7864,$A206,Monthly_Sold!$B$2:$B$7864,E$2),4)</f>
        <v>0</v>
      </c>
      <c r="F206" s="2" t="n">
        <f aca="false">ROUND(SUMIFS(Monthly_Sold!$H$2:$H$7864,Monthly_Sold!$F$2:$F$7864,$A206,Monthly_Sold!$B$2:$B$7864,F$2),4)</f>
        <v>52.52</v>
      </c>
      <c r="G206" s="2" t="n">
        <f aca="false">ROUND(SUMIFS(Monthly_Sold!$H$2:$H$7864,Monthly_Sold!$F$2:$F$7864,$A206,Monthly_Sold!$B$2:$B$7864,G$2),4)</f>
        <v>85.51</v>
      </c>
      <c r="H206" s="2" t="n">
        <f aca="false">ROUND(SUMIFS(Monthly_Sold!$H$2:$H$7864,Monthly_Sold!$F$2:$F$7864,$A206,Monthly_Sold!$B$2:$B$7864,H$2),4)</f>
        <v>0</v>
      </c>
      <c r="I206" s="2" t="n">
        <f aca="false">ROUND(SUM(B206:H206),4)</f>
        <v>138.03</v>
      </c>
      <c r="J206" s="6" t="n">
        <f aca="false">RANK(I206,$I$3:$I$304,0)+COUNTIF($I$3:I206,I206)-1</f>
        <v>107</v>
      </c>
      <c r="K206" s="6" t="n">
        <f aca="false">RANK(B206,$B$3:$B$304,0)+COUNTIF($B$3:B206,B206)-1</f>
        <v>231</v>
      </c>
      <c r="L206" s="6" t="n">
        <f aca="false">RANK(C206,$C$3:$C$304,0)+COUNTIF($C$3:C206,C206)-1</f>
        <v>237</v>
      </c>
      <c r="M206" s="6" t="n">
        <f aca="false">RANK(D206,$D$3:$D$304,0)+COUNTIF($D$3:D206,D206)-1</f>
        <v>237</v>
      </c>
      <c r="N206" s="6" t="n">
        <f aca="false">RANK(E206,$E$3:$E$304,0)+COUNTIF($E$3:E206,E206)-1</f>
        <v>237</v>
      </c>
      <c r="O206" s="6" t="n">
        <f aca="false">RANK(F206,$F$3:$F$304,0)+COUNTIF($F$3:F206,F206)-1</f>
        <v>86</v>
      </c>
      <c r="P206" s="6" t="n">
        <f aca="false">RANK(G206,$G$3:$G$304,0)+COUNTIF($G$3:G206,G206)-1</f>
        <v>79</v>
      </c>
      <c r="Q206" s="6" t="n">
        <f aca="false">RANK(H206,$H$3:$H$304,0)+COUNTIF($H$3:H206,H206)-1</f>
        <v>244</v>
      </c>
    </row>
    <row r="207" customFormat="false" ht="15" hidden="false" customHeight="false" outlineLevel="0" collapsed="false">
      <c r="A207" s="0" t="s">
        <v>436</v>
      </c>
      <c r="B207" s="2" t="n">
        <f aca="false">ROUND(SUMIFS(Monthly_Sold!$H$2:$H$7864,Monthly_Sold!$F$2:$F$7864,$A207,Monthly_Sold!$B$2:$B$7864,B$2),4)</f>
        <v>29.43</v>
      </c>
      <c r="C207" s="2" t="n">
        <f aca="false">ROUND(SUMIFS(Monthly_Sold!$H$2:$H$7864,Monthly_Sold!$F$2:$F$7864,$A207,Monthly_Sold!$B$2:$B$7864,C$2),4)</f>
        <v>0</v>
      </c>
      <c r="D207" s="2" t="n">
        <f aca="false">ROUND(SUMIFS(Monthly_Sold!$H$2:$H$7864,Monthly_Sold!$F$2:$F$7864,$A207,Monthly_Sold!$B$2:$B$7864,D$2),4)</f>
        <v>9.26</v>
      </c>
      <c r="E207" s="2" t="n">
        <f aca="false">ROUND(SUMIFS(Monthly_Sold!$H$2:$H$7864,Monthly_Sold!$F$2:$F$7864,$A207,Monthly_Sold!$B$2:$B$7864,E$2),4)</f>
        <v>0</v>
      </c>
      <c r="F207" s="2" t="n">
        <f aca="false">ROUND(SUMIFS(Monthly_Sold!$H$2:$H$7864,Monthly_Sold!$F$2:$F$7864,$A207,Monthly_Sold!$B$2:$B$7864,F$2),4)</f>
        <v>0</v>
      </c>
      <c r="G207" s="2" t="n">
        <f aca="false">ROUND(SUMIFS(Monthly_Sold!$H$2:$H$7864,Monthly_Sold!$F$2:$F$7864,$A207,Monthly_Sold!$B$2:$B$7864,G$2),4)</f>
        <v>0</v>
      </c>
      <c r="H207" s="2" t="n">
        <f aca="false">ROUND(SUMIFS(Monthly_Sold!$H$2:$H$7864,Monthly_Sold!$F$2:$F$7864,$A207,Monthly_Sold!$B$2:$B$7864,H$2),4)</f>
        <v>0</v>
      </c>
      <c r="I207" s="2" t="n">
        <f aca="false">ROUND(SUM(B207:H207),4)</f>
        <v>38.69</v>
      </c>
      <c r="J207" s="6" t="n">
        <f aca="false">RANK(I207,$I$3:$I$304,0)+COUNTIF($I$3:I207,I207)-1</f>
        <v>161</v>
      </c>
      <c r="K207" s="6" t="n">
        <f aca="false">RANK(B207,$B$3:$B$304,0)+COUNTIF($B$3:B207,B207)-1</f>
        <v>68</v>
      </c>
      <c r="L207" s="6" t="n">
        <f aca="false">RANK(C207,$C$3:$C$304,0)+COUNTIF($C$3:C207,C207)-1</f>
        <v>238</v>
      </c>
      <c r="M207" s="6" t="n">
        <f aca="false">RANK(D207,$D$3:$D$304,0)+COUNTIF($D$3:D207,D207)-1</f>
        <v>85</v>
      </c>
      <c r="N207" s="6" t="n">
        <f aca="false">RANK(E207,$E$3:$E$304,0)+COUNTIF($E$3:E207,E207)-1</f>
        <v>238</v>
      </c>
      <c r="O207" s="6" t="n">
        <f aca="false">RANK(F207,$F$3:$F$304,0)+COUNTIF($F$3:F207,F207)-1</f>
        <v>262</v>
      </c>
      <c r="P207" s="6" t="n">
        <f aca="false">RANK(G207,$G$3:$G$304,0)+COUNTIF($G$3:G207,G207)-1</f>
        <v>261</v>
      </c>
      <c r="Q207" s="6" t="n">
        <f aca="false">RANK(H207,$H$3:$H$304,0)+COUNTIF($H$3:H207,H207)-1</f>
        <v>245</v>
      </c>
    </row>
    <row r="208" customFormat="false" ht="15" hidden="false" customHeight="false" outlineLevel="0" collapsed="false">
      <c r="A208" s="0" t="s">
        <v>215</v>
      </c>
      <c r="B208" s="2" t="n">
        <f aca="false">ROUND(SUMIFS(Monthly_Sold!$H$2:$H$7864,Monthly_Sold!$F$2:$F$7864,$A208,Monthly_Sold!$B$2:$B$7864,B$2),4)</f>
        <v>361.38</v>
      </c>
      <c r="C208" s="2" t="n">
        <f aca="false">ROUND(SUMIFS(Monthly_Sold!$H$2:$H$7864,Monthly_Sold!$F$2:$F$7864,$A208,Monthly_Sold!$B$2:$B$7864,C$2),4)</f>
        <v>100.93</v>
      </c>
      <c r="D208" s="2" t="n">
        <f aca="false">ROUND(SUMIFS(Monthly_Sold!$H$2:$H$7864,Monthly_Sold!$F$2:$F$7864,$A208,Monthly_Sold!$B$2:$B$7864,D$2),4)</f>
        <v>123.55</v>
      </c>
      <c r="E208" s="2" t="n">
        <f aca="false">ROUND(SUMIFS(Monthly_Sold!$H$2:$H$7864,Monthly_Sold!$F$2:$F$7864,$A208,Monthly_Sold!$B$2:$B$7864,E$2),4)</f>
        <v>1</v>
      </c>
      <c r="F208" s="2" t="n">
        <f aca="false">ROUND(SUMIFS(Monthly_Sold!$H$2:$H$7864,Monthly_Sold!$F$2:$F$7864,$A208,Monthly_Sold!$B$2:$B$7864,F$2),4)</f>
        <v>3.5042</v>
      </c>
      <c r="G208" s="2" t="n">
        <f aca="false">ROUND(SUMIFS(Monthly_Sold!$H$2:$H$7864,Monthly_Sold!$F$2:$F$7864,$A208,Monthly_Sold!$B$2:$B$7864,G$2),4)</f>
        <v>5.3437</v>
      </c>
      <c r="H208" s="2" t="n">
        <f aca="false">ROUND(SUMIFS(Monthly_Sold!$H$2:$H$7864,Monthly_Sold!$F$2:$F$7864,$A208,Monthly_Sold!$B$2:$B$7864,H$2),4)</f>
        <v>2.084</v>
      </c>
      <c r="I208" s="2" t="n">
        <f aca="false">ROUND(SUM(B208:H208),4)</f>
        <v>597.7919</v>
      </c>
      <c r="J208" s="6" t="n">
        <f aca="false">RANK(I208,$I$3:$I$304,0)+COUNTIF($I$3:I208,I208)-1</f>
        <v>78</v>
      </c>
      <c r="K208" s="6" t="n">
        <f aca="false">RANK(B208,$B$3:$B$304,0)+COUNTIF($B$3:B208,B208)-1</f>
        <v>39</v>
      </c>
      <c r="L208" s="6" t="n">
        <f aca="false">RANK(C208,$C$3:$C$304,0)+COUNTIF($C$3:C208,C208)-1</f>
        <v>58</v>
      </c>
      <c r="M208" s="6" t="n">
        <f aca="false">RANK(D208,$D$3:$D$304,0)+COUNTIF($D$3:D208,D208)-1</f>
        <v>50</v>
      </c>
      <c r="N208" s="6" t="n">
        <f aca="false">RANK(E208,$E$3:$E$304,0)+COUNTIF($E$3:E208,E208)-1</f>
        <v>93</v>
      </c>
      <c r="O208" s="6" t="n">
        <f aca="false">RANK(F208,$F$3:$F$304,0)+COUNTIF($F$3:F208,F208)-1</f>
        <v>147</v>
      </c>
      <c r="P208" s="6" t="n">
        <f aca="false">RANK(G208,$G$3:$G$304,0)+COUNTIF($G$3:G208,G208)-1</f>
        <v>145</v>
      </c>
      <c r="Q208" s="6" t="n">
        <f aca="false">RANK(H208,$H$3:$H$304,0)+COUNTIF($H$3:H208,H208)-1</f>
        <v>142</v>
      </c>
    </row>
    <row r="209" customFormat="false" ht="15" hidden="false" customHeight="false" outlineLevel="0" collapsed="false">
      <c r="A209" s="0" t="s">
        <v>262</v>
      </c>
      <c r="B209" s="2" t="n">
        <f aca="false">ROUND(SUMIFS(Monthly_Sold!$H$2:$H$7864,Monthly_Sold!$F$2:$F$7864,$A209,Monthly_Sold!$B$2:$B$7864,B$2),4)</f>
        <v>0</v>
      </c>
      <c r="C209" s="2" t="n">
        <f aca="false">ROUND(SUMIFS(Monthly_Sold!$H$2:$H$7864,Monthly_Sold!$F$2:$F$7864,$A209,Monthly_Sold!$B$2:$B$7864,C$2),4)</f>
        <v>0</v>
      </c>
      <c r="D209" s="2" t="n">
        <f aca="false">ROUND(SUMIFS(Monthly_Sold!$H$2:$H$7864,Monthly_Sold!$F$2:$F$7864,$A209,Monthly_Sold!$B$2:$B$7864,D$2),4)</f>
        <v>0</v>
      </c>
      <c r="E209" s="2" t="n">
        <f aca="false">ROUND(SUMIFS(Monthly_Sold!$H$2:$H$7864,Monthly_Sold!$F$2:$F$7864,$A209,Monthly_Sold!$B$2:$B$7864,E$2),4)</f>
        <v>5.36</v>
      </c>
      <c r="F209" s="2" t="n">
        <f aca="false">ROUND(SUMIFS(Monthly_Sold!$H$2:$H$7864,Monthly_Sold!$F$2:$F$7864,$A209,Monthly_Sold!$B$2:$B$7864,F$2),4)</f>
        <v>364.41</v>
      </c>
      <c r="G209" s="2" t="n">
        <f aca="false">ROUND(SUMIFS(Monthly_Sold!$H$2:$H$7864,Monthly_Sold!$F$2:$F$7864,$A209,Monthly_Sold!$B$2:$B$7864,G$2),4)</f>
        <v>157.34</v>
      </c>
      <c r="H209" s="2" t="n">
        <f aca="false">ROUND(SUMIFS(Monthly_Sold!$H$2:$H$7864,Monthly_Sold!$F$2:$F$7864,$A209,Monthly_Sold!$B$2:$B$7864,H$2),4)</f>
        <v>26.3</v>
      </c>
      <c r="I209" s="2" t="n">
        <f aca="false">ROUND(SUM(B209:H209),4)</f>
        <v>553.41</v>
      </c>
      <c r="J209" s="6" t="n">
        <f aca="false">RANK(I209,$I$3:$I$304,0)+COUNTIF($I$3:I209,I209)-1</f>
        <v>81</v>
      </c>
      <c r="K209" s="6" t="n">
        <f aca="false">RANK(B209,$B$3:$B$304,0)+COUNTIF($B$3:B209,B209)-1</f>
        <v>232</v>
      </c>
      <c r="L209" s="6" t="n">
        <f aca="false">RANK(C209,$C$3:$C$304,0)+COUNTIF($C$3:C209,C209)-1</f>
        <v>239</v>
      </c>
      <c r="M209" s="6" t="n">
        <f aca="false">RANK(D209,$D$3:$D$304,0)+COUNTIF($D$3:D209,D209)-1</f>
        <v>238</v>
      </c>
      <c r="N209" s="6" t="n">
        <f aca="false">RANK(E209,$E$3:$E$304,0)+COUNTIF($E$3:E209,E209)-1</f>
        <v>82</v>
      </c>
      <c r="O209" s="6" t="n">
        <f aca="false">RANK(F209,$F$3:$F$304,0)+COUNTIF($F$3:F209,F209)-1</f>
        <v>36</v>
      </c>
      <c r="P209" s="6" t="n">
        <f aca="false">RANK(G209,$G$3:$G$304,0)+COUNTIF($G$3:G209,G209)-1</f>
        <v>67</v>
      </c>
      <c r="Q209" s="6" t="n">
        <f aca="false">RANK(H209,$H$3:$H$304,0)+COUNTIF($H$3:H209,H209)-1</f>
        <v>85</v>
      </c>
    </row>
    <row r="210" customFormat="false" ht="15" hidden="false" customHeight="false" outlineLevel="0" collapsed="false">
      <c r="A210" s="0" t="s">
        <v>544</v>
      </c>
      <c r="B210" s="2" t="n">
        <f aca="false">ROUND(SUMIFS(Monthly_Sold!$H$2:$H$7864,Monthly_Sold!$F$2:$F$7864,$A210,Monthly_Sold!$B$2:$B$7864,B$2),4)</f>
        <v>0</v>
      </c>
      <c r="C210" s="2" t="n">
        <f aca="false">ROUND(SUMIFS(Monthly_Sold!$H$2:$H$7864,Monthly_Sold!$F$2:$F$7864,$A210,Monthly_Sold!$B$2:$B$7864,C$2),4)</f>
        <v>0</v>
      </c>
      <c r="D210" s="2" t="n">
        <f aca="false">ROUND(SUMIFS(Monthly_Sold!$H$2:$H$7864,Monthly_Sold!$F$2:$F$7864,$A210,Monthly_Sold!$B$2:$B$7864,D$2),4)</f>
        <v>0</v>
      </c>
      <c r="E210" s="2" t="n">
        <f aca="false">ROUND(SUMIFS(Monthly_Sold!$H$2:$H$7864,Monthly_Sold!$F$2:$F$7864,$A210,Monthly_Sold!$B$2:$B$7864,E$2),4)</f>
        <v>0</v>
      </c>
      <c r="F210" s="2" t="n">
        <f aca="false">ROUND(SUMIFS(Monthly_Sold!$H$2:$H$7864,Monthly_Sold!$F$2:$F$7864,$A210,Monthly_Sold!$B$2:$B$7864,F$2),4)</f>
        <v>0.002</v>
      </c>
      <c r="G210" s="2" t="n">
        <f aca="false">ROUND(SUMIFS(Monthly_Sold!$H$2:$H$7864,Monthly_Sold!$F$2:$F$7864,$A210,Monthly_Sold!$B$2:$B$7864,G$2),4)</f>
        <v>3.76</v>
      </c>
      <c r="H210" s="2" t="n">
        <f aca="false">ROUND(SUMIFS(Monthly_Sold!$H$2:$H$7864,Monthly_Sold!$F$2:$F$7864,$A210,Monthly_Sold!$B$2:$B$7864,H$2),4)</f>
        <v>0.53</v>
      </c>
      <c r="I210" s="2" t="n">
        <f aca="false">ROUND(SUM(B210:H210),4)</f>
        <v>4.292</v>
      </c>
      <c r="J210" s="6" t="n">
        <f aca="false">RANK(I210,$I$3:$I$304,0)+COUNTIF($I$3:I210,I210)-1</f>
        <v>230</v>
      </c>
      <c r="K210" s="6" t="n">
        <f aca="false">RANK(B210,$B$3:$B$304,0)+COUNTIF($B$3:B210,B210)-1</f>
        <v>233</v>
      </c>
      <c r="L210" s="6" t="n">
        <f aca="false">RANK(C210,$C$3:$C$304,0)+COUNTIF($C$3:C210,C210)-1</f>
        <v>240</v>
      </c>
      <c r="M210" s="6" t="n">
        <f aca="false">RANK(D210,$D$3:$D$304,0)+COUNTIF($D$3:D210,D210)-1</f>
        <v>239</v>
      </c>
      <c r="N210" s="6" t="n">
        <f aca="false">RANK(E210,$E$3:$E$304,0)+COUNTIF($E$3:E210,E210)-1</f>
        <v>239</v>
      </c>
      <c r="O210" s="6" t="n">
        <f aca="false">RANK(F210,$F$3:$F$304,0)+COUNTIF($F$3:F210,F210)-1</f>
        <v>183</v>
      </c>
      <c r="P210" s="6" t="n">
        <f aca="false">RANK(G210,$G$3:$G$304,0)+COUNTIF($G$3:G210,G210)-1</f>
        <v>149</v>
      </c>
      <c r="Q210" s="6" t="n">
        <f aca="false">RANK(H210,$H$3:$H$304,0)+COUNTIF($H$3:H210,H210)-1</f>
        <v>151</v>
      </c>
    </row>
    <row r="211" customFormat="false" ht="15" hidden="false" customHeight="false" outlineLevel="0" collapsed="false">
      <c r="A211" s="0" t="s">
        <v>135</v>
      </c>
      <c r="B211" s="2" t="n">
        <f aca="false">ROUND(SUMIFS(Monthly_Sold!$H$2:$H$7864,Monthly_Sold!$F$2:$F$7864,$A211,Monthly_Sold!$B$2:$B$7864,B$2),4)</f>
        <v>395.53</v>
      </c>
      <c r="C211" s="2" t="n">
        <f aca="false">ROUND(SUMIFS(Monthly_Sold!$H$2:$H$7864,Monthly_Sold!$F$2:$F$7864,$A211,Monthly_Sold!$B$2:$B$7864,C$2),4)</f>
        <v>1206.01</v>
      </c>
      <c r="D211" s="2" t="n">
        <f aca="false">ROUND(SUMIFS(Monthly_Sold!$H$2:$H$7864,Monthly_Sold!$F$2:$F$7864,$A211,Monthly_Sold!$B$2:$B$7864,D$2),4)</f>
        <v>465.69</v>
      </c>
      <c r="E211" s="2" t="n">
        <f aca="false">ROUND(SUMIFS(Monthly_Sold!$H$2:$H$7864,Monthly_Sold!$F$2:$F$7864,$A211,Monthly_Sold!$B$2:$B$7864,E$2),4)</f>
        <v>623.8</v>
      </c>
      <c r="F211" s="2" t="n">
        <f aca="false">ROUND(SUMIFS(Monthly_Sold!$H$2:$H$7864,Monthly_Sold!$F$2:$F$7864,$A211,Monthly_Sold!$B$2:$B$7864,F$2),4)</f>
        <v>1557.9108</v>
      </c>
      <c r="G211" s="2" t="n">
        <f aca="false">ROUND(SUMIFS(Monthly_Sold!$H$2:$H$7864,Monthly_Sold!$F$2:$F$7864,$A211,Monthly_Sold!$B$2:$B$7864,G$2),4)</f>
        <v>1749.1985</v>
      </c>
      <c r="H211" s="2" t="n">
        <f aca="false">ROUND(SUMIFS(Monthly_Sold!$H$2:$H$7864,Monthly_Sold!$F$2:$F$7864,$A211,Monthly_Sold!$B$2:$B$7864,H$2),4)</f>
        <v>430.94</v>
      </c>
      <c r="I211" s="2" t="n">
        <f aca="false">ROUND(SUM(B211:H211),4)</f>
        <v>6429.0793</v>
      </c>
      <c r="J211" s="6" t="n">
        <f aca="false">RANK(I211,$I$3:$I$304,0)+COUNTIF($I$3:I211,I211)-1</f>
        <v>23</v>
      </c>
      <c r="K211" s="6" t="n">
        <f aca="false">RANK(B211,$B$3:$B$304,0)+COUNTIF($B$3:B211,B211)-1</f>
        <v>36</v>
      </c>
      <c r="L211" s="6" t="n">
        <f aca="false">RANK(C211,$C$3:$C$304,0)+COUNTIF($C$3:C211,C211)-1</f>
        <v>18</v>
      </c>
      <c r="M211" s="6" t="n">
        <f aca="false">RANK(D211,$D$3:$D$304,0)+COUNTIF($D$3:D211,D211)-1</f>
        <v>30</v>
      </c>
      <c r="N211" s="6" t="n">
        <f aca="false">RANK(E211,$E$3:$E$304,0)+COUNTIF($E$3:E211,E211)-1</f>
        <v>27</v>
      </c>
      <c r="O211" s="6" t="n">
        <f aca="false">RANK(F211,$F$3:$F$304,0)+COUNTIF($F$3:F211,F211)-1</f>
        <v>11</v>
      </c>
      <c r="P211" s="6" t="n">
        <f aca="false">RANK(G211,$G$3:$G$304,0)+COUNTIF($G$3:G211,G211)-1</f>
        <v>9</v>
      </c>
      <c r="Q211" s="6" t="n">
        <f aca="false">RANK(H211,$H$3:$H$304,0)+COUNTIF($H$3:H211,H211)-1</f>
        <v>13</v>
      </c>
    </row>
    <row r="212" customFormat="false" ht="15" hidden="false" customHeight="false" outlineLevel="0" collapsed="false">
      <c r="A212" s="0" t="s">
        <v>386</v>
      </c>
      <c r="B212" s="2" t="n">
        <f aca="false">ROUND(SUMIFS(Monthly_Sold!$H$2:$H$7864,Monthly_Sold!$F$2:$F$7864,$A212,Monthly_Sold!$B$2:$B$7864,B$2),4)</f>
        <v>14.481</v>
      </c>
      <c r="C212" s="2" t="n">
        <f aca="false">ROUND(SUMIFS(Monthly_Sold!$H$2:$H$7864,Monthly_Sold!$F$2:$F$7864,$A212,Monthly_Sold!$B$2:$B$7864,C$2),4)</f>
        <v>51.07</v>
      </c>
      <c r="D212" s="2" t="n">
        <f aca="false">ROUND(SUMIFS(Monthly_Sold!$H$2:$H$7864,Monthly_Sold!$F$2:$F$7864,$A212,Monthly_Sold!$B$2:$B$7864,D$2),4)</f>
        <v>0</v>
      </c>
      <c r="E212" s="2" t="n">
        <f aca="false">ROUND(SUMIFS(Monthly_Sold!$H$2:$H$7864,Monthly_Sold!$F$2:$F$7864,$A212,Monthly_Sold!$B$2:$B$7864,E$2),4)</f>
        <v>0</v>
      </c>
      <c r="F212" s="2" t="n">
        <f aca="false">ROUND(SUMIFS(Monthly_Sold!$H$2:$H$7864,Monthly_Sold!$F$2:$F$7864,$A212,Monthly_Sold!$B$2:$B$7864,F$2),4)</f>
        <v>0.7</v>
      </c>
      <c r="G212" s="2" t="n">
        <f aca="false">ROUND(SUMIFS(Monthly_Sold!$H$2:$H$7864,Monthly_Sold!$F$2:$F$7864,$A212,Monthly_Sold!$B$2:$B$7864,G$2),4)</f>
        <v>12.09</v>
      </c>
      <c r="H212" s="2" t="n">
        <f aca="false">ROUND(SUMIFS(Monthly_Sold!$H$2:$H$7864,Monthly_Sold!$F$2:$F$7864,$A212,Monthly_Sold!$B$2:$B$7864,H$2),4)</f>
        <v>4.37</v>
      </c>
      <c r="I212" s="2" t="n">
        <f aca="false">ROUND(SUM(B212:H212),4)</f>
        <v>82.711</v>
      </c>
      <c r="J212" s="6" t="n">
        <f aca="false">RANK(I212,$I$3:$I$304,0)+COUNTIF($I$3:I212,I212)-1</f>
        <v>126</v>
      </c>
      <c r="K212" s="6" t="n">
        <f aca="false">RANK(B212,$B$3:$B$304,0)+COUNTIF($B$3:B212,B212)-1</f>
        <v>72</v>
      </c>
      <c r="L212" s="6" t="n">
        <f aca="false">RANK(C212,$C$3:$C$304,0)+COUNTIF($C$3:C212,C212)-1</f>
        <v>65</v>
      </c>
      <c r="M212" s="6" t="n">
        <f aca="false">RANK(D212,$D$3:$D$304,0)+COUNTIF($D$3:D212,D212)-1</f>
        <v>240</v>
      </c>
      <c r="N212" s="6" t="n">
        <f aca="false">RANK(E212,$E$3:$E$304,0)+COUNTIF($E$3:E212,E212)-1</f>
        <v>240</v>
      </c>
      <c r="O212" s="6" t="n">
        <f aca="false">RANK(F212,$F$3:$F$304,0)+COUNTIF($F$3:F212,F212)-1</f>
        <v>163</v>
      </c>
      <c r="P212" s="6" t="n">
        <f aca="false">RANK(G212,$G$3:$G$304,0)+COUNTIF($G$3:G212,G212)-1</f>
        <v>129</v>
      </c>
      <c r="Q212" s="6" t="n">
        <f aca="false">RANK(H212,$H$3:$H$304,0)+COUNTIF($H$3:H212,H212)-1</f>
        <v>125</v>
      </c>
    </row>
    <row r="213" customFormat="false" ht="15" hidden="false" customHeight="false" outlineLevel="0" collapsed="false">
      <c r="A213" s="0" t="s">
        <v>624</v>
      </c>
      <c r="B213" s="2" t="n">
        <f aca="false">ROUND(SUMIFS(Monthly_Sold!$H$2:$H$7864,Monthly_Sold!$F$2:$F$7864,$A213,Monthly_Sold!$B$2:$B$7864,B$2),4)</f>
        <v>0</v>
      </c>
      <c r="C213" s="2" t="n">
        <f aca="false">ROUND(SUMIFS(Monthly_Sold!$H$2:$H$7864,Monthly_Sold!$F$2:$F$7864,$A213,Monthly_Sold!$B$2:$B$7864,C$2),4)</f>
        <v>0</v>
      </c>
      <c r="D213" s="2" t="n">
        <f aca="false">ROUND(SUMIFS(Monthly_Sold!$H$2:$H$7864,Monthly_Sold!$F$2:$F$7864,$A213,Monthly_Sold!$B$2:$B$7864,D$2),4)</f>
        <v>0</v>
      </c>
      <c r="E213" s="2" t="n">
        <f aca="false">ROUND(SUMIFS(Monthly_Sold!$H$2:$H$7864,Monthly_Sold!$F$2:$F$7864,$A213,Monthly_Sold!$B$2:$B$7864,E$2),4)</f>
        <v>0</v>
      </c>
      <c r="F213" s="2" t="n">
        <f aca="false">ROUND(SUMIFS(Monthly_Sold!$H$2:$H$7864,Monthly_Sold!$F$2:$F$7864,$A213,Monthly_Sold!$B$2:$B$7864,F$2),4)</f>
        <v>0</v>
      </c>
      <c r="G213" s="2" t="n">
        <f aca="false">ROUND(SUMIFS(Monthly_Sold!$H$2:$H$7864,Monthly_Sold!$F$2:$F$7864,$A213,Monthly_Sold!$B$2:$B$7864,G$2),4)</f>
        <v>0.03</v>
      </c>
      <c r="H213" s="2" t="n">
        <f aca="false">ROUND(SUMIFS(Monthly_Sold!$H$2:$H$7864,Monthly_Sold!$F$2:$F$7864,$A213,Monthly_Sold!$B$2:$B$7864,H$2),4)</f>
        <v>0</v>
      </c>
      <c r="I213" s="2" t="n">
        <f aca="false">ROUND(SUM(B213:H213),4)</f>
        <v>0.03</v>
      </c>
      <c r="J213" s="6" t="n">
        <f aca="false">RANK(I213,$I$3:$I$304,0)+COUNTIF($I$3:I213,I213)-1</f>
        <v>297</v>
      </c>
      <c r="K213" s="6" t="n">
        <f aca="false">RANK(B213,$B$3:$B$304,0)+COUNTIF($B$3:B213,B213)-1</f>
        <v>234</v>
      </c>
      <c r="L213" s="6" t="n">
        <f aca="false">RANK(C213,$C$3:$C$304,0)+COUNTIF($C$3:C213,C213)-1</f>
        <v>241</v>
      </c>
      <c r="M213" s="6" t="n">
        <f aca="false">RANK(D213,$D$3:$D$304,0)+COUNTIF($D$3:D213,D213)-1</f>
        <v>241</v>
      </c>
      <c r="N213" s="6" t="n">
        <f aca="false">RANK(E213,$E$3:$E$304,0)+COUNTIF($E$3:E213,E213)-1</f>
        <v>241</v>
      </c>
      <c r="O213" s="6" t="n">
        <f aca="false">RANK(F213,$F$3:$F$304,0)+COUNTIF($F$3:F213,F213)-1</f>
        <v>263</v>
      </c>
      <c r="P213" s="6" t="n">
        <f aca="false">RANK(G213,$G$3:$G$304,0)+COUNTIF($G$3:G213,G213)-1</f>
        <v>176</v>
      </c>
      <c r="Q213" s="6" t="n">
        <f aca="false">RANK(H213,$H$3:$H$304,0)+COUNTIF($H$3:H213,H213)-1</f>
        <v>246</v>
      </c>
    </row>
    <row r="214" customFormat="false" ht="15" hidden="false" customHeight="false" outlineLevel="0" collapsed="false">
      <c r="A214" s="0" t="s">
        <v>43</v>
      </c>
      <c r="B214" s="2" t="n">
        <f aca="false">ROUND(SUMIFS(Monthly_Sold!$H$2:$H$7864,Monthly_Sold!$F$2:$F$7864,$A214,Monthly_Sold!$B$2:$B$7864,B$2),4)</f>
        <v>4477.1</v>
      </c>
      <c r="C214" s="2" t="n">
        <f aca="false">ROUND(SUMIFS(Monthly_Sold!$H$2:$H$7864,Monthly_Sold!$F$2:$F$7864,$A214,Monthly_Sold!$B$2:$B$7864,C$2),4)</f>
        <v>3501.12</v>
      </c>
      <c r="D214" s="2" t="n">
        <f aca="false">ROUND(SUMIFS(Monthly_Sold!$H$2:$H$7864,Monthly_Sold!$F$2:$F$7864,$A214,Monthly_Sold!$B$2:$B$7864,D$2),4)</f>
        <v>1131.36</v>
      </c>
      <c r="E214" s="2" t="n">
        <f aca="false">ROUND(SUMIFS(Monthly_Sold!$H$2:$H$7864,Monthly_Sold!$F$2:$F$7864,$A214,Monthly_Sold!$B$2:$B$7864,E$2),4)</f>
        <v>1325.74</v>
      </c>
      <c r="F214" s="2" t="n">
        <f aca="false">ROUND(SUMIFS(Monthly_Sold!$H$2:$H$7864,Monthly_Sold!$F$2:$F$7864,$A214,Monthly_Sold!$B$2:$B$7864,F$2),4)</f>
        <v>2647.4</v>
      </c>
      <c r="G214" s="2" t="n">
        <f aca="false">ROUND(SUMIFS(Monthly_Sold!$H$2:$H$7864,Monthly_Sold!$F$2:$F$7864,$A214,Monthly_Sold!$B$2:$B$7864,G$2),4)</f>
        <v>2707.16</v>
      </c>
      <c r="H214" s="2" t="n">
        <f aca="false">ROUND(SUMIFS(Monthly_Sold!$H$2:$H$7864,Monthly_Sold!$F$2:$F$7864,$A214,Monthly_Sold!$B$2:$B$7864,H$2),4)</f>
        <v>1139.12</v>
      </c>
      <c r="I214" s="2" t="n">
        <f aca="false">ROUND(SUM(B214:H214),4)</f>
        <v>16929</v>
      </c>
      <c r="J214" s="6" t="n">
        <f aca="false">RANK(I214,$I$3:$I$304,0)+COUNTIF($I$3:I214,I214)-1</f>
        <v>2</v>
      </c>
      <c r="K214" s="6" t="n">
        <f aca="false">RANK(B214,$B$3:$B$304,0)+COUNTIF($B$3:B214,B214)-1</f>
        <v>2</v>
      </c>
      <c r="L214" s="6" t="n">
        <f aca="false">RANK(C214,$C$3:$C$304,0)+COUNTIF($C$3:C214,C214)-1</f>
        <v>3</v>
      </c>
      <c r="M214" s="6" t="n">
        <f aca="false">RANK(D214,$D$3:$D$304,0)+COUNTIF($D$3:D214,D214)-1</f>
        <v>17</v>
      </c>
      <c r="N214" s="6" t="n">
        <f aca="false">RANK(E214,$E$3:$E$304,0)+COUNTIF($E$3:E214,E214)-1</f>
        <v>13</v>
      </c>
      <c r="O214" s="6" t="n">
        <f aca="false">RANK(F214,$F$3:$F$304,0)+COUNTIF($F$3:F214,F214)-1</f>
        <v>6</v>
      </c>
      <c r="P214" s="6" t="n">
        <f aca="false">RANK(G214,$G$3:$G$304,0)+COUNTIF($G$3:G214,G214)-1</f>
        <v>3</v>
      </c>
      <c r="Q214" s="6" t="n">
        <f aca="false">RANK(H214,$H$3:$H$304,0)+COUNTIF($H$3:H214,H214)-1</f>
        <v>2</v>
      </c>
    </row>
    <row r="215" customFormat="false" ht="15" hidden="false" customHeight="false" outlineLevel="0" collapsed="false">
      <c r="A215" s="0" t="s">
        <v>345</v>
      </c>
      <c r="B215" s="2" t="n">
        <f aca="false">ROUND(SUMIFS(Monthly_Sold!$H$2:$H$7864,Monthly_Sold!$F$2:$F$7864,$A215,Monthly_Sold!$B$2:$B$7864,B$2),4)</f>
        <v>0</v>
      </c>
      <c r="C215" s="2" t="n">
        <f aca="false">ROUND(SUMIFS(Monthly_Sold!$H$2:$H$7864,Monthly_Sold!$F$2:$F$7864,$A215,Monthly_Sold!$B$2:$B$7864,C$2),4)</f>
        <v>0</v>
      </c>
      <c r="D215" s="2" t="n">
        <f aca="false">ROUND(SUMIFS(Monthly_Sold!$H$2:$H$7864,Monthly_Sold!$F$2:$F$7864,$A215,Monthly_Sold!$B$2:$B$7864,D$2),4)</f>
        <v>0</v>
      </c>
      <c r="E215" s="2" t="n">
        <f aca="false">ROUND(SUMIFS(Monthly_Sold!$H$2:$H$7864,Monthly_Sold!$F$2:$F$7864,$A215,Monthly_Sold!$B$2:$B$7864,E$2),4)</f>
        <v>0</v>
      </c>
      <c r="F215" s="2" t="n">
        <f aca="false">ROUND(SUMIFS(Monthly_Sold!$H$2:$H$7864,Monthly_Sold!$F$2:$F$7864,$A215,Monthly_Sold!$B$2:$B$7864,F$2),4)</f>
        <v>116.21</v>
      </c>
      <c r="G215" s="2" t="n">
        <f aca="false">ROUND(SUMIFS(Monthly_Sold!$H$2:$H$7864,Monthly_Sold!$F$2:$F$7864,$A215,Monthly_Sold!$B$2:$B$7864,G$2),4)</f>
        <v>0</v>
      </c>
      <c r="H215" s="2" t="n">
        <f aca="false">ROUND(SUMIFS(Monthly_Sold!$H$2:$H$7864,Monthly_Sold!$F$2:$F$7864,$A215,Monthly_Sold!$B$2:$B$7864,H$2),4)</f>
        <v>0</v>
      </c>
      <c r="I215" s="2" t="n">
        <f aca="false">ROUND(SUM(B215:H215),4)</f>
        <v>116.21</v>
      </c>
      <c r="J215" s="6" t="n">
        <f aca="false">RANK(I215,$I$3:$I$304,0)+COUNTIF($I$3:I215,I215)-1</f>
        <v>113</v>
      </c>
      <c r="K215" s="6" t="n">
        <f aca="false">RANK(B215,$B$3:$B$304,0)+COUNTIF($B$3:B215,B215)-1</f>
        <v>235</v>
      </c>
      <c r="L215" s="6" t="n">
        <f aca="false">RANK(C215,$C$3:$C$304,0)+COUNTIF($C$3:C215,C215)-1</f>
        <v>242</v>
      </c>
      <c r="M215" s="6" t="n">
        <f aca="false">RANK(D215,$D$3:$D$304,0)+COUNTIF($D$3:D215,D215)-1</f>
        <v>242</v>
      </c>
      <c r="N215" s="6" t="n">
        <f aca="false">RANK(E215,$E$3:$E$304,0)+COUNTIF($E$3:E215,E215)-1</f>
        <v>242</v>
      </c>
      <c r="O215" s="6" t="n">
        <f aca="false">RANK(F215,$F$3:$F$304,0)+COUNTIF($F$3:F215,F215)-1</f>
        <v>60</v>
      </c>
      <c r="P215" s="6" t="n">
        <f aca="false">RANK(G215,$G$3:$G$304,0)+COUNTIF($G$3:G215,G215)-1</f>
        <v>262</v>
      </c>
      <c r="Q215" s="6" t="n">
        <f aca="false">RANK(H215,$H$3:$H$304,0)+COUNTIF($H$3:H215,H215)-1</f>
        <v>247</v>
      </c>
    </row>
    <row r="216" customFormat="false" ht="15" hidden="false" customHeight="false" outlineLevel="0" collapsed="false">
      <c r="A216" s="0" t="s">
        <v>474</v>
      </c>
      <c r="B216" s="2" t="n">
        <f aca="false">ROUND(SUMIFS(Monthly_Sold!$H$2:$H$7864,Monthly_Sold!$F$2:$F$7864,$A216,Monthly_Sold!$B$2:$B$7864,B$2),4)</f>
        <v>0</v>
      </c>
      <c r="C216" s="2" t="n">
        <f aca="false">ROUND(SUMIFS(Monthly_Sold!$H$2:$H$7864,Monthly_Sold!$F$2:$F$7864,$A216,Monthly_Sold!$B$2:$B$7864,C$2),4)</f>
        <v>0</v>
      </c>
      <c r="D216" s="2" t="n">
        <f aca="false">ROUND(SUMIFS(Monthly_Sold!$H$2:$H$7864,Monthly_Sold!$F$2:$F$7864,$A216,Monthly_Sold!$B$2:$B$7864,D$2),4)</f>
        <v>0</v>
      </c>
      <c r="E216" s="2" t="n">
        <f aca="false">ROUND(SUMIFS(Monthly_Sold!$H$2:$H$7864,Monthly_Sold!$F$2:$F$7864,$A216,Monthly_Sold!$B$2:$B$7864,E$2),4)</f>
        <v>0</v>
      </c>
      <c r="F216" s="2" t="n">
        <f aca="false">ROUND(SUMIFS(Monthly_Sold!$H$2:$H$7864,Monthly_Sold!$F$2:$F$7864,$A216,Monthly_Sold!$B$2:$B$7864,F$2),4)</f>
        <v>14.97</v>
      </c>
      <c r="G216" s="2" t="n">
        <f aca="false">ROUND(SUMIFS(Monthly_Sold!$H$2:$H$7864,Monthly_Sold!$F$2:$F$7864,$A216,Monthly_Sold!$B$2:$B$7864,G$2),4)</f>
        <v>5.5</v>
      </c>
      <c r="H216" s="2" t="n">
        <f aca="false">ROUND(SUMIFS(Monthly_Sold!$H$2:$H$7864,Monthly_Sold!$F$2:$F$7864,$A216,Monthly_Sold!$B$2:$B$7864,H$2),4)</f>
        <v>0</v>
      </c>
      <c r="I216" s="2" t="n">
        <f aca="false">ROUND(SUM(B216:H216),4)</f>
        <v>20.47</v>
      </c>
      <c r="J216" s="6" t="n">
        <f aca="false">RANK(I216,$I$3:$I$304,0)+COUNTIF($I$3:I216,I216)-1</f>
        <v>186</v>
      </c>
      <c r="K216" s="6" t="n">
        <f aca="false">RANK(B216,$B$3:$B$304,0)+COUNTIF($B$3:B216,B216)-1</f>
        <v>236</v>
      </c>
      <c r="L216" s="6" t="n">
        <f aca="false">RANK(C216,$C$3:$C$304,0)+COUNTIF($C$3:C216,C216)-1</f>
        <v>243</v>
      </c>
      <c r="M216" s="6" t="n">
        <f aca="false">RANK(D216,$D$3:$D$304,0)+COUNTIF($D$3:D216,D216)-1</f>
        <v>243</v>
      </c>
      <c r="N216" s="6" t="n">
        <f aca="false">RANK(E216,$E$3:$E$304,0)+COUNTIF($E$3:E216,E216)-1</f>
        <v>243</v>
      </c>
      <c r="O216" s="6" t="n">
        <f aca="false">RANK(F216,$F$3:$F$304,0)+COUNTIF($F$3:F216,F216)-1</f>
        <v>117</v>
      </c>
      <c r="P216" s="6" t="n">
        <f aca="false">RANK(G216,$G$3:$G$304,0)+COUNTIF($G$3:G216,G216)-1</f>
        <v>144</v>
      </c>
      <c r="Q216" s="6" t="n">
        <f aca="false">RANK(H216,$H$3:$H$304,0)+COUNTIF($H$3:H216,H216)-1</f>
        <v>248</v>
      </c>
    </row>
    <row r="217" customFormat="false" ht="15" hidden="false" customHeight="false" outlineLevel="0" collapsed="false">
      <c r="A217" s="0" t="s">
        <v>523</v>
      </c>
      <c r="B217" s="2" t="n">
        <f aca="false">ROUND(SUMIFS(Monthly_Sold!$H$2:$H$7864,Monthly_Sold!$F$2:$F$7864,$A217,Monthly_Sold!$B$2:$B$7864,B$2),4)</f>
        <v>0</v>
      </c>
      <c r="C217" s="2" t="n">
        <f aca="false">ROUND(SUMIFS(Monthly_Sold!$H$2:$H$7864,Monthly_Sold!$F$2:$F$7864,$A217,Monthly_Sold!$B$2:$B$7864,C$2),4)</f>
        <v>0.02</v>
      </c>
      <c r="D217" s="2" t="n">
        <f aca="false">ROUND(SUMIFS(Monthly_Sold!$H$2:$H$7864,Monthly_Sold!$F$2:$F$7864,$A217,Monthly_Sold!$B$2:$B$7864,D$2),4)</f>
        <v>4.08</v>
      </c>
      <c r="E217" s="2" t="n">
        <f aca="false">ROUND(SUMIFS(Monthly_Sold!$H$2:$H$7864,Monthly_Sold!$F$2:$F$7864,$A217,Monthly_Sold!$B$2:$B$7864,E$2),4)</f>
        <v>4.23</v>
      </c>
      <c r="F217" s="2" t="n">
        <f aca="false">ROUND(SUMIFS(Monthly_Sold!$H$2:$H$7864,Monthly_Sold!$F$2:$F$7864,$A217,Monthly_Sold!$B$2:$B$7864,F$2),4)</f>
        <v>0</v>
      </c>
      <c r="G217" s="2" t="n">
        <f aca="false">ROUND(SUMIFS(Monthly_Sold!$H$2:$H$7864,Monthly_Sold!$F$2:$F$7864,$A217,Monthly_Sold!$B$2:$B$7864,G$2),4)</f>
        <v>0</v>
      </c>
      <c r="H217" s="2" t="n">
        <f aca="false">ROUND(SUMIFS(Monthly_Sold!$H$2:$H$7864,Monthly_Sold!$F$2:$F$7864,$A217,Monthly_Sold!$B$2:$B$7864,H$2),4)</f>
        <v>0</v>
      </c>
      <c r="I217" s="2" t="n">
        <f aca="false">ROUND(SUM(B217:H217),4)</f>
        <v>8.33</v>
      </c>
      <c r="J217" s="6" t="n">
        <f aca="false">RANK(I217,$I$3:$I$304,0)+COUNTIF($I$3:I217,I217)-1</f>
        <v>216</v>
      </c>
      <c r="K217" s="6" t="n">
        <f aca="false">RANK(B217,$B$3:$B$304,0)+COUNTIF($B$3:B217,B217)-1</f>
        <v>237</v>
      </c>
      <c r="L217" s="6" t="n">
        <f aca="false">RANK(C217,$C$3:$C$304,0)+COUNTIF($C$3:C217,C217)-1</f>
        <v>97</v>
      </c>
      <c r="M217" s="6" t="n">
        <f aca="false">RANK(D217,$D$3:$D$304,0)+COUNTIF($D$3:D217,D217)-1</f>
        <v>93</v>
      </c>
      <c r="N217" s="6" t="n">
        <f aca="false">RANK(E217,$E$3:$E$304,0)+COUNTIF($E$3:E217,E217)-1</f>
        <v>84</v>
      </c>
      <c r="O217" s="6" t="n">
        <f aca="false">RANK(F217,$F$3:$F$304,0)+COUNTIF($F$3:F217,F217)-1</f>
        <v>264</v>
      </c>
      <c r="P217" s="6" t="n">
        <f aca="false">RANK(G217,$G$3:$G$304,0)+COUNTIF($G$3:G217,G217)-1</f>
        <v>263</v>
      </c>
      <c r="Q217" s="6" t="n">
        <f aca="false">RANK(H217,$H$3:$H$304,0)+COUNTIF($H$3:H217,H217)-1</f>
        <v>249</v>
      </c>
    </row>
    <row r="218" customFormat="false" ht="15" hidden="false" customHeight="false" outlineLevel="0" collapsed="false">
      <c r="A218" s="0" t="s">
        <v>368</v>
      </c>
      <c r="B218" s="2" t="n">
        <f aca="false">ROUND(SUMIFS(Monthly_Sold!$H$2:$H$7864,Monthly_Sold!$F$2:$F$7864,$A218,Monthly_Sold!$B$2:$B$7864,B$2),4)</f>
        <v>0</v>
      </c>
      <c r="C218" s="2" t="n">
        <f aca="false">ROUND(SUMIFS(Monthly_Sold!$H$2:$H$7864,Monthly_Sold!$F$2:$F$7864,$A218,Monthly_Sold!$B$2:$B$7864,C$2),4)</f>
        <v>0</v>
      </c>
      <c r="D218" s="2" t="n">
        <f aca="false">ROUND(SUMIFS(Monthly_Sold!$H$2:$H$7864,Monthly_Sold!$F$2:$F$7864,$A218,Monthly_Sold!$B$2:$B$7864,D$2),4)</f>
        <v>0.15</v>
      </c>
      <c r="E218" s="2" t="n">
        <f aca="false">ROUND(SUMIFS(Monthly_Sold!$H$2:$H$7864,Monthly_Sold!$F$2:$F$7864,$A218,Monthly_Sold!$B$2:$B$7864,E$2),4)</f>
        <v>37.35</v>
      </c>
      <c r="F218" s="2" t="n">
        <f aca="false">ROUND(SUMIFS(Monthly_Sold!$H$2:$H$7864,Monthly_Sold!$F$2:$F$7864,$A218,Monthly_Sold!$B$2:$B$7864,F$2),4)</f>
        <v>49.79</v>
      </c>
      <c r="G218" s="2" t="n">
        <f aca="false">ROUND(SUMIFS(Monthly_Sold!$H$2:$H$7864,Monthly_Sold!$F$2:$F$7864,$A218,Monthly_Sold!$B$2:$B$7864,G$2),4)</f>
        <v>0</v>
      </c>
      <c r="H218" s="2" t="n">
        <f aca="false">ROUND(SUMIFS(Monthly_Sold!$H$2:$H$7864,Monthly_Sold!$F$2:$F$7864,$A218,Monthly_Sold!$B$2:$B$7864,H$2),4)</f>
        <v>0</v>
      </c>
      <c r="I218" s="2" t="n">
        <f aca="false">ROUND(SUM(B218:H218),4)</f>
        <v>87.29</v>
      </c>
      <c r="J218" s="6" t="n">
        <f aca="false">RANK(I218,$I$3:$I$304,0)+COUNTIF($I$3:I218,I218)-1</f>
        <v>125</v>
      </c>
      <c r="K218" s="6" t="n">
        <f aca="false">RANK(B218,$B$3:$B$304,0)+COUNTIF($B$3:B218,B218)-1</f>
        <v>238</v>
      </c>
      <c r="L218" s="6" t="n">
        <f aca="false">RANK(C218,$C$3:$C$304,0)+COUNTIF($C$3:C218,C218)-1</f>
        <v>244</v>
      </c>
      <c r="M218" s="6" t="n">
        <f aca="false">RANK(D218,$D$3:$D$304,0)+COUNTIF($D$3:D218,D218)-1</f>
        <v>100</v>
      </c>
      <c r="N218" s="6" t="n">
        <f aca="false">RANK(E218,$E$3:$E$304,0)+COUNTIF($E$3:E218,E218)-1</f>
        <v>71</v>
      </c>
      <c r="O218" s="6" t="n">
        <f aca="false">RANK(F218,$F$3:$F$304,0)+COUNTIF($F$3:F218,F218)-1</f>
        <v>88</v>
      </c>
      <c r="P218" s="6" t="n">
        <f aca="false">RANK(G218,$G$3:$G$304,0)+COUNTIF($G$3:G218,G218)-1</f>
        <v>264</v>
      </c>
      <c r="Q218" s="6" t="n">
        <f aca="false">RANK(H218,$H$3:$H$304,0)+COUNTIF($H$3:H218,H218)-1</f>
        <v>250</v>
      </c>
    </row>
    <row r="219" customFormat="false" ht="15" hidden="false" customHeight="false" outlineLevel="0" collapsed="false">
      <c r="A219" s="0" t="s">
        <v>418</v>
      </c>
      <c r="B219" s="2" t="n">
        <f aca="false">ROUND(SUMIFS(Monthly_Sold!$H$2:$H$7864,Monthly_Sold!$F$2:$F$7864,$A219,Monthly_Sold!$B$2:$B$7864,B$2),4)</f>
        <v>0</v>
      </c>
      <c r="C219" s="2" t="n">
        <f aca="false">ROUND(SUMIFS(Monthly_Sold!$H$2:$H$7864,Monthly_Sold!$F$2:$F$7864,$A219,Monthly_Sold!$B$2:$B$7864,C$2),4)</f>
        <v>0</v>
      </c>
      <c r="D219" s="2" t="n">
        <f aca="false">ROUND(SUMIFS(Monthly_Sold!$H$2:$H$7864,Monthly_Sold!$F$2:$F$7864,$A219,Monthly_Sold!$B$2:$B$7864,D$2),4)</f>
        <v>0</v>
      </c>
      <c r="E219" s="2" t="n">
        <f aca="false">ROUND(SUMIFS(Monthly_Sold!$H$2:$H$7864,Monthly_Sold!$F$2:$F$7864,$A219,Monthly_Sold!$B$2:$B$7864,E$2),4)</f>
        <v>0</v>
      </c>
      <c r="F219" s="2" t="n">
        <f aca="false">ROUND(SUMIFS(Monthly_Sold!$H$2:$H$7864,Monthly_Sold!$F$2:$F$7864,$A219,Monthly_Sold!$B$2:$B$7864,F$2),4)</f>
        <v>18.35</v>
      </c>
      <c r="G219" s="2" t="n">
        <f aca="false">ROUND(SUMIFS(Monthly_Sold!$H$2:$H$7864,Monthly_Sold!$F$2:$F$7864,$A219,Monthly_Sold!$B$2:$B$7864,G$2),4)</f>
        <v>28.55</v>
      </c>
      <c r="H219" s="2" t="n">
        <f aca="false">ROUND(SUMIFS(Monthly_Sold!$H$2:$H$7864,Monthly_Sold!$F$2:$F$7864,$A219,Monthly_Sold!$B$2:$B$7864,H$2),4)</f>
        <v>2.21</v>
      </c>
      <c r="I219" s="2" t="n">
        <f aca="false">ROUND(SUM(B219:H219),4)</f>
        <v>49.11</v>
      </c>
      <c r="J219" s="6" t="n">
        <f aca="false">RANK(I219,$I$3:$I$304,0)+COUNTIF($I$3:I219,I219)-1</f>
        <v>150</v>
      </c>
      <c r="K219" s="6" t="n">
        <f aca="false">RANK(B219,$B$3:$B$304,0)+COUNTIF($B$3:B219,B219)-1</f>
        <v>239</v>
      </c>
      <c r="L219" s="6" t="n">
        <f aca="false">RANK(C219,$C$3:$C$304,0)+COUNTIF($C$3:C219,C219)-1</f>
        <v>245</v>
      </c>
      <c r="M219" s="6" t="n">
        <f aca="false">RANK(D219,$D$3:$D$304,0)+COUNTIF($D$3:D219,D219)-1</f>
        <v>244</v>
      </c>
      <c r="N219" s="6" t="n">
        <f aca="false">RANK(E219,$E$3:$E$304,0)+COUNTIF($E$3:E219,E219)-1</f>
        <v>244</v>
      </c>
      <c r="O219" s="6" t="n">
        <f aca="false">RANK(F219,$F$3:$F$304,0)+COUNTIF($F$3:F219,F219)-1</f>
        <v>114</v>
      </c>
      <c r="P219" s="6" t="n">
        <f aca="false">RANK(G219,$G$3:$G$304,0)+COUNTIF($G$3:G219,G219)-1</f>
        <v>112</v>
      </c>
      <c r="Q219" s="6" t="n">
        <f aca="false">RANK(H219,$H$3:$H$304,0)+COUNTIF($H$3:H219,H219)-1</f>
        <v>139</v>
      </c>
    </row>
    <row r="220" customFormat="false" ht="15" hidden="false" customHeight="false" outlineLevel="0" collapsed="false">
      <c r="A220" s="0" t="s">
        <v>229</v>
      </c>
      <c r="B220" s="2" t="n">
        <f aca="false">ROUND(SUMIFS(Monthly_Sold!$H$2:$H$7864,Monthly_Sold!$F$2:$F$7864,$A220,Monthly_Sold!$B$2:$B$7864,B$2),4)</f>
        <v>122.27</v>
      </c>
      <c r="C220" s="2" t="n">
        <f aca="false">ROUND(SUMIFS(Monthly_Sold!$H$2:$H$7864,Monthly_Sold!$F$2:$F$7864,$A220,Monthly_Sold!$B$2:$B$7864,C$2),4)</f>
        <v>139.02</v>
      </c>
      <c r="D220" s="2" t="n">
        <f aca="false">ROUND(SUMIFS(Monthly_Sold!$H$2:$H$7864,Monthly_Sold!$F$2:$F$7864,$A220,Monthly_Sold!$B$2:$B$7864,D$2),4)</f>
        <v>141.94</v>
      </c>
      <c r="E220" s="2" t="n">
        <f aca="false">ROUND(SUMIFS(Monthly_Sold!$H$2:$H$7864,Monthly_Sold!$F$2:$F$7864,$A220,Monthly_Sold!$B$2:$B$7864,E$2),4)</f>
        <v>70.66</v>
      </c>
      <c r="F220" s="2" t="n">
        <f aca="false">ROUND(SUMIFS(Monthly_Sold!$H$2:$H$7864,Monthly_Sold!$F$2:$F$7864,$A220,Monthly_Sold!$B$2:$B$7864,F$2),4)</f>
        <v>65.22</v>
      </c>
      <c r="G220" s="2" t="n">
        <f aca="false">ROUND(SUMIFS(Monthly_Sold!$H$2:$H$7864,Monthly_Sold!$F$2:$F$7864,$A220,Monthly_Sold!$B$2:$B$7864,G$2),4)</f>
        <v>34.66</v>
      </c>
      <c r="H220" s="2" t="n">
        <f aca="false">ROUND(SUMIFS(Monthly_Sold!$H$2:$H$7864,Monthly_Sold!$F$2:$F$7864,$A220,Monthly_Sold!$B$2:$B$7864,H$2),4)</f>
        <v>4.84</v>
      </c>
      <c r="I220" s="2" t="n">
        <f aca="false">ROUND(SUM(B220:H220),4)</f>
        <v>578.61</v>
      </c>
      <c r="J220" s="6" t="n">
        <f aca="false">RANK(I220,$I$3:$I$304,0)+COUNTIF($I$3:I220,I220)-1</f>
        <v>80</v>
      </c>
      <c r="K220" s="6" t="n">
        <f aca="false">RANK(B220,$B$3:$B$304,0)+COUNTIF($B$3:B220,B220)-1</f>
        <v>58</v>
      </c>
      <c r="L220" s="6" t="n">
        <f aca="false">RANK(C220,$C$3:$C$304,0)+COUNTIF($C$3:C220,C220)-1</f>
        <v>53</v>
      </c>
      <c r="M220" s="6" t="n">
        <f aca="false">RANK(D220,$D$3:$D$304,0)+COUNTIF($D$3:D220,D220)-1</f>
        <v>49</v>
      </c>
      <c r="N220" s="6" t="n">
        <f aca="false">RANK(E220,$E$3:$E$304,0)+COUNTIF($E$3:E220,E220)-1</f>
        <v>62</v>
      </c>
      <c r="O220" s="6" t="n">
        <f aca="false">RANK(F220,$F$3:$F$304,0)+COUNTIF($F$3:F220,F220)-1</f>
        <v>77</v>
      </c>
      <c r="P220" s="6" t="n">
        <f aca="false">RANK(G220,$G$3:$G$304,0)+COUNTIF($G$3:G220,G220)-1</f>
        <v>105</v>
      </c>
      <c r="Q220" s="6" t="n">
        <f aca="false">RANK(H220,$H$3:$H$304,0)+COUNTIF($H$3:H220,H220)-1</f>
        <v>121</v>
      </c>
    </row>
    <row r="221" customFormat="false" ht="15" hidden="false" customHeight="false" outlineLevel="0" collapsed="false">
      <c r="A221" s="0" t="s">
        <v>619</v>
      </c>
      <c r="B221" s="2" t="n">
        <f aca="false">ROUND(SUMIFS(Monthly_Sold!$H$2:$H$7864,Monthly_Sold!$F$2:$F$7864,$A221,Monthly_Sold!$B$2:$B$7864,B$2),4)</f>
        <v>0</v>
      </c>
      <c r="C221" s="2" t="n">
        <f aca="false">ROUND(SUMIFS(Monthly_Sold!$H$2:$H$7864,Monthly_Sold!$F$2:$F$7864,$A221,Monthly_Sold!$B$2:$B$7864,C$2),4)</f>
        <v>0.06</v>
      </c>
      <c r="D221" s="2" t="n">
        <f aca="false">ROUND(SUMIFS(Monthly_Sold!$H$2:$H$7864,Monthly_Sold!$F$2:$F$7864,$A221,Monthly_Sold!$B$2:$B$7864,D$2),4)</f>
        <v>0</v>
      </c>
      <c r="E221" s="2" t="n">
        <f aca="false">ROUND(SUMIFS(Monthly_Sold!$H$2:$H$7864,Monthly_Sold!$F$2:$F$7864,$A221,Monthly_Sold!$B$2:$B$7864,E$2),4)</f>
        <v>0</v>
      </c>
      <c r="F221" s="2" t="n">
        <f aca="false">ROUND(SUMIFS(Monthly_Sold!$H$2:$H$7864,Monthly_Sold!$F$2:$F$7864,$A221,Monthly_Sold!$B$2:$B$7864,F$2),4)</f>
        <v>0</v>
      </c>
      <c r="G221" s="2" t="n">
        <f aca="false">ROUND(SUMIFS(Monthly_Sold!$H$2:$H$7864,Monthly_Sold!$F$2:$F$7864,$A221,Monthly_Sold!$B$2:$B$7864,G$2),4)</f>
        <v>0</v>
      </c>
      <c r="H221" s="2" t="n">
        <f aca="false">ROUND(SUMIFS(Monthly_Sold!$H$2:$H$7864,Monthly_Sold!$F$2:$F$7864,$A221,Monthly_Sold!$B$2:$B$7864,H$2),4)</f>
        <v>0</v>
      </c>
      <c r="I221" s="2" t="n">
        <f aca="false">ROUND(SUM(B221:H221),4)</f>
        <v>0.06</v>
      </c>
      <c r="J221" s="6" t="n">
        <f aca="false">RANK(I221,$I$3:$I$304,0)+COUNTIF($I$3:I221,I221)-1</f>
        <v>291</v>
      </c>
      <c r="K221" s="6" t="n">
        <f aca="false">RANK(B221,$B$3:$B$304,0)+COUNTIF($B$3:B221,B221)-1</f>
        <v>240</v>
      </c>
      <c r="L221" s="6" t="n">
        <f aca="false">RANK(C221,$C$3:$C$304,0)+COUNTIF($C$3:C221,C221)-1</f>
        <v>95</v>
      </c>
      <c r="M221" s="6" t="n">
        <f aca="false">RANK(D221,$D$3:$D$304,0)+COUNTIF($D$3:D221,D221)-1</f>
        <v>245</v>
      </c>
      <c r="N221" s="6" t="n">
        <f aca="false">RANK(E221,$E$3:$E$304,0)+COUNTIF($E$3:E221,E221)-1</f>
        <v>245</v>
      </c>
      <c r="O221" s="6" t="n">
        <f aca="false">RANK(F221,$F$3:$F$304,0)+COUNTIF($F$3:F221,F221)-1</f>
        <v>265</v>
      </c>
      <c r="P221" s="6" t="n">
        <f aca="false">RANK(G221,$G$3:$G$304,0)+COUNTIF($G$3:G221,G221)-1</f>
        <v>265</v>
      </c>
      <c r="Q221" s="6" t="n">
        <f aca="false">RANK(H221,$H$3:$H$304,0)+COUNTIF($H$3:H221,H221)-1</f>
        <v>251</v>
      </c>
    </row>
    <row r="222" customFormat="false" ht="15" hidden="false" customHeight="false" outlineLevel="0" collapsed="false">
      <c r="A222" s="0" t="s">
        <v>364</v>
      </c>
      <c r="B222" s="2" t="n">
        <f aca="false">ROUND(SUMIFS(Monthly_Sold!$H$2:$H$7864,Monthly_Sold!$F$2:$F$7864,$A222,Monthly_Sold!$B$2:$B$7864,B$2),4)</f>
        <v>0</v>
      </c>
      <c r="C222" s="2" t="n">
        <f aca="false">ROUND(SUMIFS(Monthly_Sold!$H$2:$H$7864,Monthly_Sold!$F$2:$F$7864,$A222,Monthly_Sold!$B$2:$B$7864,C$2),4)</f>
        <v>0</v>
      </c>
      <c r="D222" s="2" t="n">
        <f aca="false">ROUND(SUMIFS(Monthly_Sold!$H$2:$H$7864,Monthly_Sold!$F$2:$F$7864,$A222,Monthly_Sold!$B$2:$B$7864,D$2),4)</f>
        <v>0</v>
      </c>
      <c r="E222" s="2" t="n">
        <f aca="false">ROUND(SUMIFS(Monthly_Sold!$H$2:$H$7864,Monthly_Sold!$F$2:$F$7864,$A222,Monthly_Sold!$B$2:$B$7864,E$2),4)</f>
        <v>0</v>
      </c>
      <c r="F222" s="2" t="n">
        <f aca="false">ROUND(SUMIFS(Monthly_Sold!$H$2:$H$7864,Monthly_Sold!$F$2:$F$7864,$A222,Monthly_Sold!$B$2:$B$7864,F$2),4)</f>
        <v>0</v>
      </c>
      <c r="G222" s="2" t="n">
        <f aca="false">ROUND(SUMIFS(Monthly_Sold!$H$2:$H$7864,Monthly_Sold!$F$2:$F$7864,$A222,Monthly_Sold!$B$2:$B$7864,G$2),4)</f>
        <v>10.2</v>
      </c>
      <c r="H222" s="2" t="n">
        <f aca="false">ROUND(SUMIFS(Monthly_Sold!$H$2:$H$7864,Monthly_Sold!$F$2:$F$7864,$A222,Monthly_Sold!$B$2:$B$7864,H$2),4)</f>
        <v>81.12</v>
      </c>
      <c r="I222" s="2" t="n">
        <f aca="false">ROUND(SUM(B222:H222),4)</f>
        <v>91.32</v>
      </c>
      <c r="J222" s="6" t="n">
        <f aca="false">RANK(I222,$I$3:$I$304,0)+COUNTIF($I$3:I222,I222)-1</f>
        <v>122</v>
      </c>
      <c r="K222" s="6" t="n">
        <f aca="false">RANK(B222,$B$3:$B$304,0)+COUNTIF($B$3:B222,B222)-1</f>
        <v>241</v>
      </c>
      <c r="L222" s="6" t="n">
        <f aca="false">RANK(C222,$C$3:$C$304,0)+COUNTIF($C$3:C222,C222)-1</f>
        <v>246</v>
      </c>
      <c r="M222" s="6" t="n">
        <f aca="false">RANK(D222,$D$3:$D$304,0)+COUNTIF($D$3:D222,D222)-1</f>
        <v>246</v>
      </c>
      <c r="N222" s="6" t="n">
        <f aca="false">RANK(E222,$E$3:$E$304,0)+COUNTIF($E$3:E222,E222)-1</f>
        <v>246</v>
      </c>
      <c r="O222" s="6" t="n">
        <f aca="false">RANK(F222,$F$3:$F$304,0)+COUNTIF($F$3:F222,F222)-1</f>
        <v>266</v>
      </c>
      <c r="P222" s="6" t="n">
        <f aca="false">RANK(G222,$G$3:$G$304,0)+COUNTIF($G$3:G222,G222)-1</f>
        <v>136</v>
      </c>
      <c r="Q222" s="6" t="n">
        <f aca="false">RANK(H222,$H$3:$H$304,0)+COUNTIF($H$3:H222,H222)-1</f>
        <v>51</v>
      </c>
    </row>
    <row r="223" customFormat="false" ht="15" hidden="false" customHeight="false" outlineLevel="0" collapsed="false">
      <c r="A223" s="0" t="s">
        <v>233</v>
      </c>
      <c r="B223" s="2" t="n">
        <f aca="false">ROUND(SUMIFS(Monthly_Sold!$H$2:$H$7864,Monthly_Sold!$F$2:$F$7864,$A223,Monthly_Sold!$B$2:$B$7864,B$2),4)</f>
        <v>0</v>
      </c>
      <c r="C223" s="2" t="n">
        <f aca="false">ROUND(SUMIFS(Monthly_Sold!$H$2:$H$7864,Monthly_Sold!$F$2:$F$7864,$A223,Monthly_Sold!$B$2:$B$7864,C$2),4)</f>
        <v>0</v>
      </c>
      <c r="D223" s="2" t="n">
        <f aca="false">ROUND(SUMIFS(Monthly_Sold!$H$2:$H$7864,Monthly_Sold!$F$2:$F$7864,$A223,Monthly_Sold!$B$2:$B$7864,D$2),4)</f>
        <v>0</v>
      </c>
      <c r="E223" s="2" t="n">
        <f aca="false">ROUND(SUMIFS(Monthly_Sold!$H$2:$H$7864,Monthly_Sold!$F$2:$F$7864,$A223,Monthly_Sold!$B$2:$B$7864,E$2),4)</f>
        <v>258.89</v>
      </c>
      <c r="F223" s="2" t="n">
        <f aca="false">ROUND(SUMIFS(Monthly_Sold!$H$2:$H$7864,Monthly_Sold!$F$2:$F$7864,$A223,Monthly_Sold!$B$2:$B$7864,F$2),4)</f>
        <v>201.23</v>
      </c>
      <c r="G223" s="2" t="n">
        <f aca="false">ROUND(SUMIFS(Monthly_Sold!$H$2:$H$7864,Monthly_Sold!$F$2:$F$7864,$A223,Monthly_Sold!$B$2:$B$7864,G$2),4)</f>
        <v>56.65</v>
      </c>
      <c r="H223" s="2" t="n">
        <f aca="false">ROUND(SUMIFS(Monthly_Sold!$H$2:$H$7864,Monthly_Sold!$F$2:$F$7864,$A223,Monthly_Sold!$B$2:$B$7864,H$2),4)</f>
        <v>121.63</v>
      </c>
      <c r="I223" s="2" t="n">
        <f aca="false">ROUND(SUM(B223:H223),4)</f>
        <v>638.4</v>
      </c>
      <c r="J223" s="6" t="n">
        <f aca="false">RANK(I223,$I$3:$I$304,0)+COUNTIF($I$3:I223,I223)-1</f>
        <v>74</v>
      </c>
      <c r="K223" s="6" t="n">
        <f aca="false">RANK(B223,$B$3:$B$304,0)+COUNTIF($B$3:B223,B223)-1</f>
        <v>242</v>
      </c>
      <c r="L223" s="6" t="n">
        <f aca="false">RANK(C223,$C$3:$C$304,0)+COUNTIF($C$3:C223,C223)-1</f>
        <v>247</v>
      </c>
      <c r="M223" s="6" t="n">
        <f aca="false">RANK(D223,$D$3:$D$304,0)+COUNTIF($D$3:D223,D223)-1</f>
        <v>247</v>
      </c>
      <c r="N223" s="6" t="n">
        <f aca="false">RANK(E223,$E$3:$E$304,0)+COUNTIF($E$3:E223,E223)-1</f>
        <v>39</v>
      </c>
      <c r="O223" s="6" t="n">
        <f aca="false">RANK(F223,$F$3:$F$304,0)+COUNTIF($F$3:F223,F223)-1</f>
        <v>48</v>
      </c>
      <c r="P223" s="6" t="n">
        <f aca="false">RANK(G223,$G$3:$G$304,0)+COUNTIF($G$3:G223,G223)-1</f>
        <v>90</v>
      </c>
      <c r="Q223" s="6" t="n">
        <f aca="false">RANK(H223,$H$3:$H$304,0)+COUNTIF($H$3:H223,H223)-1</f>
        <v>43</v>
      </c>
    </row>
    <row r="224" customFormat="false" ht="15" hidden="false" customHeight="false" outlineLevel="0" collapsed="false">
      <c r="A224" s="0" t="s">
        <v>42</v>
      </c>
      <c r="B224" s="2" t="n">
        <f aca="false">ROUND(SUMIFS(Monthly_Sold!$H$2:$H$7864,Monthly_Sold!$F$2:$F$7864,$A224,Monthly_Sold!$B$2:$B$7864,B$2),4)</f>
        <v>13.3</v>
      </c>
      <c r="C224" s="2" t="n">
        <f aca="false">ROUND(SUMIFS(Monthly_Sold!$H$2:$H$7864,Monthly_Sold!$F$2:$F$7864,$A224,Monthly_Sold!$B$2:$B$7864,C$2),4)</f>
        <v>66.02</v>
      </c>
      <c r="D224" s="2" t="n">
        <f aca="false">ROUND(SUMIFS(Monthly_Sold!$H$2:$H$7864,Monthly_Sold!$F$2:$F$7864,$A224,Monthly_Sold!$B$2:$B$7864,D$2),4)</f>
        <v>168.93</v>
      </c>
      <c r="E224" s="2" t="n">
        <f aca="false">ROUND(SUMIFS(Monthly_Sold!$H$2:$H$7864,Monthly_Sold!$F$2:$F$7864,$A224,Monthly_Sold!$B$2:$B$7864,E$2),4)</f>
        <v>589.26</v>
      </c>
      <c r="F224" s="2" t="n">
        <f aca="false">ROUND(SUMIFS(Monthly_Sold!$H$2:$H$7864,Monthly_Sold!$F$2:$F$7864,$A224,Monthly_Sold!$B$2:$B$7864,F$2),4)</f>
        <v>131.21</v>
      </c>
      <c r="G224" s="2" t="n">
        <f aca="false">ROUND(SUMIFS(Monthly_Sold!$H$2:$H$7864,Monthly_Sold!$F$2:$F$7864,$A224,Monthly_Sold!$B$2:$B$7864,G$2),4)</f>
        <v>284.91</v>
      </c>
      <c r="H224" s="2" t="n">
        <f aca="false">ROUND(SUMIFS(Monthly_Sold!$H$2:$H$7864,Monthly_Sold!$F$2:$F$7864,$A224,Monthly_Sold!$B$2:$B$7864,H$2),4)</f>
        <v>0</v>
      </c>
      <c r="I224" s="2" t="n">
        <f aca="false">ROUND(SUM(B224:H224),4)</f>
        <v>1253.63</v>
      </c>
      <c r="J224" s="6" t="n">
        <f aca="false">RANK(I224,$I$3:$I$304,0)+COUNTIF($I$3:I224,I224)-1</f>
        <v>47</v>
      </c>
      <c r="K224" s="6" t="n">
        <f aca="false">RANK(B224,$B$3:$B$304,0)+COUNTIF($B$3:B224,B224)-1</f>
        <v>73</v>
      </c>
      <c r="L224" s="6" t="n">
        <f aca="false">RANK(C224,$C$3:$C$304,0)+COUNTIF($C$3:C224,C224)-1</f>
        <v>62</v>
      </c>
      <c r="M224" s="6" t="n">
        <f aca="false">RANK(D224,$D$3:$D$304,0)+COUNTIF($D$3:D224,D224)-1</f>
        <v>46</v>
      </c>
      <c r="N224" s="6" t="n">
        <f aca="false">RANK(E224,$E$3:$E$304,0)+COUNTIF($E$3:E224,E224)-1</f>
        <v>28</v>
      </c>
      <c r="O224" s="6" t="n">
        <f aca="false">RANK(F224,$F$3:$F$304,0)+COUNTIF($F$3:F224,F224)-1</f>
        <v>57</v>
      </c>
      <c r="P224" s="6" t="n">
        <f aca="false">RANK(G224,$G$3:$G$304,0)+COUNTIF($G$3:G224,G224)-1</f>
        <v>49</v>
      </c>
      <c r="Q224" s="6" t="n">
        <f aca="false">RANK(H224,$H$3:$H$304,0)+COUNTIF($H$3:H224,H224)-1</f>
        <v>252</v>
      </c>
    </row>
    <row r="225" customFormat="false" ht="15" hidden="false" customHeight="false" outlineLevel="0" collapsed="false">
      <c r="A225" s="0" t="s">
        <v>41</v>
      </c>
      <c r="B225" s="2" t="n">
        <f aca="false">ROUND(SUMIFS(Monthly_Sold!$H$2:$H$7864,Monthly_Sold!$F$2:$F$7864,$A225,Monthly_Sold!$B$2:$B$7864,B$2),4)</f>
        <v>888.64</v>
      </c>
      <c r="C225" s="2" t="n">
        <f aca="false">ROUND(SUMIFS(Monthly_Sold!$H$2:$H$7864,Monthly_Sold!$F$2:$F$7864,$A225,Monthly_Sold!$B$2:$B$7864,C$2),4)</f>
        <v>2219.48</v>
      </c>
      <c r="D225" s="2" t="n">
        <f aca="false">ROUND(SUMIFS(Monthly_Sold!$H$2:$H$7864,Monthly_Sold!$F$2:$F$7864,$A225,Monthly_Sold!$B$2:$B$7864,D$2),4)</f>
        <v>1673.78</v>
      </c>
      <c r="E225" s="2" t="n">
        <f aca="false">ROUND(SUMIFS(Monthly_Sold!$H$2:$H$7864,Monthly_Sold!$F$2:$F$7864,$A225,Monthly_Sold!$B$2:$B$7864,E$2),4)</f>
        <v>1032.78</v>
      </c>
      <c r="F225" s="2" t="n">
        <f aca="false">ROUND(SUMIFS(Monthly_Sold!$H$2:$H$7864,Monthly_Sold!$F$2:$F$7864,$A225,Monthly_Sold!$B$2:$B$7864,F$2),4)</f>
        <v>894.78</v>
      </c>
      <c r="G225" s="2" t="n">
        <f aca="false">ROUND(SUMIFS(Monthly_Sold!$H$2:$H$7864,Monthly_Sold!$F$2:$F$7864,$A225,Monthly_Sold!$B$2:$B$7864,G$2),4)</f>
        <v>1626.83</v>
      </c>
      <c r="H225" s="2" t="n">
        <f aca="false">ROUND(SUMIFS(Monthly_Sold!$H$2:$H$7864,Monthly_Sold!$F$2:$F$7864,$A225,Monthly_Sold!$B$2:$B$7864,H$2),4)</f>
        <v>714.58</v>
      </c>
      <c r="I225" s="2" t="n">
        <f aca="false">ROUND(SUM(B225:H225),4)</f>
        <v>9050.87</v>
      </c>
      <c r="J225" s="6" t="n">
        <f aca="false">RANK(I225,$I$3:$I$304,0)+COUNTIF($I$3:I225,I225)-1</f>
        <v>17</v>
      </c>
      <c r="K225" s="6" t="n">
        <f aca="false">RANK(B225,$B$3:$B$304,0)+COUNTIF($B$3:B225,B225)-1</f>
        <v>18</v>
      </c>
      <c r="L225" s="6" t="n">
        <f aca="false">RANK(C225,$C$3:$C$304,0)+COUNTIF($C$3:C225,C225)-1</f>
        <v>11</v>
      </c>
      <c r="M225" s="6" t="n">
        <f aca="false">RANK(D225,$D$3:$D$304,0)+COUNTIF($D$3:D225,D225)-1</f>
        <v>10</v>
      </c>
      <c r="N225" s="6" t="n">
        <f aca="false">RANK(E225,$E$3:$E$304,0)+COUNTIF($E$3:E225,E225)-1</f>
        <v>17</v>
      </c>
      <c r="O225" s="6" t="n">
        <f aca="false">RANK(F225,$F$3:$F$304,0)+COUNTIF($F$3:F225,F225)-1</f>
        <v>24</v>
      </c>
      <c r="P225" s="6" t="n">
        <f aca="false">RANK(G225,$G$3:$G$304,0)+COUNTIF($G$3:G225,G225)-1</f>
        <v>11</v>
      </c>
      <c r="Q225" s="6" t="n">
        <f aca="false">RANK(H225,$H$3:$H$304,0)+COUNTIF($H$3:H225,H225)-1</f>
        <v>8</v>
      </c>
    </row>
    <row r="226" customFormat="false" ht="15" hidden="false" customHeight="false" outlineLevel="0" collapsed="false">
      <c r="A226" s="0" t="s">
        <v>536</v>
      </c>
      <c r="B226" s="2" t="n">
        <f aca="false">ROUND(SUMIFS(Monthly_Sold!$H$2:$H$7864,Monthly_Sold!$F$2:$F$7864,$A226,Monthly_Sold!$B$2:$B$7864,B$2),4)</f>
        <v>3.24</v>
      </c>
      <c r="C226" s="2" t="n">
        <f aca="false">ROUND(SUMIFS(Monthly_Sold!$H$2:$H$7864,Monthly_Sold!$F$2:$F$7864,$A226,Monthly_Sold!$B$2:$B$7864,C$2),4)</f>
        <v>0</v>
      </c>
      <c r="D226" s="2" t="n">
        <f aca="false">ROUND(SUMIFS(Monthly_Sold!$H$2:$H$7864,Monthly_Sold!$F$2:$F$7864,$A226,Monthly_Sold!$B$2:$B$7864,D$2),4)</f>
        <v>2.43</v>
      </c>
      <c r="E226" s="2" t="n">
        <f aca="false">ROUND(SUMIFS(Monthly_Sold!$H$2:$H$7864,Monthly_Sold!$F$2:$F$7864,$A226,Monthly_Sold!$B$2:$B$7864,E$2),4)</f>
        <v>0</v>
      </c>
      <c r="F226" s="2" t="n">
        <f aca="false">ROUND(SUMIFS(Monthly_Sold!$H$2:$H$7864,Monthly_Sold!$F$2:$F$7864,$A226,Monthly_Sold!$B$2:$B$7864,F$2),4)</f>
        <v>0</v>
      </c>
      <c r="G226" s="2" t="n">
        <f aca="false">ROUND(SUMIFS(Monthly_Sold!$H$2:$H$7864,Monthly_Sold!$F$2:$F$7864,$A226,Monthly_Sold!$B$2:$B$7864,G$2),4)</f>
        <v>0</v>
      </c>
      <c r="H226" s="2" t="n">
        <f aca="false">ROUND(SUMIFS(Monthly_Sold!$H$2:$H$7864,Monthly_Sold!$F$2:$F$7864,$A226,Monthly_Sold!$B$2:$B$7864,H$2),4)</f>
        <v>0</v>
      </c>
      <c r="I226" s="2" t="n">
        <f aca="false">ROUND(SUM(B226:H226),4)</f>
        <v>5.67</v>
      </c>
      <c r="J226" s="6" t="n">
        <f aca="false">RANK(I226,$I$3:$I$304,0)+COUNTIF($I$3:I226,I226)-1</f>
        <v>225</v>
      </c>
      <c r="K226" s="6" t="n">
        <f aca="false">RANK(B226,$B$3:$B$304,0)+COUNTIF($B$3:B226,B226)-1</f>
        <v>78</v>
      </c>
      <c r="L226" s="6" t="n">
        <f aca="false">RANK(C226,$C$3:$C$304,0)+COUNTIF($C$3:C226,C226)-1</f>
        <v>248</v>
      </c>
      <c r="M226" s="6" t="n">
        <f aca="false">RANK(D226,$D$3:$D$304,0)+COUNTIF($D$3:D226,D226)-1</f>
        <v>95</v>
      </c>
      <c r="N226" s="6" t="n">
        <f aca="false">RANK(E226,$E$3:$E$304,0)+COUNTIF($E$3:E226,E226)-1</f>
        <v>247</v>
      </c>
      <c r="O226" s="6" t="n">
        <f aca="false">RANK(F226,$F$3:$F$304,0)+COUNTIF($F$3:F226,F226)-1</f>
        <v>267</v>
      </c>
      <c r="P226" s="6" t="n">
        <f aca="false">RANK(G226,$G$3:$G$304,0)+COUNTIF($G$3:G226,G226)-1</f>
        <v>266</v>
      </c>
      <c r="Q226" s="6" t="n">
        <f aca="false">RANK(H226,$H$3:$H$304,0)+COUNTIF($H$3:H226,H226)-1</f>
        <v>253</v>
      </c>
    </row>
    <row r="227" customFormat="false" ht="15" hidden="false" customHeight="false" outlineLevel="0" collapsed="false">
      <c r="A227" s="0" t="s">
        <v>612</v>
      </c>
      <c r="B227" s="2" t="n">
        <f aca="false">ROUND(SUMIFS(Monthly_Sold!$H$2:$H$7864,Monthly_Sold!$F$2:$F$7864,$A227,Monthly_Sold!$B$2:$B$7864,B$2),4)</f>
        <v>0</v>
      </c>
      <c r="C227" s="2" t="n">
        <f aca="false">ROUND(SUMIFS(Monthly_Sold!$H$2:$H$7864,Monthly_Sold!$F$2:$F$7864,$A227,Monthly_Sold!$B$2:$B$7864,C$2),4)</f>
        <v>0.14</v>
      </c>
      <c r="D227" s="2" t="n">
        <f aca="false">ROUND(SUMIFS(Monthly_Sold!$H$2:$H$7864,Monthly_Sold!$F$2:$F$7864,$A227,Monthly_Sold!$B$2:$B$7864,D$2),4)</f>
        <v>0</v>
      </c>
      <c r="E227" s="2" t="n">
        <f aca="false">ROUND(SUMIFS(Monthly_Sold!$H$2:$H$7864,Monthly_Sold!$F$2:$F$7864,$A227,Monthly_Sold!$B$2:$B$7864,E$2),4)</f>
        <v>0</v>
      </c>
      <c r="F227" s="2" t="n">
        <f aca="false">ROUND(SUMIFS(Monthly_Sold!$H$2:$H$7864,Monthly_Sold!$F$2:$F$7864,$A227,Monthly_Sold!$B$2:$B$7864,F$2),4)</f>
        <v>0</v>
      </c>
      <c r="G227" s="2" t="n">
        <f aca="false">ROUND(SUMIFS(Monthly_Sold!$H$2:$H$7864,Monthly_Sold!$F$2:$F$7864,$A227,Monthly_Sold!$B$2:$B$7864,G$2),4)</f>
        <v>0</v>
      </c>
      <c r="H227" s="2" t="n">
        <f aca="false">ROUND(SUMIFS(Monthly_Sold!$H$2:$H$7864,Monthly_Sold!$F$2:$F$7864,$A227,Monthly_Sold!$B$2:$B$7864,H$2),4)</f>
        <v>0</v>
      </c>
      <c r="I227" s="2" t="n">
        <f aca="false">ROUND(SUM(B227:H227),4)</f>
        <v>0.14</v>
      </c>
      <c r="J227" s="6" t="n">
        <f aca="false">RANK(I227,$I$3:$I$304,0)+COUNTIF($I$3:I227,I227)-1</f>
        <v>285</v>
      </c>
      <c r="K227" s="6" t="n">
        <f aca="false">RANK(B227,$B$3:$B$304,0)+COUNTIF($B$3:B227,B227)-1</f>
        <v>243</v>
      </c>
      <c r="L227" s="6" t="n">
        <f aca="false">RANK(C227,$C$3:$C$304,0)+COUNTIF($C$3:C227,C227)-1</f>
        <v>94</v>
      </c>
      <c r="M227" s="6" t="n">
        <f aca="false">RANK(D227,$D$3:$D$304,0)+COUNTIF($D$3:D227,D227)-1</f>
        <v>248</v>
      </c>
      <c r="N227" s="6" t="n">
        <f aca="false">RANK(E227,$E$3:$E$304,0)+COUNTIF($E$3:E227,E227)-1</f>
        <v>248</v>
      </c>
      <c r="O227" s="6" t="n">
        <f aca="false">RANK(F227,$F$3:$F$304,0)+COUNTIF($F$3:F227,F227)-1</f>
        <v>268</v>
      </c>
      <c r="P227" s="6" t="n">
        <f aca="false">RANK(G227,$G$3:$G$304,0)+COUNTIF($G$3:G227,G227)-1</f>
        <v>267</v>
      </c>
      <c r="Q227" s="6" t="n">
        <f aca="false">RANK(H227,$H$3:$H$304,0)+COUNTIF($H$3:H227,H227)-1</f>
        <v>254</v>
      </c>
    </row>
    <row r="228" customFormat="false" ht="15" hidden="false" customHeight="false" outlineLevel="0" collapsed="false">
      <c r="A228" s="0" t="s">
        <v>420</v>
      </c>
      <c r="B228" s="2" t="n">
        <f aca="false">ROUND(SUMIFS(Monthly_Sold!$H$2:$H$7864,Monthly_Sold!$F$2:$F$7864,$A228,Monthly_Sold!$B$2:$B$7864,B$2),4)</f>
        <v>0</v>
      </c>
      <c r="C228" s="2" t="n">
        <f aca="false">ROUND(SUMIFS(Monthly_Sold!$H$2:$H$7864,Monthly_Sold!$F$2:$F$7864,$A228,Monthly_Sold!$B$2:$B$7864,C$2),4)</f>
        <v>0</v>
      </c>
      <c r="D228" s="2" t="n">
        <f aca="false">ROUND(SUMIFS(Monthly_Sold!$H$2:$H$7864,Monthly_Sold!$F$2:$F$7864,$A228,Monthly_Sold!$B$2:$B$7864,D$2),4)</f>
        <v>0</v>
      </c>
      <c r="E228" s="2" t="n">
        <f aca="false">ROUND(SUMIFS(Monthly_Sold!$H$2:$H$7864,Monthly_Sold!$F$2:$F$7864,$A228,Monthly_Sold!$B$2:$B$7864,E$2),4)</f>
        <v>4.18</v>
      </c>
      <c r="F228" s="2" t="n">
        <f aca="false">ROUND(SUMIFS(Monthly_Sold!$H$2:$H$7864,Monthly_Sold!$F$2:$F$7864,$A228,Monthly_Sold!$B$2:$B$7864,F$2),4)</f>
        <v>43.26</v>
      </c>
      <c r="G228" s="2" t="n">
        <f aca="false">ROUND(SUMIFS(Monthly_Sold!$H$2:$H$7864,Monthly_Sold!$F$2:$F$7864,$A228,Monthly_Sold!$B$2:$B$7864,G$2),4)</f>
        <v>0</v>
      </c>
      <c r="H228" s="2" t="n">
        <f aca="false">ROUND(SUMIFS(Monthly_Sold!$H$2:$H$7864,Monthly_Sold!$F$2:$F$7864,$A228,Monthly_Sold!$B$2:$B$7864,H$2),4)</f>
        <v>0</v>
      </c>
      <c r="I228" s="2" t="n">
        <f aca="false">ROUND(SUM(B228:H228),4)</f>
        <v>47.44</v>
      </c>
      <c r="J228" s="6" t="n">
        <f aca="false">RANK(I228,$I$3:$I$304,0)+COUNTIF($I$3:I228,I228)-1</f>
        <v>152</v>
      </c>
      <c r="K228" s="6" t="n">
        <f aca="false">RANK(B228,$B$3:$B$304,0)+COUNTIF($B$3:B228,B228)-1</f>
        <v>244</v>
      </c>
      <c r="L228" s="6" t="n">
        <f aca="false">RANK(C228,$C$3:$C$304,0)+COUNTIF($C$3:C228,C228)-1</f>
        <v>249</v>
      </c>
      <c r="M228" s="6" t="n">
        <f aca="false">RANK(D228,$D$3:$D$304,0)+COUNTIF($D$3:D228,D228)-1</f>
        <v>249</v>
      </c>
      <c r="N228" s="6" t="n">
        <f aca="false">RANK(E228,$E$3:$E$304,0)+COUNTIF($E$3:E228,E228)-1</f>
        <v>85</v>
      </c>
      <c r="O228" s="6" t="n">
        <f aca="false">RANK(F228,$F$3:$F$304,0)+COUNTIF($F$3:F228,F228)-1</f>
        <v>91</v>
      </c>
      <c r="P228" s="6" t="n">
        <f aca="false">RANK(G228,$G$3:$G$304,0)+COUNTIF($G$3:G228,G228)-1</f>
        <v>268</v>
      </c>
      <c r="Q228" s="6" t="n">
        <f aca="false">RANK(H228,$H$3:$H$304,0)+COUNTIF($H$3:H228,H228)-1</f>
        <v>255</v>
      </c>
    </row>
    <row r="229" customFormat="false" ht="15" hidden="false" customHeight="false" outlineLevel="0" collapsed="false">
      <c r="A229" s="0" t="s">
        <v>443</v>
      </c>
      <c r="B229" s="2" t="n">
        <f aca="false">ROUND(SUMIFS(Monthly_Sold!$H$2:$H$7864,Monthly_Sold!$F$2:$F$7864,$A229,Monthly_Sold!$B$2:$B$7864,B$2),4)</f>
        <v>0</v>
      </c>
      <c r="C229" s="2" t="n">
        <f aca="false">ROUND(SUMIFS(Monthly_Sold!$H$2:$H$7864,Monthly_Sold!$F$2:$F$7864,$A229,Monthly_Sold!$B$2:$B$7864,C$2),4)</f>
        <v>0</v>
      </c>
      <c r="D229" s="2" t="n">
        <f aca="false">ROUND(SUMIFS(Monthly_Sold!$H$2:$H$7864,Monthly_Sold!$F$2:$F$7864,$A229,Monthly_Sold!$B$2:$B$7864,D$2),4)</f>
        <v>0</v>
      </c>
      <c r="E229" s="2" t="n">
        <f aca="false">ROUND(SUMIFS(Monthly_Sold!$H$2:$H$7864,Monthly_Sold!$F$2:$F$7864,$A229,Monthly_Sold!$B$2:$B$7864,E$2),4)</f>
        <v>0</v>
      </c>
      <c r="F229" s="2" t="n">
        <f aca="false">ROUND(SUMIFS(Monthly_Sold!$H$2:$H$7864,Monthly_Sold!$F$2:$F$7864,$A229,Monthly_Sold!$B$2:$B$7864,F$2),4)</f>
        <v>0</v>
      </c>
      <c r="G229" s="2" t="n">
        <f aca="false">ROUND(SUMIFS(Monthly_Sold!$H$2:$H$7864,Monthly_Sold!$F$2:$F$7864,$A229,Monthly_Sold!$B$2:$B$7864,G$2),4)</f>
        <v>0</v>
      </c>
      <c r="H229" s="2" t="n">
        <f aca="false">ROUND(SUMIFS(Monthly_Sold!$H$2:$H$7864,Monthly_Sold!$F$2:$F$7864,$A229,Monthly_Sold!$B$2:$B$7864,H$2),4)</f>
        <v>34.69</v>
      </c>
      <c r="I229" s="2" t="n">
        <f aca="false">ROUND(SUM(B229:H229),4)</f>
        <v>34.69</v>
      </c>
      <c r="J229" s="6" t="n">
        <f aca="false">RANK(I229,$I$3:$I$304,0)+COUNTIF($I$3:I229,I229)-1</f>
        <v>167</v>
      </c>
      <c r="K229" s="6" t="n">
        <f aca="false">RANK(B229,$B$3:$B$304,0)+COUNTIF($B$3:B229,B229)-1</f>
        <v>245</v>
      </c>
      <c r="L229" s="6" t="n">
        <f aca="false">RANK(C229,$C$3:$C$304,0)+COUNTIF($C$3:C229,C229)-1</f>
        <v>250</v>
      </c>
      <c r="M229" s="6" t="n">
        <f aca="false">RANK(D229,$D$3:$D$304,0)+COUNTIF($D$3:D229,D229)-1</f>
        <v>250</v>
      </c>
      <c r="N229" s="6" t="n">
        <f aca="false">RANK(E229,$E$3:$E$304,0)+COUNTIF($E$3:E229,E229)-1</f>
        <v>249</v>
      </c>
      <c r="O229" s="6" t="n">
        <f aca="false">RANK(F229,$F$3:$F$304,0)+COUNTIF($F$3:F229,F229)-1</f>
        <v>269</v>
      </c>
      <c r="P229" s="6" t="n">
        <f aca="false">RANK(G229,$G$3:$G$304,0)+COUNTIF($G$3:G229,G229)-1</f>
        <v>269</v>
      </c>
      <c r="Q229" s="6" t="n">
        <f aca="false">RANK(H229,$H$3:$H$304,0)+COUNTIF($H$3:H229,H229)-1</f>
        <v>74</v>
      </c>
    </row>
    <row r="230" customFormat="false" ht="15" hidden="false" customHeight="false" outlineLevel="0" collapsed="false">
      <c r="A230" s="0" t="s">
        <v>380</v>
      </c>
      <c r="B230" s="2" t="n">
        <f aca="false">ROUND(SUMIFS(Monthly_Sold!$H$2:$H$7864,Monthly_Sold!$F$2:$F$7864,$A230,Monthly_Sold!$B$2:$B$7864,B$2),4)</f>
        <v>0</v>
      </c>
      <c r="C230" s="2" t="n">
        <f aca="false">ROUND(SUMIFS(Monthly_Sold!$H$2:$H$7864,Monthly_Sold!$F$2:$F$7864,$A230,Monthly_Sold!$B$2:$B$7864,C$2),4)</f>
        <v>0</v>
      </c>
      <c r="D230" s="2" t="n">
        <f aca="false">ROUND(SUMIFS(Monthly_Sold!$H$2:$H$7864,Monthly_Sold!$F$2:$F$7864,$A230,Monthly_Sold!$B$2:$B$7864,D$2),4)</f>
        <v>0</v>
      </c>
      <c r="E230" s="2" t="n">
        <f aca="false">ROUND(SUMIFS(Monthly_Sold!$H$2:$H$7864,Monthly_Sold!$F$2:$F$7864,$A230,Monthly_Sold!$B$2:$B$7864,E$2),4)</f>
        <v>0</v>
      </c>
      <c r="F230" s="2" t="n">
        <f aca="false">ROUND(SUMIFS(Monthly_Sold!$H$2:$H$7864,Monthly_Sold!$F$2:$F$7864,$A230,Monthly_Sold!$B$2:$B$7864,F$2),4)</f>
        <v>0</v>
      </c>
      <c r="G230" s="2" t="n">
        <f aca="false">ROUND(SUMIFS(Monthly_Sold!$H$2:$H$7864,Monthly_Sold!$F$2:$F$7864,$A230,Monthly_Sold!$B$2:$B$7864,G$2),4)</f>
        <v>37.25</v>
      </c>
      <c r="H230" s="2" t="n">
        <f aca="false">ROUND(SUMIFS(Monthly_Sold!$H$2:$H$7864,Monthly_Sold!$F$2:$F$7864,$A230,Monthly_Sold!$B$2:$B$7864,H$2),4)</f>
        <v>33.77</v>
      </c>
      <c r="I230" s="2" t="n">
        <f aca="false">ROUND(SUM(B230:H230),4)</f>
        <v>71.02</v>
      </c>
      <c r="J230" s="6" t="n">
        <f aca="false">RANK(I230,$I$3:$I$304,0)+COUNTIF($I$3:I230,I230)-1</f>
        <v>134</v>
      </c>
      <c r="K230" s="6" t="n">
        <f aca="false">RANK(B230,$B$3:$B$304,0)+COUNTIF($B$3:B230,B230)-1</f>
        <v>246</v>
      </c>
      <c r="L230" s="6" t="n">
        <f aca="false">RANK(C230,$C$3:$C$304,0)+COUNTIF($C$3:C230,C230)-1</f>
        <v>251</v>
      </c>
      <c r="M230" s="6" t="n">
        <f aca="false">RANK(D230,$D$3:$D$304,0)+COUNTIF($D$3:D230,D230)-1</f>
        <v>251</v>
      </c>
      <c r="N230" s="6" t="n">
        <f aca="false">RANK(E230,$E$3:$E$304,0)+COUNTIF($E$3:E230,E230)-1</f>
        <v>250</v>
      </c>
      <c r="O230" s="6" t="n">
        <f aca="false">RANK(F230,$F$3:$F$304,0)+COUNTIF($F$3:F230,F230)-1</f>
        <v>270</v>
      </c>
      <c r="P230" s="6" t="n">
        <f aca="false">RANK(G230,$G$3:$G$304,0)+COUNTIF($G$3:G230,G230)-1</f>
        <v>102</v>
      </c>
      <c r="Q230" s="6" t="n">
        <f aca="false">RANK(H230,$H$3:$H$304,0)+COUNTIF($H$3:H230,H230)-1</f>
        <v>76</v>
      </c>
    </row>
    <row r="231" customFormat="false" ht="15" hidden="false" customHeight="false" outlineLevel="0" collapsed="false">
      <c r="A231" s="0" t="s">
        <v>615</v>
      </c>
      <c r="B231" s="2" t="n">
        <f aca="false">ROUND(SUMIFS(Monthly_Sold!$H$2:$H$7864,Monthly_Sold!$F$2:$F$7864,$A231,Monthly_Sold!$B$2:$B$7864,B$2),4)</f>
        <v>0</v>
      </c>
      <c r="C231" s="2" t="n">
        <f aca="false">ROUND(SUMIFS(Monthly_Sold!$H$2:$H$7864,Monthly_Sold!$F$2:$F$7864,$A231,Monthly_Sold!$B$2:$B$7864,C$2),4)</f>
        <v>0</v>
      </c>
      <c r="D231" s="2" t="n">
        <f aca="false">ROUND(SUMIFS(Monthly_Sold!$H$2:$H$7864,Monthly_Sold!$F$2:$F$7864,$A231,Monthly_Sold!$B$2:$B$7864,D$2),4)</f>
        <v>0</v>
      </c>
      <c r="E231" s="2" t="n">
        <f aca="false">ROUND(SUMIFS(Monthly_Sold!$H$2:$H$7864,Monthly_Sold!$F$2:$F$7864,$A231,Monthly_Sold!$B$2:$B$7864,E$2),4)</f>
        <v>0</v>
      </c>
      <c r="F231" s="2" t="n">
        <f aca="false">ROUND(SUMIFS(Monthly_Sold!$H$2:$H$7864,Monthly_Sold!$F$2:$F$7864,$A231,Monthly_Sold!$B$2:$B$7864,F$2),4)</f>
        <v>0</v>
      </c>
      <c r="G231" s="2" t="n">
        <f aca="false">ROUND(SUMIFS(Monthly_Sold!$H$2:$H$7864,Monthly_Sold!$F$2:$F$7864,$A231,Monthly_Sold!$B$2:$B$7864,G$2),4)</f>
        <v>0.08</v>
      </c>
      <c r="H231" s="2" t="n">
        <f aca="false">ROUND(SUMIFS(Monthly_Sold!$H$2:$H$7864,Monthly_Sold!$F$2:$F$7864,$A231,Monthly_Sold!$B$2:$B$7864,H$2),4)</f>
        <v>0</v>
      </c>
      <c r="I231" s="2" t="n">
        <f aca="false">ROUND(SUM(B231:H231),4)</f>
        <v>0.08</v>
      </c>
      <c r="J231" s="6" t="n">
        <f aca="false">RANK(I231,$I$3:$I$304,0)+COUNTIF($I$3:I231,I231)-1</f>
        <v>289</v>
      </c>
      <c r="K231" s="6" t="n">
        <f aca="false">RANK(B231,$B$3:$B$304,0)+COUNTIF($B$3:B231,B231)-1</f>
        <v>247</v>
      </c>
      <c r="L231" s="6" t="n">
        <f aca="false">RANK(C231,$C$3:$C$304,0)+COUNTIF($C$3:C231,C231)-1</f>
        <v>252</v>
      </c>
      <c r="M231" s="6" t="n">
        <f aca="false">RANK(D231,$D$3:$D$304,0)+COUNTIF($D$3:D231,D231)-1</f>
        <v>252</v>
      </c>
      <c r="N231" s="6" t="n">
        <f aca="false">RANK(E231,$E$3:$E$304,0)+COUNTIF($E$3:E231,E231)-1</f>
        <v>251</v>
      </c>
      <c r="O231" s="6" t="n">
        <f aca="false">RANK(F231,$F$3:$F$304,0)+COUNTIF($F$3:F231,F231)-1</f>
        <v>271</v>
      </c>
      <c r="P231" s="6" t="n">
        <f aca="false">RANK(G231,$G$3:$G$304,0)+COUNTIF($G$3:G231,G231)-1</f>
        <v>173</v>
      </c>
      <c r="Q231" s="6" t="n">
        <f aca="false">RANK(H231,$H$3:$H$304,0)+COUNTIF($H$3:H231,H231)-1</f>
        <v>256</v>
      </c>
    </row>
    <row r="232" customFormat="false" ht="15" hidden="false" customHeight="false" outlineLevel="0" collapsed="false">
      <c r="A232" s="0" t="s">
        <v>366</v>
      </c>
      <c r="B232" s="2" t="n">
        <f aca="false">ROUND(SUMIFS(Monthly_Sold!$H$2:$H$7864,Monthly_Sold!$F$2:$F$7864,$A232,Monthly_Sold!$B$2:$B$7864,B$2),4)</f>
        <v>0</v>
      </c>
      <c r="C232" s="2" t="n">
        <f aca="false">ROUND(SUMIFS(Monthly_Sold!$H$2:$H$7864,Monthly_Sold!$F$2:$F$7864,$A232,Monthly_Sold!$B$2:$B$7864,C$2),4)</f>
        <v>0</v>
      </c>
      <c r="D232" s="2" t="n">
        <f aca="false">ROUND(SUMIFS(Monthly_Sold!$H$2:$H$7864,Monthly_Sold!$F$2:$F$7864,$A232,Monthly_Sold!$B$2:$B$7864,D$2),4)</f>
        <v>0</v>
      </c>
      <c r="E232" s="2" t="n">
        <f aca="false">ROUND(SUMIFS(Monthly_Sold!$H$2:$H$7864,Monthly_Sold!$F$2:$F$7864,$A232,Monthly_Sold!$B$2:$B$7864,E$2),4)</f>
        <v>0</v>
      </c>
      <c r="F232" s="2" t="n">
        <f aca="false">ROUND(SUMIFS(Monthly_Sold!$H$2:$H$7864,Monthly_Sold!$F$2:$F$7864,$A232,Monthly_Sold!$B$2:$B$7864,F$2),4)</f>
        <v>0</v>
      </c>
      <c r="G232" s="2" t="n">
        <f aca="false">ROUND(SUMIFS(Monthly_Sold!$H$2:$H$7864,Monthly_Sold!$F$2:$F$7864,$A232,Monthly_Sold!$B$2:$B$7864,G$2),4)</f>
        <v>25.86</v>
      </c>
      <c r="H232" s="2" t="n">
        <f aca="false">ROUND(SUMIFS(Monthly_Sold!$H$2:$H$7864,Monthly_Sold!$F$2:$F$7864,$A232,Monthly_Sold!$B$2:$B$7864,H$2),4)</f>
        <v>63.05</v>
      </c>
      <c r="I232" s="2" t="n">
        <f aca="false">ROUND(SUM(B232:H232),4)</f>
        <v>88.91</v>
      </c>
      <c r="J232" s="6" t="n">
        <f aca="false">RANK(I232,$I$3:$I$304,0)+COUNTIF($I$3:I232,I232)-1</f>
        <v>123</v>
      </c>
      <c r="K232" s="6" t="n">
        <f aca="false">RANK(B232,$B$3:$B$304,0)+COUNTIF($B$3:B232,B232)-1</f>
        <v>248</v>
      </c>
      <c r="L232" s="6" t="n">
        <f aca="false">RANK(C232,$C$3:$C$304,0)+COUNTIF($C$3:C232,C232)-1</f>
        <v>253</v>
      </c>
      <c r="M232" s="6" t="n">
        <f aca="false">RANK(D232,$D$3:$D$304,0)+COUNTIF($D$3:D232,D232)-1</f>
        <v>253</v>
      </c>
      <c r="N232" s="6" t="n">
        <f aca="false">RANK(E232,$E$3:$E$304,0)+COUNTIF($E$3:E232,E232)-1</f>
        <v>252</v>
      </c>
      <c r="O232" s="6" t="n">
        <f aca="false">RANK(F232,$F$3:$F$304,0)+COUNTIF($F$3:F232,F232)-1</f>
        <v>272</v>
      </c>
      <c r="P232" s="6" t="n">
        <f aca="false">RANK(G232,$G$3:$G$304,0)+COUNTIF($G$3:G232,G232)-1</f>
        <v>113</v>
      </c>
      <c r="Q232" s="6" t="n">
        <f aca="false">RANK(H232,$H$3:$H$304,0)+COUNTIF($H$3:H232,H232)-1</f>
        <v>59</v>
      </c>
    </row>
    <row r="233" customFormat="false" ht="15" hidden="false" customHeight="false" outlineLevel="0" collapsed="false">
      <c r="A233" s="0" t="s">
        <v>456</v>
      </c>
      <c r="B233" s="2" t="n">
        <f aca="false">ROUND(SUMIFS(Monthly_Sold!$H$2:$H$7864,Monthly_Sold!$F$2:$F$7864,$A233,Monthly_Sold!$B$2:$B$7864,B$2),4)</f>
        <v>0</v>
      </c>
      <c r="C233" s="2" t="n">
        <f aca="false">ROUND(SUMIFS(Monthly_Sold!$H$2:$H$7864,Monthly_Sold!$F$2:$F$7864,$A233,Monthly_Sold!$B$2:$B$7864,C$2),4)</f>
        <v>0</v>
      </c>
      <c r="D233" s="2" t="n">
        <f aca="false">ROUND(SUMIFS(Monthly_Sold!$H$2:$H$7864,Monthly_Sold!$F$2:$F$7864,$A233,Monthly_Sold!$B$2:$B$7864,D$2),4)</f>
        <v>0</v>
      </c>
      <c r="E233" s="2" t="n">
        <f aca="false">ROUND(SUMIFS(Monthly_Sold!$H$2:$H$7864,Monthly_Sold!$F$2:$F$7864,$A233,Monthly_Sold!$B$2:$B$7864,E$2),4)</f>
        <v>0</v>
      </c>
      <c r="F233" s="2" t="n">
        <f aca="false">ROUND(SUMIFS(Monthly_Sold!$H$2:$H$7864,Monthly_Sold!$F$2:$F$7864,$A233,Monthly_Sold!$B$2:$B$7864,F$2),4)</f>
        <v>0</v>
      </c>
      <c r="G233" s="2" t="n">
        <f aca="false">ROUND(SUMIFS(Monthly_Sold!$H$2:$H$7864,Monthly_Sold!$F$2:$F$7864,$A233,Monthly_Sold!$B$2:$B$7864,G$2),4)</f>
        <v>17.12</v>
      </c>
      <c r="H233" s="2" t="n">
        <f aca="false">ROUND(SUMIFS(Monthly_Sold!$H$2:$H$7864,Monthly_Sold!$F$2:$F$7864,$A233,Monthly_Sold!$B$2:$B$7864,H$2),4)</f>
        <v>9.54</v>
      </c>
      <c r="I233" s="2" t="n">
        <f aca="false">ROUND(SUM(B233:H233),4)</f>
        <v>26.66</v>
      </c>
      <c r="J233" s="6" t="n">
        <f aca="false">RANK(I233,$I$3:$I$304,0)+COUNTIF($I$3:I233,I233)-1</f>
        <v>174</v>
      </c>
      <c r="K233" s="6" t="n">
        <f aca="false">RANK(B233,$B$3:$B$304,0)+COUNTIF($B$3:B233,B233)-1</f>
        <v>249</v>
      </c>
      <c r="L233" s="6" t="n">
        <f aca="false">RANK(C233,$C$3:$C$304,0)+COUNTIF($C$3:C233,C233)-1</f>
        <v>254</v>
      </c>
      <c r="M233" s="6" t="n">
        <f aca="false">RANK(D233,$D$3:$D$304,0)+COUNTIF($D$3:D233,D233)-1</f>
        <v>254</v>
      </c>
      <c r="N233" s="6" t="n">
        <f aca="false">RANK(E233,$E$3:$E$304,0)+COUNTIF($E$3:E233,E233)-1</f>
        <v>253</v>
      </c>
      <c r="O233" s="6" t="n">
        <f aca="false">RANK(F233,$F$3:$F$304,0)+COUNTIF($F$3:F233,F233)-1</f>
        <v>273</v>
      </c>
      <c r="P233" s="6" t="n">
        <f aca="false">RANK(G233,$G$3:$G$304,0)+COUNTIF($G$3:G233,G233)-1</f>
        <v>122</v>
      </c>
      <c r="Q233" s="6" t="n">
        <f aca="false">RANK(H233,$H$3:$H$304,0)+COUNTIF($H$3:H233,H233)-1</f>
        <v>109</v>
      </c>
    </row>
    <row r="234" customFormat="false" ht="15" hidden="false" customHeight="false" outlineLevel="0" collapsed="false">
      <c r="A234" s="0" t="s">
        <v>399</v>
      </c>
      <c r="B234" s="2" t="n">
        <f aca="false">ROUND(SUMIFS(Monthly_Sold!$H$2:$H$7864,Monthly_Sold!$F$2:$F$7864,$A234,Monthly_Sold!$B$2:$B$7864,B$2),4)</f>
        <v>0</v>
      </c>
      <c r="C234" s="2" t="n">
        <f aca="false">ROUND(SUMIFS(Monthly_Sold!$H$2:$H$7864,Monthly_Sold!$F$2:$F$7864,$A234,Monthly_Sold!$B$2:$B$7864,C$2),4)</f>
        <v>0</v>
      </c>
      <c r="D234" s="2" t="n">
        <f aca="false">ROUND(SUMIFS(Monthly_Sold!$H$2:$H$7864,Monthly_Sold!$F$2:$F$7864,$A234,Monthly_Sold!$B$2:$B$7864,D$2),4)</f>
        <v>0</v>
      </c>
      <c r="E234" s="2" t="n">
        <f aca="false">ROUND(SUMIFS(Monthly_Sold!$H$2:$H$7864,Monthly_Sold!$F$2:$F$7864,$A234,Monthly_Sold!$B$2:$B$7864,E$2),4)</f>
        <v>0</v>
      </c>
      <c r="F234" s="2" t="n">
        <f aca="false">ROUND(SUMIFS(Monthly_Sold!$H$2:$H$7864,Monthly_Sold!$F$2:$F$7864,$A234,Monthly_Sold!$B$2:$B$7864,F$2),4)</f>
        <v>59.04</v>
      </c>
      <c r="G234" s="2" t="n">
        <f aca="false">ROUND(SUMIFS(Monthly_Sold!$H$2:$H$7864,Monthly_Sold!$F$2:$F$7864,$A234,Monthly_Sold!$B$2:$B$7864,G$2),4)</f>
        <v>0</v>
      </c>
      <c r="H234" s="2" t="n">
        <f aca="false">ROUND(SUMIFS(Monthly_Sold!$H$2:$H$7864,Monthly_Sold!$F$2:$F$7864,$A234,Monthly_Sold!$B$2:$B$7864,H$2),4)</f>
        <v>0</v>
      </c>
      <c r="I234" s="2" t="n">
        <f aca="false">ROUND(SUM(B234:H234),4)</f>
        <v>59.04</v>
      </c>
      <c r="J234" s="6" t="n">
        <f aca="false">RANK(I234,$I$3:$I$304,0)+COUNTIF($I$3:I234,I234)-1</f>
        <v>140</v>
      </c>
      <c r="K234" s="6" t="n">
        <f aca="false">RANK(B234,$B$3:$B$304,0)+COUNTIF($B$3:B234,B234)-1</f>
        <v>250</v>
      </c>
      <c r="L234" s="6" t="n">
        <f aca="false">RANK(C234,$C$3:$C$304,0)+COUNTIF($C$3:C234,C234)-1</f>
        <v>255</v>
      </c>
      <c r="M234" s="6" t="n">
        <f aca="false">RANK(D234,$D$3:$D$304,0)+COUNTIF($D$3:D234,D234)-1</f>
        <v>255</v>
      </c>
      <c r="N234" s="6" t="n">
        <f aca="false">RANK(E234,$E$3:$E$304,0)+COUNTIF($E$3:E234,E234)-1</f>
        <v>254</v>
      </c>
      <c r="O234" s="6" t="n">
        <f aca="false">RANK(F234,$F$3:$F$304,0)+COUNTIF($F$3:F234,F234)-1</f>
        <v>81</v>
      </c>
      <c r="P234" s="6" t="n">
        <f aca="false">RANK(G234,$G$3:$G$304,0)+COUNTIF($G$3:G234,G234)-1</f>
        <v>270</v>
      </c>
      <c r="Q234" s="6" t="n">
        <f aca="false">RANK(H234,$H$3:$H$304,0)+COUNTIF($H$3:H234,H234)-1</f>
        <v>257</v>
      </c>
    </row>
    <row r="235" customFormat="false" ht="15" hidden="false" customHeight="false" outlineLevel="0" collapsed="false">
      <c r="A235" s="0" t="s">
        <v>560</v>
      </c>
      <c r="B235" s="2" t="n">
        <f aca="false">ROUND(SUMIFS(Monthly_Sold!$H$2:$H$7864,Monthly_Sold!$F$2:$F$7864,$A235,Monthly_Sold!$B$2:$B$7864,B$2),4)</f>
        <v>0</v>
      </c>
      <c r="C235" s="2" t="n">
        <f aca="false">ROUND(SUMIFS(Monthly_Sold!$H$2:$H$7864,Monthly_Sold!$F$2:$F$7864,$A235,Monthly_Sold!$B$2:$B$7864,C$2),4)</f>
        <v>0</v>
      </c>
      <c r="D235" s="2" t="n">
        <f aca="false">ROUND(SUMIFS(Monthly_Sold!$H$2:$H$7864,Monthly_Sold!$F$2:$F$7864,$A235,Monthly_Sold!$B$2:$B$7864,D$2),4)</f>
        <v>0</v>
      </c>
      <c r="E235" s="2" t="n">
        <f aca="false">ROUND(SUMIFS(Monthly_Sold!$H$2:$H$7864,Monthly_Sold!$F$2:$F$7864,$A235,Monthly_Sold!$B$2:$B$7864,E$2),4)</f>
        <v>0</v>
      </c>
      <c r="F235" s="2" t="n">
        <f aca="false">ROUND(SUMIFS(Monthly_Sold!$H$2:$H$7864,Monthly_Sold!$F$2:$F$7864,$A235,Monthly_Sold!$B$2:$B$7864,F$2),4)</f>
        <v>2.58</v>
      </c>
      <c r="G235" s="2" t="n">
        <f aca="false">ROUND(SUMIFS(Monthly_Sold!$H$2:$H$7864,Monthly_Sold!$F$2:$F$7864,$A235,Monthly_Sold!$B$2:$B$7864,G$2),4)</f>
        <v>0</v>
      </c>
      <c r="H235" s="2" t="n">
        <f aca="false">ROUND(SUMIFS(Monthly_Sold!$H$2:$H$7864,Monthly_Sold!$F$2:$F$7864,$A235,Monthly_Sold!$B$2:$B$7864,H$2),4)</f>
        <v>0</v>
      </c>
      <c r="I235" s="2" t="n">
        <f aca="false">ROUND(SUM(B235:H235),4)</f>
        <v>2.58</v>
      </c>
      <c r="J235" s="6" t="n">
        <f aca="false">RANK(I235,$I$3:$I$304,0)+COUNTIF($I$3:I235,I235)-1</f>
        <v>243</v>
      </c>
      <c r="K235" s="6" t="n">
        <f aca="false">RANK(B235,$B$3:$B$304,0)+COUNTIF($B$3:B235,B235)-1</f>
        <v>251</v>
      </c>
      <c r="L235" s="6" t="n">
        <f aca="false">RANK(C235,$C$3:$C$304,0)+COUNTIF($C$3:C235,C235)-1</f>
        <v>256</v>
      </c>
      <c r="M235" s="6" t="n">
        <f aca="false">RANK(D235,$D$3:$D$304,0)+COUNTIF($D$3:D235,D235)-1</f>
        <v>256</v>
      </c>
      <c r="N235" s="6" t="n">
        <f aca="false">RANK(E235,$E$3:$E$304,0)+COUNTIF($E$3:E235,E235)-1</f>
        <v>255</v>
      </c>
      <c r="O235" s="6" t="n">
        <f aca="false">RANK(F235,$F$3:$F$304,0)+COUNTIF($F$3:F235,F235)-1</f>
        <v>151</v>
      </c>
      <c r="P235" s="6" t="n">
        <f aca="false">RANK(G235,$G$3:$G$304,0)+COUNTIF($G$3:G235,G235)-1</f>
        <v>271</v>
      </c>
      <c r="Q235" s="6" t="n">
        <f aca="false">RANK(H235,$H$3:$H$304,0)+COUNTIF($H$3:H235,H235)-1</f>
        <v>258</v>
      </c>
    </row>
    <row r="236" customFormat="false" ht="15" hidden="false" customHeight="false" outlineLevel="0" collapsed="false">
      <c r="A236" s="0" t="s">
        <v>220</v>
      </c>
      <c r="B236" s="2" t="n">
        <f aca="false">ROUND(SUMIFS(Monthly_Sold!$H$2:$H$7864,Monthly_Sold!$F$2:$F$7864,$A236,Monthly_Sold!$B$2:$B$7864,B$2),4)</f>
        <v>0</v>
      </c>
      <c r="C236" s="2" t="n">
        <f aca="false">ROUND(SUMIFS(Monthly_Sold!$H$2:$H$7864,Monthly_Sold!$F$2:$F$7864,$A236,Monthly_Sold!$B$2:$B$7864,C$2),4)</f>
        <v>0</v>
      </c>
      <c r="D236" s="2" t="n">
        <f aca="false">ROUND(SUMIFS(Monthly_Sold!$H$2:$H$7864,Monthly_Sold!$F$2:$F$7864,$A236,Monthly_Sold!$B$2:$B$7864,D$2),4)</f>
        <v>0</v>
      </c>
      <c r="E236" s="2" t="n">
        <f aca="false">ROUND(SUMIFS(Monthly_Sold!$H$2:$H$7864,Monthly_Sold!$F$2:$F$7864,$A236,Monthly_Sold!$B$2:$B$7864,E$2),4)</f>
        <v>0</v>
      </c>
      <c r="F236" s="2" t="n">
        <f aca="false">ROUND(SUMIFS(Monthly_Sold!$H$2:$H$7864,Monthly_Sold!$F$2:$F$7864,$A236,Monthly_Sold!$B$2:$B$7864,F$2),4)</f>
        <v>374.82</v>
      </c>
      <c r="G236" s="2" t="n">
        <f aca="false">ROUND(SUMIFS(Monthly_Sold!$H$2:$H$7864,Monthly_Sold!$F$2:$F$7864,$A236,Monthly_Sold!$B$2:$B$7864,G$2),4)</f>
        <v>386.6</v>
      </c>
      <c r="H236" s="2" t="n">
        <f aca="false">ROUND(SUMIFS(Monthly_Sold!$H$2:$H$7864,Monthly_Sold!$F$2:$F$7864,$A236,Monthly_Sold!$B$2:$B$7864,H$2),4)</f>
        <v>19.73</v>
      </c>
      <c r="I236" s="2" t="n">
        <f aca="false">ROUND(SUM(B236:H236),4)</f>
        <v>781.15</v>
      </c>
      <c r="J236" s="6" t="n">
        <f aca="false">RANK(I236,$I$3:$I$304,0)+COUNTIF($I$3:I236,I236)-1</f>
        <v>60</v>
      </c>
      <c r="K236" s="6" t="n">
        <f aca="false">RANK(B236,$B$3:$B$304,0)+COUNTIF($B$3:B236,B236)-1</f>
        <v>252</v>
      </c>
      <c r="L236" s="6" t="n">
        <f aca="false">RANK(C236,$C$3:$C$304,0)+COUNTIF($C$3:C236,C236)-1</f>
        <v>257</v>
      </c>
      <c r="M236" s="6" t="n">
        <f aca="false">RANK(D236,$D$3:$D$304,0)+COUNTIF($D$3:D236,D236)-1</f>
        <v>257</v>
      </c>
      <c r="N236" s="6" t="n">
        <f aca="false">RANK(E236,$E$3:$E$304,0)+COUNTIF($E$3:E236,E236)-1</f>
        <v>256</v>
      </c>
      <c r="O236" s="6" t="n">
        <f aca="false">RANK(F236,$F$3:$F$304,0)+COUNTIF($F$3:F236,F236)-1</f>
        <v>34</v>
      </c>
      <c r="P236" s="6" t="n">
        <f aca="false">RANK(G236,$G$3:$G$304,0)+COUNTIF($G$3:G236,G236)-1</f>
        <v>42</v>
      </c>
      <c r="Q236" s="6" t="n">
        <f aca="false">RANK(H236,$H$3:$H$304,0)+COUNTIF($H$3:H236,H236)-1</f>
        <v>93</v>
      </c>
    </row>
    <row r="237" customFormat="false" ht="15" hidden="false" customHeight="false" outlineLevel="0" collapsed="false">
      <c r="A237" s="0" t="s">
        <v>225</v>
      </c>
      <c r="B237" s="2" t="n">
        <f aca="false">ROUND(SUMIFS(Monthly_Sold!$H$2:$H$7864,Monthly_Sold!$F$2:$F$7864,$A237,Monthly_Sold!$B$2:$B$7864,B$2),4)</f>
        <v>0</v>
      </c>
      <c r="C237" s="2" t="n">
        <f aca="false">ROUND(SUMIFS(Monthly_Sold!$H$2:$H$7864,Monthly_Sold!$F$2:$F$7864,$A237,Monthly_Sold!$B$2:$B$7864,C$2),4)</f>
        <v>0</v>
      </c>
      <c r="D237" s="2" t="n">
        <f aca="false">ROUND(SUMIFS(Monthly_Sold!$H$2:$H$7864,Monthly_Sold!$F$2:$F$7864,$A237,Monthly_Sold!$B$2:$B$7864,D$2),4)</f>
        <v>91.66</v>
      </c>
      <c r="E237" s="2" t="n">
        <f aca="false">ROUND(SUMIFS(Monthly_Sold!$H$2:$H$7864,Monthly_Sold!$F$2:$F$7864,$A237,Monthly_Sold!$B$2:$B$7864,E$2),4)</f>
        <v>187.96</v>
      </c>
      <c r="F237" s="2" t="n">
        <f aca="false">ROUND(SUMIFS(Monthly_Sold!$H$2:$H$7864,Monthly_Sold!$F$2:$F$7864,$A237,Monthly_Sold!$B$2:$B$7864,F$2),4)</f>
        <v>372.19</v>
      </c>
      <c r="G237" s="2" t="n">
        <f aca="false">ROUND(SUMIFS(Monthly_Sold!$H$2:$H$7864,Monthly_Sold!$F$2:$F$7864,$A237,Monthly_Sold!$B$2:$B$7864,G$2),4)</f>
        <v>155.27</v>
      </c>
      <c r="H237" s="2" t="n">
        <f aca="false">ROUND(SUMIFS(Monthly_Sold!$H$2:$H$7864,Monthly_Sold!$F$2:$F$7864,$A237,Monthly_Sold!$B$2:$B$7864,H$2),4)</f>
        <v>38.55</v>
      </c>
      <c r="I237" s="2" t="n">
        <f aca="false">ROUND(SUM(B237:H237),4)</f>
        <v>845.63</v>
      </c>
      <c r="J237" s="6" t="n">
        <f aca="false">RANK(I237,$I$3:$I$304,0)+COUNTIF($I$3:I237,I237)-1</f>
        <v>58</v>
      </c>
      <c r="K237" s="6" t="n">
        <f aca="false">RANK(B237,$B$3:$B$304,0)+COUNTIF($B$3:B237,B237)-1</f>
        <v>253</v>
      </c>
      <c r="L237" s="6" t="n">
        <f aca="false">RANK(C237,$C$3:$C$304,0)+COUNTIF($C$3:C237,C237)-1</f>
        <v>258</v>
      </c>
      <c r="M237" s="6" t="n">
        <f aca="false">RANK(D237,$D$3:$D$304,0)+COUNTIF($D$3:D237,D237)-1</f>
        <v>55</v>
      </c>
      <c r="N237" s="6" t="n">
        <f aca="false">RANK(E237,$E$3:$E$304,0)+COUNTIF($E$3:E237,E237)-1</f>
        <v>44</v>
      </c>
      <c r="O237" s="6" t="n">
        <f aca="false">RANK(F237,$F$3:$F$304,0)+COUNTIF($F$3:F237,F237)-1</f>
        <v>35</v>
      </c>
      <c r="P237" s="6" t="n">
        <f aca="false">RANK(G237,$G$3:$G$304,0)+COUNTIF($G$3:G237,G237)-1</f>
        <v>68</v>
      </c>
      <c r="Q237" s="6" t="n">
        <f aca="false">RANK(H237,$H$3:$H$304,0)+COUNTIF($H$3:H237,H237)-1</f>
        <v>68</v>
      </c>
    </row>
    <row r="238" customFormat="false" ht="15" hidden="false" customHeight="false" outlineLevel="0" collapsed="false">
      <c r="A238" s="0" t="s">
        <v>504</v>
      </c>
      <c r="B238" s="2" t="n">
        <f aca="false">ROUND(SUMIFS(Monthly_Sold!$H$2:$H$7864,Monthly_Sold!$F$2:$F$7864,$A238,Monthly_Sold!$B$2:$B$7864,B$2),4)</f>
        <v>0</v>
      </c>
      <c r="C238" s="2" t="n">
        <f aca="false">ROUND(SUMIFS(Monthly_Sold!$H$2:$H$7864,Monthly_Sold!$F$2:$F$7864,$A238,Monthly_Sold!$B$2:$B$7864,C$2),4)</f>
        <v>1.54</v>
      </c>
      <c r="D238" s="2" t="n">
        <f aca="false">ROUND(SUMIFS(Monthly_Sold!$H$2:$H$7864,Monthly_Sold!$F$2:$F$7864,$A238,Monthly_Sold!$B$2:$B$7864,D$2),4)</f>
        <v>11.57</v>
      </c>
      <c r="E238" s="2" t="n">
        <f aca="false">ROUND(SUMIFS(Monthly_Sold!$H$2:$H$7864,Monthly_Sold!$F$2:$F$7864,$A238,Monthly_Sold!$B$2:$B$7864,E$2),4)</f>
        <v>0</v>
      </c>
      <c r="F238" s="2" t="n">
        <f aca="false">ROUND(SUMIFS(Monthly_Sold!$H$2:$H$7864,Monthly_Sold!$F$2:$F$7864,$A238,Monthly_Sold!$B$2:$B$7864,F$2),4)</f>
        <v>0</v>
      </c>
      <c r="G238" s="2" t="n">
        <f aca="false">ROUND(SUMIFS(Monthly_Sold!$H$2:$H$7864,Monthly_Sold!$F$2:$F$7864,$A238,Monthly_Sold!$B$2:$B$7864,G$2),4)</f>
        <v>0</v>
      </c>
      <c r="H238" s="2" t="n">
        <f aca="false">ROUND(SUMIFS(Monthly_Sold!$H$2:$H$7864,Monthly_Sold!$F$2:$F$7864,$A238,Monthly_Sold!$B$2:$B$7864,H$2),4)</f>
        <v>0</v>
      </c>
      <c r="I238" s="2" t="n">
        <f aca="false">ROUND(SUM(B238:H238),4)</f>
        <v>13.11</v>
      </c>
      <c r="J238" s="6" t="n">
        <f aca="false">RANK(I238,$I$3:$I$304,0)+COUNTIF($I$3:I238,I238)-1</f>
        <v>203</v>
      </c>
      <c r="K238" s="6" t="n">
        <f aca="false">RANK(B238,$B$3:$B$304,0)+COUNTIF($B$3:B238,B238)-1</f>
        <v>254</v>
      </c>
      <c r="L238" s="6" t="n">
        <f aca="false">RANK(C238,$C$3:$C$304,0)+COUNTIF($C$3:C238,C238)-1</f>
        <v>84</v>
      </c>
      <c r="M238" s="6" t="n">
        <f aca="false">RANK(D238,$D$3:$D$304,0)+COUNTIF($D$3:D238,D238)-1</f>
        <v>82</v>
      </c>
      <c r="N238" s="6" t="n">
        <f aca="false">RANK(E238,$E$3:$E$304,0)+COUNTIF($E$3:E238,E238)-1</f>
        <v>257</v>
      </c>
      <c r="O238" s="6" t="n">
        <f aca="false">RANK(F238,$F$3:$F$304,0)+COUNTIF($F$3:F238,F238)-1</f>
        <v>274</v>
      </c>
      <c r="P238" s="6" t="n">
        <f aca="false">RANK(G238,$G$3:$G$304,0)+COUNTIF($G$3:G238,G238)-1</f>
        <v>272</v>
      </c>
      <c r="Q238" s="6" t="n">
        <f aca="false">RANK(H238,$H$3:$H$304,0)+COUNTIF($H$3:H238,H238)-1</f>
        <v>259</v>
      </c>
    </row>
    <row r="239" customFormat="false" ht="15" hidden="false" customHeight="false" outlineLevel="0" collapsed="false">
      <c r="A239" s="0" t="s">
        <v>608</v>
      </c>
      <c r="B239" s="2" t="n">
        <f aca="false">ROUND(SUMIFS(Monthly_Sold!$H$2:$H$7864,Monthly_Sold!$F$2:$F$7864,$A239,Monthly_Sold!$B$2:$B$7864,B$2),4)</f>
        <v>0</v>
      </c>
      <c r="C239" s="2" t="n">
        <f aca="false">ROUND(SUMIFS(Monthly_Sold!$H$2:$H$7864,Monthly_Sold!$F$2:$F$7864,$A239,Monthly_Sold!$B$2:$B$7864,C$2),4)</f>
        <v>0.19</v>
      </c>
      <c r="D239" s="2" t="n">
        <f aca="false">ROUND(SUMIFS(Monthly_Sold!$H$2:$H$7864,Monthly_Sold!$F$2:$F$7864,$A239,Monthly_Sold!$B$2:$B$7864,D$2),4)</f>
        <v>0</v>
      </c>
      <c r="E239" s="2" t="n">
        <f aca="false">ROUND(SUMIFS(Monthly_Sold!$H$2:$H$7864,Monthly_Sold!$F$2:$F$7864,$A239,Monthly_Sold!$B$2:$B$7864,E$2),4)</f>
        <v>0</v>
      </c>
      <c r="F239" s="2" t="n">
        <f aca="false">ROUND(SUMIFS(Monthly_Sold!$H$2:$H$7864,Monthly_Sold!$F$2:$F$7864,$A239,Monthly_Sold!$B$2:$B$7864,F$2),4)</f>
        <v>0</v>
      </c>
      <c r="G239" s="2" t="n">
        <f aca="false">ROUND(SUMIFS(Monthly_Sold!$H$2:$H$7864,Monthly_Sold!$F$2:$F$7864,$A239,Monthly_Sold!$B$2:$B$7864,G$2),4)</f>
        <v>0</v>
      </c>
      <c r="H239" s="2" t="n">
        <f aca="false">ROUND(SUMIFS(Monthly_Sold!$H$2:$H$7864,Monthly_Sold!$F$2:$F$7864,$A239,Monthly_Sold!$B$2:$B$7864,H$2),4)</f>
        <v>0</v>
      </c>
      <c r="I239" s="2" t="n">
        <f aca="false">ROUND(SUM(B239:H239),4)</f>
        <v>0.19</v>
      </c>
      <c r="J239" s="6" t="n">
        <f aca="false">RANK(I239,$I$3:$I$304,0)+COUNTIF($I$3:I239,I239)-1</f>
        <v>283</v>
      </c>
      <c r="K239" s="6" t="n">
        <f aca="false">RANK(B239,$B$3:$B$304,0)+COUNTIF($B$3:B239,B239)-1</f>
        <v>255</v>
      </c>
      <c r="L239" s="6" t="n">
        <f aca="false">RANK(C239,$C$3:$C$304,0)+COUNTIF($C$3:C239,C239)-1</f>
        <v>93</v>
      </c>
      <c r="M239" s="6" t="n">
        <f aca="false">RANK(D239,$D$3:$D$304,0)+COUNTIF($D$3:D239,D239)-1</f>
        <v>258</v>
      </c>
      <c r="N239" s="6" t="n">
        <f aca="false">RANK(E239,$E$3:$E$304,0)+COUNTIF($E$3:E239,E239)-1</f>
        <v>258</v>
      </c>
      <c r="O239" s="6" t="n">
        <f aca="false">RANK(F239,$F$3:$F$304,0)+COUNTIF($F$3:F239,F239)-1</f>
        <v>275</v>
      </c>
      <c r="P239" s="6" t="n">
        <f aca="false">RANK(G239,$G$3:$G$304,0)+COUNTIF($G$3:G239,G239)-1</f>
        <v>273</v>
      </c>
      <c r="Q239" s="6" t="n">
        <f aca="false">RANK(H239,$H$3:$H$304,0)+COUNTIF($H$3:H239,H239)-1</f>
        <v>260</v>
      </c>
    </row>
    <row r="240" customFormat="false" ht="15" hidden="false" customHeight="false" outlineLevel="0" collapsed="false">
      <c r="A240" s="0" t="s">
        <v>532</v>
      </c>
      <c r="B240" s="2" t="n">
        <f aca="false">ROUND(SUMIFS(Monthly_Sold!$H$2:$H$7864,Monthly_Sold!$F$2:$F$7864,$A240,Monthly_Sold!$B$2:$B$7864,B$2),4)</f>
        <v>0</v>
      </c>
      <c r="C240" s="2" t="n">
        <f aca="false">ROUND(SUMIFS(Monthly_Sold!$H$2:$H$7864,Monthly_Sold!$F$2:$F$7864,$A240,Monthly_Sold!$B$2:$B$7864,C$2),4)</f>
        <v>0</v>
      </c>
      <c r="D240" s="2" t="n">
        <f aca="false">ROUND(SUMIFS(Monthly_Sold!$H$2:$H$7864,Monthly_Sold!$F$2:$F$7864,$A240,Monthly_Sold!$B$2:$B$7864,D$2),4)</f>
        <v>6</v>
      </c>
      <c r="E240" s="2" t="n">
        <f aca="false">ROUND(SUMIFS(Monthly_Sold!$H$2:$H$7864,Monthly_Sold!$F$2:$F$7864,$A240,Monthly_Sold!$B$2:$B$7864,E$2),4)</f>
        <v>0</v>
      </c>
      <c r="F240" s="2" t="n">
        <f aca="false">ROUND(SUMIFS(Monthly_Sold!$H$2:$H$7864,Monthly_Sold!$F$2:$F$7864,$A240,Monthly_Sold!$B$2:$B$7864,F$2),4)</f>
        <v>0</v>
      </c>
      <c r="G240" s="2" t="n">
        <f aca="false">ROUND(SUMIFS(Monthly_Sold!$H$2:$H$7864,Monthly_Sold!$F$2:$F$7864,$A240,Monthly_Sold!$B$2:$B$7864,G$2),4)</f>
        <v>0</v>
      </c>
      <c r="H240" s="2" t="n">
        <f aca="false">ROUND(SUMIFS(Monthly_Sold!$H$2:$H$7864,Monthly_Sold!$F$2:$F$7864,$A240,Monthly_Sold!$B$2:$B$7864,H$2),4)</f>
        <v>0</v>
      </c>
      <c r="I240" s="2" t="n">
        <f aca="false">ROUND(SUM(B240:H240),4)</f>
        <v>6</v>
      </c>
      <c r="J240" s="6" t="n">
        <f aca="false">RANK(I240,$I$3:$I$304,0)+COUNTIF($I$3:I240,I240)-1</f>
        <v>222</v>
      </c>
      <c r="K240" s="6" t="n">
        <f aca="false">RANK(B240,$B$3:$B$304,0)+COUNTIF($B$3:B240,B240)-1</f>
        <v>256</v>
      </c>
      <c r="L240" s="6" t="n">
        <f aca="false">RANK(C240,$C$3:$C$304,0)+COUNTIF($C$3:C240,C240)-1</f>
        <v>259</v>
      </c>
      <c r="M240" s="6" t="n">
        <f aca="false">RANK(D240,$D$3:$D$304,0)+COUNTIF($D$3:D240,D240)-1</f>
        <v>91</v>
      </c>
      <c r="N240" s="6" t="n">
        <f aca="false">RANK(E240,$E$3:$E$304,0)+COUNTIF($E$3:E240,E240)-1</f>
        <v>259</v>
      </c>
      <c r="O240" s="6" t="n">
        <f aca="false">RANK(F240,$F$3:$F$304,0)+COUNTIF($F$3:F240,F240)-1</f>
        <v>276</v>
      </c>
      <c r="P240" s="6" t="n">
        <f aca="false">RANK(G240,$G$3:$G$304,0)+COUNTIF($G$3:G240,G240)-1</f>
        <v>274</v>
      </c>
      <c r="Q240" s="6" t="n">
        <f aca="false">RANK(H240,$H$3:$H$304,0)+COUNTIF($H$3:H240,H240)-1</f>
        <v>261</v>
      </c>
    </row>
    <row r="241" customFormat="false" ht="15" hidden="false" customHeight="false" outlineLevel="0" collapsed="false">
      <c r="A241" s="0" t="s">
        <v>495</v>
      </c>
      <c r="B241" s="2" t="n">
        <f aca="false">ROUND(SUMIFS(Monthly_Sold!$H$2:$H$7864,Monthly_Sold!$F$2:$F$7864,$A241,Monthly_Sold!$B$2:$B$7864,B$2),4)</f>
        <v>0</v>
      </c>
      <c r="C241" s="2" t="n">
        <f aca="false">ROUND(SUMIFS(Monthly_Sold!$H$2:$H$7864,Monthly_Sold!$F$2:$F$7864,$A241,Monthly_Sold!$B$2:$B$7864,C$2),4)</f>
        <v>0</v>
      </c>
      <c r="D241" s="2" t="n">
        <f aca="false">ROUND(SUMIFS(Monthly_Sold!$H$2:$H$7864,Monthly_Sold!$F$2:$F$7864,$A241,Monthly_Sold!$B$2:$B$7864,D$2),4)</f>
        <v>0</v>
      </c>
      <c r="E241" s="2" t="n">
        <f aca="false">ROUND(SUMIFS(Monthly_Sold!$H$2:$H$7864,Monthly_Sold!$F$2:$F$7864,$A241,Monthly_Sold!$B$2:$B$7864,E$2),4)</f>
        <v>3.64</v>
      </c>
      <c r="F241" s="2" t="n">
        <f aca="false">ROUND(SUMIFS(Monthly_Sold!$H$2:$H$7864,Monthly_Sold!$F$2:$F$7864,$A241,Monthly_Sold!$B$2:$B$7864,F$2),4)</f>
        <v>11.55</v>
      </c>
      <c r="G241" s="2" t="n">
        <f aca="false">ROUND(SUMIFS(Monthly_Sold!$H$2:$H$7864,Monthly_Sold!$F$2:$F$7864,$A241,Monthly_Sold!$B$2:$B$7864,G$2),4)</f>
        <v>0</v>
      </c>
      <c r="H241" s="2" t="n">
        <f aca="false">ROUND(SUMIFS(Monthly_Sold!$H$2:$H$7864,Monthly_Sold!$F$2:$F$7864,$A241,Monthly_Sold!$B$2:$B$7864,H$2),4)</f>
        <v>0</v>
      </c>
      <c r="I241" s="2" t="n">
        <f aca="false">ROUND(SUM(B241:H241),4)</f>
        <v>15.19</v>
      </c>
      <c r="J241" s="6" t="n">
        <f aca="false">RANK(I241,$I$3:$I$304,0)+COUNTIF($I$3:I241,I241)-1</f>
        <v>196</v>
      </c>
      <c r="K241" s="6" t="n">
        <f aca="false">RANK(B241,$B$3:$B$304,0)+COUNTIF($B$3:B241,B241)-1</f>
        <v>257</v>
      </c>
      <c r="L241" s="6" t="n">
        <f aca="false">RANK(C241,$C$3:$C$304,0)+COUNTIF($C$3:C241,C241)-1</f>
        <v>260</v>
      </c>
      <c r="M241" s="6" t="n">
        <f aca="false">RANK(D241,$D$3:$D$304,0)+COUNTIF($D$3:D241,D241)-1</f>
        <v>259</v>
      </c>
      <c r="N241" s="6" t="n">
        <f aca="false">RANK(E241,$E$3:$E$304,0)+COUNTIF($E$3:E241,E241)-1</f>
        <v>87</v>
      </c>
      <c r="O241" s="6" t="n">
        <f aca="false">RANK(F241,$F$3:$F$304,0)+COUNTIF($F$3:F241,F241)-1</f>
        <v>130</v>
      </c>
      <c r="P241" s="6" t="n">
        <f aca="false">RANK(G241,$G$3:$G$304,0)+COUNTIF($G$3:G241,G241)-1</f>
        <v>275</v>
      </c>
      <c r="Q241" s="6" t="n">
        <f aca="false">RANK(H241,$H$3:$H$304,0)+COUNTIF($H$3:H241,H241)-1</f>
        <v>262</v>
      </c>
    </row>
    <row r="242" customFormat="false" ht="15" hidden="false" customHeight="false" outlineLevel="0" collapsed="false">
      <c r="A242" s="0" t="s">
        <v>367</v>
      </c>
      <c r="B242" s="2" t="n">
        <f aca="false">ROUND(SUMIFS(Monthly_Sold!$H$2:$H$7864,Monthly_Sold!$F$2:$F$7864,$A242,Monthly_Sold!$B$2:$B$7864,B$2),4)</f>
        <v>0</v>
      </c>
      <c r="C242" s="2" t="n">
        <f aca="false">ROUND(SUMIFS(Monthly_Sold!$H$2:$H$7864,Monthly_Sold!$F$2:$F$7864,$A242,Monthly_Sold!$B$2:$B$7864,C$2),4)</f>
        <v>0</v>
      </c>
      <c r="D242" s="2" t="n">
        <f aca="false">ROUND(SUMIFS(Monthly_Sold!$H$2:$H$7864,Monthly_Sold!$F$2:$F$7864,$A242,Monthly_Sold!$B$2:$B$7864,D$2),4)</f>
        <v>0</v>
      </c>
      <c r="E242" s="2" t="n">
        <f aca="false">ROUND(SUMIFS(Monthly_Sold!$H$2:$H$7864,Monthly_Sold!$F$2:$F$7864,$A242,Monthly_Sold!$B$2:$B$7864,E$2),4)</f>
        <v>0</v>
      </c>
      <c r="F242" s="2" t="n">
        <f aca="false">ROUND(SUMIFS(Monthly_Sold!$H$2:$H$7864,Monthly_Sold!$F$2:$F$7864,$A242,Monthly_Sold!$B$2:$B$7864,F$2),4)</f>
        <v>88.54</v>
      </c>
      <c r="G242" s="2" t="n">
        <f aca="false">ROUND(SUMIFS(Monthly_Sold!$H$2:$H$7864,Monthly_Sold!$F$2:$F$7864,$A242,Monthly_Sold!$B$2:$B$7864,G$2),4)</f>
        <v>0</v>
      </c>
      <c r="H242" s="2" t="n">
        <f aca="false">ROUND(SUMIFS(Monthly_Sold!$H$2:$H$7864,Monthly_Sold!$F$2:$F$7864,$A242,Monthly_Sold!$B$2:$B$7864,H$2),4)</f>
        <v>0</v>
      </c>
      <c r="I242" s="2" t="n">
        <f aca="false">ROUND(SUM(B242:H242),4)</f>
        <v>88.54</v>
      </c>
      <c r="J242" s="6" t="n">
        <f aca="false">RANK(I242,$I$3:$I$304,0)+COUNTIF($I$3:I242,I242)-1</f>
        <v>124</v>
      </c>
      <c r="K242" s="6" t="n">
        <f aca="false">RANK(B242,$B$3:$B$304,0)+COUNTIF($B$3:B242,B242)-1</f>
        <v>258</v>
      </c>
      <c r="L242" s="6" t="n">
        <f aca="false">RANK(C242,$C$3:$C$304,0)+COUNTIF($C$3:C242,C242)-1</f>
        <v>261</v>
      </c>
      <c r="M242" s="6" t="n">
        <f aca="false">RANK(D242,$D$3:$D$304,0)+COUNTIF($D$3:D242,D242)-1</f>
        <v>260</v>
      </c>
      <c r="N242" s="6" t="n">
        <f aca="false">RANK(E242,$E$3:$E$304,0)+COUNTIF($E$3:E242,E242)-1</f>
        <v>260</v>
      </c>
      <c r="O242" s="6" t="n">
        <f aca="false">RANK(F242,$F$3:$F$304,0)+COUNTIF($F$3:F242,F242)-1</f>
        <v>72</v>
      </c>
      <c r="P242" s="6" t="n">
        <f aca="false">RANK(G242,$G$3:$G$304,0)+COUNTIF($G$3:G242,G242)-1</f>
        <v>276</v>
      </c>
      <c r="Q242" s="6" t="n">
        <f aca="false">RANK(H242,$H$3:$H$304,0)+COUNTIF($H$3:H242,H242)-1</f>
        <v>263</v>
      </c>
    </row>
    <row r="243" customFormat="false" ht="15" hidden="false" customHeight="false" outlineLevel="0" collapsed="false">
      <c r="A243" s="0" t="s">
        <v>403</v>
      </c>
      <c r="B243" s="2" t="n">
        <f aca="false">ROUND(SUMIFS(Monthly_Sold!$H$2:$H$7864,Monthly_Sold!$F$2:$F$7864,$A243,Monthly_Sold!$B$2:$B$7864,B$2),4)</f>
        <v>0</v>
      </c>
      <c r="C243" s="2" t="n">
        <f aca="false">ROUND(SUMIFS(Monthly_Sold!$H$2:$H$7864,Monthly_Sold!$F$2:$F$7864,$A243,Monthly_Sold!$B$2:$B$7864,C$2),4)</f>
        <v>0</v>
      </c>
      <c r="D243" s="2" t="n">
        <f aca="false">ROUND(SUMIFS(Monthly_Sold!$H$2:$H$7864,Monthly_Sold!$F$2:$F$7864,$A243,Monthly_Sold!$B$2:$B$7864,D$2),4)</f>
        <v>0</v>
      </c>
      <c r="E243" s="2" t="n">
        <f aca="false">ROUND(SUMIFS(Monthly_Sold!$H$2:$H$7864,Monthly_Sold!$F$2:$F$7864,$A243,Monthly_Sold!$B$2:$B$7864,E$2),4)</f>
        <v>0</v>
      </c>
      <c r="F243" s="2" t="n">
        <f aca="false">ROUND(SUMIFS(Monthly_Sold!$H$2:$H$7864,Monthly_Sold!$F$2:$F$7864,$A243,Monthly_Sold!$B$2:$B$7864,F$2),4)</f>
        <v>56.9</v>
      </c>
      <c r="G243" s="2" t="n">
        <f aca="false">ROUND(SUMIFS(Monthly_Sold!$H$2:$H$7864,Monthly_Sold!$F$2:$F$7864,$A243,Monthly_Sold!$B$2:$B$7864,G$2),4)</f>
        <v>0</v>
      </c>
      <c r="H243" s="2" t="n">
        <f aca="false">ROUND(SUMIFS(Monthly_Sold!$H$2:$H$7864,Monthly_Sold!$F$2:$F$7864,$A243,Monthly_Sold!$B$2:$B$7864,H$2),4)</f>
        <v>0</v>
      </c>
      <c r="I243" s="2" t="n">
        <f aca="false">ROUND(SUM(B243:H243),4)</f>
        <v>56.9</v>
      </c>
      <c r="J243" s="6" t="n">
        <f aca="false">RANK(I243,$I$3:$I$304,0)+COUNTIF($I$3:I243,I243)-1</f>
        <v>142</v>
      </c>
      <c r="K243" s="6" t="n">
        <f aca="false">RANK(B243,$B$3:$B$304,0)+COUNTIF($B$3:B243,B243)-1</f>
        <v>259</v>
      </c>
      <c r="L243" s="6" t="n">
        <f aca="false">RANK(C243,$C$3:$C$304,0)+COUNTIF($C$3:C243,C243)-1</f>
        <v>262</v>
      </c>
      <c r="M243" s="6" t="n">
        <f aca="false">RANK(D243,$D$3:$D$304,0)+COUNTIF($D$3:D243,D243)-1</f>
        <v>261</v>
      </c>
      <c r="N243" s="6" t="n">
        <f aca="false">RANK(E243,$E$3:$E$304,0)+COUNTIF($E$3:E243,E243)-1</f>
        <v>261</v>
      </c>
      <c r="O243" s="6" t="n">
        <f aca="false">RANK(F243,$F$3:$F$304,0)+COUNTIF($F$3:F243,F243)-1</f>
        <v>83</v>
      </c>
      <c r="P243" s="6" t="n">
        <f aca="false">RANK(G243,$G$3:$G$304,0)+COUNTIF($G$3:G243,G243)-1</f>
        <v>277</v>
      </c>
      <c r="Q243" s="6" t="n">
        <f aca="false">RANK(H243,$H$3:$H$304,0)+COUNTIF($H$3:H243,H243)-1</f>
        <v>264</v>
      </c>
    </row>
    <row r="244" customFormat="false" ht="15" hidden="false" customHeight="false" outlineLevel="0" collapsed="false">
      <c r="A244" s="0" t="s">
        <v>583</v>
      </c>
      <c r="B244" s="2" t="n">
        <f aca="false">ROUND(SUMIFS(Monthly_Sold!$H$2:$H$7864,Monthly_Sold!$F$2:$F$7864,$A244,Monthly_Sold!$B$2:$B$7864,B$2),4)</f>
        <v>0</v>
      </c>
      <c r="C244" s="2" t="n">
        <f aca="false">ROUND(SUMIFS(Monthly_Sold!$H$2:$H$7864,Monthly_Sold!$F$2:$F$7864,$A244,Monthly_Sold!$B$2:$B$7864,C$2),4)</f>
        <v>0</v>
      </c>
      <c r="D244" s="2" t="n">
        <f aca="false">ROUND(SUMIFS(Monthly_Sold!$H$2:$H$7864,Monthly_Sold!$F$2:$F$7864,$A244,Monthly_Sold!$B$2:$B$7864,D$2),4)</f>
        <v>1.02</v>
      </c>
      <c r="E244" s="2" t="n">
        <f aca="false">ROUND(SUMIFS(Monthly_Sold!$H$2:$H$7864,Monthly_Sold!$F$2:$F$7864,$A244,Monthly_Sold!$B$2:$B$7864,E$2),4)</f>
        <v>0</v>
      </c>
      <c r="F244" s="2" t="n">
        <f aca="false">ROUND(SUMIFS(Monthly_Sold!$H$2:$H$7864,Monthly_Sold!$F$2:$F$7864,$A244,Monthly_Sold!$B$2:$B$7864,F$2),4)</f>
        <v>0</v>
      </c>
      <c r="G244" s="2" t="n">
        <f aca="false">ROUND(SUMIFS(Monthly_Sold!$H$2:$H$7864,Monthly_Sold!$F$2:$F$7864,$A244,Monthly_Sold!$B$2:$B$7864,G$2),4)</f>
        <v>0</v>
      </c>
      <c r="H244" s="2" t="n">
        <f aca="false">ROUND(SUMIFS(Monthly_Sold!$H$2:$H$7864,Monthly_Sold!$F$2:$F$7864,$A244,Monthly_Sold!$B$2:$B$7864,H$2),4)</f>
        <v>0</v>
      </c>
      <c r="I244" s="2" t="n">
        <f aca="false">ROUND(SUM(B244:H244),4)</f>
        <v>1.02</v>
      </c>
      <c r="J244" s="6" t="n">
        <f aca="false">RANK(I244,$I$3:$I$304,0)+COUNTIF($I$3:I244,I244)-1</f>
        <v>262</v>
      </c>
      <c r="K244" s="6" t="n">
        <f aca="false">RANK(B244,$B$3:$B$304,0)+COUNTIF($B$3:B244,B244)-1</f>
        <v>260</v>
      </c>
      <c r="L244" s="6" t="n">
        <f aca="false">RANK(C244,$C$3:$C$304,0)+COUNTIF($C$3:C244,C244)-1</f>
        <v>263</v>
      </c>
      <c r="M244" s="6" t="n">
        <f aca="false">RANK(D244,$D$3:$D$304,0)+COUNTIF($D$3:D244,D244)-1</f>
        <v>96</v>
      </c>
      <c r="N244" s="6" t="n">
        <f aca="false">RANK(E244,$E$3:$E$304,0)+COUNTIF($E$3:E244,E244)-1</f>
        <v>262</v>
      </c>
      <c r="O244" s="6" t="n">
        <f aca="false">RANK(F244,$F$3:$F$304,0)+COUNTIF($F$3:F244,F244)-1</f>
        <v>277</v>
      </c>
      <c r="P244" s="6" t="n">
        <f aca="false">RANK(G244,$G$3:$G$304,0)+COUNTIF($G$3:G244,G244)-1</f>
        <v>278</v>
      </c>
      <c r="Q244" s="6" t="n">
        <f aca="false">RANK(H244,$H$3:$H$304,0)+COUNTIF($H$3:H244,H244)-1</f>
        <v>265</v>
      </c>
    </row>
    <row r="245" customFormat="false" ht="15" hidden="false" customHeight="false" outlineLevel="0" collapsed="false">
      <c r="A245" s="0" t="s">
        <v>349</v>
      </c>
      <c r="B245" s="2" t="n">
        <f aca="false">ROUND(SUMIFS(Monthly_Sold!$H$2:$H$7864,Monthly_Sold!$F$2:$F$7864,$A245,Monthly_Sold!$B$2:$B$7864,B$2),4)</f>
        <v>0</v>
      </c>
      <c r="C245" s="2" t="n">
        <f aca="false">ROUND(SUMIFS(Monthly_Sold!$H$2:$H$7864,Monthly_Sold!$F$2:$F$7864,$A245,Monthly_Sold!$B$2:$B$7864,C$2),4)</f>
        <v>0</v>
      </c>
      <c r="D245" s="2" t="n">
        <f aca="false">ROUND(SUMIFS(Monthly_Sold!$H$2:$H$7864,Monthly_Sold!$F$2:$F$7864,$A245,Monthly_Sold!$B$2:$B$7864,D$2),4)</f>
        <v>0</v>
      </c>
      <c r="E245" s="2" t="n">
        <f aca="false">ROUND(SUMIFS(Monthly_Sold!$H$2:$H$7864,Monthly_Sold!$F$2:$F$7864,$A245,Monthly_Sold!$B$2:$B$7864,E$2),4)</f>
        <v>0</v>
      </c>
      <c r="F245" s="2" t="n">
        <f aca="false">ROUND(SUMIFS(Monthly_Sold!$H$2:$H$7864,Monthly_Sold!$F$2:$F$7864,$A245,Monthly_Sold!$B$2:$B$7864,F$2),4)</f>
        <v>104.71</v>
      </c>
      <c r="G245" s="2" t="n">
        <f aca="false">ROUND(SUMIFS(Monthly_Sold!$H$2:$H$7864,Monthly_Sold!$F$2:$F$7864,$A245,Monthly_Sold!$B$2:$B$7864,G$2),4)</f>
        <v>0</v>
      </c>
      <c r="H245" s="2" t="n">
        <f aca="false">ROUND(SUMIFS(Monthly_Sold!$H$2:$H$7864,Monthly_Sold!$F$2:$F$7864,$A245,Monthly_Sold!$B$2:$B$7864,H$2),4)</f>
        <v>0</v>
      </c>
      <c r="I245" s="2" t="n">
        <f aca="false">ROUND(SUM(B245:H245),4)</f>
        <v>104.71</v>
      </c>
      <c r="J245" s="6" t="n">
        <f aca="false">RANK(I245,$I$3:$I$304,0)+COUNTIF($I$3:I245,I245)-1</f>
        <v>116</v>
      </c>
      <c r="K245" s="6" t="n">
        <f aca="false">RANK(B245,$B$3:$B$304,0)+COUNTIF($B$3:B245,B245)-1</f>
        <v>261</v>
      </c>
      <c r="L245" s="6" t="n">
        <f aca="false">RANK(C245,$C$3:$C$304,0)+COUNTIF($C$3:C245,C245)-1</f>
        <v>264</v>
      </c>
      <c r="M245" s="6" t="n">
        <f aca="false">RANK(D245,$D$3:$D$304,0)+COUNTIF($D$3:D245,D245)-1</f>
        <v>262</v>
      </c>
      <c r="N245" s="6" t="n">
        <f aca="false">RANK(E245,$E$3:$E$304,0)+COUNTIF($E$3:E245,E245)-1</f>
        <v>263</v>
      </c>
      <c r="O245" s="6" t="n">
        <f aca="false">RANK(F245,$F$3:$F$304,0)+COUNTIF($F$3:F245,F245)-1</f>
        <v>66</v>
      </c>
      <c r="P245" s="6" t="n">
        <f aca="false">RANK(G245,$G$3:$G$304,0)+COUNTIF($G$3:G245,G245)-1</f>
        <v>279</v>
      </c>
      <c r="Q245" s="6" t="n">
        <f aca="false">RANK(H245,$H$3:$H$304,0)+COUNTIF($H$3:H245,H245)-1</f>
        <v>266</v>
      </c>
    </row>
    <row r="246" customFormat="false" ht="15" hidden="false" customHeight="false" outlineLevel="0" collapsed="false">
      <c r="A246" s="0" t="s">
        <v>454</v>
      </c>
      <c r="B246" s="2" t="n">
        <f aca="false">ROUND(SUMIFS(Monthly_Sold!$H$2:$H$7864,Monthly_Sold!$F$2:$F$7864,$A246,Monthly_Sold!$B$2:$B$7864,B$2),4)</f>
        <v>0</v>
      </c>
      <c r="C246" s="2" t="n">
        <f aca="false">ROUND(SUMIFS(Monthly_Sold!$H$2:$H$7864,Monthly_Sold!$F$2:$F$7864,$A246,Monthly_Sold!$B$2:$B$7864,C$2),4)</f>
        <v>0</v>
      </c>
      <c r="D246" s="2" t="n">
        <f aca="false">ROUND(SUMIFS(Monthly_Sold!$H$2:$H$7864,Monthly_Sold!$F$2:$F$7864,$A246,Monthly_Sold!$B$2:$B$7864,D$2),4)</f>
        <v>0</v>
      </c>
      <c r="E246" s="2" t="n">
        <f aca="false">ROUND(SUMIFS(Monthly_Sold!$H$2:$H$7864,Monthly_Sold!$F$2:$F$7864,$A246,Monthly_Sold!$B$2:$B$7864,E$2),4)</f>
        <v>0</v>
      </c>
      <c r="F246" s="2" t="n">
        <f aca="false">ROUND(SUMIFS(Monthly_Sold!$H$2:$H$7864,Monthly_Sold!$F$2:$F$7864,$A246,Monthly_Sold!$B$2:$B$7864,F$2),4)</f>
        <v>27.52</v>
      </c>
      <c r="G246" s="2" t="n">
        <f aca="false">ROUND(SUMIFS(Monthly_Sold!$H$2:$H$7864,Monthly_Sold!$F$2:$F$7864,$A246,Monthly_Sold!$B$2:$B$7864,G$2),4)</f>
        <v>0</v>
      </c>
      <c r="H246" s="2" t="n">
        <f aca="false">ROUND(SUMIFS(Monthly_Sold!$H$2:$H$7864,Monthly_Sold!$F$2:$F$7864,$A246,Monthly_Sold!$B$2:$B$7864,H$2),4)</f>
        <v>0</v>
      </c>
      <c r="I246" s="2" t="n">
        <f aca="false">ROUND(SUM(B246:H246),4)</f>
        <v>27.52</v>
      </c>
      <c r="J246" s="6" t="n">
        <f aca="false">RANK(I246,$I$3:$I$304,0)+COUNTIF($I$3:I246,I246)-1</f>
        <v>173</v>
      </c>
      <c r="K246" s="6" t="n">
        <f aca="false">RANK(B246,$B$3:$B$304,0)+COUNTIF($B$3:B246,B246)-1</f>
        <v>262</v>
      </c>
      <c r="L246" s="6" t="n">
        <f aca="false">RANK(C246,$C$3:$C$304,0)+COUNTIF($C$3:C246,C246)-1</f>
        <v>265</v>
      </c>
      <c r="M246" s="6" t="n">
        <f aca="false">RANK(D246,$D$3:$D$304,0)+COUNTIF($D$3:D246,D246)-1</f>
        <v>263</v>
      </c>
      <c r="N246" s="6" t="n">
        <f aca="false">RANK(E246,$E$3:$E$304,0)+COUNTIF($E$3:E246,E246)-1</f>
        <v>264</v>
      </c>
      <c r="O246" s="6" t="n">
        <f aca="false">RANK(F246,$F$3:$F$304,0)+COUNTIF($F$3:F246,F246)-1</f>
        <v>104</v>
      </c>
      <c r="P246" s="6" t="n">
        <f aca="false">RANK(G246,$G$3:$G$304,0)+COUNTIF($G$3:G246,G246)-1</f>
        <v>280</v>
      </c>
      <c r="Q246" s="6" t="n">
        <f aca="false">RANK(H246,$H$3:$H$304,0)+COUNTIF($H$3:H246,H246)-1</f>
        <v>267</v>
      </c>
    </row>
    <row r="247" customFormat="false" ht="15" hidden="false" customHeight="false" outlineLevel="0" collapsed="false">
      <c r="A247" s="0" t="s">
        <v>361</v>
      </c>
      <c r="B247" s="2" t="n">
        <f aca="false">ROUND(SUMIFS(Monthly_Sold!$H$2:$H$7864,Monthly_Sold!$F$2:$F$7864,$A247,Monthly_Sold!$B$2:$B$7864,B$2),4)</f>
        <v>0</v>
      </c>
      <c r="C247" s="2" t="n">
        <f aca="false">ROUND(SUMIFS(Monthly_Sold!$H$2:$H$7864,Monthly_Sold!$F$2:$F$7864,$A247,Monthly_Sold!$B$2:$B$7864,C$2),4)</f>
        <v>32.78</v>
      </c>
      <c r="D247" s="2" t="n">
        <f aca="false">ROUND(SUMIFS(Monthly_Sold!$H$2:$H$7864,Monthly_Sold!$F$2:$F$7864,$A247,Monthly_Sold!$B$2:$B$7864,D$2),4)</f>
        <v>24.06</v>
      </c>
      <c r="E247" s="2" t="n">
        <f aca="false">ROUND(SUMIFS(Monthly_Sold!$H$2:$H$7864,Monthly_Sold!$F$2:$F$7864,$A247,Monthly_Sold!$B$2:$B$7864,E$2),4)</f>
        <v>35.66</v>
      </c>
      <c r="F247" s="2" t="n">
        <f aca="false">ROUND(SUMIFS(Monthly_Sold!$H$2:$H$7864,Monthly_Sold!$F$2:$F$7864,$A247,Monthly_Sold!$B$2:$B$7864,F$2),4)</f>
        <v>0</v>
      </c>
      <c r="G247" s="2" t="n">
        <f aca="false">ROUND(SUMIFS(Monthly_Sold!$H$2:$H$7864,Monthly_Sold!$F$2:$F$7864,$A247,Monthly_Sold!$B$2:$B$7864,G$2),4)</f>
        <v>0</v>
      </c>
      <c r="H247" s="2" t="n">
        <f aca="false">ROUND(SUMIFS(Monthly_Sold!$H$2:$H$7864,Monthly_Sold!$F$2:$F$7864,$A247,Monthly_Sold!$B$2:$B$7864,H$2),4)</f>
        <v>0</v>
      </c>
      <c r="I247" s="2" t="n">
        <f aca="false">ROUND(SUM(B247:H247),4)</f>
        <v>92.5</v>
      </c>
      <c r="J247" s="6" t="n">
        <f aca="false">RANK(I247,$I$3:$I$304,0)+COUNTIF($I$3:I247,I247)-1</f>
        <v>120</v>
      </c>
      <c r="K247" s="6" t="n">
        <f aca="false">RANK(B247,$B$3:$B$304,0)+COUNTIF($B$3:B247,B247)-1</f>
        <v>263</v>
      </c>
      <c r="L247" s="6" t="n">
        <f aca="false">RANK(C247,$C$3:$C$304,0)+COUNTIF($C$3:C247,C247)-1</f>
        <v>67</v>
      </c>
      <c r="M247" s="6" t="n">
        <f aca="false">RANK(D247,$D$3:$D$304,0)+COUNTIF($D$3:D247,D247)-1</f>
        <v>73</v>
      </c>
      <c r="N247" s="6" t="n">
        <f aca="false">RANK(E247,$E$3:$E$304,0)+COUNTIF($E$3:E247,E247)-1</f>
        <v>73</v>
      </c>
      <c r="O247" s="6" t="n">
        <f aca="false">RANK(F247,$F$3:$F$304,0)+COUNTIF($F$3:F247,F247)-1</f>
        <v>278</v>
      </c>
      <c r="P247" s="6" t="n">
        <f aca="false">RANK(G247,$G$3:$G$304,0)+COUNTIF($G$3:G247,G247)-1</f>
        <v>281</v>
      </c>
      <c r="Q247" s="6" t="n">
        <f aca="false">RANK(H247,$H$3:$H$304,0)+COUNTIF($H$3:H247,H247)-1</f>
        <v>268</v>
      </c>
    </row>
    <row r="248" customFormat="false" ht="15" hidden="false" customHeight="false" outlineLevel="0" collapsed="false">
      <c r="A248" s="0" t="s">
        <v>593</v>
      </c>
      <c r="B248" s="2" t="n">
        <f aca="false">ROUND(SUMIFS(Monthly_Sold!$H$2:$H$7864,Monthly_Sold!$F$2:$F$7864,$A248,Monthly_Sold!$B$2:$B$7864,B$2),4)</f>
        <v>0.5</v>
      </c>
      <c r="C248" s="2" t="n">
        <f aca="false">ROUND(SUMIFS(Monthly_Sold!$H$2:$H$7864,Monthly_Sold!$F$2:$F$7864,$A248,Monthly_Sold!$B$2:$B$7864,C$2),4)</f>
        <v>0</v>
      </c>
      <c r="D248" s="2" t="n">
        <f aca="false">ROUND(SUMIFS(Monthly_Sold!$H$2:$H$7864,Monthly_Sold!$F$2:$F$7864,$A248,Monthly_Sold!$B$2:$B$7864,D$2),4)</f>
        <v>0</v>
      </c>
      <c r="E248" s="2" t="n">
        <f aca="false">ROUND(SUMIFS(Monthly_Sold!$H$2:$H$7864,Monthly_Sold!$F$2:$F$7864,$A248,Monthly_Sold!$B$2:$B$7864,E$2),4)</f>
        <v>0</v>
      </c>
      <c r="F248" s="2" t="n">
        <f aca="false">ROUND(SUMIFS(Monthly_Sold!$H$2:$H$7864,Monthly_Sold!$F$2:$F$7864,$A248,Monthly_Sold!$B$2:$B$7864,F$2),4)</f>
        <v>0</v>
      </c>
      <c r="G248" s="2" t="n">
        <f aca="false">ROUND(SUMIFS(Monthly_Sold!$H$2:$H$7864,Monthly_Sold!$F$2:$F$7864,$A248,Monthly_Sold!$B$2:$B$7864,G$2),4)</f>
        <v>0</v>
      </c>
      <c r="H248" s="2" t="n">
        <f aca="false">ROUND(SUMIFS(Monthly_Sold!$H$2:$H$7864,Monthly_Sold!$F$2:$F$7864,$A248,Monthly_Sold!$B$2:$B$7864,H$2),4)</f>
        <v>0</v>
      </c>
      <c r="I248" s="2" t="n">
        <f aca="false">ROUND(SUM(B248:H248),4)</f>
        <v>0.5</v>
      </c>
      <c r="J248" s="6" t="n">
        <f aca="false">RANK(I248,$I$3:$I$304,0)+COUNTIF($I$3:I248,I248)-1</f>
        <v>270</v>
      </c>
      <c r="K248" s="6" t="n">
        <f aca="false">RANK(B248,$B$3:$B$304,0)+COUNTIF($B$3:B248,B248)-1</f>
        <v>81</v>
      </c>
      <c r="L248" s="6" t="n">
        <f aca="false">RANK(C248,$C$3:$C$304,0)+COUNTIF($C$3:C248,C248)-1</f>
        <v>266</v>
      </c>
      <c r="M248" s="6" t="n">
        <f aca="false">RANK(D248,$D$3:$D$304,0)+COUNTIF($D$3:D248,D248)-1</f>
        <v>264</v>
      </c>
      <c r="N248" s="6" t="n">
        <f aca="false">RANK(E248,$E$3:$E$304,0)+COUNTIF($E$3:E248,E248)-1</f>
        <v>265</v>
      </c>
      <c r="O248" s="6" t="n">
        <f aca="false">RANK(F248,$F$3:$F$304,0)+COUNTIF($F$3:F248,F248)-1</f>
        <v>279</v>
      </c>
      <c r="P248" s="6" t="n">
        <f aca="false">RANK(G248,$G$3:$G$304,0)+COUNTIF($G$3:G248,G248)-1</f>
        <v>282</v>
      </c>
      <c r="Q248" s="6" t="n">
        <f aca="false">RANK(H248,$H$3:$H$304,0)+COUNTIF($H$3:H248,H248)-1</f>
        <v>269</v>
      </c>
    </row>
    <row r="249" customFormat="false" ht="15" hidden="false" customHeight="false" outlineLevel="0" collapsed="false">
      <c r="A249" s="0" t="s">
        <v>494</v>
      </c>
      <c r="B249" s="2" t="n">
        <f aca="false">ROUND(SUMIFS(Monthly_Sold!$H$2:$H$7864,Monthly_Sold!$F$2:$F$7864,$A249,Monthly_Sold!$B$2:$B$7864,B$2),4)</f>
        <v>0</v>
      </c>
      <c r="C249" s="2" t="n">
        <f aca="false">ROUND(SUMIFS(Monthly_Sold!$H$2:$H$7864,Monthly_Sold!$F$2:$F$7864,$A249,Monthly_Sold!$B$2:$B$7864,C$2),4)</f>
        <v>5.96</v>
      </c>
      <c r="D249" s="2" t="n">
        <f aca="false">ROUND(SUMIFS(Monthly_Sold!$H$2:$H$7864,Monthly_Sold!$F$2:$F$7864,$A249,Monthly_Sold!$B$2:$B$7864,D$2),4)</f>
        <v>7.51</v>
      </c>
      <c r="E249" s="2" t="n">
        <f aca="false">ROUND(SUMIFS(Monthly_Sold!$H$2:$H$7864,Monthly_Sold!$F$2:$F$7864,$A249,Monthly_Sold!$B$2:$B$7864,E$2),4)</f>
        <v>0</v>
      </c>
      <c r="F249" s="2" t="n">
        <f aca="false">ROUND(SUMIFS(Monthly_Sold!$H$2:$H$7864,Monthly_Sold!$F$2:$F$7864,$A249,Monthly_Sold!$B$2:$B$7864,F$2),4)</f>
        <v>0</v>
      </c>
      <c r="G249" s="2" t="n">
        <f aca="false">ROUND(SUMIFS(Monthly_Sold!$H$2:$H$7864,Monthly_Sold!$F$2:$F$7864,$A249,Monthly_Sold!$B$2:$B$7864,G$2),4)</f>
        <v>0</v>
      </c>
      <c r="H249" s="2" t="n">
        <f aca="false">ROUND(SUMIFS(Monthly_Sold!$H$2:$H$7864,Monthly_Sold!$F$2:$F$7864,$A249,Monthly_Sold!$B$2:$B$7864,H$2),4)</f>
        <v>0</v>
      </c>
      <c r="I249" s="2" t="n">
        <f aca="false">ROUND(SUM(B249:H249),4)</f>
        <v>13.47</v>
      </c>
      <c r="J249" s="6" t="n">
        <f aca="false">RANK(I249,$I$3:$I$304,0)+COUNTIF($I$3:I249,I249)-1</f>
        <v>202</v>
      </c>
      <c r="K249" s="6" t="n">
        <f aca="false">RANK(B249,$B$3:$B$304,0)+COUNTIF($B$3:B249,B249)-1</f>
        <v>264</v>
      </c>
      <c r="L249" s="6" t="n">
        <f aca="false">RANK(C249,$C$3:$C$304,0)+COUNTIF($C$3:C249,C249)-1</f>
        <v>78</v>
      </c>
      <c r="M249" s="6" t="n">
        <f aca="false">RANK(D249,$D$3:$D$304,0)+COUNTIF($D$3:D249,D249)-1</f>
        <v>88</v>
      </c>
      <c r="N249" s="6" t="n">
        <f aca="false">RANK(E249,$E$3:$E$304,0)+COUNTIF($E$3:E249,E249)-1</f>
        <v>266</v>
      </c>
      <c r="O249" s="6" t="n">
        <f aca="false">RANK(F249,$F$3:$F$304,0)+COUNTIF($F$3:F249,F249)-1</f>
        <v>280</v>
      </c>
      <c r="P249" s="6" t="n">
        <f aca="false">RANK(G249,$G$3:$G$304,0)+COUNTIF($G$3:G249,G249)-1</f>
        <v>283</v>
      </c>
      <c r="Q249" s="6" t="n">
        <f aca="false">RANK(H249,$H$3:$H$304,0)+COUNTIF($H$3:H249,H249)-1</f>
        <v>270</v>
      </c>
    </row>
    <row r="250" customFormat="false" ht="15" hidden="false" customHeight="false" outlineLevel="0" collapsed="false">
      <c r="A250" s="0" t="s">
        <v>558</v>
      </c>
      <c r="B250" s="2" t="n">
        <f aca="false">ROUND(SUMIFS(Monthly_Sold!$H$2:$H$7864,Monthly_Sold!$F$2:$F$7864,$A250,Monthly_Sold!$B$2:$B$7864,B$2),4)</f>
        <v>0</v>
      </c>
      <c r="C250" s="2" t="n">
        <f aca="false">ROUND(SUMIFS(Monthly_Sold!$H$2:$H$7864,Monthly_Sold!$F$2:$F$7864,$A250,Monthly_Sold!$B$2:$B$7864,C$2),4)</f>
        <v>2.82</v>
      </c>
      <c r="D250" s="2" t="n">
        <f aca="false">ROUND(SUMIFS(Monthly_Sold!$H$2:$H$7864,Monthly_Sold!$F$2:$F$7864,$A250,Monthly_Sold!$B$2:$B$7864,D$2),4)</f>
        <v>0</v>
      </c>
      <c r="E250" s="2" t="n">
        <f aca="false">ROUND(SUMIFS(Monthly_Sold!$H$2:$H$7864,Monthly_Sold!$F$2:$F$7864,$A250,Monthly_Sold!$B$2:$B$7864,E$2),4)</f>
        <v>0</v>
      </c>
      <c r="F250" s="2" t="n">
        <f aca="false">ROUND(SUMIFS(Monthly_Sold!$H$2:$H$7864,Monthly_Sold!$F$2:$F$7864,$A250,Monthly_Sold!$B$2:$B$7864,F$2),4)</f>
        <v>0</v>
      </c>
      <c r="G250" s="2" t="n">
        <f aca="false">ROUND(SUMIFS(Monthly_Sold!$H$2:$H$7864,Monthly_Sold!$F$2:$F$7864,$A250,Monthly_Sold!$B$2:$B$7864,G$2),4)</f>
        <v>0</v>
      </c>
      <c r="H250" s="2" t="n">
        <f aca="false">ROUND(SUMIFS(Monthly_Sold!$H$2:$H$7864,Monthly_Sold!$F$2:$F$7864,$A250,Monthly_Sold!$B$2:$B$7864,H$2),4)</f>
        <v>0</v>
      </c>
      <c r="I250" s="2" t="n">
        <f aca="false">ROUND(SUM(B250:H250),4)</f>
        <v>2.82</v>
      </c>
      <c r="J250" s="6" t="n">
        <f aca="false">RANK(I250,$I$3:$I$304,0)+COUNTIF($I$3:I250,I250)-1</f>
        <v>242</v>
      </c>
      <c r="K250" s="6" t="n">
        <f aca="false">RANK(B250,$B$3:$B$304,0)+COUNTIF($B$3:B250,B250)-1</f>
        <v>265</v>
      </c>
      <c r="L250" s="6" t="n">
        <f aca="false">RANK(C250,$C$3:$C$304,0)+COUNTIF($C$3:C250,C250)-1</f>
        <v>83</v>
      </c>
      <c r="M250" s="6" t="n">
        <f aca="false">RANK(D250,$D$3:$D$304,0)+COUNTIF($D$3:D250,D250)-1</f>
        <v>265</v>
      </c>
      <c r="N250" s="6" t="n">
        <f aca="false">RANK(E250,$E$3:$E$304,0)+COUNTIF($E$3:E250,E250)-1</f>
        <v>267</v>
      </c>
      <c r="O250" s="6" t="n">
        <f aca="false">RANK(F250,$F$3:$F$304,0)+COUNTIF($F$3:F250,F250)-1</f>
        <v>281</v>
      </c>
      <c r="P250" s="6" t="n">
        <f aca="false">RANK(G250,$G$3:$G$304,0)+COUNTIF($G$3:G250,G250)-1</f>
        <v>284</v>
      </c>
      <c r="Q250" s="6" t="n">
        <f aca="false">RANK(H250,$H$3:$H$304,0)+COUNTIF($H$3:H250,H250)-1</f>
        <v>271</v>
      </c>
    </row>
    <row r="251" customFormat="false" ht="15" hidden="false" customHeight="false" outlineLevel="0" collapsed="false">
      <c r="A251" s="0" t="s">
        <v>117</v>
      </c>
      <c r="B251" s="2" t="n">
        <f aca="false">ROUND(SUMIFS(Monthly_Sold!$H$2:$H$7864,Monthly_Sold!$F$2:$F$7864,$A251,Monthly_Sold!$B$2:$B$7864,B$2),4)</f>
        <v>242.37</v>
      </c>
      <c r="C251" s="2" t="n">
        <f aca="false">ROUND(SUMIFS(Monthly_Sold!$H$2:$H$7864,Monthly_Sold!$F$2:$F$7864,$A251,Monthly_Sold!$B$2:$B$7864,C$2),4)</f>
        <v>732.03</v>
      </c>
      <c r="D251" s="2" t="n">
        <f aca="false">ROUND(SUMIFS(Monthly_Sold!$H$2:$H$7864,Monthly_Sold!$F$2:$F$7864,$A251,Monthly_Sold!$B$2:$B$7864,D$2),4)</f>
        <v>550.45</v>
      </c>
      <c r="E251" s="2" t="n">
        <f aca="false">ROUND(SUMIFS(Monthly_Sold!$H$2:$H$7864,Monthly_Sold!$F$2:$F$7864,$A251,Monthly_Sold!$B$2:$B$7864,E$2),4)</f>
        <v>277.26</v>
      </c>
      <c r="F251" s="2" t="n">
        <f aca="false">ROUND(SUMIFS(Monthly_Sold!$H$2:$H$7864,Monthly_Sold!$F$2:$F$7864,$A251,Monthly_Sold!$B$2:$B$7864,F$2),4)</f>
        <v>211.83</v>
      </c>
      <c r="G251" s="2" t="n">
        <f aca="false">ROUND(SUMIFS(Monthly_Sold!$H$2:$H$7864,Monthly_Sold!$F$2:$F$7864,$A251,Monthly_Sold!$B$2:$B$7864,G$2),4)</f>
        <v>138.91</v>
      </c>
      <c r="H251" s="2" t="n">
        <f aca="false">ROUND(SUMIFS(Monthly_Sold!$H$2:$H$7864,Monthly_Sold!$F$2:$F$7864,$A251,Monthly_Sold!$B$2:$B$7864,H$2),4)</f>
        <v>134.85</v>
      </c>
      <c r="I251" s="2" t="n">
        <f aca="false">ROUND(SUM(B251:H251),4)</f>
        <v>2287.7</v>
      </c>
      <c r="J251" s="6" t="n">
        <f aca="false">RANK(I251,$I$3:$I$304,0)+COUNTIF($I$3:I251,I251)-1</f>
        <v>37</v>
      </c>
      <c r="K251" s="6" t="n">
        <f aca="false">RANK(B251,$B$3:$B$304,0)+COUNTIF($B$3:B251,B251)-1</f>
        <v>48</v>
      </c>
      <c r="L251" s="6" t="n">
        <f aca="false">RANK(C251,$C$3:$C$304,0)+COUNTIF($C$3:C251,C251)-1</f>
        <v>25</v>
      </c>
      <c r="M251" s="6" t="n">
        <f aca="false">RANK(D251,$D$3:$D$304,0)+COUNTIF($D$3:D251,D251)-1</f>
        <v>28</v>
      </c>
      <c r="N251" s="6" t="n">
        <f aca="false">RANK(E251,$E$3:$E$304,0)+COUNTIF($E$3:E251,E251)-1</f>
        <v>37</v>
      </c>
      <c r="O251" s="6" t="n">
        <f aca="false">RANK(F251,$F$3:$F$304,0)+COUNTIF($F$3:F251,F251)-1</f>
        <v>46</v>
      </c>
      <c r="P251" s="6" t="n">
        <f aca="false">RANK(G251,$G$3:$G$304,0)+COUNTIF($G$3:G251,G251)-1</f>
        <v>69</v>
      </c>
      <c r="Q251" s="6" t="n">
        <f aca="false">RANK(H251,$H$3:$H$304,0)+COUNTIF($H$3:H251,H251)-1</f>
        <v>37</v>
      </c>
    </row>
    <row r="252" customFormat="false" ht="15" hidden="false" customHeight="false" outlineLevel="0" collapsed="false">
      <c r="A252" s="0" t="s">
        <v>374</v>
      </c>
      <c r="B252" s="2" t="n">
        <f aca="false">ROUND(SUMIFS(Monthly_Sold!$H$2:$H$7864,Monthly_Sold!$F$2:$F$7864,$A252,Monthly_Sold!$B$2:$B$7864,B$2),4)</f>
        <v>0</v>
      </c>
      <c r="C252" s="2" t="n">
        <f aca="false">ROUND(SUMIFS(Monthly_Sold!$H$2:$H$7864,Monthly_Sold!$F$2:$F$7864,$A252,Monthly_Sold!$B$2:$B$7864,C$2),4)</f>
        <v>0</v>
      </c>
      <c r="D252" s="2" t="n">
        <f aca="false">ROUND(SUMIFS(Monthly_Sold!$H$2:$H$7864,Monthly_Sold!$F$2:$F$7864,$A252,Monthly_Sold!$B$2:$B$7864,D$2),4)</f>
        <v>0</v>
      </c>
      <c r="E252" s="2" t="n">
        <f aca="false">ROUND(SUMIFS(Monthly_Sold!$H$2:$H$7864,Monthly_Sold!$F$2:$F$7864,$A252,Monthly_Sold!$B$2:$B$7864,E$2),4)</f>
        <v>0</v>
      </c>
      <c r="F252" s="2" t="n">
        <f aca="false">ROUND(SUMIFS(Monthly_Sold!$H$2:$H$7864,Monthly_Sold!$F$2:$F$7864,$A252,Monthly_Sold!$B$2:$B$7864,F$2),4)</f>
        <v>0</v>
      </c>
      <c r="G252" s="2" t="n">
        <f aca="false">ROUND(SUMIFS(Monthly_Sold!$H$2:$H$7864,Monthly_Sold!$F$2:$F$7864,$A252,Monthly_Sold!$B$2:$B$7864,G$2),4)</f>
        <v>65.5</v>
      </c>
      <c r="H252" s="2" t="n">
        <f aca="false">ROUND(SUMIFS(Monthly_Sold!$H$2:$H$7864,Monthly_Sold!$F$2:$F$7864,$A252,Monthly_Sold!$B$2:$B$7864,H$2),4)</f>
        <v>12.61</v>
      </c>
      <c r="I252" s="2" t="n">
        <f aca="false">ROUND(SUM(B252:H252),4)</f>
        <v>78.11</v>
      </c>
      <c r="J252" s="6" t="n">
        <f aca="false">RANK(I252,$I$3:$I$304,0)+COUNTIF($I$3:I252,I252)-1</f>
        <v>128</v>
      </c>
      <c r="K252" s="6" t="n">
        <f aca="false">RANK(B252,$B$3:$B$304,0)+COUNTIF($B$3:B252,B252)-1</f>
        <v>266</v>
      </c>
      <c r="L252" s="6" t="n">
        <f aca="false">RANK(C252,$C$3:$C$304,0)+COUNTIF($C$3:C252,C252)-1</f>
        <v>267</v>
      </c>
      <c r="M252" s="6" t="n">
        <f aca="false">RANK(D252,$D$3:$D$304,0)+COUNTIF($D$3:D252,D252)-1</f>
        <v>266</v>
      </c>
      <c r="N252" s="6" t="n">
        <f aca="false">RANK(E252,$E$3:$E$304,0)+COUNTIF($E$3:E252,E252)-1</f>
        <v>268</v>
      </c>
      <c r="O252" s="6" t="n">
        <f aca="false">RANK(F252,$F$3:$F$304,0)+COUNTIF($F$3:F252,F252)-1</f>
        <v>282</v>
      </c>
      <c r="P252" s="6" t="n">
        <f aca="false">RANK(G252,$G$3:$G$304,0)+COUNTIF($G$3:G252,G252)-1</f>
        <v>87</v>
      </c>
      <c r="Q252" s="6" t="n">
        <f aca="false">RANK(H252,$H$3:$H$304,0)+COUNTIF($H$3:H252,H252)-1</f>
        <v>101</v>
      </c>
    </row>
    <row r="253" customFormat="false" ht="15" hidden="false" customHeight="false" outlineLevel="0" collapsed="false">
      <c r="A253" s="0" t="s">
        <v>142</v>
      </c>
      <c r="B253" s="2" t="n">
        <f aca="false">ROUND(SUMIFS(Monthly_Sold!$H$2:$H$7864,Monthly_Sold!$F$2:$F$7864,$A253,Monthly_Sold!$B$2:$B$7864,B$2),4)</f>
        <v>361.83</v>
      </c>
      <c r="C253" s="2" t="n">
        <f aca="false">ROUND(SUMIFS(Monthly_Sold!$H$2:$H$7864,Monthly_Sold!$F$2:$F$7864,$A253,Monthly_Sold!$B$2:$B$7864,C$2),4)</f>
        <v>330.38</v>
      </c>
      <c r="D253" s="2" t="n">
        <f aca="false">ROUND(SUMIFS(Monthly_Sold!$H$2:$H$7864,Monthly_Sold!$F$2:$F$7864,$A253,Monthly_Sold!$B$2:$B$7864,D$2),4)</f>
        <v>229.48</v>
      </c>
      <c r="E253" s="2" t="n">
        <f aca="false">ROUND(SUMIFS(Monthly_Sold!$H$2:$H$7864,Monthly_Sold!$F$2:$F$7864,$A253,Monthly_Sold!$B$2:$B$7864,E$2),4)</f>
        <v>177.36</v>
      </c>
      <c r="F253" s="2" t="n">
        <f aca="false">ROUND(SUMIFS(Monthly_Sold!$H$2:$H$7864,Monthly_Sold!$F$2:$F$7864,$A253,Monthly_Sold!$B$2:$B$7864,F$2),4)</f>
        <v>219.23</v>
      </c>
      <c r="G253" s="2" t="n">
        <f aca="false">ROUND(SUMIFS(Monthly_Sold!$H$2:$H$7864,Monthly_Sold!$F$2:$F$7864,$A253,Monthly_Sold!$B$2:$B$7864,G$2),4)</f>
        <v>56.39</v>
      </c>
      <c r="H253" s="2" t="n">
        <f aca="false">ROUND(SUMIFS(Monthly_Sold!$H$2:$H$7864,Monthly_Sold!$F$2:$F$7864,$A253,Monthly_Sold!$B$2:$B$7864,H$2),4)</f>
        <v>9.53</v>
      </c>
      <c r="I253" s="2" t="n">
        <f aca="false">ROUND(SUM(B253:H253),4)</f>
        <v>1384.2</v>
      </c>
      <c r="J253" s="6" t="n">
        <f aca="false">RANK(I253,$I$3:$I$304,0)+COUNTIF($I$3:I253,I253)-1</f>
        <v>46</v>
      </c>
      <c r="K253" s="6" t="n">
        <f aca="false">RANK(B253,$B$3:$B$304,0)+COUNTIF($B$3:B253,B253)-1</f>
        <v>38</v>
      </c>
      <c r="L253" s="6" t="n">
        <f aca="false">RANK(C253,$C$3:$C$304,0)+COUNTIF($C$3:C253,C253)-1</f>
        <v>37</v>
      </c>
      <c r="M253" s="6" t="n">
        <f aca="false">RANK(D253,$D$3:$D$304,0)+COUNTIF($D$3:D253,D253)-1</f>
        <v>36</v>
      </c>
      <c r="N253" s="6" t="n">
        <f aca="false">RANK(E253,$E$3:$E$304,0)+COUNTIF($E$3:E253,E253)-1</f>
        <v>49</v>
      </c>
      <c r="O253" s="6" t="n">
        <f aca="false">RANK(F253,$F$3:$F$304,0)+COUNTIF($F$3:F253,F253)-1</f>
        <v>45</v>
      </c>
      <c r="P253" s="6" t="n">
        <f aca="false">RANK(G253,$G$3:$G$304,0)+COUNTIF($G$3:G253,G253)-1</f>
        <v>91</v>
      </c>
      <c r="Q253" s="6" t="n">
        <f aca="false">RANK(H253,$H$3:$H$304,0)+COUNTIF($H$3:H253,H253)-1</f>
        <v>110</v>
      </c>
    </row>
    <row r="254" customFormat="false" ht="15" hidden="false" customHeight="false" outlineLevel="0" collapsed="false">
      <c r="A254" s="0" t="s">
        <v>542</v>
      </c>
      <c r="B254" s="2" t="n">
        <f aca="false">ROUND(SUMIFS(Monthly_Sold!$H$2:$H$7864,Monthly_Sold!$F$2:$F$7864,$A254,Monthly_Sold!$B$2:$B$7864,B$2),4)</f>
        <v>0</v>
      </c>
      <c r="C254" s="2" t="n">
        <f aca="false">ROUND(SUMIFS(Monthly_Sold!$H$2:$H$7864,Monthly_Sold!$F$2:$F$7864,$A254,Monthly_Sold!$B$2:$B$7864,C$2),4)</f>
        <v>0</v>
      </c>
      <c r="D254" s="2" t="n">
        <f aca="false">ROUND(SUMIFS(Monthly_Sold!$H$2:$H$7864,Monthly_Sold!$F$2:$F$7864,$A254,Monthly_Sold!$B$2:$B$7864,D$2),4)</f>
        <v>0</v>
      </c>
      <c r="E254" s="2" t="n">
        <f aca="false">ROUND(SUMIFS(Monthly_Sold!$H$2:$H$7864,Monthly_Sold!$F$2:$F$7864,$A254,Monthly_Sold!$B$2:$B$7864,E$2),4)</f>
        <v>0</v>
      </c>
      <c r="F254" s="2" t="n">
        <f aca="false">ROUND(SUMIFS(Monthly_Sold!$H$2:$H$7864,Monthly_Sold!$F$2:$F$7864,$A254,Monthly_Sold!$B$2:$B$7864,F$2),4)</f>
        <v>0</v>
      </c>
      <c r="G254" s="2" t="n">
        <f aca="false">ROUND(SUMIFS(Monthly_Sold!$H$2:$H$7864,Monthly_Sold!$F$2:$F$7864,$A254,Monthly_Sold!$B$2:$B$7864,G$2),4)</f>
        <v>4.77</v>
      </c>
      <c r="H254" s="2" t="n">
        <f aca="false">ROUND(SUMIFS(Monthly_Sold!$H$2:$H$7864,Monthly_Sold!$F$2:$F$7864,$A254,Monthly_Sold!$B$2:$B$7864,H$2),4)</f>
        <v>0</v>
      </c>
      <c r="I254" s="2" t="n">
        <f aca="false">ROUND(SUM(B254:H254),4)</f>
        <v>4.77</v>
      </c>
      <c r="J254" s="6" t="n">
        <f aca="false">RANK(I254,$I$3:$I$304,0)+COUNTIF($I$3:I254,I254)-1</f>
        <v>229</v>
      </c>
      <c r="K254" s="6" t="n">
        <f aca="false">RANK(B254,$B$3:$B$304,0)+COUNTIF($B$3:B254,B254)-1</f>
        <v>267</v>
      </c>
      <c r="L254" s="6" t="n">
        <f aca="false">RANK(C254,$C$3:$C$304,0)+COUNTIF($C$3:C254,C254)-1</f>
        <v>268</v>
      </c>
      <c r="M254" s="6" t="n">
        <f aca="false">RANK(D254,$D$3:$D$304,0)+COUNTIF($D$3:D254,D254)-1</f>
        <v>267</v>
      </c>
      <c r="N254" s="6" t="n">
        <f aca="false">RANK(E254,$E$3:$E$304,0)+COUNTIF($E$3:E254,E254)-1</f>
        <v>269</v>
      </c>
      <c r="O254" s="6" t="n">
        <f aca="false">RANK(F254,$F$3:$F$304,0)+COUNTIF($F$3:F254,F254)-1</f>
        <v>283</v>
      </c>
      <c r="P254" s="6" t="n">
        <f aca="false">RANK(G254,$G$3:$G$304,0)+COUNTIF($G$3:G254,G254)-1</f>
        <v>147</v>
      </c>
      <c r="Q254" s="6" t="n">
        <f aca="false">RANK(H254,$H$3:$H$304,0)+COUNTIF($H$3:H254,H254)-1</f>
        <v>272</v>
      </c>
    </row>
    <row r="255" customFormat="false" ht="15" hidden="false" customHeight="false" outlineLevel="0" collapsed="false">
      <c r="A255" s="0" t="s">
        <v>606</v>
      </c>
      <c r="B255" s="2" t="n">
        <f aca="false">ROUND(SUMIFS(Monthly_Sold!$H$2:$H$7864,Monthly_Sold!$F$2:$F$7864,$A255,Monthly_Sold!$B$2:$B$7864,B$2),4)</f>
        <v>0</v>
      </c>
      <c r="C255" s="2" t="n">
        <f aca="false">ROUND(SUMIFS(Monthly_Sold!$H$2:$H$7864,Monthly_Sold!$F$2:$F$7864,$A255,Monthly_Sold!$B$2:$B$7864,C$2),4)</f>
        <v>0</v>
      </c>
      <c r="D255" s="2" t="n">
        <f aca="false">ROUND(SUMIFS(Monthly_Sold!$H$2:$H$7864,Monthly_Sold!$F$2:$F$7864,$A255,Monthly_Sold!$B$2:$B$7864,D$2),4)</f>
        <v>0.21</v>
      </c>
      <c r="E255" s="2" t="n">
        <f aca="false">ROUND(SUMIFS(Monthly_Sold!$H$2:$H$7864,Monthly_Sold!$F$2:$F$7864,$A255,Monthly_Sold!$B$2:$B$7864,E$2),4)</f>
        <v>0</v>
      </c>
      <c r="F255" s="2" t="n">
        <f aca="false">ROUND(SUMIFS(Monthly_Sold!$H$2:$H$7864,Monthly_Sold!$F$2:$F$7864,$A255,Monthly_Sold!$B$2:$B$7864,F$2),4)</f>
        <v>0</v>
      </c>
      <c r="G255" s="2" t="n">
        <f aca="false">ROUND(SUMIFS(Monthly_Sold!$H$2:$H$7864,Monthly_Sold!$F$2:$F$7864,$A255,Monthly_Sold!$B$2:$B$7864,G$2),4)</f>
        <v>0</v>
      </c>
      <c r="H255" s="2" t="n">
        <f aca="false">ROUND(SUMIFS(Monthly_Sold!$H$2:$H$7864,Monthly_Sold!$F$2:$F$7864,$A255,Monthly_Sold!$B$2:$B$7864,H$2),4)</f>
        <v>0</v>
      </c>
      <c r="I255" s="2" t="n">
        <f aca="false">ROUND(SUM(B255:H255),4)</f>
        <v>0.21</v>
      </c>
      <c r="J255" s="6" t="n">
        <f aca="false">RANK(I255,$I$3:$I$304,0)+COUNTIF($I$3:I255,I255)-1</f>
        <v>281</v>
      </c>
      <c r="K255" s="6" t="n">
        <f aca="false">RANK(B255,$B$3:$B$304,0)+COUNTIF($B$3:B255,B255)-1</f>
        <v>268</v>
      </c>
      <c r="L255" s="6" t="n">
        <f aca="false">RANK(C255,$C$3:$C$304,0)+COUNTIF($C$3:C255,C255)-1</f>
        <v>269</v>
      </c>
      <c r="M255" s="6" t="n">
        <f aca="false">RANK(D255,$D$3:$D$304,0)+COUNTIF($D$3:D255,D255)-1</f>
        <v>98</v>
      </c>
      <c r="N255" s="6" t="n">
        <f aca="false">RANK(E255,$E$3:$E$304,0)+COUNTIF($E$3:E255,E255)-1</f>
        <v>270</v>
      </c>
      <c r="O255" s="6" t="n">
        <f aca="false">RANK(F255,$F$3:$F$304,0)+COUNTIF($F$3:F255,F255)-1</f>
        <v>284</v>
      </c>
      <c r="P255" s="6" t="n">
        <f aca="false">RANK(G255,$G$3:$G$304,0)+COUNTIF($G$3:G255,G255)-1</f>
        <v>285</v>
      </c>
      <c r="Q255" s="6" t="n">
        <f aca="false">RANK(H255,$H$3:$H$304,0)+COUNTIF($H$3:H255,H255)-1</f>
        <v>273</v>
      </c>
    </row>
    <row r="256" customFormat="false" ht="15" hidden="false" customHeight="false" outlineLevel="0" collapsed="false">
      <c r="A256" s="0" t="s">
        <v>515</v>
      </c>
      <c r="B256" s="2" t="n">
        <f aca="false">ROUND(SUMIFS(Monthly_Sold!$H$2:$H$7864,Monthly_Sold!$F$2:$F$7864,$A256,Monthly_Sold!$B$2:$B$7864,B$2),4)</f>
        <v>0</v>
      </c>
      <c r="C256" s="2" t="n">
        <f aca="false">ROUND(SUMIFS(Monthly_Sold!$H$2:$H$7864,Monthly_Sold!$F$2:$F$7864,$A256,Monthly_Sold!$B$2:$B$7864,C$2),4)</f>
        <v>0</v>
      </c>
      <c r="D256" s="2" t="n">
        <f aca="false">ROUND(SUMIFS(Monthly_Sold!$H$2:$H$7864,Monthly_Sold!$F$2:$F$7864,$A256,Monthly_Sold!$B$2:$B$7864,D$2),4)</f>
        <v>0</v>
      </c>
      <c r="E256" s="2" t="n">
        <f aca="false">ROUND(SUMIFS(Monthly_Sold!$H$2:$H$7864,Monthly_Sold!$F$2:$F$7864,$A256,Monthly_Sold!$B$2:$B$7864,E$2),4)</f>
        <v>10.59</v>
      </c>
      <c r="F256" s="2" t="n">
        <f aca="false">ROUND(SUMIFS(Monthly_Sold!$H$2:$H$7864,Monthly_Sold!$F$2:$F$7864,$A256,Monthly_Sold!$B$2:$B$7864,F$2),4)</f>
        <v>0</v>
      </c>
      <c r="G256" s="2" t="n">
        <f aca="false">ROUND(SUMIFS(Monthly_Sold!$H$2:$H$7864,Monthly_Sold!$F$2:$F$7864,$A256,Monthly_Sold!$B$2:$B$7864,G$2),4)</f>
        <v>0</v>
      </c>
      <c r="H256" s="2" t="n">
        <f aca="false">ROUND(SUMIFS(Monthly_Sold!$H$2:$H$7864,Monthly_Sold!$F$2:$F$7864,$A256,Monthly_Sold!$B$2:$B$7864,H$2),4)</f>
        <v>0</v>
      </c>
      <c r="I256" s="2" t="n">
        <f aca="false">ROUND(SUM(B256:H256),4)</f>
        <v>10.59</v>
      </c>
      <c r="J256" s="6" t="n">
        <f aca="false">RANK(I256,$I$3:$I$304,0)+COUNTIF($I$3:I256,I256)-1</f>
        <v>210</v>
      </c>
      <c r="K256" s="6" t="n">
        <f aca="false">RANK(B256,$B$3:$B$304,0)+COUNTIF($B$3:B256,B256)-1</f>
        <v>269</v>
      </c>
      <c r="L256" s="6" t="n">
        <f aca="false">RANK(C256,$C$3:$C$304,0)+COUNTIF($C$3:C256,C256)-1</f>
        <v>270</v>
      </c>
      <c r="M256" s="6" t="n">
        <f aca="false">RANK(D256,$D$3:$D$304,0)+COUNTIF($D$3:D256,D256)-1</f>
        <v>268</v>
      </c>
      <c r="N256" s="6" t="n">
        <f aca="false">RANK(E256,$E$3:$E$304,0)+COUNTIF($E$3:E256,E256)-1</f>
        <v>79</v>
      </c>
      <c r="O256" s="6" t="n">
        <f aca="false">RANK(F256,$F$3:$F$304,0)+COUNTIF($F$3:F256,F256)-1</f>
        <v>285</v>
      </c>
      <c r="P256" s="6" t="n">
        <f aca="false">RANK(G256,$G$3:$G$304,0)+COUNTIF($G$3:G256,G256)-1</f>
        <v>286</v>
      </c>
      <c r="Q256" s="6" t="n">
        <f aca="false">RANK(H256,$H$3:$H$304,0)+COUNTIF($H$3:H256,H256)-1</f>
        <v>274</v>
      </c>
    </row>
    <row r="257" customFormat="false" ht="15" hidden="false" customHeight="false" outlineLevel="0" collapsed="false">
      <c r="A257" s="0" t="s">
        <v>58</v>
      </c>
      <c r="B257" s="2" t="n">
        <f aca="false">ROUND(SUMIFS(Monthly_Sold!$H$2:$H$7864,Monthly_Sold!$F$2:$F$7864,$A257,Monthly_Sold!$B$2:$B$7864,B$2),4)</f>
        <v>3288.17</v>
      </c>
      <c r="C257" s="2" t="n">
        <f aca="false">ROUND(SUMIFS(Monthly_Sold!$H$2:$H$7864,Monthly_Sold!$F$2:$F$7864,$A257,Monthly_Sold!$B$2:$B$7864,C$2),4)</f>
        <v>3408.24</v>
      </c>
      <c r="D257" s="2" t="n">
        <f aca="false">ROUND(SUMIFS(Monthly_Sold!$H$2:$H$7864,Monthly_Sold!$F$2:$F$7864,$A257,Monthly_Sold!$B$2:$B$7864,D$2),4)</f>
        <v>1887.2</v>
      </c>
      <c r="E257" s="2" t="n">
        <f aca="false">ROUND(SUMIFS(Monthly_Sold!$H$2:$H$7864,Monthly_Sold!$F$2:$F$7864,$A257,Monthly_Sold!$B$2:$B$7864,E$2),4)</f>
        <v>855.97</v>
      </c>
      <c r="F257" s="2" t="n">
        <f aca="false">ROUND(SUMIFS(Monthly_Sold!$H$2:$H$7864,Monthly_Sold!$F$2:$F$7864,$A257,Monthly_Sold!$B$2:$B$7864,F$2),4)</f>
        <v>809.86</v>
      </c>
      <c r="G257" s="2" t="n">
        <f aca="false">ROUND(SUMIFS(Monthly_Sold!$H$2:$H$7864,Monthly_Sold!$F$2:$F$7864,$A257,Monthly_Sold!$B$2:$B$7864,G$2),4)</f>
        <v>713.2</v>
      </c>
      <c r="H257" s="2" t="n">
        <f aca="false">ROUND(SUMIFS(Monthly_Sold!$H$2:$H$7864,Monthly_Sold!$F$2:$F$7864,$A257,Monthly_Sold!$B$2:$B$7864,H$2),4)</f>
        <v>74.22</v>
      </c>
      <c r="I257" s="2" t="n">
        <f aca="false">ROUND(SUM(B257:H257),4)</f>
        <v>11036.86</v>
      </c>
      <c r="J257" s="6" t="n">
        <f aca="false">RANK(I257,$I$3:$I$304,0)+COUNTIF($I$3:I257,I257)-1</f>
        <v>9</v>
      </c>
      <c r="K257" s="6" t="n">
        <f aca="false">RANK(B257,$B$3:$B$304,0)+COUNTIF($B$3:B257,B257)-1</f>
        <v>3</v>
      </c>
      <c r="L257" s="6" t="n">
        <f aca="false">RANK(C257,$C$3:$C$304,0)+COUNTIF($C$3:C257,C257)-1</f>
        <v>4</v>
      </c>
      <c r="M257" s="6" t="n">
        <f aca="false">RANK(D257,$D$3:$D$304,0)+COUNTIF($D$3:D257,D257)-1</f>
        <v>8</v>
      </c>
      <c r="N257" s="6" t="n">
        <f aca="false">RANK(E257,$E$3:$E$304,0)+COUNTIF($E$3:E257,E257)-1</f>
        <v>21</v>
      </c>
      <c r="O257" s="6" t="n">
        <f aca="false">RANK(F257,$F$3:$F$304,0)+COUNTIF($F$3:F257,F257)-1</f>
        <v>25</v>
      </c>
      <c r="P257" s="6" t="n">
        <f aca="false">RANK(G257,$G$3:$G$304,0)+COUNTIF($G$3:G257,G257)-1</f>
        <v>25</v>
      </c>
      <c r="Q257" s="6" t="n">
        <f aca="false">RANK(H257,$H$3:$H$304,0)+COUNTIF($H$3:H257,H257)-1</f>
        <v>54</v>
      </c>
    </row>
    <row r="258" customFormat="false" ht="15" hidden="false" customHeight="false" outlineLevel="0" collapsed="false">
      <c r="A258" s="0" t="s">
        <v>607</v>
      </c>
      <c r="B258" s="2" t="n">
        <f aca="false">ROUND(SUMIFS(Monthly_Sold!$H$2:$H$7864,Monthly_Sold!$F$2:$F$7864,$A258,Monthly_Sold!$B$2:$B$7864,B$2),4)</f>
        <v>0</v>
      </c>
      <c r="C258" s="2" t="n">
        <f aca="false">ROUND(SUMIFS(Monthly_Sold!$H$2:$H$7864,Monthly_Sold!$F$2:$F$7864,$A258,Monthly_Sold!$B$2:$B$7864,C$2),4)</f>
        <v>0</v>
      </c>
      <c r="D258" s="2" t="n">
        <f aca="false">ROUND(SUMIFS(Monthly_Sold!$H$2:$H$7864,Monthly_Sold!$F$2:$F$7864,$A258,Monthly_Sold!$B$2:$B$7864,D$2),4)</f>
        <v>0</v>
      </c>
      <c r="E258" s="2" t="n">
        <f aca="false">ROUND(SUMIFS(Monthly_Sold!$H$2:$H$7864,Monthly_Sold!$F$2:$F$7864,$A258,Monthly_Sold!$B$2:$B$7864,E$2),4)</f>
        <v>0</v>
      </c>
      <c r="F258" s="2" t="n">
        <f aca="false">ROUND(SUMIFS(Monthly_Sold!$H$2:$H$7864,Monthly_Sold!$F$2:$F$7864,$A258,Monthly_Sold!$B$2:$B$7864,F$2),4)</f>
        <v>0.2</v>
      </c>
      <c r="G258" s="2" t="n">
        <f aca="false">ROUND(SUMIFS(Monthly_Sold!$H$2:$H$7864,Monthly_Sold!$F$2:$F$7864,$A258,Monthly_Sold!$B$2:$B$7864,G$2),4)</f>
        <v>0</v>
      </c>
      <c r="H258" s="2" t="n">
        <f aca="false">ROUND(SUMIFS(Monthly_Sold!$H$2:$H$7864,Monthly_Sold!$F$2:$F$7864,$A258,Monthly_Sold!$B$2:$B$7864,H$2),4)</f>
        <v>0</v>
      </c>
      <c r="I258" s="2" t="n">
        <f aca="false">ROUND(SUM(B258:H258),4)</f>
        <v>0.2</v>
      </c>
      <c r="J258" s="6" t="n">
        <f aca="false">RANK(I258,$I$3:$I$304,0)+COUNTIF($I$3:I258,I258)-1</f>
        <v>282</v>
      </c>
      <c r="K258" s="6" t="n">
        <f aca="false">RANK(B258,$B$3:$B$304,0)+COUNTIF($B$3:B258,B258)-1</f>
        <v>270</v>
      </c>
      <c r="L258" s="6" t="n">
        <f aca="false">RANK(C258,$C$3:$C$304,0)+COUNTIF($C$3:C258,C258)-1</f>
        <v>271</v>
      </c>
      <c r="M258" s="6" t="n">
        <f aca="false">RANK(D258,$D$3:$D$304,0)+COUNTIF($D$3:D258,D258)-1</f>
        <v>269</v>
      </c>
      <c r="N258" s="6" t="n">
        <f aca="false">RANK(E258,$E$3:$E$304,0)+COUNTIF($E$3:E258,E258)-1</f>
        <v>271</v>
      </c>
      <c r="O258" s="6" t="n">
        <f aca="false">RANK(F258,$F$3:$F$304,0)+COUNTIF($F$3:F258,F258)-1</f>
        <v>171</v>
      </c>
      <c r="P258" s="6" t="n">
        <f aca="false">RANK(G258,$G$3:$G$304,0)+COUNTIF($G$3:G258,G258)-1</f>
        <v>287</v>
      </c>
      <c r="Q258" s="6" t="n">
        <f aca="false">RANK(H258,$H$3:$H$304,0)+COUNTIF($H$3:H258,H258)-1</f>
        <v>275</v>
      </c>
    </row>
    <row r="259" customFormat="false" ht="15" hidden="false" customHeight="false" outlineLevel="0" collapsed="false">
      <c r="A259" s="0" t="s">
        <v>625</v>
      </c>
      <c r="B259" s="2" t="n">
        <f aca="false">ROUND(SUMIFS(Monthly_Sold!$H$2:$H$7864,Monthly_Sold!$F$2:$F$7864,$A259,Monthly_Sold!$B$2:$B$7864,B$2),4)</f>
        <v>0</v>
      </c>
      <c r="C259" s="2" t="n">
        <f aca="false">ROUND(SUMIFS(Monthly_Sold!$H$2:$H$7864,Monthly_Sold!$F$2:$F$7864,$A259,Monthly_Sold!$B$2:$B$7864,C$2),4)</f>
        <v>0</v>
      </c>
      <c r="D259" s="2" t="n">
        <f aca="false">ROUND(SUMIFS(Monthly_Sold!$H$2:$H$7864,Monthly_Sold!$F$2:$F$7864,$A259,Monthly_Sold!$B$2:$B$7864,D$2),4)</f>
        <v>0</v>
      </c>
      <c r="E259" s="2" t="n">
        <f aca="false">ROUND(SUMIFS(Monthly_Sold!$H$2:$H$7864,Monthly_Sold!$F$2:$F$7864,$A259,Monthly_Sold!$B$2:$B$7864,E$2),4)</f>
        <v>0</v>
      </c>
      <c r="F259" s="2" t="n">
        <f aca="false">ROUND(SUMIFS(Monthly_Sold!$H$2:$H$7864,Monthly_Sold!$F$2:$F$7864,$A259,Monthly_Sold!$B$2:$B$7864,F$2),4)</f>
        <v>0.03</v>
      </c>
      <c r="G259" s="2" t="n">
        <f aca="false">ROUND(SUMIFS(Monthly_Sold!$H$2:$H$7864,Monthly_Sold!$F$2:$F$7864,$A259,Monthly_Sold!$B$2:$B$7864,G$2),4)</f>
        <v>0</v>
      </c>
      <c r="H259" s="2" t="n">
        <f aca="false">ROUND(SUMIFS(Monthly_Sold!$H$2:$H$7864,Monthly_Sold!$F$2:$F$7864,$A259,Monthly_Sold!$B$2:$B$7864,H$2),4)</f>
        <v>0</v>
      </c>
      <c r="I259" s="2" t="n">
        <f aca="false">ROUND(SUM(B259:H259),4)</f>
        <v>0.03</v>
      </c>
      <c r="J259" s="6" t="n">
        <f aca="false">RANK(I259,$I$3:$I$304,0)+COUNTIF($I$3:I259,I259)-1</f>
        <v>298</v>
      </c>
      <c r="K259" s="6" t="n">
        <f aca="false">RANK(B259,$B$3:$B$304,0)+COUNTIF($B$3:B259,B259)-1</f>
        <v>271</v>
      </c>
      <c r="L259" s="6" t="n">
        <f aca="false">RANK(C259,$C$3:$C$304,0)+COUNTIF($C$3:C259,C259)-1</f>
        <v>272</v>
      </c>
      <c r="M259" s="6" t="n">
        <f aca="false">RANK(D259,$D$3:$D$304,0)+COUNTIF($D$3:D259,D259)-1</f>
        <v>270</v>
      </c>
      <c r="N259" s="6" t="n">
        <f aca="false">RANK(E259,$E$3:$E$304,0)+COUNTIF($E$3:E259,E259)-1</f>
        <v>272</v>
      </c>
      <c r="O259" s="6" t="n">
        <f aca="false">RANK(F259,$F$3:$F$304,0)+COUNTIF($F$3:F259,F259)-1</f>
        <v>180</v>
      </c>
      <c r="P259" s="6" t="n">
        <f aca="false">RANK(G259,$G$3:$G$304,0)+COUNTIF($G$3:G259,G259)-1</f>
        <v>288</v>
      </c>
      <c r="Q259" s="6" t="n">
        <f aca="false">RANK(H259,$H$3:$H$304,0)+COUNTIF($H$3:H259,H259)-1</f>
        <v>276</v>
      </c>
    </row>
    <row r="260" customFormat="false" ht="15" hidden="false" customHeight="false" outlineLevel="0" collapsed="false">
      <c r="A260" s="0" t="s">
        <v>614</v>
      </c>
      <c r="B260" s="2" t="n">
        <f aca="false">ROUND(SUMIFS(Monthly_Sold!$H$2:$H$7864,Monthly_Sold!$F$2:$F$7864,$A260,Monthly_Sold!$B$2:$B$7864,B$2),4)</f>
        <v>0</v>
      </c>
      <c r="C260" s="2" t="n">
        <f aca="false">ROUND(SUMIFS(Monthly_Sold!$H$2:$H$7864,Monthly_Sold!$F$2:$F$7864,$A260,Monthly_Sold!$B$2:$B$7864,C$2),4)</f>
        <v>0</v>
      </c>
      <c r="D260" s="2" t="n">
        <f aca="false">ROUND(SUMIFS(Monthly_Sold!$H$2:$H$7864,Monthly_Sold!$F$2:$F$7864,$A260,Monthly_Sold!$B$2:$B$7864,D$2),4)</f>
        <v>0</v>
      </c>
      <c r="E260" s="2" t="n">
        <f aca="false">ROUND(SUMIFS(Monthly_Sold!$H$2:$H$7864,Monthly_Sold!$F$2:$F$7864,$A260,Monthly_Sold!$B$2:$B$7864,E$2),4)</f>
        <v>0</v>
      </c>
      <c r="F260" s="2" t="n">
        <f aca="false">ROUND(SUMIFS(Monthly_Sold!$H$2:$H$7864,Monthly_Sold!$F$2:$F$7864,$A260,Monthly_Sold!$B$2:$B$7864,F$2),4)</f>
        <v>0.09</v>
      </c>
      <c r="G260" s="2" t="n">
        <f aca="false">ROUND(SUMIFS(Monthly_Sold!$H$2:$H$7864,Monthly_Sold!$F$2:$F$7864,$A260,Monthly_Sold!$B$2:$B$7864,G$2),4)</f>
        <v>0</v>
      </c>
      <c r="H260" s="2" t="n">
        <f aca="false">ROUND(SUMIFS(Monthly_Sold!$H$2:$H$7864,Monthly_Sold!$F$2:$F$7864,$A260,Monthly_Sold!$B$2:$B$7864,H$2),4)</f>
        <v>0</v>
      </c>
      <c r="I260" s="2" t="n">
        <f aca="false">ROUND(SUM(B260:H260),4)</f>
        <v>0.09</v>
      </c>
      <c r="J260" s="6" t="n">
        <f aca="false">RANK(I260,$I$3:$I$304,0)+COUNTIF($I$3:I260,I260)-1</f>
        <v>287</v>
      </c>
      <c r="K260" s="6" t="n">
        <f aca="false">RANK(B260,$B$3:$B$304,0)+COUNTIF($B$3:B260,B260)-1</f>
        <v>272</v>
      </c>
      <c r="L260" s="6" t="n">
        <f aca="false">RANK(C260,$C$3:$C$304,0)+COUNTIF($C$3:C260,C260)-1</f>
        <v>273</v>
      </c>
      <c r="M260" s="6" t="n">
        <f aca="false">RANK(D260,$D$3:$D$304,0)+COUNTIF($D$3:D260,D260)-1</f>
        <v>271</v>
      </c>
      <c r="N260" s="6" t="n">
        <f aca="false">RANK(E260,$E$3:$E$304,0)+COUNTIF($E$3:E260,E260)-1</f>
        <v>273</v>
      </c>
      <c r="O260" s="6" t="n">
        <f aca="false">RANK(F260,$F$3:$F$304,0)+COUNTIF($F$3:F260,F260)-1</f>
        <v>175</v>
      </c>
      <c r="P260" s="6" t="n">
        <f aca="false">RANK(G260,$G$3:$G$304,0)+COUNTIF($G$3:G260,G260)-1</f>
        <v>289</v>
      </c>
      <c r="Q260" s="6" t="n">
        <f aca="false">RANK(H260,$H$3:$H$304,0)+COUNTIF($H$3:H260,H260)-1</f>
        <v>277</v>
      </c>
    </row>
    <row r="261" customFormat="false" ht="15" hidden="false" customHeight="false" outlineLevel="0" collapsed="false">
      <c r="A261" s="0" t="s">
        <v>631</v>
      </c>
      <c r="B261" s="2" t="n">
        <f aca="false">ROUND(SUMIFS(Monthly_Sold!$H$2:$H$7864,Monthly_Sold!$F$2:$F$7864,$A261,Monthly_Sold!$B$2:$B$7864,B$2),4)</f>
        <v>0</v>
      </c>
      <c r="C261" s="2" t="n">
        <f aca="false">ROUND(SUMIFS(Monthly_Sold!$H$2:$H$7864,Monthly_Sold!$F$2:$F$7864,$A261,Monthly_Sold!$B$2:$B$7864,C$2),4)</f>
        <v>0</v>
      </c>
      <c r="D261" s="2" t="n">
        <f aca="false">ROUND(SUMIFS(Monthly_Sold!$H$2:$H$7864,Monthly_Sold!$F$2:$F$7864,$A261,Monthly_Sold!$B$2:$B$7864,D$2),4)</f>
        <v>0</v>
      </c>
      <c r="E261" s="2" t="n">
        <f aca="false">ROUND(SUMIFS(Monthly_Sold!$H$2:$H$7864,Monthly_Sold!$F$2:$F$7864,$A261,Monthly_Sold!$B$2:$B$7864,E$2),4)</f>
        <v>0</v>
      </c>
      <c r="F261" s="2" t="n">
        <f aca="false">ROUND(SUMIFS(Monthly_Sold!$H$2:$H$7864,Monthly_Sold!$F$2:$F$7864,$A261,Monthly_Sold!$B$2:$B$7864,F$2),4)</f>
        <v>0</v>
      </c>
      <c r="G261" s="2" t="n">
        <f aca="false">ROUND(SUMIFS(Monthly_Sold!$H$2:$H$7864,Monthly_Sold!$F$2:$F$7864,$A261,Monthly_Sold!$B$2:$B$7864,G$2),4)</f>
        <v>0.004</v>
      </c>
      <c r="H261" s="2" t="n">
        <f aca="false">ROUND(SUMIFS(Monthly_Sold!$H$2:$H$7864,Monthly_Sold!$F$2:$F$7864,$A261,Monthly_Sold!$B$2:$B$7864,H$2),4)</f>
        <v>0</v>
      </c>
      <c r="I261" s="2" t="n">
        <f aca="false">ROUND(SUM(B261:H261),4)</f>
        <v>0.004</v>
      </c>
      <c r="J261" s="6" t="n">
        <f aca="false">RANK(I261,$I$3:$I$304,0)+COUNTIF($I$3:I261,I261)-1</f>
        <v>301</v>
      </c>
      <c r="K261" s="6" t="n">
        <f aca="false">RANK(B261,$B$3:$B$304,0)+COUNTIF($B$3:B261,B261)-1</f>
        <v>273</v>
      </c>
      <c r="L261" s="6" t="n">
        <f aca="false">RANK(C261,$C$3:$C$304,0)+COUNTIF($C$3:C261,C261)-1</f>
        <v>274</v>
      </c>
      <c r="M261" s="6" t="n">
        <f aca="false">RANK(D261,$D$3:$D$304,0)+COUNTIF($D$3:D261,D261)-1</f>
        <v>272</v>
      </c>
      <c r="N261" s="6" t="n">
        <f aca="false">RANK(E261,$E$3:$E$304,0)+COUNTIF($E$3:E261,E261)-1</f>
        <v>274</v>
      </c>
      <c r="O261" s="6" t="n">
        <f aca="false">RANK(F261,$F$3:$F$304,0)+COUNTIF($F$3:F261,F261)-1</f>
        <v>286</v>
      </c>
      <c r="P261" s="6" t="n">
        <f aca="false">RANK(G261,$G$3:$G$304,0)+COUNTIF($G$3:G261,G261)-1</f>
        <v>178</v>
      </c>
      <c r="Q261" s="6" t="n">
        <f aca="false">RANK(H261,$H$3:$H$304,0)+COUNTIF($H$3:H261,H261)-1</f>
        <v>278</v>
      </c>
    </row>
    <row r="262" customFormat="false" ht="15" hidden="false" customHeight="false" outlineLevel="0" collapsed="false">
      <c r="A262" s="0" t="s">
        <v>618</v>
      </c>
      <c r="B262" s="2" t="n">
        <f aca="false">ROUND(SUMIFS(Monthly_Sold!$H$2:$H$7864,Monthly_Sold!$F$2:$F$7864,$A262,Monthly_Sold!$B$2:$B$7864,B$2),4)</f>
        <v>0</v>
      </c>
      <c r="C262" s="2" t="n">
        <f aca="false">ROUND(SUMIFS(Monthly_Sold!$H$2:$H$7864,Monthly_Sold!$F$2:$F$7864,$A262,Monthly_Sold!$B$2:$B$7864,C$2),4)</f>
        <v>0</v>
      </c>
      <c r="D262" s="2" t="n">
        <f aca="false">ROUND(SUMIFS(Monthly_Sold!$H$2:$H$7864,Monthly_Sold!$F$2:$F$7864,$A262,Monthly_Sold!$B$2:$B$7864,D$2),4)</f>
        <v>0</v>
      </c>
      <c r="E262" s="2" t="n">
        <f aca="false">ROUND(SUMIFS(Monthly_Sold!$H$2:$H$7864,Monthly_Sold!$F$2:$F$7864,$A262,Monthly_Sold!$B$2:$B$7864,E$2),4)</f>
        <v>0</v>
      </c>
      <c r="F262" s="2" t="n">
        <f aca="false">ROUND(SUMIFS(Monthly_Sold!$H$2:$H$7864,Monthly_Sold!$F$2:$F$7864,$A262,Monthly_Sold!$B$2:$B$7864,F$2),4)</f>
        <v>0</v>
      </c>
      <c r="G262" s="2" t="n">
        <f aca="false">ROUND(SUMIFS(Monthly_Sold!$H$2:$H$7864,Monthly_Sold!$F$2:$F$7864,$A262,Monthly_Sold!$B$2:$B$7864,G$2),4)</f>
        <v>0.06</v>
      </c>
      <c r="H262" s="2" t="n">
        <f aca="false">ROUND(SUMIFS(Monthly_Sold!$H$2:$H$7864,Monthly_Sold!$F$2:$F$7864,$A262,Monthly_Sold!$B$2:$B$7864,H$2),4)</f>
        <v>0</v>
      </c>
      <c r="I262" s="2" t="n">
        <f aca="false">ROUND(SUM(B262:H262),4)</f>
        <v>0.06</v>
      </c>
      <c r="J262" s="6" t="n">
        <f aca="false">RANK(I262,$I$3:$I$304,0)+COUNTIF($I$3:I262,I262)-1</f>
        <v>292</v>
      </c>
      <c r="K262" s="6" t="n">
        <f aca="false">RANK(B262,$B$3:$B$304,0)+COUNTIF($B$3:B262,B262)-1</f>
        <v>274</v>
      </c>
      <c r="L262" s="6" t="n">
        <f aca="false">RANK(C262,$C$3:$C$304,0)+COUNTIF($C$3:C262,C262)-1</f>
        <v>275</v>
      </c>
      <c r="M262" s="6" t="n">
        <f aca="false">RANK(D262,$D$3:$D$304,0)+COUNTIF($D$3:D262,D262)-1</f>
        <v>273</v>
      </c>
      <c r="N262" s="6" t="n">
        <f aca="false">RANK(E262,$E$3:$E$304,0)+COUNTIF($E$3:E262,E262)-1</f>
        <v>275</v>
      </c>
      <c r="O262" s="6" t="n">
        <f aca="false">RANK(F262,$F$3:$F$304,0)+COUNTIF($F$3:F262,F262)-1</f>
        <v>287</v>
      </c>
      <c r="P262" s="6" t="n">
        <f aca="false">RANK(G262,$G$3:$G$304,0)+COUNTIF($G$3:G262,G262)-1</f>
        <v>174</v>
      </c>
      <c r="Q262" s="6" t="n">
        <f aca="false">RANK(H262,$H$3:$H$304,0)+COUNTIF($H$3:H262,H262)-1</f>
        <v>279</v>
      </c>
    </row>
    <row r="263" customFormat="false" ht="15" hidden="false" customHeight="false" outlineLevel="0" collapsed="false">
      <c r="A263" s="0" t="s">
        <v>570</v>
      </c>
      <c r="B263" s="2" t="n">
        <f aca="false">ROUND(SUMIFS(Monthly_Sold!$H$2:$H$7864,Monthly_Sold!$F$2:$F$7864,$A263,Monthly_Sold!$B$2:$B$7864,B$2),4)</f>
        <v>0</v>
      </c>
      <c r="C263" s="2" t="n">
        <f aca="false">ROUND(SUMIFS(Monthly_Sold!$H$2:$H$7864,Monthly_Sold!$F$2:$F$7864,$A263,Monthly_Sold!$B$2:$B$7864,C$2),4)</f>
        <v>0</v>
      </c>
      <c r="D263" s="2" t="n">
        <f aca="false">ROUND(SUMIFS(Monthly_Sold!$H$2:$H$7864,Monthly_Sold!$F$2:$F$7864,$A263,Monthly_Sold!$B$2:$B$7864,D$2),4)</f>
        <v>0</v>
      </c>
      <c r="E263" s="2" t="n">
        <f aca="false">ROUND(SUMIFS(Monthly_Sold!$H$2:$H$7864,Monthly_Sold!$F$2:$F$7864,$A263,Monthly_Sold!$B$2:$B$7864,E$2),4)</f>
        <v>0</v>
      </c>
      <c r="F263" s="2" t="n">
        <f aca="false">ROUND(SUMIFS(Monthly_Sold!$H$2:$H$7864,Monthly_Sold!$F$2:$F$7864,$A263,Monthly_Sold!$B$2:$B$7864,F$2),4)</f>
        <v>0.12</v>
      </c>
      <c r="G263" s="2" t="n">
        <f aca="false">ROUND(SUMIFS(Monthly_Sold!$H$2:$H$7864,Monthly_Sold!$F$2:$F$7864,$A263,Monthly_Sold!$B$2:$B$7864,G$2),4)</f>
        <v>1.463</v>
      </c>
      <c r="H263" s="2" t="n">
        <f aca="false">ROUND(SUMIFS(Monthly_Sold!$H$2:$H$7864,Monthly_Sold!$F$2:$F$7864,$A263,Monthly_Sold!$B$2:$B$7864,H$2),4)</f>
        <v>0.06</v>
      </c>
      <c r="I263" s="2" t="n">
        <f aca="false">ROUND(SUM(B263:H263),4)</f>
        <v>1.643</v>
      </c>
      <c r="J263" s="6" t="n">
        <f aca="false">RANK(I263,$I$3:$I$304,0)+COUNTIF($I$3:I263,I263)-1</f>
        <v>251</v>
      </c>
      <c r="K263" s="6" t="n">
        <f aca="false">RANK(B263,$B$3:$B$304,0)+COUNTIF($B$3:B263,B263)-1</f>
        <v>275</v>
      </c>
      <c r="L263" s="6" t="n">
        <f aca="false">RANK(C263,$C$3:$C$304,0)+COUNTIF($C$3:C263,C263)-1</f>
        <v>276</v>
      </c>
      <c r="M263" s="6" t="n">
        <f aca="false">RANK(D263,$D$3:$D$304,0)+COUNTIF($D$3:D263,D263)-1</f>
        <v>274</v>
      </c>
      <c r="N263" s="6" t="n">
        <f aca="false">RANK(E263,$E$3:$E$304,0)+COUNTIF($E$3:E263,E263)-1</f>
        <v>276</v>
      </c>
      <c r="O263" s="6" t="n">
        <f aca="false">RANK(F263,$F$3:$F$304,0)+COUNTIF($F$3:F263,F263)-1</f>
        <v>174</v>
      </c>
      <c r="P263" s="6" t="n">
        <f aca="false">RANK(G263,$G$3:$G$304,0)+COUNTIF($G$3:G263,G263)-1</f>
        <v>158</v>
      </c>
      <c r="Q263" s="6" t="n">
        <f aca="false">RANK(H263,$H$3:$H$304,0)+COUNTIF($H$3:H263,H263)-1</f>
        <v>161</v>
      </c>
    </row>
    <row r="264" customFormat="false" ht="15" hidden="false" customHeight="false" outlineLevel="0" collapsed="false">
      <c r="A264" s="0" t="s">
        <v>510</v>
      </c>
      <c r="B264" s="2" t="n">
        <f aca="false">ROUND(SUMIFS(Monthly_Sold!$H$2:$H$7864,Monthly_Sold!$F$2:$F$7864,$A264,Monthly_Sold!$B$2:$B$7864,B$2),4)</f>
        <v>0</v>
      </c>
      <c r="C264" s="2" t="n">
        <f aca="false">ROUND(SUMIFS(Monthly_Sold!$H$2:$H$7864,Monthly_Sold!$F$2:$F$7864,$A264,Monthly_Sold!$B$2:$B$7864,C$2),4)</f>
        <v>0</v>
      </c>
      <c r="D264" s="2" t="n">
        <f aca="false">ROUND(SUMIFS(Monthly_Sold!$H$2:$H$7864,Monthly_Sold!$F$2:$F$7864,$A264,Monthly_Sold!$B$2:$B$7864,D$2),4)</f>
        <v>0</v>
      </c>
      <c r="E264" s="2" t="n">
        <f aca="false">ROUND(SUMIFS(Monthly_Sold!$H$2:$H$7864,Monthly_Sold!$F$2:$F$7864,$A264,Monthly_Sold!$B$2:$B$7864,E$2),4)</f>
        <v>0</v>
      </c>
      <c r="F264" s="2" t="n">
        <f aca="false">ROUND(SUMIFS(Monthly_Sold!$H$2:$H$7864,Monthly_Sold!$F$2:$F$7864,$A264,Monthly_Sold!$B$2:$B$7864,F$2),4)</f>
        <v>2.99</v>
      </c>
      <c r="G264" s="2" t="n">
        <f aca="false">ROUND(SUMIFS(Monthly_Sold!$H$2:$H$7864,Monthly_Sold!$F$2:$F$7864,$A264,Monthly_Sold!$B$2:$B$7864,G$2),4)</f>
        <v>7.94</v>
      </c>
      <c r="H264" s="2" t="n">
        <f aca="false">ROUND(SUMIFS(Monthly_Sold!$H$2:$H$7864,Monthly_Sold!$F$2:$F$7864,$A264,Monthly_Sold!$B$2:$B$7864,H$2),4)</f>
        <v>0.79</v>
      </c>
      <c r="I264" s="2" t="n">
        <f aca="false">ROUND(SUM(B264:H264),4)</f>
        <v>11.72</v>
      </c>
      <c r="J264" s="6" t="n">
        <f aca="false">RANK(I264,$I$3:$I$304,0)+COUNTIF($I$3:I264,I264)-1</f>
        <v>207</v>
      </c>
      <c r="K264" s="6" t="n">
        <f aca="false">RANK(B264,$B$3:$B$304,0)+COUNTIF($B$3:B264,B264)-1</f>
        <v>276</v>
      </c>
      <c r="L264" s="6" t="n">
        <f aca="false">RANK(C264,$C$3:$C$304,0)+COUNTIF($C$3:C264,C264)-1</f>
        <v>277</v>
      </c>
      <c r="M264" s="6" t="n">
        <f aca="false">RANK(D264,$D$3:$D$304,0)+COUNTIF($D$3:D264,D264)-1</f>
        <v>275</v>
      </c>
      <c r="N264" s="6" t="n">
        <f aca="false">RANK(E264,$E$3:$E$304,0)+COUNTIF($E$3:E264,E264)-1</f>
        <v>277</v>
      </c>
      <c r="O264" s="6" t="n">
        <f aca="false">RANK(F264,$F$3:$F$304,0)+COUNTIF($F$3:F264,F264)-1</f>
        <v>150</v>
      </c>
      <c r="P264" s="6" t="n">
        <f aca="false">RANK(G264,$G$3:$G$304,0)+COUNTIF($G$3:G264,G264)-1</f>
        <v>140</v>
      </c>
      <c r="Q264" s="6" t="n">
        <f aca="false">RANK(H264,$H$3:$H$304,0)+COUNTIF($H$3:H264,H264)-1</f>
        <v>148</v>
      </c>
    </row>
    <row r="265" customFormat="false" ht="15" hidden="false" customHeight="false" outlineLevel="0" collapsed="false">
      <c r="A265" s="0" t="s">
        <v>586</v>
      </c>
      <c r="B265" s="2" t="n">
        <f aca="false">ROUND(SUMIFS(Monthly_Sold!$H$2:$H$7864,Monthly_Sold!$F$2:$F$7864,$A265,Monthly_Sold!$B$2:$B$7864,B$2),4)</f>
        <v>0</v>
      </c>
      <c r="C265" s="2" t="n">
        <f aca="false">ROUND(SUMIFS(Monthly_Sold!$H$2:$H$7864,Monthly_Sold!$F$2:$F$7864,$A265,Monthly_Sold!$B$2:$B$7864,C$2),4)</f>
        <v>0</v>
      </c>
      <c r="D265" s="2" t="n">
        <f aca="false">ROUND(SUMIFS(Monthly_Sold!$H$2:$H$7864,Monthly_Sold!$F$2:$F$7864,$A265,Monthly_Sold!$B$2:$B$7864,D$2),4)</f>
        <v>0</v>
      </c>
      <c r="E265" s="2" t="n">
        <f aca="false">ROUND(SUMIFS(Monthly_Sold!$H$2:$H$7864,Monthly_Sold!$F$2:$F$7864,$A265,Monthly_Sold!$B$2:$B$7864,E$2),4)</f>
        <v>0</v>
      </c>
      <c r="F265" s="2" t="n">
        <f aca="false">ROUND(SUMIFS(Monthly_Sold!$H$2:$H$7864,Monthly_Sold!$F$2:$F$7864,$A265,Monthly_Sold!$B$2:$B$7864,F$2),4)</f>
        <v>1.01</v>
      </c>
      <c r="G265" s="2" t="n">
        <f aca="false">ROUND(SUMIFS(Monthly_Sold!$H$2:$H$7864,Monthly_Sold!$F$2:$F$7864,$A265,Monthly_Sold!$B$2:$B$7864,G$2),4)</f>
        <v>0</v>
      </c>
      <c r="H265" s="2" t="n">
        <f aca="false">ROUND(SUMIFS(Monthly_Sold!$H$2:$H$7864,Monthly_Sold!$F$2:$F$7864,$A265,Monthly_Sold!$B$2:$B$7864,H$2),4)</f>
        <v>0</v>
      </c>
      <c r="I265" s="2" t="n">
        <f aca="false">ROUND(SUM(B265:H265),4)</f>
        <v>1.01</v>
      </c>
      <c r="J265" s="6" t="n">
        <f aca="false">RANK(I265,$I$3:$I$304,0)+COUNTIF($I$3:I265,I265)-1</f>
        <v>263</v>
      </c>
      <c r="K265" s="6" t="n">
        <f aca="false">RANK(B265,$B$3:$B$304,0)+COUNTIF($B$3:B265,B265)-1</f>
        <v>277</v>
      </c>
      <c r="L265" s="6" t="n">
        <f aca="false">RANK(C265,$C$3:$C$304,0)+COUNTIF($C$3:C265,C265)-1</f>
        <v>278</v>
      </c>
      <c r="M265" s="6" t="n">
        <f aca="false">RANK(D265,$D$3:$D$304,0)+COUNTIF($D$3:D265,D265)-1</f>
        <v>276</v>
      </c>
      <c r="N265" s="6" t="n">
        <f aca="false">RANK(E265,$E$3:$E$304,0)+COUNTIF($E$3:E265,E265)-1</f>
        <v>278</v>
      </c>
      <c r="O265" s="6" t="n">
        <f aca="false">RANK(F265,$F$3:$F$304,0)+COUNTIF($F$3:F265,F265)-1</f>
        <v>162</v>
      </c>
      <c r="P265" s="6" t="n">
        <f aca="false">RANK(G265,$G$3:$G$304,0)+COUNTIF($G$3:G265,G265)-1</f>
        <v>290</v>
      </c>
      <c r="Q265" s="6" t="n">
        <f aca="false">RANK(H265,$H$3:$H$304,0)+COUNTIF($H$3:H265,H265)-1</f>
        <v>280</v>
      </c>
    </row>
    <row r="266" customFormat="false" ht="15" hidden="false" customHeight="false" outlineLevel="0" collapsed="false">
      <c r="A266" s="0" t="s">
        <v>217</v>
      </c>
      <c r="B266" s="2" t="n">
        <f aca="false">ROUND(SUMIFS(Monthly_Sold!$H$2:$H$7864,Monthly_Sold!$F$2:$F$7864,$A266,Monthly_Sold!$B$2:$B$7864,B$2),4)</f>
        <v>7.47</v>
      </c>
      <c r="C266" s="2" t="n">
        <f aca="false">ROUND(SUMIFS(Monthly_Sold!$H$2:$H$7864,Monthly_Sold!$F$2:$F$7864,$A266,Monthly_Sold!$B$2:$B$7864,C$2),4)</f>
        <v>205.03</v>
      </c>
      <c r="D266" s="2" t="n">
        <f aca="false">ROUND(SUMIFS(Monthly_Sold!$H$2:$H$7864,Monthly_Sold!$F$2:$F$7864,$A266,Monthly_Sold!$B$2:$B$7864,D$2),4)</f>
        <v>95.25</v>
      </c>
      <c r="E266" s="2" t="n">
        <f aca="false">ROUND(SUMIFS(Monthly_Sold!$H$2:$H$7864,Monthly_Sold!$F$2:$F$7864,$A266,Monthly_Sold!$B$2:$B$7864,E$2),4)</f>
        <v>134.03</v>
      </c>
      <c r="F266" s="2" t="n">
        <f aca="false">ROUND(SUMIFS(Monthly_Sold!$H$2:$H$7864,Monthly_Sold!$F$2:$F$7864,$A266,Monthly_Sold!$B$2:$B$7864,F$2),4)</f>
        <v>262.26</v>
      </c>
      <c r="G266" s="2" t="n">
        <f aca="false">ROUND(SUMIFS(Monthly_Sold!$H$2:$H$7864,Monthly_Sold!$F$2:$F$7864,$A266,Monthly_Sold!$B$2:$B$7864,G$2),4)</f>
        <v>249.39</v>
      </c>
      <c r="H266" s="2" t="n">
        <f aca="false">ROUND(SUMIFS(Monthly_Sold!$H$2:$H$7864,Monthly_Sold!$F$2:$F$7864,$A266,Monthly_Sold!$B$2:$B$7864,H$2),4)</f>
        <v>119.58</v>
      </c>
      <c r="I266" s="2" t="n">
        <f aca="false">ROUND(SUM(B266:H266),4)</f>
        <v>1073.01</v>
      </c>
      <c r="J266" s="6" t="n">
        <f aca="false">RANK(I266,$I$3:$I$304,0)+COUNTIF($I$3:I266,I266)-1</f>
        <v>52</v>
      </c>
      <c r="K266" s="6" t="n">
        <f aca="false">RANK(B266,$B$3:$B$304,0)+COUNTIF($B$3:B266,B266)-1</f>
        <v>76</v>
      </c>
      <c r="L266" s="6" t="n">
        <f aca="false">RANK(C266,$C$3:$C$304,0)+COUNTIF($C$3:C266,C266)-1</f>
        <v>49</v>
      </c>
      <c r="M266" s="6" t="n">
        <f aca="false">RANK(D266,$D$3:$D$304,0)+COUNTIF($D$3:D266,D266)-1</f>
        <v>54</v>
      </c>
      <c r="N266" s="6" t="n">
        <f aca="false">RANK(E266,$E$3:$E$304,0)+COUNTIF($E$3:E266,E266)-1</f>
        <v>51</v>
      </c>
      <c r="O266" s="6" t="n">
        <f aca="false">RANK(F266,$F$3:$F$304,0)+COUNTIF($F$3:F266,F266)-1</f>
        <v>40</v>
      </c>
      <c r="P266" s="6" t="n">
        <f aca="false">RANK(G266,$G$3:$G$304,0)+COUNTIF($G$3:G266,G266)-1</f>
        <v>53</v>
      </c>
      <c r="Q266" s="6" t="n">
        <f aca="false">RANK(H266,$H$3:$H$304,0)+COUNTIF($H$3:H266,H266)-1</f>
        <v>44</v>
      </c>
    </row>
    <row r="267" customFormat="false" ht="15" hidden="false" customHeight="false" outlineLevel="0" collapsed="false">
      <c r="A267" s="0" t="s">
        <v>176</v>
      </c>
      <c r="B267" s="2" t="n">
        <f aca="false">ROUND(SUMIFS(Monthly_Sold!$H$2:$H$7864,Monthly_Sold!$F$2:$F$7864,$A267,Monthly_Sold!$B$2:$B$7864,B$2),4)</f>
        <v>333.9</v>
      </c>
      <c r="C267" s="2" t="n">
        <f aca="false">ROUND(SUMIFS(Monthly_Sold!$H$2:$H$7864,Monthly_Sold!$F$2:$F$7864,$A267,Monthly_Sold!$B$2:$B$7864,C$2),4)</f>
        <v>92.97</v>
      </c>
      <c r="D267" s="2" t="n">
        <f aca="false">ROUND(SUMIFS(Monthly_Sold!$H$2:$H$7864,Monthly_Sold!$F$2:$F$7864,$A267,Monthly_Sold!$B$2:$B$7864,D$2),4)</f>
        <v>120.61</v>
      </c>
      <c r="E267" s="2" t="n">
        <f aca="false">ROUND(SUMIFS(Monthly_Sold!$H$2:$H$7864,Monthly_Sold!$F$2:$F$7864,$A267,Monthly_Sold!$B$2:$B$7864,E$2),4)</f>
        <v>58.33</v>
      </c>
      <c r="F267" s="2" t="n">
        <f aca="false">ROUND(SUMIFS(Monthly_Sold!$H$2:$H$7864,Monthly_Sold!$F$2:$F$7864,$A267,Monthly_Sold!$B$2:$B$7864,F$2),4)</f>
        <v>42.13</v>
      </c>
      <c r="G267" s="2" t="n">
        <f aca="false">ROUND(SUMIFS(Monthly_Sold!$H$2:$H$7864,Monthly_Sold!$F$2:$F$7864,$A267,Monthly_Sold!$B$2:$B$7864,G$2),4)</f>
        <v>43.31</v>
      </c>
      <c r="H267" s="2" t="n">
        <f aca="false">ROUND(SUMIFS(Monthly_Sold!$H$2:$H$7864,Monthly_Sold!$F$2:$F$7864,$A267,Monthly_Sold!$B$2:$B$7864,H$2),4)</f>
        <v>3.69</v>
      </c>
      <c r="I267" s="2" t="n">
        <f aca="false">ROUND(SUM(B267:H267),4)</f>
        <v>694.94</v>
      </c>
      <c r="J267" s="6" t="n">
        <f aca="false">RANK(I267,$I$3:$I$304,0)+COUNTIF($I$3:I267,I267)-1</f>
        <v>69</v>
      </c>
      <c r="K267" s="6" t="n">
        <f aca="false">RANK(B267,$B$3:$B$304,0)+COUNTIF($B$3:B267,B267)-1</f>
        <v>43</v>
      </c>
      <c r="L267" s="6" t="n">
        <f aca="false">RANK(C267,$C$3:$C$304,0)+COUNTIF($C$3:C267,C267)-1</f>
        <v>59</v>
      </c>
      <c r="M267" s="6" t="n">
        <f aca="false">RANK(D267,$D$3:$D$304,0)+COUNTIF($D$3:D267,D267)-1</f>
        <v>52</v>
      </c>
      <c r="N267" s="6" t="n">
        <f aca="false">RANK(E267,$E$3:$E$304,0)+COUNTIF($E$3:E267,E267)-1</f>
        <v>64</v>
      </c>
      <c r="O267" s="6" t="n">
        <f aca="false">RANK(F267,$F$3:$F$304,0)+COUNTIF($F$3:F267,F267)-1</f>
        <v>93</v>
      </c>
      <c r="P267" s="6" t="n">
        <f aca="false">RANK(G267,$G$3:$G$304,0)+COUNTIF($G$3:G267,G267)-1</f>
        <v>99</v>
      </c>
      <c r="Q267" s="6" t="n">
        <f aca="false">RANK(H267,$H$3:$H$304,0)+COUNTIF($H$3:H267,H267)-1</f>
        <v>128</v>
      </c>
    </row>
    <row r="268" customFormat="false" ht="15" hidden="false" customHeight="false" outlineLevel="0" collapsed="false">
      <c r="A268" s="0" t="s">
        <v>239</v>
      </c>
      <c r="B268" s="2" t="n">
        <f aca="false">ROUND(SUMIFS(Monthly_Sold!$H$2:$H$7864,Monthly_Sold!$F$2:$F$7864,$A268,Monthly_Sold!$B$2:$B$7864,B$2),4)</f>
        <v>0</v>
      </c>
      <c r="C268" s="2" t="n">
        <f aca="false">ROUND(SUMIFS(Monthly_Sold!$H$2:$H$7864,Monthly_Sold!$F$2:$F$7864,$A268,Monthly_Sold!$B$2:$B$7864,C$2),4)</f>
        <v>0</v>
      </c>
      <c r="D268" s="2" t="n">
        <f aca="false">ROUND(SUMIFS(Monthly_Sold!$H$2:$H$7864,Monthly_Sold!$F$2:$F$7864,$A268,Monthly_Sold!$B$2:$B$7864,D$2),4)</f>
        <v>0</v>
      </c>
      <c r="E268" s="2" t="n">
        <f aca="false">ROUND(SUMIFS(Monthly_Sold!$H$2:$H$7864,Monthly_Sold!$F$2:$F$7864,$A268,Monthly_Sold!$B$2:$B$7864,E$2),4)</f>
        <v>66.75</v>
      </c>
      <c r="F268" s="2" t="n">
        <f aca="false">ROUND(SUMIFS(Monthly_Sold!$H$2:$H$7864,Monthly_Sold!$F$2:$F$7864,$A268,Monthly_Sold!$B$2:$B$7864,F$2),4)</f>
        <v>204.4</v>
      </c>
      <c r="G268" s="2" t="n">
        <f aca="false">ROUND(SUMIFS(Monthly_Sold!$H$2:$H$7864,Monthly_Sold!$F$2:$F$7864,$A268,Monthly_Sold!$B$2:$B$7864,G$2),4)</f>
        <v>339.61</v>
      </c>
      <c r="H268" s="2" t="n">
        <f aca="false">ROUND(SUMIFS(Monthly_Sold!$H$2:$H$7864,Monthly_Sold!$F$2:$F$7864,$A268,Monthly_Sold!$B$2:$B$7864,H$2),4)</f>
        <v>41.55</v>
      </c>
      <c r="I268" s="2" t="n">
        <f aca="false">ROUND(SUM(B268:H268),4)</f>
        <v>652.31</v>
      </c>
      <c r="J268" s="6" t="n">
        <f aca="false">RANK(I268,$I$3:$I$304,0)+COUNTIF($I$3:I268,I268)-1</f>
        <v>72</v>
      </c>
      <c r="K268" s="6" t="n">
        <f aca="false">RANK(B268,$B$3:$B$304,0)+COUNTIF($B$3:B268,B268)-1</f>
        <v>278</v>
      </c>
      <c r="L268" s="6" t="n">
        <f aca="false">RANK(C268,$C$3:$C$304,0)+COUNTIF($C$3:C268,C268)-1</f>
        <v>279</v>
      </c>
      <c r="M268" s="6" t="n">
        <f aca="false">RANK(D268,$D$3:$D$304,0)+COUNTIF($D$3:D268,D268)-1</f>
        <v>277</v>
      </c>
      <c r="N268" s="6" t="n">
        <f aca="false">RANK(E268,$E$3:$E$304,0)+COUNTIF($E$3:E268,E268)-1</f>
        <v>63</v>
      </c>
      <c r="O268" s="6" t="n">
        <f aca="false">RANK(F268,$F$3:$F$304,0)+COUNTIF($F$3:F268,F268)-1</f>
        <v>47</v>
      </c>
      <c r="P268" s="6" t="n">
        <f aca="false">RANK(G268,$G$3:$G$304,0)+COUNTIF($G$3:G268,G268)-1</f>
        <v>46</v>
      </c>
      <c r="Q268" s="6" t="n">
        <f aca="false">RANK(H268,$H$3:$H$304,0)+COUNTIF($H$3:H268,H268)-1</f>
        <v>63</v>
      </c>
    </row>
    <row r="269" customFormat="false" ht="15" hidden="false" customHeight="false" outlineLevel="0" collapsed="false">
      <c r="A269" s="0" t="s">
        <v>211</v>
      </c>
      <c r="B269" s="2" t="n">
        <f aca="false">ROUND(SUMIFS(Monthly_Sold!$H$2:$H$7864,Monthly_Sold!$F$2:$F$7864,$A269,Monthly_Sold!$B$2:$B$7864,B$2),4)</f>
        <v>17.44</v>
      </c>
      <c r="C269" s="2" t="n">
        <f aca="false">ROUND(SUMIFS(Monthly_Sold!$H$2:$H$7864,Monthly_Sold!$F$2:$F$7864,$A269,Monthly_Sold!$B$2:$B$7864,C$2),4)</f>
        <v>360.91</v>
      </c>
      <c r="D269" s="2" t="n">
        <f aca="false">ROUND(SUMIFS(Monthly_Sold!$H$2:$H$7864,Monthly_Sold!$F$2:$F$7864,$A269,Monthly_Sold!$B$2:$B$7864,D$2),4)</f>
        <v>39.96</v>
      </c>
      <c r="E269" s="2" t="n">
        <f aca="false">ROUND(SUMIFS(Monthly_Sold!$H$2:$H$7864,Monthly_Sold!$F$2:$F$7864,$A269,Monthly_Sold!$B$2:$B$7864,E$2),4)</f>
        <v>36.95</v>
      </c>
      <c r="F269" s="2" t="n">
        <f aca="false">ROUND(SUMIFS(Monthly_Sold!$H$2:$H$7864,Monthly_Sold!$F$2:$F$7864,$A269,Monthly_Sold!$B$2:$B$7864,F$2),4)</f>
        <v>88.43</v>
      </c>
      <c r="G269" s="2" t="n">
        <f aca="false">ROUND(SUMIFS(Monthly_Sold!$H$2:$H$7864,Monthly_Sold!$F$2:$F$7864,$A269,Monthly_Sold!$B$2:$B$7864,G$2),4)</f>
        <v>73.23</v>
      </c>
      <c r="H269" s="2" t="n">
        <f aca="false">ROUND(SUMIFS(Monthly_Sold!$H$2:$H$7864,Monthly_Sold!$F$2:$F$7864,$A269,Monthly_Sold!$B$2:$B$7864,H$2),4)</f>
        <v>4.47</v>
      </c>
      <c r="I269" s="2" t="n">
        <f aca="false">ROUND(SUM(B269:H269),4)</f>
        <v>621.39</v>
      </c>
      <c r="J269" s="6" t="n">
        <f aca="false">RANK(I269,$I$3:$I$304,0)+COUNTIF($I$3:I269,I269)-1</f>
        <v>75</v>
      </c>
      <c r="K269" s="6" t="n">
        <f aca="false">RANK(B269,$B$3:$B$304,0)+COUNTIF($B$3:B269,B269)-1</f>
        <v>71</v>
      </c>
      <c r="L269" s="6" t="n">
        <f aca="false">RANK(C269,$C$3:$C$304,0)+COUNTIF($C$3:C269,C269)-1</f>
        <v>36</v>
      </c>
      <c r="M269" s="6" t="n">
        <f aca="false">RANK(D269,$D$3:$D$304,0)+COUNTIF($D$3:D269,D269)-1</f>
        <v>69</v>
      </c>
      <c r="N269" s="6" t="n">
        <f aca="false">RANK(E269,$E$3:$E$304,0)+COUNTIF($E$3:E269,E269)-1</f>
        <v>72</v>
      </c>
      <c r="O269" s="6" t="n">
        <f aca="false">RANK(F269,$F$3:$F$304,0)+COUNTIF($F$3:F269,F269)-1</f>
        <v>73</v>
      </c>
      <c r="P269" s="6" t="n">
        <f aca="false">RANK(G269,$G$3:$G$304,0)+COUNTIF($G$3:G269,G269)-1</f>
        <v>84</v>
      </c>
      <c r="Q269" s="6" t="n">
        <f aca="false">RANK(H269,$H$3:$H$304,0)+COUNTIF($H$3:H269,H269)-1</f>
        <v>124</v>
      </c>
    </row>
    <row r="270" customFormat="false" ht="15" hidden="false" customHeight="false" outlineLevel="0" collapsed="false">
      <c r="A270" s="0" t="s">
        <v>155</v>
      </c>
      <c r="B270" s="2" t="n">
        <f aca="false">ROUND(SUMIFS(Monthly_Sold!$H$2:$H$7864,Monthly_Sold!$F$2:$F$7864,$A270,Monthly_Sold!$B$2:$B$7864,B$2),4)</f>
        <v>398.3</v>
      </c>
      <c r="C270" s="2" t="n">
        <f aca="false">ROUND(SUMIFS(Monthly_Sold!$H$2:$H$7864,Monthly_Sold!$F$2:$F$7864,$A270,Monthly_Sold!$B$2:$B$7864,C$2),4)</f>
        <v>68.68</v>
      </c>
      <c r="D270" s="2" t="n">
        <f aca="false">ROUND(SUMIFS(Monthly_Sold!$H$2:$H$7864,Monthly_Sold!$F$2:$F$7864,$A270,Monthly_Sold!$B$2:$B$7864,D$2),4)</f>
        <v>63.15</v>
      </c>
      <c r="E270" s="2" t="n">
        <f aca="false">ROUND(SUMIFS(Monthly_Sold!$H$2:$H$7864,Monthly_Sold!$F$2:$F$7864,$A270,Monthly_Sold!$B$2:$B$7864,E$2),4)</f>
        <v>544.42</v>
      </c>
      <c r="F270" s="2" t="n">
        <f aca="false">ROUND(SUMIFS(Monthly_Sold!$H$2:$H$7864,Monthly_Sold!$F$2:$F$7864,$A270,Monthly_Sold!$B$2:$B$7864,F$2),4)</f>
        <v>284.52</v>
      </c>
      <c r="G270" s="2" t="n">
        <f aca="false">ROUND(SUMIFS(Monthly_Sold!$H$2:$H$7864,Monthly_Sold!$F$2:$F$7864,$A270,Monthly_Sold!$B$2:$B$7864,G$2),4)</f>
        <v>122.81</v>
      </c>
      <c r="H270" s="2" t="n">
        <f aca="false">ROUND(SUMIFS(Monthly_Sold!$H$2:$H$7864,Monthly_Sold!$F$2:$F$7864,$A270,Monthly_Sold!$B$2:$B$7864,H$2),4)</f>
        <v>87.1</v>
      </c>
      <c r="I270" s="2" t="n">
        <f aca="false">ROUND(SUM(B270:H270),4)</f>
        <v>1568.98</v>
      </c>
      <c r="J270" s="6" t="n">
        <f aca="false">RANK(I270,$I$3:$I$304,0)+COUNTIF($I$3:I270,I270)-1</f>
        <v>42</v>
      </c>
      <c r="K270" s="6" t="n">
        <f aca="false">RANK(B270,$B$3:$B$304,0)+COUNTIF($B$3:B270,B270)-1</f>
        <v>35</v>
      </c>
      <c r="L270" s="6" t="n">
        <f aca="false">RANK(C270,$C$3:$C$304,0)+COUNTIF($C$3:C270,C270)-1</f>
        <v>60</v>
      </c>
      <c r="M270" s="6" t="n">
        <f aca="false">RANK(D270,$D$3:$D$304,0)+COUNTIF($D$3:D270,D270)-1</f>
        <v>58</v>
      </c>
      <c r="N270" s="6" t="n">
        <f aca="false">RANK(E270,$E$3:$E$304,0)+COUNTIF($E$3:E270,E270)-1</f>
        <v>31</v>
      </c>
      <c r="O270" s="6" t="n">
        <f aca="false">RANK(F270,$F$3:$F$304,0)+COUNTIF($F$3:F270,F270)-1</f>
        <v>39</v>
      </c>
      <c r="P270" s="6" t="n">
        <f aca="false">RANK(G270,$G$3:$G$304,0)+COUNTIF($G$3:G270,G270)-1</f>
        <v>72</v>
      </c>
      <c r="Q270" s="6" t="n">
        <f aca="false">RANK(H270,$H$3:$H$304,0)+COUNTIF($H$3:H270,H270)-1</f>
        <v>50</v>
      </c>
    </row>
    <row r="271" customFormat="false" ht="15" hidden="false" customHeight="false" outlineLevel="0" collapsed="false">
      <c r="A271" s="0" t="s">
        <v>319</v>
      </c>
      <c r="B271" s="2" t="n">
        <f aca="false">ROUND(SUMIFS(Monthly_Sold!$H$2:$H$7864,Monthly_Sold!$F$2:$F$7864,$A271,Monthly_Sold!$B$2:$B$7864,B$2),4)</f>
        <v>0</v>
      </c>
      <c r="C271" s="2" t="n">
        <f aca="false">ROUND(SUMIFS(Monthly_Sold!$H$2:$H$7864,Monthly_Sold!$F$2:$F$7864,$A271,Monthly_Sold!$B$2:$B$7864,C$2),4)</f>
        <v>12.46</v>
      </c>
      <c r="D271" s="2" t="n">
        <f aca="false">ROUND(SUMIFS(Monthly_Sold!$H$2:$H$7864,Monthly_Sold!$F$2:$F$7864,$A271,Monthly_Sold!$B$2:$B$7864,D$2),4)</f>
        <v>18.54</v>
      </c>
      <c r="E271" s="2" t="n">
        <f aca="false">ROUND(SUMIFS(Monthly_Sold!$H$2:$H$7864,Monthly_Sold!$F$2:$F$7864,$A271,Monthly_Sold!$B$2:$B$7864,E$2),4)</f>
        <v>34.38</v>
      </c>
      <c r="F271" s="2" t="n">
        <f aca="false">ROUND(SUMIFS(Monthly_Sold!$H$2:$H$7864,Monthly_Sold!$F$2:$F$7864,$A271,Monthly_Sold!$B$2:$B$7864,F$2),4)</f>
        <v>94.88</v>
      </c>
      <c r="G271" s="2" t="n">
        <f aca="false">ROUND(SUMIFS(Monthly_Sold!$H$2:$H$7864,Monthly_Sold!$F$2:$F$7864,$A271,Monthly_Sold!$B$2:$B$7864,G$2),4)</f>
        <v>0</v>
      </c>
      <c r="H271" s="2" t="n">
        <f aca="false">ROUND(SUMIFS(Monthly_Sold!$H$2:$H$7864,Monthly_Sold!$F$2:$F$7864,$A271,Monthly_Sold!$B$2:$B$7864,H$2),4)</f>
        <v>0</v>
      </c>
      <c r="I271" s="2" t="n">
        <f aca="false">ROUND(SUM(B271:H271),4)</f>
        <v>160.26</v>
      </c>
      <c r="J271" s="6" t="n">
        <f aca="false">RANK(I271,$I$3:$I$304,0)+COUNTIF($I$3:I271,I271)-1</f>
        <v>102</v>
      </c>
      <c r="K271" s="6" t="n">
        <f aca="false">RANK(B271,$B$3:$B$304,0)+COUNTIF($B$3:B271,B271)-1</f>
        <v>279</v>
      </c>
      <c r="L271" s="6" t="n">
        <f aca="false">RANK(C271,$C$3:$C$304,0)+COUNTIF($C$3:C271,C271)-1</f>
        <v>73</v>
      </c>
      <c r="M271" s="6" t="n">
        <f aca="false">RANK(D271,$D$3:$D$304,0)+COUNTIF($D$3:D271,D271)-1</f>
        <v>76</v>
      </c>
      <c r="N271" s="6" t="n">
        <f aca="false">RANK(E271,$E$3:$E$304,0)+COUNTIF($E$3:E271,E271)-1</f>
        <v>74</v>
      </c>
      <c r="O271" s="6" t="n">
        <f aca="false">RANK(F271,$F$3:$F$304,0)+COUNTIF($F$3:F271,F271)-1</f>
        <v>69</v>
      </c>
      <c r="P271" s="6" t="n">
        <f aca="false">RANK(G271,$G$3:$G$304,0)+COUNTIF($G$3:G271,G271)-1</f>
        <v>291</v>
      </c>
      <c r="Q271" s="6" t="n">
        <f aca="false">RANK(H271,$H$3:$H$304,0)+COUNTIF($H$3:H271,H271)-1</f>
        <v>281</v>
      </c>
    </row>
    <row r="272" customFormat="false" ht="15" hidden="false" customHeight="false" outlineLevel="0" collapsed="false">
      <c r="A272" s="0" t="s">
        <v>588</v>
      </c>
      <c r="B272" s="2" t="n">
        <f aca="false">ROUND(SUMIFS(Monthly_Sold!$H$2:$H$7864,Monthly_Sold!$F$2:$F$7864,$A272,Monthly_Sold!$B$2:$B$7864,B$2),4)</f>
        <v>0</v>
      </c>
      <c r="C272" s="2" t="n">
        <f aca="false">ROUND(SUMIFS(Monthly_Sold!$H$2:$H$7864,Monthly_Sold!$F$2:$F$7864,$A272,Monthly_Sold!$B$2:$B$7864,C$2),4)</f>
        <v>0</v>
      </c>
      <c r="D272" s="2" t="n">
        <f aca="false">ROUND(SUMIFS(Monthly_Sold!$H$2:$H$7864,Monthly_Sold!$F$2:$F$7864,$A272,Monthly_Sold!$B$2:$B$7864,D$2),4)</f>
        <v>0</v>
      </c>
      <c r="E272" s="2" t="n">
        <f aca="false">ROUND(SUMIFS(Monthly_Sold!$H$2:$H$7864,Monthly_Sold!$F$2:$F$7864,$A272,Monthly_Sold!$B$2:$B$7864,E$2),4)</f>
        <v>0</v>
      </c>
      <c r="F272" s="2" t="n">
        <f aca="false">ROUND(SUMIFS(Monthly_Sold!$H$2:$H$7864,Monthly_Sold!$F$2:$F$7864,$A272,Monthly_Sold!$B$2:$B$7864,F$2),4)</f>
        <v>0</v>
      </c>
      <c r="G272" s="2" t="n">
        <f aca="false">ROUND(SUMIFS(Monthly_Sold!$H$2:$H$7864,Monthly_Sold!$F$2:$F$7864,$A272,Monthly_Sold!$B$2:$B$7864,G$2),4)</f>
        <v>0.78</v>
      </c>
      <c r="H272" s="2" t="n">
        <f aca="false">ROUND(SUMIFS(Monthly_Sold!$H$2:$H$7864,Monthly_Sold!$F$2:$F$7864,$A272,Monthly_Sold!$B$2:$B$7864,H$2),4)</f>
        <v>0</v>
      </c>
      <c r="I272" s="2" t="n">
        <f aca="false">ROUND(SUM(B272:H272),4)</f>
        <v>0.78</v>
      </c>
      <c r="J272" s="6" t="n">
        <f aca="false">RANK(I272,$I$3:$I$304,0)+COUNTIF($I$3:I272,I272)-1</f>
        <v>265</v>
      </c>
      <c r="K272" s="6" t="n">
        <f aca="false">RANK(B272,$B$3:$B$304,0)+COUNTIF($B$3:B272,B272)-1</f>
        <v>280</v>
      </c>
      <c r="L272" s="6" t="n">
        <f aca="false">RANK(C272,$C$3:$C$304,0)+COUNTIF($C$3:C272,C272)-1</f>
        <v>280</v>
      </c>
      <c r="M272" s="6" t="n">
        <f aca="false">RANK(D272,$D$3:$D$304,0)+COUNTIF($D$3:D272,D272)-1</f>
        <v>278</v>
      </c>
      <c r="N272" s="6" t="n">
        <f aca="false">RANK(E272,$E$3:$E$304,0)+COUNTIF($E$3:E272,E272)-1</f>
        <v>279</v>
      </c>
      <c r="O272" s="6" t="n">
        <f aca="false">RANK(F272,$F$3:$F$304,0)+COUNTIF($F$3:F272,F272)-1</f>
        <v>288</v>
      </c>
      <c r="P272" s="6" t="n">
        <f aca="false">RANK(G272,$G$3:$G$304,0)+COUNTIF($G$3:G272,G272)-1</f>
        <v>162</v>
      </c>
      <c r="Q272" s="6" t="n">
        <f aca="false">RANK(H272,$H$3:$H$304,0)+COUNTIF($H$3:H272,H272)-1</f>
        <v>282</v>
      </c>
    </row>
    <row r="273" customFormat="false" ht="15" hidden="false" customHeight="false" outlineLevel="0" collapsed="false">
      <c r="A273" s="0" t="s">
        <v>491</v>
      </c>
      <c r="B273" s="2" t="n">
        <f aca="false">ROUND(SUMIFS(Monthly_Sold!$H$2:$H$7864,Monthly_Sold!$F$2:$F$7864,$A273,Monthly_Sold!$B$2:$B$7864,B$2),4)</f>
        <v>0</v>
      </c>
      <c r="C273" s="2" t="n">
        <f aca="false">ROUND(SUMIFS(Monthly_Sold!$H$2:$H$7864,Monthly_Sold!$F$2:$F$7864,$A273,Monthly_Sold!$B$2:$B$7864,C$2),4)</f>
        <v>0</v>
      </c>
      <c r="D273" s="2" t="n">
        <f aca="false">ROUND(SUMIFS(Monthly_Sold!$H$2:$H$7864,Monthly_Sold!$F$2:$F$7864,$A273,Monthly_Sold!$B$2:$B$7864,D$2),4)</f>
        <v>0</v>
      </c>
      <c r="E273" s="2" t="n">
        <f aca="false">ROUND(SUMIFS(Monthly_Sold!$H$2:$H$7864,Monthly_Sold!$F$2:$F$7864,$A273,Monthly_Sold!$B$2:$B$7864,E$2),4)</f>
        <v>0</v>
      </c>
      <c r="F273" s="2" t="n">
        <f aca="false">ROUND(SUMIFS(Monthly_Sold!$H$2:$H$7864,Monthly_Sold!$F$2:$F$7864,$A273,Monthly_Sold!$B$2:$B$7864,F$2),4)</f>
        <v>11.19</v>
      </c>
      <c r="G273" s="2" t="n">
        <f aca="false">ROUND(SUMIFS(Monthly_Sold!$H$2:$H$7864,Monthly_Sold!$F$2:$F$7864,$A273,Monthly_Sold!$B$2:$B$7864,G$2),4)</f>
        <v>4.97</v>
      </c>
      <c r="H273" s="2" t="n">
        <f aca="false">ROUND(SUMIFS(Monthly_Sold!$H$2:$H$7864,Monthly_Sold!$F$2:$F$7864,$A273,Monthly_Sold!$B$2:$B$7864,H$2),4)</f>
        <v>0</v>
      </c>
      <c r="I273" s="2" t="n">
        <f aca="false">ROUND(SUM(B273:H273),4)</f>
        <v>16.16</v>
      </c>
      <c r="J273" s="6" t="n">
        <f aca="false">RANK(I273,$I$3:$I$304,0)+COUNTIF($I$3:I273,I273)-1</f>
        <v>194</v>
      </c>
      <c r="K273" s="6" t="n">
        <f aca="false">RANK(B273,$B$3:$B$304,0)+COUNTIF($B$3:B273,B273)-1</f>
        <v>281</v>
      </c>
      <c r="L273" s="6" t="n">
        <f aca="false">RANK(C273,$C$3:$C$304,0)+COUNTIF($C$3:C273,C273)-1</f>
        <v>281</v>
      </c>
      <c r="M273" s="6" t="n">
        <f aca="false">RANK(D273,$D$3:$D$304,0)+COUNTIF($D$3:D273,D273)-1</f>
        <v>279</v>
      </c>
      <c r="N273" s="6" t="n">
        <f aca="false">RANK(E273,$E$3:$E$304,0)+COUNTIF($E$3:E273,E273)-1</f>
        <v>280</v>
      </c>
      <c r="O273" s="6" t="n">
        <f aca="false">RANK(F273,$F$3:$F$304,0)+COUNTIF($F$3:F273,F273)-1</f>
        <v>132</v>
      </c>
      <c r="P273" s="6" t="n">
        <f aca="false">RANK(G273,$G$3:$G$304,0)+COUNTIF($G$3:G273,G273)-1</f>
        <v>146</v>
      </c>
      <c r="Q273" s="6" t="n">
        <f aca="false">RANK(H273,$H$3:$H$304,0)+COUNTIF($H$3:H273,H273)-1</f>
        <v>283</v>
      </c>
    </row>
    <row r="274" customFormat="false" ht="15" hidden="false" customHeight="false" outlineLevel="0" collapsed="false">
      <c r="A274" s="0" t="s">
        <v>187</v>
      </c>
      <c r="B274" s="2" t="n">
        <f aca="false">ROUND(SUMIFS(Monthly_Sold!$H$2:$H$7864,Monthly_Sold!$F$2:$F$7864,$A274,Monthly_Sold!$B$2:$B$7864,B$2),4)</f>
        <v>476.28</v>
      </c>
      <c r="C274" s="2" t="n">
        <f aca="false">ROUND(SUMIFS(Monthly_Sold!$H$2:$H$7864,Monthly_Sold!$F$2:$F$7864,$A274,Monthly_Sold!$B$2:$B$7864,C$2),4)</f>
        <v>250.35</v>
      </c>
      <c r="D274" s="2" t="n">
        <f aca="false">ROUND(SUMIFS(Monthly_Sold!$H$2:$H$7864,Monthly_Sold!$F$2:$F$7864,$A274,Monthly_Sold!$B$2:$B$7864,D$2),4)</f>
        <v>0</v>
      </c>
      <c r="E274" s="2" t="n">
        <f aca="false">ROUND(SUMIFS(Monthly_Sold!$H$2:$H$7864,Monthly_Sold!$F$2:$F$7864,$A274,Monthly_Sold!$B$2:$B$7864,E$2),4)</f>
        <v>0</v>
      </c>
      <c r="F274" s="2" t="n">
        <f aca="false">ROUND(SUMIFS(Monthly_Sold!$H$2:$H$7864,Monthly_Sold!$F$2:$F$7864,$A274,Monthly_Sold!$B$2:$B$7864,F$2),4)</f>
        <v>0</v>
      </c>
      <c r="G274" s="2" t="n">
        <f aca="false">ROUND(SUMIFS(Monthly_Sold!$H$2:$H$7864,Monthly_Sold!$F$2:$F$7864,$A274,Monthly_Sold!$B$2:$B$7864,G$2),4)</f>
        <v>0</v>
      </c>
      <c r="H274" s="2" t="n">
        <f aca="false">ROUND(SUMIFS(Monthly_Sold!$H$2:$H$7864,Monthly_Sold!$F$2:$F$7864,$A274,Monthly_Sold!$B$2:$B$7864,H$2),4)</f>
        <v>0</v>
      </c>
      <c r="I274" s="2" t="n">
        <f aca="false">ROUND(SUM(B274:H274),4)</f>
        <v>726.63</v>
      </c>
      <c r="J274" s="6" t="n">
        <f aca="false">RANK(I274,$I$3:$I$304,0)+COUNTIF($I$3:I274,I274)-1</f>
        <v>64</v>
      </c>
      <c r="K274" s="6" t="n">
        <f aca="false">RANK(B274,$B$3:$B$304,0)+COUNTIF($B$3:B274,B274)-1</f>
        <v>27</v>
      </c>
      <c r="L274" s="6" t="n">
        <f aca="false">RANK(C274,$C$3:$C$304,0)+COUNTIF($C$3:C274,C274)-1</f>
        <v>45</v>
      </c>
      <c r="M274" s="6" t="n">
        <f aca="false">RANK(D274,$D$3:$D$304,0)+COUNTIF($D$3:D274,D274)-1</f>
        <v>280</v>
      </c>
      <c r="N274" s="6" t="n">
        <f aca="false">RANK(E274,$E$3:$E$304,0)+COUNTIF($E$3:E274,E274)-1</f>
        <v>281</v>
      </c>
      <c r="O274" s="6" t="n">
        <f aca="false">RANK(F274,$F$3:$F$304,0)+COUNTIF($F$3:F274,F274)-1</f>
        <v>289</v>
      </c>
      <c r="P274" s="6" t="n">
        <f aca="false">RANK(G274,$G$3:$G$304,0)+COUNTIF($G$3:G274,G274)-1</f>
        <v>292</v>
      </c>
      <c r="Q274" s="6" t="n">
        <f aca="false">RANK(H274,$H$3:$H$304,0)+COUNTIF($H$3:H274,H274)-1</f>
        <v>284</v>
      </c>
    </row>
    <row r="275" customFormat="false" ht="15" hidden="false" customHeight="false" outlineLevel="0" collapsed="false">
      <c r="A275" s="0" t="s">
        <v>580</v>
      </c>
      <c r="B275" s="2" t="n">
        <f aca="false">ROUND(SUMIFS(Monthly_Sold!$H$2:$H$7864,Monthly_Sold!$F$2:$F$7864,$A275,Monthly_Sold!$B$2:$B$7864,B$2),4)</f>
        <v>0</v>
      </c>
      <c r="C275" s="2" t="n">
        <f aca="false">ROUND(SUMIFS(Monthly_Sold!$H$2:$H$7864,Monthly_Sold!$F$2:$F$7864,$A275,Monthly_Sold!$B$2:$B$7864,C$2),4)</f>
        <v>0</v>
      </c>
      <c r="D275" s="2" t="n">
        <f aca="false">ROUND(SUMIFS(Monthly_Sold!$H$2:$H$7864,Monthly_Sold!$F$2:$F$7864,$A275,Monthly_Sold!$B$2:$B$7864,D$2),4)</f>
        <v>0</v>
      </c>
      <c r="E275" s="2" t="n">
        <f aca="false">ROUND(SUMIFS(Monthly_Sold!$H$2:$H$7864,Monthly_Sold!$F$2:$F$7864,$A275,Monthly_Sold!$B$2:$B$7864,E$2),4)</f>
        <v>0</v>
      </c>
      <c r="F275" s="2" t="n">
        <f aca="false">ROUND(SUMIFS(Monthly_Sold!$H$2:$H$7864,Monthly_Sold!$F$2:$F$7864,$A275,Monthly_Sold!$B$2:$B$7864,F$2),4)</f>
        <v>0</v>
      </c>
      <c r="G275" s="2" t="n">
        <f aca="false">ROUND(SUMIFS(Monthly_Sold!$H$2:$H$7864,Monthly_Sold!$F$2:$F$7864,$A275,Monthly_Sold!$B$2:$B$7864,G$2),4)</f>
        <v>1.07</v>
      </c>
      <c r="H275" s="2" t="n">
        <f aca="false">ROUND(SUMIFS(Monthly_Sold!$H$2:$H$7864,Monthly_Sold!$F$2:$F$7864,$A275,Monthly_Sold!$B$2:$B$7864,H$2),4)</f>
        <v>0</v>
      </c>
      <c r="I275" s="2" t="n">
        <f aca="false">ROUND(SUM(B275:H275),4)</f>
        <v>1.07</v>
      </c>
      <c r="J275" s="6" t="n">
        <f aca="false">RANK(I275,$I$3:$I$304,0)+COUNTIF($I$3:I275,I275)-1</f>
        <v>259</v>
      </c>
      <c r="K275" s="6" t="n">
        <f aca="false">RANK(B275,$B$3:$B$304,0)+COUNTIF($B$3:B275,B275)-1</f>
        <v>282</v>
      </c>
      <c r="L275" s="6" t="n">
        <f aca="false">RANK(C275,$C$3:$C$304,0)+COUNTIF($C$3:C275,C275)-1</f>
        <v>282</v>
      </c>
      <c r="M275" s="6" t="n">
        <f aca="false">RANK(D275,$D$3:$D$304,0)+COUNTIF($D$3:D275,D275)-1</f>
        <v>281</v>
      </c>
      <c r="N275" s="6" t="n">
        <f aca="false">RANK(E275,$E$3:$E$304,0)+COUNTIF($E$3:E275,E275)-1</f>
        <v>282</v>
      </c>
      <c r="O275" s="6" t="n">
        <f aca="false">RANK(F275,$F$3:$F$304,0)+COUNTIF($F$3:F275,F275)-1</f>
        <v>290</v>
      </c>
      <c r="P275" s="6" t="n">
        <f aca="false">RANK(G275,$G$3:$G$304,0)+COUNTIF($G$3:G275,G275)-1</f>
        <v>161</v>
      </c>
      <c r="Q275" s="6" t="n">
        <f aca="false">RANK(H275,$H$3:$H$304,0)+COUNTIF($H$3:H275,H275)-1</f>
        <v>285</v>
      </c>
    </row>
    <row r="276" customFormat="false" ht="15" hidden="false" customHeight="false" outlineLevel="0" collapsed="false">
      <c r="A276" s="0" t="s">
        <v>599</v>
      </c>
      <c r="B276" s="2" t="n">
        <f aca="false">ROUND(SUMIFS(Monthly_Sold!$H$2:$H$7864,Monthly_Sold!$F$2:$F$7864,$A276,Monthly_Sold!$B$2:$B$7864,B$2),4)</f>
        <v>0</v>
      </c>
      <c r="C276" s="2" t="n">
        <f aca="false">ROUND(SUMIFS(Monthly_Sold!$H$2:$H$7864,Monthly_Sold!$F$2:$F$7864,$A276,Monthly_Sold!$B$2:$B$7864,C$2),4)</f>
        <v>0</v>
      </c>
      <c r="D276" s="2" t="n">
        <f aca="false">ROUND(SUMIFS(Monthly_Sold!$H$2:$H$7864,Monthly_Sold!$F$2:$F$7864,$A276,Monthly_Sold!$B$2:$B$7864,D$2),4)</f>
        <v>0</v>
      </c>
      <c r="E276" s="2" t="n">
        <f aca="false">ROUND(SUMIFS(Monthly_Sold!$H$2:$H$7864,Monthly_Sold!$F$2:$F$7864,$A276,Monthly_Sold!$B$2:$B$7864,E$2),4)</f>
        <v>0</v>
      </c>
      <c r="F276" s="2" t="n">
        <f aca="false">ROUND(SUMIFS(Monthly_Sold!$H$2:$H$7864,Monthly_Sold!$F$2:$F$7864,$A276,Monthly_Sold!$B$2:$B$7864,F$2),4)</f>
        <v>0</v>
      </c>
      <c r="G276" s="2" t="n">
        <f aca="false">ROUND(SUMIFS(Monthly_Sold!$H$2:$H$7864,Monthly_Sold!$F$2:$F$7864,$A276,Monthly_Sold!$B$2:$B$7864,G$2),4)</f>
        <v>0</v>
      </c>
      <c r="H276" s="2" t="n">
        <f aca="false">ROUND(SUMIFS(Monthly_Sold!$H$2:$H$7864,Monthly_Sold!$F$2:$F$7864,$A276,Monthly_Sold!$B$2:$B$7864,H$2),4)</f>
        <v>0.32</v>
      </c>
      <c r="I276" s="2" t="n">
        <f aca="false">ROUND(SUM(B276:H276),4)</f>
        <v>0.32</v>
      </c>
      <c r="J276" s="6" t="n">
        <f aca="false">RANK(I276,$I$3:$I$304,0)+COUNTIF($I$3:I276,I276)-1</f>
        <v>275</v>
      </c>
      <c r="K276" s="6" t="n">
        <f aca="false">RANK(B276,$B$3:$B$304,0)+COUNTIF($B$3:B276,B276)-1</f>
        <v>283</v>
      </c>
      <c r="L276" s="6" t="n">
        <f aca="false">RANK(C276,$C$3:$C$304,0)+COUNTIF($C$3:C276,C276)-1</f>
        <v>283</v>
      </c>
      <c r="M276" s="6" t="n">
        <f aca="false">RANK(D276,$D$3:$D$304,0)+COUNTIF($D$3:D276,D276)-1</f>
        <v>282</v>
      </c>
      <c r="N276" s="6" t="n">
        <f aca="false">RANK(E276,$E$3:$E$304,0)+COUNTIF($E$3:E276,E276)-1</f>
        <v>283</v>
      </c>
      <c r="O276" s="6" t="n">
        <f aca="false">RANK(F276,$F$3:$F$304,0)+COUNTIF($F$3:F276,F276)-1</f>
        <v>291</v>
      </c>
      <c r="P276" s="6" t="n">
        <f aca="false">RANK(G276,$G$3:$G$304,0)+COUNTIF($G$3:G276,G276)-1</f>
        <v>293</v>
      </c>
      <c r="Q276" s="6" t="n">
        <f aca="false">RANK(H276,$H$3:$H$304,0)+COUNTIF($H$3:H276,H276)-1</f>
        <v>153</v>
      </c>
    </row>
    <row r="277" customFormat="false" ht="15" hidden="false" customHeight="false" outlineLevel="0" collapsed="false">
      <c r="A277" s="0" t="s">
        <v>40</v>
      </c>
      <c r="B277" s="2" t="n">
        <f aca="false">ROUND(SUMIFS(Monthly_Sold!$H$2:$H$7864,Monthly_Sold!$F$2:$F$7864,$A277,Monthly_Sold!$B$2:$B$7864,B$2),4)</f>
        <v>70.41</v>
      </c>
      <c r="C277" s="2" t="n">
        <f aca="false">ROUND(SUMIFS(Monthly_Sold!$H$2:$H$7864,Monthly_Sold!$F$2:$F$7864,$A277,Monthly_Sold!$B$2:$B$7864,C$2),4)</f>
        <v>233.8</v>
      </c>
      <c r="D277" s="2" t="n">
        <f aca="false">ROUND(SUMIFS(Monthly_Sold!$H$2:$H$7864,Monthly_Sold!$F$2:$F$7864,$A277,Monthly_Sold!$B$2:$B$7864,D$2),4)</f>
        <v>473.7</v>
      </c>
      <c r="E277" s="2" t="n">
        <f aca="false">ROUND(SUMIFS(Monthly_Sold!$H$2:$H$7864,Monthly_Sold!$F$2:$F$7864,$A277,Monthly_Sold!$B$2:$B$7864,E$2),4)</f>
        <v>754.38</v>
      </c>
      <c r="F277" s="2" t="n">
        <f aca="false">ROUND(SUMIFS(Monthly_Sold!$H$2:$H$7864,Monthly_Sold!$F$2:$F$7864,$A277,Monthly_Sold!$B$2:$B$7864,F$2),4)</f>
        <v>514.97</v>
      </c>
      <c r="G277" s="2" t="n">
        <f aca="false">ROUND(SUMIFS(Monthly_Sold!$H$2:$H$7864,Monthly_Sold!$F$2:$F$7864,$A277,Monthly_Sold!$B$2:$B$7864,G$2),4)</f>
        <v>2321.74</v>
      </c>
      <c r="H277" s="2" t="n">
        <f aca="false">ROUND(SUMIFS(Monthly_Sold!$H$2:$H$7864,Monthly_Sold!$F$2:$F$7864,$A277,Monthly_Sold!$B$2:$B$7864,H$2),4)</f>
        <v>840.45</v>
      </c>
      <c r="I277" s="2" t="n">
        <f aca="false">ROUND(SUM(B277:H277),4)</f>
        <v>5209.45</v>
      </c>
      <c r="J277" s="6" t="n">
        <f aca="false">RANK(I277,$I$3:$I$304,0)+COUNTIF($I$3:I277,I277)-1</f>
        <v>26</v>
      </c>
      <c r="K277" s="6" t="n">
        <f aca="false">RANK(B277,$B$3:$B$304,0)+COUNTIF($B$3:B277,B277)-1</f>
        <v>61</v>
      </c>
      <c r="L277" s="6" t="n">
        <f aca="false">RANK(C277,$C$3:$C$304,0)+COUNTIF($C$3:C277,C277)-1</f>
        <v>46</v>
      </c>
      <c r="M277" s="6" t="n">
        <f aca="false">RANK(D277,$D$3:$D$304,0)+COUNTIF($D$3:D277,D277)-1</f>
        <v>29</v>
      </c>
      <c r="N277" s="6" t="n">
        <f aca="false">RANK(E277,$E$3:$E$304,0)+COUNTIF($E$3:E277,E277)-1</f>
        <v>24</v>
      </c>
      <c r="O277" s="6" t="n">
        <f aca="false">RANK(F277,$F$3:$F$304,0)+COUNTIF($F$3:F277,F277)-1</f>
        <v>30</v>
      </c>
      <c r="P277" s="6" t="n">
        <f aca="false">RANK(G277,$G$3:$G$304,0)+COUNTIF($G$3:G277,G277)-1</f>
        <v>5</v>
      </c>
      <c r="Q277" s="6" t="n">
        <f aca="false">RANK(H277,$H$3:$H$304,0)+COUNTIF($H$3:H277,H277)-1</f>
        <v>7</v>
      </c>
    </row>
    <row r="278" customFormat="false" ht="15" hidden="false" customHeight="false" outlineLevel="0" collapsed="false">
      <c r="A278" s="0" t="s">
        <v>522</v>
      </c>
      <c r="B278" s="2" t="n">
        <f aca="false">ROUND(SUMIFS(Monthly_Sold!$H$2:$H$7864,Monthly_Sold!$F$2:$F$7864,$A278,Monthly_Sold!$B$2:$B$7864,B$2),4)</f>
        <v>8.34</v>
      </c>
      <c r="C278" s="2" t="n">
        <f aca="false">ROUND(SUMIFS(Monthly_Sold!$H$2:$H$7864,Monthly_Sold!$F$2:$F$7864,$A278,Monthly_Sold!$B$2:$B$7864,C$2),4)</f>
        <v>0</v>
      </c>
      <c r="D278" s="2" t="n">
        <f aca="false">ROUND(SUMIFS(Monthly_Sold!$H$2:$H$7864,Monthly_Sold!$F$2:$F$7864,$A278,Monthly_Sold!$B$2:$B$7864,D$2),4)</f>
        <v>0</v>
      </c>
      <c r="E278" s="2" t="n">
        <f aca="false">ROUND(SUMIFS(Monthly_Sold!$H$2:$H$7864,Monthly_Sold!$F$2:$F$7864,$A278,Monthly_Sold!$B$2:$B$7864,E$2),4)</f>
        <v>0</v>
      </c>
      <c r="F278" s="2" t="n">
        <f aca="false">ROUND(SUMIFS(Monthly_Sold!$H$2:$H$7864,Monthly_Sold!$F$2:$F$7864,$A278,Monthly_Sold!$B$2:$B$7864,F$2),4)</f>
        <v>0</v>
      </c>
      <c r="G278" s="2" t="n">
        <f aca="false">ROUND(SUMIFS(Monthly_Sold!$H$2:$H$7864,Monthly_Sold!$F$2:$F$7864,$A278,Monthly_Sold!$B$2:$B$7864,G$2),4)</f>
        <v>0</v>
      </c>
      <c r="H278" s="2" t="n">
        <f aca="false">ROUND(SUMIFS(Monthly_Sold!$H$2:$H$7864,Monthly_Sold!$F$2:$F$7864,$A278,Monthly_Sold!$B$2:$B$7864,H$2),4)</f>
        <v>0</v>
      </c>
      <c r="I278" s="2" t="n">
        <f aca="false">ROUND(SUM(B278:H278),4)</f>
        <v>8.34</v>
      </c>
      <c r="J278" s="6" t="n">
        <f aca="false">RANK(I278,$I$3:$I$304,0)+COUNTIF($I$3:I278,I278)-1</f>
        <v>215</v>
      </c>
      <c r="K278" s="6" t="n">
        <f aca="false">RANK(B278,$B$3:$B$304,0)+COUNTIF($B$3:B278,B278)-1</f>
        <v>75</v>
      </c>
      <c r="L278" s="6" t="n">
        <f aca="false">RANK(C278,$C$3:$C$304,0)+COUNTIF($C$3:C278,C278)-1</f>
        <v>284</v>
      </c>
      <c r="M278" s="6" t="n">
        <f aca="false">RANK(D278,$D$3:$D$304,0)+COUNTIF($D$3:D278,D278)-1</f>
        <v>283</v>
      </c>
      <c r="N278" s="6" t="n">
        <f aca="false">RANK(E278,$E$3:$E$304,0)+COUNTIF($E$3:E278,E278)-1</f>
        <v>284</v>
      </c>
      <c r="O278" s="6" t="n">
        <f aca="false">RANK(F278,$F$3:$F$304,0)+COUNTIF($F$3:F278,F278)-1</f>
        <v>292</v>
      </c>
      <c r="P278" s="6" t="n">
        <f aca="false">RANK(G278,$G$3:$G$304,0)+COUNTIF($G$3:G278,G278)-1</f>
        <v>294</v>
      </c>
      <c r="Q278" s="6" t="n">
        <f aca="false">RANK(H278,$H$3:$H$304,0)+COUNTIF($H$3:H278,H278)-1</f>
        <v>286</v>
      </c>
    </row>
    <row r="279" customFormat="false" ht="15" hidden="false" customHeight="false" outlineLevel="0" collapsed="false">
      <c r="A279" s="0" t="s">
        <v>194</v>
      </c>
      <c r="B279" s="2" t="n">
        <f aca="false">ROUND(SUMIFS(Monthly_Sold!$H$2:$H$7864,Monthly_Sold!$F$2:$F$7864,$A279,Monthly_Sold!$B$2:$B$7864,B$2),4)</f>
        <v>329.3</v>
      </c>
      <c r="C279" s="2" t="n">
        <f aca="false">ROUND(SUMIFS(Monthly_Sold!$H$2:$H$7864,Monthly_Sold!$F$2:$F$7864,$A279,Monthly_Sold!$B$2:$B$7864,C$2),4)</f>
        <v>306.7</v>
      </c>
      <c r="D279" s="2" t="n">
        <f aca="false">ROUND(SUMIFS(Monthly_Sold!$H$2:$H$7864,Monthly_Sold!$F$2:$F$7864,$A279,Monthly_Sold!$B$2:$B$7864,D$2),4)</f>
        <v>58.81</v>
      </c>
      <c r="E279" s="2" t="n">
        <f aca="false">ROUND(SUMIFS(Monthly_Sold!$H$2:$H$7864,Monthly_Sold!$F$2:$F$7864,$A279,Monthly_Sold!$B$2:$B$7864,E$2),4)</f>
        <v>0.38</v>
      </c>
      <c r="F279" s="2" t="n">
        <f aca="false">ROUND(SUMIFS(Monthly_Sold!$H$2:$H$7864,Monthly_Sold!$F$2:$F$7864,$A279,Monthly_Sold!$B$2:$B$7864,F$2),4)</f>
        <v>0</v>
      </c>
      <c r="G279" s="2" t="n">
        <f aca="false">ROUND(SUMIFS(Monthly_Sold!$H$2:$H$7864,Monthly_Sold!$F$2:$F$7864,$A279,Monthly_Sold!$B$2:$B$7864,G$2),4)</f>
        <v>0</v>
      </c>
      <c r="H279" s="2" t="n">
        <f aca="false">ROUND(SUMIFS(Monthly_Sold!$H$2:$H$7864,Monthly_Sold!$F$2:$F$7864,$A279,Monthly_Sold!$B$2:$B$7864,H$2),4)</f>
        <v>0</v>
      </c>
      <c r="I279" s="2" t="n">
        <f aca="false">ROUND(SUM(B279:H279),4)</f>
        <v>695.19</v>
      </c>
      <c r="J279" s="6" t="n">
        <f aca="false">RANK(I279,$I$3:$I$304,0)+COUNTIF($I$3:I279,I279)-1</f>
        <v>68</v>
      </c>
      <c r="K279" s="6" t="n">
        <f aca="false">RANK(B279,$B$3:$B$304,0)+COUNTIF($B$3:B279,B279)-1</f>
        <v>44</v>
      </c>
      <c r="L279" s="6" t="n">
        <f aca="false">RANK(C279,$C$3:$C$304,0)+COUNTIF($C$3:C279,C279)-1</f>
        <v>41</v>
      </c>
      <c r="M279" s="6" t="n">
        <f aca="false">RANK(D279,$D$3:$D$304,0)+COUNTIF($D$3:D279,D279)-1</f>
        <v>62</v>
      </c>
      <c r="N279" s="6" t="n">
        <f aca="false">RANK(E279,$E$3:$E$304,0)+COUNTIF($E$3:E279,E279)-1</f>
        <v>95</v>
      </c>
      <c r="O279" s="6" t="n">
        <f aca="false">RANK(F279,$F$3:$F$304,0)+COUNTIF($F$3:F279,F279)-1</f>
        <v>293</v>
      </c>
      <c r="P279" s="6" t="n">
        <f aca="false">RANK(G279,$G$3:$G$304,0)+COUNTIF($G$3:G279,G279)-1</f>
        <v>295</v>
      </c>
      <c r="Q279" s="6" t="n">
        <f aca="false">RANK(H279,$H$3:$H$304,0)+COUNTIF($H$3:H279,H279)-1</f>
        <v>287</v>
      </c>
    </row>
    <row r="280" customFormat="false" ht="15" hidden="false" customHeight="false" outlineLevel="0" collapsed="false">
      <c r="A280" s="0" t="s">
        <v>63</v>
      </c>
      <c r="B280" s="2" t="n">
        <f aca="false">ROUND(SUMIFS(Monthly_Sold!$H$2:$H$7864,Monthly_Sold!$F$2:$F$7864,$A280,Monthly_Sold!$B$2:$B$7864,B$2),4)</f>
        <v>4669.39</v>
      </c>
      <c r="C280" s="2" t="n">
        <f aca="false">ROUND(SUMIFS(Monthly_Sold!$H$2:$H$7864,Monthly_Sold!$F$2:$F$7864,$A280,Monthly_Sold!$B$2:$B$7864,C$2),4)</f>
        <v>3024.68</v>
      </c>
      <c r="D280" s="2" t="n">
        <f aca="false">ROUND(SUMIFS(Monthly_Sold!$H$2:$H$7864,Monthly_Sold!$F$2:$F$7864,$A280,Monthly_Sold!$B$2:$B$7864,D$2),4)</f>
        <v>1236.15</v>
      </c>
      <c r="E280" s="2" t="n">
        <f aca="false">ROUND(SUMIFS(Monthly_Sold!$H$2:$H$7864,Monthly_Sold!$F$2:$F$7864,$A280,Monthly_Sold!$B$2:$B$7864,E$2),4)</f>
        <v>570.41</v>
      </c>
      <c r="F280" s="2" t="n">
        <f aca="false">ROUND(SUMIFS(Monthly_Sold!$H$2:$H$7864,Monthly_Sold!$F$2:$F$7864,$A280,Monthly_Sold!$B$2:$B$7864,F$2),4)</f>
        <v>0</v>
      </c>
      <c r="G280" s="2" t="n">
        <f aca="false">ROUND(SUMIFS(Monthly_Sold!$H$2:$H$7864,Monthly_Sold!$F$2:$F$7864,$A280,Monthly_Sold!$B$2:$B$7864,G$2),4)</f>
        <v>0</v>
      </c>
      <c r="H280" s="2" t="n">
        <f aca="false">ROUND(SUMIFS(Monthly_Sold!$H$2:$H$7864,Monthly_Sold!$F$2:$F$7864,$A280,Monthly_Sold!$B$2:$B$7864,H$2),4)</f>
        <v>0</v>
      </c>
      <c r="I280" s="2" t="n">
        <f aca="false">ROUND(SUM(B280:H280),4)</f>
        <v>9500.63</v>
      </c>
      <c r="J280" s="6" t="n">
        <f aca="false">RANK(I280,$I$3:$I$304,0)+COUNTIF($I$3:I280,I280)-1</f>
        <v>13</v>
      </c>
      <c r="K280" s="6" t="n">
        <f aca="false">RANK(B280,$B$3:$B$304,0)+COUNTIF($B$3:B280,B280)-1</f>
        <v>1</v>
      </c>
      <c r="L280" s="6" t="n">
        <f aca="false">RANK(C280,$C$3:$C$304,0)+COUNTIF($C$3:C280,C280)-1</f>
        <v>5</v>
      </c>
      <c r="M280" s="6" t="n">
        <f aca="false">RANK(D280,$D$3:$D$304,0)+COUNTIF($D$3:D280,D280)-1</f>
        <v>15</v>
      </c>
      <c r="N280" s="6" t="n">
        <f aca="false">RANK(E280,$E$3:$E$304,0)+COUNTIF($E$3:E280,E280)-1</f>
        <v>30</v>
      </c>
      <c r="O280" s="6" t="n">
        <f aca="false">RANK(F280,$F$3:$F$304,0)+COUNTIF($F$3:F280,F280)-1</f>
        <v>294</v>
      </c>
      <c r="P280" s="6" t="n">
        <f aca="false">RANK(G280,$G$3:$G$304,0)+COUNTIF($G$3:G280,G280)-1</f>
        <v>296</v>
      </c>
      <c r="Q280" s="6" t="n">
        <f aca="false">RANK(H280,$H$3:$H$304,0)+COUNTIF($H$3:H280,H280)-1</f>
        <v>288</v>
      </c>
    </row>
    <row r="281" customFormat="false" ht="15" hidden="false" customHeight="false" outlineLevel="0" collapsed="false">
      <c r="A281" s="0" t="s">
        <v>525</v>
      </c>
      <c r="B281" s="2" t="n">
        <f aca="false">ROUND(SUMIFS(Monthly_Sold!$H$2:$H$7864,Monthly_Sold!$F$2:$F$7864,$A281,Monthly_Sold!$B$2:$B$7864,B$2),4)</f>
        <v>0</v>
      </c>
      <c r="C281" s="2" t="n">
        <f aca="false">ROUND(SUMIFS(Monthly_Sold!$H$2:$H$7864,Monthly_Sold!$F$2:$F$7864,$A281,Monthly_Sold!$B$2:$B$7864,C$2),4)</f>
        <v>0</v>
      </c>
      <c r="D281" s="2" t="n">
        <f aca="false">ROUND(SUMIFS(Monthly_Sold!$H$2:$H$7864,Monthly_Sold!$F$2:$F$7864,$A281,Monthly_Sold!$B$2:$B$7864,D$2),4)</f>
        <v>0</v>
      </c>
      <c r="E281" s="2" t="n">
        <f aca="false">ROUND(SUMIFS(Monthly_Sold!$H$2:$H$7864,Monthly_Sold!$F$2:$F$7864,$A281,Monthly_Sold!$B$2:$B$7864,E$2),4)</f>
        <v>0</v>
      </c>
      <c r="F281" s="2" t="n">
        <f aca="false">ROUND(SUMIFS(Monthly_Sold!$H$2:$H$7864,Monthly_Sold!$F$2:$F$7864,$A281,Monthly_Sold!$B$2:$B$7864,F$2),4)</f>
        <v>0</v>
      </c>
      <c r="G281" s="2" t="n">
        <f aca="false">ROUND(SUMIFS(Monthly_Sold!$H$2:$H$7864,Monthly_Sold!$F$2:$F$7864,$A281,Monthly_Sold!$B$2:$B$7864,G$2),4)</f>
        <v>3.46</v>
      </c>
      <c r="H281" s="2" t="n">
        <f aca="false">ROUND(SUMIFS(Monthly_Sold!$H$2:$H$7864,Monthly_Sold!$F$2:$F$7864,$A281,Monthly_Sold!$B$2:$B$7864,H$2),4)</f>
        <v>0</v>
      </c>
      <c r="I281" s="2" t="n">
        <f aca="false">ROUND(SUM(B281:H281),4)</f>
        <v>3.46</v>
      </c>
      <c r="J281" s="6" t="n">
        <f aca="false">RANK(I281,$I$3:$I$304,0)+COUNTIF($I$3:I281,I281)-1</f>
        <v>239</v>
      </c>
      <c r="K281" s="6" t="n">
        <f aca="false">RANK(B281,$B$3:$B$304,0)+COUNTIF($B$3:B281,B281)-1</f>
        <v>284</v>
      </c>
      <c r="L281" s="6" t="n">
        <f aca="false">RANK(C281,$C$3:$C$304,0)+COUNTIF($C$3:C281,C281)-1</f>
        <v>285</v>
      </c>
      <c r="M281" s="6" t="n">
        <f aca="false">RANK(D281,$D$3:$D$304,0)+COUNTIF($D$3:D281,D281)-1</f>
        <v>284</v>
      </c>
      <c r="N281" s="6" t="n">
        <f aca="false">RANK(E281,$E$3:$E$304,0)+COUNTIF($E$3:E281,E281)-1</f>
        <v>285</v>
      </c>
      <c r="O281" s="6" t="n">
        <f aca="false">RANK(F281,$F$3:$F$304,0)+COUNTIF($F$3:F281,F281)-1</f>
        <v>295</v>
      </c>
      <c r="P281" s="6" t="n">
        <f aca="false">RANK(G281,$G$3:$G$304,0)+COUNTIF($G$3:G281,G281)-1</f>
        <v>150</v>
      </c>
      <c r="Q281" s="6" t="n">
        <f aca="false">RANK(H281,$H$3:$H$304,0)+COUNTIF($H$3:H281,H281)-1</f>
        <v>289</v>
      </c>
    </row>
    <row r="282" customFormat="false" ht="15" hidden="false" customHeight="false" outlineLevel="0" collapsed="false">
      <c r="A282" s="0" t="s">
        <v>35</v>
      </c>
      <c r="B282" s="2" t="n">
        <f aca="false">ROUND(SUMIFS(Monthly_Sold!$H$2:$H$7864,Monthly_Sold!$F$2:$F$7864,$A282,Monthly_Sold!$B$2:$B$7864,B$2),4)</f>
        <v>225.83</v>
      </c>
      <c r="C282" s="2" t="n">
        <f aca="false">ROUND(SUMIFS(Monthly_Sold!$H$2:$H$7864,Monthly_Sold!$F$2:$F$7864,$A282,Monthly_Sold!$B$2:$B$7864,C$2),4)</f>
        <v>2269.2</v>
      </c>
      <c r="D282" s="2" t="n">
        <f aca="false">ROUND(SUMIFS(Monthly_Sold!$H$2:$H$7864,Monthly_Sold!$F$2:$F$7864,$A282,Monthly_Sold!$B$2:$B$7864,D$2),4)</f>
        <v>1907.43</v>
      </c>
      <c r="E282" s="2" t="n">
        <f aca="false">ROUND(SUMIFS(Monthly_Sold!$H$2:$H$7864,Monthly_Sold!$F$2:$F$7864,$A282,Monthly_Sold!$B$2:$B$7864,E$2),4)</f>
        <v>577.8</v>
      </c>
      <c r="F282" s="2" t="n">
        <f aca="false">ROUND(SUMIFS(Monthly_Sold!$H$2:$H$7864,Monthly_Sold!$F$2:$F$7864,$A282,Monthly_Sold!$B$2:$B$7864,F$2),4)</f>
        <v>713.04</v>
      </c>
      <c r="G282" s="2" t="n">
        <f aca="false">ROUND(SUMIFS(Monthly_Sold!$H$2:$H$7864,Monthly_Sold!$F$2:$F$7864,$A282,Monthly_Sold!$B$2:$B$7864,G$2),4)</f>
        <v>1244.87</v>
      </c>
      <c r="H282" s="2" t="n">
        <f aca="false">ROUND(SUMIFS(Monthly_Sold!$H$2:$H$7864,Monthly_Sold!$F$2:$F$7864,$A282,Monthly_Sold!$B$2:$B$7864,H$2),4)</f>
        <v>557.58</v>
      </c>
      <c r="I282" s="2" t="n">
        <f aca="false">ROUND(SUM(B282:H282),4)</f>
        <v>7495.75</v>
      </c>
      <c r="J282" s="6" t="n">
        <f aca="false">RANK(I282,$I$3:$I$304,0)+COUNTIF($I$3:I282,I282)-1</f>
        <v>18</v>
      </c>
      <c r="K282" s="6" t="n">
        <f aca="false">RANK(B282,$B$3:$B$304,0)+COUNTIF($B$3:B282,B282)-1</f>
        <v>52</v>
      </c>
      <c r="L282" s="6" t="n">
        <f aca="false">RANK(C282,$C$3:$C$304,0)+COUNTIF($C$3:C282,C282)-1</f>
        <v>10</v>
      </c>
      <c r="M282" s="6" t="n">
        <f aca="false">RANK(D282,$D$3:$D$304,0)+COUNTIF($D$3:D282,D282)-1</f>
        <v>7</v>
      </c>
      <c r="N282" s="6" t="n">
        <f aca="false">RANK(E282,$E$3:$E$304,0)+COUNTIF($E$3:E282,E282)-1</f>
        <v>29</v>
      </c>
      <c r="O282" s="6" t="n">
        <f aca="false">RANK(F282,$F$3:$F$304,0)+COUNTIF($F$3:F282,F282)-1</f>
        <v>27</v>
      </c>
      <c r="P282" s="6" t="n">
        <f aca="false">RANK(G282,$G$3:$G$304,0)+COUNTIF($G$3:G282,G282)-1</f>
        <v>17</v>
      </c>
      <c r="Q282" s="6" t="n">
        <f aca="false">RANK(H282,$H$3:$H$304,0)+COUNTIF($H$3:H282,H282)-1</f>
        <v>10</v>
      </c>
    </row>
    <row r="283" customFormat="false" ht="15" hidden="false" customHeight="false" outlineLevel="0" collapsed="false">
      <c r="A283" s="0" t="s">
        <v>589</v>
      </c>
      <c r="B283" s="2" t="n">
        <f aca="false">ROUND(SUMIFS(Monthly_Sold!$H$2:$H$7864,Monthly_Sold!$F$2:$F$7864,$A283,Monthly_Sold!$B$2:$B$7864,B$2),4)</f>
        <v>0</v>
      </c>
      <c r="C283" s="2" t="n">
        <f aca="false">ROUND(SUMIFS(Monthly_Sold!$H$2:$H$7864,Monthly_Sold!$F$2:$F$7864,$A283,Monthly_Sold!$B$2:$B$7864,C$2),4)</f>
        <v>0</v>
      </c>
      <c r="D283" s="2" t="n">
        <f aca="false">ROUND(SUMIFS(Monthly_Sold!$H$2:$H$7864,Monthly_Sold!$F$2:$F$7864,$A283,Monthly_Sold!$B$2:$B$7864,D$2),4)</f>
        <v>0</v>
      </c>
      <c r="E283" s="2" t="n">
        <f aca="false">ROUND(SUMIFS(Monthly_Sold!$H$2:$H$7864,Monthly_Sold!$F$2:$F$7864,$A283,Monthly_Sold!$B$2:$B$7864,E$2),4)</f>
        <v>0</v>
      </c>
      <c r="F283" s="2" t="n">
        <f aca="false">ROUND(SUMIFS(Monthly_Sold!$H$2:$H$7864,Monthly_Sold!$F$2:$F$7864,$A283,Monthly_Sold!$B$2:$B$7864,F$2),4)</f>
        <v>0</v>
      </c>
      <c r="G283" s="2" t="n">
        <f aca="false">ROUND(SUMIFS(Monthly_Sold!$H$2:$H$7864,Monthly_Sold!$F$2:$F$7864,$A283,Monthly_Sold!$B$2:$B$7864,G$2),4)</f>
        <v>0.73</v>
      </c>
      <c r="H283" s="2" t="n">
        <f aca="false">ROUND(SUMIFS(Monthly_Sold!$H$2:$H$7864,Monthly_Sold!$F$2:$F$7864,$A283,Monthly_Sold!$B$2:$B$7864,H$2),4)</f>
        <v>0</v>
      </c>
      <c r="I283" s="2" t="n">
        <f aca="false">ROUND(SUM(B283:H283),4)</f>
        <v>0.73</v>
      </c>
      <c r="J283" s="6" t="n">
        <f aca="false">RANK(I283,$I$3:$I$304,0)+COUNTIF($I$3:I283,I283)-1</f>
        <v>266</v>
      </c>
      <c r="K283" s="6" t="n">
        <f aca="false">RANK(B283,$B$3:$B$304,0)+COUNTIF($B$3:B283,B283)-1</f>
        <v>285</v>
      </c>
      <c r="L283" s="6" t="n">
        <f aca="false">RANK(C283,$C$3:$C$304,0)+COUNTIF($C$3:C283,C283)-1</f>
        <v>286</v>
      </c>
      <c r="M283" s="6" t="n">
        <f aca="false">RANK(D283,$D$3:$D$304,0)+COUNTIF($D$3:D283,D283)-1</f>
        <v>285</v>
      </c>
      <c r="N283" s="6" t="n">
        <f aca="false">RANK(E283,$E$3:$E$304,0)+COUNTIF($E$3:E283,E283)-1</f>
        <v>286</v>
      </c>
      <c r="O283" s="6" t="n">
        <f aca="false">RANK(F283,$F$3:$F$304,0)+COUNTIF($F$3:F283,F283)-1</f>
        <v>296</v>
      </c>
      <c r="P283" s="6" t="n">
        <f aca="false">RANK(G283,$G$3:$G$304,0)+COUNTIF($G$3:G283,G283)-1</f>
        <v>164</v>
      </c>
      <c r="Q283" s="6" t="n">
        <f aca="false">RANK(H283,$H$3:$H$304,0)+COUNTIF($H$3:H283,H283)-1</f>
        <v>290</v>
      </c>
    </row>
    <row r="284" customFormat="false" ht="15" hidden="false" customHeight="false" outlineLevel="0" collapsed="false">
      <c r="A284" s="0" t="s">
        <v>620</v>
      </c>
      <c r="B284" s="2" t="n">
        <f aca="false">ROUND(SUMIFS(Monthly_Sold!$H$2:$H$7864,Monthly_Sold!$F$2:$F$7864,$A284,Monthly_Sold!$B$2:$B$7864,B$2),4)</f>
        <v>0</v>
      </c>
      <c r="C284" s="2" t="n">
        <f aca="false">ROUND(SUMIFS(Monthly_Sold!$H$2:$H$7864,Monthly_Sold!$F$2:$F$7864,$A284,Monthly_Sold!$B$2:$B$7864,C$2),4)</f>
        <v>0</v>
      </c>
      <c r="D284" s="2" t="n">
        <f aca="false">ROUND(SUMIFS(Monthly_Sold!$H$2:$H$7864,Monthly_Sold!$F$2:$F$7864,$A284,Monthly_Sold!$B$2:$B$7864,D$2),4)</f>
        <v>0</v>
      </c>
      <c r="E284" s="2" t="n">
        <f aca="false">ROUND(SUMIFS(Monthly_Sold!$H$2:$H$7864,Monthly_Sold!$F$2:$F$7864,$A284,Monthly_Sold!$B$2:$B$7864,E$2),4)</f>
        <v>0</v>
      </c>
      <c r="F284" s="2" t="n">
        <f aca="false">ROUND(SUMIFS(Monthly_Sold!$H$2:$H$7864,Monthly_Sold!$F$2:$F$7864,$A284,Monthly_Sold!$B$2:$B$7864,F$2),4)</f>
        <v>0</v>
      </c>
      <c r="G284" s="2" t="n">
        <f aca="false">ROUND(SUMIFS(Monthly_Sold!$H$2:$H$7864,Monthly_Sold!$F$2:$F$7864,$A284,Monthly_Sold!$B$2:$B$7864,G$2),4)</f>
        <v>0.05</v>
      </c>
      <c r="H284" s="2" t="n">
        <f aca="false">ROUND(SUMIFS(Monthly_Sold!$H$2:$H$7864,Monthly_Sold!$F$2:$F$7864,$A284,Monthly_Sold!$B$2:$B$7864,H$2),4)</f>
        <v>0</v>
      </c>
      <c r="I284" s="2" t="n">
        <f aca="false">ROUND(SUM(B284:H284),4)</f>
        <v>0.05</v>
      </c>
      <c r="J284" s="6" t="n">
        <f aca="false">RANK(I284,$I$3:$I$304,0)+COUNTIF($I$3:I284,I284)-1</f>
        <v>294</v>
      </c>
      <c r="K284" s="6" t="n">
        <f aca="false">RANK(B284,$B$3:$B$304,0)+COUNTIF($B$3:B284,B284)-1</f>
        <v>286</v>
      </c>
      <c r="L284" s="6" t="n">
        <f aca="false">RANK(C284,$C$3:$C$304,0)+COUNTIF($C$3:C284,C284)-1</f>
        <v>287</v>
      </c>
      <c r="M284" s="6" t="n">
        <f aca="false">RANK(D284,$D$3:$D$304,0)+COUNTIF($D$3:D284,D284)-1</f>
        <v>286</v>
      </c>
      <c r="N284" s="6" t="n">
        <f aca="false">RANK(E284,$E$3:$E$304,0)+COUNTIF($E$3:E284,E284)-1</f>
        <v>287</v>
      </c>
      <c r="O284" s="6" t="n">
        <f aca="false">RANK(F284,$F$3:$F$304,0)+COUNTIF($F$3:F284,F284)-1</f>
        <v>297</v>
      </c>
      <c r="P284" s="6" t="n">
        <f aca="false">RANK(G284,$G$3:$G$304,0)+COUNTIF($G$3:G284,G284)-1</f>
        <v>175</v>
      </c>
      <c r="Q284" s="6" t="n">
        <f aca="false">RANK(H284,$H$3:$H$304,0)+COUNTIF($H$3:H284,H284)-1</f>
        <v>291</v>
      </c>
    </row>
    <row r="285" customFormat="false" ht="15" hidden="false" customHeight="false" outlineLevel="0" collapsed="false">
      <c r="A285" s="0" t="s">
        <v>507</v>
      </c>
      <c r="B285" s="2" t="n">
        <f aca="false">ROUND(SUMIFS(Monthly_Sold!$H$2:$H$7864,Monthly_Sold!$F$2:$F$7864,$A285,Monthly_Sold!$B$2:$B$7864,B$2),4)</f>
        <v>0</v>
      </c>
      <c r="C285" s="2" t="n">
        <f aca="false">ROUND(SUMIFS(Monthly_Sold!$H$2:$H$7864,Monthly_Sold!$F$2:$F$7864,$A285,Monthly_Sold!$B$2:$B$7864,C$2),4)</f>
        <v>0</v>
      </c>
      <c r="D285" s="2" t="n">
        <f aca="false">ROUND(SUMIFS(Monthly_Sold!$H$2:$H$7864,Monthly_Sold!$F$2:$F$7864,$A285,Monthly_Sold!$B$2:$B$7864,D$2),4)</f>
        <v>0</v>
      </c>
      <c r="E285" s="2" t="n">
        <f aca="false">ROUND(SUMIFS(Monthly_Sold!$H$2:$H$7864,Monthly_Sold!$F$2:$F$7864,$A285,Monthly_Sold!$B$2:$B$7864,E$2),4)</f>
        <v>0</v>
      </c>
      <c r="F285" s="2" t="n">
        <f aca="false">ROUND(SUMIFS(Monthly_Sold!$H$2:$H$7864,Monthly_Sold!$F$2:$F$7864,$A285,Monthly_Sold!$B$2:$B$7864,F$2),4)</f>
        <v>12.18</v>
      </c>
      <c r="G285" s="2" t="n">
        <f aca="false">ROUND(SUMIFS(Monthly_Sold!$H$2:$H$7864,Monthly_Sold!$F$2:$F$7864,$A285,Monthly_Sold!$B$2:$B$7864,G$2),4)</f>
        <v>0</v>
      </c>
      <c r="H285" s="2" t="n">
        <f aca="false">ROUND(SUMIFS(Monthly_Sold!$H$2:$H$7864,Monthly_Sold!$F$2:$F$7864,$A285,Monthly_Sold!$B$2:$B$7864,H$2),4)</f>
        <v>0</v>
      </c>
      <c r="I285" s="2" t="n">
        <f aca="false">ROUND(SUM(B285:H285),4)</f>
        <v>12.18</v>
      </c>
      <c r="J285" s="6" t="n">
        <f aca="false">RANK(I285,$I$3:$I$304,0)+COUNTIF($I$3:I285,I285)-1</f>
        <v>205</v>
      </c>
      <c r="K285" s="6" t="n">
        <f aca="false">RANK(B285,$B$3:$B$304,0)+COUNTIF($B$3:B285,B285)-1</f>
        <v>287</v>
      </c>
      <c r="L285" s="6" t="n">
        <f aca="false">RANK(C285,$C$3:$C$304,0)+COUNTIF($C$3:C285,C285)-1</f>
        <v>288</v>
      </c>
      <c r="M285" s="6" t="n">
        <f aca="false">RANK(D285,$D$3:$D$304,0)+COUNTIF($D$3:D285,D285)-1</f>
        <v>287</v>
      </c>
      <c r="N285" s="6" t="n">
        <f aca="false">RANK(E285,$E$3:$E$304,0)+COUNTIF($E$3:E285,E285)-1</f>
        <v>288</v>
      </c>
      <c r="O285" s="6" t="n">
        <f aca="false">RANK(F285,$F$3:$F$304,0)+COUNTIF($F$3:F285,F285)-1</f>
        <v>127</v>
      </c>
      <c r="P285" s="6" t="n">
        <f aca="false">RANK(G285,$G$3:$G$304,0)+COUNTIF($G$3:G285,G285)-1</f>
        <v>297</v>
      </c>
      <c r="Q285" s="6" t="n">
        <f aca="false">RANK(H285,$H$3:$H$304,0)+COUNTIF($H$3:H285,H285)-1</f>
        <v>292</v>
      </c>
    </row>
    <row r="286" customFormat="false" ht="15" hidden="false" customHeight="false" outlineLevel="0" collapsed="false">
      <c r="A286" s="0" t="s">
        <v>425</v>
      </c>
      <c r="B286" s="2" t="n">
        <f aca="false">ROUND(SUMIFS(Monthly_Sold!$H$2:$H$7864,Monthly_Sold!$F$2:$F$7864,$A286,Monthly_Sold!$B$2:$B$7864,B$2),4)</f>
        <v>0</v>
      </c>
      <c r="C286" s="2" t="n">
        <f aca="false">ROUND(SUMIFS(Monthly_Sold!$H$2:$H$7864,Monthly_Sold!$F$2:$F$7864,$A286,Monthly_Sold!$B$2:$B$7864,C$2),4)</f>
        <v>0</v>
      </c>
      <c r="D286" s="2" t="n">
        <f aca="false">ROUND(SUMIFS(Monthly_Sold!$H$2:$H$7864,Monthly_Sold!$F$2:$F$7864,$A286,Monthly_Sold!$B$2:$B$7864,D$2),4)</f>
        <v>0</v>
      </c>
      <c r="E286" s="2" t="n">
        <f aca="false">ROUND(SUMIFS(Monthly_Sold!$H$2:$H$7864,Monthly_Sold!$F$2:$F$7864,$A286,Monthly_Sold!$B$2:$B$7864,E$2),4)</f>
        <v>0</v>
      </c>
      <c r="F286" s="2" t="n">
        <f aca="false">ROUND(SUMIFS(Monthly_Sold!$H$2:$H$7864,Monthly_Sold!$F$2:$F$7864,$A286,Monthly_Sold!$B$2:$B$7864,F$2),4)</f>
        <v>22.78</v>
      </c>
      <c r="G286" s="2" t="n">
        <f aca="false">ROUND(SUMIFS(Monthly_Sold!$H$2:$H$7864,Monthly_Sold!$F$2:$F$7864,$A286,Monthly_Sold!$B$2:$B$7864,G$2),4)</f>
        <v>20.43</v>
      </c>
      <c r="H286" s="2" t="n">
        <f aca="false">ROUND(SUMIFS(Monthly_Sold!$H$2:$H$7864,Monthly_Sold!$F$2:$F$7864,$A286,Monthly_Sold!$B$2:$B$7864,H$2),4)</f>
        <v>0</v>
      </c>
      <c r="I286" s="2" t="n">
        <f aca="false">ROUND(SUM(B286:H286),4)</f>
        <v>43.21</v>
      </c>
      <c r="J286" s="6" t="n">
        <f aca="false">RANK(I286,$I$3:$I$304,0)+COUNTIF($I$3:I286,I286)-1</f>
        <v>155</v>
      </c>
      <c r="K286" s="6" t="n">
        <f aca="false">RANK(B286,$B$3:$B$304,0)+COUNTIF($B$3:B286,B286)-1</f>
        <v>288</v>
      </c>
      <c r="L286" s="6" t="n">
        <f aca="false">RANK(C286,$C$3:$C$304,0)+COUNTIF($C$3:C286,C286)-1</f>
        <v>289</v>
      </c>
      <c r="M286" s="6" t="n">
        <f aca="false">RANK(D286,$D$3:$D$304,0)+COUNTIF($D$3:D286,D286)-1</f>
        <v>288</v>
      </c>
      <c r="N286" s="6" t="n">
        <f aca="false">RANK(E286,$E$3:$E$304,0)+COUNTIF($E$3:E286,E286)-1</f>
        <v>289</v>
      </c>
      <c r="O286" s="6" t="n">
        <f aca="false">RANK(F286,$F$3:$F$304,0)+COUNTIF($F$3:F286,F286)-1</f>
        <v>107</v>
      </c>
      <c r="P286" s="6" t="n">
        <f aca="false">RANK(G286,$G$3:$G$304,0)+COUNTIF($G$3:G286,G286)-1</f>
        <v>119</v>
      </c>
      <c r="Q286" s="6" t="n">
        <f aca="false">RANK(H286,$H$3:$H$304,0)+COUNTIF($H$3:H286,H286)-1</f>
        <v>293</v>
      </c>
    </row>
    <row r="287" customFormat="false" ht="15" hidden="false" customHeight="false" outlineLevel="0" collapsed="false">
      <c r="A287" s="0" t="s">
        <v>565</v>
      </c>
      <c r="B287" s="2" t="n">
        <f aca="false">ROUND(SUMIFS(Monthly_Sold!$H$2:$H$7864,Monthly_Sold!$F$2:$F$7864,$A287,Monthly_Sold!$B$2:$B$7864,B$2),4)</f>
        <v>0</v>
      </c>
      <c r="C287" s="2" t="n">
        <f aca="false">ROUND(SUMIFS(Monthly_Sold!$H$2:$H$7864,Monthly_Sold!$F$2:$F$7864,$A287,Monthly_Sold!$B$2:$B$7864,C$2),4)</f>
        <v>0</v>
      </c>
      <c r="D287" s="2" t="n">
        <f aca="false">ROUND(SUMIFS(Monthly_Sold!$H$2:$H$7864,Monthly_Sold!$F$2:$F$7864,$A287,Monthly_Sold!$B$2:$B$7864,D$2),4)</f>
        <v>0</v>
      </c>
      <c r="E287" s="2" t="n">
        <f aca="false">ROUND(SUMIFS(Monthly_Sold!$H$2:$H$7864,Monthly_Sold!$F$2:$F$7864,$A287,Monthly_Sold!$B$2:$B$7864,E$2),4)</f>
        <v>0</v>
      </c>
      <c r="F287" s="2" t="n">
        <f aca="false">ROUND(SUMIFS(Monthly_Sold!$H$2:$H$7864,Monthly_Sold!$F$2:$F$7864,$A287,Monthly_Sold!$B$2:$B$7864,F$2),4)</f>
        <v>0</v>
      </c>
      <c r="G287" s="2" t="n">
        <f aca="false">ROUND(SUMIFS(Monthly_Sold!$H$2:$H$7864,Monthly_Sold!$F$2:$F$7864,$A287,Monthly_Sold!$B$2:$B$7864,G$2),4)</f>
        <v>0</v>
      </c>
      <c r="H287" s="2" t="n">
        <f aca="false">ROUND(SUMIFS(Monthly_Sold!$H$2:$H$7864,Monthly_Sold!$F$2:$F$7864,$A287,Monthly_Sold!$B$2:$B$7864,H$2),4)</f>
        <v>2.18</v>
      </c>
      <c r="I287" s="2" t="n">
        <f aca="false">ROUND(SUM(B287:H287),4)</f>
        <v>2.18</v>
      </c>
      <c r="J287" s="6" t="n">
        <f aca="false">RANK(I287,$I$3:$I$304,0)+COUNTIF($I$3:I287,I287)-1</f>
        <v>247</v>
      </c>
      <c r="K287" s="6" t="n">
        <f aca="false">RANK(B287,$B$3:$B$304,0)+COUNTIF($B$3:B287,B287)-1</f>
        <v>289</v>
      </c>
      <c r="L287" s="6" t="n">
        <f aca="false">RANK(C287,$C$3:$C$304,0)+COUNTIF($C$3:C287,C287)-1</f>
        <v>290</v>
      </c>
      <c r="M287" s="6" t="n">
        <f aca="false">RANK(D287,$D$3:$D$304,0)+COUNTIF($D$3:D287,D287)-1</f>
        <v>289</v>
      </c>
      <c r="N287" s="6" t="n">
        <f aca="false">RANK(E287,$E$3:$E$304,0)+COUNTIF($E$3:E287,E287)-1</f>
        <v>290</v>
      </c>
      <c r="O287" s="6" t="n">
        <f aca="false">RANK(F287,$F$3:$F$304,0)+COUNTIF($F$3:F287,F287)-1</f>
        <v>298</v>
      </c>
      <c r="P287" s="6" t="n">
        <f aca="false">RANK(G287,$G$3:$G$304,0)+COUNTIF($G$3:G287,G287)-1</f>
        <v>298</v>
      </c>
      <c r="Q287" s="6" t="n">
        <f aca="false">RANK(H287,$H$3:$H$304,0)+COUNTIF($H$3:H287,H287)-1</f>
        <v>140</v>
      </c>
    </row>
    <row r="288" customFormat="false" ht="15" hidden="false" customHeight="false" outlineLevel="0" collapsed="false">
      <c r="A288" s="0" t="s">
        <v>577</v>
      </c>
      <c r="B288" s="2" t="n">
        <f aca="false">ROUND(SUMIFS(Monthly_Sold!$H$2:$H$7864,Monthly_Sold!$F$2:$F$7864,$A288,Monthly_Sold!$B$2:$B$7864,B$2),4)</f>
        <v>0</v>
      </c>
      <c r="C288" s="2" t="n">
        <f aca="false">ROUND(SUMIFS(Monthly_Sold!$H$2:$H$7864,Monthly_Sold!$F$2:$F$7864,$A288,Monthly_Sold!$B$2:$B$7864,C$2),4)</f>
        <v>0</v>
      </c>
      <c r="D288" s="2" t="n">
        <f aca="false">ROUND(SUMIFS(Monthly_Sold!$H$2:$H$7864,Monthly_Sold!$F$2:$F$7864,$A288,Monthly_Sold!$B$2:$B$7864,D$2),4)</f>
        <v>0</v>
      </c>
      <c r="E288" s="2" t="n">
        <f aca="false">ROUND(SUMIFS(Monthly_Sold!$H$2:$H$7864,Monthly_Sold!$F$2:$F$7864,$A288,Monthly_Sold!$B$2:$B$7864,E$2),4)</f>
        <v>0</v>
      </c>
      <c r="F288" s="2" t="n">
        <f aca="false">ROUND(SUMIFS(Monthly_Sold!$H$2:$H$7864,Monthly_Sold!$F$2:$F$7864,$A288,Monthly_Sold!$B$2:$B$7864,F$2),4)</f>
        <v>1.13</v>
      </c>
      <c r="G288" s="2" t="n">
        <f aca="false">ROUND(SUMIFS(Monthly_Sold!$H$2:$H$7864,Monthly_Sold!$F$2:$F$7864,$A288,Monthly_Sold!$B$2:$B$7864,G$2),4)</f>
        <v>0</v>
      </c>
      <c r="H288" s="2" t="n">
        <f aca="false">ROUND(SUMIFS(Monthly_Sold!$H$2:$H$7864,Monthly_Sold!$F$2:$F$7864,$A288,Monthly_Sold!$B$2:$B$7864,H$2),4)</f>
        <v>0</v>
      </c>
      <c r="I288" s="2" t="n">
        <f aca="false">ROUND(SUM(B288:H288),4)</f>
        <v>1.13</v>
      </c>
      <c r="J288" s="6" t="n">
        <f aca="false">RANK(I288,$I$3:$I$304,0)+COUNTIF($I$3:I288,I288)-1</f>
        <v>256</v>
      </c>
      <c r="K288" s="6" t="n">
        <f aca="false">RANK(B288,$B$3:$B$304,0)+COUNTIF($B$3:B288,B288)-1</f>
        <v>290</v>
      </c>
      <c r="L288" s="6" t="n">
        <f aca="false">RANK(C288,$C$3:$C$304,0)+COUNTIF($C$3:C288,C288)-1</f>
        <v>291</v>
      </c>
      <c r="M288" s="6" t="n">
        <f aca="false">RANK(D288,$D$3:$D$304,0)+COUNTIF($D$3:D288,D288)-1</f>
        <v>290</v>
      </c>
      <c r="N288" s="6" t="n">
        <f aca="false">RANK(E288,$E$3:$E$304,0)+COUNTIF($E$3:E288,E288)-1</f>
        <v>291</v>
      </c>
      <c r="O288" s="6" t="n">
        <f aca="false">RANK(F288,$F$3:$F$304,0)+COUNTIF($F$3:F288,F288)-1</f>
        <v>160</v>
      </c>
      <c r="P288" s="6" t="n">
        <f aca="false">RANK(G288,$G$3:$G$304,0)+COUNTIF($G$3:G288,G288)-1</f>
        <v>299</v>
      </c>
      <c r="Q288" s="6" t="n">
        <f aca="false">RANK(H288,$H$3:$H$304,0)+COUNTIF($H$3:H288,H288)-1</f>
        <v>294</v>
      </c>
    </row>
    <row r="289" customFormat="false" ht="15" hidden="false" customHeight="false" outlineLevel="0" collapsed="false">
      <c r="A289" s="0" t="s">
        <v>468</v>
      </c>
      <c r="B289" s="2" t="n">
        <f aca="false">ROUND(SUMIFS(Monthly_Sold!$H$2:$H$7864,Monthly_Sold!$F$2:$F$7864,$A289,Monthly_Sold!$B$2:$B$7864,B$2),4)</f>
        <v>0</v>
      </c>
      <c r="C289" s="2" t="n">
        <f aca="false">ROUND(SUMIFS(Monthly_Sold!$H$2:$H$7864,Monthly_Sold!$F$2:$F$7864,$A289,Monthly_Sold!$B$2:$B$7864,C$2),4)</f>
        <v>0</v>
      </c>
      <c r="D289" s="2" t="n">
        <f aca="false">ROUND(SUMIFS(Monthly_Sold!$H$2:$H$7864,Monthly_Sold!$F$2:$F$7864,$A289,Monthly_Sold!$B$2:$B$7864,D$2),4)</f>
        <v>0</v>
      </c>
      <c r="E289" s="2" t="n">
        <f aca="false">ROUND(SUMIFS(Monthly_Sold!$H$2:$H$7864,Monthly_Sold!$F$2:$F$7864,$A289,Monthly_Sold!$B$2:$B$7864,E$2),4)</f>
        <v>0</v>
      </c>
      <c r="F289" s="2" t="n">
        <f aca="false">ROUND(SUMIFS(Monthly_Sold!$H$2:$H$7864,Monthly_Sold!$F$2:$F$7864,$A289,Monthly_Sold!$B$2:$B$7864,F$2),4)</f>
        <v>10.83</v>
      </c>
      <c r="G289" s="2" t="n">
        <f aca="false">ROUND(SUMIFS(Monthly_Sold!$H$2:$H$7864,Monthly_Sold!$F$2:$F$7864,$A289,Monthly_Sold!$B$2:$B$7864,G$2),4)</f>
        <v>10.59</v>
      </c>
      <c r="H289" s="2" t="n">
        <f aca="false">ROUND(SUMIFS(Monthly_Sold!$H$2:$H$7864,Monthly_Sold!$F$2:$F$7864,$A289,Monthly_Sold!$B$2:$B$7864,H$2),4)</f>
        <v>0.71</v>
      </c>
      <c r="I289" s="2" t="n">
        <f aca="false">ROUND(SUM(B289:H289),4)</f>
        <v>22.13</v>
      </c>
      <c r="J289" s="6" t="n">
        <f aca="false">RANK(I289,$I$3:$I$304,0)+COUNTIF($I$3:I289,I289)-1</f>
        <v>182</v>
      </c>
      <c r="K289" s="6" t="n">
        <f aca="false">RANK(B289,$B$3:$B$304,0)+COUNTIF($B$3:B289,B289)-1</f>
        <v>291</v>
      </c>
      <c r="L289" s="6" t="n">
        <f aca="false">RANK(C289,$C$3:$C$304,0)+COUNTIF($C$3:C289,C289)-1</f>
        <v>292</v>
      </c>
      <c r="M289" s="6" t="n">
        <f aca="false">RANK(D289,$D$3:$D$304,0)+COUNTIF($D$3:D289,D289)-1</f>
        <v>291</v>
      </c>
      <c r="N289" s="6" t="n">
        <f aca="false">RANK(E289,$E$3:$E$304,0)+COUNTIF($E$3:E289,E289)-1</f>
        <v>292</v>
      </c>
      <c r="O289" s="6" t="n">
        <f aca="false">RANK(F289,$F$3:$F$304,0)+COUNTIF($F$3:F289,F289)-1</f>
        <v>133</v>
      </c>
      <c r="P289" s="6" t="n">
        <f aca="false">RANK(G289,$G$3:$G$304,0)+COUNTIF($G$3:G289,G289)-1</f>
        <v>134</v>
      </c>
      <c r="Q289" s="6" t="n">
        <f aca="false">RANK(H289,$H$3:$H$304,0)+COUNTIF($H$3:H289,H289)-1</f>
        <v>150</v>
      </c>
    </row>
    <row r="290" customFormat="false" ht="15" hidden="false" customHeight="false" outlineLevel="0" collapsed="false">
      <c r="A290" s="0" t="s">
        <v>499</v>
      </c>
      <c r="B290" s="2" t="n">
        <f aca="false">ROUND(SUMIFS(Monthly_Sold!$H$2:$H$7864,Monthly_Sold!$F$2:$F$7864,$A290,Monthly_Sold!$B$2:$B$7864,B$2),4)</f>
        <v>0</v>
      </c>
      <c r="C290" s="2" t="n">
        <f aca="false">ROUND(SUMIFS(Monthly_Sold!$H$2:$H$7864,Monthly_Sold!$F$2:$F$7864,$A290,Monthly_Sold!$B$2:$B$7864,C$2),4)</f>
        <v>0</v>
      </c>
      <c r="D290" s="2" t="n">
        <f aca="false">ROUND(SUMIFS(Monthly_Sold!$H$2:$H$7864,Monthly_Sold!$F$2:$F$7864,$A290,Monthly_Sold!$B$2:$B$7864,D$2),4)</f>
        <v>0</v>
      </c>
      <c r="E290" s="2" t="n">
        <f aca="false">ROUND(SUMIFS(Monthly_Sold!$H$2:$H$7864,Monthly_Sold!$F$2:$F$7864,$A290,Monthly_Sold!$B$2:$B$7864,E$2),4)</f>
        <v>0</v>
      </c>
      <c r="F290" s="2" t="n">
        <f aca="false">ROUND(SUMIFS(Monthly_Sold!$H$2:$H$7864,Monthly_Sold!$F$2:$F$7864,$A290,Monthly_Sold!$B$2:$B$7864,F$2),4)</f>
        <v>14.11</v>
      </c>
      <c r="G290" s="2" t="n">
        <f aca="false">ROUND(SUMIFS(Monthly_Sold!$H$2:$H$7864,Monthly_Sold!$F$2:$F$7864,$A290,Monthly_Sold!$B$2:$B$7864,G$2),4)</f>
        <v>0</v>
      </c>
      <c r="H290" s="2" t="n">
        <f aca="false">ROUND(SUMIFS(Monthly_Sold!$H$2:$H$7864,Monthly_Sold!$F$2:$F$7864,$A290,Monthly_Sold!$B$2:$B$7864,H$2),4)</f>
        <v>0</v>
      </c>
      <c r="I290" s="2" t="n">
        <f aca="false">ROUND(SUM(B290:H290),4)</f>
        <v>14.11</v>
      </c>
      <c r="J290" s="6" t="n">
        <f aca="false">RANK(I290,$I$3:$I$304,0)+COUNTIF($I$3:I290,I290)-1</f>
        <v>198</v>
      </c>
      <c r="K290" s="6" t="n">
        <f aca="false">RANK(B290,$B$3:$B$304,0)+COUNTIF($B$3:B290,B290)-1</f>
        <v>292</v>
      </c>
      <c r="L290" s="6" t="n">
        <f aca="false">RANK(C290,$C$3:$C$304,0)+COUNTIF($C$3:C290,C290)-1</f>
        <v>293</v>
      </c>
      <c r="M290" s="6" t="n">
        <f aca="false">RANK(D290,$D$3:$D$304,0)+COUNTIF($D$3:D290,D290)-1</f>
        <v>292</v>
      </c>
      <c r="N290" s="6" t="n">
        <f aca="false">RANK(E290,$E$3:$E$304,0)+COUNTIF($E$3:E290,E290)-1</f>
        <v>293</v>
      </c>
      <c r="O290" s="6" t="n">
        <f aca="false">RANK(F290,$F$3:$F$304,0)+COUNTIF($F$3:F290,F290)-1</f>
        <v>121</v>
      </c>
      <c r="P290" s="6" t="n">
        <f aca="false">RANK(G290,$G$3:$G$304,0)+COUNTIF($G$3:G290,G290)-1</f>
        <v>300</v>
      </c>
      <c r="Q290" s="6" t="n">
        <f aca="false">RANK(H290,$H$3:$H$304,0)+COUNTIF($H$3:H290,H290)-1</f>
        <v>295</v>
      </c>
    </row>
    <row r="291" customFormat="false" ht="15" hidden="false" customHeight="false" outlineLevel="0" collapsed="false">
      <c r="A291" s="0" t="s">
        <v>554</v>
      </c>
      <c r="B291" s="2" t="n">
        <f aca="false">ROUND(SUMIFS(Monthly_Sold!$H$2:$H$7864,Monthly_Sold!$F$2:$F$7864,$A291,Monthly_Sold!$B$2:$B$7864,B$2),4)</f>
        <v>0</v>
      </c>
      <c r="C291" s="2" t="n">
        <f aca="false">ROUND(SUMIFS(Monthly_Sold!$H$2:$H$7864,Monthly_Sold!$F$2:$F$7864,$A291,Monthly_Sold!$B$2:$B$7864,C$2),4)</f>
        <v>0</v>
      </c>
      <c r="D291" s="2" t="n">
        <f aca="false">ROUND(SUMIFS(Monthly_Sold!$H$2:$H$7864,Monthly_Sold!$F$2:$F$7864,$A291,Monthly_Sold!$B$2:$B$7864,D$2),4)</f>
        <v>0</v>
      </c>
      <c r="E291" s="2" t="n">
        <f aca="false">ROUND(SUMIFS(Monthly_Sold!$H$2:$H$7864,Monthly_Sold!$F$2:$F$7864,$A291,Monthly_Sold!$B$2:$B$7864,E$2),4)</f>
        <v>0</v>
      </c>
      <c r="F291" s="2" t="n">
        <f aca="false">ROUND(SUMIFS(Monthly_Sold!$H$2:$H$7864,Monthly_Sold!$F$2:$F$7864,$A291,Monthly_Sold!$B$2:$B$7864,F$2),4)</f>
        <v>1.55</v>
      </c>
      <c r="G291" s="2" t="n">
        <f aca="false">ROUND(SUMIFS(Monthly_Sold!$H$2:$H$7864,Monthly_Sold!$F$2:$F$7864,$A291,Monthly_Sold!$B$2:$B$7864,G$2),4)</f>
        <v>1.9205</v>
      </c>
      <c r="H291" s="2" t="n">
        <f aca="false">ROUND(SUMIFS(Monthly_Sold!$H$2:$H$7864,Monthly_Sold!$F$2:$F$7864,$A291,Monthly_Sold!$B$2:$B$7864,H$2),4)</f>
        <v>0</v>
      </c>
      <c r="I291" s="2" t="n">
        <f aca="false">ROUND(SUM(B291:H291),4)</f>
        <v>3.4705</v>
      </c>
      <c r="J291" s="6" t="n">
        <f aca="false">RANK(I291,$I$3:$I$304,0)+COUNTIF($I$3:I291,I291)-1</f>
        <v>238</v>
      </c>
      <c r="K291" s="6" t="n">
        <f aca="false">RANK(B291,$B$3:$B$304,0)+COUNTIF($B$3:B291,B291)-1</f>
        <v>293</v>
      </c>
      <c r="L291" s="6" t="n">
        <f aca="false">RANK(C291,$C$3:$C$304,0)+COUNTIF($C$3:C291,C291)-1</f>
        <v>294</v>
      </c>
      <c r="M291" s="6" t="n">
        <f aca="false">RANK(D291,$D$3:$D$304,0)+COUNTIF($D$3:D291,D291)-1</f>
        <v>293</v>
      </c>
      <c r="N291" s="6" t="n">
        <f aca="false">RANK(E291,$E$3:$E$304,0)+COUNTIF($E$3:E291,E291)-1</f>
        <v>294</v>
      </c>
      <c r="O291" s="6" t="n">
        <f aca="false">RANK(F291,$F$3:$F$304,0)+COUNTIF($F$3:F291,F291)-1</f>
        <v>156</v>
      </c>
      <c r="P291" s="6" t="n">
        <f aca="false">RANK(G291,$G$3:$G$304,0)+COUNTIF($G$3:G291,G291)-1</f>
        <v>155</v>
      </c>
      <c r="Q291" s="6" t="n">
        <f aca="false">RANK(H291,$H$3:$H$304,0)+COUNTIF($H$3:H291,H291)-1</f>
        <v>296</v>
      </c>
    </row>
    <row r="292" customFormat="false" ht="15" hidden="false" customHeight="false" outlineLevel="0" collapsed="false">
      <c r="A292" s="0" t="s">
        <v>632</v>
      </c>
      <c r="B292" s="2" t="n">
        <f aca="false">ROUND(SUMIFS(Monthly_Sold!$H$2:$H$7864,Monthly_Sold!$F$2:$F$7864,$A292,Monthly_Sold!$B$2:$B$7864,B$2),4)</f>
        <v>0</v>
      </c>
      <c r="C292" s="2" t="n">
        <f aca="false">ROUND(SUMIFS(Monthly_Sold!$H$2:$H$7864,Monthly_Sold!$F$2:$F$7864,$A292,Monthly_Sold!$B$2:$B$7864,C$2),4)</f>
        <v>0</v>
      </c>
      <c r="D292" s="2" t="n">
        <f aca="false">ROUND(SUMIFS(Monthly_Sold!$H$2:$H$7864,Monthly_Sold!$F$2:$F$7864,$A292,Monthly_Sold!$B$2:$B$7864,D$2),4)</f>
        <v>0</v>
      </c>
      <c r="E292" s="2" t="n">
        <f aca="false">ROUND(SUMIFS(Monthly_Sold!$H$2:$H$7864,Monthly_Sold!$F$2:$F$7864,$A292,Monthly_Sold!$B$2:$B$7864,E$2),4)</f>
        <v>0</v>
      </c>
      <c r="F292" s="2" t="n">
        <f aca="false">ROUND(SUMIFS(Monthly_Sold!$H$2:$H$7864,Monthly_Sold!$F$2:$F$7864,$A292,Monthly_Sold!$B$2:$B$7864,F$2),4)</f>
        <v>0</v>
      </c>
      <c r="G292" s="2" t="n">
        <f aca="false">ROUND(SUMIFS(Monthly_Sold!$H$2:$H$7864,Monthly_Sold!$F$2:$F$7864,$A292,Monthly_Sold!$B$2:$B$7864,G$2),4)</f>
        <v>0.001</v>
      </c>
      <c r="H292" s="2" t="n">
        <f aca="false">ROUND(SUMIFS(Monthly_Sold!$H$2:$H$7864,Monthly_Sold!$F$2:$F$7864,$A292,Monthly_Sold!$B$2:$B$7864,H$2),4)</f>
        <v>0</v>
      </c>
      <c r="I292" s="2" t="n">
        <f aca="false">ROUND(SUM(B292:H292),4)</f>
        <v>0.001</v>
      </c>
      <c r="J292" s="6" t="n">
        <f aca="false">RANK(I292,$I$3:$I$304,0)+COUNTIF($I$3:I292,I292)-1</f>
        <v>302</v>
      </c>
      <c r="K292" s="6" t="n">
        <f aca="false">RANK(B292,$B$3:$B$304,0)+COUNTIF($B$3:B292,B292)-1</f>
        <v>294</v>
      </c>
      <c r="L292" s="6" t="n">
        <f aca="false">RANK(C292,$C$3:$C$304,0)+COUNTIF($C$3:C292,C292)-1</f>
        <v>295</v>
      </c>
      <c r="M292" s="6" t="n">
        <f aca="false">RANK(D292,$D$3:$D$304,0)+COUNTIF($D$3:D292,D292)-1</f>
        <v>294</v>
      </c>
      <c r="N292" s="6" t="n">
        <f aca="false">RANK(E292,$E$3:$E$304,0)+COUNTIF($E$3:E292,E292)-1</f>
        <v>295</v>
      </c>
      <c r="O292" s="6" t="n">
        <f aca="false">RANK(F292,$F$3:$F$304,0)+COUNTIF($F$3:F292,F292)-1</f>
        <v>299</v>
      </c>
      <c r="P292" s="6" t="n">
        <f aca="false">RANK(G292,$G$3:$G$304,0)+COUNTIF($G$3:G292,G292)-1</f>
        <v>179</v>
      </c>
      <c r="Q292" s="6" t="n">
        <f aca="false">RANK(H292,$H$3:$H$304,0)+COUNTIF($H$3:H292,H292)-1</f>
        <v>297</v>
      </c>
    </row>
    <row r="293" customFormat="false" ht="15" hidden="false" customHeight="false" outlineLevel="0" collapsed="false">
      <c r="A293" s="0" t="s">
        <v>472</v>
      </c>
      <c r="B293" s="2" t="n">
        <f aca="false">ROUND(SUMIFS(Monthly_Sold!$H$2:$H$7864,Monthly_Sold!$F$2:$F$7864,$A293,Monthly_Sold!$B$2:$B$7864,B$2),4)</f>
        <v>0</v>
      </c>
      <c r="C293" s="2" t="n">
        <f aca="false">ROUND(SUMIFS(Monthly_Sold!$H$2:$H$7864,Monthly_Sold!$F$2:$F$7864,$A293,Monthly_Sold!$B$2:$B$7864,C$2),4)</f>
        <v>0</v>
      </c>
      <c r="D293" s="2" t="n">
        <f aca="false">ROUND(SUMIFS(Monthly_Sold!$H$2:$H$7864,Monthly_Sold!$F$2:$F$7864,$A293,Monthly_Sold!$B$2:$B$7864,D$2),4)</f>
        <v>0</v>
      </c>
      <c r="E293" s="2" t="n">
        <f aca="false">ROUND(SUMIFS(Monthly_Sold!$H$2:$H$7864,Monthly_Sold!$F$2:$F$7864,$A293,Monthly_Sold!$B$2:$B$7864,E$2),4)</f>
        <v>0</v>
      </c>
      <c r="F293" s="2" t="n">
        <f aca="false">ROUND(SUMIFS(Monthly_Sold!$H$2:$H$7864,Monthly_Sold!$F$2:$F$7864,$A293,Monthly_Sold!$B$2:$B$7864,F$2),4)</f>
        <v>10.56</v>
      </c>
      <c r="G293" s="2" t="n">
        <f aca="false">ROUND(SUMIFS(Monthly_Sold!$H$2:$H$7864,Monthly_Sold!$F$2:$F$7864,$A293,Monthly_Sold!$B$2:$B$7864,G$2),4)</f>
        <v>10.31</v>
      </c>
      <c r="H293" s="2" t="n">
        <f aca="false">ROUND(SUMIFS(Monthly_Sold!$H$2:$H$7864,Monthly_Sold!$F$2:$F$7864,$A293,Monthly_Sold!$B$2:$B$7864,H$2),4)</f>
        <v>0.04</v>
      </c>
      <c r="I293" s="2" t="n">
        <f aca="false">ROUND(SUM(B293:H293),4)</f>
        <v>20.91</v>
      </c>
      <c r="J293" s="6" t="n">
        <f aca="false">RANK(I293,$I$3:$I$304,0)+COUNTIF($I$3:I293,I293)-1</f>
        <v>185</v>
      </c>
      <c r="K293" s="6" t="n">
        <f aca="false">RANK(B293,$B$3:$B$304,0)+COUNTIF($B$3:B293,B293)-1</f>
        <v>295</v>
      </c>
      <c r="L293" s="6" t="n">
        <f aca="false">RANK(C293,$C$3:$C$304,0)+COUNTIF($C$3:C293,C293)-1</f>
        <v>296</v>
      </c>
      <c r="M293" s="6" t="n">
        <f aca="false">RANK(D293,$D$3:$D$304,0)+COUNTIF($D$3:D293,D293)-1</f>
        <v>295</v>
      </c>
      <c r="N293" s="6" t="n">
        <f aca="false">RANK(E293,$E$3:$E$304,0)+COUNTIF($E$3:E293,E293)-1</f>
        <v>296</v>
      </c>
      <c r="O293" s="6" t="n">
        <f aca="false">RANK(F293,$F$3:$F$304,0)+COUNTIF($F$3:F293,F293)-1</f>
        <v>134</v>
      </c>
      <c r="P293" s="6" t="n">
        <f aca="false">RANK(G293,$G$3:$G$304,0)+COUNTIF($G$3:G293,G293)-1</f>
        <v>135</v>
      </c>
      <c r="Q293" s="6" t="n">
        <f aca="false">RANK(H293,$H$3:$H$304,0)+COUNTIF($H$3:H293,H293)-1</f>
        <v>162</v>
      </c>
    </row>
    <row r="294" customFormat="false" ht="15" hidden="false" customHeight="false" outlineLevel="0" collapsed="false">
      <c r="A294" s="0" t="s">
        <v>594</v>
      </c>
      <c r="B294" s="2" t="n">
        <f aca="false">ROUND(SUMIFS(Monthly_Sold!$H$2:$H$7864,Monthly_Sold!$F$2:$F$7864,$A294,Monthly_Sold!$B$2:$B$7864,B$2),4)</f>
        <v>0</v>
      </c>
      <c r="C294" s="2" t="n">
        <f aca="false">ROUND(SUMIFS(Monthly_Sold!$H$2:$H$7864,Monthly_Sold!$F$2:$F$7864,$A294,Monthly_Sold!$B$2:$B$7864,C$2),4)</f>
        <v>0</v>
      </c>
      <c r="D294" s="2" t="n">
        <f aca="false">ROUND(SUMIFS(Monthly_Sold!$H$2:$H$7864,Monthly_Sold!$F$2:$F$7864,$A294,Monthly_Sold!$B$2:$B$7864,D$2),4)</f>
        <v>0</v>
      </c>
      <c r="E294" s="2" t="n">
        <f aca="false">ROUND(SUMIFS(Monthly_Sold!$H$2:$H$7864,Monthly_Sold!$F$2:$F$7864,$A294,Monthly_Sold!$B$2:$B$7864,E$2),4)</f>
        <v>0</v>
      </c>
      <c r="F294" s="2" t="n">
        <f aca="false">ROUND(SUMIFS(Monthly_Sold!$H$2:$H$7864,Monthly_Sold!$F$2:$F$7864,$A294,Monthly_Sold!$B$2:$B$7864,F$2),4)</f>
        <v>0</v>
      </c>
      <c r="G294" s="2" t="n">
        <f aca="false">ROUND(SUMIFS(Monthly_Sold!$H$2:$H$7864,Monthly_Sold!$F$2:$F$7864,$A294,Monthly_Sold!$B$2:$B$7864,G$2),4)</f>
        <v>0.49</v>
      </c>
      <c r="H294" s="2" t="n">
        <f aca="false">ROUND(SUMIFS(Monthly_Sold!$H$2:$H$7864,Monthly_Sold!$F$2:$F$7864,$A294,Monthly_Sold!$B$2:$B$7864,H$2),4)</f>
        <v>0</v>
      </c>
      <c r="I294" s="2" t="n">
        <f aca="false">ROUND(SUM(B294:H294),4)</f>
        <v>0.49</v>
      </c>
      <c r="J294" s="6" t="n">
        <f aca="false">RANK(I294,$I$3:$I$304,0)+COUNTIF($I$3:I294,I294)-1</f>
        <v>271</v>
      </c>
      <c r="K294" s="6" t="n">
        <f aca="false">RANK(B294,$B$3:$B$304,0)+COUNTIF($B$3:B294,B294)-1</f>
        <v>296</v>
      </c>
      <c r="L294" s="6" t="n">
        <f aca="false">RANK(C294,$C$3:$C$304,0)+COUNTIF($C$3:C294,C294)-1</f>
        <v>297</v>
      </c>
      <c r="M294" s="6" t="n">
        <f aca="false">RANK(D294,$D$3:$D$304,0)+COUNTIF($D$3:D294,D294)-1</f>
        <v>296</v>
      </c>
      <c r="N294" s="6" t="n">
        <f aca="false">RANK(E294,$E$3:$E$304,0)+COUNTIF($E$3:E294,E294)-1</f>
        <v>297</v>
      </c>
      <c r="O294" s="6" t="n">
        <f aca="false">RANK(F294,$F$3:$F$304,0)+COUNTIF($F$3:F294,F294)-1</f>
        <v>300</v>
      </c>
      <c r="P294" s="6" t="n">
        <f aca="false">RANK(G294,$G$3:$G$304,0)+COUNTIF($G$3:G294,G294)-1</f>
        <v>167</v>
      </c>
      <c r="Q294" s="6" t="n">
        <f aca="false">RANK(H294,$H$3:$H$304,0)+COUNTIF($H$3:H294,H294)-1</f>
        <v>298</v>
      </c>
    </row>
    <row r="295" customFormat="false" ht="15" hidden="false" customHeight="false" outlineLevel="0" collapsed="false">
      <c r="A295" s="0" t="s">
        <v>561</v>
      </c>
      <c r="B295" s="2" t="n">
        <f aca="false">ROUND(SUMIFS(Monthly_Sold!$H$2:$H$7864,Monthly_Sold!$F$2:$F$7864,$A295,Monthly_Sold!$B$2:$B$7864,B$2),4)</f>
        <v>0</v>
      </c>
      <c r="C295" s="2" t="n">
        <f aca="false">ROUND(SUMIFS(Monthly_Sold!$H$2:$H$7864,Monthly_Sold!$F$2:$F$7864,$A295,Monthly_Sold!$B$2:$B$7864,C$2),4)</f>
        <v>0</v>
      </c>
      <c r="D295" s="2" t="n">
        <f aca="false">ROUND(SUMIFS(Monthly_Sold!$H$2:$H$7864,Monthly_Sold!$F$2:$F$7864,$A295,Monthly_Sold!$B$2:$B$7864,D$2),4)</f>
        <v>0</v>
      </c>
      <c r="E295" s="2" t="n">
        <f aca="false">ROUND(SUMIFS(Monthly_Sold!$H$2:$H$7864,Monthly_Sold!$F$2:$F$7864,$A295,Monthly_Sold!$B$2:$B$7864,E$2),4)</f>
        <v>0</v>
      </c>
      <c r="F295" s="2" t="n">
        <f aca="false">ROUND(SUMIFS(Monthly_Sold!$H$2:$H$7864,Monthly_Sold!$F$2:$F$7864,$A295,Monthly_Sold!$B$2:$B$7864,F$2),4)</f>
        <v>0</v>
      </c>
      <c r="G295" s="2" t="n">
        <f aca="false">ROUND(SUMIFS(Monthly_Sold!$H$2:$H$7864,Monthly_Sold!$F$2:$F$7864,$A295,Monthly_Sold!$B$2:$B$7864,G$2),4)</f>
        <v>2.57</v>
      </c>
      <c r="H295" s="2" t="n">
        <f aca="false">ROUND(SUMIFS(Monthly_Sold!$H$2:$H$7864,Monthly_Sold!$F$2:$F$7864,$A295,Monthly_Sold!$B$2:$B$7864,H$2),4)</f>
        <v>0</v>
      </c>
      <c r="I295" s="2" t="n">
        <f aca="false">ROUND(SUM(B295:H295),4)</f>
        <v>2.57</v>
      </c>
      <c r="J295" s="6" t="n">
        <f aca="false">RANK(I295,$I$3:$I$304,0)+COUNTIF($I$3:I295,I295)-1</f>
        <v>244</v>
      </c>
      <c r="K295" s="6" t="n">
        <f aca="false">RANK(B295,$B$3:$B$304,0)+COUNTIF($B$3:B295,B295)-1</f>
        <v>297</v>
      </c>
      <c r="L295" s="6" t="n">
        <f aca="false">RANK(C295,$C$3:$C$304,0)+COUNTIF($C$3:C295,C295)-1</f>
        <v>298</v>
      </c>
      <c r="M295" s="6" t="n">
        <f aca="false">RANK(D295,$D$3:$D$304,0)+COUNTIF($D$3:D295,D295)-1</f>
        <v>297</v>
      </c>
      <c r="N295" s="6" t="n">
        <f aca="false">RANK(E295,$E$3:$E$304,0)+COUNTIF($E$3:E295,E295)-1</f>
        <v>298</v>
      </c>
      <c r="O295" s="6" t="n">
        <f aca="false">RANK(F295,$F$3:$F$304,0)+COUNTIF($F$3:F295,F295)-1</f>
        <v>301</v>
      </c>
      <c r="P295" s="6" t="n">
        <f aca="false">RANK(G295,$G$3:$G$304,0)+COUNTIF($G$3:G295,G295)-1</f>
        <v>153</v>
      </c>
      <c r="Q295" s="6" t="n">
        <f aca="false">RANK(H295,$H$3:$H$304,0)+COUNTIF($H$3:H295,H295)-1</f>
        <v>299</v>
      </c>
    </row>
    <row r="296" customFormat="false" ht="15" hidden="false" customHeight="false" outlineLevel="0" collapsed="false">
      <c r="A296" s="0" t="s">
        <v>199</v>
      </c>
      <c r="B296" s="2" t="n">
        <f aca="false">ROUND(SUMIFS(Monthly_Sold!$H$2:$H$7864,Monthly_Sold!$F$2:$F$7864,$A296,Monthly_Sold!$B$2:$B$7864,B$2),4)</f>
        <v>166.04</v>
      </c>
      <c r="C296" s="2" t="n">
        <f aca="false">ROUND(SUMIFS(Monthly_Sold!$H$2:$H$7864,Monthly_Sold!$F$2:$F$7864,$A296,Monthly_Sold!$B$2:$B$7864,C$2),4)</f>
        <v>129.5</v>
      </c>
      <c r="D296" s="2" t="n">
        <f aca="false">ROUND(SUMIFS(Monthly_Sold!$H$2:$H$7864,Monthly_Sold!$F$2:$F$7864,$A296,Monthly_Sold!$B$2:$B$7864,D$2),4)</f>
        <v>105.16</v>
      </c>
      <c r="E296" s="2" t="n">
        <f aca="false">ROUND(SUMIFS(Monthly_Sold!$H$2:$H$7864,Monthly_Sold!$F$2:$F$7864,$A296,Monthly_Sold!$B$2:$B$7864,E$2),4)</f>
        <v>115.82</v>
      </c>
      <c r="F296" s="2" t="n">
        <f aca="false">ROUND(SUMIFS(Monthly_Sold!$H$2:$H$7864,Monthly_Sold!$F$2:$F$7864,$A296,Monthly_Sold!$B$2:$B$7864,F$2),4)</f>
        <v>12.68</v>
      </c>
      <c r="G296" s="2" t="n">
        <f aca="false">ROUND(SUMIFS(Monthly_Sold!$H$2:$H$7864,Monthly_Sold!$F$2:$F$7864,$A296,Monthly_Sold!$B$2:$B$7864,G$2),4)</f>
        <v>23.446</v>
      </c>
      <c r="H296" s="2" t="n">
        <f aca="false">ROUND(SUMIFS(Monthly_Sold!$H$2:$H$7864,Monthly_Sold!$F$2:$F$7864,$A296,Monthly_Sold!$B$2:$B$7864,H$2),4)</f>
        <v>0.32</v>
      </c>
      <c r="I296" s="2" t="n">
        <f aca="false">ROUND(SUM(B296:H296),4)</f>
        <v>552.966</v>
      </c>
      <c r="J296" s="6" t="n">
        <f aca="false">RANK(I296,$I$3:$I$304,0)+COUNTIF($I$3:I296,I296)-1</f>
        <v>82</v>
      </c>
      <c r="K296" s="6" t="n">
        <f aca="false">RANK(B296,$B$3:$B$304,0)+COUNTIF($B$3:B296,B296)-1</f>
        <v>54</v>
      </c>
      <c r="L296" s="6" t="n">
        <f aca="false">RANK(C296,$C$3:$C$304,0)+COUNTIF($C$3:C296,C296)-1</f>
        <v>56</v>
      </c>
      <c r="M296" s="6" t="n">
        <f aca="false">RANK(D296,$D$3:$D$304,0)+COUNTIF($D$3:D296,D296)-1</f>
        <v>53</v>
      </c>
      <c r="N296" s="6" t="n">
        <f aca="false">RANK(E296,$E$3:$E$304,0)+COUNTIF($E$3:E296,E296)-1</f>
        <v>54</v>
      </c>
      <c r="O296" s="6" t="n">
        <f aca="false">RANK(F296,$F$3:$F$304,0)+COUNTIF($F$3:F296,F296)-1</f>
        <v>126</v>
      </c>
      <c r="P296" s="6" t="n">
        <f aca="false">RANK(G296,$G$3:$G$304,0)+COUNTIF($G$3:G296,G296)-1</f>
        <v>115</v>
      </c>
      <c r="Q296" s="6" t="n">
        <f aca="false">RANK(H296,$H$3:$H$304,0)+COUNTIF($H$3:H296,H296)-1</f>
        <v>154</v>
      </c>
    </row>
    <row r="297" customFormat="false" ht="15" hidden="false" customHeight="false" outlineLevel="0" collapsed="false">
      <c r="A297" s="0" t="s">
        <v>382</v>
      </c>
      <c r="B297" s="2" t="n">
        <f aca="false">ROUND(SUMIFS(Monthly_Sold!$H$2:$H$7864,Monthly_Sold!$F$2:$F$7864,$A297,Monthly_Sold!$B$2:$B$7864,B$2),4)</f>
        <v>0</v>
      </c>
      <c r="C297" s="2" t="n">
        <f aca="false">ROUND(SUMIFS(Monthly_Sold!$H$2:$H$7864,Monthly_Sold!$F$2:$F$7864,$A297,Monthly_Sold!$B$2:$B$7864,C$2),4)</f>
        <v>19.75</v>
      </c>
      <c r="D297" s="2" t="n">
        <f aca="false">ROUND(SUMIFS(Monthly_Sold!$H$2:$H$7864,Monthly_Sold!$F$2:$F$7864,$A297,Monthly_Sold!$B$2:$B$7864,D$2),4)</f>
        <v>0</v>
      </c>
      <c r="E297" s="2" t="n">
        <f aca="false">ROUND(SUMIFS(Monthly_Sold!$H$2:$H$7864,Monthly_Sold!$F$2:$F$7864,$A297,Monthly_Sold!$B$2:$B$7864,E$2),4)</f>
        <v>5.78</v>
      </c>
      <c r="F297" s="2" t="n">
        <f aca="false">ROUND(SUMIFS(Monthly_Sold!$H$2:$H$7864,Monthly_Sold!$F$2:$F$7864,$A297,Monthly_Sold!$B$2:$B$7864,F$2),4)</f>
        <v>40.83</v>
      </c>
      <c r="G297" s="2" t="n">
        <f aca="false">ROUND(SUMIFS(Monthly_Sold!$H$2:$H$7864,Monthly_Sold!$F$2:$F$7864,$A297,Monthly_Sold!$B$2:$B$7864,G$2),4)</f>
        <v>0</v>
      </c>
      <c r="H297" s="2" t="n">
        <f aca="false">ROUND(SUMIFS(Monthly_Sold!$H$2:$H$7864,Monthly_Sold!$F$2:$F$7864,$A297,Monthly_Sold!$B$2:$B$7864,H$2),4)</f>
        <v>0</v>
      </c>
      <c r="I297" s="2" t="n">
        <f aca="false">ROUND(SUM(B297:H297),4)</f>
        <v>66.36</v>
      </c>
      <c r="J297" s="6" t="n">
        <f aca="false">RANK(I297,$I$3:$I$304,0)+COUNTIF($I$3:I297,I297)-1</f>
        <v>135</v>
      </c>
      <c r="K297" s="6" t="n">
        <f aca="false">RANK(B297,$B$3:$B$304,0)+COUNTIF($B$3:B297,B297)-1</f>
        <v>298</v>
      </c>
      <c r="L297" s="6" t="n">
        <f aca="false">RANK(C297,$C$3:$C$304,0)+COUNTIF($C$3:C297,C297)-1</f>
        <v>71</v>
      </c>
      <c r="M297" s="6" t="n">
        <f aca="false">RANK(D297,$D$3:$D$304,0)+COUNTIF($D$3:D297,D297)-1</f>
        <v>298</v>
      </c>
      <c r="N297" s="6" t="n">
        <f aca="false">RANK(E297,$E$3:$E$304,0)+COUNTIF($E$3:E297,E297)-1</f>
        <v>81</v>
      </c>
      <c r="O297" s="6" t="n">
        <f aca="false">RANK(F297,$F$3:$F$304,0)+COUNTIF($F$3:F297,F297)-1</f>
        <v>94</v>
      </c>
      <c r="P297" s="6" t="n">
        <f aca="false">RANK(G297,$G$3:$G$304,0)+COUNTIF($G$3:G297,G297)-1</f>
        <v>301</v>
      </c>
      <c r="Q297" s="6" t="n">
        <f aca="false">RANK(H297,$H$3:$H$304,0)+COUNTIF($H$3:H297,H297)-1</f>
        <v>300</v>
      </c>
    </row>
    <row r="298" customFormat="false" ht="15" hidden="false" customHeight="false" outlineLevel="0" collapsed="false">
      <c r="A298" s="0" t="s">
        <v>370</v>
      </c>
      <c r="B298" s="2" t="n">
        <f aca="false">ROUND(SUMIFS(Monthly_Sold!$H$2:$H$7864,Monthly_Sold!$F$2:$F$7864,$A298,Monthly_Sold!$B$2:$B$7864,B$2),4)</f>
        <v>0</v>
      </c>
      <c r="C298" s="2" t="n">
        <f aca="false">ROUND(SUMIFS(Monthly_Sold!$H$2:$H$7864,Monthly_Sold!$F$2:$F$7864,$A298,Monthly_Sold!$B$2:$B$7864,C$2),4)</f>
        <v>0</v>
      </c>
      <c r="D298" s="2" t="n">
        <f aca="false">ROUND(SUMIFS(Monthly_Sold!$H$2:$H$7864,Monthly_Sold!$F$2:$F$7864,$A298,Monthly_Sold!$B$2:$B$7864,D$2),4)</f>
        <v>0</v>
      </c>
      <c r="E298" s="2" t="n">
        <f aca="false">ROUND(SUMIFS(Monthly_Sold!$H$2:$H$7864,Monthly_Sold!$F$2:$F$7864,$A298,Monthly_Sold!$B$2:$B$7864,E$2),4)</f>
        <v>0</v>
      </c>
      <c r="F298" s="2" t="n">
        <f aca="false">ROUND(SUMIFS(Monthly_Sold!$H$2:$H$7864,Monthly_Sold!$F$2:$F$7864,$A298,Monthly_Sold!$B$2:$B$7864,F$2),4)</f>
        <v>13.45</v>
      </c>
      <c r="G298" s="2" t="n">
        <f aca="false">ROUND(SUMIFS(Monthly_Sold!$H$2:$H$7864,Monthly_Sold!$F$2:$F$7864,$A298,Monthly_Sold!$B$2:$B$7864,G$2),4)</f>
        <v>55.64</v>
      </c>
      <c r="H298" s="2" t="n">
        <f aca="false">ROUND(SUMIFS(Monthly_Sold!$H$2:$H$7864,Monthly_Sold!$F$2:$F$7864,$A298,Monthly_Sold!$B$2:$B$7864,H$2),4)</f>
        <v>4.72</v>
      </c>
      <c r="I298" s="2" t="n">
        <f aca="false">ROUND(SUM(B298:H298),4)</f>
        <v>73.81</v>
      </c>
      <c r="J298" s="6" t="n">
        <f aca="false">RANK(I298,$I$3:$I$304,0)+COUNTIF($I$3:I298,I298)-1</f>
        <v>132</v>
      </c>
      <c r="K298" s="6" t="n">
        <f aca="false">RANK(B298,$B$3:$B$304,0)+COUNTIF($B$3:B298,B298)-1</f>
        <v>299</v>
      </c>
      <c r="L298" s="6" t="n">
        <f aca="false">RANK(C298,$C$3:$C$304,0)+COUNTIF($C$3:C298,C298)-1</f>
        <v>299</v>
      </c>
      <c r="M298" s="6" t="n">
        <f aca="false">RANK(D298,$D$3:$D$304,0)+COUNTIF($D$3:D298,D298)-1</f>
        <v>299</v>
      </c>
      <c r="N298" s="6" t="n">
        <f aca="false">RANK(E298,$E$3:$E$304,0)+COUNTIF($E$3:E298,E298)-1</f>
        <v>299</v>
      </c>
      <c r="O298" s="6" t="n">
        <f aca="false">RANK(F298,$F$3:$F$304,0)+COUNTIF($F$3:F298,F298)-1</f>
        <v>124</v>
      </c>
      <c r="P298" s="6" t="n">
        <f aca="false">RANK(G298,$G$3:$G$304,0)+COUNTIF($G$3:G298,G298)-1</f>
        <v>92</v>
      </c>
      <c r="Q298" s="6" t="n">
        <f aca="false">RANK(H298,$H$3:$H$304,0)+COUNTIF($H$3:H298,H298)-1</f>
        <v>122</v>
      </c>
    </row>
    <row r="299" customFormat="false" ht="15" hidden="false" customHeight="false" outlineLevel="0" collapsed="false">
      <c r="A299" s="0" t="s">
        <v>36</v>
      </c>
      <c r="B299" s="2" t="n">
        <f aca="false">ROUND(SUMIFS(Monthly_Sold!$H$2:$H$7864,Monthly_Sold!$F$2:$F$7864,$A299,Monthly_Sold!$B$2:$B$7864,B$2),4)</f>
        <v>2809.73</v>
      </c>
      <c r="C299" s="2" t="n">
        <f aca="false">ROUND(SUMIFS(Monthly_Sold!$H$2:$H$7864,Monthly_Sold!$F$2:$F$7864,$A299,Monthly_Sold!$B$2:$B$7864,C$2),4)</f>
        <v>6692.48</v>
      </c>
      <c r="D299" s="2" t="n">
        <f aca="false">ROUND(SUMIFS(Monthly_Sold!$H$2:$H$7864,Monthly_Sold!$F$2:$F$7864,$A299,Monthly_Sold!$B$2:$B$7864,D$2),4)</f>
        <v>6753.72</v>
      </c>
      <c r="E299" s="2" t="n">
        <f aca="false">ROUND(SUMIFS(Monthly_Sold!$H$2:$H$7864,Monthly_Sold!$F$2:$F$7864,$A299,Monthly_Sold!$B$2:$B$7864,E$2),4)</f>
        <v>7651.46</v>
      </c>
      <c r="F299" s="2" t="n">
        <f aca="false">ROUND(SUMIFS(Monthly_Sold!$H$2:$H$7864,Monthly_Sold!$F$2:$F$7864,$A299,Monthly_Sold!$B$2:$B$7864,F$2),4)</f>
        <v>4638.41</v>
      </c>
      <c r="G299" s="2" t="n">
        <f aca="false">ROUND(SUMIFS(Monthly_Sold!$H$2:$H$7864,Monthly_Sold!$F$2:$F$7864,$A299,Monthly_Sold!$B$2:$B$7864,G$2),4)</f>
        <v>4047.69</v>
      </c>
      <c r="H299" s="2" t="n">
        <f aca="false">ROUND(SUMIFS(Monthly_Sold!$H$2:$H$7864,Monthly_Sold!$F$2:$F$7864,$A299,Monthly_Sold!$B$2:$B$7864,H$2),4)</f>
        <v>1436.57</v>
      </c>
      <c r="I299" s="2" t="n">
        <f aca="false">ROUND(SUM(B299:H299),4)</f>
        <v>34030.06</v>
      </c>
      <c r="J299" s="6" t="n">
        <f aca="false">RANK(I299,$I$3:$I$304,0)+COUNTIF($I$3:I299,I299)-1</f>
        <v>1</v>
      </c>
      <c r="K299" s="6" t="n">
        <f aca="false">RANK(B299,$B$3:$B$304,0)+COUNTIF($B$3:B299,B299)-1</f>
        <v>6</v>
      </c>
      <c r="L299" s="6" t="n">
        <f aca="false">RANK(C299,$C$3:$C$304,0)+COUNTIF($C$3:C299,C299)-1</f>
        <v>1</v>
      </c>
      <c r="M299" s="6" t="n">
        <f aca="false">RANK(D299,$D$3:$D$304,0)+COUNTIF($D$3:D299,D299)-1</f>
        <v>1</v>
      </c>
      <c r="N299" s="6" t="n">
        <f aca="false">RANK(E299,$E$3:$E$304,0)+COUNTIF($E$3:E299,E299)-1</f>
        <v>1</v>
      </c>
      <c r="O299" s="6" t="n">
        <f aca="false">RANK(F299,$F$3:$F$304,0)+COUNTIF($F$3:F299,F299)-1</f>
        <v>1</v>
      </c>
      <c r="P299" s="6" t="n">
        <f aca="false">RANK(G299,$G$3:$G$304,0)+COUNTIF($G$3:G299,G299)-1</f>
        <v>1</v>
      </c>
      <c r="Q299" s="6" t="n">
        <f aca="false">RANK(H299,$H$3:$H$304,0)+COUNTIF($H$3:H299,H299)-1</f>
        <v>1</v>
      </c>
    </row>
    <row r="300" customFormat="false" ht="15" hidden="false" customHeight="false" outlineLevel="0" collapsed="false">
      <c r="A300" s="0" t="s">
        <v>56</v>
      </c>
      <c r="B300" s="2" t="n">
        <f aca="false">ROUND(SUMIFS(Monthly_Sold!$H$2:$H$7864,Monthly_Sold!$F$2:$F$7864,$A300,Monthly_Sold!$B$2:$B$7864,B$2),4)</f>
        <v>414.72</v>
      </c>
      <c r="C300" s="2" t="n">
        <f aca="false">ROUND(SUMIFS(Monthly_Sold!$H$2:$H$7864,Monthly_Sold!$F$2:$F$7864,$A300,Monthly_Sold!$B$2:$B$7864,C$2),4)</f>
        <v>6.17</v>
      </c>
      <c r="D300" s="2" t="n">
        <f aca="false">ROUND(SUMIFS(Monthly_Sold!$H$2:$H$7864,Monthly_Sold!$F$2:$F$7864,$A300,Monthly_Sold!$B$2:$B$7864,D$2),4)</f>
        <v>164.542</v>
      </c>
      <c r="E300" s="2" t="n">
        <f aca="false">ROUND(SUMIFS(Monthly_Sold!$H$2:$H$7864,Monthly_Sold!$F$2:$F$7864,$A300,Monthly_Sold!$B$2:$B$7864,E$2),4)</f>
        <v>195.93</v>
      </c>
      <c r="F300" s="2" t="n">
        <f aca="false">ROUND(SUMIFS(Monthly_Sold!$H$2:$H$7864,Monthly_Sold!$F$2:$F$7864,$A300,Monthly_Sold!$B$2:$B$7864,F$2),4)</f>
        <v>55.18</v>
      </c>
      <c r="G300" s="2" t="n">
        <f aca="false">ROUND(SUMIFS(Monthly_Sold!$H$2:$H$7864,Monthly_Sold!$F$2:$F$7864,$A300,Monthly_Sold!$B$2:$B$7864,G$2),4)</f>
        <v>227.83</v>
      </c>
      <c r="H300" s="2" t="n">
        <f aca="false">ROUND(SUMIFS(Monthly_Sold!$H$2:$H$7864,Monthly_Sold!$F$2:$F$7864,$A300,Monthly_Sold!$B$2:$B$7864,H$2),4)</f>
        <v>13.43</v>
      </c>
      <c r="I300" s="2" t="n">
        <f aca="false">ROUND(SUM(B300:H300),4)</f>
        <v>1077.802</v>
      </c>
      <c r="J300" s="6" t="n">
        <f aca="false">RANK(I300,$I$3:$I$304,0)+COUNTIF($I$3:I300,I300)-1</f>
        <v>51</v>
      </c>
      <c r="K300" s="6" t="n">
        <f aca="false">RANK(B300,$B$3:$B$304,0)+COUNTIF($B$3:B300,B300)-1</f>
        <v>33</v>
      </c>
      <c r="L300" s="6" t="n">
        <f aca="false">RANK(C300,$C$3:$C$304,0)+COUNTIF($C$3:C300,C300)-1</f>
        <v>77</v>
      </c>
      <c r="M300" s="6" t="n">
        <f aca="false">RANK(D300,$D$3:$D$304,0)+COUNTIF($D$3:D300,D300)-1</f>
        <v>47</v>
      </c>
      <c r="N300" s="6" t="n">
        <f aca="false">RANK(E300,$E$3:$E$304,0)+COUNTIF($E$3:E300,E300)-1</f>
        <v>40</v>
      </c>
      <c r="O300" s="6" t="n">
        <f aca="false">RANK(F300,$F$3:$F$304,0)+COUNTIF($F$3:F300,F300)-1</f>
        <v>84</v>
      </c>
      <c r="P300" s="6" t="n">
        <f aca="false">RANK(G300,$G$3:$G$304,0)+COUNTIF($G$3:G300,G300)-1</f>
        <v>57</v>
      </c>
      <c r="Q300" s="6" t="n">
        <f aca="false">RANK(H300,$H$3:$H$304,0)+COUNTIF($H$3:H300,H300)-1</f>
        <v>99</v>
      </c>
    </row>
    <row r="301" customFormat="false" ht="15" hidden="false" customHeight="false" outlineLevel="0" collapsed="false">
      <c r="A301" s="0" t="s">
        <v>555</v>
      </c>
      <c r="B301" s="2" t="n">
        <f aca="false">ROUND(SUMIFS(Monthly_Sold!$H$2:$H$7864,Monthly_Sold!$F$2:$F$7864,$A301,Monthly_Sold!$B$2:$B$7864,B$2),4)</f>
        <v>0</v>
      </c>
      <c r="C301" s="2" t="n">
        <f aca="false">ROUND(SUMIFS(Monthly_Sold!$H$2:$H$7864,Monthly_Sold!$F$2:$F$7864,$A301,Monthly_Sold!$B$2:$B$7864,C$2),4)</f>
        <v>0</v>
      </c>
      <c r="D301" s="2" t="n">
        <f aca="false">ROUND(SUMIFS(Monthly_Sold!$H$2:$H$7864,Monthly_Sold!$F$2:$F$7864,$A301,Monthly_Sold!$B$2:$B$7864,D$2),4)</f>
        <v>0</v>
      </c>
      <c r="E301" s="2" t="n">
        <f aca="false">ROUND(SUMIFS(Monthly_Sold!$H$2:$H$7864,Monthly_Sold!$F$2:$F$7864,$A301,Monthly_Sold!$B$2:$B$7864,E$2),4)</f>
        <v>0</v>
      </c>
      <c r="F301" s="2" t="n">
        <f aca="false">ROUND(SUMIFS(Monthly_Sold!$H$2:$H$7864,Monthly_Sold!$F$2:$F$7864,$A301,Monthly_Sold!$B$2:$B$7864,F$2),4)</f>
        <v>3.18</v>
      </c>
      <c r="G301" s="2" t="n">
        <f aca="false">ROUND(SUMIFS(Monthly_Sold!$H$2:$H$7864,Monthly_Sold!$F$2:$F$7864,$A301,Monthly_Sold!$B$2:$B$7864,G$2),4)</f>
        <v>0</v>
      </c>
      <c r="H301" s="2" t="n">
        <f aca="false">ROUND(SUMIFS(Monthly_Sold!$H$2:$H$7864,Monthly_Sold!$F$2:$F$7864,$A301,Monthly_Sold!$B$2:$B$7864,H$2),4)</f>
        <v>0</v>
      </c>
      <c r="I301" s="2" t="n">
        <f aca="false">ROUND(SUM(B301:H301),4)</f>
        <v>3.18</v>
      </c>
      <c r="J301" s="6" t="n">
        <f aca="false">RANK(I301,$I$3:$I$304,0)+COUNTIF($I$3:I301,I301)-1</f>
        <v>240</v>
      </c>
      <c r="K301" s="6" t="n">
        <f aca="false">RANK(B301,$B$3:$B$304,0)+COUNTIF($B$3:B301,B301)-1</f>
        <v>300</v>
      </c>
      <c r="L301" s="6" t="n">
        <f aca="false">RANK(C301,$C$3:$C$304,0)+COUNTIF($C$3:C301,C301)-1</f>
        <v>300</v>
      </c>
      <c r="M301" s="6" t="n">
        <f aca="false">RANK(D301,$D$3:$D$304,0)+COUNTIF($D$3:D301,D301)-1</f>
        <v>300</v>
      </c>
      <c r="N301" s="6" t="n">
        <f aca="false">RANK(E301,$E$3:$E$304,0)+COUNTIF($E$3:E301,E301)-1</f>
        <v>300</v>
      </c>
      <c r="O301" s="6" t="n">
        <f aca="false">RANK(F301,$F$3:$F$304,0)+COUNTIF($F$3:F301,F301)-1</f>
        <v>149</v>
      </c>
      <c r="P301" s="6" t="n">
        <f aca="false">RANK(G301,$G$3:$G$304,0)+COUNTIF($G$3:G301,G301)-1</f>
        <v>302</v>
      </c>
      <c r="Q301" s="6" t="n">
        <f aca="false">RANK(H301,$H$3:$H$304,0)+COUNTIF($H$3:H301,H301)-1</f>
        <v>301</v>
      </c>
    </row>
    <row r="302" customFormat="false" ht="15" hidden="false" customHeight="false" outlineLevel="0" collapsed="false">
      <c r="A302" s="0" t="s">
        <v>39</v>
      </c>
      <c r="B302" s="2" t="n">
        <f aca="false">ROUND(SUMIFS(Monthly_Sold!$H$2:$H$7864,Monthly_Sold!$F$2:$F$7864,$A302,Monthly_Sold!$B$2:$B$7864,B$2),4)</f>
        <v>1081.86</v>
      </c>
      <c r="C302" s="2" t="n">
        <f aca="false">ROUND(SUMIFS(Monthly_Sold!$H$2:$H$7864,Monthly_Sold!$F$2:$F$7864,$A302,Monthly_Sold!$B$2:$B$7864,C$2),4)</f>
        <v>5224.76</v>
      </c>
      <c r="D302" s="2" t="n">
        <f aca="false">ROUND(SUMIFS(Monthly_Sold!$H$2:$H$7864,Monthly_Sold!$F$2:$F$7864,$A302,Monthly_Sold!$B$2:$B$7864,D$2),4)</f>
        <v>4569.6</v>
      </c>
      <c r="E302" s="2" t="n">
        <f aca="false">ROUND(SUMIFS(Monthly_Sold!$H$2:$H$7864,Monthly_Sold!$F$2:$F$7864,$A302,Monthly_Sold!$B$2:$B$7864,E$2),4)</f>
        <v>1327</v>
      </c>
      <c r="F302" s="2" t="n">
        <f aca="false">ROUND(SUMIFS(Monthly_Sold!$H$2:$H$7864,Monthly_Sold!$F$2:$F$7864,$A302,Monthly_Sold!$B$2:$B$7864,F$2),4)</f>
        <v>1174.53</v>
      </c>
      <c r="G302" s="2" t="n">
        <f aca="false">ROUND(SUMIFS(Monthly_Sold!$H$2:$H$7864,Monthly_Sold!$F$2:$F$7864,$A302,Monthly_Sold!$B$2:$B$7864,G$2),4)</f>
        <v>785.04</v>
      </c>
      <c r="H302" s="2" t="n">
        <f aca="false">ROUND(SUMIFS(Monthly_Sold!$H$2:$H$7864,Monthly_Sold!$F$2:$F$7864,$A302,Monthly_Sold!$B$2:$B$7864,H$2),4)</f>
        <v>348.43</v>
      </c>
      <c r="I302" s="2" t="n">
        <f aca="false">ROUND(SUM(B302:H302),4)</f>
        <v>14511.22</v>
      </c>
      <c r="J302" s="6" t="n">
        <f aca="false">RANK(I302,$I$3:$I$304,0)+COUNTIF($I$3:I302,I302)-1</f>
        <v>4</v>
      </c>
      <c r="K302" s="6" t="n">
        <f aca="false">RANK(B302,$B$3:$B$304,0)+COUNTIF($B$3:B302,B302)-1</f>
        <v>16</v>
      </c>
      <c r="L302" s="6" t="n">
        <f aca="false">RANK(C302,$C$3:$C$304,0)+COUNTIF($C$3:C302,C302)-1</f>
        <v>2</v>
      </c>
      <c r="M302" s="6" t="n">
        <f aca="false">RANK(D302,$D$3:$D$304,0)+COUNTIF($D$3:D302,D302)-1</f>
        <v>2</v>
      </c>
      <c r="N302" s="6" t="n">
        <f aca="false">RANK(E302,$E$3:$E$304,0)+COUNTIF($E$3:E302,E302)-1</f>
        <v>12</v>
      </c>
      <c r="O302" s="6" t="n">
        <f aca="false">RANK(F302,$F$3:$F$304,0)+COUNTIF($F$3:F302,F302)-1</f>
        <v>20</v>
      </c>
      <c r="P302" s="6" t="n">
        <f aca="false">RANK(G302,$G$3:$G$304,0)+COUNTIF($G$3:G302,G302)-1</f>
        <v>22</v>
      </c>
      <c r="Q302" s="6" t="n">
        <f aca="false">RANK(H302,$H$3:$H$304,0)+COUNTIF($H$3:H302,H302)-1</f>
        <v>17</v>
      </c>
    </row>
    <row r="303" customFormat="false" ht="15" hidden="false" customHeight="false" outlineLevel="0" collapsed="false">
      <c r="A303" s="0" t="s">
        <v>375</v>
      </c>
      <c r="B303" s="2" t="n">
        <f aca="false">ROUND(SUMIFS(Monthly_Sold!$H$2:$H$7864,Monthly_Sold!$F$2:$F$7864,$A303,Monthly_Sold!$B$2:$B$7864,B$2),4)</f>
        <v>0</v>
      </c>
      <c r="C303" s="2" t="n">
        <f aca="false">ROUND(SUMIFS(Monthly_Sold!$H$2:$H$7864,Monthly_Sold!$F$2:$F$7864,$A303,Monthly_Sold!$B$2:$B$7864,C$2),4)</f>
        <v>0</v>
      </c>
      <c r="D303" s="2" t="n">
        <f aca="false">ROUND(SUMIFS(Monthly_Sold!$H$2:$H$7864,Monthly_Sold!$F$2:$F$7864,$A303,Monthly_Sold!$B$2:$B$7864,D$2),4)</f>
        <v>0</v>
      </c>
      <c r="E303" s="2" t="n">
        <f aca="false">ROUND(SUMIFS(Monthly_Sold!$H$2:$H$7864,Monthly_Sold!$F$2:$F$7864,$A303,Monthly_Sold!$B$2:$B$7864,E$2),4)</f>
        <v>0</v>
      </c>
      <c r="F303" s="2" t="n">
        <f aca="false">ROUND(SUMIFS(Monthly_Sold!$H$2:$H$7864,Monthly_Sold!$F$2:$F$7864,$A303,Monthly_Sold!$B$2:$B$7864,F$2),4)</f>
        <v>14.41</v>
      </c>
      <c r="G303" s="2" t="n">
        <f aca="false">ROUND(SUMIFS(Monthly_Sold!$H$2:$H$7864,Monthly_Sold!$F$2:$F$7864,$A303,Monthly_Sold!$B$2:$B$7864,G$2),4)</f>
        <v>49.38</v>
      </c>
      <c r="H303" s="2" t="n">
        <f aca="false">ROUND(SUMIFS(Monthly_Sold!$H$2:$H$7864,Monthly_Sold!$F$2:$F$7864,$A303,Monthly_Sold!$B$2:$B$7864,H$2),4)</f>
        <v>13.87</v>
      </c>
      <c r="I303" s="2" t="n">
        <f aca="false">ROUND(SUM(B303:H303),4)</f>
        <v>77.66</v>
      </c>
      <c r="J303" s="6" t="n">
        <f aca="false">RANK(I303,$I$3:$I$304,0)+COUNTIF($I$3:I303,I303)-1</f>
        <v>129</v>
      </c>
      <c r="K303" s="6" t="n">
        <f aca="false">RANK(B303,$B$3:$B$304,0)+COUNTIF($B$3:B303,B303)-1</f>
        <v>301</v>
      </c>
      <c r="L303" s="6" t="n">
        <f aca="false">RANK(C303,$C$3:$C$304,0)+COUNTIF($C$3:C303,C303)-1</f>
        <v>301</v>
      </c>
      <c r="M303" s="6" t="n">
        <f aca="false">RANK(D303,$D$3:$D$304,0)+COUNTIF($D$3:D303,D303)-1</f>
        <v>301</v>
      </c>
      <c r="N303" s="6" t="n">
        <f aca="false">RANK(E303,$E$3:$E$304,0)+COUNTIF($E$3:E303,E303)-1</f>
        <v>301</v>
      </c>
      <c r="O303" s="6" t="n">
        <f aca="false">RANK(F303,$F$3:$F$304,0)+COUNTIF($F$3:F303,F303)-1</f>
        <v>120</v>
      </c>
      <c r="P303" s="6" t="n">
        <f aca="false">RANK(G303,$G$3:$G$304,0)+COUNTIF($G$3:G303,G303)-1</f>
        <v>95</v>
      </c>
      <c r="Q303" s="6" t="n">
        <f aca="false">RANK(H303,$H$3:$H$304,0)+COUNTIF($H$3:H303,H303)-1</f>
        <v>98</v>
      </c>
    </row>
    <row r="304" customFormat="false" ht="15" hidden="false" customHeight="false" outlineLevel="0" collapsed="false">
      <c r="A304" s="0" t="s">
        <v>627</v>
      </c>
      <c r="B304" s="2" t="n">
        <f aca="false">ROUND(SUMIFS(Monthly_Sold!$H$2:$H$7864,Monthly_Sold!$F$2:$F$7864,$A304,Monthly_Sold!$B$2:$B$7864,B$2),4)</f>
        <v>0</v>
      </c>
      <c r="C304" s="2" t="n">
        <f aca="false">ROUND(SUMIFS(Monthly_Sold!$H$2:$H$7864,Monthly_Sold!$F$2:$F$7864,$A304,Monthly_Sold!$B$2:$B$7864,C$2),4)</f>
        <v>0</v>
      </c>
      <c r="D304" s="2" t="n">
        <f aca="false">ROUND(SUMIFS(Monthly_Sold!$H$2:$H$7864,Monthly_Sold!$F$2:$F$7864,$A304,Monthly_Sold!$B$2:$B$7864,D$2),4)</f>
        <v>0</v>
      </c>
      <c r="E304" s="2" t="n">
        <f aca="false">ROUND(SUMIFS(Monthly_Sold!$H$2:$H$7864,Monthly_Sold!$F$2:$F$7864,$A304,Monthly_Sold!$B$2:$B$7864,E$2),4)</f>
        <v>0</v>
      </c>
      <c r="F304" s="2" t="n">
        <f aca="false">ROUND(SUMIFS(Monthly_Sold!$H$2:$H$7864,Monthly_Sold!$F$2:$F$7864,$A304,Monthly_Sold!$B$2:$B$7864,F$2),4)</f>
        <v>0</v>
      </c>
      <c r="G304" s="2" t="n">
        <f aca="false">ROUND(SUMIFS(Monthly_Sold!$H$2:$H$7864,Monthly_Sold!$F$2:$F$7864,$A304,Monthly_Sold!$B$2:$B$7864,G$2),4)</f>
        <v>0.02</v>
      </c>
      <c r="H304" s="2" t="n">
        <f aca="false">ROUND(SUMIFS(Monthly_Sold!$H$2:$H$7864,Monthly_Sold!$F$2:$F$7864,$A304,Monthly_Sold!$B$2:$B$7864,H$2),4)</f>
        <v>0</v>
      </c>
      <c r="I304" s="2" t="n">
        <f aca="false">ROUND(SUM(B304:H304),4)</f>
        <v>0.02</v>
      </c>
      <c r="J304" s="6" t="n">
        <f aca="false">RANK(I304,$I$3:$I$304,0)+COUNTIF($I$3:I304,I304)-1</f>
        <v>300</v>
      </c>
      <c r="K304" s="6" t="n">
        <f aca="false">RANK(B304,$B$3:$B$304,0)+COUNTIF($B$3:B304,B304)-1</f>
        <v>302</v>
      </c>
      <c r="L304" s="6" t="n">
        <f aca="false">RANK(C304,$C$3:$C$304,0)+COUNTIF($C$3:C304,C304)-1</f>
        <v>302</v>
      </c>
      <c r="M304" s="6" t="n">
        <f aca="false">RANK(D304,$D$3:$D$304,0)+COUNTIF($D$3:D304,D304)-1</f>
        <v>302</v>
      </c>
      <c r="N304" s="6" t="n">
        <f aca="false">RANK(E304,$E$3:$E$304,0)+COUNTIF($E$3:E304,E304)-1</f>
        <v>302</v>
      </c>
      <c r="O304" s="6" t="n">
        <f aca="false">RANK(F304,$F$3:$F$304,0)+COUNTIF($F$3:F304,F304)-1</f>
        <v>302</v>
      </c>
      <c r="P304" s="6" t="n">
        <f aca="false">RANK(G304,$G$3:$G$304,0)+COUNTIF($G$3:G304,G304)-1</f>
        <v>177</v>
      </c>
      <c r="Q304" s="6" t="n">
        <f aca="false">RANK(H304,$H$3:$H$304,0)+COUNTIF($H$3:H304,H304)-1</f>
        <v>302</v>
      </c>
    </row>
    <row r="305" customFormat="false" ht="15" hidden="false" customHeight="false" outlineLevel="0" collapsed="false">
      <c r="A305" s="4" t="s">
        <v>888</v>
      </c>
      <c r="B305" s="7" t="n">
        <f aca="false">SUM(B3:B304)</f>
        <v>56426.36</v>
      </c>
      <c r="C305" s="7" t="n">
        <f aca="false">SUM(C3:C304)</f>
        <v>65677.324</v>
      </c>
      <c r="D305" s="7" t="n">
        <f aca="false">SUM(D3:D304)</f>
        <v>53792.735</v>
      </c>
      <c r="E305" s="7" t="n">
        <f aca="false">SUM(E3:E304)</f>
        <v>52878.601</v>
      </c>
      <c r="F305" s="7" t="n">
        <f aca="false">SUM(F3:F304)</f>
        <v>59306.487</v>
      </c>
      <c r="G305" s="7" t="n">
        <f aca="false">SUM(G3:G304)</f>
        <v>60454.5004</v>
      </c>
      <c r="H305" s="7" t="n">
        <f aca="false">SUM(H3:H304)</f>
        <v>19585.018</v>
      </c>
      <c r="I305" s="7" t="n">
        <f aca="false">SUM(I3:I304)</f>
        <v>368121.0254</v>
      </c>
    </row>
    <row r="306" customFormat="false" ht="15" hidden="false" customHeight="false" outlineLevel="0" collapsed="false">
      <c r="A306" s="4" t="s">
        <v>897</v>
      </c>
      <c r="B306" s="0" t="str">
        <f aca="false">IF(ABS(B305-SUMIFS(Monthly_Sold!$H$2:$H$7864,Monthly_Sold!$B$2:$B$7864,B$2))&lt;0.01,"OK","MISMATCH")</f>
        <v>OK</v>
      </c>
      <c r="C306" s="0" t="str">
        <f aca="false">IF(ABS(C305-SUMIFS(Monthly_Sold!$H$2:$H$7864,Monthly_Sold!$B$2:$B$7864,C$2))&lt;0.01,"OK","MISMATCH")</f>
        <v>OK</v>
      </c>
      <c r="D306" s="0" t="str">
        <f aca="false">IF(ABS(D305-SUMIFS(Monthly_Sold!$H$2:$H$7864,Monthly_Sold!$B$2:$B$7864,D$2))&lt;0.01,"OK","MISMATCH")</f>
        <v>OK</v>
      </c>
      <c r="E306" s="0" t="str">
        <f aca="false">IF(ABS(E305-SUMIFS(Monthly_Sold!$H$2:$H$7864,Monthly_Sold!$B$2:$B$7864,E$2))&lt;0.01,"OK","MISMATCH")</f>
        <v>OK</v>
      </c>
      <c r="F306" s="0" t="str">
        <f aca="false">IF(ABS(F305-SUMIFS(Monthly_Sold!$H$2:$H$7864,Monthly_Sold!$B$2:$B$7864,F$2))&lt;0.01,"OK","MISMATCH")</f>
        <v>OK</v>
      </c>
      <c r="G306" s="0" t="str">
        <f aca="false">IF(ABS(G305-SUMIFS(Monthly_Sold!$H$2:$H$7864,Monthly_Sold!$B$2:$B$7864,G$2))&lt;0.01,"OK","MISMATCH")</f>
        <v>OK</v>
      </c>
      <c r="H306" s="0" t="str">
        <f aca="false">IF(ABS(H305-SUMIFS(Monthly_Sold!$H$2:$H$7864,Monthly_Sold!$B$2:$B$7864,H$2))&lt;0.01,"OK","MISMATCH")</f>
        <v>OK</v>
      </c>
      <c r="I306" s="0" t="str">
        <f aca="false">IF(ABS(I305-SUM(Monthly_Sold!$H$2:$H$7864))&lt;0.01,"OK","MISMATCH")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898</v>
      </c>
      <c r="I1" s="5" t="s">
        <v>887</v>
      </c>
    </row>
    <row r="2" customFormat="false" ht="15" hidden="false" customHeight="false" outlineLevel="0" collapsed="false">
      <c r="A2" s="1" t="s">
        <v>899</v>
      </c>
      <c r="B2" s="1" t="s">
        <v>637</v>
      </c>
      <c r="C2" s="1" t="n">
        <v>2020</v>
      </c>
      <c r="D2" s="1" t="n">
        <v>2021</v>
      </c>
      <c r="E2" s="1" t="n">
        <v>2022</v>
      </c>
      <c r="F2" s="1" t="n">
        <v>2023</v>
      </c>
      <c r="G2" s="1" t="n">
        <v>2024</v>
      </c>
      <c r="H2" s="1" t="n">
        <v>2025</v>
      </c>
      <c r="I2" s="1" t="n">
        <v>2026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INDEX(Annual_Sold_CY!$A$3:$A$304,MATCH(A3,Annual_Sold_CY!$J$3:$J$304,0))</f>
        <v>UTTAR PRADESH</v>
      </c>
      <c r="C3" s="2" t="n">
        <f aca="false">INDEX(Annual_Sold_CY!$B$3:$B$304,MATCH($B3,Annual_Sold_CY!$A$3:$A$304,0))</f>
        <v>2809.73</v>
      </c>
      <c r="D3" s="2" t="n">
        <f aca="false">INDEX(Annual_Sold_CY!$C$3:$C$304,MATCH($B3,Annual_Sold_CY!$A$3:$A$304,0))</f>
        <v>6692.48</v>
      </c>
      <c r="E3" s="2" t="n">
        <f aca="false">INDEX(Annual_Sold_CY!$D$3:$D$304,MATCH($B3,Annual_Sold_CY!$A$3:$A$304,0))</f>
        <v>6753.72</v>
      </c>
      <c r="F3" s="2" t="n">
        <f aca="false">INDEX(Annual_Sold_CY!$E$3:$E$304,MATCH($B3,Annual_Sold_CY!$A$3:$A$304,0))</f>
        <v>7651.46</v>
      </c>
      <c r="G3" s="2" t="n">
        <f aca="false">INDEX(Annual_Sold_CY!$F$3:$F$304,MATCH($B3,Annual_Sold_CY!$A$3:$A$304,0))</f>
        <v>4638.41</v>
      </c>
      <c r="H3" s="2" t="n">
        <f aca="false">INDEX(Annual_Sold_CY!$G$3:$G$304,MATCH($B3,Annual_Sold_CY!$A$3:$A$304,0))</f>
        <v>4047.69</v>
      </c>
      <c r="I3" s="2" t="n">
        <f aca="false">INDEX(Annual_Sold_CY!$H$3:$H$304,MATCH($B3,Annual_Sold_CY!$A$3:$A$304,0))</f>
        <v>1436.57</v>
      </c>
      <c r="J3" s="2" t="n">
        <f aca="false">INDEX(Annual_Sold_CY!$I$3:$I$304,MATCH($B3,Annual_Sold_CY!$A$3:$A$304,0))</f>
        <v>34030.06</v>
      </c>
    </row>
    <row r="4" customFormat="false" ht="15" hidden="false" customHeight="false" outlineLevel="0" collapsed="false">
      <c r="A4" s="0" t="n">
        <v>2</v>
      </c>
      <c r="B4" s="0" t="str">
        <f aca="false">INDEX(Annual_Sold_CY!$A$3:$A$304,MATCH(A4,Annual_Sold_CY!$J$3:$J$304,0))</f>
        <v>ODISHA</v>
      </c>
      <c r="C4" s="2" t="n">
        <f aca="false">INDEX(Annual_Sold_CY!$B$3:$B$304,MATCH($B4,Annual_Sold_CY!$A$3:$A$304,0))</f>
        <v>4477.1</v>
      </c>
      <c r="D4" s="2" t="n">
        <f aca="false">INDEX(Annual_Sold_CY!$C$3:$C$304,MATCH($B4,Annual_Sold_CY!$A$3:$A$304,0))</f>
        <v>3501.12</v>
      </c>
      <c r="E4" s="2" t="n">
        <f aca="false">INDEX(Annual_Sold_CY!$D$3:$D$304,MATCH($B4,Annual_Sold_CY!$A$3:$A$304,0))</f>
        <v>1131.36</v>
      </c>
      <c r="F4" s="2" t="n">
        <f aca="false">INDEX(Annual_Sold_CY!$E$3:$E$304,MATCH($B4,Annual_Sold_CY!$A$3:$A$304,0))</f>
        <v>1325.74</v>
      </c>
      <c r="G4" s="2" t="n">
        <f aca="false">INDEX(Annual_Sold_CY!$F$3:$F$304,MATCH($B4,Annual_Sold_CY!$A$3:$A$304,0))</f>
        <v>2647.4</v>
      </c>
      <c r="H4" s="2" t="n">
        <f aca="false">INDEX(Annual_Sold_CY!$G$3:$G$304,MATCH($B4,Annual_Sold_CY!$A$3:$A$304,0))</f>
        <v>2707.16</v>
      </c>
      <c r="I4" s="2" t="n">
        <f aca="false">INDEX(Annual_Sold_CY!$H$3:$H$304,MATCH($B4,Annual_Sold_CY!$A$3:$A$304,0))</f>
        <v>1139.12</v>
      </c>
      <c r="J4" s="2" t="n">
        <f aca="false">INDEX(Annual_Sold_CY!$I$3:$I$304,MATCH($B4,Annual_Sold_CY!$A$3:$A$304,0))</f>
        <v>16929</v>
      </c>
    </row>
    <row r="5" customFormat="false" ht="15" hidden="false" customHeight="false" outlineLevel="0" collapsed="false">
      <c r="A5" s="0" t="n">
        <v>3</v>
      </c>
      <c r="B5" s="0" t="str">
        <f aca="false">INDEX(Annual_Sold_CY!$A$3:$A$304,MATCH(A5,Annual_Sold_CY!$J$3:$J$304,0))</f>
        <v>CHHATTISGARH</v>
      </c>
      <c r="C5" s="2" t="n">
        <f aca="false">INDEX(Annual_Sold_CY!$B$3:$B$304,MATCH($B5,Annual_Sold_CY!$A$3:$A$304,0))</f>
        <v>1629.91</v>
      </c>
      <c r="D5" s="2" t="n">
        <f aca="false">INDEX(Annual_Sold_CY!$C$3:$C$304,MATCH($B5,Annual_Sold_CY!$A$3:$A$304,0))</f>
        <v>1848.17</v>
      </c>
      <c r="E5" s="2" t="n">
        <f aca="false">INDEX(Annual_Sold_CY!$D$3:$D$304,MATCH($B5,Annual_Sold_CY!$A$3:$A$304,0))</f>
        <v>2432.45</v>
      </c>
      <c r="F5" s="2" t="n">
        <f aca="false">INDEX(Annual_Sold_CY!$E$3:$E$304,MATCH($B5,Annual_Sold_CY!$A$3:$A$304,0))</f>
        <v>3755.79</v>
      </c>
      <c r="G5" s="2" t="n">
        <f aca="false">INDEX(Annual_Sold_CY!$F$3:$F$304,MATCH($B5,Annual_Sold_CY!$A$3:$A$304,0))</f>
        <v>3387.22</v>
      </c>
      <c r="H5" s="2" t="n">
        <f aca="false">INDEX(Annual_Sold_CY!$G$3:$G$304,MATCH($B5,Annual_Sold_CY!$A$3:$A$304,0))</f>
        <v>1849.29</v>
      </c>
      <c r="I5" s="2" t="n">
        <f aca="false">INDEX(Annual_Sold_CY!$H$3:$H$304,MATCH($B5,Annual_Sold_CY!$A$3:$A$304,0))</f>
        <v>840.69</v>
      </c>
      <c r="J5" s="2" t="n">
        <f aca="false">INDEX(Annual_Sold_CY!$I$3:$I$304,MATCH($B5,Annual_Sold_CY!$A$3:$A$304,0))</f>
        <v>15743.52</v>
      </c>
    </row>
    <row r="6" customFormat="false" ht="15" hidden="false" customHeight="false" outlineLevel="0" collapsed="false">
      <c r="A6" s="0" t="n">
        <v>4</v>
      </c>
      <c r="B6" s="0" t="str">
        <f aca="false">INDEX(Annual_Sold_CY!$A$3:$A$304,MATCH(A6,Annual_Sold_CY!$J$3:$J$304,0))</f>
        <v>WEST BENGAL</v>
      </c>
      <c r="C6" s="2" t="n">
        <f aca="false">INDEX(Annual_Sold_CY!$B$3:$B$304,MATCH($B6,Annual_Sold_CY!$A$3:$A$304,0))</f>
        <v>1081.86</v>
      </c>
      <c r="D6" s="2" t="n">
        <f aca="false">INDEX(Annual_Sold_CY!$C$3:$C$304,MATCH($B6,Annual_Sold_CY!$A$3:$A$304,0))</f>
        <v>5224.76</v>
      </c>
      <c r="E6" s="2" t="n">
        <f aca="false">INDEX(Annual_Sold_CY!$D$3:$D$304,MATCH($B6,Annual_Sold_CY!$A$3:$A$304,0))</f>
        <v>4569.6</v>
      </c>
      <c r="F6" s="2" t="n">
        <f aca="false">INDEX(Annual_Sold_CY!$E$3:$E$304,MATCH($B6,Annual_Sold_CY!$A$3:$A$304,0))</f>
        <v>1327</v>
      </c>
      <c r="G6" s="2" t="n">
        <f aca="false">INDEX(Annual_Sold_CY!$F$3:$F$304,MATCH($B6,Annual_Sold_CY!$A$3:$A$304,0))</f>
        <v>1174.53</v>
      </c>
      <c r="H6" s="2" t="n">
        <f aca="false">INDEX(Annual_Sold_CY!$G$3:$G$304,MATCH($B6,Annual_Sold_CY!$A$3:$A$304,0))</f>
        <v>785.04</v>
      </c>
      <c r="I6" s="2" t="n">
        <f aca="false">INDEX(Annual_Sold_CY!$H$3:$H$304,MATCH($B6,Annual_Sold_CY!$A$3:$A$304,0))</f>
        <v>348.43</v>
      </c>
      <c r="J6" s="2" t="n">
        <f aca="false">INDEX(Annual_Sold_CY!$I$3:$I$304,MATCH($B6,Annual_Sold_CY!$A$3:$A$304,0))</f>
        <v>14511.22</v>
      </c>
    </row>
    <row r="7" customFormat="false" ht="15" hidden="false" customHeight="false" outlineLevel="0" collapsed="false">
      <c r="A7" s="0" t="n">
        <v>5</v>
      </c>
      <c r="B7" s="0" t="str">
        <f aca="false">INDEX(Annual_Sold_CY!$A$3:$A$304,MATCH(A7,Annual_Sold_CY!$J$3:$J$304,0))</f>
        <v>BIHAR</v>
      </c>
      <c r="C7" s="2" t="n">
        <f aca="false">INDEX(Annual_Sold_CY!$B$3:$B$304,MATCH($B7,Annual_Sold_CY!$A$3:$A$304,0))</f>
        <v>824.79</v>
      </c>
      <c r="D7" s="2" t="n">
        <f aca="false">INDEX(Annual_Sold_CY!$C$3:$C$304,MATCH($B7,Annual_Sold_CY!$A$3:$A$304,0))</f>
        <v>2442.46</v>
      </c>
      <c r="E7" s="2" t="n">
        <f aca="false">INDEX(Annual_Sold_CY!$D$3:$D$304,MATCH($B7,Annual_Sold_CY!$A$3:$A$304,0))</f>
        <v>3593.27</v>
      </c>
      <c r="F7" s="2" t="n">
        <f aca="false">INDEX(Annual_Sold_CY!$E$3:$E$304,MATCH($B7,Annual_Sold_CY!$A$3:$A$304,0))</f>
        <v>3871.34</v>
      </c>
      <c r="G7" s="2" t="n">
        <f aca="false">INDEX(Annual_Sold_CY!$F$3:$F$304,MATCH($B7,Annual_Sold_CY!$A$3:$A$304,0))</f>
        <v>1363.74</v>
      </c>
      <c r="H7" s="2" t="n">
        <f aca="false">INDEX(Annual_Sold_CY!$G$3:$G$304,MATCH($B7,Annual_Sold_CY!$A$3:$A$304,0))</f>
        <v>1349.22</v>
      </c>
      <c r="I7" s="2" t="n">
        <f aca="false">INDEX(Annual_Sold_CY!$H$3:$H$304,MATCH($B7,Annual_Sold_CY!$A$3:$A$304,0))</f>
        <v>883.76</v>
      </c>
      <c r="J7" s="2" t="n">
        <f aca="false">INDEX(Annual_Sold_CY!$I$3:$I$304,MATCH($B7,Annual_Sold_CY!$A$3:$A$304,0))</f>
        <v>14328.58</v>
      </c>
    </row>
    <row r="8" customFormat="false" ht="15" hidden="false" customHeight="false" outlineLevel="0" collapsed="false">
      <c r="A8" s="0" t="n">
        <v>6</v>
      </c>
      <c r="B8" s="0" t="str">
        <f aca="false">INDEX(Annual_Sold_CY!$A$3:$A$304,MATCH(A8,Annual_Sold_CY!$J$3:$J$304,0))</f>
        <v>JINDAL POWER LTD - STAGE 2</v>
      </c>
      <c r="C8" s="2" t="n">
        <f aca="false">INDEX(Annual_Sold_CY!$B$3:$B$304,MATCH($B8,Annual_Sold_CY!$A$3:$A$304,0))</f>
        <v>1232.5</v>
      </c>
      <c r="D8" s="2" t="n">
        <f aca="false">INDEX(Annual_Sold_CY!$C$3:$C$304,MATCH($B8,Annual_Sold_CY!$A$3:$A$304,0))</f>
        <v>987.39</v>
      </c>
      <c r="E8" s="2" t="n">
        <f aca="false">INDEX(Annual_Sold_CY!$D$3:$D$304,MATCH($B8,Annual_Sold_CY!$A$3:$A$304,0))</f>
        <v>1850.72</v>
      </c>
      <c r="F8" s="2" t="n">
        <f aca="false">INDEX(Annual_Sold_CY!$E$3:$E$304,MATCH($B8,Annual_Sold_CY!$A$3:$A$304,0))</f>
        <v>1310.49</v>
      </c>
      <c r="G8" s="2" t="n">
        <f aca="false">INDEX(Annual_Sold_CY!$F$3:$F$304,MATCH($B8,Annual_Sold_CY!$A$3:$A$304,0))</f>
        <v>3421.38</v>
      </c>
      <c r="H8" s="2" t="n">
        <f aca="false">INDEX(Annual_Sold_CY!$G$3:$G$304,MATCH($B8,Annual_Sold_CY!$A$3:$A$304,0))</f>
        <v>3431.77</v>
      </c>
      <c r="I8" s="2" t="n">
        <f aca="false">INDEX(Annual_Sold_CY!$H$3:$H$304,MATCH($B8,Annual_Sold_CY!$A$3:$A$304,0))</f>
        <v>1093.08</v>
      </c>
      <c r="J8" s="2" t="n">
        <f aca="false">INDEX(Annual_Sold_CY!$I$3:$I$304,MATCH($B8,Annual_Sold_CY!$A$3:$A$304,0))</f>
        <v>13327.33</v>
      </c>
    </row>
    <row r="9" customFormat="false" ht="15" hidden="false" customHeight="false" outlineLevel="0" collapsed="false">
      <c r="A9" s="0" t="n">
        <v>7</v>
      </c>
      <c r="B9" s="0" t="str">
        <f aca="false">INDEX(Annual_Sold_CY!$A$3:$A$304,MATCH(A9,Annual_Sold_CY!$J$3:$J$304,0))</f>
        <v>MADHYA PRADESH</v>
      </c>
      <c r="C9" s="2" t="n">
        <f aca="false">INDEX(Annual_Sold_CY!$B$3:$B$304,MATCH($B9,Annual_Sold_CY!$A$3:$A$304,0))</f>
        <v>1791.95</v>
      </c>
      <c r="D9" s="2" t="n">
        <f aca="false">INDEX(Annual_Sold_CY!$C$3:$C$304,MATCH($B9,Annual_Sold_CY!$A$3:$A$304,0))</f>
        <v>2556.96</v>
      </c>
      <c r="E9" s="2" t="n">
        <f aca="false">INDEX(Annual_Sold_CY!$D$3:$D$304,MATCH($B9,Annual_Sold_CY!$A$3:$A$304,0))</f>
        <v>2528.98</v>
      </c>
      <c r="F9" s="2" t="n">
        <f aca="false">INDEX(Annual_Sold_CY!$E$3:$E$304,MATCH($B9,Annual_Sold_CY!$A$3:$A$304,0))</f>
        <v>1539.32</v>
      </c>
      <c r="G9" s="2" t="n">
        <f aca="false">INDEX(Annual_Sold_CY!$F$3:$F$304,MATCH($B9,Annual_Sold_CY!$A$3:$A$304,0))</f>
        <v>1528.65</v>
      </c>
      <c r="H9" s="2" t="n">
        <f aca="false">INDEX(Annual_Sold_CY!$G$3:$G$304,MATCH($B9,Annual_Sold_CY!$A$3:$A$304,0))</f>
        <v>1762.13</v>
      </c>
      <c r="I9" s="2" t="n">
        <f aca="false">INDEX(Annual_Sold_CY!$H$3:$H$304,MATCH($B9,Annual_Sold_CY!$A$3:$A$304,0))</f>
        <v>383.95</v>
      </c>
      <c r="J9" s="2" t="n">
        <f aca="false">INDEX(Annual_Sold_CY!$I$3:$I$304,MATCH($B9,Annual_Sold_CY!$A$3:$A$304,0))</f>
        <v>12091.94</v>
      </c>
    </row>
    <row r="10" customFormat="false" ht="15" hidden="false" customHeight="false" outlineLevel="0" collapsed="false">
      <c r="A10" s="0" t="n">
        <v>8</v>
      </c>
      <c r="B10" s="0" t="str">
        <f aca="false">INDEX(Annual_Sold_CY!$A$3:$A$304,MATCH(A10,Annual_Sold_CY!$J$3:$J$304,0))</f>
        <v>HIMACHAL PRADESH</v>
      </c>
      <c r="C10" s="2" t="n">
        <f aca="false">INDEX(Annual_Sold_CY!$B$3:$B$304,MATCH($B10,Annual_Sold_CY!$A$3:$A$304,0))</f>
        <v>3088.63</v>
      </c>
      <c r="D10" s="2" t="n">
        <f aca="false">INDEX(Annual_Sold_CY!$C$3:$C$304,MATCH($B10,Annual_Sold_CY!$A$3:$A$304,0))</f>
        <v>2502.79</v>
      </c>
      <c r="E10" s="2" t="n">
        <f aca="false">INDEX(Annual_Sold_CY!$D$3:$D$304,MATCH($B10,Annual_Sold_CY!$A$3:$A$304,0))</f>
        <v>1319.6</v>
      </c>
      <c r="F10" s="2" t="n">
        <f aca="false">INDEX(Annual_Sold_CY!$E$3:$E$304,MATCH($B10,Annual_Sold_CY!$A$3:$A$304,0))</f>
        <v>1162.91</v>
      </c>
      <c r="G10" s="2" t="n">
        <f aca="false">INDEX(Annual_Sold_CY!$F$3:$F$304,MATCH($B10,Annual_Sold_CY!$A$3:$A$304,0))</f>
        <v>1674.63</v>
      </c>
      <c r="H10" s="2" t="n">
        <f aca="false">INDEX(Annual_Sold_CY!$G$3:$G$304,MATCH($B10,Annual_Sold_CY!$A$3:$A$304,0))</f>
        <v>1324.05</v>
      </c>
      <c r="I10" s="2" t="n">
        <f aca="false">INDEX(Annual_Sold_CY!$H$3:$H$304,MATCH($B10,Annual_Sold_CY!$A$3:$A$304,0))</f>
        <v>187.72</v>
      </c>
      <c r="J10" s="2" t="n">
        <f aca="false">INDEX(Annual_Sold_CY!$I$3:$I$304,MATCH($B10,Annual_Sold_CY!$A$3:$A$304,0))</f>
        <v>11260.33</v>
      </c>
    </row>
    <row r="11" customFormat="false" ht="15" hidden="false" customHeight="false" outlineLevel="0" collapsed="false">
      <c r="A11" s="0" t="n">
        <v>9</v>
      </c>
      <c r="B11" s="0" t="str">
        <f aca="false">INDEX(Annual_Sold_CY!$A$3:$A$304,MATCH(A11,Annual_Sold_CY!$J$3:$J$304,0))</f>
        <v>SEIL ENERGY INDIA (EX-SEMBCORP)</v>
      </c>
      <c r="C11" s="2" t="n">
        <f aca="false">INDEX(Annual_Sold_CY!$B$3:$B$304,MATCH($B11,Annual_Sold_CY!$A$3:$A$304,0))</f>
        <v>3288.17</v>
      </c>
      <c r="D11" s="2" t="n">
        <f aca="false">INDEX(Annual_Sold_CY!$C$3:$C$304,MATCH($B11,Annual_Sold_CY!$A$3:$A$304,0))</f>
        <v>3408.24</v>
      </c>
      <c r="E11" s="2" t="n">
        <f aca="false">INDEX(Annual_Sold_CY!$D$3:$D$304,MATCH($B11,Annual_Sold_CY!$A$3:$A$304,0))</f>
        <v>1887.2</v>
      </c>
      <c r="F11" s="2" t="n">
        <f aca="false">INDEX(Annual_Sold_CY!$E$3:$E$304,MATCH($B11,Annual_Sold_CY!$A$3:$A$304,0))</f>
        <v>855.97</v>
      </c>
      <c r="G11" s="2" t="n">
        <f aca="false">INDEX(Annual_Sold_CY!$F$3:$F$304,MATCH($B11,Annual_Sold_CY!$A$3:$A$304,0))</f>
        <v>809.86</v>
      </c>
      <c r="H11" s="2" t="n">
        <f aca="false">INDEX(Annual_Sold_CY!$G$3:$G$304,MATCH($B11,Annual_Sold_CY!$A$3:$A$304,0))</f>
        <v>713.2</v>
      </c>
      <c r="I11" s="2" t="n">
        <f aca="false">INDEX(Annual_Sold_CY!$H$3:$H$304,MATCH($B11,Annual_Sold_CY!$A$3:$A$304,0))</f>
        <v>74.22</v>
      </c>
      <c r="J11" s="2" t="n">
        <f aca="false">INDEX(Annual_Sold_CY!$I$3:$I$304,MATCH($B11,Annual_Sold_CY!$A$3:$A$304,0))</f>
        <v>11036.86</v>
      </c>
    </row>
    <row r="12" customFormat="false" ht="15" hidden="false" customHeight="false" outlineLevel="0" collapsed="false">
      <c r="A12" s="0" t="n">
        <v>10</v>
      </c>
      <c r="B12" s="0" t="str">
        <f aca="false">INDEX(Annual_Sold_CY!$A$3:$A$304,MATCH(A12,Annual_Sold_CY!$J$3:$J$304,0))</f>
        <v>ADANI POWER - RAIPUR TPP (EX-GMR CHHATTISGARH)</v>
      </c>
      <c r="C12" s="2" t="n">
        <f aca="false">INDEX(Annual_Sold_CY!$B$3:$B$304,MATCH($B12,Annual_Sold_CY!$A$3:$A$304,0))</f>
        <v>2188.37</v>
      </c>
      <c r="D12" s="2" t="n">
        <f aca="false">INDEX(Annual_Sold_CY!$C$3:$C$304,MATCH($B12,Annual_Sold_CY!$A$3:$A$304,0))</f>
        <v>722</v>
      </c>
      <c r="E12" s="2" t="n">
        <f aca="false">INDEX(Annual_Sold_CY!$D$3:$D$304,MATCH($B12,Annual_Sold_CY!$A$3:$A$304,0))</f>
        <v>1106.89</v>
      </c>
      <c r="F12" s="2" t="n">
        <f aca="false">INDEX(Annual_Sold_CY!$E$3:$E$304,MATCH($B12,Annual_Sold_CY!$A$3:$A$304,0))</f>
        <v>1647.87</v>
      </c>
      <c r="G12" s="2" t="n">
        <f aca="false">INDEX(Annual_Sold_CY!$F$3:$F$304,MATCH($B12,Annual_Sold_CY!$A$3:$A$304,0))</f>
        <v>2839.61</v>
      </c>
      <c r="H12" s="2" t="n">
        <f aca="false">INDEX(Annual_Sold_CY!$G$3:$G$304,MATCH($B12,Annual_Sold_CY!$A$3:$A$304,0))</f>
        <v>1708.05</v>
      </c>
      <c r="I12" s="2" t="n">
        <f aca="false">INDEX(Annual_Sold_CY!$H$3:$H$304,MATCH($B12,Annual_Sold_CY!$A$3:$A$304,0))</f>
        <v>629.63</v>
      </c>
      <c r="J12" s="2" t="n">
        <f aca="false">INDEX(Annual_Sold_CY!$I$3:$I$304,MATCH($B12,Annual_Sold_CY!$A$3:$A$304,0))</f>
        <v>10842.42</v>
      </c>
    </row>
    <row r="13" customFormat="false" ht="15" hidden="false" customHeight="false" outlineLevel="0" collapsed="false">
      <c r="A13" s="0" t="n">
        <v>11</v>
      </c>
      <c r="B13" s="0" t="str">
        <f aca="false">INDEX(Annual_Sold_CY!$A$3:$A$304,MATCH(A13,Annual_Sold_CY!$J$3:$J$304,0))</f>
        <v>KARNATAKA</v>
      </c>
      <c r="C13" s="2" t="n">
        <f aca="false">INDEX(Annual_Sold_CY!$B$3:$B$304,MATCH($B13,Annual_Sold_CY!$A$3:$A$304,0))</f>
        <v>725.93</v>
      </c>
      <c r="D13" s="2" t="n">
        <f aca="false">INDEX(Annual_Sold_CY!$C$3:$C$304,MATCH($B13,Annual_Sold_CY!$A$3:$A$304,0))</f>
        <v>3006.33</v>
      </c>
      <c r="E13" s="2" t="n">
        <f aca="false">INDEX(Annual_Sold_CY!$D$3:$D$304,MATCH($B13,Annual_Sold_CY!$A$3:$A$304,0))</f>
        <v>2221.31</v>
      </c>
      <c r="F13" s="2" t="n">
        <f aca="false">INDEX(Annual_Sold_CY!$E$3:$E$304,MATCH($B13,Annual_Sold_CY!$A$3:$A$304,0))</f>
        <v>728.16</v>
      </c>
      <c r="G13" s="2" t="n">
        <f aca="false">INDEX(Annual_Sold_CY!$F$3:$F$304,MATCH($B13,Annual_Sold_CY!$A$3:$A$304,0))</f>
        <v>2036.65</v>
      </c>
      <c r="H13" s="2" t="n">
        <f aca="false">INDEX(Annual_Sold_CY!$G$3:$G$304,MATCH($B13,Annual_Sold_CY!$A$3:$A$304,0))</f>
        <v>1040.05</v>
      </c>
      <c r="I13" s="2" t="n">
        <f aca="false">INDEX(Annual_Sold_CY!$H$3:$H$304,MATCH($B13,Annual_Sold_CY!$A$3:$A$304,0))</f>
        <v>150.03</v>
      </c>
      <c r="J13" s="2" t="n">
        <f aca="false">INDEX(Annual_Sold_CY!$I$3:$I$304,MATCH($B13,Annual_Sold_CY!$A$3:$A$304,0))</f>
        <v>9908.46</v>
      </c>
    </row>
    <row r="14" customFormat="false" ht="15" hidden="false" customHeight="false" outlineLevel="0" collapsed="false">
      <c r="A14" s="0" t="n">
        <v>12</v>
      </c>
      <c r="B14" s="0" t="str">
        <f aca="false">INDEX(Annual_Sold_CY!$A$3:$A$304,MATCH(A14,Annual_Sold_CY!$J$3:$J$304,0))</f>
        <v>MAHAN ENERGEN (EX-ESSAR POWER MP)</v>
      </c>
      <c r="C14" s="2" t="n">
        <f aca="false">INDEX(Annual_Sold_CY!$B$3:$B$304,MATCH($B14,Annual_Sold_CY!$A$3:$A$304,0))</f>
        <v>871</v>
      </c>
      <c r="D14" s="2" t="n">
        <f aca="false">INDEX(Annual_Sold_CY!$C$3:$C$304,MATCH($B14,Annual_Sold_CY!$A$3:$A$304,0))</f>
        <v>1161.64</v>
      </c>
      <c r="E14" s="2" t="n">
        <f aca="false">INDEX(Annual_Sold_CY!$D$3:$D$304,MATCH($B14,Annual_Sold_CY!$A$3:$A$304,0))</f>
        <v>865.37</v>
      </c>
      <c r="F14" s="2" t="n">
        <f aca="false">INDEX(Annual_Sold_CY!$E$3:$E$304,MATCH($B14,Annual_Sold_CY!$A$3:$A$304,0))</f>
        <v>1492.1</v>
      </c>
      <c r="G14" s="2" t="n">
        <f aca="false">INDEX(Annual_Sold_CY!$F$3:$F$304,MATCH($B14,Annual_Sold_CY!$A$3:$A$304,0))</f>
        <v>2832</v>
      </c>
      <c r="H14" s="2" t="n">
        <f aca="false">INDEX(Annual_Sold_CY!$G$3:$G$304,MATCH($B14,Annual_Sold_CY!$A$3:$A$304,0))</f>
        <v>1982.22</v>
      </c>
      <c r="I14" s="2" t="n">
        <f aca="false">INDEX(Annual_Sold_CY!$H$3:$H$304,MATCH($B14,Annual_Sold_CY!$A$3:$A$304,0))</f>
        <v>420.03</v>
      </c>
      <c r="J14" s="2" t="n">
        <f aca="false">INDEX(Annual_Sold_CY!$I$3:$I$304,MATCH($B14,Annual_Sold_CY!$A$3:$A$304,0))</f>
        <v>9624.36</v>
      </c>
    </row>
    <row r="15" customFormat="false" ht="15" hidden="false" customHeight="false" outlineLevel="0" collapsed="false">
      <c r="A15" s="0" t="n">
        <v>13</v>
      </c>
      <c r="B15" s="0" t="str">
        <f aca="false">INDEX(Annual_Sold_CY!$A$3:$A$304,MATCH(A15,Annual_Sold_CY!$J$3:$J$304,0))</f>
        <v>TEESTA URJA (TEESTA-III HEP)</v>
      </c>
      <c r="C15" s="2" t="n">
        <f aca="false">INDEX(Annual_Sold_CY!$B$3:$B$304,MATCH($B15,Annual_Sold_CY!$A$3:$A$304,0))</f>
        <v>4669.39</v>
      </c>
      <c r="D15" s="2" t="n">
        <f aca="false">INDEX(Annual_Sold_CY!$C$3:$C$304,MATCH($B15,Annual_Sold_CY!$A$3:$A$304,0))</f>
        <v>3024.68</v>
      </c>
      <c r="E15" s="2" t="n">
        <f aca="false">INDEX(Annual_Sold_CY!$D$3:$D$304,MATCH($B15,Annual_Sold_CY!$A$3:$A$304,0))</f>
        <v>1236.15</v>
      </c>
      <c r="F15" s="2" t="n">
        <f aca="false">INDEX(Annual_Sold_CY!$E$3:$E$304,MATCH($B15,Annual_Sold_CY!$A$3:$A$304,0))</f>
        <v>570.41</v>
      </c>
      <c r="G15" s="2" t="n">
        <f aca="false">INDEX(Annual_Sold_CY!$F$3:$F$304,MATCH($B15,Annual_Sold_CY!$A$3:$A$304,0))</f>
        <v>0</v>
      </c>
      <c r="H15" s="2" t="n">
        <f aca="false">INDEX(Annual_Sold_CY!$G$3:$G$304,MATCH($B15,Annual_Sold_CY!$A$3:$A$304,0))</f>
        <v>0</v>
      </c>
      <c r="I15" s="2" t="n">
        <f aca="false">INDEX(Annual_Sold_CY!$H$3:$H$304,MATCH($B15,Annual_Sold_CY!$A$3:$A$304,0))</f>
        <v>0</v>
      </c>
      <c r="J15" s="2" t="n">
        <f aca="false">INDEX(Annual_Sold_CY!$I$3:$I$304,MATCH($B15,Annual_Sold_CY!$A$3:$A$304,0))</f>
        <v>9500.63</v>
      </c>
    </row>
    <row r="16" customFormat="false" ht="15" hidden="false" customHeight="false" outlineLevel="0" collapsed="false">
      <c r="A16" s="0" t="n">
        <v>14</v>
      </c>
      <c r="B16" s="0" t="str">
        <f aca="false">INDEX(Annual_Sold_CY!$A$3:$A$304,MATCH(A16,Annual_Sold_CY!$J$3:$J$304,0))</f>
        <v>JAYPEE NIGRIE STPP</v>
      </c>
      <c r="C16" s="2" t="n">
        <f aca="false">INDEX(Annual_Sold_CY!$B$3:$B$304,MATCH($B16,Annual_Sold_CY!$A$3:$A$304,0))</f>
        <v>2380.6</v>
      </c>
      <c r="D16" s="2" t="n">
        <f aca="false">INDEX(Annual_Sold_CY!$C$3:$C$304,MATCH($B16,Annual_Sold_CY!$A$3:$A$304,0))</f>
        <v>1319.73</v>
      </c>
      <c r="E16" s="2" t="n">
        <f aca="false">INDEX(Annual_Sold_CY!$D$3:$D$304,MATCH($B16,Annual_Sold_CY!$A$3:$A$304,0))</f>
        <v>1151.04</v>
      </c>
      <c r="F16" s="2" t="n">
        <f aca="false">INDEX(Annual_Sold_CY!$E$3:$E$304,MATCH($B16,Annual_Sold_CY!$A$3:$A$304,0))</f>
        <v>1547.43</v>
      </c>
      <c r="G16" s="2" t="n">
        <f aca="false">INDEX(Annual_Sold_CY!$F$3:$F$304,MATCH($B16,Annual_Sold_CY!$A$3:$A$304,0))</f>
        <v>1416.25</v>
      </c>
      <c r="H16" s="2" t="n">
        <f aca="false">INDEX(Annual_Sold_CY!$G$3:$G$304,MATCH($B16,Annual_Sold_CY!$A$3:$A$304,0))</f>
        <v>1338.69</v>
      </c>
      <c r="I16" s="2" t="n">
        <f aca="false">INDEX(Annual_Sold_CY!$H$3:$H$304,MATCH($B16,Annual_Sold_CY!$A$3:$A$304,0))</f>
        <v>213.69</v>
      </c>
      <c r="J16" s="2" t="n">
        <f aca="false">INDEX(Annual_Sold_CY!$I$3:$I$304,MATCH($B16,Annual_Sold_CY!$A$3:$A$304,0))</f>
        <v>9367.43</v>
      </c>
    </row>
    <row r="17" customFormat="false" ht="15" hidden="false" customHeight="false" outlineLevel="0" collapsed="false">
      <c r="A17" s="0" t="n">
        <v>15</v>
      </c>
      <c r="B17" s="0" t="str">
        <f aca="false">INDEX(Annual_Sold_CY!$A$3:$A$304,MATCH(A17,Annual_Sold_CY!$J$3:$J$304,0))</f>
        <v>JINDAL POWER LTD - STAGE 1</v>
      </c>
      <c r="C17" s="2" t="n">
        <f aca="false">INDEX(Annual_Sold_CY!$B$3:$B$304,MATCH($B17,Annual_Sold_CY!$A$3:$A$304,0))</f>
        <v>1749.25</v>
      </c>
      <c r="D17" s="2" t="n">
        <f aca="false">INDEX(Annual_Sold_CY!$C$3:$C$304,MATCH($B17,Annual_Sold_CY!$A$3:$A$304,0))</f>
        <v>2137.03</v>
      </c>
      <c r="E17" s="2" t="n">
        <f aca="false">INDEX(Annual_Sold_CY!$D$3:$D$304,MATCH($B17,Annual_Sold_CY!$A$3:$A$304,0))</f>
        <v>949.23</v>
      </c>
      <c r="F17" s="2" t="n">
        <f aca="false">INDEX(Annual_Sold_CY!$E$3:$E$304,MATCH($B17,Annual_Sold_CY!$A$3:$A$304,0))</f>
        <v>1020.54</v>
      </c>
      <c r="G17" s="2" t="n">
        <f aca="false">INDEX(Annual_Sold_CY!$F$3:$F$304,MATCH($B17,Annual_Sold_CY!$A$3:$A$304,0))</f>
        <v>1473.66</v>
      </c>
      <c r="H17" s="2" t="n">
        <f aca="false">INDEX(Annual_Sold_CY!$G$3:$G$304,MATCH($B17,Annual_Sold_CY!$A$3:$A$304,0))</f>
        <v>1513.84</v>
      </c>
      <c r="I17" s="2" t="n">
        <f aca="false">INDEX(Annual_Sold_CY!$H$3:$H$304,MATCH($B17,Annual_Sold_CY!$A$3:$A$304,0))</f>
        <v>444.69</v>
      </c>
      <c r="J17" s="2" t="n">
        <f aca="false">INDEX(Annual_Sold_CY!$I$3:$I$304,MATCH($B17,Annual_Sold_CY!$A$3:$A$304,0))</f>
        <v>9288.24</v>
      </c>
    </row>
    <row r="18" customFormat="false" ht="15" hidden="false" customHeight="false" outlineLevel="0" collapsed="false">
      <c r="A18" s="0" t="n">
        <f aca="false">COUNTIF(Annual_Sold_CY!$I$3:$I$304,"&gt;0")-15</f>
        <v>287</v>
      </c>
      <c r="B18" s="4" t="str">
        <f aca="false">"OTHERS ("&amp;A18&amp;" players)"</f>
        <v>OTHERS (287 players)</v>
      </c>
      <c r="C18" s="2" t="n">
        <f aca="false">C19-SUM(C3:C17)</f>
        <v>23617.18</v>
      </c>
      <c r="D18" s="2" t="n">
        <f aca="false">D19-SUM(D3:D17)</f>
        <v>25141.544</v>
      </c>
      <c r="E18" s="2" t="n">
        <f aca="false">E19-SUM(E3:E17)</f>
        <v>20195.845</v>
      </c>
      <c r="F18" s="2" t="n">
        <f aca="false">F19-SUM(F3:F17)</f>
        <v>23072.071</v>
      </c>
      <c r="G18" s="2" t="n">
        <f aca="false">G19-SUM(G3:G17)</f>
        <v>28062.497</v>
      </c>
      <c r="H18" s="2" t="n">
        <f aca="false">H19-SUM(H3:H17)</f>
        <v>34902.1004</v>
      </c>
      <c r="I18" s="2" t="n">
        <f aca="false">I19-SUM(I3:I17)</f>
        <v>11339.408</v>
      </c>
      <c r="J18" s="2" t="n">
        <f aca="false">J19-SUM(J3:J17)</f>
        <v>166330.6454</v>
      </c>
    </row>
    <row r="19" customFormat="false" ht="15" hidden="false" customHeight="false" outlineLevel="0" collapsed="false">
      <c r="B19" s="4" t="s">
        <v>888</v>
      </c>
      <c r="C19" s="7" t="n">
        <f aca="false">Annual_Sold_CY!B305</f>
        <v>56426.36</v>
      </c>
      <c r="D19" s="7" t="n">
        <f aca="false">Annual_Sold_CY!C305</f>
        <v>65677.324</v>
      </c>
      <c r="E19" s="7" t="n">
        <f aca="false">Annual_Sold_CY!D305</f>
        <v>53792.735</v>
      </c>
      <c r="F19" s="7" t="n">
        <f aca="false">Annual_Sold_CY!E305</f>
        <v>52878.601</v>
      </c>
      <c r="G19" s="7" t="n">
        <f aca="false">Annual_Sold_CY!F305</f>
        <v>59306.487</v>
      </c>
      <c r="H19" s="7" t="n">
        <f aca="false">Annual_Sold_CY!G305</f>
        <v>60454.5004</v>
      </c>
      <c r="I19" s="7" t="n">
        <f aca="false">Annual_Sold_CY!H305</f>
        <v>19585.018</v>
      </c>
      <c r="J19" s="7" t="n">
        <f aca="false">Annual_Sold_CY!I305</f>
        <v>368121.0254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637</v>
      </c>
      <c r="C23" s="1" t="n">
        <v>2020</v>
      </c>
      <c r="D23" s="1" t="n">
        <v>2021</v>
      </c>
      <c r="E23" s="1" t="n">
        <v>2022</v>
      </c>
      <c r="F23" s="1" t="n">
        <v>2023</v>
      </c>
      <c r="G23" s="1" t="n">
        <v>2024</v>
      </c>
      <c r="H23" s="1" t="n">
        <v>2025</v>
      </c>
      <c r="I23" s="1" t="n">
        <v>2026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UTTAR PRADESH</v>
      </c>
      <c r="C24" s="3" t="n">
        <f aca="false">IF(C$19=0,0,C3/C$19*100)</f>
        <v>4.97946349897459</v>
      </c>
      <c r="D24" s="3" t="n">
        <f aca="false">IF(D$19=0,0,D3/D$19*100)</f>
        <v>10.1899401382431</v>
      </c>
      <c r="E24" s="3" t="n">
        <f aca="false">IF(E$19=0,0,E3/E$19*100)</f>
        <v>12.5550783019306</v>
      </c>
      <c r="F24" s="3" t="n">
        <f aca="false">IF(F$19=0,0,F3/F$19*100)</f>
        <v>14.4698608800184</v>
      </c>
      <c r="G24" s="3" t="n">
        <f aca="false">IF(G$19=0,0,G3/G$19*100)</f>
        <v>7.82108372057175</v>
      </c>
      <c r="H24" s="3" t="n">
        <f aca="false">IF(H$19=0,0,H3/H$19*100)</f>
        <v>6.69543205752801</v>
      </c>
      <c r="I24" s="3" t="n">
        <f aca="false">IF(I$19=0,0,I3/I$19*100)</f>
        <v>7.33504559454579</v>
      </c>
      <c r="J24" s="3" t="n">
        <f aca="false">IF(J$19=0,0,J3/J$19*100)</f>
        <v>9.24425872252827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ODISHA</v>
      </c>
      <c r="C25" s="3" t="n">
        <f aca="false">IF(C$19=0,0,C4/C$19*100)</f>
        <v>7.93441221443311</v>
      </c>
      <c r="D25" s="3" t="n">
        <f aca="false">IF(D$19=0,0,D4/D$19*100)</f>
        <v>5.33078966493824</v>
      </c>
      <c r="E25" s="3" t="n">
        <f aca="false">IF(E$19=0,0,E4/E$19*100)</f>
        <v>2.10318363622894</v>
      </c>
      <c r="F25" s="3" t="n">
        <f aca="false">IF(F$19=0,0,F4/F$19*100)</f>
        <v>2.50713894643317</v>
      </c>
      <c r="G25" s="3" t="n">
        <f aca="false">IF(G$19=0,0,G4/G$19*100)</f>
        <v>4.4639298901653</v>
      </c>
      <c r="H25" s="3" t="n">
        <f aca="false">IF(H$19=0,0,H4/H$19*100)</f>
        <v>4.47801235985402</v>
      </c>
      <c r="I25" s="3" t="n">
        <f aca="false">IF(I$19=0,0,I4/I$19*100)</f>
        <v>5.8162826299164</v>
      </c>
      <c r="J25" s="3" t="n">
        <f aca="false">IF(J$19=0,0,J4/J$19*100)</f>
        <v>4.59875932965387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CHHATTISGARH</v>
      </c>
      <c r="C26" s="3" t="n">
        <f aca="false">IF(C$19=0,0,C5/C$19*100)</f>
        <v>2.88856130361767</v>
      </c>
      <c r="D26" s="3" t="n">
        <f aca="false">IF(D$19=0,0,D5/D$19*100)</f>
        <v>2.81401538223451</v>
      </c>
      <c r="E26" s="3" t="n">
        <f aca="false">IF(E$19=0,0,E5/E$19*100)</f>
        <v>4.52189315155662</v>
      </c>
      <c r="F26" s="3" t="n">
        <f aca="false">IF(F$19=0,0,F5/F$19*100)</f>
        <v>7.102665216124</v>
      </c>
      <c r="G26" s="3" t="n">
        <f aca="false">IF(G$19=0,0,G5/G$19*100)</f>
        <v>5.71138196062768</v>
      </c>
      <c r="H26" s="3" t="n">
        <f aca="false">IF(H$19=0,0,H5/H$19*100)</f>
        <v>3.05897821959339</v>
      </c>
      <c r="I26" s="3" t="n">
        <f aca="false">IF(I$19=0,0,I5/I$19*100)</f>
        <v>4.29251584042455</v>
      </c>
      <c r="J26" s="3" t="n">
        <f aca="false">IF(J$19=0,0,J5/J$19*100)</f>
        <v>4.27672393417168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WEST BENGAL</v>
      </c>
      <c r="C27" s="3" t="n">
        <f aca="false">IF(C$19=0,0,C6/C$19*100)</f>
        <v>1.91729539172826</v>
      </c>
      <c r="D27" s="3" t="n">
        <f aca="false">IF(D$19=0,0,D6/D$19*100)</f>
        <v>7.95519622571712</v>
      </c>
      <c r="E27" s="3" t="n">
        <f aca="false">IF(E$19=0,0,E6/E$19*100)</f>
        <v>8.49482741489162</v>
      </c>
      <c r="F27" s="3" t="n">
        <f aca="false">IF(F$19=0,0,F6/F$19*100)</f>
        <v>2.5095217628772</v>
      </c>
      <c r="G27" s="3" t="n">
        <f aca="false">IF(G$19=0,0,G6/G$19*100)</f>
        <v>1.98044102662833</v>
      </c>
      <c r="H27" s="3" t="n">
        <f aca="false">IF(H$19=0,0,H6/H$19*100)</f>
        <v>1.29856337378648</v>
      </c>
      <c r="I27" s="3" t="n">
        <f aca="false">IF(I$19=0,0,I6/I$19*100)</f>
        <v>1.77906397635172</v>
      </c>
      <c r="J27" s="3" t="n">
        <f aca="false">IF(J$19=0,0,J6/J$19*100)</f>
        <v>3.94196989542559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BIHAR</v>
      </c>
      <c r="C28" s="3" t="n">
        <f aca="false">IF(C$19=0,0,C7/C$19*100)</f>
        <v>1.46171044880442</v>
      </c>
      <c r="D28" s="3" t="n">
        <f aca="false">IF(D$19=0,0,D7/D$19*100)</f>
        <v>3.71887868025804</v>
      </c>
      <c r="E28" s="3" t="n">
        <f aca="false">IF(E$19=0,0,E7/E$19*100)</f>
        <v>6.67984254751129</v>
      </c>
      <c r="F28" s="3" t="n">
        <f aca="false">IF(F$19=0,0,F7/F$19*100)</f>
        <v>7.32118461303468</v>
      </c>
      <c r="G28" s="3" t="n">
        <f aca="false">IF(G$19=0,0,G7/G$19*100)</f>
        <v>2.29947863882074</v>
      </c>
      <c r="H28" s="3" t="n">
        <f aca="false">IF(H$19=0,0,H7/H$19*100)</f>
        <v>2.23179414447696</v>
      </c>
      <c r="I28" s="3" t="n">
        <f aca="false">IF(I$19=0,0,I7/I$19*100)</f>
        <v>4.51242883718565</v>
      </c>
      <c r="J28" s="3" t="n">
        <f aca="false">IF(J$19=0,0,J7/J$19*100)</f>
        <v>3.89235577740516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JINDAL POWER LTD - STAGE 2</v>
      </c>
      <c r="C29" s="3" t="n">
        <f aca="false">IF(C$19=0,0,C8/C$19*100)</f>
        <v>2.18426281617315</v>
      </c>
      <c r="D29" s="3" t="n">
        <f aca="false">IF(D$19=0,0,D8/D$19*100)</f>
        <v>1.50339560119715</v>
      </c>
      <c r="E29" s="3" t="n">
        <f aca="false">IF(E$19=0,0,E8/E$19*100)</f>
        <v>3.44046459061805</v>
      </c>
      <c r="F29" s="3" t="n">
        <f aca="false">IF(F$19=0,0,F8/F$19*100)</f>
        <v>2.47829930296378</v>
      </c>
      <c r="G29" s="3" t="n">
        <f aca="false">IF(G$19=0,0,G8/G$19*100)</f>
        <v>5.76898105598465</v>
      </c>
      <c r="H29" s="3" t="n">
        <f aca="false">IF(H$19=0,0,H8/H$19*100)</f>
        <v>5.67661626064815</v>
      </c>
      <c r="I29" s="3" t="n">
        <f aca="false">IF(I$19=0,0,I8/I$19*100)</f>
        <v>5.58120498025583</v>
      </c>
      <c r="J29" s="3" t="n">
        <f aca="false">IF(J$19=0,0,J8/J$19*100)</f>
        <v>3.62036642311276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MADHYA PRADESH</v>
      </c>
      <c r="C30" s="3" t="n">
        <f aca="false">IF(C$19=0,0,C9/C$19*100)</f>
        <v>3.17573205147381</v>
      </c>
      <c r="D30" s="3" t="n">
        <f aca="false">IF(D$19=0,0,D9/D$19*100)</f>
        <v>3.89321586853935</v>
      </c>
      <c r="E30" s="3" t="n">
        <f aca="false">IF(E$19=0,0,E9/E$19*100)</f>
        <v>4.70134117553235</v>
      </c>
      <c r="F30" s="3" t="n">
        <f aca="false">IF(F$19=0,0,F9/F$19*100)</f>
        <v>2.91104524493755</v>
      </c>
      <c r="G30" s="3" t="n">
        <f aca="false">IF(G$19=0,0,G9/G$19*100)</f>
        <v>2.57754265566261</v>
      </c>
      <c r="H30" s="3" t="n">
        <f aca="false">IF(H$19=0,0,H9/H$19*100)</f>
        <v>2.91480367605519</v>
      </c>
      <c r="I30" s="3" t="n">
        <f aca="false">IF(I$19=0,0,I9/I$19*100)</f>
        <v>1.96042709789697</v>
      </c>
      <c r="J30" s="3" t="n">
        <f aca="false">IF(J$19=0,0,J9/J$19*100)</f>
        <v>3.28477298650924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HIMACHAL PRADESH</v>
      </c>
      <c r="C31" s="3" t="n">
        <f aca="false">IF(C$19=0,0,C10/C$19*100)</f>
        <v>5.47373603400964</v>
      </c>
      <c r="D31" s="3" t="n">
        <f aca="false">IF(D$19=0,0,D10/D$19*100)</f>
        <v>3.81073686863369</v>
      </c>
      <c r="E31" s="3" t="n">
        <f aca="false">IF(E$19=0,0,E10/E$19*100)</f>
        <v>2.45311936639771</v>
      </c>
      <c r="F31" s="3" t="n">
        <f aca="false">IF(F$19=0,0,F10/F$19*100)</f>
        <v>2.19920719914659</v>
      </c>
      <c r="G31" s="3" t="n">
        <f aca="false">IF(G$19=0,0,G10/G$19*100)</f>
        <v>2.82368773587955</v>
      </c>
      <c r="H31" s="3" t="n">
        <f aca="false">IF(H$19=0,0,H10/H$19*100)</f>
        <v>2.19015952698205</v>
      </c>
      <c r="I31" s="3" t="n">
        <f aca="false">IF(I$19=0,0,I10/I$19*100)</f>
        <v>0.958487758346712</v>
      </c>
      <c r="J31" s="3" t="n">
        <f aca="false">IF(J$19=0,0,J10/J$19*100)</f>
        <v>3.0588663029406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SEIL ENERGY INDIA (EX-SEMBCORP)</v>
      </c>
      <c r="C32" s="3" t="n">
        <f aca="false">IF(C$19=0,0,C11/C$19*100)</f>
        <v>5.8273650825607</v>
      </c>
      <c r="D32" s="3" t="n">
        <f aca="false">IF(D$19=0,0,D11/D$19*100)</f>
        <v>5.18937099203372</v>
      </c>
      <c r="E32" s="3" t="n">
        <f aca="false">IF(E$19=0,0,E11/E$19*100)</f>
        <v>3.50828043972852</v>
      </c>
      <c r="F32" s="3" t="n">
        <f aca="false">IF(F$19=0,0,F11/F$19*100)</f>
        <v>1.6187455488847</v>
      </c>
      <c r="G32" s="3" t="n">
        <f aca="false">IF(G$19=0,0,G11/G$19*100)</f>
        <v>1.36555044981842</v>
      </c>
      <c r="H32" s="3" t="n">
        <f aca="false">IF(H$19=0,0,H11/H$19*100)</f>
        <v>1.17973020251773</v>
      </c>
      <c r="I32" s="3" t="n">
        <f aca="false">IF(I$19=0,0,I11/I$19*100)</f>
        <v>0.378963144174797</v>
      </c>
      <c r="J32" s="3" t="n">
        <f aca="false">IF(J$19=0,0,J11/J$19*100)</f>
        <v>2.99816072391066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ADANI POWER - RAIPUR TPP (EX-GMR CHHATTISGARH)</v>
      </c>
      <c r="C33" s="3" t="n">
        <f aca="false">IF(C$19=0,0,C12/C$19*100)</f>
        <v>3.87827603977999</v>
      </c>
      <c r="D33" s="3" t="n">
        <f aca="false">IF(D$19=0,0,D12/D$19*100)</f>
        <v>1.09931397326724</v>
      </c>
      <c r="E33" s="3" t="n">
        <f aca="false">IF(E$19=0,0,E12/E$19*100)</f>
        <v>2.05769422209151</v>
      </c>
      <c r="F33" s="3" t="n">
        <f aca="false">IF(F$19=0,0,F12/F$19*100)</f>
        <v>3.11632677271473</v>
      </c>
      <c r="G33" s="3" t="n">
        <f aca="false">IF(G$19=0,0,G12/G$19*100)</f>
        <v>4.78802597091951</v>
      </c>
      <c r="H33" s="3" t="n">
        <f aca="false">IF(H$19=0,0,H12/H$19*100)</f>
        <v>2.8253479702894</v>
      </c>
      <c r="I33" s="3" t="n">
        <f aca="false">IF(I$19=0,0,I12/I$19*100)</f>
        <v>3.21485535525165</v>
      </c>
      <c r="J33" s="3" t="n">
        <f aca="false">IF(J$19=0,0,J12/J$19*100)</f>
        <v>2.94534113834401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KARNATAKA</v>
      </c>
      <c r="C34" s="3" t="n">
        <f aca="false">IF(C$19=0,0,C13/C$19*100)</f>
        <v>1.28650864595909</v>
      </c>
      <c r="D34" s="3" t="n">
        <f aca="false">IF(D$19=0,0,D13/D$19*100)</f>
        <v>4.57742462223339</v>
      </c>
      <c r="E34" s="3" t="n">
        <f aca="false">IF(E$19=0,0,E13/E$19*100)</f>
        <v>4.12938661698462</v>
      </c>
      <c r="F34" s="3" t="n">
        <f aca="false">IF(F$19=0,0,F13/F$19*100)</f>
        <v>1.3770409697488</v>
      </c>
      <c r="G34" s="3" t="n">
        <f aca="false">IF(G$19=0,0,G13/G$19*100)</f>
        <v>3.43410999879322</v>
      </c>
      <c r="H34" s="3" t="n">
        <f aca="false">IF(H$19=0,0,H13/H$19*100)</f>
        <v>1.72038474078598</v>
      </c>
      <c r="I34" s="3" t="n">
        <f aca="false">IF(I$19=0,0,I13/I$19*100)</f>
        <v>0.766044738891739</v>
      </c>
      <c r="J34" s="3" t="n">
        <f aca="false">IF(J$19=0,0,J13/J$19*100)</f>
        <v>2.69163109855882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MAHAN ENERGEN (EX-ESSAR POWER MP)</v>
      </c>
      <c r="C35" s="3" t="n">
        <f aca="false">IF(C$19=0,0,C14/C$19*100)</f>
        <v>1.54360479747409</v>
      </c>
      <c r="D35" s="3" t="n">
        <f aca="false">IF(D$19=0,0,D14/D$19*100)</f>
        <v>1.7687078724462</v>
      </c>
      <c r="E35" s="3" t="n">
        <f aca="false">IF(E$19=0,0,E14/E$19*100)</f>
        <v>1.60871165966928</v>
      </c>
      <c r="F35" s="3" t="n">
        <f aca="false">IF(F$19=0,0,F14/F$19*100)</f>
        <v>2.82174636201135</v>
      </c>
      <c r="G35" s="3" t="n">
        <f aca="false">IF(G$19=0,0,G14/G$19*100)</f>
        <v>4.77519432233442</v>
      </c>
      <c r="H35" s="3" t="n">
        <f aca="false">IF(H$19=0,0,H14/H$19*100)</f>
        <v>3.27886259399143</v>
      </c>
      <c r="I35" s="3" t="n">
        <f aca="false">IF(I$19=0,0,I14/I$19*100)</f>
        <v>2.14464954793506</v>
      </c>
      <c r="J35" s="3" t="n">
        <f aca="false">IF(J$19=0,0,J14/J$19*100)</f>
        <v>2.61445539263675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TEESTA URJA (TEESTA-III HEP)</v>
      </c>
      <c r="C36" s="3" t="n">
        <f aca="false">IF(C$19=0,0,C15/C$19*100)</f>
        <v>8.27519265818316</v>
      </c>
      <c r="D36" s="3" t="n">
        <f aca="false">IF(D$19=0,0,D15/D$19*100)</f>
        <v>4.60536425022432</v>
      </c>
      <c r="E36" s="3" t="n">
        <f aca="false">IF(E$19=0,0,E15/E$19*100)</f>
        <v>2.29798689358331</v>
      </c>
      <c r="F36" s="3" t="n">
        <f aca="false">IF(F$19=0,0,F15/F$19*100)</f>
        <v>1.07871613320481</v>
      </c>
      <c r="G36" s="3" t="n">
        <f aca="false">IF(G$19=0,0,G15/G$19*100)</f>
        <v>0</v>
      </c>
      <c r="H36" s="3" t="n">
        <f aca="false">IF(H$19=0,0,H15/H$19*100)</f>
        <v>0</v>
      </c>
      <c r="I36" s="3" t="n">
        <f aca="false">IF(I$19=0,0,I15/I$19*100)</f>
        <v>0</v>
      </c>
      <c r="J36" s="3" t="n">
        <f aca="false">IF(J$19=0,0,J15/J$19*100)</f>
        <v>2.58084416386612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JAYPEE NIGRIE STPP</v>
      </c>
      <c r="C37" s="3" t="n">
        <f aca="false">IF(C$19=0,0,C16/C$19*100)</f>
        <v>4.21895015024893</v>
      </c>
      <c r="D37" s="3" t="n">
        <f aca="false">IF(D$19=0,0,D16/D$19*100)</f>
        <v>2.00941499991687</v>
      </c>
      <c r="E37" s="3" t="n">
        <f aca="false">IF(E$19=0,0,E16/E$19*100)</f>
        <v>2.13976850219644</v>
      </c>
      <c r="F37" s="3" t="n">
        <f aca="false">IF(F$19=0,0,F16/F$19*100)</f>
        <v>2.92638226189078</v>
      </c>
      <c r="G37" s="3" t="n">
        <f aca="false">IF(G$19=0,0,G16/G$19*100)</f>
        <v>2.38801870021403</v>
      </c>
      <c r="H37" s="3" t="n">
        <f aca="false">IF(H$19=0,0,H16/H$19*100)</f>
        <v>2.21437608638314</v>
      </c>
      <c r="I37" s="3" t="n">
        <f aca="false">IF(I$19=0,0,I16/I$19*100)</f>
        <v>1.09108911720173</v>
      </c>
      <c r="J37" s="3" t="n">
        <f aca="false">IF(J$19=0,0,J16/J$19*100)</f>
        <v>2.54466041156475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JINDAL POWER LTD - STAGE 1</v>
      </c>
      <c r="C38" s="3" t="n">
        <f aca="false">IF(C$19=0,0,C17/C$19*100)</f>
        <v>3.1000581997492</v>
      </c>
      <c r="D38" s="3" t="n">
        <f aca="false">IF(D$19=0,0,D17/D$19*100)</f>
        <v>3.25383232727326</v>
      </c>
      <c r="E38" s="3" t="n">
        <f aca="false">IF(E$19=0,0,E17/E$19*100)</f>
        <v>1.76460631719135</v>
      </c>
      <c r="F38" s="3" t="n">
        <f aca="false">IF(F$19=0,0,F17/F$19*100)</f>
        <v>1.92996785221303</v>
      </c>
      <c r="G38" s="3" t="n">
        <f aca="false">IF(G$19=0,0,G17/G$19*100)</f>
        <v>2.48482092692491</v>
      </c>
      <c r="H38" s="3" t="n">
        <f aca="false">IF(H$19=0,0,H17/H$19*100)</f>
        <v>2.50409810681357</v>
      </c>
      <c r="I38" s="3" t="n">
        <f aca="false">IF(I$19=0,0,I17/I$19*100)</f>
        <v>2.27056212049435</v>
      </c>
      <c r="J38" s="3" t="n">
        <f aca="false">IF(J$19=0,0,J17/J$19*100)</f>
        <v>2.52314846453212</v>
      </c>
    </row>
    <row r="39" customFormat="false" ht="15" hidden="false" customHeight="false" outlineLevel="0" collapsed="false">
      <c r="A39" s="0" t="n">
        <f aca="false">A18</f>
        <v>287</v>
      </c>
      <c r="B39" s="0" t="str">
        <f aca="false">B18</f>
        <v>OTHERS (287 players)</v>
      </c>
      <c r="C39" s="3" t="n">
        <f aca="false">IF(C$19=0,0,C18/C$19*100)</f>
        <v>41.8548706668302</v>
      </c>
      <c r="D39" s="3" t="n">
        <f aca="false">IF(D$19=0,0,D18/D$19*100)</f>
        <v>38.2804025328438</v>
      </c>
      <c r="E39" s="3" t="n">
        <f aca="false">IF(E$19=0,0,E18/E$19*100)</f>
        <v>37.5438151638878</v>
      </c>
      <c r="F39" s="3" t="n">
        <f aca="false">IF(F$19=0,0,F18/F$19*100)</f>
        <v>43.6321509337964</v>
      </c>
      <c r="G39" s="3" t="n">
        <f aca="false">IF(G$19=0,0,G18/G$19*100)</f>
        <v>47.3177529466549</v>
      </c>
      <c r="H39" s="3" t="n">
        <f aca="false">IF(H$19=0,0,H18/H$19*100)</f>
        <v>57.7328406802945</v>
      </c>
      <c r="I39" s="3" t="n">
        <f aca="false">IF(I$19=0,0,I18/I$19*100)</f>
        <v>57.8983792611271</v>
      </c>
      <c r="J39" s="3" t="n">
        <f aca="false">IF(J$19=0,0,J18/J$19*100)</f>
        <v>45.1836852348396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6" min="6" style="0" width="6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"/>
    <col collapsed="false" customWidth="true" hidden="false" outlineLevel="0" max="11" min="11" style="0" width="6"/>
    <col collapsed="false" customWidth="true" hidden="false" outlineLevel="0" max="12" min="12" style="0" width="44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3"/>
    <col collapsed="false" customWidth="true" hidden="false" outlineLevel="0" max="16" min="16" style="0" width="6"/>
    <col collapsed="false" customWidth="true" hidden="false" outlineLevel="0" max="17" min="17" style="0" width="44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3"/>
    <col collapsed="false" customWidth="true" hidden="false" outlineLevel="0" max="21" min="21" style="0" width="6"/>
    <col collapsed="false" customWidth="true" hidden="false" outlineLevel="0" max="22" min="22" style="0" width="4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"/>
    <col collapsed="false" customWidth="true" hidden="false" outlineLevel="0" max="26" min="26" style="0" width="6"/>
    <col collapsed="false" customWidth="true" hidden="false" outlineLevel="0" max="27" min="27" style="0" width="44"/>
    <col collapsed="false" customWidth="true" hidden="false" outlineLevel="0" max="28" min="28" style="0" width="12"/>
    <col collapsed="false" customWidth="true" hidden="false" outlineLevel="0" max="29" min="29" style="0" width="9"/>
    <col collapsed="false" customWidth="true" hidden="false" outlineLevel="0" max="30" min="30" style="0" width="3"/>
    <col collapsed="false" customWidth="true" hidden="false" outlineLevel="0" max="31" min="31" style="0" width="6"/>
    <col collapsed="false" customWidth="true" hidden="false" outlineLevel="0" max="32" min="32" style="0" width="44"/>
    <col collapsed="false" customWidth="true" hidden="false" outlineLevel="0" max="33" min="33" style="0" width="12"/>
    <col collapsed="false" customWidth="true" hidden="false" outlineLevel="0" max="34" min="34" style="0" width="9"/>
    <col collapsed="false" customWidth="true" hidden="false" outlineLevel="0" max="35" min="35" style="0" width="3"/>
  </cols>
  <sheetData>
    <row r="1" customFormat="false" ht="15" hidden="false" customHeight="false" outlineLevel="0" collapsed="false">
      <c r="A1" s="4" t="s">
        <v>902</v>
      </c>
    </row>
    <row r="2" customFormat="false" ht="15" hidden="false" customHeight="false" outlineLevel="0" collapsed="false">
      <c r="A2" s="4" t="s">
        <v>903</v>
      </c>
      <c r="F2" s="4" t="s">
        <v>904</v>
      </c>
      <c r="K2" s="4" t="s">
        <v>905</v>
      </c>
      <c r="P2" s="4" t="s">
        <v>906</v>
      </c>
      <c r="U2" s="4" t="s">
        <v>907</v>
      </c>
      <c r="Z2" s="4" t="s">
        <v>908</v>
      </c>
      <c r="AE2" s="4" t="s">
        <v>909</v>
      </c>
    </row>
    <row r="3" customFormat="false" ht="15" hidden="false" customHeight="false" outlineLevel="0" collapsed="false">
      <c r="A3" s="1" t="s">
        <v>899</v>
      </c>
      <c r="B3" s="1" t="s">
        <v>637</v>
      </c>
      <c r="C3" s="1" t="s">
        <v>910</v>
      </c>
      <c r="D3" s="1" t="s">
        <v>911</v>
      </c>
      <c r="F3" s="1" t="s">
        <v>899</v>
      </c>
      <c r="G3" s="1" t="s">
        <v>637</v>
      </c>
      <c r="H3" s="1" t="s">
        <v>910</v>
      </c>
      <c r="I3" s="1" t="s">
        <v>911</v>
      </c>
      <c r="K3" s="1" t="s">
        <v>899</v>
      </c>
      <c r="L3" s="1" t="s">
        <v>637</v>
      </c>
      <c r="M3" s="1" t="s">
        <v>910</v>
      </c>
      <c r="N3" s="1" t="s">
        <v>911</v>
      </c>
      <c r="P3" s="1" t="s">
        <v>899</v>
      </c>
      <c r="Q3" s="1" t="s">
        <v>637</v>
      </c>
      <c r="R3" s="1" t="s">
        <v>910</v>
      </c>
      <c r="S3" s="1" t="s">
        <v>911</v>
      </c>
      <c r="U3" s="1" t="s">
        <v>899</v>
      </c>
      <c r="V3" s="1" t="s">
        <v>637</v>
      </c>
      <c r="W3" s="1" t="s">
        <v>910</v>
      </c>
      <c r="X3" s="1" t="s">
        <v>911</v>
      </c>
      <c r="Z3" s="1" t="s">
        <v>899</v>
      </c>
      <c r="AA3" s="1" t="s">
        <v>637</v>
      </c>
      <c r="AB3" s="1" t="s">
        <v>910</v>
      </c>
      <c r="AC3" s="1" t="s">
        <v>911</v>
      </c>
      <c r="AE3" s="1" t="s">
        <v>899</v>
      </c>
      <c r="AF3" s="1" t="s">
        <v>637</v>
      </c>
      <c r="AG3" s="1" t="s">
        <v>910</v>
      </c>
      <c r="AH3" s="1" t="s">
        <v>911</v>
      </c>
    </row>
    <row r="4" customFormat="false" ht="15" hidden="false" customHeight="false" outlineLevel="0" collapsed="false">
      <c r="A4" s="0" t="n">
        <v>1</v>
      </c>
      <c r="B4" s="0" t="str">
        <f aca="false">INDEX(Annual_Sold_CY!$A$3:$A$304,MATCH(A4,Annual_Sold_CY!$K$3:$K$304,0))</f>
        <v>TEESTA URJA (TEESTA-III HEP)</v>
      </c>
      <c r="C4" s="2" t="n">
        <f aca="false">INDEX(Annual_Sold_CY!$B$3:$B$304,MATCH(B4,Annual_Sold_CY!$A$3:$A$304,0))</f>
        <v>4669.39</v>
      </c>
      <c r="D4" s="3" t="n">
        <f aca="false">IF(C$20=0,0,C4/C$20*100)</f>
        <v>8.27519265818316</v>
      </c>
      <c r="F4" s="0" t="n">
        <v>1</v>
      </c>
      <c r="G4" s="0" t="str">
        <f aca="false">INDEX(Annual_Sold_CY!$A$3:$A$304,MATCH(F4,Annual_Sold_CY!$L$3:$L$304,0))</f>
        <v>UTTAR PRADESH</v>
      </c>
      <c r="H4" s="2" t="n">
        <f aca="false">INDEX(Annual_Sold_CY!$C$3:$C$304,MATCH(G4,Annual_Sold_CY!$A$3:$A$304,0))</f>
        <v>6692.48</v>
      </c>
      <c r="I4" s="3" t="n">
        <f aca="false">IF(H$20=0,0,H4/H$20*100)</f>
        <v>10.1899401382431</v>
      </c>
      <c r="K4" s="0" t="n">
        <v>1</v>
      </c>
      <c r="L4" s="0" t="str">
        <f aca="false">INDEX(Annual_Sold_CY!$A$3:$A$304,MATCH(K4,Annual_Sold_CY!$M$3:$M$304,0))</f>
        <v>UTTAR PRADESH</v>
      </c>
      <c r="M4" s="2" t="n">
        <f aca="false">INDEX(Annual_Sold_CY!$D$3:$D$304,MATCH(L4,Annual_Sold_CY!$A$3:$A$304,0))</f>
        <v>6753.72</v>
      </c>
      <c r="N4" s="3" t="n">
        <f aca="false">IF(M$20=0,0,M4/M$20*100)</f>
        <v>12.5550783019306</v>
      </c>
      <c r="P4" s="0" t="n">
        <v>1</v>
      </c>
      <c r="Q4" s="0" t="str">
        <f aca="false">INDEX(Annual_Sold_CY!$A$3:$A$304,MATCH(P4,Annual_Sold_CY!$N$3:$N$304,0))</f>
        <v>UTTAR PRADESH</v>
      </c>
      <c r="R4" s="2" t="n">
        <f aca="false">INDEX(Annual_Sold_CY!$E$3:$E$304,MATCH(Q4,Annual_Sold_CY!$A$3:$A$304,0))</f>
        <v>7651.46</v>
      </c>
      <c r="S4" s="3" t="n">
        <f aca="false">IF(R$20=0,0,R4/R$20*100)</f>
        <v>14.4698608800184</v>
      </c>
      <c r="U4" s="0" t="n">
        <v>1</v>
      </c>
      <c r="V4" s="0" t="str">
        <f aca="false">INDEX(Annual_Sold_CY!$A$3:$A$304,MATCH(U4,Annual_Sold_CY!$O$3:$O$304,0))</f>
        <v>UTTAR PRADESH</v>
      </c>
      <c r="W4" s="2" t="n">
        <f aca="false">INDEX(Annual_Sold_CY!$F$3:$F$304,MATCH(V4,Annual_Sold_CY!$A$3:$A$304,0))</f>
        <v>4638.41</v>
      </c>
      <c r="X4" s="3" t="n">
        <f aca="false">IF(W$20=0,0,W4/W$20*100)</f>
        <v>7.82108372057175</v>
      </c>
      <c r="Z4" s="0" t="n">
        <v>1</v>
      </c>
      <c r="AA4" s="0" t="str">
        <f aca="false">INDEX(Annual_Sold_CY!$A$3:$A$304,MATCH(Z4,Annual_Sold_CY!$P$3:$P$304,0))</f>
        <v>UTTAR PRADESH</v>
      </c>
      <c r="AB4" s="2" t="n">
        <f aca="false">INDEX(Annual_Sold_CY!$G$3:$G$304,MATCH(AA4,Annual_Sold_CY!$A$3:$A$304,0))</f>
        <v>4047.69</v>
      </c>
      <c r="AC4" s="3" t="n">
        <f aca="false">IF(AB$20=0,0,AB4/AB$20*100)</f>
        <v>6.69543205752801</v>
      </c>
      <c r="AE4" s="0" t="n">
        <v>1</v>
      </c>
      <c r="AF4" s="0" t="str">
        <f aca="false">INDEX(Annual_Sold_CY!$A$3:$A$304,MATCH(AE4,Annual_Sold_CY!$Q$3:$Q$304,0))</f>
        <v>UTTAR PRADESH</v>
      </c>
      <c r="AG4" s="2" t="n">
        <f aca="false">INDEX(Annual_Sold_CY!$H$3:$H$304,MATCH(AF4,Annual_Sold_CY!$A$3:$A$304,0))</f>
        <v>1436.57</v>
      </c>
      <c r="AH4" s="3" t="n">
        <f aca="false">IF(AG$20=0,0,AG4/AG$20*100)</f>
        <v>7.33504559454579</v>
      </c>
    </row>
    <row r="5" customFormat="false" ht="15" hidden="false" customHeight="false" outlineLevel="0" collapsed="false">
      <c r="A5" s="0" t="n">
        <v>2</v>
      </c>
      <c r="B5" s="0" t="str">
        <f aca="false">INDEX(Annual_Sold_CY!$A$3:$A$304,MATCH(A5,Annual_Sold_CY!$K$3:$K$304,0))</f>
        <v>ODISHA</v>
      </c>
      <c r="C5" s="2" t="n">
        <f aca="false">INDEX(Annual_Sold_CY!$B$3:$B$304,MATCH(B5,Annual_Sold_CY!$A$3:$A$304,0))</f>
        <v>4477.1</v>
      </c>
      <c r="D5" s="3" t="n">
        <f aca="false">IF(C$20=0,0,C5/C$20*100)</f>
        <v>7.93441221443311</v>
      </c>
      <c r="F5" s="0" t="n">
        <v>2</v>
      </c>
      <c r="G5" s="0" t="str">
        <f aca="false">INDEX(Annual_Sold_CY!$A$3:$A$304,MATCH(F5,Annual_Sold_CY!$L$3:$L$304,0))</f>
        <v>WEST BENGAL</v>
      </c>
      <c r="H5" s="2" t="n">
        <f aca="false">INDEX(Annual_Sold_CY!$C$3:$C$304,MATCH(G5,Annual_Sold_CY!$A$3:$A$304,0))</f>
        <v>5224.76</v>
      </c>
      <c r="I5" s="3" t="n">
        <f aca="false">IF(H$20=0,0,H5/H$20*100)</f>
        <v>7.95519622571712</v>
      </c>
      <c r="K5" s="0" t="n">
        <v>2</v>
      </c>
      <c r="L5" s="0" t="str">
        <f aca="false">INDEX(Annual_Sold_CY!$A$3:$A$304,MATCH(K5,Annual_Sold_CY!$M$3:$M$304,0))</f>
        <v>WEST BENGAL</v>
      </c>
      <c r="M5" s="2" t="n">
        <f aca="false">INDEX(Annual_Sold_CY!$D$3:$D$304,MATCH(L5,Annual_Sold_CY!$A$3:$A$304,0))</f>
        <v>4569.6</v>
      </c>
      <c r="N5" s="3" t="n">
        <f aca="false">IF(M$20=0,0,M5/M$20*100)</f>
        <v>8.49482741489162</v>
      </c>
      <c r="P5" s="0" t="n">
        <v>2</v>
      </c>
      <c r="Q5" s="0" t="str">
        <f aca="false">INDEX(Annual_Sold_CY!$A$3:$A$304,MATCH(P5,Annual_Sold_CY!$N$3:$N$304,0))</f>
        <v>BIHAR</v>
      </c>
      <c r="R5" s="2" t="n">
        <f aca="false">INDEX(Annual_Sold_CY!$E$3:$E$304,MATCH(Q5,Annual_Sold_CY!$A$3:$A$304,0))</f>
        <v>3871.34</v>
      </c>
      <c r="S5" s="3" t="n">
        <f aca="false">IF(R$20=0,0,R5/R$20*100)</f>
        <v>7.32118461303468</v>
      </c>
      <c r="U5" s="0" t="n">
        <v>2</v>
      </c>
      <c r="V5" s="0" t="str">
        <f aca="false">INDEX(Annual_Sold_CY!$A$3:$A$304,MATCH(U5,Annual_Sold_CY!$O$3:$O$304,0))</f>
        <v>JINDAL POWER LTD - STAGE 2</v>
      </c>
      <c r="W5" s="2" t="n">
        <f aca="false">INDEX(Annual_Sold_CY!$F$3:$F$304,MATCH(V5,Annual_Sold_CY!$A$3:$A$304,0))</f>
        <v>3421.38</v>
      </c>
      <c r="X5" s="3" t="n">
        <f aca="false">IF(W$20=0,0,W5/W$20*100)</f>
        <v>5.76898105598465</v>
      </c>
      <c r="Z5" s="0" t="n">
        <v>2</v>
      </c>
      <c r="AA5" s="0" t="str">
        <f aca="false">INDEX(Annual_Sold_CY!$A$3:$A$304,MATCH(Z5,Annual_Sold_CY!$P$3:$P$304,0))</f>
        <v>JINDAL POWER LTD - STAGE 2</v>
      </c>
      <c r="AB5" s="2" t="n">
        <f aca="false">INDEX(Annual_Sold_CY!$G$3:$G$304,MATCH(AA5,Annual_Sold_CY!$A$3:$A$304,0))</f>
        <v>3431.77</v>
      </c>
      <c r="AC5" s="3" t="n">
        <f aca="false">IF(AB$20=0,0,AB5/AB$20*100)</f>
        <v>5.67661626064815</v>
      </c>
      <c r="AE5" s="0" t="n">
        <v>2</v>
      </c>
      <c r="AF5" s="0" t="str">
        <f aca="false">INDEX(Annual_Sold_CY!$A$3:$A$304,MATCH(AE5,Annual_Sold_CY!$Q$3:$Q$304,0))</f>
        <v>ODISHA</v>
      </c>
      <c r="AG5" s="2" t="n">
        <f aca="false">INDEX(Annual_Sold_CY!$H$3:$H$304,MATCH(AF5,Annual_Sold_CY!$A$3:$A$304,0))</f>
        <v>1139.12</v>
      </c>
      <c r="AH5" s="3" t="n">
        <f aca="false">IF(AG$20=0,0,AG5/AG$20*100)</f>
        <v>5.8162826299164</v>
      </c>
    </row>
    <row r="6" customFormat="false" ht="15" hidden="false" customHeight="false" outlineLevel="0" collapsed="false">
      <c r="A6" s="0" t="n">
        <v>3</v>
      </c>
      <c r="B6" s="0" t="str">
        <f aca="false">INDEX(Annual_Sold_CY!$A$3:$A$304,MATCH(A6,Annual_Sold_CY!$K$3:$K$304,0))</f>
        <v>SEIL ENERGY INDIA (EX-SEMBCORP)</v>
      </c>
      <c r="C6" s="2" t="n">
        <f aca="false">INDEX(Annual_Sold_CY!$B$3:$B$304,MATCH(B6,Annual_Sold_CY!$A$3:$A$304,0))</f>
        <v>3288.17</v>
      </c>
      <c r="D6" s="3" t="n">
        <f aca="false">IF(C$20=0,0,C6/C$20*100)</f>
        <v>5.8273650825607</v>
      </c>
      <c r="F6" s="0" t="n">
        <v>3</v>
      </c>
      <c r="G6" s="0" t="str">
        <f aca="false">INDEX(Annual_Sold_CY!$A$3:$A$304,MATCH(F6,Annual_Sold_CY!$L$3:$L$304,0))</f>
        <v>ODISHA</v>
      </c>
      <c r="H6" s="2" t="n">
        <f aca="false">INDEX(Annual_Sold_CY!$C$3:$C$304,MATCH(G6,Annual_Sold_CY!$A$3:$A$304,0))</f>
        <v>3501.12</v>
      </c>
      <c r="I6" s="3" t="n">
        <f aca="false">IF(H$20=0,0,H6/H$20*100)</f>
        <v>5.33078966493824</v>
      </c>
      <c r="K6" s="0" t="n">
        <v>3</v>
      </c>
      <c r="L6" s="0" t="str">
        <f aca="false">INDEX(Annual_Sold_CY!$A$3:$A$304,MATCH(K6,Annual_Sold_CY!$M$3:$M$304,0))</f>
        <v>BIHAR</v>
      </c>
      <c r="M6" s="2" t="n">
        <f aca="false">INDEX(Annual_Sold_CY!$D$3:$D$304,MATCH(L6,Annual_Sold_CY!$A$3:$A$304,0))</f>
        <v>3593.27</v>
      </c>
      <c r="N6" s="3" t="n">
        <f aca="false">IF(M$20=0,0,M6/M$20*100)</f>
        <v>6.67984254751129</v>
      </c>
      <c r="P6" s="0" t="n">
        <v>3</v>
      </c>
      <c r="Q6" s="0" t="str">
        <f aca="false">INDEX(Annual_Sold_CY!$A$3:$A$304,MATCH(P6,Annual_Sold_CY!$N$3:$N$304,0))</f>
        <v>CHHATTISGARH</v>
      </c>
      <c r="R6" s="2" t="n">
        <f aca="false">INDEX(Annual_Sold_CY!$E$3:$E$304,MATCH(Q6,Annual_Sold_CY!$A$3:$A$304,0))</f>
        <v>3755.79</v>
      </c>
      <c r="S6" s="3" t="n">
        <f aca="false">IF(R$20=0,0,R6/R$20*100)</f>
        <v>7.102665216124</v>
      </c>
      <c r="U6" s="0" t="n">
        <v>3</v>
      </c>
      <c r="V6" s="0" t="str">
        <f aca="false">INDEX(Annual_Sold_CY!$A$3:$A$304,MATCH(U6,Annual_Sold_CY!$O$3:$O$304,0))</f>
        <v>CHHATTISGARH</v>
      </c>
      <c r="W6" s="2" t="n">
        <f aca="false">INDEX(Annual_Sold_CY!$F$3:$F$304,MATCH(V6,Annual_Sold_CY!$A$3:$A$304,0))</f>
        <v>3387.22</v>
      </c>
      <c r="X6" s="3" t="n">
        <f aca="false">IF(W$20=0,0,W6/W$20*100)</f>
        <v>5.71138196062768</v>
      </c>
      <c r="Z6" s="0" t="n">
        <v>3</v>
      </c>
      <c r="AA6" s="0" t="str">
        <f aca="false">INDEX(Annual_Sold_CY!$A$3:$A$304,MATCH(Z6,Annual_Sold_CY!$P$3:$P$304,0))</f>
        <v>ODISHA</v>
      </c>
      <c r="AB6" s="2" t="n">
        <f aca="false">INDEX(Annual_Sold_CY!$G$3:$G$304,MATCH(AA6,Annual_Sold_CY!$A$3:$A$304,0))</f>
        <v>2707.16</v>
      </c>
      <c r="AC6" s="3" t="n">
        <f aca="false">IF(AB$20=0,0,AB6/AB$20*100)</f>
        <v>4.47801235985402</v>
      </c>
      <c r="AE6" s="0" t="n">
        <v>3</v>
      </c>
      <c r="AF6" s="0" t="str">
        <f aca="false">INDEX(Annual_Sold_CY!$A$3:$A$304,MATCH(AE6,Annual_Sold_CY!$Q$3:$Q$304,0))</f>
        <v>JINDAL POWER LTD - STAGE 2</v>
      </c>
      <c r="AG6" s="2" t="n">
        <f aca="false">INDEX(Annual_Sold_CY!$H$3:$H$304,MATCH(AF6,Annual_Sold_CY!$A$3:$A$304,0))</f>
        <v>1093.08</v>
      </c>
      <c r="AH6" s="3" t="n">
        <f aca="false">IF(AG$20=0,0,AG6/AG$20*100)</f>
        <v>5.58120498025583</v>
      </c>
    </row>
    <row r="7" customFormat="false" ht="15" hidden="false" customHeight="false" outlineLevel="0" collapsed="false">
      <c r="A7" s="0" t="n">
        <v>4</v>
      </c>
      <c r="B7" s="0" t="str">
        <f aca="false">INDEX(Annual_Sold_CY!$A$3:$A$304,MATCH(A7,Annual_Sold_CY!$K$3:$K$304,0))</f>
        <v>HIMACHAL PRADESH</v>
      </c>
      <c r="C7" s="2" t="n">
        <f aca="false">INDEX(Annual_Sold_CY!$B$3:$B$304,MATCH(B7,Annual_Sold_CY!$A$3:$A$304,0))</f>
        <v>3088.63</v>
      </c>
      <c r="D7" s="3" t="n">
        <f aca="false">IF(C$20=0,0,C7/C$20*100)</f>
        <v>5.47373603400964</v>
      </c>
      <c r="F7" s="0" t="n">
        <v>4</v>
      </c>
      <c r="G7" s="0" t="str">
        <f aca="false">INDEX(Annual_Sold_CY!$A$3:$A$304,MATCH(F7,Annual_Sold_CY!$L$3:$L$304,0))</f>
        <v>SEIL ENERGY INDIA (EX-SEMBCORP)</v>
      </c>
      <c r="H7" s="2" t="n">
        <f aca="false">INDEX(Annual_Sold_CY!$C$3:$C$304,MATCH(G7,Annual_Sold_CY!$A$3:$A$304,0))</f>
        <v>3408.24</v>
      </c>
      <c r="I7" s="3" t="n">
        <f aca="false">IF(H$20=0,0,H7/H$20*100)</f>
        <v>5.18937099203372</v>
      </c>
      <c r="K7" s="0" t="n">
        <v>4</v>
      </c>
      <c r="L7" s="0" t="str">
        <f aca="false">INDEX(Annual_Sold_CY!$A$3:$A$304,MATCH(K7,Annual_Sold_CY!$M$3:$M$304,0))</f>
        <v>MADHYA PRADESH</v>
      </c>
      <c r="M7" s="2" t="n">
        <f aca="false">INDEX(Annual_Sold_CY!$D$3:$D$304,MATCH(L7,Annual_Sold_CY!$A$3:$A$304,0))</f>
        <v>2528.98</v>
      </c>
      <c r="N7" s="3" t="n">
        <f aca="false">IF(M$20=0,0,M7/M$20*100)</f>
        <v>4.70134117553235</v>
      </c>
      <c r="P7" s="0" t="n">
        <v>4</v>
      </c>
      <c r="Q7" s="0" t="str">
        <f aca="false">INDEX(Annual_Sold_CY!$A$3:$A$304,MATCH(P7,Annual_Sold_CY!$N$3:$N$304,0))</f>
        <v>DELHI</v>
      </c>
      <c r="R7" s="2" t="n">
        <f aca="false">INDEX(Annual_Sold_CY!$E$3:$E$304,MATCH(Q7,Annual_Sold_CY!$A$3:$A$304,0))</f>
        <v>1987.07</v>
      </c>
      <c r="S7" s="3" t="n">
        <f aca="false">IF(R$20=0,0,R7/R$20*100)</f>
        <v>3.75779608844039</v>
      </c>
      <c r="U7" s="0" t="n">
        <v>4</v>
      </c>
      <c r="V7" s="0" t="str">
        <f aca="false">INDEX(Annual_Sold_CY!$A$3:$A$304,MATCH(U7,Annual_Sold_CY!$O$3:$O$304,0))</f>
        <v>ADANI POWER - RAIPUR TPP (EX-GMR CHHATTISGARH)</v>
      </c>
      <c r="W7" s="2" t="n">
        <f aca="false">INDEX(Annual_Sold_CY!$F$3:$F$304,MATCH(V7,Annual_Sold_CY!$A$3:$A$304,0))</f>
        <v>2839.61</v>
      </c>
      <c r="X7" s="3" t="n">
        <f aca="false">IF(W$20=0,0,W7/W$20*100)</f>
        <v>4.78802597091951</v>
      </c>
      <c r="Z7" s="0" t="n">
        <v>4</v>
      </c>
      <c r="AA7" s="0" t="str">
        <f aca="false">INDEX(Annual_Sold_CY!$A$3:$A$304,MATCH(Z7,Annual_Sold_CY!$P$3:$P$304,0))</f>
        <v>HARYANA</v>
      </c>
      <c r="AB7" s="2" t="n">
        <f aca="false">INDEX(Annual_Sold_CY!$G$3:$G$304,MATCH(AA7,Annual_Sold_CY!$A$3:$A$304,0))</f>
        <v>2526.79</v>
      </c>
      <c r="AC7" s="3" t="n">
        <f aca="false">IF(AB$20=0,0,AB7/AB$20*100)</f>
        <v>4.17965574652239</v>
      </c>
      <c r="AE7" s="0" t="n">
        <v>4</v>
      </c>
      <c r="AF7" s="0" t="str">
        <f aca="false">INDEX(Annual_Sold_CY!$A$3:$A$304,MATCH(AE7,Annual_Sold_CY!$Q$3:$Q$304,0))</f>
        <v>KSK MAHANADI</v>
      </c>
      <c r="AG7" s="2" t="n">
        <f aca="false">INDEX(Annual_Sold_CY!$H$3:$H$304,MATCH(AF7,Annual_Sold_CY!$A$3:$A$304,0))</f>
        <v>1036.83</v>
      </c>
      <c r="AH7" s="3" t="n">
        <f aca="false">IF(AG$20=0,0,AG7/AG$20*100)</f>
        <v>5.29399564503847</v>
      </c>
    </row>
    <row r="8" customFormat="false" ht="15" hidden="false" customHeight="false" outlineLevel="0" collapsed="false">
      <c r="A8" s="0" t="n">
        <v>5</v>
      </c>
      <c r="B8" s="0" t="str">
        <f aca="false">INDEX(Annual_Sold_CY!$A$3:$A$304,MATCH(A8,Annual_Sold_CY!$K$3:$K$304,0))</f>
        <v>GUJARAT</v>
      </c>
      <c r="C8" s="2" t="n">
        <f aca="false">INDEX(Annual_Sold_CY!$B$3:$B$304,MATCH(B8,Annual_Sold_CY!$A$3:$A$304,0))</f>
        <v>3025.52</v>
      </c>
      <c r="D8" s="3" t="n">
        <f aca="false">IF(C$20=0,0,C8/C$20*100)</f>
        <v>5.36189114449346</v>
      </c>
      <c r="F8" s="0" t="n">
        <v>5</v>
      </c>
      <c r="G8" s="0" t="str">
        <f aca="false">INDEX(Annual_Sold_CY!$A$3:$A$304,MATCH(F8,Annual_Sold_CY!$L$3:$L$304,0))</f>
        <v>TEESTA URJA (TEESTA-III HEP)</v>
      </c>
      <c r="H8" s="2" t="n">
        <f aca="false">INDEX(Annual_Sold_CY!$C$3:$C$304,MATCH(G8,Annual_Sold_CY!$A$3:$A$304,0))</f>
        <v>3024.68</v>
      </c>
      <c r="I8" s="3" t="n">
        <f aca="false">IF(H$20=0,0,H8/H$20*100)</f>
        <v>4.60536425022432</v>
      </c>
      <c r="K8" s="0" t="n">
        <v>5</v>
      </c>
      <c r="L8" s="0" t="str">
        <f aca="false">INDEX(Annual_Sold_CY!$A$3:$A$304,MATCH(K8,Annual_Sold_CY!$M$3:$M$304,0))</f>
        <v>CHHATTISGARH</v>
      </c>
      <c r="M8" s="2" t="n">
        <f aca="false">INDEX(Annual_Sold_CY!$D$3:$D$304,MATCH(L8,Annual_Sold_CY!$A$3:$A$304,0))</f>
        <v>2432.45</v>
      </c>
      <c r="N8" s="3" t="n">
        <f aca="false">IF(M$20=0,0,M8/M$20*100)</f>
        <v>4.52189315155662</v>
      </c>
      <c r="P8" s="0" t="n">
        <v>5</v>
      </c>
      <c r="Q8" s="0" t="str">
        <f aca="false">INDEX(Annual_Sold_CY!$A$3:$A$304,MATCH(P8,Annual_Sold_CY!$N$3:$N$304,0))</f>
        <v>DB POWER</v>
      </c>
      <c r="R8" s="2" t="n">
        <f aca="false">INDEX(Annual_Sold_CY!$E$3:$E$304,MATCH(Q8,Annual_Sold_CY!$A$3:$A$304,0))</f>
        <v>1884.31</v>
      </c>
      <c r="S8" s="3" t="n">
        <f aca="false">IF(R$20=0,0,R8/R$20*100)</f>
        <v>3.56346416956076</v>
      </c>
      <c r="U8" s="0" t="n">
        <v>5</v>
      </c>
      <c r="V8" s="0" t="str">
        <f aca="false">INDEX(Annual_Sold_CY!$A$3:$A$304,MATCH(U8,Annual_Sold_CY!$O$3:$O$304,0))</f>
        <v>MAHAN ENERGEN (EX-ESSAR POWER MP)</v>
      </c>
      <c r="W8" s="2" t="n">
        <f aca="false">INDEX(Annual_Sold_CY!$F$3:$F$304,MATCH(V8,Annual_Sold_CY!$A$3:$A$304,0))</f>
        <v>2832</v>
      </c>
      <c r="X8" s="3" t="n">
        <f aca="false">IF(W$20=0,0,W8/W$20*100)</f>
        <v>4.77519432233442</v>
      </c>
      <c r="Z8" s="0" t="n">
        <v>5</v>
      </c>
      <c r="AA8" s="0" t="str">
        <f aca="false">INDEX(Annual_Sold_CY!$A$3:$A$304,MATCH(Z8,Annual_Sold_CY!$P$3:$P$304,0))</f>
        <v>TAMIL NADU</v>
      </c>
      <c r="AB8" s="2" t="n">
        <f aca="false">INDEX(Annual_Sold_CY!$G$3:$G$304,MATCH(AA8,Annual_Sold_CY!$A$3:$A$304,0))</f>
        <v>2321.74</v>
      </c>
      <c r="AC8" s="3" t="n">
        <f aca="false">IF(AB$20=0,0,AB8/AB$20*100)</f>
        <v>3.84047504261569</v>
      </c>
      <c r="AE8" s="0" t="n">
        <v>5</v>
      </c>
      <c r="AF8" s="0" t="str">
        <f aca="false">INDEX(Annual_Sold_CY!$A$3:$A$304,MATCH(AE8,Annual_Sold_CY!$Q$3:$Q$304,0))</f>
        <v>BIHAR</v>
      </c>
      <c r="AG8" s="2" t="n">
        <f aca="false">INDEX(Annual_Sold_CY!$H$3:$H$304,MATCH(AF8,Annual_Sold_CY!$A$3:$A$304,0))</f>
        <v>883.76</v>
      </c>
      <c r="AH8" s="3" t="n">
        <f aca="false">IF(AG$20=0,0,AG8/AG$20*100)</f>
        <v>4.51242883718565</v>
      </c>
    </row>
    <row r="9" customFormat="false" ht="15" hidden="false" customHeight="false" outlineLevel="0" collapsed="false">
      <c r="A9" s="0" t="n">
        <v>6</v>
      </c>
      <c r="B9" s="0" t="str">
        <f aca="false">INDEX(Annual_Sold_CY!$A$3:$A$304,MATCH(A9,Annual_Sold_CY!$K$3:$K$304,0))</f>
        <v>UTTAR PRADESH</v>
      </c>
      <c r="C9" s="2" t="n">
        <f aca="false">INDEX(Annual_Sold_CY!$B$3:$B$304,MATCH(B9,Annual_Sold_CY!$A$3:$A$304,0))</f>
        <v>2809.73</v>
      </c>
      <c r="D9" s="3" t="n">
        <f aca="false">IF(C$20=0,0,C9/C$20*100)</f>
        <v>4.97946349897459</v>
      </c>
      <c r="F9" s="0" t="n">
        <v>6</v>
      </c>
      <c r="G9" s="0" t="str">
        <f aca="false">INDEX(Annual_Sold_CY!$A$3:$A$304,MATCH(F9,Annual_Sold_CY!$L$3:$L$304,0))</f>
        <v>KARNATAKA</v>
      </c>
      <c r="H9" s="2" t="n">
        <f aca="false">INDEX(Annual_Sold_CY!$C$3:$C$304,MATCH(G9,Annual_Sold_CY!$A$3:$A$304,0))</f>
        <v>3006.33</v>
      </c>
      <c r="I9" s="3" t="n">
        <f aca="false">IF(H$20=0,0,H9/H$20*100)</f>
        <v>4.57742462223339</v>
      </c>
      <c r="K9" s="0" t="n">
        <v>6</v>
      </c>
      <c r="L9" s="0" t="str">
        <f aca="false">INDEX(Annual_Sold_CY!$A$3:$A$304,MATCH(K9,Annual_Sold_CY!$M$3:$M$304,0))</f>
        <v>KARNATAKA</v>
      </c>
      <c r="M9" s="2" t="n">
        <f aca="false">INDEX(Annual_Sold_CY!$D$3:$D$304,MATCH(L9,Annual_Sold_CY!$A$3:$A$304,0))</f>
        <v>2221.31</v>
      </c>
      <c r="N9" s="3" t="n">
        <f aca="false">IF(M$20=0,0,M9/M$20*100)</f>
        <v>4.12938661698462</v>
      </c>
      <c r="P9" s="0" t="n">
        <v>6</v>
      </c>
      <c r="Q9" s="0" t="str">
        <f aca="false">INDEX(Annual_Sold_CY!$A$3:$A$304,MATCH(P9,Annual_Sold_CY!$N$3:$N$304,0))</f>
        <v>ADANI POWER - RAIPUR TPP (EX-GMR CHHATTISGARH)</v>
      </c>
      <c r="R9" s="2" t="n">
        <f aca="false">INDEX(Annual_Sold_CY!$E$3:$E$304,MATCH(Q9,Annual_Sold_CY!$A$3:$A$304,0))</f>
        <v>1647.87</v>
      </c>
      <c r="S9" s="3" t="n">
        <f aca="false">IF(R$20=0,0,R9/R$20*100)</f>
        <v>3.11632677271473</v>
      </c>
      <c r="U9" s="0" t="n">
        <v>6</v>
      </c>
      <c r="V9" s="0" t="str">
        <f aca="false">INDEX(Annual_Sold_CY!$A$3:$A$304,MATCH(U9,Annual_Sold_CY!$O$3:$O$304,0))</f>
        <v>ODISHA</v>
      </c>
      <c r="W9" s="2" t="n">
        <f aca="false">INDEX(Annual_Sold_CY!$F$3:$F$304,MATCH(V9,Annual_Sold_CY!$A$3:$A$304,0))</f>
        <v>2647.4</v>
      </c>
      <c r="X9" s="3" t="n">
        <f aca="false">IF(W$20=0,0,W9/W$20*100)</f>
        <v>4.4639298901653</v>
      </c>
      <c r="Z9" s="0" t="n">
        <v>6</v>
      </c>
      <c r="AA9" s="0" t="str">
        <f aca="false">INDEX(Annual_Sold_CY!$A$3:$A$304,MATCH(Z9,Annual_Sold_CY!$P$3:$P$304,0))</f>
        <v>MAHAN ENERGEN (EX-ESSAR POWER MP)</v>
      </c>
      <c r="AB9" s="2" t="n">
        <f aca="false">INDEX(Annual_Sold_CY!$G$3:$G$304,MATCH(AA9,Annual_Sold_CY!$A$3:$A$304,0))</f>
        <v>1982.22</v>
      </c>
      <c r="AC9" s="3" t="n">
        <f aca="false">IF(AB$20=0,0,AB9/AB$20*100)</f>
        <v>3.27886259399143</v>
      </c>
      <c r="AE9" s="0" t="n">
        <v>6</v>
      </c>
      <c r="AF9" s="0" t="str">
        <f aca="false">INDEX(Annual_Sold_CY!$A$3:$A$304,MATCH(AE9,Annual_Sold_CY!$Q$3:$Q$304,0))</f>
        <v>CHHATTISGARH</v>
      </c>
      <c r="AG9" s="2" t="n">
        <f aca="false">INDEX(Annual_Sold_CY!$H$3:$H$304,MATCH(AF9,Annual_Sold_CY!$A$3:$A$304,0))</f>
        <v>840.69</v>
      </c>
      <c r="AH9" s="3" t="n">
        <f aca="false">IF(AG$20=0,0,AG9/AG$20*100)</f>
        <v>4.29251584042455</v>
      </c>
    </row>
    <row r="10" customFormat="false" ht="15" hidden="false" customHeight="false" outlineLevel="0" collapsed="false">
      <c r="A10" s="0" t="n">
        <v>7</v>
      </c>
      <c r="B10" s="0" t="str">
        <f aca="false">INDEX(Annual_Sold_CY!$A$3:$A$304,MATCH(A10,Annual_Sold_CY!$K$3:$K$304,0))</f>
        <v>JAYPEE NIGRIE STPP</v>
      </c>
      <c r="C10" s="2" t="n">
        <f aca="false">INDEX(Annual_Sold_CY!$B$3:$B$304,MATCH(B10,Annual_Sold_CY!$A$3:$A$304,0))</f>
        <v>2380.6</v>
      </c>
      <c r="D10" s="3" t="n">
        <f aca="false">IF(C$20=0,0,C10/C$20*100)</f>
        <v>4.21895015024893</v>
      </c>
      <c r="F10" s="0" t="n">
        <v>7</v>
      </c>
      <c r="G10" s="0" t="str">
        <f aca="false">INDEX(Annual_Sold_CY!$A$3:$A$304,MATCH(F10,Annual_Sold_CY!$L$3:$L$304,0))</f>
        <v>MADHYA PRADESH</v>
      </c>
      <c r="H10" s="2" t="n">
        <f aca="false">INDEX(Annual_Sold_CY!$C$3:$C$304,MATCH(G10,Annual_Sold_CY!$A$3:$A$304,0))</f>
        <v>2556.96</v>
      </c>
      <c r="I10" s="3" t="n">
        <f aca="false">IF(H$20=0,0,H10/H$20*100)</f>
        <v>3.89321586853935</v>
      </c>
      <c r="K10" s="0" t="n">
        <v>7</v>
      </c>
      <c r="L10" s="0" t="str">
        <f aca="false">INDEX(Annual_Sold_CY!$A$3:$A$304,MATCH(K10,Annual_Sold_CY!$M$3:$M$304,0))</f>
        <v>TELANGANA</v>
      </c>
      <c r="M10" s="2" t="n">
        <f aca="false">INDEX(Annual_Sold_CY!$D$3:$D$304,MATCH(L10,Annual_Sold_CY!$A$3:$A$304,0))</f>
        <v>1907.43</v>
      </c>
      <c r="N10" s="3" t="n">
        <f aca="false">IF(M$20=0,0,M10/M$20*100)</f>
        <v>3.54588774859653</v>
      </c>
      <c r="P10" s="0" t="n">
        <v>7</v>
      </c>
      <c r="Q10" s="0" t="str">
        <f aca="false">INDEX(Annual_Sold_CY!$A$3:$A$304,MATCH(P10,Annual_Sold_CY!$N$3:$N$304,0))</f>
        <v>JAYPEE NIGRIE STPP</v>
      </c>
      <c r="R10" s="2" t="n">
        <f aca="false">INDEX(Annual_Sold_CY!$E$3:$E$304,MATCH(Q10,Annual_Sold_CY!$A$3:$A$304,0))</f>
        <v>1547.43</v>
      </c>
      <c r="S10" s="3" t="n">
        <f aca="false">IF(R$20=0,0,R10/R$20*100)</f>
        <v>2.92638226189078</v>
      </c>
      <c r="U10" s="0" t="n">
        <v>7</v>
      </c>
      <c r="V10" s="0" t="str">
        <f aca="false">INDEX(Annual_Sold_CY!$A$3:$A$304,MATCH(U10,Annual_Sold_CY!$O$3:$O$304,0))</f>
        <v>KARNATAKA</v>
      </c>
      <c r="W10" s="2" t="n">
        <f aca="false">INDEX(Annual_Sold_CY!$F$3:$F$304,MATCH(V10,Annual_Sold_CY!$A$3:$A$304,0))</f>
        <v>2036.65</v>
      </c>
      <c r="X10" s="3" t="n">
        <f aca="false">IF(W$20=0,0,W10/W$20*100)</f>
        <v>3.43410999879322</v>
      </c>
      <c r="Z10" s="0" t="n">
        <v>7</v>
      </c>
      <c r="AA10" s="0" t="str">
        <f aca="false">INDEX(Annual_Sold_CY!$A$3:$A$304,MATCH(Z10,Annual_Sold_CY!$P$3:$P$304,0))</f>
        <v>CHHATTISGARH</v>
      </c>
      <c r="AB10" s="2" t="n">
        <f aca="false">INDEX(Annual_Sold_CY!$G$3:$G$304,MATCH(AA10,Annual_Sold_CY!$A$3:$A$304,0))</f>
        <v>1849.29</v>
      </c>
      <c r="AC10" s="3" t="n">
        <f aca="false">IF(AB$20=0,0,AB10/AB$20*100)</f>
        <v>3.05897821959339</v>
      </c>
      <c r="AE10" s="0" t="n">
        <v>7</v>
      </c>
      <c r="AF10" s="0" t="str">
        <f aca="false">INDEX(Annual_Sold_CY!$A$3:$A$304,MATCH(AE10,Annual_Sold_CY!$Q$3:$Q$304,0))</f>
        <v>TAMIL NADU</v>
      </c>
      <c r="AG10" s="2" t="n">
        <f aca="false">INDEX(Annual_Sold_CY!$H$3:$H$304,MATCH(AF10,Annual_Sold_CY!$A$3:$A$304,0))</f>
        <v>840.45</v>
      </c>
      <c r="AH10" s="3" t="n">
        <f aca="false">IF(AG$20=0,0,AG10/AG$20*100)</f>
        <v>4.29129041392763</v>
      </c>
    </row>
    <row r="11" customFormat="false" ht="15" hidden="false" customHeight="false" outlineLevel="0" collapsed="false">
      <c r="A11" s="0" t="n">
        <v>8</v>
      </c>
      <c r="B11" s="0" t="str">
        <f aca="false">INDEX(Annual_Sold_CY!$A$3:$A$304,MATCH(A11,Annual_Sold_CY!$K$3:$K$304,0))</f>
        <v>ADANI POWER - RAIPUR TPP (EX-GMR CHHATTISGARH)</v>
      </c>
      <c r="C11" s="2" t="n">
        <f aca="false">INDEX(Annual_Sold_CY!$B$3:$B$304,MATCH(B11,Annual_Sold_CY!$A$3:$A$304,0))</f>
        <v>2188.37</v>
      </c>
      <c r="D11" s="3" t="n">
        <f aca="false">IF(C$20=0,0,C11/C$20*100)</f>
        <v>3.87827603977999</v>
      </c>
      <c r="F11" s="0" t="n">
        <v>8</v>
      </c>
      <c r="G11" s="0" t="str">
        <f aca="false">INDEX(Annual_Sold_CY!$A$3:$A$304,MATCH(F11,Annual_Sold_CY!$L$3:$L$304,0))</f>
        <v>HIMACHAL PRADESH</v>
      </c>
      <c r="H11" s="2" t="n">
        <f aca="false">INDEX(Annual_Sold_CY!$C$3:$C$304,MATCH(G11,Annual_Sold_CY!$A$3:$A$304,0))</f>
        <v>2502.79</v>
      </c>
      <c r="I11" s="3" t="n">
        <f aca="false">IF(H$20=0,0,H11/H$20*100)</f>
        <v>3.81073686863369</v>
      </c>
      <c r="K11" s="0" t="n">
        <v>8</v>
      </c>
      <c r="L11" s="0" t="str">
        <f aca="false">INDEX(Annual_Sold_CY!$A$3:$A$304,MATCH(K11,Annual_Sold_CY!$M$3:$M$304,0))</f>
        <v>SEIL ENERGY INDIA (EX-SEMBCORP)</v>
      </c>
      <c r="M11" s="2" t="n">
        <f aca="false">INDEX(Annual_Sold_CY!$D$3:$D$304,MATCH(L11,Annual_Sold_CY!$A$3:$A$304,0))</f>
        <v>1887.2</v>
      </c>
      <c r="N11" s="3" t="n">
        <f aca="false">IF(M$20=0,0,M11/M$20*100)</f>
        <v>3.50828043972852</v>
      </c>
      <c r="P11" s="0" t="n">
        <v>8</v>
      </c>
      <c r="Q11" s="0" t="str">
        <f aca="false">INDEX(Annual_Sold_CY!$A$3:$A$304,MATCH(P11,Annual_Sold_CY!$N$3:$N$304,0))</f>
        <v>MADHYA PRADESH</v>
      </c>
      <c r="R11" s="2" t="n">
        <f aca="false">INDEX(Annual_Sold_CY!$E$3:$E$304,MATCH(Q11,Annual_Sold_CY!$A$3:$A$304,0))</f>
        <v>1539.32</v>
      </c>
      <c r="S11" s="3" t="n">
        <f aca="false">IF(R$20=0,0,R11/R$20*100)</f>
        <v>2.91104524493755</v>
      </c>
      <c r="U11" s="0" t="n">
        <v>8</v>
      </c>
      <c r="V11" s="0" t="str">
        <f aca="false">INDEX(Annual_Sold_CY!$A$3:$A$304,MATCH(U11,Annual_Sold_CY!$O$3:$O$304,0))</f>
        <v>JINDAL INDIA THERMAL POWER (JITPL)</v>
      </c>
      <c r="W11" s="2" t="n">
        <f aca="false">INDEX(Annual_Sold_CY!$F$3:$F$304,MATCH(V11,Annual_Sold_CY!$A$3:$A$304,0))</f>
        <v>1677.06</v>
      </c>
      <c r="X11" s="3" t="n">
        <f aca="false">IF(W$20=0,0,W11/W$20*100)</f>
        <v>2.8277850954146</v>
      </c>
      <c r="Z11" s="0" t="n">
        <v>8</v>
      </c>
      <c r="AA11" s="0" t="str">
        <f aca="false">INDEX(Annual_Sold_CY!$A$3:$A$304,MATCH(Z11,Annual_Sold_CY!$P$3:$P$304,0))</f>
        <v>MADHYA PRADESH</v>
      </c>
      <c r="AB11" s="2" t="n">
        <f aca="false">INDEX(Annual_Sold_CY!$G$3:$G$304,MATCH(AA11,Annual_Sold_CY!$A$3:$A$304,0))</f>
        <v>1762.13</v>
      </c>
      <c r="AC11" s="3" t="n">
        <f aca="false">IF(AB$20=0,0,AB11/AB$20*100)</f>
        <v>2.91480367605519</v>
      </c>
      <c r="AE11" s="0" t="n">
        <v>8</v>
      </c>
      <c r="AF11" s="0" t="str">
        <f aca="false">INDEX(Annual_Sold_CY!$A$3:$A$304,MATCH(AE11,Annual_Sold_CY!$Q$3:$Q$304,0))</f>
        <v>RAJASTHAN</v>
      </c>
      <c r="AG11" s="2" t="n">
        <f aca="false">INDEX(Annual_Sold_CY!$H$3:$H$304,MATCH(AF11,Annual_Sold_CY!$A$3:$A$304,0))</f>
        <v>714.58</v>
      </c>
      <c r="AH11" s="3" t="n">
        <f aca="false">IF(AG$20=0,0,AG11/AG$20*100)</f>
        <v>3.64860527572658</v>
      </c>
    </row>
    <row r="12" customFormat="false" ht="15" hidden="false" customHeight="false" outlineLevel="0" collapsed="false">
      <c r="A12" s="0" t="n">
        <v>9</v>
      </c>
      <c r="B12" s="0" t="str">
        <f aca="false">INDEX(Annual_Sold_CY!$A$3:$A$304,MATCH(A12,Annual_Sold_CY!$K$3:$K$304,0))</f>
        <v>MADHYA PRADESH</v>
      </c>
      <c r="C12" s="2" t="n">
        <f aca="false">INDEX(Annual_Sold_CY!$B$3:$B$304,MATCH(B12,Annual_Sold_CY!$A$3:$A$304,0))</f>
        <v>1791.95</v>
      </c>
      <c r="D12" s="3" t="n">
        <f aca="false">IF(C$20=0,0,C12/C$20*100)</f>
        <v>3.17573205147381</v>
      </c>
      <c r="F12" s="0" t="n">
        <v>9</v>
      </c>
      <c r="G12" s="0" t="str">
        <f aca="false">INDEX(Annual_Sold_CY!$A$3:$A$304,MATCH(F12,Annual_Sold_CY!$L$3:$L$304,0))</f>
        <v>BIHAR</v>
      </c>
      <c r="H12" s="2" t="n">
        <f aca="false">INDEX(Annual_Sold_CY!$C$3:$C$304,MATCH(G12,Annual_Sold_CY!$A$3:$A$304,0))</f>
        <v>2442.46</v>
      </c>
      <c r="I12" s="3" t="n">
        <f aca="false">IF(H$20=0,0,H12/H$20*100)</f>
        <v>3.71887868025804</v>
      </c>
      <c r="K12" s="0" t="n">
        <v>9</v>
      </c>
      <c r="L12" s="0" t="str">
        <f aca="false">INDEX(Annual_Sold_CY!$A$3:$A$304,MATCH(K12,Annual_Sold_CY!$M$3:$M$304,0))</f>
        <v>JINDAL POWER LTD - STAGE 2</v>
      </c>
      <c r="M12" s="2" t="n">
        <f aca="false">INDEX(Annual_Sold_CY!$D$3:$D$304,MATCH(L12,Annual_Sold_CY!$A$3:$A$304,0))</f>
        <v>1850.72</v>
      </c>
      <c r="N12" s="3" t="n">
        <f aca="false">IF(M$20=0,0,M12/M$20*100)</f>
        <v>3.44046459061805</v>
      </c>
      <c r="P12" s="0" t="n">
        <v>9</v>
      </c>
      <c r="Q12" s="0" t="str">
        <f aca="false">INDEX(Annual_Sold_CY!$A$3:$A$304,MATCH(P12,Annual_Sold_CY!$N$3:$N$304,0))</f>
        <v>NEPAL (NEA / NVVN)</v>
      </c>
      <c r="R12" s="2" t="n">
        <f aca="false">INDEX(Annual_Sold_CY!$E$3:$E$304,MATCH(Q12,Annual_Sold_CY!$A$3:$A$304,0))</f>
        <v>1525.11</v>
      </c>
      <c r="S12" s="3" t="n">
        <f aca="false">IF(R$20=0,0,R12/R$20*100)</f>
        <v>2.88417237059657</v>
      </c>
      <c r="U12" s="0" t="n">
        <v>9</v>
      </c>
      <c r="V12" s="0" t="str">
        <f aca="false">INDEX(Annual_Sold_CY!$A$3:$A$304,MATCH(U12,Annual_Sold_CY!$O$3:$O$304,0))</f>
        <v>HIMACHAL PRADESH</v>
      </c>
      <c r="W12" s="2" t="n">
        <f aca="false">INDEX(Annual_Sold_CY!$F$3:$F$304,MATCH(V12,Annual_Sold_CY!$A$3:$A$304,0))</f>
        <v>1674.63</v>
      </c>
      <c r="X12" s="3" t="n">
        <f aca="false">IF(W$20=0,0,W12/W$20*100)</f>
        <v>2.82368773587955</v>
      </c>
      <c r="Z12" s="0" t="n">
        <v>9</v>
      </c>
      <c r="AA12" s="0" t="str">
        <f aca="false">INDEX(Annual_Sold_CY!$A$3:$A$304,MATCH(Z12,Annual_Sold_CY!$P$3:$P$304,0))</f>
        <v>NTPC STATIONS</v>
      </c>
      <c r="AB12" s="2" t="n">
        <f aca="false">INDEX(Annual_Sold_CY!$G$3:$G$304,MATCH(AA12,Annual_Sold_CY!$A$3:$A$304,0))</f>
        <v>1749.1985</v>
      </c>
      <c r="AC12" s="3" t="n">
        <f aca="false">IF(AB$20=0,0,AB12/AB$20*100)</f>
        <v>2.89341320898584</v>
      </c>
      <c r="AE12" s="0" t="n">
        <v>9</v>
      </c>
      <c r="AF12" s="0" t="str">
        <f aca="false">INDEX(Annual_Sold_CY!$A$3:$A$304,MATCH(AE12,Annual_Sold_CY!$Q$3:$Q$304,0))</f>
        <v>ADANI POWER - RAIPUR TPP (EX-GMR CHHATTISGARH)</v>
      </c>
      <c r="AG12" s="2" t="n">
        <f aca="false">INDEX(Annual_Sold_CY!$H$3:$H$304,MATCH(AF12,Annual_Sold_CY!$A$3:$A$304,0))</f>
        <v>629.63</v>
      </c>
      <c r="AH12" s="3" t="n">
        <f aca="false">IF(AG$20=0,0,AG12/AG$20*100)</f>
        <v>3.21485535525165</v>
      </c>
    </row>
    <row r="13" customFormat="false" ht="15" hidden="false" customHeight="false" outlineLevel="0" collapsed="false">
      <c r="A13" s="0" t="n">
        <v>10</v>
      </c>
      <c r="B13" s="0" t="str">
        <f aca="false">INDEX(Annual_Sold_CY!$A$3:$A$304,MATCH(A13,Annual_Sold_CY!$K$3:$K$304,0))</f>
        <v>JINDAL POWER LTD - STAGE 1</v>
      </c>
      <c r="C13" s="2" t="n">
        <f aca="false">INDEX(Annual_Sold_CY!$B$3:$B$304,MATCH(B13,Annual_Sold_CY!$A$3:$A$304,0))</f>
        <v>1749.25</v>
      </c>
      <c r="D13" s="3" t="n">
        <f aca="false">IF(C$20=0,0,C13/C$20*100)</f>
        <v>3.1000581997492</v>
      </c>
      <c r="F13" s="0" t="n">
        <v>10</v>
      </c>
      <c r="G13" s="0" t="str">
        <f aca="false">INDEX(Annual_Sold_CY!$A$3:$A$304,MATCH(F13,Annual_Sold_CY!$L$3:$L$304,0))</f>
        <v>TELANGANA</v>
      </c>
      <c r="H13" s="2" t="n">
        <f aca="false">INDEX(Annual_Sold_CY!$C$3:$C$304,MATCH(G13,Annual_Sold_CY!$A$3:$A$304,0))</f>
        <v>2269.2</v>
      </c>
      <c r="I13" s="3" t="n">
        <f aca="false">IF(H$20=0,0,H13/H$20*100)</f>
        <v>3.45507377858452</v>
      </c>
      <c r="K13" s="0" t="n">
        <v>10</v>
      </c>
      <c r="L13" s="0" t="str">
        <f aca="false">INDEX(Annual_Sold_CY!$A$3:$A$304,MATCH(K13,Annual_Sold_CY!$M$3:$M$304,0))</f>
        <v>RAJASTHAN</v>
      </c>
      <c r="M13" s="2" t="n">
        <f aca="false">INDEX(Annual_Sold_CY!$D$3:$D$304,MATCH(L13,Annual_Sold_CY!$A$3:$A$304,0))</f>
        <v>1673.78</v>
      </c>
      <c r="N13" s="3" t="n">
        <f aca="false">IF(M$20=0,0,M13/M$20*100)</f>
        <v>3.11153541458712</v>
      </c>
      <c r="P13" s="0" t="n">
        <v>10</v>
      </c>
      <c r="Q13" s="0" t="str">
        <f aca="false">INDEX(Annual_Sold_CY!$A$3:$A$304,MATCH(P13,Annual_Sold_CY!$N$3:$N$304,0))</f>
        <v>MAHAN ENERGEN (EX-ESSAR POWER MP)</v>
      </c>
      <c r="R13" s="2" t="n">
        <f aca="false">INDEX(Annual_Sold_CY!$E$3:$E$304,MATCH(Q13,Annual_Sold_CY!$A$3:$A$304,0))</f>
        <v>1492.1</v>
      </c>
      <c r="S13" s="3" t="n">
        <f aca="false">IF(R$20=0,0,R13/R$20*100)</f>
        <v>2.82174636201135</v>
      </c>
      <c r="U13" s="0" t="n">
        <v>10</v>
      </c>
      <c r="V13" s="0" t="str">
        <f aca="false">INDEX(Annual_Sold_CY!$A$3:$A$304,MATCH(U13,Annual_Sold_CY!$O$3:$O$304,0))</f>
        <v>ADANI POWER - RAIGARH TPP (EX-REGL)</v>
      </c>
      <c r="W13" s="2" t="n">
        <f aca="false">INDEX(Annual_Sold_CY!$F$3:$F$304,MATCH(V13,Annual_Sold_CY!$A$3:$A$304,0))</f>
        <v>1585.3</v>
      </c>
      <c r="X13" s="3" t="n">
        <f aca="false">IF(W$20=0,0,W13/W$20*100)</f>
        <v>2.67306340367117</v>
      </c>
      <c r="Z13" s="0" t="n">
        <v>10</v>
      </c>
      <c r="AA13" s="0" t="str">
        <f aca="false">INDEX(Annual_Sold_CY!$A$3:$A$304,MATCH(Z13,Annual_Sold_CY!$P$3:$P$304,0))</f>
        <v>ADANI POWER - RAIPUR TPP (EX-GMR CHHATTISGARH)</v>
      </c>
      <c r="AB13" s="2" t="n">
        <f aca="false">INDEX(Annual_Sold_CY!$G$3:$G$304,MATCH(AA13,Annual_Sold_CY!$A$3:$A$304,0))</f>
        <v>1708.05</v>
      </c>
      <c r="AC13" s="3" t="n">
        <f aca="false">IF(AB$20=0,0,AB13/AB$20*100)</f>
        <v>2.8253479702894</v>
      </c>
      <c r="AE13" s="0" t="n">
        <v>10</v>
      </c>
      <c r="AF13" s="0" t="str">
        <f aca="false">INDEX(Annual_Sold_CY!$A$3:$A$304,MATCH(AE13,Annual_Sold_CY!$Q$3:$Q$304,0))</f>
        <v>TELANGANA</v>
      </c>
      <c r="AG13" s="2" t="n">
        <f aca="false">INDEX(Annual_Sold_CY!$H$3:$H$304,MATCH(AF13,Annual_Sold_CY!$A$3:$A$304,0))</f>
        <v>557.58</v>
      </c>
      <c r="AH13" s="3" t="n">
        <f aca="false">IF(AG$20=0,0,AG13/AG$20*100)</f>
        <v>2.84697210898657</v>
      </c>
    </row>
    <row r="14" customFormat="false" ht="15" hidden="false" customHeight="false" outlineLevel="0" collapsed="false">
      <c r="A14" s="0" t="n">
        <v>11</v>
      </c>
      <c r="B14" s="0" t="str">
        <f aca="false">INDEX(Annual_Sold_CY!$A$3:$A$304,MATCH(A14,Annual_Sold_CY!$K$3:$K$304,0))</f>
        <v>CHHATTISGARH</v>
      </c>
      <c r="C14" s="2" t="n">
        <f aca="false">INDEX(Annual_Sold_CY!$B$3:$B$304,MATCH(B14,Annual_Sold_CY!$A$3:$A$304,0))</f>
        <v>1629.91</v>
      </c>
      <c r="D14" s="3" t="n">
        <f aca="false">IF(C$20=0,0,C14/C$20*100)</f>
        <v>2.88856130361767</v>
      </c>
      <c r="F14" s="0" t="n">
        <v>11</v>
      </c>
      <c r="G14" s="0" t="str">
        <f aca="false">INDEX(Annual_Sold_CY!$A$3:$A$304,MATCH(F14,Annual_Sold_CY!$L$3:$L$304,0))</f>
        <v>RAJASTHAN</v>
      </c>
      <c r="H14" s="2" t="n">
        <f aca="false">INDEX(Annual_Sold_CY!$C$3:$C$304,MATCH(G14,Annual_Sold_CY!$A$3:$A$304,0))</f>
        <v>2219.48</v>
      </c>
      <c r="I14" s="3" t="n">
        <f aca="false">IF(H$20=0,0,H14/H$20*100)</f>
        <v>3.37937032879111</v>
      </c>
      <c r="K14" s="0" t="n">
        <v>11</v>
      </c>
      <c r="L14" s="0" t="str">
        <f aca="false">INDEX(Annual_Sold_CY!$A$3:$A$304,MATCH(K14,Annual_Sold_CY!$M$3:$M$304,0))</f>
        <v>NEPAL (NEA / NVVN)</v>
      </c>
      <c r="M14" s="2" t="n">
        <f aca="false">INDEX(Annual_Sold_CY!$D$3:$D$304,MATCH(L14,Annual_Sold_CY!$A$3:$A$304,0))</f>
        <v>1357.76</v>
      </c>
      <c r="N14" s="3" t="n">
        <f aca="false">IF(M$20=0,0,M14/M$20*100)</f>
        <v>2.52405831382249</v>
      </c>
      <c r="P14" s="0" t="n">
        <v>11</v>
      </c>
      <c r="Q14" s="0" t="str">
        <f aca="false">INDEX(Annual_Sold_CY!$A$3:$A$304,MATCH(P14,Annual_Sold_CY!$N$3:$N$304,0))</f>
        <v>JINDAL INDIA THERMAL POWER (JITPL)</v>
      </c>
      <c r="R14" s="2" t="n">
        <f aca="false">INDEX(Annual_Sold_CY!$E$3:$E$304,MATCH(Q14,Annual_Sold_CY!$A$3:$A$304,0))</f>
        <v>1395.67</v>
      </c>
      <c r="S14" s="3" t="n">
        <f aca="false">IF(R$20=0,0,R14/R$20*100)</f>
        <v>2.63938525907673</v>
      </c>
      <c r="U14" s="0" t="n">
        <v>11</v>
      </c>
      <c r="V14" s="0" t="str">
        <f aca="false">INDEX(Annual_Sold_CY!$A$3:$A$304,MATCH(U14,Annual_Sold_CY!$O$3:$O$304,0))</f>
        <v>NTPC STATIONS</v>
      </c>
      <c r="W14" s="2" t="n">
        <f aca="false">INDEX(Annual_Sold_CY!$F$3:$F$304,MATCH(V14,Annual_Sold_CY!$A$3:$A$304,0))</f>
        <v>1557.9108</v>
      </c>
      <c r="X14" s="3" t="n">
        <f aca="false">IF(W$20=0,0,W14/W$20*100)</f>
        <v>2.62688093462693</v>
      </c>
      <c r="Z14" s="0" t="n">
        <v>11</v>
      </c>
      <c r="AA14" s="0" t="str">
        <f aca="false">INDEX(Annual_Sold_CY!$A$3:$A$304,MATCH(Z14,Annual_Sold_CY!$P$3:$P$304,0))</f>
        <v>RAJASTHAN</v>
      </c>
      <c r="AB14" s="2" t="n">
        <f aca="false">INDEX(Annual_Sold_CY!$G$3:$G$304,MATCH(AA14,Annual_Sold_CY!$A$3:$A$304,0))</f>
        <v>1626.83</v>
      </c>
      <c r="AC14" s="3" t="n">
        <f aca="false">IF(AB$20=0,0,AB14/AB$20*100)</f>
        <v>2.69099899798361</v>
      </c>
      <c r="AE14" s="0" t="n">
        <v>11</v>
      </c>
      <c r="AF14" s="0" t="str">
        <f aca="false">INDEX(Annual_Sold_CY!$A$3:$A$304,MATCH(AE14,Annual_Sold_CY!$Q$3:$Q$304,0))</f>
        <v>JINDAL POWER LTD - STAGE 1</v>
      </c>
      <c r="AG14" s="2" t="n">
        <f aca="false">INDEX(Annual_Sold_CY!$H$3:$H$304,MATCH(AF14,Annual_Sold_CY!$A$3:$A$304,0))</f>
        <v>444.69</v>
      </c>
      <c r="AH14" s="3" t="n">
        <f aca="false">IF(AG$20=0,0,AG14/AG$20*100)</f>
        <v>2.27056212049435</v>
      </c>
    </row>
    <row r="15" customFormat="false" ht="15" hidden="false" customHeight="false" outlineLevel="0" collapsed="false">
      <c r="A15" s="0" t="n">
        <v>12</v>
      </c>
      <c r="B15" s="0" t="str">
        <f aca="false">INDEX(Annual_Sold_CY!$A$3:$A$304,MATCH(A15,Annual_Sold_CY!$K$3:$K$304,0))</f>
        <v>JAMMU &amp; KASHMIR</v>
      </c>
      <c r="C15" s="2" t="n">
        <f aca="false">INDEX(Annual_Sold_CY!$B$3:$B$304,MATCH(B15,Annual_Sold_CY!$A$3:$A$304,0))</f>
        <v>1545.64</v>
      </c>
      <c r="D15" s="3" t="n">
        <f aca="false">IF(C$20=0,0,C15/C$20*100)</f>
        <v>2.73921621029604</v>
      </c>
      <c r="F15" s="0" t="n">
        <v>12</v>
      </c>
      <c r="G15" s="0" t="str">
        <f aca="false">INDEX(Annual_Sold_CY!$A$3:$A$304,MATCH(F15,Annual_Sold_CY!$L$3:$L$304,0))</f>
        <v>JINDAL POWER LTD - STAGE 1</v>
      </c>
      <c r="H15" s="2" t="n">
        <f aca="false">INDEX(Annual_Sold_CY!$C$3:$C$304,MATCH(G15,Annual_Sold_CY!$A$3:$A$304,0))</f>
        <v>2137.03</v>
      </c>
      <c r="I15" s="3" t="n">
        <f aca="false">IF(H$20=0,0,H15/H$20*100)</f>
        <v>3.25383232727326</v>
      </c>
      <c r="K15" s="0" t="n">
        <v>12</v>
      </c>
      <c r="L15" s="0" t="str">
        <f aca="false">INDEX(Annual_Sold_CY!$A$3:$A$304,MATCH(K15,Annual_Sold_CY!$M$3:$M$304,0))</f>
        <v>JINDAL INDIA THERMAL POWER (JITPL)</v>
      </c>
      <c r="M15" s="2" t="n">
        <f aca="false">INDEX(Annual_Sold_CY!$D$3:$D$304,MATCH(L15,Annual_Sold_CY!$A$3:$A$304,0))</f>
        <v>1325.92</v>
      </c>
      <c r="N15" s="3" t="n">
        <f aca="false">IF(M$20=0,0,M15/M$20*100)</f>
        <v>2.46486816481817</v>
      </c>
      <c r="P15" s="0" t="n">
        <v>12</v>
      </c>
      <c r="Q15" s="0" t="str">
        <f aca="false">INDEX(Annual_Sold_CY!$A$3:$A$304,MATCH(P15,Annual_Sold_CY!$N$3:$N$304,0))</f>
        <v>WEST BENGAL</v>
      </c>
      <c r="R15" s="2" t="n">
        <f aca="false">INDEX(Annual_Sold_CY!$E$3:$E$304,MATCH(Q15,Annual_Sold_CY!$A$3:$A$304,0))</f>
        <v>1327</v>
      </c>
      <c r="S15" s="3" t="n">
        <f aca="false">IF(R$20=0,0,R15/R$20*100)</f>
        <v>2.5095217628772</v>
      </c>
      <c r="U15" s="0" t="n">
        <v>12</v>
      </c>
      <c r="V15" s="0" t="str">
        <f aca="false">INDEX(Annual_Sold_CY!$A$3:$A$304,MATCH(U15,Annual_Sold_CY!$O$3:$O$304,0))</f>
        <v>HARYANA</v>
      </c>
      <c r="W15" s="2" t="n">
        <f aca="false">INDEX(Annual_Sold_CY!$F$3:$F$304,MATCH(V15,Annual_Sold_CY!$A$3:$A$304,0))</f>
        <v>1545.44</v>
      </c>
      <c r="X15" s="3" t="n">
        <f aca="false">IF(W$20=0,0,W15/W$20*100)</f>
        <v>2.60585321804679</v>
      </c>
      <c r="Z15" s="0" t="n">
        <v>12</v>
      </c>
      <c r="AA15" s="0" t="str">
        <f aca="false">INDEX(Annual_Sold_CY!$A$3:$A$304,MATCH(Z15,Annual_Sold_CY!$P$3:$P$304,0))</f>
        <v>JINDAL POWER LTD - STAGE 1</v>
      </c>
      <c r="AB15" s="2" t="n">
        <f aca="false">INDEX(Annual_Sold_CY!$G$3:$G$304,MATCH(AA15,Annual_Sold_CY!$A$3:$A$304,0))</f>
        <v>1513.84</v>
      </c>
      <c r="AC15" s="3" t="n">
        <f aca="false">IF(AB$20=0,0,AB15/AB$20*100)</f>
        <v>2.50409810681357</v>
      </c>
      <c r="AE15" s="0" t="n">
        <v>12</v>
      </c>
      <c r="AF15" s="0" t="str">
        <f aca="false">INDEX(Annual_Sold_CY!$A$3:$A$304,MATCH(AE15,Annual_Sold_CY!$Q$3:$Q$304,0))</f>
        <v>HARYANA</v>
      </c>
      <c r="AG15" s="2" t="n">
        <f aca="false">INDEX(Annual_Sold_CY!$H$3:$H$304,MATCH(AF15,Annual_Sold_CY!$A$3:$A$304,0))</f>
        <v>433.67</v>
      </c>
      <c r="AH15" s="3" t="n">
        <f aca="false">IF(AG$20=0,0,AG15/AG$20*100)</f>
        <v>2.21429462051043</v>
      </c>
    </row>
    <row r="16" customFormat="false" ht="15" hidden="false" customHeight="false" outlineLevel="0" collapsed="false">
      <c r="A16" s="0" t="n">
        <v>13</v>
      </c>
      <c r="B16" s="0" t="str">
        <f aca="false">INDEX(Annual_Sold_CY!$A$3:$A$304,MATCH(A16,Annual_Sold_CY!$K$3:$K$304,0))</f>
        <v>ASSAM</v>
      </c>
      <c r="C16" s="2" t="n">
        <f aca="false">INDEX(Annual_Sold_CY!$B$3:$B$304,MATCH(B16,Annual_Sold_CY!$A$3:$A$304,0))</f>
        <v>1315.67</v>
      </c>
      <c r="D16" s="3" t="n">
        <f aca="false">IF(C$20=0,0,C16/C$20*100)</f>
        <v>2.33165846600773</v>
      </c>
      <c r="F16" s="0" t="n">
        <v>13</v>
      </c>
      <c r="G16" s="0" t="str">
        <f aca="false">INDEX(Annual_Sold_CY!$A$3:$A$304,MATCH(F16,Annual_Sold_CY!$L$3:$L$304,0))</f>
        <v>DELHI</v>
      </c>
      <c r="H16" s="2" t="n">
        <f aca="false">INDEX(Annual_Sold_CY!$C$3:$C$304,MATCH(G16,Annual_Sold_CY!$A$3:$A$304,0))</f>
        <v>1986.75</v>
      </c>
      <c r="I16" s="3" t="n">
        <f aca="false">IF(H$20=0,0,H16/H$20*100)</f>
        <v>3.02501667089847</v>
      </c>
      <c r="K16" s="0" t="n">
        <v>13</v>
      </c>
      <c r="L16" s="0" t="str">
        <f aca="false">INDEX(Annual_Sold_CY!$A$3:$A$304,MATCH(K16,Annual_Sold_CY!$M$3:$M$304,0))</f>
        <v>DELHI</v>
      </c>
      <c r="M16" s="2" t="n">
        <f aca="false">INDEX(Annual_Sold_CY!$D$3:$D$304,MATCH(L16,Annual_Sold_CY!$A$3:$A$304,0))</f>
        <v>1323.71</v>
      </c>
      <c r="N16" s="3" t="n">
        <f aca="false">IF(M$20=0,0,M16/M$20*100)</f>
        <v>2.46075980334519</v>
      </c>
      <c r="P16" s="0" t="n">
        <v>13</v>
      </c>
      <c r="Q16" s="0" t="str">
        <f aca="false">INDEX(Annual_Sold_CY!$A$3:$A$304,MATCH(P16,Annual_Sold_CY!$N$3:$N$304,0))</f>
        <v>ODISHA</v>
      </c>
      <c r="R16" s="2" t="n">
        <f aca="false">INDEX(Annual_Sold_CY!$E$3:$E$304,MATCH(Q16,Annual_Sold_CY!$A$3:$A$304,0))</f>
        <v>1325.74</v>
      </c>
      <c r="S16" s="3" t="n">
        <f aca="false">IF(R$20=0,0,R16/R$20*100)</f>
        <v>2.50713894643317</v>
      </c>
      <c r="U16" s="0" t="n">
        <v>13</v>
      </c>
      <c r="V16" s="0" t="str">
        <f aca="false">INDEX(Annual_Sold_CY!$A$3:$A$304,MATCH(U16,Annual_Sold_CY!$O$3:$O$304,0))</f>
        <v>MADHYA PRADESH</v>
      </c>
      <c r="W16" s="2" t="n">
        <f aca="false">INDEX(Annual_Sold_CY!$F$3:$F$304,MATCH(V16,Annual_Sold_CY!$A$3:$A$304,0))</f>
        <v>1528.65</v>
      </c>
      <c r="X16" s="3" t="n">
        <f aca="false">IF(W$20=0,0,W16/W$20*100)</f>
        <v>2.57754265566261</v>
      </c>
      <c r="Z16" s="0" t="n">
        <v>13</v>
      </c>
      <c r="AA16" s="0" t="str">
        <f aca="false">INDEX(Annual_Sold_CY!$A$3:$A$304,MATCH(Z16,Annual_Sold_CY!$P$3:$P$304,0))</f>
        <v>DELHI</v>
      </c>
      <c r="AB16" s="2" t="n">
        <f aca="false">INDEX(Annual_Sold_CY!$G$3:$G$304,MATCH(AA16,Annual_Sold_CY!$A$3:$A$304,0))</f>
        <v>1450.89</v>
      </c>
      <c r="AC16" s="3" t="n">
        <f aca="false">IF(AB$20=0,0,AB16/AB$20*100)</f>
        <v>2.39997020966201</v>
      </c>
      <c r="AE16" s="0" t="n">
        <v>13</v>
      </c>
      <c r="AF16" s="0" t="str">
        <f aca="false">INDEX(Annual_Sold_CY!$A$3:$A$304,MATCH(AE16,Annual_Sold_CY!$Q$3:$Q$304,0))</f>
        <v>NTPC STATIONS</v>
      </c>
      <c r="AG16" s="2" t="n">
        <f aca="false">INDEX(Annual_Sold_CY!$H$3:$H$304,MATCH(AF16,Annual_Sold_CY!$A$3:$A$304,0))</f>
        <v>430.94</v>
      </c>
      <c r="AH16" s="3" t="n">
        <f aca="false">IF(AG$20=0,0,AG16/AG$20*100)</f>
        <v>2.20035539410788</v>
      </c>
    </row>
    <row r="17" customFormat="false" ht="15" hidden="false" customHeight="false" outlineLevel="0" collapsed="false">
      <c r="A17" s="0" t="n">
        <v>14</v>
      </c>
      <c r="B17" s="0" t="str">
        <f aca="false">INDEX(Annual_Sold_CY!$A$3:$A$304,MATCH(A17,Annual_Sold_CY!$K$3:$K$304,0))</f>
        <v>JINDAL POWER LTD - STAGE 2</v>
      </c>
      <c r="C17" s="2" t="n">
        <f aca="false">INDEX(Annual_Sold_CY!$B$3:$B$304,MATCH(B17,Annual_Sold_CY!$A$3:$A$304,0))</f>
        <v>1232.5</v>
      </c>
      <c r="D17" s="3" t="n">
        <f aca="false">IF(C$20=0,0,C17/C$20*100)</f>
        <v>2.18426281617315</v>
      </c>
      <c r="F17" s="0" t="n">
        <v>14</v>
      </c>
      <c r="G17" s="0" t="str">
        <f aca="false">INDEX(Annual_Sold_CY!$A$3:$A$304,MATCH(F17,Annual_Sold_CY!$L$3:$L$304,0))</f>
        <v>CHHATTISGARH</v>
      </c>
      <c r="H17" s="2" t="n">
        <f aca="false">INDEX(Annual_Sold_CY!$C$3:$C$304,MATCH(G17,Annual_Sold_CY!$A$3:$A$304,0))</f>
        <v>1848.17</v>
      </c>
      <c r="I17" s="3" t="n">
        <f aca="false">IF(H$20=0,0,H17/H$20*100)</f>
        <v>2.81401538223451</v>
      </c>
      <c r="K17" s="0" t="n">
        <v>14</v>
      </c>
      <c r="L17" s="0" t="str">
        <f aca="false">INDEX(Annual_Sold_CY!$A$3:$A$304,MATCH(K17,Annual_Sold_CY!$M$3:$M$304,0))</f>
        <v>HIMACHAL PRADESH</v>
      </c>
      <c r="M17" s="2" t="n">
        <f aca="false">INDEX(Annual_Sold_CY!$D$3:$D$304,MATCH(L17,Annual_Sold_CY!$A$3:$A$304,0))</f>
        <v>1319.6</v>
      </c>
      <c r="N17" s="3" t="n">
        <f aca="false">IF(M$20=0,0,M17/M$20*100)</f>
        <v>2.45311936639771</v>
      </c>
      <c r="P17" s="0" t="n">
        <v>14</v>
      </c>
      <c r="Q17" s="0" t="str">
        <f aca="false">INDEX(Annual_Sold_CY!$A$3:$A$304,MATCH(P17,Annual_Sold_CY!$N$3:$N$304,0))</f>
        <v>JINDAL POWER LTD - STAGE 2</v>
      </c>
      <c r="R17" s="2" t="n">
        <f aca="false">INDEX(Annual_Sold_CY!$E$3:$E$304,MATCH(Q17,Annual_Sold_CY!$A$3:$A$304,0))</f>
        <v>1310.49</v>
      </c>
      <c r="S17" s="3" t="n">
        <f aca="false">IF(R$20=0,0,R17/R$20*100)</f>
        <v>2.47829930296378</v>
      </c>
      <c r="U17" s="0" t="n">
        <v>14</v>
      </c>
      <c r="V17" s="0" t="str">
        <f aca="false">INDEX(Annual_Sold_CY!$A$3:$A$304,MATCH(U17,Annual_Sold_CY!$O$3:$O$304,0))</f>
        <v>JINDAL POWER LTD - STAGE 1</v>
      </c>
      <c r="W17" s="2" t="n">
        <f aca="false">INDEX(Annual_Sold_CY!$F$3:$F$304,MATCH(V17,Annual_Sold_CY!$A$3:$A$304,0))</f>
        <v>1473.66</v>
      </c>
      <c r="X17" s="3" t="n">
        <f aca="false">IF(W$20=0,0,W17/W$20*100)</f>
        <v>2.48482092692491</v>
      </c>
      <c r="Z17" s="0" t="n">
        <v>14</v>
      </c>
      <c r="AA17" s="0" t="str">
        <f aca="false">INDEX(Annual_Sold_CY!$A$3:$A$304,MATCH(Z17,Annual_Sold_CY!$P$3:$P$304,0))</f>
        <v>BIHAR</v>
      </c>
      <c r="AB17" s="2" t="n">
        <f aca="false">INDEX(Annual_Sold_CY!$G$3:$G$304,MATCH(AA17,Annual_Sold_CY!$A$3:$A$304,0))</f>
        <v>1349.22</v>
      </c>
      <c r="AC17" s="3" t="n">
        <f aca="false">IF(AB$20=0,0,AB17/AB$20*100)</f>
        <v>2.23179414447696</v>
      </c>
      <c r="AE17" s="0" t="n">
        <v>14</v>
      </c>
      <c r="AF17" s="0" t="str">
        <f aca="false">INDEX(Annual_Sold_CY!$A$3:$A$304,MATCH(AE17,Annual_Sold_CY!$Q$3:$Q$304,0))</f>
        <v>MAHAN ENERGEN (EX-ESSAR POWER MP)</v>
      </c>
      <c r="AG17" s="2" t="n">
        <f aca="false">INDEX(Annual_Sold_CY!$H$3:$H$304,MATCH(AF17,Annual_Sold_CY!$A$3:$A$304,0))</f>
        <v>420.03</v>
      </c>
      <c r="AH17" s="3" t="n">
        <f aca="false">IF(AG$20=0,0,AG17/AG$20*100)</f>
        <v>2.14464954793506</v>
      </c>
    </row>
    <row r="18" customFormat="false" ht="15" hidden="false" customHeight="false" outlineLevel="0" collapsed="false">
      <c r="A18" s="0" t="n">
        <v>15</v>
      </c>
      <c r="B18" s="0" t="str">
        <f aca="false">INDEX(Annual_Sold_CY!$A$3:$A$304,MATCH(A18,Annual_Sold_CY!$K$3:$K$304,0))</f>
        <v>DB POWER</v>
      </c>
      <c r="C18" s="2" t="n">
        <f aca="false">INDEX(Annual_Sold_CY!$B$3:$B$304,MATCH(B18,Annual_Sold_CY!$A$3:$A$304,0))</f>
        <v>1205.81</v>
      </c>
      <c r="D18" s="3" t="n">
        <f aca="false">IF(C$20=0,0,C18/C$20*100)</f>
        <v>2.13696222829188</v>
      </c>
      <c r="F18" s="0" t="n">
        <v>15</v>
      </c>
      <c r="G18" s="0" t="str">
        <f aca="false">INDEX(Annual_Sold_CY!$A$3:$A$304,MATCH(F18,Annual_Sold_CY!$L$3:$L$304,0))</f>
        <v>JINDAL INDIA THERMAL POWER (JITPL)</v>
      </c>
      <c r="H18" s="2" t="n">
        <f aca="false">INDEX(Annual_Sold_CY!$C$3:$C$304,MATCH(G18,Annual_Sold_CY!$A$3:$A$304,0))</f>
        <v>1442.97</v>
      </c>
      <c r="I18" s="3" t="n">
        <f aca="false">IF(H$20=0,0,H18/H$20*100)</f>
        <v>2.19705967313772</v>
      </c>
      <c r="K18" s="0" t="n">
        <v>15</v>
      </c>
      <c r="L18" s="0" t="str">
        <f aca="false">INDEX(Annual_Sold_CY!$A$3:$A$304,MATCH(K18,Annual_Sold_CY!$M$3:$M$304,0))</f>
        <v>TEESTA URJA (TEESTA-III HEP)</v>
      </c>
      <c r="M18" s="2" t="n">
        <f aca="false">INDEX(Annual_Sold_CY!$D$3:$D$304,MATCH(L18,Annual_Sold_CY!$A$3:$A$304,0))</f>
        <v>1236.15</v>
      </c>
      <c r="N18" s="3" t="n">
        <f aca="false">IF(M$20=0,0,M18/M$20*100)</f>
        <v>2.29798689358331</v>
      </c>
      <c r="P18" s="0" t="n">
        <v>15</v>
      </c>
      <c r="Q18" s="0" t="str">
        <f aca="false">INDEX(Annual_Sold_CY!$A$3:$A$304,MATCH(P18,Annual_Sold_CY!$N$3:$N$304,0))</f>
        <v>HARYANA</v>
      </c>
      <c r="R18" s="2" t="n">
        <f aca="false">INDEX(Annual_Sold_CY!$E$3:$E$304,MATCH(Q18,Annual_Sold_CY!$A$3:$A$304,0))</f>
        <v>1217.94</v>
      </c>
      <c r="S18" s="3" t="n">
        <f aca="false">IF(R$20=0,0,R18/R$20*100)</f>
        <v>2.30327576177743</v>
      </c>
      <c r="U18" s="0" t="n">
        <v>15</v>
      </c>
      <c r="V18" s="0" t="str">
        <f aca="false">INDEX(Annual_Sold_CY!$A$3:$A$304,MATCH(U18,Annual_Sold_CY!$O$3:$O$304,0))</f>
        <v>DELHI</v>
      </c>
      <c r="W18" s="2" t="n">
        <f aca="false">INDEX(Annual_Sold_CY!$F$3:$F$304,MATCH(V18,Annual_Sold_CY!$A$3:$A$304,0))</f>
        <v>1461.56</v>
      </c>
      <c r="X18" s="3" t="n">
        <f aca="false">IF(W$20=0,0,W18/W$20*100)</f>
        <v>2.464418437059</v>
      </c>
      <c r="Z18" s="0" t="n">
        <v>15</v>
      </c>
      <c r="AA18" s="0" t="str">
        <f aca="false">INDEX(Annual_Sold_CY!$A$3:$A$304,MATCH(Z18,Annual_Sold_CY!$P$3:$P$304,0))</f>
        <v>JAYPEE NIGRIE STPP</v>
      </c>
      <c r="AB18" s="2" t="n">
        <f aca="false">INDEX(Annual_Sold_CY!$G$3:$G$304,MATCH(AA18,Annual_Sold_CY!$A$3:$A$304,0))</f>
        <v>1338.69</v>
      </c>
      <c r="AC18" s="3" t="n">
        <f aca="false">IF(AB$20=0,0,AB18/AB$20*100)</f>
        <v>2.21437608638314</v>
      </c>
      <c r="AE18" s="0" t="n">
        <v>15</v>
      </c>
      <c r="AF18" s="0" t="str">
        <f aca="false">INDEX(Annual_Sold_CY!$A$3:$A$304,MATCH(AE18,Annual_Sold_CY!$Q$3:$Q$304,0))</f>
        <v>MADHYA PRADESH</v>
      </c>
      <c r="AG18" s="2" t="n">
        <f aca="false">INDEX(Annual_Sold_CY!$H$3:$H$304,MATCH(AF18,Annual_Sold_CY!$A$3:$A$304,0))</f>
        <v>383.95</v>
      </c>
      <c r="AH18" s="3" t="n">
        <f aca="false">IF(AG$20=0,0,AG18/AG$20*100)</f>
        <v>1.96042709789697</v>
      </c>
    </row>
    <row r="19" customFormat="false" ht="15" hidden="false" customHeight="false" outlineLevel="0" collapsed="false">
      <c r="B19" s="4" t="str">
        <f aca="false">"OTHERS ("&amp;(COUNTIF(Annual_Sold_CY!$B$3:$B$304,"&gt;0")-15)&amp;" players)"</f>
        <v>OTHERS (66 players)</v>
      </c>
      <c r="C19" s="2" t="n">
        <f aca="false">C20-SUM(C4:C18)</f>
        <v>20028.12</v>
      </c>
      <c r="D19" s="3" t="n">
        <f aca="false">IF(C20=0,0,C19/C20*100)</f>
        <v>35.4942619017069</v>
      </c>
      <c r="G19" s="4" t="str">
        <f aca="false">"OTHERS ("&amp;(COUNTIF(Annual_Sold_CY!$C$3:$C$304,"&gt;0")-15)&amp;" players)"</f>
        <v>OTHERS (82 players)</v>
      </c>
      <c r="H19" s="2" t="n">
        <f aca="false">H20-SUM(H4:H18)</f>
        <v>21413.904</v>
      </c>
      <c r="I19" s="3" t="n">
        <f aca="false">IF(H20=0,0,H19/H20*100)</f>
        <v>32.6047145282594</v>
      </c>
      <c r="L19" s="4" t="str">
        <f aca="false">"OTHERS ("&amp;(COUNTIF(Annual_Sold_CY!$D$3:$D$304,"&gt;0")-15)&amp;" players)"</f>
        <v>OTHERS (86 players)</v>
      </c>
      <c r="M19" s="2" t="n">
        <f aca="false">M20-SUM(M4:M18)</f>
        <v>17811.135</v>
      </c>
      <c r="N19" s="3" t="n">
        <f aca="false">IF(M20=0,0,M19/M20*100)</f>
        <v>33.1106700560959</v>
      </c>
      <c r="Q19" s="4" t="str">
        <f aca="false">"OTHERS ("&amp;(COUNTIF(Annual_Sold_CY!$E$3:$E$304,"&gt;0")-15)&amp;" players)"</f>
        <v>OTHERS (82 players)</v>
      </c>
      <c r="R19" s="2" t="n">
        <f aca="false">R20-SUM(R4:R18)</f>
        <v>19399.961</v>
      </c>
      <c r="S19" s="3" t="n">
        <f aca="false">IF(R20=0,0,R19/R20*100)</f>
        <v>36.6877349875425</v>
      </c>
      <c r="V19" s="4" t="str">
        <f aca="false">"OTHERS ("&amp;(COUNTIF(Annual_Sold_CY!$F$3:$F$304,"&gt;0")-15)&amp;" players)"</f>
        <v>OTHERS (168 players)</v>
      </c>
      <c r="W19" s="2" t="n">
        <f aca="false">W20-SUM(W4:W18)</f>
        <v>24999.6062</v>
      </c>
      <c r="X19" s="3" t="n">
        <f aca="false">IF(W20=0,0,W19/W20*100)</f>
        <v>42.1532406733179</v>
      </c>
      <c r="AA19" s="4" t="str">
        <f aca="false">"OTHERS ("&amp;(COUNTIF(Annual_Sold_CY!$G$3:$G$304,"&gt;0")-15)&amp;" players)"</f>
        <v>OTHERS (164 players)</v>
      </c>
      <c r="AB19" s="2" t="n">
        <f aca="false">AB20-SUM(AB4:AB18)</f>
        <v>29088.9919</v>
      </c>
      <c r="AC19" s="3" t="n">
        <f aca="false">IF(AB20=0,0,AB19/AB20*100)</f>
        <v>48.1171653185972</v>
      </c>
      <c r="AF19" s="4" t="str">
        <f aca="false">"OTHERS ("&amp;(COUNTIF(Annual_Sold_CY!$H$3:$H$304,"&gt;0")-15)&amp;" players)"</f>
        <v>OTHERS (148 players)</v>
      </c>
      <c r="AG19" s="2" t="n">
        <f aca="false">AG20-SUM(AG4:AG18)</f>
        <v>8299.448</v>
      </c>
      <c r="AH19" s="3" t="n">
        <f aca="false">IF(AG20=0,0,AG19/AG20*100)</f>
        <v>42.3765145377962</v>
      </c>
    </row>
    <row r="20" customFormat="false" ht="15" hidden="false" customHeight="false" outlineLevel="0" collapsed="false">
      <c r="B20" s="4" t="s">
        <v>888</v>
      </c>
      <c r="C20" s="7" t="n">
        <f aca="false">Annual_Sold_CY!B305</f>
        <v>56426.36</v>
      </c>
      <c r="D20" s="3" t="n">
        <f aca="false">IF(C20=0,0,SUM(D4:D19))</f>
        <v>100</v>
      </c>
      <c r="G20" s="4" t="s">
        <v>888</v>
      </c>
      <c r="H20" s="7" t="n">
        <f aca="false">Annual_Sold_CY!C305</f>
        <v>65677.324</v>
      </c>
      <c r="I20" s="3" t="n">
        <f aca="false">IF(H20=0,0,SUM(I4:I19))</f>
        <v>100</v>
      </c>
      <c r="L20" s="4" t="s">
        <v>888</v>
      </c>
      <c r="M20" s="7" t="n">
        <f aca="false">Annual_Sold_CY!D305</f>
        <v>53792.735</v>
      </c>
      <c r="N20" s="3" t="n">
        <f aca="false">IF(M20=0,0,SUM(N4:N19))</f>
        <v>100</v>
      </c>
      <c r="Q20" s="4" t="s">
        <v>888</v>
      </c>
      <c r="R20" s="7" t="n">
        <f aca="false">Annual_Sold_CY!E305</f>
        <v>52878.601</v>
      </c>
      <c r="S20" s="3" t="n">
        <f aca="false">IF(R20=0,0,SUM(S4:S19))</f>
        <v>100</v>
      </c>
      <c r="V20" s="4" t="s">
        <v>888</v>
      </c>
      <c r="W20" s="7" t="n">
        <f aca="false">Annual_Sold_CY!F305</f>
        <v>59306.487</v>
      </c>
      <c r="X20" s="3" t="n">
        <f aca="false">IF(W20=0,0,SUM(X4:X19))</f>
        <v>100</v>
      </c>
      <c r="AA20" s="4" t="s">
        <v>888</v>
      </c>
      <c r="AB20" s="7" t="n">
        <f aca="false">Annual_Sold_CY!G305</f>
        <v>60454.5004</v>
      </c>
      <c r="AC20" s="3" t="n">
        <f aca="false">IF(AB20=0,0,SUM(AC4:AC19))</f>
        <v>100</v>
      </c>
      <c r="AF20" s="4" t="s">
        <v>888</v>
      </c>
      <c r="AG20" s="7" t="n">
        <f aca="false">Annual_Sold_CY!H305</f>
        <v>19585.018</v>
      </c>
      <c r="AH20" s="3" t="n">
        <f aca="false">IF(AG20=0,0,SUM(AH4:AH19))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912</v>
      </c>
      <c r="H1" s="5" t="s">
        <v>887</v>
      </c>
    </row>
    <row r="2" customFormat="false" ht="28.35" hidden="false" customHeight="false" outlineLevel="0" collapsed="false">
      <c r="A2" s="1" t="s">
        <v>638</v>
      </c>
      <c r="B2" s="1" t="n">
        <v>2020</v>
      </c>
      <c r="C2" s="1" t="n">
        <v>2021</v>
      </c>
      <c r="D2" s="1" t="n">
        <v>2022</v>
      </c>
      <c r="E2" s="1" t="n">
        <v>2023</v>
      </c>
      <c r="F2" s="1" t="n">
        <v>2024</v>
      </c>
      <c r="G2" s="1" t="n">
        <v>2025</v>
      </c>
      <c r="H2" s="1" t="n">
        <v>2026</v>
      </c>
      <c r="I2" s="1" t="s">
        <v>888</v>
      </c>
      <c r="J2" s="1" t="s">
        <v>889</v>
      </c>
      <c r="K2" s="1" t="s">
        <v>890</v>
      </c>
      <c r="L2" s="1" t="s">
        <v>891</v>
      </c>
      <c r="M2" s="1" t="s">
        <v>892</v>
      </c>
      <c r="N2" s="1" t="s">
        <v>893</v>
      </c>
      <c r="O2" s="1" t="s">
        <v>894</v>
      </c>
      <c r="P2" s="1" t="s">
        <v>895</v>
      </c>
      <c r="Q2" s="1" t="s">
        <v>896</v>
      </c>
    </row>
    <row r="3" customFormat="false" ht="15" hidden="false" customHeight="false" outlineLevel="0" collapsed="false">
      <c r="A3" s="0" t="s">
        <v>343</v>
      </c>
      <c r="B3" s="2" t="n">
        <f aca="false">ROUND(SUMIFS(Monthly_Sold!$H$2:$H$7864,Monthly_Sold!$G$2:$G$7864,$A3,Monthly_Sold!$B$2:$B$7864,B$2),4)</f>
        <v>0</v>
      </c>
      <c r="C3" s="2" t="n">
        <f aca="false">ROUND(SUMIFS(Monthly_Sold!$H$2:$H$7864,Monthly_Sold!$G$2:$G$7864,$A3,Monthly_Sold!$B$2:$B$7864,C$2),4)</f>
        <v>0</v>
      </c>
      <c r="D3" s="2" t="n">
        <f aca="false">ROUND(SUMIFS(Monthly_Sold!$H$2:$H$7864,Monthly_Sold!$G$2:$G$7864,$A3,Monthly_Sold!$B$2:$B$7864,D$2),4)</f>
        <v>0</v>
      </c>
      <c r="E3" s="2" t="n">
        <f aca="false">ROUND(SUMIFS(Monthly_Sold!$H$2:$H$7864,Monthly_Sold!$G$2:$G$7864,$A3,Monthly_Sold!$B$2:$B$7864,E$2),4)</f>
        <v>0</v>
      </c>
      <c r="F3" s="2" t="n">
        <f aca="false">ROUND(SUMIFS(Monthly_Sold!$H$2:$H$7864,Monthly_Sold!$G$2:$G$7864,$A3,Monthly_Sold!$B$2:$B$7864,F$2),4)</f>
        <v>0</v>
      </c>
      <c r="G3" s="2" t="n">
        <f aca="false">ROUND(SUMIFS(Monthly_Sold!$H$2:$H$7864,Monthly_Sold!$G$2:$G$7864,$A3,Monthly_Sold!$B$2:$B$7864,G$2),4)</f>
        <v>66.58</v>
      </c>
      <c r="H3" s="2" t="n">
        <f aca="false">ROUND(SUMIFS(Monthly_Sold!$H$2:$H$7864,Monthly_Sold!$G$2:$G$7864,$A3,Monthly_Sold!$B$2:$B$7864,H$2),4)</f>
        <v>25.45</v>
      </c>
      <c r="I3" s="2" t="n">
        <f aca="false">ROUND(SUM(B3:H3),4)</f>
        <v>92.03</v>
      </c>
      <c r="J3" s="6" t="n">
        <f aca="false">RANK(I3,$I$3:$I$182,0)+COUNTIF($I$3:I3,I3)-1</f>
        <v>89</v>
      </c>
      <c r="K3" s="6" t="n">
        <f aca="false">RANK(B3,$B$3:$B$182,0)+COUNTIF($B$3:B3,B3)-1</f>
        <v>76</v>
      </c>
      <c r="L3" s="6" t="n">
        <f aca="false">RANK(C3,$C$3:$C$182,0)+COUNTIF($C$3:C3,C3)-1</f>
        <v>91</v>
      </c>
      <c r="M3" s="6" t="n">
        <f aca="false">RANK(D3,$D$3:$D$182,0)+COUNTIF($D$3:D3,D3)-1</f>
        <v>91</v>
      </c>
      <c r="N3" s="6" t="n">
        <f aca="false">RANK(E3,$E$3:$E$182,0)+COUNTIF($E$3:E3,E3)-1</f>
        <v>90</v>
      </c>
      <c r="O3" s="6" t="n">
        <f aca="false">RANK(F3,$F$3:$F$182,0)+COUNTIF($F$3:F3,F3)-1</f>
        <v>117</v>
      </c>
      <c r="P3" s="6" t="n">
        <f aca="false">RANK(G3,$G$3:$G$182,0)+COUNTIF($G$3:G3,G3)-1</f>
        <v>61</v>
      </c>
      <c r="Q3" s="6" t="n">
        <f aca="false">RANK(H3,$H$3:$H$182,0)+COUNTIF($H$3:H3,H3)-1</f>
        <v>56</v>
      </c>
    </row>
    <row r="4" customFormat="false" ht="15" hidden="false" customHeight="false" outlineLevel="0" collapsed="false">
      <c r="A4" s="0" t="s">
        <v>107</v>
      </c>
      <c r="B4" s="2" t="n">
        <f aca="false">ROUND(SUMIFS(Monthly_Sold!$H$2:$H$7864,Monthly_Sold!$G$2:$G$7864,$A4,Monthly_Sold!$B$2:$B$7864,B$2),4)</f>
        <v>316.17</v>
      </c>
      <c r="C4" s="2" t="n">
        <f aca="false">ROUND(SUMIFS(Monthly_Sold!$H$2:$H$7864,Monthly_Sold!$G$2:$G$7864,$A4,Monthly_Sold!$B$2:$B$7864,C$2),4)</f>
        <v>413.39</v>
      </c>
      <c r="D4" s="2" t="n">
        <f aca="false">ROUND(SUMIFS(Monthly_Sold!$H$2:$H$7864,Monthly_Sold!$G$2:$G$7864,$A4,Monthly_Sold!$B$2:$B$7864,D$2),4)</f>
        <v>751.69</v>
      </c>
      <c r="E4" s="2" t="n">
        <f aca="false">ROUND(SUMIFS(Monthly_Sold!$H$2:$H$7864,Monthly_Sold!$G$2:$G$7864,$A4,Monthly_Sold!$B$2:$B$7864,E$2),4)</f>
        <v>496.83</v>
      </c>
      <c r="F4" s="2" t="n">
        <f aca="false">ROUND(SUMIFS(Monthly_Sold!$H$2:$H$7864,Monthly_Sold!$G$2:$G$7864,$A4,Monthly_Sold!$B$2:$B$7864,F$2),4)</f>
        <v>550.96</v>
      </c>
      <c r="G4" s="2" t="n">
        <f aca="false">ROUND(SUMIFS(Monthly_Sold!$H$2:$H$7864,Monthly_Sold!$G$2:$G$7864,$A4,Monthly_Sold!$B$2:$B$7864,G$2),4)</f>
        <v>315.97</v>
      </c>
      <c r="H4" s="2" t="n">
        <f aca="false">ROUND(SUMIFS(Monthly_Sold!$H$2:$H$7864,Monthly_Sold!$G$2:$G$7864,$A4,Monthly_Sold!$B$2:$B$7864,H$2),4)</f>
        <v>99.01</v>
      </c>
      <c r="I4" s="2" t="n">
        <f aca="false">ROUND(SUM(B4:H4),4)</f>
        <v>2944.02</v>
      </c>
      <c r="J4" s="6" t="n">
        <f aca="false">RANK(I4,$I$3:$I$182,0)+COUNTIF($I$3:I4,I4)-1</f>
        <v>29</v>
      </c>
      <c r="K4" s="6" t="n">
        <f aca="false">RANK(B4,$B$3:$B$182,0)+COUNTIF($B$3:B4,B4)-1</f>
        <v>42</v>
      </c>
      <c r="L4" s="6" t="n">
        <f aca="false">RANK(C4,$C$3:$C$182,0)+COUNTIF($C$3:C4,C4)-1</f>
        <v>30</v>
      </c>
      <c r="M4" s="6" t="n">
        <f aca="false">RANK(D4,$D$3:$D$182,0)+COUNTIF($D$3:D4,D4)-1</f>
        <v>20</v>
      </c>
      <c r="N4" s="6" t="n">
        <f aca="false">RANK(E4,$E$3:$E$182,0)+COUNTIF($E$3:E4,E4)-1</f>
        <v>29</v>
      </c>
      <c r="O4" s="6" t="n">
        <f aca="false">RANK(F4,$F$3:$F$182,0)+COUNTIF($F$3:F4,F4)-1</f>
        <v>28</v>
      </c>
      <c r="P4" s="6" t="n">
        <f aca="false">RANK(G4,$G$3:$G$182,0)+COUNTIF($G$3:G4,G4)-1</f>
        <v>37</v>
      </c>
      <c r="Q4" s="6" t="n">
        <f aca="false">RANK(H4,$H$3:$H$182,0)+COUNTIF($H$3:H4,H4)-1</f>
        <v>35</v>
      </c>
    </row>
    <row r="5" customFormat="false" ht="15" hidden="false" customHeight="false" outlineLevel="0" collapsed="false">
      <c r="A5" s="0" t="s">
        <v>610</v>
      </c>
      <c r="B5" s="2" t="n">
        <f aca="false">ROUND(SUMIFS(Monthly_Sold!$H$2:$H$7864,Monthly_Sold!$G$2:$G$7864,$A5,Monthly_Sold!$B$2:$B$7864,B$2),4)</f>
        <v>0</v>
      </c>
      <c r="C5" s="2" t="n">
        <f aca="false">ROUND(SUMIFS(Monthly_Sold!$H$2:$H$7864,Monthly_Sold!$G$2:$G$7864,$A5,Monthly_Sold!$B$2:$B$7864,C$2),4)</f>
        <v>0</v>
      </c>
      <c r="D5" s="2" t="n">
        <f aca="false">ROUND(SUMIFS(Monthly_Sold!$H$2:$H$7864,Monthly_Sold!$G$2:$G$7864,$A5,Monthly_Sold!$B$2:$B$7864,D$2),4)</f>
        <v>0</v>
      </c>
      <c r="E5" s="2" t="n">
        <f aca="false">ROUND(SUMIFS(Monthly_Sold!$H$2:$H$7864,Monthly_Sold!$G$2:$G$7864,$A5,Monthly_Sold!$B$2:$B$7864,E$2),4)</f>
        <v>0</v>
      </c>
      <c r="F5" s="2" t="n">
        <f aca="false">ROUND(SUMIFS(Monthly_Sold!$H$2:$H$7864,Monthly_Sold!$G$2:$G$7864,$A5,Monthly_Sold!$B$2:$B$7864,F$2),4)</f>
        <v>0</v>
      </c>
      <c r="G5" s="2" t="n">
        <f aca="false">ROUND(SUMIFS(Monthly_Sold!$H$2:$H$7864,Monthly_Sold!$G$2:$G$7864,$A5,Monthly_Sold!$B$2:$B$7864,G$2),4)</f>
        <v>0</v>
      </c>
      <c r="H5" s="2" t="n">
        <f aca="false">ROUND(SUMIFS(Monthly_Sold!$H$2:$H$7864,Monthly_Sold!$G$2:$G$7864,$A5,Monthly_Sold!$B$2:$B$7864,H$2),4)</f>
        <v>0.11</v>
      </c>
      <c r="I5" s="2" t="n">
        <f aca="false">ROUND(SUM(B5:H5),4)</f>
        <v>0.11</v>
      </c>
      <c r="J5" s="6" t="n">
        <f aca="false">RANK(I5,$I$3:$I$182,0)+COUNTIF($I$3:I5,I5)-1</f>
        <v>170</v>
      </c>
      <c r="K5" s="6" t="n">
        <f aca="false">RANK(B5,$B$3:$B$182,0)+COUNTIF($B$3:B5,B5)-1</f>
        <v>77</v>
      </c>
      <c r="L5" s="6" t="n">
        <f aca="false">RANK(C5,$C$3:$C$182,0)+COUNTIF($C$3:C5,C5)-1</f>
        <v>92</v>
      </c>
      <c r="M5" s="6" t="n">
        <f aca="false">RANK(D5,$D$3:$D$182,0)+COUNTIF($D$3:D5,D5)-1</f>
        <v>92</v>
      </c>
      <c r="N5" s="6" t="n">
        <f aca="false">RANK(E5,$E$3:$E$182,0)+COUNTIF($E$3:E5,E5)-1</f>
        <v>91</v>
      </c>
      <c r="O5" s="6" t="n">
        <f aca="false">RANK(F5,$F$3:$F$182,0)+COUNTIF($F$3:F5,F5)-1</f>
        <v>118</v>
      </c>
      <c r="P5" s="6" t="n">
        <f aca="false">RANK(G5,$G$3:$G$182,0)+COUNTIF($G$3:G5,G5)-1</f>
        <v>111</v>
      </c>
      <c r="Q5" s="6" t="n">
        <f aca="false">RANK(H5,$H$3:$H$182,0)+COUNTIF($H$3:H5,H5)-1</f>
        <v>88</v>
      </c>
    </row>
    <row r="6" customFormat="false" ht="15" hidden="false" customHeight="false" outlineLevel="0" collapsed="false">
      <c r="A6" s="0" t="s">
        <v>129</v>
      </c>
      <c r="B6" s="2" t="n">
        <f aca="false">ROUND(SUMIFS(Monthly_Sold!$H$2:$H$7864,Monthly_Sold!$G$2:$G$7864,$A6,Monthly_Sold!$B$2:$B$7864,B$2),4)</f>
        <v>462.43</v>
      </c>
      <c r="C6" s="2" t="n">
        <f aca="false">ROUND(SUMIFS(Monthly_Sold!$H$2:$H$7864,Monthly_Sold!$G$2:$G$7864,$A6,Monthly_Sold!$B$2:$B$7864,C$2),4)</f>
        <v>315.93</v>
      </c>
      <c r="D6" s="2" t="n">
        <f aca="false">ROUND(SUMIFS(Monthly_Sold!$H$2:$H$7864,Monthly_Sold!$G$2:$G$7864,$A6,Monthly_Sold!$B$2:$B$7864,D$2),4)</f>
        <v>213.26</v>
      </c>
      <c r="E6" s="2" t="n">
        <f aca="false">ROUND(SUMIFS(Monthly_Sold!$H$2:$H$7864,Monthly_Sold!$G$2:$G$7864,$A6,Monthly_Sold!$B$2:$B$7864,E$2),4)</f>
        <v>261.13</v>
      </c>
      <c r="F6" s="2" t="n">
        <f aca="false">ROUND(SUMIFS(Monthly_Sold!$H$2:$H$7864,Monthly_Sold!$G$2:$G$7864,$A6,Monthly_Sold!$B$2:$B$7864,F$2),4)</f>
        <v>510.49</v>
      </c>
      <c r="G6" s="2" t="n">
        <f aca="false">ROUND(SUMIFS(Monthly_Sold!$H$2:$H$7864,Monthly_Sold!$G$2:$G$7864,$A6,Monthly_Sold!$B$2:$B$7864,G$2),4)</f>
        <v>527.17</v>
      </c>
      <c r="H6" s="2" t="n">
        <f aca="false">ROUND(SUMIFS(Monthly_Sold!$H$2:$H$7864,Monthly_Sold!$G$2:$G$7864,$A6,Monthly_Sold!$B$2:$B$7864,H$2),4)</f>
        <v>39.82</v>
      </c>
      <c r="I6" s="2" t="n">
        <f aca="false">ROUND(SUM(B6:H6),4)</f>
        <v>2330.23</v>
      </c>
      <c r="J6" s="6" t="n">
        <f aca="false">RANK(I6,$I$3:$I$182,0)+COUNTIF($I$3:I6,I6)-1</f>
        <v>35</v>
      </c>
      <c r="K6" s="6" t="n">
        <f aca="false">RANK(B6,$B$3:$B$182,0)+COUNTIF($B$3:B6,B6)-1</f>
        <v>27</v>
      </c>
      <c r="L6" s="6" t="n">
        <f aca="false">RANK(C6,$C$3:$C$182,0)+COUNTIF($C$3:C6,C6)-1</f>
        <v>35</v>
      </c>
      <c r="M6" s="6" t="n">
        <f aca="false">RANK(D6,$D$3:$D$182,0)+COUNTIF($D$3:D6,D6)-1</f>
        <v>37</v>
      </c>
      <c r="N6" s="6" t="n">
        <f aca="false">RANK(E6,$E$3:$E$182,0)+COUNTIF($E$3:E6,E6)-1</f>
        <v>36</v>
      </c>
      <c r="O6" s="6" t="n">
        <f aca="false">RANK(F6,$F$3:$F$182,0)+COUNTIF($F$3:F6,F6)-1</f>
        <v>30</v>
      </c>
      <c r="P6" s="6" t="n">
        <f aca="false">RANK(G6,$G$3:$G$182,0)+COUNTIF($G$3:G6,G6)-1</f>
        <v>28</v>
      </c>
      <c r="Q6" s="6" t="n">
        <f aca="false">RANK(H6,$H$3:$H$182,0)+COUNTIF($H$3:H6,H6)-1</f>
        <v>48</v>
      </c>
    </row>
    <row r="7" customFormat="false" ht="15" hidden="false" customHeight="false" outlineLevel="0" collapsed="false">
      <c r="A7" s="0" t="s">
        <v>126</v>
      </c>
      <c r="B7" s="2" t="n">
        <f aca="false">ROUND(SUMIFS(Monthly_Sold!$H$2:$H$7864,Monthly_Sold!$G$2:$G$7864,$A7,Monthly_Sold!$B$2:$B$7864,B$2),4)</f>
        <v>28.52</v>
      </c>
      <c r="C7" s="2" t="n">
        <f aca="false">ROUND(SUMIFS(Monthly_Sold!$H$2:$H$7864,Monthly_Sold!$G$2:$G$7864,$A7,Monthly_Sold!$B$2:$B$7864,C$2),4)</f>
        <v>8.03</v>
      </c>
      <c r="D7" s="2" t="n">
        <f aca="false">ROUND(SUMIFS(Monthly_Sold!$H$2:$H$7864,Monthly_Sold!$G$2:$G$7864,$A7,Monthly_Sold!$B$2:$B$7864,D$2),4)</f>
        <v>93.11</v>
      </c>
      <c r="E7" s="2" t="n">
        <f aca="false">ROUND(SUMIFS(Monthly_Sold!$H$2:$H$7864,Monthly_Sold!$G$2:$G$7864,$A7,Monthly_Sold!$B$2:$B$7864,E$2),4)</f>
        <v>309.64</v>
      </c>
      <c r="F7" s="2" t="n">
        <f aca="false">ROUND(SUMIFS(Monthly_Sold!$H$2:$H$7864,Monthly_Sold!$G$2:$G$7864,$A7,Monthly_Sold!$B$2:$B$7864,F$2),4)</f>
        <v>1952.1</v>
      </c>
      <c r="G7" s="2" t="n">
        <f aca="false">ROUND(SUMIFS(Monthly_Sold!$H$2:$H$7864,Monthly_Sold!$G$2:$G$7864,$A7,Monthly_Sold!$B$2:$B$7864,G$2),4)</f>
        <v>7099.59</v>
      </c>
      <c r="H7" s="2" t="n">
        <f aca="false">ROUND(SUMIFS(Monthly_Sold!$H$2:$H$7864,Monthly_Sold!$G$2:$G$7864,$A7,Monthly_Sold!$B$2:$B$7864,H$2),4)</f>
        <v>2687.94</v>
      </c>
      <c r="I7" s="2" t="n">
        <f aca="false">ROUND(SUM(B7:H7),4)</f>
        <v>12178.93</v>
      </c>
      <c r="J7" s="6" t="n">
        <f aca="false">RANK(I7,$I$3:$I$182,0)+COUNTIF($I$3:I7,I7)-1</f>
        <v>8</v>
      </c>
      <c r="K7" s="6" t="n">
        <f aca="false">RANK(B7,$B$3:$B$182,0)+COUNTIF($B$3:B7,B7)-1</f>
        <v>65</v>
      </c>
      <c r="L7" s="6" t="n">
        <f aca="false">RANK(C7,$C$3:$C$182,0)+COUNTIF($C$3:C7,C7)-1</f>
        <v>72</v>
      </c>
      <c r="M7" s="6" t="n">
        <f aca="false">RANK(D7,$D$3:$D$182,0)+COUNTIF($D$3:D7,D7)-1</f>
        <v>53</v>
      </c>
      <c r="N7" s="6" t="n">
        <f aca="false">RANK(E7,$E$3:$E$182,0)+COUNTIF($E$3:E7,E7)-1</f>
        <v>34</v>
      </c>
      <c r="O7" s="6" t="n">
        <f aca="false">RANK(F7,$F$3:$F$182,0)+COUNTIF($F$3:F7,F7)-1</f>
        <v>8</v>
      </c>
      <c r="P7" s="6" t="n">
        <f aca="false">RANK(G7,$G$3:$G$182,0)+COUNTIF($G$3:G7,G7)-1</f>
        <v>1</v>
      </c>
      <c r="Q7" s="6" t="n">
        <f aca="false">RANK(H7,$H$3:$H$182,0)+COUNTIF($H$3:H7,H7)-1</f>
        <v>1</v>
      </c>
    </row>
    <row r="8" customFormat="false" ht="15" hidden="false" customHeight="false" outlineLevel="0" collapsed="false">
      <c r="A8" s="0" t="s">
        <v>377</v>
      </c>
      <c r="B8" s="2" t="n">
        <f aca="false">ROUND(SUMIFS(Monthly_Sold!$H$2:$H$7864,Monthly_Sold!$G$2:$G$7864,$A8,Monthly_Sold!$B$2:$B$7864,B$2),4)</f>
        <v>0</v>
      </c>
      <c r="C8" s="2" t="n">
        <f aca="false">ROUND(SUMIFS(Monthly_Sold!$H$2:$H$7864,Monthly_Sold!$G$2:$G$7864,$A8,Monthly_Sold!$B$2:$B$7864,C$2),4)</f>
        <v>0</v>
      </c>
      <c r="D8" s="2" t="n">
        <f aca="false">ROUND(SUMIFS(Monthly_Sold!$H$2:$H$7864,Monthly_Sold!$G$2:$G$7864,$A8,Monthly_Sold!$B$2:$B$7864,D$2),4)</f>
        <v>0</v>
      </c>
      <c r="E8" s="2" t="n">
        <f aca="false">ROUND(SUMIFS(Monthly_Sold!$H$2:$H$7864,Monthly_Sold!$G$2:$G$7864,$A8,Monthly_Sold!$B$2:$B$7864,E$2),4)</f>
        <v>0</v>
      </c>
      <c r="F8" s="2" t="n">
        <f aca="false">ROUND(SUMIFS(Monthly_Sold!$H$2:$H$7864,Monthly_Sold!$G$2:$G$7864,$A8,Monthly_Sold!$B$2:$B$7864,F$2),4)</f>
        <v>0</v>
      </c>
      <c r="G8" s="2" t="n">
        <f aca="false">ROUND(SUMIFS(Monthly_Sold!$H$2:$H$7864,Monthly_Sold!$G$2:$G$7864,$A8,Monthly_Sold!$B$2:$B$7864,G$2),4)</f>
        <v>61.63</v>
      </c>
      <c r="H8" s="2" t="n">
        <f aca="false">ROUND(SUMIFS(Monthly_Sold!$H$2:$H$7864,Monthly_Sold!$G$2:$G$7864,$A8,Monthly_Sold!$B$2:$B$7864,H$2),4)</f>
        <v>37.42</v>
      </c>
      <c r="I8" s="2" t="n">
        <f aca="false">ROUND(SUM(B8:H8),4)</f>
        <v>99.05</v>
      </c>
      <c r="J8" s="6" t="n">
        <f aca="false">RANK(I8,$I$3:$I$182,0)+COUNTIF($I$3:I8,I8)-1</f>
        <v>85</v>
      </c>
      <c r="K8" s="6" t="n">
        <f aca="false">RANK(B8,$B$3:$B$182,0)+COUNTIF($B$3:B8,B8)-1</f>
        <v>78</v>
      </c>
      <c r="L8" s="6" t="n">
        <f aca="false">RANK(C8,$C$3:$C$182,0)+COUNTIF($C$3:C8,C8)-1</f>
        <v>93</v>
      </c>
      <c r="M8" s="6" t="n">
        <f aca="false">RANK(D8,$D$3:$D$182,0)+COUNTIF($D$3:D8,D8)-1</f>
        <v>93</v>
      </c>
      <c r="N8" s="6" t="n">
        <f aca="false">RANK(E8,$E$3:$E$182,0)+COUNTIF($E$3:E8,E8)-1</f>
        <v>92</v>
      </c>
      <c r="O8" s="6" t="n">
        <f aca="false">RANK(F8,$F$3:$F$182,0)+COUNTIF($F$3:F8,F8)-1</f>
        <v>119</v>
      </c>
      <c r="P8" s="6" t="n">
        <f aca="false">RANK(G8,$G$3:$G$182,0)+COUNTIF($G$3:G8,G8)-1</f>
        <v>64</v>
      </c>
      <c r="Q8" s="6" t="n">
        <f aca="false">RANK(H8,$H$3:$H$182,0)+COUNTIF($H$3:H8,H8)-1</f>
        <v>50</v>
      </c>
    </row>
    <row r="9" customFormat="false" ht="15" hidden="false" customHeight="false" outlineLevel="0" collapsed="false">
      <c r="A9" s="0" t="s">
        <v>81</v>
      </c>
      <c r="B9" s="2" t="n">
        <f aca="false">ROUND(SUMIFS(Monthly_Sold!$H$2:$H$7864,Monthly_Sold!$G$2:$G$7864,$A9,Monthly_Sold!$B$2:$B$7864,B$2),4)</f>
        <v>4099.71</v>
      </c>
      <c r="C9" s="2" t="n">
        <f aca="false">ROUND(SUMIFS(Monthly_Sold!$H$2:$H$7864,Monthly_Sold!$G$2:$G$7864,$A9,Monthly_Sold!$B$2:$B$7864,C$2),4)</f>
        <v>2359.04</v>
      </c>
      <c r="D9" s="2" t="n">
        <f aca="false">ROUND(SUMIFS(Monthly_Sold!$H$2:$H$7864,Monthly_Sold!$G$2:$G$7864,$A9,Monthly_Sold!$B$2:$B$7864,D$2),4)</f>
        <v>2182.7</v>
      </c>
      <c r="E9" s="2" t="n">
        <f aca="false">ROUND(SUMIFS(Monthly_Sold!$H$2:$H$7864,Monthly_Sold!$G$2:$G$7864,$A9,Monthly_Sold!$B$2:$B$7864,E$2),4)</f>
        <v>3794.07</v>
      </c>
      <c r="F9" s="2" t="n">
        <f aca="false">ROUND(SUMIFS(Monthly_Sold!$H$2:$H$7864,Monthly_Sold!$G$2:$G$7864,$A9,Monthly_Sold!$B$2:$B$7864,F$2),4)</f>
        <v>7256.91</v>
      </c>
      <c r="G9" s="2" t="n">
        <f aca="false">ROUND(SUMIFS(Monthly_Sold!$H$2:$H$7864,Monthly_Sold!$G$2:$G$7864,$A9,Monthly_Sold!$B$2:$B$7864,G$2),4)</f>
        <v>4918.98</v>
      </c>
      <c r="H9" s="2" t="n">
        <f aca="false">ROUND(SUMIFS(Monthly_Sold!$H$2:$H$7864,Monthly_Sold!$G$2:$G$7864,$A9,Monthly_Sold!$B$2:$B$7864,H$2),4)</f>
        <v>1200.29</v>
      </c>
      <c r="I9" s="2" t="n">
        <f aca="false">ROUND(SUM(B9:H9),4)</f>
        <v>25811.7</v>
      </c>
      <c r="J9" s="6" t="n">
        <f aca="false">RANK(I9,$I$3:$I$182,0)+COUNTIF($I$3:I9,I9)-1</f>
        <v>2</v>
      </c>
      <c r="K9" s="6" t="n">
        <f aca="false">RANK(B9,$B$3:$B$182,0)+COUNTIF($B$3:B9,B9)-1</f>
        <v>3</v>
      </c>
      <c r="L9" s="6" t="n">
        <f aca="false">RANK(C9,$C$3:$C$182,0)+COUNTIF($C$3:C9,C9)-1</f>
        <v>11</v>
      </c>
      <c r="M9" s="6" t="n">
        <f aca="false">RANK(D9,$D$3:$D$182,0)+COUNTIF($D$3:D9,D9)-1</f>
        <v>8</v>
      </c>
      <c r="N9" s="6" t="n">
        <f aca="false">RANK(E9,$E$3:$E$182,0)+COUNTIF($E$3:E9,E9)-1</f>
        <v>3</v>
      </c>
      <c r="O9" s="6" t="n">
        <f aca="false">RANK(F9,$F$3:$F$182,0)+COUNTIF($F$3:F9,F9)-1</f>
        <v>1</v>
      </c>
      <c r="P9" s="6" t="n">
        <f aca="false">RANK(G9,$G$3:$G$182,0)+COUNTIF($G$3:G9,G9)-1</f>
        <v>3</v>
      </c>
      <c r="Q9" s="6" t="n">
        <f aca="false">RANK(H9,$H$3:$H$182,0)+COUNTIF($H$3:H9,H9)-1</f>
        <v>5</v>
      </c>
    </row>
    <row r="10" customFormat="false" ht="15" hidden="false" customHeight="false" outlineLevel="0" collapsed="false">
      <c r="A10" s="0" t="s">
        <v>466</v>
      </c>
      <c r="B10" s="2" t="n">
        <f aca="false">ROUND(SUMIFS(Monthly_Sold!$H$2:$H$7864,Monthly_Sold!$G$2:$G$7864,$A10,Monthly_Sold!$B$2:$B$7864,B$2),4)</f>
        <v>0</v>
      </c>
      <c r="C10" s="2" t="n">
        <f aca="false">ROUND(SUMIFS(Monthly_Sold!$H$2:$H$7864,Monthly_Sold!$G$2:$G$7864,$A10,Monthly_Sold!$B$2:$B$7864,C$2),4)</f>
        <v>11.67</v>
      </c>
      <c r="D10" s="2" t="n">
        <f aca="false">ROUND(SUMIFS(Monthly_Sold!$H$2:$H$7864,Monthly_Sold!$G$2:$G$7864,$A10,Monthly_Sold!$B$2:$B$7864,D$2),4)</f>
        <v>10.76</v>
      </c>
      <c r="E10" s="2" t="n">
        <f aca="false">ROUND(SUMIFS(Monthly_Sold!$H$2:$H$7864,Monthly_Sold!$G$2:$G$7864,$A10,Monthly_Sold!$B$2:$B$7864,E$2),4)</f>
        <v>0</v>
      </c>
      <c r="F10" s="2" t="n">
        <f aca="false">ROUND(SUMIFS(Monthly_Sold!$H$2:$H$7864,Monthly_Sold!$G$2:$G$7864,$A10,Monthly_Sold!$B$2:$B$7864,F$2),4)</f>
        <v>0</v>
      </c>
      <c r="G10" s="2" t="n">
        <f aca="false">ROUND(SUMIFS(Monthly_Sold!$H$2:$H$7864,Monthly_Sold!$G$2:$G$7864,$A10,Monthly_Sold!$B$2:$B$7864,G$2),4)</f>
        <v>0</v>
      </c>
      <c r="H10" s="2" t="n">
        <f aca="false">ROUND(SUMIFS(Monthly_Sold!$H$2:$H$7864,Monthly_Sold!$G$2:$G$7864,$A10,Monthly_Sold!$B$2:$B$7864,H$2),4)</f>
        <v>0</v>
      </c>
      <c r="I10" s="2" t="n">
        <f aca="false">ROUND(SUM(B10:H10),4)</f>
        <v>22.43</v>
      </c>
      <c r="J10" s="6" t="n">
        <f aca="false">RANK(I10,$I$3:$I$182,0)+COUNTIF($I$3:I10,I10)-1</f>
        <v>114</v>
      </c>
      <c r="K10" s="6" t="n">
        <f aca="false">RANK(B10,$B$3:$B$182,0)+COUNTIF($B$3:B10,B10)-1</f>
        <v>79</v>
      </c>
      <c r="L10" s="6" t="n">
        <f aca="false">RANK(C10,$C$3:$C$182,0)+COUNTIF($C$3:C10,C10)-1</f>
        <v>69</v>
      </c>
      <c r="M10" s="6" t="n">
        <f aca="false">RANK(D10,$D$3:$D$182,0)+COUNTIF($D$3:D10,D10)-1</f>
        <v>75</v>
      </c>
      <c r="N10" s="6" t="n">
        <f aca="false">RANK(E10,$E$3:$E$182,0)+COUNTIF($E$3:E10,E10)-1</f>
        <v>93</v>
      </c>
      <c r="O10" s="6" t="n">
        <f aca="false">RANK(F10,$F$3:$F$182,0)+COUNTIF($F$3:F10,F10)-1</f>
        <v>120</v>
      </c>
      <c r="P10" s="6" t="n">
        <f aca="false">RANK(G10,$G$3:$G$182,0)+COUNTIF($G$3:G10,G10)-1</f>
        <v>112</v>
      </c>
      <c r="Q10" s="6" t="n">
        <f aca="false">RANK(H10,$H$3:$H$182,0)+COUNTIF($H$3:H10,H10)-1</f>
        <v>93</v>
      </c>
    </row>
    <row r="11" customFormat="false" ht="15" hidden="false" customHeight="false" outlineLevel="0" collapsed="false">
      <c r="A11" s="0" t="s">
        <v>590</v>
      </c>
      <c r="B11" s="2" t="n">
        <f aca="false">ROUND(SUMIFS(Monthly_Sold!$H$2:$H$7864,Monthly_Sold!$G$2:$G$7864,$A11,Monthly_Sold!$B$2:$B$7864,B$2),4)</f>
        <v>0</v>
      </c>
      <c r="C11" s="2" t="n">
        <f aca="false">ROUND(SUMIFS(Monthly_Sold!$H$2:$H$7864,Monthly_Sold!$G$2:$G$7864,$A11,Monthly_Sold!$B$2:$B$7864,C$2),4)</f>
        <v>0.68</v>
      </c>
      <c r="D11" s="2" t="n">
        <f aca="false">ROUND(SUMIFS(Monthly_Sold!$H$2:$H$7864,Monthly_Sold!$G$2:$G$7864,$A11,Monthly_Sold!$B$2:$B$7864,D$2),4)</f>
        <v>0</v>
      </c>
      <c r="E11" s="2" t="n">
        <f aca="false">ROUND(SUMIFS(Monthly_Sold!$H$2:$H$7864,Monthly_Sold!$G$2:$G$7864,$A11,Monthly_Sold!$B$2:$B$7864,E$2),4)</f>
        <v>0</v>
      </c>
      <c r="F11" s="2" t="n">
        <f aca="false">ROUND(SUMIFS(Monthly_Sold!$H$2:$H$7864,Monthly_Sold!$G$2:$G$7864,$A11,Monthly_Sold!$B$2:$B$7864,F$2),4)</f>
        <v>0</v>
      </c>
      <c r="G11" s="2" t="n">
        <f aca="false">ROUND(SUMIFS(Monthly_Sold!$H$2:$H$7864,Monthly_Sold!$G$2:$G$7864,$A11,Monthly_Sold!$B$2:$B$7864,G$2),4)</f>
        <v>0</v>
      </c>
      <c r="H11" s="2" t="n">
        <f aca="false">ROUND(SUMIFS(Monthly_Sold!$H$2:$H$7864,Monthly_Sold!$G$2:$G$7864,$A11,Monthly_Sold!$B$2:$B$7864,H$2),4)</f>
        <v>0</v>
      </c>
      <c r="I11" s="2" t="n">
        <f aca="false">ROUND(SUM(B11:H11),4)</f>
        <v>0.68</v>
      </c>
      <c r="J11" s="6" t="n">
        <f aca="false">RANK(I11,$I$3:$I$182,0)+COUNTIF($I$3:I11,I11)-1</f>
        <v>157</v>
      </c>
      <c r="K11" s="6" t="n">
        <f aca="false">RANK(B11,$B$3:$B$182,0)+COUNTIF($B$3:B11,B11)-1</f>
        <v>80</v>
      </c>
      <c r="L11" s="6" t="n">
        <f aca="false">RANK(C11,$C$3:$C$182,0)+COUNTIF($C$3:C11,C11)-1</f>
        <v>83</v>
      </c>
      <c r="M11" s="6" t="n">
        <f aca="false">RANK(D11,$D$3:$D$182,0)+COUNTIF($D$3:D11,D11)-1</f>
        <v>94</v>
      </c>
      <c r="N11" s="6" t="n">
        <f aca="false">RANK(E11,$E$3:$E$182,0)+COUNTIF($E$3:E11,E11)-1</f>
        <v>94</v>
      </c>
      <c r="O11" s="6" t="n">
        <f aca="false">RANK(F11,$F$3:$F$182,0)+COUNTIF($F$3:F11,F11)-1</f>
        <v>121</v>
      </c>
      <c r="P11" s="6" t="n">
        <f aca="false">RANK(G11,$G$3:$G$182,0)+COUNTIF($G$3:G11,G11)-1</f>
        <v>113</v>
      </c>
      <c r="Q11" s="6" t="n">
        <f aca="false">RANK(H11,$H$3:$H$182,0)+COUNTIF($H$3:H11,H11)-1</f>
        <v>94</v>
      </c>
    </row>
    <row r="12" customFormat="false" ht="15" hidden="false" customHeight="false" outlineLevel="0" collapsed="false">
      <c r="A12" s="0" t="s">
        <v>531</v>
      </c>
      <c r="B12" s="2" t="n">
        <f aca="false">ROUND(SUMIFS(Monthly_Sold!$H$2:$H$7864,Monthly_Sold!$G$2:$G$7864,$A12,Monthly_Sold!$B$2:$B$7864,B$2),4)</f>
        <v>0</v>
      </c>
      <c r="C12" s="2" t="n">
        <f aca="false">ROUND(SUMIFS(Monthly_Sold!$H$2:$H$7864,Monthly_Sold!$G$2:$G$7864,$A12,Monthly_Sold!$B$2:$B$7864,C$2),4)</f>
        <v>0</v>
      </c>
      <c r="D12" s="2" t="n">
        <f aca="false">ROUND(SUMIFS(Monthly_Sold!$H$2:$H$7864,Monthly_Sold!$G$2:$G$7864,$A12,Monthly_Sold!$B$2:$B$7864,D$2),4)</f>
        <v>0</v>
      </c>
      <c r="E12" s="2" t="n">
        <f aca="false">ROUND(SUMIFS(Monthly_Sold!$H$2:$H$7864,Monthly_Sold!$G$2:$G$7864,$A12,Monthly_Sold!$B$2:$B$7864,E$2),4)</f>
        <v>0</v>
      </c>
      <c r="F12" s="2" t="n">
        <f aca="false">ROUND(SUMIFS(Monthly_Sold!$H$2:$H$7864,Monthly_Sold!$G$2:$G$7864,$A12,Monthly_Sold!$B$2:$B$7864,F$2),4)</f>
        <v>6.07</v>
      </c>
      <c r="G12" s="2" t="n">
        <f aca="false">ROUND(SUMIFS(Monthly_Sold!$H$2:$H$7864,Monthly_Sold!$G$2:$G$7864,$A12,Monthly_Sold!$B$2:$B$7864,G$2),4)</f>
        <v>0</v>
      </c>
      <c r="H12" s="2" t="n">
        <f aca="false">ROUND(SUMIFS(Monthly_Sold!$H$2:$H$7864,Monthly_Sold!$G$2:$G$7864,$A12,Monthly_Sold!$B$2:$B$7864,H$2),4)</f>
        <v>0</v>
      </c>
      <c r="I12" s="2" t="n">
        <f aca="false">ROUND(SUM(B12:H12),4)</f>
        <v>6.07</v>
      </c>
      <c r="J12" s="6" t="n">
        <f aca="false">RANK(I12,$I$3:$I$182,0)+COUNTIF($I$3:I12,I12)-1</f>
        <v>133</v>
      </c>
      <c r="K12" s="6" t="n">
        <f aca="false">RANK(B12,$B$3:$B$182,0)+COUNTIF($B$3:B12,B12)-1</f>
        <v>81</v>
      </c>
      <c r="L12" s="6" t="n">
        <f aca="false">RANK(C12,$C$3:$C$182,0)+COUNTIF($C$3:C12,C12)-1</f>
        <v>94</v>
      </c>
      <c r="M12" s="6" t="n">
        <f aca="false">RANK(D12,$D$3:$D$182,0)+COUNTIF($D$3:D12,D12)-1</f>
        <v>95</v>
      </c>
      <c r="N12" s="6" t="n">
        <f aca="false">RANK(E12,$E$3:$E$182,0)+COUNTIF($E$3:E12,E12)-1</f>
        <v>95</v>
      </c>
      <c r="O12" s="6" t="n">
        <f aca="false">RANK(F12,$F$3:$F$182,0)+COUNTIF($F$3:F12,F12)-1</f>
        <v>98</v>
      </c>
      <c r="P12" s="6" t="n">
        <f aca="false">RANK(G12,$G$3:$G$182,0)+COUNTIF($G$3:G12,G12)-1</f>
        <v>114</v>
      </c>
      <c r="Q12" s="6" t="n">
        <f aca="false">RANK(H12,$H$3:$H$182,0)+COUNTIF($H$3:H12,H12)-1</f>
        <v>95</v>
      </c>
    </row>
    <row r="13" customFormat="false" ht="15" hidden="false" customHeight="false" outlineLevel="0" collapsed="false">
      <c r="A13" s="0" t="s">
        <v>469</v>
      </c>
      <c r="B13" s="2" t="n">
        <f aca="false">ROUND(SUMIFS(Monthly_Sold!$H$2:$H$7864,Monthly_Sold!$G$2:$G$7864,$A13,Monthly_Sold!$B$2:$B$7864,B$2),4)</f>
        <v>0</v>
      </c>
      <c r="C13" s="2" t="n">
        <f aca="false">ROUND(SUMIFS(Monthly_Sold!$H$2:$H$7864,Monthly_Sold!$G$2:$G$7864,$A13,Monthly_Sold!$B$2:$B$7864,C$2),4)</f>
        <v>0</v>
      </c>
      <c r="D13" s="2" t="n">
        <f aca="false">ROUND(SUMIFS(Monthly_Sold!$H$2:$H$7864,Monthly_Sold!$G$2:$G$7864,$A13,Monthly_Sold!$B$2:$B$7864,D$2),4)</f>
        <v>0</v>
      </c>
      <c r="E13" s="2" t="n">
        <f aca="false">ROUND(SUMIFS(Monthly_Sold!$H$2:$H$7864,Monthly_Sold!$G$2:$G$7864,$A13,Monthly_Sold!$B$2:$B$7864,E$2),4)</f>
        <v>0</v>
      </c>
      <c r="F13" s="2" t="n">
        <f aca="false">ROUND(SUMIFS(Monthly_Sold!$H$2:$H$7864,Monthly_Sold!$G$2:$G$7864,$A13,Monthly_Sold!$B$2:$B$7864,F$2),4)</f>
        <v>22.06</v>
      </c>
      <c r="G13" s="2" t="n">
        <f aca="false">ROUND(SUMIFS(Monthly_Sold!$H$2:$H$7864,Monthly_Sold!$G$2:$G$7864,$A13,Monthly_Sold!$B$2:$B$7864,G$2),4)</f>
        <v>0</v>
      </c>
      <c r="H13" s="2" t="n">
        <f aca="false">ROUND(SUMIFS(Monthly_Sold!$H$2:$H$7864,Monthly_Sold!$G$2:$G$7864,$A13,Monthly_Sold!$B$2:$B$7864,H$2),4)</f>
        <v>0</v>
      </c>
      <c r="I13" s="2" t="n">
        <f aca="false">ROUND(SUM(B13:H13),4)</f>
        <v>22.06</v>
      </c>
      <c r="J13" s="6" t="n">
        <f aca="false">RANK(I13,$I$3:$I$182,0)+COUNTIF($I$3:I13,I13)-1</f>
        <v>116</v>
      </c>
      <c r="K13" s="6" t="n">
        <f aca="false">RANK(B13,$B$3:$B$182,0)+COUNTIF($B$3:B13,B13)-1</f>
        <v>82</v>
      </c>
      <c r="L13" s="6" t="n">
        <f aca="false">RANK(C13,$C$3:$C$182,0)+COUNTIF($C$3:C13,C13)-1</f>
        <v>95</v>
      </c>
      <c r="M13" s="6" t="n">
        <f aca="false">RANK(D13,$D$3:$D$182,0)+COUNTIF($D$3:D13,D13)-1</f>
        <v>96</v>
      </c>
      <c r="N13" s="6" t="n">
        <f aca="false">RANK(E13,$E$3:$E$182,0)+COUNTIF($E$3:E13,E13)-1</f>
        <v>96</v>
      </c>
      <c r="O13" s="6" t="n">
        <f aca="false">RANK(F13,$F$3:$F$182,0)+COUNTIF($F$3:F13,F13)-1</f>
        <v>83</v>
      </c>
      <c r="P13" s="6" t="n">
        <f aca="false">RANK(G13,$G$3:$G$182,0)+COUNTIF($G$3:G13,G13)-1</f>
        <v>115</v>
      </c>
      <c r="Q13" s="6" t="n">
        <f aca="false">RANK(H13,$H$3:$H$182,0)+COUNTIF($H$3:H13,H13)-1</f>
        <v>96</v>
      </c>
    </row>
    <row r="14" customFormat="false" ht="15" hidden="false" customHeight="false" outlineLevel="0" collapsed="false">
      <c r="A14" s="0" t="s">
        <v>267</v>
      </c>
      <c r="B14" s="2" t="n">
        <f aca="false">ROUND(SUMIFS(Monthly_Sold!$H$2:$H$7864,Monthly_Sold!$G$2:$G$7864,$A14,Monthly_Sold!$B$2:$B$7864,B$2),4)</f>
        <v>0</v>
      </c>
      <c r="C14" s="2" t="n">
        <f aca="false">ROUND(SUMIFS(Monthly_Sold!$H$2:$H$7864,Monthly_Sold!$G$2:$G$7864,$A14,Monthly_Sold!$B$2:$B$7864,C$2),4)</f>
        <v>0</v>
      </c>
      <c r="D14" s="2" t="n">
        <f aca="false">ROUND(SUMIFS(Monthly_Sold!$H$2:$H$7864,Monthly_Sold!$G$2:$G$7864,$A14,Monthly_Sold!$B$2:$B$7864,D$2),4)</f>
        <v>0</v>
      </c>
      <c r="E14" s="2" t="n">
        <f aca="false">ROUND(SUMIFS(Monthly_Sold!$H$2:$H$7864,Monthly_Sold!$G$2:$G$7864,$A14,Monthly_Sold!$B$2:$B$7864,E$2),4)</f>
        <v>0</v>
      </c>
      <c r="F14" s="2" t="n">
        <f aca="false">ROUND(SUMIFS(Monthly_Sold!$H$2:$H$7864,Monthly_Sold!$G$2:$G$7864,$A14,Monthly_Sold!$B$2:$B$7864,F$2),4)</f>
        <v>241.48</v>
      </c>
      <c r="G14" s="2" t="n">
        <f aca="false">ROUND(SUMIFS(Monthly_Sold!$H$2:$H$7864,Monthly_Sold!$G$2:$G$7864,$A14,Monthly_Sold!$B$2:$B$7864,G$2),4)</f>
        <v>194.04</v>
      </c>
      <c r="H14" s="2" t="n">
        <f aca="false">ROUND(SUMIFS(Monthly_Sold!$H$2:$H$7864,Monthly_Sold!$G$2:$G$7864,$A14,Monthly_Sold!$B$2:$B$7864,H$2),4)</f>
        <v>37.23</v>
      </c>
      <c r="I14" s="2" t="n">
        <f aca="false">ROUND(SUM(B14:H14),4)</f>
        <v>472.75</v>
      </c>
      <c r="J14" s="6" t="n">
        <f aca="false">RANK(I14,$I$3:$I$182,0)+COUNTIF($I$3:I14,I14)-1</f>
        <v>70</v>
      </c>
      <c r="K14" s="6" t="n">
        <f aca="false">RANK(B14,$B$3:$B$182,0)+COUNTIF($B$3:B14,B14)-1</f>
        <v>83</v>
      </c>
      <c r="L14" s="6" t="n">
        <f aca="false">RANK(C14,$C$3:$C$182,0)+COUNTIF($C$3:C14,C14)-1</f>
        <v>96</v>
      </c>
      <c r="M14" s="6" t="n">
        <f aca="false">RANK(D14,$D$3:$D$182,0)+COUNTIF($D$3:D14,D14)-1</f>
        <v>97</v>
      </c>
      <c r="N14" s="6" t="n">
        <f aca="false">RANK(E14,$E$3:$E$182,0)+COUNTIF($E$3:E14,E14)-1</f>
        <v>97</v>
      </c>
      <c r="O14" s="6" t="n">
        <f aca="false">RANK(F14,$F$3:$F$182,0)+COUNTIF($F$3:F14,F14)-1</f>
        <v>36</v>
      </c>
      <c r="P14" s="6" t="n">
        <f aca="false">RANK(G14,$G$3:$G$182,0)+COUNTIF($G$3:G14,G14)-1</f>
        <v>47</v>
      </c>
      <c r="Q14" s="6" t="n">
        <f aca="false">RANK(H14,$H$3:$H$182,0)+COUNTIF($H$3:H14,H14)-1</f>
        <v>51</v>
      </c>
    </row>
    <row r="15" customFormat="false" ht="15" hidden="false" customHeight="false" outlineLevel="0" collapsed="false">
      <c r="A15" s="0" t="s">
        <v>204</v>
      </c>
      <c r="B15" s="2" t="n">
        <f aca="false">ROUND(SUMIFS(Monthly_Sold!$H$2:$H$7864,Monthly_Sold!$G$2:$G$7864,$A15,Monthly_Sold!$B$2:$B$7864,B$2),4)</f>
        <v>18.48</v>
      </c>
      <c r="C15" s="2" t="n">
        <f aca="false">ROUND(SUMIFS(Monthly_Sold!$H$2:$H$7864,Monthly_Sold!$G$2:$G$7864,$A15,Monthly_Sold!$B$2:$B$7864,C$2),4)</f>
        <v>294.08</v>
      </c>
      <c r="D15" s="2" t="n">
        <f aca="false">ROUND(SUMIFS(Monthly_Sold!$H$2:$H$7864,Monthly_Sold!$G$2:$G$7864,$A15,Monthly_Sold!$B$2:$B$7864,D$2),4)</f>
        <v>224.15</v>
      </c>
      <c r="E15" s="2" t="n">
        <f aca="false">ROUND(SUMIFS(Monthly_Sold!$H$2:$H$7864,Monthly_Sold!$G$2:$G$7864,$A15,Monthly_Sold!$B$2:$B$7864,E$2),4)</f>
        <v>88.5</v>
      </c>
      <c r="F15" s="2" t="n">
        <f aca="false">ROUND(SUMIFS(Monthly_Sold!$H$2:$H$7864,Monthly_Sold!$G$2:$G$7864,$A15,Monthly_Sold!$B$2:$B$7864,F$2),4)</f>
        <v>44.16</v>
      </c>
      <c r="G15" s="2" t="n">
        <f aca="false">ROUND(SUMIFS(Monthly_Sold!$H$2:$H$7864,Monthly_Sold!$G$2:$G$7864,$A15,Monthly_Sold!$B$2:$B$7864,G$2),4)</f>
        <v>0</v>
      </c>
      <c r="H15" s="2" t="n">
        <f aca="false">ROUND(SUMIFS(Monthly_Sold!$H$2:$H$7864,Monthly_Sold!$G$2:$G$7864,$A15,Monthly_Sold!$B$2:$B$7864,H$2),4)</f>
        <v>0</v>
      </c>
      <c r="I15" s="2" t="n">
        <f aca="false">ROUND(SUM(B15:H15),4)</f>
        <v>669.37</v>
      </c>
      <c r="J15" s="6" t="n">
        <f aca="false">RANK(I15,$I$3:$I$182,0)+COUNTIF($I$3:I15,I15)-1</f>
        <v>61</v>
      </c>
      <c r="K15" s="6" t="n">
        <f aca="false">RANK(B15,$B$3:$B$182,0)+COUNTIF($B$3:B15,B15)-1</f>
        <v>66</v>
      </c>
      <c r="L15" s="6" t="n">
        <f aca="false">RANK(C15,$C$3:$C$182,0)+COUNTIF($C$3:C15,C15)-1</f>
        <v>38</v>
      </c>
      <c r="M15" s="6" t="n">
        <f aca="false">RANK(D15,$D$3:$D$182,0)+COUNTIF($D$3:D15,D15)-1</f>
        <v>35</v>
      </c>
      <c r="N15" s="6" t="n">
        <f aca="false">RANK(E15,$E$3:$E$182,0)+COUNTIF($E$3:E15,E15)-1</f>
        <v>56</v>
      </c>
      <c r="O15" s="6" t="n">
        <f aca="false">RANK(F15,$F$3:$F$182,0)+COUNTIF($F$3:F15,F15)-1</f>
        <v>71</v>
      </c>
      <c r="P15" s="6" t="n">
        <f aca="false">RANK(G15,$G$3:$G$182,0)+COUNTIF($G$3:G15,G15)-1</f>
        <v>116</v>
      </c>
      <c r="Q15" s="6" t="n">
        <f aca="false">RANK(H15,$H$3:$H$182,0)+COUNTIF($H$3:H15,H15)-1</f>
        <v>97</v>
      </c>
    </row>
    <row r="16" customFormat="false" ht="15" hidden="false" customHeight="false" outlineLevel="0" collapsed="false">
      <c r="A16" s="0" t="s">
        <v>584</v>
      </c>
      <c r="B16" s="2" t="n">
        <f aca="false">ROUND(SUMIFS(Monthly_Sold!$H$2:$H$7864,Monthly_Sold!$G$2:$G$7864,$A16,Monthly_Sold!$B$2:$B$7864,B$2),4)</f>
        <v>0</v>
      </c>
      <c r="C16" s="2" t="n">
        <f aca="false">ROUND(SUMIFS(Monthly_Sold!$H$2:$H$7864,Monthly_Sold!$G$2:$G$7864,$A16,Monthly_Sold!$B$2:$B$7864,C$2),4)</f>
        <v>1.02</v>
      </c>
      <c r="D16" s="2" t="n">
        <f aca="false">ROUND(SUMIFS(Monthly_Sold!$H$2:$H$7864,Monthly_Sold!$G$2:$G$7864,$A16,Monthly_Sold!$B$2:$B$7864,D$2),4)</f>
        <v>0</v>
      </c>
      <c r="E16" s="2" t="n">
        <f aca="false">ROUND(SUMIFS(Monthly_Sold!$H$2:$H$7864,Monthly_Sold!$G$2:$G$7864,$A16,Monthly_Sold!$B$2:$B$7864,E$2),4)</f>
        <v>0</v>
      </c>
      <c r="F16" s="2" t="n">
        <f aca="false">ROUND(SUMIFS(Monthly_Sold!$H$2:$H$7864,Monthly_Sold!$G$2:$G$7864,$A16,Monthly_Sold!$B$2:$B$7864,F$2),4)</f>
        <v>0</v>
      </c>
      <c r="G16" s="2" t="n">
        <f aca="false">ROUND(SUMIFS(Monthly_Sold!$H$2:$H$7864,Monthly_Sold!$G$2:$G$7864,$A16,Monthly_Sold!$B$2:$B$7864,G$2),4)</f>
        <v>0</v>
      </c>
      <c r="H16" s="2" t="n">
        <f aca="false">ROUND(SUMIFS(Monthly_Sold!$H$2:$H$7864,Monthly_Sold!$G$2:$G$7864,$A16,Monthly_Sold!$B$2:$B$7864,H$2),4)</f>
        <v>0</v>
      </c>
      <c r="I16" s="2" t="n">
        <f aca="false">ROUND(SUM(B16:H16),4)</f>
        <v>1.02</v>
      </c>
      <c r="J16" s="6" t="n">
        <f aca="false">RANK(I16,$I$3:$I$182,0)+COUNTIF($I$3:I16,I16)-1</f>
        <v>153</v>
      </c>
      <c r="K16" s="6" t="n">
        <f aca="false">RANK(B16,$B$3:$B$182,0)+COUNTIF($B$3:B16,B16)-1</f>
        <v>84</v>
      </c>
      <c r="L16" s="6" t="n">
        <f aca="false">RANK(C16,$C$3:$C$182,0)+COUNTIF($C$3:C16,C16)-1</f>
        <v>80</v>
      </c>
      <c r="M16" s="6" t="n">
        <f aca="false">RANK(D16,$D$3:$D$182,0)+COUNTIF($D$3:D16,D16)-1</f>
        <v>98</v>
      </c>
      <c r="N16" s="6" t="n">
        <f aca="false">RANK(E16,$E$3:$E$182,0)+COUNTIF($E$3:E16,E16)-1</f>
        <v>98</v>
      </c>
      <c r="O16" s="6" t="n">
        <f aca="false">RANK(F16,$F$3:$F$182,0)+COUNTIF($F$3:F16,F16)-1</f>
        <v>122</v>
      </c>
      <c r="P16" s="6" t="n">
        <f aca="false">RANK(G16,$G$3:$G$182,0)+COUNTIF($G$3:G16,G16)-1</f>
        <v>117</v>
      </c>
      <c r="Q16" s="6" t="n">
        <f aca="false">RANK(H16,$H$3:$H$182,0)+COUNTIF($H$3:H16,H16)-1</f>
        <v>98</v>
      </c>
    </row>
    <row r="17" customFormat="false" ht="15" hidden="false" customHeight="false" outlineLevel="0" collapsed="false">
      <c r="A17" s="0" t="s">
        <v>465</v>
      </c>
      <c r="B17" s="2" t="n">
        <f aca="false">ROUND(SUMIFS(Monthly_Sold!$H$2:$H$7864,Monthly_Sold!$G$2:$G$7864,$A17,Monthly_Sold!$B$2:$B$7864,B$2),4)</f>
        <v>0</v>
      </c>
      <c r="C17" s="2" t="n">
        <f aca="false">ROUND(SUMIFS(Monthly_Sold!$H$2:$H$7864,Monthly_Sold!$G$2:$G$7864,$A17,Monthly_Sold!$B$2:$B$7864,C$2),4)</f>
        <v>0</v>
      </c>
      <c r="D17" s="2" t="n">
        <f aca="false">ROUND(SUMIFS(Monthly_Sold!$H$2:$H$7864,Monthly_Sold!$G$2:$G$7864,$A17,Monthly_Sold!$B$2:$B$7864,D$2),4)</f>
        <v>22.61</v>
      </c>
      <c r="E17" s="2" t="n">
        <f aca="false">ROUND(SUMIFS(Monthly_Sold!$H$2:$H$7864,Monthly_Sold!$G$2:$G$7864,$A17,Monthly_Sold!$B$2:$B$7864,E$2),4)</f>
        <v>0</v>
      </c>
      <c r="F17" s="2" t="n">
        <f aca="false">ROUND(SUMIFS(Monthly_Sold!$H$2:$H$7864,Monthly_Sold!$G$2:$G$7864,$A17,Monthly_Sold!$B$2:$B$7864,F$2),4)</f>
        <v>0</v>
      </c>
      <c r="G17" s="2" t="n">
        <f aca="false">ROUND(SUMIFS(Monthly_Sold!$H$2:$H$7864,Monthly_Sold!$G$2:$G$7864,$A17,Monthly_Sold!$B$2:$B$7864,G$2),4)</f>
        <v>0</v>
      </c>
      <c r="H17" s="2" t="n">
        <f aca="false">ROUND(SUMIFS(Monthly_Sold!$H$2:$H$7864,Monthly_Sold!$G$2:$G$7864,$A17,Monthly_Sold!$B$2:$B$7864,H$2),4)</f>
        <v>0</v>
      </c>
      <c r="I17" s="2" t="n">
        <f aca="false">ROUND(SUM(B17:H17),4)</f>
        <v>22.61</v>
      </c>
      <c r="J17" s="6" t="n">
        <f aca="false">RANK(I17,$I$3:$I$182,0)+COUNTIF($I$3:I17,I17)-1</f>
        <v>113</v>
      </c>
      <c r="K17" s="6" t="n">
        <f aca="false">RANK(B17,$B$3:$B$182,0)+COUNTIF($B$3:B17,B17)-1</f>
        <v>85</v>
      </c>
      <c r="L17" s="6" t="n">
        <f aca="false">RANK(C17,$C$3:$C$182,0)+COUNTIF($C$3:C17,C17)-1</f>
        <v>97</v>
      </c>
      <c r="M17" s="6" t="n">
        <f aca="false">RANK(D17,$D$3:$D$182,0)+COUNTIF($D$3:D17,D17)-1</f>
        <v>70</v>
      </c>
      <c r="N17" s="6" t="n">
        <f aca="false">RANK(E17,$E$3:$E$182,0)+COUNTIF($E$3:E17,E17)-1</f>
        <v>99</v>
      </c>
      <c r="O17" s="6" t="n">
        <f aca="false">RANK(F17,$F$3:$F$182,0)+COUNTIF($F$3:F17,F17)-1</f>
        <v>123</v>
      </c>
      <c r="P17" s="6" t="n">
        <f aca="false">RANK(G17,$G$3:$G$182,0)+COUNTIF($G$3:G17,G17)-1</f>
        <v>118</v>
      </c>
      <c r="Q17" s="6" t="n">
        <f aca="false">RANK(H17,$H$3:$H$182,0)+COUNTIF($H$3:H17,H17)-1</f>
        <v>99</v>
      </c>
    </row>
    <row r="18" customFormat="false" ht="15" hidden="false" customHeight="false" outlineLevel="0" collapsed="false">
      <c r="A18" s="0" t="s">
        <v>587</v>
      </c>
      <c r="B18" s="2" t="n">
        <f aca="false">ROUND(SUMIFS(Monthly_Sold!$H$2:$H$7864,Monthly_Sold!$G$2:$G$7864,$A18,Monthly_Sold!$B$2:$B$7864,B$2),4)</f>
        <v>0</v>
      </c>
      <c r="C18" s="2" t="n">
        <f aca="false">ROUND(SUMIFS(Monthly_Sold!$H$2:$H$7864,Monthly_Sold!$G$2:$G$7864,$A18,Monthly_Sold!$B$2:$B$7864,C$2),4)</f>
        <v>0.94</v>
      </c>
      <c r="D18" s="2" t="n">
        <f aca="false">ROUND(SUMIFS(Monthly_Sold!$H$2:$H$7864,Monthly_Sold!$G$2:$G$7864,$A18,Monthly_Sold!$B$2:$B$7864,D$2),4)</f>
        <v>0</v>
      </c>
      <c r="E18" s="2" t="n">
        <f aca="false">ROUND(SUMIFS(Monthly_Sold!$H$2:$H$7864,Monthly_Sold!$G$2:$G$7864,$A18,Monthly_Sold!$B$2:$B$7864,E$2),4)</f>
        <v>0</v>
      </c>
      <c r="F18" s="2" t="n">
        <f aca="false">ROUND(SUMIFS(Monthly_Sold!$H$2:$H$7864,Monthly_Sold!$G$2:$G$7864,$A18,Monthly_Sold!$B$2:$B$7864,F$2),4)</f>
        <v>0</v>
      </c>
      <c r="G18" s="2" t="n">
        <f aca="false">ROUND(SUMIFS(Monthly_Sold!$H$2:$H$7864,Monthly_Sold!$G$2:$G$7864,$A18,Monthly_Sold!$B$2:$B$7864,G$2),4)</f>
        <v>0</v>
      </c>
      <c r="H18" s="2" t="n">
        <f aca="false">ROUND(SUMIFS(Monthly_Sold!$H$2:$H$7864,Monthly_Sold!$G$2:$G$7864,$A18,Monthly_Sold!$B$2:$B$7864,H$2),4)</f>
        <v>0</v>
      </c>
      <c r="I18" s="2" t="n">
        <f aca="false">ROUND(SUM(B18:H18),4)</f>
        <v>0.94</v>
      </c>
      <c r="J18" s="6" t="n">
        <f aca="false">RANK(I18,$I$3:$I$182,0)+COUNTIF($I$3:I18,I18)-1</f>
        <v>154</v>
      </c>
      <c r="K18" s="6" t="n">
        <f aca="false">RANK(B18,$B$3:$B$182,0)+COUNTIF($B$3:B18,B18)-1</f>
        <v>86</v>
      </c>
      <c r="L18" s="6" t="n">
        <f aca="false">RANK(C18,$C$3:$C$182,0)+COUNTIF($C$3:C18,C18)-1</f>
        <v>81</v>
      </c>
      <c r="M18" s="6" t="n">
        <f aca="false">RANK(D18,$D$3:$D$182,0)+COUNTIF($D$3:D18,D18)-1</f>
        <v>99</v>
      </c>
      <c r="N18" s="6" t="n">
        <f aca="false">RANK(E18,$E$3:$E$182,0)+COUNTIF($E$3:E18,E18)-1</f>
        <v>100</v>
      </c>
      <c r="O18" s="6" t="n">
        <f aca="false">RANK(F18,$F$3:$F$182,0)+COUNTIF($F$3:F18,F18)-1</f>
        <v>124</v>
      </c>
      <c r="P18" s="6" t="n">
        <f aca="false">RANK(G18,$G$3:$G$182,0)+COUNTIF($G$3:G18,G18)-1</f>
        <v>119</v>
      </c>
      <c r="Q18" s="6" t="n">
        <f aca="false">RANK(H18,$H$3:$H$182,0)+COUNTIF($H$3:H18,H18)-1</f>
        <v>100</v>
      </c>
    </row>
    <row r="19" customFormat="false" ht="15" hidden="false" customHeight="false" outlineLevel="0" collapsed="false">
      <c r="A19" s="0" t="s">
        <v>415</v>
      </c>
      <c r="B19" s="2" t="n">
        <f aca="false">ROUND(SUMIFS(Monthly_Sold!$H$2:$H$7864,Monthly_Sold!$G$2:$G$7864,$A19,Monthly_Sold!$B$2:$B$7864,B$2),4)</f>
        <v>0</v>
      </c>
      <c r="C19" s="2" t="n">
        <f aca="false">ROUND(SUMIFS(Monthly_Sold!$H$2:$H$7864,Monthly_Sold!$G$2:$G$7864,$A19,Monthly_Sold!$B$2:$B$7864,C$2),4)</f>
        <v>0</v>
      </c>
      <c r="D19" s="2" t="n">
        <f aca="false">ROUND(SUMIFS(Monthly_Sold!$H$2:$H$7864,Monthly_Sold!$G$2:$G$7864,$A19,Monthly_Sold!$B$2:$B$7864,D$2),4)</f>
        <v>49.73</v>
      </c>
      <c r="E19" s="2" t="n">
        <f aca="false">ROUND(SUMIFS(Monthly_Sold!$H$2:$H$7864,Monthly_Sold!$G$2:$G$7864,$A19,Monthly_Sold!$B$2:$B$7864,E$2),4)</f>
        <v>0</v>
      </c>
      <c r="F19" s="2" t="n">
        <f aca="false">ROUND(SUMIFS(Monthly_Sold!$H$2:$H$7864,Monthly_Sold!$G$2:$G$7864,$A19,Monthly_Sold!$B$2:$B$7864,F$2),4)</f>
        <v>0</v>
      </c>
      <c r="G19" s="2" t="n">
        <f aca="false">ROUND(SUMIFS(Monthly_Sold!$H$2:$H$7864,Monthly_Sold!$G$2:$G$7864,$A19,Monthly_Sold!$B$2:$B$7864,G$2),4)</f>
        <v>0</v>
      </c>
      <c r="H19" s="2" t="n">
        <f aca="false">ROUND(SUMIFS(Monthly_Sold!$H$2:$H$7864,Monthly_Sold!$G$2:$G$7864,$A19,Monthly_Sold!$B$2:$B$7864,H$2),4)</f>
        <v>0</v>
      </c>
      <c r="I19" s="2" t="n">
        <f aca="false">ROUND(SUM(B19:H19),4)</f>
        <v>49.73</v>
      </c>
      <c r="J19" s="6" t="n">
        <f aca="false">RANK(I19,$I$3:$I$182,0)+COUNTIF($I$3:I19,I19)-1</f>
        <v>102</v>
      </c>
      <c r="K19" s="6" t="n">
        <f aca="false">RANK(B19,$B$3:$B$182,0)+COUNTIF($B$3:B19,B19)-1</f>
        <v>87</v>
      </c>
      <c r="L19" s="6" t="n">
        <f aca="false">RANK(C19,$C$3:$C$182,0)+COUNTIF($C$3:C19,C19)-1</f>
        <v>98</v>
      </c>
      <c r="M19" s="6" t="n">
        <f aca="false">RANK(D19,$D$3:$D$182,0)+COUNTIF($D$3:D19,D19)-1</f>
        <v>62</v>
      </c>
      <c r="N19" s="6" t="n">
        <f aca="false">RANK(E19,$E$3:$E$182,0)+COUNTIF($E$3:E19,E19)-1</f>
        <v>101</v>
      </c>
      <c r="O19" s="6" t="n">
        <f aca="false">RANK(F19,$F$3:$F$182,0)+COUNTIF($F$3:F19,F19)-1</f>
        <v>125</v>
      </c>
      <c r="P19" s="6" t="n">
        <f aca="false">RANK(G19,$G$3:$G$182,0)+COUNTIF($G$3:G19,G19)-1</f>
        <v>120</v>
      </c>
      <c r="Q19" s="6" t="n">
        <f aca="false">RANK(H19,$H$3:$H$182,0)+COUNTIF($H$3:H19,H19)-1</f>
        <v>101</v>
      </c>
    </row>
    <row r="20" customFormat="false" ht="15" hidden="false" customHeight="false" outlineLevel="0" collapsed="false">
      <c r="A20" s="0" t="s">
        <v>396</v>
      </c>
      <c r="B20" s="2" t="n">
        <f aca="false">ROUND(SUMIFS(Monthly_Sold!$H$2:$H$7864,Monthly_Sold!$G$2:$G$7864,$A20,Monthly_Sold!$B$2:$B$7864,B$2),4)</f>
        <v>0</v>
      </c>
      <c r="C20" s="2" t="n">
        <f aca="false">ROUND(SUMIFS(Monthly_Sold!$H$2:$H$7864,Monthly_Sold!$G$2:$G$7864,$A20,Monthly_Sold!$B$2:$B$7864,C$2),4)</f>
        <v>0</v>
      </c>
      <c r="D20" s="2" t="n">
        <f aca="false">ROUND(SUMIFS(Monthly_Sold!$H$2:$H$7864,Monthly_Sold!$G$2:$G$7864,$A20,Monthly_Sold!$B$2:$B$7864,D$2),4)</f>
        <v>60.72</v>
      </c>
      <c r="E20" s="2" t="n">
        <f aca="false">ROUND(SUMIFS(Monthly_Sold!$H$2:$H$7864,Monthly_Sold!$G$2:$G$7864,$A20,Monthly_Sold!$B$2:$B$7864,E$2),4)</f>
        <v>0</v>
      </c>
      <c r="F20" s="2" t="n">
        <f aca="false">ROUND(SUMIFS(Monthly_Sold!$H$2:$H$7864,Monthly_Sold!$G$2:$G$7864,$A20,Monthly_Sold!$B$2:$B$7864,F$2),4)</f>
        <v>0</v>
      </c>
      <c r="G20" s="2" t="n">
        <f aca="false">ROUND(SUMIFS(Monthly_Sold!$H$2:$H$7864,Monthly_Sold!$G$2:$G$7864,$A20,Monthly_Sold!$B$2:$B$7864,G$2),4)</f>
        <v>0</v>
      </c>
      <c r="H20" s="2" t="n">
        <f aca="false">ROUND(SUMIFS(Monthly_Sold!$H$2:$H$7864,Monthly_Sold!$G$2:$G$7864,$A20,Monthly_Sold!$B$2:$B$7864,H$2),4)</f>
        <v>0</v>
      </c>
      <c r="I20" s="2" t="n">
        <f aca="false">ROUND(SUM(B20:H20),4)</f>
        <v>60.72</v>
      </c>
      <c r="J20" s="6" t="n">
        <f aca="false">RANK(I20,$I$3:$I$182,0)+COUNTIF($I$3:I20,I20)-1</f>
        <v>99</v>
      </c>
      <c r="K20" s="6" t="n">
        <f aca="false">RANK(B20,$B$3:$B$182,0)+COUNTIF($B$3:B20,B20)-1</f>
        <v>88</v>
      </c>
      <c r="L20" s="6" t="n">
        <f aca="false">RANK(C20,$C$3:$C$182,0)+COUNTIF($C$3:C20,C20)-1</f>
        <v>99</v>
      </c>
      <c r="M20" s="6" t="n">
        <f aca="false">RANK(D20,$D$3:$D$182,0)+COUNTIF($D$3:D20,D20)-1</f>
        <v>57</v>
      </c>
      <c r="N20" s="6" t="n">
        <f aca="false">RANK(E20,$E$3:$E$182,0)+COUNTIF($E$3:E20,E20)-1</f>
        <v>102</v>
      </c>
      <c r="O20" s="6" t="n">
        <f aca="false">RANK(F20,$F$3:$F$182,0)+COUNTIF($F$3:F20,F20)-1</f>
        <v>126</v>
      </c>
      <c r="P20" s="6" t="n">
        <f aca="false">RANK(G20,$G$3:$G$182,0)+COUNTIF($G$3:G20,G20)-1</f>
        <v>121</v>
      </c>
      <c r="Q20" s="6" t="n">
        <f aca="false">RANK(H20,$H$3:$H$182,0)+COUNTIF($H$3:H20,H20)-1</f>
        <v>102</v>
      </c>
    </row>
    <row r="21" customFormat="false" ht="15" hidden="false" customHeight="false" outlineLevel="0" collapsed="false">
      <c r="A21" s="0" t="s">
        <v>484</v>
      </c>
      <c r="B21" s="2" t="n">
        <f aca="false">ROUND(SUMIFS(Monthly_Sold!$H$2:$H$7864,Monthly_Sold!$G$2:$G$7864,$A21,Monthly_Sold!$B$2:$B$7864,B$2),4)</f>
        <v>0</v>
      </c>
      <c r="C21" s="2" t="n">
        <f aca="false">ROUND(SUMIFS(Monthly_Sold!$H$2:$H$7864,Monthly_Sold!$G$2:$G$7864,$A21,Monthly_Sold!$B$2:$B$7864,C$2),4)</f>
        <v>0</v>
      </c>
      <c r="D21" s="2" t="n">
        <f aca="false">ROUND(SUMIFS(Monthly_Sold!$H$2:$H$7864,Monthly_Sold!$G$2:$G$7864,$A21,Monthly_Sold!$B$2:$B$7864,D$2),4)</f>
        <v>17.4</v>
      </c>
      <c r="E21" s="2" t="n">
        <f aca="false">ROUND(SUMIFS(Monthly_Sold!$H$2:$H$7864,Monthly_Sold!$G$2:$G$7864,$A21,Monthly_Sold!$B$2:$B$7864,E$2),4)</f>
        <v>0</v>
      </c>
      <c r="F21" s="2" t="n">
        <f aca="false">ROUND(SUMIFS(Monthly_Sold!$H$2:$H$7864,Monthly_Sold!$G$2:$G$7864,$A21,Monthly_Sold!$B$2:$B$7864,F$2),4)</f>
        <v>0</v>
      </c>
      <c r="G21" s="2" t="n">
        <f aca="false">ROUND(SUMIFS(Monthly_Sold!$H$2:$H$7864,Monthly_Sold!$G$2:$G$7864,$A21,Monthly_Sold!$B$2:$B$7864,G$2),4)</f>
        <v>0</v>
      </c>
      <c r="H21" s="2" t="n">
        <f aca="false">ROUND(SUMIFS(Monthly_Sold!$H$2:$H$7864,Monthly_Sold!$G$2:$G$7864,$A21,Monthly_Sold!$B$2:$B$7864,H$2),4)</f>
        <v>0</v>
      </c>
      <c r="I21" s="2" t="n">
        <f aca="false">ROUND(SUM(B21:H21),4)</f>
        <v>17.4</v>
      </c>
      <c r="J21" s="6" t="n">
        <f aca="false">RANK(I21,$I$3:$I$182,0)+COUNTIF($I$3:I21,I21)-1</f>
        <v>120</v>
      </c>
      <c r="K21" s="6" t="n">
        <f aca="false">RANK(B21,$B$3:$B$182,0)+COUNTIF($B$3:B21,B21)-1</f>
        <v>89</v>
      </c>
      <c r="L21" s="6" t="n">
        <f aca="false">RANK(C21,$C$3:$C$182,0)+COUNTIF($C$3:C21,C21)-1</f>
        <v>100</v>
      </c>
      <c r="M21" s="6" t="n">
        <f aca="false">RANK(D21,$D$3:$D$182,0)+COUNTIF($D$3:D21,D21)-1</f>
        <v>72</v>
      </c>
      <c r="N21" s="6" t="n">
        <f aca="false">RANK(E21,$E$3:$E$182,0)+COUNTIF($E$3:E21,E21)-1</f>
        <v>103</v>
      </c>
      <c r="O21" s="6" t="n">
        <f aca="false">RANK(F21,$F$3:$F$182,0)+COUNTIF($F$3:F21,F21)-1</f>
        <v>127</v>
      </c>
      <c r="P21" s="6" t="n">
        <f aca="false">RANK(G21,$G$3:$G$182,0)+COUNTIF($G$3:G21,G21)-1</f>
        <v>122</v>
      </c>
      <c r="Q21" s="6" t="n">
        <f aca="false">RANK(H21,$H$3:$H$182,0)+COUNTIF($H$3:H21,H21)-1</f>
        <v>103</v>
      </c>
    </row>
    <row r="22" customFormat="false" ht="15" hidden="false" customHeight="false" outlineLevel="0" collapsed="false">
      <c r="A22" s="0" t="s">
        <v>578</v>
      </c>
      <c r="B22" s="2" t="n">
        <f aca="false">ROUND(SUMIFS(Monthly_Sold!$H$2:$H$7864,Monthly_Sold!$G$2:$G$7864,$A22,Monthly_Sold!$B$2:$B$7864,B$2),4)</f>
        <v>0</v>
      </c>
      <c r="C22" s="2" t="n">
        <f aca="false">ROUND(SUMIFS(Monthly_Sold!$H$2:$H$7864,Monthly_Sold!$G$2:$G$7864,$A22,Monthly_Sold!$B$2:$B$7864,C$2),4)</f>
        <v>0</v>
      </c>
      <c r="D22" s="2" t="n">
        <f aca="false">ROUND(SUMIFS(Monthly_Sold!$H$2:$H$7864,Monthly_Sold!$G$2:$G$7864,$A22,Monthly_Sold!$B$2:$B$7864,D$2),4)</f>
        <v>0</v>
      </c>
      <c r="E22" s="2" t="n">
        <f aca="false">ROUND(SUMIFS(Monthly_Sold!$H$2:$H$7864,Monthly_Sold!$G$2:$G$7864,$A22,Monthly_Sold!$B$2:$B$7864,E$2),4)</f>
        <v>0</v>
      </c>
      <c r="F22" s="2" t="n">
        <f aca="false">ROUND(SUMIFS(Monthly_Sold!$H$2:$H$7864,Monthly_Sold!$G$2:$G$7864,$A22,Monthly_Sold!$B$2:$B$7864,F$2),4)</f>
        <v>0</v>
      </c>
      <c r="G22" s="2" t="n">
        <f aca="false">ROUND(SUMIFS(Monthly_Sold!$H$2:$H$7864,Monthly_Sold!$G$2:$G$7864,$A22,Monthly_Sold!$B$2:$B$7864,G$2),4)</f>
        <v>1.1044</v>
      </c>
      <c r="H22" s="2" t="n">
        <f aca="false">ROUND(SUMIFS(Monthly_Sold!$H$2:$H$7864,Monthly_Sold!$G$2:$G$7864,$A22,Monthly_Sold!$B$2:$B$7864,H$2),4)</f>
        <v>0</v>
      </c>
      <c r="I22" s="2" t="n">
        <f aca="false">ROUND(SUM(B22:H22),4)</f>
        <v>1.1044</v>
      </c>
      <c r="J22" s="6" t="n">
        <f aca="false">RANK(I22,$I$3:$I$182,0)+COUNTIF($I$3:I22,I22)-1</f>
        <v>151</v>
      </c>
      <c r="K22" s="6" t="n">
        <f aca="false">RANK(B22,$B$3:$B$182,0)+COUNTIF($B$3:B22,B22)-1</f>
        <v>90</v>
      </c>
      <c r="L22" s="6" t="n">
        <f aca="false">RANK(C22,$C$3:$C$182,0)+COUNTIF($C$3:C22,C22)-1</f>
        <v>101</v>
      </c>
      <c r="M22" s="6" t="n">
        <f aca="false">RANK(D22,$D$3:$D$182,0)+COUNTIF($D$3:D22,D22)-1</f>
        <v>100</v>
      </c>
      <c r="N22" s="6" t="n">
        <f aca="false">RANK(E22,$E$3:$E$182,0)+COUNTIF($E$3:E22,E22)-1</f>
        <v>104</v>
      </c>
      <c r="O22" s="6" t="n">
        <f aca="false">RANK(F22,$F$3:$F$182,0)+COUNTIF($F$3:F22,F22)-1</f>
        <v>128</v>
      </c>
      <c r="P22" s="6" t="n">
        <f aca="false">RANK(G22,$G$3:$G$182,0)+COUNTIF($G$3:G22,G22)-1</f>
        <v>98</v>
      </c>
      <c r="Q22" s="6" t="n">
        <f aca="false">RANK(H22,$H$3:$H$182,0)+COUNTIF($H$3:H22,H22)-1</f>
        <v>104</v>
      </c>
    </row>
    <row r="23" customFormat="false" ht="15" hidden="false" customHeight="false" outlineLevel="0" collapsed="false">
      <c r="A23" s="0" t="s">
        <v>92</v>
      </c>
      <c r="B23" s="2" t="n">
        <f aca="false">ROUND(SUMIFS(Monthly_Sold!$H$2:$H$7864,Monthly_Sold!$G$2:$G$7864,$A23,Monthly_Sold!$B$2:$B$7864,B$2),4)</f>
        <v>0</v>
      </c>
      <c r="C23" s="2" t="n">
        <f aca="false">ROUND(SUMIFS(Monthly_Sold!$H$2:$H$7864,Monthly_Sold!$G$2:$G$7864,$A23,Monthly_Sold!$B$2:$B$7864,C$2),4)</f>
        <v>0</v>
      </c>
      <c r="D23" s="2" t="n">
        <f aca="false">ROUND(SUMIFS(Monthly_Sold!$H$2:$H$7864,Monthly_Sold!$G$2:$G$7864,$A23,Monthly_Sold!$B$2:$B$7864,D$2),4)</f>
        <v>7.81</v>
      </c>
      <c r="E23" s="2" t="n">
        <f aca="false">ROUND(SUMIFS(Monthly_Sold!$H$2:$H$7864,Monthly_Sold!$G$2:$G$7864,$A23,Monthly_Sold!$B$2:$B$7864,E$2),4)</f>
        <v>0</v>
      </c>
      <c r="F23" s="2" t="n">
        <f aca="false">ROUND(SUMIFS(Monthly_Sold!$H$2:$H$7864,Monthly_Sold!$G$2:$G$7864,$A23,Monthly_Sold!$B$2:$B$7864,F$2),4)</f>
        <v>0</v>
      </c>
      <c r="G23" s="2" t="n">
        <f aca="false">ROUND(SUMIFS(Monthly_Sold!$H$2:$H$7864,Monthly_Sold!$G$2:$G$7864,$A23,Monthly_Sold!$B$2:$B$7864,G$2),4)</f>
        <v>0</v>
      </c>
      <c r="H23" s="2" t="n">
        <f aca="false">ROUND(SUMIFS(Monthly_Sold!$H$2:$H$7864,Monthly_Sold!$G$2:$G$7864,$A23,Monthly_Sold!$B$2:$B$7864,H$2),4)</f>
        <v>0</v>
      </c>
      <c r="I23" s="2" t="n">
        <f aca="false">ROUND(SUM(B23:H23),4)</f>
        <v>7.81</v>
      </c>
      <c r="J23" s="6" t="n">
        <f aca="false">RANK(I23,$I$3:$I$182,0)+COUNTIF($I$3:I23,I23)-1</f>
        <v>132</v>
      </c>
      <c r="K23" s="6" t="n">
        <f aca="false">RANK(B23,$B$3:$B$182,0)+COUNTIF($B$3:B23,B23)-1</f>
        <v>91</v>
      </c>
      <c r="L23" s="6" t="n">
        <f aca="false">RANK(C23,$C$3:$C$182,0)+COUNTIF($C$3:C23,C23)-1</f>
        <v>102</v>
      </c>
      <c r="M23" s="6" t="n">
        <f aca="false">RANK(D23,$D$3:$D$182,0)+COUNTIF($D$3:D23,D23)-1</f>
        <v>79</v>
      </c>
      <c r="N23" s="6" t="n">
        <f aca="false">RANK(E23,$E$3:$E$182,0)+COUNTIF($E$3:E23,E23)-1</f>
        <v>105</v>
      </c>
      <c r="O23" s="6" t="n">
        <f aca="false">RANK(F23,$F$3:$F$182,0)+COUNTIF($F$3:F23,F23)-1</f>
        <v>129</v>
      </c>
      <c r="P23" s="6" t="n">
        <f aca="false">RANK(G23,$G$3:$G$182,0)+COUNTIF($G$3:G23,G23)-1</f>
        <v>123</v>
      </c>
      <c r="Q23" s="6" t="n">
        <f aca="false">RANK(H23,$H$3:$H$182,0)+COUNTIF($H$3:H23,H23)-1</f>
        <v>105</v>
      </c>
    </row>
    <row r="24" customFormat="false" ht="15" hidden="false" customHeight="false" outlineLevel="0" collapsed="false">
      <c r="A24" s="0" t="s">
        <v>406</v>
      </c>
      <c r="B24" s="2" t="n">
        <f aca="false">ROUND(SUMIFS(Monthly_Sold!$H$2:$H$7864,Monthly_Sold!$G$2:$G$7864,$A24,Monthly_Sold!$B$2:$B$7864,B$2),4)</f>
        <v>0</v>
      </c>
      <c r="C24" s="2" t="n">
        <f aca="false">ROUND(SUMIFS(Monthly_Sold!$H$2:$H$7864,Monthly_Sold!$G$2:$G$7864,$A24,Monthly_Sold!$B$2:$B$7864,C$2),4)</f>
        <v>0</v>
      </c>
      <c r="D24" s="2" t="n">
        <f aca="false">ROUND(SUMIFS(Monthly_Sold!$H$2:$H$7864,Monthly_Sold!$G$2:$G$7864,$A24,Monthly_Sold!$B$2:$B$7864,D$2),4)</f>
        <v>0</v>
      </c>
      <c r="E24" s="2" t="n">
        <f aca="false">ROUND(SUMIFS(Monthly_Sold!$H$2:$H$7864,Monthly_Sold!$G$2:$G$7864,$A24,Monthly_Sold!$B$2:$B$7864,E$2),4)</f>
        <v>0</v>
      </c>
      <c r="F24" s="2" t="n">
        <f aca="false">ROUND(SUMIFS(Monthly_Sold!$H$2:$H$7864,Monthly_Sold!$G$2:$G$7864,$A24,Monthly_Sold!$B$2:$B$7864,F$2),4)</f>
        <v>7.35</v>
      </c>
      <c r="G24" s="2" t="n">
        <f aca="false">ROUND(SUMIFS(Monthly_Sold!$H$2:$H$7864,Monthly_Sold!$G$2:$G$7864,$A24,Monthly_Sold!$B$2:$B$7864,G$2),4)</f>
        <v>64.499</v>
      </c>
      <c r="H24" s="2" t="n">
        <f aca="false">ROUND(SUMIFS(Monthly_Sold!$H$2:$H$7864,Monthly_Sold!$G$2:$G$7864,$A24,Monthly_Sold!$B$2:$B$7864,H$2),4)</f>
        <v>47.85</v>
      </c>
      <c r="I24" s="2" t="n">
        <f aca="false">ROUND(SUM(B24:H24),4)</f>
        <v>119.699</v>
      </c>
      <c r="J24" s="6" t="n">
        <f aca="false">RANK(I24,$I$3:$I$182,0)+COUNTIF($I$3:I24,I24)-1</f>
        <v>83</v>
      </c>
      <c r="K24" s="6" t="n">
        <f aca="false">RANK(B24,$B$3:$B$182,0)+COUNTIF($B$3:B24,B24)-1</f>
        <v>92</v>
      </c>
      <c r="L24" s="6" t="n">
        <f aca="false">RANK(C24,$C$3:$C$182,0)+COUNTIF($C$3:C24,C24)-1</f>
        <v>103</v>
      </c>
      <c r="M24" s="6" t="n">
        <f aca="false">RANK(D24,$D$3:$D$182,0)+COUNTIF($D$3:D24,D24)-1</f>
        <v>101</v>
      </c>
      <c r="N24" s="6" t="n">
        <f aca="false">RANK(E24,$E$3:$E$182,0)+COUNTIF($E$3:E24,E24)-1</f>
        <v>106</v>
      </c>
      <c r="O24" s="6" t="n">
        <f aca="false">RANK(F24,$F$3:$F$182,0)+COUNTIF($F$3:F24,F24)-1</f>
        <v>97</v>
      </c>
      <c r="P24" s="6" t="n">
        <f aca="false">RANK(G24,$G$3:$G$182,0)+COUNTIF($G$3:G24,G24)-1</f>
        <v>63</v>
      </c>
      <c r="Q24" s="6" t="n">
        <f aca="false">RANK(H24,$H$3:$H$182,0)+COUNTIF($H$3:H24,H24)-1</f>
        <v>43</v>
      </c>
    </row>
    <row r="25" customFormat="false" ht="15" hidden="false" customHeight="false" outlineLevel="0" collapsed="false">
      <c r="A25" s="0" t="s">
        <v>284</v>
      </c>
      <c r="B25" s="2" t="n">
        <f aca="false">ROUND(SUMIFS(Monthly_Sold!$H$2:$H$7864,Monthly_Sold!$G$2:$G$7864,$A25,Monthly_Sold!$B$2:$B$7864,B$2),4)</f>
        <v>0</v>
      </c>
      <c r="C25" s="2" t="n">
        <f aca="false">ROUND(SUMIFS(Monthly_Sold!$H$2:$H$7864,Monthly_Sold!$G$2:$G$7864,$A25,Monthly_Sold!$B$2:$B$7864,C$2),4)</f>
        <v>0</v>
      </c>
      <c r="D25" s="2" t="n">
        <f aca="false">ROUND(SUMIFS(Monthly_Sold!$H$2:$H$7864,Monthly_Sold!$G$2:$G$7864,$A25,Monthly_Sold!$B$2:$B$7864,D$2),4)</f>
        <v>0</v>
      </c>
      <c r="E25" s="2" t="n">
        <f aca="false">ROUND(SUMIFS(Monthly_Sold!$H$2:$H$7864,Monthly_Sold!$G$2:$G$7864,$A25,Monthly_Sold!$B$2:$B$7864,E$2),4)</f>
        <v>0</v>
      </c>
      <c r="F25" s="2" t="n">
        <f aca="false">ROUND(SUMIFS(Monthly_Sold!$H$2:$H$7864,Monthly_Sold!$G$2:$G$7864,$A25,Monthly_Sold!$B$2:$B$7864,F$2),4)</f>
        <v>77.5</v>
      </c>
      <c r="G25" s="2" t="n">
        <f aca="false">ROUND(SUMIFS(Monthly_Sold!$H$2:$H$7864,Monthly_Sold!$G$2:$G$7864,$A25,Monthly_Sold!$B$2:$B$7864,G$2),4)</f>
        <v>181.49</v>
      </c>
      <c r="H25" s="2" t="n">
        <f aca="false">ROUND(SUMIFS(Monthly_Sold!$H$2:$H$7864,Monthly_Sold!$G$2:$G$7864,$A25,Monthly_Sold!$B$2:$B$7864,H$2),4)</f>
        <v>22.77</v>
      </c>
      <c r="I25" s="2" t="n">
        <f aca="false">ROUND(SUM(B25:H25),4)</f>
        <v>281.76</v>
      </c>
      <c r="J25" s="6" t="n">
        <f aca="false">RANK(I25,$I$3:$I$182,0)+COUNTIF($I$3:I25,I25)-1</f>
        <v>75</v>
      </c>
      <c r="K25" s="6" t="n">
        <f aca="false">RANK(B25,$B$3:$B$182,0)+COUNTIF($B$3:B25,B25)-1</f>
        <v>93</v>
      </c>
      <c r="L25" s="6" t="n">
        <f aca="false">RANK(C25,$C$3:$C$182,0)+COUNTIF($C$3:C25,C25)-1</f>
        <v>104</v>
      </c>
      <c r="M25" s="6" t="n">
        <f aca="false">RANK(D25,$D$3:$D$182,0)+COUNTIF($D$3:D25,D25)-1</f>
        <v>102</v>
      </c>
      <c r="N25" s="6" t="n">
        <f aca="false">RANK(E25,$E$3:$E$182,0)+COUNTIF($E$3:E25,E25)-1</f>
        <v>107</v>
      </c>
      <c r="O25" s="6" t="n">
        <f aca="false">RANK(F25,$F$3:$F$182,0)+COUNTIF($F$3:F25,F25)-1</f>
        <v>61</v>
      </c>
      <c r="P25" s="6" t="n">
        <f aca="false">RANK(G25,$G$3:$G$182,0)+COUNTIF($G$3:G25,G25)-1</f>
        <v>48</v>
      </c>
      <c r="Q25" s="6" t="n">
        <f aca="false">RANK(H25,$H$3:$H$182,0)+COUNTIF($H$3:H25,H25)-1</f>
        <v>58</v>
      </c>
    </row>
    <row r="26" customFormat="false" ht="15" hidden="false" customHeight="false" outlineLevel="0" collapsed="false">
      <c r="A26" s="0" t="s">
        <v>626</v>
      </c>
      <c r="B26" s="2" t="n">
        <f aca="false">ROUND(SUMIFS(Monthly_Sold!$H$2:$H$7864,Monthly_Sold!$G$2:$G$7864,$A26,Monthly_Sold!$B$2:$B$7864,B$2),4)</f>
        <v>0</v>
      </c>
      <c r="C26" s="2" t="n">
        <f aca="false">ROUND(SUMIFS(Monthly_Sold!$H$2:$H$7864,Monthly_Sold!$G$2:$G$7864,$A26,Monthly_Sold!$B$2:$B$7864,C$2),4)</f>
        <v>0</v>
      </c>
      <c r="D26" s="2" t="n">
        <f aca="false">ROUND(SUMIFS(Monthly_Sold!$H$2:$H$7864,Monthly_Sold!$G$2:$G$7864,$A26,Monthly_Sold!$B$2:$B$7864,D$2),4)</f>
        <v>0</v>
      </c>
      <c r="E26" s="2" t="n">
        <f aca="false">ROUND(SUMIFS(Monthly_Sold!$H$2:$H$7864,Monthly_Sold!$G$2:$G$7864,$A26,Monthly_Sold!$B$2:$B$7864,E$2),4)</f>
        <v>0</v>
      </c>
      <c r="F26" s="2" t="n">
        <f aca="false">ROUND(SUMIFS(Monthly_Sold!$H$2:$H$7864,Monthly_Sold!$G$2:$G$7864,$A26,Monthly_Sold!$B$2:$B$7864,F$2),4)</f>
        <v>0.02</v>
      </c>
      <c r="G26" s="2" t="n">
        <f aca="false">ROUND(SUMIFS(Monthly_Sold!$H$2:$H$7864,Monthly_Sold!$G$2:$G$7864,$A26,Monthly_Sold!$B$2:$B$7864,G$2),4)</f>
        <v>0</v>
      </c>
      <c r="H26" s="2" t="n">
        <f aca="false">ROUND(SUMIFS(Monthly_Sold!$H$2:$H$7864,Monthly_Sold!$G$2:$G$7864,$A26,Monthly_Sold!$B$2:$B$7864,H$2),4)</f>
        <v>0</v>
      </c>
      <c r="I26" s="2" t="n">
        <f aca="false">ROUND(SUM(B26:H26),4)</f>
        <v>0.02</v>
      </c>
      <c r="J26" s="6" t="n">
        <f aca="false">RANK(I26,$I$3:$I$182,0)+COUNTIF($I$3:I26,I26)-1</f>
        <v>178</v>
      </c>
      <c r="K26" s="6" t="n">
        <f aca="false">RANK(B26,$B$3:$B$182,0)+COUNTIF($B$3:B26,B26)-1</f>
        <v>94</v>
      </c>
      <c r="L26" s="6" t="n">
        <f aca="false">RANK(C26,$C$3:$C$182,0)+COUNTIF($C$3:C26,C26)-1</f>
        <v>105</v>
      </c>
      <c r="M26" s="6" t="n">
        <f aca="false">RANK(D26,$D$3:$D$182,0)+COUNTIF($D$3:D26,D26)-1</f>
        <v>103</v>
      </c>
      <c r="N26" s="6" t="n">
        <f aca="false">RANK(E26,$E$3:$E$182,0)+COUNTIF($E$3:E26,E26)-1</f>
        <v>108</v>
      </c>
      <c r="O26" s="6" t="n">
        <f aca="false">RANK(F26,$F$3:$F$182,0)+COUNTIF($F$3:F26,F26)-1</f>
        <v>115</v>
      </c>
      <c r="P26" s="6" t="n">
        <f aca="false">RANK(G26,$G$3:$G$182,0)+COUNTIF($G$3:G26,G26)-1</f>
        <v>124</v>
      </c>
      <c r="Q26" s="6" t="n">
        <f aca="false">RANK(H26,$H$3:$H$182,0)+COUNTIF($H$3:H26,H26)-1</f>
        <v>106</v>
      </c>
    </row>
    <row r="27" customFormat="false" ht="15" hidden="false" customHeight="false" outlineLevel="0" collapsed="false">
      <c r="A27" s="0" t="s">
        <v>519</v>
      </c>
      <c r="B27" s="2" t="n">
        <f aca="false">ROUND(SUMIFS(Monthly_Sold!$H$2:$H$7864,Monthly_Sold!$G$2:$G$7864,$A27,Monthly_Sold!$B$2:$B$7864,B$2),4)</f>
        <v>0</v>
      </c>
      <c r="C27" s="2" t="n">
        <f aca="false">ROUND(SUMIFS(Monthly_Sold!$H$2:$H$7864,Monthly_Sold!$G$2:$G$7864,$A27,Monthly_Sold!$B$2:$B$7864,C$2),4)</f>
        <v>0</v>
      </c>
      <c r="D27" s="2" t="n">
        <f aca="false">ROUND(SUMIFS(Monthly_Sold!$H$2:$H$7864,Monthly_Sold!$G$2:$G$7864,$A27,Monthly_Sold!$B$2:$B$7864,D$2),4)</f>
        <v>0</v>
      </c>
      <c r="E27" s="2" t="n">
        <f aca="false">ROUND(SUMIFS(Monthly_Sold!$H$2:$H$7864,Monthly_Sold!$G$2:$G$7864,$A27,Monthly_Sold!$B$2:$B$7864,E$2),4)</f>
        <v>0</v>
      </c>
      <c r="F27" s="2" t="n">
        <f aca="false">ROUND(SUMIFS(Monthly_Sold!$H$2:$H$7864,Monthly_Sold!$G$2:$G$7864,$A27,Monthly_Sold!$B$2:$B$7864,F$2),4)</f>
        <v>9.55</v>
      </c>
      <c r="G27" s="2" t="n">
        <f aca="false">ROUND(SUMIFS(Monthly_Sold!$H$2:$H$7864,Monthly_Sold!$G$2:$G$7864,$A27,Monthly_Sold!$B$2:$B$7864,G$2),4)</f>
        <v>0</v>
      </c>
      <c r="H27" s="2" t="n">
        <f aca="false">ROUND(SUMIFS(Monthly_Sold!$H$2:$H$7864,Monthly_Sold!$G$2:$G$7864,$A27,Monthly_Sold!$B$2:$B$7864,H$2),4)</f>
        <v>0</v>
      </c>
      <c r="I27" s="2" t="n">
        <f aca="false">ROUND(SUM(B27:H27),4)</f>
        <v>9.55</v>
      </c>
      <c r="J27" s="6" t="n">
        <f aca="false">RANK(I27,$I$3:$I$182,0)+COUNTIF($I$3:I27,I27)-1</f>
        <v>128</v>
      </c>
      <c r="K27" s="6" t="n">
        <f aca="false">RANK(B27,$B$3:$B$182,0)+COUNTIF($B$3:B27,B27)-1</f>
        <v>95</v>
      </c>
      <c r="L27" s="6" t="n">
        <f aca="false">RANK(C27,$C$3:$C$182,0)+COUNTIF($C$3:C27,C27)-1</f>
        <v>106</v>
      </c>
      <c r="M27" s="6" t="n">
        <f aca="false">RANK(D27,$D$3:$D$182,0)+COUNTIF($D$3:D27,D27)-1</f>
        <v>104</v>
      </c>
      <c r="N27" s="6" t="n">
        <f aca="false">RANK(E27,$E$3:$E$182,0)+COUNTIF($E$3:E27,E27)-1</f>
        <v>109</v>
      </c>
      <c r="O27" s="6" t="n">
        <f aca="false">RANK(F27,$F$3:$F$182,0)+COUNTIF($F$3:F27,F27)-1</f>
        <v>96</v>
      </c>
      <c r="P27" s="6" t="n">
        <f aca="false">RANK(G27,$G$3:$G$182,0)+COUNTIF($G$3:G27,G27)-1</f>
        <v>125</v>
      </c>
      <c r="Q27" s="6" t="n">
        <f aca="false">RANK(H27,$H$3:$H$182,0)+COUNTIF($H$3:H27,H27)-1</f>
        <v>107</v>
      </c>
    </row>
    <row r="28" customFormat="false" ht="15" hidden="false" customHeight="false" outlineLevel="0" collapsed="false">
      <c r="A28" s="0" t="s">
        <v>388</v>
      </c>
      <c r="B28" s="2" t="n">
        <f aca="false">ROUND(SUMIFS(Monthly_Sold!$H$2:$H$7864,Monthly_Sold!$G$2:$G$7864,$A28,Monthly_Sold!$B$2:$B$7864,B$2),4)</f>
        <v>0</v>
      </c>
      <c r="C28" s="2" t="n">
        <f aca="false">ROUND(SUMIFS(Monthly_Sold!$H$2:$H$7864,Monthly_Sold!$G$2:$G$7864,$A28,Monthly_Sold!$B$2:$B$7864,C$2),4)</f>
        <v>0</v>
      </c>
      <c r="D28" s="2" t="n">
        <f aca="false">ROUND(SUMIFS(Monthly_Sold!$H$2:$H$7864,Monthly_Sold!$G$2:$G$7864,$A28,Monthly_Sold!$B$2:$B$7864,D$2),4)</f>
        <v>0</v>
      </c>
      <c r="E28" s="2" t="n">
        <f aca="false">ROUND(SUMIFS(Monthly_Sold!$H$2:$H$7864,Monthly_Sold!$G$2:$G$7864,$A28,Monthly_Sold!$B$2:$B$7864,E$2),4)</f>
        <v>2.87</v>
      </c>
      <c r="F28" s="2" t="n">
        <f aca="false">ROUND(SUMIFS(Monthly_Sold!$H$2:$H$7864,Monthly_Sold!$G$2:$G$7864,$A28,Monthly_Sold!$B$2:$B$7864,F$2),4)</f>
        <v>62.54</v>
      </c>
      <c r="G28" s="2" t="n">
        <f aca="false">ROUND(SUMIFS(Monthly_Sold!$H$2:$H$7864,Monthly_Sold!$G$2:$G$7864,$A28,Monthly_Sold!$B$2:$B$7864,G$2),4)</f>
        <v>0</v>
      </c>
      <c r="H28" s="2" t="n">
        <f aca="false">ROUND(SUMIFS(Monthly_Sold!$H$2:$H$7864,Monthly_Sold!$G$2:$G$7864,$A28,Monthly_Sold!$B$2:$B$7864,H$2),4)</f>
        <v>0</v>
      </c>
      <c r="I28" s="2" t="n">
        <f aca="false">ROUND(SUM(B28:H28),4)</f>
        <v>65.41</v>
      </c>
      <c r="J28" s="6" t="n">
        <f aca="false">RANK(I28,$I$3:$I$182,0)+COUNTIF($I$3:I28,I28)-1</f>
        <v>98</v>
      </c>
      <c r="K28" s="6" t="n">
        <f aca="false">RANK(B28,$B$3:$B$182,0)+COUNTIF($B$3:B28,B28)-1</f>
        <v>96</v>
      </c>
      <c r="L28" s="6" t="n">
        <f aca="false">RANK(C28,$C$3:$C$182,0)+COUNTIF($C$3:C28,C28)-1</f>
        <v>107</v>
      </c>
      <c r="M28" s="6" t="n">
        <f aca="false">RANK(D28,$D$3:$D$182,0)+COUNTIF($D$3:D28,D28)-1</f>
        <v>105</v>
      </c>
      <c r="N28" s="6" t="n">
        <f aca="false">RANK(E28,$E$3:$E$182,0)+COUNTIF($E$3:E28,E28)-1</f>
        <v>81</v>
      </c>
      <c r="O28" s="6" t="n">
        <f aca="false">RANK(F28,$F$3:$F$182,0)+COUNTIF($F$3:F28,F28)-1</f>
        <v>65</v>
      </c>
      <c r="P28" s="6" t="n">
        <f aca="false">RANK(G28,$G$3:$G$182,0)+COUNTIF($G$3:G28,G28)-1</f>
        <v>126</v>
      </c>
      <c r="Q28" s="6" t="n">
        <f aca="false">RANK(H28,$H$3:$H$182,0)+COUNTIF($H$3:H28,H28)-1</f>
        <v>108</v>
      </c>
    </row>
    <row r="29" customFormat="false" ht="15" hidden="false" customHeight="false" outlineLevel="0" collapsed="false">
      <c r="A29" s="0" t="s">
        <v>38</v>
      </c>
      <c r="B29" s="2" t="n">
        <f aca="false">ROUND(SUMIFS(Monthly_Sold!$H$2:$H$7864,Monthly_Sold!$G$2:$G$7864,$A29,Monthly_Sold!$B$2:$B$7864,B$2),4)</f>
        <v>123.76</v>
      </c>
      <c r="C29" s="2" t="n">
        <f aca="false">ROUND(SUMIFS(Monthly_Sold!$H$2:$H$7864,Monthly_Sold!$G$2:$G$7864,$A29,Monthly_Sold!$B$2:$B$7864,C$2),4)</f>
        <v>230.54</v>
      </c>
      <c r="D29" s="2" t="n">
        <f aca="false">ROUND(SUMIFS(Monthly_Sold!$H$2:$H$7864,Monthly_Sold!$G$2:$G$7864,$A29,Monthly_Sold!$B$2:$B$7864,D$2),4)</f>
        <v>383.86</v>
      </c>
      <c r="E29" s="2" t="n">
        <f aca="false">ROUND(SUMIFS(Monthly_Sold!$H$2:$H$7864,Monthly_Sold!$G$2:$G$7864,$A29,Monthly_Sold!$B$2:$B$7864,E$2),4)</f>
        <v>366.55</v>
      </c>
      <c r="F29" s="2" t="n">
        <f aca="false">ROUND(SUMIFS(Monthly_Sold!$H$2:$H$7864,Monthly_Sold!$G$2:$G$7864,$A29,Monthly_Sold!$B$2:$B$7864,F$2),4)</f>
        <v>496.58</v>
      </c>
      <c r="G29" s="2" t="n">
        <f aca="false">ROUND(SUMIFS(Monthly_Sold!$H$2:$H$7864,Monthly_Sold!$G$2:$G$7864,$A29,Monthly_Sold!$B$2:$B$7864,G$2),4)</f>
        <v>766.34</v>
      </c>
      <c r="H29" s="2" t="n">
        <f aca="false">ROUND(SUMIFS(Monthly_Sold!$H$2:$H$7864,Monthly_Sold!$G$2:$G$7864,$A29,Monthly_Sold!$B$2:$B$7864,H$2),4)</f>
        <v>169.99</v>
      </c>
      <c r="I29" s="2" t="n">
        <f aca="false">ROUND(SUM(B29:H29),4)</f>
        <v>2537.62</v>
      </c>
      <c r="J29" s="6" t="n">
        <f aca="false">RANK(I29,$I$3:$I$182,0)+COUNTIF($I$3:I29,I29)-1</f>
        <v>33</v>
      </c>
      <c r="K29" s="6" t="n">
        <f aca="false">RANK(B29,$B$3:$B$182,0)+COUNTIF($B$3:B29,B29)-1</f>
        <v>53</v>
      </c>
      <c r="L29" s="6" t="n">
        <f aca="false">RANK(C29,$C$3:$C$182,0)+COUNTIF($C$3:C29,C29)-1</f>
        <v>43</v>
      </c>
      <c r="M29" s="6" t="n">
        <f aca="false">RANK(D29,$D$3:$D$182,0)+COUNTIF($D$3:D29,D29)-1</f>
        <v>29</v>
      </c>
      <c r="N29" s="6" t="n">
        <f aca="false">RANK(E29,$E$3:$E$182,0)+COUNTIF($E$3:E29,E29)-1</f>
        <v>30</v>
      </c>
      <c r="O29" s="6" t="n">
        <f aca="false">RANK(F29,$F$3:$F$182,0)+COUNTIF($F$3:F29,F29)-1</f>
        <v>31</v>
      </c>
      <c r="P29" s="6" t="n">
        <f aca="false">RANK(G29,$G$3:$G$182,0)+COUNTIF($G$3:G29,G29)-1</f>
        <v>21</v>
      </c>
      <c r="Q29" s="6" t="n">
        <f aca="false">RANK(H29,$H$3:$H$182,0)+COUNTIF($H$3:H29,H29)-1</f>
        <v>22</v>
      </c>
    </row>
    <row r="30" customFormat="false" ht="15" hidden="false" customHeight="false" outlineLevel="0" collapsed="false">
      <c r="A30" s="0" t="s">
        <v>181</v>
      </c>
      <c r="B30" s="2" t="n">
        <f aca="false">ROUND(SUMIFS(Monthly_Sold!$H$2:$H$7864,Monthly_Sold!$G$2:$G$7864,$A30,Monthly_Sold!$B$2:$B$7864,B$2),4)</f>
        <v>173.32</v>
      </c>
      <c r="C30" s="2" t="n">
        <f aca="false">ROUND(SUMIFS(Monthly_Sold!$H$2:$H$7864,Monthly_Sold!$G$2:$G$7864,$A30,Monthly_Sold!$B$2:$B$7864,C$2),4)</f>
        <v>132.99</v>
      </c>
      <c r="D30" s="2" t="n">
        <f aca="false">ROUND(SUMIFS(Monthly_Sold!$H$2:$H$7864,Monthly_Sold!$G$2:$G$7864,$A30,Monthly_Sold!$B$2:$B$7864,D$2),4)</f>
        <v>211.47</v>
      </c>
      <c r="E30" s="2" t="n">
        <f aca="false">ROUND(SUMIFS(Monthly_Sold!$H$2:$H$7864,Monthly_Sold!$G$2:$G$7864,$A30,Monthly_Sold!$B$2:$B$7864,E$2),4)</f>
        <v>105.36</v>
      </c>
      <c r="F30" s="2" t="n">
        <f aca="false">ROUND(SUMIFS(Monthly_Sold!$H$2:$H$7864,Monthly_Sold!$G$2:$G$7864,$A30,Monthly_Sold!$B$2:$B$7864,F$2),4)</f>
        <v>19.82</v>
      </c>
      <c r="G30" s="2" t="n">
        <f aca="false">ROUND(SUMIFS(Monthly_Sold!$H$2:$H$7864,Monthly_Sold!$G$2:$G$7864,$A30,Monthly_Sold!$B$2:$B$7864,G$2),4)</f>
        <v>0.39</v>
      </c>
      <c r="H30" s="2" t="n">
        <f aca="false">ROUND(SUMIFS(Monthly_Sold!$H$2:$H$7864,Monthly_Sold!$G$2:$G$7864,$A30,Monthly_Sold!$B$2:$B$7864,H$2),4)</f>
        <v>0.06</v>
      </c>
      <c r="I30" s="2" t="n">
        <f aca="false">ROUND(SUM(B30:H30),4)</f>
        <v>643.41</v>
      </c>
      <c r="J30" s="6" t="n">
        <f aca="false">RANK(I30,$I$3:$I$182,0)+COUNTIF($I$3:I30,I30)-1</f>
        <v>63</v>
      </c>
      <c r="K30" s="6" t="n">
        <f aca="false">RANK(B30,$B$3:$B$182,0)+COUNTIF($B$3:B30,B30)-1</f>
        <v>49</v>
      </c>
      <c r="L30" s="6" t="n">
        <f aca="false">RANK(C30,$C$3:$C$182,0)+COUNTIF($C$3:C30,C30)-1</f>
        <v>52</v>
      </c>
      <c r="M30" s="6" t="n">
        <f aca="false">RANK(D30,$D$3:$D$182,0)+COUNTIF($D$3:D30,D30)-1</f>
        <v>38</v>
      </c>
      <c r="N30" s="6" t="n">
        <f aca="false">RANK(E30,$E$3:$E$182,0)+COUNTIF($E$3:E30,E30)-1</f>
        <v>54</v>
      </c>
      <c r="O30" s="6" t="n">
        <f aca="false">RANK(F30,$F$3:$F$182,0)+COUNTIF($F$3:F30,F30)-1</f>
        <v>84</v>
      </c>
      <c r="P30" s="6" t="n">
        <f aca="false">RANK(G30,$G$3:$G$182,0)+COUNTIF($G$3:G30,G30)-1</f>
        <v>103</v>
      </c>
      <c r="Q30" s="6" t="n">
        <f aca="false">RANK(H30,$H$3:$H$182,0)+COUNTIF($H$3:H30,H30)-1</f>
        <v>90</v>
      </c>
    </row>
    <row r="31" customFormat="false" ht="15" hidden="false" customHeight="false" outlineLevel="0" collapsed="false">
      <c r="A31" s="0" t="s">
        <v>61</v>
      </c>
      <c r="B31" s="2" t="n">
        <f aca="false">ROUND(SUMIFS(Monthly_Sold!$H$2:$H$7864,Monthly_Sold!$G$2:$G$7864,$A31,Monthly_Sold!$B$2:$B$7864,B$2),4)</f>
        <v>1315.67</v>
      </c>
      <c r="C31" s="2" t="n">
        <f aca="false">ROUND(SUMIFS(Monthly_Sold!$H$2:$H$7864,Monthly_Sold!$G$2:$G$7864,$A31,Monthly_Sold!$B$2:$B$7864,C$2),4)</f>
        <v>874.71</v>
      </c>
      <c r="D31" s="2" t="n">
        <f aca="false">ROUND(SUMIFS(Monthly_Sold!$H$2:$H$7864,Monthly_Sold!$G$2:$G$7864,$A31,Monthly_Sold!$B$2:$B$7864,D$2),4)</f>
        <v>705.1</v>
      </c>
      <c r="E31" s="2" t="n">
        <f aca="false">ROUND(SUMIFS(Monthly_Sold!$H$2:$H$7864,Monthly_Sold!$G$2:$G$7864,$A31,Monthly_Sold!$B$2:$B$7864,E$2),4)</f>
        <v>327.85</v>
      </c>
      <c r="F31" s="2" t="n">
        <f aca="false">ROUND(SUMIFS(Monthly_Sold!$H$2:$H$7864,Monthly_Sold!$G$2:$G$7864,$A31,Monthly_Sold!$B$2:$B$7864,F$2),4)</f>
        <v>964.36</v>
      </c>
      <c r="G31" s="2" t="n">
        <f aca="false">ROUND(SUMIFS(Monthly_Sold!$H$2:$H$7864,Monthly_Sold!$G$2:$G$7864,$A31,Monthly_Sold!$B$2:$B$7864,G$2),4)</f>
        <v>1093.29</v>
      </c>
      <c r="H31" s="2" t="n">
        <f aca="false">ROUND(SUMIFS(Monthly_Sold!$H$2:$H$7864,Monthly_Sold!$G$2:$G$7864,$A31,Monthly_Sold!$B$2:$B$7864,H$2),4)</f>
        <v>298.27</v>
      </c>
      <c r="I31" s="2" t="n">
        <f aca="false">ROUND(SUM(B31:H31),4)</f>
        <v>5579.25</v>
      </c>
      <c r="J31" s="6" t="n">
        <f aca="false">RANK(I31,$I$3:$I$182,0)+COUNTIF($I$3:I31,I31)-1</f>
        <v>23</v>
      </c>
      <c r="K31" s="6" t="n">
        <f aca="false">RANK(B31,$B$3:$B$182,0)+COUNTIF($B$3:B31,B31)-1</f>
        <v>13</v>
      </c>
      <c r="L31" s="6" t="n">
        <f aca="false">RANK(C31,$C$3:$C$182,0)+COUNTIF($C$3:C31,C31)-1</f>
        <v>22</v>
      </c>
      <c r="M31" s="6" t="n">
        <f aca="false">RANK(D31,$D$3:$D$182,0)+COUNTIF($D$3:D31,D31)-1</f>
        <v>22</v>
      </c>
      <c r="N31" s="6" t="n">
        <f aca="false">RANK(E31,$E$3:$E$182,0)+COUNTIF($E$3:E31,E31)-1</f>
        <v>32</v>
      </c>
      <c r="O31" s="6" t="n">
        <f aca="false">RANK(F31,$F$3:$F$182,0)+COUNTIF($F$3:F31,F31)-1</f>
        <v>22</v>
      </c>
      <c r="P31" s="6" t="n">
        <f aca="false">RANK(G31,$G$3:$G$182,0)+COUNTIF($G$3:G31,G31)-1</f>
        <v>18</v>
      </c>
      <c r="Q31" s="6" t="n">
        <f aca="false">RANK(H31,$H$3:$H$182,0)+COUNTIF($H$3:H31,H31)-1</f>
        <v>18</v>
      </c>
    </row>
    <row r="32" customFormat="false" ht="15" hidden="false" customHeight="false" outlineLevel="0" collapsed="false">
      <c r="A32" s="0" t="s">
        <v>605</v>
      </c>
      <c r="B32" s="2" t="n">
        <f aca="false">ROUND(SUMIFS(Monthly_Sold!$H$2:$H$7864,Monthly_Sold!$G$2:$G$7864,$A32,Monthly_Sold!$B$2:$B$7864,B$2),4)</f>
        <v>0</v>
      </c>
      <c r="C32" s="2" t="n">
        <f aca="false">ROUND(SUMIFS(Monthly_Sold!$H$2:$H$7864,Monthly_Sold!$G$2:$G$7864,$A32,Monthly_Sold!$B$2:$B$7864,C$2),4)</f>
        <v>0</v>
      </c>
      <c r="D32" s="2" t="n">
        <f aca="false">ROUND(SUMIFS(Monthly_Sold!$H$2:$H$7864,Monthly_Sold!$G$2:$G$7864,$A32,Monthly_Sold!$B$2:$B$7864,D$2),4)</f>
        <v>0</v>
      </c>
      <c r="E32" s="2" t="n">
        <f aca="false">ROUND(SUMIFS(Monthly_Sold!$H$2:$H$7864,Monthly_Sold!$G$2:$G$7864,$A32,Monthly_Sold!$B$2:$B$7864,E$2),4)</f>
        <v>0</v>
      </c>
      <c r="F32" s="2" t="n">
        <f aca="false">ROUND(SUMIFS(Monthly_Sold!$H$2:$H$7864,Monthly_Sold!$G$2:$G$7864,$A32,Monthly_Sold!$B$2:$B$7864,F$2),4)</f>
        <v>0</v>
      </c>
      <c r="G32" s="2" t="n">
        <f aca="false">ROUND(SUMIFS(Monthly_Sold!$H$2:$H$7864,Monthly_Sold!$G$2:$G$7864,$A32,Monthly_Sold!$B$2:$B$7864,G$2),4)</f>
        <v>0</v>
      </c>
      <c r="H32" s="2" t="n">
        <f aca="false">ROUND(SUMIFS(Monthly_Sold!$H$2:$H$7864,Monthly_Sold!$G$2:$G$7864,$A32,Monthly_Sold!$B$2:$B$7864,H$2),4)</f>
        <v>0.21</v>
      </c>
      <c r="I32" s="2" t="n">
        <f aca="false">ROUND(SUM(B32:H32),4)</f>
        <v>0.21</v>
      </c>
      <c r="J32" s="6" t="n">
        <f aca="false">RANK(I32,$I$3:$I$182,0)+COUNTIF($I$3:I32,I32)-1</f>
        <v>166</v>
      </c>
      <c r="K32" s="6" t="n">
        <f aca="false">RANK(B32,$B$3:$B$182,0)+COUNTIF($B$3:B32,B32)-1</f>
        <v>97</v>
      </c>
      <c r="L32" s="6" t="n">
        <f aca="false">RANK(C32,$C$3:$C$182,0)+COUNTIF($C$3:C32,C32)-1</f>
        <v>108</v>
      </c>
      <c r="M32" s="6" t="n">
        <f aca="false">RANK(D32,$D$3:$D$182,0)+COUNTIF($D$3:D32,D32)-1</f>
        <v>106</v>
      </c>
      <c r="N32" s="6" t="n">
        <f aca="false">RANK(E32,$E$3:$E$182,0)+COUNTIF($E$3:E32,E32)-1</f>
        <v>110</v>
      </c>
      <c r="O32" s="6" t="n">
        <f aca="false">RANK(F32,$F$3:$F$182,0)+COUNTIF($F$3:F32,F32)-1</f>
        <v>130</v>
      </c>
      <c r="P32" s="6" t="n">
        <f aca="false">RANK(G32,$G$3:$G$182,0)+COUNTIF($G$3:G32,G32)-1</f>
        <v>127</v>
      </c>
      <c r="Q32" s="6" t="n">
        <f aca="false">RANK(H32,$H$3:$H$182,0)+COUNTIF($H$3:H32,H32)-1</f>
        <v>87</v>
      </c>
    </row>
    <row r="33" customFormat="false" ht="15" hidden="false" customHeight="false" outlineLevel="0" collapsed="false">
      <c r="A33" s="0" t="s">
        <v>592</v>
      </c>
      <c r="B33" s="2" t="n">
        <f aca="false">ROUND(SUMIFS(Monthly_Sold!$H$2:$H$7864,Monthly_Sold!$G$2:$G$7864,$A33,Monthly_Sold!$B$2:$B$7864,B$2),4)</f>
        <v>0</v>
      </c>
      <c r="C33" s="2" t="n">
        <f aca="false">ROUND(SUMIFS(Monthly_Sold!$H$2:$H$7864,Monthly_Sold!$G$2:$G$7864,$A33,Monthly_Sold!$B$2:$B$7864,C$2),4)</f>
        <v>0.41</v>
      </c>
      <c r="D33" s="2" t="n">
        <f aca="false">ROUND(SUMIFS(Monthly_Sold!$H$2:$H$7864,Monthly_Sold!$G$2:$G$7864,$A33,Monthly_Sold!$B$2:$B$7864,D$2),4)</f>
        <v>0.16</v>
      </c>
      <c r="E33" s="2" t="n">
        <f aca="false">ROUND(SUMIFS(Monthly_Sold!$H$2:$H$7864,Monthly_Sold!$G$2:$G$7864,$A33,Monthly_Sold!$B$2:$B$7864,E$2),4)</f>
        <v>0</v>
      </c>
      <c r="F33" s="2" t="n">
        <f aca="false">ROUND(SUMIFS(Monthly_Sold!$H$2:$H$7864,Monthly_Sold!$G$2:$G$7864,$A33,Monthly_Sold!$B$2:$B$7864,F$2),4)</f>
        <v>0</v>
      </c>
      <c r="G33" s="2" t="n">
        <f aca="false">ROUND(SUMIFS(Monthly_Sold!$H$2:$H$7864,Monthly_Sold!$G$2:$G$7864,$A33,Monthly_Sold!$B$2:$B$7864,G$2),4)</f>
        <v>0</v>
      </c>
      <c r="H33" s="2" t="n">
        <f aca="false">ROUND(SUMIFS(Monthly_Sold!$H$2:$H$7864,Monthly_Sold!$G$2:$G$7864,$A33,Monthly_Sold!$B$2:$B$7864,H$2),4)</f>
        <v>0</v>
      </c>
      <c r="I33" s="2" t="n">
        <f aca="false">ROUND(SUM(B33:H33),4)</f>
        <v>0.57</v>
      </c>
      <c r="J33" s="6" t="n">
        <f aca="false">RANK(I33,$I$3:$I$182,0)+COUNTIF($I$3:I33,I33)-1</f>
        <v>158</v>
      </c>
      <c r="K33" s="6" t="n">
        <f aca="false">RANK(B33,$B$3:$B$182,0)+COUNTIF($B$3:B33,B33)-1</f>
        <v>98</v>
      </c>
      <c r="L33" s="6" t="n">
        <f aca="false">RANK(C33,$C$3:$C$182,0)+COUNTIF($C$3:C33,C33)-1</f>
        <v>84</v>
      </c>
      <c r="M33" s="6" t="n">
        <f aca="false">RANK(D33,$D$3:$D$182,0)+COUNTIF($D$3:D33,D33)-1</f>
        <v>88</v>
      </c>
      <c r="N33" s="6" t="n">
        <f aca="false">RANK(E33,$E$3:$E$182,0)+COUNTIF($E$3:E33,E33)-1</f>
        <v>111</v>
      </c>
      <c r="O33" s="6" t="n">
        <f aca="false">RANK(F33,$F$3:$F$182,0)+COUNTIF($F$3:F33,F33)-1</f>
        <v>131</v>
      </c>
      <c r="P33" s="6" t="n">
        <f aca="false">RANK(G33,$G$3:$G$182,0)+COUNTIF($G$3:G33,G33)-1</f>
        <v>128</v>
      </c>
      <c r="Q33" s="6" t="n">
        <f aca="false">RANK(H33,$H$3:$H$182,0)+COUNTIF($H$3:H33,H33)-1</f>
        <v>109</v>
      </c>
    </row>
    <row r="34" customFormat="false" ht="15" hidden="false" customHeight="false" outlineLevel="0" collapsed="false">
      <c r="A34" s="0" t="s">
        <v>539</v>
      </c>
      <c r="B34" s="2" t="n">
        <f aca="false">ROUND(SUMIFS(Monthly_Sold!$H$2:$H$7864,Monthly_Sold!$G$2:$G$7864,$A34,Monthly_Sold!$B$2:$B$7864,B$2),4)</f>
        <v>0</v>
      </c>
      <c r="C34" s="2" t="n">
        <f aca="false">ROUND(SUMIFS(Monthly_Sold!$H$2:$H$7864,Monthly_Sold!$G$2:$G$7864,$A34,Monthly_Sold!$B$2:$B$7864,C$2),4)</f>
        <v>0</v>
      </c>
      <c r="D34" s="2" t="n">
        <f aca="false">ROUND(SUMIFS(Monthly_Sold!$H$2:$H$7864,Monthly_Sold!$G$2:$G$7864,$A34,Monthly_Sold!$B$2:$B$7864,D$2),4)</f>
        <v>0</v>
      </c>
      <c r="E34" s="2" t="n">
        <f aca="false">ROUND(SUMIFS(Monthly_Sold!$H$2:$H$7864,Monthly_Sold!$G$2:$G$7864,$A34,Monthly_Sold!$B$2:$B$7864,E$2),4)</f>
        <v>0</v>
      </c>
      <c r="F34" s="2" t="n">
        <f aca="false">ROUND(SUMIFS(Monthly_Sold!$H$2:$H$7864,Monthly_Sold!$G$2:$G$7864,$A34,Monthly_Sold!$B$2:$B$7864,F$2),4)</f>
        <v>5.65</v>
      </c>
      <c r="G34" s="2" t="n">
        <f aca="false">ROUND(SUMIFS(Monthly_Sold!$H$2:$H$7864,Monthly_Sold!$G$2:$G$7864,$A34,Monthly_Sold!$B$2:$B$7864,G$2),4)</f>
        <v>0</v>
      </c>
      <c r="H34" s="2" t="n">
        <f aca="false">ROUND(SUMIFS(Monthly_Sold!$H$2:$H$7864,Monthly_Sold!$G$2:$G$7864,$A34,Monthly_Sold!$B$2:$B$7864,H$2),4)</f>
        <v>0</v>
      </c>
      <c r="I34" s="2" t="n">
        <f aca="false">ROUND(SUM(B34:H34),4)</f>
        <v>5.65</v>
      </c>
      <c r="J34" s="6" t="n">
        <f aca="false">RANK(I34,$I$3:$I$182,0)+COUNTIF($I$3:I34,I34)-1</f>
        <v>135</v>
      </c>
      <c r="K34" s="6" t="n">
        <f aca="false">RANK(B34,$B$3:$B$182,0)+COUNTIF($B$3:B34,B34)-1</f>
        <v>99</v>
      </c>
      <c r="L34" s="6" t="n">
        <f aca="false">RANK(C34,$C$3:$C$182,0)+COUNTIF($C$3:C34,C34)-1</f>
        <v>109</v>
      </c>
      <c r="M34" s="6" t="n">
        <f aca="false">RANK(D34,$D$3:$D$182,0)+COUNTIF($D$3:D34,D34)-1</f>
        <v>107</v>
      </c>
      <c r="N34" s="6" t="n">
        <f aca="false">RANK(E34,$E$3:$E$182,0)+COUNTIF($E$3:E34,E34)-1</f>
        <v>112</v>
      </c>
      <c r="O34" s="6" t="n">
        <f aca="false">RANK(F34,$F$3:$F$182,0)+COUNTIF($F$3:F34,F34)-1</f>
        <v>99</v>
      </c>
      <c r="P34" s="6" t="n">
        <f aca="false">RANK(G34,$G$3:$G$182,0)+COUNTIF($G$3:G34,G34)-1</f>
        <v>129</v>
      </c>
      <c r="Q34" s="6" t="n">
        <f aca="false">RANK(H34,$H$3:$H$182,0)+COUNTIF($H$3:H34,H34)-1</f>
        <v>110</v>
      </c>
    </row>
    <row r="35" customFormat="false" ht="15" hidden="false" customHeight="false" outlineLevel="0" collapsed="false">
      <c r="A35" s="0" t="s">
        <v>574</v>
      </c>
      <c r="B35" s="2" t="n">
        <f aca="false">ROUND(SUMIFS(Monthly_Sold!$H$2:$H$7864,Monthly_Sold!$G$2:$G$7864,$A35,Monthly_Sold!$B$2:$B$7864,B$2),4)</f>
        <v>0</v>
      </c>
      <c r="C35" s="2" t="n">
        <f aca="false">ROUND(SUMIFS(Monthly_Sold!$H$2:$H$7864,Monthly_Sold!$G$2:$G$7864,$A35,Monthly_Sold!$B$2:$B$7864,C$2),4)</f>
        <v>1.52</v>
      </c>
      <c r="D35" s="2" t="n">
        <f aca="false">ROUND(SUMIFS(Monthly_Sold!$H$2:$H$7864,Monthly_Sold!$G$2:$G$7864,$A35,Monthly_Sold!$B$2:$B$7864,D$2),4)</f>
        <v>0</v>
      </c>
      <c r="E35" s="2" t="n">
        <f aca="false">ROUND(SUMIFS(Monthly_Sold!$H$2:$H$7864,Monthly_Sold!$G$2:$G$7864,$A35,Monthly_Sold!$B$2:$B$7864,E$2),4)</f>
        <v>0</v>
      </c>
      <c r="F35" s="2" t="n">
        <f aca="false">ROUND(SUMIFS(Monthly_Sold!$H$2:$H$7864,Monthly_Sold!$G$2:$G$7864,$A35,Monthly_Sold!$B$2:$B$7864,F$2),4)</f>
        <v>0</v>
      </c>
      <c r="G35" s="2" t="n">
        <f aca="false">ROUND(SUMIFS(Monthly_Sold!$H$2:$H$7864,Monthly_Sold!$G$2:$G$7864,$A35,Monthly_Sold!$B$2:$B$7864,G$2),4)</f>
        <v>0</v>
      </c>
      <c r="H35" s="2" t="n">
        <f aca="false">ROUND(SUMIFS(Monthly_Sold!$H$2:$H$7864,Monthly_Sold!$G$2:$G$7864,$A35,Monthly_Sold!$B$2:$B$7864,H$2),4)</f>
        <v>0</v>
      </c>
      <c r="I35" s="2" t="n">
        <f aca="false">ROUND(SUM(B35:H35),4)</f>
        <v>1.52</v>
      </c>
      <c r="J35" s="6" t="n">
        <f aca="false">RANK(I35,$I$3:$I$182,0)+COUNTIF($I$3:I35,I35)-1</f>
        <v>148</v>
      </c>
      <c r="K35" s="6" t="n">
        <f aca="false">RANK(B35,$B$3:$B$182,0)+COUNTIF($B$3:B35,B35)-1</f>
        <v>100</v>
      </c>
      <c r="L35" s="6" t="n">
        <f aca="false">RANK(C35,$C$3:$C$182,0)+COUNTIF($C$3:C35,C35)-1</f>
        <v>79</v>
      </c>
      <c r="M35" s="6" t="n">
        <f aca="false">RANK(D35,$D$3:$D$182,0)+COUNTIF($D$3:D35,D35)-1</f>
        <v>108</v>
      </c>
      <c r="N35" s="6" t="n">
        <f aca="false">RANK(E35,$E$3:$E$182,0)+COUNTIF($E$3:E35,E35)-1</f>
        <v>113</v>
      </c>
      <c r="O35" s="6" t="n">
        <f aca="false">RANK(F35,$F$3:$F$182,0)+COUNTIF($F$3:F35,F35)-1</f>
        <v>132</v>
      </c>
      <c r="P35" s="6" t="n">
        <f aca="false">RANK(G35,$G$3:$G$182,0)+COUNTIF($G$3:G35,G35)-1</f>
        <v>130</v>
      </c>
      <c r="Q35" s="6" t="n">
        <f aca="false">RANK(H35,$H$3:$H$182,0)+COUNTIF($H$3:H35,H35)-1</f>
        <v>111</v>
      </c>
    </row>
    <row r="36" customFormat="false" ht="15" hidden="false" customHeight="false" outlineLevel="0" collapsed="false">
      <c r="A36" s="0" t="s">
        <v>272</v>
      </c>
      <c r="B36" s="2" t="n">
        <f aca="false">ROUND(SUMIFS(Monthly_Sold!$H$2:$H$7864,Monthly_Sold!$G$2:$G$7864,$A36,Monthly_Sold!$B$2:$B$7864,B$2),4)</f>
        <v>63.85</v>
      </c>
      <c r="C36" s="2" t="n">
        <f aca="false">ROUND(SUMIFS(Monthly_Sold!$H$2:$H$7864,Monthly_Sold!$G$2:$G$7864,$A36,Monthly_Sold!$B$2:$B$7864,C$2),4)</f>
        <v>67.45</v>
      </c>
      <c r="D36" s="2" t="n">
        <f aca="false">ROUND(SUMIFS(Monthly_Sold!$H$2:$H$7864,Monthly_Sold!$G$2:$G$7864,$A36,Monthly_Sold!$B$2:$B$7864,D$2),4)</f>
        <v>7.04</v>
      </c>
      <c r="E36" s="2" t="n">
        <f aca="false">ROUND(SUMIFS(Monthly_Sold!$H$2:$H$7864,Monthly_Sold!$G$2:$G$7864,$A36,Monthly_Sold!$B$2:$B$7864,E$2),4)</f>
        <v>31.4</v>
      </c>
      <c r="F36" s="2" t="n">
        <f aca="false">ROUND(SUMIFS(Monthly_Sold!$H$2:$H$7864,Monthly_Sold!$G$2:$G$7864,$A36,Monthly_Sold!$B$2:$B$7864,F$2),4)</f>
        <v>119.88</v>
      </c>
      <c r="G36" s="2" t="n">
        <f aca="false">ROUND(SUMIFS(Monthly_Sold!$H$2:$H$7864,Monthly_Sold!$G$2:$G$7864,$A36,Monthly_Sold!$B$2:$B$7864,G$2),4)</f>
        <v>119.58</v>
      </c>
      <c r="H36" s="2" t="n">
        <f aca="false">ROUND(SUMIFS(Monthly_Sold!$H$2:$H$7864,Monthly_Sold!$G$2:$G$7864,$A36,Monthly_Sold!$B$2:$B$7864,H$2),4)</f>
        <v>12.41</v>
      </c>
      <c r="I36" s="2" t="n">
        <f aca="false">ROUND(SUM(B36:H36),4)</f>
        <v>421.61</v>
      </c>
      <c r="J36" s="6" t="n">
        <f aca="false">RANK(I36,$I$3:$I$182,0)+COUNTIF($I$3:I36,I36)-1</f>
        <v>72</v>
      </c>
      <c r="K36" s="6" t="n">
        <f aca="false">RANK(B36,$B$3:$B$182,0)+COUNTIF($B$3:B36,B36)-1</f>
        <v>59</v>
      </c>
      <c r="L36" s="6" t="n">
        <f aca="false">RANK(C36,$C$3:$C$182,0)+COUNTIF($C$3:C36,C36)-1</f>
        <v>57</v>
      </c>
      <c r="M36" s="6" t="n">
        <f aca="false">RANK(D36,$D$3:$D$182,0)+COUNTIF($D$3:D36,D36)-1</f>
        <v>81</v>
      </c>
      <c r="N36" s="6" t="n">
        <f aca="false">RANK(E36,$E$3:$E$182,0)+COUNTIF($E$3:E36,E36)-1</f>
        <v>71</v>
      </c>
      <c r="O36" s="6" t="n">
        <f aca="false">RANK(F36,$F$3:$F$182,0)+COUNTIF($F$3:F36,F36)-1</f>
        <v>51</v>
      </c>
      <c r="P36" s="6" t="n">
        <f aca="false">RANK(G36,$G$3:$G$182,0)+COUNTIF($G$3:G36,G36)-1</f>
        <v>53</v>
      </c>
      <c r="Q36" s="6" t="n">
        <f aca="false">RANK(H36,$H$3:$H$182,0)+COUNTIF($H$3:H36,H36)-1</f>
        <v>64</v>
      </c>
    </row>
    <row r="37" customFormat="false" ht="15" hidden="false" customHeight="false" outlineLevel="0" collapsed="false">
      <c r="A37" s="0" t="s">
        <v>45</v>
      </c>
      <c r="B37" s="2" t="n">
        <f aca="false">ROUND(SUMIFS(Monthly_Sold!$H$2:$H$7864,Monthly_Sold!$G$2:$G$7864,$A37,Monthly_Sold!$B$2:$B$7864,B$2),4)</f>
        <v>824.79</v>
      </c>
      <c r="C37" s="2" t="n">
        <f aca="false">ROUND(SUMIFS(Monthly_Sold!$H$2:$H$7864,Monthly_Sold!$G$2:$G$7864,$A37,Monthly_Sold!$B$2:$B$7864,C$2),4)</f>
        <v>2442.46</v>
      </c>
      <c r="D37" s="2" t="n">
        <f aca="false">ROUND(SUMIFS(Monthly_Sold!$H$2:$H$7864,Monthly_Sold!$G$2:$G$7864,$A37,Monthly_Sold!$B$2:$B$7864,D$2),4)</f>
        <v>3593.27</v>
      </c>
      <c r="E37" s="2" t="n">
        <f aca="false">ROUND(SUMIFS(Monthly_Sold!$H$2:$H$7864,Monthly_Sold!$G$2:$G$7864,$A37,Monthly_Sold!$B$2:$B$7864,E$2),4)</f>
        <v>3871.34</v>
      </c>
      <c r="F37" s="2" t="n">
        <f aca="false">ROUND(SUMIFS(Monthly_Sold!$H$2:$H$7864,Monthly_Sold!$G$2:$G$7864,$A37,Monthly_Sold!$B$2:$B$7864,F$2),4)</f>
        <v>1363.74</v>
      </c>
      <c r="G37" s="2" t="n">
        <f aca="false">ROUND(SUMIFS(Monthly_Sold!$H$2:$H$7864,Monthly_Sold!$G$2:$G$7864,$A37,Monthly_Sold!$B$2:$B$7864,G$2),4)</f>
        <v>1349.22</v>
      </c>
      <c r="H37" s="2" t="n">
        <f aca="false">ROUND(SUMIFS(Monthly_Sold!$H$2:$H$7864,Monthly_Sold!$G$2:$G$7864,$A37,Monthly_Sold!$B$2:$B$7864,H$2),4)</f>
        <v>883.76</v>
      </c>
      <c r="I37" s="2" t="n">
        <f aca="false">ROUND(SUM(B37:H37),4)</f>
        <v>14328.58</v>
      </c>
      <c r="J37" s="6" t="n">
        <f aca="false">RANK(I37,$I$3:$I$182,0)+COUNTIF($I$3:I37,I37)-1</f>
        <v>7</v>
      </c>
      <c r="K37" s="6" t="n">
        <f aca="false">RANK(B37,$B$3:$B$182,0)+COUNTIF($B$3:B37,B37)-1</f>
        <v>19</v>
      </c>
      <c r="L37" s="6" t="n">
        <f aca="false">RANK(C37,$C$3:$C$182,0)+COUNTIF($C$3:C37,C37)-1</f>
        <v>10</v>
      </c>
      <c r="M37" s="6" t="n">
        <f aca="false">RANK(D37,$D$3:$D$182,0)+COUNTIF($D$3:D37,D37)-1</f>
        <v>3</v>
      </c>
      <c r="N37" s="6" t="n">
        <f aca="false">RANK(E37,$E$3:$E$182,0)+COUNTIF($E$3:E37,E37)-1</f>
        <v>2</v>
      </c>
      <c r="O37" s="6" t="n">
        <f aca="false">RANK(F37,$F$3:$F$182,0)+COUNTIF($F$3:F37,F37)-1</f>
        <v>16</v>
      </c>
      <c r="P37" s="6" t="n">
        <f aca="false">RANK(G37,$G$3:$G$182,0)+COUNTIF($G$3:G37,G37)-1</f>
        <v>13</v>
      </c>
      <c r="Q37" s="6" t="n">
        <f aca="false">RANK(H37,$H$3:$H$182,0)+COUNTIF($H$3:H37,H37)-1</f>
        <v>7</v>
      </c>
    </row>
    <row r="38" customFormat="false" ht="15" hidden="false" customHeight="false" outlineLevel="0" collapsed="false">
      <c r="A38" s="0" t="s">
        <v>356</v>
      </c>
      <c r="B38" s="2" t="n">
        <f aca="false">ROUND(SUMIFS(Monthly_Sold!$H$2:$H$7864,Monthly_Sold!$G$2:$G$7864,$A38,Monthly_Sold!$B$2:$B$7864,B$2),4)</f>
        <v>0</v>
      </c>
      <c r="C38" s="2" t="n">
        <f aca="false">ROUND(SUMIFS(Monthly_Sold!$H$2:$H$7864,Monthly_Sold!$G$2:$G$7864,$A38,Monthly_Sold!$B$2:$B$7864,C$2),4)</f>
        <v>0</v>
      </c>
      <c r="D38" s="2" t="n">
        <f aca="false">ROUND(SUMIFS(Monthly_Sold!$H$2:$H$7864,Monthly_Sold!$G$2:$G$7864,$A38,Monthly_Sold!$B$2:$B$7864,D$2),4)</f>
        <v>0</v>
      </c>
      <c r="E38" s="2" t="n">
        <f aca="false">ROUND(SUMIFS(Monthly_Sold!$H$2:$H$7864,Monthly_Sold!$G$2:$G$7864,$A38,Monthly_Sold!$B$2:$B$7864,E$2),4)</f>
        <v>0</v>
      </c>
      <c r="F38" s="2" t="n">
        <f aca="false">ROUND(SUMIFS(Monthly_Sold!$H$2:$H$7864,Monthly_Sold!$G$2:$G$7864,$A38,Monthly_Sold!$B$2:$B$7864,F$2),4)</f>
        <v>0</v>
      </c>
      <c r="G38" s="2" t="n">
        <f aca="false">ROUND(SUMIFS(Monthly_Sold!$H$2:$H$7864,Monthly_Sold!$G$2:$G$7864,$A38,Monthly_Sold!$B$2:$B$7864,G$2),4)</f>
        <v>42.13</v>
      </c>
      <c r="H38" s="2" t="n">
        <f aca="false">ROUND(SUMIFS(Monthly_Sold!$H$2:$H$7864,Monthly_Sold!$G$2:$G$7864,$A38,Monthly_Sold!$B$2:$B$7864,H$2),4)</f>
        <v>55.28</v>
      </c>
      <c r="I38" s="2" t="n">
        <f aca="false">ROUND(SUM(B38:H38),4)</f>
        <v>97.41</v>
      </c>
      <c r="J38" s="6" t="n">
        <f aca="false">RANK(I38,$I$3:$I$182,0)+COUNTIF($I$3:I38,I38)-1</f>
        <v>86</v>
      </c>
      <c r="K38" s="6" t="n">
        <f aca="false">RANK(B38,$B$3:$B$182,0)+COUNTIF($B$3:B38,B38)-1</f>
        <v>101</v>
      </c>
      <c r="L38" s="6" t="n">
        <f aca="false">RANK(C38,$C$3:$C$182,0)+COUNTIF($C$3:C38,C38)-1</f>
        <v>110</v>
      </c>
      <c r="M38" s="6" t="n">
        <f aca="false">RANK(D38,$D$3:$D$182,0)+COUNTIF($D$3:D38,D38)-1</f>
        <v>109</v>
      </c>
      <c r="N38" s="6" t="n">
        <f aca="false">RANK(E38,$E$3:$E$182,0)+COUNTIF($E$3:E38,E38)-1</f>
        <v>114</v>
      </c>
      <c r="O38" s="6" t="n">
        <f aca="false">RANK(F38,$F$3:$F$182,0)+COUNTIF($F$3:F38,F38)-1</f>
        <v>133</v>
      </c>
      <c r="P38" s="6" t="n">
        <f aca="false">RANK(G38,$G$3:$G$182,0)+COUNTIF($G$3:G38,G38)-1</f>
        <v>74</v>
      </c>
      <c r="Q38" s="6" t="n">
        <f aca="false">RANK(H38,$H$3:$H$182,0)+COUNTIF($H$3:H38,H38)-1</f>
        <v>42</v>
      </c>
    </row>
    <row r="39" customFormat="false" ht="15" hidden="false" customHeight="false" outlineLevel="0" collapsed="false">
      <c r="A39" s="0" t="s">
        <v>360</v>
      </c>
      <c r="B39" s="2" t="n">
        <f aca="false">ROUND(SUMIFS(Monthly_Sold!$H$2:$H$7864,Monthly_Sold!$G$2:$G$7864,$A39,Monthly_Sold!$B$2:$B$7864,B$2),4)</f>
        <v>0</v>
      </c>
      <c r="C39" s="2" t="n">
        <f aca="false">ROUND(SUMIFS(Monthly_Sold!$H$2:$H$7864,Monthly_Sold!$G$2:$G$7864,$A39,Monthly_Sold!$B$2:$B$7864,C$2),4)</f>
        <v>0</v>
      </c>
      <c r="D39" s="2" t="n">
        <f aca="false">ROUND(SUMIFS(Monthly_Sold!$H$2:$H$7864,Monthly_Sold!$G$2:$G$7864,$A39,Monthly_Sold!$B$2:$B$7864,D$2),4)</f>
        <v>0</v>
      </c>
      <c r="E39" s="2" t="n">
        <f aca="false">ROUND(SUMIFS(Monthly_Sold!$H$2:$H$7864,Monthly_Sold!$G$2:$G$7864,$A39,Monthly_Sold!$B$2:$B$7864,E$2),4)</f>
        <v>0</v>
      </c>
      <c r="F39" s="2" t="n">
        <f aca="false">ROUND(SUMIFS(Monthly_Sold!$H$2:$H$7864,Monthly_Sold!$G$2:$G$7864,$A39,Monthly_Sold!$B$2:$B$7864,F$2),4)</f>
        <v>0</v>
      </c>
      <c r="G39" s="2" t="n">
        <f aca="false">ROUND(SUMIFS(Monthly_Sold!$H$2:$H$7864,Monthly_Sold!$G$2:$G$7864,$A39,Monthly_Sold!$B$2:$B$7864,G$2),4)</f>
        <v>52.66</v>
      </c>
      <c r="H39" s="2" t="n">
        <f aca="false">ROUND(SUMIFS(Monthly_Sold!$H$2:$H$7864,Monthly_Sold!$G$2:$G$7864,$A39,Monthly_Sold!$B$2:$B$7864,H$2),4)</f>
        <v>40.61</v>
      </c>
      <c r="I39" s="2" t="n">
        <f aca="false">ROUND(SUM(B39:H39),4)</f>
        <v>93.27</v>
      </c>
      <c r="J39" s="6" t="n">
        <f aca="false">RANK(I39,$I$3:$I$182,0)+COUNTIF($I$3:I39,I39)-1</f>
        <v>87</v>
      </c>
      <c r="K39" s="6" t="n">
        <f aca="false">RANK(B39,$B$3:$B$182,0)+COUNTIF($B$3:B39,B39)-1</f>
        <v>102</v>
      </c>
      <c r="L39" s="6" t="n">
        <f aca="false">RANK(C39,$C$3:$C$182,0)+COUNTIF($C$3:C39,C39)-1</f>
        <v>111</v>
      </c>
      <c r="M39" s="6" t="n">
        <f aca="false">RANK(D39,$D$3:$D$182,0)+COUNTIF($D$3:D39,D39)-1</f>
        <v>110</v>
      </c>
      <c r="N39" s="6" t="n">
        <f aca="false">RANK(E39,$E$3:$E$182,0)+COUNTIF($E$3:E39,E39)-1</f>
        <v>115</v>
      </c>
      <c r="O39" s="6" t="n">
        <f aca="false">RANK(F39,$F$3:$F$182,0)+COUNTIF($F$3:F39,F39)-1</f>
        <v>134</v>
      </c>
      <c r="P39" s="6" t="n">
        <f aca="false">RANK(G39,$G$3:$G$182,0)+COUNTIF($G$3:G39,G39)-1</f>
        <v>70</v>
      </c>
      <c r="Q39" s="6" t="n">
        <f aca="false">RANK(H39,$H$3:$H$182,0)+COUNTIF($H$3:H39,H39)-1</f>
        <v>47</v>
      </c>
    </row>
    <row r="40" customFormat="false" ht="15" hidden="false" customHeight="false" outlineLevel="0" collapsed="false">
      <c r="A40" s="0" t="s">
        <v>412</v>
      </c>
      <c r="B40" s="2" t="n">
        <f aca="false">ROUND(SUMIFS(Monthly_Sold!$H$2:$H$7864,Monthly_Sold!$G$2:$G$7864,$A40,Monthly_Sold!$B$2:$B$7864,B$2),4)</f>
        <v>0</v>
      </c>
      <c r="C40" s="2" t="n">
        <f aca="false">ROUND(SUMIFS(Monthly_Sold!$H$2:$H$7864,Monthly_Sold!$G$2:$G$7864,$A40,Monthly_Sold!$B$2:$B$7864,C$2),4)</f>
        <v>0</v>
      </c>
      <c r="D40" s="2" t="n">
        <f aca="false">ROUND(SUMIFS(Monthly_Sold!$H$2:$H$7864,Monthly_Sold!$G$2:$G$7864,$A40,Monthly_Sold!$B$2:$B$7864,D$2),4)</f>
        <v>52.06</v>
      </c>
      <c r="E40" s="2" t="n">
        <f aca="false">ROUND(SUMIFS(Monthly_Sold!$H$2:$H$7864,Monthly_Sold!$G$2:$G$7864,$A40,Monthly_Sold!$B$2:$B$7864,E$2),4)</f>
        <v>0.48</v>
      </c>
      <c r="F40" s="2" t="n">
        <f aca="false">ROUND(SUMIFS(Monthly_Sold!$H$2:$H$7864,Monthly_Sold!$G$2:$G$7864,$A40,Monthly_Sold!$B$2:$B$7864,F$2),4)</f>
        <v>0</v>
      </c>
      <c r="G40" s="2" t="n">
        <f aca="false">ROUND(SUMIFS(Monthly_Sold!$H$2:$H$7864,Monthly_Sold!$G$2:$G$7864,$A40,Monthly_Sold!$B$2:$B$7864,G$2),4)</f>
        <v>0</v>
      </c>
      <c r="H40" s="2" t="n">
        <f aca="false">ROUND(SUMIFS(Monthly_Sold!$H$2:$H$7864,Monthly_Sold!$G$2:$G$7864,$A40,Monthly_Sold!$B$2:$B$7864,H$2),4)</f>
        <v>0</v>
      </c>
      <c r="I40" s="2" t="n">
        <f aca="false">ROUND(SUM(B40:H40),4)</f>
        <v>52.54</v>
      </c>
      <c r="J40" s="6" t="n">
        <f aca="false">RANK(I40,$I$3:$I$182,0)+COUNTIF($I$3:I40,I40)-1</f>
        <v>101</v>
      </c>
      <c r="K40" s="6" t="n">
        <f aca="false">RANK(B40,$B$3:$B$182,0)+COUNTIF($B$3:B40,B40)-1</f>
        <v>103</v>
      </c>
      <c r="L40" s="6" t="n">
        <f aca="false">RANK(C40,$C$3:$C$182,0)+COUNTIF($C$3:C40,C40)-1</f>
        <v>112</v>
      </c>
      <c r="M40" s="6" t="n">
        <f aca="false">RANK(D40,$D$3:$D$182,0)+COUNTIF($D$3:D40,D40)-1</f>
        <v>61</v>
      </c>
      <c r="N40" s="6" t="n">
        <f aca="false">RANK(E40,$E$3:$E$182,0)+COUNTIF($E$3:E40,E40)-1</f>
        <v>86</v>
      </c>
      <c r="O40" s="6" t="n">
        <f aca="false">RANK(F40,$F$3:$F$182,0)+COUNTIF($F$3:F40,F40)-1</f>
        <v>135</v>
      </c>
      <c r="P40" s="6" t="n">
        <f aca="false">RANK(G40,$G$3:$G$182,0)+COUNTIF($G$3:G40,G40)-1</f>
        <v>131</v>
      </c>
      <c r="Q40" s="6" t="n">
        <f aca="false">RANK(H40,$H$3:$H$182,0)+COUNTIF($H$3:H40,H40)-1</f>
        <v>112</v>
      </c>
    </row>
    <row r="41" customFormat="false" ht="15" hidden="false" customHeight="false" outlineLevel="0" collapsed="false">
      <c r="A41" s="0" t="s">
        <v>152</v>
      </c>
      <c r="B41" s="2" t="n">
        <f aca="false">ROUND(SUMIFS(Monthly_Sold!$H$2:$H$7864,Monthly_Sold!$G$2:$G$7864,$A41,Monthly_Sold!$B$2:$B$7864,B$2),4)</f>
        <v>269.87</v>
      </c>
      <c r="C41" s="2" t="n">
        <f aca="false">ROUND(SUMIFS(Monthly_Sold!$H$2:$H$7864,Monthly_Sold!$G$2:$G$7864,$A41,Monthly_Sold!$B$2:$B$7864,C$2),4)</f>
        <v>195.45</v>
      </c>
      <c r="D41" s="2" t="n">
        <f aca="false">ROUND(SUMIFS(Monthly_Sold!$H$2:$H$7864,Monthly_Sold!$G$2:$G$7864,$A41,Monthly_Sold!$B$2:$B$7864,D$2),4)</f>
        <v>177.52</v>
      </c>
      <c r="E41" s="2" t="n">
        <f aca="false">ROUND(SUMIFS(Monthly_Sold!$H$2:$H$7864,Monthly_Sold!$G$2:$G$7864,$A41,Monthly_Sold!$B$2:$B$7864,E$2),4)</f>
        <v>321.25</v>
      </c>
      <c r="F41" s="2" t="n">
        <f aca="false">ROUND(SUMIFS(Monthly_Sold!$H$2:$H$7864,Monthly_Sold!$G$2:$G$7864,$A41,Monthly_Sold!$B$2:$B$7864,F$2),4)</f>
        <v>244.2</v>
      </c>
      <c r="G41" s="2" t="n">
        <f aca="false">ROUND(SUMIFS(Monthly_Sold!$H$2:$H$7864,Monthly_Sold!$G$2:$G$7864,$A41,Monthly_Sold!$B$2:$B$7864,G$2),4)</f>
        <v>407.66</v>
      </c>
      <c r="H41" s="2" t="n">
        <f aca="false">ROUND(SUMIFS(Monthly_Sold!$H$2:$H$7864,Monthly_Sold!$G$2:$G$7864,$A41,Monthly_Sold!$B$2:$B$7864,H$2),4)</f>
        <v>65.8</v>
      </c>
      <c r="I41" s="2" t="n">
        <f aca="false">ROUND(SUM(B41:H41),4)</f>
        <v>1681.75</v>
      </c>
      <c r="J41" s="6" t="n">
        <f aca="false">RANK(I41,$I$3:$I$182,0)+COUNTIF($I$3:I41,I41)-1</f>
        <v>40</v>
      </c>
      <c r="K41" s="6" t="n">
        <f aca="false">RANK(B41,$B$3:$B$182,0)+COUNTIF($B$3:B41,B41)-1</f>
        <v>43</v>
      </c>
      <c r="L41" s="6" t="n">
        <f aca="false">RANK(C41,$C$3:$C$182,0)+COUNTIF($C$3:C41,C41)-1</f>
        <v>47</v>
      </c>
      <c r="M41" s="6" t="n">
        <f aca="false">RANK(D41,$D$3:$D$182,0)+COUNTIF($D$3:D41,D41)-1</f>
        <v>42</v>
      </c>
      <c r="N41" s="6" t="n">
        <f aca="false">RANK(E41,$E$3:$E$182,0)+COUNTIF($E$3:E41,E41)-1</f>
        <v>33</v>
      </c>
      <c r="O41" s="6" t="n">
        <f aca="false">RANK(F41,$F$3:$F$182,0)+COUNTIF($F$3:F41,F41)-1</f>
        <v>35</v>
      </c>
      <c r="P41" s="6" t="n">
        <f aca="false">RANK(G41,$G$3:$G$182,0)+COUNTIF($G$3:G41,G41)-1</f>
        <v>33</v>
      </c>
      <c r="Q41" s="6" t="n">
        <f aca="false">RANK(H41,$H$3:$H$182,0)+COUNTIF($H$3:H41,H41)-1</f>
        <v>40</v>
      </c>
    </row>
    <row r="42" customFormat="false" ht="15" hidden="false" customHeight="false" outlineLevel="0" collapsed="false">
      <c r="A42" s="0" t="s">
        <v>46</v>
      </c>
      <c r="B42" s="2" t="n">
        <f aca="false">ROUND(SUMIFS(Monthly_Sold!$H$2:$H$7864,Monthly_Sold!$G$2:$G$7864,$A42,Monthly_Sold!$B$2:$B$7864,B$2),4)</f>
        <v>1629.91</v>
      </c>
      <c r="C42" s="2" t="n">
        <f aca="false">ROUND(SUMIFS(Monthly_Sold!$H$2:$H$7864,Monthly_Sold!$G$2:$G$7864,$A42,Monthly_Sold!$B$2:$B$7864,C$2),4)</f>
        <v>1848.17</v>
      </c>
      <c r="D42" s="2" t="n">
        <f aca="false">ROUND(SUMIFS(Monthly_Sold!$H$2:$H$7864,Monthly_Sold!$G$2:$G$7864,$A42,Monthly_Sold!$B$2:$B$7864,D$2),4)</f>
        <v>2432.45</v>
      </c>
      <c r="E42" s="2" t="n">
        <f aca="false">ROUND(SUMIFS(Monthly_Sold!$H$2:$H$7864,Monthly_Sold!$G$2:$G$7864,$A42,Monthly_Sold!$B$2:$B$7864,E$2),4)</f>
        <v>3755.79</v>
      </c>
      <c r="F42" s="2" t="n">
        <f aca="false">ROUND(SUMIFS(Monthly_Sold!$H$2:$H$7864,Monthly_Sold!$G$2:$G$7864,$A42,Monthly_Sold!$B$2:$B$7864,F$2),4)</f>
        <v>3387.22</v>
      </c>
      <c r="G42" s="2" t="n">
        <f aca="false">ROUND(SUMIFS(Monthly_Sold!$H$2:$H$7864,Monthly_Sold!$G$2:$G$7864,$A42,Monthly_Sold!$B$2:$B$7864,G$2),4)</f>
        <v>1849.29</v>
      </c>
      <c r="H42" s="2" t="n">
        <f aca="false">ROUND(SUMIFS(Monthly_Sold!$H$2:$H$7864,Monthly_Sold!$G$2:$G$7864,$A42,Monthly_Sold!$B$2:$B$7864,H$2),4)</f>
        <v>840.69</v>
      </c>
      <c r="I42" s="2" t="n">
        <f aca="false">ROUND(SUM(B42:H42),4)</f>
        <v>15743.52</v>
      </c>
      <c r="J42" s="6" t="n">
        <f aca="false">RANK(I42,$I$3:$I$182,0)+COUNTIF($I$3:I42,I42)-1</f>
        <v>5</v>
      </c>
      <c r="K42" s="6" t="n">
        <f aca="false">RANK(B42,$B$3:$B$182,0)+COUNTIF($B$3:B42,B42)-1</f>
        <v>11</v>
      </c>
      <c r="L42" s="6" t="n">
        <f aca="false">RANK(C42,$C$3:$C$182,0)+COUNTIF($C$3:C42,C42)-1</f>
        <v>15</v>
      </c>
      <c r="M42" s="6" t="n">
        <f aca="false">RANK(D42,$D$3:$D$182,0)+COUNTIF($D$3:D42,D42)-1</f>
        <v>6</v>
      </c>
      <c r="N42" s="6" t="n">
        <f aca="false">RANK(E42,$E$3:$E$182,0)+COUNTIF($E$3:E42,E42)-1</f>
        <v>4</v>
      </c>
      <c r="O42" s="6" t="n">
        <f aca="false">RANK(F42,$F$3:$F$182,0)+COUNTIF($F$3:F42,F42)-1</f>
        <v>4</v>
      </c>
      <c r="P42" s="6" t="n">
        <f aca="false">RANK(G42,$G$3:$G$182,0)+COUNTIF($G$3:G42,G42)-1</f>
        <v>9</v>
      </c>
      <c r="Q42" s="6" t="n">
        <f aca="false">RANK(H42,$H$3:$H$182,0)+COUNTIF($H$3:H42,H42)-1</f>
        <v>8</v>
      </c>
    </row>
    <row r="43" customFormat="false" ht="15" hidden="false" customHeight="false" outlineLevel="0" collapsed="false">
      <c r="A43" s="0" t="s">
        <v>240</v>
      </c>
      <c r="B43" s="2" t="n">
        <f aca="false">ROUND(SUMIFS(Monthly_Sold!$H$2:$H$7864,Monthly_Sold!$G$2:$G$7864,$A43,Monthly_Sold!$B$2:$B$7864,B$2),4)</f>
        <v>251.69</v>
      </c>
      <c r="C43" s="2" t="n">
        <f aca="false">ROUND(SUMIFS(Monthly_Sold!$H$2:$H$7864,Monthly_Sold!$G$2:$G$7864,$A43,Monthly_Sold!$B$2:$B$7864,C$2),4)</f>
        <v>64.08</v>
      </c>
      <c r="D43" s="2" t="n">
        <f aca="false">ROUND(SUMIFS(Monthly_Sold!$H$2:$H$7864,Monthly_Sold!$G$2:$G$7864,$A43,Monthly_Sold!$B$2:$B$7864,D$2),4)</f>
        <v>63.15</v>
      </c>
      <c r="E43" s="2" t="n">
        <f aca="false">ROUND(SUMIFS(Monthly_Sold!$H$2:$H$7864,Monthly_Sold!$G$2:$G$7864,$A43,Monthly_Sold!$B$2:$B$7864,E$2),4)</f>
        <v>50.77</v>
      </c>
      <c r="F43" s="2" t="n">
        <f aca="false">ROUND(SUMIFS(Monthly_Sold!$H$2:$H$7864,Monthly_Sold!$G$2:$G$7864,$A43,Monthly_Sold!$B$2:$B$7864,F$2),4)</f>
        <v>0</v>
      </c>
      <c r="G43" s="2" t="n">
        <f aca="false">ROUND(SUMIFS(Monthly_Sold!$H$2:$H$7864,Monthly_Sold!$G$2:$G$7864,$A43,Monthly_Sold!$B$2:$B$7864,G$2),4)</f>
        <v>0</v>
      </c>
      <c r="H43" s="2" t="n">
        <f aca="false">ROUND(SUMIFS(Monthly_Sold!$H$2:$H$7864,Monthly_Sold!$G$2:$G$7864,$A43,Monthly_Sold!$B$2:$B$7864,H$2),4)</f>
        <v>0</v>
      </c>
      <c r="I43" s="2" t="n">
        <f aca="false">ROUND(SUM(B43:H43),4)</f>
        <v>429.69</v>
      </c>
      <c r="J43" s="6" t="n">
        <f aca="false">RANK(I43,$I$3:$I$182,0)+COUNTIF($I$3:I43,I43)-1</f>
        <v>71</v>
      </c>
      <c r="K43" s="6" t="n">
        <f aca="false">RANK(B43,$B$3:$B$182,0)+COUNTIF($B$3:B43,B43)-1</f>
        <v>44</v>
      </c>
      <c r="L43" s="6" t="n">
        <f aca="false">RANK(C43,$C$3:$C$182,0)+COUNTIF($C$3:C43,C43)-1</f>
        <v>59</v>
      </c>
      <c r="M43" s="6" t="n">
        <f aca="false">RANK(D43,$D$3:$D$182,0)+COUNTIF($D$3:D43,D43)-1</f>
        <v>55</v>
      </c>
      <c r="N43" s="6" t="n">
        <f aca="false">RANK(E43,$E$3:$E$182,0)+COUNTIF($E$3:E43,E43)-1</f>
        <v>63</v>
      </c>
      <c r="O43" s="6" t="n">
        <f aca="false">RANK(F43,$F$3:$F$182,0)+COUNTIF($F$3:F43,F43)-1</f>
        <v>136</v>
      </c>
      <c r="P43" s="6" t="n">
        <f aca="false">RANK(G43,$G$3:$G$182,0)+COUNTIF($G$3:G43,G43)-1</f>
        <v>132</v>
      </c>
      <c r="Q43" s="6" t="n">
        <f aca="false">RANK(H43,$H$3:$H$182,0)+COUNTIF($H$3:H43,H43)-1</f>
        <v>113</v>
      </c>
    </row>
    <row r="44" customFormat="false" ht="15" hidden="false" customHeight="false" outlineLevel="0" collapsed="false">
      <c r="A44" s="0" t="s">
        <v>196</v>
      </c>
      <c r="B44" s="2" t="n">
        <f aca="false">ROUND(SUMIFS(Monthly_Sold!$H$2:$H$7864,Monthly_Sold!$G$2:$G$7864,$A44,Monthly_Sold!$B$2:$B$7864,B$2),4)</f>
        <v>355.2</v>
      </c>
      <c r="C44" s="2" t="n">
        <f aca="false">ROUND(SUMIFS(Monthly_Sold!$H$2:$H$7864,Monthly_Sold!$G$2:$G$7864,$A44,Monthly_Sold!$B$2:$B$7864,C$2),4)</f>
        <v>47.53</v>
      </c>
      <c r="D44" s="2" t="n">
        <f aca="false">ROUND(SUMIFS(Monthly_Sold!$H$2:$H$7864,Monthly_Sold!$G$2:$G$7864,$A44,Monthly_Sold!$B$2:$B$7864,D$2),4)</f>
        <v>25.57</v>
      </c>
      <c r="E44" s="2" t="n">
        <f aca="false">ROUND(SUMIFS(Monthly_Sold!$H$2:$H$7864,Monthly_Sold!$G$2:$G$7864,$A44,Monthly_Sold!$B$2:$B$7864,E$2),4)</f>
        <v>114.75</v>
      </c>
      <c r="F44" s="2" t="n">
        <f aca="false">ROUND(SUMIFS(Monthly_Sold!$H$2:$H$7864,Monthly_Sold!$G$2:$G$7864,$A44,Monthly_Sold!$B$2:$B$7864,F$2),4)</f>
        <v>173.33</v>
      </c>
      <c r="G44" s="2" t="n">
        <f aca="false">ROUND(SUMIFS(Monthly_Sold!$H$2:$H$7864,Monthly_Sold!$G$2:$G$7864,$A44,Monthly_Sold!$B$2:$B$7864,G$2),4)</f>
        <v>104.37</v>
      </c>
      <c r="H44" s="2" t="n">
        <f aca="false">ROUND(SUMIFS(Monthly_Sold!$H$2:$H$7864,Monthly_Sold!$G$2:$G$7864,$A44,Monthly_Sold!$B$2:$B$7864,H$2),4)</f>
        <v>138.12</v>
      </c>
      <c r="I44" s="2" t="n">
        <f aca="false">ROUND(SUM(B44:H44),4)</f>
        <v>958.87</v>
      </c>
      <c r="J44" s="6" t="n">
        <f aca="false">RANK(I44,$I$3:$I$182,0)+COUNTIF($I$3:I44,I44)-1</f>
        <v>51</v>
      </c>
      <c r="K44" s="6" t="n">
        <f aca="false">RANK(B44,$B$3:$B$182,0)+COUNTIF($B$3:B44,B44)-1</f>
        <v>38</v>
      </c>
      <c r="L44" s="6" t="n">
        <f aca="false">RANK(C44,$C$3:$C$182,0)+COUNTIF($C$3:C44,C44)-1</f>
        <v>61</v>
      </c>
      <c r="M44" s="6" t="n">
        <f aca="false">RANK(D44,$D$3:$D$182,0)+COUNTIF($D$3:D44,D44)-1</f>
        <v>67</v>
      </c>
      <c r="N44" s="6" t="n">
        <f aca="false">RANK(E44,$E$3:$E$182,0)+COUNTIF($E$3:E44,E44)-1</f>
        <v>52</v>
      </c>
      <c r="O44" s="6" t="n">
        <f aca="false">RANK(F44,$F$3:$F$182,0)+COUNTIF($F$3:F44,F44)-1</f>
        <v>42</v>
      </c>
      <c r="P44" s="6" t="n">
        <f aca="false">RANK(G44,$G$3:$G$182,0)+COUNTIF($G$3:G44,G44)-1</f>
        <v>54</v>
      </c>
      <c r="Q44" s="6" t="n">
        <f aca="false">RANK(H44,$H$3:$H$182,0)+COUNTIF($H$3:H44,H44)-1</f>
        <v>27</v>
      </c>
    </row>
    <row r="45" customFormat="false" ht="15" hidden="false" customHeight="false" outlineLevel="0" collapsed="false">
      <c r="A45" s="0" t="s">
        <v>548</v>
      </c>
      <c r="B45" s="2" t="n">
        <f aca="false">ROUND(SUMIFS(Monthly_Sold!$H$2:$H$7864,Monthly_Sold!$G$2:$G$7864,$A45,Monthly_Sold!$B$2:$B$7864,B$2),4)</f>
        <v>0</v>
      </c>
      <c r="C45" s="2" t="n">
        <f aca="false">ROUND(SUMIFS(Monthly_Sold!$H$2:$H$7864,Monthly_Sold!$G$2:$G$7864,$A45,Monthly_Sold!$B$2:$B$7864,C$2),4)</f>
        <v>0.31</v>
      </c>
      <c r="D45" s="2" t="n">
        <f aca="false">ROUND(SUMIFS(Monthly_Sold!$H$2:$H$7864,Monthly_Sold!$G$2:$G$7864,$A45,Monthly_Sold!$B$2:$B$7864,D$2),4)</f>
        <v>0.003</v>
      </c>
      <c r="E45" s="2" t="n">
        <f aca="false">ROUND(SUMIFS(Monthly_Sold!$H$2:$H$7864,Monthly_Sold!$G$2:$G$7864,$A45,Monthly_Sold!$B$2:$B$7864,E$2),4)</f>
        <v>2.19</v>
      </c>
      <c r="F45" s="2" t="n">
        <f aca="false">ROUND(SUMIFS(Monthly_Sold!$H$2:$H$7864,Monthly_Sold!$G$2:$G$7864,$A45,Monthly_Sold!$B$2:$B$7864,F$2),4)</f>
        <v>1.72</v>
      </c>
      <c r="G45" s="2" t="n">
        <f aca="false">ROUND(SUMIFS(Monthly_Sold!$H$2:$H$7864,Monthly_Sold!$G$2:$G$7864,$A45,Monthly_Sold!$B$2:$B$7864,G$2),4)</f>
        <v>0</v>
      </c>
      <c r="H45" s="2" t="n">
        <f aca="false">ROUND(SUMIFS(Monthly_Sold!$H$2:$H$7864,Monthly_Sold!$G$2:$G$7864,$A45,Monthly_Sold!$B$2:$B$7864,H$2),4)</f>
        <v>0</v>
      </c>
      <c r="I45" s="2" t="n">
        <f aca="false">ROUND(SUM(B45:H45),4)</f>
        <v>4.223</v>
      </c>
      <c r="J45" s="6" t="n">
        <f aca="false">RANK(I45,$I$3:$I$182,0)+COUNTIF($I$3:I45,I45)-1</f>
        <v>139</v>
      </c>
      <c r="K45" s="6" t="n">
        <f aca="false">RANK(B45,$B$3:$B$182,0)+COUNTIF($B$3:B45,B45)-1</f>
        <v>104</v>
      </c>
      <c r="L45" s="6" t="n">
        <f aca="false">RANK(C45,$C$3:$C$182,0)+COUNTIF($C$3:C45,C45)-1</f>
        <v>85</v>
      </c>
      <c r="M45" s="6" t="n">
        <f aca="false">RANK(D45,$D$3:$D$182,0)+COUNTIF($D$3:D45,D45)-1</f>
        <v>90</v>
      </c>
      <c r="N45" s="6" t="n">
        <f aca="false">RANK(E45,$E$3:$E$182,0)+COUNTIF($E$3:E45,E45)-1</f>
        <v>82</v>
      </c>
      <c r="O45" s="6" t="n">
        <f aca="false">RANK(F45,$F$3:$F$182,0)+COUNTIF($F$3:F45,F45)-1</f>
        <v>106</v>
      </c>
      <c r="P45" s="6" t="n">
        <f aca="false">RANK(G45,$G$3:$G$182,0)+COUNTIF($G$3:G45,G45)-1</f>
        <v>133</v>
      </c>
      <c r="Q45" s="6" t="n">
        <f aca="false">RANK(H45,$H$3:$H$182,0)+COUNTIF($H$3:H45,H45)-1</f>
        <v>114</v>
      </c>
    </row>
    <row r="46" customFormat="false" ht="15" hidden="false" customHeight="false" outlineLevel="0" collapsed="false">
      <c r="A46" s="0" t="s">
        <v>547</v>
      </c>
      <c r="B46" s="2" t="n">
        <f aca="false">ROUND(SUMIFS(Monthly_Sold!$H$2:$H$7864,Monthly_Sold!$G$2:$G$7864,$A46,Monthly_Sold!$B$2:$B$7864,B$2),4)</f>
        <v>0</v>
      </c>
      <c r="C46" s="2" t="n">
        <f aca="false">ROUND(SUMIFS(Monthly_Sold!$H$2:$H$7864,Monthly_Sold!$G$2:$G$7864,$A46,Monthly_Sold!$B$2:$B$7864,C$2),4)</f>
        <v>4.23</v>
      </c>
      <c r="D46" s="2" t="n">
        <f aca="false">ROUND(SUMIFS(Monthly_Sold!$H$2:$H$7864,Monthly_Sold!$G$2:$G$7864,$A46,Monthly_Sold!$B$2:$B$7864,D$2),4)</f>
        <v>0</v>
      </c>
      <c r="E46" s="2" t="n">
        <f aca="false">ROUND(SUMIFS(Monthly_Sold!$H$2:$H$7864,Monthly_Sold!$G$2:$G$7864,$A46,Monthly_Sold!$B$2:$B$7864,E$2),4)</f>
        <v>0</v>
      </c>
      <c r="F46" s="2" t="n">
        <f aca="false">ROUND(SUMIFS(Monthly_Sold!$H$2:$H$7864,Monthly_Sold!$G$2:$G$7864,$A46,Monthly_Sold!$B$2:$B$7864,F$2),4)</f>
        <v>0</v>
      </c>
      <c r="G46" s="2" t="n">
        <f aca="false">ROUND(SUMIFS(Monthly_Sold!$H$2:$H$7864,Monthly_Sold!$G$2:$G$7864,$A46,Monthly_Sold!$B$2:$B$7864,G$2),4)</f>
        <v>0</v>
      </c>
      <c r="H46" s="2" t="n">
        <f aca="false">ROUND(SUMIFS(Monthly_Sold!$H$2:$H$7864,Monthly_Sold!$G$2:$G$7864,$A46,Monthly_Sold!$B$2:$B$7864,H$2),4)</f>
        <v>0</v>
      </c>
      <c r="I46" s="2" t="n">
        <f aca="false">ROUND(SUM(B46:H46),4)</f>
        <v>4.23</v>
      </c>
      <c r="J46" s="6" t="n">
        <f aca="false">RANK(I46,$I$3:$I$182,0)+COUNTIF($I$3:I46,I46)-1</f>
        <v>138</v>
      </c>
      <c r="K46" s="6" t="n">
        <f aca="false">RANK(B46,$B$3:$B$182,0)+COUNTIF($B$3:B46,B46)-1</f>
        <v>105</v>
      </c>
      <c r="L46" s="6" t="n">
        <f aca="false">RANK(C46,$C$3:$C$182,0)+COUNTIF($C$3:C46,C46)-1</f>
        <v>76</v>
      </c>
      <c r="M46" s="6" t="n">
        <f aca="false">RANK(D46,$D$3:$D$182,0)+COUNTIF($D$3:D46,D46)-1</f>
        <v>111</v>
      </c>
      <c r="N46" s="6" t="n">
        <f aca="false">RANK(E46,$E$3:$E$182,0)+COUNTIF($E$3:E46,E46)-1</f>
        <v>116</v>
      </c>
      <c r="O46" s="6" t="n">
        <f aca="false">RANK(F46,$F$3:$F$182,0)+COUNTIF($F$3:F46,F46)-1</f>
        <v>137</v>
      </c>
      <c r="P46" s="6" t="n">
        <f aca="false">RANK(G46,$G$3:$G$182,0)+COUNTIF($G$3:G46,G46)-1</f>
        <v>134</v>
      </c>
      <c r="Q46" s="6" t="n">
        <f aca="false">RANK(H46,$H$3:$H$182,0)+COUNTIF($H$3:H46,H46)-1</f>
        <v>115</v>
      </c>
    </row>
    <row r="47" customFormat="false" ht="15" hidden="false" customHeight="false" outlineLevel="0" collapsed="false">
      <c r="A47" s="0" t="s">
        <v>84</v>
      </c>
      <c r="B47" s="2" t="n">
        <f aca="false">ROUND(SUMIFS(Monthly_Sold!$H$2:$H$7864,Monthly_Sold!$G$2:$G$7864,$A47,Monthly_Sold!$B$2:$B$7864,B$2),4)</f>
        <v>1205.81</v>
      </c>
      <c r="C47" s="2" t="n">
        <f aca="false">ROUND(SUMIFS(Monthly_Sold!$H$2:$H$7864,Monthly_Sold!$G$2:$G$7864,$A47,Monthly_Sold!$B$2:$B$7864,C$2),4)</f>
        <v>861.24</v>
      </c>
      <c r="D47" s="2" t="n">
        <f aca="false">ROUND(SUMIFS(Monthly_Sold!$H$2:$H$7864,Monthly_Sold!$G$2:$G$7864,$A47,Monthly_Sold!$B$2:$B$7864,D$2),4)</f>
        <v>709.22</v>
      </c>
      <c r="E47" s="2" t="n">
        <f aca="false">ROUND(SUMIFS(Monthly_Sold!$H$2:$H$7864,Monthly_Sold!$G$2:$G$7864,$A47,Monthly_Sold!$B$2:$B$7864,E$2),4)</f>
        <v>1884.31</v>
      </c>
      <c r="F47" s="2" t="n">
        <f aca="false">ROUND(SUMIFS(Monthly_Sold!$H$2:$H$7864,Monthly_Sold!$G$2:$G$7864,$A47,Monthly_Sold!$B$2:$B$7864,F$2),4)</f>
        <v>1384.69</v>
      </c>
      <c r="G47" s="2" t="n">
        <f aca="false">ROUND(SUMIFS(Monthly_Sold!$H$2:$H$7864,Monthly_Sold!$G$2:$G$7864,$A47,Monthly_Sold!$B$2:$B$7864,G$2),4)</f>
        <v>453.51</v>
      </c>
      <c r="H47" s="2" t="n">
        <f aca="false">ROUND(SUMIFS(Monthly_Sold!$H$2:$H$7864,Monthly_Sold!$G$2:$G$7864,$A47,Monthly_Sold!$B$2:$B$7864,H$2),4)</f>
        <v>124.12</v>
      </c>
      <c r="I47" s="2" t="n">
        <f aca="false">ROUND(SUM(B47:H47),4)</f>
        <v>6622.9</v>
      </c>
      <c r="J47" s="6" t="n">
        <f aca="false">RANK(I47,$I$3:$I$182,0)+COUNTIF($I$3:I47,I47)-1</f>
        <v>22</v>
      </c>
      <c r="K47" s="6" t="n">
        <f aca="false">RANK(B47,$B$3:$B$182,0)+COUNTIF($B$3:B47,B47)-1</f>
        <v>14</v>
      </c>
      <c r="L47" s="6" t="n">
        <f aca="false">RANK(C47,$C$3:$C$182,0)+COUNTIF($C$3:C47,C47)-1</f>
        <v>23</v>
      </c>
      <c r="M47" s="6" t="n">
        <f aca="false">RANK(D47,$D$3:$D$182,0)+COUNTIF($D$3:D47,D47)-1</f>
        <v>21</v>
      </c>
      <c r="N47" s="6" t="n">
        <f aca="false">RANK(E47,$E$3:$E$182,0)+COUNTIF($E$3:E47,E47)-1</f>
        <v>7</v>
      </c>
      <c r="O47" s="6" t="n">
        <f aca="false">RANK(F47,$F$3:$F$182,0)+COUNTIF($F$3:F47,F47)-1</f>
        <v>15</v>
      </c>
      <c r="P47" s="6" t="n">
        <f aca="false">RANK(G47,$G$3:$G$182,0)+COUNTIF($G$3:G47,G47)-1</f>
        <v>30</v>
      </c>
      <c r="Q47" s="6" t="n">
        <f aca="false">RANK(H47,$H$3:$H$182,0)+COUNTIF($H$3:H47,H47)-1</f>
        <v>31</v>
      </c>
    </row>
    <row r="48" customFormat="false" ht="15" hidden="false" customHeight="false" outlineLevel="0" collapsed="false">
      <c r="A48" s="0" t="s">
        <v>48</v>
      </c>
      <c r="B48" s="2" t="n">
        <f aca="false">ROUND(SUMIFS(Monthly_Sold!$H$2:$H$7864,Monthly_Sold!$G$2:$G$7864,$A48,Monthly_Sold!$B$2:$B$7864,B$2),4)</f>
        <v>868.92</v>
      </c>
      <c r="C48" s="2" t="n">
        <f aca="false">ROUND(SUMIFS(Monthly_Sold!$H$2:$H$7864,Monthly_Sold!$G$2:$G$7864,$A48,Monthly_Sold!$B$2:$B$7864,C$2),4)</f>
        <v>1986.75</v>
      </c>
      <c r="D48" s="2" t="n">
        <f aca="false">ROUND(SUMIFS(Monthly_Sold!$H$2:$H$7864,Monthly_Sold!$G$2:$G$7864,$A48,Monthly_Sold!$B$2:$B$7864,D$2),4)</f>
        <v>1323.71</v>
      </c>
      <c r="E48" s="2" t="n">
        <f aca="false">ROUND(SUMIFS(Monthly_Sold!$H$2:$H$7864,Monthly_Sold!$G$2:$G$7864,$A48,Monthly_Sold!$B$2:$B$7864,E$2),4)</f>
        <v>1987.07</v>
      </c>
      <c r="F48" s="2" t="n">
        <f aca="false">ROUND(SUMIFS(Monthly_Sold!$H$2:$H$7864,Monthly_Sold!$G$2:$G$7864,$A48,Monthly_Sold!$B$2:$B$7864,F$2),4)</f>
        <v>1461.56</v>
      </c>
      <c r="G48" s="2" t="n">
        <f aca="false">ROUND(SUMIFS(Monthly_Sold!$H$2:$H$7864,Monthly_Sold!$G$2:$G$7864,$A48,Monthly_Sold!$B$2:$B$7864,G$2),4)</f>
        <v>1450.89</v>
      </c>
      <c r="H48" s="2" t="n">
        <f aca="false">ROUND(SUMIFS(Monthly_Sold!$H$2:$H$7864,Monthly_Sold!$G$2:$G$7864,$A48,Monthly_Sold!$B$2:$B$7864,H$2),4)</f>
        <v>166.15</v>
      </c>
      <c r="I48" s="2" t="n">
        <f aca="false">ROUND(SUM(B48:H48),4)</f>
        <v>9245.05</v>
      </c>
      <c r="J48" s="6" t="n">
        <f aca="false">RANK(I48,$I$3:$I$182,0)+COUNTIF($I$3:I48,I48)-1</f>
        <v>15</v>
      </c>
      <c r="K48" s="6" t="n">
        <f aca="false">RANK(B48,$B$3:$B$182,0)+COUNTIF($B$3:B48,B48)-1</f>
        <v>17</v>
      </c>
      <c r="L48" s="6" t="n">
        <f aca="false">RANK(C48,$C$3:$C$182,0)+COUNTIF($C$3:C48,C48)-1</f>
        <v>14</v>
      </c>
      <c r="M48" s="6" t="n">
        <f aca="false">RANK(D48,$D$3:$D$182,0)+COUNTIF($D$3:D48,D48)-1</f>
        <v>14</v>
      </c>
      <c r="N48" s="6" t="n">
        <f aca="false">RANK(E48,$E$3:$E$182,0)+COUNTIF($E$3:E48,E48)-1</f>
        <v>6</v>
      </c>
      <c r="O48" s="6" t="n">
        <f aca="false">RANK(F48,$F$3:$F$182,0)+COUNTIF($F$3:F48,F48)-1</f>
        <v>13</v>
      </c>
      <c r="P48" s="6" t="n">
        <f aca="false">RANK(G48,$G$3:$G$182,0)+COUNTIF($G$3:G48,G48)-1</f>
        <v>12</v>
      </c>
      <c r="Q48" s="6" t="n">
        <f aca="false">RANK(H48,$H$3:$H$182,0)+COUNTIF($H$3:H48,H48)-1</f>
        <v>23</v>
      </c>
    </row>
    <row r="49" customFormat="false" ht="15" hidden="false" customHeight="false" outlineLevel="0" collapsed="false">
      <c r="A49" s="0" t="s">
        <v>378</v>
      </c>
      <c r="B49" s="2" t="n">
        <f aca="false">ROUND(SUMIFS(Monthly_Sold!$H$2:$H$7864,Monthly_Sold!$G$2:$G$7864,$A49,Monthly_Sold!$B$2:$B$7864,B$2),4)</f>
        <v>0</v>
      </c>
      <c r="C49" s="2" t="n">
        <f aca="false">ROUND(SUMIFS(Monthly_Sold!$H$2:$H$7864,Monthly_Sold!$G$2:$G$7864,$A49,Monthly_Sold!$B$2:$B$7864,C$2),4)</f>
        <v>0</v>
      </c>
      <c r="D49" s="2" t="n">
        <f aca="false">ROUND(SUMIFS(Monthly_Sold!$H$2:$H$7864,Monthly_Sold!$G$2:$G$7864,$A49,Monthly_Sold!$B$2:$B$7864,D$2),4)</f>
        <v>0</v>
      </c>
      <c r="E49" s="2" t="n">
        <f aca="false">ROUND(SUMIFS(Monthly_Sold!$H$2:$H$7864,Monthly_Sold!$G$2:$G$7864,$A49,Monthly_Sold!$B$2:$B$7864,E$2),4)</f>
        <v>0</v>
      </c>
      <c r="F49" s="2" t="n">
        <f aca="false">ROUND(SUMIFS(Monthly_Sold!$H$2:$H$7864,Monthly_Sold!$G$2:$G$7864,$A49,Monthly_Sold!$B$2:$B$7864,F$2),4)</f>
        <v>75.99</v>
      </c>
      <c r="G49" s="2" t="n">
        <f aca="false">ROUND(SUMIFS(Monthly_Sold!$H$2:$H$7864,Monthly_Sold!$G$2:$G$7864,$A49,Monthly_Sold!$B$2:$B$7864,G$2),4)</f>
        <v>0</v>
      </c>
      <c r="H49" s="2" t="n">
        <f aca="false">ROUND(SUMIFS(Monthly_Sold!$H$2:$H$7864,Monthly_Sold!$G$2:$G$7864,$A49,Monthly_Sold!$B$2:$B$7864,H$2),4)</f>
        <v>0</v>
      </c>
      <c r="I49" s="2" t="n">
        <f aca="false">ROUND(SUM(B49:H49),4)</f>
        <v>75.99</v>
      </c>
      <c r="J49" s="6" t="n">
        <f aca="false">RANK(I49,$I$3:$I$182,0)+COUNTIF($I$3:I49,I49)-1</f>
        <v>95</v>
      </c>
      <c r="K49" s="6" t="n">
        <f aca="false">RANK(B49,$B$3:$B$182,0)+COUNTIF($B$3:B49,B49)-1</f>
        <v>106</v>
      </c>
      <c r="L49" s="6" t="n">
        <f aca="false">RANK(C49,$C$3:$C$182,0)+COUNTIF($C$3:C49,C49)-1</f>
        <v>113</v>
      </c>
      <c r="M49" s="6" t="n">
        <f aca="false">RANK(D49,$D$3:$D$182,0)+COUNTIF($D$3:D49,D49)-1</f>
        <v>112</v>
      </c>
      <c r="N49" s="6" t="n">
        <f aca="false">RANK(E49,$E$3:$E$182,0)+COUNTIF($E$3:E49,E49)-1</f>
        <v>117</v>
      </c>
      <c r="O49" s="6" t="n">
        <f aca="false">RANK(F49,$F$3:$F$182,0)+COUNTIF($F$3:F49,F49)-1</f>
        <v>62</v>
      </c>
      <c r="P49" s="6" t="n">
        <f aca="false">RANK(G49,$G$3:$G$182,0)+COUNTIF($G$3:G49,G49)-1</f>
        <v>135</v>
      </c>
      <c r="Q49" s="6" t="n">
        <f aca="false">RANK(H49,$H$3:$H$182,0)+COUNTIF($H$3:H49,H49)-1</f>
        <v>116</v>
      </c>
    </row>
    <row r="50" customFormat="false" ht="15" hidden="false" customHeight="false" outlineLevel="0" collapsed="false">
      <c r="A50" s="0" t="s">
        <v>165</v>
      </c>
      <c r="B50" s="2" t="n">
        <f aca="false">ROUND(SUMIFS(Monthly_Sold!$H$2:$H$7864,Monthly_Sold!$G$2:$G$7864,$A50,Monthly_Sold!$B$2:$B$7864,B$2),4)</f>
        <v>787.55</v>
      </c>
      <c r="C50" s="2" t="n">
        <f aca="false">ROUND(SUMIFS(Monthly_Sold!$H$2:$H$7864,Monthly_Sold!$G$2:$G$7864,$A50,Monthly_Sold!$B$2:$B$7864,C$2),4)</f>
        <v>20.094</v>
      </c>
      <c r="D50" s="2" t="n">
        <f aca="false">ROUND(SUMIFS(Monthly_Sold!$H$2:$H$7864,Monthly_Sold!$G$2:$G$7864,$A50,Monthly_Sold!$B$2:$B$7864,D$2),4)</f>
        <v>0</v>
      </c>
      <c r="E50" s="2" t="n">
        <f aca="false">ROUND(SUMIFS(Monthly_Sold!$H$2:$H$7864,Monthly_Sold!$G$2:$G$7864,$A50,Monthly_Sold!$B$2:$B$7864,E$2),4)</f>
        <v>54.38</v>
      </c>
      <c r="F50" s="2" t="n">
        <f aca="false">ROUND(SUMIFS(Monthly_Sold!$H$2:$H$7864,Monthly_Sold!$G$2:$G$7864,$A50,Monthly_Sold!$B$2:$B$7864,F$2),4)</f>
        <v>64.39</v>
      </c>
      <c r="G50" s="2" t="n">
        <f aca="false">ROUND(SUMIFS(Monthly_Sold!$H$2:$H$7864,Monthly_Sold!$G$2:$G$7864,$A50,Monthly_Sold!$B$2:$B$7864,G$2),4)</f>
        <v>0</v>
      </c>
      <c r="H50" s="2" t="n">
        <f aca="false">ROUND(SUMIFS(Monthly_Sold!$H$2:$H$7864,Monthly_Sold!$G$2:$G$7864,$A50,Monthly_Sold!$B$2:$B$7864,H$2),4)</f>
        <v>0</v>
      </c>
      <c r="I50" s="2" t="n">
        <f aca="false">ROUND(SUM(B50:H50),4)</f>
        <v>926.414</v>
      </c>
      <c r="J50" s="6" t="n">
        <f aca="false">RANK(I50,$I$3:$I$182,0)+COUNTIF($I$3:I50,I50)-1</f>
        <v>53</v>
      </c>
      <c r="K50" s="6" t="n">
        <f aca="false">RANK(B50,$B$3:$B$182,0)+COUNTIF($B$3:B50,B50)-1</f>
        <v>21</v>
      </c>
      <c r="L50" s="6" t="n">
        <f aca="false">RANK(C50,$C$3:$C$182,0)+COUNTIF($C$3:C50,C50)-1</f>
        <v>65</v>
      </c>
      <c r="M50" s="6" t="n">
        <f aca="false">RANK(D50,$D$3:$D$182,0)+COUNTIF($D$3:D50,D50)-1</f>
        <v>113</v>
      </c>
      <c r="N50" s="6" t="n">
        <f aca="false">RANK(E50,$E$3:$E$182,0)+COUNTIF($E$3:E50,E50)-1</f>
        <v>62</v>
      </c>
      <c r="O50" s="6" t="n">
        <f aca="false">RANK(F50,$F$3:$F$182,0)+COUNTIF($F$3:F50,F50)-1</f>
        <v>64</v>
      </c>
      <c r="P50" s="6" t="n">
        <f aca="false">RANK(G50,$G$3:$G$182,0)+COUNTIF($G$3:G50,G50)-1</f>
        <v>136</v>
      </c>
      <c r="Q50" s="6" t="n">
        <f aca="false">RANK(H50,$H$3:$H$182,0)+COUNTIF($H$3:H50,H50)-1</f>
        <v>117</v>
      </c>
    </row>
    <row r="51" customFormat="false" ht="15" hidden="false" customHeight="false" outlineLevel="0" collapsed="false">
      <c r="A51" s="0" t="s">
        <v>435</v>
      </c>
      <c r="B51" s="2" t="n">
        <f aca="false">ROUND(SUMIFS(Monthly_Sold!$H$2:$H$7864,Monthly_Sold!$G$2:$G$7864,$A51,Monthly_Sold!$B$2:$B$7864,B$2),4)</f>
        <v>0</v>
      </c>
      <c r="C51" s="2" t="n">
        <f aca="false">ROUND(SUMIFS(Monthly_Sold!$H$2:$H$7864,Monthly_Sold!$G$2:$G$7864,$A51,Monthly_Sold!$B$2:$B$7864,C$2),4)</f>
        <v>0</v>
      </c>
      <c r="D51" s="2" t="n">
        <f aca="false">ROUND(SUMIFS(Monthly_Sold!$H$2:$H$7864,Monthly_Sold!$G$2:$G$7864,$A51,Monthly_Sold!$B$2:$B$7864,D$2),4)</f>
        <v>0</v>
      </c>
      <c r="E51" s="2" t="n">
        <f aca="false">ROUND(SUMIFS(Monthly_Sold!$H$2:$H$7864,Monthly_Sold!$G$2:$G$7864,$A51,Monthly_Sold!$B$2:$B$7864,E$2),4)</f>
        <v>0</v>
      </c>
      <c r="F51" s="2" t="n">
        <f aca="false">ROUND(SUMIFS(Monthly_Sold!$H$2:$H$7864,Monthly_Sold!$G$2:$G$7864,$A51,Monthly_Sold!$B$2:$B$7864,F$2),4)</f>
        <v>33.11</v>
      </c>
      <c r="G51" s="2" t="n">
        <f aca="false">ROUND(SUMIFS(Monthly_Sold!$H$2:$H$7864,Monthly_Sold!$G$2:$G$7864,$A51,Monthly_Sold!$B$2:$B$7864,G$2),4)</f>
        <v>3.07</v>
      </c>
      <c r="H51" s="2" t="n">
        <f aca="false">ROUND(SUMIFS(Monthly_Sold!$H$2:$H$7864,Monthly_Sold!$G$2:$G$7864,$A51,Monthly_Sold!$B$2:$B$7864,H$2),4)</f>
        <v>3.28</v>
      </c>
      <c r="I51" s="2" t="n">
        <f aca="false">ROUND(SUM(B51:H51),4)</f>
        <v>39.46</v>
      </c>
      <c r="J51" s="6" t="n">
        <f aca="false">RANK(I51,$I$3:$I$182,0)+COUNTIF($I$3:I51,I51)-1</f>
        <v>107</v>
      </c>
      <c r="K51" s="6" t="n">
        <f aca="false">RANK(B51,$B$3:$B$182,0)+COUNTIF($B$3:B51,B51)-1</f>
        <v>107</v>
      </c>
      <c r="L51" s="6" t="n">
        <f aca="false">RANK(C51,$C$3:$C$182,0)+COUNTIF($C$3:C51,C51)-1</f>
        <v>114</v>
      </c>
      <c r="M51" s="6" t="n">
        <f aca="false">RANK(D51,$D$3:$D$182,0)+COUNTIF($D$3:D51,D51)-1</f>
        <v>114</v>
      </c>
      <c r="N51" s="6" t="n">
        <f aca="false">RANK(E51,$E$3:$E$182,0)+COUNTIF($E$3:E51,E51)-1</f>
        <v>118</v>
      </c>
      <c r="O51" s="6" t="n">
        <f aca="false">RANK(F51,$F$3:$F$182,0)+COUNTIF($F$3:F51,F51)-1</f>
        <v>79</v>
      </c>
      <c r="P51" s="6" t="n">
        <f aca="false">RANK(G51,$G$3:$G$182,0)+COUNTIF($G$3:G51,G51)-1</f>
        <v>93</v>
      </c>
      <c r="Q51" s="6" t="n">
        <f aca="false">RANK(H51,$H$3:$H$182,0)+COUNTIF($H$3:H51,H51)-1</f>
        <v>76</v>
      </c>
    </row>
    <row r="52" customFormat="false" ht="15" hidden="false" customHeight="false" outlineLevel="0" collapsed="false">
      <c r="A52" s="0" t="s">
        <v>316</v>
      </c>
      <c r="B52" s="2" t="n">
        <f aca="false">ROUND(SUMIFS(Monthly_Sold!$H$2:$H$7864,Monthly_Sold!$G$2:$G$7864,$A52,Monthly_Sold!$B$2:$B$7864,B$2),4)</f>
        <v>3.25</v>
      </c>
      <c r="C52" s="2" t="n">
        <f aca="false">ROUND(SUMIFS(Monthly_Sold!$H$2:$H$7864,Monthly_Sold!$G$2:$G$7864,$A52,Monthly_Sold!$B$2:$B$7864,C$2),4)</f>
        <v>9.68</v>
      </c>
      <c r="D52" s="2" t="n">
        <f aca="false">ROUND(SUMIFS(Monthly_Sold!$H$2:$H$7864,Monthly_Sold!$G$2:$G$7864,$A52,Monthly_Sold!$B$2:$B$7864,D$2),4)</f>
        <v>7.84</v>
      </c>
      <c r="E52" s="2" t="n">
        <f aca="false">ROUND(SUMIFS(Monthly_Sold!$H$2:$H$7864,Monthly_Sold!$G$2:$G$7864,$A52,Monthly_Sold!$B$2:$B$7864,E$2),4)</f>
        <v>41.23</v>
      </c>
      <c r="F52" s="2" t="n">
        <f aca="false">ROUND(SUMIFS(Monthly_Sold!$H$2:$H$7864,Monthly_Sold!$G$2:$G$7864,$A52,Monthly_Sold!$B$2:$B$7864,F$2),4)</f>
        <v>126.51</v>
      </c>
      <c r="G52" s="2" t="n">
        <f aca="false">ROUND(SUMIFS(Monthly_Sold!$H$2:$H$7864,Monthly_Sold!$G$2:$G$7864,$A52,Monthly_Sold!$B$2:$B$7864,G$2),4)</f>
        <v>83.16</v>
      </c>
      <c r="H52" s="2" t="n">
        <f aca="false">ROUND(SUMIFS(Monthly_Sold!$H$2:$H$7864,Monthly_Sold!$G$2:$G$7864,$A52,Monthly_Sold!$B$2:$B$7864,H$2),4)</f>
        <v>29.2</v>
      </c>
      <c r="I52" s="2" t="n">
        <f aca="false">ROUND(SUM(B52:H52),4)</f>
        <v>300.87</v>
      </c>
      <c r="J52" s="6" t="n">
        <f aca="false">RANK(I52,$I$3:$I$182,0)+COUNTIF($I$3:I52,I52)-1</f>
        <v>74</v>
      </c>
      <c r="K52" s="6" t="n">
        <f aca="false">RANK(B52,$B$3:$B$182,0)+COUNTIF($B$3:B52,B52)-1</f>
        <v>72</v>
      </c>
      <c r="L52" s="6" t="n">
        <f aca="false">RANK(C52,$C$3:$C$182,0)+COUNTIF($C$3:C52,C52)-1</f>
        <v>71</v>
      </c>
      <c r="M52" s="6" t="n">
        <f aca="false">RANK(D52,$D$3:$D$182,0)+COUNTIF($D$3:D52,D52)-1</f>
        <v>78</v>
      </c>
      <c r="N52" s="6" t="n">
        <f aca="false">RANK(E52,$E$3:$E$182,0)+COUNTIF($E$3:E52,E52)-1</f>
        <v>65</v>
      </c>
      <c r="O52" s="6" t="n">
        <f aca="false">RANK(F52,$F$3:$F$182,0)+COUNTIF($F$3:F52,F52)-1</f>
        <v>50</v>
      </c>
      <c r="P52" s="6" t="n">
        <f aca="false">RANK(G52,$G$3:$G$182,0)+COUNTIF($G$3:G52,G52)-1</f>
        <v>57</v>
      </c>
      <c r="Q52" s="6" t="n">
        <f aca="false">RANK(H52,$H$3:$H$182,0)+COUNTIF($H$3:H52,H52)-1</f>
        <v>55</v>
      </c>
    </row>
    <row r="53" customFormat="false" ht="15" hidden="false" customHeight="false" outlineLevel="0" collapsed="false">
      <c r="A53" s="0" t="s">
        <v>191</v>
      </c>
      <c r="B53" s="2" t="n">
        <f aca="false">ROUND(SUMIFS(Monthly_Sold!$H$2:$H$7864,Monthly_Sold!$G$2:$G$7864,$A53,Monthly_Sold!$B$2:$B$7864,B$2),4)</f>
        <v>400.88</v>
      </c>
      <c r="C53" s="2" t="n">
        <f aca="false">ROUND(SUMIFS(Monthly_Sold!$H$2:$H$7864,Monthly_Sold!$G$2:$G$7864,$A53,Monthly_Sold!$B$2:$B$7864,C$2),4)</f>
        <v>213.23</v>
      </c>
      <c r="D53" s="2" t="n">
        <f aca="false">ROUND(SUMIFS(Monthly_Sold!$H$2:$H$7864,Monthly_Sold!$G$2:$G$7864,$A53,Monthly_Sold!$B$2:$B$7864,D$2),4)</f>
        <v>43.05</v>
      </c>
      <c r="E53" s="2" t="n">
        <f aca="false">ROUND(SUMIFS(Monthly_Sold!$H$2:$H$7864,Monthly_Sold!$G$2:$G$7864,$A53,Monthly_Sold!$B$2:$B$7864,E$2),4)</f>
        <v>56.85</v>
      </c>
      <c r="F53" s="2" t="n">
        <f aca="false">ROUND(SUMIFS(Monthly_Sold!$H$2:$H$7864,Monthly_Sold!$G$2:$G$7864,$A53,Monthly_Sold!$B$2:$B$7864,F$2),4)</f>
        <v>12.08</v>
      </c>
      <c r="G53" s="2" t="n">
        <f aca="false">ROUND(SUMIFS(Monthly_Sold!$H$2:$H$7864,Monthly_Sold!$G$2:$G$7864,$A53,Monthly_Sold!$B$2:$B$7864,G$2),4)</f>
        <v>211.32</v>
      </c>
      <c r="H53" s="2" t="n">
        <f aca="false">ROUND(SUMIFS(Monthly_Sold!$H$2:$H$7864,Monthly_Sold!$G$2:$G$7864,$A53,Monthly_Sold!$B$2:$B$7864,H$2),4)</f>
        <v>8.66</v>
      </c>
      <c r="I53" s="2" t="n">
        <f aca="false">ROUND(SUM(B53:H53),4)</f>
        <v>946.07</v>
      </c>
      <c r="J53" s="6" t="n">
        <f aca="false">RANK(I53,$I$3:$I$182,0)+COUNTIF($I$3:I53,I53)-1</f>
        <v>52</v>
      </c>
      <c r="K53" s="6" t="n">
        <f aca="false">RANK(B53,$B$3:$B$182,0)+COUNTIF($B$3:B53,B53)-1</f>
        <v>31</v>
      </c>
      <c r="L53" s="6" t="n">
        <f aca="false">RANK(C53,$C$3:$C$182,0)+COUNTIF($C$3:C53,C53)-1</f>
        <v>44</v>
      </c>
      <c r="M53" s="6" t="n">
        <f aca="false">RANK(D53,$D$3:$D$182,0)+COUNTIF($D$3:D53,D53)-1</f>
        <v>64</v>
      </c>
      <c r="N53" s="6" t="n">
        <f aca="false">RANK(E53,$E$3:$E$182,0)+COUNTIF($E$3:E53,E53)-1</f>
        <v>61</v>
      </c>
      <c r="O53" s="6" t="n">
        <f aca="false">RANK(F53,$F$3:$F$182,0)+COUNTIF($F$3:F53,F53)-1</f>
        <v>92</v>
      </c>
      <c r="P53" s="6" t="n">
        <f aca="false">RANK(G53,$G$3:$G$182,0)+COUNTIF($G$3:G53,G53)-1</f>
        <v>45</v>
      </c>
      <c r="Q53" s="6" t="n">
        <f aca="false">RANK(H53,$H$3:$H$182,0)+COUNTIF($H$3:H53,H53)-1</f>
        <v>68</v>
      </c>
    </row>
    <row r="54" customFormat="false" ht="15" hidden="false" customHeight="false" outlineLevel="0" collapsed="false">
      <c r="A54" s="0" t="s">
        <v>101</v>
      </c>
      <c r="B54" s="2" t="n">
        <f aca="false">ROUND(SUMIFS(Monthly_Sold!$H$2:$H$7864,Monthly_Sold!$G$2:$G$7864,$A54,Monthly_Sold!$B$2:$B$7864,B$2),4)</f>
        <v>72.42</v>
      </c>
      <c r="C54" s="2" t="n">
        <f aca="false">ROUND(SUMIFS(Monthly_Sold!$H$2:$H$7864,Monthly_Sold!$G$2:$G$7864,$A54,Monthly_Sold!$B$2:$B$7864,C$2),4)</f>
        <v>5.54</v>
      </c>
      <c r="D54" s="2" t="n">
        <f aca="false">ROUND(SUMIFS(Monthly_Sold!$H$2:$H$7864,Monthly_Sold!$G$2:$G$7864,$A54,Monthly_Sold!$B$2:$B$7864,D$2),4)</f>
        <v>3</v>
      </c>
      <c r="E54" s="2" t="n">
        <f aca="false">ROUND(SUMIFS(Monthly_Sold!$H$2:$H$7864,Monthly_Sold!$G$2:$G$7864,$A54,Monthly_Sold!$B$2:$B$7864,E$2),4)</f>
        <v>0</v>
      </c>
      <c r="F54" s="2" t="n">
        <f aca="false">ROUND(SUMIFS(Monthly_Sold!$H$2:$H$7864,Monthly_Sold!$G$2:$G$7864,$A54,Monthly_Sold!$B$2:$B$7864,F$2),4)</f>
        <v>0</v>
      </c>
      <c r="G54" s="2" t="n">
        <f aca="false">ROUND(SUMIFS(Monthly_Sold!$H$2:$H$7864,Monthly_Sold!$G$2:$G$7864,$A54,Monthly_Sold!$B$2:$B$7864,G$2),4)</f>
        <v>0</v>
      </c>
      <c r="H54" s="2" t="n">
        <f aca="false">ROUND(SUMIFS(Monthly_Sold!$H$2:$H$7864,Monthly_Sold!$G$2:$G$7864,$A54,Monthly_Sold!$B$2:$B$7864,H$2),4)</f>
        <v>0</v>
      </c>
      <c r="I54" s="2" t="n">
        <f aca="false">ROUND(SUM(B54:H54),4)</f>
        <v>80.96</v>
      </c>
      <c r="J54" s="6" t="n">
        <f aca="false">RANK(I54,$I$3:$I$182,0)+COUNTIF($I$3:I54,I54)-1</f>
        <v>92</v>
      </c>
      <c r="K54" s="6" t="n">
        <f aca="false">RANK(B54,$B$3:$B$182,0)+COUNTIF($B$3:B54,B54)-1</f>
        <v>56</v>
      </c>
      <c r="L54" s="6" t="n">
        <f aca="false">RANK(C54,$C$3:$C$182,0)+COUNTIF($C$3:C54,C54)-1</f>
        <v>75</v>
      </c>
      <c r="M54" s="6" t="n">
        <f aca="false">RANK(D54,$D$3:$D$182,0)+COUNTIF($D$3:D54,D54)-1</f>
        <v>84</v>
      </c>
      <c r="N54" s="6" t="n">
        <f aca="false">RANK(E54,$E$3:$E$182,0)+COUNTIF($E$3:E54,E54)-1</f>
        <v>119</v>
      </c>
      <c r="O54" s="6" t="n">
        <f aca="false">RANK(F54,$F$3:$F$182,0)+COUNTIF($F$3:F54,F54)-1</f>
        <v>138</v>
      </c>
      <c r="P54" s="6" t="n">
        <f aca="false">RANK(G54,$G$3:$G$182,0)+COUNTIF($G$3:G54,G54)-1</f>
        <v>137</v>
      </c>
      <c r="Q54" s="6" t="n">
        <f aca="false">RANK(H54,$H$3:$H$182,0)+COUNTIF($H$3:H54,H54)-1</f>
        <v>118</v>
      </c>
    </row>
    <row r="55" customFormat="false" ht="15" hidden="false" customHeight="false" outlineLevel="0" collapsed="false">
      <c r="A55" s="0" t="s">
        <v>623</v>
      </c>
      <c r="B55" s="2" t="n">
        <f aca="false">ROUND(SUMIFS(Monthly_Sold!$H$2:$H$7864,Monthly_Sold!$G$2:$G$7864,$A55,Monthly_Sold!$B$2:$B$7864,B$2),4)</f>
        <v>0</v>
      </c>
      <c r="C55" s="2" t="n">
        <f aca="false">ROUND(SUMIFS(Monthly_Sold!$H$2:$H$7864,Monthly_Sold!$G$2:$G$7864,$A55,Monthly_Sold!$B$2:$B$7864,C$2),4)</f>
        <v>0.03</v>
      </c>
      <c r="D55" s="2" t="n">
        <f aca="false">ROUND(SUMIFS(Monthly_Sold!$H$2:$H$7864,Monthly_Sold!$G$2:$G$7864,$A55,Monthly_Sold!$B$2:$B$7864,D$2),4)</f>
        <v>0</v>
      </c>
      <c r="E55" s="2" t="n">
        <f aca="false">ROUND(SUMIFS(Monthly_Sold!$H$2:$H$7864,Monthly_Sold!$G$2:$G$7864,$A55,Monthly_Sold!$B$2:$B$7864,E$2),4)</f>
        <v>0</v>
      </c>
      <c r="F55" s="2" t="n">
        <f aca="false">ROUND(SUMIFS(Monthly_Sold!$H$2:$H$7864,Monthly_Sold!$G$2:$G$7864,$A55,Monthly_Sold!$B$2:$B$7864,F$2),4)</f>
        <v>0</v>
      </c>
      <c r="G55" s="2" t="n">
        <f aca="false">ROUND(SUMIFS(Monthly_Sold!$H$2:$H$7864,Monthly_Sold!$G$2:$G$7864,$A55,Monthly_Sold!$B$2:$B$7864,G$2),4)</f>
        <v>0</v>
      </c>
      <c r="H55" s="2" t="n">
        <f aca="false">ROUND(SUMIFS(Monthly_Sold!$H$2:$H$7864,Monthly_Sold!$G$2:$G$7864,$A55,Monthly_Sold!$B$2:$B$7864,H$2),4)</f>
        <v>0</v>
      </c>
      <c r="I55" s="2" t="n">
        <f aca="false">ROUND(SUM(B55:H55),4)</f>
        <v>0.03</v>
      </c>
      <c r="J55" s="6" t="n">
        <f aca="false">RANK(I55,$I$3:$I$182,0)+COUNTIF($I$3:I55,I55)-1</f>
        <v>176</v>
      </c>
      <c r="K55" s="6" t="n">
        <f aca="false">RANK(B55,$B$3:$B$182,0)+COUNTIF($B$3:B55,B55)-1</f>
        <v>108</v>
      </c>
      <c r="L55" s="6" t="n">
        <f aca="false">RANK(C55,$C$3:$C$182,0)+COUNTIF($C$3:C55,C55)-1</f>
        <v>89</v>
      </c>
      <c r="M55" s="6" t="n">
        <f aca="false">RANK(D55,$D$3:$D$182,0)+COUNTIF($D$3:D55,D55)-1</f>
        <v>115</v>
      </c>
      <c r="N55" s="6" t="n">
        <f aca="false">RANK(E55,$E$3:$E$182,0)+COUNTIF($E$3:E55,E55)-1</f>
        <v>120</v>
      </c>
      <c r="O55" s="6" t="n">
        <f aca="false">RANK(F55,$F$3:$F$182,0)+COUNTIF($F$3:F55,F55)-1</f>
        <v>139</v>
      </c>
      <c r="P55" s="6" t="n">
        <f aca="false">RANK(G55,$G$3:$G$182,0)+COUNTIF($G$3:G55,G55)-1</f>
        <v>138</v>
      </c>
      <c r="Q55" s="6" t="n">
        <f aca="false">RANK(H55,$H$3:$H$182,0)+COUNTIF($H$3:H55,H55)-1</f>
        <v>119</v>
      </c>
    </row>
    <row r="56" customFormat="false" ht="15" hidden="false" customHeight="false" outlineLevel="0" collapsed="false">
      <c r="A56" s="0" t="s">
        <v>96</v>
      </c>
      <c r="B56" s="2" t="n">
        <f aca="false">ROUND(SUMIFS(Monthly_Sold!$H$2:$H$7864,Monthly_Sold!$G$2:$G$7864,$A56,Monthly_Sold!$B$2:$B$7864,B$2),4)</f>
        <v>0</v>
      </c>
      <c r="C56" s="2" t="n">
        <f aca="false">ROUND(SUMIFS(Monthly_Sold!$H$2:$H$7864,Monthly_Sold!$G$2:$G$7864,$A56,Monthly_Sold!$B$2:$B$7864,C$2),4)</f>
        <v>0</v>
      </c>
      <c r="D56" s="2" t="n">
        <f aca="false">ROUND(SUMIFS(Monthly_Sold!$H$2:$H$7864,Monthly_Sold!$G$2:$G$7864,$A56,Monthly_Sold!$B$2:$B$7864,D$2),4)</f>
        <v>0</v>
      </c>
      <c r="E56" s="2" t="n">
        <f aca="false">ROUND(SUMIFS(Monthly_Sold!$H$2:$H$7864,Monthly_Sold!$G$2:$G$7864,$A56,Monthly_Sold!$B$2:$B$7864,E$2),4)</f>
        <v>40.27</v>
      </c>
      <c r="F56" s="2" t="n">
        <f aca="false">ROUND(SUMIFS(Monthly_Sold!$H$2:$H$7864,Monthly_Sold!$G$2:$G$7864,$A56,Monthly_Sold!$B$2:$B$7864,F$2),4)</f>
        <v>152.76</v>
      </c>
      <c r="G56" s="2" t="n">
        <f aca="false">ROUND(SUMIFS(Monthly_Sold!$H$2:$H$7864,Monthly_Sold!$G$2:$G$7864,$A56,Monthly_Sold!$B$2:$B$7864,G$2),4)</f>
        <v>123.75</v>
      </c>
      <c r="H56" s="2" t="n">
        <f aca="false">ROUND(SUMIFS(Monthly_Sold!$H$2:$H$7864,Monthly_Sold!$G$2:$G$7864,$A56,Monthly_Sold!$B$2:$B$7864,H$2),4)</f>
        <v>0</v>
      </c>
      <c r="I56" s="2" t="n">
        <f aca="false">ROUND(SUM(B56:H56),4)</f>
        <v>316.78</v>
      </c>
      <c r="J56" s="6" t="n">
        <f aca="false">RANK(I56,$I$3:$I$182,0)+COUNTIF($I$3:I56,I56)-1</f>
        <v>73</v>
      </c>
      <c r="K56" s="6" t="n">
        <f aca="false">RANK(B56,$B$3:$B$182,0)+COUNTIF($B$3:B56,B56)-1</f>
        <v>109</v>
      </c>
      <c r="L56" s="6" t="n">
        <f aca="false">RANK(C56,$C$3:$C$182,0)+COUNTIF($C$3:C56,C56)-1</f>
        <v>115</v>
      </c>
      <c r="M56" s="6" t="n">
        <f aca="false">RANK(D56,$D$3:$D$182,0)+COUNTIF($D$3:D56,D56)-1</f>
        <v>116</v>
      </c>
      <c r="N56" s="6" t="n">
        <f aca="false">RANK(E56,$E$3:$E$182,0)+COUNTIF($E$3:E56,E56)-1</f>
        <v>66</v>
      </c>
      <c r="O56" s="6" t="n">
        <f aca="false">RANK(F56,$F$3:$F$182,0)+COUNTIF($F$3:F56,F56)-1</f>
        <v>45</v>
      </c>
      <c r="P56" s="6" t="n">
        <f aca="false">RANK(G56,$G$3:$G$182,0)+COUNTIF($G$3:G56,G56)-1</f>
        <v>51</v>
      </c>
      <c r="Q56" s="6" t="n">
        <f aca="false">RANK(H56,$H$3:$H$182,0)+COUNTIF($H$3:H56,H56)-1</f>
        <v>120</v>
      </c>
    </row>
    <row r="57" customFormat="false" ht="15" hidden="false" customHeight="false" outlineLevel="0" collapsed="false">
      <c r="A57" s="0" t="s">
        <v>154</v>
      </c>
      <c r="B57" s="2" t="n">
        <f aca="false">ROUND(SUMIFS(Monthly_Sold!$H$2:$H$7864,Monthly_Sold!$G$2:$G$7864,$A57,Monthly_Sold!$B$2:$B$7864,B$2),4)</f>
        <v>66.14</v>
      </c>
      <c r="C57" s="2" t="n">
        <f aca="false">ROUND(SUMIFS(Monthly_Sold!$H$2:$H$7864,Monthly_Sold!$G$2:$G$7864,$A57,Monthly_Sold!$B$2:$B$7864,C$2),4)</f>
        <v>251</v>
      </c>
      <c r="D57" s="2" t="n">
        <f aca="false">ROUND(SUMIFS(Monthly_Sold!$H$2:$H$7864,Monthly_Sold!$G$2:$G$7864,$A57,Monthly_Sold!$B$2:$B$7864,D$2),4)</f>
        <v>171.57</v>
      </c>
      <c r="E57" s="2" t="n">
        <f aca="false">ROUND(SUMIFS(Monthly_Sold!$H$2:$H$7864,Monthly_Sold!$G$2:$G$7864,$A57,Monthly_Sold!$B$2:$B$7864,E$2),4)</f>
        <v>184.13</v>
      </c>
      <c r="F57" s="2" t="n">
        <f aca="false">ROUND(SUMIFS(Monthly_Sold!$H$2:$H$7864,Monthly_Sold!$G$2:$G$7864,$A57,Monthly_Sold!$B$2:$B$7864,F$2),4)</f>
        <v>233.56</v>
      </c>
      <c r="G57" s="2" t="n">
        <f aca="false">ROUND(SUMIFS(Monthly_Sold!$H$2:$H$7864,Monthly_Sold!$G$2:$G$7864,$A57,Monthly_Sold!$B$2:$B$7864,G$2),4)</f>
        <v>269.27</v>
      </c>
      <c r="H57" s="2" t="n">
        <f aca="false">ROUND(SUMIFS(Monthly_Sold!$H$2:$H$7864,Monthly_Sold!$G$2:$G$7864,$A57,Monthly_Sold!$B$2:$B$7864,H$2),4)</f>
        <v>65.45</v>
      </c>
      <c r="I57" s="2" t="n">
        <f aca="false">ROUND(SUM(B57:H57),4)</f>
        <v>1241.12</v>
      </c>
      <c r="J57" s="6" t="n">
        <f aca="false">RANK(I57,$I$3:$I$182,0)+COUNTIF($I$3:I57,I57)-1</f>
        <v>47</v>
      </c>
      <c r="K57" s="6" t="n">
        <f aca="false">RANK(B57,$B$3:$B$182,0)+COUNTIF($B$3:B57,B57)-1</f>
        <v>58</v>
      </c>
      <c r="L57" s="6" t="n">
        <f aca="false">RANK(C57,$C$3:$C$182,0)+COUNTIF($C$3:C57,C57)-1</f>
        <v>40</v>
      </c>
      <c r="M57" s="6" t="n">
        <f aca="false">RANK(D57,$D$3:$D$182,0)+COUNTIF($D$3:D57,D57)-1</f>
        <v>43</v>
      </c>
      <c r="N57" s="6" t="n">
        <f aca="false">RANK(E57,$E$3:$E$182,0)+COUNTIF($E$3:E57,E57)-1</f>
        <v>43</v>
      </c>
      <c r="O57" s="6" t="n">
        <f aca="false">RANK(F57,$F$3:$F$182,0)+COUNTIF($F$3:F57,F57)-1</f>
        <v>37</v>
      </c>
      <c r="P57" s="6" t="n">
        <f aca="false">RANK(G57,$G$3:$G$182,0)+COUNTIF($G$3:G57,G57)-1</f>
        <v>41</v>
      </c>
      <c r="Q57" s="6" t="n">
        <f aca="false">RANK(H57,$H$3:$H$182,0)+COUNTIF($H$3:H57,H57)-1</f>
        <v>41</v>
      </c>
    </row>
    <row r="58" customFormat="false" ht="15" hidden="false" customHeight="false" outlineLevel="0" collapsed="false">
      <c r="A58" s="0" t="s">
        <v>161</v>
      </c>
      <c r="B58" s="2" t="n">
        <f aca="false">ROUND(SUMIFS(Monthly_Sold!$H$2:$H$7864,Monthly_Sold!$G$2:$G$7864,$A58,Monthly_Sold!$B$2:$B$7864,B$2),4)</f>
        <v>676.229</v>
      </c>
      <c r="C58" s="2" t="n">
        <f aca="false">ROUND(SUMIFS(Monthly_Sold!$H$2:$H$7864,Monthly_Sold!$G$2:$G$7864,$A58,Monthly_Sold!$B$2:$B$7864,C$2),4)</f>
        <v>792.12</v>
      </c>
      <c r="D58" s="2" t="n">
        <f aca="false">ROUND(SUMIFS(Monthly_Sold!$H$2:$H$7864,Monthly_Sold!$G$2:$G$7864,$A58,Monthly_Sold!$B$2:$B$7864,D$2),4)</f>
        <v>181.22</v>
      </c>
      <c r="E58" s="2" t="n">
        <f aca="false">ROUND(SUMIFS(Monthly_Sold!$H$2:$H$7864,Monthly_Sold!$G$2:$G$7864,$A58,Monthly_Sold!$B$2:$B$7864,E$2),4)</f>
        <v>119.92</v>
      </c>
      <c r="F58" s="2" t="n">
        <f aca="false">ROUND(SUMIFS(Monthly_Sold!$H$2:$H$7864,Monthly_Sold!$G$2:$G$7864,$A58,Monthly_Sold!$B$2:$B$7864,F$2),4)</f>
        <v>108.88</v>
      </c>
      <c r="G58" s="2" t="n">
        <f aca="false">ROUND(SUMIFS(Monthly_Sold!$H$2:$H$7864,Monthly_Sold!$G$2:$G$7864,$A58,Monthly_Sold!$B$2:$B$7864,G$2),4)</f>
        <v>33.01</v>
      </c>
      <c r="H58" s="2" t="n">
        <f aca="false">ROUND(SUMIFS(Monthly_Sold!$H$2:$H$7864,Monthly_Sold!$G$2:$G$7864,$A58,Monthly_Sold!$B$2:$B$7864,H$2),4)</f>
        <v>15.7</v>
      </c>
      <c r="I58" s="2" t="n">
        <f aca="false">ROUND(SUM(B58:H58),4)</f>
        <v>1927.079</v>
      </c>
      <c r="J58" s="6" t="n">
        <f aca="false">RANK(I58,$I$3:$I$182,0)+COUNTIF($I$3:I58,I58)-1</f>
        <v>38</v>
      </c>
      <c r="K58" s="6" t="n">
        <f aca="false">RANK(B58,$B$3:$B$182,0)+COUNTIF($B$3:B58,B58)-1</f>
        <v>23</v>
      </c>
      <c r="L58" s="6" t="n">
        <f aca="false">RANK(C58,$C$3:$C$182,0)+COUNTIF($C$3:C58,C58)-1</f>
        <v>24</v>
      </c>
      <c r="M58" s="6" t="n">
        <f aca="false">RANK(D58,$D$3:$D$182,0)+COUNTIF($D$3:D58,D58)-1</f>
        <v>40</v>
      </c>
      <c r="N58" s="6" t="n">
        <f aca="false">RANK(E58,$E$3:$E$182,0)+COUNTIF($E$3:E58,E58)-1</f>
        <v>49</v>
      </c>
      <c r="O58" s="6" t="n">
        <f aca="false">RANK(F58,$F$3:$F$182,0)+COUNTIF($F$3:F58,F58)-1</f>
        <v>54</v>
      </c>
      <c r="P58" s="6" t="n">
        <f aca="false">RANK(G58,$G$3:$G$182,0)+COUNTIF($G$3:G58,G58)-1</f>
        <v>76</v>
      </c>
      <c r="Q58" s="6" t="n">
        <f aca="false">RANK(H58,$H$3:$H$182,0)+COUNTIF($H$3:H58,H58)-1</f>
        <v>59</v>
      </c>
    </row>
    <row r="59" customFormat="false" ht="15" hidden="false" customHeight="false" outlineLevel="0" collapsed="false">
      <c r="A59" s="0" t="s">
        <v>119</v>
      </c>
      <c r="B59" s="2" t="n">
        <f aca="false">ROUND(SUMIFS(Monthly_Sold!$H$2:$H$7864,Monthly_Sold!$G$2:$G$7864,$A59,Monthly_Sold!$B$2:$B$7864,B$2),4)</f>
        <v>416.83</v>
      </c>
      <c r="C59" s="2" t="n">
        <f aca="false">ROUND(SUMIFS(Monthly_Sold!$H$2:$H$7864,Monthly_Sold!$G$2:$G$7864,$A59,Monthly_Sold!$B$2:$B$7864,C$2),4)</f>
        <v>275.98</v>
      </c>
      <c r="D59" s="2" t="n">
        <f aca="false">ROUND(SUMIFS(Monthly_Sold!$H$2:$H$7864,Monthly_Sold!$G$2:$G$7864,$A59,Monthly_Sold!$B$2:$B$7864,D$2),4)</f>
        <v>282.44</v>
      </c>
      <c r="E59" s="2" t="n">
        <f aca="false">ROUND(SUMIFS(Monthly_Sold!$H$2:$H$7864,Monthly_Sold!$G$2:$G$7864,$A59,Monthly_Sold!$B$2:$B$7864,E$2),4)</f>
        <v>178.27</v>
      </c>
      <c r="F59" s="2" t="n">
        <f aca="false">ROUND(SUMIFS(Monthly_Sold!$H$2:$H$7864,Monthly_Sold!$G$2:$G$7864,$A59,Monthly_Sold!$B$2:$B$7864,F$2),4)</f>
        <v>156.45</v>
      </c>
      <c r="G59" s="2" t="n">
        <f aca="false">ROUND(SUMIFS(Monthly_Sold!$H$2:$H$7864,Monthly_Sold!$G$2:$G$7864,$A59,Monthly_Sold!$B$2:$B$7864,G$2),4)</f>
        <v>213.62</v>
      </c>
      <c r="H59" s="2" t="n">
        <f aca="false">ROUND(SUMIFS(Monthly_Sold!$H$2:$H$7864,Monthly_Sold!$G$2:$G$7864,$A59,Monthly_Sold!$B$2:$B$7864,H$2),4)</f>
        <v>38.78</v>
      </c>
      <c r="I59" s="2" t="n">
        <f aca="false">ROUND(SUM(B59:H59),4)</f>
        <v>1562.37</v>
      </c>
      <c r="J59" s="6" t="n">
        <f aca="false">RANK(I59,$I$3:$I$182,0)+COUNTIF($I$3:I59,I59)-1</f>
        <v>43</v>
      </c>
      <c r="K59" s="6" t="n">
        <f aca="false">RANK(B59,$B$3:$B$182,0)+COUNTIF($B$3:B59,B59)-1</f>
        <v>29</v>
      </c>
      <c r="L59" s="6" t="n">
        <f aca="false">RANK(C59,$C$3:$C$182,0)+COUNTIF($C$3:C59,C59)-1</f>
        <v>39</v>
      </c>
      <c r="M59" s="6" t="n">
        <f aca="false">RANK(D59,$D$3:$D$182,0)+COUNTIF($D$3:D59,D59)-1</f>
        <v>31</v>
      </c>
      <c r="N59" s="6" t="n">
        <f aca="false">RANK(E59,$E$3:$E$182,0)+COUNTIF($E$3:E59,E59)-1</f>
        <v>45</v>
      </c>
      <c r="O59" s="6" t="n">
        <f aca="false">RANK(F59,$F$3:$F$182,0)+COUNTIF($F$3:F59,F59)-1</f>
        <v>44</v>
      </c>
      <c r="P59" s="6" t="n">
        <f aca="false">RANK(G59,$G$3:$G$182,0)+COUNTIF($G$3:G59,G59)-1</f>
        <v>44</v>
      </c>
      <c r="Q59" s="6" t="n">
        <f aca="false">RANK(H59,$H$3:$H$182,0)+COUNTIF($H$3:H59,H59)-1</f>
        <v>49</v>
      </c>
    </row>
    <row r="60" customFormat="false" ht="15" hidden="false" customHeight="false" outlineLevel="0" collapsed="false">
      <c r="A60" s="0" t="s">
        <v>482</v>
      </c>
      <c r="B60" s="2" t="n">
        <f aca="false">ROUND(SUMIFS(Monthly_Sold!$H$2:$H$7864,Monthly_Sold!$G$2:$G$7864,$A60,Monthly_Sold!$B$2:$B$7864,B$2),4)</f>
        <v>0</v>
      </c>
      <c r="C60" s="2" t="n">
        <f aca="false">ROUND(SUMIFS(Monthly_Sold!$H$2:$H$7864,Monthly_Sold!$G$2:$G$7864,$A60,Monthly_Sold!$B$2:$B$7864,C$2),4)</f>
        <v>0</v>
      </c>
      <c r="D60" s="2" t="n">
        <f aca="false">ROUND(SUMIFS(Monthly_Sold!$H$2:$H$7864,Monthly_Sold!$G$2:$G$7864,$A60,Monthly_Sold!$B$2:$B$7864,D$2),4)</f>
        <v>0</v>
      </c>
      <c r="E60" s="2" t="n">
        <f aca="false">ROUND(SUMIFS(Monthly_Sold!$H$2:$H$7864,Monthly_Sold!$G$2:$G$7864,$A60,Monthly_Sold!$B$2:$B$7864,E$2),4)</f>
        <v>0</v>
      </c>
      <c r="F60" s="2" t="n">
        <f aca="false">ROUND(SUMIFS(Monthly_Sold!$H$2:$H$7864,Monthly_Sold!$G$2:$G$7864,$A60,Monthly_Sold!$B$2:$B$7864,F$2),4)</f>
        <v>0</v>
      </c>
      <c r="G60" s="2" t="n">
        <f aca="false">ROUND(SUMIFS(Monthly_Sold!$H$2:$H$7864,Monthly_Sold!$G$2:$G$7864,$A60,Monthly_Sold!$B$2:$B$7864,G$2),4)</f>
        <v>0.26</v>
      </c>
      <c r="H60" s="2" t="n">
        <f aca="false">ROUND(SUMIFS(Monthly_Sold!$H$2:$H$7864,Monthly_Sold!$G$2:$G$7864,$A60,Monthly_Sold!$B$2:$B$7864,H$2),4)</f>
        <v>0</v>
      </c>
      <c r="I60" s="2" t="n">
        <f aca="false">ROUND(SUM(B60:H60),4)</f>
        <v>0.26</v>
      </c>
      <c r="J60" s="6" t="n">
        <f aca="false">RANK(I60,$I$3:$I$182,0)+COUNTIF($I$3:I60,I60)-1</f>
        <v>164</v>
      </c>
      <c r="K60" s="6" t="n">
        <f aca="false">RANK(B60,$B$3:$B$182,0)+COUNTIF($B$3:B60,B60)-1</f>
        <v>110</v>
      </c>
      <c r="L60" s="6" t="n">
        <f aca="false">RANK(C60,$C$3:$C$182,0)+COUNTIF($C$3:C60,C60)-1</f>
        <v>116</v>
      </c>
      <c r="M60" s="6" t="n">
        <f aca="false">RANK(D60,$D$3:$D$182,0)+COUNTIF($D$3:D60,D60)-1</f>
        <v>117</v>
      </c>
      <c r="N60" s="6" t="n">
        <f aca="false">RANK(E60,$E$3:$E$182,0)+COUNTIF($E$3:E60,E60)-1</f>
        <v>121</v>
      </c>
      <c r="O60" s="6" t="n">
        <f aca="false">RANK(F60,$F$3:$F$182,0)+COUNTIF($F$3:F60,F60)-1</f>
        <v>140</v>
      </c>
      <c r="P60" s="6" t="n">
        <f aca="false">RANK(G60,$G$3:$G$182,0)+COUNTIF($G$3:G60,G60)-1</f>
        <v>104</v>
      </c>
      <c r="Q60" s="6" t="n">
        <f aca="false">RANK(H60,$H$3:$H$182,0)+COUNTIF($H$3:H60,H60)-1</f>
        <v>121</v>
      </c>
    </row>
    <row r="61" customFormat="false" ht="15" hidden="false" customHeight="false" outlineLevel="0" collapsed="false">
      <c r="A61" s="0" t="s">
        <v>521</v>
      </c>
      <c r="B61" s="2" t="n">
        <f aca="false">ROUND(SUMIFS(Monthly_Sold!$H$2:$H$7864,Monthly_Sold!$G$2:$G$7864,$A61,Monthly_Sold!$B$2:$B$7864,B$2),4)</f>
        <v>0</v>
      </c>
      <c r="C61" s="2" t="n">
        <f aca="false">ROUND(SUMIFS(Monthly_Sold!$H$2:$H$7864,Monthly_Sold!$G$2:$G$7864,$A61,Monthly_Sold!$B$2:$B$7864,C$2),4)</f>
        <v>0</v>
      </c>
      <c r="D61" s="2" t="n">
        <f aca="false">ROUND(SUMIFS(Monthly_Sold!$H$2:$H$7864,Monthly_Sold!$G$2:$G$7864,$A61,Monthly_Sold!$B$2:$B$7864,D$2),4)</f>
        <v>0</v>
      </c>
      <c r="E61" s="2" t="n">
        <f aca="false">ROUND(SUMIFS(Monthly_Sold!$H$2:$H$7864,Monthly_Sold!$G$2:$G$7864,$A61,Monthly_Sold!$B$2:$B$7864,E$2),4)</f>
        <v>0</v>
      </c>
      <c r="F61" s="2" t="n">
        <f aca="false">ROUND(SUMIFS(Monthly_Sold!$H$2:$H$7864,Monthly_Sold!$G$2:$G$7864,$A61,Monthly_Sold!$B$2:$B$7864,F$2),4)</f>
        <v>0</v>
      </c>
      <c r="G61" s="2" t="n">
        <f aca="false">ROUND(SUMIFS(Monthly_Sold!$H$2:$H$7864,Monthly_Sold!$G$2:$G$7864,$A61,Monthly_Sold!$B$2:$B$7864,G$2),4)</f>
        <v>8.43</v>
      </c>
      <c r="H61" s="2" t="n">
        <f aca="false">ROUND(SUMIFS(Monthly_Sold!$H$2:$H$7864,Monthly_Sold!$G$2:$G$7864,$A61,Monthly_Sold!$B$2:$B$7864,H$2),4)</f>
        <v>0</v>
      </c>
      <c r="I61" s="2" t="n">
        <f aca="false">ROUND(SUM(B61:H61),4)</f>
        <v>8.43</v>
      </c>
      <c r="J61" s="6" t="n">
        <f aca="false">RANK(I61,$I$3:$I$182,0)+COUNTIF($I$3:I61,I61)-1</f>
        <v>129</v>
      </c>
      <c r="K61" s="6" t="n">
        <f aca="false">RANK(B61,$B$3:$B$182,0)+COUNTIF($B$3:B61,B61)-1</f>
        <v>111</v>
      </c>
      <c r="L61" s="6" t="n">
        <f aca="false">RANK(C61,$C$3:$C$182,0)+COUNTIF($C$3:C61,C61)-1</f>
        <v>117</v>
      </c>
      <c r="M61" s="6" t="n">
        <f aca="false">RANK(D61,$D$3:$D$182,0)+COUNTIF($D$3:D61,D61)-1</f>
        <v>118</v>
      </c>
      <c r="N61" s="6" t="n">
        <f aca="false">RANK(E61,$E$3:$E$182,0)+COUNTIF($E$3:E61,E61)-1</f>
        <v>122</v>
      </c>
      <c r="O61" s="6" t="n">
        <f aca="false">RANK(F61,$F$3:$F$182,0)+COUNTIF($F$3:F61,F61)-1</f>
        <v>141</v>
      </c>
      <c r="P61" s="6" t="n">
        <f aca="false">RANK(G61,$G$3:$G$182,0)+COUNTIF($G$3:G61,G61)-1</f>
        <v>88</v>
      </c>
      <c r="Q61" s="6" t="n">
        <f aca="false">RANK(H61,$H$3:$H$182,0)+COUNTIF($H$3:H61,H61)-1</f>
        <v>122</v>
      </c>
    </row>
    <row r="62" customFormat="false" ht="15" hidden="false" customHeight="false" outlineLevel="0" collapsed="false">
      <c r="A62" s="0" t="s">
        <v>250</v>
      </c>
      <c r="B62" s="2" t="n">
        <f aca="false">ROUND(SUMIFS(Monthly_Sold!$H$2:$H$7864,Monthly_Sold!$G$2:$G$7864,$A62,Monthly_Sold!$B$2:$B$7864,B$2),4)</f>
        <v>33.49</v>
      </c>
      <c r="C62" s="2" t="n">
        <f aca="false">ROUND(SUMIFS(Monthly_Sold!$H$2:$H$7864,Monthly_Sold!$G$2:$G$7864,$A62,Monthly_Sold!$B$2:$B$7864,C$2),4)</f>
        <v>29.13</v>
      </c>
      <c r="D62" s="2" t="n">
        <f aca="false">ROUND(SUMIFS(Monthly_Sold!$H$2:$H$7864,Monthly_Sold!$G$2:$G$7864,$A62,Monthly_Sold!$B$2:$B$7864,D$2),4)</f>
        <v>30.46</v>
      </c>
      <c r="E62" s="2" t="n">
        <f aca="false">ROUND(SUMIFS(Monthly_Sold!$H$2:$H$7864,Monthly_Sold!$G$2:$G$7864,$A62,Monthly_Sold!$B$2:$B$7864,E$2),4)</f>
        <v>28.9</v>
      </c>
      <c r="F62" s="2" t="n">
        <f aca="false">ROUND(SUMIFS(Monthly_Sold!$H$2:$H$7864,Monthly_Sold!$G$2:$G$7864,$A62,Monthly_Sold!$B$2:$B$7864,F$2),4)</f>
        <v>39.06</v>
      </c>
      <c r="G62" s="2" t="n">
        <f aca="false">ROUND(SUMIFS(Monthly_Sold!$H$2:$H$7864,Monthly_Sold!$G$2:$G$7864,$A62,Monthly_Sold!$B$2:$B$7864,G$2),4)</f>
        <v>411.33</v>
      </c>
      <c r="H62" s="2" t="n">
        <f aca="false">ROUND(SUMIFS(Monthly_Sold!$H$2:$H$7864,Monthly_Sold!$G$2:$G$7864,$A62,Monthly_Sold!$B$2:$B$7864,H$2),4)</f>
        <v>127.32</v>
      </c>
      <c r="I62" s="2" t="n">
        <f aca="false">ROUND(SUM(B62:H62),4)</f>
        <v>699.69</v>
      </c>
      <c r="J62" s="6" t="n">
        <f aca="false">RANK(I62,$I$3:$I$182,0)+COUNTIF($I$3:I62,I62)-1</f>
        <v>56</v>
      </c>
      <c r="K62" s="6" t="n">
        <f aca="false">RANK(B62,$B$3:$B$182,0)+COUNTIF($B$3:B62,B62)-1</f>
        <v>62</v>
      </c>
      <c r="L62" s="6" t="n">
        <f aca="false">RANK(C62,$C$3:$C$182,0)+COUNTIF($C$3:C62,C62)-1</f>
        <v>64</v>
      </c>
      <c r="M62" s="6" t="n">
        <f aca="false">RANK(D62,$D$3:$D$182,0)+COUNTIF($D$3:D62,D62)-1</f>
        <v>66</v>
      </c>
      <c r="N62" s="6" t="n">
        <f aca="false">RANK(E62,$E$3:$E$182,0)+COUNTIF($E$3:E62,E62)-1</f>
        <v>72</v>
      </c>
      <c r="O62" s="6" t="n">
        <f aca="false">RANK(F62,$F$3:$F$182,0)+COUNTIF($F$3:F62,F62)-1</f>
        <v>77</v>
      </c>
      <c r="P62" s="6" t="n">
        <f aca="false">RANK(G62,$G$3:$G$182,0)+COUNTIF($G$3:G62,G62)-1</f>
        <v>32</v>
      </c>
      <c r="Q62" s="6" t="n">
        <f aca="false">RANK(H62,$H$3:$H$182,0)+COUNTIF($H$3:H62,H62)-1</f>
        <v>30</v>
      </c>
    </row>
    <row r="63" customFormat="false" ht="15" hidden="false" customHeight="false" outlineLevel="0" collapsed="false">
      <c r="A63" s="0" t="s">
        <v>438</v>
      </c>
      <c r="B63" s="2" t="n">
        <f aca="false">ROUND(SUMIFS(Monthly_Sold!$H$2:$H$7864,Monthly_Sold!$G$2:$G$7864,$A63,Monthly_Sold!$B$2:$B$7864,B$2),4)</f>
        <v>0</v>
      </c>
      <c r="C63" s="2" t="n">
        <f aca="false">ROUND(SUMIFS(Monthly_Sold!$H$2:$H$7864,Monthly_Sold!$G$2:$G$7864,$A63,Monthly_Sold!$B$2:$B$7864,C$2),4)</f>
        <v>0</v>
      </c>
      <c r="D63" s="2" t="n">
        <f aca="false">ROUND(SUMIFS(Monthly_Sold!$H$2:$H$7864,Monthly_Sold!$G$2:$G$7864,$A63,Monthly_Sold!$B$2:$B$7864,D$2),4)</f>
        <v>0</v>
      </c>
      <c r="E63" s="2" t="n">
        <f aca="false">ROUND(SUMIFS(Monthly_Sold!$H$2:$H$7864,Monthly_Sold!$G$2:$G$7864,$A63,Monthly_Sold!$B$2:$B$7864,E$2),4)</f>
        <v>0</v>
      </c>
      <c r="F63" s="2" t="n">
        <f aca="false">ROUND(SUMIFS(Monthly_Sold!$H$2:$H$7864,Monthly_Sold!$G$2:$G$7864,$A63,Monthly_Sold!$B$2:$B$7864,F$2),4)</f>
        <v>38.21</v>
      </c>
      <c r="G63" s="2" t="n">
        <f aca="false">ROUND(SUMIFS(Monthly_Sold!$H$2:$H$7864,Monthly_Sold!$G$2:$G$7864,$A63,Monthly_Sold!$B$2:$B$7864,G$2),4)</f>
        <v>0</v>
      </c>
      <c r="H63" s="2" t="n">
        <f aca="false">ROUND(SUMIFS(Monthly_Sold!$H$2:$H$7864,Monthly_Sold!$G$2:$G$7864,$A63,Monthly_Sold!$B$2:$B$7864,H$2),4)</f>
        <v>0</v>
      </c>
      <c r="I63" s="2" t="n">
        <f aca="false">ROUND(SUM(B63:H63),4)</f>
        <v>38.21</v>
      </c>
      <c r="J63" s="6" t="n">
        <f aca="false">RANK(I63,$I$3:$I$182,0)+COUNTIF($I$3:I63,I63)-1</f>
        <v>109</v>
      </c>
      <c r="K63" s="6" t="n">
        <f aca="false">RANK(B63,$B$3:$B$182,0)+COUNTIF($B$3:B63,B63)-1</f>
        <v>112</v>
      </c>
      <c r="L63" s="6" t="n">
        <f aca="false">RANK(C63,$C$3:$C$182,0)+COUNTIF($C$3:C63,C63)-1</f>
        <v>118</v>
      </c>
      <c r="M63" s="6" t="n">
        <f aca="false">RANK(D63,$D$3:$D$182,0)+COUNTIF($D$3:D63,D63)-1</f>
        <v>119</v>
      </c>
      <c r="N63" s="6" t="n">
        <f aca="false">RANK(E63,$E$3:$E$182,0)+COUNTIF($E$3:E63,E63)-1</f>
        <v>123</v>
      </c>
      <c r="O63" s="6" t="n">
        <f aca="false">RANK(F63,$F$3:$F$182,0)+COUNTIF($F$3:F63,F63)-1</f>
        <v>78</v>
      </c>
      <c r="P63" s="6" t="n">
        <f aca="false">RANK(G63,$G$3:$G$182,0)+COUNTIF($G$3:G63,G63)-1</f>
        <v>139</v>
      </c>
      <c r="Q63" s="6" t="n">
        <f aca="false">RANK(H63,$H$3:$H$182,0)+COUNTIF($H$3:H63,H63)-1</f>
        <v>123</v>
      </c>
    </row>
    <row r="64" customFormat="false" ht="15" hidden="false" customHeight="false" outlineLevel="0" collapsed="false">
      <c r="A64" s="0" t="s">
        <v>621</v>
      </c>
      <c r="B64" s="2" t="n">
        <f aca="false">ROUND(SUMIFS(Monthly_Sold!$H$2:$H$7864,Monthly_Sold!$G$2:$G$7864,$A64,Monthly_Sold!$B$2:$B$7864,B$2),4)</f>
        <v>0</v>
      </c>
      <c r="C64" s="2" t="n">
        <f aca="false">ROUND(SUMIFS(Monthly_Sold!$H$2:$H$7864,Monthly_Sold!$G$2:$G$7864,$A64,Monthly_Sold!$B$2:$B$7864,C$2),4)</f>
        <v>0</v>
      </c>
      <c r="D64" s="2" t="n">
        <f aca="false">ROUND(SUMIFS(Monthly_Sold!$H$2:$H$7864,Monthly_Sold!$G$2:$G$7864,$A64,Monthly_Sold!$B$2:$B$7864,D$2),4)</f>
        <v>0</v>
      </c>
      <c r="E64" s="2" t="n">
        <f aca="false">ROUND(SUMIFS(Monthly_Sold!$H$2:$H$7864,Monthly_Sold!$G$2:$G$7864,$A64,Monthly_Sold!$B$2:$B$7864,E$2),4)</f>
        <v>0</v>
      </c>
      <c r="F64" s="2" t="n">
        <f aca="false">ROUND(SUMIFS(Monthly_Sold!$H$2:$H$7864,Monthly_Sold!$G$2:$G$7864,$A64,Monthly_Sold!$B$2:$B$7864,F$2),4)</f>
        <v>0.05</v>
      </c>
      <c r="G64" s="2" t="n">
        <f aca="false">ROUND(SUMIFS(Monthly_Sold!$H$2:$H$7864,Monthly_Sold!$G$2:$G$7864,$A64,Monthly_Sold!$B$2:$B$7864,G$2),4)</f>
        <v>0</v>
      </c>
      <c r="H64" s="2" t="n">
        <f aca="false">ROUND(SUMIFS(Monthly_Sold!$H$2:$H$7864,Monthly_Sold!$G$2:$G$7864,$A64,Monthly_Sold!$B$2:$B$7864,H$2),4)</f>
        <v>0</v>
      </c>
      <c r="I64" s="2" t="n">
        <f aca="false">ROUND(SUM(B64:H64),4)</f>
        <v>0.05</v>
      </c>
      <c r="J64" s="6" t="n">
        <f aca="false">RANK(I64,$I$3:$I$182,0)+COUNTIF($I$3:I64,I64)-1</f>
        <v>173</v>
      </c>
      <c r="K64" s="6" t="n">
        <f aca="false">RANK(B64,$B$3:$B$182,0)+COUNTIF($B$3:B64,B64)-1</f>
        <v>113</v>
      </c>
      <c r="L64" s="6" t="n">
        <f aca="false">RANK(C64,$C$3:$C$182,0)+COUNTIF($C$3:C64,C64)-1</f>
        <v>119</v>
      </c>
      <c r="M64" s="6" t="n">
        <f aca="false">RANK(D64,$D$3:$D$182,0)+COUNTIF($D$3:D64,D64)-1</f>
        <v>120</v>
      </c>
      <c r="N64" s="6" t="n">
        <f aca="false">RANK(E64,$E$3:$E$182,0)+COUNTIF($E$3:E64,E64)-1</f>
        <v>124</v>
      </c>
      <c r="O64" s="6" t="n">
        <f aca="false">RANK(F64,$F$3:$F$182,0)+COUNTIF($F$3:F64,F64)-1</f>
        <v>114</v>
      </c>
      <c r="P64" s="6" t="n">
        <f aca="false">RANK(G64,$G$3:$G$182,0)+COUNTIF($G$3:G64,G64)-1</f>
        <v>140</v>
      </c>
      <c r="Q64" s="6" t="n">
        <f aca="false">RANK(H64,$H$3:$H$182,0)+COUNTIF($H$3:H64,H64)-1</f>
        <v>124</v>
      </c>
    </row>
    <row r="65" customFormat="false" ht="15" hidden="false" customHeight="false" outlineLevel="0" collapsed="false">
      <c r="A65" s="0" t="s">
        <v>31</v>
      </c>
      <c r="B65" s="2" t="n">
        <f aca="false">ROUND(SUMIFS(Monthly_Sold!$H$2:$H$7864,Monthly_Sold!$G$2:$G$7864,$A65,Monthly_Sold!$B$2:$B$7864,B$2),4)</f>
        <v>3025.52</v>
      </c>
      <c r="C65" s="2" t="n">
        <f aca="false">ROUND(SUMIFS(Monthly_Sold!$H$2:$H$7864,Monthly_Sold!$G$2:$G$7864,$A65,Monthly_Sold!$B$2:$B$7864,C$2),4)</f>
        <v>994.74</v>
      </c>
      <c r="D65" s="2" t="n">
        <f aca="false">ROUND(SUMIFS(Monthly_Sold!$H$2:$H$7864,Monthly_Sold!$G$2:$G$7864,$A65,Monthly_Sold!$B$2:$B$7864,D$2),4)</f>
        <v>222.15</v>
      </c>
      <c r="E65" s="2" t="n">
        <f aca="false">ROUND(SUMIFS(Monthly_Sold!$H$2:$H$7864,Monthly_Sold!$G$2:$G$7864,$A65,Monthly_Sold!$B$2:$B$7864,E$2),4)</f>
        <v>782.67</v>
      </c>
      <c r="F65" s="2" t="n">
        <f aca="false">ROUND(SUMIFS(Monthly_Sold!$H$2:$H$7864,Monthly_Sold!$G$2:$G$7864,$A65,Monthly_Sold!$B$2:$B$7864,F$2),4)</f>
        <v>1031.88</v>
      </c>
      <c r="G65" s="2" t="n">
        <f aca="false">ROUND(SUMIFS(Monthly_Sold!$H$2:$H$7864,Monthly_Sold!$G$2:$G$7864,$A65,Monthly_Sold!$B$2:$B$7864,G$2),4)</f>
        <v>518.87</v>
      </c>
      <c r="H65" s="2" t="n">
        <f aca="false">ROUND(SUMIFS(Monthly_Sold!$H$2:$H$7864,Monthly_Sold!$G$2:$G$7864,$A65,Monthly_Sold!$B$2:$B$7864,H$2),4)</f>
        <v>155.76</v>
      </c>
      <c r="I65" s="2" t="n">
        <f aca="false">ROUND(SUM(B65:H65),4)</f>
        <v>6731.59</v>
      </c>
      <c r="J65" s="6" t="n">
        <f aca="false">RANK(I65,$I$3:$I$182,0)+COUNTIF($I$3:I65,I65)-1</f>
        <v>20</v>
      </c>
      <c r="K65" s="6" t="n">
        <f aca="false">RANK(B65,$B$3:$B$182,0)+COUNTIF($B$3:B65,B65)-1</f>
        <v>6</v>
      </c>
      <c r="L65" s="6" t="n">
        <f aca="false">RANK(C65,$C$3:$C$182,0)+COUNTIF($C$3:C65,C65)-1</f>
        <v>21</v>
      </c>
      <c r="M65" s="6" t="n">
        <f aca="false">RANK(D65,$D$3:$D$182,0)+COUNTIF($D$3:D65,D65)-1</f>
        <v>36</v>
      </c>
      <c r="N65" s="6" t="n">
        <f aca="false">RANK(E65,$E$3:$E$182,0)+COUNTIF($E$3:E65,E65)-1</f>
        <v>20</v>
      </c>
      <c r="O65" s="6" t="n">
        <f aca="false">RANK(F65,$F$3:$F$182,0)+COUNTIF($F$3:F65,F65)-1</f>
        <v>20</v>
      </c>
      <c r="P65" s="6" t="n">
        <f aca="false">RANK(G65,$G$3:$G$182,0)+COUNTIF($G$3:G65,G65)-1</f>
        <v>29</v>
      </c>
      <c r="Q65" s="6" t="n">
        <f aca="false">RANK(H65,$H$3:$H$182,0)+COUNTIF($H$3:H65,H65)-1</f>
        <v>24</v>
      </c>
    </row>
    <row r="66" customFormat="false" ht="15" hidden="false" customHeight="false" outlineLevel="0" collapsed="false">
      <c r="A66" s="0" t="s">
        <v>44</v>
      </c>
      <c r="B66" s="2" t="n">
        <f aca="false">ROUND(SUMIFS(Monthly_Sold!$H$2:$H$7864,Monthly_Sold!$G$2:$G$7864,$A66,Monthly_Sold!$B$2:$B$7864,B$2),4)</f>
        <v>237.7</v>
      </c>
      <c r="C66" s="2" t="n">
        <f aca="false">ROUND(SUMIFS(Monthly_Sold!$H$2:$H$7864,Monthly_Sold!$G$2:$G$7864,$A66,Monthly_Sold!$B$2:$B$7864,C$2),4)</f>
        <v>456.82</v>
      </c>
      <c r="D66" s="2" t="n">
        <f aca="false">ROUND(SUMIFS(Monthly_Sold!$H$2:$H$7864,Monthly_Sold!$G$2:$G$7864,$A66,Monthly_Sold!$B$2:$B$7864,D$2),4)</f>
        <v>278.89</v>
      </c>
      <c r="E66" s="2" t="n">
        <f aca="false">ROUND(SUMIFS(Monthly_Sold!$H$2:$H$7864,Monthly_Sold!$G$2:$G$7864,$A66,Monthly_Sold!$B$2:$B$7864,E$2),4)</f>
        <v>1217.94</v>
      </c>
      <c r="F66" s="2" t="n">
        <f aca="false">ROUND(SUMIFS(Monthly_Sold!$H$2:$H$7864,Monthly_Sold!$G$2:$G$7864,$A66,Monthly_Sold!$B$2:$B$7864,F$2),4)</f>
        <v>1545.44</v>
      </c>
      <c r="G66" s="2" t="n">
        <f aca="false">ROUND(SUMIFS(Monthly_Sold!$H$2:$H$7864,Monthly_Sold!$G$2:$G$7864,$A66,Monthly_Sold!$B$2:$B$7864,G$2),4)</f>
        <v>2526.79</v>
      </c>
      <c r="H66" s="2" t="n">
        <f aca="false">ROUND(SUMIFS(Monthly_Sold!$H$2:$H$7864,Monthly_Sold!$G$2:$G$7864,$A66,Monthly_Sold!$B$2:$B$7864,H$2),4)</f>
        <v>433.67</v>
      </c>
      <c r="I66" s="2" t="n">
        <f aca="false">ROUND(SUM(B66:H66),4)</f>
        <v>6697.25</v>
      </c>
      <c r="J66" s="6" t="n">
        <f aca="false">RANK(I66,$I$3:$I$182,0)+COUNTIF($I$3:I66,I66)-1</f>
        <v>21</v>
      </c>
      <c r="K66" s="6" t="n">
        <f aca="false">RANK(B66,$B$3:$B$182,0)+COUNTIF($B$3:B66,B66)-1</f>
        <v>46</v>
      </c>
      <c r="L66" s="6" t="n">
        <f aca="false">RANK(C66,$C$3:$C$182,0)+COUNTIF($C$3:C66,C66)-1</f>
        <v>28</v>
      </c>
      <c r="M66" s="6" t="n">
        <f aca="false">RANK(D66,$D$3:$D$182,0)+COUNTIF($D$3:D66,D66)-1</f>
        <v>32</v>
      </c>
      <c r="N66" s="6" t="n">
        <f aca="false">RANK(E66,$E$3:$E$182,0)+COUNTIF($E$3:E66,E66)-1</f>
        <v>14</v>
      </c>
      <c r="O66" s="6" t="n">
        <f aca="false">RANK(F66,$F$3:$F$182,0)+COUNTIF($F$3:F66,F66)-1</f>
        <v>11</v>
      </c>
      <c r="P66" s="6" t="n">
        <f aca="false">RANK(G66,$G$3:$G$182,0)+COUNTIF($G$3:G66,G66)-1</f>
        <v>6</v>
      </c>
      <c r="Q66" s="6" t="n">
        <f aca="false">RANK(H66,$H$3:$H$182,0)+COUNTIF($H$3:H66,H66)-1</f>
        <v>13</v>
      </c>
    </row>
    <row r="67" customFormat="false" ht="15" hidden="false" customHeight="false" outlineLevel="0" collapsed="false">
      <c r="A67" s="0" t="s">
        <v>53</v>
      </c>
      <c r="B67" s="2" t="n">
        <f aca="false">ROUND(SUMIFS(Monthly_Sold!$H$2:$H$7864,Monthly_Sold!$G$2:$G$7864,$A67,Monthly_Sold!$B$2:$B$7864,B$2),4)</f>
        <v>3088.63</v>
      </c>
      <c r="C67" s="2" t="n">
        <f aca="false">ROUND(SUMIFS(Monthly_Sold!$H$2:$H$7864,Monthly_Sold!$G$2:$G$7864,$A67,Monthly_Sold!$B$2:$B$7864,C$2),4)</f>
        <v>2502.79</v>
      </c>
      <c r="D67" s="2" t="n">
        <f aca="false">ROUND(SUMIFS(Monthly_Sold!$H$2:$H$7864,Monthly_Sold!$G$2:$G$7864,$A67,Monthly_Sold!$B$2:$B$7864,D$2),4)</f>
        <v>1319.6</v>
      </c>
      <c r="E67" s="2" t="n">
        <f aca="false">ROUND(SUMIFS(Monthly_Sold!$H$2:$H$7864,Monthly_Sold!$G$2:$G$7864,$A67,Monthly_Sold!$B$2:$B$7864,E$2),4)</f>
        <v>1162.91</v>
      </c>
      <c r="F67" s="2" t="n">
        <f aca="false">ROUND(SUMIFS(Monthly_Sold!$H$2:$H$7864,Monthly_Sold!$G$2:$G$7864,$A67,Monthly_Sold!$B$2:$B$7864,F$2),4)</f>
        <v>1674.63</v>
      </c>
      <c r="G67" s="2" t="n">
        <f aca="false">ROUND(SUMIFS(Monthly_Sold!$H$2:$H$7864,Monthly_Sold!$G$2:$G$7864,$A67,Monthly_Sold!$B$2:$B$7864,G$2),4)</f>
        <v>1324.05</v>
      </c>
      <c r="H67" s="2" t="n">
        <f aca="false">ROUND(SUMIFS(Monthly_Sold!$H$2:$H$7864,Monthly_Sold!$G$2:$G$7864,$A67,Monthly_Sold!$B$2:$B$7864,H$2),4)</f>
        <v>187.72</v>
      </c>
      <c r="I67" s="2" t="n">
        <f aca="false">ROUND(SUM(B67:H67),4)</f>
        <v>11260.33</v>
      </c>
      <c r="J67" s="6" t="n">
        <f aca="false">RANK(I67,$I$3:$I$182,0)+COUNTIF($I$3:I67,I67)-1</f>
        <v>10</v>
      </c>
      <c r="K67" s="6" t="n">
        <f aca="false">RANK(B67,$B$3:$B$182,0)+COUNTIF($B$3:B67,B67)-1</f>
        <v>5</v>
      </c>
      <c r="L67" s="6" t="n">
        <f aca="false">RANK(C67,$C$3:$C$182,0)+COUNTIF($C$3:C67,C67)-1</f>
        <v>9</v>
      </c>
      <c r="M67" s="6" t="n">
        <f aca="false">RANK(D67,$D$3:$D$182,0)+COUNTIF($D$3:D67,D67)-1</f>
        <v>15</v>
      </c>
      <c r="N67" s="6" t="n">
        <f aca="false">RANK(E67,$E$3:$E$182,0)+COUNTIF($E$3:E67,E67)-1</f>
        <v>15</v>
      </c>
      <c r="O67" s="6" t="n">
        <f aca="false">RANK(F67,$F$3:$F$182,0)+COUNTIF($F$3:F67,F67)-1</f>
        <v>10</v>
      </c>
      <c r="P67" s="6" t="n">
        <f aca="false">RANK(G67,$G$3:$G$182,0)+COUNTIF($G$3:G67,G67)-1</f>
        <v>15</v>
      </c>
      <c r="Q67" s="6" t="n">
        <f aca="false">RANK(H67,$H$3:$H$182,0)+COUNTIF($H$3:H67,H67)-1</f>
        <v>21</v>
      </c>
    </row>
    <row r="68" customFormat="false" ht="15" hidden="false" customHeight="false" outlineLevel="0" collapsed="false">
      <c r="A68" s="0" t="s">
        <v>336</v>
      </c>
      <c r="B68" s="2" t="n">
        <f aca="false">ROUND(SUMIFS(Monthly_Sold!$H$2:$H$7864,Monthly_Sold!$G$2:$G$7864,$A68,Monthly_Sold!$B$2:$B$7864,B$2),4)</f>
        <v>0</v>
      </c>
      <c r="C68" s="2" t="n">
        <f aca="false">ROUND(SUMIFS(Monthly_Sold!$H$2:$H$7864,Monthly_Sold!$G$2:$G$7864,$A68,Monthly_Sold!$B$2:$B$7864,C$2),4)</f>
        <v>0</v>
      </c>
      <c r="D68" s="2" t="n">
        <f aca="false">ROUND(SUMIFS(Monthly_Sold!$H$2:$H$7864,Monthly_Sold!$G$2:$G$7864,$A68,Monthly_Sold!$B$2:$B$7864,D$2),4)</f>
        <v>0</v>
      </c>
      <c r="E68" s="2" t="n">
        <f aca="false">ROUND(SUMIFS(Monthly_Sold!$H$2:$H$7864,Monthly_Sold!$G$2:$G$7864,$A68,Monthly_Sold!$B$2:$B$7864,E$2),4)</f>
        <v>0</v>
      </c>
      <c r="F68" s="2" t="n">
        <f aca="false">ROUND(SUMIFS(Monthly_Sold!$H$2:$H$7864,Monthly_Sold!$G$2:$G$7864,$A68,Monthly_Sold!$B$2:$B$7864,F$2),4)</f>
        <v>133.52</v>
      </c>
      <c r="G68" s="2" t="n">
        <f aca="false">ROUND(SUMIFS(Monthly_Sold!$H$2:$H$7864,Monthly_Sold!$G$2:$G$7864,$A68,Monthly_Sold!$B$2:$B$7864,G$2),4)</f>
        <v>0</v>
      </c>
      <c r="H68" s="2" t="n">
        <f aca="false">ROUND(SUMIFS(Monthly_Sold!$H$2:$H$7864,Monthly_Sold!$G$2:$G$7864,$A68,Monthly_Sold!$B$2:$B$7864,H$2),4)</f>
        <v>0</v>
      </c>
      <c r="I68" s="2" t="n">
        <f aca="false">ROUND(SUM(B68:H68),4)</f>
        <v>133.52</v>
      </c>
      <c r="J68" s="6" t="n">
        <f aca="false">RANK(I68,$I$3:$I$182,0)+COUNTIF($I$3:I68,I68)-1</f>
        <v>80</v>
      </c>
      <c r="K68" s="6" t="n">
        <f aca="false">RANK(B68,$B$3:$B$182,0)+COUNTIF($B$3:B68,B68)-1</f>
        <v>114</v>
      </c>
      <c r="L68" s="6" t="n">
        <f aca="false">RANK(C68,$C$3:$C$182,0)+COUNTIF($C$3:C68,C68)-1</f>
        <v>120</v>
      </c>
      <c r="M68" s="6" t="n">
        <f aca="false">RANK(D68,$D$3:$D$182,0)+COUNTIF($D$3:D68,D68)-1</f>
        <v>121</v>
      </c>
      <c r="N68" s="6" t="n">
        <f aca="false">RANK(E68,$E$3:$E$182,0)+COUNTIF($E$3:E68,E68)-1</f>
        <v>125</v>
      </c>
      <c r="O68" s="6" t="n">
        <f aca="false">RANK(F68,$F$3:$F$182,0)+COUNTIF($F$3:F68,F68)-1</f>
        <v>48</v>
      </c>
      <c r="P68" s="6" t="n">
        <f aca="false">RANK(G68,$G$3:$G$182,0)+COUNTIF($G$3:G68,G68)-1</f>
        <v>141</v>
      </c>
      <c r="Q68" s="6" t="n">
        <f aca="false">RANK(H68,$H$3:$H$182,0)+COUNTIF($H$3:H68,H68)-1</f>
        <v>125</v>
      </c>
    </row>
    <row r="69" customFormat="false" ht="15" hidden="false" customHeight="false" outlineLevel="0" collapsed="false">
      <c r="A69" s="0" t="s">
        <v>622</v>
      </c>
      <c r="B69" s="2" t="n">
        <f aca="false">ROUND(SUMIFS(Monthly_Sold!$H$2:$H$7864,Monthly_Sold!$G$2:$G$7864,$A69,Monthly_Sold!$B$2:$B$7864,B$2),4)</f>
        <v>0</v>
      </c>
      <c r="C69" s="2" t="n">
        <f aca="false">ROUND(SUMIFS(Monthly_Sold!$H$2:$H$7864,Monthly_Sold!$G$2:$G$7864,$A69,Monthly_Sold!$B$2:$B$7864,C$2),4)</f>
        <v>0</v>
      </c>
      <c r="D69" s="2" t="n">
        <f aca="false">ROUND(SUMIFS(Monthly_Sold!$H$2:$H$7864,Monthly_Sold!$G$2:$G$7864,$A69,Monthly_Sold!$B$2:$B$7864,D$2),4)</f>
        <v>0</v>
      </c>
      <c r="E69" s="2" t="n">
        <f aca="false">ROUND(SUMIFS(Monthly_Sold!$H$2:$H$7864,Monthly_Sold!$G$2:$G$7864,$A69,Monthly_Sold!$B$2:$B$7864,E$2),4)</f>
        <v>0.021</v>
      </c>
      <c r="F69" s="2" t="n">
        <f aca="false">ROUND(SUMIFS(Monthly_Sold!$H$2:$H$7864,Monthly_Sold!$G$2:$G$7864,$A69,Monthly_Sold!$B$2:$B$7864,F$2),4)</f>
        <v>0.01</v>
      </c>
      <c r="G69" s="2" t="n">
        <f aca="false">ROUND(SUMIFS(Monthly_Sold!$H$2:$H$7864,Monthly_Sold!$G$2:$G$7864,$A69,Monthly_Sold!$B$2:$B$7864,G$2),4)</f>
        <v>0</v>
      </c>
      <c r="H69" s="2" t="n">
        <f aca="false">ROUND(SUMIFS(Monthly_Sold!$H$2:$H$7864,Monthly_Sold!$G$2:$G$7864,$A69,Monthly_Sold!$B$2:$B$7864,H$2),4)</f>
        <v>0</v>
      </c>
      <c r="I69" s="2" t="n">
        <f aca="false">ROUND(SUM(B69:H69),4)</f>
        <v>0.031</v>
      </c>
      <c r="J69" s="6" t="n">
        <f aca="false">RANK(I69,$I$3:$I$182,0)+COUNTIF($I$3:I69,I69)-1</f>
        <v>175</v>
      </c>
      <c r="K69" s="6" t="n">
        <f aca="false">RANK(B69,$B$3:$B$182,0)+COUNTIF($B$3:B69,B69)-1</f>
        <v>115</v>
      </c>
      <c r="L69" s="6" t="n">
        <f aca="false">RANK(C69,$C$3:$C$182,0)+COUNTIF($C$3:C69,C69)-1</f>
        <v>121</v>
      </c>
      <c r="M69" s="6" t="n">
        <f aca="false">RANK(D69,$D$3:$D$182,0)+COUNTIF($D$3:D69,D69)-1</f>
        <v>122</v>
      </c>
      <c r="N69" s="6" t="n">
        <f aca="false">RANK(E69,$E$3:$E$182,0)+COUNTIF($E$3:E69,E69)-1</f>
        <v>89</v>
      </c>
      <c r="O69" s="6" t="n">
        <f aca="false">RANK(F69,$F$3:$F$182,0)+COUNTIF($F$3:F69,F69)-1</f>
        <v>116</v>
      </c>
      <c r="P69" s="6" t="n">
        <f aca="false">RANK(G69,$G$3:$G$182,0)+COUNTIF($G$3:G69,G69)-1</f>
        <v>142</v>
      </c>
      <c r="Q69" s="6" t="n">
        <f aca="false">RANK(H69,$H$3:$H$182,0)+COUNTIF($H$3:H69,H69)-1</f>
        <v>126</v>
      </c>
    </row>
    <row r="70" customFormat="false" ht="15" hidden="false" customHeight="false" outlineLevel="0" collapsed="false">
      <c r="A70" s="0" t="s">
        <v>236</v>
      </c>
      <c r="B70" s="2" t="n">
        <f aca="false">ROUND(SUMIFS(Monthly_Sold!$H$2:$H$7864,Monthly_Sold!$G$2:$G$7864,$A70,Monthly_Sold!$B$2:$B$7864,B$2),4)</f>
        <v>52.77</v>
      </c>
      <c r="C70" s="2" t="n">
        <f aca="false">ROUND(SUMIFS(Monthly_Sold!$H$2:$H$7864,Monthly_Sold!$G$2:$G$7864,$A70,Monthly_Sold!$B$2:$B$7864,C$2),4)</f>
        <v>133.26</v>
      </c>
      <c r="D70" s="2" t="n">
        <f aca="false">ROUND(SUMIFS(Monthly_Sold!$H$2:$H$7864,Monthly_Sold!$G$2:$G$7864,$A70,Monthly_Sold!$B$2:$B$7864,D$2),4)</f>
        <v>12.66</v>
      </c>
      <c r="E70" s="2" t="n">
        <f aca="false">ROUND(SUMIFS(Monthly_Sold!$H$2:$H$7864,Monthly_Sold!$G$2:$G$7864,$A70,Monthly_Sold!$B$2:$B$7864,E$2),4)</f>
        <v>186.15</v>
      </c>
      <c r="F70" s="2" t="n">
        <f aca="false">ROUND(SUMIFS(Monthly_Sold!$H$2:$H$7864,Monthly_Sold!$G$2:$G$7864,$A70,Monthly_Sold!$B$2:$B$7864,F$2),4)</f>
        <v>106.55</v>
      </c>
      <c r="G70" s="2" t="n">
        <f aca="false">ROUND(SUMIFS(Monthly_Sold!$H$2:$H$7864,Monthly_Sold!$G$2:$G$7864,$A70,Monthly_Sold!$B$2:$B$7864,G$2),4)</f>
        <v>59.26</v>
      </c>
      <c r="H70" s="2" t="n">
        <f aca="false">ROUND(SUMIFS(Monthly_Sold!$H$2:$H$7864,Monthly_Sold!$G$2:$G$7864,$A70,Monthly_Sold!$B$2:$B$7864,H$2),4)</f>
        <v>35.78</v>
      </c>
      <c r="I70" s="2" t="n">
        <f aca="false">ROUND(SUM(B70:H70),4)</f>
        <v>586.43</v>
      </c>
      <c r="J70" s="6" t="n">
        <f aca="false">RANK(I70,$I$3:$I$182,0)+COUNTIF($I$3:I70,I70)-1</f>
        <v>67</v>
      </c>
      <c r="K70" s="6" t="n">
        <f aca="false">RANK(B70,$B$3:$B$182,0)+COUNTIF($B$3:B70,B70)-1</f>
        <v>61</v>
      </c>
      <c r="L70" s="6" t="n">
        <f aca="false">RANK(C70,$C$3:$C$182,0)+COUNTIF($C$3:C70,C70)-1</f>
        <v>51</v>
      </c>
      <c r="M70" s="6" t="n">
        <f aca="false">RANK(D70,$D$3:$D$182,0)+COUNTIF($D$3:D70,D70)-1</f>
        <v>74</v>
      </c>
      <c r="N70" s="6" t="n">
        <f aca="false">RANK(E70,$E$3:$E$182,0)+COUNTIF($E$3:E70,E70)-1</f>
        <v>42</v>
      </c>
      <c r="O70" s="6" t="n">
        <f aca="false">RANK(F70,$F$3:$F$182,0)+COUNTIF($F$3:F70,F70)-1</f>
        <v>55</v>
      </c>
      <c r="P70" s="6" t="n">
        <f aca="false">RANK(G70,$G$3:$G$182,0)+COUNTIF($G$3:G70,G70)-1</f>
        <v>65</v>
      </c>
      <c r="Q70" s="6" t="n">
        <f aca="false">RANK(H70,$H$3:$H$182,0)+COUNTIF($H$3:H70,H70)-1</f>
        <v>52</v>
      </c>
    </row>
    <row r="71" customFormat="false" ht="15" hidden="false" customHeight="false" outlineLevel="0" collapsed="false">
      <c r="A71" s="0" t="s">
        <v>55</v>
      </c>
      <c r="B71" s="2" t="n">
        <f aca="false">ROUND(SUMIFS(Monthly_Sold!$H$2:$H$7864,Monthly_Sold!$G$2:$G$7864,$A71,Monthly_Sold!$B$2:$B$7864,B$2),4)</f>
        <v>1545.64</v>
      </c>
      <c r="C71" s="2" t="n">
        <f aca="false">ROUND(SUMIFS(Monthly_Sold!$H$2:$H$7864,Monthly_Sold!$G$2:$G$7864,$A71,Monthly_Sold!$B$2:$B$7864,C$2),4)</f>
        <v>418.14</v>
      </c>
      <c r="D71" s="2" t="n">
        <f aca="false">ROUND(SUMIFS(Monthly_Sold!$H$2:$H$7864,Monthly_Sold!$G$2:$G$7864,$A71,Monthly_Sold!$B$2:$B$7864,D$2),4)</f>
        <v>178.78</v>
      </c>
      <c r="E71" s="2" t="n">
        <f aca="false">ROUND(SUMIFS(Monthly_Sold!$H$2:$H$7864,Monthly_Sold!$G$2:$G$7864,$A71,Monthly_Sold!$B$2:$B$7864,E$2),4)</f>
        <v>101.12</v>
      </c>
      <c r="F71" s="2" t="n">
        <f aca="false">ROUND(SUMIFS(Monthly_Sold!$H$2:$H$7864,Monthly_Sold!$G$2:$G$7864,$A71,Monthly_Sold!$B$2:$B$7864,F$2),4)</f>
        <v>53.61</v>
      </c>
      <c r="G71" s="2" t="n">
        <f aca="false">ROUND(SUMIFS(Monthly_Sold!$H$2:$H$7864,Monthly_Sold!$G$2:$G$7864,$A71,Monthly_Sold!$B$2:$B$7864,G$2),4)</f>
        <v>375.96</v>
      </c>
      <c r="H71" s="2" t="n">
        <f aca="false">ROUND(SUMIFS(Monthly_Sold!$H$2:$H$7864,Monthly_Sold!$G$2:$G$7864,$A71,Monthly_Sold!$B$2:$B$7864,H$2),4)</f>
        <v>112.15</v>
      </c>
      <c r="I71" s="2" t="n">
        <f aca="false">ROUND(SUM(B71:H71),4)</f>
        <v>2785.4</v>
      </c>
      <c r="J71" s="6" t="n">
        <f aca="false">RANK(I71,$I$3:$I$182,0)+COUNTIF($I$3:I71,I71)-1</f>
        <v>32</v>
      </c>
      <c r="K71" s="6" t="n">
        <f aca="false">RANK(B71,$B$3:$B$182,0)+COUNTIF($B$3:B71,B71)-1</f>
        <v>12</v>
      </c>
      <c r="L71" s="6" t="n">
        <f aca="false">RANK(C71,$C$3:$C$182,0)+COUNTIF($C$3:C71,C71)-1</f>
        <v>29</v>
      </c>
      <c r="M71" s="6" t="n">
        <f aca="false">RANK(D71,$D$3:$D$182,0)+COUNTIF($D$3:D71,D71)-1</f>
        <v>41</v>
      </c>
      <c r="N71" s="6" t="n">
        <f aca="false">RANK(E71,$E$3:$E$182,0)+COUNTIF($E$3:E71,E71)-1</f>
        <v>55</v>
      </c>
      <c r="O71" s="6" t="n">
        <f aca="false">RANK(F71,$F$3:$F$182,0)+COUNTIF($F$3:F71,F71)-1</f>
        <v>67</v>
      </c>
      <c r="P71" s="6" t="n">
        <f aca="false">RANK(G71,$G$3:$G$182,0)+COUNTIF($G$3:G71,G71)-1</f>
        <v>34</v>
      </c>
      <c r="Q71" s="6" t="n">
        <f aca="false">RANK(H71,$H$3:$H$182,0)+COUNTIF($H$3:H71,H71)-1</f>
        <v>34</v>
      </c>
    </row>
    <row r="72" customFormat="false" ht="15" hidden="false" customHeight="false" outlineLevel="0" collapsed="false">
      <c r="A72" s="0" t="s">
        <v>66</v>
      </c>
      <c r="B72" s="2" t="n">
        <f aca="false">ROUND(SUMIFS(Monthly_Sold!$H$2:$H$7864,Monthly_Sold!$G$2:$G$7864,$A72,Monthly_Sold!$B$2:$B$7864,B$2),4)</f>
        <v>2380.6</v>
      </c>
      <c r="C72" s="2" t="n">
        <f aca="false">ROUND(SUMIFS(Monthly_Sold!$H$2:$H$7864,Monthly_Sold!$G$2:$G$7864,$A72,Monthly_Sold!$B$2:$B$7864,C$2),4)</f>
        <v>1319.73</v>
      </c>
      <c r="D72" s="2" t="n">
        <f aca="false">ROUND(SUMIFS(Monthly_Sold!$H$2:$H$7864,Monthly_Sold!$G$2:$G$7864,$A72,Monthly_Sold!$B$2:$B$7864,D$2),4)</f>
        <v>1151.04</v>
      </c>
      <c r="E72" s="2" t="n">
        <f aca="false">ROUND(SUMIFS(Monthly_Sold!$H$2:$H$7864,Monthly_Sold!$G$2:$G$7864,$A72,Monthly_Sold!$B$2:$B$7864,E$2),4)</f>
        <v>1547.43</v>
      </c>
      <c r="F72" s="2" t="n">
        <f aca="false">ROUND(SUMIFS(Monthly_Sold!$H$2:$H$7864,Monthly_Sold!$G$2:$G$7864,$A72,Monthly_Sold!$B$2:$B$7864,F$2),4)</f>
        <v>1416.25</v>
      </c>
      <c r="G72" s="2" t="n">
        <f aca="false">ROUND(SUMIFS(Monthly_Sold!$H$2:$H$7864,Monthly_Sold!$G$2:$G$7864,$A72,Monthly_Sold!$B$2:$B$7864,G$2),4)</f>
        <v>1338.69</v>
      </c>
      <c r="H72" s="2" t="n">
        <f aca="false">ROUND(SUMIFS(Monthly_Sold!$H$2:$H$7864,Monthly_Sold!$G$2:$G$7864,$A72,Monthly_Sold!$B$2:$B$7864,H$2),4)</f>
        <v>213.69</v>
      </c>
      <c r="I72" s="2" t="n">
        <f aca="false">ROUND(SUM(B72:H72),4)</f>
        <v>9367.43</v>
      </c>
      <c r="J72" s="6" t="n">
        <f aca="false">RANK(I72,$I$3:$I$182,0)+COUNTIF($I$3:I72,I72)-1</f>
        <v>14</v>
      </c>
      <c r="K72" s="6" t="n">
        <f aca="false">RANK(B72,$B$3:$B$182,0)+COUNTIF($B$3:B72,B72)-1</f>
        <v>9</v>
      </c>
      <c r="L72" s="6" t="n">
        <f aca="false">RANK(C72,$C$3:$C$182,0)+COUNTIF($C$3:C72,C72)-1</f>
        <v>18</v>
      </c>
      <c r="M72" s="6" t="n">
        <f aca="false">RANK(D72,$D$3:$D$182,0)+COUNTIF($D$3:D72,D72)-1</f>
        <v>17</v>
      </c>
      <c r="N72" s="6" t="n">
        <f aca="false">RANK(E72,$E$3:$E$182,0)+COUNTIF($E$3:E72,E72)-1</f>
        <v>8</v>
      </c>
      <c r="O72" s="6" t="n">
        <f aca="false">RANK(F72,$F$3:$F$182,0)+COUNTIF($F$3:F72,F72)-1</f>
        <v>14</v>
      </c>
      <c r="P72" s="6" t="n">
        <f aca="false">RANK(G72,$G$3:$G$182,0)+COUNTIF($G$3:G72,G72)-1</f>
        <v>14</v>
      </c>
      <c r="Q72" s="6" t="n">
        <f aca="false">RANK(H72,$H$3:$H$182,0)+COUNTIF($H$3:H72,H72)-1</f>
        <v>19</v>
      </c>
    </row>
    <row r="73" customFormat="false" ht="15" hidden="false" customHeight="false" outlineLevel="0" collapsed="false">
      <c r="A73" s="0" t="s">
        <v>170</v>
      </c>
      <c r="B73" s="2" t="n">
        <f aca="false">ROUND(SUMIFS(Monthly_Sold!$H$2:$H$7864,Monthly_Sold!$G$2:$G$7864,$A73,Monthly_Sold!$B$2:$B$7864,B$2),4)</f>
        <v>357.61</v>
      </c>
      <c r="C73" s="2" t="n">
        <f aca="false">ROUND(SUMIFS(Monthly_Sold!$H$2:$H$7864,Monthly_Sold!$G$2:$G$7864,$A73,Monthly_Sold!$B$2:$B$7864,C$2),4)</f>
        <v>200.95</v>
      </c>
      <c r="D73" s="2" t="n">
        <f aca="false">ROUND(SUMIFS(Monthly_Sold!$H$2:$H$7864,Monthly_Sold!$G$2:$G$7864,$A73,Monthly_Sold!$B$2:$B$7864,D$2),4)</f>
        <v>69.22</v>
      </c>
      <c r="E73" s="2" t="n">
        <f aca="false">ROUND(SUMIFS(Monthly_Sold!$H$2:$H$7864,Monthly_Sold!$G$2:$G$7864,$A73,Monthly_Sold!$B$2:$B$7864,E$2),4)</f>
        <v>190.39</v>
      </c>
      <c r="F73" s="2" t="n">
        <f aca="false">ROUND(SUMIFS(Monthly_Sold!$H$2:$H$7864,Monthly_Sold!$G$2:$G$7864,$A73,Monthly_Sold!$B$2:$B$7864,F$2),4)</f>
        <v>136.52</v>
      </c>
      <c r="G73" s="2" t="n">
        <f aca="false">ROUND(SUMIFS(Monthly_Sold!$H$2:$H$7864,Monthly_Sold!$G$2:$G$7864,$A73,Monthly_Sold!$B$2:$B$7864,G$2),4)</f>
        <v>47.89</v>
      </c>
      <c r="H73" s="2" t="n">
        <f aca="false">ROUND(SUMIFS(Monthly_Sold!$H$2:$H$7864,Monthly_Sold!$G$2:$G$7864,$A73,Monthly_Sold!$B$2:$B$7864,H$2),4)</f>
        <v>5.58</v>
      </c>
      <c r="I73" s="2" t="n">
        <f aca="false">ROUND(SUM(B73:H73),4)</f>
        <v>1008.16</v>
      </c>
      <c r="J73" s="6" t="n">
        <f aca="false">RANK(I73,$I$3:$I$182,0)+COUNTIF($I$3:I73,I73)-1</f>
        <v>50</v>
      </c>
      <c r="K73" s="6" t="n">
        <f aca="false">RANK(B73,$B$3:$B$182,0)+COUNTIF($B$3:B73,B73)-1</f>
        <v>37</v>
      </c>
      <c r="L73" s="6" t="n">
        <f aca="false">RANK(C73,$C$3:$C$182,0)+COUNTIF($C$3:C73,C73)-1</f>
        <v>46</v>
      </c>
      <c r="M73" s="6" t="n">
        <f aca="false">RANK(D73,$D$3:$D$182,0)+COUNTIF($D$3:D73,D73)-1</f>
        <v>54</v>
      </c>
      <c r="N73" s="6" t="n">
        <f aca="false">RANK(E73,$E$3:$E$182,0)+COUNTIF($E$3:E73,E73)-1</f>
        <v>41</v>
      </c>
      <c r="O73" s="6" t="n">
        <f aca="false">RANK(F73,$F$3:$F$182,0)+COUNTIF($F$3:F73,F73)-1</f>
        <v>47</v>
      </c>
      <c r="P73" s="6" t="n">
        <f aca="false">RANK(G73,$G$3:$G$182,0)+COUNTIF($G$3:G73,G73)-1</f>
        <v>72</v>
      </c>
      <c r="Q73" s="6" t="n">
        <f aca="false">RANK(H73,$H$3:$H$182,0)+COUNTIF($H$3:H73,H73)-1</f>
        <v>71</v>
      </c>
    </row>
    <row r="74" customFormat="false" ht="15" hidden="false" customHeight="false" outlineLevel="0" collapsed="false">
      <c r="A74" s="0" t="s">
        <v>94</v>
      </c>
      <c r="B74" s="2" t="n">
        <f aca="false">ROUND(SUMIFS(Monthly_Sold!$H$2:$H$7864,Monthly_Sold!$G$2:$G$7864,$A74,Monthly_Sold!$B$2:$B$7864,B$2),4)</f>
        <v>491.48</v>
      </c>
      <c r="C74" s="2" t="n">
        <f aca="false">ROUND(SUMIFS(Monthly_Sold!$H$2:$H$7864,Monthly_Sold!$G$2:$G$7864,$A74,Monthly_Sold!$B$2:$B$7864,C$2),4)</f>
        <v>156.46</v>
      </c>
      <c r="D74" s="2" t="n">
        <f aca="false">ROUND(SUMIFS(Monthly_Sold!$H$2:$H$7864,Monthly_Sold!$G$2:$G$7864,$A74,Monthly_Sold!$B$2:$B$7864,D$2),4)</f>
        <v>306.21</v>
      </c>
      <c r="E74" s="2" t="n">
        <f aca="false">ROUND(SUMIFS(Monthly_Sold!$H$2:$H$7864,Monthly_Sold!$G$2:$G$7864,$A74,Monthly_Sold!$B$2:$B$7864,E$2),4)</f>
        <v>179.7</v>
      </c>
      <c r="F74" s="2" t="n">
        <f aca="false">ROUND(SUMIFS(Monthly_Sold!$H$2:$H$7864,Monthly_Sold!$G$2:$G$7864,$A74,Monthly_Sold!$B$2:$B$7864,F$2),4)</f>
        <v>49.97</v>
      </c>
      <c r="G74" s="2" t="n">
        <f aca="false">ROUND(SUMIFS(Monthly_Sold!$H$2:$H$7864,Monthly_Sold!$G$2:$G$7864,$A74,Monthly_Sold!$B$2:$B$7864,G$2),4)</f>
        <v>274.48</v>
      </c>
      <c r="H74" s="2" t="n">
        <f aca="false">ROUND(SUMIFS(Monthly_Sold!$H$2:$H$7864,Monthly_Sold!$G$2:$G$7864,$A74,Monthly_Sold!$B$2:$B$7864,H$2),4)</f>
        <v>326.9</v>
      </c>
      <c r="I74" s="2" t="n">
        <f aca="false">ROUND(SUM(B74:H74),4)</f>
        <v>1785.2</v>
      </c>
      <c r="J74" s="6" t="n">
        <f aca="false">RANK(I74,$I$3:$I$182,0)+COUNTIF($I$3:I74,I74)-1</f>
        <v>39</v>
      </c>
      <c r="K74" s="6" t="n">
        <f aca="false">RANK(B74,$B$3:$B$182,0)+COUNTIF($B$3:B74,B74)-1</f>
        <v>24</v>
      </c>
      <c r="L74" s="6" t="n">
        <f aca="false">RANK(C74,$C$3:$C$182,0)+COUNTIF($C$3:C74,C74)-1</f>
        <v>48</v>
      </c>
      <c r="M74" s="6" t="n">
        <f aca="false">RANK(D74,$D$3:$D$182,0)+COUNTIF($D$3:D74,D74)-1</f>
        <v>30</v>
      </c>
      <c r="N74" s="6" t="n">
        <f aca="false">RANK(E74,$E$3:$E$182,0)+COUNTIF($E$3:E74,E74)-1</f>
        <v>44</v>
      </c>
      <c r="O74" s="6" t="n">
        <f aca="false">RANK(F74,$F$3:$F$182,0)+COUNTIF($F$3:F74,F74)-1</f>
        <v>69</v>
      </c>
      <c r="P74" s="6" t="n">
        <f aca="false">RANK(G74,$G$3:$G$182,0)+COUNTIF($G$3:G74,G74)-1</f>
        <v>39</v>
      </c>
      <c r="Q74" s="6" t="n">
        <f aca="false">RANK(H74,$H$3:$H$182,0)+COUNTIF($H$3:H74,H74)-1</f>
        <v>17</v>
      </c>
    </row>
    <row r="75" customFormat="false" ht="15" hidden="false" customHeight="false" outlineLevel="0" collapsed="false">
      <c r="A75" s="0" t="s">
        <v>83</v>
      </c>
      <c r="B75" s="2" t="n">
        <f aca="false">ROUND(SUMIFS(Monthly_Sold!$H$2:$H$7864,Monthly_Sold!$G$2:$G$7864,$A75,Monthly_Sold!$B$2:$B$7864,B$2),4)</f>
        <v>820.53</v>
      </c>
      <c r="C75" s="2" t="n">
        <f aca="false">ROUND(SUMIFS(Monthly_Sold!$H$2:$H$7864,Monthly_Sold!$G$2:$G$7864,$A75,Monthly_Sold!$B$2:$B$7864,C$2),4)</f>
        <v>1442.97</v>
      </c>
      <c r="D75" s="2" t="n">
        <f aca="false">ROUND(SUMIFS(Monthly_Sold!$H$2:$H$7864,Monthly_Sold!$G$2:$G$7864,$A75,Monthly_Sold!$B$2:$B$7864,D$2),4)</f>
        <v>1325.92</v>
      </c>
      <c r="E75" s="2" t="n">
        <f aca="false">ROUND(SUMIFS(Monthly_Sold!$H$2:$H$7864,Monthly_Sold!$G$2:$G$7864,$A75,Monthly_Sold!$B$2:$B$7864,E$2),4)</f>
        <v>1395.67</v>
      </c>
      <c r="F75" s="2" t="n">
        <f aca="false">ROUND(SUMIFS(Monthly_Sold!$H$2:$H$7864,Monthly_Sold!$G$2:$G$7864,$A75,Monthly_Sold!$B$2:$B$7864,F$2),4)</f>
        <v>1677.06</v>
      </c>
      <c r="G75" s="2" t="n">
        <f aca="false">ROUND(SUMIFS(Monthly_Sold!$H$2:$H$7864,Monthly_Sold!$G$2:$G$7864,$A75,Monthly_Sold!$B$2:$B$7864,G$2),4)</f>
        <v>569.35</v>
      </c>
      <c r="H75" s="2" t="n">
        <f aca="false">ROUND(SUMIFS(Monthly_Sold!$H$2:$H$7864,Monthly_Sold!$G$2:$G$7864,$A75,Monthly_Sold!$B$2:$B$7864,H$2),4)</f>
        <v>129.01</v>
      </c>
      <c r="I75" s="2" t="n">
        <f aca="false">ROUND(SUM(B75:H75),4)</f>
        <v>7360.51</v>
      </c>
      <c r="J75" s="6" t="n">
        <f aca="false">RANK(I75,$I$3:$I$182,0)+COUNTIF($I$3:I75,I75)-1</f>
        <v>19</v>
      </c>
      <c r="K75" s="6" t="n">
        <f aca="false">RANK(B75,$B$3:$B$182,0)+COUNTIF($B$3:B75,B75)-1</f>
        <v>20</v>
      </c>
      <c r="L75" s="6" t="n">
        <f aca="false">RANK(C75,$C$3:$C$182,0)+COUNTIF($C$3:C75,C75)-1</f>
        <v>16</v>
      </c>
      <c r="M75" s="6" t="n">
        <f aca="false">RANK(D75,$D$3:$D$182,0)+COUNTIF($D$3:D75,D75)-1</f>
        <v>13</v>
      </c>
      <c r="N75" s="6" t="n">
        <f aca="false">RANK(E75,$E$3:$E$182,0)+COUNTIF($E$3:E75,E75)-1</f>
        <v>11</v>
      </c>
      <c r="O75" s="6" t="n">
        <f aca="false">RANK(F75,$F$3:$F$182,0)+COUNTIF($F$3:F75,F75)-1</f>
        <v>9</v>
      </c>
      <c r="P75" s="6" t="n">
        <f aca="false">RANK(G75,$G$3:$G$182,0)+COUNTIF($G$3:G75,G75)-1</f>
        <v>27</v>
      </c>
      <c r="Q75" s="6" t="n">
        <f aca="false">RANK(H75,$H$3:$H$182,0)+COUNTIF($H$3:H75,H75)-1</f>
        <v>29</v>
      </c>
    </row>
    <row r="76" customFormat="false" ht="15" hidden="false" customHeight="false" outlineLevel="0" collapsed="false">
      <c r="A76" s="0" t="s">
        <v>69</v>
      </c>
      <c r="B76" s="2" t="n">
        <f aca="false">ROUND(SUMIFS(Monthly_Sold!$H$2:$H$7864,Monthly_Sold!$G$2:$G$7864,$A76,Monthly_Sold!$B$2:$B$7864,B$2),4)</f>
        <v>2981.75</v>
      </c>
      <c r="C76" s="2" t="n">
        <f aca="false">ROUND(SUMIFS(Monthly_Sold!$H$2:$H$7864,Monthly_Sold!$G$2:$G$7864,$A76,Monthly_Sold!$B$2:$B$7864,C$2),4)</f>
        <v>3124.42</v>
      </c>
      <c r="D76" s="2" t="n">
        <f aca="false">ROUND(SUMIFS(Monthly_Sold!$H$2:$H$7864,Monthly_Sold!$G$2:$G$7864,$A76,Monthly_Sold!$B$2:$B$7864,D$2),4)</f>
        <v>2799.95</v>
      </c>
      <c r="E76" s="2" t="n">
        <f aca="false">ROUND(SUMIFS(Monthly_Sold!$H$2:$H$7864,Monthly_Sold!$G$2:$G$7864,$A76,Monthly_Sold!$B$2:$B$7864,E$2),4)</f>
        <v>2331.03</v>
      </c>
      <c r="F76" s="2" t="n">
        <f aca="false">ROUND(SUMIFS(Monthly_Sold!$H$2:$H$7864,Monthly_Sold!$G$2:$G$7864,$A76,Monthly_Sold!$B$2:$B$7864,F$2),4)</f>
        <v>4895.04</v>
      </c>
      <c r="G76" s="2" t="n">
        <f aca="false">ROUND(SUMIFS(Monthly_Sold!$H$2:$H$7864,Monthly_Sold!$G$2:$G$7864,$A76,Monthly_Sold!$B$2:$B$7864,G$2),4)</f>
        <v>4945.61</v>
      </c>
      <c r="H76" s="2" t="n">
        <f aca="false">ROUND(SUMIFS(Monthly_Sold!$H$2:$H$7864,Monthly_Sold!$G$2:$G$7864,$A76,Monthly_Sold!$B$2:$B$7864,H$2),4)</f>
        <v>1537.77</v>
      </c>
      <c r="I76" s="2" t="n">
        <f aca="false">ROUND(SUM(B76:H76),4)</f>
        <v>22615.57</v>
      </c>
      <c r="J76" s="6" t="n">
        <f aca="false">RANK(I76,$I$3:$I$182,0)+COUNTIF($I$3:I76,I76)-1</f>
        <v>3</v>
      </c>
      <c r="K76" s="6" t="n">
        <f aca="false">RANK(B76,$B$3:$B$182,0)+COUNTIF($B$3:B76,B76)-1</f>
        <v>7</v>
      </c>
      <c r="L76" s="6" t="n">
        <f aca="false">RANK(C76,$C$3:$C$182,0)+COUNTIF($C$3:C76,C76)-1</f>
        <v>5</v>
      </c>
      <c r="M76" s="6" t="n">
        <f aca="false">RANK(D76,$D$3:$D$182,0)+COUNTIF($D$3:D76,D76)-1</f>
        <v>4</v>
      </c>
      <c r="N76" s="6" t="n">
        <f aca="false">RANK(E76,$E$3:$E$182,0)+COUNTIF($E$3:E76,E76)-1</f>
        <v>5</v>
      </c>
      <c r="O76" s="6" t="n">
        <f aca="false">RANK(F76,$F$3:$F$182,0)+COUNTIF($F$3:F76,F76)-1</f>
        <v>2</v>
      </c>
      <c r="P76" s="6" t="n">
        <f aca="false">RANK(G76,$G$3:$G$182,0)+COUNTIF($G$3:G76,G76)-1</f>
        <v>2</v>
      </c>
      <c r="Q76" s="6" t="n">
        <f aca="false">RANK(H76,$H$3:$H$182,0)+COUNTIF($H$3:H76,H76)-1</f>
        <v>2</v>
      </c>
    </row>
    <row r="77" customFormat="false" ht="15" hidden="false" customHeight="false" outlineLevel="0" collapsed="false">
      <c r="A77" s="0" t="s">
        <v>190</v>
      </c>
      <c r="B77" s="2" t="n">
        <f aca="false">ROUND(SUMIFS(Monthly_Sold!$H$2:$H$7864,Monthly_Sold!$G$2:$G$7864,$A77,Monthly_Sold!$B$2:$B$7864,B$2),4)</f>
        <v>355.1</v>
      </c>
      <c r="C77" s="2" t="n">
        <f aca="false">ROUND(SUMIFS(Monthly_Sold!$H$2:$H$7864,Monthly_Sold!$G$2:$G$7864,$A77,Monthly_Sold!$B$2:$B$7864,C$2),4)</f>
        <v>307.88</v>
      </c>
      <c r="D77" s="2" t="n">
        <f aca="false">ROUND(SUMIFS(Monthly_Sold!$H$2:$H$7864,Monthly_Sold!$G$2:$G$7864,$A77,Monthly_Sold!$B$2:$B$7864,D$2),4)</f>
        <v>55.87</v>
      </c>
      <c r="E77" s="2" t="n">
        <f aca="false">ROUND(SUMIFS(Monthly_Sold!$H$2:$H$7864,Monthly_Sold!$G$2:$G$7864,$A77,Monthly_Sold!$B$2:$B$7864,E$2),4)</f>
        <v>0.3</v>
      </c>
      <c r="F77" s="2" t="n">
        <f aca="false">ROUND(SUMIFS(Monthly_Sold!$H$2:$H$7864,Monthly_Sold!$G$2:$G$7864,$A77,Monthly_Sold!$B$2:$B$7864,F$2),4)</f>
        <v>0</v>
      </c>
      <c r="G77" s="2" t="n">
        <f aca="false">ROUND(SUMIFS(Monthly_Sold!$H$2:$H$7864,Monthly_Sold!$G$2:$G$7864,$A77,Monthly_Sold!$B$2:$B$7864,G$2),4)</f>
        <v>0</v>
      </c>
      <c r="H77" s="2" t="n">
        <f aca="false">ROUND(SUMIFS(Monthly_Sold!$H$2:$H$7864,Monthly_Sold!$G$2:$G$7864,$A77,Monthly_Sold!$B$2:$B$7864,H$2),4)</f>
        <v>0</v>
      </c>
      <c r="I77" s="2" t="n">
        <f aca="false">ROUND(SUM(B77:H77),4)</f>
        <v>719.15</v>
      </c>
      <c r="J77" s="6" t="n">
        <f aca="false">RANK(I77,$I$3:$I$182,0)+COUNTIF($I$3:I77,I77)-1</f>
        <v>55</v>
      </c>
      <c r="K77" s="6" t="n">
        <f aca="false">RANK(B77,$B$3:$B$182,0)+COUNTIF($B$3:B77,B77)-1</f>
        <v>39</v>
      </c>
      <c r="L77" s="6" t="n">
        <f aca="false">RANK(C77,$C$3:$C$182,0)+COUNTIF($C$3:C77,C77)-1</f>
        <v>36</v>
      </c>
      <c r="M77" s="6" t="n">
        <f aca="false">RANK(D77,$D$3:$D$182,0)+COUNTIF($D$3:D77,D77)-1</f>
        <v>60</v>
      </c>
      <c r="N77" s="6" t="n">
        <f aca="false">RANK(E77,$E$3:$E$182,0)+COUNTIF($E$3:E77,E77)-1</f>
        <v>88</v>
      </c>
      <c r="O77" s="6" t="n">
        <f aca="false">RANK(F77,$F$3:$F$182,0)+COUNTIF($F$3:F77,F77)-1</f>
        <v>142</v>
      </c>
      <c r="P77" s="6" t="n">
        <f aca="false">RANK(G77,$G$3:$G$182,0)+COUNTIF($G$3:G77,G77)-1</f>
        <v>143</v>
      </c>
      <c r="Q77" s="6" t="n">
        <f aca="false">RANK(H77,$H$3:$H$182,0)+COUNTIF($H$3:H77,H77)-1</f>
        <v>127</v>
      </c>
    </row>
    <row r="78" customFormat="false" ht="15" hidden="false" customHeight="false" outlineLevel="0" collapsed="false">
      <c r="A78" s="0" t="s">
        <v>139</v>
      </c>
      <c r="B78" s="2" t="n">
        <f aca="false">ROUND(SUMIFS(Monthly_Sold!$H$2:$H$7864,Monthly_Sold!$G$2:$G$7864,$A78,Monthly_Sold!$B$2:$B$7864,B$2),4)</f>
        <v>0</v>
      </c>
      <c r="C78" s="2" t="n">
        <f aca="false">ROUND(SUMIFS(Monthly_Sold!$H$2:$H$7864,Monthly_Sold!$G$2:$G$7864,$A78,Monthly_Sold!$B$2:$B$7864,C$2),4)</f>
        <v>0</v>
      </c>
      <c r="D78" s="2" t="n">
        <f aca="false">ROUND(SUMIFS(Monthly_Sold!$H$2:$H$7864,Monthly_Sold!$G$2:$G$7864,$A78,Monthly_Sold!$B$2:$B$7864,D$2),4)</f>
        <v>24.11</v>
      </c>
      <c r="E78" s="2" t="n">
        <f aca="false">ROUND(SUMIFS(Monthly_Sold!$H$2:$H$7864,Monthly_Sold!$G$2:$G$7864,$A78,Monthly_Sold!$B$2:$B$7864,E$2),4)</f>
        <v>781.41</v>
      </c>
      <c r="F78" s="2" t="n">
        <f aca="false">ROUND(SUMIFS(Monthly_Sold!$H$2:$H$7864,Monthly_Sold!$G$2:$G$7864,$A78,Monthly_Sold!$B$2:$B$7864,F$2),4)</f>
        <v>976.21</v>
      </c>
      <c r="G78" s="2" t="n">
        <f aca="false">ROUND(SUMIFS(Monthly_Sold!$H$2:$H$7864,Monthly_Sold!$G$2:$G$7864,$A78,Monthly_Sold!$B$2:$B$7864,G$2),4)</f>
        <v>690.18</v>
      </c>
      <c r="H78" s="2" t="n">
        <f aca="false">ROUND(SUMIFS(Monthly_Sold!$H$2:$H$7864,Monthly_Sold!$G$2:$G$7864,$A78,Monthly_Sold!$B$2:$B$7864,H$2),4)</f>
        <v>360.79</v>
      </c>
      <c r="I78" s="2" t="n">
        <f aca="false">ROUND(SUM(B78:H78),4)</f>
        <v>2832.7</v>
      </c>
      <c r="J78" s="6" t="n">
        <f aca="false">RANK(I78,$I$3:$I$182,0)+COUNTIF($I$3:I78,I78)-1</f>
        <v>30</v>
      </c>
      <c r="K78" s="6" t="n">
        <f aca="false">RANK(B78,$B$3:$B$182,0)+COUNTIF($B$3:B78,B78)-1</f>
        <v>116</v>
      </c>
      <c r="L78" s="6" t="n">
        <f aca="false">RANK(C78,$C$3:$C$182,0)+COUNTIF($C$3:C78,C78)-1</f>
        <v>122</v>
      </c>
      <c r="M78" s="6" t="n">
        <f aca="false">RANK(D78,$D$3:$D$182,0)+COUNTIF($D$3:D78,D78)-1</f>
        <v>68</v>
      </c>
      <c r="N78" s="6" t="n">
        <f aca="false">RANK(E78,$E$3:$E$182,0)+COUNTIF($E$3:E78,E78)-1</f>
        <v>21</v>
      </c>
      <c r="O78" s="6" t="n">
        <f aca="false">RANK(F78,$F$3:$F$182,0)+COUNTIF($F$3:F78,F78)-1</f>
        <v>21</v>
      </c>
      <c r="P78" s="6" t="n">
        <f aca="false">RANK(G78,$G$3:$G$182,0)+COUNTIF($G$3:G78,G78)-1</f>
        <v>24</v>
      </c>
      <c r="Q78" s="6" t="n">
        <f aca="false">RANK(H78,$H$3:$H$182,0)+COUNTIF($H$3:H78,H78)-1</f>
        <v>15</v>
      </c>
    </row>
    <row r="79" customFormat="false" ht="15" hidden="false" customHeight="false" outlineLevel="0" collapsed="false">
      <c r="A79" s="0" t="s">
        <v>132</v>
      </c>
      <c r="B79" s="2" t="n">
        <f aca="false">ROUND(SUMIFS(Monthly_Sold!$H$2:$H$7864,Monthly_Sold!$G$2:$G$7864,$A79,Monthly_Sold!$B$2:$B$7864,B$2),4)</f>
        <v>0</v>
      </c>
      <c r="C79" s="2" t="n">
        <f aca="false">ROUND(SUMIFS(Monthly_Sold!$H$2:$H$7864,Monthly_Sold!$G$2:$G$7864,$A79,Monthly_Sold!$B$2:$B$7864,C$2),4)</f>
        <v>11.41</v>
      </c>
      <c r="D79" s="2" t="n">
        <f aca="false">ROUND(SUMIFS(Monthly_Sold!$H$2:$H$7864,Monthly_Sold!$G$2:$G$7864,$A79,Monthly_Sold!$B$2:$B$7864,D$2),4)</f>
        <v>10.35</v>
      </c>
      <c r="E79" s="2" t="n">
        <f aca="false">ROUND(SUMIFS(Monthly_Sold!$H$2:$H$7864,Monthly_Sold!$G$2:$G$7864,$A79,Monthly_Sold!$B$2:$B$7864,E$2),4)</f>
        <v>3.57</v>
      </c>
      <c r="F79" s="2" t="n">
        <f aca="false">ROUND(SUMIFS(Monthly_Sold!$H$2:$H$7864,Monthly_Sold!$G$2:$G$7864,$A79,Monthly_Sold!$B$2:$B$7864,F$2),4)</f>
        <v>305.62</v>
      </c>
      <c r="G79" s="2" t="n">
        <f aca="false">ROUND(SUMIFS(Monthly_Sold!$H$2:$H$7864,Monthly_Sold!$G$2:$G$7864,$A79,Monthly_Sold!$B$2:$B$7864,G$2),4)</f>
        <v>1161.92</v>
      </c>
      <c r="H79" s="2" t="n">
        <f aca="false">ROUND(SUMIFS(Monthly_Sold!$H$2:$H$7864,Monthly_Sold!$G$2:$G$7864,$A79,Monthly_Sold!$B$2:$B$7864,H$2),4)</f>
        <v>1295.18</v>
      </c>
      <c r="I79" s="2" t="n">
        <f aca="false">ROUND(SUM(B79:H79),4)</f>
        <v>2788.05</v>
      </c>
      <c r="J79" s="6" t="n">
        <f aca="false">RANK(I79,$I$3:$I$182,0)+COUNTIF($I$3:I79,I79)-1</f>
        <v>31</v>
      </c>
      <c r="K79" s="6" t="n">
        <f aca="false">RANK(B79,$B$3:$B$182,0)+COUNTIF($B$3:B79,B79)-1</f>
        <v>117</v>
      </c>
      <c r="L79" s="6" t="n">
        <f aca="false">RANK(C79,$C$3:$C$182,0)+COUNTIF($C$3:C79,C79)-1</f>
        <v>70</v>
      </c>
      <c r="M79" s="6" t="n">
        <f aca="false">RANK(D79,$D$3:$D$182,0)+COUNTIF($D$3:D79,D79)-1</f>
        <v>76</v>
      </c>
      <c r="N79" s="6" t="n">
        <f aca="false">RANK(E79,$E$3:$E$182,0)+COUNTIF($E$3:E79,E79)-1</f>
        <v>80</v>
      </c>
      <c r="O79" s="6" t="n">
        <f aca="false">RANK(F79,$F$3:$F$182,0)+COUNTIF($F$3:F79,F79)-1</f>
        <v>32</v>
      </c>
      <c r="P79" s="6" t="n">
        <f aca="false">RANK(G79,$G$3:$G$182,0)+COUNTIF($G$3:G79,G79)-1</f>
        <v>17</v>
      </c>
      <c r="Q79" s="6" t="n">
        <f aca="false">RANK(H79,$H$3:$H$182,0)+COUNTIF($H$3:H79,H79)-1</f>
        <v>4</v>
      </c>
    </row>
    <row r="80" customFormat="false" ht="15" hidden="false" customHeight="false" outlineLevel="0" collapsed="false">
      <c r="A80" s="0" t="s">
        <v>611</v>
      </c>
      <c r="B80" s="2" t="n">
        <f aca="false">ROUND(SUMIFS(Monthly_Sold!$H$2:$H$7864,Monthly_Sold!$G$2:$G$7864,$A80,Monthly_Sold!$B$2:$B$7864,B$2),4)</f>
        <v>0</v>
      </c>
      <c r="C80" s="2" t="n">
        <f aca="false">ROUND(SUMIFS(Monthly_Sold!$H$2:$H$7864,Monthly_Sold!$G$2:$G$7864,$A80,Monthly_Sold!$B$2:$B$7864,C$2),4)</f>
        <v>0</v>
      </c>
      <c r="D80" s="2" t="n">
        <f aca="false">ROUND(SUMIFS(Monthly_Sold!$H$2:$H$7864,Monthly_Sold!$G$2:$G$7864,$A80,Monthly_Sold!$B$2:$B$7864,D$2),4)</f>
        <v>0</v>
      </c>
      <c r="E80" s="2" t="n">
        <f aca="false">ROUND(SUMIFS(Monthly_Sold!$H$2:$H$7864,Monthly_Sold!$G$2:$G$7864,$A80,Monthly_Sold!$B$2:$B$7864,E$2),4)</f>
        <v>0</v>
      </c>
      <c r="F80" s="2" t="n">
        <f aca="false">ROUND(SUMIFS(Monthly_Sold!$H$2:$H$7864,Monthly_Sold!$G$2:$G$7864,$A80,Monthly_Sold!$B$2:$B$7864,F$2),4)</f>
        <v>0</v>
      </c>
      <c r="G80" s="2" t="n">
        <f aca="false">ROUND(SUMIFS(Monthly_Sold!$H$2:$H$7864,Monthly_Sold!$G$2:$G$7864,$A80,Monthly_Sold!$B$2:$B$7864,G$2),4)</f>
        <v>0.1603</v>
      </c>
      <c r="H80" s="2" t="n">
        <f aca="false">ROUND(SUMIFS(Monthly_Sold!$H$2:$H$7864,Monthly_Sold!$G$2:$G$7864,$A80,Monthly_Sold!$B$2:$B$7864,H$2),4)</f>
        <v>0</v>
      </c>
      <c r="I80" s="2" t="n">
        <f aca="false">ROUND(SUM(B80:H80),4)</f>
        <v>0.1603</v>
      </c>
      <c r="J80" s="6" t="n">
        <f aca="false">RANK(I80,$I$3:$I$182,0)+COUNTIF($I$3:I80,I80)-1</f>
        <v>168</v>
      </c>
      <c r="K80" s="6" t="n">
        <f aca="false">RANK(B80,$B$3:$B$182,0)+COUNTIF($B$3:B80,B80)-1</f>
        <v>118</v>
      </c>
      <c r="L80" s="6" t="n">
        <f aca="false">RANK(C80,$C$3:$C$182,0)+COUNTIF($C$3:C80,C80)-1</f>
        <v>123</v>
      </c>
      <c r="M80" s="6" t="n">
        <f aca="false">RANK(D80,$D$3:$D$182,0)+COUNTIF($D$3:D80,D80)-1</f>
        <v>123</v>
      </c>
      <c r="N80" s="6" t="n">
        <f aca="false">RANK(E80,$E$3:$E$182,0)+COUNTIF($E$3:E80,E80)-1</f>
        <v>126</v>
      </c>
      <c r="O80" s="6" t="n">
        <f aca="false">RANK(F80,$F$3:$F$182,0)+COUNTIF($F$3:F80,F80)-1</f>
        <v>143</v>
      </c>
      <c r="P80" s="6" t="n">
        <f aca="false">RANK(G80,$G$3:$G$182,0)+COUNTIF($G$3:G80,G80)-1</f>
        <v>106</v>
      </c>
      <c r="Q80" s="6" t="n">
        <f aca="false">RANK(H80,$H$3:$H$182,0)+COUNTIF($H$3:H80,H80)-1</f>
        <v>128</v>
      </c>
    </row>
    <row r="81" customFormat="false" ht="15" hidden="false" customHeight="false" outlineLevel="0" collapsed="false">
      <c r="A81" s="0" t="s">
        <v>432</v>
      </c>
      <c r="B81" s="2" t="n">
        <f aca="false">ROUND(SUMIFS(Monthly_Sold!$H$2:$H$7864,Monthly_Sold!$G$2:$G$7864,$A81,Monthly_Sold!$B$2:$B$7864,B$2),4)</f>
        <v>0</v>
      </c>
      <c r="C81" s="2" t="n">
        <f aca="false">ROUND(SUMIFS(Monthly_Sold!$H$2:$H$7864,Monthly_Sold!$G$2:$G$7864,$A81,Monthly_Sold!$B$2:$B$7864,C$2),4)</f>
        <v>0</v>
      </c>
      <c r="D81" s="2" t="n">
        <f aca="false">ROUND(SUMIFS(Monthly_Sold!$H$2:$H$7864,Monthly_Sold!$G$2:$G$7864,$A81,Monthly_Sold!$B$2:$B$7864,D$2),4)</f>
        <v>0</v>
      </c>
      <c r="E81" s="2" t="n">
        <f aca="false">ROUND(SUMIFS(Monthly_Sold!$H$2:$H$7864,Monthly_Sold!$G$2:$G$7864,$A81,Monthly_Sold!$B$2:$B$7864,E$2),4)</f>
        <v>0</v>
      </c>
      <c r="F81" s="2" t="n">
        <f aca="false">ROUND(SUMIFS(Monthly_Sold!$H$2:$H$7864,Monthly_Sold!$G$2:$G$7864,$A81,Monthly_Sold!$B$2:$B$7864,F$2),4)</f>
        <v>22.27</v>
      </c>
      <c r="G81" s="2" t="n">
        <f aca="false">ROUND(SUMIFS(Monthly_Sold!$H$2:$H$7864,Monthly_Sold!$G$2:$G$7864,$A81,Monthly_Sold!$B$2:$B$7864,G$2),4)</f>
        <v>26.43</v>
      </c>
      <c r="H81" s="2" t="n">
        <f aca="false">ROUND(SUMIFS(Monthly_Sold!$H$2:$H$7864,Monthly_Sold!$G$2:$G$7864,$A81,Monthly_Sold!$B$2:$B$7864,H$2),4)</f>
        <v>11.76</v>
      </c>
      <c r="I81" s="2" t="n">
        <f aca="false">ROUND(SUM(B81:H81),4)</f>
        <v>60.46</v>
      </c>
      <c r="J81" s="6" t="n">
        <f aca="false">RANK(I81,$I$3:$I$182,0)+COUNTIF($I$3:I81,I81)-1</f>
        <v>100</v>
      </c>
      <c r="K81" s="6" t="n">
        <f aca="false">RANK(B81,$B$3:$B$182,0)+COUNTIF($B$3:B81,B81)-1</f>
        <v>119</v>
      </c>
      <c r="L81" s="6" t="n">
        <f aca="false">RANK(C81,$C$3:$C$182,0)+COUNTIF($C$3:C81,C81)-1</f>
        <v>124</v>
      </c>
      <c r="M81" s="6" t="n">
        <f aca="false">RANK(D81,$D$3:$D$182,0)+COUNTIF($D$3:D81,D81)-1</f>
        <v>124</v>
      </c>
      <c r="N81" s="6" t="n">
        <f aca="false">RANK(E81,$E$3:$E$182,0)+COUNTIF($E$3:E81,E81)-1</f>
        <v>127</v>
      </c>
      <c r="O81" s="6" t="n">
        <f aca="false">RANK(F81,$F$3:$F$182,0)+COUNTIF($F$3:F81,F81)-1</f>
        <v>82</v>
      </c>
      <c r="P81" s="6" t="n">
        <f aca="false">RANK(G81,$G$3:$G$182,0)+COUNTIF($G$3:G81,G81)-1</f>
        <v>78</v>
      </c>
      <c r="Q81" s="6" t="n">
        <f aca="false">RANK(H81,$H$3:$H$182,0)+COUNTIF($H$3:H81,H81)-1</f>
        <v>65</v>
      </c>
    </row>
    <row r="82" customFormat="false" ht="15" hidden="false" customHeight="false" outlineLevel="0" collapsed="false">
      <c r="A82" s="0" t="s">
        <v>416</v>
      </c>
      <c r="B82" s="2" t="n">
        <f aca="false">ROUND(SUMIFS(Monthly_Sold!$H$2:$H$7864,Monthly_Sold!$G$2:$G$7864,$A82,Monthly_Sold!$B$2:$B$7864,B$2),4)</f>
        <v>0</v>
      </c>
      <c r="C82" s="2" t="n">
        <f aca="false">ROUND(SUMIFS(Monthly_Sold!$H$2:$H$7864,Monthly_Sold!$G$2:$G$7864,$A82,Monthly_Sold!$B$2:$B$7864,C$2),4)</f>
        <v>0</v>
      </c>
      <c r="D82" s="2" t="n">
        <f aca="false">ROUND(SUMIFS(Monthly_Sold!$H$2:$H$7864,Monthly_Sold!$G$2:$G$7864,$A82,Monthly_Sold!$B$2:$B$7864,D$2),4)</f>
        <v>13.82</v>
      </c>
      <c r="E82" s="2" t="n">
        <f aca="false">ROUND(SUMIFS(Monthly_Sold!$H$2:$H$7864,Monthly_Sold!$G$2:$G$7864,$A82,Monthly_Sold!$B$2:$B$7864,E$2),4)</f>
        <v>21</v>
      </c>
      <c r="F82" s="2" t="n">
        <f aca="false">ROUND(SUMIFS(Monthly_Sold!$H$2:$H$7864,Monthly_Sold!$G$2:$G$7864,$A82,Monthly_Sold!$B$2:$B$7864,F$2),4)</f>
        <v>0</v>
      </c>
      <c r="G82" s="2" t="n">
        <f aca="false">ROUND(SUMIFS(Monthly_Sold!$H$2:$H$7864,Monthly_Sold!$G$2:$G$7864,$A82,Monthly_Sold!$B$2:$B$7864,G$2),4)</f>
        <v>0</v>
      </c>
      <c r="H82" s="2" t="n">
        <f aca="false">ROUND(SUMIFS(Monthly_Sold!$H$2:$H$7864,Monthly_Sold!$G$2:$G$7864,$A82,Monthly_Sold!$B$2:$B$7864,H$2),4)</f>
        <v>0</v>
      </c>
      <c r="I82" s="2" t="n">
        <f aca="false">ROUND(SUM(B82:H82),4)</f>
        <v>34.82</v>
      </c>
      <c r="J82" s="6" t="n">
        <f aca="false">RANK(I82,$I$3:$I$182,0)+COUNTIF($I$3:I82,I82)-1</f>
        <v>110</v>
      </c>
      <c r="K82" s="6" t="n">
        <f aca="false">RANK(B82,$B$3:$B$182,0)+COUNTIF($B$3:B82,B82)-1</f>
        <v>120</v>
      </c>
      <c r="L82" s="6" t="n">
        <f aca="false">RANK(C82,$C$3:$C$182,0)+COUNTIF($C$3:C82,C82)-1</f>
        <v>125</v>
      </c>
      <c r="M82" s="6" t="n">
        <f aca="false">RANK(D82,$D$3:$D$182,0)+COUNTIF($D$3:D82,D82)-1</f>
        <v>73</v>
      </c>
      <c r="N82" s="6" t="n">
        <f aca="false">RANK(E82,$E$3:$E$182,0)+COUNTIF($E$3:E82,E82)-1</f>
        <v>73</v>
      </c>
      <c r="O82" s="6" t="n">
        <f aca="false">RANK(F82,$F$3:$F$182,0)+COUNTIF($F$3:F82,F82)-1</f>
        <v>144</v>
      </c>
      <c r="P82" s="6" t="n">
        <f aca="false">RANK(G82,$G$3:$G$182,0)+COUNTIF($G$3:G82,G82)-1</f>
        <v>144</v>
      </c>
      <c r="Q82" s="6" t="n">
        <f aca="false">RANK(H82,$H$3:$H$182,0)+COUNTIF($H$3:H82,H82)-1</f>
        <v>129</v>
      </c>
    </row>
    <row r="83" customFormat="false" ht="15" hidden="false" customHeight="false" outlineLevel="0" collapsed="false">
      <c r="A83" s="0" t="s">
        <v>123</v>
      </c>
      <c r="B83" s="2" t="n">
        <f aca="false">ROUND(SUMIFS(Monthly_Sold!$H$2:$H$7864,Monthly_Sold!$G$2:$G$7864,$A83,Monthly_Sold!$B$2:$B$7864,B$2),4)</f>
        <v>475.32</v>
      </c>
      <c r="C83" s="2" t="n">
        <f aca="false">ROUND(SUMIFS(Monthly_Sold!$H$2:$H$7864,Monthly_Sold!$G$2:$G$7864,$A83,Monthly_Sold!$B$2:$B$7864,C$2),4)</f>
        <v>324.16</v>
      </c>
      <c r="D83" s="2" t="n">
        <f aca="false">ROUND(SUMIFS(Monthly_Sold!$H$2:$H$7864,Monthly_Sold!$G$2:$G$7864,$A83,Monthly_Sold!$B$2:$B$7864,D$2),4)</f>
        <v>211.44</v>
      </c>
      <c r="E83" s="2" t="n">
        <f aca="false">ROUND(SUMIFS(Monthly_Sold!$H$2:$H$7864,Monthly_Sold!$G$2:$G$7864,$A83,Monthly_Sold!$B$2:$B$7864,E$2),4)</f>
        <v>340.38</v>
      </c>
      <c r="F83" s="2" t="n">
        <f aca="false">ROUND(SUMIFS(Monthly_Sold!$H$2:$H$7864,Monthly_Sold!$G$2:$G$7864,$A83,Monthly_Sold!$B$2:$B$7864,F$2),4)</f>
        <v>633.24</v>
      </c>
      <c r="G83" s="2" t="n">
        <f aca="false">ROUND(SUMIFS(Monthly_Sold!$H$2:$H$7864,Monthly_Sold!$G$2:$G$7864,$A83,Monthly_Sold!$B$2:$B$7864,G$2),4)</f>
        <v>328.25</v>
      </c>
      <c r="H83" s="2" t="n">
        <f aca="false">ROUND(SUMIFS(Monthly_Sold!$H$2:$H$7864,Monthly_Sold!$G$2:$G$7864,$A83,Monthly_Sold!$B$2:$B$7864,H$2),4)</f>
        <v>30.76</v>
      </c>
      <c r="I83" s="2" t="n">
        <f aca="false">ROUND(SUM(B83:H83),4)</f>
        <v>2343.55</v>
      </c>
      <c r="J83" s="6" t="n">
        <f aca="false">RANK(I83,$I$3:$I$182,0)+COUNTIF($I$3:I83,I83)-1</f>
        <v>34</v>
      </c>
      <c r="K83" s="6" t="n">
        <f aca="false">RANK(B83,$B$3:$B$182,0)+COUNTIF($B$3:B83,B83)-1</f>
        <v>26</v>
      </c>
      <c r="L83" s="6" t="n">
        <f aca="false">RANK(C83,$C$3:$C$182,0)+COUNTIF($C$3:C83,C83)-1</f>
        <v>34</v>
      </c>
      <c r="M83" s="6" t="n">
        <f aca="false">RANK(D83,$D$3:$D$182,0)+COUNTIF($D$3:D83,D83)-1</f>
        <v>39</v>
      </c>
      <c r="N83" s="6" t="n">
        <f aca="false">RANK(E83,$E$3:$E$182,0)+COUNTIF($E$3:E83,E83)-1</f>
        <v>31</v>
      </c>
      <c r="O83" s="6" t="n">
        <f aca="false">RANK(F83,$F$3:$F$182,0)+COUNTIF($F$3:F83,F83)-1</f>
        <v>27</v>
      </c>
      <c r="P83" s="6" t="n">
        <f aca="false">RANK(G83,$G$3:$G$182,0)+COUNTIF($G$3:G83,G83)-1</f>
        <v>36</v>
      </c>
      <c r="Q83" s="6" t="n">
        <f aca="false">RANK(H83,$H$3:$H$182,0)+COUNTIF($H$3:H83,H83)-1</f>
        <v>53</v>
      </c>
    </row>
    <row r="84" customFormat="false" ht="15" hidden="false" customHeight="false" outlineLevel="0" collapsed="false">
      <c r="A84" s="0" t="s">
        <v>47</v>
      </c>
      <c r="B84" s="2" t="n">
        <f aca="false">ROUND(SUMIFS(Monthly_Sold!$H$2:$H$7864,Monthly_Sold!$G$2:$G$7864,$A84,Monthly_Sold!$B$2:$B$7864,B$2),4)</f>
        <v>725.93</v>
      </c>
      <c r="C84" s="2" t="n">
        <f aca="false">ROUND(SUMIFS(Monthly_Sold!$H$2:$H$7864,Monthly_Sold!$G$2:$G$7864,$A84,Monthly_Sold!$B$2:$B$7864,C$2),4)</f>
        <v>3006.33</v>
      </c>
      <c r="D84" s="2" t="n">
        <f aca="false">ROUND(SUMIFS(Monthly_Sold!$H$2:$H$7864,Monthly_Sold!$G$2:$G$7864,$A84,Monthly_Sold!$B$2:$B$7864,D$2),4)</f>
        <v>2221.31</v>
      </c>
      <c r="E84" s="2" t="n">
        <f aca="false">ROUND(SUMIFS(Monthly_Sold!$H$2:$H$7864,Monthly_Sold!$G$2:$G$7864,$A84,Monthly_Sold!$B$2:$B$7864,E$2),4)</f>
        <v>728.16</v>
      </c>
      <c r="F84" s="2" t="n">
        <f aca="false">ROUND(SUMIFS(Monthly_Sold!$H$2:$H$7864,Monthly_Sold!$G$2:$G$7864,$A84,Monthly_Sold!$B$2:$B$7864,F$2),4)</f>
        <v>2036.65</v>
      </c>
      <c r="G84" s="2" t="n">
        <f aca="false">ROUND(SUMIFS(Monthly_Sold!$H$2:$H$7864,Monthly_Sold!$G$2:$G$7864,$A84,Monthly_Sold!$B$2:$B$7864,G$2),4)</f>
        <v>1040.05</v>
      </c>
      <c r="H84" s="2" t="n">
        <f aca="false">ROUND(SUMIFS(Monthly_Sold!$H$2:$H$7864,Monthly_Sold!$G$2:$G$7864,$A84,Monthly_Sold!$B$2:$B$7864,H$2),4)</f>
        <v>150.03</v>
      </c>
      <c r="I84" s="2" t="n">
        <f aca="false">ROUND(SUM(B84:H84),4)</f>
        <v>9908.46</v>
      </c>
      <c r="J84" s="6" t="n">
        <f aca="false">RANK(I84,$I$3:$I$182,0)+COUNTIF($I$3:I84,I84)-1</f>
        <v>12</v>
      </c>
      <c r="K84" s="6" t="n">
        <f aca="false">RANK(B84,$B$3:$B$182,0)+COUNTIF($B$3:B84,B84)-1</f>
        <v>22</v>
      </c>
      <c r="L84" s="6" t="n">
        <f aca="false">RANK(C84,$C$3:$C$182,0)+COUNTIF($C$3:C84,C84)-1</f>
        <v>7</v>
      </c>
      <c r="M84" s="6" t="n">
        <f aca="false">RANK(D84,$D$3:$D$182,0)+COUNTIF($D$3:D84,D84)-1</f>
        <v>7</v>
      </c>
      <c r="N84" s="6" t="n">
        <f aca="false">RANK(E84,$E$3:$E$182,0)+COUNTIF($E$3:E84,E84)-1</f>
        <v>23</v>
      </c>
      <c r="O84" s="6" t="n">
        <f aca="false">RANK(F84,$F$3:$F$182,0)+COUNTIF($F$3:F84,F84)-1</f>
        <v>7</v>
      </c>
      <c r="P84" s="6" t="n">
        <f aca="false">RANK(G84,$G$3:$G$182,0)+COUNTIF($G$3:G84,G84)-1</f>
        <v>19</v>
      </c>
      <c r="Q84" s="6" t="n">
        <f aca="false">RANK(H84,$H$3:$H$182,0)+COUNTIF($H$3:H84,H84)-1</f>
        <v>25</v>
      </c>
    </row>
    <row r="85" customFormat="false" ht="15" hidden="false" customHeight="false" outlineLevel="0" collapsed="false">
      <c r="A85" s="0" t="s">
        <v>421</v>
      </c>
      <c r="B85" s="2" t="n">
        <f aca="false">ROUND(SUMIFS(Monthly_Sold!$H$2:$H$7864,Monthly_Sold!$G$2:$G$7864,$A85,Monthly_Sold!$B$2:$B$7864,B$2),4)</f>
        <v>0</v>
      </c>
      <c r="C85" s="2" t="n">
        <f aca="false">ROUND(SUMIFS(Monthly_Sold!$H$2:$H$7864,Monthly_Sold!$G$2:$G$7864,$A85,Monthly_Sold!$B$2:$B$7864,C$2),4)</f>
        <v>0</v>
      </c>
      <c r="D85" s="2" t="n">
        <f aca="false">ROUND(SUMIFS(Monthly_Sold!$H$2:$H$7864,Monthly_Sold!$G$2:$G$7864,$A85,Monthly_Sold!$B$2:$B$7864,D$2),4)</f>
        <v>0</v>
      </c>
      <c r="E85" s="2" t="n">
        <f aca="false">ROUND(SUMIFS(Monthly_Sold!$H$2:$H$7864,Monthly_Sold!$G$2:$G$7864,$A85,Monthly_Sold!$B$2:$B$7864,E$2),4)</f>
        <v>1.63</v>
      </c>
      <c r="F85" s="2" t="n">
        <f aca="false">ROUND(SUMIFS(Monthly_Sold!$H$2:$H$7864,Monthly_Sold!$G$2:$G$7864,$A85,Monthly_Sold!$B$2:$B$7864,F$2),4)</f>
        <v>43.95</v>
      </c>
      <c r="G85" s="2" t="n">
        <f aca="false">ROUND(SUMIFS(Monthly_Sold!$H$2:$H$7864,Monthly_Sold!$G$2:$G$7864,$A85,Monthly_Sold!$B$2:$B$7864,G$2),4)</f>
        <v>0</v>
      </c>
      <c r="H85" s="2" t="n">
        <f aca="false">ROUND(SUMIFS(Monthly_Sold!$H$2:$H$7864,Monthly_Sold!$G$2:$G$7864,$A85,Monthly_Sold!$B$2:$B$7864,H$2),4)</f>
        <v>0</v>
      </c>
      <c r="I85" s="2" t="n">
        <f aca="false">ROUND(SUM(B85:H85),4)</f>
        <v>45.58</v>
      </c>
      <c r="J85" s="6" t="n">
        <f aca="false">RANK(I85,$I$3:$I$182,0)+COUNTIF($I$3:I85,I85)-1</f>
        <v>105</v>
      </c>
      <c r="K85" s="6" t="n">
        <f aca="false">RANK(B85,$B$3:$B$182,0)+COUNTIF($B$3:B85,B85)-1</f>
        <v>121</v>
      </c>
      <c r="L85" s="6" t="n">
        <f aca="false">RANK(C85,$C$3:$C$182,0)+COUNTIF($C$3:C85,C85)-1</f>
        <v>126</v>
      </c>
      <c r="M85" s="6" t="n">
        <f aca="false">RANK(D85,$D$3:$D$182,0)+COUNTIF($D$3:D85,D85)-1</f>
        <v>125</v>
      </c>
      <c r="N85" s="6" t="n">
        <f aca="false">RANK(E85,$E$3:$E$182,0)+COUNTIF($E$3:E85,E85)-1</f>
        <v>84</v>
      </c>
      <c r="O85" s="6" t="n">
        <f aca="false">RANK(F85,$F$3:$F$182,0)+COUNTIF($F$3:F85,F85)-1</f>
        <v>72</v>
      </c>
      <c r="P85" s="6" t="n">
        <f aca="false">RANK(G85,$G$3:$G$182,0)+COUNTIF($G$3:G85,G85)-1</f>
        <v>145</v>
      </c>
      <c r="Q85" s="6" t="n">
        <f aca="false">RANK(H85,$H$3:$H$182,0)+COUNTIF($H$3:H85,H85)-1</f>
        <v>130</v>
      </c>
    </row>
    <row r="86" customFormat="false" ht="15" hidden="false" customHeight="false" outlineLevel="0" collapsed="false">
      <c r="A86" s="0" t="s">
        <v>71</v>
      </c>
      <c r="B86" s="2" t="n">
        <f aca="false">ROUND(SUMIFS(Monthly_Sold!$H$2:$H$7864,Monthly_Sold!$G$2:$G$7864,$A86,Monthly_Sold!$B$2:$B$7864,B$2),4)</f>
        <v>144.02</v>
      </c>
      <c r="C86" s="2" t="n">
        <f aca="false">ROUND(SUMIFS(Monthly_Sold!$H$2:$H$7864,Monthly_Sold!$G$2:$G$7864,$A86,Monthly_Sold!$B$2:$B$7864,C$2),4)</f>
        <v>1371.48</v>
      </c>
      <c r="D86" s="2" t="n">
        <f aca="false">ROUND(SUMIFS(Monthly_Sold!$H$2:$H$7864,Monthly_Sold!$G$2:$G$7864,$A86,Monthly_Sold!$B$2:$B$7864,D$2),4)</f>
        <v>1118.21</v>
      </c>
      <c r="E86" s="2" t="n">
        <f aca="false">ROUND(SUMIFS(Monthly_Sold!$H$2:$H$7864,Monthly_Sold!$G$2:$G$7864,$A86,Monthly_Sold!$B$2:$B$7864,E$2),4)</f>
        <v>190.92</v>
      </c>
      <c r="F86" s="2" t="n">
        <f aca="false">ROUND(SUMIFS(Monthly_Sold!$H$2:$H$7864,Monthly_Sold!$G$2:$G$7864,$A86,Monthly_Sold!$B$2:$B$7864,F$2),4)</f>
        <v>164.83</v>
      </c>
      <c r="G86" s="2" t="n">
        <f aca="false">ROUND(SUMIFS(Monthly_Sold!$H$2:$H$7864,Monthly_Sold!$G$2:$G$7864,$A86,Monthly_Sold!$B$2:$B$7864,G$2),4)</f>
        <v>273.13</v>
      </c>
      <c r="H86" s="2" t="n">
        <f aca="false">ROUND(SUMIFS(Monthly_Sold!$H$2:$H$7864,Monthly_Sold!$G$2:$G$7864,$A86,Monthly_Sold!$B$2:$B$7864,H$2),4)</f>
        <v>25.31</v>
      </c>
      <c r="I86" s="2" t="n">
        <f aca="false">ROUND(SUM(B86:H86),4)</f>
        <v>3287.9</v>
      </c>
      <c r="J86" s="6" t="n">
        <f aca="false">RANK(I86,$I$3:$I$182,0)+COUNTIF($I$3:I86,I86)-1</f>
        <v>28</v>
      </c>
      <c r="K86" s="6" t="n">
        <f aca="false">RANK(B86,$B$3:$B$182,0)+COUNTIF($B$3:B86,B86)-1</f>
        <v>52</v>
      </c>
      <c r="L86" s="6" t="n">
        <f aca="false">RANK(C86,$C$3:$C$182,0)+COUNTIF($C$3:C86,C86)-1</f>
        <v>17</v>
      </c>
      <c r="M86" s="6" t="n">
        <f aca="false">RANK(D86,$D$3:$D$182,0)+COUNTIF($D$3:D86,D86)-1</f>
        <v>19</v>
      </c>
      <c r="N86" s="6" t="n">
        <f aca="false">RANK(E86,$E$3:$E$182,0)+COUNTIF($E$3:E86,E86)-1</f>
        <v>40</v>
      </c>
      <c r="O86" s="6" t="n">
        <f aca="false">RANK(F86,$F$3:$F$182,0)+COUNTIF($F$3:F86,F86)-1</f>
        <v>43</v>
      </c>
      <c r="P86" s="6" t="n">
        <f aca="false">RANK(G86,$G$3:$G$182,0)+COUNTIF($G$3:G86,G86)-1</f>
        <v>40</v>
      </c>
      <c r="Q86" s="6" t="n">
        <f aca="false">RANK(H86,$H$3:$H$182,0)+COUNTIF($H$3:H86,H86)-1</f>
        <v>57</v>
      </c>
    </row>
    <row r="87" customFormat="false" ht="15" hidden="false" customHeight="false" outlineLevel="0" collapsed="false">
      <c r="A87" s="0" t="s">
        <v>597</v>
      </c>
      <c r="B87" s="2" t="n">
        <f aca="false">ROUND(SUMIFS(Monthly_Sold!$H$2:$H$7864,Monthly_Sold!$G$2:$G$7864,$A87,Monthly_Sold!$B$2:$B$7864,B$2),4)</f>
        <v>0</v>
      </c>
      <c r="C87" s="2" t="n">
        <f aca="false">ROUND(SUMIFS(Monthly_Sold!$H$2:$H$7864,Monthly_Sold!$G$2:$G$7864,$A87,Monthly_Sold!$B$2:$B$7864,C$2),4)</f>
        <v>0</v>
      </c>
      <c r="D87" s="2" t="n">
        <f aca="false">ROUND(SUMIFS(Monthly_Sold!$H$2:$H$7864,Monthly_Sold!$G$2:$G$7864,$A87,Monthly_Sold!$B$2:$B$7864,D$2),4)</f>
        <v>0</v>
      </c>
      <c r="E87" s="2" t="n">
        <f aca="false">ROUND(SUMIFS(Monthly_Sold!$H$2:$H$7864,Monthly_Sold!$G$2:$G$7864,$A87,Monthly_Sold!$B$2:$B$7864,E$2),4)</f>
        <v>0</v>
      </c>
      <c r="F87" s="2" t="n">
        <f aca="false">ROUND(SUMIFS(Monthly_Sold!$H$2:$H$7864,Monthly_Sold!$G$2:$G$7864,$A87,Monthly_Sold!$B$2:$B$7864,F$2),4)</f>
        <v>0</v>
      </c>
      <c r="G87" s="2" t="n">
        <f aca="false">ROUND(SUMIFS(Monthly_Sold!$H$2:$H$7864,Monthly_Sold!$G$2:$G$7864,$A87,Monthly_Sold!$B$2:$B$7864,G$2),4)</f>
        <v>0</v>
      </c>
      <c r="H87" s="2" t="n">
        <f aca="false">ROUND(SUMIFS(Monthly_Sold!$H$2:$H$7864,Monthly_Sold!$G$2:$G$7864,$A87,Monthly_Sold!$B$2:$B$7864,H$2),4)</f>
        <v>0.43</v>
      </c>
      <c r="I87" s="2" t="n">
        <f aca="false">ROUND(SUM(B87:H87),4)</f>
        <v>0.43</v>
      </c>
      <c r="J87" s="6" t="n">
        <f aca="false">RANK(I87,$I$3:$I$182,0)+COUNTIF($I$3:I87,I87)-1</f>
        <v>162</v>
      </c>
      <c r="K87" s="6" t="n">
        <f aca="false">RANK(B87,$B$3:$B$182,0)+COUNTIF($B$3:B87,B87)-1</f>
        <v>122</v>
      </c>
      <c r="L87" s="6" t="n">
        <f aca="false">RANK(C87,$C$3:$C$182,0)+COUNTIF($C$3:C87,C87)-1</f>
        <v>127</v>
      </c>
      <c r="M87" s="6" t="n">
        <f aca="false">RANK(D87,$D$3:$D$182,0)+COUNTIF($D$3:D87,D87)-1</f>
        <v>126</v>
      </c>
      <c r="N87" s="6" t="n">
        <f aca="false">RANK(E87,$E$3:$E$182,0)+COUNTIF($E$3:E87,E87)-1</f>
        <v>128</v>
      </c>
      <c r="O87" s="6" t="n">
        <f aca="false">RANK(F87,$F$3:$F$182,0)+COUNTIF($F$3:F87,F87)-1</f>
        <v>145</v>
      </c>
      <c r="P87" s="6" t="n">
        <f aca="false">RANK(G87,$G$3:$G$182,0)+COUNTIF($G$3:G87,G87)-1</f>
        <v>146</v>
      </c>
      <c r="Q87" s="6" t="n">
        <f aca="false">RANK(H87,$H$3:$H$182,0)+COUNTIF($H$3:H87,H87)-1</f>
        <v>84</v>
      </c>
    </row>
    <row r="88" customFormat="false" ht="15" hidden="false" customHeight="false" outlineLevel="0" collapsed="false">
      <c r="A88" s="0" t="s">
        <v>556</v>
      </c>
      <c r="B88" s="2" t="n">
        <f aca="false">ROUND(SUMIFS(Monthly_Sold!$H$2:$H$7864,Monthly_Sold!$G$2:$G$7864,$A88,Monthly_Sold!$B$2:$B$7864,B$2),4)</f>
        <v>0</v>
      </c>
      <c r="C88" s="2" t="n">
        <f aca="false">ROUND(SUMIFS(Monthly_Sold!$H$2:$H$7864,Monthly_Sold!$G$2:$G$7864,$A88,Monthly_Sold!$B$2:$B$7864,C$2),4)</f>
        <v>0</v>
      </c>
      <c r="D88" s="2" t="n">
        <f aca="false">ROUND(SUMIFS(Monthly_Sold!$H$2:$H$7864,Monthly_Sold!$G$2:$G$7864,$A88,Monthly_Sold!$B$2:$B$7864,D$2),4)</f>
        <v>0</v>
      </c>
      <c r="E88" s="2" t="n">
        <f aca="false">ROUND(SUMIFS(Monthly_Sold!$H$2:$H$7864,Monthly_Sold!$G$2:$G$7864,$A88,Monthly_Sold!$B$2:$B$7864,E$2),4)</f>
        <v>0</v>
      </c>
      <c r="F88" s="2" t="n">
        <f aca="false">ROUND(SUMIFS(Monthly_Sold!$H$2:$H$7864,Monthly_Sold!$G$2:$G$7864,$A88,Monthly_Sold!$B$2:$B$7864,F$2),4)</f>
        <v>0</v>
      </c>
      <c r="G88" s="2" t="n">
        <f aca="false">ROUND(SUMIFS(Monthly_Sold!$H$2:$H$7864,Monthly_Sold!$G$2:$G$7864,$A88,Monthly_Sold!$B$2:$B$7864,G$2),4)</f>
        <v>1.86</v>
      </c>
      <c r="H88" s="2" t="n">
        <f aca="false">ROUND(SUMIFS(Monthly_Sold!$H$2:$H$7864,Monthly_Sold!$G$2:$G$7864,$A88,Monthly_Sold!$B$2:$B$7864,H$2),4)</f>
        <v>1.07</v>
      </c>
      <c r="I88" s="2" t="n">
        <f aca="false">ROUND(SUM(B88:H88),4)</f>
        <v>2.93</v>
      </c>
      <c r="J88" s="6" t="n">
        <f aca="false">RANK(I88,$I$3:$I$182,0)+COUNTIF($I$3:I88,I88)-1</f>
        <v>143</v>
      </c>
      <c r="K88" s="6" t="n">
        <f aca="false">RANK(B88,$B$3:$B$182,0)+COUNTIF($B$3:B88,B88)-1</f>
        <v>123</v>
      </c>
      <c r="L88" s="6" t="n">
        <f aca="false">RANK(C88,$C$3:$C$182,0)+COUNTIF($C$3:C88,C88)-1</f>
        <v>128</v>
      </c>
      <c r="M88" s="6" t="n">
        <f aca="false">RANK(D88,$D$3:$D$182,0)+COUNTIF($D$3:D88,D88)-1</f>
        <v>127</v>
      </c>
      <c r="N88" s="6" t="n">
        <f aca="false">RANK(E88,$E$3:$E$182,0)+COUNTIF($E$3:E88,E88)-1</f>
        <v>129</v>
      </c>
      <c r="O88" s="6" t="n">
        <f aca="false">RANK(F88,$F$3:$F$182,0)+COUNTIF($F$3:F88,F88)-1</f>
        <v>146</v>
      </c>
      <c r="P88" s="6" t="n">
        <f aca="false">RANK(G88,$G$3:$G$182,0)+COUNTIF($G$3:G88,G88)-1</f>
        <v>96</v>
      </c>
      <c r="Q88" s="6" t="n">
        <f aca="false">RANK(H88,$H$3:$H$182,0)+COUNTIF($H$3:H88,H88)-1</f>
        <v>81</v>
      </c>
    </row>
    <row r="89" customFormat="false" ht="15" hidden="false" customHeight="false" outlineLevel="0" collapsed="false">
      <c r="A89" s="0" t="s">
        <v>342</v>
      </c>
      <c r="B89" s="2" t="n">
        <f aca="false">ROUND(SUMIFS(Monthly_Sold!$H$2:$H$7864,Monthly_Sold!$G$2:$G$7864,$A89,Monthly_Sold!$B$2:$B$7864,B$2),4)</f>
        <v>0</v>
      </c>
      <c r="C89" s="2" t="n">
        <f aca="false">ROUND(SUMIFS(Monthly_Sold!$H$2:$H$7864,Monthly_Sold!$G$2:$G$7864,$A89,Monthly_Sold!$B$2:$B$7864,C$2),4)</f>
        <v>0</v>
      </c>
      <c r="D89" s="2" t="n">
        <f aca="false">ROUND(SUMIFS(Monthly_Sold!$H$2:$H$7864,Monthly_Sold!$G$2:$G$7864,$A89,Monthly_Sold!$B$2:$B$7864,D$2),4)</f>
        <v>0</v>
      </c>
      <c r="E89" s="2" t="n">
        <f aca="false">ROUND(SUMIFS(Monthly_Sold!$H$2:$H$7864,Monthly_Sold!$G$2:$G$7864,$A89,Monthly_Sold!$B$2:$B$7864,E$2),4)</f>
        <v>0</v>
      </c>
      <c r="F89" s="2" t="n">
        <f aca="false">ROUND(SUMIFS(Monthly_Sold!$H$2:$H$7864,Monthly_Sold!$G$2:$G$7864,$A89,Monthly_Sold!$B$2:$B$7864,F$2),4)</f>
        <v>0</v>
      </c>
      <c r="G89" s="2" t="n">
        <f aca="false">ROUND(SUMIFS(Monthly_Sold!$H$2:$H$7864,Monthly_Sold!$G$2:$G$7864,$A89,Monthly_Sold!$B$2:$B$7864,G$2),4)</f>
        <v>77.54</v>
      </c>
      <c r="H89" s="2" t="n">
        <f aca="false">ROUND(SUMIFS(Monthly_Sold!$H$2:$H$7864,Monthly_Sold!$G$2:$G$7864,$A89,Monthly_Sold!$B$2:$B$7864,H$2),4)</f>
        <v>43.66</v>
      </c>
      <c r="I89" s="2" t="n">
        <f aca="false">ROUND(SUM(B89:H89),4)</f>
        <v>121.2</v>
      </c>
      <c r="J89" s="6" t="n">
        <f aca="false">RANK(I89,$I$3:$I$182,0)+COUNTIF($I$3:I89,I89)-1</f>
        <v>81</v>
      </c>
      <c r="K89" s="6" t="n">
        <f aca="false">RANK(B89,$B$3:$B$182,0)+COUNTIF($B$3:B89,B89)-1</f>
        <v>124</v>
      </c>
      <c r="L89" s="6" t="n">
        <f aca="false">RANK(C89,$C$3:$C$182,0)+COUNTIF($C$3:C89,C89)-1</f>
        <v>129</v>
      </c>
      <c r="M89" s="6" t="n">
        <f aca="false">RANK(D89,$D$3:$D$182,0)+COUNTIF($D$3:D89,D89)-1</f>
        <v>128</v>
      </c>
      <c r="N89" s="6" t="n">
        <f aca="false">RANK(E89,$E$3:$E$182,0)+COUNTIF($E$3:E89,E89)-1</f>
        <v>130</v>
      </c>
      <c r="O89" s="6" t="n">
        <f aca="false">RANK(F89,$F$3:$F$182,0)+COUNTIF($F$3:F89,F89)-1</f>
        <v>147</v>
      </c>
      <c r="P89" s="6" t="n">
        <f aca="false">RANK(G89,$G$3:$G$182,0)+COUNTIF($G$3:G89,G89)-1</f>
        <v>58</v>
      </c>
      <c r="Q89" s="6" t="n">
        <f aca="false">RANK(H89,$H$3:$H$182,0)+COUNTIF($H$3:H89,H89)-1</f>
        <v>44</v>
      </c>
    </row>
    <row r="90" customFormat="false" ht="15" hidden="false" customHeight="false" outlineLevel="0" collapsed="false">
      <c r="A90" s="0" t="s">
        <v>321</v>
      </c>
      <c r="B90" s="2" t="n">
        <f aca="false">ROUND(SUMIFS(Monthly_Sold!$H$2:$H$7864,Monthly_Sold!$G$2:$G$7864,$A90,Monthly_Sold!$B$2:$B$7864,B$2),4)</f>
        <v>0</v>
      </c>
      <c r="C90" s="2" t="n">
        <f aca="false">ROUND(SUMIFS(Monthly_Sold!$H$2:$H$7864,Monthly_Sold!$G$2:$G$7864,$A90,Monthly_Sold!$B$2:$B$7864,C$2),4)</f>
        <v>0</v>
      </c>
      <c r="D90" s="2" t="n">
        <f aca="false">ROUND(SUMIFS(Monthly_Sold!$H$2:$H$7864,Monthly_Sold!$G$2:$G$7864,$A90,Monthly_Sold!$B$2:$B$7864,D$2),4)</f>
        <v>0</v>
      </c>
      <c r="E90" s="2" t="n">
        <f aca="false">ROUND(SUMIFS(Monthly_Sold!$H$2:$H$7864,Monthly_Sold!$G$2:$G$7864,$A90,Monthly_Sold!$B$2:$B$7864,E$2),4)</f>
        <v>0</v>
      </c>
      <c r="F90" s="2" t="n">
        <f aca="false">ROUND(SUMIFS(Monthly_Sold!$H$2:$H$7864,Monthly_Sold!$G$2:$G$7864,$A90,Monthly_Sold!$B$2:$B$7864,F$2),4)</f>
        <v>0</v>
      </c>
      <c r="G90" s="2" t="n">
        <f aca="false">ROUND(SUMIFS(Monthly_Sold!$H$2:$H$7864,Monthly_Sold!$G$2:$G$7864,$A90,Monthly_Sold!$B$2:$B$7864,G$2),4)</f>
        <v>125.75</v>
      </c>
      <c r="H90" s="2" t="n">
        <f aca="false">ROUND(SUMIFS(Monthly_Sold!$H$2:$H$7864,Monthly_Sold!$G$2:$G$7864,$A90,Monthly_Sold!$B$2:$B$7864,H$2),4)</f>
        <v>30.53</v>
      </c>
      <c r="I90" s="2" t="n">
        <f aca="false">ROUND(SUM(B90:H90),4)</f>
        <v>156.28</v>
      </c>
      <c r="J90" s="6" t="n">
        <f aca="false">RANK(I90,$I$3:$I$182,0)+COUNTIF($I$3:I90,I90)-1</f>
        <v>78</v>
      </c>
      <c r="K90" s="6" t="n">
        <f aca="false">RANK(B90,$B$3:$B$182,0)+COUNTIF($B$3:B90,B90)-1</f>
        <v>125</v>
      </c>
      <c r="L90" s="6" t="n">
        <f aca="false">RANK(C90,$C$3:$C$182,0)+COUNTIF($C$3:C90,C90)-1</f>
        <v>130</v>
      </c>
      <c r="M90" s="6" t="n">
        <f aca="false">RANK(D90,$D$3:$D$182,0)+COUNTIF($D$3:D90,D90)-1</f>
        <v>129</v>
      </c>
      <c r="N90" s="6" t="n">
        <f aca="false">RANK(E90,$E$3:$E$182,0)+COUNTIF($E$3:E90,E90)-1</f>
        <v>131</v>
      </c>
      <c r="O90" s="6" t="n">
        <f aca="false">RANK(F90,$F$3:$F$182,0)+COUNTIF($F$3:F90,F90)-1</f>
        <v>148</v>
      </c>
      <c r="P90" s="6" t="n">
        <f aca="false">RANK(G90,$G$3:$G$182,0)+COUNTIF($G$3:G90,G90)-1</f>
        <v>50</v>
      </c>
      <c r="Q90" s="6" t="n">
        <f aca="false">RANK(H90,$H$3:$H$182,0)+COUNTIF($H$3:H90,H90)-1</f>
        <v>54</v>
      </c>
    </row>
    <row r="91" customFormat="false" ht="15" hidden="false" customHeight="false" outlineLevel="0" collapsed="false">
      <c r="A91" s="0" t="s">
        <v>449</v>
      </c>
      <c r="B91" s="2" t="n">
        <f aca="false">ROUND(SUMIFS(Monthly_Sold!$H$2:$H$7864,Monthly_Sold!$G$2:$G$7864,$A91,Monthly_Sold!$B$2:$B$7864,B$2),4)</f>
        <v>30.76</v>
      </c>
      <c r="C91" s="2" t="n">
        <f aca="false">ROUND(SUMIFS(Monthly_Sold!$H$2:$H$7864,Monthly_Sold!$G$2:$G$7864,$A91,Monthly_Sold!$B$2:$B$7864,C$2),4)</f>
        <v>0</v>
      </c>
      <c r="D91" s="2" t="n">
        <f aca="false">ROUND(SUMIFS(Monthly_Sold!$H$2:$H$7864,Monthly_Sold!$G$2:$G$7864,$A91,Monthly_Sold!$B$2:$B$7864,D$2),4)</f>
        <v>0</v>
      </c>
      <c r="E91" s="2" t="n">
        <f aca="false">ROUND(SUMIFS(Monthly_Sold!$H$2:$H$7864,Monthly_Sold!$G$2:$G$7864,$A91,Monthly_Sold!$B$2:$B$7864,E$2),4)</f>
        <v>0</v>
      </c>
      <c r="F91" s="2" t="n">
        <f aca="false">ROUND(SUMIFS(Monthly_Sold!$H$2:$H$7864,Monthly_Sold!$G$2:$G$7864,$A91,Monthly_Sold!$B$2:$B$7864,F$2),4)</f>
        <v>0</v>
      </c>
      <c r="G91" s="2" t="n">
        <f aca="false">ROUND(SUMIFS(Monthly_Sold!$H$2:$H$7864,Monthly_Sold!$G$2:$G$7864,$A91,Monthly_Sold!$B$2:$B$7864,G$2),4)</f>
        <v>0</v>
      </c>
      <c r="H91" s="2" t="n">
        <f aca="false">ROUND(SUMIFS(Monthly_Sold!$H$2:$H$7864,Monthly_Sold!$G$2:$G$7864,$A91,Monthly_Sold!$B$2:$B$7864,H$2),4)</f>
        <v>0</v>
      </c>
      <c r="I91" s="2" t="n">
        <f aca="false">ROUND(SUM(B91:H91),4)</f>
        <v>30.76</v>
      </c>
      <c r="J91" s="6" t="n">
        <f aca="false">RANK(I91,$I$3:$I$182,0)+COUNTIF($I$3:I91,I91)-1</f>
        <v>111</v>
      </c>
      <c r="K91" s="6" t="n">
        <f aca="false">RANK(B91,$B$3:$B$182,0)+COUNTIF($B$3:B91,B91)-1</f>
        <v>63</v>
      </c>
      <c r="L91" s="6" t="n">
        <f aca="false">RANK(C91,$C$3:$C$182,0)+COUNTIF($C$3:C91,C91)-1</f>
        <v>131</v>
      </c>
      <c r="M91" s="6" t="n">
        <f aca="false">RANK(D91,$D$3:$D$182,0)+COUNTIF($D$3:D91,D91)-1</f>
        <v>130</v>
      </c>
      <c r="N91" s="6" t="n">
        <f aca="false">RANK(E91,$E$3:$E$182,0)+COUNTIF($E$3:E91,E91)-1</f>
        <v>132</v>
      </c>
      <c r="O91" s="6" t="n">
        <f aca="false">RANK(F91,$F$3:$F$182,0)+COUNTIF($F$3:F91,F91)-1</f>
        <v>149</v>
      </c>
      <c r="P91" s="6" t="n">
        <f aca="false">RANK(G91,$G$3:$G$182,0)+COUNTIF($G$3:G91,G91)-1</f>
        <v>147</v>
      </c>
      <c r="Q91" s="6" t="n">
        <f aca="false">RANK(H91,$H$3:$H$182,0)+COUNTIF($H$3:H91,H91)-1</f>
        <v>131</v>
      </c>
    </row>
    <row r="92" customFormat="false" ht="15" hidden="false" customHeight="false" outlineLevel="0" collapsed="false">
      <c r="A92" s="0" t="s">
        <v>50</v>
      </c>
      <c r="B92" s="2" t="n">
        <f aca="false">ROUND(SUMIFS(Monthly_Sold!$H$2:$H$7864,Monthly_Sold!$G$2:$G$7864,$A92,Monthly_Sold!$B$2:$B$7864,B$2),4)</f>
        <v>1791.95</v>
      </c>
      <c r="C92" s="2" t="n">
        <f aca="false">ROUND(SUMIFS(Monthly_Sold!$H$2:$H$7864,Monthly_Sold!$G$2:$G$7864,$A92,Monthly_Sold!$B$2:$B$7864,C$2),4)</f>
        <v>2556.96</v>
      </c>
      <c r="D92" s="2" t="n">
        <f aca="false">ROUND(SUMIFS(Monthly_Sold!$H$2:$H$7864,Monthly_Sold!$G$2:$G$7864,$A92,Monthly_Sold!$B$2:$B$7864,D$2),4)</f>
        <v>2528.98</v>
      </c>
      <c r="E92" s="2" t="n">
        <f aca="false">ROUND(SUMIFS(Monthly_Sold!$H$2:$H$7864,Monthly_Sold!$G$2:$G$7864,$A92,Monthly_Sold!$B$2:$B$7864,E$2),4)</f>
        <v>1539.32</v>
      </c>
      <c r="F92" s="2" t="n">
        <f aca="false">ROUND(SUMIFS(Monthly_Sold!$H$2:$H$7864,Monthly_Sold!$G$2:$G$7864,$A92,Monthly_Sold!$B$2:$B$7864,F$2),4)</f>
        <v>1528.65</v>
      </c>
      <c r="G92" s="2" t="n">
        <f aca="false">ROUND(SUMIFS(Monthly_Sold!$H$2:$H$7864,Monthly_Sold!$G$2:$G$7864,$A92,Monthly_Sold!$B$2:$B$7864,G$2),4)</f>
        <v>1762.13</v>
      </c>
      <c r="H92" s="2" t="n">
        <f aca="false">ROUND(SUMIFS(Monthly_Sold!$H$2:$H$7864,Monthly_Sold!$G$2:$G$7864,$A92,Monthly_Sold!$B$2:$B$7864,H$2),4)</f>
        <v>383.95</v>
      </c>
      <c r="I92" s="2" t="n">
        <f aca="false">ROUND(SUM(B92:H92),4)</f>
        <v>12091.94</v>
      </c>
      <c r="J92" s="6" t="n">
        <f aca="false">RANK(I92,$I$3:$I$182,0)+COUNTIF($I$3:I92,I92)-1</f>
        <v>9</v>
      </c>
      <c r="K92" s="6" t="n">
        <f aca="false">RANK(B92,$B$3:$B$182,0)+COUNTIF($B$3:B92,B92)-1</f>
        <v>10</v>
      </c>
      <c r="L92" s="6" t="n">
        <f aca="false">RANK(C92,$C$3:$C$182,0)+COUNTIF($C$3:C92,C92)-1</f>
        <v>8</v>
      </c>
      <c r="M92" s="6" t="n">
        <f aca="false">RANK(D92,$D$3:$D$182,0)+COUNTIF($D$3:D92,D92)-1</f>
        <v>5</v>
      </c>
      <c r="N92" s="6" t="n">
        <f aca="false">RANK(E92,$E$3:$E$182,0)+COUNTIF($E$3:E92,E92)-1</f>
        <v>9</v>
      </c>
      <c r="O92" s="6" t="n">
        <f aca="false">RANK(F92,$F$3:$F$182,0)+COUNTIF($F$3:F92,F92)-1</f>
        <v>12</v>
      </c>
      <c r="P92" s="6" t="n">
        <f aca="false">RANK(G92,$G$3:$G$182,0)+COUNTIF($G$3:G92,G92)-1</f>
        <v>10</v>
      </c>
      <c r="Q92" s="6" t="n">
        <f aca="false">RANK(H92,$H$3:$H$182,0)+COUNTIF($H$3:H92,H92)-1</f>
        <v>14</v>
      </c>
    </row>
    <row r="93" customFormat="false" ht="15" hidden="false" customHeight="false" outlineLevel="0" collapsed="false">
      <c r="A93" s="0" t="s">
        <v>37</v>
      </c>
      <c r="B93" s="2" t="n">
        <f aca="false">ROUND(SUMIFS(Monthly_Sold!$H$2:$H$7864,Monthly_Sold!$G$2:$G$7864,$A93,Monthly_Sold!$B$2:$B$7864,B$2),4)</f>
        <v>165.55</v>
      </c>
      <c r="C93" s="2" t="n">
        <f aca="false">ROUND(SUMIFS(Monthly_Sold!$H$2:$H$7864,Monthly_Sold!$G$2:$G$7864,$A93,Monthly_Sold!$B$2:$B$7864,C$2),4)</f>
        <v>687.38</v>
      </c>
      <c r="D93" s="2" t="n">
        <f aca="false">ROUND(SUMIFS(Monthly_Sold!$H$2:$H$7864,Monthly_Sold!$G$2:$G$7864,$A93,Monthly_Sold!$B$2:$B$7864,D$2),4)</f>
        <v>636.11</v>
      </c>
      <c r="E93" s="2" t="n">
        <f aca="false">ROUND(SUMIFS(Monthly_Sold!$H$2:$H$7864,Monthly_Sold!$G$2:$G$7864,$A93,Monthly_Sold!$B$2:$B$7864,E$2),4)</f>
        <v>1017.22</v>
      </c>
      <c r="F93" s="2" t="n">
        <f aca="false">ROUND(SUMIFS(Monthly_Sold!$H$2:$H$7864,Monthly_Sold!$G$2:$G$7864,$A93,Monthly_Sold!$B$2:$B$7864,F$2),4)</f>
        <v>723.36</v>
      </c>
      <c r="G93" s="2" t="n">
        <f aca="false">ROUND(SUMIFS(Monthly_Sold!$H$2:$H$7864,Monthly_Sold!$G$2:$G$7864,$A93,Monthly_Sold!$B$2:$B$7864,G$2),4)</f>
        <v>697.44</v>
      </c>
      <c r="H93" s="2" t="n">
        <f aca="false">ROUND(SUMIFS(Monthly_Sold!$H$2:$H$7864,Monthly_Sold!$G$2:$G$7864,$A93,Monthly_Sold!$B$2:$B$7864,H$2),4)</f>
        <v>93.13</v>
      </c>
      <c r="I93" s="2" t="n">
        <f aca="false">ROUND(SUM(B93:H93),4)</f>
        <v>4020.19</v>
      </c>
      <c r="J93" s="6" t="n">
        <f aca="false">RANK(I93,$I$3:$I$182,0)+COUNTIF($I$3:I93,I93)-1</f>
        <v>27</v>
      </c>
      <c r="K93" s="6" t="n">
        <f aca="false">RANK(B93,$B$3:$B$182,0)+COUNTIF($B$3:B93,B93)-1</f>
        <v>51</v>
      </c>
      <c r="L93" s="6" t="n">
        <f aca="false">RANK(C93,$C$3:$C$182,0)+COUNTIF($C$3:C93,C93)-1</f>
        <v>26</v>
      </c>
      <c r="M93" s="6" t="n">
        <f aca="false">RANK(D93,$D$3:$D$182,0)+COUNTIF($D$3:D93,D93)-1</f>
        <v>24</v>
      </c>
      <c r="N93" s="6" t="n">
        <f aca="false">RANK(E93,$E$3:$E$182,0)+COUNTIF($E$3:E93,E93)-1</f>
        <v>18</v>
      </c>
      <c r="O93" s="6" t="n">
        <f aca="false">RANK(F93,$F$3:$F$182,0)+COUNTIF($F$3:F93,F93)-1</f>
        <v>25</v>
      </c>
      <c r="P93" s="6" t="n">
        <f aca="false">RANK(G93,$G$3:$G$182,0)+COUNTIF($G$3:G93,G93)-1</f>
        <v>23</v>
      </c>
      <c r="Q93" s="6" t="n">
        <f aca="false">RANK(H93,$H$3:$H$182,0)+COUNTIF($H$3:H93,H93)-1</f>
        <v>36</v>
      </c>
    </row>
    <row r="94" customFormat="false" ht="15" hidden="false" customHeight="false" outlineLevel="0" collapsed="false">
      <c r="A94" s="0" t="s">
        <v>571</v>
      </c>
      <c r="B94" s="2" t="n">
        <f aca="false">ROUND(SUMIFS(Monthly_Sold!$H$2:$H$7864,Monthly_Sold!$G$2:$G$7864,$A94,Monthly_Sold!$B$2:$B$7864,B$2),4)</f>
        <v>0</v>
      </c>
      <c r="C94" s="2" t="n">
        <f aca="false">ROUND(SUMIFS(Monthly_Sold!$H$2:$H$7864,Monthly_Sold!$G$2:$G$7864,$A94,Monthly_Sold!$B$2:$B$7864,C$2),4)</f>
        <v>0</v>
      </c>
      <c r="D94" s="2" t="n">
        <f aca="false">ROUND(SUMIFS(Monthly_Sold!$H$2:$H$7864,Monthly_Sold!$G$2:$G$7864,$A94,Monthly_Sold!$B$2:$B$7864,D$2),4)</f>
        <v>0</v>
      </c>
      <c r="E94" s="2" t="n">
        <f aca="false">ROUND(SUMIFS(Monthly_Sold!$H$2:$H$7864,Monthly_Sold!$G$2:$G$7864,$A94,Monthly_Sold!$B$2:$B$7864,E$2),4)</f>
        <v>0</v>
      </c>
      <c r="F94" s="2" t="n">
        <f aca="false">ROUND(SUMIFS(Monthly_Sold!$H$2:$H$7864,Monthly_Sold!$G$2:$G$7864,$A94,Monthly_Sold!$B$2:$B$7864,F$2),4)</f>
        <v>0</v>
      </c>
      <c r="G94" s="2" t="n">
        <f aca="false">ROUND(SUMIFS(Monthly_Sold!$H$2:$H$7864,Monthly_Sold!$G$2:$G$7864,$A94,Monthly_Sold!$B$2:$B$7864,G$2),4)</f>
        <v>1.52</v>
      </c>
      <c r="H94" s="2" t="n">
        <f aca="false">ROUND(SUMIFS(Monthly_Sold!$H$2:$H$7864,Monthly_Sold!$G$2:$G$7864,$A94,Monthly_Sold!$B$2:$B$7864,H$2),4)</f>
        <v>0.1</v>
      </c>
      <c r="I94" s="2" t="n">
        <f aca="false">ROUND(SUM(B94:H94),4)</f>
        <v>1.62</v>
      </c>
      <c r="J94" s="6" t="n">
        <f aca="false">RANK(I94,$I$3:$I$182,0)+COUNTIF($I$3:I94,I94)-1</f>
        <v>147</v>
      </c>
      <c r="K94" s="6" t="n">
        <f aca="false">RANK(B94,$B$3:$B$182,0)+COUNTIF($B$3:B94,B94)-1</f>
        <v>126</v>
      </c>
      <c r="L94" s="6" t="n">
        <f aca="false">RANK(C94,$C$3:$C$182,0)+COUNTIF($C$3:C94,C94)-1</f>
        <v>132</v>
      </c>
      <c r="M94" s="6" t="n">
        <f aca="false">RANK(D94,$D$3:$D$182,0)+COUNTIF($D$3:D94,D94)-1</f>
        <v>131</v>
      </c>
      <c r="N94" s="6" t="n">
        <f aca="false">RANK(E94,$E$3:$E$182,0)+COUNTIF($E$3:E94,E94)-1</f>
        <v>133</v>
      </c>
      <c r="O94" s="6" t="n">
        <f aca="false">RANK(F94,$F$3:$F$182,0)+COUNTIF($F$3:F94,F94)-1</f>
        <v>150</v>
      </c>
      <c r="P94" s="6" t="n">
        <f aca="false">RANK(G94,$G$3:$G$182,0)+COUNTIF($G$3:G94,G94)-1</f>
        <v>97</v>
      </c>
      <c r="Q94" s="6" t="n">
        <f aca="false">RANK(H94,$H$3:$H$182,0)+COUNTIF($H$3:H94,H94)-1</f>
        <v>89</v>
      </c>
    </row>
    <row r="95" customFormat="false" ht="15" hidden="false" customHeight="false" outlineLevel="0" collapsed="false">
      <c r="A95" s="0" t="s">
        <v>617</v>
      </c>
      <c r="B95" s="2" t="n">
        <f aca="false">ROUND(SUMIFS(Monthly_Sold!$H$2:$H$7864,Monthly_Sold!$G$2:$G$7864,$A95,Monthly_Sold!$B$2:$B$7864,B$2),4)</f>
        <v>0</v>
      </c>
      <c r="C95" s="2" t="n">
        <f aca="false">ROUND(SUMIFS(Monthly_Sold!$H$2:$H$7864,Monthly_Sold!$G$2:$G$7864,$A95,Monthly_Sold!$B$2:$B$7864,C$2),4)</f>
        <v>0</v>
      </c>
      <c r="D95" s="2" t="n">
        <f aca="false">ROUND(SUMIFS(Monthly_Sold!$H$2:$H$7864,Monthly_Sold!$G$2:$G$7864,$A95,Monthly_Sold!$B$2:$B$7864,D$2),4)</f>
        <v>0</v>
      </c>
      <c r="E95" s="2" t="n">
        <f aca="false">ROUND(SUMIFS(Monthly_Sold!$H$2:$H$7864,Monthly_Sold!$G$2:$G$7864,$A95,Monthly_Sold!$B$2:$B$7864,E$2),4)</f>
        <v>0</v>
      </c>
      <c r="F95" s="2" t="n">
        <f aca="false">ROUND(SUMIFS(Monthly_Sold!$H$2:$H$7864,Monthly_Sold!$G$2:$G$7864,$A95,Monthly_Sold!$B$2:$B$7864,F$2),4)</f>
        <v>0.07</v>
      </c>
      <c r="G95" s="2" t="n">
        <f aca="false">ROUND(SUMIFS(Monthly_Sold!$H$2:$H$7864,Monthly_Sold!$G$2:$G$7864,$A95,Monthly_Sold!$B$2:$B$7864,G$2),4)</f>
        <v>0</v>
      </c>
      <c r="H95" s="2" t="n">
        <f aca="false">ROUND(SUMIFS(Monthly_Sold!$H$2:$H$7864,Monthly_Sold!$G$2:$G$7864,$A95,Monthly_Sold!$B$2:$B$7864,H$2),4)</f>
        <v>0</v>
      </c>
      <c r="I95" s="2" t="n">
        <f aca="false">ROUND(SUM(B95:H95),4)</f>
        <v>0.07</v>
      </c>
      <c r="J95" s="6" t="n">
        <f aca="false">RANK(I95,$I$3:$I$182,0)+COUNTIF($I$3:I95,I95)-1</f>
        <v>171</v>
      </c>
      <c r="K95" s="6" t="n">
        <f aca="false">RANK(B95,$B$3:$B$182,0)+COUNTIF($B$3:B95,B95)-1</f>
        <v>127</v>
      </c>
      <c r="L95" s="6" t="n">
        <f aca="false">RANK(C95,$C$3:$C$182,0)+COUNTIF($C$3:C95,C95)-1</f>
        <v>133</v>
      </c>
      <c r="M95" s="6" t="n">
        <f aca="false">RANK(D95,$D$3:$D$182,0)+COUNTIF($D$3:D95,D95)-1</f>
        <v>132</v>
      </c>
      <c r="N95" s="6" t="n">
        <f aca="false">RANK(E95,$E$3:$E$182,0)+COUNTIF($E$3:E95,E95)-1</f>
        <v>134</v>
      </c>
      <c r="O95" s="6" t="n">
        <f aca="false">RANK(F95,$F$3:$F$182,0)+COUNTIF($F$3:F95,F95)-1</f>
        <v>113</v>
      </c>
      <c r="P95" s="6" t="n">
        <f aca="false">RANK(G95,$G$3:$G$182,0)+COUNTIF($G$3:G95,G95)-1</f>
        <v>148</v>
      </c>
      <c r="Q95" s="6" t="n">
        <f aca="false">RANK(H95,$H$3:$H$182,0)+COUNTIF($H$3:H95,H95)-1</f>
        <v>132</v>
      </c>
    </row>
    <row r="96" customFormat="false" ht="15" hidden="false" customHeight="false" outlineLevel="0" collapsed="false">
      <c r="A96" s="0" t="s">
        <v>291</v>
      </c>
      <c r="B96" s="2" t="n">
        <f aca="false">ROUND(SUMIFS(Monthly_Sold!$H$2:$H$7864,Monthly_Sold!$G$2:$G$7864,$A96,Monthly_Sold!$B$2:$B$7864,B$2),4)</f>
        <v>104.88</v>
      </c>
      <c r="C96" s="2" t="n">
        <f aca="false">ROUND(SUMIFS(Monthly_Sold!$H$2:$H$7864,Monthly_Sold!$G$2:$G$7864,$A96,Monthly_Sold!$B$2:$B$7864,C$2),4)</f>
        <v>0</v>
      </c>
      <c r="D96" s="2" t="n">
        <f aca="false">ROUND(SUMIFS(Monthly_Sold!$H$2:$H$7864,Monthly_Sold!$G$2:$G$7864,$A96,Monthly_Sold!$B$2:$B$7864,D$2),4)</f>
        <v>0.78</v>
      </c>
      <c r="E96" s="2" t="n">
        <f aca="false">ROUND(SUMIFS(Monthly_Sold!$H$2:$H$7864,Monthly_Sold!$G$2:$G$7864,$A96,Monthly_Sold!$B$2:$B$7864,E$2),4)</f>
        <v>11.6</v>
      </c>
      <c r="F96" s="2" t="n">
        <f aca="false">ROUND(SUMIFS(Monthly_Sold!$H$2:$H$7864,Monthly_Sold!$G$2:$G$7864,$A96,Monthly_Sold!$B$2:$B$7864,F$2),4)</f>
        <v>3.43</v>
      </c>
      <c r="G96" s="2" t="n">
        <f aca="false">ROUND(SUMIFS(Monthly_Sold!$H$2:$H$7864,Monthly_Sold!$G$2:$G$7864,$A96,Monthly_Sold!$B$2:$B$7864,G$2),4)</f>
        <v>0</v>
      </c>
      <c r="H96" s="2" t="n">
        <f aca="false">ROUND(SUMIFS(Monthly_Sold!$H$2:$H$7864,Monthly_Sold!$G$2:$G$7864,$A96,Monthly_Sold!$B$2:$B$7864,H$2),4)</f>
        <v>0</v>
      </c>
      <c r="I96" s="2" t="n">
        <f aca="false">ROUND(SUM(B96:H96),4)</f>
        <v>120.69</v>
      </c>
      <c r="J96" s="6" t="n">
        <f aca="false">RANK(I96,$I$3:$I$182,0)+COUNTIF($I$3:I96,I96)-1</f>
        <v>82</v>
      </c>
      <c r="K96" s="6" t="n">
        <f aca="false">RANK(B96,$B$3:$B$182,0)+COUNTIF($B$3:B96,B96)-1</f>
        <v>55</v>
      </c>
      <c r="L96" s="6" t="n">
        <f aca="false">RANK(C96,$C$3:$C$182,0)+COUNTIF($C$3:C96,C96)-1</f>
        <v>134</v>
      </c>
      <c r="M96" s="6" t="n">
        <f aca="false">RANK(D96,$D$3:$D$182,0)+COUNTIF($D$3:D96,D96)-1</f>
        <v>86</v>
      </c>
      <c r="N96" s="6" t="n">
        <f aca="false">RANK(E96,$E$3:$E$182,0)+COUNTIF($E$3:E96,E96)-1</f>
        <v>74</v>
      </c>
      <c r="O96" s="6" t="n">
        <f aca="false">RANK(F96,$F$3:$F$182,0)+COUNTIF($F$3:F96,F96)-1</f>
        <v>103</v>
      </c>
      <c r="P96" s="6" t="n">
        <f aca="false">RANK(G96,$G$3:$G$182,0)+COUNTIF($G$3:G96,G96)-1</f>
        <v>149</v>
      </c>
      <c r="Q96" s="6" t="n">
        <f aca="false">RANK(H96,$H$3:$H$182,0)+COUNTIF($H$3:H96,H96)-1</f>
        <v>133</v>
      </c>
    </row>
    <row r="97" customFormat="false" ht="15" hidden="false" customHeight="false" outlineLevel="0" collapsed="false">
      <c r="A97" s="0" t="s">
        <v>144</v>
      </c>
      <c r="B97" s="2" t="n">
        <f aca="false">ROUND(SUMIFS(Monthly_Sold!$H$2:$H$7864,Monthly_Sold!$G$2:$G$7864,$A97,Monthly_Sold!$B$2:$B$7864,B$2),4)</f>
        <v>431.27</v>
      </c>
      <c r="C97" s="2" t="n">
        <f aca="false">ROUND(SUMIFS(Monthly_Sold!$H$2:$H$7864,Monthly_Sold!$G$2:$G$7864,$A97,Monthly_Sold!$B$2:$B$7864,C$2),4)</f>
        <v>468.92</v>
      </c>
      <c r="D97" s="2" t="n">
        <f aca="false">ROUND(SUMIFS(Monthly_Sold!$H$2:$H$7864,Monthly_Sold!$G$2:$G$7864,$A97,Monthly_Sold!$B$2:$B$7864,D$2),4)</f>
        <v>241.93</v>
      </c>
      <c r="E97" s="2" t="n">
        <f aca="false">ROUND(SUMIFS(Monthly_Sold!$H$2:$H$7864,Monthly_Sold!$G$2:$G$7864,$A97,Monthly_Sold!$B$2:$B$7864,E$2),4)</f>
        <v>172.41</v>
      </c>
      <c r="F97" s="2" t="n">
        <f aca="false">ROUND(SUMIFS(Monthly_Sold!$H$2:$H$7864,Monthly_Sold!$G$2:$G$7864,$A97,Monthly_Sold!$B$2:$B$7864,F$2),4)</f>
        <v>90.59</v>
      </c>
      <c r="G97" s="2" t="n">
        <f aca="false">ROUND(SUMIFS(Monthly_Sold!$H$2:$H$7864,Monthly_Sold!$G$2:$G$7864,$A97,Monthly_Sold!$B$2:$B$7864,G$2),4)</f>
        <v>70.83</v>
      </c>
      <c r="H97" s="2" t="n">
        <f aca="false">ROUND(SUMIFS(Monthly_Sold!$H$2:$H$7864,Monthly_Sold!$G$2:$G$7864,$A97,Monthly_Sold!$B$2:$B$7864,H$2),4)</f>
        <v>42.36</v>
      </c>
      <c r="I97" s="2" t="n">
        <f aca="false">ROUND(SUM(B97:H97),4)</f>
        <v>1518.31</v>
      </c>
      <c r="J97" s="6" t="n">
        <f aca="false">RANK(I97,$I$3:$I$182,0)+COUNTIF($I$3:I97,I97)-1</f>
        <v>44</v>
      </c>
      <c r="K97" s="6" t="n">
        <f aca="false">RANK(B97,$B$3:$B$182,0)+COUNTIF($B$3:B97,B97)-1</f>
        <v>28</v>
      </c>
      <c r="L97" s="6" t="n">
        <f aca="false">RANK(C97,$C$3:$C$182,0)+COUNTIF($C$3:C97,C97)-1</f>
        <v>27</v>
      </c>
      <c r="M97" s="6" t="n">
        <f aca="false">RANK(D97,$D$3:$D$182,0)+COUNTIF($D$3:D97,D97)-1</f>
        <v>33</v>
      </c>
      <c r="N97" s="6" t="n">
        <f aca="false">RANK(E97,$E$3:$E$182,0)+COUNTIF($E$3:E97,E97)-1</f>
        <v>47</v>
      </c>
      <c r="O97" s="6" t="n">
        <f aca="false">RANK(F97,$F$3:$F$182,0)+COUNTIF($F$3:F97,F97)-1</f>
        <v>59</v>
      </c>
      <c r="P97" s="6" t="n">
        <f aca="false">RANK(G97,$G$3:$G$182,0)+COUNTIF($G$3:G97,G97)-1</f>
        <v>60</v>
      </c>
      <c r="Q97" s="6" t="n">
        <f aca="false">RANK(H97,$H$3:$H$182,0)+COUNTIF($H$3:H97,H97)-1</f>
        <v>45</v>
      </c>
    </row>
    <row r="98" customFormat="false" ht="15" hidden="false" customHeight="false" outlineLevel="0" collapsed="false">
      <c r="A98" s="0" t="s">
        <v>90</v>
      </c>
      <c r="B98" s="2" t="n">
        <f aca="false">ROUND(SUMIFS(Monthly_Sold!$H$2:$H$7864,Monthly_Sold!$G$2:$G$7864,$A98,Monthly_Sold!$B$2:$B$7864,B$2),4)</f>
        <v>861.92</v>
      </c>
      <c r="C98" s="2" t="n">
        <f aca="false">ROUND(SUMIFS(Monthly_Sold!$H$2:$H$7864,Monthly_Sold!$G$2:$G$7864,$A98,Monthly_Sold!$B$2:$B$7864,C$2),4)</f>
        <v>1132.34</v>
      </c>
      <c r="D98" s="2" t="n">
        <f aca="false">ROUND(SUMIFS(Monthly_Sold!$H$2:$H$7864,Monthly_Sold!$G$2:$G$7864,$A98,Monthly_Sold!$B$2:$B$7864,D$2),4)</f>
        <v>695.94</v>
      </c>
      <c r="E98" s="2" t="n">
        <f aca="false">ROUND(SUMIFS(Monthly_Sold!$H$2:$H$7864,Monthly_Sold!$G$2:$G$7864,$A98,Monthly_Sold!$B$2:$B$7864,E$2),4)</f>
        <v>1025.38</v>
      </c>
      <c r="F98" s="2" t="n">
        <f aca="false">ROUND(SUMIFS(Monthly_Sold!$H$2:$H$7864,Monthly_Sold!$G$2:$G$7864,$A98,Monthly_Sold!$B$2:$B$7864,F$2),4)</f>
        <v>146.99</v>
      </c>
      <c r="G98" s="2" t="n">
        <f aca="false">ROUND(SUMIFS(Monthly_Sold!$H$2:$H$7864,Monthly_Sold!$G$2:$G$7864,$A98,Monthly_Sold!$B$2:$B$7864,G$2),4)</f>
        <v>428.48</v>
      </c>
      <c r="H98" s="2" t="n">
        <f aca="false">ROUND(SUMIFS(Monthly_Sold!$H$2:$H$7864,Monthly_Sold!$G$2:$G$7864,$A98,Monthly_Sold!$B$2:$B$7864,H$2),4)</f>
        <v>147.74</v>
      </c>
      <c r="I98" s="2" t="n">
        <f aca="false">ROUND(SUM(B98:H98),4)</f>
        <v>4438.79</v>
      </c>
      <c r="J98" s="6" t="n">
        <f aca="false">RANK(I98,$I$3:$I$182,0)+COUNTIF($I$3:I98,I98)-1</f>
        <v>26</v>
      </c>
      <c r="K98" s="6" t="n">
        <f aca="false">RANK(B98,$B$3:$B$182,0)+COUNTIF($B$3:B98,B98)-1</f>
        <v>18</v>
      </c>
      <c r="L98" s="6" t="n">
        <f aca="false">RANK(C98,$C$3:$C$182,0)+COUNTIF($C$3:C98,C98)-1</f>
        <v>20</v>
      </c>
      <c r="M98" s="6" t="n">
        <f aca="false">RANK(D98,$D$3:$D$182,0)+COUNTIF($D$3:D98,D98)-1</f>
        <v>23</v>
      </c>
      <c r="N98" s="6" t="n">
        <f aca="false">RANK(E98,$E$3:$E$182,0)+COUNTIF($E$3:E98,E98)-1</f>
        <v>17</v>
      </c>
      <c r="O98" s="6" t="n">
        <f aca="false">RANK(F98,$F$3:$F$182,0)+COUNTIF($F$3:F98,F98)-1</f>
        <v>46</v>
      </c>
      <c r="P98" s="6" t="n">
        <f aca="false">RANK(G98,$G$3:$G$182,0)+COUNTIF($G$3:G98,G98)-1</f>
        <v>31</v>
      </c>
      <c r="Q98" s="6" t="n">
        <f aca="false">RANK(H98,$H$3:$H$182,0)+COUNTIF($H$3:H98,H98)-1</f>
        <v>26</v>
      </c>
    </row>
    <row r="99" customFormat="false" ht="15" hidden="false" customHeight="false" outlineLevel="0" collapsed="false">
      <c r="A99" s="0" t="s">
        <v>275</v>
      </c>
      <c r="B99" s="2" t="n">
        <f aca="false">ROUND(SUMIFS(Monthly_Sold!$H$2:$H$7864,Monthly_Sold!$G$2:$G$7864,$A99,Monthly_Sold!$B$2:$B$7864,B$2),4)</f>
        <v>0.96</v>
      </c>
      <c r="C99" s="2" t="n">
        <f aca="false">ROUND(SUMIFS(Monthly_Sold!$H$2:$H$7864,Monthly_Sold!$G$2:$G$7864,$A99,Monthly_Sold!$B$2:$B$7864,C$2),4)</f>
        <v>0.9</v>
      </c>
      <c r="D99" s="2" t="n">
        <f aca="false">ROUND(SUMIFS(Monthly_Sold!$H$2:$H$7864,Monthly_Sold!$G$2:$G$7864,$A99,Monthly_Sold!$B$2:$B$7864,D$2),4)</f>
        <v>0</v>
      </c>
      <c r="E99" s="2" t="n">
        <f aca="false">ROUND(SUMIFS(Monthly_Sold!$H$2:$H$7864,Monthly_Sold!$G$2:$G$7864,$A99,Monthly_Sold!$B$2:$B$7864,E$2),4)</f>
        <v>0</v>
      </c>
      <c r="F99" s="2" t="n">
        <f aca="false">ROUND(SUMIFS(Monthly_Sold!$H$2:$H$7864,Monthly_Sold!$G$2:$G$7864,$A99,Monthly_Sold!$B$2:$B$7864,F$2),4)</f>
        <v>0.3</v>
      </c>
      <c r="G99" s="2" t="n">
        <f aca="false">ROUND(SUMIFS(Monthly_Sold!$H$2:$H$7864,Monthly_Sold!$G$2:$G$7864,$A99,Monthly_Sold!$B$2:$B$7864,G$2),4)</f>
        <v>14.92</v>
      </c>
      <c r="H99" s="2" t="n">
        <f aca="false">ROUND(SUMIFS(Monthly_Sold!$H$2:$H$7864,Monthly_Sold!$G$2:$G$7864,$A99,Monthly_Sold!$B$2:$B$7864,H$2),4)</f>
        <v>3.19</v>
      </c>
      <c r="I99" s="2" t="n">
        <f aca="false">ROUND(SUM(B99:H99),4)</f>
        <v>20.27</v>
      </c>
      <c r="J99" s="6" t="n">
        <f aca="false">RANK(I99,$I$3:$I$182,0)+COUNTIF($I$3:I99,I99)-1</f>
        <v>119</v>
      </c>
      <c r="K99" s="6" t="n">
        <f aca="false">RANK(B99,$B$3:$B$182,0)+COUNTIF($B$3:B99,B99)-1</f>
        <v>74</v>
      </c>
      <c r="L99" s="6" t="n">
        <f aca="false">RANK(C99,$C$3:$C$182,0)+COUNTIF($C$3:C99,C99)-1</f>
        <v>82</v>
      </c>
      <c r="M99" s="6" t="n">
        <f aca="false">RANK(D99,$D$3:$D$182,0)+COUNTIF($D$3:D99,D99)-1</f>
        <v>133</v>
      </c>
      <c r="N99" s="6" t="n">
        <f aca="false">RANK(E99,$E$3:$E$182,0)+COUNTIF($E$3:E99,E99)-1</f>
        <v>135</v>
      </c>
      <c r="O99" s="6" t="n">
        <f aca="false">RANK(F99,$F$3:$F$182,0)+COUNTIF($F$3:F99,F99)-1</f>
        <v>110</v>
      </c>
      <c r="P99" s="6" t="n">
        <f aca="false">RANK(G99,$G$3:$G$182,0)+COUNTIF($G$3:G99,G99)-1</f>
        <v>82</v>
      </c>
      <c r="Q99" s="6" t="n">
        <f aca="false">RANK(H99,$H$3:$H$182,0)+COUNTIF($H$3:H99,H99)-1</f>
        <v>77</v>
      </c>
    </row>
    <row r="100" customFormat="false" ht="15" hidden="false" customHeight="false" outlineLevel="0" collapsed="false">
      <c r="A100" s="0" t="s">
        <v>121</v>
      </c>
      <c r="B100" s="2" t="n">
        <f aca="false">ROUND(SUMIFS(Monthly_Sold!$H$2:$H$7864,Monthly_Sold!$G$2:$G$7864,$A100,Monthly_Sold!$B$2:$B$7864,B$2),4)</f>
        <v>226.13</v>
      </c>
      <c r="C100" s="2" t="n">
        <f aca="false">ROUND(SUMIFS(Monthly_Sold!$H$2:$H$7864,Monthly_Sold!$G$2:$G$7864,$A100,Monthly_Sold!$B$2:$B$7864,C$2),4)</f>
        <v>117.51</v>
      </c>
      <c r="D100" s="2" t="n">
        <f aca="false">ROUND(SUMIFS(Monthly_Sold!$H$2:$H$7864,Monthly_Sold!$G$2:$G$7864,$A100,Monthly_Sold!$B$2:$B$7864,D$2),4)</f>
        <v>44.24</v>
      </c>
      <c r="E100" s="2" t="n">
        <f aca="false">ROUND(SUMIFS(Monthly_Sold!$H$2:$H$7864,Monthly_Sold!$G$2:$G$7864,$A100,Monthly_Sold!$B$2:$B$7864,E$2),4)</f>
        <v>111.62</v>
      </c>
      <c r="F100" s="2" t="n">
        <f aca="false">ROUND(SUMIFS(Monthly_Sold!$H$2:$H$7864,Monthly_Sold!$G$2:$G$7864,$A100,Monthly_Sold!$B$2:$B$7864,F$2),4)</f>
        <v>92.65</v>
      </c>
      <c r="G100" s="2" t="n">
        <f aca="false">ROUND(SUMIFS(Monthly_Sold!$H$2:$H$7864,Monthly_Sold!$G$2:$G$7864,$A100,Monthly_Sold!$B$2:$B$7864,G$2),4)</f>
        <v>10.76</v>
      </c>
      <c r="H100" s="2" t="n">
        <f aca="false">ROUND(SUMIFS(Monthly_Sold!$H$2:$H$7864,Monthly_Sold!$G$2:$G$7864,$A100,Monthly_Sold!$B$2:$B$7864,H$2),4)</f>
        <v>1.39</v>
      </c>
      <c r="I100" s="2" t="n">
        <f aca="false">ROUND(SUM(B100:H100),4)</f>
        <v>604.3</v>
      </c>
      <c r="J100" s="6" t="n">
        <f aca="false">RANK(I100,$I$3:$I$182,0)+COUNTIF($I$3:I100,I100)-1</f>
        <v>66</v>
      </c>
      <c r="K100" s="6" t="n">
        <f aca="false">RANK(B100,$B$3:$B$182,0)+COUNTIF($B$3:B100,B100)-1</f>
        <v>47</v>
      </c>
      <c r="L100" s="6" t="n">
        <f aca="false">RANK(C100,$C$3:$C$182,0)+COUNTIF($C$3:C100,C100)-1</f>
        <v>54</v>
      </c>
      <c r="M100" s="6" t="n">
        <f aca="false">RANK(D100,$D$3:$D$182,0)+COUNTIF($D$3:D100,D100)-1</f>
        <v>63</v>
      </c>
      <c r="N100" s="6" t="n">
        <f aca="false">RANK(E100,$E$3:$E$182,0)+COUNTIF($E$3:E100,E100)-1</f>
        <v>53</v>
      </c>
      <c r="O100" s="6" t="n">
        <f aca="false">RANK(F100,$F$3:$F$182,0)+COUNTIF($F$3:F100,F100)-1</f>
        <v>58</v>
      </c>
      <c r="P100" s="6" t="n">
        <f aca="false">RANK(G100,$G$3:$G$182,0)+COUNTIF($G$3:G100,G100)-1</f>
        <v>83</v>
      </c>
      <c r="Q100" s="6" t="n">
        <f aca="false">RANK(H100,$H$3:$H$182,0)+COUNTIF($H$3:H100,H100)-1</f>
        <v>80</v>
      </c>
    </row>
    <row r="101" customFormat="false" ht="15" hidden="false" customHeight="false" outlineLevel="0" collapsed="false">
      <c r="A101" s="0" t="s">
        <v>193</v>
      </c>
      <c r="B101" s="2" t="n">
        <f aca="false">ROUND(SUMIFS(Monthly_Sold!$H$2:$H$7864,Monthly_Sold!$G$2:$G$7864,$A101,Monthly_Sold!$B$2:$B$7864,B$2),4)</f>
        <v>59.52</v>
      </c>
      <c r="C101" s="2" t="n">
        <f aca="false">ROUND(SUMIFS(Monthly_Sold!$H$2:$H$7864,Monthly_Sold!$G$2:$G$7864,$A101,Monthly_Sold!$B$2:$B$7864,C$2),4)</f>
        <v>63.34</v>
      </c>
      <c r="D101" s="2" t="n">
        <f aca="false">ROUND(SUMIFS(Monthly_Sold!$H$2:$H$7864,Monthly_Sold!$G$2:$G$7864,$A101,Monthly_Sold!$B$2:$B$7864,D$2),4)</f>
        <v>164.31</v>
      </c>
      <c r="E101" s="2" t="n">
        <f aca="false">ROUND(SUMIFS(Monthly_Sold!$H$2:$H$7864,Monthly_Sold!$G$2:$G$7864,$A101,Monthly_Sold!$B$2:$B$7864,E$2),4)</f>
        <v>87.58</v>
      </c>
      <c r="F101" s="2" t="n">
        <f aca="false">ROUND(SUMIFS(Monthly_Sold!$H$2:$H$7864,Monthly_Sold!$G$2:$G$7864,$A101,Monthly_Sold!$B$2:$B$7864,F$2),4)</f>
        <v>114.94</v>
      </c>
      <c r="G101" s="2" t="n">
        <f aca="false">ROUND(SUMIFS(Monthly_Sold!$H$2:$H$7864,Monthly_Sold!$G$2:$G$7864,$A101,Monthly_Sold!$B$2:$B$7864,G$2),4)</f>
        <v>196.71</v>
      </c>
      <c r="H101" s="2" t="n">
        <f aca="false">ROUND(SUMIFS(Monthly_Sold!$H$2:$H$7864,Monthly_Sold!$G$2:$G$7864,$A101,Monthly_Sold!$B$2:$B$7864,H$2),4)</f>
        <v>12.86</v>
      </c>
      <c r="I101" s="2" t="n">
        <f aca="false">ROUND(SUM(B101:H101),4)</f>
        <v>699.26</v>
      </c>
      <c r="J101" s="6" t="n">
        <f aca="false">RANK(I101,$I$3:$I$182,0)+COUNTIF($I$3:I101,I101)-1</f>
        <v>57</v>
      </c>
      <c r="K101" s="6" t="n">
        <f aca="false">RANK(B101,$B$3:$B$182,0)+COUNTIF($B$3:B101,B101)-1</f>
        <v>60</v>
      </c>
      <c r="L101" s="6" t="n">
        <f aca="false">RANK(C101,$C$3:$C$182,0)+COUNTIF($C$3:C101,C101)-1</f>
        <v>60</v>
      </c>
      <c r="M101" s="6" t="n">
        <f aca="false">RANK(D101,$D$3:$D$182,0)+COUNTIF($D$3:D101,D101)-1</f>
        <v>46</v>
      </c>
      <c r="N101" s="6" t="n">
        <f aca="false">RANK(E101,$E$3:$E$182,0)+COUNTIF($E$3:E101,E101)-1</f>
        <v>57</v>
      </c>
      <c r="O101" s="6" t="n">
        <f aca="false">RANK(F101,$F$3:$F$182,0)+COUNTIF($F$3:F101,F101)-1</f>
        <v>53</v>
      </c>
      <c r="P101" s="6" t="n">
        <f aca="false">RANK(G101,$G$3:$G$182,0)+COUNTIF($G$3:G101,G101)-1</f>
        <v>46</v>
      </c>
      <c r="Q101" s="6" t="n">
        <f aca="false">RANK(H101,$H$3:$H$182,0)+COUNTIF($H$3:H101,H101)-1</f>
        <v>62</v>
      </c>
    </row>
    <row r="102" customFormat="false" ht="15" hidden="false" customHeight="false" outlineLevel="0" collapsed="false">
      <c r="A102" s="0" t="s">
        <v>545</v>
      </c>
      <c r="B102" s="2" t="n">
        <f aca="false">ROUND(SUMIFS(Monthly_Sold!$H$2:$H$7864,Monthly_Sold!$G$2:$G$7864,$A102,Monthly_Sold!$B$2:$B$7864,B$2),4)</f>
        <v>0</v>
      </c>
      <c r="C102" s="2" t="n">
        <f aca="false">ROUND(SUMIFS(Monthly_Sold!$H$2:$H$7864,Monthly_Sold!$G$2:$G$7864,$A102,Monthly_Sold!$B$2:$B$7864,C$2),4)</f>
        <v>0</v>
      </c>
      <c r="D102" s="2" t="n">
        <f aca="false">ROUND(SUMIFS(Monthly_Sold!$H$2:$H$7864,Monthly_Sold!$G$2:$G$7864,$A102,Monthly_Sold!$B$2:$B$7864,D$2),4)</f>
        <v>0</v>
      </c>
      <c r="E102" s="2" t="n">
        <f aca="false">ROUND(SUMIFS(Monthly_Sold!$H$2:$H$7864,Monthly_Sold!$G$2:$G$7864,$A102,Monthly_Sold!$B$2:$B$7864,E$2),4)</f>
        <v>1.83</v>
      </c>
      <c r="F102" s="2" t="n">
        <f aca="false">ROUND(SUMIFS(Monthly_Sold!$H$2:$H$7864,Monthly_Sold!$G$2:$G$7864,$A102,Monthly_Sold!$B$2:$B$7864,F$2),4)</f>
        <v>2.45</v>
      </c>
      <c r="G102" s="2" t="n">
        <f aca="false">ROUND(SUMIFS(Monthly_Sold!$H$2:$H$7864,Monthly_Sold!$G$2:$G$7864,$A102,Monthly_Sold!$B$2:$B$7864,G$2),4)</f>
        <v>0</v>
      </c>
      <c r="H102" s="2" t="n">
        <f aca="false">ROUND(SUMIFS(Monthly_Sold!$H$2:$H$7864,Monthly_Sold!$G$2:$G$7864,$A102,Monthly_Sold!$B$2:$B$7864,H$2),4)</f>
        <v>0</v>
      </c>
      <c r="I102" s="2" t="n">
        <f aca="false">ROUND(SUM(B102:H102),4)</f>
        <v>4.28</v>
      </c>
      <c r="J102" s="6" t="n">
        <f aca="false">RANK(I102,$I$3:$I$182,0)+COUNTIF($I$3:I102,I102)-1</f>
        <v>137</v>
      </c>
      <c r="K102" s="6" t="n">
        <f aca="false">RANK(B102,$B$3:$B$182,0)+COUNTIF($B$3:B102,B102)-1</f>
        <v>128</v>
      </c>
      <c r="L102" s="6" t="n">
        <f aca="false">RANK(C102,$C$3:$C$182,0)+COUNTIF($C$3:C102,C102)-1</f>
        <v>135</v>
      </c>
      <c r="M102" s="6" t="n">
        <f aca="false">RANK(D102,$D$3:$D$182,0)+COUNTIF($D$3:D102,D102)-1</f>
        <v>134</v>
      </c>
      <c r="N102" s="6" t="n">
        <f aca="false">RANK(E102,$E$3:$E$182,0)+COUNTIF($E$3:E102,E102)-1</f>
        <v>83</v>
      </c>
      <c r="O102" s="6" t="n">
        <f aca="false">RANK(F102,$F$3:$F$182,0)+COUNTIF($F$3:F102,F102)-1</f>
        <v>105</v>
      </c>
      <c r="P102" s="6" t="n">
        <f aca="false">RANK(G102,$G$3:$G$182,0)+COUNTIF($G$3:G102,G102)-1</f>
        <v>150</v>
      </c>
      <c r="Q102" s="6" t="n">
        <f aca="false">RANK(H102,$H$3:$H$182,0)+COUNTIF($H$3:H102,H102)-1</f>
        <v>134</v>
      </c>
    </row>
    <row r="103" customFormat="false" ht="15" hidden="false" customHeight="false" outlineLevel="0" collapsed="false">
      <c r="A103" s="0" t="s">
        <v>253</v>
      </c>
      <c r="B103" s="2" t="n">
        <f aca="false">ROUND(SUMIFS(Monthly_Sold!$H$2:$H$7864,Monthly_Sold!$G$2:$G$7864,$A103,Monthly_Sold!$B$2:$B$7864,B$2),4)</f>
        <v>11.47</v>
      </c>
      <c r="C103" s="2" t="n">
        <f aca="false">ROUND(SUMIFS(Monthly_Sold!$H$2:$H$7864,Monthly_Sold!$G$2:$G$7864,$A103,Monthly_Sold!$B$2:$B$7864,C$2),4)</f>
        <v>18.16</v>
      </c>
      <c r="D103" s="2" t="n">
        <f aca="false">ROUND(SUMIFS(Monthly_Sold!$H$2:$H$7864,Monthly_Sold!$G$2:$G$7864,$A103,Monthly_Sold!$B$2:$B$7864,D$2),4)</f>
        <v>58.99</v>
      </c>
      <c r="E103" s="2" t="n">
        <f aca="false">ROUND(SUMIFS(Monthly_Sold!$H$2:$H$7864,Monthly_Sold!$G$2:$G$7864,$A103,Monthly_Sold!$B$2:$B$7864,E$2),4)</f>
        <v>41.67</v>
      </c>
      <c r="F103" s="2" t="n">
        <f aca="false">ROUND(SUMIFS(Monthly_Sold!$H$2:$H$7864,Monthly_Sold!$G$2:$G$7864,$A103,Monthly_Sold!$B$2:$B$7864,F$2),4)</f>
        <v>42.53</v>
      </c>
      <c r="G103" s="2" t="n">
        <f aca="false">ROUND(SUMIFS(Monthly_Sold!$H$2:$H$7864,Monthly_Sold!$G$2:$G$7864,$A103,Monthly_Sold!$B$2:$B$7864,G$2),4)</f>
        <v>55.36</v>
      </c>
      <c r="H103" s="2" t="n">
        <f aca="false">ROUND(SUMIFS(Monthly_Sold!$H$2:$H$7864,Monthly_Sold!$G$2:$G$7864,$A103,Monthly_Sold!$B$2:$B$7864,H$2),4)</f>
        <v>6.42</v>
      </c>
      <c r="I103" s="2" t="n">
        <f aca="false">ROUND(SUM(B103:H103),4)</f>
        <v>234.6</v>
      </c>
      <c r="J103" s="6" t="n">
        <f aca="false">RANK(I103,$I$3:$I$182,0)+COUNTIF($I$3:I103,I103)-1</f>
        <v>76</v>
      </c>
      <c r="K103" s="6" t="n">
        <f aca="false">RANK(B103,$B$3:$B$182,0)+COUNTIF($B$3:B103,B103)-1</f>
        <v>69</v>
      </c>
      <c r="L103" s="6" t="n">
        <f aca="false">RANK(C103,$C$3:$C$182,0)+COUNTIF($C$3:C103,C103)-1</f>
        <v>67</v>
      </c>
      <c r="M103" s="6" t="n">
        <f aca="false">RANK(D103,$D$3:$D$182,0)+COUNTIF($D$3:D103,D103)-1</f>
        <v>58</v>
      </c>
      <c r="N103" s="6" t="n">
        <f aca="false">RANK(E103,$E$3:$E$182,0)+COUNTIF($E$3:E103,E103)-1</f>
        <v>64</v>
      </c>
      <c r="O103" s="6" t="n">
        <f aca="false">RANK(F103,$F$3:$F$182,0)+COUNTIF($F$3:F103,F103)-1</f>
        <v>74</v>
      </c>
      <c r="P103" s="6" t="n">
        <f aca="false">RANK(G103,$G$3:$G$182,0)+COUNTIF($G$3:G103,G103)-1</f>
        <v>69</v>
      </c>
      <c r="Q103" s="6" t="n">
        <f aca="false">RANK(H103,$H$3:$H$182,0)+COUNTIF($H$3:H103,H103)-1</f>
        <v>70</v>
      </c>
    </row>
    <row r="104" customFormat="false" ht="15" hidden="false" customHeight="false" outlineLevel="0" collapsed="false">
      <c r="A104" s="0" t="s">
        <v>595</v>
      </c>
      <c r="B104" s="2" t="n">
        <f aca="false">ROUND(SUMIFS(Monthly_Sold!$H$2:$H$7864,Monthly_Sold!$G$2:$G$7864,$A104,Monthly_Sold!$B$2:$B$7864,B$2),4)</f>
        <v>0</v>
      </c>
      <c r="C104" s="2" t="n">
        <f aca="false">ROUND(SUMIFS(Monthly_Sold!$H$2:$H$7864,Monthly_Sold!$G$2:$G$7864,$A104,Monthly_Sold!$B$2:$B$7864,C$2),4)</f>
        <v>0</v>
      </c>
      <c r="D104" s="2" t="n">
        <f aca="false">ROUND(SUMIFS(Monthly_Sold!$H$2:$H$7864,Monthly_Sold!$G$2:$G$7864,$A104,Monthly_Sold!$B$2:$B$7864,D$2),4)</f>
        <v>0</v>
      </c>
      <c r="E104" s="2" t="n">
        <f aca="false">ROUND(SUMIFS(Monthly_Sold!$H$2:$H$7864,Monthly_Sold!$G$2:$G$7864,$A104,Monthly_Sold!$B$2:$B$7864,E$2),4)</f>
        <v>0</v>
      </c>
      <c r="F104" s="2" t="n">
        <f aca="false">ROUND(SUMIFS(Monthly_Sold!$H$2:$H$7864,Monthly_Sold!$G$2:$G$7864,$A104,Monthly_Sold!$B$2:$B$7864,F$2),4)</f>
        <v>0.26</v>
      </c>
      <c r="G104" s="2" t="n">
        <f aca="false">ROUND(SUMIFS(Monthly_Sold!$H$2:$H$7864,Monthly_Sold!$G$2:$G$7864,$A104,Monthly_Sold!$B$2:$B$7864,G$2),4)</f>
        <v>0.18</v>
      </c>
      <c r="H104" s="2" t="n">
        <f aca="false">ROUND(SUMIFS(Monthly_Sold!$H$2:$H$7864,Monthly_Sold!$G$2:$G$7864,$A104,Monthly_Sold!$B$2:$B$7864,H$2),4)</f>
        <v>0.014</v>
      </c>
      <c r="I104" s="2" t="n">
        <f aca="false">ROUND(SUM(B104:H104),4)</f>
        <v>0.454</v>
      </c>
      <c r="J104" s="6" t="n">
        <f aca="false">RANK(I104,$I$3:$I$182,0)+COUNTIF($I$3:I104,I104)-1</f>
        <v>161</v>
      </c>
      <c r="K104" s="6" t="n">
        <f aca="false">RANK(B104,$B$3:$B$182,0)+COUNTIF($B$3:B104,B104)-1</f>
        <v>129</v>
      </c>
      <c r="L104" s="6" t="n">
        <f aca="false">RANK(C104,$C$3:$C$182,0)+COUNTIF($C$3:C104,C104)-1</f>
        <v>136</v>
      </c>
      <c r="M104" s="6" t="n">
        <f aca="false">RANK(D104,$D$3:$D$182,0)+COUNTIF($D$3:D104,D104)-1</f>
        <v>135</v>
      </c>
      <c r="N104" s="6" t="n">
        <f aca="false">RANK(E104,$E$3:$E$182,0)+COUNTIF($E$3:E104,E104)-1</f>
        <v>136</v>
      </c>
      <c r="O104" s="6" t="n">
        <f aca="false">RANK(F104,$F$3:$F$182,0)+COUNTIF($F$3:F104,F104)-1</f>
        <v>111</v>
      </c>
      <c r="P104" s="6" t="n">
        <f aca="false">RANK(G104,$G$3:$G$182,0)+COUNTIF($G$3:G104,G104)-1</f>
        <v>105</v>
      </c>
      <c r="Q104" s="6" t="n">
        <f aca="false">RANK(H104,$H$3:$H$182,0)+COUNTIF($H$3:H104,H104)-1</f>
        <v>92</v>
      </c>
    </row>
    <row r="105" customFormat="false" ht="15" hidden="false" customHeight="false" outlineLevel="0" collapsed="false">
      <c r="A105" s="0" t="s">
        <v>602</v>
      </c>
      <c r="B105" s="2" t="n">
        <f aca="false">ROUND(SUMIFS(Monthly_Sold!$H$2:$H$7864,Monthly_Sold!$G$2:$G$7864,$A105,Monthly_Sold!$B$2:$B$7864,B$2),4)</f>
        <v>0</v>
      </c>
      <c r="C105" s="2" t="n">
        <f aca="false">ROUND(SUMIFS(Monthly_Sold!$H$2:$H$7864,Monthly_Sold!$G$2:$G$7864,$A105,Monthly_Sold!$B$2:$B$7864,C$2),4)</f>
        <v>0</v>
      </c>
      <c r="D105" s="2" t="n">
        <f aca="false">ROUND(SUMIFS(Monthly_Sold!$H$2:$H$7864,Monthly_Sold!$G$2:$G$7864,$A105,Monthly_Sold!$B$2:$B$7864,D$2),4)</f>
        <v>0</v>
      </c>
      <c r="E105" s="2" t="n">
        <f aca="false">ROUND(SUMIFS(Monthly_Sold!$H$2:$H$7864,Monthly_Sold!$G$2:$G$7864,$A105,Monthly_Sold!$B$2:$B$7864,E$2),4)</f>
        <v>0</v>
      </c>
      <c r="F105" s="2" t="n">
        <f aca="false">ROUND(SUMIFS(Monthly_Sold!$H$2:$H$7864,Monthly_Sold!$G$2:$G$7864,$A105,Monthly_Sold!$B$2:$B$7864,F$2),4)</f>
        <v>0.24</v>
      </c>
      <c r="G105" s="2" t="n">
        <f aca="false">ROUND(SUMIFS(Monthly_Sold!$H$2:$H$7864,Monthly_Sold!$G$2:$G$7864,$A105,Monthly_Sold!$B$2:$B$7864,G$2),4)</f>
        <v>0</v>
      </c>
      <c r="H105" s="2" t="n">
        <f aca="false">ROUND(SUMIFS(Monthly_Sold!$H$2:$H$7864,Monthly_Sold!$G$2:$G$7864,$A105,Monthly_Sold!$B$2:$B$7864,H$2),4)</f>
        <v>0</v>
      </c>
      <c r="I105" s="2" t="n">
        <f aca="false">ROUND(SUM(B105:H105),4)</f>
        <v>0.24</v>
      </c>
      <c r="J105" s="6" t="n">
        <f aca="false">RANK(I105,$I$3:$I$182,0)+COUNTIF($I$3:I105,I105)-1</f>
        <v>165</v>
      </c>
      <c r="K105" s="6" t="n">
        <f aca="false">RANK(B105,$B$3:$B$182,0)+COUNTIF($B$3:B105,B105)-1</f>
        <v>130</v>
      </c>
      <c r="L105" s="6" t="n">
        <f aca="false">RANK(C105,$C$3:$C$182,0)+COUNTIF($C$3:C105,C105)-1</f>
        <v>137</v>
      </c>
      <c r="M105" s="6" t="n">
        <f aca="false">RANK(D105,$D$3:$D$182,0)+COUNTIF($D$3:D105,D105)-1</f>
        <v>136</v>
      </c>
      <c r="N105" s="6" t="n">
        <f aca="false">RANK(E105,$E$3:$E$182,0)+COUNTIF($E$3:E105,E105)-1</f>
        <v>137</v>
      </c>
      <c r="O105" s="6" t="n">
        <f aca="false">RANK(F105,$F$3:$F$182,0)+COUNTIF($F$3:F105,F105)-1</f>
        <v>112</v>
      </c>
      <c r="P105" s="6" t="n">
        <f aca="false">RANK(G105,$G$3:$G$182,0)+COUNTIF($G$3:G105,G105)-1</f>
        <v>151</v>
      </c>
      <c r="Q105" s="6" t="n">
        <f aca="false">RANK(H105,$H$3:$H$182,0)+COUNTIF($H$3:H105,H105)-1</f>
        <v>135</v>
      </c>
    </row>
    <row r="106" customFormat="false" ht="15" hidden="false" customHeight="false" outlineLevel="0" collapsed="false">
      <c r="A106" s="0" t="s">
        <v>140</v>
      </c>
      <c r="B106" s="2" t="n">
        <f aca="false">ROUND(SUMIFS(Monthly_Sold!$H$2:$H$7864,Monthly_Sold!$G$2:$G$7864,$A106,Monthly_Sold!$B$2:$B$7864,B$2),4)</f>
        <v>386.4</v>
      </c>
      <c r="C106" s="2" t="n">
        <f aca="false">ROUND(SUMIFS(Monthly_Sold!$H$2:$H$7864,Monthly_Sold!$G$2:$G$7864,$A106,Monthly_Sold!$B$2:$B$7864,C$2),4)</f>
        <v>373.26</v>
      </c>
      <c r="D106" s="2" t="n">
        <f aca="false">ROUND(SUMIFS(Monthly_Sold!$H$2:$H$7864,Monthly_Sold!$G$2:$G$7864,$A106,Monthly_Sold!$B$2:$B$7864,D$2),4)</f>
        <v>558.78</v>
      </c>
      <c r="E106" s="2" t="n">
        <f aca="false">ROUND(SUMIFS(Monthly_Sold!$H$2:$H$7864,Monthly_Sold!$G$2:$G$7864,$A106,Monthly_Sold!$B$2:$B$7864,E$2),4)</f>
        <v>119.37</v>
      </c>
      <c r="F106" s="2" t="n">
        <f aca="false">ROUND(SUMIFS(Monthly_Sold!$H$2:$H$7864,Monthly_Sold!$G$2:$G$7864,$A106,Monthly_Sold!$B$2:$B$7864,F$2),4)</f>
        <v>96.73</v>
      </c>
      <c r="G106" s="2" t="n">
        <f aca="false">ROUND(SUMIFS(Monthly_Sold!$H$2:$H$7864,Monthly_Sold!$G$2:$G$7864,$A106,Monthly_Sold!$B$2:$B$7864,G$2),4)</f>
        <v>98.13</v>
      </c>
      <c r="H106" s="2" t="n">
        <f aca="false">ROUND(SUMIFS(Monthly_Sold!$H$2:$H$7864,Monthly_Sold!$G$2:$G$7864,$A106,Monthly_Sold!$B$2:$B$7864,H$2),4)</f>
        <v>10.46</v>
      </c>
      <c r="I106" s="2" t="n">
        <f aca="false">ROUND(SUM(B106:H106),4)</f>
        <v>1643.13</v>
      </c>
      <c r="J106" s="6" t="n">
        <f aca="false">RANK(I106,$I$3:$I$182,0)+COUNTIF($I$3:I106,I106)-1</f>
        <v>41</v>
      </c>
      <c r="K106" s="6" t="n">
        <f aca="false">RANK(B106,$B$3:$B$182,0)+COUNTIF($B$3:B106,B106)-1</f>
        <v>34</v>
      </c>
      <c r="L106" s="6" t="n">
        <f aca="false">RANK(C106,$C$3:$C$182,0)+COUNTIF($C$3:C106,C106)-1</f>
        <v>31</v>
      </c>
      <c r="M106" s="6" t="n">
        <f aca="false">RANK(D106,$D$3:$D$182,0)+COUNTIF($D$3:D106,D106)-1</f>
        <v>25</v>
      </c>
      <c r="N106" s="6" t="n">
        <f aca="false">RANK(E106,$E$3:$E$182,0)+COUNTIF($E$3:E106,E106)-1</f>
        <v>50</v>
      </c>
      <c r="O106" s="6" t="n">
        <f aca="false">RANK(F106,$F$3:$F$182,0)+COUNTIF($F$3:F106,F106)-1</f>
        <v>56</v>
      </c>
      <c r="P106" s="6" t="n">
        <f aca="false">RANK(G106,$G$3:$G$182,0)+COUNTIF($G$3:G106,G106)-1</f>
        <v>55</v>
      </c>
      <c r="Q106" s="6" t="n">
        <f aca="false">RANK(H106,$H$3:$H$182,0)+COUNTIF($H$3:H106,H106)-1</f>
        <v>66</v>
      </c>
    </row>
    <row r="107" customFormat="false" ht="15" hidden="false" customHeight="false" outlineLevel="0" collapsed="false">
      <c r="A107" s="0" t="s">
        <v>75</v>
      </c>
      <c r="B107" s="2" t="n">
        <f aca="false">ROUND(SUMIFS(Monthly_Sold!$H$2:$H$7864,Monthly_Sold!$G$2:$G$7864,$A107,Monthly_Sold!$B$2:$B$7864,B$2),4)</f>
        <v>0</v>
      </c>
      <c r="C107" s="2" t="n">
        <f aca="false">ROUND(SUMIFS(Monthly_Sold!$H$2:$H$7864,Monthly_Sold!$G$2:$G$7864,$A107,Monthly_Sold!$B$2:$B$7864,C$2),4)</f>
        <v>32.04</v>
      </c>
      <c r="D107" s="2" t="n">
        <f aca="false">ROUND(SUMIFS(Monthly_Sold!$H$2:$H$7864,Monthly_Sold!$G$2:$G$7864,$A107,Monthly_Sold!$B$2:$B$7864,D$2),4)</f>
        <v>1357.76</v>
      </c>
      <c r="E107" s="2" t="n">
        <f aca="false">ROUND(SUMIFS(Monthly_Sold!$H$2:$H$7864,Monthly_Sold!$G$2:$G$7864,$A107,Monthly_Sold!$B$2:$B$7864,E$2),4)</f>
        <v>1525.11</v>
      </c>
      <c r="F107" s="2" t="n">
        <f aca="false">ROUND(SUMIFS(Monthly_Sold!$H$2:$H$7864,Monthly_Sold!$G$2:$G$7864,$A107,Monthly_Sold!$B$2:$B$7864,F$2),4)</f>
        <v>1177.77</v>
      </c>
      <c r="G107" s="2" t="n">
        <f aca="false">ROUND(SUMIFS(Monthly_Sold!$H$2:$H$7864,Monthly_Sold!$G$2:$G$7864,$A107,Monthly_Sold!$B$2:$B$7864,G$2),4)</f>
        <v>653.94</v>
      </c>
      <c r="H107" s="2" t="n">
        <f aca="false">ROUND(SUMIFS(Monthly_Sold!$H$2:$H$7864,Monthly_Sold!$G$2:$G$7864,$A107,Monthly_Sold!$B$2:$B$7864,H$2),4)</f>
        <v>0</v>
      </c>
      <c r="I107" s="2" t="n">
        <f aca="false">ROUND(SUM(B107:H107),4)</f>
        <v>4746.62</v>
      </c>
      <c r="J107" s="6" t="n">
        <f aca="false">RANK(I107,$I$3:$I$182,0)+COUNTIF($I$3:I107,I107)-1</f>
        <v>25</v>
      </c>
      <c r="K107" s="6" t="n">
        <f aca="false">RANK(B107,$B$3:$B$182,0)+COUNTIF($B$3:B107,B107)-1</f>
        <v>131</v>
      </c>
      <c r="L107" s="6" t="n">
        <f aca="false">RANK(C107,$C$3:$C$182,0)+COUNTIF($C$3:C107,C107)-1</f>
        <v>63</v>
      </c>
      <c r="M107" s="6" t="n">
        <f aca="false">RANK(D107,$D$3:$D$182,0)+COUNTIF($D$3:D107,D107)-1</f>
        <v>12</v>
      </c>
      <c r="N107" s="6" t="n">
        <f aca="false">RANK(E107,$E$3:$E$182,0)+COUNTIF($E$3:E107,E107)-1</f>
        <v>10</v>
      </c>
      <c r="O107" s="6" t="n">
        <f aca="false">RANK(F107,$F$3:$F$182,0)+COUNTIF($F$3:F107,F107)-1</f>
        <v>17</v>
      </c>
      <c r="P107" s="6" t="n">
        <f aca="false">RANK(G107,$G$3:$G$182,0)+COUNTIF($G$3:G107,G107)-1</f>
        <v>25</v>
      </c>
      <c r="Q107" s="6" t="n">
        <f aca="false">RANK(H107,$H$3:$H$182,0)+COUNTIF($H$3:H107,H107)-1</f>
        <v>136</v>
      </c>
    </row>
    <row r="108" customFormat="false" ht="15" hidden="false" customHeight="false" outlineLevel="0" collapsed="false">
      <c r="A108" s="0" t="s">
        <v>575</v>
      </c>
      <c r="B108" s="2" t="n">
        <f aca="false">ROUND(SUMIFS(Monthly_Sold!$H$2:$H$7864,Monthly_Sold!$G$2:$G$7864,$A108,Monthly_Sold!$B$2:$B$7864,B$2),4)</f>
        <v>0</v>
      </c>
      <c r="C108" s="2" t="n">
        <f aca="false">ROUND(SUMIFS(Monthly_Sold!$H$2:$H$7864,Monthly_Sold!$G$2:$G$7864,$A108,Monthly_Sold!$B$2:$B$7864,C$2),4)</f>
        <v>0</v>
      </c>
      <c r="D108" s="2" t="n">
        <f aca="false">ROUND(SUMIFS(Monthly_Sold!$H$2:$H$7864,Monthly_Sold!$G$2:$G$7864,$A108,Monthly_Sold!$B$2:$B$7864,D$2),4)</f>
        <v>0</v>
      </c>
      <c r="E108" s="2" t="n">
        <f aca="false">ROUND(SUMIFS(Monthly_Sold!$H$2:$H$7864,Monthly_Sold!$G$2:$G$7864,$A108,Monthly_Sold!$B$2:$B$7864,E$2),4)</f>
        <v>0</v>
      </c>
      <c r="F108" s="2" t="n">
        <f aca="false">ROUND(SUMIFS(Monthly_Sold!$H$2:$H$7864,Monthly_Sold!$G$2:$G$7864,$A108,Monthly_Sold!$B$2:$B$7864,F$2),4)</f>
        <v>1.35</v>
      </c>
      <c r="G108" s="2" t="n">
        <f aca="false">ROUND(SUMIFS(Monthly_Sold!$H$2:$H$7864,Monthly_Sold!$G$2:$G$7864,$A108,Monthly_Sold!$B$2:$B$7864,G$2),4)</f>
        <v>0</v>
      </c>
      <c r="H108" s="2" t="n">
        <f aca="false">ROUND(SUMIFS(Monthly_Sold!$H$2:$H$7864,Monthly_Sold!$G$2:$G$7864,$A108,Monthly_Sold!$B$2:$B$7864,H$2),4)</f>
        <v>0</v>
      </c>
      <c r="I108" s="2" t="n">
        <f aca="false">ROUND(SUM(B108:H108),4)</f>
        <v>1.35</v>
      </c>
      <c r="J108" s="6" t="n">
        <f aca="false">RANK(I108,$I$3:$I$182,0)+COUNTIF($I$3:I108,I108)-1</f>
        <v>149</v>
      </c>
      <c r="K108" s="6" t="n">
        <f aca="false">RANK(B108,$B$3:$B$182,0)+COUNTIF($B$3:B108,B108)-1</f>
        <v>132</v>
      </c>
      <c r="L108" s="6" t="n">
        <f aca="false">RANK(C108,$C$3:$C$182,0)+COUNTIF($C$3:C108,C108)-1</f>
        <v>138</v>
      </c>
      <c r="M108" s="6" t="n">
        <f aca="false">RANK(D108,$D$3:$D$182,0)+COUNTIF($D$3:D108,D108)-1</f>
        <v>137</v>
      </c>
      <c r="N108" s="6" t="n">
        <f aca="false">RANK(E108,$E$3:$E$182,0)+COUNTIF($E$3:E108,E108)-1</f>
        <v>138</v>
      </c>
      <c r="O108" s="6" t="n">
        <f aca="false">RANK(F108,$F$3:$F$182,0)+COUNTIF($F$3:F108,F108)-1</f>
        <v>108</v>
      </c>
      <c r="P108" s="6" t="n">
        <f aca="false">RANK(G108,$G$3:$G$182,0)+COUNTIF($G$3:G108,G108)-1</f>
        <v>152</v>
      </c>
      <c r="Q108" s="6" t="n">
        <f aca="false">RANK(H108,$H$3:$H$182,0)+COUNTIF($H$3:H108,H108)-1</f>
        <v>137</v>
      </c>
    </row>
    <row r="109" customFormat="false" ht="15" hidden="false" customHeight="false" outlineLevel="0" collapsed="false">
      <c r="A109" s="0" t="s">
        <v>487</v>
      </c>
      <c r="B109" s="2" t="n">
        <f aca="false">ROUND(SUMIFS(Monthly_Sold!$H$2:$H$7864,Monthly_Sold!$G$2:$G$7864,$A109,Monthly_Sold!$B$2:$B$7864,B$2),4)</f>
        <v>0</v>
      </c>
      <c r="C109" s="2" t="n">
        <f aca="false">ROUND(SUMIFS(Monthly_Sold!$H$2:$H$7864,Monthly_Sold!$G$2:$G$7864,$A109,Monthly_Sold!$B$2:$B$7864,C$2),4)</f>
        <v>0.3</v>
      </c>
      <c r="D109" s="2" t="n">
        <f aca="false">ROUND(SUMIFS(Monthly_Sold!$H$2:$H$7864,Monthly_Sold!$G$2:$G$7864,$A109,Monthly_Sold!$B$2:$B$7864,D$2),4)</f>
        <v>4.12</v>
      </c>
      <c r="E109" s="2" t="n">
        <f aca="false">ROUND(SUMIFS(Monthly_Sold!$H$2:$H$7864,Monthly_Sold!$G$2:$G$7864,$A109,Monthly_Sold!$B$2:$B$7864,E$2),4)</f>
        <v>7.58</v>
      </c>
      <c r="F109" s="2" t="n">
        <f aca="false">ROUND(SUMIFS(Monthly_Sold!$H$2:$H$7864,Monthly_Sold!$G$2:$G$7864,$A109,Monthly_Sold!$B$2:$B$7864,F$2),4)</f>
        <v>5.39</v>
      </c>
      <c r="G109" s="2" t="n">
        <f aca="false">ROUND(SUMIFS(Monthly_Sold!$H$2:$H$7864,Monthly_Sold!$G$2:$G$7864,$A109,Monthly_Sold!$B$2:$B$7864,G$2),4)</f>
        <v>0</v>
      </c>
      <c r="H109" s="2" t="n">
        <f aca="false">ROUND(SUMIFS(Monthly_Sold!$H$2:$H$7864,Monthly_Sold!$G$2:$G$7864,$A109,Monthly_Sold!$B$2:$B$7864,H$2),4)</f>
        <v>0</v>
      </c>
      <c r="I109" s="2" t="n">
        <f aca="false">ROUND(SUM(B109:H109),4)</f>
        <v>17.39</v>
      </c>
      <c r="J109" s="6" t="n">
        <f aca="false">RANK(I109,$I$3:$I$182,0)+COUNTIF($I$3:I109,I109)-1</f>
        <v>121</v>
      </c>
      <c r="K109" s="6" t="n">
        <f aca="false">RANK(B109,$B$3:$B$182,0)+COUNTIF($B$3:B109,B109)-1</f>
        <v>133</v>
      </c>
      <c r="L109" s="6" t="n">
        <f aca="false">RANK(C109,$C$3:$C$182,0)+COUNTIF($C$3:C109,C109)-1</f>
        <v>86</v>
      </c>
      <c r="M109" s="6" t="n">
        <f aca="false">RANK(D109,$D$3:$D$182,0)+COUNTIF($D$3:D109,D109)-1</f>
        <v>82</v>
      </c>
      <c r="N109" s="6" t="n">
        <f aca="false">RANK(E109,$E$3:$E$182,0)+COUNTIF($E$3:E109,E109)-1</f>
        <v>76</v>
      </c>
      <c r="O109" s="6" t="n">
        <f aca="false">RANK(F109,$F$3:$F$182,0)+COUNTIF($F$3:F109,F109)-1</f>
        <v>100</v>
      </c>
      <c r="P109" s="6" t="n">
        <f aca="false">RANK(G109,$G$3:$G$182,0)+COUNTIF($G$3:G109,G109)-1</f>
        <v>153</v>
      </c>
      <c r="Q109" s="6" t="n">
        <f aca="false">RANK(H109,$H$3:$H$182,0)+COUNTIF($H$3:H109,H109)-1</f>
        <v>138</v>
      </c>
    </row>
    <row r="110" customFormat="false" ht="15" hidden="false" customHeight="false" outlineLevel="0" collapsed="false">
      <c r="A110" s="0" t="s">
        <v>461</v>
      </c>
      <c r="B110" s="2" t="n">
        <f aca="false">ROUND(SUMIFS(Monthly_Sold!$H$2:$H$7864,Monthly_Sold!$G$2:$G$7864,$A110,Monthly_Sold!$B$2:$B$7864,B$2),4)</f>
        <v>0</v>
      </c>
      <c r="C110" s="2" t="n">
        <f aca="false">ROUND(SUMIFS(Monthly_Sold!$H$2:$H$7864,Monthly_Sold!$G$2:$G$7864,$A110,Monthly_Sold!$B$2:$B$7864,C$2),4)</f>
        <v>0</v>
      </c>
      <c r="D110" s="2" t="n">
        <f aca="false">ROUND(SUMIFS(Monthly_Sold!$H$2:$H$7864,Monthly_Sold!$G$2:$G$7864,$A110,Monthly_Sold!$B$2:$B$7864,D$2),4)</f>
        <v>0</v>
      </c>
      <c r="E110" s="2" t="n">
        <f aca="false">ROUND(SUMIFS(Monthly_Sold!$H$2:$H$7864,Monthly_Sold!$G$2:$G$7864,$A110,Monthly_Sold!$B$2:$B$7864,E$2),4)</f>
        <v>0</v>
      </c>
      <c r="F110" s="2" t="n">
        <f aca="false">ROUND(SUMIFS(Monthly_Sold!$H$2:$H$7864,Monthly_Sold!$G$2:$G$7864,$A110,Monthly_Sold!$B$2:$B$7864,F$2),4)</f>
        <v>24.63</v>
      </c>
      <c r="G110" s="2" t="n">
        <f aca="false">ROUND(SUMIFS(Monthly_Sold!$H$2:$H$7864,Monthly_Sold!$G$2:$G$7864,$A110,Monthly_Sold!$B$2:$B$7864,G$2),4)</f>
        <v>0</v>
      </c>
      <c r="H110" s="2" t="n">
        <f aca="false">ROUND(SUMIFS(Monthly_Sold!$H$2:$H$7864,Monthly_Sold!$G$2:$G$7864,$A110,Monthly_Sold!$B$2:$B$7864,H$2),4)</f>
        <v>0</v>
      </c>
      <c r="I110" s="2" t="n">
        <f aca="false">ROUND(SUM(B110:H110),4)</f>
        <v>24.63</v>
      </c>
      <c r="J110" s="6" t="n">
        <f aca="false">RANK(I110,$I$3:$I$182,0)+COUNTIF($I$3:I110,I110)-1</f>
        <v>112</v>
      </c>
      <c r="K110" s="6" t="n">
        <f aca="false">RANK(B110,$B$3:$B$182,0)+COUNTIF($B$3:B110,B110)-1</f>
        <v>134</v>
      </c>
      <c r="L110" s="6" t="n">
        <f aca="false">RANK(C110,$C$3:$C$182,0)+COUNTIF($C$3:C110,C110)-1</f>
        <v>139</v>
      </c>
      <c r="M110" s="6" t="n">
        <f aca="false">RANK(D110,$D$3:$D$182,0)+COUNTIF($D$3:D110,D110)-1</f>
        <v>138</v>
      </c>
      <c r="N110" s="6" t="n">
        <f aca="false">RANK(E110,$E$3:$E$182,0)+COUNTIF($E$3:E110,E110)-1</f>
        <v>139</v>
      </c>
      <c r="O110" s="6" t="n">
        <f aca="false">RANK(F110,$F$3:$F$182,0)+COUNTIF($F$3:F110,F110)-1</f>
        <v>80</v>
      </c>
      <c r="P110" s="6" t="n">
        <f aca="false">RANK(G110,$G$3:$G$182,0)+COUNTIF($G$3:G110,G110)-1</f>
        <v>154</v>
      </c>
      <c r="Q110" s="6" t="n">
        <f aca="false">RANK(H110,$H$3:$H$182,0)+COUNTIF($H$3:H110,H110)-1</f>
        <v>139</v>
      </c>
    </row>
    <row r="111" customFormat="false" ht="15" hidden="false" customHeight="false" outlineLevel="0" collapsed="false">
      <c r="A111" s="0" t="s">
        <v>331</v>
      </c>
      <c r="B111" s="2" t="n">
        <f aca="false">ROUND(SUMIFS(Monthly_Sold!$H$2:$H$7864,Monthly_Sold!$G$2:$G$7864,$A111,Monthly_Sold!$B$2:$B$7864,B$2),4)</f>
        <v>0</v>
      </c>
      <c r="C111" s="2" t="n">
        <f aca="false">ROUND(SUMIFS(Monthly_Sold!$H$2:$H$7864,Monthly_Sold!$G$2:$G$7864,$A111,Monthly_Sold!$B$2:$B$7864,C$2),4)</f>
        <v>0</v>
      </c>
      <c r="D111" s="2" t="n">
        <f aca="false">ROUND(SUMIFS(Monthly_Sold!$H$2:$H$7864,Monthly_Sold!$G$2:$G$7864,$A111,Monthly_Sold!$B$2:$B$7864,D$2),4)</f>
        <v>0</v>
      </c>
      <c r="E111" s="2" t="n">
        <f aca="false">ROUND(SUMIFS(Monthly_Sold!$H$2:$H$7864,Monthly_Sold!$G$2:$G$7864,$A111,Monthly_Sold!$B$2:$B$7864,E$2),4)</f>
        <v>0</v>
      </c>
      <c r="F111" s="2" t="n">
        <f aca="false">ROUND(SUMIFS(Monthly_Sold!$H$2:$H$7864,Monthly_Sold!$G$2:$G$7864,$A111,Monthly_Sold!$B$2:$B$7864,F$2),4)</f>
        <v>52.52</v>
      </c>
      <c r="G111" s="2" t="n">
        <f aca="false">ROUND(SUMIFS(Monthly_Sold!$H$2:$H$7864,Monthly_Sold!$G$2:$G$7864,$A111,Monthly_Sold!$B$2:$B$7864,G$2),4)</f>
        <v>85.51</v>
      </c>
      <c r="H111" s="2" t="n">
        <f aca="false">ROUND(SUMIFS(Monthly_Sold!$H$2:$H$7864,Monthly_Sold!$G$2:$G$7864,$A111,Monthly_Sold!$B$2:$B$7864,H$2),4)</f>
        <v>0</v>
      </c>
      <c r="I111" s="2" t="n">
        <f aca="false">ROUND(SUM(B111:H111),4)</f>
        <v>138.03</v>
      </c>
      <c r="J111" s="6" t="n">
        <f aca="false">RANK(I111,$I$3:$I$182,0)+COUNTIF($I$3:I111,I111)-1</f>
        <v>79</v>
      </c>
      <c r="K111" s="6" t="n">
        <f aca="false">RANK(B111,$B$3:$B$182,0)+COUNTIF($B$3:B111,B111)-1</f>
        <v>135</v>
      </c>
      <c r="L111" s="6" t="n">
        <f aca="false">RANK(C111,$C$3:$C$182,0)+COUNTIF($C$3:C111,C111)-1</f>
        <v>140</v>
      </c>
      <c r="M111" s="6" t="n">
        <f aca="false">RANK(D111,$D$3:$D$182,0)+COUNTIF($D$3:D111,D111)-1</f>
        <v>139</v>
      </c>
      <c r="N111" s="6" t="n">
        <f aca="false">RANK(E111,$E$3:$E$182,0)+COUNTIF($E$3:E111,E111)-1</f>
        <v>140</v>
      </c>
      <c r="O111" s="6" t="n">
        <f aca="false">RANK(F111,$F$3:$F$182,0)+COUNTIF($F$3:F111,F111)-1</f>
        <v>68</v>
      </c>
      <c r="P111" s="6" t="n">
        <f aca="false">RANK(G111,$G$3:$G$182,0)+COUNTIF($G$3:G111,G111)-1</f>
        <v>56</v>
      </c>
      <c r="Q111" s="6" t="n">
        <f aca="false">RANK(H111,$H$3:$H$182,0)+COUNTIF($H$3:H111,H111)-1</f>
        <v>140</v>
      </c>
    </row>
    <row r="112" customFormat="false" ht="15" hidden="false" customHeight="false" outlineLevel="0" collapsed="false">
      <c r="A112" s="0" t="s">
        <v>436</v>
      </c>
      <c r="B112" s="2" t="n">
        <f aca="false">ROUND(SUMIFS(Monthly_Sold!$H$2:$H$7864,Monthly_Sold!$G$2:$G$7864,$A112,Monthly_Sold!$B$2:$B$7864,B$2),4)</f>
        <v>29.43</v>
      </c>
      <c r="C112" s="2" t="n">
        <f aca="false">ROUND(SUMIFS(Monthly_Sold!$H$2:$H$7864,Monthly_Sold!$G$2:$G$7864,$A112,Monthly_Sold!$B$2:$B$7864,C$2),4)</f>
        <v>0</v>
      </c>
      <c r="D112" s="2" t="n">
        <f aca="false">ROUND(SUMIFS(Monthly_Sold!$H$2:$H$7864,Monthly_Sold!$G$2:$G$7864,$A112,Monthly_Sold!$B$2:$B$7864,D$2),4)</f>
        <v>9.26</v>
      </c>
      <c r="E112" s="2" t="n">
        <f aca="false">ROUND(SUMIFS(Monthly_Sold!$H$2:$H$7864,Monthly_Sold!$G$2:$G$7864,$A112,Monthly_Sold!$B$2:$B$7864,E$2),4)</f>
        <v>0</v>
      </c>
      <c r="F112" s="2" t="n">
        <f aca="false">ROUND(SUMIFS(Monthly_Sold!$H$2:$H$7864,Monthly_Sold!$G$2:$G$7864,$A112,Monthly_Sold!$B$2:$B$7864,F$2),4)</f>
        <v>0</v>
      </c>
      <c r="G112" s="2" t="n">
        <f aca="false">ROUND(SUMIFS(Monthly_Sold!$H$2:$H$7864,Monthly_Sold!$G$2:$G$7864,$A112,Monthly_Sold!$B$2:$B$7864,G$2),4)</f>
        <v>0</v>
      </c>
      <c r="H112" s="2" t="n">
        <f aca="false">ROUND(SUMIFS(Monthly_Sold!$H$2:$H$7864,Monthly_Sold!$G$2:$G$7864,$A112,Monthly_Sold!$B$2:$B$7864,H$2),4)</f>
        <v>0</v>
      </c>
      <c r="I112" s="2" t="n">
        <f aca="false">ROUND(SUM(B112:H112),4)</f>
        <v>38.69</v>
      </c>
      <c r="J112" s="6" t="n">
        <f aca="false">RANK(I112,$I$3:$I$182,0)+COUNTIF($I$3:I112,I112)-1</f>
        <v>108</v>
      </c>
      <c r="K112" s="6" t="n">
        <f aca="false">RANK(B112,$B$3:$B$182,0)+COUNTIF($B$3:B112,B112)-1</f>
        <v>64</v>
      </c>
      <c r="L112" s="6" t="n">
        <f aca="false">RANK(C112,$C$3:$C$182,0)+COUNTIF($C$3:C112,C112)-1</f>
        <v>141</v>
      </c>
      <c r="M112" s="6" t="n">
        <f aca="false">RANK(D112,$D$3:$D$182,0)+COUNTIF($D$3:D112,D112)-1</f>
        <v>77</v>
      </c>
      <c r="N112" s="6" t="n">
        <f aca="false">RANK(E112,$E$3:$E$182,0)+COUNTIF($E$3:E112,E112)-1</f>
        <v>141</v>
      </c>
      <c r="O112" s="6" t="n">
        <f aca="false">RANK(F112,$F$3:$F$182,0)+COUNTIF($F$3:F112,F112)-1</f>
        <v>151</v>
      </c>
      <c r="P112" s="6" t="n">
        <f aca="false">RANK(G112,$G$3:$G$182,0)+COUNTIF($G$3:G112,G112)-1</f>
        <v>155</v>
      </c>
      <c r="Q112" s="6" t="n">
        <f aca="false">RANK(H112,$H$3:$H$182,0)+COUNTIF($H$3:H112,H112)-1</f>
        <v>141</v>
      </c>
    </row>
    <row r="113" customFormat="false" ht="15" hidden="false" customHeight="false" outlineLevel="0" collapsed="false">
      <c r="A113" s="0" t="s">
        <v>216</v>
      </c>
      <c r="B113" s="2" t="n">
        <f aca="false">ROUND(SUMIFS(Monthly_Sold!$H$2:$H$7864,Monthly_Sold!$G$2:$G$7864,$A113,Monthly_Sold!$B$2:$B$7864,B$2),4)</f>
        <v>375.861</v>
      </c>
      <c r="C113" s="2" t="n">
        <f aca="false">ROUND(SUMIFS(Monthly_Sold!$H$2:$H$7864,Monthly_Sold!$G$2:$G$7864,$A113,Monthly_Sold!$B$2:$B$7864,C$2),4)</f>
        <v>152</v>
      </c>
      <c r="D113" s="2" t="n">
        <f aca="false">ROUND(SUMIFS(Monthly_Sold!$H$2:$H$7864,Monthly_Sold!$G$2:$G$7864,$A113,Monthly_Sold!$B$2:$B$7864,D$2),4)</f>
        <v>123.55</v>
      </c>
      <c r="E113" s="2" t="n">
        <f aca="false">ROUND(SUMIFS(Monthly_Sold!$H$2:$H$7864,Monthly_Sold!$G$2:$G$7864,$A113,Monthly_Sold!$B$2:$B$7864,E$2),4)</f>
        <v>1</v>
      </c>
      <c r="F113" s="2" t="n">
        <f aca="false">ROUND(SUMIFS(Monthly_Sold!$H$2:$H$7864,Monthly_Sold!$G$2:$G$7864,$A113,Monthly_Sold!$B$2:$B$7864,F$2),4)</f>
        <v>4.2042</v>
      </c>
      <c r="G113" s="2" t="n">
        <f aca="false">ROUND(SUMIFS(Monthly_Sold!$H$2:$H$7864,Monthly_Sold!$G$2:$G$7864,$A113,Monthly_Sold!$B$2:$B$7864,G$2),4)</f>
        <v>17.4337</v>
      </c>
      <c r="H113" s="2" t="n">
        <f aca="false">ROUND(SUMIFS(Monthly_Sold!$H$2:$H$7864,Monthly_Sold!$G$2:$G$7864,$A113,Monthly_Sold!$B$2:$B$7864,H$2),4)</f>
        <v>6.454</v>
      </c>
      <c r="I113" s="2" t="n">
        <f aca="false">ROUND(SUM(B113:H113),4)</f>
        <v>680.5029</v>
      </c>
      <c r="J113" s="6" t="n">
        <f aca="false">RANK(I113,$I$3:$I$182,0)+COUNTIF($I$3:I113,I113)-1</f>
        <v>60</v>
      </c>
      <c r="K113" s="6" t="n">
        <f aca="false">RANK(B113,$B$3:$B$182,0)+COUNTIF($B$3:B113,B113)-1</f>
        <v>35</v>
      </c>
      <c r="L113" s="6" t="n">
        <f aca="false">RANK(C113,$C$3:$C$182,0)+COUNTIF($C$3:C113,C113)-1</f>
        <v>49</v>
      </c>
      <c r="M113" s="6" t="n">
        <f aca="false">RANK(D113,$D$3:$D$182,0)+COUNTIF($D$3:D113,D113)-1</f>
        <v>48</v>
      </c>
      <c r="N113" s="6" t="n">
        <f aca="false">RANK(E113,$E$3:$E$182,0)+COUNTIF($E$3:E113,E113)-1</f>
        <v>85</v>
      </c>
      <c r="O113" s="6" t="n">
        <f aca="false">RANK(F113,$F$3:$F$182,0)+COUNTIF($F$3:F113,F113)-1</f>
        <v>102</v>
      </c>
      <c r="P113" s="6" t="n">
        <f aca="false">RANK(G113,$G$3:$G$182,0)+COUNTIF($G$3:G113,G113)-1</f>
        <v>81</v>
      </c>
      <c r="Q113" s="6" t="n">
        <f aca="false">RANK(H113,$H$3:$H$182,0)+COUNTIF($H$3:H113,H113)-1</f>
        <v>69</v>
      </c>
    </row>
    <row r="114" customFormat="false" ht="15" hidden="false" customHeight="false" outlineLevel="0" collapsed="false">
      <c r="A114" s="0" t="s">
        <v>136</v>
      </c>
      <c r="B114" s="2" t="n">
        <f aca="false">ROUND(SUMIFS(Monthly_Sold!$H$2:$H$7864,Monthly_Sold!$G$2:$G$7864,$A114,Monthly_Sold!$B$2:$B$7864,B$2),4)</f>
        <v>396.34</v>
      </c>
      <c r="C114" s="2" t="n">
        <f aca="false">ROUND(SUMIFS(Monthly_Sold!$H$2:$H$7864,Monthly_Sold!$G$2:$G$7864,$A114,Monthly_Sold!$B$2:$B$7864,C$2),4)</f>
        <v>1206.01</v>
      </c>
      <c r="D114" s="2" t="n">
        <f aca="false">ROUND(SUMIFS(Monthly_Sold!$H$2:$H$7864,Monthly_Sold!$G$2:$G$7864,$A114,Monthly_Sold!$B$2:$B$7864,D$2),4)</f>
        <v>471.9</v>
      </c>
      <c r="E114" s="2" t="n">
        <f aca="false">ROUND(SUMIFS(Monthly_Sold!$H$2:$H$7864,Monthly_Sold!$G$2:$G$7864,$A114,Monthly_Sold!$B$2:$B$7864,E$2),4)</f>
        <v>633.06</v>
      </c>
      <c r="F114" s="2" t="n">
        <f aca="false">ROUND(SUMIFS(Monthly_Sold!$H$2:$H$7864,Monthly_Sold!$G$2:$G$7864,$A114,Monthly_Sold!$B$2:$B$7864,F$2),4)</f>
        <v>2121.9328</v>
      </c>
      <c r="G114" s="2" t="n">
        <f aca="false">ROUND(SUMIFS(Monthly_Sold!$H$2:$H$7864,Monthly_Sold!$G$2:$G$7864,$A114,Monthly_Sold!$B$2:$B$7864,G$2),4)</f>
        <v>2171.0485</v>
      </c>
      <c r="H114" s="2" t="n">
        <f aca="false">ROUND(SUMIFS(Monthly_Sold!$H$2:$H$7864,Monthly_Sold!$G$2:$G$7864,$A114,Monthly_Sold!$B$2:$B$7864,H$2),4)</f>
        <v>537.75</v>
      </c>
      <c r="I114" s="2" t="n">
        <f aca="false">ROUND(SUM(B114:H114),4)</f>
        <v>7538.0413</v>
      </c>
      <c r="J114" s="6" t="n">
        <f aca="false">RANK(I114,$I$3:$I$182,0)+COUNTIF($I$3:I114,I114)-1</f>
        <v>17</v>
      </c>
      <c r="K114" s="6" t="n">
        <f aca="false">RANK(B114,$B$3:$B$182,0)+COUNTIF($B$3:B114,B114)-1</f>
        <v>33</v>
      </c>
      <c r="L114" s="6" t="n">
        <f aca="false">RANK(C114,$C$3:$C$182,0)+COUNTIF($C$3:C114,C114)-1</f>
        <v>19</v>
      </c>
      <c r="M114" s="6" t="n">
        <f aca="false">RANK(D114,$D$3:$D$182,0)+COUNTIF($D$3:D114,D114)-1</f>
        <v>28</v>
      </c>
      <c r="N114" s="6" t="n">
        <f aca="false">RANK(E114,$E$3:$E$182,0)+COUNTIF($E$3:E114,E114)-1</f>
        <v>24</v>
      </c>
      <c r="O114" s="6" t="n">
        <f aca="false">RANK(F114,$F$3:$F$182,0)+COUNTIF($F$3:F114,F114)-1</f>
        <v>6</v>
      </c>
      <c r="P114" s="6" t="n">
        <f aca="false">RANK(G114,$G$3:$G$182,0)+COUNTIF($G$3:G114,G114)-1</f>
        <v>8</v>
      </c>
      <c r="Q114" s="6" t="n">
        <f aca="false">RANK(H114,$H$3:$H$182,0)+COUNTIF($H$3:H114,H114)-1</f>
        <v>12</v>
      </c>
    </row>
    <row r="115" customFormat="false" ht="15" hidden="false" customHeight="false" outlineLevel="0" collapsed="false">
      <c r="A115" s="0" t="s">
        <v>624</v>
      </c>
      <c r="B115" s="2" t="n">
        <f aca="false">ROUND(SUMIFS(Monthly_Sold!$H$2:$H$7864,Monthly_Sold!$G$2:$G$7864,$A115,Monthly_Sold!$B$2:$B$7864,B$2),4)</f>
        <v>0</v>
      </c>
      <c r="C115" s="2" t="n">
        <f aca="false">ROUND(SUMIFS(Monthly_Sold!$H$2:$H$7864,Monthly_Sold!$G$2:$G$7864,$A115,Monthly_Sold!$B$2:$B$7864,C$2),4)</f>
        <v>0</v>
      </c>
      <c r="D115" s="2" t="n">
        <f aca="false">ROUND(SUMIFS(Monthly_Sold!$H$2:$H$7864,Monthly_Sold!$G$2:$G$7864,$A115,Monthly_Sold!$B$2:$B$7864,D$2),4)</f>
        <v>0</v>
      </c>
      <c r="E115" s="2" t="n">
        <f aca="false">ROUND(SUMIFS(Monthly_Sold!$H$2:$H$7864,Monthly_Sold!$G$2:$G$7864,$A115,Monthly_Sold!$B$2:$B$7864,E$2),4)</f>
        <v>0</v>
      </c>
      <c r="F115" s="2" t="n">
        <f aca="false">ROUND(SUMIFS(Monthly_Sold!$H$2:$H$7864,Monthly_Sold!$G$2:$G$7864,$A115,Monthly_Sold!$B$2:$B$7864,F$2),4)</f>
        <v>0</v>
      </c>
      <c r="G115" s="2" t="n">
        <f aca="false">ROUND(SUMIFS(Monthly_Sold!$H$2:$H$7864,Monthly_Sold!$G$2:$G$7864,$A115,Monthly_Sold!$B$2:$B$7864,G$2),4)</f>
        <v>0.03</v>
      </c>
      <c r="H115" s="2" t="n">
        <f aca="false">ROUND(SUMIFS(Monthly_Sold!$H$2:$H$7864,Monthly_Sold!$G$2:$G$7864,$A115,Monthly_Sold!$B$2:$B$7864,H$2),4)</f>
        <v>0</v>
      </c>
      <c r="I115" s="2" t="n">
        <f aca="false">ROUND(SUM(B115:H115),4)</f>
        <v>0.03</v>
      </c>
      <c r="J115" s="6" t="n">
        <f aca="false">RANK(I115,$I$3:$I$182,0)+COUNTIF($I$3:I115,I115)-1</f>
        <v>177</v>
      </c>
      <c r="K115" s="6" t="n">
        <f aca="false">RANK(B115,$B$3:$B$182,0)+COUNTIF($B$3:B115,B115)-1</f>
        <v>136</v>
      </c>
      <c r="L115" s="6" t="n">
        <f aca="false">RANK(C115,$C$3:$C$182,0)+COUNTIF($C$3:C115,C115)-1</f>
        <v>142</v>
      </c>
      <c r="M115" s="6" t="n">
        <f aca="false">RANK(D115,$D$3:$D$182,0)+COUNTIF($D$3:D115,D115)-1</f>
        <v>140</v>
      </c>
      <c r="N115" s="6" t="n">
        <f aca="false">RANK(E115,$E$3:$E$182,0)+COUNTIF($E$3:E115,E115)-1</f>
        <v>142</v>
      </c>
      <c r="O115" s="6" t="n">
        <f aca="false">RANK(F115,$F$3:$F$182,0)+COUNTIF($F$3:F115,F115)-1</f>
        <v>152</v>
      </c>
      <c r="P115" s="6" t="n">
        <f aca="false">RANK(G115,$G$3:$G$182,0)+COUNTIF($G$3:G115,G115)-1</f>
        <v>108</v>
      </c>
      <c r="Q115" s="6" t="n">
        <f aca="false">RANK(H115,$H$3:$H$182,0)+COUNTIF($H$3:H115,H115)-1</f>
        <v>142</v>
      </c>
    </row>
    <row r="116" customFormat="false" ht="15" hidden="false" customHeight="false" outlineLevel="0" collapsed="false">
      <c r="A116" s="0" t="s">
        <v>43</v>
      </c>
      <c r="B116" s="2" t="n">
        <f aca="false">ROUND(SUMIFS(Monthly_Sold!$H$2:$H$7864,Monthly_Sold!$G$2:$G$7864,$A116,Monthly_Sold!$B$2:$B$7864,B$2),4)</f>
        <v>4477.1</v>
      </c>
      <c r="C116" s="2" t="n">
        <f aca="false">ROUND(SUMIFS(Monthly_Sold!$H$2:$H$7864,Monthly_Sold!$G$2:$G$7864,$A116,Monthly_Sold!$B$2:$B$7864,C$2),4)</f>
        <v>3501.12</v>
      </c>
      <c r="D116" s="2" t="n">
        <f aca="false">ROUND(SUMIFS(Monthly_Sold!$H$2:$H$7864,Monthly_Sold!$G$2:$G$7864,$A116,Monthly_Sold!$B$2:$B$7864,D$2),4)</f>
        <v>1131.36</v>
      </c>
      <c r="E116" s="2" t="n">
        <f aca="false">ROUND(SUMIFS(Monthly_Sold!$H$2:$H$7864,Monthly_Sold!$G$2:$G$7864,$A116,Monthly_Sold!$B$2:$B$7864,E$2),4)</f>
        <v>1325.74</v>
      </c>
      <c r="F116" s="2" t="n">
        <f aca="false">ROUND(SUMIFS(Monthly_Sold!$H$2:$H$7864,Monthly_Sold!$G$2:$G$7864,$A116,Monthly_Sold!$B$2:$B$7864,F$2),4)</f>
        <v>2647.4</v>
      </c>
      <c r="G116" s="2" t="n">
        <f aca="false">ROUND(SUMIFS(Monthly_Sold!$H$2:$H$7864,Monthly_Sold!$G$2:$G$7864,$A116,Monthly_Sold!$B$2:$B$7864,G$2),4)</f>
        <v>2707.16</v>
      </c>
      <c r="H116" s="2" t="n">
        <f aca="false">ROUND(SUMIFS(Monthly_Sold!$H$2:$H$7864,Monthly_Sold!$G$2:$G$7864,$A116,Monthly_Sold!$B$2:$B$7864,H$2),4)</f>
        <v>1139.12</v>
      </c>
      <c r="I116" s="2" t="n">
        <f aca="false">ROUND(SUM(B116:H116),4)</f>
        <v>16929</v>
      </c>
      <c r="J116" s="6" t="n">
        <f aca="false">RANK(I116,$I$3:$I$182,0)+COUNTIF($I$3:I116,I116)-1</f>
        <v>4</v>
      </c>
      <c r="K116" s="6" t="n">
        <f aca="false">RANK(B116,$B$3:$B$182,0)+COUNTIF($B$3:B116,B116)-1</f>
        <v>2</v>
      </c>
      <c r="L116" s="6" t="n">
        <f aca="false">RANK(C116,$C$3:$C$182,0)+COUNTIF($C$3:C116,C116)-1</f>
        <v>3</v>
      </c>
      <c r="M116" s="6" t="n">
        <f aca="false">RANK(D116,$D$3:$D$182,0)+COUNTIF($D$3:D116,D116)-1</f>
        <v>18</v>
      </c>
      <c r="N116" s="6" t="n">
        <f aca="false">RANK(E116,$E$3:$E$182,0)+COUNTIF($E$3:E116,E116)-1</f>
        <v>13</v>
      </c>
      <c r="O116" s="6" t="n">
        <f aca="false">RANK(F116,$F$3:$F$182,0)+COUNTIF($F$3:F116,F116)-1</f>
        <v>5</v>
      </c>
      <c r="P116" s="6" t="n">
        <f aca="false">RANK(G116,$G$3:$G$182,0)+COUNTIF($G$3:G116,G116)-1</f>
        <v>5</v>
      </c>
      <c r="Q116" s="6" t="n">
        <f aca="false">RANK(H116,$H$3:$H$182,0)+COUNTIF($H$3:H116,H116)-1</f>
        <v>6</v>
      </c>
    </row>
    <row r="117" customFormat="false" ht="15" hidden="false" customHeight="false" outlineLevel="0" collapsed="false">
      <c r="A117" s="0" t="s">
        <v>345</v>
      </c>
      <c r="B117" s="2" t="n">
        <f aca="false">ROUND(SUMIFS(Monthly_Sold!$H$2:$H$7864,Monthly_Sold!$G$2:$G$7864,$A117,Monthly_Sold!$B$2:$B$7864,B$2),4)</f>
        <v>0</v>
      </c>
      <c r="C117" s="2" t="n">
        <f aca="false">ROUND(SUMIFS(Monthly_Sold!$H$2:$H$7864,Monthly_Sold!$G$2:$G$7864,$A117,Monthly_Sold!$B$2:$B$7864,C$2),4)</f>
        <v>0</v>
      </c>
      <c r="D117" s="2" t="n">
        <f aca="false">ROUND(SUMIFS(Monthly_Sold!$H$2:$H$7864,Monthly_Sold!$G$2:$G$7864,$A117,Monthly_Sold!$B$2:$B$7864,D$2),4)</f>
        <v>0</v>
      </c>
      <c r="E117" s="2" t="n">
        <f aca="false">ROUND(SUMIFS(Monthly_Sold!$H$2:$H$7864,Monthly_Sold!$G$2:$G$7864,$A117,Monthly_Sold!$B$2:$B$7864,E$2),4)</f>
        <v>0</v>
      </c>
      <c r="F117" s="2" t="n">
        <f aca="false">ROUND(SUMIFS(Monthly_Sold!$H$2:$H$7864,Monthly_Sold!$G$2:$G$7864,$A117,Monthly_Sold!$B$2:$B$7864,F$2),4)</f>
        <v>116.21</v>
      </c>
      <c r="G117" s="2" t="n">
        <f aca="false">ROUND(SUMIFS(Monthly_Sold!$H$2:$H$7864,Monthly_Sold!$G$2:$G$7864,$A117,Monthly_Sold!$B$2:$B$7864,G$2),4)</f>
        <v>0</v>
      </c>
      <c r="H117" s="2" t="n">
        <f aca="false">ROUND(SUMIFS(Monthly_Sold!$H$2:$H$7864,Monthly_Sold!$G$2:$G$7864,$A117,Monthly_Sold!$B$2:$B$7864,H$2),4)</f>
        <v>0</v>
      </c>
      <c r="I117" s="2" t="n">
        <f aca="false">ROUND(SUM(B117:H117),4)</f>
        <v>116.21</v>
      </c>
      <c r="J117" s="6" t="n">
        <f aca="false">RANK(I117,$I$3:$I$182,0)+COUNTIF($I$3:I117,I117)-1</f>
        <v>84</v>
      </c>
      <c r="K117" s="6" t="n">
        <f aca="false">RANK(B117,$B$3:$B$182,0)+COUNTIF($B$3:B117,B117)-1</f>
        <v>137</v>
      </c>
      <c r="L117" s="6" t="n">
        <f aca="false">RANK(C117,$C$3:$C$182,0)+COUNTIF($C$3:C117,C117)-1</f>
        <v>143</v>
      </c>
      <c r="M117" s="6" t="n">
        <f aca="false">RANK(D117,$D$3:$D$182,0)+COUNTIF($D$3:D117,D117)-1</f>
        <v>141</v>
      </c>
      <c r="N117" s="6" t="n">
        <f aca="false">RANK(E117,$E$3:$E$182,0)+COUNTIF($E$3:E117,E117)-1</f>
        <v>143</v>
      </c>
      <c r="O117" s="6" t="n">
        <f aca="false">RANK(F117,$F$3:$F$182,0)+COUNTIF($F$3:F117,F117)-1</f>
        <v>52</v>
      </c>
      <c r="P117" s="6" t="n">
        <f aca="false">RANK(G117,$G$3:$G$182,0)+COUNTIF($G$3:G117,G117)-1</f>
        <v>156</v>
      </c>
      <c r="Q117" s="6" t="n">
        <f aca="false">RANK(H117,$H$3:$H$182,0)+COUNTIF($H$3:H117,H117)-1</f>
        <v>143</v>
      </c>
    </row>
    <row r="118" customFormat="false" ht="15" hidden="false" customHeight="false" outlineLevel="0" collapsed="false">
      <c r="A118" s="0" t="s">
        <v>474</v>
      </c>
      <c r="B118" s="2" t="n">
        <f aca="false">ROUND(SUMIFS(Monthly_Sold!$H$2:$H$7864,Monthly_Sold!$G$2:$G$7864,$A118,Monthly_Sold!$B$2:$B$7864,B$2),4)</f>
        <v>0</v>
      </c>
      <c r="C118" s="2" t="n">
        <f aca="false">ROUND(SUMIFS(Monthly_Sold!$H$2:$H$7864,Monthly_Sold!$G$2:$G$7864,$A118,Monthly_Sold!$B$2:$B$7864,C$2),4)</f>
        <v>0</v>
      </c>
      <c r="D118" s="2" t="n">
        <f aca="false">ROUND(SUMIFS(Monthly_Sold!$H$2:$H$7864,Monthly_Sold!$G$2:$G$7864,$A118,Monthly_Sold!$B$2:$B$7864,D$2),4)</f>
        <v>0</v>
      </c>
      <c r="E118" s="2" t="n">
        <f aca="false">ROUND(SUMIFS(Monthly_Sold!$H$2:$H$7864,Monthly_Sold!$G$2:$G$7864,$A118,Monthly_Sold!$B$2:$B$7864,E$2),4)</f>
        <v>0</v>
      </c>
      <c r="F118" s="2" t="n">
        <f aca="false">ROUND(SUMIFS(Monthly_Sold!$H$2:$H$7864,Monthly_Sold!$G$2:$G$7864,$A118,Monthly_Sold!$B$2:$B$7864,F$2),4)</f>
        <v>14.97</v>
      </c>
      <c r="G118" s="2" t="n">
        <f aca="false">ROUND(SUMIFS(Monthly_Sold!$H$2:$H$7864,Monthly_Sold!$G$2:$G$7864,$A118,Monthly_Sold!$B$2:$B$7864,G$2),4)</f>
        <v>5.5</v>
      </c>
      <c r="H118" s="2" t="n">
        <f aca="false">ROUND(SUMIFS(Monthly_Sold!$H$2:$H$7864,Monthly_Sold!$G$2:$G$7864,$A118,Monthly_Sold!$B$2:$B$7864,H$2),4)</f>
        <v>0</v>
      </c>
      <c r="I118" s="2" t="n">
        <f aca="false">ROUND(SUM(B118:H118),4)</f>
        <v>20.47</v>
      </c>
      <c r="J118" s="6" t="n">
        <f aca="false">RANK(I118,$I$3:$I$182,0)+COUNTIF($I$3:I118,I118)-1</f>
        <v>118</v>
      </c>
      <c r="K118" s="6" t="n">
        <f aca="false">RANK(B118,$B$3:$B$182,0)+COUNTIF($B$3:B118,B118)-1</f>
        <v>138</v>
      </c>
      <c r="L118" s="6" t="n">
        <f aca="false">RANK(C118,$C$3:$C$182,0)+COUNTIF($C$3:C118,C118)-1</f>
        <v>144</v>
      </c>
      <c r="M118" s="6" t="n">
        <f aca="false">RANK(D118,$D$3:$D$182,0)+COUNTIF($D$3:D118,D118)-1</f>
        <v>142</v>
      </c>
      <c r="N118" s="6" t="n">
        <f aca="false">RANK(E118,$E$3:$E$182,0)+COUNTIF($E$3:E118,E118)-1</f>
        <v>144</v>
      </c>
      <c r="O118" s="6" t="n">
        <f aca="false">RANK(F118,$F$3:$F$182,0)+COUNTIF($F$3:F118,F118)-1</f>
        <v>86</v>
      </c>
      <c r="P118" s="6" t="n">
        <f aca="false">RANK(G118,$G$3:$G$182,0)+COUNTIF($G$3:G118,G118)-1</f>
        <v>89</v>
      </c>
      <c r="Q118" s="6" t="n">
        <f aca="false">RANK(H118,$H$3:$H$182,0)+COUNTIF($H$3:H118,H118)-1</f>
        <v>144</v>
      </c>
    </row>
    <row r="119" customFormat="false" ht="15" hidden="false" customHeight="false" outlineLevel="0" collapsed="false">
      <c r="A119" s="0" t="s">
        <v>523</v>
      </c>
      <c r="B119" s="2" t="n">
        <f aca="false">ROUND(SUMIFS(Monthly_Sold!$H$2:$H$7864,Monthly_Sold!$G$2:$G$7864,$A119,Monthly_Sold!$B$2:$B$7864,B$2),4)</f>
        <v>0</v>
      </c>
      <c r="C119" s="2" t="n">
        <f aca="false">ROUND(SUMIFS(Monthly_Sold!$H$2:$H$7864,Monthly_Sold!$G$2:$G$7864,$A119,Monthly_Sold!$B$2:$B$7864,C$2),4)</f>
        <v>0.02</v>
      </c>
      <c r="D119" s="2" t="n">
        <f aca="false">ROUND(SUMIFS(Monthly_Sold!$H$2:$H$7864,Monthly_Sold!$G$2:$G$7864,$A119,Monthly_Sold!$B$2:$B$7864,D$2),4)</f>
        <v>4.08</v>
      </c>
      <c r="E119" s="2" t="n">
        <f aca="false">ROUND(SUMIFS(Monthly_Sold!$H$2:$H$7864,Monthly_Sold!$G$2:$G$7864,$A119,Monthly_Sold!$B$2:$B$7864,E$2),4)</f>
        <v>4.23</v>
      </c>
      <c r="F119" s="2" t="n">
        <f aca="false">ROUND(SUMIFS(Monthly_Sold!$H$2:$H$7864,Monthly_Sold!$G$2:$G$7864,$A119,Monthly_Sold!$B$2:$B$7864,F$2),4)</f>
        <v>0</v>
      </c>
      <c r="G119" s="2" t="n">
        <f aca="false">ROUND(SUMIFS(Monthly_Sold!$H$2:$H$7864,Monthly_Sold!$G$2:$G$7864,$A119,Monthly_Sold!$B$2:$B$7864,G$2),4)</f>
        <v>0</v>
      </c>
      <c r="H119" s="2" t="n">
        <f aca="false">ROUND(SUMIFS(Monthly_Sold!$H$2:$H$7864,Monthly_Sold!$G$2:$G$7864,$A119,Monthly_Sold!$B$2:$B$7864,H$2),4)</f>
        <v>0</v>
      </c>
      <c r="I119" s="2" t="n">
        <f aca="false">ROUND(SUM(B119:H119),4)</f>
        <v>8.33</v>
      </c>
      <c r="J119" s="6" t="n">
        <f aca="false">RANK(I119,$I$3:$I$182,0)+COUNTIF($I$3:I119,I119)-1</f>
        <v>131</v>
      </c>
      <c r="K119" s="6" t="n">
        <f aca="false">RANK(B119,$B$3:$B$182,0)+COUNTIF($B$3:B119,B119)-1</f>
        <v>139</v>
      </c>
      <c r="L119" s="6" t="n">
        <f aca="false">RANK(C119,$C$3:$C$182,0)+COUNTIF($C$3:C119,C119)-1</f>
        <v>90</v>
      </c>
      <c r="M119" s="6" t="n">
        <f aca="false">RANK(D119,$D$3:$D$182,0)+COUNTIF($D$3:D119,D119)-1</f>
        <v>83</v>
      </c>
      <c r="N119" s="6" t="n">
        <f aca="false">RANK(E119,$E$3:$E$182,0)+COUNTIF($E$3:E119,E119)-1</f>
        <v>78</v>
      </c>
      <c r="O119" s="6" t="n">
        <f aca="false">RANK(F119,$F$3:$F$182,0)+COUNTIF($F$3:F119,F119)-1</f>
        <v>153</v>
      </c>
      <c r="P119" s="6" t="n">
        <f aca="false">RANK(G119,$G$3:$G$182,0)+COUNTIF($G$3:G119,G119)-1</f>
        <v>157</v>
      </c>
      <c r="Q119" s="6" t="n">
        <f aca="false">RANK(H119,$H$3:$H$182,0)+COUNTIF($H$3:H119,H119)-1</f>
        <v>145</v>
      </c>
    </row>
    <row r="120" customFormat="false" ht="15" hidden="false" customHeight="false" outlineLevel="0" collapsed="false">
      <c r="A120" s="0" t="s">
        <v>368</v>
      </c>
      <c r="B120" s="2" t="n">
        <f aca="false">ROUND(SUMIFS(Monthly_Sold!$H$2:$H$7864,Monthly_Sold!$G$2:$G$7864,$A120,Monthly_Sold!$B$2:$B$7864,B$2),4)</f>
        <v>0</v>
      </c>
      <c r="C120" s="2" t="n">
        <f aca="false">ROUND(SUMIFS(Monthly_Sold!$H$2:$H$7864,Monthly_Sold!$G$2:$G$7864,$A120,Monthly_Sold!$B$2:$B$7864,C$2),4)</f>
        <v>0</v>
      </c>
      <c r="D120" s="2" t="n">
        <f aca="false">ROUND(SUMIFS(Monthly_Sold!$H$2:$H$7864,Monthly_Sold!$G$2:$G$7864,$A120,Monthly_Sold!$B$2:$B$7864,D$2),4)</f>
        <v>0.15</v>
      </c>
      <c r="E120" s="2" t="n">
        <f aca="false">ROUND(SUMIFS(Monthly_Sold!$H$2:$H$7864,Monthly_Sold!$G$2:$G$7864,$A120,Monthly_Sold!$B$2:$B$7864,E$2),4)</f>
        <v>37.35</v>
      </c>
      <c r="F120" s="2" t="n">
        <f aca="false">ROUND(SUMIFS(Monthly_Sold!$H$2:$H$7864,Monthly_Sold!$G$2:$G$7864,$A120,Monthly_Sold!$B$2:$B$7864,F$2),4)</f>
        <v>49.79</v>
      </c>
      <c r="G120" s="2" t="n">
        <f aca="false">ROUND(SUMIFS(Monthly_Sold!$H$2:$H$7864,Monthly_Sold!$G$2:$G$7864,$A120,Monthly_Sold!$B$2:$B$7864,G$2),4)</f>
        <v>0</v>
      </c>
      <c r="H120" s="2" t="n">
        <f aca="false">ROUND(SUMIFS(Monthly_Sold!$H$2:$H$7864,Monthly_Sold!$G$2:$G$7864,$A120,Monthly_Sold!$B$2:$B$7864,H$2),4)</f>
        <v>0</v>
      </c>
      <c r="I120" s="2" t="n">
        <f aca="false">ROUND(SUM(B120:H120),4)</f>
        <v>87.29</v>
      </c>
      <c r="J120" s="6" t="n">
        <f aca="false">RANK(I120,$I$3:$I$182,0)+COUNTIF($I$3:I120,I120)-1</f>
        <v>91</v>
      </c>
      <c r="K120" s="6" t="n">
        <f aca="false">RANK(B120,$B$3:$B$182,0)+COUNTIF($B$3:B120,B120)-1</f>
        <v>140</v>
      </c>
      <c r="L120" s="6" t="n">
        <f aca="false">RANK(C120,$C$3:$C$182,0)+COUNTIF($C$3:C120,C120)-1</f>
        <v>145</v>
      </c>
      <c r="M120" s="6" t="n">
        <f aca="false">RANK(D120,$D$3:$D$182,0)+COUNTIF($D$3:D120,D120)-1</f>
        <v>89</v>
      </c>
      <c r="N120" s="6" t="n">
        <f aca="false">RANK(E120,$E$3:$E$182,0)+COUNTIF($E$3:E120,E120)-1</f>
        <v>67</v>
      </c>
      <c r="O120" s="6" t="n">
        <f aca="false">RANK(F120,$F$3:$F$182,0)+COUNTIF($F$3:F120,F120)-1</f>
        <v>70</v>
      </c>
      <c r="P120" s="6" t="n">
        <f aca="false">RANK(G120,$G$3:$G$182,0)+COUNTIF($G$3:G120,G120)-1</f>
        <v>158</v>
      </c>
      <c r="Q120" s="6" t="n">
        <f aca="false">RANK(H120,$H$3:$H$182,0)+COUNTIF($H$3:H120,H120)-1</f>
        <v>146</v>
      </c>
    </row>
    <row r="121" customFormat="false" ht="15" hidden="false" customHeight="false" outlineLevel="0" collapsed="false">
      <c r="A121" s="0" t="s">
        <v>418</v>
      </c>
      <c r="B121" s="2" t="n">
        <f aca="false">ROUND(SUMIFS(Monthly_Sold!$H$2:$H$7864,Monthly_Sold!$G$2:$G$7864,$A121,Monthly_Sold!$B$2:$B$7864,B$2),4)</f>
        <v>0</v>
      </c>
      <c r="C121" s="2" t="n">
        <f aca="false">ROUND(SUMIFS(Monthly_Sold!$H$2:$H$7864,Monthly_Sold!$G$2:$G$7864,$A121,Monthly_Sold!$B$2:$B$7864,C$2),4)</f>
        <v>0</v>
      </c>
      <c r="D121" s="2" t="n">
        <f aca="false">ROUND(SUMIFS(Monthly_Sold!$H$2:$H$7864,Monthly_Sold!$G$2:$G$7864,$A121,Monthly_Sold!$B$2:$B$7864,D$2),4)</f>
        <v>0</v>
      </c>
      <c r="E121" s="2" t="n">
        <f aca="false">ROUND(SUMIFS(Monthly_Sold!$H$2:$H$7864,Monthly_Sold!$G$2:$G$7864,$A121,Monthly_Sold!$B$2:$B$7864,E$2),4)</f>
        <v>0</v>
      </c>
      <c r="F121" s="2" t="n">
        <f aca="false">ROUND(SUMIFS(Monthly_Sold!$H$2:$H$7864,Monthly_Sold!$G$2:$G$7864,$A121,Monthly_Sold!$B$2:$B$7864,F$2),4)</f>
        <v>18.35</v>
      </c>
      <c r="G121" s="2" t="n">
        <f aca="false">ROUND(SUMIFS(Monthly_Sold!$H$2:$H$7864,Monthly_Sold!$G$2:$G$7864,$A121,Monthly_Sold!$B$2:$B$7864,G$2),4)</f>
        <v>28.55</v>
      </c>
      <c r="H121" s="2" t="n">
        <f aca="false">ROUND(SUMIFS(Monthly_Sold!$H$2:$H$7864,Monthly_Sold!$G$2:$G$7864,$A121,Monthly_Sold!$B$2:$B$7864,H$2),4)</f>
        <v>2.21</v>
      </c>
      <c r="I121" s="2" t="n">
        <f aca="false">ROUND(SUM(B121:H121),4)</f>
        <v>49.11</v>
      </c>
      <c r="J121" s="6" t="n">
        <f aca="false">RANK(I121,$I$3:$I$182,0)+COUNTIF($I$3:I121,I121)-1</f>
        <v>103</v>
      </c>
      <c r="K121" s="6" t="n">
        <f aca="false">RANK(B121,$B$3:$B$182,0)+COUNTIF($B$3:B121,B121)-1</f>
        <v>141</v>
      </c>
      <c r="L121" s="6" t="n">
        <f aca="false">RANK(C121,$C$3:$C$182,0)+COUNTIF($C$3:C121,C121)-1</f>
        <v>146</v>
      </c>
      <c r="M121" s="6" t="n">
        <f aca="false">RANK(D121,$D$3:$D$182,0)+COUNTIF($D$3:D121,D121)-1</f>
        <v>143</v>
      </c>
      <c r="N121" s="6" t="n">
        <f aca="false">RANK(E121,$E$3:$E$182,0)+COUNTIF($E$3:E121,E121)-1</f>
        <v>145</v>
      </c>
      <c r="O121" s="6" t="n">
        <f aca="false">RANK(F121,$F$3:$F$182,0)+COUNTIF($F$3:F121,F121)-1</f>
        <v>85</v>
      </c>
      <c r="P121" s="6" t="n">
        <f aca="false">RANK(G121,$G$3:$G$182,0)+COUNTIF($G$3:G121,G121)-1</f>
        <v>77</v>
      </c>
      <c r="Q121" s="6" t="n">
        <f aca="false">RANK(H121,$H$3:$H$182,0)+COUNTIF($H$3:H121,H121)-1</f>
        <v>78</v>
      </c>
    </row>
    <row r="122" customFormat="false" ht="15" hidden="false" customHeight="false" outlineLevel="0" collapsed="false">
      <c r="A122" s="0" t="s">
        <v>229</v>
      </c>
      <c r="B122" s="2" t="n">
        <f aca="false">ROUND(SUMIFS(Monthly_Sold!$H$2:$H$7864,Monthly_Sold!$G$2:$G$7864,$A122,Monthly_Sold!$B$2:$B$7864,B$2),4)</f>
        <v>122.27</v>
      </c>
      <c r="C122" s="2" t="n">
        <f aca="false">ROUND(SUMIFS(Monthly_Sold!$H$2:$H$7864,Monthly_Sold!$G$2:$G$7864,$A122,Monthly_Sold!$B$2:$B$7864,C$2),4)</f>
        <v>139.02</v>
      </c>
      <c r="D122" s="2" t="n">
        <f aca="false">ROUND(SUMIFS(Monthly_Sold!$H$2:$H$7864,Monthly_Sold!$G$2:$G$7864,$A122,Monthly_Sold!$B$2:$B$7864,D$2),4)</f>
        <v>141.94</v>
      </c>
      <c r="E122" s="2" t="n">
        <f aca="false">ROUND(SUMIFS(Monthly_Sold!$H$2:$H$7864,Monthly_Sold!$G$2:$G$7864,$A122,Monthly_Sold!$B$2:$B$7864,E$2),4)</f>
        <v>70.66</v>
      </c>
      <c r="F122" s="2" t="n">
        <f aca="false">ROUND(SUMIFS(Monthly_Sold!$H$2:$H$7864,Monthly_Sold!$G$2:$G$7864,$A122,Monthly_Sold!$B$2:$B$7864,F$2),4)</f>
        <v>65.22</v>
      </c>
      <c r="G122" s="2" t="n">
        <f aca="false">ROUND(SUMIFS(Monthly_Sold!$H$2:$H$7864,Monthly_Sold!$G$2:$G$7864,$A122,Monthly_Sold!$B$2:$B$7864,G$2),4)</f>
        <v>34.66</v>
      </c>
      <c r="H122" s="2" t="n">
        <f aca="false">ROUND(SUMIFS(Monthly_Sold!$H$2:$H$7864,Monthly_Sold!$G$2:$G$7864,$A122,Monthly_Sold!$B$2:$B$7864,H$2),4)</f>
        <v>4.84</v>
      </c>
      <c r="I122" s="2" t="n">
        <f aca="false">ROUND(SUM(B122:H122),4)</f>
        <v>578.61</v>
      </c>
      <c r="J122" s="6" t="n">
        <f aca="false">RANK(I122,$I$3:$I$182,0)+COUNTIF($I$3:I122,I122)-1</f>
        <v>68</v>
      </c>
      <c r="K122" s="6" t="n">
        <f aca="false">RANK(B122,$B$3:$B$182,0)+COUNTIF($B$3:B122,B122)-1</f>
        <v>54</v>
      </c>
      <c r="L122" s="6" t="n">
        <f aca="false">RANK(C122,$C$3:$C$182,0)+COUNTIF($C$3:C122,C122)-1</f>
        <v>50</v>
      </c>
      <c r="M122" s="6" t="n">
        <f aca="false">RANK(D122,$D$3:$D$182,0)+COUNTIF($D$3:D122,D122)-1</f>
        <v>47</v>
      </c>
      <c r="N122" s="6" t="n">
        <f aca="false">RANK(E122,$E$3:$E$182,0)+COUNTIF($E$3:E122,E122)-1</f>
        <v>58</v>
      </c>
      <c r="O122" s="6" t="n">
        <f aca="false">RANK(F122,$F$3:$F$182,0)+COUNTIF($F$3:F122,F122)-1</f>
        <v>63</v>
      </c>
      <c r="P122" s="6" t="n">
        <f aca="false">RANK(G122,$G$3:$G$182,0)+COUNTIF($G$3:G122,G122)-1</f>
        <v>75</v>
      </c>
      <c r="Q122" s="6" t="n">
        <f aca="false">RANK(H122,$H$3:$H$182,0)+COUNTIF($H$3:H122,H122)-1</f>
        <v>72</v>
      </c>
    </row>
    <row r="123" customFormat="false" ht="15" hidden="false" customHeight="false" outlineLevel="0" collapsed="false">
      <c r="A123" s="0" t="s">
        <v>619</v>
      </c>
      <c r="B123" s="2" t="n">
        <f aca="false">ROUND(SUMIFS(Monthly_Sold!$H$2:$H$7864,Monthly_Sold!$G$2:$G$7864,$A123,Monthly_Sold!$B$2:$B$7864,B$2),4)</f>
        <v>0</v>
      </c>
      <c r="C123" s="2" t="n">
        <f aca="false">ROUND(SUMIFS(Monthly_Sold!$H$2:$H$7864,Monthly_Sold!$G$2:$G$7864,$A123,Monthly_Sold!$B$2:$B$7864,C$2),4)</f>
        <v>0.06</v>
      </c>
      <c r="D123" s="2" t="n">
        <f aca="false">ROUND(SUMIFS(Monthly_Sold!$H$2:$H$7864,Monthly_Sold!$G$2:$G$7864,$A123,Monthly_Sold!$B$2:$B$7864,D$2),4)</f>
        <v>0</v>
      </c>
      <c r="E123" s="2" t="n">
        <f aca="false">ROUND(SUMIFS(Monthly_Sold!$H$2:$H$7864,Monthly_Sold!$G$2:$G$7864,$A123,Monthly_Sold!$B$2:$B$7864,E$2),4)</f>
        <v>0</v>
      </c>
      <c r="F123" s="2" t="n">
        <f aca="false">ROUND(SUMIFS(Monthly_Sold!$H$2:$H$7864,Monthly_Sold!$G$2:$G$7864,$A123,Monthly_Sold!$B$2:$B$7864,F$2),4)</f>
        <v>0</v>
      </c>
      <c r="G123" s="2" t="n">
        <f aca="false">ROUND(SUMIFS(Monthly_Sold!$H$2:$H$7864,Monthly_Sold!$G$2:$G$7864,$A123,Monthly_Sold!$B$2:$B$7864,G$2),4)</f>
        <v>0</v>
      </c>
      <c r="H123" s="2" t="n">
        <f aca="false">ROUND(SUMIFS(Monthly_Sold!$H$2:$H$7864,Monthly_Sold!$G$2:$G$7864,$A123,Monthly_Sold!$B$2:$B$7864,H$2),4)</f>
        <v>0</v>
      </c>
      <c r="I123" s="2" t="n">
        <f aca="false">ROUND(SUM(B123:H123),4)</f>
        <v>0.06</v>
      </c>
      <c r="J123" s="6" t="n">
        <f aca="false">RANK(I123,$I$3:$I$182,0)+COUNTIF($I$3:I123,I123)-1</f>
        <v>172</v>
      </c>
      <c r="K123" s="6" t="n">
        <f aca="false">RANK(B123,$B$3:$B$182,0)+COUNTIF($B$3:B123,B123)-1</f>
        <v>142</v>
      </c>
      <c r="L123" s="6" t="n">
        <f aca="false">RANK(C123,$C$3:$C$182,0)+COUNTIF($C$3:C123,C123)-1</f>
        <v>88</v>
      </c>
      <c r="M123" s="6" t="n">
        <f aca="false">RANK(D123,$D$3:$D$182,0)+COUNTIF($D$3:D123,D123)-1</f>
        <v>144</v>
      </c>
      <c r="N123" s="6" t="n">
        <f aca="false">RANK(E123,$E$3:$E$182,0)+COUNTIF($E$3:E123,E123)-1</f>
        <v>146</v>
      </c>
      <c r="O123" s="6" t="n">
        <f aca="false">RANK(F123,$F$3:$F$182,0)+COUNTIF($F$3:F123,F123)-1</f>
        <v>154</v>
      </c>
      <c r="P123" s="6" t="n">
        <f aca="false">RANK(G123,$G$3:$G$182,0)+COUNTIF($G$3:G123,G123)-1</f>
        <v>159</v>
      </c>
      <c r="Q123" s="6" t="n">
        <f aca="false">RANK(H123,$H$3:$H$182,0)+COUNTIF($H$3:H123,H123)-1</f>
        <v>147</v>
      </c>
    </row>
    <row r="124" customFormat="false" ht="15" hidden="false" customHeight="false" outlineLevel="0" collapsed="false">
      <c r="A124" s="0" t="s">
        <v>364</v>
      </c>
      <c r="B124" s="2" t="n">
        <f aca="false">ROUND(SUMIFS(Monthly_Sold!$H$2:$H$7864,Monthly_Sold!$G$2:$G$7864,$A124,Monthly_Sold!$B$2:$B$7864,B$2),4)</f>
        <v>0</v>
      </c>
      <c r="C124" s="2" t="n">
        <f aca="false">ROUND(SUMIFS(Monthly_Sold!$H$2:$H$7864,Monthly_Sold!$G$2:$G$7864,$A124,Monthly_Sold!$B$2:$B$7864,C$2),4)</f>
        <v>0</v>
      </c>
      <c r="D124" s="2" t="n">
        <f aca="false">ROUND(SUMIFS(Monthly_Sold!$H$2:$H$7864,Monthly_Sold!$G$2:$G$7864,$A124,Monthly_Sold!$B$2:$B$7864,D$2),4)</f>
        <v>0</v>
      </c>
      <c r="E124" s="2" t="n">
        <f aca="false">ROUND(SUMIFS(Monthly_Sold!$H$2:$H$7864,Monthly_Sold!$G$2:$G$7864,$A124,Monthly_Sold!$B$2:$B$7864,E$2),4)</f>
        <v>0</v>
      </c>
      <c r="F124" s="2" t="n">
        <f aca="false">ROUND(SUMIFS(Monthly_Sold!$H$2:$H$7864,Monthly_Sold!$G$2:$G$7864,$A124,Monthly_Sold!$B$2:$B$7864,F$2),4)</f>
        <v>0</v>
      </c>
      <c r="G124" s="2" t="n">
        <f aca="false">ROUND(SUMIFS(Monthly_Sold!$H$2:$H$7864,Monthly_Sold!$G$2:$G$7864,$A124,Monthly_Sold!$B$2:$B$7864,G$2),4)</f>
        <v>10.2</v>
      </c>
      <c r="H124" s="2" t="n">
        <f aca="false">ROUND(SUMIFS(Monthly_Sold!$H$2:$H$7864,Monthly_Sold!$G$2:$G$7864,$A124,Monthly_Sold!$B$2:$B$7864,H$2),4)</f>
        <v>81.12</v>
      </c>
      <c r="I124" s="2" t="n">
        <f aca="false">ROUND(SUM(B124:H124),4)</f>
        <v>91.32</v>
      </c>
      <c r="J124" s="6" t="n">
        <f aca="false">RANK(I124,$I$3:$I$182,0)+COUNTIF($I$3:I124,I124)-1</f>
        <v>90</v>
      </c>
      <c r="K124" s="6" t="n">
        <f aca="false">RANK(B124,$B$3:$B$182,0)+COUNTIF($B$3:B124,B124)-1</f>
        <v>143</v>
      </c>
      <c r="L124" s="6" t="n">
        <f aca="false">RANK(C124,$C$3:$C$182,0)+COUNTIF($C$3:C124,C124)-1</f>
        <v>147</v>
      </c>
      <c r="M124" s="6" t="n">
        <f aca="false">RANK(D124,$D$3:$D$182,0)+COUNTIF($D$3:D124,D124)-1</f>
        <v>145</v>
      </c>
      <c r="N124" s="6" t="n">
        <f aca="false">RANK(E124,$E$3:$E$182,0)+COUNTIF($E$3:E124,E124)-1</f>
        <v>147</v>
      </c>
      <c r="O124" s="6" t="n">
        <f aca="false">RANK(F124,$F$3:$F$182,0)+COUNTIF($F$3:F124,F124)-1</f>
        <v>155</v>
      </c>
      <c r="P124" s="6" t="n">
        <f aca="false">RANK(G124,$G$3:$G$182,0)+COUNTIF($G$3:G124,G124)-1</f>
        <v>86</v>
      </c>
      <c r="Q124" s="6" t="n">
        <f aca="false">RANK(H124,$H$3:$H$182,0)+COUNTIF($H$3:H124,H124)-1</f>
        <v>38</v>
      </c>
    </row>
    <row r="125" customFormat="false" ht="15" hidden="false" customHeight="false" outlineLevel="0" collapsed="false">
      <c r="A125" s="0" t="s">
        <v>233</v>
      </c>
      <c r="B125" s="2" t="n">
        <f aca="false">ROUND(SUMIFS(Monthly_Sold!$H$2:$H$7864,Monthly_Sold!$G$2:$G$7864,$A125,Monthly_Sold!$B$2:$B$7864,B$2),4)</f>
        <v>0</v>
      </c>
      <c r="C125" s="2" t="n">
        <f aca="false">ROUND(SUMIFS(Monthly_Sold!$H$2:$H$7864,Monthly_Sold!$G$2:$G$7864,$A125,Monthly_Sold!$B$2:$B$7864,C$2),4)</f>
        <v>0</v>
      </c>
      <c r="D125" s="2" t="n">
        <f aca="false">ROUND(SUMIFS(Monthly_Sold!$H$2:$H$7864,Monthly_Sold!$G$2:$G$7864,$A125,Monthly_Sold!$B$2:$B$7864,D$2),4)</f>
        <v>0</v>
      </c>
      <c r="E125" s="2" t="n">
        <f aca="false">ROUND(SUMIFS(Monthly_Sold!$H$2:$H$7864,Monthly_Sold!$G$2:$G$7864,$A125,Monthly_Sold!$B$2:$B$7864,E$2),4)</f>
        <v>258.89</v>
      </c>
      <c r="F125" s="2" t="n">
        <f aca="false">ROUND(SUMIFS(Monthly_Sold!$H$2:$H$7864,Monthly_Sold!$G$2:$G$7864,$A125,Monthly_Sold!$B$2:$B$7864,F$2),4)</f>
        <v>201.23</v>
      </c>
      <c r="G125" s="2" t="n">
        <f aca="false">ROUND(SUMIFS(Monthly_Sold!$H$2:$H$7864,Monthly_Sold!$G$2:$G$7864,$A125,Monthly_Sold!$B$2:$B$7864,G$2),4)</f>
        <v>56.65</v>
      </c>
      <c r="H125" s="2" t="n">
        <f aca="false">ROUND(SUMIFS(Monthly_Sold!$H$2:$H$7864,Monthly_Sold!$G$2:$G$7864,$A125,Monthly_Sold!$B$2:$B$7864,H$2),4)</f>
        <v>121.63</v>
      </c>
      <c r="I125" s="2" t="n">
        <f aca="false">ROUND(SUM(B125:H125),4)</f>
        <v>638.4</v>
      </c>
      <c r="J125" s="6" t="n">
        <f aca="false">RANK(I125,$I$3:$I$182,0)+COUNTIF($I$3:I125,I125)-1</f>
        <v>64</v>
      </c>
      <c r="K125" s="6" t="n">
        <f aca="false">RANK(B125,$B$3:$B$182,0)+COUNTIF($B$3:B125,B125)-1</f>
        <v>144</v>
      </c>
      <c r="L125" s="6" t="n">
        <f aca="false">RANK(C125,$C$3:$C$182,0)+COUNTIF($C$3:C125,C125)-1</f>
        <v>148</v>
      </c>
      <c r="M125" s="6" t="n">
        <f aca="false">RANK(D125,$D$3:$D$182,0)+COUNTIF($D$3:D125,D125)-1</f>
        <v>146</v>
      </c>
      <c r="N125" s="6" t="n">
        <f aca="false">RANK(E125,$E$3:$E$182,0)+COUNTIF($E$3:E125,E125)-1</f>
        <v>37</v>
      </c>
      <c r="O125" s="6" t="n">
        <f aca="false">RANK(F125,$F$3:$F$182,0)+COUNTIF($F$3:F125,F125)-1</f>
        <v>41</v>
      </c>
      <c r="P125" s="6" t="n">
        <f aca="false">RANK(G125,$G$3:$G$182,0)+COUNTIF($G$3:G125,G125)-1</f>
        <v>66</v>
      </c>
      <c r="Q125" s="6" t="n">
        <f aca="false">RANK(H125,$H$3:$H$182,0)+COUNTIF($H$3:H125,H125)-1</f>
        <v>32</v>
      </c>
    </row>
    <row r="126" customFormat="false" ht="15" hidden="false" customHeight="false" outlineLevel="0" collapsed="false">
      <c r="A126" s="0" t="s">
        <v>42</v>
      </c>
      <c r="B126" s="2" t="n">
        <f aca="false">ROUND(SUMIFS(Monthly_Sold!$H$2:$H$7864,Monthly_Sold!$G$2:$G$7864,$A126,Monthly_Sold!$B$2:$B$7864,B$2),4)</f>
        <v>13.3</v>
      </c>
      <c r="C126" s="2" t="n">
        <f aca="false">ROUND(SUMIFS(Monthly_Sold!$H$2:$H$7864,Monthly_Sold!$G$2:$G$7864,$A126,Monthly_Sold!$B$2:$B$7864,C$2),4)</f>
        <v>66.02</v>
      </c>
      <c r="D126" s="2" t="n">
        <f aca="false">ROUND(SUMIFS(Monthly_Sold!$H$2:$H$7864,Monthly_Sold!$G$2:$G$7864,$A126,Monthly_Sold!$B$2:$B$7864,D$2),4)</f>
        <v>168.93</v>
      </c>
      <c r="E126" s="2" t="n">
        <f aca="false">ROUND(SUMIFS(Monthly_Sold!$H$2:$H$7864,Monthly_Sold!$G$2:$G$7864,$A126,Monthly_Sold!$B$2:$B$7864,E$2),4)</f>
        <v>589.26</v>
      </c>
      <c r="F126" s="2" t="n">
        <f aca="false">ROUND(SUMIFS(Monthly_Sold!$H$2:$H$7864,Monthly_Sold!$G$2:$G$7864,$A126,Monthly_Sold!$B$2:$B$7864,F$2),4)</f>
        <v>131.21</v>
      </c>
      <c r="G126" s="2" t="n">
        <f aca="false">ROUND(SUMIFS(Monthly_Sold!$H$2:$H$7864,Monthly_Sold!$G$2:$G$7864,$A126,Monthly_Sold!$B$2:$B$7864,G$2),4)</f>
        <v>284.91</v>
      </c>
      <c r="H126" s="2" t="n">
        <f aca="false">ROUND(SUMIFS(Monthly_Sold!$H$2:$H$7864,Monthly_Sold!$G$2:$G$7864,$A126,Monthly_Sold!$B$2:$B$7864,H$2),4)</f>
        <v>0</v>
      </c>
      <c r="I126" s="2" t="n">
        <f aca="false">ROUND(SUM(B126:H126),4)</f>
        <v>1253.63</v>
      </c>
      <c r="J126" s="6" t="n">
        <f aca="false">RANK(I126,$I$3:$I$182,0)+COUNTIF($I$3:I126,I126)-1</f>
        <v>46</v>
      </c>
      <c r="K126" s="6" t="n">
        <f aca="false">RANK(B126,$B$3:$B$182,0)+COUNTIF($B$3:B126,B126)-1</f>
        <v>68</v>
      </c>
      <c r="L126" s="6" t="n">
        <f aca="false">RANK(C126,$C$3:$C$182,0)+COUNTIF($C$3:C126,C126)-1</f>
        <v>58</v>
      </c>
      <c r="M126" s="6" t="n">
        <f aca="false">RANK(D126,$D$3:$D$182,0)+COUNTIF($D$3:D126,D126)-1</f>
        <v>44</v>
      </c>
      <c r="N126" s="6" t="n">
        <f aca="false">RANK(E126,$E$3:$E$182,0)+COUNTIF($E$3:E126,E126)-1</f>
        <v>25</v>
      </c>
      <c r="O126" s="6" t="n">
        <f aca="false">RANK(F126,$F$3:$F$182,0)+COUNTIF($F$3:F126,F126)-1</f>
        <v>49</v>
      </c>
      <c r="P126" s="6" t="n">
        <f aca="false">RANK(G126,$G$3:$G$182,0)+COUNTIF($G$3:G126,G126)-1</f>
        <v>38</v>
      </c>
      <c r="Q126" s="6" t="n">
        <f aca="false">RANK(H126,$H$3:$H$182,0)+COUNTIF($H$3:H126,H126)-1</f>
        <v>148</v>
      </c>
    </row>
    <row r="127" customFormat="false" ht="15" hidden="false" customHeight="false" outlineLevel="0" collapsed="false">
      <c r="A127" s="0" t="s">
        <v>41</v>
      </c>
      <c r="B127" s="2" t="n">
        <f aca="false">ROUND(SUMIFS(Monthly_Sold!$H$2:$H$7864,Monthly_Sold!$G$2:$G$7864,$A127,Monthly_Sold!$B$2:$B$7864,B$2),4)</f>
        <v>888.64</v>
      </c>
      <c r="C127" s="2" t="n">
        <f aca="false">ROUND(SUMIFS(Monthly_Sold!$H$2:$H$7864,Monthly_Sold!$G$2:$G$7864,$A127,Monthly_Sold!$B$2:$B$7864,C$2),4)</f>
        <v>2219.48</v>
      </c>
      <c r="D127" s="2" t="n">
        <f aca="false">ROUND(SUMIFS(Monthly_Sold!$H$2:$H$7864,Monthly_Sold!$G$2:$G$7864,$A127,Monthly_Sold!$B$2:$B$7864,D$2),4)</f>
        <v>1673.78</v>
      </c>
      <c r="E127" s="2" t="n">
        <f aca="false">ROUND(SUMIFS(Monthly_Sold!$H$2:$H$7864,Monthly_Sold!$G$2:$G$7864,$A127,Monthly_Sold!$B$2:$B$7864,E$2),4)</f>
        <v>1032.78</v>
      </c>
      <c r="F127" s="2" t="n">
        <f aca="false">ROUND(SUMIFS(Monthly_Sold!$H$2:$H$7864,Monthly_Sold!$G$2:$G$7864,$A127,Monthly_Sold!$B$2:$B$7864,F$2),4)</f>
        <v>894.78</v>
      </c>
      <c r="G127" s="2" t="n">
        <f aca="false">ROUND(SUMIFS(Monthly_Sold!$H$2:$H$7864,Monthly_Sold!$G$2:$G$7864,$A127,Monthly_Sold!$B$2:$B$7864,G$2),4)</f>
        <v>1626.83</v>
      </c>
      <c r="H127" s="2" t="n">
        <f aca="false">ROUND(SUMIFS(Monthly_Sold!$H$2:$H$7864,Monthly_Sold!$G$2:$G$7864,$A127,Monthly_Sold!$B$2:$B$7864,H$2),4)</f>
        <v>714.58</v>
      </c>
      <c r="I127" s="2" t="n">
        <f aca="false">ROUND(SUM(B127:H127),4)</f>
        <v>9050.87</v>
      </c>
      <c r="J127" s="6" t="n">
        <f aca="false">RANK(I127,$I$3:$I$182,0)+COUNTIF($I$3:I127,I127)-1</f>
        <v>16</v>
      </c>
      <c r="K127" s="6" t="n">
        <f aca="false">RANK(B127,$B$3:$B$182,0)+COUNTIF($B$3:B127,B127)-1</f>
        <v>16</v>
      </c>
      <c r="L127" s="6" t="n">
        <f aca="false">RANK(C127,$C$3:$C$182,0)+COUNTIF($C$3:C127,C127)-1</f>
        <v>13</v>
      </c>
      <c r="M127" s="6" t="n">
        <f aca="false">RANK(D127,$D$3:$D$182,0)+COUNTIF($D$3:D127,D127)-1</f>
        <v>11</v>
      </c>
      <c r="N127" s="6" t="n">
        <f aca="false">RANK(E127,$E$3:$E$182,0)+COUNTIF($E$3:E127,E127)-1</f>
        <v>16</v>
      </c>
      <c r="O127" s="6" t="n">
        <f aca="false">RANK(F127,$F$3:$F$182,0)+COUNTIF($F$3:F127,F127)-1</f>
        <v>23</v>
      </c>
      <c r="P127" s="6" t="n">
        <f aca="false">RANK(G127,$G$3:$G$182,0)+COUNTIF($G$3:G127,G127)-1</f>
        <v>11</v>
      </c>
      <c r="Q127" s="6" t="n">
        <f aca="false">RANK(H127,$H$3:$H$182,0)+COUNTIF($H$3:H127,H127)-1</f>
        <v>10</v>
      </c>
    </row>
    <row r="128" customFormat="false" ht="15" hidden="false" customHeight="false" outlineLevel="0" collapsed="false">
      <c r="A128" s="0" t="s">
        <v>536</v>
      </c>
      <c r="B128" s="2" t="n">
        <f aca="false">ROUND(SUMIFS(Monthly_Sold!$H$2:$H$7864,Monthly_Sold!$G$2:$G$7864,$A128,Monthly_Sold!$B$2:$B$7864,B$2),4)</f>
        <v>3.24</v>
      </c>
      <c r="C128" s="2" t="n">
        <f aca="false">ROUND(SUMIFS(Monthly_Sold!$H$2:$H$7864,Monthly_Sold!$G$2:$G$7864,$A128,Monthly_Sold!$B$2:$B$7864,C$2),4)</f>
        <v>0</v>
      </c>
      <c r="D128" s="2" t="n">
        <f aca="false">ROUND(SUMIFS(Monthly_Sold!$H$2:$H$7864,Monthly_Sold!$G$2:$G$7864,$A128,Monthly_Sold!$B$2:$B$7864,D$2),4)</f>
        <v>2.43</v>
      </c>
      <c r="E128" s="2" t="n">
        <f aca="false">ROUND(SUMIFS(Monthly_Sold!$H$2:$H$7864,Monthly_Sold!$G$2:$G$7864,$A128,Monthly_Sold!$B$2:$B$7864,E$2),4)</f>
        <v>0</v>
      </c>
      <c r="F128" s="2" t="n">
        <f aca="false">ROUND(SUMIFS(Monthly_Sold!$H$2:$H$7864,Monthly_Sold!$G$2:$G$7864,$A128,Monthly_Sold!$B$2:$B$7864,F$2),4)</f>
        <v>0</v>
      </c>
      <c r="G128" s="2" t="n">
        <f aca="false">ROUND(SUMIFS(Monthly_Sold!$H$2:$H$7864,Monthly_Sold!$G$2:$G$7864,$A128,Monthly_Sold!$B$2:$B$7864,G$2),4)</f>
        <v>0</v>
      </c>
      <c r="H128" s="2" t="n">
        <f aca="false">ROUND(SUMIFS(Monthly_Sold!$H$2:$H$7864,Monthly_Sold!$G$2:$G$7864,$A128,Monthly_Sold!$B$2:$B$7864,H$2),4)</f>
        <v>0</v>
      </c>
      <c r="I128" s="2" t="n">
        <f aca="false">ROUND(SUM(B128:H128),4)</f>
        <v>5.67</v>
      </c>
      <c r="J128" s="6" t="n">
        <f aca="false">RANK(I128,$I$3:$I$182,0)+COUNTIF($I$3:I128,I128)-1</f>
        <v>134</v>
      </c>
      <c r="K128" s="6" t="n">
        <f aca="false">RANK(B128,$B$3:$B$182,0)+COUNTIF($B$3:B128,B128)-1</f>
        <v>73</v>
      </c>
      <c r="L128" s="6" t="n">
        <f aca="false">RANK(C128,$C$3:$C$182,0)+COUNTIF($C$3:C128,C128)-1</f>
        <v>149</v>
      </c>
      <c r="M128" s="6" t="n">
        <f aca="false">RANK(D128,$D$3:$D$182,0)+COUNTIF($D$3:D128,D128)-1</f>
        <v>85</v>
      </c>
      <c r="N128" s="6" t="n">
        <f aca="false">RANK(E128,$E$3:$E$182,0)+COUNTIF($E$3:E128,E128)-1</f>
        <v>148</v>
      </c>
      <c r="O128" s="6" t="n">
        <f aca="false">RANK(F128,$F$3:$F$182,0)+COUNTIF($F$3:F128,F128)-1</f>
        <v>156</v>
      </c>
      <c r="P128" s="6" t="n">
        <f aca="false">RANK(G128,$G$3:$G$182,0)+COUNTIF($G$3:G128,G128)-1</f>
        <v>160</v>
      </c>
      <c r="Q128" s="6" t="n">
        <f aca="false">RANK(H128,$H$3:$H$182,0)+COUNTIF($H$3:H128,H128)-1</f>
        <v>149</v>
      </c>
    </row>
    <row r="129" customFormat="false" ht="15" hidden="false" customHeight="false" outlineLevel="0" collapsed="false">
      <c r="A129" s="0" t="s">
        <v>612</v>
      </c>
      <c r="B129" s="2" t="n">
        <f aca="false">ROUND(SUMIFS(Monthly_Sold!$H$2:$H$7864,Monthly_Sold!$G$2:$G$7864,$A129,Monthly_Sold!$B$2:$B$7864,B$2),4)</f>
        <v>0</v>
      </c>
      <c r="C129" s="2" t="n">
        <f aca="false">ROUND(SUMIFS(Monthly_Sold!$H$2:$H$7864,Monthly_Sold!$G$2:$G$7864,$A129,Monthly_Sold!$B$2:$B$7864,C$2),4)</f>
        <v>0.14</v>
      </c>
      <c r="D129" s="2" t="n">
        <f aca="false">ROUND(SUMIFS(Monthly_Sold!$H$2:$H$7864,Monthly_Sold!$G$2:$G$7864,$A129,Monthly_Sold!$B$2:$B$7864,D$2),4)</f>
        <v>0</v>
      </c>
      <c r="E129" s="2" t="n">
        <f aca="false">ROUND(SUMIFS(Monthly_Sold!$H$2:$H$7864,Monthly_Sold!$G$2:$G$7864,$A129,Monthly_Sold!$B$2:$B$7864,E$2),4)</f>
        <v>0</v>
      </c>
      <c r="F129" s="2" t="n">
        <f aca="false">ROUND(SUMIFS(Monthly_Sold!$H$2:$H$7864,Monthly_Sold!$G$2:$G$7864,$A129,Monthly_Sold!$B$2:$B$7864,F$2),4)</f>
        <v>0</v>
      </c>
      <c r="G129" s="2" t="n">
        <f aca="false">ROUND(SUMIFS(Monthly_Sold!$H$2:$H$7864,Monthly_Sold!$G$2:$G$7864,$A129,Monthly_Sold!$B$2:$B$7864,G$2),4)</f>
        <v>0</v>
      </c>
      <c r="H129" s="2" t="n">
        <f aca="false">ROUND(SUMIFS(Monthly_Sold!$H$2:$H$7864,Monthly_Sold!$G$2:$G$7864,$A129,Monthly_Sold!$B$2:$B$7864,H$2),4)</f>
        <v>0</v>
      </c>
      <c r="I129" s="2" t="n">
        <f aca="false">ROUND(SUM(B129:H129),4)</f>
        <v>0.14</v>
      </c>
      <c r="J129" s="6" t="n">
        <f aca="false">RANK(I129,$I$3:$I$182,0)+COUNTIF($I$3:I129,I129)-1</f>
        <v>169</v>
      </c>
      <c r="K129" s="6" t="n">
        <f aca="false">RANK(B129,$B$3:$B$182,0)+COUNTIF($B$3:B129,B129)-1</f>
        <v>145</v>
      </c>
      <c r="L129" s="6" t="n">
        <f aca="false">RANK(C129,$C$3:$C$182,0)+COUNTIF($C$3:C129,C129)-1</f>
        <v>87</v>
      </c>
      <c r="M129" s="6" t="n">
        <f aca="false">RANK(D129,$D$3:$D$182,0)+COUNTIF($D$3:D129,D129)-1</f>
        <v>147</v>
      </c>
      <c r="N129" s="6" t="n">
        <f aca="false">RANK(E129,$E$3:$E$182,0)+COUNTIF($E$3:E129,E129)-1</f>
        <v>149</v>
      </c>
      <c r="O129" s="6" t="n">
        <f aca="false">RANK(F129,$F$3:$F$182,0)+COUNTIF($F$3:F129,F129)-1</f>
        <v>157</v>
      </c>
      <c r="P129" s="6" t="n">
        <f aca="false">RANK(G129,$G$3:$G$182,0)+COUNTIF($G$3:G129,G129)-1</f>
        <v>161</v>
      </c>
      <c r="Q129" s="6" t="n">
        <f aca="false">RANK(H129,$H$3:$H$182,0)+COUNTIF($H$3:H129,H129)-1</f>
        <v>150</v>
      </c>
    </row>
    <row r="130" customFormat="false" ht="15" hidden="false" customHeight="false" outlineLevel="0" collapsed="false">
      <c r="A130" s="0" t="s">
        <v>420</v>
      </c>
      <c r="B130" s="2" t="n">
        <f aca="false">ROUND(SUMIFS(Monthly_Sold!$H$2:$H$7864,Monthly_Sold!$G$2:$G$7864,$A130,Monthly_Sold!$B$2:$B$7864,B$2),4)</f>
        <v>0</v>
      </c>
      <c r="C130" s="2" t="n">
        <f aca="false">ROUND(SUMIFS(Monthly_Sold!$H$2:$H$7864,Monthly_Sold!$G$2:$G$7864,$A130,Monthly_Sold!$B$2:$B$7864,C$2),4)</f>
        <v>0</v>
      </c>
      <c r="D130" s="2" t="n">
        <f aca="false">ROUND(SUMIFS(Monthly_Sold!$H$2:$H$7864,Monthly_Sold!$G$2:$G$7864,$A130,Monthly_Sold!$B$2:$B$7864,D$2),4)</f>
        <v>0</v>
      </c>
      <c r="E130" s="2" t="n">
        <f aca="false">ROUND(SUMIFS(Monthly_Sold!$H$2:$H$7864,Monthly_Sold!$G$2:$G$7864,$A130,Monthly_Sold!$B$2:$B$7864,E$2),4)</f>
        <v>4.18</v>
      </c>
      <c r="F130" s="2" t="n">
        <f aca="false">ROUND(SUMIFS(Monthly_Sold!$H$2:$H$7864,Monthly_Sold!$G$2:$G$7864,$A130,Monthly_Sold!$B$2:$B$7864,F$2),4)</f>
        <v>43.26</v>
      </c>
      <c r="G130" s="2" t="n">
        <f aca="false">ROUND(SUMIFS(Monthly_Sold!$H$2:$H$7864,Monthly_Sold!$G$2:$G$7864,$A130,Monthly_Sold!$B$2:$B$7864,G$2),4)</f>
        <v>0</v>
      </c>
      <c r="H130" s="2" t="n">
        <f aca="false">ROUND(SUMIFS(Monthly_Sold!$H$2:$H$7864,Monthly_Sold!$G$2:$G$7864,$A130,Monthly_Sold!$B$2:$B$7864,H$2),4)</f>
        <v>0</v>
      </c>
      <c r="I130" s="2" t="n">
        <f aca="false">ROUND(SUM(B130:H130),4)</f>
        <v>47.44</v>
      </c>
      <c r="J130" s="6" t="n">
        <f aca="false">RANK(I130,$I$3:$I$182,0)+COUNTIF($I$3:I130,I130)-1</f>
        <v>104</v>
      </c>
      <c r="K130" s="6" t="n">
        <f aca="false">RANK(B130,$B$3:$B$182,0)+COUNTIF($B$3:B130,B130)-1</f>
        <v>146</v>
      </c>
      <c r="L130" s="6" t="n">
        <f aca="false">RANK(C130,$C$3:$C$182,0)+COUNTIF($C$3:C130,C130)-1</f>
        <v>150</v>
      </c>
      <c r="M130" s="6" t="n">
        <f aca="false">RANK(D130,$D$3:$D$182,0)+COUNTIF($D$3:D130,D130)-1</f>
        <v>148</v>
      </c>
      <c r="N130" s="6" t="n">
        <f aca="false">RANK(E130,$E$3:$E$182,0)+COUNTIF($E$3:E130,E130)-1</f>
        <v>79</v>
      </c>
      <c r="O130" s="6" t="n">
        <f aca="false">RANK(F130,$F$3:$F$182,0)+COUNTIF($F$3:F130,F130)-1</f>
        <v>73</v>
      </c>
      <c r="P130" s="6" t="n">
        <f aca="false">RANK(G130,$G$3:$G$182,0)+COUNTIF($G$3:G130,G130)-1</f>
        <v>162</v>
      </c>
      <c r="Q130" s="6" t="n">
        <f aca="false">RANK(H130,$H$3:$H$182,0)+COUNTIF($H$3:H130,H130)-1</f>
        <v>151</v>
      </c>
    </row>
    <row r="131" customFormat="false" ht="15" hidden="false" customHeight="false" outlineLevel="0" collapsed="false">
      <c r="A131" s="0" t="s">
        <v>221</v>
      </c>
      <c r="B131" s="2" t="n">
        <f aca="false">ROUND(SUMIFS(Monthly_Sold!$H$2:$H$7864,Monthly_Sold!$G$2:$G$7864,$A131,Monthly_Sold!$B$2:$B$7864,B$2),4)</f>
        <v>0</v>
      </c>
      <c r="C131" s="2" t="n">
        <f aca="false">ROUND(SUMIFS(Monthly_Sold!$H$2:$H$7864,Monthly_Sold!$G$2:$G$7864,$A131,Monthly_Sold!$B$2:$B$7864,C$2),4)</f>
        <v>1.73</v>
      </c>
      <c r="D131" s="2" t="n">
        <f aca="false">ROUND(SUMIFS(Monthly_Sold!$H$2:$H$7864,Monthly_Sold!$G$2:$G$7864,$A131,Monthly_Sold!$B$2:$B$7864,D$2),4)</f>
        <v>110.25</v>
      </c>
      <c r="E131" s="2" t="n">
        <f aca="false">ROUND(SUMIFS(Monthly_Sold!$H$2:$H$7864,Monthly_Sold!$G$2:$G$7864,$A131,Monthly_Sold!$B$2:$B$7864,E$2),4)</f>
        <v>191.6</v>
      </c>
      <c r="F131" s="2" t="n">
        <f aca="false">ROUND(SUMIFS(Monthly_Sold!$H$2:$H$7864,Monthly_Sold!$G$2:$G$7864,$A131,Monthly_Sold!$B$2:$B$7864,F$2),4)</f>
        <v>1097.85</v>
      </c>
      <c r="G131" s="2" t="n">
        <f aca="false">ROUND(SUMIFS(Monthly_Sold!$H$2:$H$7864,Monthly_Sold!$G$2:$G$7864,$A131,Monthly_Sold!$B$2:$B$7864,G$2),4)</f>
        <v>622.18</v>
      </c>
      <c r="H131" s="2" t="n">
        <f aca="false">ROUND(SUMIFS(Monthly_Sold!$H$2:$H$7864,Monthly_Sold!$G$2:$G$7864,$A131,Monthly_Sold!$B$2:$B$7864,H$2),4)</f>
        <v>199.33</v>
      </c>
      <c r="I131" s="2" t="n">
        <f aca="false">ROUND(SUM(B131:H131),4)</f>
        <v>2222.94</v>
      </c>
      <c r="J131" s="6" t="n">
        <f aca="false">RANK(I131,$I$3:$I$182,0)+COUNTIF($I$3:I131,I131)-1</f>
        <v>37</v>
      </c>
      <c r="K131" s="6" t="n">
        <f aca="false">RANK(B131,$B$3:$B$182,0)+COUNTIF($B$3:B131,B131)-1</f>
        <v>147</v>
      </c>
      <c r="L131" s="6" t="n">
        <f aca="false">RANK(C131,$C$3:$C$182,0)+COUNTIF($C$3:C131,C131)-1</f>
        <v>78</v>
      </c>
      <c r="M131" s="6" t="n">
        <f aca="false">RANK(D131,$D$3:$D$182,0)+COUNTIF($D$3:D131,D131)-1</f>
        <v>50</v>
      </c>
      <c r="N131" s="6" t="n">
        <f aca="false">RANK(E131,$E$3:$E$182,0)+COUNTIF($E$3:E131,E131)-1</f>
        <v>39</v>
      </c>
      <c r="O131" s="6" t="n">
        <f aca="false">RANK(F131,$F$3:$F$182,0)+COUNTIF($F$3:F131,F131)-1</f>
        <v>19</v>
      </c>
      <c r="P131" s="6" t="n">
        <f aca="false">RANK(G131,$G$3:$G$182,0)+COUNTIF($G$3:G131,G131)-1</f>
        <v>26</v>
      </c>
      <c r="Q131" s="6" t="n">
        <f aca="false">RANK(H131,$H$3:$H$182,0)+COUNTIF($H$3:H131,H131)-1</f>
        <v>20</v>
      </c>
    </row>
    <row r="132" customFormat="false" ht="15" hidden="false" customHeight="false" outlineLevel="0" collapsed="false">
      <c r="A132" s="0" t="s">
        <v>361</v>
      </c>
      <c r="B132" s="2" t="n">
        <f aca="false">ROUND(SUMIFS(Monthly_Sold!$H$2:$H$7864,Monthly_Sold!$G$2:$G$7864,$A132,Monthly_Sold!$B$2:$B$7864,B$2),4)</f>
        <v>0</v>
      </c>
      <c r="C132" s="2" t="n">
        <f aca="false">ROUND(SUMIFS(Monthly_Sold!$H$2:$H$7864,Monthly_Sold!$G$2:$G$7864,$A132,Monthly_Sold!$B$2:$B$7864,C$2),4)</f>
        <v>32.78</v>
      </c>
      <c r="D132" s="2" t="n">
        <f aca="false">ROUND(SUMIFS(Monthly_Sold!$H$2:$H$7864,Monthly_Sold!$G$2:$G$7864,$A132,Monthly_Sold!$B$2:$B$7864,D$2),4)</f>
        <v>24.06</v>
      </c>
      <c r="E132" s="2" t="n">
        <f aca="false">ROUND(SUMIFS(Monthly_Sold!$H$2:$H$7864,Monthly_Sold!$G$2:$G$7864,$A132,Monthly_Sold!$B$2:$B$7864,E$2),4)</f>
        <v>35.66</v>
      </c>
      <c r="F132" s="2" t="n">
        <f aca="false">ROUND(SUMIFS(Monthly_Sold!$H$2:$H$7864,Monthly_Sold!$G$2:$G$7864,$A132,Monthly_Sold!$B$2:$B$7864,F$2),4)</f>
        <v>0</v>
      </c>
      <c r="G132" s="2" t="n">
        <f aca="false">ROUND(SUMIFS(Monthly_Sold!$H$2:$H$7864,Monthly_Sold!$G$2:$G$7864,$A132,Monthly_Sold!$B$2:$B$7864,G$2),4)</f>
        <v>0</v>
      </c>
      <c r="H132" s="2" t="n">
        <f aca="false">ROUND(SUMIFS(Monthly_Sold!$H$2:$H$7864,Monthly_Sold!$G$2:$G$7864,$A132,Monthly_Sold!$B$2:$B$7864,H$2),4)</f>
        <v>0</v>
      </c>
      <c r="I132" s="2" t="n">
        <f aca="false">ROUND(SUM(B132:H132),4)</f>
        <v>92.5</v>
      </c>
      <c r="J132" s="6" t="n">
        <f aca="false">RANK(I132,$I$3:$I$182,0)+COUNTIF($I$3:I132,I132)-1</f>
        <v>88</v>
      </c>
      <c r="K132" s="6" t="n">
        <f aca="false">RANK(B132,$B$3:$B$182,0)+COUNTIF($B$3:B132,B132)-1</f>
        <v>148</v>
      </c>
      <c r="L132" s="6" t="n">
        <f aca="false">RANK(C132,$C$3:$C$182,0)+COUNTIF($C$3:C132,C132)-1</f>
        <v>62</v>
      </c>
      <c r="M132" s="6" t="n">
        <f aca="false">RANK(D132,$D$3:$D$182,0)+COUNTIF($D$3:D132,D132)-1</f>
        <v>69</v>
      </c>
      <c r="N132" s="6" t="n">
        <f aca="false">RANK(E132,$E$3:$E$182,0)+COUNTIF($E$3:E132,E132)-1</f>
        <v>69</v>
      </c>
      <c r="O132" s="6" t="n">
        <f aca="false">RANK(F132,$F$3:$F$182,0)+COUNTIF($F$3:F132,F132)-1</f>
        <v>158</v>
      </c>
      <c r="P132" s="6" t="n">
        <f aca="false">RANK(G132,$G$3:$G$182,0)+COUNTIF($G$3:G132,G132)-1</f>
        <v>163</v>
      </c>
      <c r="Q132" s="6" t="n">
        <f aca="false">RANK(H132,$H$3:$H$182,0)+COUNTIF($H$3:H132,H132)-1</f>
        <v>152</v>
      </c>
    </row>
    <row r="133" customFormat="false" ht="15" hidden="false" customHeight="false" outlineLevel="0" collapsed="false">
      <c r="A133" s="0" t="s">
        <v>593</v>
      </c>
      <c r="B133" s="2" t="n">
        <f aca="false">ROUND(SUMIFS(Monthly_Sold!$H$2:$H$7864,Monthly_Sold!$G$2:$G$7864,$A133,Monthly_Sold!$B$2:$B$7864,B$2),4)</f>
        <v>0.5</v>
      </c>
      <c r="C133" s="2" t="n">
        <f aca="false">ROUND(SUMIFS(Monthly_Sold!$H$2:$H$7864,Monthly_Sold!$G$2:$G$7864,$A133,Monthly_Sold!$B$2:$B$7864,C$2),4)</f>
        <v>0</v>
      </c>
      <c r="D133" s="2" t="n">
        <f aca="false">ROUND(SUMIFS(Monthly_Sold!$H$2:$H$7864,Monthly_Sold!$G$2:$G$7864,$A133,Monthly_Sold!$B$2:$B$7864,D$2),4)</f>
        <v>0</v>
      </c>
      <c r="E133" s="2" t="n">
        <f aca="false">ROUND(SUMIFS(Monthly_Sold!$H$2:$H$7864,Monthly_Sold!$G$2:$G$7864,$A133,Monthly_Sold!$B$2:$B$7864,E$2),4)</f>
        <v>0</v>
      </c>
      <c r="F133" s="2" t="n">
        <f aca="false">ROUND(SUMIFS(Monthly_Sold!$H$2:$H$7864,Monthly_Sold!$G$2:$G$7864,$A133,Monthly_Sold!$B$2:$B$7864,F$2),4)</f>
        <v>0</v>
      </c>
      <c r="G133" s="2" t="n">
        <f aca="false">ROUND(SUMIFS(Monthly_Sold!$H$2:$H$7864,Monthly_Sold!$G$2:$G$7864,$A133,Monthly_Sold!$B$2:$B$7864,G$2),4)</f>
        <v>0</v>
      </c>
      <c r="H133" s="2" t="n">
        <f aca="false">ROUND(SUMIFS(Monthly_Sold!$H$2:$H$7864,Monthly_Sold!$G$2:$G$7864,$A133,Monthly_Sold!$B$2:$B$7864,H$2),4)</f>
        <v>0</v>
      </c>
      <c r="I133" s="2" t="n">
        <f aca="false">ROUND(SUM(B133:H133),4)</f>
        <v>0.5</v>
      </c>
      <c r="J133" s="6" t="n">
        <f aca="false">RANK(I133,$I$3:$I$182,0)+COUNTIF($I$3:I133,I133)-1</f>
        <v>159</v>
      </c>
      <c r="K133" s="6" t="n">
        <f aca="false">RANK(B133,$B$3:$B$182,0)+COUNTIF($B$3:B133,B133)-1</f>
        <v>75</v>
      </c>
      <c r="L133" s="6" t="n">
        <f aca="false">RANK(C133,$C$3:$C$182,0)+COUNTIF($C$3:C133,C133)-1</f>
        <v>151</v>
      </c>
      <c r="M133" s="6" t="n">
        <f aca="false">RANK(D133,$D$3:$D$182,0)+COUNTIF($D$3:D133,D133)-1</f>
        <v>149</v>
      </c>
      <c r="N133" s="6" t="n">
        <f aca="false">RANK(E133,$E$3:$E$182,0)+COUNTIF($E$3:E133,E133)-1</f>
        <v>150</v>
      </c>
      <c r="O133" s="6" t="n">
        <f aca="false">RANK(F133,$F$3:$F$182,0)+COUNTIF($F$3:F133,F133)-1</f>
        <v>159</v>
      </c>
      <c r="P133" s="6" t="n">
        <f aca="false">RANK(G133,$G$3:$G$182,0)+COUNTIF($G$3:G133,G133)-1</f>
        <v>164</v>
      </c>
      <c r="Q133" s="6" t="n">
        <f aca="false">RANK(H133,$H$3:$H$182,0)+COUNTIF($H$3:H133,H133)-1</f>
        <v>153</v>
      </c>
    </row>
    <row r="134" customFormat="false" ht="15" hidden="false" customHeight="false" outlineLevel="0" collapsed="false">
      <c r="A134" s="0" t="s">
        <v>494</v>
      </c>
      <c r="B134" s="2" t="n">
        <f aca="false">ROUND(SUMIFS(Monthly_Sold!$H$2:$H$7864,Monthly_Sold!$G$2:$G$7864,$A134,Monthly_Sold!$B$2:$B$7864,B$2),4)</f>
        <v>0</v>
      </c>
      <c r="C134" s="2" t="n">
        <f aca="false">ROUND(SUMIFS(Monthly_Sold!$H$2:$H$7864,Monthly_Sold!$G$2:$G$7864,$A134,Monthly_Sold!$B$2:$B$7864,C$2),4)</f>
        <v>5.96</v>
      </c>
      <c r="D134" s="2" t="n">
        <f aca="false">ROUND(SUMIFS(Monthly_Sold!$H$2:$H$7864,Monthly_Sold!$G$2:$G$7864,$A134,Monthly_Sold!$B$2:$B$7864,D$2),4)</f>
        <v>7.51</v>
      </c>
      <c r="E134" s="2" t="n">
        <f aca="false">ROUND(SUMIFS(Monthly_Sold!$H$2:$H$7864,Monthly_Sold!$G$2:$G$7864,$A134,Monthly_Sold!$B$2:$B$7864,E$2),4)</f>
        <v>0</v>
      </c>
      <c r="F134" s="2" t="n">
        <f aca="false">ROUND(SUMIFS(Monthly_Sold!$H$2:$H$7864,Monthly_Sold!$G$2:$G$7864,$A134,Monthly_Sold!$B$2:$B$7864,F$2),4)</f>
        <v>0</v>
      </c>
      <c r="G134" s="2" t="n">
        <f aca="false">ROUND(SUMIFS(Monthly_Sold!$H$2:$H$7864,Monthly_Sold!$G$2:$G$7864,$A134,Monthly_Sold!$B$2:$B$7864,G$2),4)</f>
        <v>0</v>
      </c>
      <c r="H134" s="2" t="n">
        <f aca="false">ROUND(SUMIFS(Monthly_Sold!$H$2:$H$7864,Monthly_Sold!$G$2:$G$7864,$A134,Monthly_Sold!$B$2:$B$7864,H$2),4)</f>
        <v>0</v>
      </c>
      <c r="I134" s="2" t="n">
        <f aca="false">ROUND(SUM(B134:H134),4)</f>
        <v>13.47</v>
      </c>
      <c r="J134" s="6" t="n">
        <f aca="false">RANK(I134,$I$3:$I$182,0)+COUNTIF($I$3:I134,I134)-1</f>
        <v>125</v>
      </c>
      <c r="K134" s="6" t="n">
        <f aca="false">RANK(B134,$B$3:$B$182,0)+COUNTIF($B$3:B134,B134)-1</f>
        <v>149</v>
      </c>
      <c r="L134" s="6" t="n">
        <f aca="false">RANK(C134,$C$3:$C$182,0)+COUNTIF($C$3:C134,C134)-1</f>
        <v>74</v>
      </c>
      <c r="M134" s="6" t="n">
        <f aca="false">RANK(D134,$D$3:$D$182,0)+COUNTIF($D$3:D134,D134)-1</f>
        <v>80</v>
      </c>
      <c r="N134" s="6" t="n">
        <f aca="false">RANK(E134,$E$3:$E$182,0)+COUNTIF($E$3:E134,E134)-1</f>
        <v>151</v>
      </c>
      <c r="O134" s="6" t="n">
        <f aca="false">RANK(F134,$F$3:$F$182,0)+COUNTIF($F$3:F134,F134)-1</f>
        <v>160</v>
      </c>
      <c r="P134" s="6" t="n">
        <f aca="false">RANK(G134,$G$3:$G$182,0)+COUNTIF($G$3:G134,G134)-1</f>
        <v>165</v>
      </c>
      <c r="Q134" s="6" t="n">
        <f aca="false">RANK(H134,$H$3:$H$182,0)+COUNTIF($H$3:H134,H134)-1</f>
        <v>154</v>
      </c>
    </row>
    <row r="135" customFormat="false" ht="15" hidden="false" customHeight="false" outlineLevel="0" collapsed="false">
      <c r="A135" s="0" t="s">
        <v>558</v>
      </c>
      <c r="B135" s="2" t="n">
        <f aca="false">ROUND(SUMIFS(Monthly_Sold!$H$2:$H$7864,Monthly_Sold!$G$2:$G$7864,$A135,Monthly_Sold!$B$2:$B$7864,B$2),4)</f>
        <v>0</v>
      </c>
      <c r="C135" s="2" t="n">
        <f aca="false">ROUND(SUMIFS(Monthly_Sold!$H$2:$H$7864,Monthly_Sold!$G$2:$G$7864,$A135,Monthly_Sold!$B$2:$B$7864,C$2),4)</f>
        <v>2.82</v>
      </c>
      <c r="D135" s="2" t="n">
        <f aca="false">ROUND(SUMIFS(Monthly_Sold!$H$2:$H$7864,Monthly_Sold!$G$2:$G$7864,$A135,Monthly_Sold!$B$2:$B$7864,D$2),4)</f>
        <v>0</v>
      </c>
      <c r="E135" s="2" t="n">
        <f aca="false">ROUND(SUMIFS(Monthly_Sold!$H$2:$H$7864,Monthly_Sold!$G$2:$G$7864,$A135,Monthly_Sold!$B$2:$B$7864,E$2),4)</f>
        <v>0</v>
      </c>
      <c r="F135" s="2" t="n">
        <f aca="false">ROUND(SUMIFS(Monthly_Sold!$H$2:$H$7864,Monthly_Sold!$G$2:$G$7864,$A135,Monthly_Sold!$B$2:$B$7864,F$2),4)</f>
        <v>0</v>
      </c>
      <c r="G135" s="2" t="n">
        <f aca="false">ROUND(SUMIFS(Monthly_Sold!$H$2:$H$7864,Monthly_Sold!$G$2:$G$7864,$A135,Monthly_Sold!$B$2:$B$7864,G$2),4)</f>
        <v>0</v>
      </c>
      <c r="H135" s="2" t="n">
        <f aca="false">ROUND(SUMIFS(Monthly_Sold!$H$2:$H$7864,Monthly_Sold!$G$2:$G$7864,$A135,Monthly_Sold!$B$2:$B$7864,H$2),4)</f>
        <v>0</v>
      </c>
      <c r="I135" s="2" t="n">
        <f aca="false">ROUND(SUM(B135:H135),4)</f>
        <v>2.82</v>
      </c>
      <c r="J135" s="6" t="n">
        <f aca="false">RANK(I135,$I$3:$I$182,0)+COUNTIF($I$3:I135,I135)-1</f>
        <v>144</v>
      </c>
      <c r="K135" s="6" t="n">
        <f aca="false">RANK(B135,$B$3:$B$182,0)+COUNTIF($B$3:B135,B135)-1</f>
        <v>150</v>
      </c>
      <c r="L135" s="6" t="n">
        <f aca="false">RANK(C135,$C$3:$C$182,0)+COUNTIF($C$3:C135,C135)-1</f>
        <v>77</v>
      </c>
      <c r="M135" s="6" t="n">
        <f aca="false">RANK(D135,$D$3:$D$182,0)+COUNTIF($D$3:D135,D135)-1</f>
        <v>150</v>
      </c>
      <c r="N135" s="6" t="n">
        <f aca="false">RANK(E135,$E$3:$E$182,0)+COUNTIF($E$3:E135,E135)-1</f>
        <v>152</v>
      </c>
      <c r="O135" s="6" t="n">
        <f aca="false">RANK(F135,$F$3:$F$182,0)+COUNTIF($F$3:F135,F135)-1</f>
        <v>161</v>
      </c>
      <c r="P135" s="6" t="n">
        <f aca="false">RANK(G135,$G$3:$G$182,0)+COUNTIF($G$3:G135,G135)-1</f>
        <v>166</v>
      </c>
      <c r="Q135" s="6" t="n">
        <f aca="false">RANK(H135,$H$3:$H$182,0)+COUNTIF($H$3:H135,H135)-1</f>
        <v>155</v>
      </c>
    </row>
    <row r="136" customFormat="false" ht="15" hidden="false" customHeight="false" outlineLevel="0" collapsed="false">
      <c r="A136" s="0" t="s">
        <v>117</v>
      </c>
      <c r="B136" s="2" t="n">
        <f aca="false">ROUND(SUMIFS(Monthly_Sold!$H$2:$H$7864,Monthly_Sold!$G$2:$G$7864,$A136,Monthly_Sold!$B$2:$B$7864,B$2),4)</f>
        <v>242.37</v>
      </c>
      <c r="C136" s="2" t="n">
        <f aca="false">ROUND(SUMIFS(Monthly_Sold!$H$2:$H$7864,Monthly_Sold!$G$2:$G$7864,$A136,Monthly_Sold!$B$2:$B$7864,C$2),4)</f>
        <v>732.03</v>
      </c>
      <c r="D136" s="2" t="n">
        <f aca="false">ROUND(SUMIFS(Monthly_Sold!$H$2:$H$7864,Monthly_Sold!$G$2:$G$7864,$A136,Monthly_Sold!$B$2:$B$7864,D$2),4)</f>
        <v>550.45</v>
      </c>
      <c r="E136" s="2" t="n">
        <f aca="false">ROUND(SUMIFS(Monthly_Sold!$H$2:$H$7864,Monthly_Sold!$G$2:$G$7864,$A136,Monthly_Sold!$B$2:$B$7864,E$2),4)</f>
        <v>277.26</v>
      </c>
      <c r="F136" s="2" t="n">
        <f aca="false">ROUND(SUMIFS(Monthly_Sold!$H$2:$H$7864,Monthly_Sold!$G$2:$G$7864,$A136,Monthly_Sold!$B$2:$B$7864,F$2),4)</f>
        <v>211.83</v>
      </c>
      <c r="G136" s="2" t="n">
        <f aca="false">ROUND(SUMIFS(Monthly_Sold!$H$2:$H$7864,Monthly_Sold!$G$2:$G$7864,$A136,Monthly_Sold!$B$2:$B$7864,G$2),4)</f>
        <v>138.91</v>
      </c>
      <c r="H136" s="2" t="n">
        <f aca="false">ROUND(SUMIFS(Monthly_Sold!$H$2:$H$7864,Monthly_Sold!$G$2:$G$7864,$A136,Monthly_Sold!$B$2:$B$7864,H$2),4)</f>
        <v>134.85</v>
      </c>
      <c r="I136" s="2" t="n">
        <f aca="false">ROUND(SUM(B136:H136),4)</f>
        <v>2287.7</v>
      </c>
      <c r="J136" s="6" t="n">
        <f aca="false">RANK(I136,$I$3:$I$182,0)+COUNTIF($I$3:I136,I136)-1</f>
        <v>36</v>
      </c>
      <c r="K136" s="6" t="n">
        <f aca="false">RANK(B136,$B$3:$B$182,0)+COUNTIF($B$3:B136,B136)-1</f>
        <v>45</v>
      </c>
      <c r="L136" s="6" t="n">
        <f aca="false">RANK(C136,$C$3:$C$182,0)+COUNTIF($C$3:C136,C136)-1</f>
        <v>25</v>
      </c>
      <c r="M136" s="6" t="n">
        <f aca="false">RANK(D136,$D$3:$D$182,0)+COUNTIF($D$3:D136,D136)-1</f>
        <v>26</v>
      </c>
      <c r="N136" s="6" t="n">
        <f aca="false">RANK(E136,$E$3:$E$182,0)+COUNTIF($E$3:E136,E136)-1</f>
        <v>35</v>
      </c>
      <c r="O136" s="6" t="n">
        <f aca="false">RANK(F136,$F$3:$F$182,0)+COUNTIF($F$3:F136,F136)-1</f>
        <v>39</v>
      </c>
      <c r="P136" s="6" t="n">
        <f aca="false">RANK(G136,$G$3:$G$182,0)+COUNTIF($G$3:G136,G136)-1</f>
        <v>49</v>
      </c>
      <c r="Q136" s="6" t="n">
        <f aca="false">RANK(H136,$H$3:$H$182,0)+COUNTIF($H$3:H136,H136)-1</f>
        <v>28</v>
      </c>
    </row>
    <row r="137" customFormat="false" ht="15" hidden="false" customHeight="false" outlineLevel="0" collapsed="false">
      <c r="A137" s="0" t="s">
        <v>374</v>
      </c>
      <c r="B137" s="2" t="n">
        <f aca="false">ROUND(SUMIFS(Monthly_Sold!$H$2:$H$7864,Monthly_Sold!$G$2:$G$7864,$A137,Monthly_Sold!$B$2:$B$7864,B$2),4)</f>
        <v>0</v>
      </c>
      <c r="C137" s="2" t="n">
        <f aca="false">ROUND(SUMIFS(Monthly_Sold!$H$2:$H$7864,Monthly_Sold!$G$2:$G$7864,$A137,Monthly_Sold!$B$2:$B$7864,C$2),4)</f>
        <v>0</v>
      </c>
      <c r="D137" s="2" t="n">
        <f aca="false">ROUND(SUMIFS(Monthly_Sold!$H$2:$H$7864,Monthly_Sold!$G$2:$G$7864,$A137,Monthly_Sold!$B$2:$B$7864,D$2),4)</f>
        <v>0</v>
      </c>
      <c r="E137" s="2" t="n">
        <f aca="false">ROUND(SUMIFS(Monthly_Sold!$H$2:$H$7864,Monthly_Sold!$G$2:$G$7864,$A137,Monthly_Sold!$B$2:$B$7864,E$2),4)</f>
        <v>0</v>
      </c>
      <c r="F137" s="2" t="n">
        <f aca="false">ROUND(SUMIFS(Monthly_Sold!$H$2:$H$7864,Monthly_Sold!$G$2:$G$7864,$A137,Monthly_Sold!$B$2:$B$7864,F$2),4)</f>
        <v>0</v>
      </c>
      <c r="G137" s="2" t="n">
        <f aca="false">ROUND(SUMIFS(Monthly_Sold!$H$2:$H$7864,Monthly_Sold!$G$2:$G$7864,$A137,Monthly_Sold!$B$2:$B$7864,G$2),4)</f>
        <v>65.5</v>
      </c>
      <c r="H137" s="2" t="n">
        <f aca="false">ROUND(SUMIFS(Monthly_Sold!$H$2:$H$7864,Monthly_Sold!$G$2:$G$7864,$A137,Monthly_Sold!$B$2:$B$7864,H$2),4)</f>
        <v>12.61</v>
      </c>
      <c r="I137" s="2" t="n">
        <f aca="false">ROUND(SUM(B137:H137),4)</f>
        <v>78.11</v>
      </c>
      <c r="J137" s="6" t="n">
        <f aca="false">RANK(I137,$I$3:$I$182,0)+COUNTIF($I$3:I137,I137)-1</f>
        <v>93</v>
      </c>
      <c r="K137" s="6" t="n">
        <f aca="false">RANK(B137,$B$3:$B$182,0)+COUNTIF($B$3:B137,B137)-1</f>
        <v>151</v>
      </c>
      <c r="L137" s="6" t="n">
        <f aca="false">RANK(C137,$C$3:$C$182,0)+COUNTIF($C$3:C137,C137)-1</f>
        <v>152</v>
      </c>
      <c r="M137" s="6" t="n">
        <f aca="false">RANK(D137,$D$3:$D$182,0)+COUNTIF($D$3:D137,D137)-1</f>
        <v>151</v>
      </c>
      <c r="N137" s="6" t="n">
        <f aca="false">RANK(E137,$E$3:$E$182,0)+COUNTIF($E$3:E137,E137)-1</f>
        <v>153</v>
      </c>
      <c r="O137" s="6" t="n">
        <f aca="false">RANK(F137,$F$3:$F$182,0)+COUNTIF($F$3:F137,F137)-1</f>
        <v>162</v>
      </c>
      <c r="P137" s="6" t="n">
        <f aca="false">RANK(G137,$G$3:$G$182,0)+COUNTIF($G$3:G137,G137)-1</f>
        <v>62</v>
      </c>
      <c r="Q137" s="6" t="n">
        <f aca="false">RANK(H137,$H$3:$H$182,0)+COUNTIF($H$3:H137,H137)-1</f>
        <v>63</v>
      </c>
    </row>
    <row r="138" customFormat="false" ht="15" hidden="false" customHeight="false" outlineLevel="0" collapsed="false">
      <c r="A138" s="0" t="s">
        <v>142</v>
      </c>
      <c r="B138" s="2" t="n">
        <f aca="false">ROUND(SUMIFS(Monthly_Sold!$H$2:$H$7864,Monthly_Sold!$G$2:$G$7864,$A138,Monthly_Sold!$B$2:$B$7864,B$2),4)</f>
        <v>361.83</v>
      </c>
      <c r="C138" s="2" t="n">
        <f aca="false">ROUND(SUMIFS(Monthly_Sold!$H$2:$H$7864,Monthly_Sold!$G$2:$G$7864,$A138,Monthly_Sold!$B$2:$B$7864,C$2),4)</f>
        <v>330.38</v>
      </c>
      <c r="D138" s="2" t="n">
        <f aca="false">ROUND(SUMIFS(Monthly_Sold!$H$2:$H$7864,Monthly_Sold!$G$2:$G$7864,$A138,Monthly_Sold!$B$2:$B$7864,D$2),4)</f>
        <v>229.48</v>
      </c>
      <c r="E138" s="2" t="n">
        <f aca="false">ROUND(SUMIFS(Monthly_Sold!$H$2:$H$7864,Monthly_Sold!$G$2:$G$7864,$A138,Monthly_Sold!$B$2:$B$7864,E$2),4)</f>
        <v>177.36</v>
      </c>
      <c r="F138" s="2" t="n">
        <f aca="false">ROUND(SUMIFS(Monthly_Sold!$H$2:$H$7864,Monthly_Sold!$G$2:$G$7864,$A138,Monthly_Sold!$B$2:$B$7864,F$2),4)</f>
        <v>219.23</v>
      </c>
      <c r="G138" s="2" t="n">
        <f aca="false">ROUND(SUMIFS(Monthly_Sold!$H$2:$H$7864,Monthly_Sold!$G$2:$G$7864,$A138,Monthly_Sold!$B$2:$B$7864,G$2),4)</f>
        <v>56.39</v>
      </c>
      <c r="H138" s="2" t="n">
        <f aca="false">ROUND(SUMIFS(Monthly_Sold!$H$2:$H$7864,Monthly_Sold!$G$2:$G$7864,$A138,Monthly_Sold!$B$2:$B$7864,H$2),4)</f>
        <v>9.53</v>
      </c>
      <c r="I138" s="2" t="n">
        <f aca="false">ROUND(SUM(B138:H138),4)</f>
        <v>1384.2</v>
      </c>
      <c r="J138" s="6" t="n">
        <f aca="false">RANK(I138,$I$3:$I$182,0)+COUNTIF($I$3:I138,I138)-1</f>
        <v>45</v>
      </c>
      <c r="K138" s="6" t="n">
        <f aca="false">RANK(B138,$B$3:$B$182,0)+COUNTIF($B$3:B138,B138)-1</f>
        <v>36</v>
      </c>
      <c r="L138" s="6" t="n">
        <f aca="false">RANK(C138,$C$3:$C$182,0)+COUNTIF($C$3:C138,C138)-1</f>
        <v>33</v>
      </c>
      <c r="M138" s="6" t="n">
        <f aca="false">RANK(D138,$D$3:$D$182,0)+COUNTIF($D$3:D138,D138)-1</f>
        <v>34</v>
      </c>
      <c r="N138" s="6" t="n">
        <f aca="false">RANK(E138,$E$3:$E$182,0)+COUNTIF($E$3:E138,E138)-1</f>
        <v>46</v>
      </c>
      <c r="O138" s="6" t="n">
        <f aca="false">RANK(F138,$F$3:$F$182,0)+COUNTIF($F$3:F138,F138)-1</f>
        <v>38</v>
      </c>
      <c r="P138" s="6" t="n">
        <f aca="false">RANK(G138,$G$3:$G$182,0)+COUNTIF($G$3:G138,G138)-1</f>
        <v>67</v>
      </c>
      <c r="Q138" s="6" t="n">
        <f aca="false">RANK(H138,$H$3:$H$182,0)+COUNTIF($H$3:H138,H138)-1</f>
        <v>67</v>
      </c>
    </row>
    <row r="139" customFormat="false" ht="15" hidden="false" customHeight="false" outlineLevel="0" collapsed="false">
      <c r="A139" s="0" t="s">
        <v>542</v>
      </c>
      <c r="B139" s="2" t="n">
        <f aca="false">ROUND(SUMIFS(Monthly_Sold!$H$2:$H$7864,Monthly_Sold!$G$2:$G$7864,$A139,Monthly_Sold!$B$2:$B$7864,B$2),4)</f>
        <v>0</v>
      </c>
      <c r="C139" s="2" t="n">
        <f aca="false">ROUND(SUMIFS(Monthly_Sold!$H$2:$H$7864,Monthly_Sold!$G$2:$G$7864,$A139,Monthly_Sold!$B$2:$B$7864,C$2),4)</f>
        <v>0</v>
      </c>
      <c r="D139" s="2" t="n">
        <f aca="false">ROUND(SUMIFS(Monthly_Sold!$H$2:$H$7864,Monthly_Sold!$G$2:$G$7864,$A139,Monthly_Sold!$B$2:$B$7864,D$2),4)</f>
        <v>0</v>
      </c>
      <c r="E139" s="2" t="n">
        <f aca="false">ROUND(SUMIFS(Monthly_Sold!$H$2:$H$7864,Monthly_Sold!$G$2:$G$7864,$A139,Monthly_Sold!$B$2:$B$7864,E$2),4)</f>
        <v>0</v>
      </c>
      <c r="F139" s="2" t="n">
        <f aca="false">ROUND(SUMIFS(Monthly_Sold!$H$2:$H$7864,Monthly_Sold!$G$2:$G$7864,$A139,Monthly_Sold!$B$2:$B$7864,F$2),4)</f>
        <v>0</v>
      </c>
      <c r="G139" s="2" t="n">
        <f aca="false">ROUND(SUMIFS(Monthly_Sold!$H$2:$H$7864,Monthly_Sold!$G$2:$G$7864,$A139,Monthly_Sold!$B$2:$B$7864,G$2),4)</f>
        <v>4.77</v>
      </c>
      <c r="H139" s="2" t="n">
        <f aca="false">ROUND(SUMIFS(Monthly_Sold!$H$2:$H$7864,Monthly_Sold!$G$2:$G$7864,$A139,Monthly_Sold!$B$2:$B$7864,H$2),4)</f>
        <v>0</v>
      </c>
      <c r="I139" s="2" t="n">
        <f aca="false">ROUND(SUM(B139:H139),4)</f>
        <v>4.77</v>
      </c>
      <c r="J139" s="6" t="n">
        <f aca="false">RANK(I139,$I$3:$I$182,0)+COUNTIF($I$3:I139,I139)-1</f>
        <v>136</v>
      </c>
      <c r="K139" s="6" t="n">
        <f aca="false">RANK(B139,$B$3:$B$182,0)+COUNTIF($B$3:B139,B139)-1</f>
        <v>152</v>
      </c>
      <c r="L139" s="6" t="n">
        <f aca="false">RANK(C139,$C$3:$C$182,0)+COUNTIF($C$3:C139,C139)-1</f>
        <v>153</v>
      </c>
      <c r="M139" s="6" t="n">
        <f aca="false">RANK(D139,$D$3:$D$182,0)+COUNTIF($D$3:D139,D139)-1</f>
        <v>152</v>
      </c>
      <c r="N139" s="6" t="n">
        <f aca="false">RANK(E139,$E$3:$E$182,0)+COUNTIF($E$3:E139,E139)-1</f>
        <v>154</v>
      </c>
      <c r="O139" s="6" t="n">
        <f aca="false">RANK(F139,$F$3:$F$182,0)+COUNTIF($F$3:F139,F139)-1</f>
        <v>163</v>
      </c>
      <c r="P139" s="6" t="n">
        <f aca="false">RANK(G139,$G$3:$G$182,0)+COUNTIF($G$3:G139,G139)-1</f>
        <v>91</v>
      </c>
      <c r="Q139" s="6" t="n">
        <f aca="false">RANK(H139,$H$3:$H$182,0)+COUNTIF($H$3:H139,H139)-1</f>
        <v>156</v>
      </c>
    </row>
    <row r="140" customFormat="false" ht="15" hidden="false" customHeight="false" outlineLevel="0" collapsed="false">
      <c r="A140" s="0" t="s">
        <v>606</v>
      </c>
      <c r="B140" s="2" t="n">
        <f aca="false">ROUND(SUMIFS(Monthly_Sold!$H$2:$H$7864,Monthly_Sold!$G$2:$G$7864,$A140,Monthly_Sold!$B$2:$B$7864,B$2),4)</f>
        <v>0</v>
      </c>
      <c r="C140" s="2" t="n">
        <f aca="false">ROUND(SUMIFS(Monthly_Sold!$H$2:$H$7864,Monthly_Sold!$G$2:$G$7864,$A140,Monthly_Sold!$B$2:$B$7864,C$2),4)</f>
        <v>0</v>
      </c>
      <c r="D140" s="2" t="n">
        <f aca="false">ROUND(SUMIFS(Monthly_Sold!$H$2:$H$7864,Monthly_Sold!$G$2:$G$7864,$A140,Monthly_Sold!$B$2:$B$7864,D$2),4)</f>
        <v>0.21</v>
      </c>
      <c r="E140" s="2" t="n">
        <f aca="false">ROUND(SUMIFS(Monthly_Sold!$H$2:$H$7864,Monthly_Sold!$G$2:$G$7864,$A140,Monthly_Sold!$B$2:$B$7864,E$2),4)</f>
        <v>0</v>
      </c>
      <c r="F140" s="2" t="n">
        <f aca="false">ROUND(SUMIFS(Monthly_Sold!$H$2:$H$7864,Monthly_Sold!$G$2:$G$7864,$A140,Monthly_Sold!$B$2:$B$7864,F$2),4)</f>
        <v>0</v>
      </c>
      <c r="G140" s="2" t="n">
        <f aca="false">ROUND(SUMIFS(Monthly_Sold!$H$2:$H$7864,Monthly_Sold!$G$2:$G$7864,$A140,Monthly_Sold!$B$2:$B$7864,G$2),4)</f>
        <v>0</v>
      </c>
      <c r="H140" s="2" t="n">
        <f aca="false">ROUND(SUMIFS(Monthly_Sold!$H$2:$H$7864,Monthly_Sold!$G$2:$G$7864,$A140,Monthly_Sold!$B$2:$B$7864,H$2),4)</f>
        <v>0</v>
      </c>
      <c r="I140" s="2" t="n">
        <f aca="false">ROUND(SUM(B140:H140),4)</f>
        <v>0.21</v>
      </c>
      <c r="J140" s="6" t="n">
        <f aca="false">RANK(I140,$I$3:$I$182,0)+COUNTIF($I$3:I140,I140)-1</f>
        <v>167</v>
      </c>
      <c r="K140" s="6" t="n">
        <f aca="false">RANK(B140,$B$3:$B$182,0)+COUNTIF($B$3:B140,B140)-1</f>
        <v>153</v>
      </c>
      <c r="L140" s="6" t="n">
        <f aca="false">RANK(C140,$C$3:$C$182,0)+COUNTIF($C$3:C140,C140)-1</f>
        <v>154</v>
      </c>
      <c r="M140" s="6" t="n">
        <f aca="false">RANK(D140,$D$3:$D$182,0)+COUNTIF($D$3:D140,D140)-1</f>
        <v>87</v>
      </c>
      <c r="N140" s="6" t="n">
        <f aca="false">RANK(E140,$E$3:$E$182,0)+COUNTIF($E$3:E140,E140)-1</f>
        <v>155</v>
      </c>
      <c r="O140" s="6" t="n">
        <f aca="false">RANK(F140,$F$3:$F$182,0)+COUNTIF($F$3:F140,F140)-1</f>
        <v>164</v>
      </c>
      <c r="P140" s="6" t="n">
        <f aca="false">RANK(G140,$G$3:$G$182,0)+COUNTIF($G$3:G140,G140)-1</f>
        <v>167</v>
      </c>
      <c r="Q140" s="6" t="n">
        <f aca="false">RANK(H140,$H$3:$H$182,0)+COUNTIF($H$3:H140,H140)-1</f>
        <v>157</v>
      </c>
    </row>
    <row r="141" customFormat="false" ht="15" hidden="false" customHeight="false" outlineLevel="0" collapsed="false">
      <c r="A141" s="0" t="s">
        <v>515</v>
      </c>
      <c r="B141" s="2" t="n">
        <f aca="false">ROUND(SUMIFS(Monthly_Sold!$H$2:$H$7864,Monthly_Sold!$G$2:$G$7864,$A141,Monthly_Sold!$B$2:$B$7864,B$2),4)</f>
        <v>0</v>
      </c>
      <c r="C141" s="2" t="n">
        <f aca="false">ROUND(SUMIFS(Monthly_Sold!$H$2:$H$7864,Monthly_Sold!$G$2:$G$7864,$A141,Monthly_Sold!$B$2:$B$7864,C$2),4)</f>
        <v>0</v>
      </c>
      <c r="D141" s="2" t="n">
        <f aca="false">ROUND(SUMIFS(Monthly_Sold!$H$2:$H$7864,Monthly_Sold!$G$2:$G$7864,$A141,Monthly_Sold!$B$2:$B$7864,D$2),4)</f>
        <v>0</v>
      </c>
      <c r="E141" s="2" t="n">
        <f aca="false">ROUND(SUMIFS(Monthly_Sold!$H$2:$H$7864,Monthly_Sold!$G$2:$G$7864,$A141,Monthly_Sold!$B$2:$B$7864,E$2),4)</f>
        <v>10.59</v>
      </c>
      <c r="F141" s="2" t="n">
        <f aca="false">ROUND(SUMIFS(Monthly_Sold!$H$2:$H$7864,Monthly_Sold!$G$2:$G$7864,$A141,Monthly_Sold!$B$2:$B$7864,F$2),4)</f>
        <v>0</v>
      </c>
      <c r="G141" s="2" t="n">
        <f aca="false">ROUND(SUMIFS(Monthly_Sold!$H$2:$H$7864,Monthly_Sold!$G$2:$G$7864,$A141,Monthly_Sold!$B$2:$B$7864,G$2),4)</f>
        <v>0</v>
      </c>
      <c r="H141" s="2" t="n">
        <f aca="false">ROUND(SUMIFS(Monthly_Sold!$H$2:$H$7864,Monthly_Sold!$G$2:$G$7864,$A141,Monthly_Sold!$B$2:$B$7864,H$2),4)</f>
        <v>0</v>
      </c>
      <c r="I141" s="2" t="n">
        <f aca="false">ROUND(SUM(B141:H141),4)</f>
        <v>10.59</v>
      </c>
      <c r="J141" s="6" t="n">
        <f aca="false">RANK(I141,$I$3:$I$182,0)+COUNTIF($I$3:I141,I141)-1</f>
        <v>127</v>
      </c>
      <c r="K141" s="6" t="n">
        <f aca="false">RANK(B141,$B$3:$B$182,0)+COUNTIF($B$3:B141,B141)-1</f>
        <v>154</v>
      </c>
      <c r="L141" s="6" t="n">
        <f aca="false">RANK(C141,$C$3:$C$182,0)+COUNTIF($C$3:C141,C141)-1</f>
        <v>155</v>
      </c>
      <c r="M141" s="6" t="n">
        <f aca="false">RANK(D141,$D$3:$D$182,0)+COUNTIF($D$3:D141,D141)-1</f>
        <v>153</v>
      </c>
      <c r="N141" s="6" t="n">
        <f aca="false">RANK(E141,$E$3:$E$182,0)+COUNTIF($E$3:E141,E141)-1</f>
        <v>75</v>
      </c>
      <c r="O141" s="6" t="n">
        <f aca="false">RANK(F141,$F$3:$F$182,0)+COUNTIF($F$3:F141,F141)-1</f>
        <v>165</v>
      </c>
      <c r="P141" s="6" t="n">
        <f aca="false">RANK(G141,$G$3:$G$182,0)+COUNTIF($G$3:G141,G141)-1</f>
        <v>168</v>
      </c>
      <c r="Q141" s="6" t="n">
        <f aca="false">RANK(H141,$H$3:$H$182,0)+COUNTIF($H$3:H141,H141)-1</f>
        <v>158</v>
      </c>
    </row>
    <row r="142" customFormat="false" ht="15" hidden="false" customHeight="false" outlineLevel="0" collapsed="false">
      <c r="A142" s="0" t="s">
        <v>59</v>
      </c>
      <c r="B142" s="2" t="n">
        <f aca="false">ROUND(SUMIFS(Monthly_Sold!$H$2:$H$7864,Monthly_Sold!$G$2:$G$7864,$A142,Monthly_Sold!$B$2:$B$7864,B$2),4)</f>
        <v>3288.17</v>
      </c>
      <c r="C142" s="2" t="n">
        <f aca="false">ROUND(SUMIFS(Monthly_Sold!$H$2:$H$7864,Monthly_Sold!$G$2:$G$7864,$A142,Monthly_Sold!$B$2:$B$7864,C$2),4)</f>
        <v>3408.24</v>
      </c>
      <c r="D142" s="2" t="n">
        <f aca="false">ROUND(SUMIFS(Monthly_Sold!$H$2:$H$7864,Monthly_Sold!$G$2:$G$7864,$A142,Monthly_Sold!$B$2:$B$7864,D$2),4)</f>
        <v>1887.2</v>
      </c>
      <c r="E142" s="2" t="n">
        <f aca="false">ROUND(SUMIFS(Monthly_Sold!$H$2:$H$7864,Monthly_Sold!$G$2:$G$7864,$A142,Monthly_Sold!$B$2:$B$7864,E$2),4)</f>
        <v>855.97</v>
      </c>
      <c r="F142" s="2" t="n">
        <f aca="false">ROUND(SUMIFS(Monthly_Sold!$H$2:$H$7864,Monthly_Sold!$G$2:$G$7864,$A142,Monthly_Sold!$B$2:$B$7864,F$2),4)</f>
        <v>809.86</v>
      </c>
      <c r="G142" s="2" t="n">
        <f aca="false">ROUND(SUMIFS(Monthly_Sold!$H$2:$H$7864,Monthly_Sold!$G$2:$G$7864,$A142,Monthly_Sold!$B$2:$B$7864,G$2),4)</f>
        <v>713.2</v>
      </c>
      <c r="H142" s="2" t="n">
        <f aca="false">ROUND(SUMIFS(Monthly_Sold!$H$2:$H$7864,Monthly_Sold!$G$2:$G$7864,$A142,Monthly_Sold!$B$2:$B$7864,H$2),4)</f>
        <v>74.22</v>
      </c>
      <c r="I142" s="2" t="n">
        <f aca="false">ROUND(SUM(B142:H142),4)</f>
        <v>11036.86</v>
      </c>
      <c r="J142" s="6" t="n">
        <f aca="false">RANK(I142,$I$3:$I$182,0)+COUNTIF($I$3:I142,I142)-1</f>
        <v>11</v>
      </c>
      <c r="K142" s="6" t="n">
        <f aca="false">RANK(B142,$B$3:$B$182,0)+COUNTIF($B$3:B142,B142)-1</f>
        <v>4</v>
      </c>
      <c r="L142" s="6" t="n">
        <f aca="false">RANK(C142,$C$3:$C$182,0)+COUNTIF($C$3:C142,C142)-1</f>
        <v>4</v>
      </c>
      <c r="M142" s="6" t="n">
        <f aca="false">RANK(D142,$D$3:$D$182,0)+COUNTIF($D$3:D142,D142)-1</f>
        <v>10</v>
      </c>
      <c r="N142" s="6" t="n">
        <f aca="false">RANK(E142,$E$3:$E$182,0)+COUNTIF($E$3:E142,E142)-1</f>
        <v>19</v>
      </c>
      <c r="O142" s="6" t="n">
        <f aca="false">RANK(F142,$F$3:$F$182,0)+COUNTIF($F$3:F142,F142)-1</f>
        <v>24</v>
      </c>
      <c r="P142" s="6" t="n">
        <f aca="false">RANK(G142,$G$3:$G$182,0)+COUNTIF($G$3:G142,G142)-1</f>
        <v>22</v>
      </c>
      <c r="Q142" s="6" t="n">
        <f aca="false">RANK(H142,$H$3:$H$182,0)+COUNTIF($H$3:H142,H142)-1</f>
        <v>39</v>
      </c>
    </row>
    <row r="143" customFormat="false" ht="15" hidden="false" customHeight="false" outlineLevel="0" collapsed="false">
      <c r="A143" s="0" t="s">
        <v>511</v>
      </c>
      <c r="B143" s="2" t="n">
        <f aca="false">ROUND(SUMIFS(Monthly_Sold!$H$2:$H$7864,Monthly_Sold!$G$2:$G$7864,$A143,Monthly_Sold!$B$2:$B$7864,B$2),4)</f>
        <v>0</v>
      </c>
      <c r="C143" s="2" t="n">
        <f aca="false">ROUND(SUMIFS(Monthly_Sold!$H$2:$H$7864,Monthly_Sold!$G$2:$G$7864,$A143,Monthly_Sold!$B$2:$B$7864,C$2),4)</f>
        <v>0</v>
      </c>
      <c r="D143" s="2" t="n">
        <f aca="false">ROUND(SUMIFS(Monthly_Sold!$H$2:$H$7864,Monthly_Sold!$G$2:$G$7864,$A143,Monthly_Sold!$B$2:$B$7864,D$2),4)</f>
        <v>0</v>
      </c>
      <c r="E143" s="2" t="n">
        <f aca="false">ROUND(SUMIFS(Monthly_Sold!$H$2:$H$7864,Monthly_Sold!$G$2:$G$7864,$A143,Monthly_Sold!$B$2:$B$7864,E$2),4)</f>
        <v>0</v>
      </c>
      <c r="F143" s="2" t="n">
        <f aca="false">ROUND(SUMIFS(Monthly_Sold!$H$2:$H$7864,Monthly_Sold!$G$2:$G$7864,$A143,Monthly_Sold!$B$2:$B$7864,F$2),4)</f>
        <v>4.44</v>
      </c>
      <c r="G143" s="2" t="n">
        <f aca="false">ROUND(SUMIFS(Monthly_Sold!$H$2:$H$7864,Monthly_Sold!$G$2:$G$7864,$A143,Monthly_Sold!$B$2:$B$7864,G$2),4)</f>
        <v>9.467</v>
      </c>
      <c r="H143" s="2" t="n">
        <f aca="false">ROUND(SUMIFS(Monthly_Sold!$H$2:$H$7864,Monthly_Sold!$G$2:$G$7864,$A143,Monthly_Sold!$B$2:$B$7864,H$2),4)</f>
        <v>0.85</v>
      </c>
      <c r="I143" s="2" t="n">
        <f aca="false">ROUND(SUM(B143:H143),4)</f>
        <v>14.757</v>
      </c>
      <c r="J143" s="6" t="n">
        <f aca="false">RANK(I143,$I$3:$I$182,0)+COUNTIF($I$3:I143,I143)-1</f>
        <v>123</v>
      </c>
      <c r="K143" s="6" t="n">
        <f aca="false">RANK(B143,$B$3:$B$182,0)+COUNTIF($B$3:B143,B143)-1</f>
        <v>155</v>
      </c>
      <c r="L143" s="6" t="n">
        <f aca="false">RANK(C143,$C$3:$C$182,0)+COUNTIF($C$3:C143,C143)-1</f>
        <v>156</v>
      </c>
      <c r="M143" s="6" t="n">
        <f aca="false">RANK(D143,$D$3:$D$182,0)+COUNTIF($D$3:D143,D143)-1</f>
        <v>154</v>
      </c>
      <c r="N143" s="6" t="n">
        <f aca="false">RANK(E143,$E$3:$E$182,0)+COUNTIF($E$3:E143,E143)-1</f>
        <v>156</v>
      </c>
      <c r="O143" s="6" t="n">
        <f aca="false">RANK(F143,$F$3:$F$182,0)+COUNTIF($F$3:F143,F143)-1</f>
        <v>101</v>
      </c>
      <c r="P143" s="6" t="n">
        <f aca="false">RANK(G143,$G$3:$G$182,0)+COUNTIF($G$3:G143,G143)-1</f>
        <v>87</v>
      </c>
      <c r="Q143" s="6" t="n">
        <f aca="false">RANK(H143,$H$3:$H$182,0)+COUNTIF($H$3:H143,H143)-1</f>
        <v>82</v>
      </c>
    </row>
    <row r="144" customFormat="false" ht="15" hidden="false" customHeight="false" outlineLevel="0" collapsed="false">
      <c r="A144" s="0" t="s">
        <v>217</v>
      </c>
      <c r="B144" s="2" t="n">
        <f aca="false">ROUND(SUMIFS(Monthly_Sold!$H$2:$H$7864,Monthly_Sold!$G$2:$G$7864,$A144,Monthly_Sold!$B$2:$B$7864,B$2),4)</f>
        <v>7.47</v>
      </c>
      <c r="C144" s="2" t="n">
        <f aca="false">ROUND(SUMIFS(Monthly_Sold!$H$2:$H$7864,Monthly_Sold!$G$2:$G$7864,$A144,Monthly_Sold!$B$2:$B$7864,C$2),4)</f>
        <v>205.03</v>
      </c>
      <c r="D144" s="2" t="n">
        <f aca="false">ROUND(SUMIFS(Monthly_Sold!$H$2:$H$7864,Monthly_Sold!$G$2:$G$7864,$A144,Monthly_Sold!$B$2:$B$7864,D$2),4)</f>
        <v>95.25</v>
      </c>
      <c r="E144" s="2" t="n">
        <f aca="false">ROUND(SUMIFS(Monthly_Sold!$H$2:$H$7864,Monthly_Sold!$G$2:$G$7864,$A144,Monthly_Sold!$B$2:$B$7864,E$2),4)</f>
        <v>134.03</v>
      </c>
      <c r="F144" s="2" t="n">
        <f aca="false">ROUND(SUMIFS(Monthly_Sold!$H$2:$H$7864,Monthly_Sold!$G$2:$G$7864,$A144,Monthly_Sold!$B$2:$B$7864,F$2),4)</f>
        <v>262.26</v>
      </c>
      <c r="G144" s="2" t="n">
        <f aca="false">ROUND(SUMIFS(Monthly_Sold!$H$2:$H$7864,Monthly_Sold!$G$2:$G$7864,$A144,Monthly_Sold!$B$2:$B$7864,G$2),4)</f>
        <v>249.39</v>
      </c>
      <c r="H144" s="2" t="n">
        <f aca="false">ROUND(SUMIFS(Monthly_Sold!$H$2:$H$7864,Monthly_Sold!$G$2:$G$7864,$A144,Monthly_Sold!$B$2:$B$7864,H$2),4)</f>
        <v>119.58</v>
      </c>
      <c r="I144" s="2" t="n">
        <f aca="false">ROUND(SUM(B144:H144),4)</f>
        <v>1073.01</v>
      </c>
      <c r="J144" s="6" t="n">
        <f aca="false">RANK(I144,$I$3:$I$182,0)+COUNTIF($I$3:I144,I144)-1</f>
        <v>49</v>
      </c>
      <c r="K144" s="6" t="n">
        <f aca="false">RANK(B144,$B$3:$B$182,0)+COUNTIF($B$3:B144,B144)-1</f>
        <v>71</v>
      </c>
      <c r="L144" s="6" t="n">
        <f aca="false">RANK(C144,$C$3:$C$182,0)+COUNTIF($C$3:C144,C144)-1</f>
        <v>45</v>
      </c>
      <c r="M144" s="6" t="n">
        <f aca="false">RANK(D144,$D$3:$D$182,0)+COUNTIF($D$3:D144,D144)-1</f>
        <v>52</v>
      </c>
      <c r="N144" s="6" t="n">
        <f aca="false">RANK(E144,$E$3:$E$182,0)+COUNTIF($E$3:E144,E144)-1</f>
        <v>48</v>
      </c>
      <c r="O144" s="6" t="n">
        <f aca="false">RANK(F144,$F$3:$F$182,0)+COUNTIF($F$3:F144,F144)-1</f>
        <v>34</v>
      </c>
      <c r="P144" s="6" t="n">
        <f aca="false">RANK(G144,$G$3:$G$182,0)+COUNTIF($G$3:G144,G144)-1</f>
        <v>42</v>
      </c>
      <c r="Q144" s="6" t="n">
        <f aca="false">RANK(H144,$H$3:$H$182,0)+COUNTIF($H$3:H144,H144)-1</f>
        <v>33</v>
      </c>
    </row>
    <row r="145" customFormat="false" ht="15" hidden="false" customHeight="false" outlineLevel="0" collapsed="false">
      <c r="A145" s="0" t="s">
        <v>176</v>
      </c>
      <c r="B145" s="2" t="n">
        <f aca="false">ROUND(SUMIFS(Monthly_Sold!$H$2:$H$7864,Monthly_Sold!$G$2:$G$7864,$A145,Monthly_Sold!$B$2:$B$7864,B$2),4)</f>
        <v>333.9</v>
      </c>
      <c r="C145" s="2" t="n">
        <f aca="false">ROUND(SUMIFS(Monthly_Sold!$H$2:$H$7864,Monthly_Sold!$G$2:$G$7864,$A145,Monthly_Sold!$B$2:$B$7864,C$2),4)</f>
        <v>92.97</v>
      </c>
      <c r="D145" s="2" t="n">
        <f aca="false">ROUND(SUMIFS(Monthly_Sold!$H$2:$H$7864,Monthly_Sold!$G$2:$G$7864,$A145,Monthly_Sold!$B$2:$B$7864,D$2),4)</f>
        <v>120.61</v>
      </c>
      <c r="E145" s="2" t="n">
        <f aca="false">ROUND(SUMIFS(Monthly_Sold!$H$2:$H$7864,Monthly_Sold!$G$2:$G$7864,$A145,Monthly_Sold!$B$2:$B$7864,E$2),4)</f>
        <v>58.33</v>
      </c>
      <c r="F145" s="2" t="n">
        <f aca="false">ROUND(SUMIFS(Monthly_Sold!$H$2:$H$7864,Monthly_Sold!$G$2:$G$7864,$A145,Monthly_Sold!$B$2:$B$7864,F$2),4)</f>
        <v>42.13</v>
      </c>
      <c r="G145" s="2" t="n">
        <f aca="false">ROUND(SUMIFS(Monthly_Sold!$H$2:$H$7864,Monthly_Sold!$G$2:$G$7864,$A145,Monthly_Sold!$B$2:$B$7864,G$2),4)</f>
        <v>43.31</v>
      </c>
      <c r="H145" s="2" t="n">
        <f aca="false">ROUND(SUMIFS(Monthly_Sold!$H$2:$H$7864,Monthly_Sold!$G$2:$G$7864,$A145,Monthly_Sold!$B$2:$B$7864,H$2),4)</f>
        <v>3.69</v>
      </c>
      <c r="I145" s="2" t="n">
        <f aca="false">ROUND(SUM(B145:H145),4)</f>
        <v>694.94</v>
      </c>
      <c r="J145" s="6" t="n">
        <f aca="false">RANK(I145,$I$3:$I$182,0)+COUNTIF($I$3:I145,I145)-1</f>
        <v>59</v>
      </c>
      <c r="K145" s="6" t="n">
        <f aca="false">RANK(B145,$B$3:$B$182,0)+COUNTIF($B$3:B145,B145)-1</f>
        <v>40</v>
      </c>
      <c r="L145" s="6" t="n">
        <f aca="false">RANK(C145,$C$3:$C$182,0)+COUNTIF($C$3:C145,C145)-1</f>
        <v>55</v>
      </c>
      <c r="M145" s="6" t="n">
        <f aca="false">RANK(D145,$D$3:$D$182,0)+COUNTIF($D$3:D145,D145)-1</f>
        <v>49</v>
      </c>
      <c r="N145" s="6" t="n">
        <f aca="false">RANK(E145,$E$3:$E$182,0)+COUNTIF($E$3:E145,E145)-1</f>
        <v>60</v>
      </c>
      <c r="O145" s="6" t="n">
        <f aca="false">RANK(F145,$F$3:$F$182,0)+COUNTIF($F$3:F145,F145)-1</f>
        <v>75</v>
      </c>
      <c r="P145" s="6" t="n">
        <f aca="false">RANK(G145,$G$3:$G$182,0)+COUNTIF($G$3:G145,G145)-1</f>
        <v>73</v>
      </c>
      <c r="Q145" s="6" t="n">
        <f aca="false">RANK(H145,$H$3:$H$182,0)+COUNTIF($H$3:H145,H145)-1</f>
        <v>75</v>
      </c>
    </row>
    <row r="146" customFormat="false" ht="15" hidden="false" customHeight="false" outlineLevel="0" collapsed="false">
      <c r="A146" s="0" t="s">
        <v>239</v>
      </c>
      <c r="B146" s="2" t="n">
        <f aca="false">ROUND(SUMIFS(Monthly_Sold!$H$2:$H$7864,Monthly_Sold!$G$2:$G$7864,$A146,Monthly_Sold!$B$2:$B$7864,B$2),4)</f>
        <v>0</v>
      </c>
      <c r="C146" s="2" t="n">
        <f aca="false">ROUND(SUMIFS(Monthly_Sold!$H$2:$H$7864,Monthly_Sold!$G$2:$G$7864,$A146,Monthly_Sold!$B$2:$B$7864,C$2),4)</f>
        <v>0</v>
      </c>
      <c r="D146" s="2" t="n">
        <f aca="false">ROUND(SUMIFS(Monthly_Sold!$H$2:$H$7864,Monthly_Sold!$G$2:$G$7864,$A146,Monthly_Sold!$B$2:$B$7864,D$2),4)</f>
        <v>0</v>
      </c>
      <c r="E146" s="2" t="n">
        <f aca="false">ROUND(SUMIFS(Monthly_Sold!$H$2:$H$7864,Monthly_Sold!$G$2:$G$7864,$A146,Monthly_Sold!$B$2:$B$7864,E$2),4)</f>
        <v>66.75</v>
      </c>
      <c r="F146" s="2" t="n">
        <f aca="false">ROUND(SUMIFS(Monthly_Sold!$H$2:$H$7864,Monthly_Sold!$G$2:$G$7864,$A146,Monthly_Sold!$B$2:$B$7864,F$2),4)</f>
        <v>204.4</v>
      </c>
      <c r="G146" s="2" t="n">
        <f aca="false">ROUND(SUMIFS(Monthly_Sold!$H$2:$H$7864,Monthly_Sold!$G$2:$G$7864,$A146,Monthly_Sold!$B$2:$B$7864,G$2),4)</f>
        <v>339.61</v>
      </c>
      <c r="H146" s="2" t="n">
        <f aca="false">ROUND(SUMIFS(Monthly_Sold!$H$2:$H$7864,Monthly_Sold!$G$2:$G$7864,$A146,Monthly_Sold!$B$2:$B$7864,H$2),4)</f>
        <v>41.55</v>
      </c>
      <c r="I146" s="2" t="n">
        <f aca="false">ROUND(SUM(B146:H146),4)</f>
        <v>652.31</v>
      </c>
      <c r="J146" s="6" t="n">
        <f aca="false">RANK(I146,$I$3:$I$182,0)+COUNTIF($I$3:I146,I146)-1</f>
        <v>62</v>
      </c>
      <c r="K146" s="6" t="n">
        <f aca="false">RANK(B146,$B$3:$B$182,0)+COUNTIF($B$3:B146,B146)-1</f>
        <v>156</v>
      </c>
      <c r="L146" s="6" t="n">
        <f aca="false">RANK(C146,$C$3:$C$182,0)+COUNTIF($C$3:C146,C146)-1</f>
        <v>157</v>
      </c>
      <c r="M146" s="6" t="n">
        <f aca="false">RANK(D146,$D$3:$D$182,0)+COUNTIF($D$3:D146,D146)-1</f>
        <v>155</v>
      </c>
      <c r="N146" s="6" t="n">
        <f aca="false">RANK(E146,$E$3:$E$182,0)+COUNTIF($E$3:E146,E146)-1</f>
        <v>59</v>
      </c>
      <c r="O146" s="6" t="n">
        <f aca="false">RANK(F146,$F$3:$F$182,0)+COUNTIF($F$3:F146,F146)-1</f>
        <v>40</v>
      </c>
      <c r="P146" s="6" t="n">
        <f aca="false">RANK(G146,$G$3:$G$182,0)+COUNTIF($G$3:G146,G146)-1</f>
        <v>35</v>
      </c>
      <c r="Q146" s="6" t="n">
        <f aca="false">RANK(H146,$H$3:$H$182,0)+COUNTIF($H$3:H146,H146)-1</f>
        <v>46</v>
      </c>
    </row>
    <row r="147" customFormat="false" ht="15" hidden="false" customHeight="false" outlineLevel="0" collapsed="false">
      <c r="A147" s="0" t="s">
        <v>211</v>
      </c>
      <c r="B147" s="2" t="n">
        <f aca="false">ROUND(SUMIFS(Monthly_Sold!$H$2:$H$7864,Monthly_Sold!$G$2:$G$7864,$A147,Monthly_Sold!$B$2:$B$7864,B$2),4)</f>
        <v>17.44</v>
      </c>
      <c r="C147" s="2" t="n">
        <f aca="false">ROUND(SUMIFS(Monthly_Sold!$H$2:$H$7864,Monthly_Sold!$G$2:$G$7864,$A147,Monthly_Sold!$B$2:$B$7864,C$2),4)</f>
        <v>360.91</v>
      </c>
      <c r="D147" s="2" t="n">
        <f aca="false">ROUND(SUMIFS(Monthly_Sold!$H$2:$H$7864,Monthly_Sold!$G$2:$G$7864,$A147,Monthly_Sold!$B$2:$B$7864,D$2),4)</f>
        <v>39.96</v>
      </c>
      <c r="E147" s="2" t="n">
        <f aca="false">ROUND(SUMIFS(Monthly_Sold!$H$2:$H$7864,Monthly_Sold!$G$2:$G$7864,$A147,Monthly_Sold!$B$2:$B$7864,E$2),4)</f>
        <v>36.95</v>
      </c>
      <c r="F147" s="2" t="n">
        <f aca="false">ROUND(SUMIFS(Monthly_Sold!$H$2:$H$7864,Monthly_Sold!$G$2:$G$7864,$A147,Monthly_Sold!$B$2:$B$7864,F$2),4)</f>
        <v>88.43</v>
      </c>
      <c r="G147" s="2" t="n">
        <f aca="false">ROUND(SUMIFS(Monthly_Sold!$H$2:$H$7864,Monthly_Sold!$G$2:$G$7864,$A147,Monthly_Sold!$B$2:$B$7864,G$2),4)</f>
        <v>73.23</v>
      </c>
      <c r="H147" s="2" t="n">
        <f aca="false">ROUND(SUMIFS(Monthly_Sold!$H$2:$H$7864,Monthly_Sold!$G$2:$G$7864,$A147,Monthly_Sold!$B$2:$B$7864,H$2),4)</f>
        <v>4.47</v>
      </c>
      <c r="I147" s="2" t="n">
        <f aca="false">ROUND(SUM(B147:H147),4)</f>
        <v>621.39</v>
      </c>
      <c r="J147" s="6" t="n">
        <f aca="false">RANK(I147,$I$3:$I$182,0)+COUNTIF($I$3:I147,I147)-1</f>
        <v>65</v>
      </c>
      <c r="K147" s="6" t="n">
        <f aca="false">RANK(B147,$B$3:$B$182,0)+COUNTIF($B$3:B147,B147)-1</f>
        <v>67</v>
      </c>
      <c r="L147" s="6" t="n">
        <f aca="false">RANK(C147,$C$3:$C$182,0)+COUNTIF($C$3:C147,C147)-1</f>
        <v>32</v>
      </c>
      <c r="M147" s="6" t="n">
        <f aca="false">RANK(D147,$D$3:$D$182,0)+COUNTIF($D$3:D147,D147)-1</f>
        <v>65</v>
      </c>
      <c r="N147" s="6" t="n">
        <f aca="false">RANK(E147,$E$3:$E$182,0)+COUNTIF($E$3:E147,E147)-1</f>
        <v>68</v>
      </c>
      <c r="O147" s="6" t="n">
        <f aca="false">RANK(F147,$F$3:$F$182,0)+COUNTIF($F$3:F147,F147)-1</f>
        <v>60</v>
      </c>
      <c r="P147" s="6" t="n">
        <f aca="false">RANK(G147,$G$3:$G$182,0)+COUNTIF($G$3:G147,G147)-1</f>
        <v>59</v>
      </c>
      <c r="Q147" s="6" t="n">
        <f aca="false">RANK(H147,$H$3:$H$182,0)+COUNTIF($H$3:H147,H147)-1</f>
        <v>74</v>
      </c>
    </row>
    <row r="148" customFormat="false" ht="15" hidden="false" customHeight="false" outlineLevel="0" collapsed="false">
      <c r="A148" s="0" t="s">
        <v>155</v>
      </c>
      <c r="B148" s="2" t="n">
        <f aca="false">ROUND(SUMIFS(Monthly_Sold!$H$2:$H$7864,Monthly_Sold!$G$2:$G$7864,$A148,Monthly_Sold!$B$2:$B$7864,B$2),4)</f>
        <v>398.3</v>
      </c>
      <c r="C148" s="2" t="n">
        <f aca="false">ROUND(SUMIFS(Monthly_Sold!$H$2:$H$7864,Monthly_Sold!$G$2:$G$7864,$A148,Monthly_Sold!$B$2:$B$7864,C$2),4)</f>
        <v>68.68</v>
      </c>
      <c r="D148" s="2" t="n">
        <f aca="false">ROUND(SUMIFS(Monthly_Sold!$H$2:$H$7864,Monthly_Sold!$G$2:$G$7864,$A148,Monthly_Sold!$B$2:$B$7864,D$2),4)</f>
        <v>63.15</v>
      </c>
      <c r="E148" s="2" t="n">
        <f aca="false">ROUND(SUMIFS(Monthly_Sold!$H$2:$H$7864,Monthly_Sold!$G$2:$G$7864,$A148,Monthly_Sold!$B$2:$B$7864,E$2),4)</f>
        <v>544.42</v>
      </c>
      <c r="F148" s="2" t="n">
        <f aca="false">ROUND(SUMIFS(Monthly_Sold!$H$2:$H$7864,Monthly_Sold!$G$2:$G$7864,$A148,Monthly_Sold!$B$2:$B$7864,F$2),4)</f>
        <v>284.52</v>
      </c>
      <c r="G148" s="2" t="n">
        <f aca="false">ROUND(SUMIFS(Monthly_Sold!$H$2:$H$7864,Monthly_Sold!$G$2:$G$7864,$A148,Monthly_Sold!$B$2:$B$7864,G$2),4)</f>
        <v>122.81</v>
      </c>
      <c r="H148" s="2" t="n">
        <f aca="false">ROUND(SUMIFS(Monthly_Sold!$H$2:$H$7864,Monthly_Sold!$G$2:$G$7864,$A148,Monthly_Sold!$B$2:$B$7864,H$2),4)</f>
        <v>87.1</v>
      </c>
      <c r="I148" s="2" t="n">
        <f aca="false">ROUND(SUM(B148:H148),4)</f>
        <v>1568.98</v>
      </c>
      <c r="J148" s="6" t="n">
        <f aca="false">RANK(I148,$I$3:$I$182,0)+COUNTIF($I$3:I148,I148)-1</f>
        <v>42</v>
      </c>
      <c r="K148" s="6" t="n">
        <f aca="false">RANK(B148,$B$3:$B$182,0)+COUNTIF($B$3:B148,B148)-1</f>
        <v>32</v>
      </c>
      <c r="L148" s="6" t="n">
        <f aca="false">RANK(C148,$C$3:$C$182,0)+COUNTIF($C$3:C148,C148)-1</f>
        <v>56</v>
      </c>
      <c r="M148" s="6" t="n">
        <f aca="false">RANK(D148,$D$3:$D$182,0)+COUNTIF($D$3:D148,D148)-1</f>
        <v>56</v>
      </c>
      <c r="N148" s="6" t="n">
        <f aca="false">RANK(E148,$E$3:$E$182,0)+COUNTIF($E$3:E148,E148)-1</f>
        <v>28</v>
      </c>
      <c r="O148" s="6" t="n">
        <f aca="false">RANK(F148,$F$3:$F$182,0)+COUNTIF($F$3:F148,F148)-1</f>
        <v>33</v>
      </c>
      <c r="P148" s="6" t="n">
        <f aca="false">RANK(G148,$G$3:$G$182,0)+COUNTIF($G$3:G148,G148)-1</f>
        <v>52</v>
      </c>
      <c r="Q148" s="6" t="n">
        <f aca="false">RANK(H148,$H$3:$H$182,0)+COUNTIF($H$3:H148,H148)-1</f>
        <v>37</v>
      </c>
    </row>
    <row r="149" customFormat="false" ht="15" hidden="false" customHeight="false" outlineLevel="0" collapsed="false">
      <c r="A149" s="0" t="s">
        <v>319</v>
      </c>
      <c r="B149" s="2" t="n">
        <f aca="false">ROUND(SUMIFS(Monthly_Sold!$H$2:$H$7864,Monthly_Sold!$G$2:$G$7864,$A149,Monthly_Sold!$B$2:$B$7864,B$2),4)</f>
        <v>0</v>
      </c>
      <c r="C149" s="2" t="n">
        <f aca="false">ROUND(SUMIFS(Monthly_Sold!$H$2:$H$7864,Monthly_Sold!$G$2:$G$7864,$A149,Monthly_Sold!$B$2:$B$7864,C$2),4)</f>
        <v>12.46</v>
      </c>
      <c r="D149" s="2" t="n">
        <f aca="false">ROUND(SUMIFS(Monthly_Sold!$H$2:$H$7864,Monthly_Sold!$G$2:$G$7864,$A149,Monthly_Sold!$B$2:$B$7864,D$2),4)</f>
        <v>18.54</v>
      </c>
      <c r="E149" s="2" t="n">
        <f aca="false">ROUND(SUMIFS(Monthly_Sold!$H$2:$H$7864,Monthly_Sold!$G$2:$G$7864,$A149,Monthly_Sold!$B$2:$B$7864,E$2),4)</f>
        <v>34.38</v>
      </c>
      <c r="F149" s="2" t="n">
        <f aca="false">ROUND(SUMIFS(Monthly_Sold!$H$2:$H$7864,Monthly_Sold!$G$2:$G$7864,$A149,Monthly_Sold!$B$2:$B$7864,F$2),4)</f>
        <v>94.88</v>
      </c>
      <c r="G149" s="2" t="n">
        <f aca="false">ROUND(SUMIFS(Monthly_Sold!$H$2:$H$7864,Monthly_Sold!$G$2:$G$7864,$A149,Monthly_Sold!$B$2:$B$7864,G$2),4)</f>
        <v>0</v>
      </c>
      <c r="H149" s="2" t="n">
        <f aca="false">ROUND(SUMIFS(Monthly_Sold!$H$2:$H$7864,Monthly_Sold!$G$2:$G$7864,$A149,Monthly_Sold!$B$2:$B$7864,H$2),4)</f>
        <v>0</v>
      </c>
      <c r="I149" s="2" t="n">
        <f aca="false">ROUND(SUM(B149:H149),4)</f>
        <v>160.26</v>
      </c>
      <c r="J149" s="6" t="n">
        <f aca="false">RANK(I149,$I$3:$I$182,0)+COUNTIF($I$3:I149,I149)-1</f>
        <v>77</v>
      </c>
      <c r="K149" s="6" t="n">
        <f aca="false">RANK(B149,$B$3:$B$182,0)+COUNTIF($B$3:B149,B149)-1</f>
        <v>157</v>
      </c>
      <c r="L149" s="6" t="n">
        <f aca="false">RANK(C149,$C$3:$C$182,0)+COUNTIF($C$3:C149,C149)-1</f>
        <v>68</v>
      </c>
      <c r="M149" s="6" t="n">
        <f aca="false">RANK(D149,$D$3:$D$182,0)+COUNTIF($D$3:D149,D149)-1</f>
        <v>71</v>
      </c>
      <c r="N149" s="6" t="n">
        <f aca="false">RANK(E149,$E$3:$E$182,0)+COUNTIF($E$3:E149,E149)-1</f>
        <v>70</v>
      </c>
      <c r="O149" s="6" t="n">
        <f aca="false">RANK(F149,$F$3:$F$182,0)+COUNTIF($F$3:F149,F149)-1</f>
        <v>57</v>
      </c>
      <c r="P149" s="6" t="n">
        <f aca="false">RANK(G149,$G$3:$G$182,0)+COUNTIF($G$3:G149,G149)-1</f>
        <v>169</v>
      </c>
      <c r="Q149" s="6" t="n">
        <f aca="false">RANK(H149,$H$3:$H$182,0)+COUNTIF($H$3:H149,H149)-1</f>
        <v>159</v>
      </c>
    </row>
    <row r="150" customFormat="false" ht="15" hidden="false" customHeight="false" outlineLevel="0" collapsed="false">
      <c r="A150" s="0" t="s">
        <v>588</v>
      </c>
      <c r="B150" s="2" t="n">
        <f aca="false">ROUND(SUMIFS(Monthly_Sold!$H$2:$H$7864,Monthly_Sold!$G$2:$G$7864,$A150,Monthly_Sold!$B$2:$B$7864,B$2),4)</f>
        <v>0</v>
      </c>
      <c r="C150" s="2" t="n">
        <f aca="false">ROUND(SUMIFS(Monthly_Sold!$H$2:$H$7864,Monthly_Sold!$G$2:$G$7864,$A150,Monthly_Sold!$B$2:$B$7864,C$2),4)</f>
        <v>0</v>
      </c>
      <c r="D150" s="2" t="n">
        <f aca="false">ROUND(SUMIFS(Monthly_Sold!$H$2:$H$7864,Monthly_Sold!$G$2:$G$7864,$A150,Monthly_Sold!$B$2:$B$7864,D$2),4)</f>
        <v>0</v>
      </c>
      <c r="E150" s="2" t="n">
        <f aca="false">ROUND(SUMIFS(Monthly_Sold!$H$2:$H$7864,Monthly_Sold!$G$2:$G$7864,$A150,Monthly_Sold!$B$2:$B$7864,E$2),4)</f>
        <v>0</v>
      </c>
      <c r="F150" s="2" t="n">
        <f aca="false">ROUND(SUMIFS(Monthly_Sold!$H$2:$H$7864,Monthly_Sold!$G$2:$G$7864,$A150,Monthly_Sold!$B$2:$B$7864,F$2),4)</f>
        <v>0</v>
      </c>
      <c r="G150" s="2" t="n">
        <f aca="false">ROUND(SUMIFS(Monthly_Sold!$H$2:$H$7864,Monthly_Sold!$G$2:$G$7864,$A150,Monthly_Sold!$B$2:$B$7864,G$2),4)</f>
        <v>0.78</v>
      </c>
      <c r="H150" s="2" t="n">
        <f aca="false">ROUND(SUMIFS(Monthly_Sold!$H$2:$H$7864,Monthly_Sold!$G$2:$G$7864,$A150,Monthly_Sold!$B$2:$B$7864,H$2),4)</f>
        <v>0</v>
      </c>
      <c r="I150" s="2" t="n">
        <f aca="false">ROUND(SUM(B150:H150),4)</f>
        <v>0.78</v>
      </c>
      <c r="J150" s="6" t="n">
        <f aca="false">RANK(I150,$I$3:$I$182,0)+COUNTIF($I$3:I150,I150)-1</f>
        <v>155</v>
      </c>
      <c r="K150" s="6" t="n">
        <f aca="false">RANK(B150,$B$3:$B$182,0)+COUNTIF($B$3:B150,B150)-1</f>
        <v>158</v>
      </c>
      <c r="L150" s="6" t="n">
        <f aca="false">RANK(C150,$C$3:$C$182,0)+COUNTIF($C$3:C150,C150)-1</f>
        <v>158</v>
      </c>
      <c r="M150" s="6" t="n">
        <f aca="false">RANK(D150,$D$3:$D$182,0)+COUNTIF($D$3:D150,D150)-1</f>
        <v>156</v>
      </c>
      <c r="N150" s="6" t="n">
        <f aca="false">RANK(E150,$E$3:$E$182,0)+COUNTIF($E$3:E150,E150)-1</f>
        <v>157</v>
      </c>
      <c r="O150" s="6" t="n">
        <f aca="false">RANK(F150,$F$3:$F$182,0)+COUNTIF($F$3:F150,F150)-1</f>
        <v>166</v>
      </c>
      <c r="P150" s="6" t="n">
        <f aca="false">RANK(G150,$G$3:$G$182,0)+COUNTIF($G$3:G150,G150)-1</f>
        <v>100</v>
      </c>
      <c r="Q150" s="6" t="n">
        <f aca="false">RANK(H150,$H$3:$H$182,0)+COUNTIF($H$3:H150,H150)-1</f>
        <v>160</v>
      </c>
    </row>
    <row r="151" customFormat="false" ht="15" hidden="false" customHeight="false" outlineLevel="0" collapsed="false">
      <c r="A151" s="0" t="s">
        <v>491</v>
      </c>
      <c r="B151" s="2" t="n">
        <f aca="false">ROUND(SUMIFS(Monthly_Sold!$H$2:$H$7864,Monthly_Sold!$G$2:$G$7864,$A151,Monthly_Sold!$B$2:$B$7864,B$2),4)</f>
        <v>0</v>
      </c>
      <c r="C151" s="2" t="n">
        <f aca="false">ROUND(SUMIFS(Monthly_Sold!$H$2:$H$7864,Monthly_Sold!$G$2:$G$7864,$A151,Monthly_Sold!$B$2:$B$7864,C$2),4)</f>
        <v>0</v>
      </c>
      <c r="D151" s="2" t="n">
        <f aca="false">ROUND(SUMIFS(Monthly_Sold!$H$2:$H$7864,Monthly_Sold!$G$2:$G$7864,$A151,Monthly_Sold!$B$2:$B$7864,D$2),4)</f>
        <v>0</v>
      </c>
      <c r="E151" s="2" t="n">
        <f aca="false">ROUND(SUMIFS(Monthly_Sold!$H$2:$H$7864,Monthly_Sold!$G$2:$G$7864,$A151,Monthly_Sold!$B$2:$B$7864,E$2),4)</f>
        <v>0</v>
      </c>
      <c r="F151" s="2" t="n">
        <f aca="false">ROUND(SUMIFS(Monthly_Sold!$H$2:$H$7864,Monthly_Sold!$G$2:$G$7864,$A151,Monthly_Sold!$B$2:$B$7864,F$2),4)</f>
        <v>11.19</v>
      </c>
      <c r="G151" s="2" t="n">
        <f aca="false">ROUND(SUMIFS(Monthly_Sold!$H$2:$H$7864,Monthly_Sold!$G$2:$G$7864,$A151,Monthly_Sold!$B$2:$B$7864,G$2),4)</f>
        <v>4.97</v>
      </c>
      <c r="H151" s="2" t="n">
        <f aca="false">ROUND(SUMIFS(Monthly_Sold!$H$2:$H$7864,Monthly_Sold!$G$2:$G$7864,$A151,Monthly_Sold!$B$2:$B$7864,H$2),4)</f>
        <v>0</v>
      </c>
      <c r="I151" s="2" t="n">
        <f aca="false">ROUND(SUM(B151:H151),4)</f>
        <v>16.16</v>
      </c>
      <c r="J151" s="6" t="n">
        <f aca="false">RANK(I151,$I$3:$I$182,0)+COUNTIF($I$3:I151,I151)-1</f>
        <v>122</v>
      </c>
      <c r="K151" s="6" t="n">
        <f aca="false">RANK(B151,$B$3:$B$182,0)+COUNTIF($B$3:B151,B151)-1</f>
        <v>159</v>
      </c>
      <c r="L151" s="6" t="n">
        <f aca="false">RANK(C151,$C$3:$C$182,0)+COUNTIF($C$3:C151,C151)-1</f>
        <v>159</v>
      </c>
      <c r="M151" s="6" t="n">
        <f aca="false">RANK(D151,$D$3:$D$182,0)+COUNTIF($D$3:D151,D151)-1</f>
        <v>157</v>
      </c>
      <c r="N151" s="6" t="n">
        <f aca="false">RANK(E151,$E$3:$E$182,0)+COUNTIF($E$3:E151,E151)-1</f>
        <v>158</v>
      </c>
      <c r="O151" s="6" t="n">
        <f aca="false">RANK(F151,$F$3:$F$182,0)+COUNTIF($F$3:F151,F151)-1</f>
        <v>93</v>
      </c>
      <c r="P151" s="6" t="n">
        <f aca="false">RANK(G151,$G$3:$G$182,0)+COUNTIF($G$3:G151,G151)-1</f>
        <v>90</v>
      </c>
      <c r="Q151" s="6" t="n">
        <f aca="false">RANK(H151,$H$3:$H$182,0)+COUNTIF($H$3:H151,H151)-1</f>
        <v>161</v>
      </c>
    </row>
    <row r="152" customFormat="false" ht="15" hidden="false" customHeight="false" outlineLevel="0" collapsed="false">
      <c r="A152" s="0" t="s">
        <v>187</v>
      </c>
      <c r="B152" s="2" t="n">
        <f aca="false">ROUND(SUMIFS(Monthly_Sold!$H$2:$H$7864,Monthly_Sold!$G$2:$G$7864,$A152,Monthly_Sold!$B$2:$B$7864,B$2),4)</f>
        <v>476.28</v>
      </c>
      <c r="C152" s="2" t="n">
        <f aca="false">ROUND(SUMIFS(Monthly_Sold!$H$2:$H$7864,Monthly_Sold!$G$2:$G$7864,$A152,Monthly_Sold!$B$2:$B$7864,C$2),4)</f>
        <v>250.35</v>
      </c>
      <c r="D152" s="2" t="n">
        <f aca="false">ROUND(SUMIFS(Monthly_Sold!$H$2:$H$7864,Monthly_Sold!$G$2:$G$7864,$A152,Monthly_Sold!$B$2:$B$7864,D$2),4)</f>
        <v>0</v>
      </c>
      <c r="E152" s="2" t="n">
        <f aca="false">ROUND(SUMIFS(Monthly_Sold!$H$2:$H$7864,Monthly_Sold!$G$2:$G$7864,$A152,Monthly_Sold!$B$2:$B$7864,E$2),4)</f>
        <v>0</v>
      </c>
      <c r="F152" s="2" t="n">
        <f aca="false">ROUND(SUMIFS(Monthly_Sold!$H$2:$H$7864,Monthly_Sold!$G$2:$G$7864,$A152,Monthly_Sold!$B$2:$B$7864,F$2),4)</f>
        <v>0</v>
      </c>
      <c r="G152" s="2" t="n">
        <f aca="false">ROUND(SUMIFS(Monthly_Sold!$H$2:$H$7864,Monthly_Sold!$G$2:$G$7864,$A152,Monthly_Sold!$B$2:$B$7864,G$2),4)</f>
        <v>0</v>
      </c>
      <c r="H152" s="2" t="n">
        <f aca="false">ROUND(SUMIFS(Monthly_Sold!$H$2:$H$7864,Monthly_Sold!$G$2:$G$7864,$A152,Monthly_Sold!$B$2:$B$7864,H$2),4)</f>
        <v>0</v>
      </c>
      <c r="I152" s="2" t="n">
        <f aca="false">ROUND(SUM(B152:H152),4)</f>
        <v>726.63</v>
      </c>
      <c r="J152" s="6" t="n">
        <f aca="false">RANK(I152,$I$3:$I$182,0)+COUNTIF($I$3:I152,I152)-1</f>
        <v>54</v>
      </c>
      <c r="K152" s="6" t="n">
        <f aca="false">RANK(B152,$B$3:$B$182,0)+COUNTIF($B$3:B152,B152)-1</f>
        <v>25</v>
      </c>
      <c r="L152" s="6" t="n">
        <f aca="false">RANK(C152,$C$3:$C$182,0)+COUNTIF($C$3:C152,C152)-1</f>
        <v>41</v>
      </c>
      <c r="M152" s="6" t="n">
        <f aca="false">RANK(D152,$D$3:$D$182,0)+COUNTIF($D$3:D152,D152)-1</f>
        <v>158</v>
      </c>
      <c r="N152" s="6" t="n">
        <f aca="false">RANK(E152,$E$3:$E$182,0)+COUNTIF($E$3:E152,E152)-1</f>
        <v>159</v>
      </c>
      <c r="O152" s="6" t="n">
        <f aca="false">RANK(F152,$F$3:$F$182,0)+COUNTIF($F$3:F152,F152)-1</f>
        <v>167</v>
      </c>
      <c r="P152" s="6" t="n">
        <f aca="false">RANK(G152,$G$3:$G$182,0)+COUNTIF($G$3:G152,G152)-1</f>
        <v>170</v>
      </c>
      <c r="Q152" s="6" t="n">
        <f aca="false">RANK(H152,$H$3:$H$182,0)+COUNTIF($H$3:H152,H152)-1</f>
        <v>162</v>
      </c>
    </row>
    <row r="153" customFormat="false" ht="15" hidden="false" customHeight="false" outlineLevel="0" collapsed="false">
      <c r="A153" s="0" t="s">
        <v>581</v>
      </c>
      <c r="B153" s="2" t="n">
        <f aca="false">ROUND(SUMIFS(Monthly_Sold!$H$2:$H$7864,Monthly_Sold!$G$2:$G$7864,$A153,Monthly_Sold!$B$2:$B$7864,B$2),4)</f>
        <v>0</v>
      </c>
      <c r="C153" s="2" t="n">
        <f aca="false">ROUND(SUMIFS(Monthly_Sold!$H$2:$H$7864,Monthly_Sold!$G$2:$G$7864,$A153,Monthly_Sold!$B$2:$B$7864,C$2),4)</f>
        <v>0</v>
      </c>
      <c r="D153" s="2" t="n">
        <f aca="false">ROUND(SUMIFS(Monthly_Sold!$H$2:$H$7864,Monthly_Sold!$G$2:$G$7864,$A153,Monthly_Sold!$B$2:$B$7864,D$2),4)</f>
        <v>0</v>
      </c>
      <c r="E153" s="2" t="n">
        <f aca="false">ROUND(SUMIFS(Monthly_Sold!$H$2:$H$7864,Monthly_Sold!$G$2:$G$7864,$A153,Monthly_Sold!$B$2:$B$7864,E$2),4)</f>
        <v>0</v>
      </c>
      <c r="F153" s="2" t="n">
        <f aca="false">ROUND(SUMIFS(Monthly_Sold!$H$2:$H$7864,Monthly_Sold!$G$2:$G$7864,$A153,Monthly_Sold!$B$2:$B$7864,F$2),4)</f>
        <v>0</v>
      </c>
      <c r="G153" s="2" t="n">
        <f aca="false">ROUND(SUMIFS(Monthly_Sold!$H$2:$H$7864,Monthly_Sold!$G$2:$G$7864,$A153,Monthly_Sold!$B$2:$B$7864,G$2),4)</f>
        <v>1.07</v>
      </c>
      <c r="H153" s="2" t="n">
        <f aca="false">ROUND(SUMIFS(Monthly_Sold!$H$2:$H$7864,Monthly_Sold!$G$2:$G$7864,$A153,Monthly_Sold!$B$2:$B$7864,H$2),4)</f>
        <v>0</v>
      </c>
      <c r="I153" s="2" t="n">
        <f aca="false">ROUND(SUM(B153:H153),4)</f>
        <v>1.07</v>
      </c>
      <c r="J153" s="6" t="n">
        <f aca="false">RANK(I153,$I$3:$I$182,0)+COUNTIF($I$3:I153,I153)-1</f>
        <v>152</v>
      </c>
      <c r="K153" s="6" t="n">
        <f aca="false">RANK(B153,$B$3:$B$182,0)+COUNTIF($B$3:B153,B153)-1</f>
        <v>160</v>
      </c>
      <c r="L153" s="6" t="n">
        <f aca="false">RANK(C153,$C$3:$C$182,0)+COUNTIF($C$3:C153,C153)-1</f>
        <v>160</v>
      </c>
      <c r="M153" s="6" t="n">
        <f aca="false">RANK(D153,$D$3:$D$182,0)+COUNTIF($D$3:D153,D153)-1</f>
        <v>159</v>
      </c>
      <c r="N153" s="6" t="n">
        <f aca="false">RANK(E153,$E$3:$E$182,0)+COUNTIF($E$3:E153,E153)-1</f>
        <v>160</v>
      </c>
      <c r="O153" s="6" t="n">
        <f aca="false">RANK(F153,$F$3:$F$182,0)+COUNTIF($F$3:F153,F153)-1</f>
        <v>168</v>
      </c>
      <c r="P153" s="6" t="n">
        <f aca="false">RANK(G153,$G$3:$G$182,0)+COUNTIF($G$3:G153,G153)-1</f>
        <v>99</v>
      </c>
      <c r="Q153" s="6" t="n">
        <f aca="false">RANK(H153,$H$3:$H$182,0)+COUNTIF($H$3:H153,H153)-1</f>
        <v>163</v>
      </c>
    </row>
    <row r="154" customFormat="false" ht="15" hidden="false" customHeight="false" outlineLevel="0" collapsed="false">
      <c r="A154" s="0" t="s">
        <v>599</v>
      </c>
      <c r="B154" s="2" t="n">
        <f aca="false">ROUND(SUMIFS(Monthly_Sold!$H$2:$H$7864,Monthly_Sold!$G$2:$G$7864,$A154,Monthly_Sold!$B$2:$B$7864,B$2),4)</f>
        <v>0</v>
      </c>
      <c r="C154" s="2" t="n">
        <f aca="false">ROUND(SUMIFS(Monthly_Sold!$H$2:$H$7864,Monthly_Sold!$G$2:$G$7864,$A154,Monthly_Sold!$B$2:$B$7864,C$2),4)</f>
        <v>0</v>
      </c>
      <c r="D154" s="2" t="n">
        <f aca="false">ROUND(SUMIFS(Monthly_Sold!$H$2:$H$7864,Monthly_Sold!$G$2:$G$7864,$A154,Monthly_Sold!$B$2:$B$7864,D$2),4)</f>
        <v>0</v>
      </c>
      <c r="E154" s="2" t="n">
        <f aca="false">ROUND(SUMIFS(Monthly_Sold!$H$2:$H$7864,Monthly_Sold!$G$2:$G$7864,$A154,Monthly_Sold!$B$2:$B$7864,E$2),4)</f>
        <v>0</v>
      </c>
      <c r="F154" s="2" t="n">
        <f aca="false">ROUND(SUMIFS(Monthly_Sold!$H$2:$H$7864,Monthly_Sold!$G$2:$G$7864,$A154,Monthly_Sold!$B$2:$B$7864,F$2),4)</f>
        <v>0</v>
      </c>
      <c r="G154" s="2" t="n">
        <f aca="false">ROUND(SUMIFS(Monthly_Sold!$H$2:$H$7864,Monthly_Sold!$G$2:$G$7864,$A154,Monthly_Sold!$B$2:$B$7864,G$2),4)</f>
        <v>0</v>
      </c>
      <c r="H154" s="2" t="n">
        <f aca="false">ROUND(SUMIFS(Monthly_Sold!$H$2:$H$7864,Monthly_Sold!$G$2:$G$7864,$A154,Monthly_Sold!$B$2:$B$7864,H$2),4)</f>
        <v>0.32</v>
      </c>
      <c r="I154" s="2" t="n">
        <f aca="false">ROUND(SUM(B154:H154),4)</f>
        <v>0.32</v>
      </c>
      <c r="J154" s="6" t="n">
        <f aca="false">RANK(I154,$I$3:$I$182,0)+COUNTIF($I$3:I154,I154)-1</f>
        <v>163</v>
      </c>
      <c r="K154" s="6" t="n">
        <f aca="false">RANK(B154,$B$3:$B$182,0)+COUNTIF($B$3:B154,B154)-1</f>
        <v>161</v>
      </c>
      <c r="L154" s="6" t="n">
        <f aca="false">RANK(C154,$C$3:$C$182,0)+COUNTIF($C$3:C154,C154)-1</f>
        <v>161</v>
      </c>
      <c r="M154" s="6" t="n">
        <f aca="false">RANK(D154,$D$3:$D$182,0)+COUNTIF($D$3:D154,D154)-1</f>
        <v>160</v>
      </c>
      <c r="N154" s="6" t="n">
        <f aca="false">RANK(E154,$E$3:$E$182,0)+COUNTIF($E$3:E154,E154)-1</f>
        <v>161</v>
      </c>
      <c r="O154" s="6" t="n">
        <f aca="false">RANK(F154,$F$3:$F$182,0)+COUNTIF($F$3:F154,F154)-1</f>
        <v>169</v>
      </c>
      <c r="P154" s="6" t="n">
        <f aca="false">RANK(G154,$G$3:$G$182,0)+COUNTIF($G$3:G154,G154)-1</f>
        <v>171</v>
      </c>
      <c r="Q154" s="6" t="n">
        <f aca="false">RANK(H154,$H$3:$H$182,0)+COUNTIF($H$3:H154,H154)-1</f>
        <v>85</v>
      </c>
    </row>
    <row r="155" customFormat="false" ht="15" hidden="false" customHeight="false" outlineLevel="0" collapsed="false">
      <c r="A155" s="0" t="s">
        <v>40</v>
      </c>
      <c r="B155" s="2" t="n">
        <f aca="false">ROUND(SUMIFS(Monthly_Sold!$H$2:$H$7864,Monthly_Sold!$G$2:$G$7864,$A155,Monthly_Sold!$B$2:$B$7864,B$2),4)</f>
        <v>70.41</v>
      </c>
      <c r="C155" s="2" t="n">
        <f aca="false">ROUND(SUMIFS(Monthly_Sold!$H$2:$H$7864,Monthly_Sold!$G$2:$G$7864,$A155,Monthly_Sold!$B$2:$B$7864,C$2),4)</f>
        <v>233.8</v>
      </c>
      <c r="D155" s="2" t="n">
        <f aca="false">ROUND(SUMIFS(Monthly_Sold!$H$2:$H$7864,Monthly_Sold!$G$2:$G$7864,$A155,Monthly_Sold!$B$2:$B$7864,D$2),4)</f>
        <v>473.7</v>
      </c>
      <c r="E155" s="2" t="n">
        <f aca="false">ROUND(SUMIFS(Monthly_Sold!$H$2:$H$7864,Monthly_Sold!$G$2:$G$7864,$A155,Monthly_Sold!$B$2:$B$7864,E$2),4)</f>
        <v>754.38</v>
      </c>
      <c r="F155" s="2" t="n">
        <f aca="false">ROUND(SUMIFS(Monthly_Sold!$H$2:$H$7864,Monthly_Sold!$G$2:$G$7864,$A155,Monthly_Sold!$B$2:$B$7864,F$2),4)</f>
        <v>514.97</v>
      </c>
      <c r="G155" s="2" t="n">
        <f aca="false">ROUND(SUMIFS(Monthly_Sold!$H$2:$H$7864,Monthly_Sold!$G$2:$G$7864,$A155,Monthly_Sold!$B$2:$B$7864,G$2),4)</f>
        <v>2321.74</v>
      </c>
      <c r="H155" s="2" t="n">
        <f aca="false">ROUND(SUMIFS(Monthly_Sold!$H$2:$H$7864,Monthly_Sold!$G$2:$G$7864,$A155,Monthly_Sold!$B$2:$B$7864,H$2),4)</f>
        <v>840.45</v>
      </c>
      <c r="I155" s="2" t="n">
        <f aca="false">ROUND(SUM(B155:H155),4)</f>
        <v>5209.45</v>
      </c>
      <c r="J155" s="6" t="n">
        <f aca="false">RANK(I155,$I$3:$I$182,0)+COUNTIF($I$3:I155,I155)-1</f>
        <v>24</v>
      </c>
      <c r="K155" s="6" t="n">
        <f aca="false">RANK(B155,$B$3:$B$182,0)+COUNTIF($B$3:B155,B155)-1</f>
        <v>57</v>
      </c>
      <c r="L155" s="6" t="n">
        <f aca="false">RANK(C155,$C$3:$C$182,0)+COUNTIF($C$3:C155,C155)-1</f>
        <v>42</v>
      </c>
      <c r="M155" s="6" t="n">
        <f aca="false">RANK(D155,$D$3:$D$182,0)+COUNTIF($D$3:D155,D155)-1</f>
        <v>27</v>
      </c>
      <c r="N155" s="6" t="n">
        <f aca="false">RANK(E155,$E$3:$E$182,0)+COUNTIF($E$3:E155,E155)-1</f>
        <v>22</v>
      </c>
      <c r="O155" s="6" t="n">
        <f aca="false">RANK(F155,$F$3:$F$182,0)+COUNTIF($F$3:F155,F155)-1</f>
        <v>29</v>
      </c>
      <c r="P155" s="6" t="n">
        <f aca="false">RANK(G155,$G$3:$G$182,0)+COUNTIF($G$3:G155,G155)-1</f>
        <v>7</v>
      </c>
      <c r="Q155" s="6" t="n">
        <f aca="false">RANK(H155,$H$3:$H$182,0)+COUNTIF($H$3:H155,H155)-1</f>
        <v>9</v>
      </c>
    </row>
    <row r="156" customFormat="false" ht="15" hidden="false" customHeight="false" outlineLevel="0" collapsed="false">
      <c r="A156" s="0" t="s">
        <v>522</v>
      </c>
      <c r="B156" s="2" t="n">
        <f aca="false">ROUND(SUMIFS(Monthly_Sold!$H$2:$H$7864,Monthly_Sold!$G$2:$G$7864,$A156,Monthly_Sold!$B$2:$B$7864,B$2),4)</f>
        <v>8.34</v>
      </c>
      <c r="C156" s="2" t="n">
        <f aca="false">ROUND(SUMIFS(Monthly_Sold!$H$2:$H$7864,Monthly_Sold!$G$2:$G$7864,$A156,Monthly_Sold!$B$2:$B$7864,C$2),4)</f>
        <v>0</v>
      </c>
      <c r="D156" s="2" t="n">
        <f aca="false">ROUND(SUMIFS(Monthly_Sold!$H$2:$H$7864,Monthly_Sold!$G$2:$G$7864,$A156,Monthly_Sold!$B$2:$B$7864,D$2),4)</f>
        <v>0</v>
      </c>
      <c r="E156" s="2" t="n">
        <f aca="false">ROUND(SUMIFS(Monthly_Sold!$H$2:$H$7864,Monthly_Sold!$G$2:$G$7864,$A156,Monthly_Sold!$B$2:$B$7864,E$2),4)</f>
        <v>0</v>
      </c>
      <c r="F156" s="2" t="n">
        <f aca="false">ROUND(SUMIFS(Monthly_Sold!$H$2:$H$7864,Monthly_Sold!$G$2:$G$7864,$A156,Monthly_Sold!$B$2:$B$7864,F$2),4)</f>
        <v>0</v>
      </c>
      <c r="G156" s="2" t="n">
        <f aca="false">ROUND(SUMIFS(Monthly_Sold!$H$2:$H$7864,Monthly_Sold!$G$2:$G$7864,$A156,Monthly_Sold!$B$2:$B$7864,G$2),4)</f>
        <v>0</v>
      </c>
      <c r="H156" s="2" t="n">
        <f aca="false">ROUND(SUMIFS(Monthly_Sold!$H$2:$H$7864,Monthly_Sold!$G$2:$G$7864,$A156,Monthly_Sold!$B$2:$B$7864,H$2),4)</f>
        <v>0</v>
      </c>
      <c r="I156" s="2" t="n">
        <f aca="false">ROUND(SUM(B156:H156),4)</f>
        <v>8.34</v>
      </c>
      <c r="J156" s="6" t="n">
        <f aca="false">RANK(I156,$I$3:$I$182,0)+COUNTIF($I$3:I156,I156)-1</f>
        <v>130</v>
      </c>
      <c r="K156" s="6" t="n">
        <f aca="false">RANK(B156,$B$3:$B$182,0)+COUNTIF($B$3:B156,B156)-1</f>
        <v>70</v>
      </c>
      <c r="L156" s="6" t="n">
        <f aca="false">RANK(C156,$C$3:$C$182,0)+COUNTIF($C$3:C156,C156)-1</f>
        <v>162</v>
      </c>
      <c r="M156" s="6" t="n">
        <f aca="false">RANK(D156,$D$3:$D$182,0)+COUNTIF($D$3:D156,D156)-1</f>
        <v>161</v>
      </c>
      <c r="N156" s="6" t="n">
        <f aca="false">RANK(E156,$E$3:$E$182,0)+COUNTIF($E$3:E156,E156)-1</f>
        <v>162</v>
      </c>
      <c r="O156" s="6" t="n">
        <f aca="false">RANK(F156,$F$3:$F$182,0)+COUNTIF($F$3:F156,F156)-1</f>
        <v>170</v>
      </c>
      <c r="P156" s="6" t="n">
        <f aca="false">RANK(G156,$G$3:$G$182,0)+COUNTIF($G$3:G156,G156)-1</f>
        <v>172</v>
      </c>
      <c r="Q156" s="6" t="n">
        <f aca="false">RANK(H156,$H$3:$H$182,0)+COUNTIF($H$3:H156,H156)-1</f>
        <v>164</v>
      </c>
    </row>
    <row r="157" customFormat="false" ht="15" hidden="false" customHeight="false" outlineLevel="0" collapsed="false">
      <c r="A157" s="0" t="s">
        <v>194</v>
      </c>
      <c r="B157" s="2" t="n">
        <f aca="false">ROUND(SUMIFS(Monthly_Sold!$H$2:$H$7864,Monthly_Sold!$G$2:$G$7864,$A157,Monthly_Sold!$B$2:$B$7864,B$2),4)</f>
        <v>329.3</v>
      </c>
      <c r="C157" s="2" t="n">
        <f aca="false">ROUND(SUMIFS(Monthly_Sold!$H$2:$H$7864,Monthly_Sold!$G$2:$G$7864,$A157,Monthly_Sold!$B$2:$B$7864,C$2),4)</f>
        <v>306.7</v>
      </c>
      <c r="D157" s="2" t="n">
        <f aca="false">ROUND(SUMIFS(Monthly_Sold!$H$2:$H$7864,Monthly_Sold!$G$2:$G$7864,$A157,Monthly_Sold!$B$2:$B$7864,D$2),4)</f>
        <v>58.81</v>
      </c>
      <c r="E157" s="2" t="n">
        <f aca="false">ROUND(SUMIFS(Monthly_Sold!$H$2:$H$7864,Monthly_Sold!$G$2:$G$7864,$A157,Monthly_Sold!$B$2:$B$7864,E$2),4)</f>
        <v>0.38</v>
      </c>
      <c r="F157" s="2" t="n">
        <f aca="false">ROUND(SUMIFS(Monthly_Sold!$H$2:$H$7864,Monthly_Sold!$G$2:$G$7864,$A157,Monthly_Sold!$B$2:$B$7864,F$2),4)</f>
        <v>0</v>
      </c>
      <c r="G157" s="2" t="n">
        <f aca="false">ROUND(SUMIFS(Monthly_Sold!$H$2:$H$7864,Monthly_Sold!$G$2:$G$7864,$A157,Monthly_Sold!$B$2:$B$7864,G$2),4)</f>
        <v>0</v>
      </c>
      <c r="H157" s="2" t="n">
        <f aca="false">ROUND(SUMIFS(Monthly_Sold!$H$2:$H$7864,Monthly_Sold!$G$2:$G$7864,$A157,Monthly_Sold!$B$2:$B$7864,H$2),4)</f>
        <v>0</v>
      </c>
      <c r="I157" s="2" t="n">
        <f aca="false">ROUND(SUM(B157:H157),4)</f>
        <v>695.19</v>
      </c>
      <c r="J157" s="6" t="n">
        <f aca="false">RANK(I157,$I$3:$I$182,0)+COUNTIF($I$3:I157,I157)-1</f>
        <v>58</v>
      </c>
      <c r="K157" s="6" t="n">
        <f aca="false">RANK(B157,$B$3:$B$182,0)+COUNTIF($B$3:B157,B157)-1</f>
        <v>41</v>
      </c>
      <c r="L157" s="6" t="n">
        <f aca="false">RANK(C157,$C$3:$C$182,0)+COUNTIF($C$3:C157,C157)-1</f>
        <v>37</v>
      </c>
      <c r="M157" s="6" t="n">
        <f aca="false">RANK(D157,$D$3:$D$182,0)+COUNTIF($D$3:D157,D157)-1</f>
        <v>59</v>
      </c>
      <c r="N157" s="6" t="n">
        <f aca="false">RANK(E157,$E$3:$E$182,0)+COUNTIF($E$3:E157,E157)-1</f>
        <v>87</v>
      </c>
      <c r="O157" s="6" t="n">
        <f aca="false">RANK(F157,$F$3:$F$182,0)+COUNTIF($F$3:F157,F157)-1</f>
        <v>171</v>
      </c>
      <c r="P157" s="6" t="n">
        <f aca="false">RANK(G157,$G$3:$G$182,0)+COUNTIF($G$3:G157,G157)-1</f>
        <v>173</v>
      </c>
      <c r="Q157" s="6" t="n">
        <f aca="false">RANK(H157,$H$3:$H$182,0)+COUNTIF($H$3:H157,H157)-1</f>
        <v>165</v>
      </c>
    </row>
    <row r="158" customFormat="false" ht="15" hidden="false" customHeight="false" outlineLevel="0" collapsed="false">
      <c r="A158" s="0" t="s">
        <v>566</v>
      </c>
      <c r="B158" s="2" t="n">
        <f aca="false">ROUND(SUMIFS(Monthly_Sold!$H$2:$H$7864,Monthly_Sold!$G$2:$G$7864,$A158,Monthly_Sold!$B$2:$B$7864,B$2),4)</f>
        <v>0</v>
      </c>
      <c r="C158" s="2" t="n">
        <f aca="false">ROUND(SUMIFS(Monthly_Sold!$H$2:$H$7864,Monthly_Sold!$G$2:$G$7864,$A158,Monthly_Sold!$B$2:$B$7864,C$2),4)</f>
        <v>0</v>
      </c>
      <c r="D158" s="2" t="n">
        <f aca="false">ROUND(SUMIFS(Monthly_Sold!$H$2:$H$7864,Monthly_Sold!$G$2:$G$7864,$A158,Monthly_Sold!$B$2:$B$7864,D$2),4)</f>
        <v>0</v>
      </c>
      <c r="E158" s="2" t="n">
        <f aca="false">ROUND(SUMIFS(Monthly_Sold!$H$2:$H$7864,Monthly_Sold!$G$2:$G$7864,$A158,Monthly_Sold!$B$2:$B$7864,E$2),4)</f>
        <v>0</v>
      </c>
      <c r="F158" s="2" t="n">
        <f aca="false">ROUND(SUMIFS(Monthly_Sold!$H$2:$H$7864,Monthly_Sold!$G$2:$G$7864,$A158,Monthly_Sold!$B$2:$B$7864,F$2),4)</f>
        <v>0</v>
      </c>
      <c r="G158" s="2" t="n">
        <f aca="false">ROUND(SUMIFS(Monthly_Sold!$H$2:$H$7864,Monthly_Sold!$G$2:$G$7864,$A158,Monthly_Sold!$B$2:$B$7864,G$2),4)</f>
        <v>0</v>
      </c>
      <c r="H158" s="2" t="n">
        <f aca="false">ROUND(SUMIFS(Monthly_Sold!$H$2:$H$7864,Monthly_Sold!$G$2:$G$7864,$A158,Monthly_Sold!$B$2:$B$7864,H$2),4)</f>
        <v>2.18</v>
      </c>
      <c r="I158" s="2" t="n">
        <f aca="false">ROUND(SUM(B158:H158),4)</f>
        <v>2.18</v>
      </c>
      <c r="J158" s="6" t="n">
        <f aca="false">RANK(I158,$I$3:$I$182,0)+COUNTIF($I$3:I158,I158)-1</f>
        <v>146</v>
      </c>
      <c r="K158" s="6" t="n">
        <f aca="false">RANK(B158,$B$3:$B$182,0)+COUNTIF($B$3:B158,B158)-1</f>
        <v>162</v>
      </c>
      <c r="L158" s="6" t="n">
        <f aca="false">RANK(C158,$C$3:$C$182,0)+COUNTIF($C$3:C158,C158)-1</f>
        <v>163</v>
      </c>
      <c r="M158" s="6" t="n">
        <f aca="false">RANK(D158,$D$3:$D$182,0)+COUNTIF($D$3:D158,D158)-1</f>
        <v>162</v>
      </c>
      <c r="N158" s="6" t="n">
        <f aca="false">RANK(E158,$E$3:$E$182,0)+COUNTIF($E$3:E158,E158)-1</f>
        <v>163</v>
      </c>
      <c r="O158" s="6" t="n">
        <f aca="false">RANK(F158,$F$3:$F$182,0)+COUNTIF($F$3:F158,F158)-1</f>
        <v>172</v>
      </c>
      <c r="P158" s="6" t="n">
        <f aca="false">RANK(G158,$G$3:$G$182,0)+COUNTIF($G$3:G158,G158)-1</f>
        <v>174</v>
      </c>
      <c r="Q158" s="6" t="n">
        <f aca="false">RANK(H158,$H$3:$H$182,0)+COUNTIF($H$3:H158,H158)-1</f>
        <v>79</v>
      </c>
    </row>
    <row r="159" customFormat="false" ht="15" hidden="false" customHeight="false" outlineLevel="0" collapsed="false">
      <c r="A159" s="0" t="s">
        <v>63</v>
      </c>
      <c r="B159" s="2" t="n">
        <f aca="false">ROUND(SUMIFS(Monthly_Sold!$H$2:$H$7864,Monthly_Sold!$G$2:$G$7864,$A159,Monthly_Sold!$B$2:$B$7864,B$2),4)</f>
        <v>4669.39</v>
      </c>
      <c r="C159" s="2" t="n">
        <f aca="false">ROUND(SUMIFS(Monthly_Sold!$H$2:$H$7864,Monthly_Sold!$G$2:$G$7864,$A159,Monthly_Sold!$B$2:$B$7864,C$2),4)</f>
        <v>3024.68</v>
      </c>
      <c r="D159" s="2" t="n">
        <f aca="false">ROUND(SUMIFS(Monthly_Sold!$H$2:$H$7864,Monthly_Sold!$G$2:$G$7864,$A159,Monthly_Sold!$B$2:$B$7864,D$2),4)</f>
        <v>1236.15</v>
      </c>
      <c r="E159" s="2" t="n">
        <f aca="false">ROUND(SUMIFS(Monthly_Sold!$H$2:$H$7864,Monthly_Sold!$G$2:$G$7864,$A159,Monthly_Sold!$B$2:$B$7864,E$2),4)</f>
        <v>570.41</v>
      </c>
      <c r="F159" s="2" t="n">
        <f aca="false">ROUND(SUMIFS(Monthly_Sold!$H$2:$H$7864,Monthly_Sold!$G$2:$G$7864,$A159,Monthly_Sold!$B$2:$B$7864,F$2),4)</f>
        <v>0</v>
      </c>
      <c r="G159" s="2" t="n">
        <f aca="false">ROUND(SUMIFS(Monthly_Sold!$H$2:$H$7864,Monthly_Sold!$G$2:$G$7864,$A159,Monthly_Sold!$B$2:$B$7864,G$2),4)</f>
        <v>0</v>
      </c>
      <c r="H159" s="2" t="n">
        <f aca="false">ROUND(SUMIFS(Monthly_Sold!$H$2:$H$7864,Monthly_Sold!$G$2:$G$7864,$A159,Monthly_Sold!$B$2:$B$7864,H$2),4)</f>
        <v>0</v>
      </c>
      <c r="I159" s="2" t="n">
        <f aca="false">ROUND(SUM(B159:H159),4)</f>
        <v>9500.63</v>
      </c>
      <c r="J159" s="6" t="n">
        <f aca="false">RANK(I159,$I$3:$I$182,0)+COUNTIF($I$3:I159,I159)-1</f>
        <v>13</v>
      </c>
      <c r="K159" s="6" t="n">
        <f aca="false">RANK(B159,$B$3:$B$182,0)+COUNTIF($B$3:B159,B159)-1</f>
        <v>1</v>
      </c>
      <c r="L159" s="6" t="n">
        <f aca="false">RANK(C159,$C$3:$C$182,0)+COUNTIF($C$3:C159,C159)-1</f>
        <v>6</v>
      </c>
      <c r="M159" s="6" t="n">
        <f aca="false">RANK(D159,$D$3:$D$182,0)+COUNTIF($D$3:D159,D159)-1</f>
        <v>16</v>
      </c>
      <c r="N159" s="6" t="n">
        <f aca="false">RANK(E159,$E$3:$E$182,0)+COUNTIF($E$3:E159,E159)-1</f>
        <v>27</v>
      </c>
      <c r="O159" s="6" t="n">
        <f aca="false">RANK(F159,$F$3:$F$182,0)+COUNTIF($F$3:F159,F159)-1</f>
        <v>173</v>
      </c>
      <c r="P159" s="6" t="n">
        <f aca="false">RANK(G159,$G$3:$G$182,0)+COUNTIF($G$3:G159,G159)-1</f>
        <v>175</v>
      </c>
      <c r="Q159" s="6" t="n">
        <f aca="false">RANK(H159,$H$3:$H$182,0)+COUNTIF($H$3:H159,H159)-1</f>
        <v>166</v>
      </c>
    </row>
    <row r="160" customFormat="false" ht="15" hidden="false" customHeight="false" outlineLevel="0" collapsed="false">
      <c r="A160" s="0" t="s">
        <v>525</v>
      </c>
      <c r="B160" s="2" t="n">
        <f aca="false">ROUND(SUMIFS(Monthly_Sold!$H$2:$H$7864,Monthly_Sold!$G$2:$G$7864,$A160,Monthly_Sold!$B$2:$B$7864,B$2),4)</f>
        <v>0</v>
      </c>
      <c r="C160" s="2" t="n">
        <f aca="false">ROUND(SUMIFS(Monthly_Sold!$H$2:$H$7864,Monthly_Sold!$G$2:$G$7864,$A160,Monthly_Sold!$B$2:$B$7864,C$2),4)</f>
        <v>0</v>
      </c>
      <c r="D160" s="2" t="n">
        <f aca="false">ROUND(SUMIFS(Monthly_Sold!$H$2:$H$7864,Monthly_Sold!$G$2:$G$7864,$A160,Monthly_Sold!$B$2:$B$7864,D$2),4)</f>
        <v>0</v>
      </c>
      <c r="E160" s="2" t="n">
        <f aca="false">ROUND(SUMIFS(Monthly_Sold!$H$2:$H$7864,Monthly_Sold!$G$2:$G$7864,$A160,Monthly_Sold!$B$2:$B$7864,E$2),4)</f>
        <v>0</v>
      </c>
      <c r="F160" s="2" t="n">
        <f aca="false">ROUND(SUMIFS(Monthly_Sold!$H$2:$H$7864,Monthly_Sold!$G$2:$G$7864,$A160,Monthly_Sold!$B$2:$B$7864,F$2),4)</f>
        <v>0</v>
      </c>
      <c r="G160" s="2" t="n">
        <f aca="false">ROUND(SUMIFS(Monthly_Sold!$H$2:$H$7864,Monthly_Sold!$G$2:$G$7864,$A160,Monthly_Sold!$B$2:$B$7864,G$2),4)</f>
        <v>3.46</v>
      </c>
      <c r="H160" s="2" t="n">
        <f aca="false">ROUND(SUMIFS(Monthly_Sold!$H$2:$H$7864,Monthly_Sold!$G$2:$G$7864,$A160,Monthly_Sold!$B$2:$B$7864,H$2),4)</f>
        <v>0</v>
      </c>
      <c r="I160" s="2" t="n">
        <f aca="false">ROUND(SUM(B160:H160),4)</f>
        <v>3.46</v>
      </c>
      <c r="J160" s="6" t="n">
        <f aca="false">RANK(I160,$I$3:$I$182,0)+COUNTIF($I$3:I160,I160)-1</f>
        <v>141</v>
      </c>
      <c r="K160" s="6" t="n">
        <f aca="false">RANK(B160,$B$3:$B$182,0)+COUNTIF($B$3:B160,B160)-1</f>
        <v>163</v>
      </c>
      <c r="L160" s="6" t="n">
        <f aca="false">RANK(C160,$C$3:$C$182,0)+COUNTIF($C$3:C160,C160)-1</f>
        <v>164</v>
      </c>
      <c r="M160" s="6" t="n">
        <f aca="false">RANK(D160,$D$3:$D$182,0)+COUNTIF($D$3:D160,D160)-1</f>
        <v>163</v>
      </c>
      <c r="N160" s="6" t="n">
        <f aca="false">RANK(E160,$E$3:$E$182,0)+COUNTIF($E$3:E160,E160)-1</f>
        <v>164</v>
      </c>
      <c r="O160" s="6" t="n">
        <f aca="false">RANK(F160,$F$3:$F$182,0)+COUNTIF($F$3:F160,F160)-1</f>
        <v>174</v>
      </c>
      <c r="P160" s="6" t="n">
        <f aca="false">RANK(G160,$G$3:$G$182,0)+COUNTIF($G$3:G160,G160)-1</f>
        <v>92</v>
      </c>
      <c r="Q160" s="6" t="n">
        <f aca="false">RANK(H160,$H$3:$H$182,0)+COUNTIF($H$3:H160,H160)-1</f>
        <v>167</v>
      </c>
    </row>
    <row r="161" customFormat="false" ht="15" hidden="false" customHeight="false" outlineLevel="0" collapsed="false">
      <c r="A161" s="0" t="s">
        <v>35</v>
      </c>
      <c r="B161" s="2" t="n">
        <f aca="false">ROUND(SUMIFS(Monthly_Sold!$H$2:$H$7864,Monthly_Sold!$G$2:$G$7864,$A161,Monthly_Sold!$B$2:$B$7864,B$2),4)</f>
        <v>225.83</v>
      </c>
      <c r="C161" s="2" t="n">
        <f aca="false">ROUND(SUMIFS(Monthly_Sold!$H$2:$H$7864,Monthly_Sold!$G$2:$G$7864,$A161,Monthly_Sold!$B$2:$B$7864,C$2),4)</f>
        <v>2269.2</v>
      </c>
      <c r="D161" s="2" t="n">
        <f aca="false">ROUND(SUMIFS(Monthly_Sold!$H$2:$H$7864,Monthly_Sold!$G$2:$G$7864,$A161,Monthly_Sold!$B$2:$B$7864,D$2),4)</f>
        <v>1907.43</v>
      </c>
      <c r="E161" s="2" t="n">
        <f aca="false">ROUND(SUMIFS(Monthly_Sold!$H$2:$H$7864,Monthly_Sold!$G$2:$G$7864,$A161,Monthly_Sold!$B$2:$B$7864,E$2),4)</f>
        <v>577.8</v>
      </c>
      <c r="F161" s="2" t="n">
        <f aca="false">ROUND(SUMIFS(Monthly_Sold!$H$2:$H$7864,Monthly_Sold!$G$2:$G$7864,$A161,Monthly_Sold!$B$2:$B$7864,F$2),4)</f>
        <v>713.04</v>
      </c>
      <c r="G161" s="2" t="n">
        <f aca="false">ROUND(SUMIFS(Monthly_Sold!$H$2:$H$7864,Monthly_Sold!$G$2:$G$7864,$A161,Monthly_Sold!$B$2:$B$7864,G$2),4)</f>
        <v>1244.87</v>
      </c>
      <c r="H161" s="2" t="n">
        <f aca="false">ROUND(SUMIFS(Monthly_Sold!$H$2:$H$7864,Monthly_Sold!$G$2:$G$7864,$A161,Monthly_Sold!$B$2:$B$7864,H$2),4)</f>
        <v>557.58</v>
      </c>
      <c r="I161" s="2" t="n">
        <f aca="false">ROUND(SUM(B161:H161),4)</f>
        <v>7495.75</v>
      </c>
      <c r="J161" s="6" t="n">
        <f aca="false">RANK(I161,$I$3:$I$182,0)+COUNTIF($I$3:I161,I161)-1</f>
        <v>18</v>
      </c>
      <c r="K161" s="6" t="n">
        <f aca="false">RANK(B161,$B$3:$B$182,0)+COUNTIF($B$3:B161,B161)-1</f>
        <v>48</v>
      </c>
      <c r="L161" s="6" t="n">
        <f aca="false">RANK(C161,$C$3:$C$182,0)+COUNTIF($C$3:C161,C161)-1</f>
        <v>12</v>
      </c>
      <c r="M161" s="6" t="n">
        <f aca="false">RANK(D161,$D$3:$D$182,0)+COUNTIF($D$3:D161,D161)-1</f>
        <v>9</v>
      </c>
      <c r="N161" s="6" t="n">
        <f aca="false">RANK(E161,$E$3:$E$182,0)+COUNTIF($E$3:E161,E161)-1</f>
        <v>26</v>
      </c>
      <c r="O161" s="6" t="n">
        <f aca="false">RANK(F161,$F$3:$F$182,0)+COUNTIF($F$3:F161,F161)-1</f>
        <v>26</v>
      </c>
      <c r="P161" s="6" t="n">
        <f aca="false">RANK(G161,$G$3:$G$182,0)+COUNTIF($G$3:G161,G161)-1</f>
        <v>16</v>
      </c>
      <c r="Q161" s="6" t="n">
        <f aca="false">RANK(H161,$H$3:$H$182,0)+COUNTIF($H$3:H161,H161)-1</f>
        <v>11</v>
      </c>
    </row>
    <row r="162" customFormat="false" ht="15" hidden="false" customHeight="false" outlineLevel="0" collapsed="false">
      <c r="A162" s="0" t="s">
        <v>589</v>
      </c>
      <c r="B162" s="2" t="n">
        <f aca="false">ROUND(SUMIFS(Monthly_Sold!$H$2:$H$7864,Monthly_Sold!$G$2:$G$7864,$A162,Monthly_Sold!$B$2:$B$7864,B$2),4)</f>
        <v>0</v>
      </c>
      <c r="C162" s="2" t="n">
        <f aca="false">ROUND(SUMIFS(Monthly_Sold!$H$2:$H$7864,Monthly_Sold!$G$2:$G$7864,$A162,Monthly_Sold!$B$2:$B$7864,C$2),4)</f>
        <v>0</v>
      </c>
      <c r="D162" s="2" t="n">
        <f aca="false">ROUND(SUMIFS(Monthly_Sold!$H$2:$H$7864,Monthly_Sold!$G$2:$G$7864,$A162,Monthly_Sold!$B$2:$B$7864,D$2),4)</f>
        <v>0</v>
      </c>
      <c r="E162" s="2" t="n">
        <f aca="false">ROUND(SUMIFS(Monthly_Sold!$H$2:$H$7864,Monthly_Sold!$G$2:$G$7864,$A162,Monthly_Sold!$B$2:$B$7864,E$2),4)</f>
        <v>0</v>
      </c>
      <c r="F162" s="2" t="n">
        <f aca="false">ROUND(SUMIFS(Monthly_Sold!$H$2:$H$7864,Monthly_Sold!$G$2:$G$7864,$A162,Monthly_Sold!$B$2:$B$7864,F$2),4)</f>
        <v>0</v>
      </c>
      <c r="G162" s="2" t="n">
        <f aca="false">ROUND(SUMIFS(Monthly_Sold!$H$2:$H$7864,Monthly_Sold!$G$2:$G$7864,$A162,Monthly_Sold!$B$2:$B$7864,G$2),4)</f>
        <v>0.73</v>
      </c>
      <c r="H162" s="2" t="n">
        <f aca="false">ROUND(SUMIFS(Monthly_Sold!$H$2:$H$7864,Monthly_Sold!$G$2:$G$7864,$A162,Monthly_Sold!$B$2:$B$7864,H$2),4)</f>
        <v>0</v>
      </c>
      <c r="I162" s="2" t="n">
        <f aca="false">ROUND(SUM(B162:H162),4)</f>
        <v>0.73</v>
      </c>
      <c r="J162" s="6" t="n">
        <f aca="false">RANK(I162,$I$3:$I$182,0)+COUNTIF($I$3:I162,I162)-1</f>
        <v>156</v>
      </c>
      <c r="K162" s="6" t="n">
        <f aca="false">RANK(B162,$B$3:$B$182,0)+COUNTIF($B$3:B162,B162)-1</f>
        <v>164</v>
      </c>
      <c r="L162" s="6" t="n">
        <f aca="false">RANK(C162,$C$3:$C$182,0)+COUNTIF($C$3:C162,C162)-1</f>
        <v>165</v>
      </c>
      <c r="M162" s="6" t="n">
        <f aca="false">RANK(D162,$D$3:$D$182,0)+COUNTIF($D$3:D162,D162)-1</f>
        <v>164</v>
      </c>
      <c r="N162" s="6" t="n">
        <f aca="false">RANK(E162,$E$3:$E$182,0)+COUNTIF($E$3:E162,E162)-1</f>
        <v>165</v>
      </c>
      <c r="O162" s="6" t="n">
        <f aca="false">RANK(F162,$F$3:$F$182,0)+COUNTIF($F$3:F162,F162)-1</f>
        <v>175</v>
      </c>
      <c r="P162" s="6" t="n">
        <f aca="false">RANK(G162,$G$3:$G$182,0)+COUNTIF($G$3:G162,G162)-1</f>
        <v>101</v>
      </c>
      <c r="Q162" s="6" t="n">
        <f aca="false">RANK(H162,$H$3:$H$182,0)+COUNTIF($H$3:H162,H162)-1</f>
        <v>168</v>
      </c>
    </row>
    <row r="163" customFormat="false" ht="15" hidden="false" customHeight="false" outlineLevel="0" collapsed="false">
      <c r="A163" s="0" t="s">
        <v>620</v>
      </c>
      <c r="B163" s="2" t="n">
        <f aca="false">ROUND(SUMIFS(Monthly_Sold!$H$2:$H$7864,Monthly_Sold!$G$2:$G$7864,$A163,Monthly_Sold!$B$2:$B$7864,B$2),4)</f>
        <v>0</v>
      </c>
      <c r="C163" s="2" t="n">
        <f aca="false">ROUND(SUMIFS(Monthly_Sold!$H$2:$H$7864,Monthly_Sold!$G$2:$G$7864,$A163,Monthly_Sold!$B$2:$B$7864,C$2),4)</f>
        <v>0</v>
      </c>
      <c r="D163" s="2" t="n">
        <f aca="false">ROUND(SUMIFS(Monthly_Sold!$H$2:$H$7864,Monthly_Sold!$G$2:$G$7864,$A163,Monthly_Sold!$B$2:$B$7864,D$2),4)</f>
        <v>0</v>
      </c>
      <c r="E163" s="2" t="n">
        <f aca="false">ROUND(SUMIFS(Monthly_Sold!$H$2:$H$7864,Monthly_Sold!$G$2:$G$7864,$A163,Monthly_Sold!$B$2:$B$7864,E$2),4)</f>
        <v>0</v>
      </c>
      <c r="F163" s="2" t="n">
        <f aca="false">ROUND(SUMIFS(Monthly_Sold!$H$2:$H$7864,Monthly_Sold!$G$2:$G$7864,$A163,Monthly_Sold!$B$2:$B$7864,F$2),4)</f>
        <v>0</v>
      </c>
      <c r="G163" s="2" t="n">
        <f aca="false">ROUND(SUMIFS(Monthly_Sold!$H$2:$H$7864,Monthly_Sold!$G$2:$G$7864,$A163,Monthly_Sold!$B$2:$B$7864,G$2),4)</f>
        <v>0.05</v>
      </c>
      <c r="H163" s="2" t="n">
        <f aca="false">ROUND(SUMIFS(Monthly_Sold!$H$2:$H$7864,Monthly_Sold!$G$2:$G$7864,$A163,Monthly_Sold!$B$2:$B$7864,H$2),4)</f>
        <v>0</v>
      </c>
      <c r="I163" s="2" t="n">
        <f aca="false">ROUND(SUM(B163:H163),4)</f>
        <v>0.05</v>
      </c>
      <c r="J163" s="6" t="n">
        <f aca="false">RANK(I163,$I$3:$I$182,0)+COUNTIF($I$3:I163,I163)-1</f>
        <v>174</v>
      </c>
      <c r="K163" s="6" t="n">
        <f aca="false">RANK(B163,$B$3:$B$182,0)+COUNTIF($B$3:B163,B163)-1</f>
        <v>165</v>
      </c>
      <c r="L163" s="6" t="n">
        <f aca="false">RANK(C163,$C$3:$C$182,0)+COUNTIF($C$3:C163,C163)-1</f>
        <v>166</v>
      </c>
      <c r="M163" s="6" t="n">
        <f aca="false">RANK(D163,$D$3:$D$182,0)+COUNTIF($D$3:D163,D163)-1</f>
        <v>165</v>
      </c>
      <c r="N163" s="6" t="n">
        <f aca="false">RANK(E163,$E$3:$E$182,0)+COUNTIF($E$3:E163,E163)-1</f>
        <v>166</v>
      </c>
      <c r="O163" s="6" t="n">
        <f aca="false">RANK(F163,$F$3:$F$182,0)+COUNTIF($F$3:F163,F163)-1</f>
        <v>176</v>
      </c>
      <c r="P163" s="6" t="n">
        <f aca="false">RANK(G163,$G$3:$G$182,0)+COUNTIF($G$3:G163,G163)-1</f>
        <v>107</v>
      </c>
      <c r="Q163" s="6" t="n">
        <f aca="false">RANK(H163,$H$3:$H$182,0)+COUNTIF($H$3:H163,H163)-1</f>
        <v>169</v>
      </c>
    </row>
    <row r="164" customFormat="false" ht="15" hidden="false" customHeight="false" outlineLevel="0" collapsed="false">
      <c r="A164" s="0" t="s">
        <v>507</v>
      </c>
      <c r="B164" s="2" t="n">
        <f aca="false">ROUND(SUMIFS(Monthly_Sold!$H$2:$H$7864,Monthly_Sold!$G$2:$G$7864,$A164,Monthly_Sold!$B$2:$B$7864,B$2),4)</f>
        <v>0</v>
      </c>
      <c r="C164" s="2" t="n">
        <f aca="false">ROUND(SUMIFS(Monthly_Sold!$H$2:$H$7864,Monthly_Sold!$G$2:$G$7864,$A164,Monthly_Sold!$B$2:$B$7864,C$2),4)</f>
        <v>0</v>
      </c>
      <c r="D164" s="2" t="n">
        <f aca="false">ROUND(SUMIFS(Monthly_Sold!$H$2:$H$7864,Monthly_Sold!$G$2:$G$7864,$A164,Monthly_Sold!$B$2:$B$7864,D$2),4)</f>
        <v>0</v>
      </c>
      <c r="E164" s="2" t="n">
        <f aca="false">ROUND(SUMIFS(Monthly_Sold!$H$2:$H$7864,Monthly_Sold!$G$2:$G$7864,$A164,Monthly_Sold!$B$2:$B$7864,E$2),4)</f>
        <v>0</v>
      </c>
      <c r="F164" s="2" t="n">
        <f aca="false">ROUND(SUMIFS(Monthly_Sold!$H$2:$H$7864,Monthly_Sold!$G$2:$G$7864,$A164,Monthly_Sold!$B$2:$B$7864,F$2),4)</f>
        <v>12.18</v>
      </c>
      <c r="G164" s="2" t="n">
        <f aca="false">ROUND(SUMIFS(Monthly_Sold!$H$2:$H$7864,Monthly_Sold!$G$2:$G$7864,$A164,Monthly_Sold!$B$2:$B$7864,G$2),4)</f>
        <v>0</v>
      </c>
      <c r="H164" s="2" t="n">
        <f aca="false">ROUND(SUMIFS(Monthly_Sold!$H$2:$H$7864,Monthly_Sold!$G$2:$G$7864,$A164,Monthly_Sold!$B$2:$B$7864,H$2),4)</f>
        <v>0</v>
      </c>
      <c r="I164" s="2" t="n">
        <f aca="false">ROUND(SUM(B164:H164),4)</f>
        <v>12.18</v>
      </c>
      <c r="J164" s="6" t="n">
        <f aca="false">RANK(I164,$I$3:$I$182,0)+COUNTIF($I$3:I164,I164)-1</f>
        <v>126</v>
      </c>
      <c r="K164" s="6" t="n">
        <f aca="false">RANK(B164,$B$3:$B$182,0)+COUNTIF($B$3:B164,B164)-1</f>
        <v>166</v>
      </c>
      <c r="L164" s="6" t="n">
        <f aca="false">RANK(C164,$C$3:$C$182,0)+COUNTIF($C$3:C164,C164)-1</f>
        <v>167</v>
      </c>
      <c r="M164" s="6" t="n">
        <f aca="false">RANK(D164,$D$3:$D$182,0)+COUNTIF($D$3:D164,D164)-1</f>
        <v>166</v>
      </c>
      <c r="N164" s="6" t="n">
        <f aca="false">RANK(E164,$E$3:$E$182,0)+COUNTIF($E$3:E164,E164)-1</f>
        <v>167</v>
      </c>
      <c r="O164" s="6" t="n">
        <f aca="false">RANK(F164,$F$3:$F$182,0)+COUNTIF($F$3:F164,F164)-1</f>
        <v>91</v>
      </c>
      <c r="P164" s="6" t="n">
        <f aca="false">RANK(G164,$G$3:$G$182,0)+COUNTIF($G$3:G164,G164)-1</f>
        <v>176</v>
      </c>
      <c r="Q164" s="6" t="n">
        <f aca="false">RANK(H164,$H$3:$H$182,0)+COUNTIF($H$3:H164,H164)-1</f>
        <v>170</v>
      </c>
    </row>
    <row r="165" customFormat="false" ht="15" hidden="false" customHeight="false" outlineLevel="0" collapsed="false">
      <c r="A165" s="0" t="s">
        <v>425</v>
      </c>
      <c r="B165" s="2" t="n">
        <f aca="false">ROUND(SUMIFS(Monthly_Sold!$H$2:$H$7864,Monthly_Sold!$G$2:$G$7864,$A165,Monthly_Sold!$B$2:$B$7864,B$2),4)</f>
        <v>0</v>
      </c>
      <c r="C165" s="2" t="n">
        <f aca="false">ROUND(SUMIFS(Monthly_Sold!$H$2:$H$7864,Monthly_Sold!$G$2:$G$7864,$A165,Monthly_Sold!$B$2:$B$7864,C$2),4)</f>
        <v>0</v>
      </c>
      <c r="D165" s="2" t="n">
        <f aca="false">ROUND(SUMIFS(Monthly_Sold!$H$2:$H$7864,Monthly_Sold!$G$2:$G$7864,$A165,Monthly_Sold!$B$2:$B$7864,D$2),4)</f>
        <v>0</v>
      </c>
      <c r="E165" s="2" t="n">
        <f aca="false">ROUND(SUMIFS(Monthly_Sold!$H$2:$H$7864,Monthly_Sold!$G$2:$G$7864,$A165,Monthly_Sold!$B$2:$B$7864,E$2),4)</f>
        <v>0</v>
      </c>
      <c r="F165" s="2" t="n">
        <f aca="false">ROUND(SUMIFS(Monthly_Sold!$H$2:$H$7864,Monthly_Sold!$G$2:$G$7864,$A165,Monthly_Sold!$B$2:$B$7864,F$2),4)</f>
        <v>22.78</v>
      </c>
      <c r="G165" s="2" t="n">
        <f aca="false">ROUND(SUMIFS(Monthly_Sold!$H$2:$H$7864,Monthly_Sold!$G$2:$G$7864,$A165,Monthly_Sold!$B$2:$B$7864,G$2),4)</f>
        <v>20.43</v>
      </c>
      <c r="H165" s="2" t="n">
        <f aca="false">ROUND(SUMIFS(Monthly_Sold!$H$2:$H$7864,Monthly_Sold!$G$2:$G$7864,$A165,Monthly_Sold!$B$2:$B$7864,H$2),4)</f>
        <v>0</v>
      </c>
      <c r="I165" s="2" t="n">
        <f aca="false">ROUND(SUM(B165:H165),4)</f>
        <v>43.21</v>
      </c>
      <c r="J165" s="6" t="n">
        <f aca="false">RANK(I165,$I$3:$I$182,0)+COUNTIF($I$3:I165,I165)-1</f>
        <v>106</v>
      </c>
      <c r="K165" s="6" t="n">
        <f aca="false">RANK(B165,$B$3:$B$182,0)+COUNTIF($B$3:B165,B165)-1</f>
        <v>167</v>
      </c>
      <c r="L165" s="6" t="n">
        <f aca="false">RANK(C165,$C$3:$C$182,0)+COUNTIF($C$3:C165,C165)-1</f>
        <v>168</v>
      </c>
      <c r="M165" s="6" t="n">
        <f aca="false">RANK(D165,$D$3:$D$182,0)+COUNTIF($D$3:D165,D165)-1</f>
        <v>167</v>
      </c>
      <c r="N165" s="6" t="n">
        <f aca="false">RANK(E165,$E$3:$E$182,0)+COUNTIF($E$3:E165,E165)-1</f>
        <v>168</v>
      </c>
      <c r="O165" s="6" t="n">
        <f aca="false">RANK(F165,$F$3:$F$182,0)+COUNTIF($F$3:F165,F165)-1</f>
        <v>81</v>
      </c>
      <c r="P165" s="6" t="n">
        <f aca="false">RANK(G165,$G$3:$G$182,0)+COUNTIF($G$3:G165,G165)-1</f>
        <v>80</v>
      </c>
      <c r="Q165" s="6" t="n">
        <f aca="false">RANK(H165,$H$3:$H$182,0)+COUNTIF($H$3:H165,H165)-1</f>
        <v>171</v>
      </c>
    </row>
    <row r="166" customFormat="false" ht="15" hidden="false" customHeight="false" outlineLevel="0" collapsed="false">
      <c r="A166" s="0" t="s">
        <v>577</v>
      </c>
      <c r="B166" s="2" t="n">
        <f aca="false">ROUND(SUMIFS(Monthly_Sold!$H$2:$H$7864,Monthly_Sold!$G$2:$G$7864,$A166,Monthly_Sold!$B$2:$B$7864,B$2),4)</f>
        <v>0</v>
      </c>
      <c r="C166" s="2" t="n">
        <f aca="false">ROUND(SUMIFS(Monthly_Sold!$H$2:$H$7864,Monthly_Sold!$G$2:$G$7864,$A166,Monthly_Sold!$B$2:$B$7864,C$2),4)</f>
        <v>0</v>
      </c>
      <c r="D166" s="2" t="n">
        <f aca="false">ROUND(SUMIFS(Monthly_Sold!$H$2:$H$7864,Monthly_Sold!$G$2:$G$7864,$A166,Monthly_Sold!$B$2:$B$7864,D$2),4)</f>
        <v>0</v>
      </c>
      <c r="E166" s="2" t="n">
        <f aca="false">ROUND(SUMIFS(Monthly_Sold!$H$2:$H$7864,Monthly_Sold!$G$2:$G$7864,$A166,Monthly_Sold!$B$2:$B$7864,E$2),4)</f>
        <v>0</v>
      </c>
      <c r="F166" s="2" t="n">
        <f aca="false">ROUND(SUMIFS(Monthly_Sold!$H$2:$H$7864,Monthly_Sold!$G$2:$G$7864,$A166,Monthly_Sold!$B$2:$B$7864,F$2),4)</f>
        <v>1.13</v>
      </c>
      <c r="G166" s="2" t="n">
        <f aca="false">ROUND(SUMIFS(Monthly_Sold!$H$2:$H$7864,Monthly_Sold!$G$2:$G$7864,$A166,Monthly_Sold!$B$2:$B$7864,G$2),4)</f>
        <v>0</v>
      </c>
      <c r="H166" s="2" t="n">
        <f aca="false">ROUND(SUMIFS(Monthly_Sold!$H$2:$H$7864,Monthly_Sold!$G$2:$G$7864,$A166,Monthly_Sold!$B$2:$B$7864,H$2),4)</f>
        <v>0</v>
      </c>
      <c r="I166" s="2" t="n">
        <f aca="false">ROUND(SUM(B166:H166),4)</f>
        <v>1.13</v>
      </c>
      <c r="J166" s="6" t="n">
        <f aca="false">RANK(I166,$I$3:$I$182,0)+COUNTIF($I$3:I166,I166)-1</f>
        <v>150</v>
      </c>
      <c r="K166" s="6" t="n">
        <f aca="false">RANK(B166,$B$3:$B$182,0)+COUNTIF($B$3:B166,B166)-1</f>
        <v>168</v>
      </c>
      <c r="L166" s="6" t="n">
        <f aca="false">RANK(C166,$C$3:$C$182,0)+COUNTIF($C$3:C166,C166)-1</f>
        <v>169</v>
      </c>
      <c r="M166" s="6" t="n">
        <f aca="false">RANK(D166,$D$3:$D$182,0)+COUNTIF($D$3:D166,D166)-1</f>
        <v>168</v>
      </c>
      <c r="N166" s="6" t="n">
        <f aca="false">RANK(E166,$E$3:$E$182,0)+COUNTIF($E$3:E166,E166)-1</f>
        <v>169</v>
      </c>
      <c r="O166" s="6" t="n">
        <f aca="false">RANK(F166,$F$3:$F$182,0)+COUNTIF($F$3:F166,F166)-1</f>
        <v>109</v>
      </c>
      <c r="P166" s="6" t="n">
        <f aca="false">RANK(G166,$G$3:$G$182,0)+COUNTIF($G$3:G166,G166)-1</f>
        <v>177</v>
      </c>
      <c r="Q166" s="6" t="n">
        <f aca="false">RANK(H166,$H$3:$H$182,0)+COUNTIF($H$3:H166,H166)-1</f>
        <v>172</v>
      </c>
    </row>
    <row r="167" customFormat="false" ht="15" hidden="false" customHeight="false" outlineLevel="0" collapsed="false">
      <c r="A167" s="0" t="s">
        <v>468</v>
      </c>
      <c r="B167" s="2" t="n">
        <f aca="false">ROUND(SUMIFS(Monthly_Sold!$H$2:$H$7864,Monthly_Sold!$G$2:$G$7864,$A167,Monthly_Sold!$B$2:$B$7864,B$2),4)</f>
        <v>0</v>
      </c>
      <c r="C167" s="2" t="n">
        <f aca="false">ROUND(SUMIFS(Monthly_Sold!$H$2:$H$7864,Monthly_Sold!$G$2:$G$7864,$A167,Monthly_Sold!$B$2:$B$7864,C$2),4)</f>
        <v>0</v>
      </c>
      <c r="D167" s="2" t="n">
        <f aca="false">ROUND(SUMIFS(Monthly_Sold!$H$2:$H$7864,Monthly_Sold!$G$2:$G$7864,$A167,Monthly_Sold!$B$2:$B$7864,D$2),4)</f>
        <v>0</v>
      </c>
      <c r="E167" s="2" t="n">
        <f aca="false">ROUND(SUMIFS(Monthly_Sold!$H$2:$H$7864,Monthly_Sold!$G$2:$G$7864,$A167,Monthly_Sold!$B$2:$B$7864,E$2),4)</f>
        <v>0</v>
      </c>
      <c r="F167" s="2" t="n">
        <f aca="false">ROUND(SUMIFS(Monthly_Sold!$H$2:$H$7864,Monthly_Sold!$G$2:$G$7864,$A167,Monthly_Sold!$B$2:$B$7864,F$2),4)</f>
        <v>10.83</v>
      </c>
      <c r="G167" s="2" t="n">
        <f aca="false">ROUND(SUMIFS(Monthly_Sold!$H$2:$H$7864,Monthly_Sold!$G$2:$G$7864,$A167,Monthly_Sold!$B$2:$B$7864,G$2),4)</f>
        <v>10.59</v>
      </c>
      <c r="H167" s="2" t="n">
        <f aca="false">ROUND(SUMIFS(Monthly_Sold!$H$2:$H$7864,Monthly_Sold!$G$2:$G$7864,$A167,Monthly_Sold!$B$2:$B$7864,H$2),4)</f>
        <v>0.71</v>
      </c>
      <c r="I167" s="2" t="n">
        <f aca="false">ROUND(SUM(B167:H167),4)</f>
        <v>22.13</v>
      </c>
      <c r="J167" s="6" t="n">
        <f aca="false">RANK(I167,$I$3:$I$182,0)+COUNTIF($I$3:I167,I167)-1</f>
        <v>115</v>
      </c>
      <c r="K167" s="6" t="n">
        <f aca="false">RANK(B167,$B$3:$B$182,0)+COUNTIF($B$3:B167,B167)-1</f>
        <v>169</v>
      </c>
      <c r="L167" s="6" t="n">
        <f aca="false">RANK(C167,$C$3:$C$182,0)+COUNTIF($C$3:C167,C167)-1</f>
        <v>170</v>
      </c>
      <c r="M167" s="6" t="n">
        <f aca="false">RANK(D167,$D$3:$D$182,0)+COUNTIF($D$3:D167,D167)-1</f>
        <v>169</v>
      </c>
      <c r="N167" s="6" t="n">
        <f aca="false">RANK(E167,$E$3:$E$182,0)+COUNTIF($E$3:E167,E167)-1</f>
        <v>170</v>
      </c>
      <c r="O167" s="6" t="n">
        <f aca="false">RANK(F167,$F$3:$F$182,0)+COUNTIF($F$3:F167,F167)-1</f>
        <v>94</v>
      </c>
      <c r="P167" s="6" t="n">
        <f aca="false">RANK(G167,$G$3:$G$182,0)+COUNTIF($G$3:G167,G167)-1</f>
        <v>84</v>
      </c>
      <c r="Q167" s="6" t="n">
        <f aca="false">RANK(H167,$H$3:$H$182,0)+COUNTIF($H$3:H167,H167)-1</f>
        <v>83</v>
      </c>
    </row>
    <row r="168" customFormat="false" ht="15" hidden="false" customHeight="false" outlineLevel="0" collapsed="false">
      <c r="A168" s="0" t="s">
        <v>499</v>
      </c>
      <c r="B168" s="2" t="n">
        <f aca="false">ROUND(SUMIFS(Monthly_Sold!$H$2:$H$7864,Monthly_Sold!$G$2:$G$7864,$A168,Monthly_Sold!$B$2:$B$7864,B$2),4)</f>
        <v>0</v>
      </c>
      <c r="C168" s="2" t="n">
        <f aca="false">ROUND(SUMIFS(Monthly_Sold!$H$2:$H$7864,Monthly_Sold!$G$2:$G$7864,$A168,Monthly_Sold!$B$2:$B$7864,C$2),4)</f>
        <v>0</v>
      </c>
      <c r="D168" s="2" t="n">
        <f aca="false">ROUND(SUMIFS(Monthly_Sold!$H$2:$H$7864,Monthly_Sold!$G$2:$G$7864,$A168,Monthly_Sold!$B$2:$B$7864,D$2),4)</f>
        <v>0</v>
      </c>
      <c r="E168" s="2" t="n">
        <f aca="false">ROUND(SUMIFS(Monthly_Sold!$H$2:$H$7864,Monthly_Sold!$G$2:$G$7864,$A168,Monthly_Sold!$B$2:$B$7864,E$2),4)</f>
        <v>0</v>
      </c>
      <c r="F168" s="2" t="n">
        <f aca="false">ROUND(SUMIFS(Monthly_Sold!$H$2:$H$7864,Monthly_Sold!$G$2:$G$7864,$A168,Monthly_Sold!$B$2:$B$7864,F$2),4)</f>
        <v>14.11</v>
      </c>
      <c r="G168" s="2" t="n">
        <f aca="false">ROUND(SUMIFS(Monthly_Sold!$H$2:$H$7864,Monthly_Sold!$G$2:$G$7864,$A168,Monthly_Sold!$B$2:$B$7864,G$2),4)</f>
        <v>0</v>
      </c>
      <c r="H168" s="2" t="n">
        <f aca="false">ROUND(SUMIFS(Monthly_Sold!$H$2:$H$7864,Monthly_Sold!$G$2:$G$7864,$A168,Monthly_Sold!$B$2:$B$7864,H$2),4)</f>
        <v>0</v>
      </c>
      <c r="I168" s="2" t="n">
        <f aca="false">ROUND(SUM(B168:H168),4)</f>
        <v>14.11</v>
      </c>
      <c r="J168" s="6" t="n">
        <f aca="false">RANK(I168,$I$3:$I$182,0)+COUNTIF($I$3:I168,I168)-1</f>
        <v>124</v>
      </c>
      <c r="K168" s="6" t="n">
        <f aca="false">RANK(B168,$B$3:$B$182,0)+COUNTIF($B$3:B168,B168)-1</f>
        <v>170</v>
      </c>
      <c r="L168" s="6" t="n">
        <f aca="false">RANK(C168,$C$3:$C$182,0)+COUNTIF($C$3:C168,C168)-1</f>
        <v>171</v>
      </c>
      <c r="M168" s="6" t="n">
        <f aca="false">RANK(D168,$D$3:$D$182,0)+COUNTIF($D$3:D168,D168)-1</f>
        <v>170</v>
      </c>
      <c r="N168" s="6" t="n">
        <f aca="false">RANK(E168,$E$3:$E$182,0)+COUNTIF($E$3:E168,E168)-1</f>
        <v>171</v>
      </c>
      <c r="O168" s="6" t="n">
        <f aca="false">RANK(F168,$F$3:$F$182,0)+COUNTIF($F$3:F168,F168)-1</f>
        <v>88</v>
      </c>
      <c r="P168" s="6" t="n">
        <f aca="false">RANK(G168,$G$3:$G$182,0)+COUNTIF($G$3:G168,G168)-1</f>
        <v>178</v>
      </c>
      <c r="Q168" s="6" t="n">
        <f aca="false">RANK(H168,$H$3:$H$182,0)+COUNTIF($H$3:H168,H168)-1</f>
        <v>173</v>
      </c>
    </row>
    <row r="169" customFormat="false" ht="15" hidden="false" customHeight="false" outlineLevel="0" collapsed="false">
      <c r="A169" s="0" t="s">
        <v>554</v>
      </c>
      <c r="B169" s="2" t="n">
        <f aca="false">ROUND(SUMIFS(Monthly_Sold!$H$2:$H$7864,Monthly_Sold!$G$2:$G$7864,$A169,Monthly_Sold!$B$2:$B$7864,B$2),4)</f>
        <v>0</v>
      </c>
      <c r="C169" s="2" t="n">
        <f aca="false">ROUND(SUMIFS(Monthly_Sold!$H$2:$H$7864,Monthly_Sold!$G$2:$G$7864,$A169,Monthly_Sold!$B$2:$B$7864,C$2),4)</f>
        <v>0</v>
      </c>
      <c r="D169" s="2" t="n">
        <f aca="false">ROUND(SUMIFS(Monthly_Sold!$H$2:$H$7864,Monthly_Sold!$G$2:$G$7864,$A169,Monthly_Sold!$B$2:$B$7864,D$2),4)</f>
        <v>0</v>
      </c>
      <c r="E169" s="2" t="n">
        <f aca="false">ROUND(SUMIFS(Monthly_Sold!$H$2:$H$7864,Monthly_Sold!$G$2:$G$7864,$A169,Monthly_Sold!$B$2:$B$7864,E$2),4)</f>
        <v>0</v>
      </c>
      <c r="F169" s="2" t="n">
        <f aca="false">ROUND(SUMIFS(Monthly_Sold!$H$2:$H$7864,Monthly_Sold!$G$2:$G$7864,$A169,Monthly_Sold!$B$2:$B$7864,F$2),4)</f>
        <v>1.55</v>
      </c>
      <c r="G169" s="2" t="n">
        <f aca="false">ROUND(SUMIFS(Monthly_Sold!$H$2:$H$7864,Monthly_Sold!$G$2:$G$7864,$A169,Monthly_Sold!$B$2:$B$7864,G$2),4)</f>
        <v>1.9205</v>
      </c>
      <c r="H169" s="2" t="n">
        <f aca="false">ROUND(SUMIFS(Monthly_Sold!$H$2:$H$7864,Monthly_Sold!$G$2:$G$7864,$A169,Monthly_Sold!$B$2:$B$7864,H$2),4)</f>
        <v>0</v>
      </c>
      <c r="I169" s="2" t="n">
        <f aca="false">ROUND(SUM(B169:H169),4)</f>
        <v>3.4705</v>
      </c>
      <c r="J169" s="6" t="n">
        <f aca="false">RANK(I169,$I$3:$I$182,0)+COUNTIF($I$3:I169,I169)-1</f>
        <v>140</v>
      </c>
      <c r="K169" s="6" t="n">
        <f aca="false">RANK(B169,$B$3:$B$182,0)+COUNTIF($B$3:B169,B169)-1</f>
        <v>171</v>
      </c>
      <c r="L169" s="6" t="n">
        <f aca="false">RANK(C169,$C$3:$C$182,0)+COUNTIF($C$3:C169,C169)-1</f>
        <v>172</v>
      </c>
      <c r="M169" s="6" t="n">
        <f aca="false">RANK(D169,$D$3:$D$182,0)+COUNTIF($D$3:D169,D169)-1</f>
        <v>171</v>
      </c>
      <c r="N169" s="6" t="n">
        <f aca="false">RANK(E169,$E$3:$E$182,0)+COUNTIF($E$3:E169,E169)-1</f>
        <v>172</v>
      </c>
      <c r="O169" s="6" t="n">
        <f aca="false">RANK(F169,$F$3:$F$182,0)+COUNTIF($F$3:F169,F169)-1</f>
        <v>107</v>
      </c>
      <c r="P169" s="6" t="n">
        <f aca="false">RANK(G169,$G$3:$G$182,0)+COUNTIF($G$3:G169,G169)-1</f>
        <v>95</v>
      </c>
      <c r="Q169" s="6" t="n">
        <f aca="false">RANK(H169,$H$3:$H$182,0)+COUNTIF($H$3:H169,H169)-1</f>
        <v>174</v>
      </c>
    </row>
    <row r="170" customFormat="false" ht="15" hidden="false" customHeight="false" outlineLevel="0" collapsed="false">
      <c r="A170" s="0" t="s">
        <v>632</v>
      </c>
      <c r="B170" s="2" t="n">
        <f aca="false">ROUND(SUMIFS(Monthly_Sold!$H$2:$H$7864,Monthly_Sold!$G$2:$G$7864,$A170,Monthly_Sold!$B$2:$B$7864,B$2),4)</f>
        <v>0</v>
      </c>
      <c r="C170" s="2" t="n">
        <f aca="false">ROUND(SUMIFS(Monthly_Sold!$H$2:$H$7864,Monthly_Sold!$G$2:$G$7864,$A170,Monthly_Sold!$B$2:$B$7864,C$2),4)</f>
        <v>0</v>
      </c>
      <c r="D170" s="2" t="n">
        <f aca="false">ROUND(SUMIFS(Monthly_Sold!$H$2:$H$7864,Monthly_Sold!$G$2:$G$7864,$A170,Monthly_Sold!$B$2:$B$7864,D$2),4)</f>
        <v>0</v>
      </c>
      <c r="E170" s="2" t="n">
        <f aca="false">ROUND(SUMIFS(Monthly_Sold!$H$2:$H$7864,Monthly_Sold!$G$2:$G$7864,$A170,Monthly_Sold!$B$2:$B$7864,E$2),4)</f>
        <v>0</v>
      </c>
      <c r="F170" s="2" t="n">
        <f aca="false">ROUND(SUMIFS(Monthly_Sold!$H$2:$H$7864,Monthly_Sold!$G$2:$G$7864,$A170,Monthly_Sold!$B$2:$B$7864,F$2),4)</f>
        <v>0</v>
      </c>
      <c r="G170" s="2" t="n">
        <f aca="false">ROUND(SUMIFS(Monthly_Sold!$H$2:$H$7864,Monthly_Sold!$G$2:$G$7864,$A170,Monthly_Sold!$B$2:$B$7864,G$2),4)</f>
        <v>0.001</v>
      </c>
      <c r="H170" s="2" t="n">
        <f aca="false">ROUND(SUMIFS(Monthly_Sold!$H$2:$H$7864,Monthly_Sold!$G$2:$G$7864,$A170,Monthly_Sold!$B$2:$B$7864,H$2),4)</f>
        <v>0</v>
      </c>
      <c r="I170" s="2" t="n">
        <f aca="false">ROUND(SUM(B170:H170),4)</f>
        <v>0.001</v>
      </c>
      <c r="J170" s="6" t="n">
        <f aca="false">RANK(I170,$I$3:$I$182,0)+COUNTIF($I$3:I170,I170)-1</f>
        <v>180</v>
      </c>
      <c r="K170" s="6" t="n">
        <f aca="false">RANK(B170,$B$3:$B$182,0)+COUNTIF($B$3:B170,B170)-1</f>
        <v>172</v>
      </c>
      <c r="L170" s="6" t="n">
        <f aca="false">RANK(C170,$C$3:$C$182,0)+COUNTIF($C$3:C170,C170)-1</f>
        <v>173</v>
      </c>
      <c r="M170" s="6" t="n">
        <f aca="false">RANK(D170,$D$3:$D$182,0)+COUNTIF($D$3:D170,D170)-1</f>
        <v>172</v>
      </c>
      <c r="N170" s="6" t="n">
        <f aca="false">RANK(E170,$E$3:$E$182,0)+COUNTIF($E$3:E170,E170)-1</f>
        <v>173</v>
      </c>
      <c r="O170" s="6" t="n">
        <f aca="false">RANK(F170,$F$3:$F$182,0)+COUNTIF($F$3:F170,F170)-1</f>
        <v>177</v>
      </c>
      <c r="P170" s="6" t="n">
        <f aca="false">RANK(G170,$G$3:$G$182,0)+COUNTIF($G$3:G170,G170)-1</f>
        <v>110</v>
      </c>
      <c r="Q170" s="6" t="n">
        <f aca="false">RANK(H170,$H$3:$H$182,0)+COUNTIF($H$3:H170,H170)-1</f>
        <v>175</v>
      </c>
    </row>
    <row r="171" customFormat="false" ht="15" hidden="false" customHeight="false" outlineLevel="0" collapsed="false">
      <c r="A171" s="0" t="s">
        <v>472</v>
      </c>
      <c r="B171" s="2" t="n">
        <f aca="false">ROUND(SUMIFS(Monthly_Sold!$H$2:$H$7864,Monthly_Sold!$G$2:$G$7864,$A171,Monthly_Sold!$B$2:$B$7864,B$2),4)</f>
        <v>0</v>
      </c>
      <c r="C171" s="2" t="n">
        <f aca="false">ROUND(SUMIFS(Monthly_Sold!$H$2:$H$7864,Monthly_Sold!$G$2:$G$7864,$A171,Monthly_Sold!$B$2:$B$7864,C$2),4)</f>
        <v>0</v>
      </c>
      <c r="D171" s="2" t="n">
        <f aca="false">ROUND(SUMIFS(Monthly_Sold!$H$2:$H$7864,Monthly_Sold!$G$2:$G$7864,$A171,Monthly_Sold!$B$2:$B$7864,D$2),4)</f>
        <v>0</v>
      </c>
      <c r="E171" s="2" t="n">
        <f aca="false">ROUND(SUMIFS(Monthly_Sold!$H$2:$H$7864,Monthly_Sold!$G$2:$G$7864,$A171,Monthly_Sold!$B$2:$B$7864,E$2),4)</f>
        <v>0</v>
      </c>
      <c r="F171" s="2" t="n">
        <f aca="false">ROUND(SUMIFS(Monthly_Sold!$H$2:$H$7864,Monthly_Sold!$G$2:$G$7864,$A171,Monthly_Sold!$B$2:$B$7864,F$2),4)</f>
        <v>10.56</v>
      </c>
      <c r="G171" s="2" t="n">
        <f aca="false">ROUND(SUMIFS(Monthly_Sold!$H$2:$H$7864,Monthly_Sold!$G$2:$G$7864,$A171,Monthly_Sold!$B$2:$B$7864,G$2),4)</f>
        <v>10.31</v>
      </c>
      <c r="H171" s="2" t="n">
        <f aca="false">ROUND(SUMIFS(Monthly_Sold!$H$2:$H$7864,Monthly_Sold!$G$2:$G$7864,$A171,Monthly_Sold!$B$2:$B$7864,H$2),4)</f>
        <v>0.04</v>
      </c>
      <c r="I171" s="2" t="n">
        <f aca="false">ROUND(SUM(B171:H171),4)</f>
        <v>20.91</v>
      </c>
      <c r="J171" s="6" t="n">
        <f aca="false">RANK(I171,$I$3:$I$182,0)+COUNTIF($I$3:I171,I171)-1</f>
        <v>117</v>
      </c>
      <c r="K171" s="6" t="n">
        <f aca="false">RANK(B171,$B$3:$B$182,0)+COUNTIF($B$3:B171,B171)-1</f>
        <v>173</v>
      </c>
      <c r="L171" s="6" t="n">
        <f aca="false">RANK(C171,$C$3:$C$182,0)+COUNTIF($C$3:C171,C171)-1</f>
        <v>174</v>
      </c>
      <c r="M171" s="6" t="n">
        <f aca="false">RANK(D171,$D$3:$D$182,0)+COUNTIF($D$3:D171,D171)-1</f>
        <v>173</v>
      </c>
      <c r="N171" s="6" t="n">
        <f aca="false">RANK(E171,$E$3:$E$182,0)+COUNTIF($E$3:E171,E171)-1</f>
        <v>174</v>
      </c>
      <c r="O171" s="6" t="n">
        <f aca="false">RANK(F171,$F$3:$F$182,0)+COUNTIF($F$3:F171,F171)-1</f>
        <v>95</v>
      </c>
      <c r="P171" s="6" t="n">
        <f aca="false">RANK(G171,$G$3:$G$182,0)+COUNTIF($G$3:G171,G171)-1</f>
        <v>85</v>
      </c>
      <c r="Q171" s="6" t="n">
        <f aca="false">RANK(H171,$H$3:$H$182,0)+COUNTIF($H$3:H171,H171)-1</f>
        <v>91</v>
      </c>
    </row>
    <row r="172" customFormat="false" ht="15" hidden="false" customHeight="false" outlineLevel="0" collapsed="false">
      <c r="A172" s="0" t="s">
        <v>594</v>
      </c>
      <c r="B172" s="2" t="n">
        <f aca="false">ROUND(SUMIFS(Monthly_Sold!$H$2:$H$7864,Monthly_Sold!$G$2:$G$7864,$A172,Monthly_Sold!$B$2:$B$7864,B$2),4)</f>
        <v>0</v>
      </c>
      <c r="C172" s="2" t="n">
        <f aca="false">ROUND(SUMIFS(Monthly_Sold!$H$2:$H$7864,Monthly_Sold!$G$2:$G$7864,$A172,Monthly_Sold!$B$2:$B$7864,C$2),4)</f>
        <v>0</v>
      </c>
      <c r="D172" s="2" t="n">
        <f aca="false">ROUND(SUMIFS(Monthly_Sold!$H$2:$H$7864,Monthly_Sold!$G$2:$G$7864,$A172,Monthly_Sold!$B$2:$B$7864,D$2),4)</f>
        <v>0</v>
      </c>
      <c r="E172" s="2" t="n">
        <f aca="false">ROUND(SUMIFS(Monthly_Sold!$H$2:$H$7864,Monthly_Sold!$G$2:$G$7864,$A172,Monthly_Sold!$B$2:$B$7864,E$2),4)</f>
        <v>0</v>
      </c>
      <c r="F172" s="2" t="n">
        <f aca="false">ROUND(SUMIFS(Monthly_Sold!$H$2:$H$7864,Monthly_Sold!$G$2:$G$7864,$A172,Monthly_Sold!$B$2:$B$7864,F$2),4)</f>
        <v>0</v>
      </c>
      <c r="G172" s="2" t="n">
        <f aca="false">ROUND(SUMIFS(Monthly_Sold!$H$2:$H$7864,Monthly_Sold!$G$2:$G$7864,$A172,Monthly_Sold!$B$2:$B$7864,G$2),4)</f>
        <v>0.49</v>
      </c>
      <c r="H172" s="2" t="n">
        <f aca="false">ROUND(SUMIFS(Monthly_Sold!$H$2:$H$7864,Monthly_Sold!$G$2:$G$7864,$A172,Monthly_Sold!$B$2:$B$7864,H$2),4)</f>
        <v>0</v>
      </c>
      <c r="I172" s="2" t="n">
        <f aca="false">ROUND(SUM(B172:H172),4)</f>
        <v>0.49</v>
      </c>
      <c r="J172" s="6" t="n">
        <f aca="false">RANK(I172,$I$3:$I$182,0)+COUNTIF($I$3:I172,I172)-1</f>
        <v>160</v>
      </c>
      <c r="K172" s="6" t="n">
        <f aca="false">RANK(B172,$B$3:$B$182,0)+COUNTIF($B$3:B172,B172)-1</f>
        <v>174</v>
      </c>
      <c r="L172" s="6" t="n">
        <f aca="false">RANK(C172,$C$3:$C$182,0)+COUNTIF($C$3:C172,C172)-1</f>
        <v>175</v>
      </c>
      <c r="M172" s="6" t="n">
        <f aca="false">RANK(D172,$D$3:$D$182,0)+COUNTIF($D$3:D172,D172)-1</f>
        <v>174</v>
      </c>
      <c r="N172" s="6" t="n">
        <f aca="false">RANK(E172,$E$3:$E$182,0)+COUNTIF($E$3:E172,E172)-1</f>
        <v>175</v>
      </c>
      <c r="O172" s="6" t="n">
        <f aca="false">RANK(F172,$F$3:$F$182,0)+COUNTIF($F$3:F172,F172)-1</f>
        <v>178</v>
      </c>
      <c r="P172" s="6" t="n">
        <f aca="false">RANK(G172,$G$3:$G$182,0)+COUNTIF($G$3:G172,G172)-1</f>
        <v>102</v>
      </c>
      <c r="Q172" s="6" t="n">
        <f aca="false">RANK(H172,$H$3:$H$182,0)+COUNTIF($H$3:H172,H172)-1</f>
        <v>176</v>
      </c>
    </row>
    <row r="173" customFormat="false" ht="15" hidden="false" customHeight="false" outlineLevel="0" collapsed="false">
      <c r="A173" s="0" t="s">
        <v>561</v>
      </c>
      <c r="B173" s="2" t="n">
        <f aca="false">ROUND(SUMIFS(Monthly_Sold!$H$2:$H$7864,Monthly_Sold!$G$2:$G$7864,$A173,Monthly_Sold!$B$2:$B$7864,B$2),4)</f>
        <v>0</v>
      </c>
      <c r="C173" s="2" t="n">
        <f aca="false">ROUND(SUMIFS(Monthly_Sold!$H$2:$H$7864,Monthly_Sold!$G$2:$G$7864,$A173,Monthly_Sold!$B$2:$B$7864,C$2),4)</f>
        <v>0</v>
      </c>
      <c r="D173" s="2" t="n">
        <f aca="false">ROUND(SUMIFS(Monthly_Sold!$H$2:$H$7864,Monthly_Sold!$G$2:$G$7864,$A173,Monthly_Sold!$B$2:$B$7864,D$2),4)</f>
        <v>0</v>
      </c>
      <c r="E173" s="2" t="n">
        <f aca="false">ROUND(SUMIFS(Monthly_Sold!$H$2:$H$7864,Monthly_Sold!$G$2:$G$7864,$A173,Monthly_Sold!$B$2:$B$7864,E$2),4)</f>
        <v>0</v>
      </c>
      <c r="F173" s="2" t="n">
        <f aca="false">ROUND(SUMIFS(Monthly_Sold!$H$2:$H$7864,Monthly_Sold!$G$2:$G$7864,$A173,Monthly_Sold!$B$2:$B$7864,F$2),4)</f>
        <v>0</v>
      </c>
      <c r="G173" s="2" t="n">
        <f aca="false">ROUND(SUMIFS(Monthly_Sold!$H$2:$H$7864,Monthly_Sold!$G$2:$G$7864,$A173,Monthly_Sold!$B$2:$B$7864,G$2),4)</f>
        <v>2.57</v>
      </c>
      <c r="H173" s="2" t="n">
        <f aca="false">ROUND(SUMIFS(Monthly_Sold!$H$2:$H$7864,Monthly_Sold!$G$2:$G$7864,$A173,Monthly_Sold!$B$2:$B$7864,H$2),4)</f>
        <v>0</v>
      </c>
      <c r="I173" s="2" t="n">
        <f aca="false">ROUND(SUM(B173:H173),4)</f>
        <v>2.57</v>
      </c>
      <c r="J173" s="6" t="n">
        <f aca="false">RANK(I173,$I$3:$I$182,0)+COUNTIF($I$3:I173,I173)-1</f>
        <v>145</v>
      </c>
      <c r="K173" s="6" t="n">
        <f aca="false">RANK(B173,$B$3:$B$182,0)+COUNTIF($B$3:B173,B173)-1</f>
        <v>175</v>
      </c>
      <c r="L173" s="6" t="n">
        <f aca="false">RANK(C173,$C$3:$C$182,0)+COUNTIF($C$3:C173,C173)-1</f>
        <v>176</v>
      </c>
      <c r="M173" s="6" t="n">
        <f aca="false">RANK(D173,$D$3:$D$182,0)+COUNTIF($D$3:D173,D173)-1</f>
        <v>175</v>
      </c>
      <c r="N173" s="6" t="n">
        <f aca="false">RANK(E173,$E$3:$E$182,0)+COUNTIF($E$3:E173,E173)-1</f>
        <v>176</v>
      </c>
      <c r="O173" s="6" t="n">
        <f aca="false">RANK(F173,$F$3:$F$182,0)+COUNTIF($F$3:F173,F173)-1</f>
        <v>179</v>
      </c>
      <c r="P173" s="6" t="n">
        <f aca="false">RANK(G173,$G$3:$G$182,0)+COUNTIF($G$3:G173,G173)-1</f>
        <v>94</v>
      </c>
      <c r="Q173" s="6" t="n">
        <f aca="false">RANK(H173,$H$3:$H$182,0)+COUNTIF($H$3:H173,H173)-1</f>
        <v>177</v>
      </c>
    </row>
    <row r="174" customFormat="false" ht="15" hidden="false" customHeight="false" outlineLevel="0" collapsed="false">
      <c r="A174" s="0" t="s">
        <v>199</v>
      </c>
      <c r="B174" s="2" t="n">
        <f aca="false">ROUND(SUMIFS(Monthly_Sold!$H$2:$H$7864,Monthly_Sold!$G$2:$G$7864,$A174,Monthly_Sold!$B$2:$B$7864,B$2),4)</f>
        <v>166.04</v>
      </c>
      <c r="C174" s="2" t="n">
        <f aca="false">ROUND(SUMIFS(Monthly_Sold!$H$2:$H$7864,Monthly_Sold!$G$2:$G$7864,$A174,Monthly_Sold!$B$2:$B$7864,C$2),4)</f>
        <v>129.5</v>
      </c>
      <c r="D174" s="2" t="n">
        <f aca="false">ROUND(SUMIFS(Monthly_Sold!$H$2:$H$7864,Monthly_Sold!$G$2:$G$7864,$A174,Monthly_Sold!$B$2:$B$7864,D$2),4)</f>
        <v>105.16</v>
      </c>
      <c r="E174" s="2" t="n">
        <f aca="false">ROUND(SUMIFS(Monthly_Sold!$H$2:$H$7864,Monthly_Sold!$G$2:$G$7864,$A174,Monthly_Sold!$B$2:$B$7864,E$2),4)</f>
        <v>115.82</v>
      </c>
      <c r="F174" s="2" t="n">
        <f aca="false">ROUND(SUMIFS(Monthly_Sold!$H$2:$H$7864,Monthly_Sold!$G$2:$G$7864,$A174,Monthly_Sold!$B$2:$B$7864,F$2),4)</f>
        <v>12.68</v>
      </c>
      <c r="G174" s="2" t="n">
        <f aca="false">ROUND(SUMIFS(Monthly_Sold!$H$2:$H$7864,Monthly_Sold!$G$2:$G$7864,$A174,Monthly_Sold!$B$2:$B$7864,G$2),4)</f>
        <v>23.446</v>
      </c>
      <c r="H174" s="2" t="n">
        <f aca="false">ROUND(SUMIFS(Monthly_Sold!$H$2:$H$7864,Monthly_Sold!$G$2:$G$7864,$A174,Monthly_Sold!$B$2:$B$7864,H$2),4)</f>
        <v>0.32</v>
      </c>
      <c r="I174" s="2" t="n">
        <f aca="false">ROUND(SUM(B174:H174),4)</f>
        <v>552.966</v>
      </c>
      <c r="J174" s="6" t="n">
        <f aca="false">RANK(I174,$I$3:$I$182,0)+COUNTIF($I$3:I174,I174)-1</f>
        <v>69</v>
      </c>
      <c r="K174" s="6" t="n">
        <f aca="false">RANK(B174,$B$3:$B$182,0)+COUNTIF($B$3:B174,B174)-1</f>
        <v>50</v>
      </c>
      <c r="L174" s="6" t="n">
        <f aca="false">RANK(C174,$C$3:$C$182,0)+COUNTIF($C$3:C174,C174)-1</f>
        <v>53</v>
      </c>
      <c r="M174" s="6" t="n">
        <f aca="false">RANK(D174,$D$3:$D$182,0)+COUNTIF($D$3:D174,D174)-1</f>
        <v>51</v>
      </c>
      <c r="N174" s="6" t="n">
        <f aca="false">RANK(E174,$E$3:$E$182,0)+COUNTIF($E$3:E174,E174)-1</f>
        <v>51</v>
      </c>
      <c r="O174" s="6" t="n">
        <f aca="false">RANK(F174,$F$3:$F$182,0)+COUNTIF($F$3:F174,F174)-1</f>
        <v>90</v>
      </c>
      <c r="P174" s="6" t="n">
        <f aca="false">RANK(G174,$G$3:$G$182,0)+COUNTIF($G$3:G174,G174)-1</f>
        <v>79</v>
      </c>
      <c r="Q174" s="6" t="n">
        <f aca="false">RANK(H174,$H$3:$H$182,0)+COUNTIF($H$3:H174,H174)-1</f>
        <v>86</v>
      </c>
    </row>
    <row r="175" customFormat="false" ht="15" hidden="false" customHeight="false" outlineLevel="0" collapsed="false">
      <c r="A175" s="0" t="s">
        <v>382</v>
      </c>
      <c r="B175" s="2" t="n">
        <f aca="false">ROUND(SUMIFS(Monthly_Sold!$H$2:$H$7864,Monthly_Sold!$G$2:$G$7864,$A175,Monthly_Sold!$B$2:$B$7864,B$2),4)</f>
        <v>0</v>
      </c>
      <c r="C175" s="2" t="n">
        <f aca="false">ROUND(SUMIFS(Monthly_Sold!$H$2:$H$7864,Monthly_Sold!$G$2:$G$7864,$A175,Monthly_Sold!$B$2:$B$7864,C$2),4)</f>
        <v>19.75</v>
      </c>
      <c r="D175" s="2" t="n">
        <f aca="false">ROUND(SUMIFS(Monthly_Sold!$H$2:$H$7864,Monthly_Sold!$G$2:$G$7864,$A175,Monthly_Sold!$B$2:$B$7864,D$2),4)</f>
        <v>0</v>
      </c>
      <c r="E175" s="2" t="n">
        <f aca="false">ROUND(SUMIFS(Monthly_Sold!$H$2:$H$7864,Monthly_Sold!$G$2:$G$7864,$A175,Monthly_Sold!$B$2:$B$7864,E$2),4)</f>
        <v>5.78</v>
      </c>
      <c r="F175" s="2" t="n">
        <f aca="false">ROUND(SUMIFS(Monthly_Sold!$H$2:$H$7864,Monthly_Sold!$G$2:$G$7864,$A175,Monthly_Sold!$B$2:$B$7864,F$2),4)</f>
        <v>40.83</v>
      </c>
      <c r="G175" s="2" t="n">
        <f aca="false">ROUND(SUMIFS(Monthly_Sold!$H$2:$H$7864,Monthly_Sold!$G$2:$G$7864,$A175,Monthly_Sold!$B$2:$B$7864,G$2),4)</f>
        <v>0</v>
      </c>
      <c r="H175" s="2" t="n">
        <f aca="false">ROUND(SUMIFS(Monthly_Sold!$H$2:$H$7864,Monthly_Sold!$G$2:$G$7864,$A175,Monthly_Sold!$B$2:$B$7864,H$2),4)</f>
        <v>0</v>
      </c>
      <c r="I175" s="2" t="n">
        <f aca="false">ROUND(SUM(B175:H175),4)</f>
        <v>66.36</v>
      </c>
      <c r="J175" s="6" t="n">
        <f aca="false">RANK(I175,$I$3:$I$182,0)+COUNTIF($I$3:I175,I175)-1</f>
        <v>97</v>
      </c>
      <c r="K175" s="6" t="n">
        <f aca="false">RANK(B175,$B$3:$B$182,0)+COUNTIF($B$3:B175,B175)-1</f>
        <v>176</v>
      </c>
      <c r="L175" s="6" t="n">
        <f aca="false">RANK(C175,$C$3:$C$182,0)+COUNTIF($C$3:C175,C175)-1</f>
        <v>66</v>
      </c>
      <c r="M175" s="6" t="n">
        <f aca="false">RANK(D175,$D$3:$D$182,0)+COUNTIF($D$3:D175,D175)-1</f>
        <v>176</v>
      </c>
      <c r="N175" s="6" t="n">
        <f aca="false">RANK(E175,$E$3:$E$182,0)+COUNTIF($E$3:E175,E175)-1</f>
        <v>77</v>
      </c>
      <c r="O175" s="6" t="n">
        <f aca="false">RANK(F175,$F$3:$F$182,0)+COUNTIF($F$3:F175,F175)-1</f>
        <v>76</v>
      </c>
      <c r="P175" s="6" t="n">
        <f aca="false">RANK(G175,$G$3:$G$182,0)+COUNTIF($G$3:G175,G175)-1</f>
        <v>179</v>
      </c>
      <c r="Q175" s="6" t="n">
        <f aca="false">RANK(H175,$H$3:$H$182,0)+COUNTIF($H$3:H175,H175)-1</f>
        <v>178</v>
      </c>
    </row>
    <row r="176" customFormat="false" ht="15" hidden="false" customHeight="false" outlineLevel="0" collapsed="false">
      <c r="A176" s="0" t="s">
        <v>370</v>
      </c>
      <c r="B176" s="2" t="n">
        <f aca="false">ROUND(SUMIFS(Monthly_Sold!$H$2:$H$7864,Monthly_Sold!$G$2:$G$7864,$A176,Monthly_Sold!$B$2:$B$7864,B$2),4)</f>
        <v>0</v>
      </c>
      <c r="C176" s="2" t="n">
        <f aca="false">ROUND(SUMIFS(Monthly_Sold!$H$2:$H$7864,Monthly_Sold!$G$2:$G$7864,$A176,Monthly_Sold!$B$2:$B$7864,C$2),4)</f>
        <v>0</v>
      </c>
      <c r="D176" s="2" t="n">
        <f aca="false">ROUND(SUMIFS(Monthly_Sold!$H$2:$H$7864,Monthly_Sold!$G$2:$G$7864,$A176,Monthly_Sold!$B$2:$B$7864,D$2),4)</f>
        <v>0</v>
      </c>
      <c r="E176" s="2" t="n">
        <f aca="false">ROUND(SUMIFS(Monthly_Sold!$H$2:$H$7864,Monthly_Sold!$G$2:$G$7864,$A176,Monthly_Sold!$B$2:$B$7864,E$2),4)</f>
        <v>0</v>
      </c>
      <c r="F176" s="2" t="n">
        <f aca="false">ROUND(SUMIFS(Monthly_Sold!$H$2:$H$7864,Monthly_Sold!$G$2:$G$7864,$A176,Monthly_Sold!$B$2:$B$7864,F$2),4)</f>
        <v>13.45</v>
      </c>
      <c r="G176" s="2" t="n">
        <f aca="false">ROUND(SUMIFS(Monthly_Sold!$H$2:$H$7864,Monthly_Sold!$G$2:$G$7864,$A176,Monthly_Sold!$B$2:$B$7864,G$2),4)</f>
        <v>55.64</v>
      </c>
      <c r="H176" s="2" t="n">
        <f aca="false">ROUND(SUMIFS(Monthly_Sold!$H$2:$H$7864,Monthly_Sold!$G$2:$G$7864,$A176,Monthly_Sold!$B$2:$B$7864,H$2),4)</f>
        <v>4.72</v>
      </c>
      <c r="I176" s="2" t="n">
        <f aca="false">ROUND(SUM(B176:H176),4)</f>
        <v>73.81</v>
      </c>
      <c r="J176" s="6" t="n">
        <f aca="false">RANK(I176,$I$3:$I$182,0)+COUNTIF($I$3:I176,I176)-1</f>
        <v>96</v>
      </c>
      <c r="K176" s="6" t="n">
        <f aca="false">RANK(B176,$B$3:$B$182,0)+COUNTIF($B$3:B176,B176)-1</f>
        <v>177</v>
      </c>
      <c r="L176" s="6" t="n">
        <f aca="false">RANK(C176,$C$3:$C$182,0)+COUNTIF($C$3:C176,C176)-1</f>
        <v>177</v>
      </c>
      <c r="M176" s="6" t="n">
        <f aca="false">RANK(D176,$D$3:$D$182,0)+COUNTIF($D$3:D176,D176)-1</f>
        <v>177</v>
      </c>
      <c r="N176" s="6" t="n">
        <f aca="false">RANK(E176,$E$3:$E$182,0)+COUNTIF($E$3:E176,E176)-1</f>
        <v>177</v>
      </c>
      <c r="O176" s="6" t="n">
        <f aca="false">RANK(F176,$F$3:$F$182,0)+COUNTIF($F$3:F176,F176)-1</f>
        <v>89</v>
      </c>
      <c r="P176" s="6" t="n">
        <f aca="false">RANK(G176,$G$3:$G$182,0)+COUNTIF($G$3:G176,G176)-1</f>
        <v>68</v>
      </c>
      <c r="Q176" s="6" t="n">
        <f aca="false">RANK(H176,$H$3:$H$182,0)+COUNTIF($H$3:H176,H176)-1</f>
        <v>73</v>
      </c>
    </row>
    <row r="177" customFormat="false" ht="15" hidden="false" customHeight="false" outlineLevel="0" collapsed="false">
      <c r="A177" s="0" t="s">
        <v>36</v>
      </c>
      <c r="B177" s="2" t="n">
        <f aca="false">ROUND(SUMIFS(Monthly_Sold!$H$2:$H$7864,Monthly_Sold!$G$2:$G$7864,$A177,Monthly_Sold!$B$2:$B$7864,B$2),4)</f>
        <v>2809.73</v>
      </c>
      <c r="C177" s="2" t="n">
        <f aca="false">ROUND(SUMIFS(Monthly_Sold!$H$2:$H$7864,Monthly_Sold!$G$2:$G$7864,$A177,Monthly_Sold!$B$2:$B$7864,C$2),4)</f>
        <v>6692.48</v>
      </c>
      <c r="D177" s="2" t="n">
        <f aca="false">ROUND(SUMIFS(Monthly_Sold!$H$2:$H$7864,Monthly_Sold!$G$2:$G$7864,$A177,Monthly_Sold!$B$2:$B$7864,D$2),4)</f>
        <v>6753.72</v>
      </c>
      <c r="E177" s="2" t="n">
        <f aca="false">ROUND(SUMIFS(Monthly_Sold!$H$2:$H$7864,Monthly_Sold!$G$2:$G$7864,$A177,Monthly_Sold!$B$2:$B$7864,E$2),4)</f>
        <v>7651.46</v>
      </c>
      <c r="F177" s="2" t="n">
        <f aca="false">ROUND(SUMIFS(Monthly_Sold!$H$2:$H$7864,Monthly_Sold!$G$2:$G$7864,$A177,Monthly_Sold!$B$2:$B$7864,F$2),4)</f>
        <v>4638.41</v>
      </c>
      <c r="G177" s="2" t="n">
        <f aca="false">ROUND(SUMIFS(Monthly_Sold!$H$2:$H$7864,Monthly_Sold!$G$2:$G$7864,$A177,Monthly_Sold!$B$2:$B$7864,G$2),4)</f>
        <v>4047.69</v>
      </c>
      <c r="H177" s="2" t="n">
        <f aca="false">ROUND(SUMIFS(Monthly_Sold!$H$2:$H$7864,Monthly_Sold!$G$2:$G$7864,$A177,Monthly_Sold!$B$2:$B$7864,H$2),4)</f>
        <v>1436.57</v>
      </c>
      <c r="I177" s="2" t="n">
        <f aca="false">ROUND(SUM(B177:H177),4)</f>
        <v>34030.06</v>
      </c>
      <c r="J177" s="6" t="n">
        <f aca="false">RANK(I177,$I$3:$I$182,0)+COUNTIF($I$3:I177,I177)-1</f>
        <v>1</v>
      </c>
      <c r="K177" s="6" t="n">
        <f aca="false">RANK(B177,$B$3:$B$182,0)+COUNTIF($B$3:B177,B177)-1</f>
        <v>8</v>
      </c>
      <c r="L177" s="6" t="n">
        <f aca="false">RANK(C177,$C$3:$C$182,0)+COUNTIF($C$3:C177,C177)-1</f>
        <v>1</v>
      </c>
      <c r="M177" s="6" t="n">
        <f aca="false">RANK(D177,$D$3:$D$182,0)+COUNTIF($D$3:D177,D177)-1</f>
        <v>1</v>
      </c>
      <c r="N177" s="6" t="n">
        <f aca="false">RANK(E177,$E$3:$E$182,0)+COUNTIF($E$3:E177,E177)-1</f>
        <v>1</v>
      </c>
      <c r="O177" s="6" t="n">
        <f aca="false">RANK(F177,$F$3:$F$182,0)+COUNTIF($F$3:F177,F177)-1</f>
        <v>3</v>
      </c>
      <c r="P177" s="6" t="n">
        <f aca="false">RANK(G177,$G$3:$G$182,0)+COUNTIF($G$3:G177,G177)-1</f>
        <v>4</v>
      </c>
      <c r="Q177" s="6" t="n">
        <f aca="false">RANK(H177,$H$3:$H$182,0)+COUNTIF($H$3:H177,H177)-1</f>
        <v>3</v>
      </c>
    </row>
    <row r="178" customFormat="false" ht="15" hidden="false" customHeight="false" outlineLevel="0" collapsed="false">
      <c r="A178" s="0" t="s">
        <v>56</v>
      </c>
      <c r="B178" s="2" t="n">
        <f aca="false">ROUND(SUMIFS(Monthly_Sold!$H$2:$H$7864,Monthly_Sold!$G$2:$G$7864,$A178,Monthly_Sold!$B$2:$B$7864,B$2),4)</f>
        <v>414.72</v>
      </c>
      <c r="C178" s="2" t="n">
        <f aca="false">ROUND(SUMIFS(Monthly_Sold!$H$2:$H$7864,Monthly_Sold!$G$2:$G$7864,$A178,Monthly_Sold!$B$2:$B$7864,C$2),4)</f>
        <v>6.17</v>
      </c>
      <c r="D178" s="2" t="n">
        <f aca="false">ROUND(SUMIFS(Monthly_Sold!$H$2:$H$7864,Monthly_Sold!$G$2:$G$7864,$A178,Monthly_Sold!$B$2:$B$7864,D$2),4)</f>
        <v>164.542</v>
      </c>
      <c r="E178" s="2" t="n">
        <f aca="false">ROUND(SUMIFS(Monthly_Sold!$H$2:$H$7864,Monthly_Sold!$G$2:$G$7864,$A178,Monthly_Sold!$B$2:$B$7864,E$2),4)</f>
        <v>195.93</v>
      </c>
      <c r="F178" s="2" t="n">
        <f aca="false">ROUND(SUMIFS(Monthly_Sold!$H$2:$H$7864,Monthly_Sold!$G$2:$G$7864,$A178,Monthly_Sold!$B$2:$B$7864,F$2),4)</f>
        <v>55.18</v>
      </c>
      <c r="G178" s="2" t="n">
        <f aca="false">ROUND(SUMIFS(Monthly_Sold!$H$2:$H$7864,Monthly_Sold!$G$2:$G$7864,$A178,Monthly_Sold!$B$2:$B$7864,G$2),4)</f>
        <v>227.83</v>
      </c>
      <c r="H178" s="2" t="n">
        <f aca="false">ROUND(SUMIFS(Monthly_Sold!$H$2:$H$7864,Monthly_Sold!$G$2:$G$7864,$A178,Monthly_Sold!$B$2:$B$7864,H$2),4)</f>
        <v>13.43</v>
      </c>
      <c r="I178" s="2" t="n">
        <f aca="false">ROUND(SUM(B178:H178),4)</f>
        <v>1077.802</v>
      </c>
      <c r="J178" s="6" t="n">
        <f aca="false">RANK(I178,$I$3:$I$182,0)+COUNTIF($I$3:I178,I178)-1</f>
        <v>48</v>
      </c>
      <c r="K178" s="6" t="n">
        <f aca="false">RANK(B178,$B$3:$B$182,0)+COUNTIF($B$3:B178,B178)-1</f>
        <v>30</v>
      </c>
      <c r="L178" s="6" t="n">
        <f aca="false">RANK(C178,$C$3:$C$182,0)+COUNTIF($C$3:C178,C178)-1</f>
        <v>73</v>
      </c>
      <c r="M178" s="6" t="n">
        <f aca="false">RANK(D178,$D$3:$D$182,0)+COUNTIF($D$3:D178,D178)-1</f>
        <v>45</v>
      </c>
      <c r="N178" s="6" t="n">
        <f aca="false">RANK(E178,$E$3:$E$182,0)+COUNTIF($E$3:E178,E178)-1</f>
        <v>38</v>
      </c>
      <c r="O178" s="6" t="n">
        <f aca="false">RANK(F178,$F$3:$F$182,0)+COUNTIF($F$3:F178,F178)-1</f>
        <v>66</v>
      </c>
      <c r="P178" s="6" t="n">
        <f aca="false">RANK(G178,$G$3:$G$182,0)+COUNTIF($G$3:G178,G178)-1</f>
        <v>43</v>
      </c>
      <c r="Q178" s="6" t="n">
        <f aca="false">RANK(H178,$H$3:$H$182,0)+COUNTIF($H$3:H178,H178)-1</f>
        <v>61</v>
      </c>
    </row>
    <row r="179" customFormat="false" ht="15" hidden="false" customHeight="false" outlineLevel="0" collapsed="false">
      <c r="A179" s="0" t="s">
        <v>555</v>
      </c>
      <c r="B179" s="2" t="n">
        <f aca="false">ROUND(SUMIFS(Monthly_Sold!$H$2:$H$7864,Monthly_Sold!$G$2:$G$7864,$A179,Monthly_Sold!$B$2:$B$7864,B$2),4)</f>
        <v>0</v>
      </c>
      <c r="C179" s="2" t="n">
        <f aca="false">ROUND(SUMIFS(Monthly_Sold!$H$2:$H$7864,Monthly_Sold!$G$2:$G$7864,$A179,Monthly_Sold!$B$2:$B$7864,C$2),4)</f>
        <v>0</v>
      </c>
      <c r="D179" s="2" t="n">
        <f aca="false">ROUND(SUMIFS(Monthly_Sold!$H$2:$H$7864,Monthly_Sold!$G$2:$G$7864,$A179,Monthly_Sold!$B$2:$B$7864,D$2),4)</f>
        <v>0</v>
      </c>
      <c r="E179" s="2" t="n">
        <f aca="false">ROUND(SUMIFS(Monthly_Sold!$H$2:$H$7864,Monthly_Sold!$G$2:$G$7864,$A179,Monthly_Sold!$B$2:$B$7864,E$2),4)</f>
        <v>0</v>
      </c>
      <c r="F179" s="2" t="n">
        <f aca="false">ROUND(SUMIFS(Monthly_Sold!$H$2:$H$7864,Monthly_Sold!$G$2:$G$7864,$A179,Monthly_Sold!$B$2:$B$7864,F$2),4)</f>
        <v>3.18</v>
      </c>
      <c r="G179" s="2" t="n">
        <f aca="false">ROUND(SUMIFS(Monthly_Sold!$H$2:$H$7864,Monthly_Sold!$G$2:$G$7864,$A179,Monthly_Sold!$B$2:$B$7864,G$2),4)</f>
        <v>0</v>
      </c>
      <c r="H179" s="2" t="n">
        <f aca="false">ROUND(SUMIFS(Monthly_Sold!$H$2:$H$7864,Monthly_Sold!$G$2:$G$7864,$A179,Monthly_Sold!$B$2:$B$7864,H$2),4)</f>
        <v>0</v>
      </c>
      <c r="I179" s="2" t="n">
        <f aca="false">ROUND(SUM(B179:H179),4)</f>
        <v>3.18</v>
      </c>
      <c r="J179" s="6" t="n">
        <f aca="false">RANK(I179,$I$3:$I$182,0)+COUNTIF($I$3:I179,I179)-1</f>
        <v>142</v>
      </c>
      <c r="K179" s="6" t="n">
        <f aca="false">RANK(B179,$B$3:$B$182,0)+COUNTIF($B$3:B179,B179)-1</f>
        <v>178</v>
      </c>
      <c r="L179" s="6" t="n">
        <f aca="false">RANK(C179,$C$3:$C$182,0)+COUNTIF($C$3:C179,C179)-1</f>
        <v>178</v>
      </c>
      <c r="M179" s="6" t="n">
        <f aca="false">RANK(D179,$D$3:$D$182,0)+COUNTIF($D$3:D179,D179)-1</f>
        <v>178</v>
      </c>
      <c r="N179" s="6" t="n">
        <f aca="false">RANK(E179,$E$3:$E$182,0)+COUNTIF($E$3:E179,E179)-1</f>
        <v>178</v>
      </c>
      <c r="O179" s="6" t="n">
        <f aca="false">RANK(F179,$F$3:$F$182,0)+COUNTIF($F$3:F179,F179)-1</f>
        <v>104</v>
      </c>
      <c r="P179" s="6" t="n">
        <f aca="false">RANK(G179,$G$3:$G$182,0)+COUNTIF($G$3:G179,G179)-1</f>
        <v>180</v>
      </c>
      <c r="Q179" s="6" t="n">
        <f aca="false">RANK(H179,$H$3:$H$182,0)+COUNTIF($H$3:H179,H179)-1</f>
        <v>179</v>
      </c>
    </row>
    <row r="180" customFormat="false" ht="15" hidden="false" customHeight="false" outlineLevel="0" collapsed="false">
      <c r="A180" s="0" t="s">
        <v>39</v>
      </c>
      <c r="B180" s="2" t="n">
        <f aca="false">ROUND(SUMIFS(Monthly_Sold!$H$2:$H$7864,Monthly_Sold!$G$2:$G$7864,$A180,Monthly_Sold!$B$2:$B$7864,B$2),4)</f>
        <v>1081.86</v>
      </c>
      <c r="C180" s="2" t="n">
        <f aca="false">ROUND(SUMIFS(Monthly_Sold!$H$2:$H$7864,Monthly_Sold!$G$2:$G$7864,$A180,Monthly_Sold!$B$2:$B$7864,C$2),4)</f>
        <v>5224.76</v>
      </c>
      <c r="D180" s="2" t="n">
        <f aca="false">ROUND(SUMIFS(Monthly_Sold!$H$2:$H$7864,Monthly_Sold!$G$2:$G$7864,$A180,Monthly_Sold!$B$2:$B$7864,D$2),4)</f>
        <v>4569.6</v>
      </c>
      <c r="E180" s="2" t="n">
        <f aca="false">ROUND(SUMIFS(Monthly_Sold!$H$2:$H$7864,Monthly_Sold!$G$2:$G$7864,$A180,Monthly_Sold!$B$2:$B$7864,E$2),4)</f>
        <v>1327</v>
      </c>
      <c r="F180" s="2" t="n">
        <f aca="false">ROUND(SUMIFS(Monthly_Sold!$H$2:$H$7864,Monthly_Sold!$G$2:$G$7864,$A180,Monthly_Sold!$B$2:$B$7864,F$2),4)</f>
        <v>1174.53</v>
      </c>
      <c r="G180" s="2" t="n">
        <f aca="false">ROUND(SUMIFS(Monthly_Sold!$H$2:$H$7864,Monthly_Sold!$G$2:$G$7864,$A180,Monthly_Sold!$B$2:$B$7864,G$2),4)</f>
        <v>785.04</v>
      </c>
      <c r="H180" s="2" t="n">
        <f aca="false">ROUND(SUMIFS(Monthly_Sold!$H$2:$H$7864,Monthly_Sold!$G$2:$G$7864,$A180,Monthly_Sold!$B$2:$B$7864,H$2),4)</f>
        <v>348.43</v>
      </c>
      <c r="I180" s="2" t="n">
        <f aca="false">ROUND(SUM(B180:H180),4)</f>
        <v>14511.22</v>
      </c>
      <c r="J180" s="6" t="n">
        <f aca="false">RANK(I180,$I$3:$I$182,0)+COUNTIF($I$3:I180,I180)-1</f>
        <v>6</v>
      </c>
      <c r="K180" s="6" t="n">
        <f aca="false">RANK(B180,$B$3:$B$182,0)+COUNTIF($B$3:B180,B180)-1</f>
        <v>15</v>
      </c>
      <c r="L180" s="6" t="n">
        <f aca="false">RANK(C180,$C$3:$C$182,0)+COUNTIF($C$3:C180,C180)-1</f>
        <v>2</v>
      </c>
      <c r="M180" s="6" t="n">
        <f aca="false">RANK(D180,$D$3:$D$182,0)+COUNTIF($D$3:D180,D180)-1</f>
        <v>2</v>
      </c>
      <c r="N180" s="6" t="n">
        <f aca="false">RANK(E180,$E$3:$E$182,0)+COUNTIF($E$3:E180,E180)-1</f>
        <v>12</v>
      </c>
      <c r="O180" s="6" t="n">
        <f aca="false">RANK(F180,$F$3:$F$182,0)+COUNTIF($F$3:F180,F180)-1</f>
        <v>18</v>
      </c>
      <c r="P180" s="6" t="n">
        <f aca="false">RANK(G180,$G$3:$G$182,0)+COUNTIF($G$3:G180,G180)-1</f>
        <v>20</v>
      </c>
      <c r="Q180" s="6" t="n">
        <f aca="false">RANK(H180,$H$3:$H$182,0)+COUNTIF($H$3:H180,H180)-1</f>
        <v>16</v>
      </c>
    </row>
    <row r="181" customFormat="false" ht="15" hidden="false" customHeight="false" outlineLevel="0" collapsed="false">
      <c r="A181" s="0" t="s">
        <v>375</v>
      </c>
      <c r="B181" s="2" t="n">
        <f aca="false">ROUND(SUMIFS(Monthly_Sold!$H$2:$H$7864,Monthly_Sold!$G$2:$G$7864,$A181,Monthly_Sold!$B$2:$B$7864,B$2),4)</f>
        <v>0</v>
      </c>
      <c r="C181" s="2" t="n">
        <f aca="false">ROUND(SUMIFS(Monthly_Sold!$H$2:$H$7864,Monthly_Sold!$G$2:$G$7864,$A181,Monthly_Sold!$B$2:$B$7864,C$2),4)</f>
        <v>0</v>
      </c>
      <c r="D181" s="2" t="n">
        <f aca="false">ROUND(SUMIFS(Monthly_Sold!$H$2:$H$7864,Monthly_Sold!$G$2:$G$7864,$A181,Monthly_Sold!$B$2:$B$7864,D$2),4)</f>
        <v>0</v>
      </c>
      <c r="E181" s="2" t="n">
        <f aca="false">ROUND(SUMIFS(Monthly_Sold!$H$2:$H$7864,Monthly_Sold!$G$2:$G$7864,$A181,Monthly_Sold!$B$2:$B$7864,E$2),4)</f>
        <v>0</v>
      </c>
      <c r="F181" s="2" t="n">
        <f aca="false">ROUND(SUMIFS(Monthly_Sold!$H$2:$H$7864,Monthly_Sold!$G$2:$G$7864,$A181,Monthly_Sold!$B$2:$B$7864,F$2),4)</f>
        <v>14.41</v>
      </c>
      <c r="G181" s="2" t="n">
        <f aca="false">ROUND(SUMIFS(Monthly_Sold!$H$2:$H$7864,Monthly_Sold!$G$2:$G$7864,$A181,Monthly_Sold!$B$2:$B$7864,G$2),4)</f>
        <v>49.38</v>
      </c>
      <c r="H181" s="2" t="n">
        <f aca="false">ROUND(SUMIFS(Monthly_Sold!$H$2:$H$7864,Monthly_Sold!$G$2:$G$7864,$A181,Monthly_Sold!$B$2:$B$7864,H$2),4)</f>
        <v>13.87</v>
      </c>
      <c r="I181" s="2" t="n">
        <f aca="false">ROUND(SUM(B181:H181),4)</f>
        <v>77.66</v>
      </c>
      <c r="J181" s="6" t="n">
        <f aca="false">RANK(I181,$I$3:$I$182,0)+COUNTIF($I$3:I181,I181)-1</f>
        <v>94</v>
      </c>
      <c r="K181" s="6" t="n">
        <f aca="false">RANK(B181,$B$3:$B$182,0)+COUNTIF($B$3:B181,B181)-1</f>
        <v>179</v>
      </c>
      <c r="L181" s="6" t="n">
        <f aca="false">RANK(C181,$C$3:$C$182,0)+COUNTIF($C$3:C181,C181)-1</f>
        <v>179</v>
      </c>
      <c r="M181" s="6" t="n">
        <f aca="false">RANK(D181,$D$3:$D$182,0)+COUNTIF($D$3:D181,D181)-1</f>
        <v>179</v>
      </c>
      <c r="N181" s="6" t="n">
        <f aca="false">RANK(E181,$E$3:$E$182,0)+COUNTIF($E$3:E181,E181)-1</f>
        <v>179</v>
      </c>
      <c r="O181" s="6" t="n">
        <f aca="false">RANK(F181,$F$3:$F$182,0)+COUNTIF($F$3:F181,F181)-1</f>
        <v>87</v>
      </c>
      <c r="P181" s="6" t="n">
        <f aca="false">RANK(G181,$G$3:$G$182,0)+COUNTIF($G$3:G181,G181)-1</f>
        <v>71</v>
      </c>
      <c r="Q181" s="6" t="n">
        <f aca="false">RANK(H181,$H$3:$H$182,0)+COUNTIF($H$3:H181,H181)-1</f>
        <v>60</v>
      </c>
    </row>
    <row r="182" customFormat="false" ht="15" hidden="false" customHeight="false" outlineLevel="0" collapsed="false">
      <c r="A182" s="0" t="s">
        <v>627</v>
      </c>
      <c r="B182" s="2" t="n">
        <f aca="false">ROUND(SUMIFS(Monthly_Sold!$H$2:$H$7864,Monthly_Sold!$G$2:$G$7864,$A182,Monthly_Sold!$B$2:$B$7864,B$2),4)</f>
        <v>0</v>
      </c>
      <c r="C182" s="2" t="n">
        <f aca="false">ROUND(SUMIFS(Monthly_Sold!$H$2:$H$7864,Monthly_Sold!$G$2:$G$7864,$A182,Monthly_Sold!$B$2:$B$7864,C$2),4)</f>
        <v>0</v>
      </c>
      <c r="D182" s="2" t="n">
        <f aca="false">ROUND(SUMIFS(Monthly_Sold!$H$2:$H$7864,Monthly_Sold!$G$2:$G$7864,$A182,Monthly_Sold!$B$2:$B$7864,D$2),4)</f>
        <v>0</v>
      </c>
      <c r="E182" s="2" t="n">
        <f aca="false">ROUND(SUMIFS(Monthly_Sold!$H$2:$H$7864,Monthly_Sold!$G$2:$G$7864,$A182,Monthly_Sold!$B$2:$B$7864,E$2),4)</f>
        <v>0</v>
      </c>
      <c r="F182" s="2" t="n">
        <f aca="false">ROUND(SUMIFS(Monthly_Sold!$H$2:$H$7864,Monthly_Sold!$G$2:$G$7864,$A182,Monthly_Sold!$B$2:$B$7864,F$2),4)</f>
        <v>0</v>
      </c>
      <c r="G182" s="2" t="n">
        <f aca="false">ROUND(SUMIFS(Monthly_Sold!$H$2:$H$7864,Monthly_Sold!$G$2:$G$7864,$A182,Monthly_Sold!$B$2:$B$7864,G$2),4)</f>
        <v>0.02</v>
      </c>
      <c r="H182" s="2" t="n">
        <f aca="false">ROUND(SUMIFS(Monthly_Sold!$H$2:$H$7864,Monthly_Sold!$G$2:$G$7864,$A182,Monthly_Sold!$B$2:$B$7864,H$2),4)</f>
        <v>0</v>
      </c>
      <c r="I182" s="2" t="n">
        <f aca="false">ROUND(SUM(B182:H182),4)</f>
        <v>0.02</v>
      </c>
      <c r="J182" s="6" t="n">
        <f aca="false">RANK(I182,$I$3:$I$182,0)+COUNTIF($I$3:I182,I182)-1</f>
        <v>179</v>
      </c>
      <c r="K182" s="6" t="n">
        <f aca="false">RANK(B182,$B$3:$B$182,0)+COUNTIF($B$3:B182,B182)-1</f>
        <v>180</v>
      </c>
      <c r="L182" s="6" t="n">
        <f aca="false">RANK(C182,$C$3:$C$182,0)+COUNTIF($C$3:C182,C182)-1</f>
        <v>180</v>
      </c>
      <c r="M182" s="6" t="n">
        <f aca="false">RANK(D182,$D$3:$D$182,0)+COUNTIF($D$3:D182,D182)-1</f>
        <v>180</v>
      </c>
      <c r="N182" s="6" t="n">
        <f aca="false">RANK(E182,$E$3:$E$182,0)+COUNTIF($E$3:E182,E182)-1</f>
        <v>180</v>
      </c>
      <c r="O182" s="6" t="n">
        <f aca="false">RANK(F182,$F$3:$F$182,0)+COUNTIF($F$3:F182,F182)-1</f>
        <v>180</v>
      </c>
      <c r="P182" s="6" t="n">
        <f aca="false">RANK(G182,$G$3:$G$182,0)+COUNTIF($G$3:G182,G182)-1</f>
        <v>109</v>
      </c>
      <c r="Q182" s="6" t="n">
        <f aca="false">RANK(H182,$H$3:$H$182,0)+COUNTIF($H$3:H182,H182)-1</f>
        <v>180</v>
      </c>
    </row>
    <row r="183" customFormat="false" ht="15" hidden="false" customHeight="false" outlineLevel="0" collapsed="false">
      <c r="A183" s="4" t="s">
        <v>888</v>
      </c>
      <c r="B183" s="7" t="n">
        <f aca="false">SUM(B3:B182)</f>
        <v>56426.36</v>
      </c>
      <c r="C183" s="7" t="n">
        <f aca="false">SUM(C3:C182)</f>
        <v>65677.324</v>
      </c>
      <c r="D183" s="7" t="n">
        <f aca="false">SUM(D3:D182)</f>
        <v>53792.735</v>
      </c>
      <c r="E183" s="7" t="n">
        <f aca="false">SUM(E3:E182)</f>
        <v>52878.601</v>
      </c>
      <c r="F183" s="7" t="n">
        <f aca="false">SUM(F3:F182)</f>
        <v>59306.487</v>
      </c>
      <c r="G183" s="7" t="n">
        <f aca="false">SUM(G3:G182)</f>
        <v>60454.5004</v>
      </c>
      <c r="H183" s="7" t="n">
        <f aca="false">SUM(H3:H182)</f>
        <v>19585.018</v>
      </c>
      <c r="I183" s="7" t="n">
        <f aca="false">SUM(I3:I182)</f>
        <v>368121.0254</v>
      </c>
    </row>
    <row r="184" customFormat="false" ht="15" hidden="false" customHeight="false" outlineLevel="0" collapsed="false">
      <c r="A184" s="4" t="s">
        <v>897</v>
      </c>
      <c r="B184" s="0" t="str">
        <f aca="false">IF(ABS(B183-SUMIFS(Monthly_Sold!$H$2:$H$7864,Monthly_Sold!$B$2:$B$7864,B$2))&lt;0.01,"OK","MISMATCH")</f>
        <v>OK</v>
      </c>
      <c r="C184" s="0" t="str">
        <f aca="false">IF(ABS(C183-SUMIFS(Monthly_Sold!$H$2:$H$7864,Monthly_Sold!$B$2:$B$7864,C$2))&lt;0.01,"OK","MISMATCH")</f>
        <v>OK</v>
      </c>
      <c r="D184" s="0" t="str">
        <f aca="false">IF(ABS(D183-SUMIFS(Monthly_Sold!$H$2:$H$7864,Monthly_Sold!$B$2:$B$7864,D$2))&lt;0.01,"OK","MISMATCH")</f>
        <v>OK</v>
      </c>
      <c r="E184" s="0" t="str">
        <f aca="false">IF(ABS(E183-SUMIFS(Monthly_Sold!$H$2:$H$7864,Monthly_Sold!$B$2:$B$7864,E$2))&lt;0.01,"OK","MISMATCH")</f>
        <v>OK</v>
      </c>
      <c r="F184" s="0" t="str">
        <f aca="false">IF(ABS(F183-SUMIFS(Monthly_Sold!$H$2:$H$7864,Monthly_Sold!$B$2:$B$7864,F$2))&lt;0.01,"OK","MISMATCH")</f>
        <v>OK</v>
      </c>
      <c r="G184" s="0" t="str">
        <f aca="false">IF(ABS(G183-SUMIFS(Monthly_Sold!$H$2:$H$7864,Monthly_Sold!$B$2:$B$7864,G$2))&lt;0.01,"OK","MISMATCH")</f>
        <v>OK</v>
      </c>
      <c r="H184" s="0" t="str">
        <f aca="false">IF(ABS(H183-SUMIFS(Monthly_Sold!$H$2:$H$7864,Monthly_Sold!$B$2:$B$7864,H$2))&lt;0.01,"OK","MISMATCH")</f>
        <v>OK</v>
      </c>
      <c r="I184" s="0" t="str">
        <f aca="false">IF(ABS(I183-SUM(Monthly_Sold!$H$2:$H$7864))&lt;0.01,"OK","MISMATCH")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913</v>
      </c>
      <c r="I1" s="5" t="s">
        <v>887</v>
      </c>
    </row>
    <row r="2" customFormat="false" ht="15" hidden="false" customHeight="false" outlineLevel="0" collapsed="false">
      <c r="A2" s="1" t="s">
        <v>899</v>
      </c>
      <c r="B2" s="1" t="s">
        <v>638</v>
      </c>
      <c r="C2" s="1" t="n">
        <v>2020</v>
      </c>
      <c r="D2" s="1" t="n">
        <v>2021</v>
      </c>
      <c r="E2" s="1" t="n">
        <v>2022</v>
      </c>
      <c r="F2" s="1" t="n">
        <v>2023</v>
      </c>
      <c r="G2" s="1" t="n">
        <v>2024</v>
      </c>
      <c r="H2" s="1" t="n">
        <v>2025</v>
      </c>
      <c r="I2" s="1" t="n">
        <v>2026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INDEX(AnnualGroup_Sold_CY!$A$3:$A$182,MATCH(A3,AnnualGroup_Sold_CY!$J$3:$J$182,0))</f>
        <v>UTTAR PRADESH</v>
      </c>
      <c r="C3" s="2" t="n">
        <f aca="false">INDEX(AnnualGroup_Sold_CY!$B$3:$B$182,MATCH($B3,AnnualGroup_Sold_CY!$A$3:$A$182,0))</f>
        <v>2809.73</v>
      </c>
      <c r="D3" s="2" t="n">
        <f aca="false">INDEX(AnnualGroup_Sold_CY!$C$3:$C$182,MATCH($B3,AnnualGroup_Sold_CY!$A$3:$A$182,0))</f>
        <v>6692.48</v>
      </c>
      <c r="E3" s="2" t="n">
        <f aca="false">INDEX(AnnualGroup_Sold_CY!$D$3:$D$182,MATCH($B3,AnnualGroup_Sold_CY!$A$3:$A$182,0))</f>
        <v>6753.72</v>
      </c>
      <c r="F3" s="2" t="n">
        <f aca="false">INDEX(AnnualGroup_Sold_CY!$E$3:$E$182,MATCH($B3,AnnualGroup_Sold_CY!$A$3:$A$182,0))</f>
        <v>7651.46</v>
      </c>
      <c r="G3" s="2" t="n">
        <f aca="false">INDEX(AnnualGroup_Sold_CY!$F$3:$F$182,MATCH($B3,AnnualGroup_Sold_CY!$A$3:$A$182,0))</f>
        <v>4638.41</v>
      </c>
      <c r="H3" s="2" t="n">
        <f aca="false">INDEX(AnnualGroup_Sold_CY!$G$3:$G$182,MATCH($B3,AnnualGroup_Sold_CY!$A$3:$A$182,0))</f>
        <v>4047.69</v>
      </c>
      <c r="I3" s="2" t="n">
        <f aca="false">INDEX(AnnualGroup_Sold_CY!$H$3:$H$182,MATCH($B3,AnnualGroup_Sold_CY!$A$3:$A$182,0))</f>
        <v>1436.57</v>
      </c>
      <c r="J3" s="2" t="n">
        <f aca="false">INDEX(AnnualGroup_Sold_CY!$I$3:$I$182,MATCH($B3,AnnualGroup_Sold_CY!$A$3:$A$182,0))</f>
        <v>34030.06</v>
      </c>
    </row>
    <row r="4" customFormat="false" ht="15" hidden="false" customHeight="false" outlineLevel="0" collapsed="false">
      <c r="A4" s="0" t="n">
        <v>2</v>
      </c>
      <c r="B4" s="0" t="str">
        <f aca="false">INDEX(AnnualGroup_Sold_CY!$A$3:$A$182,MATCH(A4,AnnualGroup_Sold_CY!$J$3:$J$182,0))</f>
        <v>ADANI POWER (ALL PLANTS)</v>
      </c>
      <c r="C4" s="2" t="n">
        <f aca="false">INDEX(AnnualGroup_Sold_CY!$B$3:$B$182,MATCH($B4,AnnualGroup_Sold_CY!$A$3:$A$182,0))</f>
        <v>4099.71</v>
      </c>
      <c r="D4" s="2" t="n">
        <f aca="false">INDEX(AnnualGroup_Sold_CY!$C$3:$C$182,MATCH($B4,AnnualGroup_Sold_CY!$A$3:$A$182,0))</f>
        <v>2359.04</v>
      </c>
      <c r="E4" s="2" t="n">
        <f aca="false">INDEX(AnnualGroup_Sold_CY!$D$3:$D$182,MATCH($B4,AnnualGroup_Sold_CY!$A$3:$A$182,0))</f>
        <v>2182.7</v>
      </c>
      <c r="F4" s="2" t="n">
        <f aca="false">INDEX(AnnualGroup_Sold_CY!$E$3:$E$182,MATCH($B4,AnnualGroup_Sold_CY!$A$3:$A$182,0))</f>
        <v>3794.07</v>
      </c>
      <c r="G4" s="2" t="n">
        <f aca="false">INDEX(AnnualGroup_Sold_CY!$F$3:$F$182,MATCH($B4,AnnualGroup_Sold_CY!$A$3:$A$182,0))</f>
        <v>7256.91</v>
      </c>
      <c r="H4" s="2" t="n">
        <f aca="false">INDEX(AnnualGroup_Sold_CY!$G$3:$G$182,MATCH($B4,AnnualGroup_Sold_CY!$A$3:$A$182,0))</f>
        <v>4918.98</v>
      </c>
      <c r="I4" s="2" t="n">
        <f aca="false">INDEX(AnnualGroup_Sold_CY!$H$3:$H$182,MATCH($B4,AnnualGroup_Sold_CY!$A$3:$A$182,0))</f>
        <v>1200.29</v>
      </c>
      <c r="J4" s="2" t="n">
        <f aca="false">INDEX(AnnualGroup_Sold_CY!$I$3:$I$182,MATCH($B4,AnnualGroup_Sold_CY!$A$3:$A$182,0))</f>
        <v>25811.7</v>
      </c>
    </row>
    <row r="5" customFormat="false" ht="15" hidden="false" customHeight="false" outlineLevel="0" collapsed="false">
      <c r="A5" s="0" t="n">
        <v>3</v>
      </c>
      <c r="B5" s="0" t="str">
        <f aca="false">INDEX(AnnualGroup_Sold_CY!$A$3:$A$182,MATCH(A5,AnnualGroup_Sold_CY!$J$3:$J$182,0))</f>
        <v>JINDAL POWER LTD (BOTH STAGES)</v>
      </c>
      <c r="C5" s="2" t="n">
        <f aca="false">INDEX(AnnualGroup_Sold_CY!$B$3:$B$182,MATCH($B5,AnnualGroup_Sold_CY!$A$3:$A$182,0))</f>
        <v>2981.75</v>
      </c>
      <c r="D5" s="2" t="n">
        <f aca="false">INDEX(AnnualGroup_Sold_CY!$C$3:$C$182,MATCH($B5,AnnualGroup_Sold_CY!$A$3:$A$182,0))</f>
        <v>3124.42</v>
      </c>
      <c r="E5" s="2" t="n">
        <f aca="false">INDEX(AnnualGroup_Sold_CY!$D$3:$D$182,MATCH($B5,AnnualGroup_Sold_CY!$A$3:$A$182,0))</f>
        <v>2799.95</v>
      </c>
      <c r="F5" s="2" t="n">
        <f aca="false">INDEX(AnnualGroup_Sold_CY!$E$3:$E$182,MATCH($B5,AnnualGroup_Sold_CY!$A$3:$A$182,0))</f>
        <v>2331.03</v>
      </c>
      <c r="G5" s="2" t="n">
        <f aca="false">INDEX(AnnualGroup_Sold_CY!$F$3:$F$182,MATCH($B5,AnnualGroup_Sold_CY!$A$3:$A$182,0))</f>
        <v>4895.04</v>
      </c>
      <c r="H5" s="2" t="n">
        <f aca="false">INDEX(AnnualGroup_Sold_CY!$G$3:$G$182,MATCH($B5,AnnualGroup_Sold_CY!$A$3:$A$182,0))</f>
        <v>4945.61</v>
      </c>
      <c r="I5" s="2" t="n">
        <f aca="false">INDEX(AnnualGroup_Sold_CY!$H$3:$H$182,MATCH($B5,AnnualGroup_Sold_CY!$A$3:$A$182,0))</f>
        <v>1537.77</v>
      </c>
      <c r="J5" s="2" t="n">
        <f aca="false">INDEX(AnnualGroup_Sold_CY!$I$3:$I$182,MATCH($B5,AnnualGroup_Sold_CY!$A$3:$A$182,0))</f>
        <v>22615.57</v>
      </c>
    </row>
    <row r="6" customFormat="false" ht="15" hidden="false" customHeight="false" outlineLevel="0" collapsed="false">
      <c r="A6" s="0" t="n">
        <v>4</v>
      </c>
      <c r="B6" s="0" t="str">
        <f aca="false">INDEX(AnnualGroup_Sold_CY!$A$3:$A$182,MATCH(A6,AnnualGroup_Sold_CY!$J$3:$J$182,0))</f>
        <v>ODISHA</v>
      </c>
      <c r="C6" s="2" t="n">
        <f aca="false">INDEX(AnnualGroup_Sold_CY!$B$3:$B$182,MATCH($B6,AnnualGroup_Sold_CY!$A$3:$A$182,0))</f>
        <v>4477.1</v>
      </c>
      <c r="D6" s="2" t="n">
        <f aca="false">INDEX(AnnualGroup_Sold_CY!$C$3:$C$182,MATCH($B6,AnnualGroup_Sold_CY!$A$3:$A$182,0))</f>
        <v>3501.12</v>
      </c>
      <c r="E6" s="2" t="n">
        <f aca="false">INDEX(AnnualGroup_Sold_CY!$D$3:$D$182,MATCH($B6,AnnualGroup_Sold_CY!$A$3:$A$182,0))</f>
        <v>1131.36</v>
      </c>
      <c r="F6" s="2" t="n">
        <f aca="false">INDEX(AnnualGroup_Sold_CY!$E$3:$E$182,MATCH($B6,AnnualGroup_Sold_CY!$A$3:$A$182,0))</f>
        <v>1325.74</v>
      </c>
      <c r="G6" s="2" t="n">
        <f aca="false">INDEX(AnnualGroup_Sold_CY!$F$3:$F$182,MATCH($B6,AnnualGroup_Sold_CY!$A$3:$A$182,0))</f>
        <v>2647.4</v>
      </c>
      <c r="H6" s="2" t="n">
        <f aca="false">INDEX(AnnualGroup_Sold_CY!$G$3:$G$182,MATCH($B6,AnnualGroup_Sold_CY!$A$3:$A$182,0))</f>
        <v>2707.16</v>
      </c>
      <c r="I6" s="2" t="n">
        <f aca="false">INDEX(AnnualGroup_Sold_CY!$H$3:$H$182,MATCH($B6,AnnualGroup_Sold_CY!$A$3:$A$182,0))</f>
        <v>1139.12</v>
      </c>
      <c r="J6" s="2" t="n">
        <f aca="false">INDEX(AnnualGroup_Sold_CY!$I$3:$I$182,MATCH($B6,AnnualGroup_Sold_CY!$A$3:$A$182,0))</f>
        <v>16929</v>
      </c>
    </row>
    <row r="7" customFormat="false" ht="15" hidden="false" customHeight="false" outlineLevel="0" collapsed="false">
      <c r="A7" s="0" t="n">
        <v>5</v>
      </c>
      <c r="B7" s="0" t="str">
        <f aca="false">INDEX(AnnualGroup_Sold_CY!$A$3:$A$182,MATCH(A7,AnnualGroup_Sold_CY!$J$3:$J$182,0))</f>
        <v>CHHATTISGARH</v>
      </c>
      <c r="C7" s="2" t="n">
        <f aca="false">INDEX(AnnualGroup_Sold_CY!$B$3:$B$182,MATCH($B7,AnnualGroup_Sold_CY!$A$3:$A$182,0))</f>
        <v>1629.91</v>
      </c>
      <c r="D7" s="2" t="n">
        <f aca="false">INDEX(AnnualGroup_Sold_CY!$C$3:$C$182,MATCH($B7,AnnualGroup_Sold_CY!$A$3:$A$182,0))</f>
        <v>1848.17</v>
      </c>
      <c r="E7" s="2" t="n">
        <f aca="false">INDEX(AnnualGroup_Sold_CY!$D$3:$D$182,MATCH($B7,AnnualGroup_Sold_CY!$A$3:$A$182,0))</f>
        <v>2432.45</v>
      </c>
      <c r="F7" s="2" t="n">
        <f aca="false">INDEX(AnnualGroup_Sold_CY!$E$3:$E$182,MATCH($B7,AnnualGroup_Sold_CY!$A$3:$A$182,0))</f>
        <v>3755.79</v>
      </c>
      <c r="G7" s="2" t="n">
        <f aca="false">INDEX(AnnualGroup_Sold_CY!$F$3:$F$182,MATCH($B7,AnnualGroup_Sold_CY!$A$3:$A$182,0))</f>
        <v>3387.22</v>
      </c>
      <c r="H7" s="2" t="n">
        <f aca="false">INDEX(AnnualGroup_Sold_CY!$G$3:$G$182,MATCH($B7,AnnualGroup_Sold_CY!$A$3:$A$182,0))</f>
        <v>1849.29</v>
      </c>
      <c r="I7" s="2" t="n">
        <f aca="false">INDEX(AnnualGroup_Sold_CY!$H$3:$H$182,MATCH($B7,AnnualGroup_Sold_CY!$A$3:$A$182,0))</f>
        <v>840.69</v>
      </c>
      <c r="J7" s="2" t="n">
        <f aca="false">INDEX(AnnualGroup_Sold_CY!$I$3:$I$182,MATCH($B7,AnnualGroup_Sold_CY!$A$3:$A$182,0))</f>
        <v>15743.52</v>
      </c>
    </row>
    <row r="8" customFormat="false" ht="15" hidden="false" customHeight="false" outlineLevel="0" collapsed="false">
      <c r="A8" s="0" t="n">
        <v>6</v>
      </c>
      <c r="B8" s="0" t="str">
        <f aca="false">INDEX(AnnualGroup_Sold_CY!$A$3:$A$182,MATCH(A8,AnnualGroup_Sold_CY!$J$3:$J$182,0))</f>
        <v>WEST BENGAL</v>
      </c>
      <c r="C8" s="2" t="n">
        <f aca="false">INDEX(AnnualGroup_Sold_CY!$B$3:$B$182,MATCH($B8,AnnualGroup_Sold_CY!$A$3:$A$182,0))</f>
        <v>1081.86</v>
      </c>
      <c r="D8" s="2" t="n">
        <f aca="false">INDEX(AnnualGroup_Sold_CY!$C$3:$C$182,MATCH($B8,AnnualGroup_Sold_CY!$A$3:$A$182,0))</f>
        <v>5224.76</v>
      </c>
      <c r="E8" s="2" t="n">
        <f aca="false">INDEX(AnnualGroup_Sold_CY!$D$3:$D$182,MATCH($B8,AnnualGroup_Sold_CY!$A$3:$A$182,0))</f>
        <v>4569.6</v>
      </c>
      <c r="F8" s="2" t="n">
        <f aca="false">INDEX(AnnualGroup_Sold_CY!$E$3:$E$182,MATCH($B8,AnnualGroup_Sold_CY!$A$3:$A$182,0))</f>
        <v>1327</v>
      </c>
      <c r="G8" s="2" t="n">
        <f aca="false">INDEX(AnnualGroup_Sold_CY!$F$3:$F$182,MATCH($B8,AnnualGroup_Sold_CY!$A$3:$A$182,0))</f>
        <v>1174.53</v>
      </c>
      <c r="H8" s="2" t="n">
        <f aca="false">INDEX(AnnualGroup_Sold_CY!$G$3:$G$182,MATCH($B8,AnnualGroup_Sold_CY!$A$3:$A$182,0))</f>
        <v>785.04</v>
      </c>
      <c r="I8" s="2" t="n">
        <f aca="false">INDEX(AnnualGroup_Sold_CY!$H$3:$H$182,MATCH($B8,AnnualGroup_Sold_CY!$A$3:$A$182,0))</f>
        <v>348.43</v>
      </c>
      <c r="J8" s="2" t="n">
        <f aca="false">INDEX(AnnualGroup_Sold_CY!$I$3:$I$182,MATCH($B8,AnnualGroup_Sold_CY!$A$3:$A$182,0))</f>
        <v>14511.22</v>
      </c>
    </row>
    <row r="9" customFormat="false" ht="15" hidden="false" customHeight="false" outlineLevel="0" collapsed="false">
      <c r="A9" s="0" t="n">
        <v>7</v>
      </c>
      <c r="B9" s="0" t="str">
        <f aca="false">INDEX(AnnualGroup_Sold_CY!$A$3:$A$182,MATCH(A9,AnnualGroup_Sold_CY!$J$3:$J$182,0))</f>
        <v>BIHAR</v>
      </c>
      <c r="C9" s="2" t="n">
        <f aca="false">INDEX(AnnualGroup_Sold_CY!$B$3:$B$182,MATCH($B9,AnnualGroup_Sold_CY!$A$3:$A$182,0))</f>
        <v>824.79</v>
      </c>
      <c r="D9" s="2" t="n">
        <f aca="false">INDEX(AnnualGroup_Sold_CY!$C$3:$C$182,MATCH($B9,AnnualGroup_Sold_CY!$A$3:$A$182,0))</f>
        <v>2442.46</v>
      </c>
      <c r="E9" s="2" t="n">
        <f aca="false">INDEX(AnnualGroup_Sold_CY!$D$3:$D$182,MATCH($B9,AnnualGroup_Sold_CY!$A$3:$A$182,0))</f>
        <v>3593.27</v>
      </c>
      <c r="F9" s="2" t="n">
        <f aca="false">INDEX(AnnualGroup_Sold_CY!$E$3:$E$182,MATCH($B9,AnnualGroup_Sold_CY!$A$3:$A$182,0))</f>
        <v>3871.34</v>
      </c>
      <c r="G9" s="2" t="n">
        <f aca="false">INDEX(AnnualGroup_Sold_CY!$F$3:$F$182,MATCH($B9,AnnualGroup_Sold_CY!$A$3:$A$182,0))</f>
        <v>1363.74</v>
      </c>
      <c r="H9" s="2" t="n">
        <f aca="false">INDEX(AnnualGroup_Sold_CY!$G$3:$G$182,MATCH($B9,AnnualGroup_Sold_CY!$A$3:$A$182,0))</f>
        <v>1349.22</v>
      </c>
      <c r="I9" s="2" t="n">
        <f aca="false">INDEX(AnnualGroup_Sold_CY!$H$3:$H$182,MATCH($B9,AnnualGroup_Sold_CY!$A$3:$A$182,0))</f>
        <v>883.76</v>
      </c>
      <c r="J9" s="2" t="n">
        <f aca="false">INDEX(AnnualGroup_Sold_CY!$I$3:$I$182,MATCH($B9,AnnualGroup_Sold_CY!$A$3:$A$182,0))</f>
        <v>14328.58</v>
      </c>
    </row>
    <row r="10" customFormat="false" ht="15" hidden="false" customHeight="false" outlineLevel="0" collapsed="false">
      <c r="A10" s="0" t="n">
        <v>8</v>
      </c>
      <c r="B10" s="0" t="str">
        <f aca="false">INDEX(AnnualGroup_Sold_CY!$A$3:$A$182,MATCH(A10,AnnualGroup_Sold_CY!$J$3:$J$182,0))</f>
        <v>ADANI GREEN ENERGY (ALL SPVs)</v>
      </c>
      <c r="C10" s="2" t="n">
        <f aca="false">INDEX(AnnualGroup_Sold_CY!$B$3:$B$182,MATCH($B10,AnnualGroup_Sold_CY!$A$3:$A$182,0))</f>
        <v>28.52</v>
      </c>
      <c r="D10" s="2" t="n">
        <f aca="false">INDEX(AnnualGroup_Sold_CY!$C$3:$C$182,MATCH($B10,AnnualGroup_Sold_CY!$A$3:$A$182,0))</f>
        <v>8.03</v>
      </c>
      <c r="E10" s="2" t="n">
        <f aca="false">INDEX(AnnualGroup_Sold_CY!$D$3:$D$182,MATCH($B10,AnnualGroup_Sold_CY!$A$3:$A$182,0))</f>
        <v>93.11</v>
      </c>
      <c r="F10" s="2" t="n">
        <f aca="false">INDEX(AnnualGroup_Sold_CY!$E$3:$E$182,MATCH($B10,AnnualGroup_Sold_CY!$A$3:$A$182,0))</f>
        <v>309.64</v>
      </c>
      <c r="G10" s="2" t="n">
        <f aca="false">INDEX(AnnualGroup_Sold_CY!$F$3:$F$182,MATCH($B10,AnnualGroup_Sold_CY!$A$3:$A$182,0))</f>
        <v>1952.1</v>
      </c>
      <c r="H10" s="2" t="n">
        <f aca="false">INDEX(AnnualGroup_Sold_CY!$G$3:$G$182,MATCH($B10,AnnualGroup_Sold_CY!$A$3:$A$182,0))</f>
        <v>7099.59</v>
      </c>
      <c r="I10" s="2" t="n">
        <f aca="false">INDEX(AnnualGroup_Sold_CY!$H$3:$H$182,MATCH($B10,AnnualGroup_Sold_CY!$A$3:$A$182,0))</f>
        <v>2687.94</v>
      </c>
      <c r="J10" s="2" t="n">
        <f aca="false">INDEX(AnnualGroup_Sold_CY!$I$3:$I$182,MATCH($B10,AnnualGroup_Sold_CY!$A$3:$A$182,0))</f>
        <v>12178.93</v>
      </c>
    </row>
    <row r="11" customFormat="false" ht="15" hidden="false" customHeight="false" outlineLevel="0" collapsed="false">
      <c r="A11" s="0" t="n">
        <v>9</v>
      </c>
      <c r="B11" s="0" t="str">
        <f aca="false">INDEX(AnnualGroup_Sold_CY!$A$3:$A$182,MATCH(A11,AnnualGroup_Sold_CY!$J$3:$J$182,0))</f>
        <v>MADHYA PRADESH</v>
      </c>
      <c r="C11" s="2" t="n">
        <f aca="false">INDEX(AnnualGroup_Sold_CY!$B$3:$B$182,MATCH($B11,AnnualGroup_Sold_CY!$A$3:$A$182,0))</f>
        <v>1791.95</v>
      </c>
      <c r="D11" s="2" t="n">
        <f aca="false">INDEX(AnnualGroup_Sold_CY!$C$3:$C$182,MATCH($B11,AnnualGroup_Sold_CY!$A$3:$A$182,0))</f>
        <v>2556.96</v>
      </c>
      <c r="E11" s="2" t="n">
        <f aca="false">INDEX(AnnualGroup_Sold_CY!$D$3:$D$182,MATCH($B11,AnnualGroup_Sold_CY!$A$3:$A$182,0))</f>
        <v>2528.98</v>
      </c>
      <c r="F11" s="2" t="n">
        <f aca="false">INDEX(AnnualGroup_Sold_CY!$E$3:$E$182,MATCH($B11,AnnualGroup_Sold_CY!$A$3:$A$182,0))</f>
        <v>1539.32</v>
      </c>
      <c r="G11" s="2" t="n">
        <f aca="false">INDEX(AnnualGroup_Sold_CY!$F$3:$F$182,MATCH($B11,AnnualGroup_Sold_CY!$A$3:$A$182,0))</f>
        <v>1528.65</v>
      </c>
      <c r="H11" s="2" t="n">
        <f aca="false">INDEX(AnnualGroup_Sold_CY!$G$3:$G$182,MATCH($B11,AnnualGroup_Sold_CY!$A$3:$A$182,0))</f>
        <v>1762.13</v>
      </c>
      <c r="I11" s="2" t="n">
        <f aca="false">INDEX(AnnualGroup_Sold_CY!$H$3:$H$182,MATCH($B11,AnnualGroup_Sold_CY!$A$3:$A$182,0))</f>
        <v>383.95</v>
      </c>
      <c r="J11" s="2" t="n">
        <f aca="false">INDEX(AnnualGroup_Sold_CY!$I$3:$I$182,MATCH($B11,AnnualGroup_Sold_CY!$A$3:$A$182,0))</f>
        <v>12091.94</v>
      </c>
    </row>
    <row r="12" customFormat="false" ht="15" hidden="false" customHeight="false" outlineLevel="0" collapsed="false">
      <c r="A12" s="0" t="n">
        <v>10</v>
      </c>
      <c r="B12" s="0" t="str">
        <f aca="false">INDEX(AnnualGroup_Sold_CY!$A$3:$A$182,MATCH(A12,AnnualGroup_Sold_CY!$J$3:$J$182,0))</f>
        <v>HIMACHAL PRADESH</v>
      </c>
      <c r="C12" s="2" t="n">
        <f aca="false">INDEX(AnnualGroup_Sold_CY!$B$3:$B$182,MATCH($B12,AnnualGroup_Sold_CY!$A$3:$A$182,0))</f>
        <v>3088.63</v>
      </c>
      <c r="D12" s="2" t="n">
        <f aca="false">INDEX(AnnualGroup_Sold_CY!$C$3:$C$182,MATCH($B12,AnnualGroup_Sold_CY!$A$3:$A$182,0))</f>
        <v>2502.79</v>
      </c>
      <c r="E12" s="2" t="n">
        <f aca="false">INDEX(AnnualGroup_Sold_CY!$D$3:$D$182,MATCH($B12,AnnualGroup_Sold_CY!$A$3:$A$182,0))</f>
        <v>1319.6</v>
      </c>
      <c r="F12" s="2" t="n">
        <f aca="false">INDEX(AnnualGroup_Sold_CY!$E$3:$E$182,MATCH($B12,AnnualGroup_Sold_CY!$A$3:$A$182,0))</f>
        <v>1162.91</v>
      </c>
      <c r="G12" s="2" t="n">
        <f aca="false">INDEX(AnnualGroup_Sold_CY!$F$3:$F$182,MATCH($B12,AnnualGroup_Sold_CY!$A$3:$A$182,0))</f>
        <v>1674.63</v>
      </c>
      <c r="H12" s="2" t="n">
        <f aca="false">INDEX(AnnualGroup_Sold_CY!$G$3:$G$182,MATCH($B12,AnnualGroup_Sold_CY!$A$3:$A$182,0))</f>
        <v>1324.05</v>
      </c>
      <c r="I12" s="2" t="n">
        <f aca="false">INDEX(AnnualGroup_Sold_CY!$H$3:$H$182,MATCH($B12,AnnualGroup_Sold_CY!$A$3:$A$182,0))</f>
        <v>187.72</v>
      </c>
      <c r="J12" s="2" t="n">
        <f aca="false">INDEX(AnnualGroup_Sold_CY!$I$3:$I$182,MATCH($B12,AnnualGroup_Sold_CY!$A$3:$A$182,0))</f>
        <v>11260.33</v>
      </c>
    </row>
    <row r="13" customFormat="false" ht="15" hidden="false" customHeight="false" outlineLevel="0" collapsed="false">
      <c r="A13" s="0" t="n">
        <v>11</v>
      </c>
      <c r="B13" s="0" t="str">
        <f aca="false">INDEX(AnnualGroup_Sold_CY!$A$3:$A$182,MATCH(A13,AnnualGroup_Sold_CY!$J$3:$J$182,0))</f>
        <v>SEIL ENERGY INDIA</v>
      </c>
      <c r="C13" s="2" t="n">
        <f aca="false">INDEX(AnnualGroup_Sold_CY!$B$3:$B$182,MATCH($B13,AnnualGroup_Sold_CY!$A$3:$A$182,0))</f>
        <v>3288.17</v>
      </c>
      <c r="D13" s="2" t="n">
        <f aca="false">INDEX(AnnualGroup_Sold_CY!$C$3:$C$182,MATCH($B13,AnnualGroup_Sold_CY!$A$3:$A$182,0))</f>
        <v>3408.24</v>
      </c>
      <c r="E13" s="2" t="n">
        <f aca="false">INDEX(AnnualGroup_Sold_CY!$D$3:$D$182,MATCH($B13,AnnualGroup_Sold_CY!$A$3:$A$182,0))</f>
        <v>1887.2</v>
      </c>
      <c r="F13" s="2" t="n">
        <f aca="false">INDEX(AnnualGroup_Sold_CY!$E$3:$E$182,MATCH($B13,AnnualGroup_Sold_CY!$A$3:$A$182,0))</f>
        <v>855.97</v>
      </c>
      <c r="G13" s="2" t="n">
        <f aca="false">INDEX(AnnualGroup_Sold_CY!$F$3:$F$182,MATCH($B13,AnnualGroup_Sold_CY!$A$3:$A$182,0))</f>
        <v>809.86</v>
      </c>
      <c r="H13" s="2" t="n">
        <f aca="false">INDEX(AnnualGroup_Sold_CY!$G$3:$G$182,MATCH($B13,AnnualGroup_Sold_CY!$A$3:$A$182,0))</f>
        <v>713.2</v>
      </c>
      <c r="I13" s="2" t="n">
        <f aca="false">INDEX(AnnualGroup_Sold_CY!$H$3:$H$182,MATCH($B13,AnnualGroup_Sold_CY!$A$3:$A$182,0))</f>
        <v>74.22</v>
      </c>
      <c r="J13" s="2" t="n">
        <f aca="false">INDEX(AnnualGroup_Sold_CY!$I$3:$I$182,MATCH($B13,AnnualGroup_Sold_CY!$A$3:$A$182,0))</f>
        <v>11036.86</v>
      </c>
    </row>
    <row r="14" customFormat="false" ht="15" hidden="false" customHeight="false" outlineLevel="0" collapsed="false">
      <c r="A14" s="0" t="n">
        <v>12</v>
      </c>
      <c r="B14" s="0" t="str">
        <f aca="false">INDEX(AnnualGroup_Sold_CY!$A$3:$A$182,MATCH(A14,AnnualGroup_Sold_CY!$J$3:$J$182,0))</f>
        <v>KARNATAKA</v>
      </c>
      <c r="C14" s="2" t="n">
        <f aca="false">INDEX(AnnualGroup_Sold_CY!$B$3:$B$182,MATCH($B14,AnnualGroup_Sold_CY!$A$3:$A$182,0))</f>
        <v>725.93</v>
      </c>
      <c r="D14" s="2" t="n">
        <f aca="false">INDEX(AnnualGroup_Sold_CY!$C$3:$C$182,MATCH($B14,AnnualGroup_Sold_CY!$A$3:$A$182,0))</f>
        <v>3006.33</v>
      </c>
      <c r="E14" s="2" t="n">
        <f aca="false">INDEX(AnnualGroup_Sold_CY!$D$3:$D$182,MATCH($B14,AnnualGroup_Sold_CY!$A$3:$A$182,0))</f>
        <v>2221.31</v>
      </c>
      <c r="F14" s="2" t="n">
        <f aca="false">INDEX(AnnualGroup_Sold_CY!$E$3:$E$182,MATCH($B14,AnnualGroup_Sold_CY!$A$3:$A$182,0))</f>
        <v>728.16</v>
      </c>
      <c r="G14" s="2" t="n">
        <f aca="false">INDEX(AnnualGroup_Sold_CY!$F$3:$F$182,MATCH($B14,AnnualGroup_Sold_CY!$A$3:$A$182,0))</f>
        <v>2036.65</v>
      </c>
      <c r="H14" s="2" t="n">
        <f aca="false">INDEX(AnnualGroup_Sold_CY!$G$3:$G$182,MATCH($B14,AnnualGroup_Sold_CY!$A$3:$A$182,0))</f>
        <v>1040.05</v>
      </c>
      <c r="I14" s="2" t="n">
        <f aca="false">INDEX(AnnualGroup_Sold_CY!$H$3:$H$182,MATCH($B14,AnnualGroup_Sold_CY!$A$3:$A$182,0))</f>
        <v>150.03</v>
      </c>
      <c r="J14" s="2" t="n">
        <f aca="false">INDEX(AnnualGroup_Sold_CY!$I$3:$I$182,MATCH($B14,AnnualGroup_Sold_CY!$A$3:$A$182,0))</f>
        <v>9908.46</v>
      </c>
    </row>
    <row r="15" customFormat="false" ht="15" hidden="false" customHeight="false" outlineLevel="0" collapsed="false">
      <c r="A15" s="0" t="n">
        <v>13</v>
      </c>
      <c r="B15" s="0" t="str">
        <f aca="false">INDEX(AnnualGroup_Sold_CY!$A$3:$A$182,MATCH(A15,AnnualGroup_Sold_CY!$J$3:$J$182,0))</f>
        <v>TEESTA URJA (TEESTA-III HEP)</v>
      </c>
      <c r="C15" s="2" t="n">
        <f aca="false">INDEX(AnnualGroup_Sold_CY!$B$3:$B$182,MATCH($B15,AnnualGroup_Sold_CY!$A$3:$A$182,0))</f>
        <v>4669.39</v>
      </c>
      <c r="D15" s="2" t="n">
        <f aca="false">INDEX(AnnualGroup_Sold_CY!$C$3:$C$182,MATCH($B15,AnnualGroup_Sold_CY!$A$3:$A$182,0))</f>
        <v>3024.68</v>
      </c>
      <c r="E15" s="2" t="n">
        <f aca="false">INDEX(AnnualGroup_Sold_CY!$D$3:$D$182,MATCH($B15,AnnualGroup_Sold_CY!$A$3:$A$182,0))</f>
        <v>1236.15</v>
      </c>
      <c r="F15" s="2" t="n">
        <f aca="false">INDEX(AnnualGroup_Sold_CY!$E$3:$E$182,MATCH($B15,AnnualGroup_Sold_CY!$A$3:$A$182,0))</f>
        <v>570.41</v>
      </c>
      <c r="G15" s="2" t="n">
        <f aca="false">INDEX(AnnualGroup_Sold_CY!$F$3:$F$182,MATCH($B15,AnnualGroup_Sold_CY!$A$3:$A$182,0))</f>
        <v>0</v>
      </c>
      <c r="H15" s="2" t="n">
        <f aca="false">INDEX(AnnualGroup_Sold_CY!$G$3:$G$182,MATCH($B15,AnnualGroup_Sold_CY!$A$3:$A$182,0))</f>
        <v>0</v>
      </c>
      <c r="I15" s="2" t="n">
        <f aca="false">INDEX(AnnualGroup_Sold_CY!$H$3:$H$182,MATCH($B15,AnnualGroup_Sold_CY!$A$3:$A$182,0))</f>
        <v>0</v>
      </c>
      <c r="J15" s="2" t="n">
        <f aca="false">INDEX(AnnualGroup_Sold_CY!$I$3:$I$182,MATCH($B15,AnnualGroup_Sold_CY!$A$3:$A$182,0))</f>
        <v>9500.63</v>
      </c>
    </row>
    <row r="16" customFormat="false" ht="15" hidden="false" customHeight="false" outlineLevel="0" collapsed="false">
      <c r="A16" s="0" t="n">
        <v>14</v>
      </c>
      <c r="B16" s="0" t="str">
        <f aca="false">INDEX(AnnualGroup_Sold_CY!$A$3:$A$182,MATCH(A16,AnnualGroup_Sold_CY!$J$3:$J$182,0))</f>
        <v>JAYPEE NIGRIE STPP</v>
      </c>
      <c r="C16" s="2" t="n">
        <f aca="false">INDEX(AnnualGroup_Sold_CY!$B$3:$B$182,MATCH($B16,AnnualGroup_Sold_CY!$A$3:$A$182,0))</f>
        <v>2380.6</v>
      </c>
      <c r="D16" s="2" t="n">
        <f aca="false">INDEX(AnnualGroup_Sold_CY!$C$3:$C$182,MATCH($B16,AnnualGroup_Sold_CY!$A$3:$A$182,0))</f>
        <v>1319.73</v>
      </c>
      <c r="E16" s="2" t="n">
        <f aca="false">INDEX(AnnualGroup_Sold_CY!$D$3:$D$182,MATCH($B16,AnnualGroup_Sold_CY!$A$3:$A$182,0))</f>
        <v>1151.04</v>
      </c>
      <c r="F16" s="2" t="n">
        <f aca="false">INDEX(AnnualGroup_Sold_CY!$E$3:$E$182,MATCH($B16,AnnualGroup_Sold_CY!$A$3:$A$182,0))</f>
        <v>1547.43</v>
      </c>
      <c r="G16" s="2" t="n">
        <f aca="false">INDEX(AnnualGroup_Sold_CY!$F$3:$F$182,MATCH($B16,AnnualGroup_Sold_CY!$A$3:$A$182,0))</f>
        <v>1416.25</v>
      </c>
      <c r="H16" s="2" t="n">
        <f aca="false">INDEX(AnnualGroup_Sold_CY!$G$3:$G$182,MATCH($B16,AnnualGroup_Sold_CY!$A$3:$A$182,0))</f>
        <v>1338.69</v>
      </c>
      <c r="I16" s="2" t="n">
        <f aca="false">INDEX(AnnualGroup_Sold_CY!$H$3:$H$182,MATCH($B16,AnnualGroup_Sold_CY!$A$3:$A$182,0))</f>
        <v>213.69</v>
      </c>
      <c r="J16" s="2" t="n">
        <f aca="false">INDEX(AnnualGroup_Sold_CY!$I$3:$I$182,MATCH($B16,AnnualGroup_Sold_CY!$A$3:$A$182,0))</f>
        <v>9367.43</v>
      </c>
    </row>
    <row r="17" customFormat="false" ht="15" hidden="false" customHeight="false" outlineLevel="0" collapsed="false">
      <c r="A17" s="0" t="n">
        <v>15</v>
      </c>
      <c r="B17" s="0" t="str">
        <f aca="false">INDEX(AnnualGroup_Sold_CY!$A$3:$A$182,MATCH(A17,AnnualGroup_Sold_CY!$J$3:$J$182,0))</f>
        <v>DELHI</v>
      </c>
      <c r="C17" s="2" t="n">
        <f aca="false">INDEX(AnnualGroup_Sold_CY!$B$3:$B$182,MATCH($B17,AnnualGroup_Sold_CY!$A$3:$A$182,0))</f>
        <v>868.92</v>
      </c>
      <c r="D17" s="2" t="n">
        <f aca="false">INDEX(AnnualGroup_Sold_CY!$C$3:$C$182,MATCH($B17,AnnualGroup_Sold_CY!$A$3:$A$182,0))</f>
        <v>1986.75</v>
      </c>
      <c r="E17" s="2" t="n">
        <f aca="false">INDEX(AnnualGroup_Sold_CY!$D$3:$D$182,MATCH($B17,AnnualGroup_Sold_CY!$A$3:$A$182,0))</f>
        <v>1323.71</v>
      </c>
      <c r="F17" s="2" t="n">
        <f aca="false">INDEX(AnnualGroup_Sold_CY!$E$3:$E$182,MATCH($B17,AnnualGroup_Sold_CY!$A$3:$A$182,0))</f>
        <v>1987.07</v>
      </c>
      <c r="G17" s="2" t="n">
        <f aca="false">INDEX(AnnualGroup_Sold_CY!$F$3:$F$182,MATCH($B17,AnnualGroup_Sold_CY!$A$3:$A$182,0))</f>
        <v>1461.56</v>
      </c>
      <c r="H17" s="2" t="n">
        <f aca="false">INDEX(AnnualGroup_Sold_CY!$G$3:$G$182,MATCH($B17,AnnualGroup_Sold_CY!$A$3:$A$182,0))</f>
        <v>1450.89</v>
      </c>
      <c r="I17" s="2" t="n">
        <f aca="false">INDEX(AnnualGroup_Sold_CY!$H$3:$H$182,MATCH($B17,AnnualGroup_Sold_CY!$A$3:$A$182,0))</f>
        <v>166.15</v>
      </c>
      <c r="J17" s="2" t="n">
        <f aca="false">INDEX(AnnualGroup_Sold_CY!$I$3:$I$182,MATCH($B17,AnnualGroup_Sold_CY!$A$3:$A$182,0))</f>
        <v>9245.05</v>
      </c>
    </row>
    <row r="18" customFormat="false" ht="15" hidden="false" customHeight="false" outlineLevel="0" collapsed="false">
      <c r="A18" s="0" t="n">
        <f aca="false">COUNTIF(AnnualGroup_Sold_CY!$I$3:$I$182,"&gt;0")-15</f>
        <v>165</v>
      </c>
      <c r="B18" s="4" t="str">
        <f aca="false">"OTHERS ("&amp;A18&amp;" groups)"</f>
        <v>OTHERS (165 groups)</v>
      </c>
      <c r="C18" s="2" t="n">
        <f aca="false">C19-SUM(C3:C17)</f>
        <v>21679.4</v>
      </c>
      <c r="D18" s="2" t="n">
        <f aca="false">D19-SUM(D3:D17)</f>
        <v>22671.364</v>
      </c>
      <c r="E18" s="2" t="n">
        <f aca="false">E19-SUM(E3:E17)</f>
        <v>18568.585</v>
      </c>
      <c r="F18" s="2" t="n">
        <f aca="false">F19-SUM(F3:F17)</f>
        <v>20121.261</v>
      </c>
      <c r="G18" s="2" t="n">
        <f aca="false">G19-SUM(G3:G17)</f>
        <v>23063.537</v>
      </c>
      <c r="H18" s="2" t="n">
        <f aca="false">H19-SUM(H3:H17)</f>
        <v>25122.9104</v>
      </c>
      <c r="I18" s="2" t="n">
        <f aca="false">I19-SUM(I3:I17)</f>
        <v>8334.688</v>
      </c>
      <c r="J18" s="2" t="n">
        <f aca="false">J19-SUM(J3:J17)</f>
        <v>139561.7454</v>
      </c>
    </row>
    <row r="19" customFormat="false" ht="15" hidden="false" customHeight="false" outlineLevel="0" collapsed="false">
      <c r="B19" s="4" t="s">
        <v>888</v>
      </c>
      <c r="C19" s="7" t="n">
        <f aca="false">AnnualGroup_Sold_CY!B183</f>
        <v>56426.36</v>
      </c>
      <c r="D19" s="7" t="n">
        <f aca="false">AnnualGroup_Sold_CY!C183</f>
        <v>65677.324</v>
      </c>
      <c r="E19" s="7" t="n">
        <f aca="false">AnnualGroup_Sold_CY!D183</f>
        <v>53792.735</v>
      </c>
      <c r="F19" s="7" t="n">
        <f aca="false">AnnualGroup_Sold_CY!E183</f>
        <v>52878.601</v>
      </c>
      <c r="G19" s="7" t="n">
        <f aca="false">AnnualGroup_Sold_CY!F183</f>
        <v>59306.487</v>
      </c>
      <c r="H19" s="7" t="n">
        <f aca="false">AnnualGroup_Sold_CY!G183</f>
        <v>60454.5004</v>
      </c>
      <c r="I19" s="7" t="n">
        <f aca="false">AnnualGroup_Sold_CY!H183</f>
        <v>19585.018</v>
      </c>
      <c r="J19" s="7" t="n">
        <f aca="false">AnnualGroup_Sold_CY!I183</f>
        <v>368121.0254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638</v>
      </c>
      <c r="C23" s="1" t="n">
        <v>2020</v>
      </c>
      <c r="D23" s="1" t="n">
        <v>2021</v>
      </c>
      <c r="E23" s="1" t="n">
        <v>2022</v>
      </c>
      <c r="F23" s="1" t="n">
        <v>2023</v>
      </c>
      <c r="G23" s="1" t="n">
        <v>2024</v>
      </c>
      <c r="H23" s="1" t="n">
        <v>2025</v>
      </c>
      <c r="I23" s="1" t="n">
        <v>2026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UTTAR PRADESH</v>
      </c>
      <c r="C24" s="3" t="n">
        <f aca="false">IF(C$19=0,0,C3/C$19*100)</f>
        <v>4.97946349897459</v>
      </c>
      <c r="D24" s="3" t="n">
        <f aca="false">IF(D$19=0,0,D3/D$19*100)</f>
        <v>10.1899401382431</v>
      </c>
      <c r="E24" s="3" t="n">
        <f aca="false">IF(E$19=0,0,E3/E$19*100)</f>
        <v>12.5550783019306</v>
      </c>
      <c r="F24" s="3" t="n">
        <f aca="false">IF(F$19=0,0,F3/F$19*100)</f>
        <v>14.4698608800184</v>
      </c>
      <c r="G24" s="3" t="n">
        <f aca="false">IF(G$19=0,0,G3/G$19*100)</f>
        <v>7.82108372057175</v>
      </c>
      <c r="H24" s="3" t="n">
        <f aca="false">IF(H$19=0,0,H3/H$19*100)</f>
        <v>6.69543205752801</v>
      </c>
      <c r="I24" s="3" t="n">
        <f aca="false">IF(I$19=0,0,I3/I$19*100)</f>
        <v>7.33504559454579</v>
      </c>
      <c r="J24" s="3" t="n">
        <f aca="false">IF(J$19=0,0,J3/J$19*100)</f>
        <v>9.24425872252827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ADANI POWER (ALL PLANTS)</v>
      </c>
      <c r="C25" s="3" t="n">
        <f aca="false">IF(C$19=0,0,C4/C$19*100)</f>
        <v>7.26559359845292</v>
      </c>
      <c r="D25" s="3" t="n">
        <f aca="false">IF(D$19=0,0,D4/D$19*100)</f>
        <v>3.59186376107528</v>
      </c>
      <c r="E25" s="3" t="n">
        <f aca="false">IF(E$19=0,0,E4/E$19*100)</f>
        <v>4.05761112536851</v>
      </c>
      <c r="F25" s="3" t="n">
        <f aca="false">IF(F$19=0,0,F4/F$19*100)</f>
        <v>7.17505744904257</v>
      </c>
      <c r="G25" s="3" t="n">
        <f aca="false">IF(G$19=0,0,G4/G$19*100)</f>
        <v>12.2362836969251</v>
      </c>
      <c r="H25" s="3" t="n">
        <f aca="false">IF(H$19=0,0,H4/H$19*100)</f>
        <v>8.13666471057298</v>
      </c>
      <c r="I25" s="3" t="n">
        <f aca="false">IF(I$19=0,0,I4/I$19*100)</f>
        <v>6.12861320832077</v>
      </c>
      <c r="J25" s="3" t="n">
        <f aca="false">IF(J$19=0,0,J4/J$19*100)</f>
        <v>7.01174293751709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JINDAL POWER LTD (BOTH STAGES)</v>
      </c>
      <c r="C26" s="3" t="n">
        <f aca="false">IF(C$19=0,0,C5/C$19*100)</f>
        <v>5.28432101592235</v>
      </c>
      <c r="D26" s="3" t="n">
        <f aca="false">IF(D$19=0,0,D5/D$19*100)</f>
        <v>4.75722792847041</v>
      </c>
      <c r="E26" s="3" t="n">
        <f aca="false">IF(E$19=0,0,E5/E$19*100)</f>
        <v>5.20507090780939</v>
      </c>
      <c r="F26" s="3" t="n">
        <f aca="false">IF(F$19=0,0,F5/F$19*100)</f>
        <v>4.40826715517682</v>
      </c>
      <c r="G26" s="3" t="n">
        <f aca="false">IF(G$19=0,0,G5/G$19*100)</f>
        <v>8.25380198290956</v>
      </c>
      <c r="H26" s="3" t="n">
        <f aca="false">IF(H$19=0,0,H5/H$19*100)</f>
        <v>8.18071436746171</v>
      </c>
      <c r="I26" s="3" t="n">
        <f aca="false">IF(I$19=0,0,I5/I$19*100)</f>
        <v>7.85176710075018</v>
      </c>
      <c r="J26" s="3" t="n">
        <f aca="false">IF(J$19=0,0,J5/J$19*100)</f>
        <v>6.14351488764488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ODISHA</v>
      </c>
      <c r="C27" s="3" t="n">
        <f aca="false">IF(C$19=0,0,C6/C$19*100)</f>
        <v>7.93441221443311</v>
      </c>
      <c r="D27" s="3" t="n">
        <f aca="false">IF(D$19=0,0,D6/D$19*100)</f>
        <v>5.33078966493824</v>
      </c>
      <c r="E27" s="3" t="n">
        <f aca="false">IF(E$19=0,0,E6/E$19*100)</f>
        <v>2.10318363622894</v>
      </c>
      <c r="F27" s="3" t="n">
        <f aca="false">IF(F$19=0,0,F6/F$19*100)</f>
        <v>2.50713894643317</v>
      </c>
      <c r="G27" s="3" t="n">
        <f aca="false">IF(G$19=0,0,G6/G$19*100)</f>
        <v>4.4639298901653</v>
      </c>
      <c r="H27" s="3" t="n">
        <f aca="false">IF(H$19=0,0,H6/H$19*100)</f>
        <v>4.47801235985402</v>
      </c>
      <c r="I27" s="3" t="n">
        <f aca="false">IF(I$19=0,0,I6/I$19*100)</f>
        <v>5.8162826299164</v>
      </c>
      <c r="J27" s="3" t="n">
        <f aca="false">IF(J$19=0,0,J6/J$19*100)</f>
        <v>4.59875932965387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CHHATTISGARH</v>
      </c>
      <c r="C28" s="3" t="n">
        <f aca="false">IF(C$19=0,0,C7/C$19*100)</f>
        <v>2.88856130361767</v>
      </c>
      <c r="D28" s="3" t="n">
        <f aca="false">IF(D$19=0,0,D7/D$19*100)</f>
        <v>2.81401538223451</v>
      </c>
      <c r="E28" s="3" t="n">
        <f aca="false">IF(E$19=0,0,E7/E$19*100)</f>
        <v>4.52189315155662</v>
      </c>
      <c r="F28" s="3" t="n">
        <f aca="false">IF(F$19=0,0,F7/F$19*100)</f>
        <v>7.102665216124</v>
      </c>
      <c r="G28" s="3" t="n">
        <f aca="false">IF(G$19=0,0,G7/G$19*100)</f>
        <v>5.71138196062768</v>
      </c>
      <c r="H28" s="3" t="n">
        <f aca="false">IF(H$19=0,0,H7/H$19*100)</f>
        <v>3.05897821959339</v>
      </c>
      <c r="I28" s="3" t="n">
        <f aca="false">IF(I$19=0,0,I7/I$19*100)</f>
        <v>4.29251584042455</v>
      </c>
      <c r="J28" s="3" t="n">
        <f aca="false">IF(J$19=0,0,J7/J$19*100)</f>
        <v>4.27672393417168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WEST BENGAL</v>
      </c>
      <c r="C29" s="3" t="n">
        <f aca="false">IF(C$19=0,0,C8/C$19*100)</f>
        <v>1.91729539172826</v>
      </c>
      <c r="D29" s="3" t="n">
        <f aca="false">IF(D$19=0,0,D8/D$19*100)</f>
        <v>7.95519622571712</v>
      </c>
      <c r="E29" s="3" t="n">
        <f aca="false">IF(E$19=0,0,E8/E$19*100)</f>
        <v>8.49482741489162</v>
      </c>
      <c r="F29" s="3" t="n">
        <f aca="false">IF(F$19=0,0,F8/F$19*100)</f>
        <v>2.5095217628772</v>
      </c>
      <c r="G29" s="3" t="n">
        <f aca="false">IF(G$19=0,0,G8/G$19*100)</f>
        <v>1.98044102662833</v>
      </c>
      <c r="H29" s="3" t="n">
        <f aca="false">IF(H$19=0,0,H8/H$19*100)</f>
        <v>1.29856337378648</v>
      </c>
      <c r="I29" s="3" t="n">
        <f aca="false">IF(I$19=0,0,I8/I$19*100)</f>
        <v>1.77906397635172</v>
      </c>
      <c r="J29" s="3" t="n">
        <f aca="false">IF(J$19=0,0,J8/J$19*100)</f>
        <v>3.94196989542559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BIHAR</v>
      </c>
      <c r="C30" s="3" t="n">
        <f aca="false">IF(C$19=0,0,C9/C$19*100)</f>
        <v>1.46171044880442</v>
      </c>
      <c r="D30" s="3" t="n">
        <f aca="false">IF(D$19=0,0,D9/D$19*100)</f>
        <v>3.71887868025804</v>
      </c>
      <c r="E30" s="3" t="n">
        <f aca="false">IF(E$19=0,0,E9/E$19*100)</f>
        <v>6.67984254751129</v>
      </c>
      <c r="F30" s="3" t="n">
        <f aca="false">IF(F$19=0,0,F9/F$19*100)</f>
        <v>7.32118461303468</v>
      </c>
      <c r="G30" s="3" t="n">
        <f aca="false">IF(G$19=0,0,G9/G$19*100)</f>
        <v>2.29947863882074</v>
      </c>
      <c r="H30" s="3" t="n">
        <f aca="false">IF(H$19=0,0,H9/H$19*100)</f>
        <v>2.23179414447696</v>
      </c>
      <c r="I30" s="3" t="n">
        <f aca="false">IF(I$19=0,0,I9/I$19*100)</f>
        <v>4.51242883718565</v>
      </c>
      <c r="J30" s="3" t="n">
        <f aca="false">IF(J$19=0,0,J9/J$19*100)</f>
        <v>3.89235577740516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ADANI GREEN ENERGY (ALL SPVs)</v>
      </c>
      <c r="C31" s="3" t="n">
        <f aca="false">IF(C$19=0,0,C10/C$19*100)</f>
        <v>0.0505437529551791</v>
      </c>
      <c r="D31" s="3" t="n">
        <f aca="false">IF(D$19=0,0,D10/D$19*100)</f>
        <v>0.0122264421126537</v>
      </c>
      <c r="E31" s="3" t="n">
        <f aca="false">IF(E$19=0,0,E10/E$19*100)</f>
        <v>0.173090288121621</v>
      </c>
      <c r="F31" s="3" t="n">
        <f aca="false">IF(F$19=0,0,F10/F$19*100)</f>
        <v>0.585567685499093</v>
      </c>
      <c r="G31" s="3" t="n">
        <f aca="false">IF(G$19=0,0,G10/G$19*100)</f>
        <v>3.29154549315996</v>
      </c>
      <c r="H31" s="3" t="n">
        <f aca="false">IF(H$19=0,0,H10/H$19*100)</f>
        <v>11.7436914589075</v>
      </c>
      <c r="I31" s="3" t="n">
        <f aca="false">IF(I$19=0,0,I10/I$19*100)</f>
        <v>13.7244704089626</v>
      </c>
      <c r="J31" s="3" t="n">
        <f aca="false">IF(J$19=0,0,J10/J$19*100)</f>
        <v>3.30840380191987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MADHYA PRADESH</v>
      </c>
      <c r="C32" s="3" t="n">
        <f aca="false">IF(C$19=0,0,C11/C$19*100)</f>
        <v>3.17573205147381</v>
      </c>
      <c r="D32" s="3" t="n">
        <f aca="false">IF(D$19=0,0,D11/D$19*100)</f>
        <v>3.89321586853935</v>
      </c>
      <c r="E32" s="3" t="n">
        <f aca="false">IF(E$19=0,0,E11/E$19*100)</f>
        <v>4.70134117553235</v>
      </c>
      <c r="F32" s="3" t="n">
        <f aca="false">IF(F$19=0,0,F11/F$19*100)</f>
        <v>2.91104524493755</v>
      </c>
      <c r="G32" s="3" t="n">
        <f aca="false">IF(G$19=0,0,G11/G$19*100)</f>
        <v>2.57754265566261</v>
      </c>
      <c r="H32" s="3" t="n">
        <f aca="false">IF(H$19=0,0,H11/H$19*100)</f>
        <v>2.91480367605519</v>
      </c>
      <c r="I32" s="3" t="n">
        <f aca="false">IF(I$19=0,0,I11/I$19*100)</f>
        <v>1.96042709789697</v>
      </c>
      <c r="J32" s="3" t="n">
        <f aca="false">IF(J$19=0,0,J11/J$19*100)</f>
        <v>3.28477298650924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HIMACHAL PRADESH</v>
      </c>
      <c r="C33" s="3" t="n">
        <f aca="false">IF(C$19=0,0,C12/C$19*100)</f>
        <v>5.47373603400964</v>
      </c>
      <c r="D33" s="3" t="n">
        <f aca="false">IF(D$19=0,0,D12/D$19*100)</f>
        <v>3.81073686863369</v>
      </c>
      <c r="E33" s="3" t="n">
        <f aca="false">IF(E$19=0,0,E12/E$19*100)</f>
        <v>2.45311936639771</v>
      </c>
      <c r="F33" s="3" t="n">
        <f aca="false">IF(F$19=0,0,F12/F$19*100)</f>
        <v>2.19920719914659</v>
      </c>
      <c r="G33" s="3" t="n">
        <f aca="false">IF(G$19=0,0,G12/G$19*100)</f>
        <v>2.82368773587955</v>
      </c>
      <c r="H33" s="3" t="n">
        <f aca="false">IF(H$19=0,0,H12/H$19*100)</f>
        <v>2.19015952698205</v>
      </c>
      <c r="I33" s="3" t="n">
        <f aca="false">IF(I$19=0,0,I12/I$19*100)</f>
        <v>0.958487758346712</v>
      </c>
      <c r="J33" s="3" t="n">
        <f aca="false">IF(J$19=0,0,J12/J$19*100)</f>
        <v>3.0588663029406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SEIL ENERGY INDIA</v>
      </c>
      <c r="C34" s="3" t="n">
        <f aca="false">IF(C$19=0,0,C13/C$19*100)</f>
        <v>5.8273650825607</v>
      </c>
      <c r="D34" s="3" t="n">
        <f aca="false">IF(D$19=0,0,D13/D$19*100)</f>
        <v>5.18937099203372</v>
      </c>
      <c r="E34" s="3" t="n">
        <f aca="false">IF(E$19=0,0,E13/E$19*100)</f>
        <v>3.50828043972852</v>
      </c>
      <c r="F34" s="3" t="n">
        <f aca="false">IF(F$19=0,0,F13/F$19*100)</f>
        <v>1.6187455488847</v>
      </c>
      <c r="G34" s="3" t="n">
        <f aca="false">IF(G$19=0,0,G13/G$19*100)</f>
        <v>1.36555044981842</v>
      </c>
      <c r="H34" s="3" t="n">
        <f aca="false">IF(H$19=0,0,H13/H$19*100)</f>
        <v>1.17973020251773</v>
      </c>
      <c r="I34" s="3" t="n">
        <f aca="false">IF(I$19=0,0,I13/I$19*100)</f>
        <v>0.378963144174797</v>
      </c>
      <c r="J34" s="3" t="n">
        <f aca="false">IF(J$19=0,0,J13/J$19*100)</f>
        <v>2.99816072391066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KARNATAKA</v>
      </c>
      <c r="C35" s="3" t="n">
        <f aca="false">IF(C$19=0,0,C14/C$19*100)</f>
        <v>1.28650864595909</v>
      </c>
      <c r="D35" s="3" t="n">
        <f aca="false">IF(D$19=0,0,D14/D$19*100)</f>
        <v>4.57742462223339</v>
      </c>
      <c r="E35" s="3" t="n">
        <f aca="false">IF(E$19=0,0,E14/E$19*100)</f>
        <v>4.12938661698462</v>
      </c>
      <c r="F35" s="3" t="n">
        <f aca="false">IF(F$19=0,0,F14/F$19*100)</f>
        <v>1.3770409697488</v>
      </c>
      <c r="G35" s="3" t="n">
        <f aca="false">IF(G$19=0,0,G14/G$19*100)</f>
        <v>3.43410999879322</v>
      </c>
      <c r="H35" s="3" t="n">
        <f aca="false">IF(H$19=0,0,H14/H$19*100)</f>
        <v>1.72038474078598</v>
      </c>
      <c r="I35" s="3" t="n">
        <f aca="false">IF(I$19=0,0,I14/I$19*100)</f>
        <v>0.766044738891739</v>
      </c>
      <c r="J35" s="3" t="n">
        <f aca="false">IF(J$19=0,0,J14/J$19*100)</f>
        <v>2.69163109855882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TEESTA URJA (TEESTA-III HEP)</v>
      </c>
      <c r="C36" s="3" t="n">
        <f aca="false">IF(C$19=0,0,C15/C$19*100)</f>
        <v>8.27519265818316</v>
      </c>
      <c r="D36" s="3" t="n">
        <f aca="false">IF(D$19=0,0,D15/D$19*100)</f>
        <v>4.60536425022432</v>
      </c>
      <c r="E36" s="3" t="n">
        <f aca="false">IF(E$19=0,0,E15/E$19*100)</f>
        <v>2.29798689358331</v>
      </c>
      <c r="F36" s="3" t="n">
        <f aca="false">IF(F$19=0,0,F15/F$19*100)</f>
        <v>1.07871613320481</v>
      </c>
      <c r="G36" s="3" t="n">
        <f aca="false">IF(G$19=0,0,G15/G$19*100)</f>
        <v>0</v>
      </c>
      <c r="H36" s="3" t="n">
        <f aca="false">IF(H$19=0,0,H15/H$19*100)</f>
        <v>0</v>
      </c>
      <c r="I36" s="3" t="n">
        <f aca="false">IF(I$19=0,0,I15/I$19*100)</f>
        <v>0</v>
      </c>
      <c r="J36" s="3" t="n">
        <f aca="false">IF(J$19=0,0,J15/J$19*100)</f>
        <v>2.58084416386612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JAYPEE NIGRIE STPP</v>
      </c>
      <c r="C37" s="3" t="n">
        <f aca="false">IF(C$19=0,0,C16/C$19*100)</f>
        <v>4.21895015024893</v>
      </c>
      <c r="D37" s="3" t="n">
        <f aca="false">IF(D$19=0,0,D16/D$19*100)</f>
        <v>2.00941499991687</v>
      </c>
      <c r="E37" s="3" t="n">
        <f aca="false">IF(E$19=0,0,E16/E$19*100)</f>
        <v>2.13976850219644</v>
      </c>
      <c r="F37" s="3" t="n">
        <f aca="false">IF(F$19=0,0,F16/F$19*100)</f>
        <v>2.92638226189078</v>
      </c>
      <c r="G37" s="3" t="n">
        <f aca="false">IF(G$19=0,0,G16/G$19*100)</f>
        <v>2.38801870021403</v>
      </c>
      <c r="H37" s="3" t="n">
        <f aca="false">IF(H$19=0,0,H16/H$19*100)</f>
        <v>2.21437608638314</v>
      </c>
      <c r="I37" s="3" t="n">
        <f aca="false">IF(I$19=0,0,I16/I$19*100)</f>
        <v>1.09108911720173</v>
      </c>
      <c r="J37" s="3" t="n">
        <f aca="false">IF(J$19=0,0,J16/J$19*100)</f>
        <v>2.54466041156475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DELHI</v>
      </c>
      <c r="C38" s="3" t="n">
        <f aca="false">IF(C$19=0,0,C17/C$19*100)</f>
        <v>1.53991857706221</v>
      </c>
      <c r="D38" s="3" t="n">
        <f aca="false">IF(D$19=0,0,D17/D$19*100)</f>
        <v>3.02501667089847</v>
      </c>
      <c r="E38" s="3" t="n">
        <f aca="false">IF(E$19=0,0,E17/E$19*100)</f>
        <v>2.46075980334519</v>
      </c>
      <c r="F38" s="3" t="n">
        <f aca="false">IF(F$19=0,0,F17/F$19*100)</f>
        <v>3.75779608844039</v>
      </c>
      <c r="G38" s="3" t="n">
        <f aca="false">IF(G$19=0,0,G17/G$19*100)</f>
        <v>2.464418437059</v>
      </c>
      <c r="H38" s="3" t="n">
        <f aca="false">IF(H$19=0,0,H17/H$19*100)</f>
        <v>2.39997020966201</v>
      </c>
      <c r="I38" s="3" t="n">
        <f aca="false">IF(I$19=0,0,I17/I$19*100)</f>
        <v>0.848352551935362</v>
      </c>
      <c r="J38" s="3" t="n">
        <f aca="false">IF(J$19=0,0,J17/J$19*100)</f>
        <v>2.51141591001338</v>
      </c>
    </row>
    <row r="39" customFormat="false" ht="15" hidden="false" customHeight="false" outlineLevel="0" collapsed="false">
      <c r="A39" s="0" t="n">
        <f aca="false">A18</f>
        <v>165</v>
      </c>
      <c r="B39" s="0" t="str">
        <f aca="false">B18</f>
        <v>OTHERS (165 groups)</v>
      </c>
      <c r="C39" s="3" t="n">
        <f aca="false">IF(C$19=0,0,C18/C$19*100)</f>
        <v>38.420695575614</v>
      </c>
      <c r="D39" s="3" t="n">
        <f aca="false">IF(D$19=0,0,D18/D$19*100)</f>
        <v>34.5193175044708</v>
      </c>
      <c r="E39" s="3" t="n">
        <f aca="false">IF(E$19=0,0,E18/E$19*100)</f>
        <v>34.5187598288133</v>
      </c>
      <c r="F39" s="3" t="n">
        <f aca="false">IF(F$19=0,0,F18/F$19*100)</f>
        <v>38.0518028455405</v>
      </c>
      <c r="G39" s="3" t="n">
        <f aca="false">IF(G$19=0,0,G18/G$19*100)</f>
        <v>38.8887256127648</v>
      </c>
      <c r="H39" s="3" t="n">
        <f aca="false">IF(H$19=0,0,H18/H$19*100)</f>
        <v>41.5567248654329</v>
      </c>
      <c r="I39" s="3" t="n">
        <f aca="false">IF(I$19=0,0,I18/I$19*100)</f>
        <v>42.556447995095</v>
      </c>
      <c r="J39" s="3" t="n">
        <f aca="false">IF(J$19=0,0,J18/J$19*100)</f>
        <v>37.91191911637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914</v>
      </c>
      <c r="H1" s="5" t="s">
        <v>887</v>
      </c>
    </row>
    <row r="2" customFormat="false" ht="28.35" hidden="false" customHeight="false" outlineLevel="0" collapsed="false">
      <c r="A2" s="1" t="s">
        <v>637</v>
      </c>
      <c r="B2" s="1" t="n">
        <v>2020</v>
      </c>
      <c r="C2" s="1" t="n">
        <v>2021</v>
      </c>
      <c r="D2" s="1" t="n">
        <v>2022</v>
      </c>
      <c r="E2" s="1" t="n">
        <v>2023</v>
      </c>
      <c r="F2" s="1" t="n">
        <v>2024</v>
      </c>
      <c r="G2" s="1" t="n">
        <v>2025</v>
      </c>
      <c r="H2" s="1" t="n">
        <v>2026</v>
      </c>
      <c r="I2" s="1" t="s">
        <v>888</v>
      </c>
      <c r="J2" s="1" t="s">
        <v>889</v>
      </c>
      <c r="K2" s="1" t="s">
        <v>890</v>
      </c>
      <c r="L2" s="1" t="s">
        <v>891</v>
      </c>
      <c r="M2" s="1" t="s">
        <v>892</v>
      </c>
      <c r="N2" s="1" t="s">
        <v>893</v>
      </c>
      <c r="O2" s="1" t="s">
        <v>894</v>
      </c>
      <c r="P2" s="1" t="s">
        <v>895</v>
      </c>
      <c r="Q2" s="1" t="s">
        <v>896</v>
      </c>
    </row>
    <row r="3" customFormat="false" ht="15" hidden="false" customHeight="false" outlineLevel="0" collapsed="false">
      <c r="A3" s="0" t="s">
        <v>343</v>
      </c>
      <c r="B3" s="2" t="n">
        <f aca="false">ROUND(SUMIFS(Monthly_Purchased!$H$2:$H$2607,Monthly_Purchased!$F$2:$F$2607,$A3,Monthly_Purchased!$B$2:$B$2607,B$2),4)</f>
        <v>0</v>
      </c>
      <c r="C3" s="2" t="n">
        <f aca="false">ROUND(SUMIFS(Monthly_Purchased!$H$2:$H$2607,Monthly_Purchased!$F$2:$F$2607,$A3,Monthly_Purchased!$B$2:$B$2607,C$2),4)</f>
        <v>0</v>
      </c>
      <c r="D3" s="2" t="n">
        <f aca="false">ROUND(SUMIFS(Monthly_Purchased!$H$2:$H$2607,Monthly_Purchased!$F$2:$F$2607,$A3,Monthly_Purchased!$B$2:$B$2607,D$2),4)</f>
        <v>0</v>
      </c>
      <c r="E3" s="2" t="n">
        <f aca="false">ROUND(SUMIFS(Monthly_Purchased!$H$2:$H$2607,Monthly_Purchased!$F$2:$F$2607,$A3,Monthly_Purchased!$B$2:$B$2607,E$2),4)</f>
        <v>0</v>
      </c>
      <c r="F3" s="2" t="n">
        <f aca="false">ROUND(SUMIFS(Monthly_Purchased!$H$2:$H$2607,Monthly_Purchased!$F$2:$F$2607,$A3,Monthly_Purchased!$B$2:$B$2607,F$2),4)</f>
        <v>0</v>
      </c>
      <c r="G3" s="2" t="n">
        <f aca="false">ROUND(SUMIFS(Monthly_Purchased!$H$2:$H$2607,Monthly_Purchased!$F$2:$F$2607,$A3,Monthly_Purchased!$B$2:$B$2607,G$2),4)</f>
        <v>8.82</v>
      </c>
      <c r="H3" s="2" t="n">
        <f aca="false">ROUND(SUMIFS(Monthly_Purchased!$H$2:$H$2607,Monthly_Purchased!$F$2:$F$2607,$A3,Monthly_Purchased!$B$2:$B$2607,H$2),4)</f>
        <v>17.99</v>
      </c>
      <c r="I3" s="2" t="n">
        <f aca="false">ROUND(SUM(B3:H3),4)</f>
        <v>26.81</v>
      </c>
      <c r="J3" s="6" t="n">
        <f aca="false">RANK(I3,$I$3:$I$71,0)+COUNTIF($I$3:I3,I3)-1</f>
        <v>48</v>
      </c>
      <c r="K3" s="6" t="n">
        <f aca="false">RANK(B3,$B$3:$B$71,0)+COUNTIF($B$3:B3,B3)-1</f>
        <v>37</v>
      </c>
      <c r="L3" s="6" t="n">
        <f aca="false">RANK(C3,$C$3:$C$71,0)+COUNTIF($C$3:C3,C3)-1</f>
        <v>43</v>
      </c>
      <c r="M3" s="6" t="n">
        <f aca="false">RANK(D3,$D$3:$D$71,0)+COUNTIF($D$3:D3,D3)-1</f>
        <v>39</v>
      </c>
      <c r="N3" s="6" t="n">
        <f aca="false">RANK(E3,$E$3:$E$71,0)+COUNTIF($E$3:E3,E3)-1</f>
        <v>44</v>
      </c>
      <c r="O3" s="6" t="n">
        <f aca="false">RANK(F3,$F$3:$F$71,0)+COUNTIF($F$3:F3,F3)-1</f>
        <v>48</v>
      </c>
      <c r="P3" s="6" t="n">
        <f aca="false">RANK(G3,$G$3:$G$71,0)+COUNTIF($G$3:G3,G3)-1</f>
        <v>47</v>
      </c>
      <c r="Q3" s="6" t="n">
        <f aca="false">RANK(H3,$H$3:$H$71,0)+COUNTIF($H$3:H3,H3)-1</f>
        <v>34</v>
      </c>
    </row>
    <row r="4" customFormat="false" ht="15" hidden="false" customHeight="false" outlineLevel="0" collapsed="false">
      <c r="A4" s="0" t="s">
        <v>609</v>
      </c>
      <c r="B4" s="2" t="n">
        <f aca="false">ROUND(SUMIFS(Monthly_Purchased!$H$2:$H$2607,Monthly_Purchased!$F$2:$F$2607,$A4,Monthly_Purchased!$B$2:$B$2607,B$2),4)</f>
        <v>0</v>
      </c>
      <c r="C4" s="2" t="n">
        <f aca="false">ROUND(SUMIFS(Monthly_Purchased!$H$2:$H$2607,Monthly_Purchased!$F$2:$F$2607,$A4,Monthly_Purchased!$B$2:$B$2607,C$2),4)</f>
        <v>0</v>
      </c>
      <c r="D4" s="2" t="n">
        <f aca="false">ROUND(SUMIFS(Monthly_Purchased!$H$2:$H$2607,Monthly_Purchased!$F$2:$F$2607,$A4,Monthly_Purchased!$B$2:$B$2607,D$2),4)</f>
        <v>0</v>
      </c>
      <c r="E4" s="2" t="n">
        <f aca="false">ROUND(SUMIFS(Monthly_Purchased!$H$2:$H$2607,Monthly_Purchased!$F$2:$F$2607,$A4,Monthly_Purchased!$B$2:$B$2607,E$2),4)</f>
        <v>0</v>
      </c>
      <c r="F4" s="2" t="n">
        <f aca="false">ROUND(SUMIFS(Monthly_Purchased!$H$2:$H$2607,Monthly_Purchased!$F$2:$F$2607,$A4,Monthly_Purchased!$B$2:$B$2607,F$2),4)</f>
        <v>0</v>
      </c>
      <c r="G4" s="2" t="n">
        <f aca="false">ROUND(SUMIFS(Monthly_Purchased!$H$2:$H$2607,Monthly_Purchased!$F$2:$F$2607,$A4,Monthly_Purchased!$B$2:$B$2607,G$2),4)</f>
        <v>0</v>
      </c>
      <c r="H4" s="2" t="n">
        <f aca="false">ROUND(SUMIFS(Monthly_Purchased!$H$2:$H$2607,Monthly_Purchased!$F$2:$F$2607,$A4,Monthly_Purchased!$B$2:$B$2607,H$2),4)</f>
        <v>0.06</v>
      </c>
      <c r="I4" s="2" t="n">
        <f aca="false">ROUND(SUM(B4:H4),4)</f>
        <v>0.06</v>
      </c>
      <c r="J4" s="6" t="n">
        <f aca="false">RANK(I4,$I$3:$I$71,0)+COUNTIF($I$3:I4,I4)-1</f>
        <v>68</v>
      </c>
      <c r="K4" s="6" t="n">
        <f aca="false">RANK(B4,$B$3:$B$71,0)+COUNTIF($B$3:B4,B4)-1</f>
        <v>38</v>
      </c>
      <c r="L4" s="6" t="n">
        <f aca="false">RANK(C4,$C$3:$C$71,0)+COUNTIF($C$3:C4,C4)-1</f>
        <v>44</v>
      </c>
      <c r="M4" s="6" t="n">
        <f aca="false">RANK(D4,$D$3:$D$71,0)+COUNTIF($D$3:D4,D4)-1</f>
        <v>40</v>
      </c>
      <c r="N4" s="6" t="n">
        <f aca="false">RANK(E4,$E$3:$E$71,0)+COUNTIF($E$3:E4,E4)-1</f>
        <v>45</v>
      </c>
      <c r="O4" s="6" t="n">
        <f aca="false">RANK(F4,$F$3:$F$71,0)+COUNTIF($F$3:F4,F4)-1</f>
        <v>49</v>
      </c>
      <c r="P4" s="6" t="n">
        <f aca="false">RANK(G4,$G$3:$G$71,0)+COUNTIF($G$3:G4,G4)-1</f>
        <v>59</v>
      </c>
      <c r="Q4" s="6" t="n">
        <f aca="false">RANK(H4,$H$3:$H$71,0)+COUNTIF($H$3:H4,H4)-1</f>
        <v>47</v>
      </c>
    </row>
    <row r="5" customFormat="false" ht="15" hidden="false" customHeight="false" outlineLevel="0" collapsed="false">
      <c r="A5" s="0" t="s">
        <v>110</v>
      </c>
      <c r="B5" s="2" t="n">
        <f aca="false">ROUND(SUMIFS(Monthly_Purchased!$H$2:$H$2607,Monthly_Purchased!$F$2:$F$2607,$A5,Monthly_Purchased!$B$2:$B$2607,B$2),4)</f>
        <v>0</v>
      </c>
      <c r="C5" s="2" t="n">
        <f aca="false">ROUND(SUMIFS(Monthly_Purchased!$H$2:$H$2607,Monthly_Purchased!$F$2:$F$2607,$A5,Monthly_Purchased!$B$2:$B$2607,C$2),4)</f>
        <v>0</v>
      </c>
      <c r="D5" s="2" t="n">
        <f aca="false">ROUND(SUMIFS(Monthly_Purchased!$H$2:$H$2607,Monthly_Purchased!$F$2:$F$2607,$A5,Monthly_Purchased!$B$2:$B$2607,D$2),4)</f>
        <v>0</v>
      </c>
      <c r="E5" s="2" t="n">
        <f aca="false">ROUND(SUMIFS(Monthly_Purchased!$H$2:$H$2607,Monthly_Purchased!$F$2:$F$2607,$A5,Monthly_Purchased!$B$2:$B$2607,E$2),4)</f>
        <v>0</v>
      </c>
      <c r="F5" s="2" t="n">
        <f aca="false">ROUND(SUMIFS(Monthly_Purchased!$H$2:$H$2607,Monthly_Purchased!$F$2:$F$2607,$A5,Monthly_Purchased!$B$2:$B$2607,F$2),4)</f>
        <v>0</v>
      </c>
      <c r="G5" s="2" t="n">
        <f aca="false">ROUND(SUMIFS(Monthly_Purchased!$H$2:$H$2607,Monthly_Purchased!$F$2:$F$2607,$A5,Monthly_Purchased!$B$2:$B$2607,G$2),4)</f>
        <v>26.91</v>
      </c>
      <c r="H5" s="2" t="n">
        <f aca="false">ROUND(SUMIFS(Monthly_Purchased!$H$2:$H$2607,Monthly_Purchased!$F$2:$F$2607,$A5,Monthly_Purchased!$B$2:$B$2607,H$2),4)</f>
        <v>0</v>
      </c>
      <c r="I5" s="2" t="n">
        <f aca="false">ROUND(SUM(B5:H5),4)</f>
        <v>26.91</v>
      </c>
      <c r="J5" s="6" t="n">
        <f aca="false">RANK(I5,$I$3:$I$71,0)+COUNTIF($I$3:I5,I5)-1</f>
        <v>47</v>
      </c>
      <c r="K5" s="6" t="n">
        <f aca="false">RANK(B5,$B$3:$B$71,0)+COUNTIF($B$3:B5,B5)-1</f>
        <v>39</v>
      </c>
      <c r="L5" s="6" t="n">
        <f aca="false">RANK(C5,$C$3:$C$71,0)+COUNTIF($C$3:C5,C5)-1</f>
        <v>45</v>
      </c>
      <c r="M5" s="6" t="n">
        <f aca="false">RANK(D5,$D$3:$D$71,0)+COUNTIF($D$3:D5,D5)-1</f>
        <v>41</v>
      </c>
      <c r="N5" s="6" t="n">
        <f aca="false">RANK(E5,$E$3:$E$71,0)+COUNTIF($E$3:E5,E5)-1</f>
        <v>46</v>
      </c>
      <c r="O5" s="6" t="n">
        <f aca="false">RANK(F5,$F$3:$F$71,0)+COUNTIF($F$3:F5,F5)-1</f>
        <v>50</v>
      </c>
      <c r="P5" s="6" t="n">
        <f aca="false">RANK(G5,$G$3:$G$71,0)+COUNTIF($G$3:G5,G5)-1</f>
        <v>40</v>
      </c>
      <c r="Q5" s="6" t="n">
        <f aca="false">RANK(H5,$H$3:$H$71,0)+COUNTIF($H$3:H5,H5)-1</f>
        <v>48</v>
      </c>
    </row>
    <row r="6" customFormat="false" ht="15" hidden="false" customHeight="false" outlineLevel="0" collapsed="false">
      <c r="A6" s="0" t="s">
        <v>86</v>
      </c>
      <c r="B6" s="2" t="n">
        <f aca="false">ROUND(SUMIFS(Monthly_Purchased!$H$2:$H$2607,Monthly_Purchased!$F$2:$F$2607,$A6,Monthly_Purchased!$B$2:$B$2607,B$2),4)</f>
        <v>0</v>
      </c>
      <c r="C6" s="2" t="n">
        <f aca="false">ROUND(SUMIFS(Monthly_Purchased!$H$2:$H$2607,Monthly_Purchased!$F$2:$F$2607,$A6,Monthly_Purchased!$B$2:$B$2607,C$2),4)</f>
        <v>0</v>
      </c>
      <c r="D6" s="2" t="n">
        <f aca="false">ROUND(SUMIFS(Monthly_Purchased!$H$2:$H$2607,Monthly_Purchased!$F$2:$F$2607,$A6,Monthly_Purchased!$B$2:$B$2607,D$2),4)</f>
        <v>0</v>
      </c>
      <c r="E6" s="2" t="n">
        <f aca="false">ROUND(SUMIFS(Monthly_Purchased!$H$2:$H$2607,Monthly_Purchased!$F$2:$F$2607,$A6,Monthly_Purchased!$B$2:$B$2607,E$2),4)</f>
        <v>0</v>
      </c>
      <c r="F6" s="2" t="n">
        <f aca="false">ROUND(SUMIFS(Monthly_Purchased!$H$2:$H$2607,Monthly_Purchased!$F$2:$F$2607,$A6,Monthly_Purchased!$B$2:$B$2607,F$2),4)</f>
        <v>0</v>
      </c>
      <c r="G6" s="2" t="n">
        <f aca="false">ROUND(SUMIFS(Monthly_Purchased!$H$2:$H$2607,Monthly_Purchased!$F$2:$F$2607,$A6,Monthly_Purchased!$B$2:$B$2607,G$2),4)</f>
        <v>42.26</v>
      </c>
      <c r="H6" s="2" t="n">
        <f aca="false">ROUND(SUMIFS(Monthly_Purchased!$H$2:$H$2607,Monthly_Purchased!$F$2:$F$2607,$A6,Monthly_Purchased!$B$2:$B$2607,H$2),4)</f>
        <v>0</v>
      </c>
      <c r="I6" s="2" t="n">
        <f aca="false">ROUND(SUM(B6:H6),4)</f>
        <v>42.26</v>
      </c>
      <c r="J6" s="6" t="n">
        <f aca="false">RANK(I6,$I$3:$I$71,0)+COUNTIF($I$3:I6,I6)-1</f>
        <v>45</v>
      </c>
      <c r="K6" s="6" t="n">
        <f aca="false">RANK(B6,$B$3:$B$71,0)+COUNTIF($B$3:B6,B6)-1</f>
        <v>40</v>
      </c>
      <c r="L6" s="6" t="n">
        <f aca="false">RANK(C6,$C$3:$C$71,0)+COUNTIF($C$3:C6,C6)-1</f>
        <v>46</v>
      </c>
      <c r="M6" s="6" t="n">
        <f aca="false">RANK(D6,$D$3:$D$71,0)+COUNTIF($D$3:D6,D6)-1</f>
        <v>42</v>
      </c>
      <c r="N6" s="6" t="n">
        <f aca="false">RANK(E6,$E$3:$E$71,0)+COUNTIF($E$3:E6,E6)-1</f>
        <v>47</v>
      </c>
      <c r="O6" s="6" t="n">
        <f aca="false">RANK(F6,$F$3:$F$71,0)+COUNTIF($F$3:F6,F6)-1</f>
        <v>51</v>
      </c>
      <c r="P6" s="6" t="n">
        <f aca="false">RANK(G6,$G$3:$G$71,0)+COUNTIF($G$3:G6,G6)-1</f>
        <v>36</v>
      </c>
      <c r="Q6" s="6" t="n">
        <f aca="false">RANK(H6,$H$3:$H$71,0)+COUNTIF($H$3:H6,H6)-1</f>
        <v>49</v>
      </c>
    </row>
    <row r="7" customFormat="false" ht="15" hidden="false" customHeight="false" outlineLevel="0" collapsed="false">
      <c r="A7" s="0" t="s">
        <v>92</v>
      </c>
      <c r="B7" s="2" t="n">
        <f aca="false">ROUND(SUMIFS(Monthly_Purchased!$H$2:$H$2607,Monthly_Purchased!$F$2:$F$2607,$A7,Monthly_Purchased!$B$2:$B$2607,B$2),4)</f>
        <v>1010.68</v>
      </c>
      <c r="C7" s="2" t="n">
        <f aca="false">ROUND(SUMIFS(Monthly_Purchased!$H$2:$H$2607,Monthly_Purchased!$F$2:$F$2607,$A7,Monthly_Purchased!$B$2:$B$2607,C$2),4)</f>
        <v>644.32</v>
      </c>
      <c r="D7" s="2" t="n">
        <f aca="false">ROUND(SUMIFS(Monthly_Purchased!$H$2:$H$2607,Monthly_Purchased!$F$2:$F$2607,$A7,Monthly_Purchased!$B$2:$B$2607,D$2),4)</f>
        <v>1312.89</v>
      </c>
      <c r="E7" s="2" t="n">
        <f aca="false">ROUND(SUMIFS(Monthly_Purchased!$H$2:$H$2607,Monthly_Purchased!$F$2:$F$2607,$A7,Monthly_Purchased!$B$2:$B$2607,E$2),4)</f>
        <v>624.23</v>
      </c>
      <c r="F7" s="2" t="n">
        <f aca="false">ROUND(SUMIFS(Monthly_Purchased!$H$2:$H$2607,Monthly_Purchased!$F$2:$F$2607,$A7,Monthly_Purchased!$B$2:$B$2607,F$2),4)</f>
        <v>472.41</v>
      </c>
      <c r="G7" s="2" t="n">
        <f aca="false">ROUND(SUMIFS(Monthly_Purchased!$H$2:$H$2607,Monthly_Purchased!$F$2:$F$2607,$A7,Monthly_Purchased!$B$2:$B$2607,G$2),4)</f>
        <v>607.23</v>
      </c>
      <c r="H7" s="2" t="n">
        <f aca="false">ROUND(SUMIFS(Monthly_Purchased!$H$2:$H$2607,Monthly_Purchased!$F$2:$F$2607,$A7,Monthly_Purchased!$B$2:$B$2607,H$2),4)</f>
        <v>269.18</v>
      </c>
      <c r="I7" s="2" t="n">
        <f aca="false">ROUND(SUM(B7:H7),4)</f>
        <v>4940.94</v>
      </c>
      <c r="J7" s="6" t="n">
        <f aca="false">RANK(I7,$I$3:$I$71,0)+COUNTIF($I$3:I7,I7)-1</f>
        <v>17</v>
      </c>
      <c r="K7" s="6" t="n">
        <f aca="false">RANK(B7,$B$3:$B$71,0)+COUNTIF($B$3:B7,B7)-1</f>
        <v>14</v>
      </c>
      <c r="L7" s="6" t="n">
        <f aca="false">RANK(C7,$C$3:$C$71,0)+COUNTIF($C$3:C7,C7)-1</f>
        <v>17</v>
      </c>
      <c r="M7" s="6" t="n">
        <f aca="false">RANK(D7,$D$3:$D$71,0)+COUNTIF($D$3:D7,D7)-1</f>
        <v>13</v>
      </c>
      <c r="N7" s="6" t="n">
        <f aca="false">RANK(E7,$E$3:$E$71,0)+COUNTIF($E$3:E7,E7)-1</f>
        <v>18</v>
      </c>
      <c r="O7" s="6" t="n">
        <f aca="false">RANK(F7,$F$3:$F$71,0)+COUNTIF($F$3:F7,F7)-1</f>
        <v>22</v>
      </c>
      <c r="P7" s="6" t="n">
        <f aca="false">RANK(G7,$G$3:$G$71,0)+COUNTIF($G$3:G7,G7)-1</f>
        <v>18</v>
      </c>
      <c r="Q7" s="6" t="n">
        <f aca="false">RANK(H7,$H$3:$H$71,0)+COUNTIF($H$3:H7,H7)-1</f>
        <v>17</v>
      </c>
    </row>
    <row r="8" customFormat="false" ht="15" hidden="false" customHeight="false" outlineLevel="0" collapsed="false">
      <c r="A8" s="0" t="s">
        <v>38</v>
      </c>
      <c r="B8" s="2" t="n">
        <f aca="false">ROUND(SUMIFS(Monthly_Purchased!$H$2:$H$2607,Monthly_Purchased!$F$2:$F$2607,$A8,Monthly_Purchased!$B$2:$B$2607,B$2),4)</f>
        <v>7046.25</v>
      </c>
      <c r="C8" s="2" t="n">
        <f aca="false">ROUND(SUMIFS(Monthly_Purchased!$H$2:$H$2607,Monthly_Purchased!$F$2:$F$2607,$A8,Monthly_Purchased!$B$2:$B$2607,C$2),4)</f>
        <v>8888.06</v>
      </c>
      <c r="D8" s="2" t="n">
        <f aca="false">ROUND(SUMIFS(Monthly_Purchased!$H$2:$H$2607,Monthly_Purchased!$F$2:$F$2607,$A8,Monthly_Purchased!$B$2:$B$2607,D$2),4)</f>
        <v>5392.83</v>
      </c>
      <c r="E8" s="2" t="n">
        <f aca="false">ROUND(SUMIFS(Monthly_Purchased!$H$2:$H$2607,Monthly_Purchased!$F$2:$F$2607,$A8,Monthly_Purchased!$B$2:$B$2607,E$2),4)</f>
        <v>4236.12</v>
      </c>
      <c r="F8" s="2" t="n">
        <f aca="false">ROUND(SUMIFS(Monthly_Purchased!$H$2:$H$2607,Monthly_Purchased!$F$2:$F$2607,$A8,Monthly_Purchased!$B$2:$B$2607,F$2),4)</f>
        <v>2658.28</v>
      </c>
      <c r="G8" s="2" t="n">
        <f aca="false">ROUND(SUMIFS(Monthly_Purchased!$H$2:$H$2607,Monthly_Purchased!$F$2:$F$2607,$A8,Monthly_Purchased!$B$2:$B$2607,G$2),4)</f>
        <v>2468.6</v>
      </c>
      <c r="H8" s="2" t="n">
        <f aca="false">ROUND(SUMIFS(Monthly_Purchased!$H$2:$H$2607,Monthly_Purchased!$F$2:$F$2607,$A8,Monthly_Purchased!$B$2:$B$2607,H$2),4)</f>
        <v>510.45</v>
      </c>
      <c r="I8" s="2" t="n">
        <f aca="false">ROUND(SUM(B8:H8),4)</f>
        <v>31200.59</v>
      </c>
      <c r="J8" s="6" t="n">
        <f aca="false">RANK(I8,$I$3:$I$71,0)+COUNTIF($I$3:I8,I8)-1</f>
        <v>4</v>
      </c>
      <c r="K8" s="6" t="n">
        <f aca="false">RANK(B8,$B$3:$B$71,0)+COUNTIF($B$3:B8,B8)-1</f>
        <v>2</v>
      </c>
      <c r="L8" s="6" t="n">
        <f aca="false">RANK(C8,$C$3:$C$71,0)+COUNTIF($C$3:C8,C8)-1</f>
        <v>2</v>
      </c>
      <c r="M8" s="6" t="n">
        <f aca="false">RANK(D8,$D$3:$D$71,0)+COUNTIF($D$3:D8,D8)-1</f>
        <v>2</v>
      </c>
      <c r="N8" s="6" t="n">
        <f aca="false">RANK(E8,$E$3:$E$71,0)+COUNTIF($E$3:E8,E8)-1</f>
        <v>5</v>
      </c>
      <c r="O8" s="6" t="n">
        <f aca="false">RANK(F8,$F$3:$F$71,0)+COUNTIF($F$3:F8,F8)-1</f>
        <v>7</v>
      </c>
      <c r="P8" s="6" t="n">
        <f aca="false">RANK(G8,$G$3:$G$71,0)+COUNTIF($G$3:G8,G8)-1</f>
        <v>7</v>
      </c>
      <c r="Q8" s="6" t="n">
        <f aca="false">RANK(H8,$H$3:$H$71,0)+COUNTIF($H$3:H8,H8)-1</f>
        <v>11</v>
      </c>
    </row>
    <row r="9" customFormat="false" ht="15" hidden="false" customHeight="false" outlineLevel="0" collapsed="false">
      <c r="A9" s="0" t="s">
        <v>181</v>
      </c>
      <c r="B9" s="2" t="n">
        <f aca="false">ROUND(SUMIFS(Monthly_Purchased!$H$2:$H$2607,Monthly_Purchased!$F$2:$F$2607,$A9,Monthly_Purchased!$B$2:$B$2607,B$2),4)</f>
        <v>42.79</v>
      </c>
      <c r="C9" s="2" t="n">
        <f aca="false">ROUND(SUMIFS(Monthly_Purchased!$H$2:$H$2607,Monthly_Purchased!$F$2:$F$2607,$A9,Monthly_Purchased!$B$2:$B$2607,C$2),4)</f>
        <v>25.16</v>
      </c>
      <c r="D9" s="2" t="n">
        <f aca="false">ROUND(SUMIFS(Monthly_Purchased!$H$2:$H$2607,Monthly_Purchased!$F$2:$F$2607,$A9,Monthly_Purchased!$B$2:$B$2607,D$2),4)</f>
        <v>0.58</v>
      </c>
      <c r="E9" s="2" t="n">
        <f aca="false">ROUND(SUMIFS(Monthly_Purchased!$H$2:$H$2607,Monthly_Purchased!$F$2:$F$2607,$A9,Monthly_Purchased!$B$2:$B$2607,E$2),4)</f>
        <v>7.25</v>
      </c>
      <c r="F9" s="2" t="n">
        <f aca="false">ROUND(SUMIFS(Monthly_Purchased!$H$2:$H$2607,Monthly_Purchased!$F$2:$F$2607,$A9,Monthly_Purchased!$B$2:$B$2607,F$2),4)</f>
        <v>24.29</v>
      </c>
      <c r="G9" s="2" t="n">
        <f aca="false">ROUND(SUMIFS(Monthly_Purchased!$H$2:$H$2607,Monthly_Purchased!$F$2:$F$2607,$A9,Monthly_Purchased!$B$2:$B$2607,G$2),4)</f>
        <v>12.43</v>
      </c>
      <c r="H9" s="2" t="n">
        <f aca="false">ROUND(SUMIFS(Monthly_Purchased!$H$2:$H$2607,Monthly_Purchased!$F$2:$F$2607,$A9,Monthly_Purchased!$B$2:$B$2607,H$2),4)</f>
        <v>13.67</v>
      </c>
      <c r="I9" s="2" t="n">
        <f aca="false">ROUND(SUM(B9:H9),4)</f>
        <v>126.17</v>
      </c>
      <c r="J9" s="6" t="n">
        <f aca="false">RANK(I9,$I$3:$I$71,0)+COUNTIF($I$3:I9,I9)-1</f>
        <v>38</v>
      </c>
      <c r="K9" s="6" t="n">
        <f aca="false">RANK(B9,$B$3:$B$71,0)+COUNTIF($B$3:B9,B9)-1</f>
        <v>28</v>
      </c>
      <c r="L9" s="6" t="n">
        <f aca="false">RANK(C9,$C$3:$C$71,0)+COUNTIF($C$3:C9,C9)-1</f>
        <v>32</v>
      </c>
      <c r="M9" s="6" t="n">
        <f aca="false">RANK(D9,$D$3:$D$71,0)+COUNTIF($D$3:D9,D9)-1</f>
        <v>38</v>
      </c>
      <c r="N9" s="6" t="n">
        <f aca="false">RANK(E9,$E$3:$E$71,0)+COUNTIF($E$3:E9,E9)-1</f>
        <v>38</v>
      </c>
      <c r="O9" s="6" t="n">
        <f aca="false">RANK(F9,$F$3:$F$71,0)+COUNTIF($F$3:F9,F9)-1</f>
        <v>38</v>
      </c>
      <c r="P9" s="6" t="n">
        <f aca="false">RANK(G9,$G$3:$G$71,0)+COUNTIF($G$3:G9,G9)-1</f>
        <v>45</v>
      </c>
      <c r="Q9" s="6" t="n">
        <f aca="false">RANK(H9,$H$3:$H$71,0)+COUNTIF($H$3:H9,H9)-1</f>
        <v>36</v>
      </c>
    </row>
    <row r="10" customFormat="false" ht="15" hidden="false" customHeight="false" outlineLevel="0" collapsed="false">
      <c r="A10" s="0" t="s">
        <v>61</v>
      </c>
      <c r="B10" s="2" t="n">
        <f aca="false">ROUND(SUMIFS(Monthly_Purchased!$H$2:$H$2607,Monthly_Purchased!$F$2:$F$2607,$A10,Monthly_Purchased!$B$2:$B$2607,B$2),4)</f>
        <v>673.89</v>
      </c>
      <c r="C10" s="2" t="n">
        <f aca="false">ROUND(SUMIFS(Monthly_Purchased!$H$2:$H$2607,Monthly_Purchased!$F$2:$F$2607,$A10,Monthly_Purchased!$B$2:$B$2607,C$2),4)</f>
        <v>977.13</v>
      </c>
      <c r="D10" s="2" t="n">
        <f aca="false">ROUND(SUMIFS(Monthly_Purchased!$H$2:$H$2607,Monthly_Purchased!$F$2:$F$2607,$A10,Monthly_Purchased!$B$2:$B$2607,D$2),4)</f>
        <v>909.48</v>
      </c>
      <c r="E10" s="2" t="n">
        <f aca="false">ROUND(SUMIFS(Monthly_Purchased!$H$2:$H$2607,Monthly_Purchased!$F$2:$F$2607,$A10,Monthly_Purchased!$B$2:$B$2607,E$2),4)</f>
        <v>574</v>
      </c>
      <c r="F10" s="2" t="n">
        <f aca="false">ROUND(SUMIFS(Monthly_Purchased!$H$2:$H$2607,Monthly_Purchased!$F$2:$F$2607,$A10,Monthly_Purchased!$B$2:$B$2607,F$2),4)</f>
        <v>73.26</v>
      </c>
      <c r="G10" s="2" t="n">
        <f aca="false">ROUND(SUMIFS(Monthly_Purchased!$H$2:$H$2607,Monthly_Purchased!$F$2:$F$2607,$A10,Monthly_Purchased!$B$2:$B$2607,G$2),4)</f>
        <v>85.05</v>
      </c>
      <c r="H10" s="2" t="n">
        <f aca="false">ROUND(SUMIFS(Monthly_Purchased!$H$2:$H$2607,Monthly_Purchased!$F$2:$F$2607,$A10,Monthly_Purchased!$B$2:$B$2607,H$2),4)</f>
        <v>12.71</v>
      </c>
      <c r="I10" s="2" t="n">
        <f aca="false">ROUND(SUM(B10:H10),4)</f>
        <v>3305.52</v>
      </c>
      <c r="J10" s="6" t="n">
        <f aca="false">RANK(I10,$I$3:$I$71,0)+COUNTIF($I$3:I10,I10)-1</f>
        <v>23</v>
      </c>
      <c r="K10" s="6" t="n">
        <f aca="false">RANK(B10,$B$3:$B$71,0)+COUNTIF($B$3:B10,B10)-1</f>
        <v>17</v>
      </c>
      <c r="L10" s="6" t="n">
        <f aca="false">RANK(C10,$C$3:$C$71,0)+COUNTIF($C$3:C10,C10)-1</f>
        <v>14</v>
      </c>
      <c r="M10" s="6" t="n">
        <f aca="false">RANK(D10,$D$3:$D$71,0)+COUNTIF($D$3:D10,D10)-1</f>
        <v>16</v>
      </c>
      <c r="N10" s="6" t="n">
        <f aca="false">RANK(E10,$E$3:$E$71,0)+COUNTIF($E$3:E10,E10)-1</f>
        <v>20</v>
      </c>
      <c r="O10" s="6" t="n">
        <f aca="false">RANK(F10,$F$3:$F$71,0)+COUNTIF($F$3:F10,F10)-1</f>
        <v>33</v>
      </c>
      <c r="P10" s="6" t="n">
        <f aca="false">RANK(G10,$G$3:$G$71,0)+COUNTIF($G$3:G10,G10)-1</f>
        <v>30</v>
      </c>
      <c r="Q10" s="6" t="n">
        <f aca="false">RANK(H10,$H$3:$H$71,0)+COUNTIF($H$3:H10,H10)-1</f>
        <v>38</v>
      </c>
    </row>
    <row r="11" customFormat="false" ht="15" hidden="false" customHeight="false" outlineLevel="0" collapsed="false">
      <c r="A11" s="0" t="s">
        <v>272</v>
      </c>
      <c r="B11" s="2" t="n">
        <f aca="false">ROUND(SUMIFS(Monthly_Purchased!$H$2:$H$2607,Monthly_Purchased!$F$2:$F$2607,$A11,Monthly_Purchased!$B$2:$B$2607,B$2),4)</f>
        <v>0</v>
      </c>
      <c r="C11" s="2" t="n">
        <f aca="false">ROUND(SUMIFS(Monthly_Purchased!$H$2:$H$2607,Monthly_Purchased!$F$2:$F$2607,$A11,Monthly_Purchased!$B$2:$B$2607,C$2),4)</f>
        <v>21.88</v>
      </c>
      <c r="D11" s="2" t="n">
        <f aca="false">ROUND(SUMIFS(Monthly_Purchased!$H$2:$H$2607,Monthly_Purchased!$F$2:$F$2607,$A11,Monthly_Purchased!$B$2:$B$2607,D$2),4)</f>
        <v>38.08</v>
      </c>
      <c r="E11" s="2" t="n">
        <f aca="false">ROUND(SUMIFS(Monthly_Purchased!$H$2:$H$2607,Monthly_Purchased!$F$2:$F$2607,$A11,Monthly_Purchased!$B$2:$B$2607,E$2),4)</f>
        <v>21.824</v>
      </c>
      <c r="F11" s="2" t="n">
        <f aca="false">ROUND(SUMIFS(Monthly_Purchased!$H$2:$H$2607,Monthly_Purchased!$F$2:$F$2607,$A11,Monthly_Purchased!$B$2:$B$2607,F$2),4)</f>
        <v>172.16</v>
      </c>
      <c r="G11" s="2" t="n">
        <f aca="false">ROUND(SUMIFS(Monthly_Purchased!$H$2:$H$2607,Monthly_Purchased!$F$2:$F$2607,$A11,Monthly_Purchased!$B$2:$B$2607,G$2),4)</f>
        <v>13.31</v>
      </c>
      <c r="H11" s="2" t="n">
        <f aca="false">ROUND(SUMIFS(Monthly_Purchased!$H$2:$H$2607,Monthly_Purchased!$F$2:$F$2607,$A11,Monthly_Purchased!$B$2:$B$2607,H$2),4)</f>
        <v>0.07</v>
      </c>
      <c r="I11" s="2" t="n">
        <f aca="false">ROUND(SUM(B11:H11),4)</f>
        <v>267.324</v>
      </c>
      <c r="J11" s="6" t="n">
        <f aca="false">RANK(I11,$I$3:$I$71,0)+COUNTIF($I$3:I11,I11)-1</f>
        <v>34</v>
      </c>
      <c r="K11" s="6" t="n">
        <f aca="false">RANK(B11,$B$3:$B$71,0)+COUNTIF($B$3:B11,B11)-1</f>
        <v>41</v>
      </c>
      <c r="L11" s="6" t="n">
        <f aca="false">RANK(C11,$C$3:$C$71,0)+COUNTIF($C$3:C11,C11)-1</f>
        <v>33</v>
      </c>
      <c r="M11" s="6" t="n">
        <f aca="false">RANK(D11,$D$3:$D$71,0)+COUNTIF($D$3:D11,D11)-1</f>
        <v>32</v>
      </c>
      <c r="N11" s="6" t="n">
        <f aca="false">RANK(E11,$E$3:$E$71,0)+COUNTIF($E$3:E11,E11)-1</f>
        <v>35</v>
      </c>
      <c r="O11" s="6" t="n">
        <f aca="false">RANK(F11,$F$3:$F$71,0)+COUNTIF($F$3:F11,F11)-1</f>
        <v>27</v>
      </c>
      <c r="P11" s="6" t="n">
        <f aca="false">RANK(G11,$G$3:$G$71,0)+COUNTIF($G$3:G11,G11)-1</f>
        <v>44</v>
      </c>
      <c r="Q11" s="6" t="n">
        <f aca="false">RANK(H11,$H$3:$H$71,0)+COUNTIF($H$3:H11,H11)-1</f>
        <v>46</v>
      </c>
    </row>
    <row r="12" customFormat="false" ht="15" hidden="false" customHeight="false" outlineLevel="0" collapsed="false">
      <c r="A12" s="0" t="s">
        <v>45</v>
      </c>
      <c r="B12" s="2" t="n">
        <f aca="false">ROUND(SUMIFS(Monthly_Purchased!$H$2:$H$2607,Monthly_Purchased!$F$2:$F$2607,$A12,Monthly_Purchased!$B$2:$B$2607,B$2),4)</f>
        <v>1521.65</v>
      </c>
      <c r="C12" s="2" t="n">
        <f aca="false">ROUND(SUMIFS(Monthly_Purchased!$H$2:$H$2607,Monthly_Purchased!$F$2:$F$2607,$A12,Monthly_Purchased!$B$2:$B$2607,C$2),4)</f>
        <v>1072.48</v>
      </c>
      <c r="D12" s="2" t="n">
        <f aca="false">ROUND(SUMIFS(Monthly_Purchased!$H$2:$H$2607,Monthly_Purchased!$F$2:$F$2607,$A12,Monthly_Purchased!$B$2:$B$2607,D$2),4)</f>
        <v>147.65</v>
      </c>
      <c r="E12" s="2" t="n">
        <f aca="false">ROUND(SUMIFS(Monthly_Purchased!$H$2:$H$2607,Monthly_Purchased!$F$2:$F$2607,$A12,Monthly_Purchased!$B$2:$B$2607,E$2),4)</f>
        <v>145.92</v>
      </c>
      <c r="F12" s="2" t="n">
        <f aca="false">ROUND(SUMIFS(Monthly_Purchased!$H$2:$H$2607,Monthly_Purchased!$F$2:$F$2607,$A12,Monthly_Purchased!$B$2:$B$2607,F$2),4)</f>
        <v>286.88</v>
      </c>
      <c r="G12" s="2" t="n">
        <f aca="false">ROUND(SUMIFS(Monthly_Purchased!$H$2:$H$2607,Monthly_Purchased!$F$2:$F$2607,$A12,Monthly_Purchased!$B$2:$B$2607,G$2),4)</f>
        <v>285.31</v>
      </c>
      <c r="H12" s="2" t="n">
        <f aca="false">ROUND(SUMIFS(Monthly_Purchased!$H$2:$H$2607,Monthly_Purchased!$F$2:$F$2607,$A12,Monthly_Purchased!$B$2:$B$2607,H$2),4)</f>
        <v>94.37</v>
      </c>
      <c r="I12" s="2" t="n">
        <f aca="false">ROUND(SUM(B12:H12),4)</f>
        <v>3554.26</v>
      </c>
      <c r="J12" s="6" t="n">
        <f aca="false">RANK(I12,$I$3:$I$71,0)+COUNTIF($I$3:I12,I12)-1</f>
        <v>22</v>
      </c>
      <c r="K12" s="6" t="n">
        <f aca="false">RANK(B12,$B$3:$B$71,0)+COUNTIF($B$3:B12,B12)-1</f>
        <v>12</v>
      </c>
      <c r="L12" s="6" t="n">
        <f aca="false">RANK(C12,$C$3:$C$71,0)+COUNTIF($C$3:C12,C12)-1</f>
        <v>13</v>
      </c>
      <c r="M12" s="6" t="n">
        <f aca="false">RANK(D12,$D$3:$D$71,0)+COUNTIF($D$3:D12,D12)-1</f>
        <v>27</v>
      </c>
      <c r="N12" s="6" t="n">
        <f aca="false">RANK(E12,$E$3:$E$71,0)+COUNTIF($E$3:E12,E12)-1</f>
        <v>28</v>
      </c>
      <c r="O12" s="6" t="n">
        <f aca="false">RANK(F12,$F$3:$F$71,0)+COUNTIF($F$3:F12,F12)-1</f>
        <v>24</v>
      </c>
      <c r="P12" s="6" t="n">
        <f aca="false">RANK(G12,$G$3:$G$71,0)+COUNTIF($G$3:G12,G12)-1</f>
        <v>25</v>
      </c>
      <c r="Q12" s="6" t="n">
        <f aca="false">RANK(H12,$H$3:$H$71,0)+COUNTIF($H$3:H12,H12)-1</f>
        <v>23</v>
      </c>
    </row>
    <row r="13" customFormat="false" ht="15" hidden="false" customHeight="false" outlineLevel="0" collapsed="false">
      <c r="A13" s="0" t="s">
        <v>152</v>
      </c>
      <c r="B13" s="2" t="n">
        <f aca="false">ROUND(SUMIFS(Monthly_Purchased!$H$2:$H$2607,Monthly_Purchased!$F$2:$F$2607,$A13,Monthly_Purchased!$B$2:$B$2607,B$2),4)</f>
        <v>39.86</v>
      </c>
      <c r="C13" s="2" t="n">
        <f aca="false">ROUND(SUMIFS(Monthly_Purchased!$H$2:$H$2607,Monthly_Purchased!$F$2:$F$2607,$A13,Monthly_Purchased!$B$2:$B$2607,C$2),4)</f>
        <v>31.34</v>
      </c>
      <c r="D13" s="2" t="n">
        <f aca="false">ROUND(SUMIFS(Monthly_Purchased!$H$2:$H$2607,Monthly_Purchased!$F$2:$F$2607,$A13,Monthly_Purchased!$B$2:$B$2607,D$2),4)</f>
        <v>32.23</v>
      </c>
      <c r="E13" s="2" t="n">
        <f aca="false">ROUND(SUMIFS(Monthly_Purchased!$H$2:$H$2607,Monthly_Purchased!$F$2:$F$2607,$A13,Monthly_Purchased!$B$2:$B$2607,E$2),4)</f>
        <v>27</v>
      </c>
      <c r="F13" s="2" t="n">
        <f aca="false">ROUND(SUMIFS(Monthly_Purchased!$H$2:$H$2607,Monthly_Purchased!$F$2:$F$2607,$A13,Monthly_Purchased!$B$2:$B$2607,F$2),4)</f>
        <v>96.4</v>
      </c>
      <c r="G13" s="2" t="n">
        <f aca="false">ROUND(SUMIFS(Monthly_Purchased!$H$2:$H$2607,Monthly_Purchased!$F$2:$F$2607,$A13,Monthly_Purchased!$B$2:$B$2607,G$2),4)</f>
        <v>53.88</v>
      </c>
      <c r="H13" s="2" t="n">
        <f aca="false">ROUND(SUMIFS(Monthly_Purchased!$H$2:$H$2607,Monthly_Purchased!$F$2:$F$2607,$A13,Monthly_Purchased!$B$2:$B$2607,H$2),4)</f>
        <v>20.39</v>
      </c>
      <c r="I13" s="2" t="n">
        <f aca="false">ROUND(SUM(B13:H13),4)</f>
        <v>301.1</v>
      </c>
      <c r="J13" s="6" t="n">
        <f aca="false">RANK(I13,$I$3:$I$71,0)+COUNTIF($I$3:I13,I13)-1</f>
        <v>33</v>
      </c>
      <c r="K13" s="6" t="n">
        <f aca="false">RANK(B13,$B$3:$B$71,0)+COUNTIF($B$3:B13,B13)-1</f>
        <v>29</v>
      </c>
      <c r="L13" s="6" t="n">
        <f aca="false">RANK(C13,$C$3:$C$71,0)+COUNTIF($C$3:C13,C13)-1</f>
        <v>31</v>
      </c>
      <c r="M13" s="6" t="n">
        <f aca="false">RANK(D13,$D$3:$D$71,0)+COUNTIF($D$3:D13,D13)-1</f>
        <v>33</v>
      </c>
      <c r="N13" s="6" t="n">
        <f aca="false">RANK(E13,$E$3:$E$71,0)+COUNTIF($E$3:E13,E13)-1</f>
        <v>32</v>
      </c>
      <c r="O13" s="6" t="n">
        <f aca="false">RANK(F13,$F$3:$F$71,0)+COUNTIF($F$3:F13,F13)-1</f>
        <v>29</v>
      </c>
      <c r="P13" s="6" t="n">
        <f aca="false">RANK(G13,$G$3:$G$71,0)+COUNTIF($G$3:G13,G13)-1</f>
        <v>33</v>
      </c>
      <c r="Q13" s="6" t="n">
        <f aca="false">RANK(H13,$H$3:$H$71,0)+COUNTIF($H$3:H13,H13)-1</f>
        <v>33</v>
      </c>
    </row>
    <row r="14" customFormat="false" ht="15" hidden="false" customHeight="false" outlineLevel="0" collapsed="false">
      <c r="A14" s="0" t="s">
        <v>46</v>
      </c>
      <c r="B14" s="2" t="n">
        <f aca="false">ROUND(SUMIFS(Monthly_Purchased!$H$2:$H$2607,Monthly_Purchased!$F$2:$F$2607,$A14,Monthly_Purchased!$B$2:$B$2607,B$2),4)</f>
        <v>301.66</v>
      </c>
      <c r="C14" s="2" t="n">
        <f aca="false">ROUND(SUMIFS(Monthly_Purchased!$H$2:$H$2607,Monthly_Purchased!$F$2:$F$2607,$A14,Monthly_Purchased!$B$2:$B$2607,C$2),4)</f>
        <v>364.02</v>
      </c>
      <c r="D14" s="2" t="n">
        <f aca="false">ROUND(SUMIFS(Monthly_Purchased!$H$2:$H$2607,Monthly_Purchased!$F$2:$F$2607,$A14,Monthly_Purchased!$B$2:$B$2607,D$2),4)</f>
        <v>272.5</v>
      </c>
      <c r="E14" s="2" t="n">
        <f aca="false">ROUND(SUMIFS(Monthly_Purchased!$H$2:$H$2607,Monthly_Purchased!$F$2:$F$2607,$A14,Monthly_Purchased!$B$2:$B$2607,E$2),4)</f>
        <v>118.01</v>
      </c>
      <c r="F14" s="2" t="n">
        <f aca="false">ROUND(SUMIFS(Monthly_Purchased!$H$2:$H$2607,Monthly_Purchased!$F$2:$F$2607,$A14,Monthly_Purchased!$B$2:$B$2607,F$2),4)</f>
        <v>502.36</v>
      </c>
      <c r="G14" s="2" t="n">
        <f aca="false">ROUND(SUMIFS(Monthly_Purchased!$H$2:$H$2607,Monthly_Purchased!$F$2:$F$2607,$A14,Monthly_Purchased!$B$2:$B$2607,G$2),4)</f>
        <v>460.44</v>
      </c>
      <c r="H14" s="2" t="n">
        <f aca="false">ROUND(SUMIFS(Monthly_Purchased!$H$2:$H$2607,Monthly_Purchased!$F$2:$F$2607,$A14,Monthly_Purchased!$B$2:$B$2607,H$2),4)</f>
        <v>42.72</v>
      </c>
      <c r="I14" s="2" t="n">
        <f aca="false">ROUND(SUM(B14:H14),4)</f>
        <v>2061.71</v>
      </c>
      <c r="J14" s="6" t="n">
        <f aca="false">RANK(I14,$I$3:$I$71,0)+COUNTIF($I$3:I14,I14)-1</f>
        <v>24</v>
      </c>
      <c r="K14" s="6" t="n">
        <f aca="false">RANK(B14,$B$3:$B$71,0)+COUNTIF($B$3:B14,B14)-1</f>
        <v>22</v>
      </c>
      <c r="L14" s="6" t="n">
        <f aca="false">RANK(C14,$C$3:$C$71,0)+COUNTIF($C$3:C14,C14)-1</f>
        <v>21</v>
      </c>
      <c r="M14" s="6" t="n">
        <f aca="false">RANK(D14,$D$3:$D$71,0)+COUNTIF($D$3:D14,D14)-1</f>
        <v>22</v>
      </c>
      <c r="N14" s="6" t="n">
        <f aca="false">RANK(E14,$E$3:$E$71,0)+COUNTIF($E$3:E14,E14)-1</f>
        <v>30</v>
      </c>
      <c r="O14" s="6" t="n">
        <f aca="false">RANK(F14,$F$3:$F$71,0)+COUNTIF($F$3:F14,F14)-1</f>
        <v>21</v>
      </c>
      <c r="P14" s="6" t="n">
        <f aca="false">RANK(G14,$G$3:$G$71,0)+COUNTIF($G$3:G14,G14)-1</f>
        <v>21</v>
      </c>
      <c r="Q14" s="6" t="n">
        <f aca="false">RANK(H14,$H$3:$H$71,0)+COUNTIF($H$3:H14,H14)-1</f>
        <v>30</v>
      </c>
    </row>
    <row r="15" customFormat="false" ht="15" hidden="false" customHeight="false" outlineLevel="0" collapsed="false">
      <c r="A15" s="0" t="s">
        <v>196</v>
      </c>
      <c r="B15" s="2" t="n">
        <f aca="false">ROUND(SUMIFS(Monthly_Purchased!$H$2:$H$2607,Monthly_Purchased!$F$2:$F$2607,$A15,Monthly_Purchased!$B$2:$B$2607,B$2),4)</f>
        <v>0</v>
      </c>
      <c r="C15" s="2" t="n">
        <f aca="false">ROUND(SUMIFS(Monthly_Purchased!$H$2:$H$2607,Monthly_Purchased!$F$2:$F$2607,$A15,Monthly_Purchased!$B$2:$B$2607,C$2),4)</f>
        <v>0</v>
      </c>
      <c r="D15" s="2" t="n">
        <f aca="false">ROUND(SUMIFS(Monthly_Purchased!$H$2:$H$2607,Monthly_Purchased!$F$2:$F$2607,$A15,Monthly_Purchased!$B$2:$B$2607,D$2),4)</f>
        <v>0</v>
      </c>
      <c r="E15" s="2" t="n">
        <f aca="false">ROUND(SUMIFS(Monthly_Purchased!$H$2:$H$2607,Monthly_Purchased!$F$2:$F$2607,$A15,Monthly_Purchased!$B$2:$B$2607,E$2),4)</f>
        <v>0</v>
      </c>
      <c r="F15" s="2" t="n">
        <f aca="false">ROUND(SUMIFS(Monthly_Purchased!$H$2:$H$2607,Monthly_Purchased!$F$2:$F$2607,$A15,Monthly_Purchased!$B$2:$B$2607,F$2),4)</f>
        <v>0</v>
      </c>
      <c r="G15" s="2" t="n">
        <f aca="false">ROUND(SUMIFS(Monthly_Purchased!$H$2:$H$2607,Monthly_Purchased!$F$2:$F$2607,$A15,Monthly_Purchased!$B$2:$B$2607,G$2),4)</f>
        <v>20.38</v>
      </c>
      <c r="H15" s="2" t="n">
        <f aca="false">ROUND(SUMIFS(Monthly_Purchased!$H$2:$H$2607,Monthly_Purchased!$F$2:$F$2607,$A15,Monthly_Purchased!$B$2:$B$2607,H$2),4)</f>
        <v>0</v>
      </c>
      <c r="I15" s="2" t="n">
        <f aca="false">ROUND(SUM(B15:H15),4)</f>
        <v>20.38</v>
      </c>
      <c r="J15" s="6" t="n">
        <f aca="false">RANK(I15,$I$3:$I$71,0)+COUNTIF($I$3:I15,I15)-1</f>
        <v>51</v>
      </c>
      <c r="K15" s="6" t="n">
        <f aca="false">RANK(B15,$B$3:$B$71,0)+COUNTIF($B$3:B15,B15)-1</f>
        <v>42</v>
      </c>
      <c r="L15" s="6" t="n">
        <f aca="false">RANK(C15,$C$3:$C$71,0)+COUNTIF($C$3:C15,C15)-1</f>
        <v>47</v>
      </c>
      <c r="M15" s="6" t="n">
        <f aca="false">RANK(D15,$D$3:$D$71,0)+COUNTIF($D$3:D15,D15)-1</f>
        <v>43</v>
      </c>
      <c r="N15" s="6" t="n">
        <f aca="false">RANK(E15,$E$3:$E$71,0)+COUNTIF($E$3:E15,E15)-1</f>
        <v>48</v>
      </c>
      <c r="O15" s="6" t="n">
        <f aca="false">RANK(F15,$F$3:$F$71,0)+COUNTIF($F$3:F15,F15)-1</f>
        <v>52</v>
      </c>
      <c r="P15" s="6" t="n">
        <f aca="false">RANK(G15,$G$3:$G$71,0)+COUNTIF($G$3:G15,G15)-1</f>
        <v>43</v>
      </c>
      <c r="Q15" s="6" t="n">
        <f aca="false">RANK(H15,$H$3:$H$71,0)+COUNTIF($H$3:H15,H15)-1</f>
        <v>50</v>
      </c>
    </row>
    <row r="16" customFormat="false" ht="15" hidden="false" customHeight="false" outlineLevel="0" collapsed="false">
      <c r="A16" s="0" t="s">
        <v>84</v>
      </c>
      <c r="B16" s="2" t="n">
        <f aca="false">ROUND(SUMIFS(Monthly_Purchased!$H$2:$H$2607,Monthly_Purchased!$F$2:$F$2607,$A16,Monthly_Purchased!$B$2:$B$2607,B$2),4)</f>
        <v>0</v>
      </c>
      <c r="C16" s="2" t="n">
        <f aca="false">ROUND(SUMIFS(Monthly_Purchased!$H$2:$H$2607,Monthly_Purchased!$F$2:$F$2607,$A16,Monthly_Purchased!$B$2:$B$2607,C$2),4)</f>
        <v>0</v>
      </c>
      <c r="D16" s="2" t="n">
        <f aca="false">ROUND(SUMIFS(Monthly_Purchased!$H$2:$H$2607,Monthly_Purchased!$F$2:$F$2607,$A16,Monthly_Purchased!$B$2:$B$2607,D$2),4)</f>
        <v>0</v>
      </c>
      <c r="E16" s="2" t="n">
        <f aca="false">ROUND(SUMIFS(Monthly_Purchased!$H$2:$H$2607,Monthly_Purchased!$F$2:$F$2607,$A16,Monthly_Purchased!$B$2:$B$2607,E$2),4)</f>
        <v>0</v>
      </c>
      <c r="F16" s="2" t="n">
        <f aca="false">ROUND(SUMIFS(Monthly_Purchased!$H$2:$H$2607,Monthly_Purchased!$F$2:$F$2607,$A16,Monthly_Purchased!$B$2:$B$2607,F$2),4)</f>
        <v>0</v>
      </c>
      <c r="G16" s="2" t="n">
        <f aca="false">ROUND(SUMIFS(Monthly_Purchased!$H$2:$H$2607,Monthly_Purchased!$F$2:$F$2607,$A16,Monthly_Purchased!$B$2:$B$2607,G$2),4)</f>
        <v>0.57</v>
      </c>
      <c r="H16" s="2" t="n">
        <f aca="false">ROUND(SUMIFS(Monthly_Purchased!$H$2:$H$2607,Monthly_Purchased!$F$2:$F$2607,$A16,Monthly_Purchased!$B$2:$B$2607,H$2),4)</f>
        <v>0</v>
      </c>
      <c r="I16" s="2" t="n">
        <f aca="false">ROUND(SUM(B16:H16),4)</f>
        <v>0.57</v>
      </c>
      <c r="J16" s="6" t="n">
        <f aca="false">RANK(I16,$I$3:$I$71,0)+COUNTIF($I$3:I16,I16)-1</f>
        <v>65</v>
      </c>
      <c r="K16" s="6" t="n">
        <f aca="false">RANK(B16,$B$3:$B$71,0)+COUNTIF($B$3:B16,B16)-1</f>
        <v>43</v>
      </c>
      <c r="L16" s="6" t="n">
        <f aca="false">RANK(C16,$C$3:$C$71,0)+COUNTIF($C$3:C16,C16)-1</f>
        <v>48</v>
      </c>
      <c r="M16" s="6" t="n">
        <f aca="false">RANK(D16,$D$3:$D$71,0)+COUNTIF($D$3:D16,D16)-1</f>
        <v>44</v>
      </c>
      <c r="N16" s="6" t="n">
        <f aca="false">RANK(E16,$E$3:$E$71,0)+COUNTIF($E$3:E16,E16)-1</f>
        <v>49</v>
      </c>
      <c r="O16" s="6" t="n">
        <f aca="false">RANK(F16,$F$3:$F$71,0)+COUNTIF($F$3:F16,F16)-1</f>
        <v>53</v>
      </c>
      <c r="P16" s="6" t="n">
        <f aca="false">RANK(G16,$G$3:$G$71,0)+COUNTIF($G$3:G16,G16)-1</f>
        <v>56</v>
      </c>
      <c r="Q16" s="6" t="n">
        <f aca="false">RANK(H16,$H$3:$H$71,0)+COUNTIF($H$3:H16,H16)-1</f>
        <v>51</v>
      </c>
    </row>
    <row r="17" customFormat="false" ht="15" hidden="false" customHeight="false" outlineLevel="0" collapsed="false">
      <c r="A17" s="0" t="s">
        <v>48</v>
      </c>
      <c r="B17" s="2" t="n">
        <f aca="false">ROUND(SUMIFS(Monthly_Purchased!$H$2:$H$2607,Monthly_Purchased!$F$2:$F$2607,$A17,Monthly_Purchased!$B$2:$B$2607,B$2),4)</f>
        <v>2116.35</v>
      </c>
      <c r="C17" s="2" t="n">
        <f aca="false">ROUND(SUMIFS(Monthly_Purchased!$H$2:$H$2607,Monthly_Purchased!$F$2:$F$2607,$A17,Monthly_Purchased!$B$2:$B$2607,C$2),4)</f>
        <v>975.24</v>
      </c>
      <c r="D17" s="2" t="n">
        <f aca="false">ROUND(SUMIFS(Monthly_Purchased!$H$2:$H$2607,Monthly_Purchased!$F$2:$F$2607,$A17,Monthly_Purchased!$B$2:$B$2607,D$2),4)</f>
        <v>672.61</v>
      </c>
      <c r="E17" s="2" t="n">
        <f aca="false">ROUND(SUMIFS(Monthly_Purchased!$H$2:$H$2607,Monthly_Purchased!$F$2:$F$2607,$A17,Monthly_Purchased!$B$2:$B$2607,E$2),4)</f>
        <v>315.84</v>
      </c>
      <c r="F17" s="2" t="n">
        <f aca="false">ROUND(SUMIFS(Monthly_Purchased!$H$2:$H$2607,Monthly_Purchased!$F$2:$F$2607,$A17,Monthly_Purchased!$B$2:$B$2607,F$2),4)</f>
        <v>973.99</v>
      </c>
      <c r="G17" s="2" t="n">
        <f aca="false">ROUND(SUMIFS(Monthly_Purchased!$H$2:$H$2607,Monthly_Purchased!$F$2:$F$2607,$A17,Monthly_Purchased!$B$2:$B$2607,G$2),4)</f>
        <v>1117.92</v>
      </c>
      <c r="H17" s="2" t="n">
        <f aca="false">ROUND(SUMIFS(Monthly_Purchased!$H$2:$H$2607,Monthly_Purchased!$F$2:$F$2607,$A17,Monthly_Purchased!$B$2:$B$2607,H$2),4)</f>
        <v>349.17</v>
      </c>
      <c r="I17" s="2" t="n">
        <f aca="false">ROUND(SUM(B17:H17),4)</f>
        <v>6521.12</v>
      </c>
      <c r="J17" s="6" t="n">
        <f aca="false">RANK(I17,$I$3:$I$71,0)+COUNTIF($I$3:I17,I17)-1</f>
        <v>13</v>
      </c>
      <c r="K17" s="6" t="n">
        <f aca="false">RANK(B17,$B$3:$B$71,0)+COUNTIF($B$3:B17,B17)-1</f>
        <v>10</v>
      </c>
      <c r="L17" s="6" t="n">
        <f aca="false">RANK(C17,$C$3:$C$71,0)+COUNTIF($C$3:C17,C17)-1</f>
        <v>15</v>
      </c>
      <c r="M17" s="6" t="n">
        <f aca="false">RANK(D17,$D$3:$D$71,0)+COUNTIF($D$3:D17,D17)-1</f>
        <v>20</v>
      </c>
      <c r="N17" s="6" t="n">
        <f aca="false">RANK(E17,$E$3:$E$71,0)+COUNTIF($E$3:E17,E17)-1</f>
        <v>23</v>
      </c>
      <c r="O17" s="6" t="n">
        <f aca="false">RANK(F17,$F$3:$F$71,0)+COUNTIF($F$3:F17,F17)-1</f>
        <v>17</v>
      </c>
      <c r="P17" s="6" t="n">
        <f aca="false">RANK(G17,$G$3:$G$71,0)+COUNTIF($G$3:G17,G17)-1</f>
        <v>14</v>
      </c>
      <c r="Q17" s="6" t="n">
        <f aca="false">RANK(H17,$H$3:$H$71,0)+COUNTIF($H$3:H17,H17)-1</f>
        <v>16</v>
      </c>
    </row>
    <row r="18" customFormat="false" ht="15" hidden="false" customHeight="false" outlineLevel="0" collapsed="false">
      <c r="A18" s="0" t="s">
        <v>101</v>
      </c>
      <c r="B18" s="2" t="n">
        <f aca="false">ROUND(SUMIFS(Monthly_Purchased!$H$2:$H$2607,Monthly_Purchased!$F$2:$F$2607,$A18,Monthly_Purchased!$B$2:$B$2607,B$2),4)</f>
        <v>709.96</v>
      </c>
      <c r="C18" s="2" t="n">
        <f aca="false">ROUND(SUMIFS(Monthly_Purchased!$H$2:$H$2607,Monthly_Purchased!$F$2:$F$2607,$A18,Monthly_Purchased!$B$2:$B$2607,C$2),4)</f>
        <v>708.7</v>
      </c>
      <c r="D18" s="2" t="n">
        <f aca="false">ROUND(SUMIFS(Monthly_Purchased!$H$2:$H$2607,Monthly_Purchased!$F$2:$F$2607,$A18,Monthly_Purchased!$B$2:$B$2607,D$2),4)</f>
        <v>1003.85</v>
      </c>
      <c r="E18" s="2" t="n">
        <f aca="false">ROUND(SUMIFS(Monthly_Purchased!$H$2:$H$2607,Monthly_Purchased!$F$2:$F$2607,$A18,Monthly_Purchased!$B$2:$B$2607,E$2),4)</f>
        <v>971.58</v>
      </c>
      <c r="F18" s="2" t="n">
        <f aca="false">ROUND(SUMIFS(Monthly_Purchased!$H$2:$H$2607,Monthly_Purchased!$F$2:$F$2607,$A18,Monthly_Purchased!$B$2:$B$2607,F$2),4)</f>
        <v>1697.12</v>
      </c>
      <c r="G18" s="2" t="n">
        <f aca="false">ROUND(SUMIFS(Monthly_Purchased!$H$2:$H$2607,Monthly_Purchased!$F$2:$F$2607,$A18,Monthly_Purchased!$B$2:$B$2607,G$2),4)</f>
        <v>1196.03</v>
      </c>
      <c r="H18" s="2" t="n">
        <f aca="false">ROUND(SUMIFS(Monthly_Purchased!$H$2:$H$2607,Monthly_Purchased!$F$2:$F$2607,$A18,Monthly_Purchased!$B$2:$B$2607,H$2),4)</f>
        <v>224.83</v>
      </c>
      <c r="I18" s="2" t="n">
        <f aca="false">ROUND(SUM(B18:H18),4)</f>
        <v>6512.07</v>
      </c>
      <c r="J18" s="6" t="n">
        <f aca="false">RANK(I18,$I$3:$I$71,0)+COUNTIF($I$3:I18,I18)-1</f>
        <v>14</v>
      </c>
      <c r="K18" s="6" t="n">
        <f aca="false">RANK(B18,$B$3:$B$71,0)+COUNTIF($B$3:B18,B18)-1</f>
        <v>16</v>
      </c>
      <c r="L18" s="6" t="n">
        <f aca="false">RANK(C18,$C$3:$C$71,0)+COUNTIF($C$3:C18,C18)-1</f>
        <v>16</v>
      </c>
      <c r="M18" s="6" t="n">
        <f aca="false">RANK(D18,$D$3:$D$71,0)+COUNTIF($D$3:D18,D18)-1</f>
        <v>15</v>
      </c>
      <c r="N18" s="6" t="n">
        <f aca="false">RANK(E18,$E$3:$E$71,0)+COUNTIF($E$3:E18,E18)-1</f>
        <v>14</v>
      </c>
      <c r="O18" s="6" t="n">
        <f aca="false">RANK(F18,$F$3:$F$71,0)+COUNTIF($F$3:F18,F18)-1</f>
        <v>11</v>
      </c>
      <c r="P18" s="6" t="n">
        <f aca="false">RANK(G18,$G$3:$G$71,0)+COUNTIF($G$3:G18,G18)-1</f>
        <v>13</v>
      </c>
      <c r="Q18" s="6" t="n">
        <f aca="false">RANK(H18,$H$3:$H$71,0)+COUNTIF($H$3:H18,H18)-1</f>
        <v>19</v>
      </c>
    </row>
    <row r="19" customFormat="false" ht="15" hidden="false" customHeight="false" outlineLevel="0" collapsed="false">
      <c r="A19" s="0" t="s">
        <v>96</v>
      </c>
      <c r="B19" s="2" t="n">
        <f aca="false">ROUND(SUMIFS(Monthly_Purchased!$H$2:$H$2607,Monthly_Purchased!$F$2:$F$2607,$A19,Monthly_Purchased!$B$2:$B$2607,B$2),4)</f>
        <v>0</v>
      </c>
      <c r="C19" s="2" t="n">
        <f aca="false">ROUND(SUMIFS(Monthly_Purchased!$H$2:$H$2607,Monthly_Purchased!$F$2:$F$2607,$A19,Monthly_Purchased!$B$2:$B$2607,C$2),4)</f>
        <v>0</v>
      </c>
      <c r="D19" s="2" t="n">
        <f aca="false">ROUND(SUMIFS(Monthly_Purchased!$H$2:$H$2607,Monthly_Purchased!$F$2:$F$2607,$A19,Monthly_Purchased!$B$2:$B$2607,D$2),4)</f>
        <v>240.11</v>
      </c>
      <c r="E19" s="2" t="n">
        <f aca="false">ROUND(SUMIFS(Monthly_Purchased!$H$2:$H$2607,Monthly_Purchased!$F$2:$F$2607,$A19,Monthly_Purchased!$B$2:$B$2607,E$2),4)</f>
        <v>617.04</v>
      </c>
      <c r="F19" s="2" t="n">
        <f aca="false">ROUND(SUMIFS(Monthly_Purchased!$H$2:$H$2607,Monthly_Purchased!$F$2:$F$2607,$A19,Monthly_Purchased!$B$2:$B$2607,F$2),4)</f>
        <v>1376.05</v>
      </c>
      <c r="G19" s="2" t="n">
        <f aca="false">ROUND(SUMIFS(Monthly_Purchased!$H$2:$H$2607,Monthly_Purchased!$F$2:$F$2607,$A19,Monthly_Purchased!$B$2:$B$2607,G$2),4)</f>
        <v>1046.15</v>
      </c>
      <c r="H19" s="2" t="n">
        <f aca="false">ROUND(SUMIFS(Monthly_Purchased!$H$2:$H$2607,Monthly_Purchased!$F$2:$F$2607,$A19,Monthly_Purchased!$B$2:$B$2607,H$2),4)</f>
        <v>1431.28</v>
      </c>
      <c r="I19" s="2" t="n">
        <f aca="false">ROUND(SUM(B19:H19),4)</f>
        <v>4710.63</v>
      </c>
      <c r="J19" s="6" t="n">
        <f aca="false">RANK(I19,$I$3:$I$71,0)+COUNTIF($I$3:I19,I19)-1</f>
        <v>18</v>
      </c>
      <c r="K19" s="6" t="n">
        <f aca="false">RANK(B19,$B$3:$B$71,0)+COUNTIF($B$3:B19,B19)-1</f>
        <v>44</v>
      </c>
      <c r="L19" s="6" t="n">
        <f aca="false">RANK(C19,$C$3:$C$71,0)+COUNTIF($C$3:C19,C19)-1</f>
        <v>49</v>
      </c>
      <c r="M19" s="6" t="n">
        <f aca="false">RANK(D19,$D$3:$D$71,0)+COUNTIF($D$3:D19,D19)-1</f>
        <v>23</v>
      </c>
      <c r="N19" s="6" t="n">
        <f aca="false">RANK(E19,$E$3:$E$71,0)+COUNTIF($E$3:E19,E19)-1</f>
        <v>19</v>
      </c>
      <c r="O19" s="6" t="n">
        <f aca="false">RANK(F19,$F$3:$F$71,0)+COUNTIF($F$3:F19,F19)-1</f>
        <v>13</v>
      </c>
      <c r="P19" s="6" t="n">
        <f aca="false">RANK(G19,$G$3:$G$71,0)+COUNTIF($G$3:G19,G19)-1</f>
        <v>15</v>
      </c>
      <c r="Q19" s="6" t="n">
        <f aca="false">RANK(H19,$H$3:$H$71,0)+COUNTIF($H$3:H19,H19)-1</f>
        <v>4</v>
      </c>
    </row>
    <row r="20" customFormat="false" ht="15" hidden="false" customHeight="false" outlineLevel="0" collapsed="false">
      <c r="A20" s="0" t="s">
        <v>154</v>
      </c>
      <c r="B20" s="2" t="n">
        <f aca="false">ROUND(SUMIFS(Monthly_Purchased!$H$2:$H$2607,Monthly_Purchased!$F$2:$F$2607,$A20,Monthly_Purchased!$B$2:$B$2607,B$2),4)</f>
        <v>4.04</v>
      </c>
      <c r="C20" s="2" t="n">
        <f aca="false">ROUND(SUMIFS(Monthly_Purchased!$H$2:$H$2607,Monthly_Purchased!$F$2:$F$2607,$A20,Monthly_Purchased!$B$2:$B$2607,C$2),4)</f>
        <v>63</v>
      </c>
      <c r="D20" s="2" t="n">
        <f aca="false">ROUND(SUMIFS(Monthly_Purchased!$H$2:$H$2607,Monthly_Purchased!$F$2:$F$2607,$A20,Monthly_Purchased!$B$2:$B$2607,D$2),4)</f>
        <v>122.2</v>
      </c>
      <c r="E20" s="2" t="n">
        <f aca="false">ROUND(SUMIFS(Monthly_Purchased!$H$2:$H$2607,Monthly_Purchased!$F$2:$F$2607,$A20,Monthly_Purchased!$B$2:$B$2607,E$2),4)</f>
        <v>138.77</v>
      </c>
      <c r="F20" s="2" t="n">
        <f aca="false">ROUND(SUMIFS(Monthly_Purchased!$H$2:$H$2607,Monthly_Purchased!$F$2:$F$2607,$A20,Monthly_Purchased!$B$2:$B$2607,F$2),4)</f>
        <v>95.17</v>
      </c>
      <c r="G20" s="2" t="n">
        <f aca="false">ROUND(SUMIFS(Monthly_Purchased!$H$2:$H$2607,Monthly_Purchased!$F$2:$F$2607,$A20,Monthly_Purchased!$B$2:$B$2607,G$2),4)</f>
        <v>505.2</v>
      </c>
      <c r="H20" s="2" t="n">
        <f aca="false">ROUND(SUMIFS(Monthly_Purchased!$H$2:$H$2607,Monthly_Purchased!$F$2:$F$2607,$A20,Monthly_Purchased!$B$2:$B$2607,H$2),4)</f>
        <v>258.18</v>
      </c>
      <c r="I20" s="2" t="n">
        <f aca="false">ROUND(SUM(B20:H20),4)</f>
        <v>1186.56</v>
      </c>
      <c r="J20" s="6" t="n">
        <f aca="false">RANK(I20,$I$3:$I$71,0)+COUNTIF($I$3:I20,I20)-1</f>
        <v>27</v>
      </c>
      <c r="K20" s="6" t="n">
        <f aca="false">RANK(B20,$B$3:$B$71,0)+COUNTIF($B$3:B20,B20)-1</f>
        <v>33</v>
      </c>
      <c r="L20" s="6" t="n">
        <f aca="false">RANK(C20,$C$3:$C$71,0)+COUNTIF($C$3:C20,C20)-1</f>
        <v>30</v>
      </c>
      <c r="M20" s="6" t="n">
        <f aca="false">RANK(D20,$D$3:$D$71,0)+COUNTIF($D$3:D20,D20)-1</f>
        <v>29</v>
      </c>
      <c r="N20" s="6" t="n">
        <f aca="false">RANK(E20,$E$3:$E$71,0)+COUNTIF($E$3:E20,E20)-1</f>
        <v>29</v>
      </c>
      <c r="O20" s="6" t="n">
        <f aca="false">RANK(F20,$F$3:$F$71,0)+COUNTIF($F$3:F20,F20)-1</f>
        <v>30</v>
      </c>
      <c r="P20" s="6" t="n">
        <f aca="false">RANK(G20,$G$3:$G$71,0)+COUNTIF($G$3:G20,G20)-1</f>
        <v>20</v>
      </c>
      <c r="Q20" s="6" t="n">
        <f aca="false">RANK(H20,$H$3:$H$71,0)+COUNTIF($H$3:H20,H20)-1</f>
        <v>18</v>
      </c>
    </row>
    <row r="21" customFormat="false" ht="15" hidden="false" customHeight="false" outlineLevel="0" collapsed="false">
      <c r="A21" s="0" t="s">
        <v>119</v>
      </c>
      <c r="B21" s="2" t="n">
        <f aca="false">ROUND(SUMIFS(Monthly_Purchased!$H$2:$H$2607,Monthly_Purchased!$F$2:$F$2607,$A21,Monthly_Purchased!$B$2:$B$2607,B$2),4)</f>
        <v>80.45</v>
      </c>
      <c r="C21" s="2" t="n">
        <f aca="false">ROUND(SUMIFS(Monthly_Purchased!$H$2:$H$2607,Monthly_Purchased!$F$2:$F$2607,$A21,Monthly_Purchased!$B$2:$B$2607,C$2),4)</f>
        <v>104.66</v>
      </c>
      <c r="D21" s="2" t="n">
        <f aca="false">ROUND(SUMIFS(Monthly_Purchased!$H$2:$H$2607,Monthly_Purchased!$F$2:$F$2607,$A21,Monthly_Purchased!$B$2:$B$2607,D$2),4)</f>
        <v>123.5</v>
      </c>
      <c r="E21" s="2" t="n">
        <f aca="false">ROUND(SUMIFS(Monthly_Purchased!$H$2:$H$2607,Monthly_Purchased!$F$2:$F$2607,$A21,Monthly_Purchased!$B$2:$B$2607,E$2),4)</f>
        <v>202.27</v>
      </c>
      <c r="F21" s="2" t="n">
        <f aca="false">ROUND(SUMIFS(Monthly_Purchased!$H$2:$H$2607,Monthly_Purchased!$F$2:$F$2607,$A21,Monthly_Purchased!$B$2:$B$2607,F$2),4)</f>
        <v>148.85</v>
      </c>
      <c r="G21" s="2" t="n">
        <f aca="false">ROUND(SUMIFS(Monthly_Purchased!$H$2:$H$2607,Monthly_Purchased!$F$2:$F$2607,$A21,Monthly_Purchased!$B$2:$B$2607,G$2),4)</f>
        <v>1.402</v>
      </c>
      <c r="H21" s="2" t="n">
        <f aca="false">ROUND(SUMIFS(Monthly_Purchased!$H$2:$H$2607,Monthly_Purchased!$F$2:$F$2607,$A21,Monthly_Purchased!$B$2:$B$2607,H$2),4)</f>
        <v>0.5</v>
      </c>
      <c r="I21" s="2" t="n">
        <f aca="false">ROUND(SUM(B21:H21),4)</f>
        <v>661.632</v>
      </c>
      <c r="J21" s="6" t="n">
        <f aca="false">RANK(I21,$I$3:$I$71,0)+COUNTIF($I$3:I21,I21)-1</f>
        <v>30</v>
      </c>
      <c r="K21" s="6" t="n">
        <f aca="false">RANK(B21,$B$3:$B$71,0)+COUNTIF($B$3:B21,B21)-1</f>
        <v>26</v>
      </c>
      <c r="L21" s="6" t="n">
        <f aca="false">RANK(C21,$C$3:$C$71,0)+COUNTIF($C$3:C21,C21)-1</f>
        <v>28</v>
      </c>
      <c r="M21" s="6" t="n">
        <f aca="false">RANK(D21,$D$3:$D$71,0)+COUNTIF($D$3:D21,D21)-1</f>
        <v>28</v>
      </c>
      <c r="N21" s="6" t="n">
        <f aca="false">RANK(E21,$E$3:$E$71,0)+COUNTIF($E$3:E21,E21)-1</f>
        <v>24</v>
      </c>
      <c r="O21" s="6" t="n">
        <f aca="false">RANK(F21,$F$3:$F$71,0)+COUNTIF($F$3:F21,F21)-1</f>
        <v>28</v>
      </c>
      <c r="P21" s="6" t="n">
        <f aca="false">RANK(G21,$G$3:$G$71,0)+COUNTIF($G$3:G21,G21)-1</f>
        <v>53</v>
      </c>
      <c r="Q21" s="6" t="n">
        <f aca="false">RANK(H21,$H$3:$H$71,0)+COUNTIF($H$3:H21,H21)-1</f>
        <v>44</v>
      </c>
    </row>
    <row r="22" customFormat="false" ht="15" hidden="false" customHeight="false" outlineLevel="0" collapsed="false">
      <c r="A22" s="0" t="s">
        <v>482</v>
      </c>
      <c r="B22" s="2" t="n">
        <f aca="false">ROUND(SUMIFS(Monthly_Purchased!$H$2:$H$2607,Monthly_Purchased!$F$2:$F$2607,$A22,Monthly_Purchased!$B$2:$B$2607,B$2),4)</f>
        <v>0</v>
      </c>
      <c r="C22" s="2" t="n">
        <f aca="false">ROUND(SUMIFS(Monthly_Purchased!$H$2:$H$2607,Monthly_Purchased!$F$2:$F$2607,$A22,Monthly_Purchased!$B$2:$B$2607,C$2),4)</f>
        <v>0</v>
      </c>
      <c r="D22" s="2" t="n">
        <f aca="false">ROUND(SUMIFS(Monthly_Purchased!$H$2:$H$2607,Monthly_Purchased!$F$2:$F$2607,$A22,Monthly_Purchased!$B$2:$B$2607,D$2),4)</f>
        <v>0</v>
      </c>
      <c r="E22" s="2" t="n">
        <f aca="false">ROUND(SUMIFS(Monthly_Purchased!$H$2:$H$2607,Monthly_Purchased!$F$2:$F$2607,$A22,Monthly_Purchased!$B$2:$B$2607,E$2),4)</f>
        <v>0</v>
      </c>
      <c r="F22" s="2" t="n">
        <f aca="false">ROUND(SUMIFS(Monthly_Purchased!$H$2:$H$2607,Monthly_Purchased!$F$2:$F$2607,$A22,Monthly_Purchased!$B$2:$B$2607,F$2),4)</f>
        <v>13.48</v>
      </c>
      <c r="G22" s="2" t="n">
        <f aca="false">ROUND(SUMIFS(Monthly_Purchased!$H$2:$H$2607,Monthly_Purchased!$F$2:$F$2607,$A22,Monthly_Purchased!$B$2:$B$2607,G$2),4)</f>
        <v>3.912</v>
      </c>
      <c r="H22" s="2" t="n">
        <f aca="false">ROUND(SUMIFS(Monthly_Purchased!$H$2:$H$2607,Monthly_Purchased!$F$2:$F$2607,$A22,Monthly_Purchased!$B$2:$B$2607,H$2),4)</f>
        <v>0.27</v>
      </c>
      <c r="I22" s="2" t="n">
        <f aca="false">ROUND(SUM(B22:H22),4)</f>
        <v>17.662</v>
      </c>
      <c r="J22" s="6" t="n">
        <f aca="false">RANK(I22,$I$3:$I$71,0)+COUNTIF($I$3:I22,I22)-1</f>
        <v>52</v>
      </c>
      <c r="K22" s="6" t="n">
        <f aca="false">RANK(B22,$B$3:$B$71,0)+COUNTIF($B$3:B22,B22)-1</f>
        <v>45</v>
      </c>
      <c r="L22" s="6" t="n">
        <f aca="false">RANK(C22,$C$3:$C$71,0)+COUNTIF($C$3:C22,C22)-1</f>
        <v>50</v>
      </c>
      <c r="M22" s="6" t="n">
        <f aca="false">RANK(D22,$D$3:$D$71,0)+COUNTIF($D$3:D22,D22)-1</f>
        <v>45</v>
      </c>
      <c r="N22" s="6" t="n">
        <f aca="false">RANK(E22,$E$3:$E$71,0)+COUNTIF($E$3:E22,E22)-1</f>
        <v>50</v>
      </c>
      <c r="O22" s="6" t="n">
        <f aca="false">RANK(F22,$F$3:$F$71,0)+COUNTIF($F$3:F22,F22)-1</f>
        <v>41</v>
      </c>
      <c r="P22" s="6" t="n">
        <f aca="false">RANK(G22,$G$3:$G$71,0)+COUNTIF($G$3:G22,G22)-1</f>
        <v>51</v>
      </c>
      <c r="Q22" s="6" t="n">
        <f aca="false">RANK(H22,$H$3:$H$71,0)+COUNTIF($H$3:H22,H22)-1</f>
        <v>45</v>
      </c>
    </row>
    <row r="23" customFormat="false" ht="15" hidden="false" customHeight="false" outlineLevel="0" collapsed="false">
      <c r="A23" s="0" t="s">
        <v>249</v>
      </c>
      <c r="B23" s="2" t="n">
        <f aca="false">ROUND(SUMIFS(Monthly_Purchased!$H$2:$H$2607,Monthly_Purchased!$F$2:$F$2607,$A23,Monthly_Purchased!$B$2:$B$2607,B$2),4)</f>
        <v>0</v>
      </c>
      <c r="C23" s="2" t="n">
        <f aca="false">ROUND(SUMIFS(Monthly_Purchased!$H$2:$H$2607,Monthly_Purchased!$F$2:$F$2607,$A23,Monthly_Purchased!$B$2:$B$2607,C$2),4)</f>
        <v>0</v>
      </c>
      <c r="D23" s="2" t="n">
        <f aca="false">ROUND(SUMIFS(Monthly_Purchased!$H$2:$H$2607,Monthly_Purchased!$F$2:$F$2607,$A23,Monthly_Purchased!$B$2:$B$2607,D$2),4)</f>
        <v>0</v>
      </c>
      <c r="E23" s="2" t="n">
        <f aca="false">ROUND(SUMIFS(Monthly_Purchased!$H$2:$H$2607,Monthly_Purchased!$F$2:$F$2607,$A23,Monthly_Purchased!$B$2:$B$2607,E$2),4)</f>
        <v>0</v>
      </c>
      <c r="F23" s="2" t="n">
        <f aca="false">ROUND(SUMIFS(Monthly_Purchased!$H$2:$H$2607,Monthly_Purchased!$F$2:$F$2607,$A23,Monthly_Purchased!$B$2:$B$2607,F$2),4)</f>
        <v>0</v>
      </c>
      <c r="G23" s="2" t="n">
        <f aca="false">ROUND(SUMIFS(Monthly_Purchased!$H$2:$H$2607,Monthly_Purchased!$F$2:$F$2607,$A23,Monthly_Purchased!$B$2:$B$2607,G$2),4)</f>
        <v>282.22</v>
      </c>
      <c r="H23" s="2" t="n">
        <f aca="false">ROUND(SUMIFS(Monthly_Purchased!$H$2:$H$2607,Monthly_Purchased!$F$2:$F$2607,$A23,Monthly_Purchased!$B$2:$B$2607,H$2),4)</f>
        <v>364.7</v>
      </c>
      <c r="I23" s="2" t="n">
        <f aca="false">ROUND(SUM(B23:H23),4)</f>
        <v>646.92</v>
      </c>
      <c r="J23" s="6" t="n">
        <f aca="false">RANK(I23,$I$3:$I$71,0)+COUNTIF($I$3:I23,I23)-1</f>
        <v>31</v>
      </c>
      <c r="K23" s="6" t="n">
        <f aca="false">RANK(B23,$B$3:$B$71,0)+COUNTIF($B$3:B23,B23)-1</f>
        <v>46</v>
      </c>
      <c r="L23" s="6" t="n">
        <f aca="false">RANK(C23,$C$3:$C$71,0)+COUNTIF($C$3:C23,C23)-1</f>
        <v>51</v>
      </c>
      <c r="M23" s="6" t="n">
        <f aca="false">RANK(D23,$D$3:$D$71,0)+COUNTIF($D$3:D23,D23)-1</f>
        <v>46</v>
      </c>
      <c r="N23" s="6" t="n">
        <f aca="false">RANK(E23,$E$3:$E$71,0)+COUNTIF($E$3:E23,E23)-1</f>
        <v>51</v>
      </c>
      <c r="O23" s="6" t="n">
        <f aca="false">RANK(F23,$F$3:$F$71,0)+COUNTIF($F$3:F23,F23)-1</f>
        <v>54</v>
      </c>
      <c r="P23" s="6" t="n">
        <f aca="false">RANK(G23,$G$3:$G$71,0)+COUNTIF($G$3:G23,G23)-1</f>
        <v>26</v>
      </c>
      <c r="Q23" s="6" t="n">
        <f aca="false">RANK(H23,$H$3:$H$71,0)+COUNTIF($H$3:H23,H23)-1</f>
        <v>15</v>
      </c>
    </row>
    <row r="24" customFormat="false" ht="15" hidden="false" customHeight="false" outlineLevel="0" collapsed="false">
      <c r="A24" s="0" t="s">
        <v>31</v>
      </c>
      <c r="B24" s="2" t="n">
        <f aca="false">ROUND(SUMIFS(Monthly_Purchased!$H$2:$H$2607,Monthly_Purchased!$F$2:$F$2607,$A24,Monthly_Purchased!$B$2:$B$2607,B$2),4)</f>
        <v>6460.98</v>
      </c>
      <c r="C24" s="2" t="n">
        <f aca="false">ROUND(SUMIFS(Monthly_Purchased!$H$2:$H$2607,Monthly_Purchased!$F$2:$F$2607,$A24,Monthly_Purchased!$B$2:$B$2607,C$2),4)</f>
        <v>15447.25</v>
      </c>
      <c r="D24" s="2" t="n">
        <f aca="false">ROUND(SUMIFS(Monthly_Purchased!$H$2:$H$2607,Monthly_Purchased!$F$2:$F$2607,$A24,Monthly_Purchased!$B$2:$B$2607,D$2),4)</f>
        <v>9169.02</v>
      </c>
      <c r="E24" s="2" t="n">
        <f aca="false">ROUND(SUMIFS(Monthly_Purchased!$H$2:$H$2607,Monthly_Purchased!$F$2:$F$2607,$A24,Monthly_Purchased!$B$2:$B$2607,E$2),4)</f>
        <v>8901.45</v>
      </c>
      <c r="F24" s="2" t="n">
        <f aca="false">ROUND(SUMIFS(Monthly_Purchased!$H$2:$H$2607,Monthly_Purchased!$F$2:$F$2607,$A24,Monthly_Purchased!$B$2:$B$2607,F$2),4)</f>
        <v>8835.37</v>
      </c>
      <c r="G24" s="2" t="n">
        <f aca="false">ROUND(SUMIFS(Monthly_Purchased!$H$2:$H$2607,Monthly_Purchased!$F$2:$F$2607,$A24,Monthly_Purchased!$B$2:$B$2607,G$2),4)</f>
        <v>10872.92</v>
      </c>
      <c r="H24" s="2" t="n">
        <f aca="false">ROUND(SUMIFS(Monthly_Purchased!$H$2:$H$2607,Monthly_Purchased!$F$2:$F$2607,$A24,Monthly_Purchased!$B$2:$B$2607,H$2),4)</f>
        <v>3372.16</v>
      </c>
      <c r="I24" s="2" t="n">
        <f aca="false">ROUND(SUM(B24:H24),4)</f>
        <v>63059.15</v>
      </c>
      <c r="J24" s="6" t="n">
        <f aca="false">RANK(I24,$I$3:$I$71,0)+COUNTIF($I$3:I24,I24)-1</f>
        <v>1</v>
      </c>
      <c r="K24" s="6" t="n">
        <f aca="false">RANK(B24,$B$3:$B$71,0)+COUNTIF($B$3:B24,B24)-1</f>
        <v>4</v>
      </c>
      <c r="L24" s="6" t="n">
        <f aca="false">RANK(C24,$C$3:$C$71,0)+COUNTIF($C$3:C24,C24)-1</f>
        <v>1</v>
      </c>
      <c r="M24" s="6" t="n">
        <f aca="false">RANK(D24,$D$3:$D$71,0)+COUNTIF($D$3:D24,D24)-1</f>
        <v>1</v>
      </c>
      <c r="N24" s="6" t="n">
        <f aca="false">RANK(E24,$E$3:$E$71,0)+COUNTIF($E$3:E24,E24)-1</f>
        <v>1</v>
      </c>
      <c r="O24" s="6" t="n">
        <f aca="false">RANK(F24,$F$3:$F$71,0)+COUNTIF($F$3:F24,F24)-1</f>
        <v>2</v>
      </c>
      <c r="P24" s="6" t="n">
        <f aca="false">RANK(G24,$G$3:$G$71,0)+COUNTIF($G$3:G24,G24)-1</f>
        <v>2</v>
      </c>
      <c r="Q24" s="6" t="n">
        <f aca="false">RANK(H24,$H$3:$H$71,0)+COUNTIF($H$3:H24,H24)-1</f>
        <v>2</v>
      </c>
    </row>
    <row r="25" customFormat="false" ht="15" hidden="false" customHeight="false" outlineLevel="0" collapsed="false">
      <c r="A25" s="0" t="s">
        <v>44</v>
      </c>
      <c r="B25" s="2" t="n">
        <f aca="false">ROUND(SUMIFS(Monthly_Purchased!$H$2:$H$2607,Monthly_Purchased!$F$2:$F$2607,$A25,Monthly_Purchased!$B$2:$B$2607,B$2),4)</f>
        <v>2721.12</v>
      </c>
      <c r="C25" s="2" t="n">
        <f aca="false">ROUND(SUMIFS(Monthly_Purchased!$H$2:$H$2607,Monthly_Purchased!$F$2:$F$2607,$A25,Monthly_Purchased!$B$2:$B$2607,C$2),4)</f>
        <v>3040.68</v>
      </c>
      <c r="D25" s="2" t="n">
        <f aca="false">ROUND(SUMIFS(Monthly_Purchased!$H$2:$H$2607,Monthly_Purchased!$F$2:$F$2607,$A25,Monthly_Purchased!$B$2:$B$2607,D$2),4)</f>
        <v>2667.27</v>
      </c>
      <c r="E25" s="2" t="n">
        <f aca="false">ROUND(SUMIFS(Monthly_Purchased!$H$2:$H$2607,Monthly_Purchased!$F$2:$F$2607,$A25,Monthly_Purchased!$B$2:$B$2607,E$2),4)</f>
        <v>991.87</v>
      </c>
      <c r="F25" s="2" t="n">
        <f aca="false">ROUND(SUMIFS(Monthly_Purchased!$H$2:$H$2607,Monthly_Purchased!$F$2:$F$2607,$A25,Monthly_Purchased!$B$2:$B$2607,F$2),4)</f>
        <v>1288.51</v>
      </c>
      <c r="G25" s="2" t="n">
        <f aca="false">ROUND(SUMIFS(Monthly_Purchased!$H$2:$H$2607,Monthly_Purchased!$F$2:$F$2607,$A25,Monthly_Purchased!$B$2:$B$2607,G$2),4)</f>
        <v>396.78</v>
      </c>
      <c r="H25" s="2" t="n">
        <f aca="false">ROUND(SUMIFS(Monthly_Purchased!$H$2:$H$2607,Monthly_Purchased!$F$2:$F$2607,$A25,Monthly_Purchased!$B$2:$B$2607,H$2),4)</f>
        <v>87.07</v>
      </c>
      <c r="I25" s="2" t="n">
        <f aca="false">ROUND(SUM(B25:H25),4)</f>
        <v>11193.3</v>
      </c>
      <c r="J25" s="6" t="n">
        <f aca="false">RANK(I25,$I$3:$I$71,0)+COUNTIF($I$3:I25,I25)-1</f>
        <v>10</v>
      </c>
      <c r="K25" s="6" t="n">
        <f aca="false">RANK(B25,$B$3:$B$71,0)+COUNTIF($B$3:B25,B25)-1</f>
        <v>7</v>
      </c>
      <c r="L25" s="6" t="n">
        <f aca="false">RANK(C25,$C$3:$C$71,0)+COUNTIF($C$3:C25,C25)-1</f>
        <v>7</v>
      </c>
      <c r="M25" s="6" t="n">
        <f aca="false">RANK(D25,$D$3:$D$71,0)+COUNTIF($D$3:D25,D25)-1</f>
        <v>9</v>
      </c>
      <c r="N25" s="6" t="n">
        <f aca="false">RANK(E25,$E$3:$E$71,0)+COUNTIF($E$3:E25,E25)-1</f>
        <v>13</v>
      </c>
      <c r="O25" s="6" t="n">
        <f aca="false">RANK(F25,$F$3:$F$71,0)+COUNTIF($F$3:F25,F25)-1</f>
        <v>14</v>
      </c>
      <c r="P25" s="6" t="n">
        <f aca="false">RANK(G25,$G$3:$G$71,0)+COUNTIF($G$3:G25,G25)-1</f>
        <v>22</v>
      </c>
      <c r="Q25" s="6" t="n">
        <f aca="false">RANK(H25,$H$3:$H$71,0)+COUNTIF($H$3:H25,H25)-1</f>
        <v>24</v>
      </c>
    </row>
    <row r="26" customFormat="false" ht="15" hidden="false" customHeight="false" outlineLevel="0" collapsed="false">
      <c r="A26" s="0" t="s">
        <v>53</v>
      </c>
      <c r="B26" s="2" t="n">
        <f aca="false">ROUND(SUMIFS(Monthly_Purchased!$H$2:$H$2607,Monthly_Purchased!$F$2:$F$2607,$A26,Monthly_Purchased!$B$2:$B$2607,B$2),4)</f>
        <v>490.94</v>
      </c>
      <c r="C26" s="2" t="n">
        <f aca="false">ROUND(SUMIFS(Monthly_Purchased!$H$2:$H$2607,Monthly_Purchased!$F$2:$F$2607,$A26,Monthly_Purchased!$B$2:$B$2607,C$2),4)</f>
        <v>454.81</v>
      </c>
      <c r="D26" s="2" t="n">
        <f aca="false">ROUND(SUMIFS(Monthly_Purchased!$H$2:$H$2607,Monthly_Purchased!$F$2:$F$2607,$A26,Monthly_Purchased!$B$2:$B$2607,D$2),4)</f>
        <v>218.34</v>
      </c>
      <c r="E26" s="2" t="n">
        <f aca="false">ROUND(SUMIFS(Monthly_Purchased!$H$2:$H$2607,Monthly_Purchased!$F$2:$F$2607,$A26,Monthly_Purchased!$B$2:$B$2607,E$2),4)</f>
        <v>195.58</v>
      </c>
      <c r="F26" s="2" t="n">
        <f aca="false">ROUND(SUMIFS(Monthly_Purchased!$H$2:$H$2607,Monthly_Purchased!$F$2:$F$2607,$A26,Monthly_Purchased!$B$2:$B$2607,F$2),4)</f>
        <v>403.61</v>
      </c>
      <c r="G26" s="2" t="n">
        <f aca="false">ROUND(SUMIFS(Monthly_Purchased!$H$2:$H$2607,Monthly_Purchased!$F$2:$F$2607,$A26,Monthly_Purchased!$B$2:$B$2607,G$2),4)</f>
        <v>202.43</v>
      </c>
      <c r="H26" s="2" t="n">
        <f aca="false">ROUND(SUMIFS(Monthly_Purchased!$H$2:$H$2607,Monthly_Purchased!$F$2:$F$2607,$A26,Monthly_Purchased!$B$2:$B$2607,H$2),4)</f>
        <v>72.16</v>
      </c>
      <c r="I26" s="2" t="n">
        <f aca="false">ROUND(SUM(B26:H26),4)</f>
        <v>2037.87</v>
      </c>
      <c r="J26" s="6" t="n">
        <f aca="false">RANK(I26,$I$3:$I$71,0)+COUNTIF($I$3:I26,I26)-1</f>
        <v>25</v>
      </c>
      <c r="K26" s="6" t="n">
        <f aca="false">RANK(B26,$B$3:$B$71,0)+COUNTIF($B$3:B26,B26)-1</f>
        <v>20</v>
      </c>
      <c r="L26" s="6" t="n">
        <f aca="false">RANK(C26,$C$3:$C$71,0)+COUNTIF($C$3:C26,C26)-1</f>
        <v>20</v>
      </c>
      <c r="M26" s="6" t="n">
        <f aca="false">RANK(D26,$D$3:$D$71,0)+COUNTIF($D$3:D26,D26)-1</f>
        <v>24</v>
      </c>
      <c r="N26" s="6" t="n">
        <f aca="false">RANK(E26,$E$3:$E$71,0)+COUNTIF($E$3:E26,E26)-1</f>
        <v>25</v>
      </c>
      <c r="O26" s="6" t="n">
        <f aca="false">RANK(F26,$F$3:$F$71,0)+COUNTIF($F$3:F26,F26)-1</f>
        <v>23</v>
      </c>
      <c r="P26" s="6" t="n">
        <f aca="false">RANK(G26,$G$3:$G$71,0)+COUNTIF($G$3:G26,G26)-1</f>
        <v>27</v>
      </c>
      <c r="Q26" s="6" t="n">
        <f aca="false">RANK(H26,$H$3:$H$71,0)+COUNTIF($H$3:H26,H26)-1</f>
        <v>25</v>
      </c>
    </row>
    <row r="27" customFormat="false" ht="15" hidden="false" customHeight="false" outlineLevel="0" collapsed="false">
      <c r="A27" s="0" t="s">
        <v>295</v>
      </c>
      <c r="B27" s="2" t="n">
        <f aca="false">ROUND(SUMIFS(Monthly_Purchased!$H$2:$H$2607,Monthly_Purchased!$F$2:$F$2607,$A27,Monthly_Purchased!$B$2:$B$2607,B$2),4)</f>
        <v>0</v>
      </c>
      <c r="C27" s="2" t="n">
        <f aca="false">ROUND(SUMIFS(Monthly_Purchased!$H$2:$H$2607,Monthly_Purchased!$F$2:$F$2607,$A27,Monthly_Purchased!$B$2:$B$2607,C$2),4)</f>
        <v>224.64</v>
      </c>
      <c r="D27" s="2" t="n">
        <f aca="false">ROUND(SUMIFS(Monthly_Purchased!$H$2:$H$2607,Monthly_Purchased!$F$2:$F$2607,$A27,Monthly_Purchased!$B$2:$B$2607,D$2),4)</f>
        <v>0</v>
      </c>
      <c r="E27" s="2" t="n">
        <f aca="false">ROUND(SUMIFS(Monthly_Purchased!$H$2:$H$2607,Monthly_Purchased!$F$2:$F$2607,$A27,Monthly_Purchased!$B$2:$B$2607,E$2),4)</f>
        <v>0</v>
      </c>
      <c r="F27" s="2" t="n">
        <f aca="false">ROUND(SUMIFS(Monthly_Purchased!$H$2:$H$2607,Monthly_Purchased!$F$2:$F$2607,$A27,Monthly_Purchased!$B$2:$B$2607,F$2),4)</f>
        <v>0</v>
      </c>
      <c r="G27" s="2" t="n">
        <f aca="false">ROUND(SUMIFS(Monthly_Purchased!$H$2:$H$2607,Monthly_Purchased!$F$2:$F$2607,$A27,Monthly_Purchased!$B$2:$B$2607,G$2),4)</f>
        <v>0</v>
      </c>
      <c r="H27" s="2" t="n">
        <f aca="false">ROUND(SUMIFS(Monthly_Purchased!$H$2:$H$2607,Monthly_Purchased!$F$2:$F$2607,$A27,Monthly_Purchased!$B$2:$B$2607,H$2),4)</f>
        <v>0</v>
      </c>
      <c r="I27" s="2" t="n">
        <f aca="false">ROUND(SUM(B27:H27),4)</f>
        <v>224.64</v>
      </c>
      <c r="J27" s="6" t="n">
        <f aca="false">RANK(I27,$I$3:$I$71,0)+COUNTIF($I$3:I27,I27)-1</f>
        <v>35</v>
      </c>
      <c r="K27" s="6" t="n">
        <f aca="false">RANK(B27,$B$3:$B$71,0)+COUNTIF($B$3:B27,B27)-1</f>
        <v>47</v>
      </c>
      <c r="L27" s="6" t="n">
        <f aca="false">RANK(C27,$C$3:$C$71,0)+COUNTIF($C$3:C27,C27)-1</f>
        <v>27</v>
      </c>
      <c r="M27" s="6" t="n">
        <f aca="false">RANK(D27,$D$3:$D$71,0)+COUNTIF($D$3:D27,D27)-1</f>
        <v>47</v>
      </c>
      <c r="N27" s="6" t="n">
        <f aca="false">RANK(E27,$E$3:$E$71,0)+COUNTIF($E$3:E27,E27)-1</f>
        <v>52</v>
      </c>
      <c r="O27" s="6" t="n">
        <f aca="false">RANK(F27,$F$3:$F$71,0)+COUNTIF($F$3:F27,F27)-1</f>
        <v>55</v>
      </c>
      <c r="P27" s="6" t="n">
        <f aca="false">RANK(G27,$G$3:$G$71,0)+COUNTIF($G$3:G27,G27)-1</f>
        <v>60</v>
      </c>
      <c r="Q27" s="6" t="n">
        <f aca="false">RANK(H27,$H$3:$H$71,0)+COUNTIF($H$3:H27,H27)-1</f>
        <v>52</v>
      </c>
    </row>
    <row r="28" customFormat="false" ht="15" hidden="false" customHeight="false" outlineLevel="0" collapsed="false">
      <c r="A28" s="0" t="s">
        <v>336</v>
      </c>
      <c r="B28" s="2" t="n">
        <f aca="false">ROUND(SUMIFS(Monthly_Purchased!$H$2:$H$2607,Monthly_Purchased!$F$2:$F$2607,$A28,Monthly_Purchased!$B$2:$B$2607,B$2),4)</f>
        <v>0</v>
      </c>
      <c r="C28" s="2" t="n">
        <f aca="false">ROUND(SUMIFS(Monthly_Purchased!$H$2:$H$2607,Monthly_Purchased!$F$2:$F$2607,$A28,Monthly_Purchased!$B$2:$B$2607,C$2),4)</f>
        <v>0</v>
      </c>
      <c r="D28" s="2" t="n">
        <f aca="false">ROUND(SUMIFS(Monthly_Purchased!$H$2:$H$2607,Monthly_Purchased!$F$2:$F$2607,$A28,Monthly_Purchased!$B$2:$B$2607,D$2),4)</f>
        <v>0</v>
      </c>
      <c r="E28" s="2" t="n">
        <f aca="false">ROUND(SUMIFS(Monthly_Purchased!$H$2:$H$2607,Monthly_Purchased!$F$2:$F$2607,$A28,Monthly_Purchased!$B$2:$B$2607,E$2),4)</f>
        <v>0</v>
      </c>
      <c r="F28" s="2" t="n">
        <f aca="false">ROUND(SUMIFS(Monthly_Purchased!$H$2:$H$2607,Monthly_Purchased!$F$2:$F$2607,$A28,Monthly_Purchased!$B$2:$B$2607,F$2),4)</f>
        <v>0.38</v>
      </c>
      <c r="G28" s="2" t="n">
        <f aca="false">ROUND(SUMIFS(Monthly_Purchased!$H$2:$H$2607,Monthly_Purchased!$F$2:$F$2607,$A28,Monthly_Purchased!$B$2:$B$2607,G$2),4)</f>
        <v>0</v>
      </c>
      <c r="H28" s="2" t="n">
        <f aca="false">ROUND(SUMIFS(Monthly_Purchased!$H$2:$H$2607,Monthly_Purchased!$F$2:$F$2607,$A28,Monthly_Purchased!$B$2:$B$2607,H$2),4)</f>
        <v>0</v>
      </c>
      <c r="I28" s="2" t="n">
        <f aca="false">ROUND(SUM(B28:H28),4)</f>
        <v>0.38</v>
      </c>
      <c r="J28" s="6" t="n">
        <f aca="false">RANK(I28,$I$3:$I$71,0)+COUNTIF($I$3:I28,I28)-1</f>
        <v>67</v>
      </c>
      <c r="K28" s="6" t="n">
        <f aca="false">RANK(B28,$B$3:$B$71,0)+COUNTIF($B$3:B28,B28)-1</f>
        <v>48</v>
      </c>
      <c r="L28" s="6" t="n">
        <f aca="false">RANK(C28,$C$3:$C$71,0)+COUNTIF($C$3:C28,C28)-1</f>
        <v>52</v>
      </c>
      <c r="M28" s="6" t="n">
        <f aca="false">RANK(D28,$D$3:$D$71,0)+COUNTIF($D$3:D28,D28)-1</f>
        <v>48</v>
      </c>
      <c r="N28" s="6" t="n">
        <f aca="false">RANK(E28,$E$3:$E$71,0)+COUNTIF($E$3:E28,E28)-1</f>
        <v>53</v>
      </c>
      <c r="O28" s="6" t="n">
        <f aca="false">RANK(F28,$F$3:$F$71,0)+COUNTIF($F$3:F28,F28)-1</f>
        <v>45</v>
      </c>
      <c r="P28" s="6" t="n">
        <f aca="false">RANK(G28,$G$3:$G$71,0)+COUNTIF($G$3:G28,G28)-1</f>
        <v>61</v>
      </c>
      <c r="Q28" s="6" t="n">
        <f aca="false">RANK(H28,$H$3:$H$71,0)+COUNTIF($H$3:H28,H28)-1</f>
        <v>53</v>
      </c>
    </row>
    <row r="29" customFormat="false" ht="15" hidden="false" customHeight="false" outlineLevel="0" collapsed="false">
      <c r="A29" s="0" t="s">
        <v>258</v>
      </c>
      <c r="B29" s="2" t="n">
        <f aca="false">ROUND(SUMIFS(Monthly_Purchased!$H$2:$H$2607,Monthly_Purchased!$F$2:$F$2607,$A29,Monthly_Purchased!$B$2:$B$2607,B$2),4)</f>
        <v>0</v>
      </c>
      <c r="C29" s="2" t="n">
        <f aca="false">ROUND(SUMIFS(Monthly_Purchased!$H$2:$H$2607,Monthly_Purchased!$F$2:$F$2607,$A29,Monthly_Purchased!$B$2:$B$2607,C$2),4)</f>
        <v>19.43</v>
      </c>
      <c r="D29" s="2" t="n">
        <f aca="false">ROUND(SUMIFS(Monthly_Purchased!$H$2:$H$2607,Monthly_Purchased!$F$2:$F$2607,$A29,Monthly_Purchased!$B$2:$B$2607,D$2),4)</f>
        <v>181.91</v>
      </c>
      <c r="E29" s="2" t="n">
        <f aca="false">ROUND(SUMIFS(Monthly_Purchased!$H$2:$H$2607,Monthly_Purchased!$F$2:$F$2607,$A29,Monthly_Purchased!$B$2:$B$2607,E$2),4)</f>
        <v>181.5</v>
      </c>
      <c r="F29" s="2" t="n">
        <f aca="false">ROUND(SUMIFS(Monthly_Purchased!$H$2:$H$2607,Monthly_Purchased!$F$2:$F$2607,$A29,Monthly_Purchased!$B$2:$B$2607,F$2),4)</f>
        <v>208.26</v>
      </c>
      <c r="G29" s="2" t="n">
        <f aca="false">ROUND(SUMIFS(Monthly_Purchased!$H$2:$H$2607,Monthly_Purchased!$F$2:$F$2607,$A29,Monthly_Purchased!$B$2:$B$2607,G$2),4)</f>
        <v>180.99</v>
      </c>
      <c r="H29" s="2" t="n">
        <f aca="false">ROUND(SUMIFS(Monthly_Purchased!$H$2:$H$2607,Monthly_Purchased!$F$2:$F$2607,$A29,Monthly_Purchased!$B$2:$B$2607,H$2),4)</f>
        <v>67.18</v>
      </c>
      <c r="I29" s="2" t="n">
        <f aca="false">ROUND(SUM(B29:H29),4)</f>
        <v>839.27</v>
      </c>
      <c r="J29" s="6" t="n">
        <f aca="false">RANK(I29,$I$3:$I$71,0)+COUNTIF($I$3:I29,I29)-1</f>
        <v>29</v>
      </c>
      <c r="K29" s="6" t="n">
        <f aca="false">RANK(B29,$B$3:$B$71,0)+COUNTIF($B$3:B29,B29)-1</f>
        <v>49</v>
      </c>
      <c r="L29" s="6" t="n">
        <f aca="false">RANK(C29,$C$3:$C$71,0)+COUNTIF($C$3:C29,C29)-1</f>
        <v>35</v>
      </c>
      <c r="M29" s="6" t="n">
        <f aca="false">RANK(D29,$D$3:$D$71,0)+COUNTIF($D$3:D29,D29)-1</f>
        <v>26</v>
      </c>
      <c r="N29" s="6" t="n">
        <f aca="false">RANK(E29,$E$3:$E$71,0)+COUNTIF($E$3:E29,E29)-1</f>
        <v>26</v>
      </c>
      <c r="O29" s="6" t="n">
        <f aca="false">RANK(F29,$F$3:$F$71,0)+COUNTIF($F$3:F29,F29)-1</f>
        <v>26</v>
      </c>
      <c r="P29" s="6" t="n">
        <f aca="false">RANK(G29,$G$3:$G$71,0)+COUNTIF($G$3:G29,G29)-1</f>
        <v>28</v>
      </c>
      <c r="Q29" s="6" t="n">
        <f aca="false">RANK(H29,$H$3:$H$71,0)+COUNTIF($H$3:H29,H29)-1</f>
        <v>26</v>
      </c>
    </row>
    <row r="30" customFormat="false" ht="15" hidden="false" customHeight="false" outlineLevel="0" collapsed="false">
      <c r="A30" s="0" t="s">
        <v>236</v>
      </c>
      <c r="B30" s="2" t="n">
        <f aca="false">ROUND(SUMIFS(Monthly_Purchased!$H$2:$H$2607,Monthly_Purchased!$F$2:$F$2607,$A30,Monthly_Purchased!$B$2:$B$2607,B$2),4)</f>
        <v>0</v>
      </c>
      <c r="C30" s="2" t="n">
        <f aca="false">ROUND(SUMIFS(Monthly_Purchased!$H$2:$H$2607,Monthly_Purchased!$F$2:$F$2607,$A30,Monthly_Purchased!$B$2:$B$2607,C$2),4)</f>
        <v>0</v>
      </c>
      <c r="D30" s="2" t="n">
        <f aca="false">ROUND(SUMIFS(Monthly_Purchased!$H$2:$H$2607,Monthly_Purchased!$F$2:$F$2607,$A30,Monthly_Purchased!$B$2:$B$2607,D$2),4)</f>
        <v>0</v>
      </c>
      <c r="E30" s="2" t="n">
        <f aca="false">ROUND(SUMIFS(Monthly_Purchased!$H$2:$H$2607,Monthly_Purchased!$F$2:$F$2607,$A30,Monthly_Purchased!$B$2:$B$2607,E$2),4)</f>
        <v>1.73</v>
      </c>
      <c r="F30" s="2" t="n">
        <f aca="false">ROUND(SUMIFS(Monthly_Purchased!$H$2:$H$2607,Monthly_Purchased!$F$2:$F$2607,$A30,Monthly_Purchased!$B$2:$B$2607,F$2),4)</f>
        <v>0</v>
      </c>
      <c r="G30" s="2" t="n">
        <f aca="false">ROUND(SUMIFS(Monthly_Purchased!$H$2:$H$2607,Monthly_Purchased!$F$2:$F$2607,$A30,Monthly_Purchased!$B$2:$B$2607,G$2),4)</f>
        <v>0</v>
      </c>
      <c r="H30" s="2" t="n">
        <f aca="false">ROUND(SUMIFS(Monthly_Purchased!$H$2:$H$2607,Monthly_Purchased!$F$2:$F$2607,$A30,Monthly_Purchased!$B$2:$B$2607,H$2),4)</f>
        <v>0</v>
      </c>
      <c r="I30" s="2" t="n">
        <f aca="false">ROUND(SUM(B30:H30),4)</f>
        <v>1.73</v>
      </c>
      <c r="J30" s="6" t="n">
        <f aca="false">RANK(I30,$I$3:$I$71,0)+COUNTIF($I$3:I30,I30)-1</f>
        <v>60</v>
      </c>
      <c r="K30" s="6" t="n">
        <f aca="false">RANK(B30,$B$3:$B$71,0)+COUNTIF($B$3:B30,B30)-1</f>
        <v>50</v>
      </c>
      <c r="L30" s="6" t="n">
        <f aca="false">RANK(C30,$C$3:$C$71,0)+COUNTIF($C$3:C30,C30)-1</f>
        <v>53</v>
      </c>
      <c r="M30" s="6" t="n">
        <f aca="false">RANK(D30,$D$3:$D$71,0)+COUNTIF($D$3:D30,D30)-1</f>
        <v>49</v>
      </c>
      <c r="N30" s="6" t="n">
        <f aca="false">RANK(E30,$E$3:$E$71,0)+COUNTIF($E$3:E30,E30)-1</f>
        <v>41</v>
      </c>
      <c r="O30" s="6" t="n">
        <f aca="false">RANK(F30,$F$3:$F$71,0)+COUNTIF($F$3:F30,F30)-1</f>
        <v>56</v>
      </c>
      <c r="P30" s="6" t="n">
        <f aca="false">RANK(G30,$G$3:$G$71,0)+COUNTIF($G$3:G30,G30)-1</f>
        <v>62</v>
      </c>
      <c r="Q30" s="6" t="n">
        <f aca="false">RANK(H30,$H$3:$H$71,0)+COUNTIF($H$3:H30,H30)-1</f>
        <v>54</v>
      </c>
    </row>
    <row r="31" customFormat="false" ht="15" hidden="false" customHeight="false" outlineLevel="0" collapsed="false">
      <c r="A31" s="0" t="s">
        <v>55</v>
      </c>
      <c r="B31" s="2" t="n">
        <f aca="false">ROUND(SUMIFS(Monthly_Purchased!$H$2:$H$2607,Monthly_Purchased!$F$2:$F$2607,$A31,Monthly_Purchased!$B$2:$B$2607,B$2),4)</f>
        <v>1481.93</v>
      </c>
      <c r="C31" s="2" t="n">
        <f aca="false">ROUND(SUMIFS(Monthly_Purchased!$H$2:$H$2607,Monthly_Purchased!$F$2:$F$2607,$A31,Monthly_Purchased!$B$2:$B$2607,C$2),4)</f>
        <v>1844.08</v>
      </c>
      <c r="D31" s="2" t="n">
        <f aca="false">ROUND(SUMIFS(Monthly_Purchased!$H$2:$H$2607,Monthly_Purchased!$F$2:$F$2607,$A31,Monthly_Purchased!$B$2:$B$2607,D$2),4)</f>
        <v>2117.7</v>
      </c>
      <c r="E31" s="2" t="n">
        <f aca="false">ROUND(SUMIFS(Monthly_Purchased!$H$2:$H$2607,Monthly_Purchased!$F$2:$F$2607,$A31,Monthly_Purchased!$B$2:$B$2607,E$2),4)</f>
        <v>2535.13</v>
      </c>
      <c r="F31" s="2" t="n">
        <f aca="false">ROUND(SUMIFS(Monthly_Purchased!$H$2:$H$2607,Monthly_Purchased!$F$2:$F$2607,$A31,Monthly_Purchased!$B$2:$B$2607,F$2),4)</f>
        <v>1542.73</v>
      </c>
      <c r="G31" s="2" t="n">
        <f aca="false">ROUND(SUMIFS(Monthly_Purchased!$H$2:$H$2607,Monthly_Purchased!$F$2:$F$2607,$A31,Monthly_Purchased!$B$2:$B$2607,G$2),4)</f>
        <v>294.33</v>
      </c>
      <c r="H31" s="2" t="n">
        <f aca="false">ROUND(SUMIFS(Monthly_Purchased!$H$2:$H$2607,Monthly_Purchased!$F$2:$F$2607,$A31,Monthly_Purchased!$B$2:$B$2607,H$2),4)</f>
        <v>65.76</v>
      </c>
      <c r="I31" s="2" t="n">
        <f aca="false">ROUND(SUM(B31:H31),4)</f>
        <v>9881.66</v>
      </c>
      <c r="J31" s="6" t="n">
        <f aca="false">RANK(I31,$I$3:$I$71,0)+COUNTIF($I$3:I31,I31)-1</f>
        <v>12</v>
      </c>
      <c r="K31" s="6" t="n">
        <f aca="false">RANK(B31,$B$3:$B$71,0)+COUNTIF($B$3:B31,B31)-1</f>
        <v>13</v>
      </c>
      <c r="L31" s="6" t="n">
        <f aca="false">RANK(C31,$C$3:$C$71,0)+COUNTIF($C$3:C31,C31)-1</f>
        <v>10</v>
      </c>
      <c r="M31" s="6" t="n">
        <f aca="false">RANK(D31,$D$3:$D$71,0)+COUNTIF($D$3:D31,D31)-1</f>
        <v>11</v>
      </c>
      <c r="N31" s="6" t="n">
        <f aca="false">RANK(E31,$E$3:$E$71,0)+COUNTIF($E$3:E31,E31)-1</f>
        <v>8</v>
      </c>
      <c r="O31" s="6" t="n">
        <f aca="false">RANK(F31,$F$3:$F$71,0)+COUNTIF($F$3:F31,F31)-1</f>
        <v>12</v>
      </c>
      <c r="P31" s="6" t="n">
        <f aca="false">RANK(G31,$G$3:$G$71,0)+COUNTIF($G$3:G31,G31)-1</f>
        <v>24</v>
      </c>
      <c r="Q31" s="6" t="n">
        <f aca="false">RANK(H31,$H$3:$H$71,0)+COUNTIF($H$3:H31,H31)-1</f>
        <v>27</v>
      </c>
    </row>
    <row r="32" customFormat="false" ht="15" hidden="false" customHeight="false" outlineLevel="0" collapsed="false">
      <c r="A32" s="0" t="s">
        <v>66</v>
      </c>
      <c r="B32" s="2" t="n">
        <f aca="false">ROUND(SUMIFS(Monthly_Purchased!$H$2:$H$2607,Monthly_Purchased!$F$2:$F$2607,$A32,Monthly_Purchased!$B$2:$B$2607,B$2),4)</f>
        <v>0</v>
      </c>
      <c r="C32" s="2" t="n">
        <f aca="false">ROUND(SUMIFS(Monthly_Purchased!$H$2:$H$2607,Monthly_Purchased!$F$2:$F$2607,$A32,Monthly_Purchased!$B$2:$B$2607,C$2),4)</f>
        <v>0</v>
      </c>
      <c r="D32" s="2" t="n">
        <f aca="false">ROUND(SUMIFS(Monthly_Purchased!$H$2:$H$2607,Monthly_Purchased!$F$2:$F$2607,$A32,Monthly_Purchased!$B$2:$B$2607,D$2),4)</f>
        <v>0</v>
      </c>
      <c r="E32" s="2" t="n">
        <f aca="false">ROUND(SUMIFS(Monthly_Purchased!$H$2:$H$2607,Monthly_Purchased!$F$2:$F$2607,$A32,Monthly_Purchased!$B$2:$B$2607,E$2),4)</f>
        <v>0</v>
      </c>
      <c r="F32" s="2" t="n">
        <f aca="false">ROUND(SUMIFS(Monthly_Purchased!$H$2:$H$2607,Monthly_Purchased!$F$2:$F$2607,$A32,Monthly_Purchased!$B$2:$B$2607,F$2),4)</f>
        <v>0</v>
      </c>
      <c r="G32" s="2" t="n">
        <f aca="false">ROUND(SUMIFS(Monthly_Purchased!$H$2:$H$2607,Monthly_Purchased!$F$2:$F$2607,$A32,Monthly_Purchased!$B$2:$B$2607,G$2),4)</f>
        <v>0.63</v>
      </c>
      <c r="H32" s="2" t="n">
        <f aca="false">ROUND(SUMIFS(Monthly_Purchased!$H$2:$H$2607,Monthly_Purchased!$F$2:$F$2607,$A32,Monthly_Purchased!$B$2:$B$2607,H$2),4)</f>
        <v>0</v>
      </c>
      <c r="I32" s="2" t="n">
        <f aca="false">ROUND(SUM(B32:H32),4)</f>
        <v>0.63</v>
      </c>
      <c r="J32" s="6" t="n">
        <f aca="false">RANK(I32,$I$3:$I$71,0)+COUNTIF($I$3:I32,I32)-1</f>
        <v>64</v>
      </c>
      <c r="K32" s="6" t="n">
        <f aca="false">RANK(B32,$B$3:$B$71,0)+COUNTIF($B$3:B32,B32)-1</f>
        <v>51</v>
      </c>
      <c r="L32" s="6" t="n">
        <f aca="false">RANK(C32,$C$3:$C$71,0)+COUNTIF($C$3:C32,C32)-1</f>
        <v>54</v>
      </c>
      <c r="M32" s="6" t="n">
        <f aca="false">RANK(D32,$D$3:$D$71,0)+COUNTIF($D$3:D32,D32)-1</f>
        <v>50</v>
      </c>
      <c r="N32" s="6" t="n">
        <f aca="false">RANK(E32,$E$3:$E$71,0)+COUNTIF($E$3:E32,E32)-1</f>
        <v>54</v>
      </c>
      <c r="O32" s="6" t="n">
        <f aca="false">RANK(F32,$F$3:$F$71,0)+COUNTIF($F$3:F32,F32)-1</f>
        <v>57</v>
      </c>
      <c r="P32" s="6" t="n">
        <f aca="false">RANK(G32,$G$3:$G$71,0)+COUNTIF($G$3:G32,G32)-1</f>
        <v>55</v>
      </c>
      <c r="Q32" s="6" t="n">
        <f aca="false">RANK(H32,$H$3:$H$71,0)+COUNTIF($H$3:H32,H32)-1</f>
        <v>55</v>
      </c>
    </row>
    <row r="33" customFormat="false" ht="15" hidden="false" customHeight="false" outlineLevel="0" collapsed="false">
      <c r="A33" s="0" t="s">
        <v>170</v>
      </c>
      <c r="B33" s="2" t="n">
        <f aca="false">ROUND(SUMIFS(Monthly_Purchased!$H$2:$H$2607,Monthly_Purchased!$F$2:$F$2607,$A33,Monthly_Purchased!$B$2:$B$2607,B$2),4)</f>
        <v>0</v>
      </c>
      <c r="C33" s="2" t="n">
        <f aca="false">ROUND(SUMIFS(Monthly_Purchased!$H$2:$H$2607,Monthly_Purchased!$F$2:$F$2607,$A33,Monthly_Purchased!$B$2:$B$2607,C$2),4)</f>
        <v>0</v>
      </c>
      <c r="D33" s="2" t="n">
        <f aca="false">ROUND(SUMIFS(Monthly_Purchased!$H$2:$H$2607,Monthly_Purchased!$F$2:$F$2607,$A33,Monthly_Purchased!$B$2:$B$2607,D$2),4)</f>
        <v>0</v>
      </c>
      <c r="E33" s="2" t="n">
        <f aca="false">ROUND(SUMIFS(Monthly_Purchased!$H$2:$H$2607,Monthly_Purchased!$F$2:$F$2607,$A33,Monthly_Purchased!$B$2:$B$2607,E$2),4)</f>
        <v>12.69</v>
      </c>
      <c r="F33" s="2" t="n">
        <f aca="false">ROUND(SUMIFS(Monthly_Purchased!$H$2:$H$2607,Monthly_Purchased!$F$2:$F$2607,$A33,Monthly_Purchased!$B$2:$B$2607,F$2),4)</f>
        <v>18.28</v>
      </c>
      <c r="G33" s="2" t="n">
        <f aca="false">ROUND(SUMIFS(Monthly_Purchased!$H$2:$H$2607,Monthly_Purchased!$F$2:$F$2607,$A33,Monthly_Purchased!$B$2:$B$2607,G$2),4)</f>
        <v>26.4</v>
      </c>
      <c r="H33" s="2" t="n">
        <f aca="false">ROUND(SUMIFS(Monthly_Purchased!$H$2:$H$2607,Monthly_Purchased!$F$2:$F$2607,$A33,Monthly_Purchased!$B$2:$B$2607,H$2),4)</f>
        <v>0.53</v>
      </c>
      <c r="I33" s="2" t="n">
        <f aca="false">ROUND(SUM(B33:H33),4)</f>
        <v>57.9</v>
      </c>
      <c r="J33" s="6" t="n">
        <f aca="false">RANK(I33,$I$3:$I$71,0)+COUNTIF($I$3:I33,I33)-1</f>
        <v>44</v>
      </c>
      <c r="K33" s="6" t="n">
        <f aca="false">RANK(B33,$B$3:$B$71,0)+COUNTIF($B$3:B33,B33)-1</f>
        <v>52</v>
      </c>
      <c r="L33" s="6" t="n">
        <f aca="false">RANK(C33,$C$3:$C$71,0)+COUNTIF($C$3:C33,C33)-1</f>
        <v>55</v>
      </c>
      <c r="M33" s="6" t="n">
        <f aca="false">RANK(D33,$D$3:$D$71,0)+COUNTIF($D$3:D33,D33)-1</f>
        <v>51</v>
      </c>
      <c r="N33" s="6" t="n">
        <f aca="false">RANK(E33,$E$3:$E$71,0)+COUNTIF($E$3:E33,E33)-1</f>
        <v>37</v>
      </c>
      <c r="O33" s="6" t="n">
        <f aca="false">RANK(F33,$F$3:$F$71,0)+COUNTIF($F$3:F33,F33)-1</f>
        <v>40</v>
      </c>
      <c r="P33" s="6" t="n">
        <f aca="false">RANK(G33,$G$3:$G$71,0)+COUNTIF($G$3:G33,G33)-1</f>
        <v>41</v>
      </c>
      <c r="Q33" s="6" t="n">
        <f aca="false">RANK(H33,$H$3:$H$71,0)+COUNTIF($H$3:H33,H33)-1</f>
        <v>43</v>
      </c>
    </row>
    <row r="34" customFormat="false" ht="15" hidden="false" customHeight="false" outlineLevel="0" collapsed="false">
      <c r="A34" s="0" t="s">
        <v>94</v>
      </c>
      <c r="B34" s="2" t="n">
        <f aca="false">ROUND(SUMIFS(Monthly_Purchased!$H$2:$H$2607,Monthly_Purchased!$F$2:$F$2607,$A34,Monthly_Purchased!$B$2:$B$2607,B$2),4)</f>
        <v>176.33</v>
      </c>
      <c r="C34" s="2" t="n">
        <f aca="false">ROUND(SUMIFS(Monthly_Purchased!$H$2:$H$2607,Monthly_Purchased!$F$2:$F$2607,$A34,Monthly_Purchased!$B$2:$B$2607,C$2),4)</f>
        <v>318.1</v>
      </c>
      <c r="D34" s="2" t="n">
        <f aca="false">ROUND(SUMIFS(Monthly_Purchased!$H$2:$H$2607,Monthly_Purchased!$F$2:$F$2607,$A34,Monthly_Purchased!$B$2:$B$2607,D$2),4)</f>
        <v>311.62</v>
      </c>
      <c r="E34" s="2" t="n">
        <f aca="false">ROUND(SUMIFS(Monthly_Purchased!$H$2:$H$2607,Monthly_Purchased!$F$2:$F$2607,$A34,Monthly_Purchased!$B$2:$B$2607,E$2),4)</f>
        <v>347.47</v>
      </c>
      <c r="F34" s="2" t="n">
        <f aca="false">ROUND(SUMIFS(Monthly_Purchased!$H$2:$H$2607,Monthly_Purchased!$F$2:$F$2607,$A34,Monthly_Purchased!$B$2:$B$2607,F$2),4)</f>
        <v>77.72</v>
      </c>
      <c r="G34" s="2" t="n">
        <f aca="false">ROUND(SUMIFS(Monthly_Purchased!$H$2:$H$2607,Monthly_Purchased!$F$2:$F$2607,$A34,Monthly_Purchased!$B$2:$B$2607,G$2),4)</f>
        <v>73.39</v>
      </c>
      <c r="H34" s="2" t="n">
        <f aca="false">ROUND(SUMIFS(Monthly_Purchased!$H$2:$H$2607,Monthly_Purchased!$F$2:$F$2607,$A34,Monthly_Purchased!$B$2:$B$2607,H$2),4)</f>
        <v>46.63</v>
      </c>
      <c r="I34" s="2" t="n">
        <f aca="false">ROUND(SUM(B34:H34),4)</f>
        <v>1351.26</v>
      </c>
      <c r="J34" s="6" t="n">
        <f aca="false">RANK(I34,$I$3:$I$71,0)+COUNTIF($I$3:I34,I34)-1</f>
        <v>26</v>
      </c>
      <c r="K34" s="6" t="n">
        <f aca="false">RANK(B34,$B$3:$B$71,0)+COUNTIF($B$3:B34,B34)-1</f>
        <v>24</v>
      </c>
      <c r="L34" s="6" t="n">
        <f aca="false">RANK(C34,$C$3:$C$71,0)+COUNTIF($C$3:C34,C34)-1</f>
        <v>24</v>
      </c>
      <c r="M34" s="6" t="n">
        <f aca="false">RANK(D34,$D$3:$D$71,0)+COUNTIF($D$3:D34,D34)-1</f>
        <v>21</v>
      </c>
      <c r="N34" s="6" t="n">
        <f aca="false">RANK(E34,$E$3:$E$71,0)+COUNTIF($E$3:E34,E34)-1</f>
        <v>22</v>
      </c>
      <c r="O34" s="6" t="n">
        <f aca="false">RANK(F34,$F$3:$F$71,0)+COUNTIF($F$3:F34,F34)-1</f>
        <v>31</v>
      </c>
      <c r="P34" s="6" t="n">
        <f aca="false">RANK(G34,$G$3:$G$71,0)+COUNTIF($G$3:G34,G34)-1</f>
        <v>32</v>
      </c>
      <c r="Q34" s="6" t="n">
        <f aca="false">RANK(H34,$H$3:$H$71,0)+COUNTIF($H$3:H34,H34)-1</f>
        <v>29</v>
      </c>
    </row>
    <row r="35" customFormat="false" ht="15" hidden="false" customHeight="false" outlineLevel="0" collapsed="false">
      <c r="A35" s="0" t="s">
        <v>73</v>
      </c>
      <c r="B35" s="2" t="n">
        <f aca="false">ROUND(SUMIFS(Monthly_Purchased!$H$2:$H$2607,Monthly_Purchased!$F$2:$F$2607,$A35,Monthly_Purchased!$B$2:$B$2607,B$2),4)</f>
        <v>0</v>
      </c>
      <c r="C35" s="2" t="n">
        <f aca="false">ROUND(SUMIFS(Monthly_Purchased!$H$2:$H$2607,Monthly_Purchased!$F$2:$F$2607,$A35,Monthly_Purchased!$B$2:$B$2607,C$2),4)</f>
        <v>0</v>
      </c>
      <c r="D35" s="2" t="n">
        <f aca="false">ROUND(SUMIFS(Monthly_Purchased!$H$2:$H$2607,Monthly_Purchased!$F$2:$F$2607,$A35,Monthly_Purchased!$B$2:$B$2607,D$2),4)</f>
        <v>0</v>
      </c>
      <c r="E35" s="2" t="n">
        <f aca="false">ROUND(SUMIFS(Monthly_Purchased!$H$2:$H$2607,Monthly_Purchased!$F$2:$F$2607,$A35,Monthly_Purchased!$B$2:$B$2607,E$2),4)</f>
        <v>0</v>
      </c>
      <c r="F35" s="2" t="n">
        <f aca="false">ROUND(SUMIFS(Monthly_Purchased!$H$2:$H$2607,Monthly_Purchased!$F$2:$F$2607,$A35,Monthly_Purchased!$B$2:$B$2607,F$2),4)</f>
        <v>2.4</v>
      </c>
      <c r="G35" s="2" t="n">
        <f aca="false">ROUND(SUMIFS(Monthly_Purchased!$H$2:$H$2607,Monthly_Purchased!$F$2:$F$2607,$A35,Monthly_Purchased!$B$2:$B$2607,G$2),4)</f>
        <v>0</v>
      </c>
      <c r="H35" s="2" t="n">
        <f aca="false">ROUND(SUMIFS(Monthly_Purchased!$H$2:$H$2607,Monthly_Purchased!$F$2:$F$2607,$A35,Monthly_Purchased!$B$2:$B$2607,H$2),4)</f>
        <v>0</v>
      </c>
      <c r="I35" s="2" t="n">
        <f aca="false">ROUND(SUM(B35:H35),4)</f>
        <v>2.4</v>
      </c>
      <c r="J35" s="6" t="n">
        <f aca="false">RANK(I35,$I$3:$I$71,0)+COUNTIF($I$3:I35,I35)-1</f>
        <v>58</v>
      </c>
      <c r="K35" s="6" t="n">
        <f aca="false">RANK(B35,$B$3:$B$71,0)+COUNTIF($B$3:B35,B35)-1</f>
        <v>53</v>
      </c>
      <c r="L35" s="6" t="n">
        <f aca="false">RANK(C35,$C$3:$C$71,0)+COUNTIF($C$3:C35,C35)-1</f>
        <v>56</v>
      </c>
      <c r="M35" s="6" t="n">
        <f aca="false">RANK(D35,$D$3:$D$71,0)+COUNTIF($D$3:D35,D35)-1</f>
        <v>52</v>
      </c>
      <c r="N35" s="6" t="n">
        <f aca="false">RANK(E35,$E$3:$E$71,0)+COUNTIF($E$3:E35,E35)-1</f>
        <v>55</v>
      </c>
      <c r="O35" s="6" t="n">
        <f aca="false">RANK(F35,$F$3:$F$71,0)+COUNTIF($F$3:F35,F35)-1</f>
        <v>42</v>
      </c>
      <c r="P35" s="6" t="n">
        <f aca="false">RANK(G35,$G$3:$G$71,0)+COUNTIF($G$3:G35,G35)-1</f>
        <v>63</v>
      </c>
      <c r="Q35" s="6" t="n">
        <f aca="false">RANK(H35,$H$3:$H$71,0)+COUNTIF($H$3:H35,H35)-1</f>
        <v>56</v>
      </c>
    </row>
    <row r="36" customFormat="false" ht="15" hidden="false" customHeight="false" outlineLevel="0" collapsed="false">
      <c r="A36" s="0" t="s">
        <v>68</v>
      </c>
      <c r="B36" s="2" t="n">
        <f aca="false">ROUND(SUMIFS(Monthly_Purchased!$H$2:$H$2607,Monthly_Purchased!$F$2:$F$2607,$A36,Monthly_Purchased!$B$2:$B$2607,B$2),4)</f>
        <v>0</v>
      </c>
      <c r="C36" s="2" t="n">
        <f aca="false">ROUND(SUMIFS(Monthly_Purchased!$H$2:$H$2607,Monthly_Purchased!$F$2:$F$2607,$A36,Monthly_Purchased!$B$2:$B$2607,C$2),4)</f>
        <v>0</v>
      </c>
      <c r="D36" s="2" t="n">
        <f aca="false">ROUND(SUMIFS(Monthly_Purchased!$H$2:$H$2607,Monthly_Purchased!$F$2:$F$2607,$A36,Monthly_Purchased!$B$2:$B$2607,D$2),4)</f>
        <v>0</v>
      </c>
      <c r="E36" s="2" t="n">
        <f aca="false">ROUND(SUMIFS(Monthly_Purchased!$H$2:$H$2607,Monthly_Purchased!$F$2:$F$2607,$A36,Monthly_Purchased!$B$2:$B$2607,E$2),4)</f>
        <v>20.38</v>
      </c>
      <c r="F36" s="2" t="n">
        <f aca="false">ROUND(SUMIFS(Monthly_Purchased!$H$2:$H$2607,Monthly_Purchased!$F$2:$F$2607,$A36,Monthly_Purchased!$B$2:$B$2607,F$2),4)</f>
        <v>0</v>
      </c>
      <c r="G36" s="2" t="n">
        <f aca="false">ROUND(SUMIFS(Monthly_Purchased!$H$2:$H$2607,Monthly_Purchased!$F$2:$F$2607,$A36,Monthly_Purchased!$B$2:$B$2607,G$2),4)</f>
        <v>2.99</v>
      </c>
      <c r="H36" s="2" t="n">
        <f aca="false">ROUND(SUMIFS(Monthly_Purchased!$H$2:$H$2607,Monthly_Purchased!$F$2:$F$2607,$A36,Monthly_Purchased!$B$2:$B$2607,H$2),4)</f>
        <v>0</v>
      </c>
      <c r="I36" s="2" t="n">
        <f aca="false">ROUND(SUM(B36:H36),4)</f>
        <v>23.37</v>
      </c>
      <c r="J36" s="6" t="n">
        <f aca="false">RANK(I36,$I$3:$I$71,0)+COUNTIF($I$3:I36,I36)-1</f>
        <v>49</v>
      </c>
      <c r="K36" s="6" t="n">
        <f aca="false">RANK(B36,$B$3:$B$71,0)+COUNTIF($B$3:B36,B36)-1</f>
        <v>54</v>
      </c>
      <c r="L36" s="6" t="n">
        <f aca="false">RANK(C36,$C$3:$C$71,0)+COUNTIF($C$3:C36,C36)-1</f>
        <v>57</v>
      </c>
      <c r="M36" s="6" t="n">
        <f aca="false">RANK(D36,$D$3:$D$71,0)+COUNTIF($D$3:D36,D36)-1</f>
        <v>53</v>
      </c>
      <c r="N36" s="6" t="n">
        <f aca="false">RANK(E36,$E$3:$E$71,0)+COUNTIF($E$3:E36,E36)-1</f>
        <v>36</v>
      </c>
      <c r="O36" s="6" t="n">
        <f aca="false">RANK(F36,$F$3:$F$71,0)+COUNTIF($F$3:F36,F36)-1</f>
        <v>58</v>
      </c>
      <c r="P36" s="6" t="n">
        <f aca="false">RANK(G36,$G$3:$G$71,0)+COUNTIF($G$3:G36,G36)-1</f>
        <v>52</v>
      </c>
      <c r="Q36" s="6" t="n">
        <f aca="false">RANK(H36,$H$3:$H$71,0)+COUNTIF($H$3:H36,H36)-1</f>
        <v>57</v>
      </c>
    </row>
    <row r="37" customFormat="false" ht="15" hidden="false" customHeight="false" outlineLevel="0" collapsed="false">
      <c r="A37" s="0" t="s">
        <v>201</v>
      </c>
      <c r="B37" s="2" t="n">
        <f aca="false">ROUND(SUMIFS(Monthly_Purchased!$H$2:$H$2607,Monthly_Purchased!$F$2:$F$2607,$A37,Monthly_Purchased!$B$2:$B$2607,B$2),4)</f>
        <v>0</v>
      </c>
      <c r="C37" s="2" t="n">
        <f aca="false">ROUND(SUMIFS(Monthly_Purchased!$H$2:$H$2607,Monthly_Purchased!$F$2:$F$2607,$A37,Monthly_Purchased!$B$2:$B$2607,C$2),4)</f>
        <v>0</v>
      </c>
      <c r="D37" s="2" t="n">
        <f aca="false">ROUND(SUMIFS(Monthly_Purchased!$H$2:$H$2607,Monthly_Purchased!$F$2:$F$2607,$A37,Monthly_Purchased!$B$2:$B$2607,D$2),4)</f>
        <v>0</v>
      </c>
      <c r="E37" s="2" t="n">
        <f aca="false">ROUND(SUMIFS(Monthly_Purchased!$H$2:$H$2607,Monthly_Purchased!$F$2:$F$2607,$A37,Monthly_Purchased!$B$2:$B$2607,E$2),4)</f>
        <v>0</v>
      </c>
      <c r="F37" s="2" t="n">
        <f aca="false">ROUND(SUMIFS(Monthly_Purchased!$H$2:$H$2607,Monthly_Purchased!$F$2:$F$2607,$A37,Monthly_Purchased!$B$2:$B$2607,F$2),4)</f>
        <v>0</v>
      </c>
      <c r="G37" s="2" t="n">
        <f aca="false">ROUND(SUMIFS(Monthly_Purchased!$H$2:$H$2607,Monthly_Purchased!$F$2:$F$2607,$A37,Monthly_Purchased!$B$2:$B$2607,G$2),4)</f>
        <v>76.15</v>
      </c>
      <c r="H37" s="2" t="n">
        <f aca="false">ROUND(SUMIFS(Monthly_Purchased!$H$2:$H$2607,Monthly_Purchased!$F$2:$F$2607,$A37,Monthly_Purchased!$B$2:$B$2607,H$2),4)</f>
        <v>0</v>
      </c>
      <c r="I37" s="2" t="n">
        <f aca="false">ROUND(SUM(B37:H37),4)</f>
        <v>76.15</v>
      </c>
      <c r="J37" s="6" t="n">
        <f aca="false">RANK(I37,$I$3:$I$71,0)+COUNTIF($I$3:I37,I37)-1</f>
        <v>43</v>
      </c>
      <c r="K37" s="6" t="n">
        <f aca="false">RANK(B37,$B$3:$B$71,0)+COUNTIF($B$3:B37,B37)-1</f>
        <v>55</v>
      </c>
      <c r="L37" s="6" t="n">
        <f aca="false">RANK(C37,$C$3:$C$71,0)+COUNTIF($C$3:C37,C37)-1</f>
        <v>58</v>
      </c>
      <c r="M37" s="6" t="n">
        <f aca="false">RANK(D37,$D$3:$D$71,0)+COUNTIF($D$3:D37,D37)-1</f>
        <v>54</v>
      </c>
      <c r="N37" s="6" t="n">
        <f aca="false">RANK(E37,$E$3:$E$71,0)+COUNTIF($E$3:E37,E37)-1</f>
        <v>56</v>
      </c>
      <c r="O37" s="6" t="n">
        <f aca="false">RANK(F37,$F$3:$F$71,0)+COUNTIF($F$3:F37,F37)-1</f>
        <v>59</v>
      </c>
      <c r="P37" s="6" t="n">
        <f aca="false">RANK(G37,$G$3:$G$71,0)+COUNTIF($G$3:G37,G37)-1</f>
        <v>31</v>
      </c>
      <c r="Q37" s="6" t="n">
        <f aca="false">RANK(H37,$H$3:$H$71,0)+COUNTIF($H$3:H37,H37)-1</f>
        <v>58</v>
      </c>
    </row>
    <row r="38" customFormat="false" ht="15" hidden="false" customHeight="false" outlineLevel="0" collapsed="false">
      <c r="A38" s="0" t="s">
        <v>503</v>
      </c>
      <c r="B38" s="2" t="n">
        <f aca="false">ROUND(SUMIFS(Monthly_Purchased!$H$2:$H$2607,Monthly_Purchased!$F$2:$F$2607,$A38,Monthly_Purchased!$B$2:$B$2607,B$2),4)</f>
        <v>0</v>
      </c>
      <c r="C38" s="2" t="n">
        <f aca="false">ROUND(SUMIFS(Monthly_Purchased!$H$2:$H$2607,Monthly_Purchased!$F$2:$F$2607,$A38,Monthly_Purchased!$B$2:$B$2607,C$2),4)</f>
        <v>0</v>
      </c>
      <c r="D38" s="2" t="n">
        <f aca="false">ROUND(SUMIFS(Monthly_Purchased!$H$2:$H$2607,Monthly_Purchased!$F$2:$F$2607,$A38,Monthly_Purchased!$B$2:$B$2607,D$2),4)</f>
        <v>0</v>
      </c>
      <c r="E38" s="2" t="n">
        <f aca="false">ROUND(SUMIFS(Monthly_Purchased!$H$2:$H$2607,Monthly_Purchased!$F$2:$F$2607,$A38,Monthly_Purchased!$B$2:$B$2607,E$2),4)</f>
        <v>0</v>
      </c>
      <c r="F38" s="2" t="n">
        <f aca="false">ROUND(SUMIFS(Monthly_Purchased!$H$2:$H$2607,Monthly_Purchased!$F$2:$F$2607,$A38,Monthly_Purchased!$B$2:$B$2607,F$2),4)</f>
        <v>0</v>
      </c>
      <c r="G38" s="2" t="n">
        <f aca="false">ROUND(SUMIFS(Monthly_Purchased!$H$2:$H$2607,Monthly_Purchased!$F$2:$F$2607,$A38,Monthly_Purchased!$B$2:$B$2607,G$2),4)</f>
        <v>0.32</v>
      </c>
      <c r="H38" s="2" t="n">
        <f aca="false">ROUND(SUMIFS(Monthly_Purchased!$H$2:$H$2607,Monthly_Purchased!$F$2:$F$2607,$A38,Monthly_Purchased!$B$2:$B$2607,H$2),4)</f>
        <v>4.93</v>
      </c>
      <c r="I38" s="2" t="n">
        <f aca="false">ROUND(SUM(B38:H38),4)</f>
        <v>5.25</v>
      </c>
      <c r="J38" s="6" t="n">
        <f aca="false">RANK(I38,$I$3:$I$71,0)+COUNTIF($I$3:I38,I38)-1</f>
        <v>56</v>
      </c>
      <c r="K38" s="6" t="n">
        <f aca="false">RANK(B38,$B$3:$B$71,0)+COUNTIF($B$3:B38,B38)-1</f>
        <v>56</v>
      </c>
      <c r="L38" s="6" t="n">
        <f aca="false">RANK(C38,$C$3:$C$71,0)+COUNTIF($C$3:C38,C38)-1</f>
        <v>59</v>
      </c>
      <c r="M38" s="6" t="n">
        <f aca="false">RANK(D38,$D$3:$D$71,0)+COUNTIF($D$3:D38,D38)-1</f>
        <v>55</v>
      </c>
      <c r="N38" s="6" t="n">
        <f aca="false">RANK(E38,$E$3:$E$71,0)+COUNTIF($E$3:E38,E38)-1</f>
        <v>57</v>
      </c>
      <c r="O38" s="6" t="n">
        <f aca="false">RANK(F38,$F$3:$F$71,0)+COUNTIF($F$3:F38,F38)-1</f>
        <v>60</v>
      </c>
      <c r="P38" s="6" t="n">
        <f aca="false">RANK(G38,$G$3:$G$71,0)+COUNTIF($G$3:G38,G38)-1</f>
        <v>57</v>
      </c>
      <c r="Q38" s="6" t="n">
        <f aca="false">RANK(H38,$H$3:$H$71,0)+COUNTIF($H$3:H38,H38)-1</f>
        <v>41</v>
      </c>
    </row>
    <row r="39" customFormat="false" ht="15" hidden="false" customHeight="false" outlineLevel="0" collapsed="false">
      <c r="A39" s="0" t="s">
        <v>416</v>
      </c>
      <c r="B39" s="2" t="n">
        <f aca="false">ROUND(SUMIFS(Monthly_Purchased!$H$2:$H$2607,Monthly_Purchased!$F$2:$F$2607,$A39,Monthly_Purchased!$B$2:$B$2607,B$2),4)</f>
        <v>10.82</v>
      </c>
      <c r="C39" s="2" t="n">
        <f aca="false">ROUND(SUMIFS(Monthly_Purchased!$H$2:$H$2607,Monthly_Purchased!$F$2:$F$2607,$A39,Monthly_Purchased!$B$2:$B$2607,C$2),4)</f>
        <v>3.65</v>
      </c>
      <c r="D39" s="2" t="n">
        <f aca="false">ROUND(SUMIFS(Monthly_Purchased!$H$2:$H$2607,Monthly_Purchased!$F$2:$F$2607,$A39,Monthly_Purchased!$B$2:$B$2607,D$2),4)</f>
        <v>0</v>
      </c>
      <c r="E39" s="2" t="n">
        <f aca="false">ROUND(SUMIFS(Monthly_Purchased!$H$2:$H$2607,Monthly_Purchased!$F$2:$F$2607,$A39,Monthly_Purchased!$B$2:$B$2607,E$2),4)</f>
        <v>0</v>
      </c>
      <c r="F39" s="2" t="n">
        <f aca="false">ROUND(SUMIFS(Monthly_Purchased!$H$2:$H$2607,Monthly_Purchased!$F$2:$F$2607,$A39,Monthly_Purchased!$B$2:$B$2607,F$2),4)</f>
        <v>0</v>
      </c>
      <c r="G39" s="2" t="n">
        <f aca="false">ROUND(SUMIFS(Monthly_Purchased!$H$2:$H$2607,Monthly_Purchased!$F$2:$F$2607,$A39,Monthly_Purchased!$B$2:$B$2607,G$2),4)</f>
        <v>0</v>
      </c>
      <c r="H39" s="2" t="n">
        <f aca="false">ROUND(SUMIFS(Monthly_Purchased!$H$2:$H$2607,Monthly_Purchased!$F$2:$F$2607,$A39,Monthly_Purchased!$B$2:$B$2607,H$2),4)</f>
        <v>0</v>
      </c>
      <c r="I39" s="2" t="n">
        <f aca="false">ROUND(SUM(B39:H39),4)</f>
        <v>14.47</v>
      </c>
      <c r="J39" s="6" t="n">
        <f aca="false">RANK(I39,$I$3:$I$71,0)+COUNTIF($I$3:I39,I39)-1</f>
        <v>53</v>
      </c>
      <c r="K39" s="6" t="n">
        <f aca="false">RANK(B39,$B$3:$B$71,0)+COUNTIF($B$3:B39,B39)-1</f>
        <v>31</v>
      </c>
      <c r="L39" s="6" t="n">
        <f aca="false">RANK(C39,$C$3:$C$71,0)+COUNTIF($C$3:C39,C39)-1</f>
        <v>38</v>
      </c>
      <c r="M39" s="6" t="n">
        <f aca="false">RANK(D39,$D$3:$D$71,0)+COUNTIF($D$3:D39,D39)-1</f>
        <v>56</v>
      </c>
      <c r="N39" s="6" t="n">
        <f aca="false">RANK(E39,$E$3:$E$71,0)+COUNTIF($E$3:E39,E39)-1</f>
        <v>58</v>
      </c>
      <c r="O39" s="6" t="n">
        <f aca="false">RANK(F39,$F$3:$F$71,0)+COUNTIF($F$3:F39,F39)-1</f>
        <v>61</v>
      </c>
      <c r="P39" s="6" t="n">
        <f aca="false">RANK(G39,$G$3:$G$71,0)+COUNTIF($G$3:G39,G39)-1</f>
        <v>64</v>
      </c>
      <c r="Q39" s="6" t="n">
        <f aca="false">RANK(H39,$H$3:$H$71,0)+COUNTIF($H$3:H39,H39)-1</f>
        <v>59</v>
      </c>
    </row>
    <row r="40" customFormat="false" ht="15" hidden="false" customHeight="false" outlineLevel="0" collapsed="false">
      <c r="A40" s="0" t="s">
        <v>47</v>
      </c>
      <c r="B40" s="2" t="n">
        <f aca="false">ROUND(SUMIFS(Monthly_Purchased!$H$2:$H$2607,Monthly_Purchased!$F$2:$F$2607,$A40,Monthly_Purchased!$B$2:$B$2607,B$2),4)</f>
        <v>907.26</v>
      </c>
      <c r="C40" s="2" t="n">
        <f aca="false">ROUND(SUMIFS(Monthly_Purchased!$H$2:$H$2607,Monthly_Purchased!$F$2:$F$2607,$A40,Monthly_Purchased!$B$2:$B$2607,C$2),4)</f>
        <v>485.26</v>
      </c>
      <c r="D40" s="2" t="n">
        <f aca="false">ROUND(SUMIFS(Monthly_Purchased!$H$2:$H$2607,Monthly_Purchased!$F$2:$F$2607,$A40,Monthly_Purchased!$B$2:$B$2607,D$2),4)</f>
        <v>737.51</v>
      </c>
      <c r="E40" s="2" t="n">
        <f aca="false">ROUND(SUMIFS(Monthly_Purchased!$H$2:$H$2607,Monthly_Purchased!$F$2:$F$2607,$A40,Monthly_Purchased!$B$2:$B$2607,E$2),4)</f>
        <v>816.15</v>
      </c>
      <c r="F40" s="2" t="n">
        <f aca="false">ROUND(SUMIFS(Monthly_Purchased!$H$2:$H$2607,Monthly_Purchased!$F$2:$F$2607,$A40,Monthly_Purchased!$B$2:$B$2607,F$2),4)</f>
        <v>1013.63</v>
      </c>
      <c r="G40" s="2" t="n">
        <f aca="false">ROUND(SUMIFS(Monthly_Purchased!$H$2:$H$2607,Monthly_Purchased!$F$2:$F$2607,$A40,Monthly_Purchased!$B$2:$B$2607,G$2),4)</f>
        <v>1787.51</v>
      </c>
      <c r="H40" s="2" t="n">
        <f aca="false">ROUND(SUMIFS(Monthly_Purchased!$H$2:$H$2607,Monthly_Purchased!$F$2:$F$2607,$A40,Monthly_Purchased!$B$2:$B$2607,H$2),4)</f>
        <v>713.69</v>
      </c>
      <c r="I40" s="2" t="n">
        <f aca="false">ROUND(SUM(B40:H40),4)</f>
        <v>6461.01</v>
      </c>
      <c r="J40" s="6" t="n">
        <f aca="false">RANK(I40,$I$3:$I$71,0)+COUNTIF($I$3:I40,I40)-1</f>
        <v>15</v>
      </c>
      <c r="K40" s="6" t="n">
        <f aca="false">RANK(B40,$B$3:$B$71,0)+COUNTIF($B$3:B40,B40)-1</f>
        <v>15</v>
      </c>
      <c r="L40" s="6" t="n">
        <f aca="false">RANK(C40,$C$3:$C$71,0)+COUNTIF($C$3:C40,C40)-1</f>
        <v>18</v>
      </c>
      <c r="M40" s="6" t="n">
        <f aca="false">RANK(D40,$D$3:$D$71,0)+COUNTIF($D$3:D40,D40)-1</f>
        <v>19</v>
      </c>
      <c r="N40" s="6" t="n">
        <f aca="false">RANK(E40,$E$3:$E$71,0)+COUNTIF($E$3:E40,E40)-1</f>
        <v>15</v>
      </c>
      <c r="O40" s="6" t="n">
        <f aca="false">RANK(F40,$F$3:$F$71,0)+COUNTIF($F$3:F40,F40)-1</f>
        <v>16</v>
      </c>
      <c r="P40" s="6" t="n">
        <f aca="false">RANK(G40,$G$3:$G$71,0)+COUNTIF($G$3:G40,G40)-1</f>
        <v>8</v>
      </c>
      <c r="Q40" s="6" t="n">
        <f aca="false">RANK(H40,$H$3:$H$71,0)+COUNTIF($H$3:H40,H40)-1</f>
        <v>7</v>
      </c>
    </row>
    <row r="41" customFormat="false" ht="15" hidden="false" customHeight="false" outlineLevel="0" collapsed="false">
      <c r="A41" s="0" t="s">
        <v>71</v>
      </c>
      <c r="B41" s="2" t="n">
        <f aca="false">ROUND(SUMIFS(Monthly_Purchased!$H$2:$H$2607,Monthly_Purchased!$F$2:$F$2607,$A41,Monthly_Purchased!$B$2:$B$2607,B$2),4)</f>
        <v>503.13</v>
      </c>
      <c r="C41" s="2" t="n">
        <f aca="false">ROUND(SUMIFS(Monthly_Purchased!$H$2:$H$2607,Monthly_Purchased!$F$2:$F$2607,$A41,Monthly_Purchased!$B$2:$B$2607,C$2),4)</f>
        <v>271.82</v>
      </c>
      <c r="D41" s="2" t="n">
        <f aca="false">ROUND(SUMIFS(Monthly_Purchased!$H$2:$H$2607,Monthly_Purchased!$F$2:$F$2607,$A41,Monthly_Purchased!$B$2:$B$2607,D$2),4)</f>
        <v>211.37</v>
      </c>
      <c r="E41" s="2" t="n">
        <f aca="false">ROUND(SUMIFS(Monthly_Purchased!$H$2:$H$2607,Monthly_Purchased!$F$2:$F$2607,$A41,Monthly_Purchased!$B$2:$B$2607,E$2),4)</f>
        <v>744.66</v>
      </c>
      <c r="F41" s="2" t="n">
        <f aca="false">ROUND(SUMIFS(Monthly_Purchased!$H$2:$H$2607,Monthly_Purchased!$F$2:$F$2607,$A41,Monthly_Purchased!$B$2:$B$2607,F$2),4)</f>
        <v>843.99</v>
      </c>
      <c r="G41" s="2" t="n">
        <f aca="false">ROUND(SUMIFS(Monthly_Purchased!$H$2:$H$2607,Monthly_Purchased!$F$2:$F$2607,$A41,Monthly_Purchased!$B$2:$B$2607,G$2),4)</f>
        <v>719.33</v>
      </c>
      <c r="H41" s="2" t="n">
        <f aca="false">ROUND(SUMIFS(Monthly_Purchased!$H$2:$H$2607,Monthly_Purchased!$F$2:$F$2607,$A41,Monthly_Purchased!$B$2:$B$2607,H$2),4)</f>
        <v>375.76</v>
      </c>
      <c r="I41" s="2" t="n">
        <f aca="false">ROUND(SUM(B41:H41),4)</f>
        <v>3670.06</v>
      </c>
      <c r="J41" s="6" t="n">
        <f aca="false">RANK(I41,$I$3:$I$71,0)+COUNTIF($I$3:I41,I41)-1</f>
        <v>21</v>
      </c>
      <c r="K41" s="6" t="n">
        <f aca="false">RANK(B41,$B$3:$B$71,0)+COUNTIF($B$3:B41,B41)-1</f>
        <v>19</v>
      </c>
      <c r="L41" s="6" t="n">
        <f aca="false">RANK(C41,$C$3:$C$71,0)+COUNTIF($C$3:C41,C41)-1</f>
        <v>26</v>
      </c>
      <c r="M41" s="6" t="n">
        <f aca="false">RANK(D41,$D$3:$D$71,0)+COUNTIF($D$3:D41,D41)-1</f>
        <v>25</v>
      </c>
      <c r="N41" s="6" t="n">
        <f aca="false">RANK(E41,$E$3:$E$71,0)+COUNTIF($E$3:E41,E41)-1</f>
        <v>17</v>
      </c>
      <c r="O41" s="6" t="n">
        <f aca="false">RANK(F41,$F$3:$F$71,0)+COUNTIF($F$3:F41,F41)-1</f>
        <v>19</v>
      </c>
      <c r="P41" s="6" t="n">
        <f aca="false">RANK(G41,$G$3:$G$71,0)+COUNTIF($G$3:G41,G41)-1</f>
        <v>17</v>
      </c>
      <c r="Q41" s="6" t="n">
        <f aca="false">RANK(H41,$H$3:$H$71,0)+COUNTIF($H$3:H41,H41)-1</f>
        <v>14</v>
      </c>
    </row>
    <row r="42" customFormat="false" ht="15" hidden="false" customHeight="false" outlineLevel="0" collapsed="false">
      <c r="A42" s="0" t="s">
        <v>50</v>
      </c>
      <c r="B42" s="2" t="n">
        <f aca="false">ROUND(SUMIFS(Monthly_Purchased!$H$2:$H$2607,Monthly_Purchased!$F$2:$F$2607,$A42,Monthly_Purchased!$B$2:$B$2607,B$2),4)</f>
        <v>289.23</v>
      </c>
      <c r="C42" s="2" t="n">
        <f aca="false">ROUND(SUMIFS(Monthly_Purchased!$H$2:$H$2607,Monthly_Purchased!$F$2:$F$2607,$A42,Monthly_Purchased!$B$2:$B$2607,C$2),4)</f>
        <v>1081.17</v>
      </c>
      <c r="D42" s="2" t="n">
        <f aca="false">ROUND(SUMIFS(Monthly_Purchased!$H$2:$H$2607,Monthly_Purchased!$F$2:$F$2607,$A42,Monthly_Purchased!$B$2:$B$2607,D$2),4)</f>
        <v>818.12</v>
      </c>
      <c r="E42" s="2" t="n">
        <f aca="false">ROUND(SUMIFS(Monthly_Purchased!$H$2:$H$2607,Monthly_Purchased!$F$2:$F$2607,$A42,Monthly_Purchased!$B$2:$B$2607,E$2),4)</f>
        <v>803.28</v>
      </c>
      <c r="F42" s="2" t="n">
        <f aca="false">ROUND(SUMIFS(Monthly_Purchased!$H$2:$H$2607,Monthly_Purchased!$F$2:$F$2607,$A42,Monthly_Purchased!$B$2:$B$2607,F$2),4)</f>
        <v>970.44</v>
      </c>
      <c r="G42" s="2" t="n">
        <f aca="false">ROUND(SUMIFS(Monthly_Purchased!$H$2:$H$2607,Monthly_Purchased!$F$2:$F$2607,$A42,Monthly_Purchased!$B$2:$B$2607,G$2),4)</f>
        <v>1219.09</v>
      </c>
      <c r="H42" s="2" t="n">
        <f aca="false">ROUND(SUMIFS(Monthly_Purchased!$H$2:$H$2607,Monthly_Purchased!$F$2:$F$2607,$A42,Monthly_Purchased!$B$2:$B$2607,H$2),4)</f>
        <v>542.57</v>
      </c>
      <c r="I42" s="2" t="n">
        <f aca="false">ROUND(SUM(B42:H42),4)</f>
        <v>5723.9</v>
      </c>
      <c r="J42" s="6" t="n">
        <f aca="false">RANK(I42,$I$3:$I$71,0)+COUNTIF($I$3:I42,I42)-1</f>
        <v>16</v>
      </c>
      <c r="K42" s="6" t="n">
        <f aca="false">RANK(B42,$B$3:$B$71,0)+COUNTIF($B$3:B42,B42)-1</f>
        <v>23</v>
      </c>
      <c r="L42" s="6" t="n">
        <f aca="false">RANK(C42,$C$3:$C$71,0)+COUNTIF($C$3:C42,C42)-1</f>
        <v>12</v>
      </c>
      <c r="M42" s="6" t="n">
        <f aca="false">RANK(D42,$D$3:$D$71,0)+COUNTIF($D$3:D42,D42)-1</f>
        <v>17</v>
      </c>
      <c r="N42" s="6" t="n">
        <f aca="false">RANK(E42,$E$3:$E$71,0)+COUNTIF($E$3:E42,E42)-1</f>
        <v>16</v>
      </c>
      <c r="O42" s="6" t="n">
        <f aca="false">RANK(F42,$F$3:$F$71,0)+COUNTIF($F$3:F42,F42)-1</f>
        <v>18</v>
      </c>
      <c r="P42" s="6" t="n">
        <f aca="false">RANK(G42,$G$3:$G$71,0)+COUNTIF($G$3:G42,G42)-1</f>
        <v>11</v>
      </c>
      <c r="Q42" s="6" t="n">
        <f aca="false">RANK(H42,$H$3:$H$71,0)+COUNTIF($H$3:H42,H42)-1</f>
        <v>10</v>
      </c>
    </row>
    <row r="43" customFormat="false" ht="15" hidden="false" customHeight="false" outlineLevel="0" collapsed="false">
      <c r="A43" s="0" t="s">
        <v>80</v>
      </c>
      <c r="B43" s="2" t="n">
        <f aca="false">ROUND(SUMIFS(Monthly_Purchased!$H$2:$H$2607,Monthly_Purchased!$F$2:$F$2607,$A43,Monthly_Purchased!$B$2:$B$2607,B$2),4)</f>
        <v>0</v>
      </c>
      <c r="C43" s="2" t="n">
        <f aca="false">ROUND(SUMIFS(Monthly_Purchased!$H$2:$H$2607,Monthly_Purchased!$F$2:$F$2607,$A43,Monthly_Purchased!$B$2:$B$2607,C$2),4)</f>
        <v>0</v>
      </c>
      <c r="D43" s="2" t="n">
        <f aca="false">ROUND(SUMIFS(Monthly_Purchased!$H$2:$H$2607,Monthly_Purchased!$F$2:$F$2607,$A43,Monthly_Purchased!$B$2:$B$2607,D$2),4)</f>
        <v>0</v>
      </c>
      <c r="E43" s="2" t="n">
        <f aca="false">ROUND(SUMIFS(Monthly_Purchased!$H$2:$H$2607,Monthly_Purchased!$F$2:$F$2607,$A43,Monthly_Purchased!$B$2:$B$2607,E$2),4)</f>
        <v>0</v>
      </c>
      <c r="F43" s="2" t="n">
        <f aca="false">ROUND(SUMIFS(Monthly_Purchased!$H$2:$H$2607,Monthly_Purchased!$F$2:$F$2607,$A43,Monthly_Purchased!$B$2:$B$2607,F$2),4)</f>
        <v>0</v>
      </c>
      <c r="G43" s="2" t="n">
        <f aca="false">ROUND(SUMIFS(Monthly_Purchased!$H$2:$H$2607,Monthly_Purchased!$F$2:$F$2607,$A43,Monthly_Purchased!$B$2:$B$2607,G$2),4)</f>
        <v>31.93</v>
      </c>
      <c r="H43" s="2" t="n">
        <f aca="false">ROUND(SUMIFS(Monthly_Purchased!$H$2:$H$2607,Monthly_Purchased!$F$2:$F$2607,$A43,Monthly_Purchased!$B$2:$B$2607,H$2),4)</f>
        <v>6</v>
      </c>
      <c r="I43" s="2" t="n">
        <f aca="false">ROUND(SUM(B43:H43),4)</f>
        <v>37.93</v>
      </c>
      <c r="J43" s="6" t="n">
        <f aca="false">RANK(I43,$I$3:$I$71,0)+COUNTIF($I$3:I43,I43)-1</f>
        <v>46</v>
      </c>
      <c r="K43" s="6" t="n">
        <f aca="false">RANK(B43,$B$3:$B$71,0)+COUNTIF($B$3:B43,B43)-1</f>
        <v>57</v>
      </c>
      <c r="L43" s="6" t="n">
        <f aca="false">RANK(C43,$C$3:$C$71,0)+COUNTIF($C$3:C43,C43)-1</f>
        <v>60</v>
      </c>
      <c r="M43" s="6" t="n">
        <f aca="false">RANK(D43,$D$3:$D$71,0)+COUNTIF($D$3:D43,D43)-1</f>
        <v>57</v>
      </c>
      <c r="N43" s="6" t="n">
        <f aca="false">RANK(E43,$E$3:$E$71,0)+COUNTIF($E$3:E43,E43)-1</f>
        <v>59</v>
      </c>
      <c r="O43" s="6" t="n">
        <f aca="false">RANK(F43,$F$3:$F$71,0)+COUNTIF($F$3:F43,F43)-1</f>
        <v>62</v>
      </c>
      <c r="P43" s="6" t="n">
        <f aca="false">RANK(G43,$G$3:$G$71,0)+COUNTIF($G$3:G43,G43)-1</f>
        <v>38</v>
      </c>
      <c r="Q43" s="6" t="n">
        <f aca="false">RANK(H43,$H$3:$H$71,0)+COUNTIF($H$3:H43,H43)-1</f>
        <v>39</v>
      </c>
    </row>
    <row r="44" customFormat="false" ht="15" hidden="false" customHeight="false" outlineLevel="0" collapsed="false">
      <c r="A44" s="0" t="s">
        <v>37</v>
      </c>
      <c r="B44" s="2" t="n">
        <f aca="false">ROUND(SUMIFS(Monthly_Purchased!$H$2:$H$2607,Monthly_Purchased!$F$2:$F$2607,$A44,Monthly_Purchased!$B$2:$B$2607,B$2),4)</f>
        <v>8058.03</v>
      </c>
      <c r="C44" s="2" t="n">
        <f aca="false">ROUND(SUMIFS(Monthly_Purchased!$H$2:$H$2607,Monthly_Purchased!$F$2:$F$2607,$A44,Monthly_Purchased!$B$2:$B$2607,C$2),4)</f>
        <v>5669.74</v>
      </c>
      <c r="D44" s="2" t="n">
        <f aca="false">ROUND(SUMIFS(Monthly_Purchased!$H$2:$H$2607,Monthly_Purchased!$F$2:$F$2607,$A44,Monthly_Purchased!$B$2:$B$2607,D$2),4)</f>
        <v>3696.3</v>
      </c>
      <c r="E44" s="2" t="n">
        <f aca="false">ROUND(SUMIFS(Monthly_Purchased!$H$2:$H$2607,Monthly_Purchased!$F$2:$F$2607,$A44,Monthly_Purchased!$B$2:$B$2607,E$2),4)</f>
        <v>5404.13</v>
      </c>
      <c r="F44" s="2" t="n">
        <f aca="false">ROUND(SUMIFS(Monthly_Purchased!$H$2:$H$2607,Monthly_Purchased!$F$2:$F$2607,$A44,Monthly_Purchased!$B$2:$B$2607,F$2),4)</f>
        <v>3837.63</v>
      </c>
      <c r="G44" s="2" t="n">
        <f aca="false">ROUND(SUMIFS(Monthly_Purchased!$H$2:$H$2607,Monthly_Purchased!$F$2:$F$2607,$A44,Monthly_Purchased!$B$2:$B$2607,G$2),4)</f>
        <v>6583.13</v>
      </c>
      <c r="H44" s="2" t="n">
        <f aca="false">ROUND(SUMIFS(Monthly_Purchased!$H$2:$H$2607,Monthly_Purchased!$F$2:$F$2607,$A44,Monthly_Purchased!$B$2:$B$2607,H$2),4)</f>
        <v>1175.37</v>
      </c>
      <c r="I44" s="2" t="n">
        <f aca="false">ROUND(SUM(B44:H44),4)</f>
        <v>34424.33</v>
      </c>
      <c r="J44" s="6" t="n">
        <f aca="false">RANK(I44,$I$3:$I$71,0)+COUNTIF($I$3:I44,I44)-1</f>
        <v>3</v>
      </c>
      <c r="K44" s="6" t="n">
        <f aca="false">RANK(B44,$B$3:$B$71,0)+COUNTIF($B$3:B44,B44)-1</f>
        <v>1</v>
      </c>
      <c r="L44" s="6" t="n">
        <f aca="false">RANK(C44,$C$3:$C$71,0)+COUNTIF($C$3:C44,C44)-1</f>
        <v>3</v>
      </c>
      <c r="M44" s="6" t="n">
        <f aca="false">RANK(D44,$D$3:$D$71,0)+COUNTIF($D$3:D44,D44)-1</f>
        <v>5</v>
      </c>
      <c r="N44" s="6" t="n">
        <f aca="false">RANK(E44,$E$3:$E$71,0)+COUNTIF($E$3:E44,E44)-1</f>
        <v>3</v>
      </c>
      <c r="O44" s="6" t="n">
        <f aca="false">RANK(F44,$F$3:$F$71,0)+COUNTIF($F$3:F44,F44)-1</f>
        <v>3</v>
      </c>
      <c r="P44" s="6" t="n">
        <f aca="false">RANK(G44,$G$3:$G$71,0)+COUNTIF($G$3:G44,G44)-1</f>
        <v>3</v>
      </c>
      <c r="Q44" s="6" t="n">
        <f aca="false">RANK(H44,$H$3:$H$71,0)+COUNTIF($H$3:H44,H44)-1</f>
        <v>5</v>
      </c>
    </row>
    <row r="45" customFormat="false" ht="15" hidden="false" customHeight="false" outlineLevel="0" collapsed="false">
      <c r="A45" s="0" t="s">
        <v>291</v>
      </c>
      <c r="B45" s="2" t="n">
        <f aca="false">ROUND(SUMIFS(Monthly_Purchased!$H$2:$H$2607,Monthly_Purchased!$F$2:$F$2607,$A45,Monthly_Purchased!$B$2:$B$2607,B$2),4)</f>
        <v>58.17</v>
      </c>
      <c r="C45" s="2" t="n">
        <f aca="false">ROUND(SUMIFS(Monthly_Purchased!$H$2:$H$2607,Monthly_Purchased!$F$2:$F$2607,$A45,Monthly_Purchased!$B$2:$B$2607,C$2),4)</f>
        <v>7.79</v>
      </c>
      <c r="D45" s="2" t="n">
        <f aca="false">ROUND(SUMIFS(Monthly_Purchased!$H$2:$H$2607,Monthly_Purchased!$F$2:$F$2607,$A45,Monthly_Purchased!$B$2:$B$2607,D$2),4)</f>
        <v>11.21</v>
      </c>
      <c r="E45" s="2" t="n">
        <f aca="false">ROUND(SUMIFS(Monthly_Purchased!$H$2:$H$2607,Monthly_Purchased!$F$2:$F$2607,$A45,Monthly_Purchased!$B$2:$B$2607,E$2),4)</f>
        <v>0.43</v>
      </c>
      <c r="F45" s="2" t="n">
        <f aca="false">ROUND(SUMIFS(Monthly_Purchased!$H$2:$H$2607,Monthly_Purchased!$F$2:$F$2607,$A45,Monthly_Purchased!$B$2:$B$2607,F$2),4)</f>
        <v>32.64</v>
      </c>
      <c r="G45" s="2" t="n">
        <f aca="false">ROUND(SUMIFS(Monthly_Purchased!$H$2:$H$2607,Monthly_Purchased!$F$2:$F$2607,$A45,Monthly_Purchased!$B$2:$B$2607,G$2),4)</f>
        <v>1.3</v>
      </c>
      <c r="H45" s="2" t="n">
        <f aca="false">ROUND(SUMIFS(Monthly_Purchased!$H$2:$H$2607,Monthly_Purchased!$F$2:$F$2607,$A45,Monthly_Purchased!$B$2:$B$2607,H$2),4)</f>
        <v>0</v>
      </c>
      <c r="I45" s="2" t="n">
        <f aca="false">ROUND(SUM(B45:H45),4)</f>
        <v>111.54</v>
      </c>
      <c r="J45" s="6" t="n">
        <f aca="false">RANK(I45,$I$3:$I$71,0)+COUNTIF($I$3:I45,I45)-1</f>
        <v>39</v>
      </c>
      <c r="K45" s="6" t="n">
        <f aca="false">RANK(B45,$B$3:$B$71,0)+COUNTIF($B$3:B45,B45)-1</f>
        <v>27</v>
      </c>
      <c r="L45" s="6" t="n">
        <f aca="false">RANK(C45,$C$3:$C$71,0)+COUNTIF($C$3:C45,C45)-1</f>
        <v>36</v>
      </c>
      <c r="M45" s="6" t="n">
        <f aca="false">RANK(D45,$D$3:$D$71,0)+COUNTIF($D$3:D45,D45)-1</f>
        <v>34</v>
      </c>
      <c r="N45" s="6" t="n">
        <f aca="false">RANK(E45,$E$3:$E$71,0)+COUNTIF($E$3:E45,E45)-1</f>
        <v>42</v>
      </c>
      <c r="O45" s="6" t="n">
        <f aca="false">RANK(F45,$F$3:$F$71,0)+COUNTIF($F$3:F45,F45)-1</f>
        <v>36</v>
      </c>
      <c r="P45" s="6" t="n">
        <f aca="false">RANK(G45,$G$3:$G$71,0)+COUNTIF($G$3:G45,G45)-1</f>
        <v>54</v>
      </c>
      <c r="Q45" s="6" t="n">
        <f aca="false">RANK(H45,$H$3:$H$71,0)+COUNTIF($H$3:H45,H45)-1</f>
        <v>60</v>
      </c>
    </row>
    <row r="46" customFormat="false" ht="15" hidden="false" customHeight="false" outlineLevel="0" collapsed="false">
      <c r="A46" s="0" t="s">
        <v>90</v>
      </c>
      <c r="B46" s="2" t="n">
        <f aca="false">ROUND(SUMIFS(Monthly_Purchased!$H$2:$H$2607,Monthly_Purchased!$F$2:$F$2607,$A46,Monthly_Purchased!$B$2:$B$2607,B$2),4)</f>
        <v>0</v>
      </c>
      <c r="C46" s="2" t="n">
        <f aca="false">ROUND(SUMIFS(Monthly_Purchased!$H$2:$H$2607,Monthly_Purchased!$F$2:$F$2607,$A46,Monthly_Purchased!$B$2:$B$2607,C$2),4)</f>
        <v>0</v>
      </c>
      <c r="D46" s="2" t="n">
        <f aca="false">ROUND(SUMIFS(Monthly_Purchased!$H$2:$H$2607,Monthly_Purchased!$F$2:$F$2607,$A46,Monthly_Purchased!$B$2:$B$2607,D$2),4)</f>
        <v>0</v>
      </c>
      <c r="E46" s="2" t="n">
        <f aca="false">ROUND(SUMIFS(Monthly_Purchased!$H$2:$H$2607,Monthly_Purchased!$F$2:$F$2607,$A46,Monthly_Purchased!$B$2:$B$2607,E$2),4)</f>
        <v>44.61</v>
      </c>
      <c r="F46" s="2" t="n">
        <f aca="false">ROUND(SUMIFS(Monthly_Purchased!$H$2:$H$2607,Monthly_Purchased!$F$2:$F$2607,$A46,Monthly_Purchased!$B$2:$B$2607,F$2),4)</f>
        <v>74.58</v>
      </c>
      <c r="G46" s="2" t="n">
        <f aca="false">ROUND(SUMIFS(Monthly_Purchased!$H$2:$H$2607,Monthly_Purchased!$F$2:$F$2607,$A46,Monthly_Purchased!$B$2:$B$2607,G$2),4)</f>
        <v>47.77</v>
      </c>
      <c r="H46" s="2" t="n">
        <f aca="false">ROUND(SUMIFS(Monthly_Purchased!$H$2:$H$2607,Monthly_Purchased!$F$2:$F$2607,$A46,Monthly_Purchased!$B$2:$B$2607,H$2),4)</f>
        <v>22.82</v>
      </c>
      <c r="I46" s="2" t="n">
        <f aca="false">ROUND(SUM(B46:H46),4)</f>
        <v>189.78</v>
      </c>
      <c r="J46" s="6" t="n">
        <f aca="false">RANK(I46,$I$3:$I$71,0)+COUNTIF($I$3:I46,I46)-1</f>
        <v>36</v>
      </c>
      <c r="K46" s="6" t="n">
        <f aca="false">RANK(B46,$B$3:$B$71,0)+COUNTIF($B$3:B46,B46)-1</f>
        <v>58</v>
      </c>
      <c r="L46" s="6" t="n">
        <f aca="false">RANK(C46,$C$3:$C$71,0)+COUNTIF($C$3:C46,C46)-1</f>
        <v>61</v>
      </c>
      <c r="M46" s="6" t="n">
        <f aca="false">RANK(D46,$D$3:$D$71,0)+COUNTIF($D$3:D46,D46)-1</f>
        <v>58</v>
      </c>
      <c r="N46" s="6" t="n">
        <f aca="false">RANK(E46,$E$3:$E$71,0)+COUNTIF($E$3:E46,E46)-1</f>
        <v>31</v>
      </c>
      <c r="O46" s="6" t="n">
        <f aca="false">RANK(F46,$F$3:$F$71,0)+COUNTIF($F$3:F46,F46)-1</f>
        <v>32</v>
      </c>
      <c r="P46" s="6" t="n">
        <f aca="false">RANK(G46,$G$3:$G$71,0)+COUNTIF($G$3:G46,G46)-1</f>
        <v>34</v>
      </c>
      <c r="Q46" s="6" t="n">
        <f aca="false">RANK(H46,$H$3:$H$71,0)+COUNTIF($H$3:H46,H46)-1</f>
        <v>31</v>
      </c>
    </row>
    <row r="47" customFormat="false" ht="15" hidden="false" customHeight="false" outlineLevel="0" collapsed="false">
      <c r="A47" s="0" t="s">
        <v>275</v>
      </c>
      <c r="B47" s="2" t="n">
        <f aca="false">ROUND(SUMIFS(Monthly_Purchased!$H$2:$H$2607,Monthly_Purchased!$F$2:$F$2607,$A47,Monthly_Purchased!$B$2:$B$2607,B$2),4)</f>
        <v>0.24</v>
      </c>
      <c r="C47" s="2" t="n">
        <f aca="false">ROUND(SUMIFS(Monthly_Purchased!$H$2:$H$2607,Monthly_Purchased!$F$2:$F$2607,$A47,Monthly_Purchased!$B$2:$B$2607,C$2),4)</f>
        <v>308.36</v>
      </c>
      <c r="D47" s="2" t="n">
        <f aca="false">ROUND(SUMIFS(Monthly_Purchased!$H$2:$H$2607,Monthly_Purchased!$F$2:$F$2607,$A47,Monthly_Purchased!$B$2:$B$2607,D$2),4)</f>
        <v>0</v>
      </c>
      <c r="E47" s="2" t="n">
        <f aca="false">ROUND(SUMIFS(Monthly_Purchased!$H$2:$H$2607,Monthly_Purchased!$F$2:$F$2607,$A47,Monthly_Purchased!$B$2:$B$2607,E$2),4)</f>
        <v>0</v>
      </c>
      <c r="F47" s="2" t="n">
        <f aca="false">ROUND(SUMIFS(Monthly_Purchased!$H$2:$H$2607,Monthly_Purchased!$F$2:$F$2607,$A47,Monthly_Purchased!$B$2:$B$2607,F$2),4)</f>
        <v>0.65</v>
      </c>
      <c r="G47" s="2" t="n">
        <f aca="false">ROUND(SUMIFS(Monthly_Purchased!$H$2:$H$2607,Monthly_Purchased!$F$2:$F$2607,$A47,Monthly_Purchased!$B$2:$B$2607,G$2),4)</f>
        <v>150.26</v>
      </c>
      <c r="H47" s="2" t="n">
        <f aca="false">ROUND(SUMIFS(Monthly_Purchased!$H$2:$H$2607,Monthly_Purchased!$F$2:$F$2607,$A47,Monthly_Purchased!$B$2:$B$2607,H$2),4)</f>
        <v>97.49</v>
      </c>
      <c r="I47" s="2" t="n">
        <f aca="false">ROUND(SUM(B47:H47),4)</f>
        <v>557</v>
      </c>
      <c r="J47" s="6" t="n">
        <f aca="false">RANK(I47,$I$3:$I$71,0)+COUNTIF($I$3:I47,I47)-1</f>
        <v>32</v>
      </c>
      <c r="K47" s="6" t="n">
        <f aca="false">RANK(B47,$B$3:$B$71,0)+COUNTIF($B$3:B47,B47)-1</f>
        <v>34</v>
      </c>
      <c r="L47" s="6" t="n">
        <f aca="false">RANK(C47,$C$3:$C$71,0)+COUNTIF($C$3:C47,C47)-1</f>
        <v>25</v>
      </c>
      <c r="M47" s="6" t="n">
        <f aca="false">RANK(D47,$D$3:$D$71,0)+COUNTIF($D$3:D47,D47)-1</f>
        <v>59</v>
      </c>
      <c r="N47" s="6" t="n">
        <f aca="false">RANK(E47,$E$3:$E$71,0)+COUNTIF($E$3:E47,E47)-1</f>
        <v>60</v>
      </c>
      <c r="O47" s="6" t="n">
        <f aca="false">RANK(F47,$F$3:$F$71,0)+COUNTIF($F$3:F47,F47)-1</f>
        <v>44</v>
      </c>
      <c r="P47" s="6" t="n">
        <f aca="false">RANK(G47,$G$3:$G$71,0)+COUNTIF($G$3:G47,G47)-1</f>
        <v>29</v>
      </c>
      <c r="Q47" s="6" t="n">
        <f aca="false">RANK(H47,$H$3:$H$71,0)+COUNTIF($H$3:H47,H47)-1</f>
        <v>21</v>
      </c>
    </row>
    <row r="48" customFormat="false" ht="15" hidden="false" customHeight="false" outlineLevel="0" collapsed="false">
      <c r="A48" s="0" t="s">
        <v>121</v>
      </c>
      <c r="B48" s="2" t="n">
        <f aca="false">ROUND(SUMIFS(Monthly_Purchased!$H$2:$H$2607,Monthly_Purchased!$F$2:$F$2607,$A48,Monthly_Purchased!$B$2:$B$2607,B$2),4)</f>
        <v>128.21</v>
      </c>
      <c r="C48" s="2" t="n">
        <f aca="false">ROUND(SUMIFS(Monthly_Purchased!$H$2:$H$2607,Monthly_Purchased!$F$2:$F$2607,$A48,Monthly_Purchased!$B$2:$B$2607,C$2),4)</f>
        <v>68.87</v>
      </c>
      <c r="D48" s="2" t="n">
        <f aca="false">ROUND(SUMIFS(Monthly_Purchased!$H$2:$H$2607,Monthly_Purchased!$F$2:$F$2607,$A48,Monthly_Purchased!$B$2:$B$2607,D$2),4)</f>
        <v>91.32</v>
      </c>
      <c r="E48" s="2" t="n">
        <f aca="false">ROUND(SUMIFS(Monthly_Purchased!$H$2:$H$2607,Monthly_Purchased!$F$2:$F$2607,$A48,Monthly_Purchased!$B$2:$B$2607,E$2),4)</f>
        <v>149.3</v>
      </c>
      <c r="F48" s="2" t="n">
        <f aca="false">ROUND(SUMIFS(Monthly_Purchased!$H$2:$H$2607,Monthly_Purchased!$F$2:$F$2607,$A48,Monthly_Purchased!$B$2:$B$2607,F$2),4)</f>
        <v>234.58</v>
      </c>
      <c r="G48" s="2" t="n">
        <f aca="false">ROUND(SUMIFS(Monthly_Purchased!$H$2:$H$2607,Monthly_Purchased!$F$2:$F$2607,$A48,Monthly_Purchased!$B$2:$B$2607,G$2),4)</f>
        <v>371.04</v>
      </c>
      <c r="H48" s="2" t="n">
        <f aca="false">ROUND(SUMIFS(Monthly_Purchased!$H$2:$H$2607,Monthly_Purchased!$F$2:$F$2607,$A48,Monthly_Purchased!$B$2:$B$2607,H$2),4)</f>
        <v>128.69</v>
      </c>
      <c r="I48" s="2" t="n">
        <f aca="false">ROUND(SUM(B48:H48),4)</f>
        <v>1172.01</v>
      </c>
      <c r="J48" s="6" t="n">
        <f aca="false">RANK(I48,$I$3:$I$71,0)+COUNTIF($I$3:I48,I48)-1</f>
        <v>28</v>
      </c>
      <c r="K48" s="6" t="n">
        <f aca="false">RANK(B48,$B$3:$B$71,0)+COUNTIF($B$3:B48,B48)-1</f>
        <v>25</v>
      </c>
      <c r="L48" s="6" t="n">
        <f aca="false">RANK(C48,$C$3:$C$71,0)+COUNTIF($C$3:C48,C48)-1</f>
        <v>29</v>
      </c>
      <c r="M48" s="6" t="n">
        <f aca="false">RANK(D48,$D$3:$D$71,0)+COUNTIF($D$3:D48,D48)-1</f>
        <v>30</v>
      </c>
      <c r="N48" s="6" t="n">
        <f aca="false">RANK(E48,$E$3:$E$71,0)+COUNTIF($E$3:E48,E48)-1</f>
        <v>27</v>
      </c>
      <c r="O48" s="6" t="n">
        <f aca="false">RANK(F48,$F$3:$F$71,0)+COUNTIF($F$3:F48,F48)-1</f>
        <v>25</v>
      </c>
      <c r="P48" s="6" t="n">
        <f aca="false">RANK(G48,$G$3:$G$71,0)+COUNTIF($G$3:G48,G48)-1</f>
        <v>23</v>
      </c>
      <c r="Q48" s="6" t="n">
        <f aca="false">RANK(H48,$H$3:$H$71,0)+COUNTIF($H$3:H48,H48)-1</f>
        <v>20</v>
      </c>
    </row>
    <row r="49" customFormat="false" ht="15" hidden="false" customHeight="false" outlineLevel="0" collapsed="false">
      <c r="A49" s="0" t="s">
        <v>193</v>
      </c>
      <c r="B49" s="2" t="n">
        <f aca="false">ROUND(SUMIFS(Monthly_Purchased!$H$2:$H$2607,Monthly_Purchased!$F$2:$F$2607,$A49,Monthly_Purchased!$B$2:$B$2607,B$2),4)</f>
        <v>0.21</v>
      </c>
      <c r="C49" s="2" t="n">
        <f aca="false">ROUND(SUMIFS(Monthly_Purchased!$H$2:$H$2607,Monthly_Purchased!$F$2:$F$2607,$A49,Monthly_Purchased!$B$2:$B$2607,C$2),4)</f>
        <v>0.93</v>
      </c>
      <c r="D49" s="2" t="n">
        <f aca="false">ROUND(SUMIFS(Monthly_Purchased!$H$2:$H$2607,Monthly_Purchased!$F$2:$F$2607,$A49,Monthly_Purchased!$B$2:$B$2607,D$2),4)</f>
        <v>0</v>
      </c>
      <c r="E49" s="2" t="n">
        <f aca="false">ROUND(SUMIFS(Monthly_Purchased!$H$2:$H$2607,Monthly_Purchased!$F$2:$F$2607,$A49,Monthly_Purchased!$B$2:$B$2607,E$2),4)</f>
        <v>0</v>
      </c>
      <c r="F49" s="2" t="n">
        <f aca="false">ROUND(SUMIFS(Monthly_Purchased!$H$2:$H$2607,Monthly_Purchased!$F$2:$F$2607,$A49,Monthly_Purchased!$B$2:$B$2607,F$2),4)</f>
        <v>0.08</v>
      </c>
      <c r="G49" s="2" t="n">
        <f aca="false">ROUND(SUMIFS(Monthly_Purchased!$H$2:$H$2607,Monthly_Purchased!$F$2:$F$2607,$A49,Monthly_Purchased!$B$2:$B$2607,G$2),4)</f>
        <v>0</v>
      </c>
      <c r="H49" s="2" t="n">
        <f aca="false">ROUND(SUMIFS(Monthly_Purchased!$H$2:$H$2607,Monthly_Purchased!$F$2:$F$2607,$A49,Monthly_Purchased!$B$2:$B$2607,H$2),4)</f>
        <v>0</v>
      </c>
      <c r="I49" s="2" t="n">
        <f aca="false">ROUND(SUM(B49:H49),4)</f>
        <v>1.22</v>
      </c>
      <c r="J49" s="6" t="n">
        <f aca="false">RANK(I49,$I$3:$I$71,0)+COUNTIF($I$3:I49,I49)-1</f>
        <v>62</v>
      </c>
      <c r="K49" s="6" t="n">
        <f aca="false">RANK(B49,$B$3:$B$71,0)+COUNTIF($B$3:B49,B49)-1</f>
        <v>35</v>
      </c>
      <c r="L49" s="6" t="n">
        <f aca="false">RANK(C49,$C$3:$C$71,0)+COUNTIF($C$3:C49,C49)-1</f>
        <v>40</v>
      </c>
      <c r="M49" s="6" t="n">
        <f aca="false">RANK(D49,$D$3:$D$71,0)+COUNTIF($D$3:D49,D49)-1</f>
        <v>60</v>
      </c>
      <c r="N49" s="6" t="n">
        <f aca="false">RANK(E49,$E$3:$E$71,0)+COUNTIF($E$3:E49,E49)-1</f>
        <v>61</v>
      </c>
      <c r="O49" s="6" t="n">
        <f aca="false">RANK(F49,$F$3:$F$71,0)+COUNTIF($F$3:F49,F49)-1</f>
        <v>46</v>
      </c>
      <c r="P49" s="6" t="n">
        <f aca="false">RANK(G49,$G$3:$G$71,0)+COUNTIF($G$3:G49,G49)-1</f>
        <v>65</v>
      </c>
      <c r="Q49" s="6" t="n">
        <f aca="false">RANK(H49,$H$3:$H$71,0)+COUNTIF($H$3:H49,H49)-1</f>
        <v>61</v>
      </c>
    </row>
    <row r="50" customFormat="false" ht="15" hidden="false" customHeight="false" outlineLevel="0" collapsed="false">
      <c r="A50" s="0" t="s">
        <v>253</v>
      </c>
      <c r="B50" s="2" t="n">
        <f aca="false">ROUND(SUMIFS(Monthly_Purchased!$H$2:$H$2607,Monthly_Purchased!$F$2:$F$2607,$A50,Monthly_Purchased!$B$2:$B$2607,B$2),4)</f>
        <v>12.45</v>
      </c>
      <c r="C50" s="2" t="n">
        <f aca="false">ROUND(SUMIFS(Monthly_Purchased!$H$2:$H$2607,Monthly_Purchased!$F$2:$F$2607,$A50,Monthly_Purchased!$B$2:$B$2607,C$2),4)</f>
        <v>20.26</v>
      </c>
      <c r="D50" s="2" t="n">
        <f aca="false">ROUND(SUMIFS(Monthly_Purchased!$H$2:$H$2607,Monthly_Purchased!$F$2:$F$2607,$A50,Monthly_Purchased!$B$2:$B$2607,D$2),4)</f>
        <v>1.58</v>
      </c>
      <c r="E50" s="2" t="n">
        <f aca="false">ROUND(SUMIFS(Monthly_Purchased!$H$2:$H$2607,Monthly_Purchased!$F$2:$F$2607,$A50,Monthly_Purchased!$B$2:$B$2607,E$2),4)</f>
        <v>6.29</v>
      </c>
      <c r="F50" s="2" t="n">
        <f aca="false">ROUND(SUMIFS(Monthly_Purchased!$H$2:$H$2607,Monthly_Purchased!$F$2:$F$2607,$A50,Monthly_Purchased!$B$2:$B$2607,F$2),4)</f>
        <v>21.94</v>
      </c>
      <c r="G50" s="2" t="n">
        <f aca="false">ROUND(SUMIFS(Monthly_Purchased!$H$2:$H$2607,Monthly_Purchased!$F$2:$F$2607,$A50,Monthly_Purchased!$B$2:$B$2607,G$2),4)</f>
        <v>32.86</v>
      </c>
      <c r="H50" s="2" t="n">
        <f aca="false">ROUND(SUMIFS(Monthly_Purchased!$H$2:$H$2607,Monthly_Purchased!$F$2:$F$2607,$A50,Monthly_Purchased!$B$2:$B$2607,H$2),4)</f>
        <v>14.1</v>
      </c>
      <c r="I50" s="2" t="n">
        <f aca="false">ROUND(SUM(B50:H50),4)</f>
        <v>109.48</v>
      </c>
      <c r="J50" s="6" t="n">
        <f aca="false">RANK(I50,$I$3:$I$71,0)+COUNTIF($I$3:I50,I50)-1</f>
        <v>40</v>
      </c>
      <c r="K50" s="6" t="n">
        <f aca="false">RANK(B50,$B$3:$B$71,0)+COUNTIF($B$3:B50,B50)-1</f>
        <v>30</v>
      </c>
      <c r="L50" s="6" t="n">
        <f aca="false">RANK(C50,$C$3:$C$71,0)+COUNTIF($C$3:C50,C50)-1</f>
        <v>34</v>
      </c>
      <c r="M50" s="6" t="n">
        <f aca="false">RANK(D50,$D$3:$D$71,0)+COUNTIF($D$3:D50,D50)-1</f>
        <v>36</v>
      </c>
      <c r="N50" s="6" t="n">
        <f aca="false">RANK(E50,$E$3:$E$71,0)+COUNTIF($E$3:E50,E50)-1</f>
        <v>39</v>
      </c>
      <c r="O50" s="6" t="n">
        <f aca="false">RANK(F50,$F$3:$F$71,0)+COUNTIF($F$3:F50,F50)-1</f>
        <v>39</v>
      </c>
      <c r="P50" s="6" t="n">
        <f aca="false">RANK(G50,$G$3:$G$71,0)+COUNTIF($G$3:G50,G50)-1</f>
        <v>37</v>
      </c>
      <c r="Q50" s="6" t="n">
        <f aca="false">RANK(H50,$H$3:$H$71,0)+COUNTIF($H$3:H50,H50)-1</f>
        <v>35</v>
      </c>
    </row>
    <row r="51" customFormat="false" ht="15" hidden="false" customHeight="false" outlineLevel="0" collapsed="false">
      <c r="A51" s="0" t="s">
        <v>140</v>
      </c>
      <c r="B51" s="2" t="n">
        <f aca="false">ROUND(SUMIFS(Monthly_Purchased!$H$2:$H$2607,Monthly_Purchased!$F$2:$F$2607,$A51,Monthly_Purchased!$B$2:$B$2607,B$2),4)</f>
        <v>0</v>
      </c>
      <c r="C51" s="2" t="n">
        <f aca="false">ROUND(SUMIFS(Monthly_Purchased!$H$2:$H$2607,Monthly_Purchased!$F$2:$F$2607,$A51,Monthly_Purchased!$B$2:$B$2607,C$2),4)</f>
        <v>0</v>
      </c>
      <c r="D51" s="2" t="n">
        <f aca="false">ROUND(SUMIFS(Monthly_Purchased!$H$2:$H$2607,Monthly_Purchased!$F$2:$F$2607,$A51,Monthly_Purchased!$B$2:$B$2607,D$2),4)</f>
        <v>0</v>
      </c>
      <c r="E51" s="2" t="n">
        <f aca="false">ROUND(SUMIFS(Monthly_Purchased!$H$2:$H$2607,Monthly_Purchased!$F$2:$F$2607,$A51,Monthly_Purchased!$B$2:$B$2607,E$2),4)</f>
        <v>0</v>
      </c>
      <c r="F51" s="2" t="n">
        <f aca="false">ROUND(SUMIFS(Monthly_Purchased!$H$2:$H$2607,Monthly_Purchased!$F$2:$F$2607,$A51,Monthly_Purchased!$B$2:$B$2607,F$2),4)</f>
        <v>0</v>
      </c>
      <c r="G51" s="2" t="n">
        <f aca="false">ROUND(SUMIFS(Monthly_Purchased!$H$2:$H$2607,Monthly_Purchased!$F$2:$F$2607,$A51,Monthly_Purchased!$B$2:$B$2607,G$2),4)</f>
        <v>0</v>
      </c>
      <c r="H51" s="2" t="n">
        <f aca="false">ROUND(SUMIFS(Monthly_Purchased!$H$2:$H$2607,Monthly_Purchased!$F$2:$F$2607,$A51,Monthly_Purchased!$B$2:$B$2607,H$2),4)</f>
        <v>1.25</v>
      </c>
      <c r="I51" s="2" t="n">
        <f aca="false">ROUND(SUM(B51:H51),4)</f>
        <v>1.25</v>
      </c>
      <c r="J51" s="6" t="n">
        <f aca="false">RANK(I51,$I$3:$I$71,0)+COUNTIF($I$3:I51,I51)-1</f>
        <v>61</v>
      </c>
      <c r="K51" s="6" t="n">
        <f aca="false">RANK(B51,$B$3:$B$71,0)+COUNTIF($B$3:B51,B51)-1</f>
        <v>59</v>
      </c>
      <c r="L51" s="6" t="n">
        <f aca="false">RANK(C51,$C$3:$C$71,0)+COUNTIF($C$3:C51,C51)-1</f>
        <v>62</v>
      </c>
      <c r="M51" s="6" t="n">
        <f aca="false">RANK(D51,$D$3:$D$71,0)+COUNTIF($D$3:D51,D51)-1</f>
        <v>61</v>
      </c>
      <c r="N51" s="6" t="n">
        <f aca="false">RANK(E51,$E$3:$E$71,0)+COUNTIF($E$3:E51,E51)-1</f>
        <v>62</v>
      </c>
      <c r="O51" s="6" t="n">
        <f aca="false">RANK(F51,$F$3:$F$71,0)+COUNTIF($F$3:F51,F51)-1</f>
        <v>63</v>
      </c>
      <c r="P51" s="6" t="n">
        <f aca="false">RANK(G51,$G$3:$G$71,0)+COUNTIF($G$3:G51,G51)-1</f>
        <v>66</v>
      </c>
      <c r="Q51" s="6" t="n">
        <f aca="false">RANK(H51,$H$3:$H$71,0)+COUNTIF($H$3:H51,H51)-1</f>
        <v>42</v>
      </c>
    </row>
    <row r="52" customFormat="false" ht="15" hidden="false" customHeight="false" outlineLevel="0" collapsed="false">
      <c r="A52" s="0" t="s">
        <v>75</v>
      </c>
      <c r="B52" s="2" t="n">
        <f aca="false">ROUND(SUMIFS(Monthly_Purchased!$H$2:$H$2607,Monthly_Purchased!$F$2:$F$2607,$A52,Monthly_Purchased!$B$2:$B$2607,B$2),4)</f>
        <v>0</v>
      </c>
      <c r="C52" s="2" t="n">
        <f aca="false">ROUND(SUMIFS(Monthly_Purchased!$H$2:$H$2607,Monthly_Purchased!$F$2:$F$2607,$A52,Monthly_Purchased!$B$2:$B$2607,C$2),4)</f>
        <v>322.86</v>
      </c>
      <c r="D52" s="2" t="n">
        <f aca="false">ROUND(SUMIFS(Monthly_Purchased!$H$2:$H$2607,Monthly_Purchased!$F$2:$F$2607,$A52,Monthly_Purchased!$B$2:$B$2607,D$2),4)</f>
        <v>784.91</v>
      </c>
      <c r="E52" s="2" t="n">
        <f aca="false">ROUND(SUMIFS(Monthly_Purchased!$H$2:$H$2607,Monthly_Purchased!$F$2:$F$2607,$A52,Monthly_Purchased!$B$2:$B$2607,E$2),4)</f>
        <v>1208.55</v>
      </c>
      <c r="F52" s="2" t="n">
        <f aca="false">ROUND(SUMIFS(Monthly_Purchased!$H$2:$H$2607,Monthly_Purchased!$F$2:$F$2607,$A52,Monthly_Purchased!$B$2:$B$2607,F$2),4)</f>
        <v>1278.94</v>
      </c>
      <c r="G52" s="2" t="n">
        <f aca="false">ROUND(SUMIFS(Monthly_Purchased!$H$2:$H$2607,Monthly_Purchased!$F$2:$F$2607,$A52,Monthly_Purchased!$B$2:$B$2607,G$2),4)</f>
        <v>891.97</v>
      </c>
      <c r="H52" s="2" t="n">
        <f aca="false">ROUND(SUMIFS(Monthly_Purchased!$H$2:$H$2607,Monthly_Purchased!$F$2:$F$2607,$A52,Monthly_Purchased!$B$2:$B$2607,H$2),4)</f>
        <v>95.63</v>
      </c>
      <c r="I52" s="2" t="n">
        <f aca="false">ROUND(SUM(B52:H52),4)</f>
        <v>4582.86</v>
      </c>
      <c r="J52" s="6" t="n">
        <f aca="false">RANK(I52,$I$3:$I$71,0)+COUNTIF($I$3:I52,I52)-1</f>
        <v>19</v>
      </c>
      <c r="K52" s="6" t="n">
        <f aca="false">RANK(B52,$B$3:$B$71,0)+COUNTIF($B$3:B52,B52)-1</f>
        <v>60</v>
      </c>
      <c r="L52" s="6" t="n">
        <f aca="false">RANK(C52,$C$3:$C$71,0)+COUNTIF($C$3:C52,C52)-1</f>
        <v>23</v>
      </c>
      <c r="M52" s="6" t="n">
        <f aca="false">RANK(D52,$D$3:$D$71,0)+COUNTIF($D$3:D52,D52)-1</f>
        <v>18</v>
      </c>
      <c r="N52" s="6" t="n">
        <f aca="false">RANK(E52,$E$3:$E$71,0)+COUNTIF($E$3:E52,E52)-1</f>
        <v>12</v>
      </c>
      <c r="O52" s="6" t="n">
        <f aca="false">RANK(F52,$F$3:$F$71,0)+COUNTIF($F$3:F52,F52)-1</f>
        <v>15</v>
      </c>
      <c r="P52" s="6" t="n">
        <f aca="false">RANK(G52,$G$3:$G$71,0)+COUNTIF($G$3:G52,G52)-1</f>
        <v>16</v>
      </c>
      <c r="Q52" s="6" t="n">
        <f aca="false">RANK(H52,$H$3:$H$71,0)+COUNTIF($H$3:H52,H52)-1</f>
        <v>22</v>
      </c>
    </row>
    <row r="53" customFormat="false" ht="15" hidden="false" customHeight="false" outlineLevel="0" collapsed="false">
      <c r="A53" s="0" t="s">
        <v>215</v>
      </c>
      <c r="B53" s="2" t="n">
        <f aca="false">ROUND(SUMIFS(Monthly_Purchased!$H$2:$H$2607,Monthly_Purchased!$F$2:$F$2607,$A53,Monthly_Purchased!$B$2:$B$2607,B$2),4)</f>
        <v>0.01</v>
      </c>
      <c r="C53" s="2" t="n">
        <f aca="false">ROUND(SUMIFS(Monthly_Purchased!$H$2:$H$2607,Monthly_Purchased!$F$2:$F$2607,$A53,Monthly_Purchased!$B$2:$B$2607,C$2),4)</f>
        <v>0</v>
      </c>
      <c r="D53" s="2" t="n">
        <f aca="false">ROUND(SUMIFS(Monthly_Purchased!$H$2:$H$2607,Monthly_Purchased!$F$2:$F$2607,$A53,Monthly_Purchased!$B$2:$B$2607,D$2),4)</f>
        <v>0</v>
      </c>
      <c r="E53" s="2" t="n">
        <f aca="false">ROUND(SUMIFS(Monthly_Purchased!$H$2:$H$2607,Monthly_Purchased!$F$2:$F$2607,$A53,Monthly_Purchased!$B$2:$B$2607,E$2),4)</f>
        <v>0</v>
      </c>
      <c r="F53" s="2" t="n">
        <f aca="false">ROUND(SUMIFS(Monthly_Purchased!$H$2:$H$2607,Monthly_Purchased!$F$2:$F$2607,$A53,Monthly_Purchased!$B$2:$B$2607,F$2),4)</f>
        <v>0.01</v>
      </c>
      <c r="G53" s="2" t="n">
        <f aca="false">ROUND(SUMIFS(Monthly_Purchased!$H$2:$H$2607,Monthly_Purchased!$F$2:$F$2607,$A53,Monthly_Purchased!$B$2:$B$2607,G$2),4)</f>
        <v>0.01</v>
      </c>
      <c r="H53" s="2" t="n">
        <f aca="false">ROUND(SUMIFS(Monthly_Purchased!$H$2:$H$2607,Monthly_Purchased!$F$2:$F$2607,$A53,Monthly_Purchased!$B$2:$B$2607,H$2),4)</f>
        <v>0</v>
      </c>
      <c r="I53" s="2" t="n">
        <f aca="false">ROUND(SUM(B53:H53),4)</f>
        <v>0.03</v>
      </c>
      <c r="J53" s="6" t="n">
        <f aca="false">RANK(I53,$I$3:$I$71,0)+COUNTIF($I$3:I53,I53)-1</f>
        <v>69</v>
      </c>
      <c r="K53" s="6" t="n">
        <f aca="false">RANK(B53,$B$3:$B$71,0)+COUNTIF($B$3:B53,B53)-1</f>
        <v>36</v>
      </c>
      <c r="L53" s="6" t="n">
        <f aca="false">RANK(C53,$C$3:$C$71,0)+COUNTIF($C$3:C53,C53)-1</f>
        <v>63</v>
      </c>
      <c r="M53" s="6" t="n">
        <f aca="false">RANK(D53,$D$3:$D$71,0)+COUNTIF($D$3:D53,D53)-1</f>
        <v>62</v>
      </c>
      <c r="N53" s="6" t="n">
        <f aca="false">RANK(E53,$E$3:$E$71,0)+COUNTIF($E$3:E53,E53)-1</f>
        <v>63</v>
      </c>
      <c r="O53" s="6" t="n">
        <f aca="false">RANK(F53,$F$3:$F$71,0)+COUNTIF($F$3:F53,F53)-1</f>
        <v>47</v>
      </c>
      <c r="P53" s="6" t="n">
        <f aca="false">RANK(G53,$G$3:$G$71,0)+COUNTIF($G$3:G53,G53)-1</f>
        <v>58</v>
      </c>
      <c r="Q53" s="6" t="n">
        <f aca="false">RANK(H53,$H$3:$H$71,0)+COUNTIF($H$3:H53,H53)-1</f>
        <v>62</v>
      </c>
    </row>
    <row r="54" customFormat="false" ht="15" hidden="false" customHeight="false" outlineLevel="0" collapsed="false">
      <c r="A54" s="0" t="s">
        <v>135</v>
      </c>
      <c r="B54" s="2" t="n">
        <f aca="false">ROUND(SUMIFS(Monthly_Purchased!$H$2:$H$2607,Monthly_Purchased!$F$2:$F$2607,$A54,Monthly_Purchased!$B$2:$B$2607,B$2),4)</f>
        <v>0</v>
      </c>
      <c r="C54" s="2" t="n">
        <f aca="false">ROUND(SUMIFS(Monthly_Purchased!$H$2:$H$2607,Monthly_Purchased!$F$2:$F$2607,$A54,Monthly_Purchased!$B$2:$B$2607,C$2),4)</f>
        <v>0.26</v>
      </c>
      <c r="D54" s="2" t="n">
        <f aca="false">ROUND(SUMIFS(Monthly_Purchased!$H$2:$H$2607,Monthly_Purchased!$F$2:$F$2607,$A54,Monthly_Purchased!$B$2:$B$2607,D$2),4)</f>
        <v>0.96</v>
      </c>
      <c r="E54" s="2" t="n">
        <f aca="false">ROUND(SUMIFS(Monthly_Purchased!$H$2:$H$2607,Monthly_Purchased!$F$2:$F$2607,$A54,Monthly_Purchased!$B$2:$B$2607,E$2),4)</f>
        <v>0</v>
      </c>
      <c r="F54" s="2" t="n">
        <f aca="false">ROUND(SUMIFS(Monthly_Purchased!$H$2:$H$2607,Monthly_Purchased!$F$2:$F$2607,$A54,Monthly_Purchased!$B$2:$B$2607,F$2),4)</f>
        <v>0</v>
      </c>
      <c r="G54" s="2" t="n">
        <f aca="false">ROUND(SUMIFS(Monthly_Purchased!$H$2:$H$2607,Monthly_Purchased!$F$2:$F$2607,$A54,Monthly_Purchased!$B$2:$B$2607,G$2),4)</f>
        <v>0</v>
      </c>
      <c r="H54" s="2" t="n">
        <f aca="false">ROUND(SUMIFS(Monthly_Purchased!$H$2:$H$2607,Monthly_Purchased!$F$2:$F$2607,$A54,Monthly_Purchased!$B$2:$B$2607,H$2),4)</f>
        <v>0</v>
      </c>
      <c r="I54" s="2" t="n">
        <f aca="false">ROUND(SUM(B54:H54),4)</f>
        <v>1.22</v>
      </c>
      <c r="J54" s="6" t="n">
        <f aca="false">RANK(I54,$I$3:$I$71,0)+COUNTIF($I$3:I54,I54)-1</f>
        <v>63</v>
      </c>
      <c r="K54" s="6" t="n">
        <f aca="false">RANK(B54,$B$3:$B$71,0)+COUNTIF($B$3:B54,B54)-1</f>
        <v>61</v>
      </c>
      <c r="L54" s="6" t="n">
        <f aca="false">RANK(C54,$C$3:$C$71,0)+COUNTIF($C$3:C54,C54)-1</f>
        <v>42</v>
      </c>
      <c r="M54" s="6" t="n">
        <f aca="false">RANK(D54,$D$3:$D$71,0)+COUNTIF($D$3:D54,D54)-1</f>
        <v>37</v>
      </c>
      <c r="N54" s="6" t="n">
        <f aca="false">RANK(E54,$E$3:$E$71,0)+COUNTIF($E$3:E54,E54)-1</f>
        <v>64</v>
      </c>
      <c r="O54" s="6" t="n">
        <f aca="false">RANK(F54,$F$3:$F$71,0)+COUNTIF($F$3:F54,F54)-1</f>
        <v>64</v>
      </c>
      <c r="P54" s="6" t="n">
        <f aca="false">RANK(G54,$G$3:$G$71,0)+COUNTIF($G$3:G54,G54)-1</f>
        <v>67</v>
      </c>
      <c r="Q54" s="6" t="n">
        <f aca="false">RANK(H54,$H$3:$H$71,0)+COUNTIF($H$3:H54,H54)-1</f>
        <v>63</v>
      </c>
    </row>
    <row r="55" customFormat="false" ht="15" hidden="false" customHeight="false" outlineLevel="0" collapsed="false">
      <c r="A55" s="0" t="s">
        <v>386</v>
      </c>
      <c r="B55" s="2" t="n">
        <f aca="false">ROUND(SUMIFS(Monthly_Purchased!$H$2:$H$2607,Monthly_Purchased!$F$2:$F$2607,$A55,Monthly_Purchased!$B$2:$B$2607,B$2),4)</f>
        <v>0</v>
      </c>
      <c r="C55" s="2" t="n">
        <f aca="false">ROUND(SUMIFS(Monthly_Purchased!$H$2:$H$2607,Monthly_Purchased!$F$2:$F$2607,$A55,Monthly_Purchased!$B$2:$B$2607,C$2),4)</f>
        <v>0.44</v>
      </c>
      <c r="D55" s="2" t="n">
        <f aca="false">ROUND(SUMIFS(Monthly_Purchased!$H$2:$H$2607,Monthly_Purchased!$F$2:$F$2607,$A55,Monthly_Purchased!$B$2:$B$2607,D$2),4)</f>
        <v>0</v>
      </c>
      <c r="E55" s="2" t="n">
        <f aca="false">ROUND(SUMIFS(Monthly_Purchased!$H$2:$H$2607,Monthly_Purchased!$F$2:$F$2607,$A55,Monthly_Purchased!$B$2:$B$2607,E$2),4)</f>
        <v>0</v>
      </c>
      <c r="F55" s="2" t="n">
        <f aca="false">ROUND(SUMIFS(Monthly_Purchased!$H$2:$H$2607,Monthly_Purchased!$F$2:$F$2607,$A55,Monthly_Purchased!$B$2:$B$2607,F$2),4)</f>
        <v>0</v>
      </c>
      <c r="G55" s="2" t="n">
        <f aca="false">ROUND(SUMIFS(Monthly_Purchased!$H$2:$H$2607,Monthly_Purchased!$F$2:$F$2607,$A55,Monthly_Purchased!$B$2:$B$2607,G$2),4)</f>
        <v>0</v>
      </c>
      <c r="H55" s="2" t="n">
        <f aca="false">ROUND(SUMIFS(Monthly_Purchased!$H$2:$H$2607,Monthly_Purchased!$F$2:$F$2607,$A55,Monthly_Purchased!$B$2:$B$2607,H$2),4)</f>
        <v>0</v>
      </c>
      <c r="I55" s="2" t="n">
        <f aca="false">ROUND(SUM(B55:H55),4)</f>
        <v>0.44</v>
      </c>
      <c r="J55" s="6" t="n">
        <f aca="false">RANK(I55,$I$3:$I$71,0)+COUNTIF($I$3:I55,I55)-1</f>
        <v>66</v>
      </c>
      <c r="K55" s="6" t="n">
        <f aca="false">RANK(B55,$B$3:$B$71,0)+COUNTIF($B$3:B55,B55)-1</f>
        <v>62</v>
      </c>
      <c r="L55" s="6" t="n">
        <f aca="false">RANK(C55,$C$3:$C$71,0)+COUNTIF($C$3:C55,C55)-1</f>
        <v>41</v>
      </c>
      <c r="M55" s="6" t="n">
        <f aca="false">RANK(D55,$D$3:$D$71,0)+COUNTIF($D$3:D55,D55)-1</f>
        <v>63</v>
      </c>
      <c r="N55" s="6" t="n">
        <f aca="false">RANK(E55,$E$3:$E$71,0)+COUNTIF($E$3:E55,E55)-1</f>
        <v>65</v>
      </c>
      <c r="O55" s="6" t="n">
        <f aca="false">RANK(F55,$F$3:$F$71,0)+COUNTIF($F$3:F55,F55)-1</f>
        <v>65</v>
      </c>
      <c r="P55" s="6" t="n">
        <f aca="false">RANK(G55,$G$3:$G$71,0)+COUNTIF($G$3:G55,G55)-1</f>
        <v>68</v>
      </c>
      <c r="Q55" s="6" t="n">
        <f aca="false">RANK(H55,$H$3:$H$71,0)+COUNTIF($H$3:H55,H55)-1</f>
        <v>64</v>
      </c>
    </row>
    <row r="56" customFormat="false" ht="15" hidden="false" customHeight="false" outlineLevel="0" collapsed="false">
      <c r="A56" s="0" t="s">
        <v>43</v>
      </c>
      <c r="B56" s="2" t="n">
        <f aca="false">ROUND(SUMIFS(Monthly_Purchased!$H$2:$H$2607,Monthly_Purchased!$F$2:$F$2607,$A56,Monthly_Purchased!$B$2:$B$2607,B$2),4)</f>
        <v>432.24</v>
      </c>
      <c r="C56" s="2" t="n">
        <f aca="false">ROUND(SUMIFS(Monthly_Purchased!$H$2:$H$2607,Monthly_Purchased!$F$2:$F$2607,$A56,Monthly_Purchased!$B$2:$B$2607,C$2),4)</f>
        <v>480.87</v>
      </c>
      <c r="D56" s="2" t="n">
        <f aca="false">ROUND(SUMIFS(Monthly_Purchased!$H$2:$H$2607,Monthly_Purchased!$F$2:$F$2607,$A56,Monthly_Purchased!$B$2:$B$2607,D$2),4)</f>
        <v>1047.43</v>
      </c>
      <c r="E56" s="2" t="n">
        <f aca="false">ROUND(SUMIFS(Monthly_Purchased!$H$2:$H$2607,Monthly_Purchased!$F$2:$F$2607,$A56,Monthly_Purchased!$B$2:$B$2607,E$2),4)</f>
        <v>502.37</v>
      </c>
      <c r="F56" s="2" t="n">
        <f aca="false">ROUND(SUMIFS(Monthly_Purchased!$H$2:$H$2607,Monthly_Purchased!$F$2:$F$2607,$A56,Monthly_Purchased!$B$2:$B$2607,F$2),4)</f>
        <v>757.77</v>
      </c>
      <c r="G56" s="2" t="n">
        <f aca="false">ROUND(SUMIFS(Monthly_Purchased!$H$2:$H$2607,Monthly_Purchased!$F$2:$F$2607,$A56,Monthly_Purchased!$B$2:$B$2607,G$2),4)</f>
        <v>602.89</v>
      </c>
      <c r="H56" s="2" t="n">
        <f aca="false">ROUND(SUMIFS(Monthly_Purchased!$H$2:$H$2607,Monthly_Purchased!$F$2:$F$2607,$A56,Monthly_Purchased!$B$2:$B$2607,H$2),4)</f>
        <v>59.2</v>
      </c>
      <c r="I56" s="2" t="n">
        <f aca="false">ROUND(SUM(B56:H56),4)</f>
        <v>3882.77</v>
      </c>
      <c r="J56" s="6" t="n">
        <f aca="false">RANK(I56,$I$3:$I$71,0)+COUNTIF($I$3:I56,I56)-1</f>
        <v>20</v>
      </c>
      <c r="K56" s="6" t="n">
        <f aca="false">RANK(B56,$B$3:$B$71,0)+COUNTIF($B$3:B56,B56)-1</f>
        <v>21</v>
      </c>
      <c r="L56" s="6" t="n">
        <f aca="false">RANK(C56,$C$3:$C$71,0)+COUNTIF($C$3:C56,C56)-1</f>
        <v>19</v>
      </c>
      <c r="M56" s="6" t="n">
        <f aca="false">RANK(D56,$D$3:$D$71,0)+COUNTIF($D$3:D56,D56)-1</f>
        <v>14</v>
      </c>
      <c r="N56" s="6" t="n">
        <f aca="false">RANK(E56,$E$3:$E$71,0)+COUNTIF($E$3:E56,E56)-1</f>
        <v>21</v>
      </c>
      <c r="O56" s="6" t="n">
        <f aca="false">RANK(F56,$F$3:$F$71,0)+COUNTIF($F$3:F56,F56)-1</f>
        <v>20</v>
      </c>
      <c r="P56" s="6" t="n">
        <f aca="false">RANK(G56,$G$3:$G$71,0)+COUNTIF($G$3:G56,G56)-1</f>
        <v>19</v>
      </c>
      <c r="Q56" s="6" t="n">
        <f aca="false">RANK(H56,$H$3:$H$71,0)+COUNTIF($H$3:H56,H56)-1</f>
        <v>28</v>
      </c>
    </row>
    <row r="57" customFormat="false" ht="15" hidden="false" customHeight="false" outlineLevel="0" collapsed="false">
      <c r="A57" s="0" t="s">
        <v>233</v>
      </c>
      <c r="B57" s="2" t="n">
        <f aca="false">ROUND(SUMIFS(Monthly_Purchased!$H$2:$H$2607,Monthly_Purchased!$F$2:$F$2607,$A57,Monthly_Purchased!$B$2:$B$2607,B$2),4)</f>
        <v>0</v>
      </c>
      <c r="C57" s="2" t="n">
        <f aca="false">ROUND(SUMIFS(Monthly_Purchased!$H$2:$H$2607,Monthly_Purchased!$F$2:$F$2607,$A57,Monthly_Purchased!$B$2:$B$2607,C$2),4)</f>
        <v>0</v>
      </c>
      <c r="D57" s="2" t="n">
        <f aca="false">ROUND(SUMIFS(Monthly_Purchased!$H$2:$H$2607,Monthly_Purchased!$F$2:$F$2607,$A57,Monthly_Purchased!$B$2:$B$2607,D$2),4)</f>
        <v>0</v>
      </c>
      <c r="E57" s="2" t="n">
        <f aca="false">ROUND(SUMIFS(Monthly_Purchased!$H$2:$H$2607,Monthly_Purchased!$F$2:$F$2607,$A57,Monthly_Purchased!$B$2:$B$2607,E$2),4)</f>
        <v>0.042</v>
      </c>
      <c r="F57" s="2" t="n">
        <f aca="false">ROUND(SUMIFS(Monthly_Purchased!$H$2:$H$2607,Monthly_Purchased!$F$2:$F$2607,$A57,Monthly_Purchased!$B$2:$B$2607,F$2),4)</f>
        <v>0.73</v>
      </c>
      <c r="G57" s="2" t="n">
        <f aca="false">ROUND(SUMIFS(Monthly_Purchased!$H$2:$H$2607,Monthly_Purchased!$F$2:$F$2607,$A57,Monthly_Purchased!$B$2:$B$2607,G$2),4)</f>
        <v>4.78</v>
      </c>
      <c r="H57" s="2" t="n">
        <f aca="false">ROUND(SUMIFS(Monthly_Purchased!$H$2:$H$2607,Monthly_Purchased!$F$2:$F$2607,$A57,Monthly_Purchased!$B$2:$B$2607,H$2),4)</f>
        <v>0</v>
      </c>
      <c r="I57" s="2" t="n">
        <f aca="false">ROUND(SUM(B57:H57),4)</f>
        <v>5.552</v>
      </c>
      <c r="J57" s="6" t="n">
        <f aca="false">RANK(I57,$I$3:$I$71,0)+COUNTIF($I$3:I57,I57)-1</f>
        <v>55</v>
      </c>
      <c r="K57" s="6" t="n">
        <f aca="false">RANK(B57,$B$3:$B$71,0)+COUNTIF($B$3:B57,B57)-1</f>
        <v>63</v>
      </c>
      <c r="L57" s="6" t="n">
        <f aca="false">RANK(C57,$C$3:$C$71,0)+COUNTIF($C$3:C57,C57)-1</f>
        <v>64</v>
      </c>
      <c r="M57" s="6" t="n">
        <f aca="false">RANK(D57,$D$3:$D$71,0)+COUNTIF($D$3:D57,D57)-1</f>
        <v>64</v>
      </c>
      <c r="N57" s="6" t="n">
        <f aca="false">RANK(E57,$E$3:$E$71,0)+COUNTIF($E$3:E57,E57)-1</f>
        <v>43</v>
      </c>
      <c r="O57" s="6" t="n">
        <f aca="false">RANK(F57,$F$3:$F$71,0)+COUNTIF($F$3:F57,F57)-1</f>
        <v>43</v>
      </c>
      <c r="P57" s="6" t="n">
        <f aca="false">RANK(G57,$G$3:$G$71,0)+COUNTIF($G$3:G57,G57)-1</f>
        <v>49</v>
      </c>
      <c r="Q57" s="6" t="n">
        <f aca="false">RANK(H57,$H$3:$H$71,0)+COUNTIF($H$3:H57,H57)-1</f>
        <v>65</v>
      </c>
    </row>
    <row r="58" customFormat="false" ht="15" hidden="false" customHeight="false" outlineLevel="0" collapsed="false">
      <c r="A58" s="0" t="s">
        <v>42</v>
      </c>
      <c r="B58" s="2" t="n">
        <f aca="false">ROUND(SUMIFS(Monthly_Purchased!$H$2:$H$2607,Monthly_Purchased!$F$2:$F$2607,$A58,Monthly_Purchased!$B$2:$B$2607,B$2),4)</f>
        <v>3537.9</v>
      </c>
      <c r="C58" s="2" t="n">
        <f aca="false">ROUND(SUMIFS(Monthly_Purchased!$H$2:$H$2607,Monthly_Purchased!$F$2:$F$2607,$A58,Monthly_Purchased!$B$2:$B$2607,C$2),4)</f>
        <v>4809.92</v>
      </c>
      <c r="D58" s="2" t="n">
        <f aca="false">ROUND(SUMIFS(Monthly_Purchased!$H$2:$H$2607,Monthly_Purchased!$F$2:$F$2607,$A58,Monthly_Purchased!$B$2:$B$2607,D$2),4)</f>
        <v>2826.62</v>
      </c>
      <c r="E58" s="2" t="n">
        <f aca="false">ROUND(SUMIFS(Monthly_Purchased!$H$2:$H$2607,Monthly_Purchased!$F$2:$F$2607,$A58,Monthly_Purchased!$B$2:$B$2607,E$2),4)</f>
        <v>2983.87</v>
      </c>
      <c r="F58" s="2" t="n">
        <f aca="false">ROUND(SUMIFS(Monthly_Purchased!$H$2:$H$2607,Monthly_Purchased!$F$2:$F$2607,$A58,Monthly_Purchased!$B$2:$B$2607,F$2),4)</f>
        <v>3205.87</v>
      </c>
      <c r="G58" s="2" t="n">
        <f aca="false">ROUND(SUMIFS(Monthly_Purchased!$H$2:$H$2607,Monthly_Purchased!$F$2:$F$2607,$A58,Monthly_Purchased!$B$2:$B$2607,G$2),4)</f>
        <v>1736.26</v>
      </c>
      <c r="H58" s="2" t="n">
        <f aca="false">ROUND(SUMIFS(Monthly_Purchased!$H$2:$H$2607,Monthly_Purchased!$F$2:$F$2607,$A58,Monthly_Purchased!$B$2:$B$2607,H$2),4)</f>
        <v>495.2</v>
      </c>
      <c r="I58" s="2" t="n">
        <f aca="false">ROUND(SUM(B58:H58),4)</f>
        <v>19595.64</v>
      </c>
      <c r="J58" s="6" t="n">
        <f aca="false">RANK(I58,$I$3:$I$71,0)+COUNTIF($I$3:I58,I58)-1</f>
        <v>6</v>
      </c>
      <c r="K58" s="6" t="n">
        <f aca="false">RANK(B58,$B$3:$B$71,0)+COUNTIF($B$3:B58,B58)-1</f>
        <v>6</v>
      </c>
      <c r="L58" s="6" t="n">
        <f aca="false">RANK(C58,$C$3:$C$71,0)+COUNTIF($C$3:C58,C58)-1</f>
        <v>6</v>
      </c>
      <c r="M58" s="6" t="n">
        <f aca="false">RANK(D58,$D$3:$D$71,0)+COUNTIF($D$3:D58,D58)-1</f>
        <v>8</v>
      </c>
      <c r="N58" s="6" t="n">
        <f aca="false">RANK(E58,$E$3:$E$71,0)+COUNTIF($E$3:E58,E58)-1</f>
        <v>6</v>
      </c>
      <c r="O58" s="6" t="n">
        <f aca="false">RANK(F58,$F$3:$F$71,0)+COUNTIF($F$3:F58,F58)-1</f>
        <v>6</v>
      </c>
      <c r="P58" s="6" t="n">
        <f aca="false">RANK(G58,$G$3:$G$71,0)+COUNTIF($G$3:G58,G58)-1</f>
        <v>9</v>
      </c>
      <c r="Q58" s="6" t="n">
        <f aca="false">RANK(H58,$H$3:$H$71,0)+COUNTIF($H$3:H58,H58)-1</f>
        <v>12</v>
      </c>
    </row>
    <row r="59" customFormat="false" ht="15" hidden="false" customHeight="false" outlineLevel="0" collapsed="false">
      <c r="A59" s="0" t="s">
        <v>41</v>
      </c>
      <c r="B59" s="2" t="n">
        <f aca="false">ROUND(SUMIFS(Monthly_Purchased!$H$2:$H$2607,Monthly_Purchased!$F$2:$F$2607,$A59,Monthly_Purchased!$B$2:$B$2607,B$2),4)</f>
        <v>2479.18</v>
      </c>
      <c r="C59" s="2" t="n">
        <f aca="false">ROUND(SUMIFS(Monthly_Purchased!$H$2:$H$2607,Monthly_Purchased!$F$2:$F$2607,$A59,Monthly_Purchased!$B$2:$B$2607,C$2),4)</f>
        <v>2777.86</v>
      </c>
      <c r="D59" s="2" t="n">
        <f aca="false">ROUND(SUMIFS(Monthly_Purchased!$H$2:$H$2607,Monthly_Purchased!$F$2:$F$2607,$A59,Monthly_Purchased!$B$2:$B$2607,D$2),4)</f>
        <v>3193.04</v>
      </c>
      <c r="E59" s="2" t="n">
        <f aca="false">ROUND(SUMIFS(Monthly_Purchased!$H$2:$H$2607,Monthly_Purchased!$F$2:$F$2607,$A59,Monthly_Purchased!$B$2:$B$2607,E$2),4)</f>
        <v>2236.65</v>
      </c>
      <c r="F59" s="2" t="n">
        <f aca="false">ROUND(SUMIFS(Monthly_Purchased!$H$2:$H$2607,Monthly_Purchased!$F$2:$F$2607,$A59,Monthly_Purchased!$B$2:$B$2607,F$2),4)</f>
        <v>3538.04</v>
      </c>
      <c r="G59" s="2" t="n">
        <f aca="false">ROUND(SUMIFS(Monthly_Purchased!$H$2:$H$2607,Monthly_Purchased!$F$2:$F$2607,$A59,Monthly_Purchased!$B$2:$B$2607,G$2),4)</f>
        <v>1207.8</v>
      </c>
      <c r="H59" s="2" t="n">
        <f aca="false">ROUND(SUMIFS(Monthly_Purchased!$H$2:$H$2607,Monthly_Purchased!$F$2:$F$2607,$A59,Monthly_Purchased!$B$2:$B$2607,H$2),4)</f>
        <v>467.3</v>
      </c>
      <c r="I59" s="2" t="n">
        <f aca="false">ROUND(SUM(B59:H59),4)</f>
        <v>15899.87</v>
      </c>
      <c r="J59" s="6" t="n">
        <f aca="false">RANK(I59,$I$3:$I$71,0)+COUNTIF($I$3:I59,I59)-1</f>
        <v>9</v>
      </c>
      <c r="K59" s="6" t="n">
        <f aca="false">RANK(B59,$B$3:$B$71,0)+COUNTIF($B$3:B59,B59)-1</f>
        <v>8</v>
      </c>
      <c r="L59" s="6" t="n">
        <f aca="false">RANK(C59,$C$3:$C$71,0)+COUNTIF($C$3:C59,C59)-1</f>
        <v>8</v>
      </c>
      <c r="M59" s="6" t="n">
        <f aca="false">RANK(D59,$D$3:$D$71,0)+COUNTIF($D$3:D59,D59)-1</f>
        <v>7</v>
      </c>
      <c r="N59" s="6" t="n">
        <f aca="false">RANK(E59,$E$3:$E$71,0)+COUNTIF($E$3:E59,E59)-1</f>
        <v>9</v>
      </c>
      <c r="O59" s="6" t="n">
        <f aca="false">RANK(F59,$F$3:$F$71,0)+COUNTIF($F$3:F59,F59)-1</f>
        <v>5</v>
      </c>
      <c r="P59" s="6" t="n">
        <f aca="false">RANK(G59,$G$3:$G$71,0)+COUNTIF($G$3:G59,G59)-1</f>
        <v>12</v>
      </c>
      <c r="Q59" s="6" t="n">
        <f aca="false">RANK(H59,$H$3:$H$71,0)+COUNTIF($H$3:H59,H59)-1</f>
        <v>13</v>
      </c>
    </row>
    <row r="60" customFormat="false" ht="15" hidden="false" customHeight="false" outlineLevel="0" collapsed="false">
      <c r="A60" s="0" t="s">
        <v>463</v>
      </c>
      <c r="B60" s="2" t="n">
        <f aca="false">ROUND(SUMIFS(Monthly_Purchased!$H$2:$H$2607,Monthly_Purchased!$F$2:$F$2607,$A60,Monthly_Purchased!$B$2:$B$2607,B$2),4)</f>
        <v>0</v>
      </c>
      <c r="C60" s="2" t="n">
        <f aca="false">ROUND(SUMIFS(Monthly_Purchased!$H$2:$H$2607,Monthly_Purchased!$F$2:$F$2607,$A60,Monthly_Purchased!$B$2:$B$2607,C$2),4)</f>
        <v>0</v>
      </c>
      <c r="D60" s="2" t="n">
        <f aca="false">ROUND(SUMIFS(Monthly_Purchased!$H$2:$H$2607,Monthly_Purchased!$F$2:$F$2607,$A60,Monthly_Purchased!$B$2:$B$2607,D$2),4)</f>
        <v>0</v>
      </c>
      <c r="E60" s="2" t="n">
        <f aca="false">ROUND(SUMIFS(Monthly_Purchased!$H$2:$H$2607,Monthly_Purchased!$F$2:$F$2607,$A60,Monthly_Purchased!$B$2:$B$2607,E$2),4)</f>
        <v>0</v>
      </c>
      <c r="F60" s="2" t="n">
        <f aca="false">ROUND(SUMIFS(Monthly_Purchased!$H$2:$H$2607,Monthly_Purchased!$F$2:$F$2607,$A60,Monthly_Purchased!$B$2:$B$2607,F$2),4)</f>
        <v>0</v>
      </c>
      <c r="G60" s="2" t="n">
        <f aca="false">ROUND(SUMIFS(Monthly_Purchased!$H$2:$H$2607,Monthly_Purchased!$F$2:$F$2607,$A60,Monthly_Purchased!$B$2:$B$2607,G$2),4)</f>
        <v>9.61</v>
      </c>
      <c r="H60" s="2" t="n">
        <f aca="false">ROUND(SUMIFS(Monthly_Purchased!$H$2:$H$2607,Monthly_Purchased!$F$2:$F$2607,$A60,Monthly_Purchased!$B$2:$B$2607,H$2),4)</f>
        <v>13.5</v>
      </c>
      <c r="I60" s="2" t="n">
        <f aca="false">ROUND(SUM(B60:H60),4)</f>
        <v>23.11</v>
      </c>
      <c r="J60" s="6" t="n">
        <f aca="false">RANK(I60,$I$3:$I$71,0)+COUNTIF($I$3:I60,I60)-1</f>
        <v>50</v>
      </c>
      <c r="K60" s="6" t="n">
        <f aca="false">RANK(B60,$B$3:$B$71,0)+COUNTIF($B$3:B60,B60)-1</f>
        <v>64</v>
      </c>
      <c r="L60" s="6" t="n">
        <f aca="false">RANK(C60,$C$3:$C$71,0)+COUNTIF($C$3:C60,C60)-1</f>
        <v>65</v>
      </c>
      <c r="M60" s="6" t="n">
        <f aca="false">RANK(D60,$D$3:$D$71,0)+COUNTIF($D$3:D60,D60)-1</f>
        <v>65</v>
      </c>
      <c r="N60" s="6" t="n">
        <f aca="false">RANK(E60,$E$3:$E$71,0)+COUNTIF($E$3:E60,E60)-1</f>
        <v>66</v>
      </c>
      <c r="O60" s="6" t="n">
        <f aca="false">RANK(F60,$F$3:$F$71,0)+COUNTIF($F$3:F60,F60)-1</f>
        <v>66</v>
      </c>
      <c r="P60" s="6" t="n">
        <f aca="false">RANK(G60,$G$3:$G$71,0)+COUNTIF($G$3:G60,G60)-1</f>
        <v>46</v>
      </c>
      <c r="Q60" s="6" t="n">
        <f aca="false">RANK(H60,$H$3:$H$71,0)+COUNTIF($H$3:H60,H60)-1</f>
        <v>37</v>
      </c>
    </row>
    <row r="61" customFormat="false" ht="15" hidden="false" customHeight="false" outlineLevel="0" collapsed="false">
      <c r="A61" s="0" t="s">
        <v>494</v>
      </c>
      <c r="B61" s="2" t="n">
        <f aca="false">ROUND(SUMIFS(Monthly_Purchased!$H$2:$H$2607,Monthly_Purchased!$F$2:$F$2607,$A61,Monthly_Purchased!$B$2:$B$2607,B$2),4)</f>
        <v>0</v>
      </c>
      <c r="C61" s="2" t="n">
        <f aca="false">ROUND(SUMIFS(Monthly_Purchased!$H$2:$H$2607,Monthly_Purchased!$F$2:$F$2607,$A61,Monthly_Purchased!$B$2:$B$2607,C$2),4)</f>
        <v>0</v>
      </c>
      <c r="D61" s="2" t="n">
        <f aca="false">ROUND(SUMIFS(Monthly_Purchased!$H$2:$H$2607,Monthly_Purchased!$F$2:$F$2607,$A61,Monthly_Purchased!$B$2:$B$2607,D$2),4)</f>
        <v>0</v>
      </c>
      <c r="E61" s="2" t="n">
        <f aca="false">ROUND(SUMIFS(Monthly_Purchased!$H$2:$H$2607,Monthly_Purchased!$F$2:$F$2607,$A61,Monthly_Purchased!$B$2:$B$2607,E$2),4)</f>
        <v>1.75</v>
      </c>
      <c r="F61" s="2" t="n">
        <f aca="false">ROUND(SUMIFS(Monthly_Purchased!$H$2:$H$2607,Monthly_Purchased!$F$2:$F$2607,$A61,Monthly_Purchased!$B$2:$B$2607,F$2),4)</f>
        <v>0</v>
      </c>
      <c r="G61" s="2" t="n">
        <f aca="false">ROUND(SUMIFS(Monthly_Purchased!$H$2:$H$2607,Monthly_Purchased!$F$2:$F$2607,$A61,Monthly_Purchased!$B$2:$B$2607,G$2),4)</f>
        <v>0</v>
      </c>
      <c r="H61" s="2" t="n">
        <f aca="false">ROUND(SUMIFS(Monthly_Purchased!$H$2:$H$2607,Monthly_Purchased!$F$2:$F$2607,$A61,Monthly_Purchased!$B$2:$B$2607,H$2),4)</f>
        <v>0</v>
      </c>
      <c r="I61" s="2" t="n">
        <f aca="false">ROUND(SUM(B61:H61),4)</f>
        <v>1.75</v>
      </c>
      <c r="J61" s="6" t="n">
        <f aca="false">RANK(I61,$I$3:$I$71,0)+COUNTIF($I$3:I61,I61)-1</f>
        <v>59</v>
      </c>
      <c r="K61" s="6" t="n">
        <f aca="false">RANK(B61,$B$3:$B$71,0)+COUNTIF($B$3:B61,B61)-1</f>
        <v>65</v>
      </c>
      <c r="L61" s="6" t="n">
        <f aca="false">RANK(C61,$C$3:$C$71,0)+COUNTIF($C$3:C61,C61)-1</f>
        <v>66</v>
      </c>
      <c r="M61" s="6" t="n">
        <f aca="false">RANK(D61,$D$3:$D$71,0)+COUNTIF($D$3:D61,D61)-1</f>
        <v>66</v>
      </c>
      <c r="N61" s="6" t="n">
        <f aca="false">RANK(E61,$E$3:$E$71,0)+COUNTIF($E$3:E61,E61)-1</f>
        <v>40</v>
      </c>
      <c r="O61" s="6" t="n">
        <f aca="false">RANK(F61,$F$3:$F$71,0)+COUNTIF($F$3:F61,F61)-1</f>
        <v>67</v>
      </c>
      <c r="P61" s="6" t="n">
        <f aca="false">RANK(G61,$G$3:$G$71,0)+COUNTIF($G$3:G61,G61)-1</f>
        <v>69</v>
      </c>
      <c r="Q61" s="6" t="n">
        <f aca="false">RANK(H61,$H$3:$H$71,0)+COUNTIF($H$3:H61,H61)-1</f>
        <v>66</v>
      </c>
    </row>
    <row r="62" customFormat="false" ht="15" hidden="false" customHeight="false" outlineLevel="0" collapsed="false">
      <c r="A62" s="0" t="s">
        <v>176</v>
      </c>
      <c r="B62" s="2" t="n">
        <f aca="false">ROUND(SUMIFS(Monthly_Purchased!$H$2:$H$2607,Monthly_Purchased!$F$2:$F$2607,$A62,Monthly_Purchased!$B$2:$B$2607,B$2),4)</f>
        <v>0</v>
      </c>
      <c r="C62" s="2" t="n">
        <f aca="false">ROUND(SUMIFS(Monthly_Purchased!$H$2:$H$2607,Monthly_Purchased!$F$2:$F$2607,$A62,Monthly_Purchased!$B$2:$B$2607,C$2),4)</f>
        <v>2.74</v>
      </c>
      <c r="D62" s="2" t="n">
        <f aca="false">ROUND(SUMIFS(Monthly_Purchased!$H$2:$H$2607,Monthly_Purchased!$F$2:$F$2607,$A62,Monthly_Purchased!$B$2:$B$2607,D$2),4)</f>
        <v>5.65</v>
      </c>
      <c r="E62" s="2" t="n">
        <f aca="false">ROUND(SUMIFS(Monthly_Purchased!$H$2:$H$2607,Monthly_Purchased!$F$2:$F$2607,$A62,Monthly_Purchased!$B$2:$B$2607,E$2),4)</f>
        <v>22.08</v>
      </c>
      <c r="F62" s="2" t="n">
        <f aca="false">ROUND(SUMIFS(Monthly_Purchased!$H$2:$H$2607,Monthly_Purchased!$F$2:$F$2607,$A62,Monthly_Purchased!$B$2:$B$2607,F$2),4)</f>
        <v>53.56</v>
      </c>
      <c r="G62" s="2" t="n">
        <f aca="false">ROUND(SUMIFS(Monthly_Purchased!$H$2:$H$2607,Monthly_Purchased!$F$2:$F$2607,$A62,Monthly_Purchased!$B$2:$B$2607,G$2),4)</f>
        <v>21.72</v>
      </c>
      <c r="H62" s="2" t="n">
        <f aca="false">ROUND(SUMIFS(Monthly_Purchased!$H$2:$H$2607,Monthly_Purchased!$F$2:$F$2607,$A62,Monthly_Purchased!$B$2:$B$2607,H$2),4)</f>
        <v>0</v>
      </c>
      <c r="I62" s="2" t="n">
        <f aca="false">ROUND(SUM(B62:H62),4)</f>
        <v>105.75</v>
      </c>
      <c r="J62" s="6" t="n">
        <f aca="false">RANK(I62,$I$3:$I$71,0)+COUNTIF($I$3:I62,I62)-1</f>
        <v>41</v>
      </c>
      <c r="K62" s="6" t="n">
        <f aca="false">RANK(B62,$B$3:$B$71,0)+COUNTIF($B$3:B62,B62)-1</f>
        <v>66</v>
      </c>
      <c r="L62" s="6" t="n">
        <f aca="false">RANK(C62,$C$3:$C$71,0)+COUNTIF($C$3:C62,C62)-1</f>
        <v>39</v>
      </c>
      <c r="M62" s="6" t="n">
        <f aca="false">RANK(D62,$D$3:$D$71,0)+COUNTIF($D$3:D62,D62)-1</f>
        <v>35</v>
      </c>
      <c r="N62" s="6" t="n">
        <f aca="false">RANK(E62,$E$3:$E$71,0)+COUNTIF($E$3:E62,E62)-1</f>
        <v>34</v>
      </c>
      <c r="O62" s="6" t="n">
        <f aca="false">RANK(F62,$F$3:$F$71,0)+COUNTIF($F$3:F62,F62)-1</f>
        <v>34</v>
      </c>
      <c r="P62" s="6" t="n">
        <f aca="false">RANK(G62,$G$3:$G$71,0)+COUNTIF($G$3:G62,G62)-1</f>
        <v>42</v>
      </c>
      <c r="Q62" s="6" t="n">
        <f aca="false">RANK(H62,$H$3:$H$71,0)+COUNTIF($H$3:H62,H62)-1</f>
        <v>67</v>
      </c>
    </row>
    <row r="63" customFormat="false" ht="15" hidden="false" customHeight="false" outlineLevel="0" collapsed="false">
      <c r="A63" s="0" t="s">
        <v>155</v>
      </c>
      <c r="B63" s="2" t="n">
        <f aca="false">ROUND(SUMIFS(Monthly_Purchased!$H$2:$H$2607,Monthly_Purchased!$F$2:$F$2607,$A63,Monthly_Purchased!$B$2:$B$2607,B$2),4)</f>
        <v>0</v>
      </c>
      <c r="C63" s="2" t="n">
        <f aca="false">ROUND(SUMIFS(Monthly_Purchased!$H$2:$H$2607,Monthly_Purchased!$F$2:$F$2607,$A63,Monthly_Purchased!$B$2:$B$2607,C$2),4)</f>
        <v>0</v>
      </c>
      <c r="D63" s="2" t="n">
        <f aca="false">ROUND(SUMIFS(Monthly_Purchased!$H$2:$H$2607,Monthly_Purchased!$F$2:$F$2607,$A63,Monthly_Purchased!$B$2:$B$2607,D$2),4)</f>
        <v>0</v>
      </c>
      <c r="E63" s="2" t="n">
        <f aca="false">ROUND(SUMIFS(Monthly_Purchased!$H$2:$H$2607,Monthly_Purchased!$F$2:$F$2607,$A63,Monthly_Purchased!$B$2:$B$2607,E$2),4)</f>
        <v>0</v>
      </c>
      <c r="F63" s="2" t="n">
        <f aca="false">ROUND(SUMIFS(Monthly_Purchased!$H$2:$H$2607,Monthly_Purchased!$F$2:$F$2607,$A63,Monthly_Purchased!$B$2:$B$2607,F$2),4)</f>
        <v>34.84</v>
      </c>
      <c r="G63" s="2" t="n">
        <f aca="false">ROUND(SUMIFS(Monthly_Purchased!$H$2:$H$2607,Monthly_Purchased!$F$2:$F$2607,$A63,Monthly_Purchased!$B$2:$B$2607,G$2),4)</f>
        <v>43.12</v>
      </c>
      <c r="H63" s="2" t="n">
        <f aca="false">ROUND(SUMIFS(Monthly_Purchased!$H$2:$H$2607,Monthly_Purchased!$F$2:$F$2607,$A63,Monthly_Purchased!$B$2:$B$2607,H$2),4)</f>
        <v>21.45</v>
      </c>
      <c r="I63" s="2" t="n">
        <f aca="false">ROUND(SUM(B63:H63),4)</f>
        <v>99.41</v>
      </c>
      <c r="J63" s="6" t="n">
        <f aca="false">RANK(I63,$I$3:$I$71,0)+COUNTIF($I$3:I63,I63)-1</f>
        <v>42</v>
      </c>
      <c r="K63" s="6" t="n">
        <f aca="false">RANK(B63,$B$3:$B$71,0)+COUNTIF($B$3:B63,B63)-1</f>
        <v>67</v>
      </c>
      <c r="L63" s="6" t="n">
        <f aca="false">RANK(C63,$C$3:$C$71,0)+COUNTIF($C$3:C63,C63)-1</f>
        <v>67</v>
      </c>
      <c r="M63" s="6" t="n">
        <f aca="false">RANK(D63,$D$3:$D$71,0)+COUNTIF($D$3:D63,D63)-1</f>
        <v>67</v>
      </c>
      <c r="N63" s="6" t="n">
        <f aca="false">RANK(E63,$E$3:$E$71,0)+COUNTIF($E$3:E63,E63)-1</f>
        <v>67</v>
      </c>
      <c r="O63" s="6" t="n">
        <f aca="false">RANK(F63,$F$3:$F$71,0)+COUNTIF($F$3:F63,F63)-1</f>
        <v>35</v>
      </c>
      <c r="P63" s="6" t="n">
        <f aca="false">RANK(G63,$G$3:$G$71,0)+COUNTIF($G$3:G63,G63)-1</f>
        <v>35</v>
      </c>
      <c r="Q63" s="6" t="n">
        <f aca="false">RANK(H63,$H$3:$H$71,0)+COUNTIF($H$3:H63,H63)-1</f>
        <v>32</v>
      </c>
    </row>
    <row r="64" customFormat="false" ht="15" hidden="false" customHeight="false" outlineLevel="0" collapsed="false">
      <c r="A64" s="0" t="s">
        <v>40</v>
      </c>
      <c r="B64" s="2" t="n">
        <f aca="false">ROUND(SUMIFS(Monthly_Purchased!$H$2:$H$2607,Monthly_Purchased!$F$2:$F$2607,$A64,Monthly_Purchased!$B$2:$B$2607,B$2),4)</f>
        <v>3964.36</v>
      </c>
      <c r="C64" s="2" t="n">
        <f aca="false">ROUND(SUMIFS(Monthly_Purchased!$H$2:$H$2607,Monthly_Purchased!$F$2:$F$2607,$A64,Monthly_Purchased!$B$2:$B$2607,C$2),4)</f>
        <v>5088.41</v>
      </c>
      <c r="D64" s="2" t="n">
        <f aca="false">ROUND(SUMIFS(Monthly_Purchased!$H$2:$H$2607,Monthly_Purchased!$F$2:$F$2607,$A64,Monthly_Purchased!$B$2:$B$2607,D$2),4)</f>
        <v>4127.47</v>
      </c>
      <c r="E64" s="2" t="n">
        <f aca="false">ROUND(SUMIFS(Monthly_Purchased!$H$2:$H$2607,Monthly_Purchased!$F$2:$F$2607,$A64,Monthly_Purchased!$B$2:$B$2607,E$2),4)</f>
        <v>1900.91</v>
      </c>
      <c r="F64" s="2" t="n">
        <f aca="false">ROUND(SUMIFS(Monthly_Purchased!$H$2:$H$2607,Monthly_Purchased!$F$2:$F$2607,$A64,Monthly_Purchased!$B$2:$B$2607,F$2),4)</f>
        <v>2592.55</v>
      </c>
      <c r="G64" s="2" t="n">
        <f aca="false">ROUND(SUMIFS(Monthly_Purchased!$H$2:$H$2607,Monthly_Purchased!$F$2:$F$2607,$A64,Monthly_Purchased!$B$2:$B$2607,G$2),4)</f>
        <v>2623.29</v>
      </c>
      <c r="H64" s="2" t="n">
        <f aca="false">ROUND(SUMIFS(Monthly_Purchased!$H$2:$H$2607,Monthly_Purchased!$F$2:$F$2607,$A64,Monthly_Purchased!$B$2:$B$2607,H$2),4)</f>
        <v>605.46</v>
      </c>
      <c r="I64" s="2" t="n">
        <f aca="false">ROUND(SUM(B64:H64),4)</f>
        <v>20902.45</v>
      </c>
      <c r="J64" s="6" t="n">
        <f aca="false">RANK(I64,$I$3:$I$71,0)+COUNTIF($I$3:I64,I64)-1</f>
        <v>5</v>
      </c>
      <c r="K64" s="6" t="n">
        <f aca="false">RANK(B64,$B$3:$B$71,0)+COUNTIF($B$3:B64,B64)-1</f>
        <v>5</v>
      </c>
      <c r="L64" s="6" t="n">
        <f aca="false">RANK(C64,$C$3:$C$71,0)+COUNTIF($C$3:C64,C64)-1</f>
        <v>5</v>
      </c>
      <c r="M64" s="6" t="n">
        <f aca="false">RANK(D64,$D$3:$D$71,0)+COUNTIF($D$3:D64,D64)-1</f>
        <v>4</v>
      </c>
      <c r="N64" s="6" t="n">
        <f aca="false">RANK(E64,$E$3:$E$71,0)+COUNTIF($E$3:E64,E64)-1</f>
        <v>10</v>
      </c>
      <c r="O64" s="6" t="n">
        <f aca="false">RANK(F64,$F$3:$F$71,0)+COUNTIF($F$3:F64,F64)-1</f>
        <v>8</v>
      </c>
      <c r="P64" s="6" t="n">
        <f aca="false">RANK(G64,$G$3:$G$71,0)+COUNTIF($G$3:G64,G64)-1</f>
        <v>6</v>
      </c>
      <c r="Q64" s="6" t="n">
        <f aca="false">RANK(H64,$H$3:$H$71,0)+COUNTIF($H$3:H64,H64)-1</f>
        <v>9</v>
      </c>
    </row>
    <row r="65" customFormat="false" ht="15" hidden="false" customHeight="false" outlineLevel="0" collapsed="false">
      <c r="A65" s="0" t="s">
        <v>525</v>
      </c>
      <c r="B65" s="2" t="n">
        <f aca="false">ROUND(SUMIFS(Monthly_Purchased!$H$2:$H$2607,Monthly_Purchased!$F$2:$F$2607,$A65,Monthly_Purchased!$B$2:$B$2607,B$2),4)</f>
        <v>0</v>
      </c>
      <c r="C65" s="2" t="n">
        <f aca="false">ROUND(SUMIFS(Monthly_Purchased!$H$2:$H$2607,Monthly_Purchased!$F$2:$F$2607,$A65,Monthly_Purchased!$B$2:$B$2607,C$2),4)</f>
        <v>0</v>
      </c>
      <c r="D65" s="2" t="n">
        <f aca="false">ROUND(SUMIFS(Monthly_Purchased!$H$2:$H$2607,Monthly_Purchased!$F$2:$F$2607,$A65,Monthly_Purchased!$B$2:$B$2607,D$2),4)</f>
        <v>0</v>
      </c>
      <c r="E65" s="2" t="n">
        <f aca="false">ROUND(SUMIFS(Monthly_Purchased!$H$2:$H$2607,Monthly_Purchased!$F$2:$F$2607,$A65,Monthly_Purchased!$B$2:$B$2607,E$2),4)</f>
        <v>0</v>
      </c>
      <c r="F65" s="2" t="n">
        <f aca="false">ROUND(SUMIFS(Monthly_Purchased!$H$2:$H$2607,Monthly_Purchased!$F$2:$F$2607,$A65,Monthly_Purchased!$B$2:$B$2607,F$2),4)</f>
        <v>0</v>
      </c>
      <c r="G65" s="2" t="n">
        <f aca="false">ROUND(SUMIFS(Monthly_Purchased!$H$2:$H$2607,Monthly_Purchased!$F$2:$F$2607,$A65,Monthly_Purchased!$B$2:$B$2607,G$2),4)</f>
        <v>4.51</v>
      </c>
      <c r="H65" s="2" t="n">
        <f aca="false">ROUND(SUMIFS(Monthly_Purchased!$H$2:$H$2607,Monthly_Purchased!$F$2:$F$2607,$A65,Monthly_Purchased!$B$2:$B$2607,H$2),4)</f>
        <v>0</v>
      </c>
      <c r="I65" s="2" t="n">
        <f aca="false">ROUND(SUM(B65:H65),4)</f>
        <v>4.51</v>
      </c>
      <c r="J65" s="6" t="n">
        <f aca="false">RANK(I65,$I$3:$I$71,0)+COUNTIF($I$3:I65,I65)-1</f>
        <v>57</v>
      </c>
      <c r="K65" s="6" t="n">
        <f aca="false">RANK(B65,$B$3:$B$71,0)+COUNTIF($B$3:B65,B65)-1</f>
        <v>68</v>
      </c>
      <c r="L65" s="6" t="n">
        <f aca="false">RANK(C65,$C$3:$C$71,0)+COUNTIF($C$3:C65,C65)-1</f>
        <v>68</v>
      </c>
      <c r="M65" s="6" t="n">
        <f aca="false">RANK(D65,$D$3:$D$71,0)+COUNTIF($D$3:D65,D65)-1</f>
        <v>68</v>
      </c>
      <c r="N65" s="6" t="n">
        <f aca="false">RANK(E65,$E$3:$E$71,0)+COUNTIF($E$3:E65,E65)-1</f>
        <v>68</v>
      </c>
      <c r="O65" s="6" t="n">
        <f aca="false">RANK(F65,$F$3:$F$71,0)+COUNTIF($F$3:F65,F65)-1</f>
        <v>68</v>
      </c>
      <c r="P65" s="6" t="n">
        <f aca="false">RANK(G65,$G$3:$G$71,0)+COUNTIF($G$3:G65,G65)-1</f>
        <v>50</v>
      </c>
      <c r="Q65" s="6" t="n">
        <f aca="false">RANK(H65,$H$3:$H$71,0)+COUNTIF($H$3:H65,H65)-1</f>
        <v>68</v>
      </c>
    </row>
    <row r="66" customFormat="false" ht="15" hidden="false" customHeight="false" outlineLevel="0" collapsed="false">
      <c r="A66" s="0" t="s">
        <v>35</v>
      </c>
      <c r="B66" s="2" t="n">
        <f aca="false">ROUND(SUMIFS(Monthly_Purchased!$H$2:$H$2607,Monthly_Purchased!$F$2:$F$2607,$A66,Monthly_Purchased!$B$2:$B$2607,B$2),4)</f>
        <v>6608.8</v>
      </c>
      <c r="C66" s="2" t="n">
        <f aca="false">ROUND(SUMIFS(Monthly_Purchased!$H$2:$H$2607,Monthly_Purchased!$F$2:$F$2607,$A66,Monthly_Purchased!$B$2:$B$2607,C$2),4)</f>
        <v>5170.85</v>
      </c>
      <c r="D66" s="2" t="n">
        <f aca="false">ROUND(SUMIFS(Monthly_Purchased!$H$2:$H$2607,Monthly_Purchased!$F$2:$F$2607,$A66,Monthly_Purchased!$B$2:$B$2607,D$2),4)</f>
        <v>4176.96</v>
      </c>
      <c r="E66" s="2" t="n">
        <f aca="false">ROUND(SUMIFS(Monthly_Purchased!$H$2:$H$2607,Monthly_Purchased!$F$2:$F$2607,$A66,Monthly_Purchased!$B$2:$B$2607,E$2),4)</f>
        <v>6192.82</v>
      </c>
      <c r="F66" s="2" t="n">
        <f aca="false">ROUND(SUMIFS(Monthly_Purchased!$H$2:$H$2607,Monthly_Purchased!$F$2:$F$2607,$A66,Monthly_Purchased!$B$2:$B$2607,F$2),4)</f>
        <v>12124.25</v>
      </c>
      <c r="G66" s="2" t="n">
        <f aca="false">ROUND(SUMIFS(Monthly_Purchased!$H$2:$H$2607,Monthly_Purchased!$F$2:$F$2607,$A66,Monthly_Purchased!$B$2:$B$2607,G$2),4)</f>
        <v>11663.02</v>
      </c>
      <c r="H66" s="2" t="n">
        <f aca="false">ROUND(SUMIFS(Monthly_Purchased!$H$2:$H$2607,Monthly_Purchased!$F$2:$F$2607,$A66,Monthly_Purchased!$B$2:$B$2607,H$2),4)</f>
        <v>3910.73</v>
      </c>
      <c r="I66" s="2" t="n">
        <f aca="false">ROUND(SUM(B66:H66),4)</f>
        <v>49847.43</v>
      </c>
      <c r="J66" s="6" t="n">
        <f aca="false">RANK(I66,$I$3:$I$71,0)+COUNTIF($I$3:I66,I66)-1</f>
        <v>2</v>
      </c>
      <c r="K66" s="6" t="n">
        <f aca="false">RANK(B66,$B$3:$B$71,0)+COUNTIF($B$3:B66,B66)-1</f>
        <v>3</v>
      </c>
      <c r="L66" s="6" t="n">
        <f aca="false">RANK(C66,$C$3:$C$71,0)+COUNTIF($C$3:C66,C66)-1</f>
        <v>4</v>
      </c>
      <c r="M66" s="6" t="n">
        <f aca="false">RANK(D66,$D$3:$D$71,0)+COUNTIF($D$3:D66,D66)-1</f>
        <v>3</v>
      </c>
      <c r="N66" s="6" t="n">
        <f aca="false">RANK(E66,$E$3:$E$71,0)+COUNTIF($E$3:E66,E66)-1</f>
        <v>2</v>
      </c>
      <c r="O66" s="6" t="n">
        <f aca="false">RANK(F66,$F$3:$F$71,0)+COUNTIF($F$3:F66,F66)-1</f>
        <v>1</v>
      </c>
      <c r="P66" s="6" t="n">
        <f aca="false">RANK(G66,$G$3:$G$71,0)+COUNTIF($G$3:G66,G66)-1</f>
        <v>1</v>
      </c>
      <c r="Q66" s="6" t="n">
        <f aca="false">RANK(H66,$H$3:$H$71,0)+COUNTIF($H$3:H66,H66)-1</f>
        <v>1</v>
      </c>
    </row>
    <row r="67" customFormat="false" ht="15" hidden="false" customHeight="false" outlineLevel="0" collapsed="false">
      <c r="A67" s="0" t="s">
        <v>199</v>
      </c>
      <c r="B67" s="2" t="n">
        <f aca="false">ROUND(SUMIFS(Monthly_Purchased!$H$2:$H$2607,Monthly_Purchased!$F$2:$F$2607,$A67,Monthly_Purchased!$B$2:$B$2607,B$2),4)</f>
        <v>4.65</v>
      </c>
      <c r="C67" s="2" t="n">
        <f aca="false">ROUND(SUMIFS(Monthly_Purchased!$H$2:$H$2607,Monthly_Purchased!$F$2:$F$2607,$A67,Monthly_Purchased!$B$2:$B$2607,C$2),4)</f>
        <v>7.08</v>
      </c>
      <c r="D67" s="2" t="n">
        <f aca="false">ROUND(SUMIFS(Monthly_Purchased!$H$2:$H$2607,Monthly_Purchased!$F$2:$F$2607,$A67,Monthly_Purchased!$B$2:$B$2607,D$2),4)</f>
        <v>39.72</v>
      </c>
      <c r="E67" s="2" t="n">
        <f aca="false">ROUND(SUMIFS(Monthly_Purchased!$H$2:$H$2607,Monthly_Purchased!$F$2:$F$2607,$A67,Monthly_Purchased!$B$2:$B$2607,E$2),4)</f>
        <v>25.72</v>
      </c>
      <c r="F67" s="2" t="n">
        <f aca="false">ROUND(SUMIFS(Monthly_Purchased!$H$2:$H$2607,Monthly_Purchased!$F$2:$F$2607,$A67,Monthly_Purchased!$B$2:$B$2607,F$2),4)</f>
        <v>27.47</v>
      </c>
      <c r="G67" s="2" t="n">
        <f aca="false">ROUND(SUMIFS(Monthly_Purchased!$H$2:$H$2607,Monthly_Purchased!$F$2:$F$2607,$A67,Monthly_Purchased!$B$2:$B$2607,G$2),4)</f>
        <v>28.12</v>
      </c>
      <c r="H67" s="2" t="n">
        <f aca="false">ROUND(SUMIFS(Monthly_Purchased!$H$2:$H$2607,Monthly_Purchased!$F$2:$F$2607,$A67,Monthly_Purchased!$B$2:$B$2607,H$2),4)</f>
        <v>5.02</v>
      </c>
      <c r="I67" s="2" t="n">
        <f aca="false">ROUND(SUM(B67:H67),4)</f>
        <v>137.78</v>
      </c>
      <c r="J67" s="6" t="n">
        <f aca="false">RANK(I67,$I$3:$I$71,0)+COUNTIF($I$3:I67,I67)-1</f>
        <v>37</v>
      </c>
      <c r="K67" s="6" t="n">
        <f aca="false">RANK(B67,$B$3:$B$71,0)+COUNTIF($B$3:B67,B67)-1</f>
        <v>32</v>
      </c>
      <c r="L67" s="6" t="n">
        <f aca="false">RANK(C67,$C$3:$C$71,0)+COUNTIF($C$3:C67,C67)-1</f>
        <v>37</v>
      </c>
      <c r="M67" s="6" t="n">
        <f aca="false">RANK(D67,$D$3:$D$71,0)+COUNTIF($D$3:D67,D67)-1</f>
        <v>31</v>
      </c>
      <c r="N67" s="6" t="n">
        <f aca="false">RANK(E67,$E$3:$E$71,0)+COUNTIF($E$3:E67,E67)-1</f>
        <v>33</v>
      </c>
      <c r="O67" s="6" t="n">
        <f aca="false">RANK(F67,$F$3:$F$71,0)+COUNTIF($F$3:F67,F67)-1</f>
        <v>37</v>
      </c>
      <c r="P67" s="6" t="n">
        <f aca="false">RANK(G67,$G$3:$G$71,0)+COUNTIF($G$3:G67,G67)-1</f>
        <v>39</v>
      </c>
      <c r="Q67" s="6" t="n">
        <f aca="false">RANK(H67,$H$3:$H$71,0)+COUNTIF($H$3:H67,H67)-1</f>
        <v>40</v>
      </c>
    </row>
    <row r="68" customFormat="false" ht="15" hidden="false" customHeight="false" outlineLevel="0" collapsed="false">
      <c r="A68" s="0" t="s">
        <v>370</v>
      </c>
      <c r="B68" s="2" t="n">
        <f aca="false">ROUND(SUMIFS(Monthly_Purchased!$H$2:$H$2607,Monthly_Purchased!$F$2:$F$2607,$A68,Monthly_Purchased!$B$2:$B$2607,B$2),4)</f>
        <v>0</v>
      </c>
      <c r="C68" s="2" t="n">
        <f aca="false">ROUND(SUMIFS(Monthly_Purchased!$H$2:$H$2607,Monthly_Purchased!$F$2:$F$2607,$A68,Monthly_Purchased!$B$2:$B$2607,C$2),4)</f>
        <v>0</v>
      </c>
      <c r="D68" s="2" t="n">
        <f aca="false">ROUND(SUMIFS(Monthly_Purchased!$H$2:$H$2607,Monthly_Purchased!$F$2:$F$2607,$A68,Monthly_Purchased!$B$2:$B$2607,D$2),4)</f>
        <v>0</v>
      </c>
      <c r="E68" s="2" t="n">
        <f aca="false">ROUND(SUMIFS(Monthly_Purchased!$H$2:$H$2607,Monthly_Purchased!$F$2:$F$2607,$A68,Monthly_Purchased!$B$2:$B$2607,E$2),4)</f>
        <v>0</v>
      </c>
      <c r="F68" s="2" t="n">
        <f aca="false">ROUND(SUMIFS(Monthly_Purchased!$H$2:$H$2607,Monthly_Purchased!$F$2:$F$2607,$A68,Monthly_Purchased!$B$2:$B$2607,F$2),4)</f>
        <v>0</v>
      </c>
      <c r="G68" s="2" t="n">
        <f aca="false">ROUND(SUMIFS(Monthly_Purchased!$H$2:$H$2607,Monthly_Purchased!$F$2:$F$2607,$A68,Monthly_Purchased!$B$2:$B$2607,G$2),4)</f>
        <v>8.07</v>
      </c>
      <c r="H68" s="2" t="n">
        <f aca="false">ROUND(SUMIFS(Monthly_Purchased!$H$2:$H$2607,Monthly_Purchased!$F$2:$F$2607,$A68,Monthly_Purchased!$B$2:$B$2607,H$2),4)</f>
        <v>0</v>
      </c>
      <c r="I68" s="2" t="n">
        <f aca="false">ROUND(SUM(B68:H68),4)</f>
        <v>8.07</v>
      </c>
      <c r="J68" s="6" t="n">
        <f aca="false">RANK(I68,$I$3:$I$71,0)+COUNTIF($I$3:I68,I68)-1</f>
        <v>54</v>
      </c>
      <c r="K68" s="6" t="n">
        <f aca="false">RANK(B68,$B$3:$B$71,0)+COUNTIF($B$3:B68,B68)-1</f>
        <v>69</v>
      </c>
      <c r="L68" s="6" t="n">
        <f aca="false">RANK(C68,$C$3:$C$71,0)+COUNTIF($C$3:C68,C68)-1</f>
        <v>69</v>
      </c>
      <c r="M68" s="6" t="n">
        <f aca="false">RANK(D68,$D$3:$D$71,0)+COUNTIF($D$3:D68,D68)-1</f>
        <v>69</v>
      </c>
      <c r="N68" s="6" t="n">
        <f aca="false">RANK(E68,$E$3:$E$71,0)+COUNTIF($E$3:E68,E68)-1</f>
        <v>69</v>
      </c>
      <c r="O68" s="6" t="n">
        <f aca="false">RANK(F68,$F$3:$F$71,0)+COUNTIF($F$3:F68,F68)-1</f>
        <v>69</v>
      </c>
      <c r="P68" s="6" t="n">
        <f aca="false">RANK(G68,$G$3:$G$71,0)+COUNTIF($G$3:G68,G68)-1</f>
        <v>48</v>
      </c>
      <c r="Q68" s="6" t="n">
        <f aca="false">RANK(H68,$H$3:$H$71,0)+COUNTIF($H$3:H68,H68)-1</f>
        <v>69</v>
      </c>
    </row>
    <row r="69" customFormat="false" ht="15" hidden="false" customHeight="false" outlineLevel="0" collapsed="false">
      <c r="A69" s="0" t="s">
        <v>36</v>
      </c>
      <c r="B69" s="2" t="n">
        <f aca="false">ROUND(SUMIFS(Monthly_Purchased!$H$2:$H$2607,Monthly_Purchased!$F$2:$F$2607,$A69,Monthly_Purchased!$B$2:$B$2607,B$2),4)</f>
        <v>2290.11</v>
      </c>
      <c r="C69" s="2" t="n">
        <f aca="false">ROUND(SUMIFS(Monthly_Purchased!$H$2:$H$2607,Monthly_Purchased!$F$2:$F$2607,$A69,Monthly_Purchased!$B$2:$B$2607,C$2),4)</f>
        <v>2164.85</v>
      </c>
      <c r="D69" s="2" t="n">
        <f aca="false">ROUND(SUMIFS(Monthly_Purchased!$H$2:$H$2607,Monthly_Purchased!$F$2:$F$2607,$A69,Monthly_Purchased!$B$2:$B$2607,D$2),4)</f>
        <v>3380.9</v>
      </c>
      <c r="E69" s="2" t="n">
        <f aca="false">ROUND(SUMIFS(Monthly_Purchased!$H$2:$H$2607,Monthly_Purchased!$F$2:$F$2607,$A69,Monthly_Purchased!$B$2:$B$2607,E$2),4)</f>
        <v>2878.16</v>
      </c>
      <c r="F69" s="2" t="n">
        <f aca="false">ROUND(SUMIFS(Monthly_Purchased!$H$2:$H$2607,Monthly_Purchased!$F$2:$F$2607,$A69,Monthly_Purchased!$B$2:$B$2607,F$2),4)</f>
        <v>3725.9</v>
      </c>
      <c r="G69" s="2" t="n">
        <f aca="false">ROUND(SUMIFS(Monthly_Purchased!$H$2:$H$2607,Monthly_Purchased!$F$2:$F$2607,$A69,Monthly_Purchased!$B$2:$B$2607,G$2),4)</f>
        <v>3283.13</v>
      </c>
      <c r="H69" s="2" t="n">
        <f aca="false">ROUND(SUMIFS(Monthly_Purchased!$H$2:$H$2607,Monthly_Purchased!$F$2:$F$2607,$A69,Monthly_Purchased!$B$2:$B$2607,H$2),4)</f>
        <v>791.95</v>
      </c>
      <c r="I69" s="2" t="n">
        <f aca="false">ROUND(SUM(B69:H69),4)</f>
        <v>18515</v>
      </c>
      <c r="J69" s="6" t="n">
        <f aca="false">RANK(I69,$I$3:$I$71,0)+COUNTIF($I$3:I69,I69)-1</f>
        <v>7</v>
      </c>
      <c r="K69" s="6" t="n">
        <f aca="false">RANK(B69,$B$3:$B$71,0)+COUNTIF($B$3:B69,B69)-1</f>
        <v>9</v>
      </c>
      <c r="L69" s="6" t="n">
        <f aca="false">RANK(C69,$C$3:$C$71,0)+COUNTIF($C$3:C69,C69)-1</f>
        <v>9</v>
      </c>
      <c r="M69" s="6" t="n">
        <f aca="false">RANK(D69,$D$3:$D$71,0)+COUNTIF($D$3:D69,D69)-1</f>
        <v>6</v>
      </c>
      <c r="N69" s="6" t="n">
        <f aca="false">RANK(E69,$E$3:$E$71,0)+COUNTIF($E$3:E69,E69)-1</f>
        <v>7</v>
      </c>
      <c r="O69" s="6" t="n">
        <f aca="false">RANK(F69,$F$3:$F$71,0)+COUNTIF($F$3:F69,F69)-1</f>
        <v>4</v>
      </c>
      <c r="P69" s="6" t="n">
        <f aca="false">RANK(G69,$G$3:$G$71,0)+COUNTIF($G$3:G69,G69)-1</f>
        <v>5</v>
      </c>
      <c r="Q69" s="6" t="n">
        <f aca="false">RANK(H69,$H$3:$H$71,0)+COUNTIF($H$3:H69,H69)-1</f>
        <v>6</v>
      </c>
    </row>
    <row r="70" customFormat="false" ht="15" hidden="false" customHeight="false" outlineLevel="0" collapsed="false">
      <c r="A70" s="0" t="s">
        <v>56</v>
      </c>
      <c r="B70" s="2" t="n">
        <f aca="false">ROUND(SUMIFS(Monthly_Purchased!$H$2:$H$2607,Monthly_Purchased!$F$2:$F$2607,$A70,Monthly_Purchased!$B$2:$B$2607,B$2),4)</f>
        <v>1754.74</v>
      </c>
      <c r="C70" s="2" t="n">
        <f aca="false">ROUND(SUMIFS(Monthly_Purchased!$H$2:$H$2607,Monthly_Purchased!$F$2:$F$2607,$A70,Monthly_Purchased!$B$2:$B$2607,C$2),4)</f>
        <v>1363.74</v>
      </c>
      <c r="D70" s="2" t="n">
        <f aca="false">ROUND(SUMIFS(Monthly_Purchased!$H$2:$H$2607,Monthly_Purchased!$F$2:$F$2607,$A70,Monthly_Purchased!$B$2:$B$2607,D$2),4)</f>
        <v>1514.38</v>
      </c>
      <c r="E70" s="2" t="n">
        <f aca="false">ROUND(SUMIFS(Monthly_Purchased!$H$2:$H$2607,Monthly_Purchased!$F$2:$F$2607,$A70,Monthly_Purchased!$B$2:$B$2607,E$2),4)</f>
        <v>1345.48</v>
      </c>
      <c r="F70" s="2" t="n">
        <f aca="false">ROUND(SUMIFS(Monthly_Purchased!$H$2:$H$2607,Monthly_Purchased!$F$2:$F$2607,$A70,Monthly_Purchased!$B$2:$B$2607,F$2),4)</f>
        <v>2141.38</v>
      </c>
      <c r="G70" s="2" t="n">
        <f aca="false">ROUND(SUMIFS(Monthly_Purchased!$H$2:$H$2607,Monthly_Purchased!$F$2:$F$2607,$A70,Monthly_Purchased!$B$2:$B$2607,G$2),4)</f>
        <v>1434.15</v>
      </c>
      <c r="H70" s="2" t="n">
        <f aca="false">ROUND(SUMIFS(Monthly_Purchased!$H$2:$H$2607,Monthly_Purchased!$F$2:$F$2607,$A70,Monthly_Purchased!$B$2:$B$2607,H$2),4)</f>
        <v>665.29</v>
      </c>
      <c r="I70" s="2" t="n">
        <f aca="false">ROUND(SUM(B70:H70),4)</f>
        <v>10219.16</v>
      </c>
      <c r="J70" s="6" t="n">
        <f aca="false">RANK(I70,$I$3:$I$71,0)+COUNTIF($I$3:I70,I70)-1</f>
        <v>11</v>
      </c>
      <c r="K70" s="6" t="n">
        <f aca="false">RANK(B70,$B$3:$B$71,0)+COUNTIF($B$3:B70,B70)-1</f>
        <v>11</v>
      </c>
      <c r="L70" s="6" t="n">
        <f aca="false">RANK(C70,$C$3:$C$71,0)+COUNTIF($C$3:C70,C70)-1</f>
        <v>11</v>
      </c>
      <c r="M70" s="6" t="n">
        <f aca="false">RANK(D70,$D$3:$D$71,0)+COUNTIF($D$3:D70,D70)-1</f>
        <v>12</v>
      </c>
      <c r="N70" s="6" t="n">
        <f aca="false">RANK(E70,$E$3:$E$71,0)+COUNTIF($E$3:E70,E70)-1</f>
        <v>11</v>
      </c>
      <c r="O70" s="6" t="n">
        <f aca="false">RANK(F70,$F$3:$F$71,0)+COUNTIF($F$3:F70,F70)-1</f>
        <v>9</v>
      </c>
      <c r="P70" s="6" t="n">
        <f aca="false">RANK(G70,$G$3:$G$71,0)+COUNTIF($G$3:G70,G70)-1</f>
        <v>10</v>
      </c>
      <c r="Q70" s="6" t="n">
        <f aca="false">RANK(H70,$H$3:$H$71,0)+COUNTIF($H$3:H70,H70)-1</f>
        <v>8</v>
      </c>
    </row>
    <row r="71" customFormat="false" ht="15" hidden="false" customHeight="false" outlineLevel="0" collapsed="false">
      <c r="A71" s="0" t="s">
        <v>39</v>
      </c>
      <c r="B71" s="2" t="n">
        <f aca="false">ROUND(SUMIFS(Monthly_Purchased!$H$2:$H$2607,Monthly_Purchased!$F$2:$F$2607,$A71,Monthly_Purchased!$B$2:$B$2607,B$2),4)</f>
        <v>507.71</v>
      </c>
      <c r="C71" s="2" t="n">
        <f aca="false">ROUND(SUMIFS(Monthly_Purchased!$H$2:$H$2607,Monthly_Purchased!$F$2:$F$2607,$A71,Monthly_Purchased!$B$2:$B$2607,C$2),4)</f>
        <v>344.61</v>
      </c>
      <c r="D71" s="2" t="n">
        <f aca="false">ROUND(SUMIFS(Monthly_Purchased!$H$2:$H$2607,Monthly_Purchased!$F$2:$F$2607,$A71,Monthly_Purchased!$B$2:$B$2607,D$2),4)</f>
        <v>2192.79</v>
      </c>
      <c r="E71" s="2" t="n">
        <f aca="false">ROUND(SUMIFS(Monthly_Purchased!$H$2:$H$2607,Monthly_Purchased!$F$2:$F$2607,$A71,Monthly_Purchased!$B$2:$B$2607,E$2),4)</f>
        <v>4423.75</v>
      </c>
      <c r="F71" s="2" t="n">
        <f aca="false">ROUND(SUMIFS(Monthly_Purchased!$H$2:$H$2607,Monthly_Purchased!$F$2:$F$2607,$A71,Monthly_Purchased!$B$2:$B$2607,F$2),4)</f>
        <v>1827.2</v>
      </c>
      <c r="G71" s="2" t="n">
        <f aca="false">ROUND(SUMIFS(Monthly_Purchased!$H$2:$H$2607,Monthly_Purchased!$F$2:$F$2607,$A71,Monthly_Purchased!$B$2:$B$2607,G$2),4)</f>
        <v>5582.47</v>
      </c>
      <c r="H71" s="2" t="n">
        <f aca="false">ROUND(SUMIFS(Monthly_Purchased!$H$2:$H$2607,Monthly_Purchased!$F$2:$F$2607,$A71,Monthly_Purchased!$B$2:$B$2607,H$2),4)</f>
        <v>2049.72</v>
      </c>
      <c r="I71" s="2" t="n">
        <f aca="false">ROUND(SUM(B71:H71),4)</f>
        <v>16928.25</v>
      </c>
      <c r="J71" s="6" t="n">
        <f aca="false">RANK(I71,$I$3:$I$71,0)+COUNTIF($I$3:I71,I71)-1</f>
        <v>8</v>
      </c>
      <c r="K71" s="6" t="n">
        <f aca="false">RANK(B71,$B$3:$B$71,0)+COUNTIF($B$3:B71,B71)-1</f>
        <v>18</v>
      </c>
      <c r="L71" s="6" t="n">
        <f aca="false">RANK(C71,$C$3:$C$71,0)+COUNTIF($C$3:C71,C71)-1</f>
        <v>22</v>
      </c>
      <c r="M71" s="6" t="n">
        <f aca="false">RANK(D71,$D$3:$D$71,0)+COUNTIF($D$3:D71,D71)-1</f>
        <v>10</v>
      </c>
      <c r="N71" s="6" t="n">
        <f aca="false">RANK(E71,$E$3:$E$71,0)+COUNTIF($E$3:E71,E71)-1</f>
        <v>4</v>
      </c>
      <c r="O71" s="6" t="n">
        <f aca="false">RANK(F71,$F$3:$F$71,0)+COUNTIF($F$3:F71,F71)-1</f>
        <v>10</v>
      </c>
      <c r="P71" s="6" t="n">
        <f aca="false">RANK(G71,$G$3:$G$71,0)+COUNTIF($G$3:G71,G71)-1</f>
        <v>4</v>
      </c>
      <c r="Q71" s="6" t="n">
        <f aca="false">RANK(H71,$H$3:$H$71,0)+COUNTIF($H$3:H71,H71)-1</f>
        <v>3</v>
      </c>
    </row>
    <row r="72" customFormat="false" ht="15" hidden="false" customHeight="false" outlineLevel="0" collapsed="false">
      <c r="A72" s="4" t="s">
        <v>888</v>
      </c>
      <c r="B72" s="7" t="n">
        <f aca="false">SUM(B3:B71)</f>
        <v>56426.33</v>
      </c>
      <c r="C72" s="7" t="n">
        <f aca="false">SUM(C3:C71)</f>
        <v>65677.32</v>
      </c>
      <c r="D72" s="7" t="n">
        <f aca="false">SUM(D3:D71)</f>
        <v>53792.61</v>
      </c>
      <c r="E72" s="7" t="n">
        <f aca="false">SUM(E3:E71)</f>
        <v>52878.656</v>
      </c>
      <c r="F72" s="7" t="n">
        <f aca="false">SUM(F3:F71)</f>
        <v>59306.63</v>
      </c>
      <c r="G72" s="7" t="n">
        <f aca="false">SUM(G3:G71)</f>
        <v>60454.494</v>
      </c>
      <c r="H72" s="7" t="n">
        <f aca="false">SUM(H3:H71)</f>
        <v>19585.15</v>
      </c>
      <c r="I72" s="7" t="n">
        <f aca="false">SUM(I3:I71)</f>
        <v>368121.19</v>
      </c>
    </row>
    <row r="73" customFormat="false" ht="15" hidden="false" customHeight="false" outlineLevel="0" collapsed="false">
      <c r="A73" s="4" t="s">
        <v>897</v>
      </c>
      <c r="B73" s="0" t="str">
        <f aca="false">IF(ABS(B72-SUMIFS(Monthly_Purchased!$H$2:$H$2607,Monthly_Purchased!$B$2:$B$2607,B$2))&lt;0.01,"OK","MISMATCH")</f>
        <v>OK</v>
      </c>
      <c r="C73" s="0" t="str">
        <f aca="false">IF(ABS(C72-SUMIFS(Monthly_Purchased!$H$2:$H$2607,Monthly_Purchased!$B$2:$B$2607,C$2))&lt;0.01,"OK","MISMATCH")</f>
        <v>OK</v>
      </c>
      <c r="D73" s="0" t="str">
        <f aca="false">IF(ABS(D72-SUMIFS(Monthly_Purchased!$H$2:$H$2607,Monthly_Purchased!$B$2:$B$2607,D$2))&lt;0.01,"OK","MISMATCH")</f>
        <v>OK</v>
      </c>
      <c r="E73" s="0" t="str">
        <f aca="false">IF(ABS(E72-SUMIFS(Monthly_Purchased!$H$2:$H$2607,Monthly_Purchased!$B$2:$B$2607,E$2))&lt;0.01,"OK","MISMATCH")</f>
        <v>OK</v>
      </c>
      <c r="F73" s="0" t="str">
        <f aca="false">IF(ABS(F72-SUMIFS(Monthly_Purchased!$H$2:$H$2607,Monthly_Purchased!$B$2:$B$2607,F$2))&lt;0.01,"OK","MISMATCH")</f>
        <v>OK</v>
      </c>
      <c r="G73" s="0" t="str">
        <f aca="false">IF(ABS(G72-SUMIFS(Monthly_Purchased!$H$2:$H$2607,Monthly_Purchased!$B$2:$B$2607,G$2))&lt;0.01,"OK","MISMATCH")</f>
        <v>OK</v>
      </c>
      <c r="H73" s="0" t="str">
        <f aca="false">IF(ABS(H72-SUMIFS(Monthly_Purchased!$H$2:$H$2607,Monthly_Purchased!$B$2:$B$2607,H$2))&lt;0.01,"OK","MISMATCH")</f>
        <v>OK</v>
      </c>
      <c r="I73" s="0" t="str">
        <f aca="false">IF(ABS(I72-SUM(Monthly_Purchased!$H$2:$H$2607))&lt;0.01,"OK","MISMATCH")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915</v>
      </c>
      <c r="I1" s="5" t="s">
        <v>887</v>
      </c>
    </row>
    <row r="2" customFormat="false" ht="15" hidden="false" customHeight="false" outlineLevel="0" collapsed="false">
      <c r="A2" s="1" t="s">
        <v>899</v>
      </c>
      <c r="B2" s="1" t="s">
        <v>637</v>
      </c>
      <c r="C2" s="1" t="n">
        <v>2020</v>
      </c>
      <c r="D2" s="1" t="n">
        <v>2021</v>
      </c>
      <c r="E2" s="1" t="n">
        <v>2022</v>
      </c>
      <c r="F2" s="1" t="n">
        <v>2023</v>
      </c>
      <c r="G2" s="1" t="n">
        <v>2024</v>
      </c>
      <c r="H2" s="1" t="n">
        <v>2025</v>
      </c>
      <c r="I2" s="1" t="n">
        <v>2026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INDEX(Annual_Purchased_CY!$A$3:$A$71,MATCH(A3,Annual_Purchased_CY!$J$3:$J$71,0))</f>
        <v>GUJARAT</v>
      </c>
      <c r="C3" s="2" t="n">
        <f aca="false">INDEX(Annual_Purchased_CY!$B$3:$B$71,MATCH($B3,Annual_Purchased_CY!$A$3:$A$71,0))</f>
        <v>6460.98</v>
      </c>
      <c r="D3" s="2" t="n">
        <f aca="false">INDEX(Annual_Purchased_CY!$C$3:$C$71,MATCH($B3,Annual_Purchased_CY!$A$3:$A$71,0))</f>
        <v>15447.25</v>
      </c>
      <c r="E3" s="2" t="n">
        <f aca="false">INDEX(Annual_Purchased_CY!$D$3:$D$71,MATCH($B3,Annual_Purchased_CY!$A$3:$A$71,0))</f>
        <v>9169.02</v>
      </c>
      <c r="F3" s="2" t="n">
        <f aca="false">INDEX(Annual_Purchased_CY!$E$3:$E$71,MATCH($B3,Annual_Purchased_CY!$A$3:$A$71,0))</f>
        <v>8901.45</v>
      </c>
      <c r="G3" s="2" t="n">
        <f aca="false">INDEX(Annual_Purchased_CY!$F$3:$F$71,MATCH($B3,Annual_Purchased_CY!$A$3:$A$71,0))</f>
        <v>8835.37</v>
      </c>
      <c r="H3" s="2" t="n">
        <f aca="false">INDEX(Annual_Purchased_CY!$G$3:$G$71,MATCH($B3,Annual_Purchased_CY!$A$3:$A$71,0))</f>
        <v>10872.92</v>
      </c>
      <c r="I3" s="2" t="n">
        <f aca="false">INDEX(Annual_Purchased_CY!$H$3:$H$71,MATCH($B3,Annual_Purchased_CY!$A$3:$A$71,0))</f>
        <v>3372.16</v>
      </c>
      <c r="J3" s="2" t="n">
        <f aca="false">INDEX(Annual_Purchased_CY!$I$3:$I$71,MATCH($B3,Annual_Purchased_CY!$A$3:$A$71,0))</f>
        <v>63059.15</v>
      </c>
    </row>
    <row r="4" customFormat="false" ht="15" hidden="false" customHeight="false" outlineLevel="0" collapsed="false">
      <c r="A4" s="0" t="n">
        <v>2</v>
      </c>
      <c r="B4" s="0" t="str">
        <f aca="false">INDEX(Annual_Purchased_CY!$A$3:$A$71,MATCH(A4,Annual_Purchased_CY!$J$3:$J$71,0))</f>
        <v>TELANGANA</v>
      </c>
      <c r="C4" s="2" t="n">
        <f aca="false">INDEX(Annual_Purchased_CY!$B$3:$B$71,MATCH($B4,Annual_Purchased_CY!$A$3:$A$71,0))</f>
        <v>6608.8</v>
      </c>
      <c r="D4" s="2" t="n">
        <f aca="false">INDEX(Annual_Purchased_CY!$C$3:$C$71,MATCH($B4,Annual_Purchased_CY!$A$3:$A$71,0))</f>
        <v>5170.85</v>
      </c>
      <c r="E4" s="2" t="n">
        <f aca="false">INDEX(Annual_Purchased_CY!$D$3:$D$71,MATCH($B4,Annual_Purchased_CY!$A$3:$A$71,0))</f>
        <v>4176.96</v>
      </c>
      <c r="F4" s="2" t="n">
        <f aca="false">INDEX(Annual_Purchased_CY!$E$3:$E$71,MATCH($B4,Annual_Purchased_CY!$A$3:$A$71,0))</f>
        <v>6192.82</v>
      </c>
      <c r="G4" s="2" t="n">
        <f aca="false">INDEX(Annual_Purchased_CY!$F$3:$F$71,MATCH($B4,Annual_Purchased_CY!$A$3:$A$71,0))</f>
        <v>12124.25</v>
      </c>
      <c r="H4" s="2" t="n">
        <f aca="false">INDEX(Annual_Purchased_CY!$G$3:$G$71,MATCH($B4,Annual_Purchased_CY!$A$3:$A$71,0))</f>
        <v>11663.02</v>
      </c>
      <c r="I4" s="2" t="n">
        <f aca="false">INDEX(Annual_Purchased_CY!$H$3:$H$71,MATCH($B4,Annual_Purchased_CY!$A$3:$A$71,0))</f>
        <v>3910.73</v>
      </c>
      <c r="J4" s="2" t="n">
        <f aca="false">INDEX(Annual_Purchased_CY!$I$3:$I$71,MATCH($B4,Annual_Purchased_CY!$A$3:$A$71,0))</f>
        <v>49847.43</v>
      </c>
    </row>
    <row r="5" customFormat="false" ht="15" hidden="false" customHeight="false" outlineLevel="0" collapsed="false">
      <c r="A5" s="0" t="n">
        <v>3</v>
      </c>
      <c r="B5" s="0" t="str">
        <f aca="false">INDEX(Annual_Purchased_CY!$A$3:$A$71,MATCH(A5,Annual_Purchased_CY!$J$3:$J$71,0))</f>
        <v>MAHARASHTRA</v>
      </c>
      <c r="C5" s="2" t="n">
        <f aca="false">INDEX(Annual_Purchased_CY!$B$3:$B$71,MATCH($B5,Annual_Purchased_CY!$A$3:$A$71,0))</f>
        <v>8058.03</v>
      </c>
      <c r="D5" s="2" t="n">
        <f aca="false">INDEX(Annual_Purchased_CY!$C$3:$C$71,MATCH($B5,Annual_Purchased_CY!$A$3:$A$71,0))</f>
        <v>5669.74</v>
      </c>
      <c r="E5" s="2" t="n">
        <f aca="false">INDEX(Annual_Purchased_CY!$D$3:$D$71,MATCH($B5,Annual_Purchased_CY!$A$3:$A$71,0))</f>
        <v>3696.3</v>
      </c>
      <c r="F5" s="2" t="n">
        <f aca="false">INDEX(Annual_Purchased_CY!$E$3:$E$71,MATCH($B5,Annual_Purchased_CY!$A$3:$A$71,0))</f>
        <v>5404.13</v>
      </c>
      <c r="G5" s="2" t="n">
        <f aca="false">INDEX(Annual_Purchased_CY!$F$3:$F$71,MATCH($B5,Annual_Purchased_CY!$A$3:$A$71,0))</f>
        <v>3837.63</v>
      </c>
      <c r="H5" s="2" t="n">
        <f aca="false">INDEX(Annual_Purchased_CY!$G$3:$G$71,MATCH($B5,Annual_Purchased_CY!$A$3:$A$71,0))</f>
        <v>6583.13</v>
      </c>
      <c r="I5" s="2" t="n">
        <f aca="false">INDEX(Annual_Purchased_CY!$H$3:$H$71,MATCH($B5,Annual_Purchased_CY!$A$3:$A$71,0))</f>
        <v>1175.37</v>
      </c>
      <c r="J5" s="2" t="n">
        <f aca="false">INDEX(Annual_Purchased_CY!$I$3:$I$71,MATCH($B5,Annual_Purchased_CY!$A$3:$A$71,0))</f>
        <v>34424.33</v>
      </c>
    </row>
    <row r="6" customFormat="false" ht="15" hidden="false" customHeight="false" outlineLevel="0" collapsed="false">
      <c r="A6" s="0" t="n">
        <v>4</v>
      </c>
      <c r="B6" s="0" t="str">
        <f aca="false">INDEX(Annual_Purchased_CY!$A$3:$A$71,MATCH(A6,Annual_Purchased_CY!$J$3:$J$71,0))</f>
        <v>ANDHRA PRADESH</v>
      </c>
      <c r="C6" s="2" t="n">
        <f aca="false">INDEX(Annual_Purchased_CY!$B$3:$B$71,MATCH($B6,Annual_Purchased_CY!$A$3:$A$71,0))</f>
        <v>7046.25</v>
      </c>
      <c r="D6" s="2" t="n">
        <f aca="false">INDEX(Annual_Purchased_CY!$C$3:$C$71,MATCH($B6,Annual_Purchased_CY!$A$3:$A$71,0))</f>
        <v>8888.06</v>
      </c>
      <c r="E6" s="2" t="n">
        <f aca="false">INDEX(Annual_Purchased_CY!$D$3:$D$71,MATCH($B6,Annual_Purchased_CY!$A$3:$A$71,0))</f>
        <v>5392.83</v>
      </c>
      <c r="F6" s="2" t="n">
        <f aca="false">INDEX(Annual_Purchased_CY!$E$3:$E$71,MATCH($B6,Annual_Purchased_CY!$A$3:$A$71,0))</f>
        <v>4236.12</v>
      </c>
      <c r="G6" s="2" t="n">
        <f aca="false">INDEX(Annual_Purchased_CY!$F$3:$F$71,MATCH($B6,Annual_Purchased_CY!$A$3:$A$71,0))</f>
        <v>2658.28</v>
      </c>
      <c r="H6" s="2" t="n">
        <f aca="false">INDEX(Annual_Purchased_CY!$G$3:$G$71,MATCH($B6,Annual_Purchased_CY!$A$3:$A$71,0))</f>
        <v>2468.6</v>
      </c>
      <c r="I6" s="2" t="n">
        <f aca="false">INDEX(Annual_Purchased_CY!$H$3:$H$71,MATCH($B6,Annual_Purchased_CY!$A$3:$A$71,0))</f>
        <v>510.45</v>
      </c>
      <c r="J6" s="2" t="n">
        <f aca="false">INDEX(Annual_Purchased_CY!$I$3:$I$71,MATCH($B6,Annual_Purchased_CY!$A$3:$A$71,0))</f>
        <v>31200.59</v>
      </c>
    </row>
    <row r="7" customFormat="false" ht="15" hidden="false" customHeight="false" outlineLevel="0" collapsed="false">
      <c r="A7" s="0" t="n">
        <v>5</v>
      </c>
      <c r="B7" s="0" t="str">
        <f aca="false">INDEX(Annual_Purchased_CY!$A$3:$A$71,MATCH(A7,Annual_Purchased_CY!$J$3:$J$71,0))</f>
        <v>TAMIL NADU</v>
      </c>
      <c r="C7" s="2" t="n">
        <f aca="false">INDEX(Annual_Purchased_CY!$B$3:$B$71,MATCH($B7,Annual_Purchased_CY!$A$3:$A$71,0))</f>
        <v>3964.36</v>
      </c>
      <c r="D7" s="2" t="n">
        <f aca="false">INDEX(Annual_Purchased_CY!$C$3:$C$71,MATCH($B7,Annual_Purchased_CY!$A$3:$A$71,0))</f>
        <v>5088.41</v>
      </c>
      <c r="E7" s="2" t="n">
        <f aca="false">INDEX(Annual_Purchased_CY!$D$3:$D$71,MATCH($B7,Annual_Purchased_CY!$A$3:$A$71,0))</f>
        <v>4127.47</v>
      </c>
      <c r="F7" s="2" t="n">
        <f aca="false">INDEX(Annual_Purchased_CY!$E$3:$E$71,MATCH($B7,Annual_Purchased_CY!$A$3:$A$71,0))</f>
        <v>1900.91</v>
      </c>
      <c r="G7" s="2" t="n">
        <f aca="false">INDEX(Annual_Purchased_CY!$F$3:$F$71,MATCH($B7,Annual_Purchased_CY!$A$3:$A$71,0))</f>
        <v>2592.55</v>
      </c>
      <c r="H7" s="2" t="n">
        <f aca="false">INDEX(Annual_Purchased_CY!$G$3:$G$71,MATCH($B7,Annual_Purchased_CY!$A$3:$A$71,0))</f>
        <v>2623.29</v>
      </c>
      <c r="I7" s="2" t="n">
        <f aca="false">INDEX(Annual_Purchased_CY!$H$3:$H$71,MATCH($B7,Annual_Purchased_CY!$A$3:$A$71,0))</f>
        <v>605.46</v>
      </c>
      <c r="J7" s="2" t="n">
        <f aca="false">INDEX(Annual_Purchased_CY!$I$3:$I$71,MATCH($B7,Annual_Purchased_CY!$A$3:$A$71,0))</f>
        <v>20902.45</v>
      </c>
    </row>
    <row r="8" customFormat="false" ht="15" hidden="false" customHeight="false" outlineLevel="0" collapsed="false">
      <c r="A8" s="0" t="n">
        <v>6</v>
      </c>
      <c r="B8" s="0" t="str">
        <f aca="false">INDEX(Annual_Purchased_CY!$A$3:$A$71,MATCH(A8,Annual_Purchased_CY!$J$3:$J$71,0))</f>
        <v>PUNJAB</v>
      </c>
      <c r="C8" s="2" t="n">
        <f aca="false">INDEX(Annual_Purchased_CY!$B$3:$B$71,MATCH($B8,Annual_Purchased_CY!$A$3:$A$71,0))</f>
        <v>3537.9</v>
      </c>
      <c r="D8" s="2" t="n">
        <f aca="false">INDEX(Annual_Purchased_CY!$C$3:$C$71,MATCH($B8,Annual_Purchased_CY!$A$3:$A$71,0))</f>
        <v>4809.92</v>
      </c>
      <c r="E8" s="2" t="n">
        <f aca="false">INDEX(Annual_Purchased_CY!$D$3:$D$71,MATCH($B8,Annual_Purchased_CY!$A$3:$A$71,0))</f>
        <v>2826.62</v>
      </c>
      <c r="F8" s="2" t="n">
        <f aca="false">INDEX(Annual_Purchased_CY!$E$3:$E$71,MATCH($B8,Annual_Purchased_CY!$A$3:$A$71,0))</f>
        <v>2983.87</v>
      </c>
      <c r="G8" s="2" t="n">
        <f aca="false">INDEX(Annual_Purchased_CY!$F$3:$F$71,MATCH($B8,Annual_Purchased_CY!$A$3:$A$71,0))</f>
        <v>3205.87</v>
      </c>
      <c r="H8" s="2" t="n">
        <f aca="false">INDEX(Annual_Purchased_CY!$G$3:$G$71,MATCH($B8,Annual_Purchased_CY!$A$3:$A$71,0))</f>
        <v>1736.26</v>
      </c>
      <c r="I8" s="2" t="n">
        <f aca="false">INDEX(Annual_Purchased_CY!$H$3:$H$71,MATCH($B8,Annual_Purchased_CY!$A$3:$A$71,0))</f>
        <v>495.2</v>
      </c>
      <c r="J8" s="2" t="n">
        <f aca="false">INDEX(Annual_Purchased_CY!$I$3:$I$71,MATCH($B8,Annual_Purchased_CY!$A$3:$A$71,0))</f>
        <v>19595.64</v>
      </c>
    </row>
    <row r="9" customFormat="false" ht="15" hidden="false" customHeight="false" outlineLevel="0" collapsed="false">
      <c r="A9" s="0" t="n">
        <v>7</v>
      </c>
      <c r="B9" s="0" t="str">
        <f aca="false">INDEX(Annual_Purchased_CY!$A$3:$A$71,MATCH(A9,Annual_Purchased_CY!$J$3:$J$71,0))</f>
        <v>UTTAR PRADESH</v>
      </c>
      <c r="C9" s="2" t="n">
        <f aca="false">INDEX(Annual_Purchased_CY!$B$3:$B$71,MATCH($B9,Annual_Purchased_CY!$A$3:$A$71,0))</f>
        <v>2290.11</v>
      </c>
      <c r="D9" s="2" t="n">
        <f aca="false">INDEX(Annual_Purchased_CY!$C$3:$C$71,MATCH($B9,Annual_Purchased_CY!$A$3:$A$71,0))</f>
        <v>2164.85</v>
      </c>
      <c r="E9" s="2" t="n">
        <f aca="false">INDEX(Annual_Purchased_CY!$D$3:$D$71,MATCH($B9,Annual_Purchased_CY!$A$3:$A$71,0))</f>
        <v>3380.9</v>
      </c>
      <c r="F9" s="2" t="n">
        <f aca="false">INDEX(Annual_Purchased_CY!$E$3:$E$71,MATCH($B9,Annual_Purchased_CY!$A$3:$A$71,0))</f>
        <v>2878.16</v>
      </c>
      <c r="G9" s="2" t="n">
        <f aca="false">INDEX(Annual_Purchased_CY!$F$3:$F$71,MATCH($B9,Annual_Purchased_CY!$A$3:$A$71,0))</f>
        <v>3725.9</v>
      </c>
      <c r="H9" s="2" t="n">
        <f aca="false">INDEX(Annual_Purchased_CY!$G$3:$G$71,MATCH($B9,Annual_Purchased_CY!$A$3:$A$71,0))</f>
        <v>3283.13</v>
      </c>
      <c r="I9" s="2" t="n">
        <f aca="false">INDEX(Annual_Purchased_CY!$H$3:$H$71,MATCH($B9,Annual_Purchased_CY!$A$3:$A$71,0))</f>
        <v>791.95</v>
      </c>
      <c r="J9" s="2" t="n">
        <f aca="false">INDEX(Annual_Purchased_CY!$I$3:$I$71,MATCH($B9,Annual_Purchased_CY!$A$3:$A$71,0))</f>
        <v>18515</v>
      </c>
    </row>
    <row r="10" customFormat="false" ht="15" hidden="false" customHeight="false" outlineLevel="0" collapsed="false">
      <c r="A10" s="0" t="n">
        <v>8</v>
      </c>
      <c r="B10" s="0" t="str">
        <f aca="false">INDEX(Annual_Purchased_CY!$A$3:$A$71,MATCH(A10,Annual_Purchased_CY!$J$3:$J$71,0))</f>
        <v>WEST BENGAL</v>
      </c>
      <c r="C10" s="2" t="n">
        <f aca="false">INDEX(Annual_Purchased_CY!$B$3:$B$71,MATCH($B10,Annual_Purchased_CY!$A$3:$A$71,0))</f>
        <v>507.71</v>
      </c>
      <c r="D10" s="2" t="n">
        <f aca="false">INDEX(Annual_Purchased_CY!$C$3:$C$71,MATCH($B10,Annual_Purchased_CY!$A$3:$A$71,0))</f>
        <v>344.61</v>
      </c>
      <c r="E10" s="2" t="n">
        <f aca="false">INDEX(Annual_Purchased_CY!$D$3:$D$71,MATCH($B10,Annual_Purchased_CY!$A$3:$A$71,0))</f>
        <v>2192.79</v>
      </c>
      <c r="F10" s="2" t="n">
        <f aca="false">INDEX(Annual_Purchased_CY!$E$3:$E$71,MATCH($B10,Annual_Purchased_CY!$A$3:$A$71,0))</f>
        <v>4423.75</v>
      </c>
      <c r="G10" s="2" t="n">
        <f aca="false">INDEX(Annual_Purchased_CY!$F$3:$F$71,MATCH($B10,Annual_Purchased_CY!$A$3:$A$71,0))</f>
        <v>1827.2</v>
      </c>
      <c r="H10" s="2" t="n">
        <f aca="false">INDEX(Annual_Purchased_CY!$G$3:$G$71,MATCH($B10,Annual_Purchased_CY!$A$3:$A$71,0))</f>
        <v>5582.47</v>
      </c>
      <c r="I10" s="2" t="n">
        <f aca="false">INDEX(Annual_Purchased_CY!$H$3:$H$71,MATCH($B10,Annual_Purchased_CY!$A$3:$A$71,0))</f>
        <v>2049.72</v>
      </c>
      <c r="J10" s="2" t="n">
        <f aca="false">INDEX(Annual_Purchased_CY!$I$3:$I$71,MATCH($B10,Annual_Purchased_CY!$A$3:$A$71,0))</f>
        <v>16928.25</v>
      </c>
    </row>
    <row r="11" customFormat="false" ht="15" hidden="false" customHeight="false" outlineLevel="0" collapsed="false">
      <c r="A11" s="0" t="n">
        <v>9</v>
      </c>
      <c r="B11" s="0" t="str">
        <f aca="false">INDEX(Annual_Purchased_CY!$A$3:$A$71,MATCH(A11,Annual_Purchased_CY!$J$3:$J$71,0))</f>
        <v>RAJASTHAN</v>
      </c>
      <c r="C11" s="2" t="n">
        <f aca="false">INDEX(Annual_Purchased_CY!$B$3:$B$71,MATCH($B11,Annual_Purchased_CY!$A$3:$A$71,0))</f>
        <v>2479.18</v>
      </c>
      <c r="D11" s="2" t="n">
        <f aca="false">INDEX(Annual_Purchased_CY!$C$3:$C$71,MATCH($B11,Annual_Purchased_CY!$A$3:$A$71,0))</f>
        <v>2777.86</v>
      </c>
      <c r="E11" s="2" t="n">
        <f aca="false">INDEX(Annual_Purchased_CY!$D$3:$D$71,MATCH($B11,Annual_Purchased_CY!$A$3:$A$71,0))</f>
        <v>3193.04</v>
      </c>
      <c r="F11" s="2" t="n">
        <f aca="false">INDEX(Annual_Purchased_CY!$E$3:$E$71,MATCH($B11,Annual_Purchased_CY!$A$3:$A$71,0))</f>
        <v>2236.65</v>
      </c>
      <c r="G11" s="2" t="n">
        <f aca="false">INDEX(Annual_Purchased_CY!$F$3:$F$71,MATCH($B11,Annual_Purchased_CY!$A$3:$A$71,0))</f>
        <v>3538.04</v>
      </c>
      <c r="H11" s="2" t="n">
        <f aca="false">INDEX(Annual_Purchased_CY!$G$3:$G$71,MATCH($B11,Annual_Purchased_CY!$A$3:$A$71,0))</f>
        <v>1207.8</v>
      </c>
      <c r="I11" s="2" t="n">
        <f aca="false">INDEX(Annual_Purchased_CY!$H$3:$H$71,MATCH($B11,Annual_Purchased_CY!$A$3:$A$71,0))</f>
        <v>467.3</v>
      </c>
      <c r="J11" s="2" t="n">
        <f aca="false">INDEX(Annual_Purchased_CY!$I$3:$I$71,MATCH($B11,Annual_Purchased_CY!$A$3:$A$71,0))</f>
        <v>15899.87</v>
      </c>
    </row>
    <row r="12" customFormat="false" ht="15" hidden="false" customHeight="false" outlineLevel="0" collapsed="false">
      <c r="A12" s="0" t="n">
        <v>10</v>
      </c>
      <c r="B12" s="0" t="str">
        <f aca="false">INDEX(Annual_Purchased_CY!$A$3:$A$71,MATCH(A12,Annual_Purchased_CY!$J$3:$J$71,0))</f>
        <v>HARYANA</v>
      </c>
      <c r="C12" s="2" t="n">
        <f aca="false">INDEX(Annual_Purchased_CY!$B$3:$B$71,MATCH($B12,Annual_Purchased_CY!$A$3:$A$71,0))</f>
        <v>2721.12</v>
      </c>
      <c r="D12" s="2" t="n">
        <f aca="false">INDEX(Annual_Purchased_CY!$C$3:$C$71,MATCH($B12,Annual_Purchased_CY!$A$3:$A$71,0))</f>
        <v>3040.68</v>
      </c>
      <c r="E12" s="2" t="n">
        <f aca="false">INDEX(Annual_Purchased_CY!$D$3:$D$71,MATCH($B12,Annual_Purchased_CY!$A$3:$A$71,0))</f>
        <v>2667.27</v>
      </c>
      <c r="F12" s="2" t="n">
        <f aca="false">INDEX(Annual_Purchased_CY!$E$3:$E$71,MATCH($B12,Annual_Purchased_CY!$A$3:$A$71,0))</f>
        <v>991.87</v>
      </c>
      <c r="G12" s="2" t="n">
        <f aca="false">INDEX(Annual_Purchased_CY!$F$3:$F$71,MATCH($B12,Annual_Purchased_CY!$A$3:$A$71,0))</f>
        <v>1288.51</v>
      </c>
      <c r="H12" s="2" t="n">
        <f aca="false">INDEX(Annual_Purchased_CY!$G$3:$G$71,MATCH($B12,Annual_Purchased_CY!$A$3:$A$71,0))</f>
        <v>396.78</v>
      </c>
      <c r="I12" s="2" t="n">
        <f aca="false">INDEX(Annual_Purchased_CY!$H$3:$H$71,MATCH($B12,Annual_Purchased_CY!$A$3:$A$71,0))</f>
        <v>87.07</v>
      </c>
      <c r="J12" s="2" t="n">
        <f aca="false">INDEX(Annual_Purchased_CY!$I$3:$I$71,MATCH($B12,Annual_Purchased_CY!$A$3:$A$71,0))</f>
        <v>11193.3</v>
      </c>
    </row>
    <row r="13" customFormat="false" ht="15" hidden="false" customHeight="false" outlineLevel="0" collapsed="false">
      <c r="A13" s="0" t="n">
        <v>11</v>
      </c>
      <c r="B13" s="0" t="str">
        <f aca="false">INDEX(Annual_Purchased_CY!$A$3:$A$71,MATCH(A13,Annual_Purchased_CY!$J$3:$J$71,0))</f>
        <v>UTTARAKHAND</v>
      </c>
      <c r="C13" s="2" t="n">
        <f aca="false">INDEX(Annual_Purchased_CY!$B$3:$B$71,MATCH($B13,Annual_Purchased_CY!$A$3:$A$71,0))</f>
        <v>1754.74</v>
      </c>
      <c r="D13" s="2" t="n">
        <f aca="false">INDEX(Annual_Purchased_CY!$C$3:$C$71,MATCH($B13,Annual_Purchased_CY!$A$3:$A$71,0))</f>
        <v>1363.74</v>
      </c>
      <c r="E13" s="2" t="n">
        <f aca="false">INDEX(Annual_Purchased_CY!$D$3:$D$71,MATCH($B13,Annual_Purchased_CY!$A$3:$A$71,0))</f>
        <v>1514.38</v>
      </c>
      <c r="F13" s="2" t="n">
        <f aca="false">INDEX(Annual_Purchased_CY!$E$3:$E$71,MATCH($B13,Annual_Purchased_CY!$A$3:$A$71,0))</f>
        <v>1345.48</v>
      </c>
      <c r="G13" s="2" t="n">
        <f aca="false">INDEX(Annual_Purchased_CY!$F$3:$F$71,MATCH($B13,Annual_Purchased_CY!$A$3:$A$71,0))</f>
        <v>2141.38</v>
      </c>
      <c r="H13" s="2" t="n">
        <f aca="false">INDEX(Annual_Purchased_CY!$G$3:$G$71,MATCH($B13,Annual_Purchased_CY!$A$3:$A$71,0))</f>
        <v>1434.15</v>
      </c>
      <c r="I13" s="2" t="n">
        <f aca="false">INDEX(Annual_Purchased_CY!$H$3:$H$71,MATCH($B13,Annual_Purchased_CY!$A$3:$A$71,0))</f>
        <v>665.29</v>
      </c>
      <c r="J13" s="2" t="n">
        <f aca="false">INDEX(Annual_Purchased_CY!$I$3:$I$71,MATCH($B13,Annual_Purchased_CY!$A$3:$A$71,0))</f>
        <v>10219.16</v>
      </c>
    </row>
    <row r="14" customFormat="false" ht="15" hidden="false" customHeight="false" outlineLevel="0" collapsed="false">
      <c r="A14" s="0" t="n">
        <v>12</v>
      </c>
      <c r="B14" s="0" t="str">
        <f aca="false">INDEX(Annual_Purchased_CY!$A$3:$A$71,MATCH(A14,Annual_Purchased_CY!$J$3:$J$71,0))</f>
        <v>JAMMU &amp; KASHMIR</v>
      </c>
      <c r="C14" s="2" t="n">
        <f aca="false">INDEX(Annual_Purchased_CY!$B$3:$B$71,MATCH($B14,Annual_Purchased_CY!$A$3:$A$71,0))</f>
        <v>1481.93</v>
      </c>
      <c r="D14" s="2" t="n">
        <f aca="false">INDEX(Annual_Purchased_CY!$C$3:$C$71,MATCH($B14,Annual_Purchased_CY!$A$3:$A$71,0))</f>
        <v>1844.08</v>
      </c>
      <c r="E14" s="2" t="n">
        <f aca="false">INDEX(Annual_Purchased_CY!$D$3:$D$71,MATCH($B14,Annual_Purchased_CY!$A$3:$A$71,0))</f>
        <v>2117.7</v>
      </c>
      <c r="F14" s="2" t="n">
        <f aca="false">INDEX(Annual_Purchased_CY!$E$3:$E$71,MATCH($B14,Annual_Purchased_CY!$A$3:$A$71,0))</f>
        <v>2535.13</v>
      </c>
      <c r="G14" s="2" t="n">
        <f aca="false">INDEX(Annual_Purchased_CY!$F$3:$F$71,MATCH($B14,Annual_Purchased_CY!$A$3:$A$71,0))</f>
        <v>1542.73</v>
      </c>
      <c r="H14" s="2" t="n">
        <f aca="false">INDEX(Annual_Purchased_CY!$G$3:$G$71,MATCH($B14,Annual_Purchased_CY!$A$3:$A$71,0))</f>
        <v>294.33</v>
      </c>
      <c r="I14" s="2" t="n">
        <f aca="false">INDEX(Annual_Purchased_CY!$H$3:$H$71,MATCH($B14,Annual_Purchased_CY!$A$3:$A$71,0))</f>
        <v>65.76</v>
      </c>
      <c r="J14" s="2" t="n">
        <f aca="false">INDEX(Annual_Purchased_CY!$I$3:$I$71,MATCH($B14,Annual_Purchased_CY!$A$3:$A$71,0))</f>
        <v>9881.66</v>
      </c>
    </row>
    <row r="15" customFormat="false" ht="15" hidden="false" customHeight="false" outlineLevel="0" collapsed="false">
      <c r="A15" s="0" t="n">
        <v>13</v>
      </c>
      <c r="B15" s="0" t="str">
        <f aca="false">INDEX(Annual_Purchased_CY!$A$3:$A$71,MATCH(A15,Annual_Purchased_CY!$J$3:$J$71,0))</f>
        <v>DELHI</v>
      </c>
      <c r="C15" s="2" t="n">
        <f aca="false">INDEX(Annual_Purchased_CY!$B$3:$B$71,MATCH($B15,Annual_Purchased_CY!$A$3:$A$71,0))</f>
        <v>2116.35</v>
      </c>
      <c r="D15" s="2" t="n">
        <f aca="false">INDEX(Annual_Purchased_CY!$C$3:$C$71,MATCH($B15,Annual_Purchased_CY!$A$3:$A$71,0))</f>
        <v>975.24</v>
      </c>
      <c r="E15" s="2" t="n">
        <f aca="false">INDEX(Annual_Purchased_CY!$D$3:$D$71,MATCH($B15,Annual_Purchased_CY!$A$3:$A$71,0))</f>
        <v>672.61</v>
      </c>
      <c r="F15" s="2" t="n">
        <f aca="false">INDEX(Annual_Purchased_CY!$E$3:$E$71,MATCH($B15,Annual_Purchased_CY!$A$3:$A$71,0))</f>
        <v>315.84</v>
      </c>
      <c r="G15" s="2" t="n">
        <f aca="false">INDEX(Annual_Purchased_CY!$F$3:$F$71,MATCH($B15,Annual_Purchased_CY!$A$3:$A$71,0))</f>
        <v>973.99</v>
      </c>
      <c r="H15" s="2" t="n">
        <f aca="false">INDEX(Annual_Purchased_CY!$G$3:$G$71,MATCH($B15,Annual_Purchased_CY!$A$3:$A$71,0))</f>
        <v>1117.92</v>
      </c>
      <c r="I15" s="2" t="n">
        <f aca="false">INDEX(Annual_Purchased_CY!$H$3:$H$71,MATCH($B15,Annual_Purchased_CY!$A$3:$A$71,0))</f>
        <v>349.17</v>
      </c>
      <c r="J15" s="2" t="n">
        <f aca="false">INDEX(Annual_Purchased_CY!$I$3:$I$71,MATCH($B15,Annual_Purchased_CY!$A$3:$A$71,0))</f>
        <v>6521.12</v>
      </c>
    </row>
    <row r="16" customFormat="false" ht="15" hidden="false" customHeight="false" outlineLevel="0" collapsed="false">
      <c r="A16" s="0" t="n">
        <v>14</v>
      </c>
      <c r="B16" s="0" t="str">
        <f aca="false">INDEX(Annual_Purchased_CY!$A$3:$A$71,MATCH(A16,Annual_Purchased_CY!$J$3:$J$71,0))</f>
        <v>DNH &amp; DD (UT)</v>
      </c>
      <c r="C16" s="2" t="n">
        <f aca="false">INDEX(Annual_Purchased_CY!$B$3:$B$71,MATCH($B16,Annual_Purchased_CY!$A$3:$A$71,0))</f>
        <v>709.96</v>
      </c>
      <c r="D16" s="2" t="n">
        <f aca="false">INDEX(Annual_Purchased_CY!$C$3:$C$71,MATCH($B16,Annual_Purchased_CY!$A$3:$A$71,0))</f>
        <v>708.7</v>
      </c>
      <c r="E16" s="2" t="n">
        <f aca="false">INDEX(Annual_Purchased_CY!$D$3:$D$71,MATCH($B16,Annual_Purchased_CY!$A$3:$A$71,0))</f>
        <v>1003.85</v>
      </c>
      <c r="F16" s="2" t="n">
        <f aca="false">INDEX(Annual_Purchased_CY!$E$3:$E$71,MATCH($B16,Annual_Purchased_CY!$A$3:$A$71,0))</f>
        <v>971.58</v>
      </c>
      <c r="G16" s="2" t="n">
        <f aca="false">INDEX(Annual_Purchased_CY!$F$3:$F$71,MATCH($B16,Annual_Purchased_CY!$A$3:$A$71,0))</f>
        <v>1697.12</v>
      </c>
      <c r="H16" s="2" t="n">
        <f aca="false">INDEX(Annual_Purchased_CY!$G$3:$G$71,MATCH($B16,Annual_Purchased_CY!$A$3:$A$71,0))</f>
        <v>1196.03</v>
      </c>
      <c r="I16" s="2" t="n">
        <f aca="false">INDEX(Annual_Purchased_CY!$H$3:$H$71,MATCH($B16,Annual_Purchased_CY!$A$3:$A$71,0))</f>
        <v>224.83</v>
      </c>
      <c r="J16" s="2" t="n">
        <f aca="false">INDEX(Annual_Purchased_CY!$I$3:$I$71,MATCH($B16,Annual_Purchased_CY!$A$3:$A$71,0))</f>
        <v>6512.07</v>
      </c>
    </row>
    <row r="17" customFormat="false" ht="15" hidden="false" customHeight="false" outlineLevel="0" collapsed="false">
      <c r="A17" s="0" t="n">
        <v>15</v>
      </c>
      <c r="B17" s="0" t="str">
        <f aca="false">INDEX(Annual_Purchased_CY!$A$3:$A$71,MATCH(A17,Annual_Purchased_CY!$J$3:$J$71,0))</f>
        <v>KARNATAKA</v>
      </c>
      <c r="C17" s="2" t="n">
        <f aca="false">INDEX(Annual_Purchased_CY!$B$3:$B$71,MATCH($B17,Annual_Purchased_CY!$A$3:$A$71,0))</f>
        <v>907.26</v>
      </c>
      <c r="D17" s="2" t="n">
        <f aca="false">INDEX(Annual_Purchased_CY!$C$3:$C$71,MATCH($B17,Annual_Purchased_CY!$A$3:$A$71,0))</f>
        <v>485.26</v>
      </c>
      <c r="E17" s="2" t="n">
        <f aca="false">INDEX(Annual_Purchased_CY!$D$3:$D$71,MATCH($B17,Annual_Purchased_CY!$A$3:$A$71,0))</f>
        <v>737.51</v>
      </c>
      <c r="F17" s="2" t="n">
        <f aca="false">INDEX(Annual_Purchased_CY!$E$3:$E$71,MATCH($B17,Annual_Purchased_CY!$A$3:$A$71,0))</f>
        <v>816.15</v>
      </c>
      <c r="G17" s="2" t="n">
        <f aca="false">INDEX(Annual_Purchased_CY!$F$3:$F$71,MATCH($B17,Annual_Purchased_CY!$A$3:$A$71,0))</f>
        <v>1013.63</v>
      </c>
      <c r="H17" s="2" t="n">
        <f aca="false">INDEX(Annual_Purchased_CY!$G$3:$G$71,MATCH($B17,Annual_Purchased_CY!$A$3:$A$71,0))</f>
        <v>1787.51</v>
      </c>
      <c r="I17" s="2" t="n">
        <f aca="false">INDEX(Annual_Purchased_CY!$H$3:$H$71,MATCH($B17,Annual_Purchased_CY!$A$3:$A$71,0))</f>
        <v>713.69</v>
      </c>
      <c r="J17" s="2" t="n">
        <f aca="false">INDEX(Annual_Purchased_CY!$I$3:$I$71,MATCH($B17,Annual_Purchased_CY!$A$3:$A$71,0))</f>
        <v>6461.01</v>
      </c>
    </row>
    <row r="18" customFormat="false" ht="15" hidden="false" customHeight="false" outlineLevel="0" collapsed="false">
      <c r="A18" s="0" t="n">
        <f aca="false">COUNTIF(Annual_Purchased_CY!$I$3:$I$71,"&gt;0")-15</f>
        <v>54</v>
      </c>
      <c r="B18" s="4" t="str">
        <f aca="false">"OTHERS ("&amp;A18&amp;" players)"</f>
        <v>OTHERS (54 players)</v>
      </c>
      <c r="C18" s="2" t="n">
        <f aca="false">C19-SUM(C3:C17)</f>
        <v>5781.65</v>
      </c>
      <c r="D18" s="2" t="n">
        <f aca="false">D19-SUM(D3:D17)</f>
        <v>6898.06999999999</v>
      </c>
      <c r="E18" s="2" t="n">
        <f aca="false">E19-SUM(E3:E17)</f>
        <v>6923.36</v>
      </c>
      <c r="F18" s="2" t="n">
        <f aca="false">F19-SUM(F3:F17)</f>
        <v>6744.746</v>
      </c>
      <c r="G18" s="2" t="n">
        <f aca="false">G19-SUM(G3:G17)</f>
        <v>8304.18</v>
      </c>
      <c r="H18" s="2" t="n">
        <f aca="false">H19-SUM(H3:H17)</f>
        <v>8207.154</v>
      </c>
      <c r="I18" s="2" t="n">
        <f aca="false">I19-SUM(I3:I17)</f>
        <v>4101</v>
      </c>
      <c r="J18" s="2" t="n">
        <f aca="false">J19-SUM(J3:J17)</f>
        <v>46960.16</v>
      </c>
    </row>
    <row r="19" customFormat="false" ht="15" hidden="false" customHeight="false" outlineLevel="0" collapsed="false">
      <c r="B19" s="4" t="s">
        <v>888</v>
      </c>
      <c r="C19" s="7" t="n">
        <f aca="false">Annual_Purchased_CY!B72</f>
        <v>56426.33</v>
      </c>
      <c r="D19" s="7" t="n">
        <f aca="false">Annual_Purchased_CY!C72</f>
        <v>65677.32</v>
      </c>
      <c r="E19" s="7" t="n">
        <f aca="false">Annual_Purchased_CY!D72</f>
        <v>53792.61</v>
      </c>
      <c r="F19" s="7" t="n">
        <f aca="false">Annual_Purchased_CY!E72</f>
        <v>52878.656</v>
      </c>
      <c r="G19" s="7" t="n">
        <f aca="false">Annual_Purchased_CY!F72</f>
        <v>59306.63</v>
      </c>
      <c r="H19" s="7" t="n">
        <f aca="false">Annual_Purchased_CY!G72</f>
        <v>60454.494</v>
      </c>
      <c r="I19" s="7" t="n">
        <f aca="false">Annual_Purchased_CY!H72</f>
        <v>19585.15</v>
      </c>
      <c r="J19" s="7" t="n">
        <f aca="false">Annual_Purchased_CY!I72</f>
        <v>368121.19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637</v>
      </c>
      <c r="C23" s="1" t="n">
        <v>2020</v>
      </c>
      <c r="D23" s="1" t="n">
        <v>2021</v>
      </c>
      <c r="E23" s="1" t="n">
        <v>2022</v>
      </c>
      <c r="F23" s="1" t="n">
        <v>2023</v>
      </c>
      <c r="G23" s="1" t="n">
        <v>2024</v>
      </c>
      <c r="H23" s="1" t="n">
        <v>2025</v>
      </c>
      <c r="I23" s="1" t="n">
        <v>2026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GUJARAT</v>
      </c>
      <c r="C24" s="3" t="n">
        <f aca="false">IF(C$19=0,0,C3/C$19*100)</f>
        <v>11.4502927977063</v>
      </c>
      <c r="D24" s="3" t="n">
        <f aca="false">IF(D$19=0,0,D3/D$19*100)</f>
        <v>23.5199152462372</v>
      </c>
      <c r="E24" s="3" t="n">
        <f aca="false">IF(E$19=0,0,E3/E$19*100)</f>
        <v>17.0451294332065</v>
      </c>
      <c r="F24" s="3" t="n">
        <f aca="false">IF(F$19=0,0,F3/F$19*100)</f>
        <v>16.8337296621155</v>
      </c>
      <c r="G24" s="3" t="n">
        <f aca="false">IF(G$19=0,0,G3/G$19*100)</f>
        <v>14.8977778707035</v>
      </c>
      <c r="H24" s="3" t="n">
        <f aca="false">IF(H$19=0,0,H3/H$19*100)</f>
        <v>17.9852965107937</v>
      </c>
      <c r="I24" s="3" t="n">
        <f aca="false">IF(I$19=0,0,I3/I$19*100)</f>
        <v>17.2179431865469</v>
      </c>
      <c r="J24" s="3" t="n">
        <f aca="false">IF(J$19=0,0,J3/J$19*100)</f>
        <v>17.1299973250657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TELANGANA</v>
      </c>
      <c r="C25" s="3" t="n">
        <f aca="false">IF(C$19=0,0,C4/C$19*100)</f>
        <v>11.7122626972195</v>
      </c>
      <c r="D25" s="3" t="n">
        <f aca="false">IF(D$19=0,0,D4/D$19*100)</f>
        <v>7.87311358015218</v>
      </c>
      <c r="E25" s="3" t="n">
        <f aca="false">IF(E$19=0,0,E4/E$19*100)</f>
        <v>7.76493276678711</v>
      </c>
      <c r="F25" s="3" t="n">
        <f aca="false">IF(F$19=0,0,F4/F$19*100)</f>
        <v>11.7113793512452</v>
      </c>
      <c r="G25" s="3" t="n">
        <f aca="false">IF(G$19=0,0,G4/G$19*100)</f>
        <v>20.443329860422</v>
      </c>
      <c r="H25" s="3" t="n">
        <f aca="false">IF(H$19=0,0,H4/H$19*100)</f>
        <v>19.2922299539882</v>
      </c>
      <c r="I25" s="3" t="n">
        <f aca="false">IF(I$19=0,0,I4/I$19*100)</f>
        <v>19.9678327712578</v>
      </c>
      <c r="J25" s="3" t="n">
        <f aca="false">IF(J$19=0,0,J4/J$19*100)</f>
        <v>13.5410379391635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MAHARASHTRA</v>
      </c>
      <c r="C26" s="3" t="n">
        <f aca="false">IF(C$19=0,0,C5/C$19*100)</f>
        <v>14.2806204124918</v>
      </c>
      <c r="D26" s="3" t="n">
        <f aca="false">IF(D$19=0,0,D5/D$19*100)</f>
        <v>8.63272131079648</v>
      </c>
      <c r="E26" s="3" t="n">
        <f aca="false">IF(E$19=0,0,E5/E$19*100)</f>
        <v>6.87138995486555</v>
      </c>
      <c r="F26" s="3" t="n">
        <f aca="false">IF(F$19=0,0,F5/F$19*100)</f>
        <v>10.2198701873209</v>
      </c>
      <c r="G26" s="3" t="n">
        <f aca="false">IF(G$19=0,0,G5/G$19*100)</f>
        <v>6.47082796645164</v>
      </c>
      <c r="H26" s="3" t="n">
        <f aca="false">IF(H$19=0,0,H5/H$19*100)</f>
        <v>10.8893972381937</v>
      </c>
      <c r="I26" s="3" t="n">
        <f aca="false">IF(I$19=0,0,I5/I$19*100)</f>
        <v>6.0013326423336</v>
      </c>
      <c r="J26" s="3" t="n">
        <f aca="false">IF(J$19=0,0,J5/J$19*100)</f>
        <v>9.35135790471611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ANDHRA PRADESH</v>
      </c>
      <c r="C27" s="3" t="n">
        <f aca="false">IF(C$19=0,0,C6/C$19*100)</f>
        <v>12.4875213397717</v>
      </c>
      <c r="D27" s="3" t="n">
        <f aca="false">IF(D$19=0,0,D6/D$19*100)</f>
        <v>13.5329212580538</v>
      </c>
      <c r="E27" s="3" t="n">
        <f aca="false">IF(E$19=0,0,E6/E$19*100)</f>
        <v>10.0252246544646</v>
      </c>
      <c r="F27" s="3" t="n">
        <f aca="false">IF(F$19=0,0,F6/F$19*100)</f>
        <v>8.01102055241343</v>
      </c>
      <c r="G27" s="3" t="n">
        <f aca="false">IF(G$19=0,0,G6/G$19*100)</f>
        <v>4.48226446183167</v>
      </c>
      <c r="H27" s="3" t="n">
        <f aca="false">IF(H$19=0,0,H6/H$19*100)</f>
        <v>4.08340197173762</v>
      </c>
      <c r="I27" s="3" t="n">
        <f aca="false">IF(I$19=0,0,I6/I$19*100)</f>
        <v>2.60631141451559</v>
      </c>
      <c r="J27" s="3" t="n">
        <f aca="false">IF(J$19=0,0,J6/J$19*100)</f>
        <v>8.47562999565442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TAMIL NADU</v>
      </c>
      <c r="C28" s="3" t="n">
        <f aca="false">IF(C$19=0,0,C7/C$19*100)</f>
        <v>7.02572717382116</v>
      </c>
      <c r="D28" s="3" t="n">
        <f aca="false">IF(D$19=0,0,D7/D$19*100)</f>
        <v>7.74759079694482</v>
      </c>
      <c r="E28" s="3" t="n">
        <f aca="false">IF(E$19=0,0,E7/E$19*100)</f>
        <v>7.67293128182477</v>
      </c>
      <c r="F28" s="3" t="n">
        <f aca="false">IF(F$19=0,0,F7/F$19*100)</f>
        <v>3.59485309157631</v>
      </c>
      <c r="G28" s="3" t="n">
        <f aca="false">IF(G$19=0,0,G7/G$19*100)</f>
        <v>4.37143368287829</v>
      </c>
      <c r="H28" s="3" t="n">
        <f aca="false">IF(H$19=0,0,H7/H$19*100)</f>
        <v>4.33928038501158</v>
      </c>
      <c r="I28" s="3" t="n">
        <f aca="false">IF(I$19=0,0,I7/I$19*100)</f>
        <v>3.09142385940368</v>
      </c>
      <c r="J28" s="3" t="n">
        <f aca="false">IF(J$19=0,0,J7/J$19*100)</f>
        <v>5.67814365698427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PUNJAB</v>
      </c>
      <c r="C29" s="3" t="n">
        <f aca="false">IF(C$19=0,0,C8/C$19*100)</f>
        <v>6.26994525428111</v>
      </c>
      <c r="D29" s="3" t="n">
        <f aca="false">IF(D$19=0,0,D8/D$19*100)</f>
        <v>7.32356314173599</v>
      </c>
      <c r="E29" s="3" t="n">
        <f aca="false">IF(E$19=0,0,E8/E$19*100)</f>
        <v>5.25466230398562</v>
      </c>
      <c r="F29" s="3" t="n">
        <f aca="false">IF(F$19=0,0,F8/F$19*100)</f>
        <v>5.64286278380449</v>
      </c>
      <c r="G29" s="3" t="n">
        <f aca="false">IF(G$19=0,0,G8/G$19*100)</f>
        <v>5.40558450210373</v>
      </c>
      <c r="H29" s="3" t="n">
        <f aca="false">IF(H$19=0,0,H8/H$19*100)</f>
        <v>2.87201146700525</v>
      </c>
      <c r="I29" s="3" t="n">
        <f aca="false">IF(I$19=0,0,I8/I$19*100)</f>
        <v>2.52844629732221</v>
      </c>
      <c r="J29" s="3" t="n">
        <f aca="false">IF(J$19=0,0,J8/J$19*100)</f>
        <v>5.32314915096303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UTTAR PRADESH</v>
      </c>
      <c r="C30" s="3" t="n">
        <f aca="false">IF(C$19=0,0,C9/C$19*100)</f>
        <v>4.05858399793146</v>
      </c>
      <c r="D30" s="3" t="n">
        <f aca="false">IF(D$19=0,0,D9/D$19*100)</f>
        <v>3.2961911356919</v>
      </c>
      <c r="E30" s="3" t="n">
        <f aca="false">IF(E$19=0,0,E9/E$19*100)</f>
        <v>6.28506406363253</v>
      </c>
      <c r="F30" s="3" t="n">
        <f aca="false">IF(F$19=0,0,F9/F$19*100)</f>
        <v>5.44295225657778</v>
      </c>
      <c r="G30" s="3" t="n">
        <f aca="false">IF(G$19=0,0,G9/G$19*100)</f>
        <v>6.28243418990423</v>
      </c>
      <c r="H30" s="3" t="n">
        <f aca="false">IF(H$19=0,0,H9/H$19*100)</f>
        <v>5.43074597564244</v>
      </c>
      <c r="I30" s="3" t="n">
        <f aca="false">IF(I$19=0,0,I9/I$19*100)</f>
        <v>4.04362488926559</v>
      </c>
      <c r="J30" s="3" t="n">
        <f aca="false">IF(J$19=0,0,J9/J$19*100)</f>
        <v>5.0295936509387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WEST BENGAL</v>
      </c>
      <c r="C31" s="3" t="n">
        <f aca="false">IF(C$19=0,0,C10/C$19*100)</f>
        <v>0.899774980935319</v>
      </c>
      <c r="D31" s="3" t="n">
        <f aca="false">IF(D$19=0,0,D10/D$19*100)</f>
        <v>0.524701677839473</v>
      </c>
      <c r="E31" s="3" t="n">
        <f aca="false">IF(E$19=0,0,E10/E$19*100)</f>
        <v>4.07637777754231</v>
      </c>
      <c r="F31" s="3" t="n">
        <f aca="false">IF(F$19=0,0,F10/F$19*100)</f>
        <v>8.36585180984933</v>
      </c>
      <c r="G31" s="3" t="n">
        <f aca="false">IF(G$19=0,0,G10/G$19*100)</f>
        <v>3.08093715660458</v>
      </c>
      <c r="H31" s="3" t="n">
        <f aca="false">IF(H$19=0,0,H10/H$19*100)</f>
        <v>9.23416876171356</v>
      </c>
      <c r="I31" s="3" t="n">
        <f aca="false">IF(I$19=0,0,I10/I$19*100)</f>
        <v>10.4656844599097</v>
      </c>
      <c r="J31" s="3" t="n">
        <f aca="false">IF(J$19=0,0,J10/J$19*100)</f>
        <v>4.59855353613303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RAJASTHAN</v>
      </c>
      <c r="C32" s="3" t="n">
        <f aca="false">IF(C$19=0,0,C11/C$19*100)</f>
        <v>4.39365806707613</v>
      </c>
      <c r="D32" s="3" t="n">
        <f aca="false">IF(D$19=0,0,D11/D$19*100)</f>
        <v>4.22955747889835</v>
      </c>
      <c r="E32" s="3" t="n">
        <f aca="false">IF(E$19=0,0,E11/E$19*100)</f>
        <v>5.93583393704079</v>
      </c>
      <c r="F32" s="3" t="n">
        <f aca="false">IF(F$19=0,0,F11/F$19*100)</f>
        <v>4.22977845730421</v>
      </c>
      <c r="G32" s="3" t="n">
        <f aca="false">IF(G$19=0,0,G11/G$19*100)</f>
        <v>5.9656736523387</v>
      </c>
      <c r="H32" s="3" t="n">
        <f aca="false">IF(H$19=0,0,H11/H$19*100)</f>
        <v>1.99786636209378</v>
      </c>
      <c r="I32" s="3" t="n">
        <f aca="false">IF(I$19=0,0,I11/I$19*100)</f>
        <v>2.38599142717824</v>
      </c>
      <c r="J32" s="3" t="n">
        <f aca="false">IF(J$19=0,0,J11/J$19*100)</f>
        <v>4.31919444789364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HARYANA</v>
      </c>
      <c r="C33" s="3" t="n">
        <f aca="false">IF(C$19=0,0,C12/C$19*100)</f>
        <v>4.82242952890964</v>
      </c>
      <c r="D33" s="3" t="n">
        <f aca="false">IF(D$19=0,0,D12/D$19*100)</f>
        <v>4.62972606068579</v>
      </c>
      <c r="E33" s="3" t="n">
        <f aca="false">IF(E$19=0,0,E12/E$19*100)</f>
        <v>4.9584320225399</v>
      </c>
      <c r="F33" s="3" t="n">
        <f aca="false">IF(F$19=0,0,F12/F$19*100)</f>
        <v>1.87574737149144</v>
      </c>
      <c r="G33" s="3" t="n">
        <f aca="false">IF(G$19=0,0,G12/G$19*100)</f>
        <v>2.17262387021485</v>
      </c>
      <c r="H33" s="3" t="n">
        <f aca="false">IF(H$19=0,0,H12/H$19*100)</f>
        <v>0.656328378168214</v>
      </c>
      <c r="I33" s="3" t="n">
        <f aca="false">IF(I$19=0,0,I12/I$19*100)</f>
        <v>0.44457152485429</v>
      </c>
      <c r="J33" s="3" t="n">
        <f aca="false">IF(J$19=0,0,J12/J$19*100)</f>
        <v>3.0406562577938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UTTARAKHAND</v>
      </c>
      <c r="C34" s="3" t="n">
        <f aca="false">IF(C$19=0,0,C13/C$19*100)</f>
        <v>3.10978934834146</v>
      </c>
      <c r="D34" s="3" t="n">
        <f aca="false">IF(D$19=0,0,D13/D$19*100)</f>
        <v>2.07642455569137</v>
      </c>
      <c r="E34" s="3" t="n">
        <f aca="false">IF(E$19=0,0,E13/E$19*100)</f>
        <v>2.81521941396783</v>
      </c>
      <c r="F34" s="3" t="n">
        <f aca="false">IF(F$19=0,0,F13/F$19*100)</f>
        <v>2.54446709084285</v>
      </c>
      <c r="G34" s="3" t="n">
        <f aca="false">IF(G$19=0,0,G13/G$19*100)</f>
        <v>3.6106924301718</v>
      </c>
      <c r="H34" s="3" t="n">
        <f aca="false">IF(H$19=0,0,H13/H$19*100)</f>
        <v>2.37228021460241</v>
      </c>
      <c r="I34" s="3" t="n">
        <f aca="false">IF(I$19=0,0,I13/I$19*100)</f>
        <v>3.39691041426795</v>
      </c>
      <c r="J34" s="3" t="n">
        <f aca="false">IF(J$19=0,0,J13/J$19*100)</f>
        <v>2.77603144768711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JAMMU &amp; KASHMIR</v>
      </c>
      <c r="C35" s="3" t="n">
        <f aca="false">IF(C$19=0,0,C14/C$19*100)</f>
        <v>2.62630938428921</v>
      </c>
      <c r="D35" s="3" t="n">
        <f aca="false">IF(D$19=0,0,D14/D$19*100)</f>
        <v>2.8077881375184</v>
      </c>
      <c r="E35" s="3" t="n">
        <f aca="false">IF(E$19=0,0,E14/E$19*100)</f>
        <v>3.93678611244184</v>
      </c>
      <c r="F35" s="3" t="n">
        <f aca="false">IF(F$19=0,0,F14/F$19*100)</f>
        <v>4.79424061004879</v>
      </c>
      <c r="G35" s="3" t="n">
        <f aca="false">IF(G$19=0,0,G14/G$19*100)</f>
        <v>2.60127746257037</v>
      </c>
      <c r="H35" s="3" t="n">
        <f aca="false">IF(H$19=0,0,H14/H$19*100)</f>
        <v>0.486862068517189</v>
      </c>
      <c r="I35" s="3" t="n">
        <f aca="false">IF(I$19=0,0,I14/I$19*100)</f>
        <v>0.335764597156519</v>
      </c>
      <c r="J35" s="3" t="n">
        <f aca="false">IF(J$19=0,0,J14/J$19*100)</f>
        <v>2.68434968386362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DELHI</v>
      </c>
      <c r="C36" s="3" t="n">
        <f aca="false">IF(C$19=0,0,C15/C$19*100)</f>
        <v>3.7506426521094</v>
      </c>
      <c r="D36" s="3" t="n">
        <f aca="false">IF(D$19=0,0,D15/D$19*100)</f>
        <v>1.48489615593328</v>
      </c>
      <c r="E36" s="3" t="n">
        <f aca="false">IF(E$19=0,0,E15/E$19*100)</f>
        <v>1.25037621338693</v>
      </c>
      <c r="F36" s="3" t="n">
        <f aca="false">IF(F$19=0,0,F15/F$19*100)</f>
        <v>0.597292034048672</v>
      </c>
      <c r="G36" s="3" t="n">
        <f aca="false">IF(G$19=0,0,G15/G$19*100)</f>
        <v>1.64229530492628</v>
      </c>
      <c r="H36" s="3" t="n">
        <f aca="false">IF(H$19=0,0,H15/H$19*100)</f>
        <v>1.84919255134283</v>
      </c>
      <c r="I36" s="3" t="n">
        <f aca="false">IF(I$19=0,0,I15/I$19*100)</f>
        <v>1.78283035871566</v>
      </c>
      <c r="J36" s="3" t="n">
        <f aca="false">IF(J$19=0,0,J15/J$19*100)</f>
        <v>1.77146009986548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DNH &amp; DD (UT)</v>
      </c>
      <c r="C37" s="3" t="n">
        <f aca="false">IF(C$19=0,0,C16/C$19*100)</f>
        <v>1.25820693991617</v>
      </c>
      <c r="D37" s="3" t="n">
        <f aca="false">IF(D$19=0,0,D16/D$19*100)</f>
        <v>1.07906351842615</v>
      </c>
      <c r="E37" s="3" t="n">
        <f aca="false">IF(E$19=0,0,E16/E$19*100)</f>
        <v>1.86614852858041</v>
      </c>
      <c r="F37" s="3" t="n">
        <f aca="false">IF(F$19=0,0,F16/F$19*100)</f>
        <v>1.83737650215618</v>
      </c>
      <c r="G37" s="3" t="n">
        <f aca="false">IF(G$19=0,0,G16/G$19*100)</f>
        <v>2.86160248862564</v>
      </c>
      <c r="H37" s="3" t="n">
        <f aca="false">IF(H$19=0,0,H16/H$19*100)</f>
        <v>1.97839717259068</v>
      </c>
      <c r="I37" s="3" t="n">
        <f aca="false">IF(I$19=0,0,I16/I$19*100)</f>
        <v>1.14796159335006</v>
      </c>
      <c r="J37" s="3" t="n">
        <f aca="false">IF(J$19=0,0,J16/J$19*100)</f>
        <v>1.76900167034666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KARNATAKA</v>
      </c>
      <c r="C38" s="3" t="n">
        <f aca="false">IF(C$19=0,0,C17/C$19*100)</f>
        <v>1.60786639854125</v>
      </c>
      <c r="D38" s="3" t="n">
        <f aca="false">IF(D$19=0,0,D17/D$19*100)</f>
        <v>0.738854752295009</v>
      </c>
      <c r="E38" s="3" t="n">
        <f aca="false">IF(E$19=0,0,E17/E$19*100)</f>
        <v>1.37102475600273</v>
      </c>
      <c r="F38" s="3" t="n">
        <f aca="false">IF(F$19=0,0,F17/F$19*100)</f>
        <v>1.54343937939724</v>
      </c>
      <c r="G38" s="3" t="n">
        <f aca="false">IF(G$19=0,0,G17/G$19*100)</f>
        <v>1.70913437502687</v>
      </c>
      <c r="H38" s="3" t="n">
        <f aca="false">IF(H$19=0,0,H17/H$19*100)</f>
        <v>2.95678597524942</v>
      </c>
      <c r="I38" s="3" t="n">
        <f aca="false">IF(I$19=0,0,I17/I$19*100)</f>
        <v>3.64403642555712</v>
      </c>
      <c r="J38" s="3" t="n">
        <f aca="false">IF(J$19=0,0,J17/J$19*100)</f>
        <v>1.75513123816643</v>
      </c>
    </row>
    <row r="39" customFormat="false" ht="15" hidden="false" customHeight="false" outlineLevel="0" collapsed="false">
      <c r="A39" s="0" t="n">
        <f aca="false">A18</f>
        <v>54</v>
      </c>
      <c r="B39" s="0" t="str">
        <f aca="false">B18</f>
        <v>OTHERS (54 players)</v>
      </c>
      <c r="C39" s="3" t="n">
        <f aca="false">IF(C$19=0,0,C18/C$19*100)</f>
        <v>10.2463690266583</v>
      </c>
      <c r="D39" s="3" t="n">
        <f aca="false">IF(D$19=0,0,D18/D$19*100)</f>
        <v>10.5029711930998</v>
      </c>
      <c r="E39" s="3" t="n">
        <f aca="false">IF(E$19=0,0,E18/E$19*100)</f>
        <v>12.8704667797305</v>
      </c>
      <c r="F39" s="3" t="n">
        <f aca="false">IF(F$19=0,0,F18/F$19*100)</f>
        <v>12.7551388598076</v>
      </c>
      <c r="G39" s="3" t="n">
        <f aca="false">IF(G$19=0,0,G18/G$19*100)</f>
        <v>14.0021107252258</v>
      </c>
      <c r="H39" s="3" t="n">
        <f aca="false">IF(H$19=0,0,H18/H$19*100)</f>
        <v>13.5757550133494</v>
      </c>
      <c r="I39" s="3" t="n">
        <f aca="false">IF(I$19=0,0,I18/I$19*100)</f>
        <v>20.939334138365</v>
      </c>
      <c r="J39" s="3" t="n">
        <f aca="false">IF(J$19=0,0,J18/J$19*100)</f>
        <v>12.7567119947645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6" min="6" style="0" width="6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"/>
    <col collapsed="false" customWidth="true" hidden="false" outlineLevel="0" max="11" min="11" style="0" width="6"/>
    <col collapsed="false" customWidth="true" hidden="false" outlineLevel="0" max="12" min="12" style="0" width="44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3"/>
    <col collapsed="false" customWidth="true" hidden="false" outlineLevel="0" max="16" min="16" style="0" width="6"/>
    <col collapsed="false" customWidth="true" hidden="false" outlineLevel="0" max="17" min="17" style="0" width="44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3"/>
    <col collapsed="false" customWidth="true" hidden="false" outlineLevel="0" max="21" min="21" style="0" width="6"/>
    <col collapsed="false" customWidth="true" hidden="false" outlineLevel="0" max="22" min="22" style="0" width="4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"/>
    <col collapsed="false" customWidth="true" hidden="false" outlineLevel="0" max="26" min="26" style="0" width="6"/>
    <col collapsed="false" customWidth="true" hidden="false" outlineLevel="0" max="27" min="27" style="0" width="44"/>
    <col collapsed="false" customWidth="true" hidden="false" outlineLevel="0" max="28" min="28" style="0" width="12"/>
    <col collapsed="false" customWidth="true" hidden="false" outlineLevel="0" max="29" min="29" style="0" width="9"/>
    <col collapsed="false" customWidth="true" hidden="false" outlineLevel="0" max="30" min="30" style="0" width="3"/>
    <col collapsed="false" customWidth="true" hidden="false" outlineLevel="0" max="31" min="31" style="0" width="6"/>
    <col collapsed="false" customWidth="true" hidden="false" outlineLevel="0" max="32" min="32" style="0" width="44"/>
    <col collapsed="false" customWidth="true" hidden="false" outlineLevel="0" max="33" min="33" style="0" width="12"/>
    <col collapsed="false" customWidth="true" hidden="false" outlineLevel="0" max="34" min="34" style="0" width="9"/>
    <col collapsed="false" customWidth="true" hidden="false" outlineLevel="0" max="35" min="35" style="0" width="3"/>
  </cols>
  <sheetData>
    <row r="1" customFormat="false" ht="15" hidden="false" customHeight="false" outlineLevel="0" collapsed="false">
      <c r="A1" s="4" t="s">
        <v>916</v>
      </c>
    </row>
    <row r="2" customFormat="false" ht="15" hidden="false" customHeight="false" outlineLevel="0" collapsed="false">
      <c r="A2" s="4" t="s">
        <v>903</v>
      </c>
      <c r="F2" s="4" t="s">
        <v>904</v>
      </c>
      <c r="K2" s="4" t="s">
        <v>905</v>
      </c>
      <c r="P2" s="4" t="s">
        <v>906</v>
      </c>
      <c r="U2" s="4" t="s">
        <v>907</v>
      </c>
      <c r="Z2" s="4" t="s">
        <v>908</v>
      </c>
      <c r="AE2" s="4" t="s">
        <v>909</v>
      </c>
    </row>
    <row r="3" customFormat="false" ht="15" hidden="false" customHeight="false" outlineLevel="0" collapsed="false">
      <c r="A3" s="1" t="s">
        <v>899</v>
      </c>
      <c r="B3" s="1" t="s">
        <v>637</v>
      </c>
      <c r="C3" s="1" t="s">
        <v>910</v>
      </c>
      <c r="D3" s="1" t="s">
        <v>911</v>
      </c>
      <c r="F3" s="1" t="s">
        <v>899</v>
      </c>
      <c r="G3" s="1" t="s">
        <v>637</v>
      </c>
      <c r="H3" s="1" t="s">
        <v>910</v>
      </c>
      <c r="I3" s="1" t="s">
        <v>911</v>
      </c>
      <c r="K3" s="1" t="s">
        <v>899</v>
      </c>
      <c r="L3" s="1" t="s">
        <v>637</v>
      </c>
      <c r="M3" s="1" t="s">
        <v>910</v>
      </c>
      <c r="N3" s="1" t="s">
        <v>911</v>
      </c>
      <c r="P3" s="1" t="s">
        <v>899</v>
      </c>
      <c r="Q3" s="1" t="s">
        <v>637</v>
      </c>
      <c r="R3" s="1" t="s">
        <v>910</v>
      </c>
      <c r="S3" s="1" t="s">
        <v>911</v>
      </c>
      <c r="U3" s="1" t="s">
        <v>899</v>
      </c>
      <c r="V3" s="1" t="s">
        <v>637</v>
      </c>
      <c r="W3" s="1" t="s">
        <v>910</v>
      </c>
      <c r="X3" s="1" t="s">
        <v>911</v>
      </c>
      <c r="Z3" s="1" t="s">
        <v>899</v>
      </c>
      <c r="AA3" s="1" t="s">
        <v>637</v>
      </c>
      <c r="AB3" s="1" t="s">
        <v>910</v>
      </c>
      <c r="AC3" s="1" t="s">
        <v>911</v>
      </c>
      <c r="AE3" s="1" t="s">
        <v>899</v>
      </c>
      <c r="AF3" s="1" t="s">
        <v>637</v>
      </c>
      <c r="AG3" s="1" t="s">
        <v>910</v>
      </c>
      <c r="AH3" s="1" t="s">
        <v>911</v>
      </c>
    </row>
    <row r="4" customFormat="false" ht="15" hidden="false" customHeight="false" outlineLevel="0" collapsed="false">
      <c r="A4" s="0" t="n">
        <v>1</v>
      </c>
      <c r="B4" s="0" t="str">
        <f aca="false">INDEX(Annual_Purchased_CY!$A$3:$A$71,MATCH(A4,Annual_Purchased_CY!$K$3:$K$71,0))</f>
        <v>MAHARASHTRA</v>
      </c>
      <c r="C4" s="2" t="n">
        <f aca="false">INDEX(Annual_Purchased_CY!$B$3:$B$71,MATCH(B4,Annual_Purchased_CY!$A$3:$A$71,0))</f>
        <v>8058.03</v>
      </c>
      <c r="D4" s="3" t="n">
        <f aca="false">IF(C$20=0,0,C4/C$20*100)</f>
        <v>14.2806204124918</v>
      </c>
      <c r="F4" s="0" t="n">
        <v>1</v>
      </c>
      <c r="G4" s="0" t="str">
        <f aca="false">INDEX(Annual_Purchased_CY!$A$3:$A$71,MATCH(F4,Annual_Purchased_CY!$L$3:$L$71,0))</f>
        <v>GUJARAT</v>
      </c>
      <c r="H4" s="2" t="n">
        <f aca="false">INDEX(Annual_Purchased_CY!$C$3:$C$71,MATCH(G4,Annual_Purchased_CY!$A$3:$A$71,0))</f>
        <v>15447.25</v>
      </c>
      <c r="I4" s="3" t="n">
        <f aca="false">IF(H$20=0,0,H4/H$20*100)</f>
        <v>23.5199152462372</v>
      </c>
      <c r="K4" s="0" t="n">
        <v>1</v>
      </c>
      <c r="L4" s="0" t="str">
        <f aca="false">INDEX(Annual_Purchased_CY!$A$3:$A$71,MATCH(K4,Annual_Purchased_CY!$M$3:$M$71,0))</f>
        <v>GUJARAT</v>
      </c>
      <c r="M4" s="2" t="n">
        <f aca="false">INDEX(Annual_Purchased_CY!$D$3:$D$71,MATCH(L4,Annual_Purchased_CY!$A$3:$A$71,0))</f>
        <v>9169.02</v>
      </c>
      <c r="N4" s="3" t="n">
        <f aca="false">IF(M$20=0,0,M4/M$20*100)</f>
        <v>17.0451294332065</v>
      </c>
      <c r="P4" s="0" t="n">
        <v>1</v>
      </c>
      <c r="Q4" s="0" t="str">
        <f aca="false">INDEX(Annual_Purchased_CY!$A$3:$A$71,MATCH(P4,Annual_Purchased_CY!$N$3:$N$71,0))</f>
        <v>GUJARAT</v>
      </c>
      <c r="R4" s="2" t="n">
        <f aca="false">INDEX(Annual_Purchased_CY!$E$3:$E$71,MATCH(Q4,Annual_Purchased_CY!$A$3:$A$71,0))</f>
        <v>8901.45</v>
      </c>
      <c r="S4" s="3" t="n">
        <f aca="false">IF(R$20=0,0,R4/R$20*100)</f>
        <v>16.8337296621155</v>
      </c>
      <c r="U4" s="0" t="n">
        <v>1</v>
      </c>
      <c r="V4" s="0" t="str">
        <f aca="false">INDEX(Annual_Purchased_CY!$A$3:$A$71,MATCH(U4,Annual_Purchased_CY!$O$3:$O$71,0))</f>
        <v>TELANGANA</v>
      </c>
      <c r="W4" s="2" t="n">
        <f aca="false">INDEX(Annual_Purchased_CY!$F$3:$F$71,MATCH(V4,Annual_Purchased_CY!$A$3:$A$71,0))</f>
        <v>12124.25</v>
      </c>
      <c r="X4" s="3" t="n">
        <f aca="false">IF(W$20=0,0,W4/W$20*100)</f>
        <v>20.443329860422</v>
      </c>
      <c r="Z4" s="0" t="n">
        <v>1</v>
      </c>
      <c r="AA4" s="0" t="str">
        <f aca="false">INDEX(Annual_Purchased_CY!$A$3:$A$71,MATCH(Z4,Annual_Purchased_CY!$P$3:$P$71,0))</f>
        <v>TELANGANA</v>
      </c>
      <c r="AB4" s="2" t="n">
        <f aca="false">INDEX(Annual_Purchased_CY!$G$3:$G$71,MATCH(AA4,Annual_Purchased_CY!$A$3:$A$71,0))</f>
        <v>11663.02</v>
      </c>
      <c r="AC4" s="3" t="n">
        <f aca="false">IF(AB$20=0,0,AB4/AB$20*100)</f>
        <v>19.2922299539882</v>
      </c>
      <c r="AE4" s="0" t="n">
        <v>1</v>
      </c>
      <c r="AF4" s="0" t="str">
        <f aca="false">INDEX(Annual_Purchased_CY!$A$3:$A$71,MATCH(AE4,Annual_Purchased_CY!$Q$3:$Q$71,0))</f>
        <v>TELANGANA</v>
      </c>
      <c r="AG4" s="2" t="n">
        <f aca="false">INDEX(Annual_Purchased_CY!$H$3:$H$71,MATCH(AF4,Annual_Purchased_CY!$A$3:$A$71,0))</f>
        <v>3910.73</v>
      </c>
      <c r="AH4" s="3" t="n">
        <f aca="false">IF(AG$20=0,0,AG4/AG$20*100)</f>
        <v>19.9678327712578</v>
      </c>
    </row>
    <row r="5" customFormat="false" ht="15" hidden="false" customHeight="false" outlineLevel="0" collapsed="false">
      <c r="A5" s="0" t="n">
        <v>2</v>
      </c>
      <c r="B5" s="0" t="str">
        <f aca="false">INDEX(Annual_Purchased_CY!$A$3:$A$71,MATCH(A5,Annual_Purchased_CY!$K$3:$K$71,0))</f>
        <v>ANDHRA PRADESH</v>
      </c>
      <c r="C5" s="2" t="n">
        <f aca="false">INDEX(Annual_Purchased_CY!$B$3:$B$71,MATCH(B5,Annual_Purchased_CY!$A$3:$A$71,0))</f>
        <v>7046.25</v>
      </c>
      <c r="D5" s="3" t="n">
        <f aca="false">IF(C$20=0,0,C5/C$20*100)</f>
        <v>12.4875213397717</v>
      </c>
      <c r="F5" s="0" t="n">
        <v>2</v>
      </c>
      <c r="G5" s="0" t="str">
        <f aca="false">INDEX(Annual_Purchased_CY!$A$3:$A$71,MATCH(F5,Annual_Purchased_CY!$L$3:$L$71,0))</f>
        <v>ANDHRA PRADESH</v>
      </c>
      <c r="H5" s="2" t="n">
        <f aca="false">INDEX(Annual_Purchased_CY!$C$3:$C$71,MATCH(G5,Annual_Purchased_CY!$A$3:$A$71,0))</f>
        <v>8888.06</v>
      </c>
      <c r="I5" s="3" t="n">
        <f aca="false">IF(H$20=0,0,H5/H$20*100)</f>
        <v>13.5329212580538</v>
      </c>
      <c r="K5" s="0" t="n">
        <v>2</v>
      </c>
      <c r="L5" s="0" t="str">
        <f aca="false">INDEX(Annual_Purchased_CY!$A$3:$A$71,MATCH(K5,Annual_Purchased_CY!$M$3:$M$71,0))</f>
        <v>ANDHRA PRADESH</v>
      </c>
      <c r="M5" s="2" t="n">
        <f aca="false">INDEX(Annual_Purchased_CY!$D$3:$D$71,MATCH(L5,Annual_Purchased_CY!$A$3:$A$71,0))</f>
        <v>5392.83</v>
      </c>
      <c r="N5" s="3" t="n">
        <f aca="false">IF(M$20=0,0,M5/M$20*100)</f>
        <v>10.0252246544646</v>
      </c>
      <c r="P5" s="0" t="n">
        <v>2</v>
      </c>
      <c r="Q5" s="0" t="str">
        <f aca="false">INDEX(Annual_Purchased_CY!$A$3:$A$71,MATCH(P5,Annual_Purchased_CY!$N$3:$N$71,0))</f>
        <v>TELANGANA</v>
      </c>
      <c r="R5" s="2" t="n">
        <f aca="false">INDEX(Annual_Purchased_CY!$E$3:$E$71,MATCH(Q5,Annual_Purchased_CY!$A$3:$A$71,0))</f>
        <v>6192.82</v>
      </c>
      <c r="S5" s="3" t="n">
        <f aca="false">IF(R$20=0,0,R5/R$20*100)</f>
        <v>11.7113793512452</v>
      </c>
      <c r="U5" s="0" t="n">
        <v>2</v>
      </c>
      <c r="V5" s="0" t="str">
        <f aca="false">INDEX(Annual_Purchased_CY!$A$3:$A$71,MATCH(U5,Annual_Purchased_CY!$O$3:$O$71,0))</f>
        <v>GUJARAT</v>
      </c>
      <c r="W5" s="2" t="n">
        <f aca="false">INDEX(Annual_Purchased_CY!$F$3:$F$71,MATCH(V5,Annual_Purchased_CY!$A$3:$A$71,0))</f>
        <v>8835.37</v>
      </c>
      <c r="X5" s="3" t="n">
        <f aca="false">IF(W$20=0,0,W5/W$20*100)</f>
        <v>14.8977778707035</v>
      </c>
      <c r="Z5" s="0" t="n">
        <v>2</v>
      </c>
      <c r="AA5" s="0" t="str">
        <f aca="false">INDEX(Annual_Purchased_CY!$A$3:$A$71,MATCH(Z5,Annual_Purchased_CY!$P$3:$P$71,0))</f>
        <v>GUJARAT</v>
      </c>
      <c r="AB5" s="2" t="n">
        <f aca="false">INDEX(Annual_Purchased_CY!$G$3:$G$71,MATCH(AA5,Annual_Purchased_CY!$A$3:$A$71,0))</f>
        <v>10872.92</v>
      </c>
      <c r="AC5" s="3" t="n">
        <f aca="false">IF(AB$20=0,0,AB5/AB$20*100)</f>
        <v>17.9852965107937</v>
      </c>
      <c r="AE5" s="0" t="n">
        <v>2</v>
      </c>
      <c r="AF5" s="0" t="str">
        <f aca="false">INDEX(Annual_Purchased_CY!$A$3:$A$71,MATCH(AE5,Annual_Purchased_CY!$Q$3:$Q$71,0))</f>
        <v>GUJARAT</v>
      </c>
      <c r="AG5" s="2" t="n">
        <f aca="false">INDEX(Annual_Purchased_CY!$H$3:$H$71,MATCH(AF5,Annual_Purchased_CY!$A$3:$A$71,0))</f>
        <v>3372.16</v>
      </c>
      <c r="AH5" s="3" t="n">
        <f aca="false">IF(AG$20=0,0,AG5/AG$20*100)</f>
        <v>17.2179431865469</v>
      </c>
    </row>
    <row r="6" customFormat="false" ht="15" hidden="false" customHeight="false" outlineLevel="0" collapsed="false">
      <c r="A6" s="0" t="n">
        <v>3</v>
      </c>
      <c r="B6" s="0" t="str">
        <f aca="false">INDEX(Annual_Purchased_CY!$A$3:$A$71,MATCH(A6,Annual_Purchased_CY!$K$3:$K$71,0))</f>
        <v>TELANGANA</v>
      </c>
      <c r="C6" s="2" t="n">
        <f aca="false">INDEX(Annual_Purchased_CY!$B$3:$B$71,MATCH(B6,Annual_Purchased_CY!$A$3:$A$71,0))</f>
        <v>6608.8</v>
      </c>
      <c r="D6" s="3" t="n">
        <f aca="false">IF(C$20=0,0,C6/C$20*100)</f>
        <v>11.7122626972195</v>
      </c>
      <c r="F6" s="0" t="n">
        <v>3</v>
      </c>
      <c r="G6" s="0" t="str">
        <f aca="false">INDEX(Annual_Purchased_CY!$A$3:$A$71,MATCH(F6,Annual_Purchased_CY!$L$3:$L$71,0))</f>
        <v>MAHARASHTRA</v>
      </c>
      <c r="H6" s="2" t="n">
        <f aca="false">INDEX(Annual_Purchased_CY!$C$3:$C$71,MATCH(G6,Annual_Purchased_CY!$A$3:$A$71,0))</f>
        <v>5669.74</v>
      </c>
      <c r="I6" s="3" t="n">
        <f aca="false">IF(H$20=0,0,H6/H$20*100)</f>
        <v>8.63272131079648</v>
      </c>
      <c r="K6" s="0" t="n">
        <v>3</v>
      </c>
      <c r="L6" s="0" t="str">
        <f aca="false">INDEX(Annual_Purchased_CY!$A$3:$A$71,MATCH(K6,Annual_Purchased_CY!$M$3:$M$71,0))</f>
        <v>TELANGANA</v>
      </c>
      <c r="M6" s="2" t="n">
        <f aca="false">INDEX(Annual_Purchased_CY!$D$3:$D$71,MATCH(L6,Annual_Purchased_CY!$A$3:$A$71,0))</f>
        <v>4176.96</v>
      </c>
      <c r="N6" s="3" t="n">
        <f aca="false">IF(M$20=0,0,M6/M$20*100)</f>
        <v>7.76493276678711</v>
      </c>
      <c r="P6" s="0" t="n">
        <v>3</v>
      </c>
      <c r="Q6" s="0" t="str">
        <f aca="false">INDEX(Annual_Purchased_CY!$A$3:$A$71,MATCH(P6,Annual_Purchased_CY!$N$3:$N$71,0))</f>
        <v>MAHARASHTRA</v>
      </c>
      <c r="R6" s="2" t="n">
        <f aca="false">INDEX(Annual_Purchased_CY!$E$3:$E$71,MATCH(Q6,Annual_Purchased_CY!$A$3:$A$71,0))</f>
        <v>5404.13</v>
      </c>
      <c r="S6" s="3" t="n">
        <f aca="false">IF(R$20=0,0,R6/R$20*100)</f>
        <v>10.2198701873209</v>
      </c>
      <c r="U6" s="0" t="n">
        <v>3</v>
      </c>
      <c r="V6" s="0" t="str">
        <f aca="false">INDEX(Annual_Purchased_CY!$A$3:$A$71,MATCH(U6,Annual_Purchased_CY!$O$3:$O$71,0))</f>
        <v>MAHARASHTRA</v>
      </c>
      <c r="W6" s="2" t="n">
        <f aca="false">INDEX(Annual_Purchased_CY!$F$3:$F$71,MATCH(V6,Annual_Purchased_CY!$A$3:$A$71,0))</f>
        <v>3837.63</v>
      </c>
      <c r="X6" s="3" t="n">
        <f aca="false">IF(W$20=0,0,W6/W$20*100)</f>
        <v>6.47082796645164</v>
      </c>
      <c r="Z6" s="0" t="n">
        <v>3</v>
      </c>
      <c r="AA6" s="0" t="str">
        <f aca="false">INDEX(Annual_Purchased_CY!$A$3:$A$71,MATCH(Z6,Annual_Purchased_CY!$P$3:$P$71,0))</f>
        <v>MAHARASHTRA</v>
      </c>
      <c r="AB6" s="2" t="n">
        <f aca="false">INDEX(Annual_Purchased_CY!$G$3:$G$71,MATCH(AA6,Annual_Purchased_CY!$A$3:$A$71,0))</f>
        <v>6583.13</v>
      </c>
      <c r="AC6" s="3" t="n">
        <f aca="false">IF(AB$20=0,0,AB6/AB$20*100)</f>
        <v>10.8893972381937</v>
      </c>
      <c r="AE6" s="0" t="n">
        <v>3</v>
      </c>
      <c r="AF6" s="0" t="str">
        <f aca="false">INDEX(Annual_Purchased_CY!$A$3:$A$71,MATCH(AE6,Annual_Purchased_CY!$Q$3:$Q$71,0))</f>
        <v>WEST BENGAL</v>
      </c>
      <c r="AG6" s="2" t="n">
        <f aca="false">INDEX(Annual_Purchased_CY!$H$3:$H$71,MATCH(AF6,Annual_Purchased_CY!$A$3:$A$71,0))</f>
        <v>2049.72</v>
      </c>
      <c r="AH6" s="3" t="n">
        <f aca="false">IF(AG$20=0,0,AG6/AG$20*100)</f>
        <v>10.4656844599097</v>
      </c>
    </row>
    <row r="7" customFormat="false" ht="15" hidden="false" customHeight="false" outlineLevel="0" collapsed="false">
      <c r="A7" s="0" t="n">
        <v>4</v>
      </c>
      <c r="B7" s="0" t="str">
        <f aca="false">INDEX(Annual_Purchased_CY!$A$3:$A$71,MATCH(A7,Annual_Purchased_CY!$K$3:$K$71,0))</f>
        <v>GUJARAT</v>
      </c>
      <c r="C7" s="2" t="n">
        <f aca="false">INDEX(Annual_Purchased_CY!$B$3:$B$71,MATCH(B7,Annual_Purchased_CY!$A$3:$A$71,0))</f>
        <v>6460.98</v>
      </c>
      <c r="D7" s="3" t="n">
        <f aca="false">IF(C$20=0,0,C7/C$20*100)</f>
        <v>11.4502927977063</v>
      </c>
      <c r="F7" s="0" t="n">
        <v>4</v>
      </c>
      <c r="G7" s="0" t="str">
        <f aca="false">INDEX(Annual_Purchased_CY!$A$3:$A$71,MATCH(F7,Annual_Purchased_CY!$L$3:$L$71,0))</f>
        <v>TELANGANA</v>
      </c>
      <c r="H7" s="2" t="n">
        <f aca="false">INDEX(Annual_Purchased_CY!$C$3:$C$71,MATCH(G7,Annual_Purchased_CY!$A$3:$A$71,0))</f>
        <v>5170.85</v>
      </c>
      <c r="I7" s="3" t="n">
        <f aca="false">IF(H$20=0,0,H7/H$20*100)</f>
        <v>7.87311358015218</v>
      </c>
      <c r="K7" s="0" t="n">
        <v>4</v>
      </c>
      <c r="L7" s="0" t="str">
        <f aca="false">INDEX(Annual_Purchased_CY!$A$3:$A$71,MATCH(K7,Annual_Purchased_CY!$M$3:$M$71,0))</f>
        <v>TAMIL NADU</v>
      </c>
      <c r="M7" s="2" t="n">
        <f aca="false">INDEX(Annual_Purchased_CY!$D$3:$D$71,MATCH(L7,Annual_Purchased_CY!$A$3:$A$71,0))</f>
        <v>4127.47</v>
      </c>
      <c r="N7" s="3" t="n">
        <f aca="false">IF(M$20=0,0,M7/M$20*100)</f>
        <v>7.67293128182477</v>
      </c>
      <c r="P7" s="0" t="n">
        <v>4</v>
      </c>
      <c r="Q7" s="0" t="str">
        <f aca="false">INDEX(Annual_Purchased_CY!$A$3:$A$71,MATCH(P7,Annual_Purchased_CY!$N$3:$N$71,0))</f>
        <v>WEST BENGAL</v>
      </c>
      <c r="R7" s="2" t="n">
        <f aca="false">INDEX(Annual_Purchased_CY!$E$3:$E$71,MATCH(Q7,Annual_Purchased_CY!$A$3:$A$71,0))</f>
        <v>4423.75</v>
      </c>
      <c r="S7" s="3" t="n">
        <f aca="false">IF(R$20=0,0,R7/R$20*100)</f>
        <v>8.36585180984933</v>
      </c>
      <c r="U7" s="0" t="n">
        <v>4</v>
      </c>
      <c r="V7" s="0" t="str">
        <f aca="false">INDEX(Annual_Purchased_CY!$A$3:$A$71,MATCH(U7,Annual_Purchased_CY!$O$3:$O$71,0))</f>
        <v>UTTAR PRADESH</v>
      </c>
      <c r="W7" s="2" t="n">
        <f aca="false">INDEX(Annual_Purchased_CY!$F$3:$F$71,MATCH(V7,Annual_Purchased_CY!$A$3:$A$71,0))</f>
        <v>3725.9</v>
      </c>
      <c r="X7" s="3" t="n">
        <f aca="false">IF(W$20=0,0,W7/W$20*100)</f>
        <v>6.28243418990423</v>
      </c>
      <c r="Z7" s="0" t="n">
        <v>4</v>
      </c>
      <c r="AA7" s="0" t="str">
        <f aca="false">INDEX(Annual_Purchased_CY!$A$3:$A$71,MATCH(Z7,Annual_Purchased_CY!$P$3:$P$71,0))</f>
        <v>WEST BENGAL</v>
      </c>
      <c r="AB7" s="2" t="n">
        <f aca="false">INDEX(Annual_Purchased_CY!$G$3:$G$71,MATCH(AA7,Annual_Purchased_CY!$A$3:$A$71,0))</f>
        <v>5582.47</v>
      </c>
      <c r="AC7" s="3" t="n">
        <f aca="false">IF(AB$20=0,0,AB7/AB$20*100)</f>
        <v>9.23416876171356</v>
      </c>
      <c r="AE7" s="0" t="n">
        <v>4</v>
      </c>
      <c r="AF7" s="0" t="str">
        <f aca="false">INDEX(Annual_Purchased_CY!$A$3:$A$71,MATCH(AE7,Annual_Purchased_CY!$Q$3:$Q$71,0))</f>
        <v>DRUK GREEN POWER (BHUTAN)</v>
      </c>
      <c r="AG7" s="2" t="n">
        <f aca="false">INDEX(Annual_Purchased_CY!$H$3:$H$71,MATCH(AF7,Annual_Purchased_CY!$A$3:$A$71,0))</f>
        <v>1431.28</v>
      </c>
      <c r="AH7" s="3" t="n">
        <f aca="false">IF(AG$20=0,0,AG7/AG$20*100)</f>
        <v>7.30798589747845</v>
      </c>
    </row>
    <row r="8" customFormat="false" ht="15" hidden="false" customHeight="false" outlineLevel="0" collapsed="false">
      <c r="A8" s="0" t="n">
        <v>5</v>
      </c>
      <c r="B8" s="0" t="str">
        <f aca="false">INDEX(Annual_Purchased_CY!$A$3:$A$71,MATCH(A8,Annual_Purchased_CY!$K$3:$K$71,0))</f>
        <v>TAMIL NADU</v>
      </c>
      <c r="C8" s="2" t="n">
        <f aca="false">INDEX(Annual_Purchased_CY!$B$3:$B$71,MATCH(B8,Annual_Purchased_CY!$A$3:$A$71,0))</f>
        <v>3964.36</v>
      </c>
      <c r="D8" s="3" t="n">
        <f aca="false">IF(C$20=0,0,C8/C$20*100)</f>
        <v>7.02572717382116</v>
      </c>
      <c r="F8" s="0" t="n">
        <v>5</v>
      </c>
      <c r="G8" s="0" t="str">
        <f aca="false">INDEX(Annual_Purchased_CY!$A$3:$A$71,MATCH(F8,Annual_Purchased_CY!$L$3:$L$71,0))</f>
        <v>TAMIL NADU</v>
      </c>
      <c r="H8" s="2" t="n">
        <f aca="false">INDEX(Annual_Purchased_CY!$C$3:$C$71,MATCH(G8,Annual_Purchased_CY!$A$3:$A$71,0))</f>
        <v>5088.41</v>
      </c>
      <c r="I8" s="3" t="n">
        <f aca="false">IF(H$20=0,0,H8/H$20*100)</f>
        <v>7.74759079694482</v>
      </c>
      <c r="K8" s="0" t="n">
        <v>5</v>
      </c>
      <c r="L8" s="0" t="str">
        <f aca="false">INDEX(Annual_Purchased_CY!$A$3:$A$71,MATCH(K8,Annual_Purchased_CY!$M$3:$M$71,0))</f>
        <v>MAHARASHTRA</v>
      </c>
      <c r="M8" s="2" t="n">
        <f aca="false">INDEX(Annual_Purchased_CY!$D$3:$D$71,MATCH(L8,Annual_Purchased_CY!$A$3:$A$71,0))</f>
        <v>3696.3</v>
      </c>
      <c r="N8" s="3" t="n">
        <f aca="false">IF(M$20=0,0,M8/M$20*100)</f>
        <v>6.87138995486555</v>
      </c>
      <c r="P8" s="0" t="n">
        <v>5</v>
      </c>
      <c r="Q8" s="0" t="str">
        <f aca="false">INDEX(Annual_Purchased_CY!$A$3:$A$71,MATCH(P8,Annual_Purchased_CY!$N$3:$N$71,0))</f>
        <v>ANDHRA PRADESH</v>
      </c>
      <c r="R8" s="2" t="n">
        <f aca="false">INDEX(Annual_Purchased_CY!$E$3:$E$71,MATCH(Q8,Annual_Purchased_CY!$A$3:$A$71,0))</f>
        <v>4236.12</v>
      </c>
      <c r="S8" s="3" t="n">
        <f aca="false">IF(R$20=0,0,R8/R$20*100)</f>
        <v>8.01102055241343</v>
      </c>
      <c r="U8" s="0" t="n">
        <v>5</v>
      </c>
      <c r="V8" s="0" t="str">
        <f aca="false">INDEX(Annual_Purchased_CY!$A$3:$A$71,MATCH(U8,Annual_Purchased_CY!$O$3:$O$71,0))</f>
        <v>RAJASTHAN</v>
      </c>
      <c r="W8" s="2" t="n">
        <f aca="false">INDEX(Annual_Purchased_CY!$F$3:$F$71,MATCH(V8,Annual_Purchased_CY!$A$3:$A$71,0))</f>
        <v>3538.04</v>
      </c>
      <c r="X8" s="3" t="n">
        <f aca="false">IF(W$20=0,0,W8/W$20*100)</f>
        <v>5.9656736523387</v>
      </c>
      <c r="Z8" s="0" t="n">
        <v>5</v>
      </c>
      <c r="AA8" s="0" t="str">
        <f aca="false">INDEX(Annual_Purchased_CY!$A$3:$A$71,MATCH(Z8,Annual_Purchased_CY!$P$3:$P$71,0))</f>
        <v>UTTAR PRADESH</v>
      </c>
      <c r="AB8" s="2" t="n">
        <f aca="false">INDEX(Annual_Purchased_CY!$G$3:$G$71,MATCH(AA8,Annual_Purchased_CY!$A$3:$A$71,0))</f>
        <v>3283.13</v>
      </c>
      <c r="AC8" s="3" t="n">
        <f aca="false">IF(AB$20=0,0,AB8/AB$20*100)</f>
        <v>5.43074597564244</v>
      </c>
      <c r="AE8" s="0" t="n">
        <v>5</v>
      </c>
      <c r="AF8" s="0" t="str">
        <f aca="false">INDEX(Annual_Purchased_CY!$A$3:$A$71,MATCH(AE8,Annual_Purchased_CY!$Q$3:$Q$71,0))</f>
        <v>MAHARASHTRA</v>
      </c>
      <c r="AG8" s="2" t="n">
        <f aca="false">INDEX(Annual_Purchased_CY!$H$3:$H$71,MATCH(AF8,Annual_Purchased_CY!$A$3:$A$71,0))</f>
        <v>1175.37</v>
      </c>
      <c r="AH8" s="3" t="n">
        <f aca="false">IF(AG$20=0,0,AG8/AG$20*100)</f>
        <v>6.0013326423336</v>
      </c>
    </row>
    <row r="9" customFormat="false" ht="15" hidden="false" customHeight="false" outlineLevel="0" collapsed="false">
      <c r="A9" s="0" t="n">
        <v>6</v>
      </c>
      <c r="B9" s="0" t="str">
        <f aca="false">INDEX(Annual_Purchased_CY!$A$3:$A$71,MATCH(A9,Annual_Purchased_CY!$K$3:$K$71,0))</f>
        <v>PUNJAB</v>
      </c>
      <c r="C9" s="2" t="n">
        <f aca="false">INDEX(Annual_Purchased_CY!$B$3:$B$71,MATCH(B9,Annual_Purchased_CY!$A$3:$A$71,0))</f>
        <v>3537.9</v>
      </c>
      <c r="D9" s="3" t="n">
        <f aca="false">IF(C$20=0,0,C9/C$20*100)</f>
        <v>6.26994525428111</v>
      </c>
      <c r="F9" s="0" t="n">
        <v>6</v>
      </c>
      <c r="G9" s="0" t="str">
        <f aca="false">INDEX(Annual_Purchased_CY!$A$3:$A$71,MATCH(F9,Annual_Purchased_CY!$L$3:$L$71,0))</f>
        <v>PUNJAB</v>
      </c>
      <c r="H9" s="2" t="n">
        <f aca="false">INDEX(Annual_Purchased_CY!$C$3:$C$71,MATCH(G9,Annual_Purchased_CY!$A$3:$A$71,0))</f>
        <v>4809.92</v>
      </c>
      <c r="I9" s="3" t="n">
        <f aca="false">IF(H$20=0,0,H9/H$20*100)</f>
        <v>7.32356314173599</v>
      </c>
      <c r="K9" s="0" t="n">
        <v>6</v>
      </c>
      <c r="L9" s="0" t="str">
        <f aca="false">INDEX(Annual_Purchased_CY!$A$3:$A$71,MATCH(K9,Annual_Purchased_CY!$M$3:$M$71,0))</f>
        <v>UTTAR PRADESH</v>
      </c>
      <c r="M9" s="2" t="n">
        <f aca="false">INDEX(Annual_Purchased_CY!$D$3:$D$71,MATCH(L9,Annual_Purchased_CY!$A$3:$A$71,0))</f>
        <v>3380.9</v>
      </c>
      <c r="N9" s="3" t="n">
        <f aca="false">IF(M$20=0,0,M9/M$20*100)</f>
        <v>6.28506406363253</v>
      </c>
      <c r="P9" s="0" t="n">
        <v>6</v>
      </c>
      <c r="Q9" s="0" t="str">
        <f aca="false">INDEX(Annual_Purchased_CY!$A$3:$A$71,MATCH(P9,Annual_Purchased_CY!$N$3:$N$71,0))</f>
        <v>PUNJAB</v>
      </c>
      <c r="R9" s="2" t="n">
        <f aca="false">INDEX(Annual_Purchased_CY!$E$3:$E$71,MATCH(Q9,Annual_Purchased_CY!$A$3:$A$71,0))</f>
        <v>2983.87</v>
      </c>
      <c r="S9" s="3" t="n">
        <f aca="false">IF(R$20=0,0,R9/R$20*100)</f>
        <v>5.64286278380449</v>
      </c>
      <c r="U9" s="0" t="n">
        <v>6</v>
      </c>
      <c r="V9" s="0" t="str">
        <f aca="false">INDEX(Annual_Purchased_CY!$A$3:$A$71,MATCH(U9,Annual_Purchased_CY!$O$3:$O$71,0))</f>
        <v>PUNJAB</v>
      </c>
      <c r="W9" s="2" t="n">
        <f aca="false">INDEX(Annual_Purchased_CY!$F$3:$F$71,MATCH(V9,Annual_Purchased_CY!$A$3:$A$71,0))</f>
        <v>3205.87</v>
      </c>
      <c r="X9" s="3" t="n">
        <f aca="false">IF(W$20=0,0,W9/W$20*100)</f>
        <v>5.40558450210373</v>
      </c>
      <c r="Z9" s="0" t="n">
        <v>6</v>
      </c>
      <c r="AA9" s="0" t="str">
        <f aca="false">INDEX(Annual_Purchased_CY!$A$3:$A$71,MATCH(Z9,Annual_Purchased_CY!$P$3:$P$71,0))</f>
        <v>TAMIL NADU</v>
      </c>
      <c r="AB9" s="2" t="n">
        <f aca="false">INDEX(Annual_Purchased_CY!$G$3:$G$71,MATCH(AA9,Annual_Purchased_CY!$A$3:$A$71,0))</f>
        <v>2623.29</v>
      </c>
      <c r="AC9" s="3" t="n">
        <f aca="false">IF(AB$20=0,0,AB9/AB$20*100)</f>
        <v>4.33928038501158</v>
      </c>
      <c r="AE9" s="0" t="n">
        <v>6</v>
      </c>
      <c r="AF9" s="0" t="str">
        <f aca="false">INDEX(Annual_Purchased_CY!$A$3:$A$71,MATCH(AE9,Annual_Purchased_CY!$Q$3:$Q$71,0))</f>
        <v>UTTAR PRADESH</v>
      </c>
      <c r="AG9" s="2" t="n">
        <f aca="false">INDEX(Annual_Purchased_CY!$H$3:$H$71,MATCH(AF9,Annual_Purchased_CY!$A$3:$A$71,0))</f>
        <v>791.95</v>
      </c>
      <c r="AH9" s="3" t="n">
        <f aca="false">IF(AG$20=0,0,AG9/AG$20*100)</f>
        <v>4.04362488926559</v>
      </c>
    </row>
    <row r="10" customFormat="false" ht="15" hidden="false" customHeight="false" outlineLevel="0" collapsed="false">
      <c r="A10" s="0" t="n">
        <v>7</v>
      </c>
      <c r="B10" s="0" t="str">
        <f aca="false">INDEX(Annual_Purchased_CY!$A$3:$A$71,MATCH(A10,Annual_Purchased_CY!$K$3:$K$71,0))</f>
        <v>HARYANA</v>
      </c>
      <c r="C10" s="2" t="n">
        <f aca="false">INDEX(Annual_Purchased_CY!$B$3:$B$71,MATCH(B10,Annual_Purchased_CY!$A$3:$A$71,0))</f>
        <v>2721.12</v>
      </c>
      <c r="D10" s="3" t="n">
        <f aca="false">IF(C$20=0,0,C10/C$20*100)</f>
        <v>4.82242952890964</v>
      </c>
      <c r="F10" s="0" t="n">
        <v>7</v>
      </c>
      <c r="G10" s="0" t="str">
        <f aca="false">INDEX(Annual_Purchased_CY!$A$3:$A$71,MATCH(F10,Annual_Purchased_CY!$L$3:$L$71,0))</f>
        <v>HARYANA</v>
      </c>
      <c r="H10" s="2" t="n">
        <f aca="false">INDEX(Annual_Purchased_CY!$C$3:$C$71,MATCH(G10,Annual_Purchased_CY!$A$3:$A$71,0))</f>
        <v>3040.68</v>
      </c>
      <c r="I10" s="3" t="n">
        <f aca="false">IF(H$20=0,0,H10/H$20*100)</f>
        <v>4.62972606068579</v>
      </c>
      <c r="K10" s="0" t="n">
        <v>7</v>
      </c>
      <c r="L10" s="0" t="str">
        <f aca="false">INDEX(Annual_Purchased_CY!$A$3:$A$71,MATCH(K10,Annual_Purchased_CY!$M$3:$M$71,0))</f>
        <v>RAJASTHAN</v>
      </c>
      <c r="M10" s="2" t="n">
        <f aca="false">INDEX(Annual_Purchased_CY!$D$3:$D$71,MATCH(L10,Annual_Purchased_CY!$A$3:$A$71,0))</f>
        <v>3193.04</v>
      </c>
      <c r="N10" s="3" t="n">
        <f aca="false">IF(M$20=0,0,M10/M$20*100)</f>
        <v>5.93583393704079</v>
      </c>
      <c r="P10" s="0" t="n">
        <v>7</v>
      </c>
      <c r="Q10" s="0" t="str">
        <f aca="false">INDEX(Annual_Purchased_CY!$A$3:$A$71,MATCH(P10,Annual_Purchased_CY!$N$3:$N$71,0))</f>
        <v>UTTAR PRADESH</v>
      </c>
      <c r="R10" s="2" t="n">
        <f aca="false">INDEX(Annual_Purchased_CY!$E$3:$E$71,MATCH(Q10,Annual_Purchased_CY!$A$3:$A$71,0))</f>
        <v>2878.16</v>
      </c>
      <c r="S10" s="3" t="n">
        <f aca="false">IF(R$20=0,0,R10/R$20*100)</f>
        <v>5.44295225657778</v>
      </c>
      <c r="U10" s="0" t="n">
        <v>7</v>
      </c>
      <c r="V10" s="0" t="str">
        <f aca="false">INDEX(Annual_Purchased_CY!$A$3:$A$71,MATCH(U10,Annual_Purchased_CY!$O$3:$O$71,0))</f>
        <v>ANDHRA PRADESH</v>
      </c>
      <c r="W10" s="2" t="n">
        <f aca="false">INDEX(Annual_Purchased_CY!$F$3:$F$71,MATCH(V10,Annual_Purchased_CY!$A$3:$A$71,0))</f>
        <v>2658.28</v>
      </c>
      <c r="X10" s="3" t="n">
        <f aca="false">IF(W$20=0,0,W10/W$20*100)</f>
        <v>4.48226446183167</v>
      </c>
      <c r="Z10" s="0" t="n">
        <v>7</v>
      </c>
      <c r="AA10" s="0" t="str">
        <f aca="false">INDEX(Annual_Purchased_CY!$A$3:$A$71,MATCH(Z10,Annual_Purchased_CY!$P$3:$P$71,0))</f>
        <v>ANDHRA PRADESH</v>
      </c>
      <c r="AB10" s="2" t="n">
        <f aca="false">INDEX(Annual_Purchased_CY!$G$3:$G$71,MATCH(AA10,Annual_Purchased_CY!$A$3:$A$71,0))</f>
        <v>2468.6</v>
      </c>
      <c r="AC10" s="3" t="n">
        <f aca="false">IF(AB$20=0,0,AB10/AB$20*100)</f>
        <v>4.08340197173762</v>
      </c>
      <c r="AE10" s="0" t="n">
        <v>7</v>
      </c>
      <c r="AF10" s="0" t="str">
        <f aca="false">INDEX(Annual_Purchased_CY!$A$3:$A$71,MATCH(AE10,Annual_Purchased_CY!$Q$3:$Q$71,0))</f>
        <v>KARNATAKA</v>
      </c>
      <c r="AG10" s="2" t="n">
        <f aca="false">INDEX(Annual_Purchased_CY!$H$3:$H$71,MATCH(AF10,Annual_Purchased_CY!$A$3:$A$71,0))</f>
        <v>713.69</v>
      </c>
      <c r="AH10" s="3" t="n">
        <f aca="false">IF(AG$20=0,0,AG10/AG$20*100)</f>
        <v>3.64403642555712</v>
      </c>
    </row>
    <row r="11" customFormat="false" ht="15" hidden="false" customHeight="false" outlineLevel="0" collapsed="false">
      <c r="A11" s="0" t="n">
        <v>8</v>
      </c>
      <c r="B11" s="0" t="str">
        <f aca="false">INDEX(Annual_Purchased_CY!$A$3:$A$71,MATCH(A11,Annual_Purchased_CY!$K$3:$K$71,0))</f>
        <v>RAJASTHAN</v>
      </c>
      <c r="C11" s="2" t="n">
        <f aca="false">INDEX(Annual_Purchased_CY!$B$3:$B$71,MATCH(B11,Annual_Purchased_CY!$A$3:$A$71,0))</f>
        <v>2479.18</v>
      </c>
      <c r="D11" s="3" t="n">
        <f aca="false">IF(C$20=0,0,C11/C$20*100)</f>
        <v>4.39365806707613</v>
      </c>
      <c r="F11" s="0" t="n">
        <v>8</v>
      </c>
      <c r="G11" s="0" t="str">
        <f aca="false">INDEX(Annual_Purchased_CY!$A$3:$A$71,MATCH(F11,Annual_Purchased_CY!$L$3:$L$71,0))</f>
        <v>RAJASTHAN</v>
      </c>
      <c r="H11" s="2" t="n">
        <f aca="false">INDEX(Annual_Purchased_CY!$C$3:$C$71,MATCH(G11,Annual_Purchased_CY!$A$3:$A$71,0))</f>
        <v>2777.86</v>
      </c>
      <c r="I11" s="3" t="n">
        <f aca="false">IF(H$20=0,0,H11/H$20*100)</f>
        <v>4.22955747889835</v>
      </c>
      <c r="K11" s="0" t="n">
        <v>8</v>
      </c>
      <c r="L11" s="0" t="str">
        <f aca="false">INDEX(Annual_Purchased_CY!$A$3:$A$71,MATCH(K11,Annual_Purchased_CY!$M$3:$M$71,0))</f>
        <v>PUNJAB</v>
      </c>
      <c r="M11" s="2" t="n">
        <f aca="false">INDEX(Annual_Purchased_CY!$D$3:$D$71,MATCH(L11,Annual_Purchased_CY!$A$3:$A$71,0))</f>
        <v>2826.62</v>
      </c>
      <c r="N11" s="3" t="n">
        <f aca="false">IF(M$20=0,0,M11/M$20*100)</f>
        <v>5.25466230398562</v>
      </c>
      <c r="P11" s="0" t="n">
        <v>8</v>
      </c>
      <c r="Q11" s="0" t="str">
        <f aca="false">INDEX(Annual_Purchased_CY!$A$3:$A$71,MATCH(P11,Annual_Purchased_CY!$N$3:$N$71,0))</f>
        <v>JAMMU &amp; KASHMIR</v>
      </c>
      <c r="R11" s="2" t="n">
        <f aca="false">INDEX(Annual_Purchased_CY!$E$3:$E$71,MATCH(Q11,Annual_Purchased_CY!$A$3:$A$71,0))</f>
        <v>2535.13</v>
      </c>
      <c r="S11" s="3" t="n">
        <f aca="false">IF(R$20=0,0,R11/R$20*100)</f>
        <v>4.79424061004879</v>
      </c>
      <c r="U11" s="0" t="n">
        <v>8</v>
      </c>
      <c r="V11" s="0" t="str">
        <f aca="false">INDEX(Annual_Purchased_CY!$A$3:$A$71,MATCH(U11,Annual_Purchased_CY!$O$3:$O$71,0))</f>
        <v>TAMIL NADU</v>
      </c>
      <c r="W11" s="2" t="n">
        <f aca="false">INDEX(Annual_Purchased_CY!$F$3:$F$71,MATCH(V11,Annual_Purchased_CY!$A$3:$A$71,0))</f>
        <v>2592.55</v>
      </c>
      <c r="X11" s="3" t="n">
        <f aca="false">IF(W$20=0,0,W11/W$20*100)</f>
        <v>4.37143368287829</v>
      </c>
      <c r="Z11" s="0" t="n">
        <v>8</v>
      </c>
      <c r="AA11" s="0" t="str">
        <f aca="false">INDEX(Annual_Purchased_CY!$A$3:$A$71,MATCH(Z11,Annual_Purchased_CY!$P$3:$P$71,0))</f>
        <v>KARNATAKA</v>
      </c>
      <c r="AB11" s="2" t="n">
        <f aca="false">INDEX(Annual_Purchased_CY!$G$3:$G$71,MATCH(AA11,Annual_Purchased_CY!$A$3:$A$71,0))</f>
        <v>1787.51</v>
      </c>
      <c r="AC11" s="3" t="n">
        <f aca="false">IF(AB$20=0,0,AB11/AB$20*100)</f>
        <v>2.95678597524942</v>
      </c>
      <c r="AE11" s="0" t="n">
        <v>8</v>
      </c>
      <c r="AF11" s="0" t="str">
        <f aca="false">INDEX(Annual_Purchased_CY!$A$3:$A$71,MATCH(AE11,Annual_Purchased_CY!$Q$3:$Q$71,0))</f>
        <v>UTTARAKHAND</v>
      </c>
      <c r="AG11" s="2" t="n">
        <f aca="false">INDEX(Annual_Purchased_CY!$H$3:$H$71,MATCH(AF11,Annual_Purchased_CY!$A$3:$A$71,0))</f>
        <v>665.29</v>
      </c>
      <c r="AH11" s="3" t="n">
        <f aca="false">IF(AG$20=0,0,AG11/AG$20*100)</f>
        <v>3.39691041426795</v>
      </c>
    </row>
    <row r="12" customFormat="false" ht="15" hidden="false" customHeight="false" outlineLevel="0" collapsed="false">
      <c r="A12" s="0" t="n">
        <v>9</v>
      </c>
      <c r="B12" s="0" t="str">
        <f aca="false">INDEX(Annual_Purchased_CY!$A$3:$A$71,MATCH(A12,Annual_Purchased_CY!$K$3:$K$71,0))</f>
        <v>UTTAR PRADESH</v>
      </c>
      <c r="C12" s="2" t="n">
        <f aca="false">INDEX(Annual_Purchased_CY!$B$3:$B$71,MATCH(B12,Annual_Purchased_CY!$A$3:$A$71,0))</f>
        <v>2290.11</v>
      </c>
      <c r="D12" s="3" t="n">
        <f aca="false">IF(C$20=0,0,C12/C$20*100)</f>
        <v>4.05858399793146</v>
      </c>
      <c r="F12" s="0" t="n">
        <v>9</v>
      </c>
      <c r="G12" s="0" t="str">
        <f aca="false">INDEX(Annual_Purchased_CY!$A$3:$A$71,MATCH(F12,Annual_Purchased_CY!$L$3:$L$71,0))</f>
        <v>UTTAR PRADESH</v>
      </c>
      <c r="H12" s="2" t="n">
        <f aca="false">INDEX(Annual_Purchased_CY!$C$3:$C$71,MATCH(G12,Annual_Purchased_CY!$A$3:$A$71,0))</f>
        <v>2164.85</v>
      </c>
      <c r="I12" s="3" t="n">
        <f aca="false">IF(H$20=0,0,H12/H$20*100)</f>
        <v>3.2961911356919</v>
      </c>
      <c r="K12" s="0" t="n">
        <v>9</v>
      </c>
      <c r="L12" s="0" t="str">
        <f aca="false">INDEX(Annual_Purchased_CY!$A$3:$A$71,MATCH(K12,Annual_Purchased_CY!$M$3:$M$71,0))</f>
        <v>HARYANA</v>
      </c>
      <c r="M12" s="2" t="n">
        <f aca="false">INDEX(Annual_Purchased_CY!$D$3:$D$71,MATCH(L12,Annual_Purchased_CY!$A$3:$A$71,0))</f>
        <v>2667.27</v>
      </c>
      <c r="N12" s="3" t="n">
        <f aca="false">IF(M$20=0,0,M12/M$20*100)</f>
        <v>4.9584320225399</v>
      </c>
      <c r="P12" s="0" t="n">
        <v>9</v>
      </c>
      <c r="Q12" s="0" t="str">
        <f aca="false">INDEX(Annual_Purchased_CY!$A$3:$A$71,MATCH(P12,Annual_Purchased_CY!$N$3:$N$71,0))</f>
        <v>RAJASTHAN</v>
      </c>
      <c r="R12" s="2" t="n">
        <f aca="false">INDEX(Annual_Purchased_CY!$E$3:$E$71,MATCH(Q12,Annual_Purchased_CY!$A$3:$A$71,0))</f>
        <v>2236.65</v>
      </c>
      <c r="S12" s="3" t="n">
        <f aca="false">IF(R$20=0,0,R12/R$20*100)</f>
        <v>4.22977845730421</v>
      </c>
      <c r="U12" s="0" t="n">
        <v>9</v>
      </c>
      <c r="V12" s="0" t="str">
        <f aca="false">INDEX(Annual_Purchased_CY!$A$3:$A$71,MATCH(U12,Annual_Purchased_CY!$O$3:$O$71,0))</f>
        <v>UTTARAKHAND</v>
      </c>
      <c r="W12" s="2" t="n">
        <f aca="false">INDEX(Annual_Purchased_CY!$F$3:$F$71,MATCH(V12,Annual_Purchased_CY!$A$3:$A$71,0))</f>
        <v>2141.38</v>
      </c>
      <c r="X12" s="3" t="n">
        <f aca="false">IF(W$20=0,0,W12/W$20*100)</f>
        <v>3.6106924301718</v>
      </c>
      <c r="Z12" s="0" t="n">
        <v>9</v>
      </c>
      <c r="AA12" s="0" t="str">
        <f aca="false">INDEX(Annual_Purchased_CY!$A$3:$A$71,MATCH(Z12,Annual_Purchased_CY!$P$3:$P$71,0))</f>
        <v>PUNJAB</v>
      </c>
      <c r="AB12" s="2" t="n">
        <f aca="false">INDEX(Annual_Purchased_CY!$G$3:$G$71,MATCH(AA12,Annual_Purchased_CY!$A$3:$A$71,0))</f>
        <v>1736.26</v>
      </c>
      <c r="AC12" s="3" t="n">
        <f aca="false">IF(AB$20=0,0,AB12/AB$20*100)</f>
        <v>2.87201146700525</v>
      </c>
      <c r="AE12" s="0" t="n">
        <v>9</v>
      </c>
      <c r="AF12" s="0" t="str">
        <f aca="false">INDEX(Annual_Purchased_CY!$A$3:$A$71,MATCH(AE12,Annual_Purchased_CY!$Q$3:$Q$71,0))</f>
        <v>TAMIL NADU</v>
      </c>
      <c r="AG12" s="2" t="n">
        <f aca="false">INDEX(Annual_Purchased_CY!$H$3:$H$71,MATCH(AF12,Annual_Purchased_CY!$A$3:$A$71,0))</f>
        <v>605.46</v>
      </c>
      <c r="AH12" s="3" t="n">
        <f aca="false">IF(AG$20=0,0,AG12/AG$20*100)</f>
        <v>3.09142385940368</v>
      </c>
    </row>
    <row r="13" customFormat="false" ht="15" hidden="false" customHeight="false" outlineLevel="0" collapsed="false">
      <c r="A13" s="0" t="n">
        <v>10</v>
      </c>
      <c r="B13" s="0" t="str">
        <f aca="false">INDEX(Annual_Purchased_CY!$A$3:$A$71,MATCH(A13,Annual_Purchased_CY!$K$3:$K$71,0))</f>
        <v>DELHI</v>
      </c>
      <c r="C13" s="2" t="n">
        <f aca="false">INDEX(Annual_Purchased_CY!$B$3:$B$71,MATCH(B13,Annual_Purchased_CY!$A$3:$A$71,0))</f>
        <v>2116.35</v>
      </c>
      <c r="D13" s="3" t="n">
        <f aca="false">IF(C$20=0,0,C13/C$20*100)</f>
        <v>3.7506426521094</v>
      </c>
      <c r="F13" s="0" t="n">
        <v>10</v>
      </c>
      <c r="G13" s="0" t="str">
        <f aca="false">INDEX(Annual_Purchased_CY!$A$3:$A$71,MATCH(F13,Annual_Purchased_CY!$L$3:$L$71,0))</f>
        <v>JAMMU &amp; KASHMIR</v>
      </c>
      <c r="H13" s="2" t="n">
        <f aca="false">INDEX(Annual_Purchased_CY!$C$3:$C$71,MATCH(G13,Annual_Purchased_CY!$A$3:$A$71,0))</f>
        <v>1844.08</v>
      </c>
      <c r="I13" s="3" t="n">
        <f aca="false">IF(H$20=0,0,H13/H$20*100)</f>
        <v>2.8077881375184</v>
      </c>
      <c r="K13" s="0" t="n">
        <v>10</v>
      </c>
      <c r="L13" s="0" t="str">
        <f aca="false">INDEX(Annual_Purchased_CY!$A$3:$A$71,MATCH(K13,Annual_Purchased_CY!$M$3:$M$71,0))</f>
        <v>WEST BENGAL</v>
      </c>
      <c r="M13" s="2" t="n">
        <f aca="false">INDEX(Annual_Purchased_CY!$D$3:$D$71,MATCH(L13,Annual_Purchased_CY!$A$3:$A$71,0))</f>
        <v>2192.79</v>
      </c>
      <c r="N13" s="3" t="n">
        <f aca="false">IF(M$20=0,0,M13/M$20*100)</f>
        <v>4.07637777754231</v>
      </c>
      <c r="P13" s="0" t="n">
        <v>10</v>
      </c>
      <c r="Q13" s="0" t="str">
        <f aca="false">INDEX(Annual_Purchased_CY!$A$3:$A$71,MATCH(P13,Annual_Purchased_CY!$N$3:$N$71,0))</f>
        <v>TAMIL NADU</v>
      </c>
      <c r="R13" s="2" t="n">
        <f aca="false">INDEX(Annual_Purchased_CY!$E$3:$E$71,MATCH(Q13,Annual_Purchased_CY!$A$3:$A$71,0))</f>
        <v>1900.91</v>
      </c>
      <c r="S13" s="3" t="n">
        <f aca="false">IF(R$20=0,0,R13/R$20*100)</f>
        <v>3.59485309157631</v>
      </c>
      <c r="U13" s="0" t="n">
        <v>10</v>
      </c>
      <c r="V13" s="0" t="str">
        <f aca="false">INDEX(Annual_Purchased_CY!$A$3:$A$71,MATCH(U13,Annual_Purchased_CY!$O$3:$O$71,0))</f>
        <v>WEST BENGAL</v>
      </c>
      <c r="W13" s="2" t="n">
        <f aca="false">INDEX(Annual_Purchased_CY!$F$3:$F$71,MATCH(V13,Annual_Purchased_CY!$A$3:$A$71,0))</f>
        <v>1827.2</v>
      </c>
      <c r="X13" s="3" t="n">
        <f aca="false">IF(W$20=0,0,W13/W$20*100)</f>
        <v>3.08093715660458</v>
      </c>
      <c r="Z13" s="0" t="n">
        <v>10</v>
      </c>
      <c r="AA13" s="0" t="str">
        <f aca="false">INDEX(Annual_Purchased_CY!$A$3:$A$71,MATCH(Z13,Annual_Purchased_CY!$P$3:$P$71,0))</f>
        <v>UTTARAKHAND</v>
      </c>
      <c r="AB13" s="2" t="n">
        <f aca="false">INDEX(Annual_Purchased_CY!$G$3:$G$71,MATCH(AA13,Annual_Purchased_CY!$A$3:$A$71,0))</f>
        <v>1434.15</v>
      </c>
      <c r="AC13" s="3" t="n">
        <f aca="false">IF(AB$20=0,0,AB13/AB$20*100)</f>
        <v>2.37228021460241</v>
      </c>
      <c r="AE13" s="0" t="n">
        <v>10</v>
      </c>
      <c r="AF13" s="0" t="str">
        <f aca="false">INDEX(Annual_Purchased_CY!$A$3:$A$71,MATCH(AE13,Annual_Purchased_CY!$Q$3:$Q$71,0))</f>
        <v>MADHYA PRADESH</v>
      </c>
      <c r="AG13" s="2" t="n">
        <f aca="false">INDEX(Annual_Purchased_CY!$H$3:$H$71,MATCH(AF13,Annual_Purchased_CY!$A$3:$A$71,0))</f>
        <v>542.57</v>
      </c>
      <c r="AH13" s="3" t="n">
        <f aca="false">IF(AG$20=0,0,AG13/AG$20*100)</f>
        <v>2.77031322200749</v>
      </c>
    </row>
    <row r="14" customFormat="false" ht="15" hidden="false" customHeight="false" outlineLevel="0" collapsed="false">
      <c r="A14" s="0" t="n">
        <v>11</v>
      </c>
      <c r="B14" s="0" t="str">
        <f aca="false">INDEX(Annual_Purchased_CY!$A$3:$A$71,MATCH(A14,Annual_Purchased_CY!$K$3:$K$71,0))</f>
        <v>UTTARAKHAND</v>
      </c>
      <c r="C14" s="2" t="n">
        <f aca="false">INDEX(Annual_Purchased_CY!$B$3:$B$71,MATCH(B14,Annual_Purchased_CY!$A$3:$A$71,0))</f>
        <v>1754.74</v>
      </c>
      <c r="D14" s="3" t="n">
        <f aca="false">IF(C$20=0,0,C14/C$20*100)</f>
        <v>3.10978934834146</v>
      </c>
      <c r="F14" s="0" t="n">
        <v>11</v>
      </c>
      <c r="G14" s="0" t="str">
        <f aca="false">INDEX(Annual_Purchased_CY!$A$3:$A$71,MATCH(F14,Annual_Purchased_CY!$L$3:$L$71,0))</f>
        <v>UTTARAKHAND</v>
      </c>
      <c r="H14" s="2" t="n">
        <f aca="false">INDEX(Annual_Purchased_CY!$C$3:$C$71,MATCH(G14,Annual_Purchased_CY!$A$3:$A$71,0))</f>
        <v>1363.74</v>
      </c>
      <c r="I14" s="3" t="n">
        <f aca="false">IF(H$20=0,0,H14/H$20*100)</f>
        <v>2.07642455569137</v>
      </c>
      <c r="K14" s="0" t="n">
        <v>11</v>
      </c>
      <c r="L14" s="0" t="str">
        <f aca="false">INDEX(Annual_Purchased_CY!$A$3:$A$71,MATCH(K14,Annual_Purchased_CY!$M$3:$M$71,0))</f>
        <v>JAMMU &amp; KASHMIR</v>
      </c>
      <c r="M14" s="2" t="n">
        <f aca="false">INDEX(Annual_Purchased_CY!$D$3:$D$71,MATCH(L14,Annual_Purchased_CY!$A$3:$A$71,0))</f>
        <v>2117.7</v>
      </c>
      <c r="N14" s="3" t="n">
        <f aca="false">IF(M$20=0,0,M14/M$20*100)</f>
        <v>3.93678611244184</v>
      </c>
      <c r="P14" s="0" t="n">
        <v>11</v>
      </c>
      <c r="Q14" s="0" t="str">
        <f aca="false">INDEX(Annual_Purchased_CY!$A$3:$A$71,MATCH(P14,Annual_Purchased_CY!$N$3:$N$71,0))</f>
        <v>UTTARAKHAND</v>
      </c>
      <c r="R14" s="2" t="n">
        <f aca="false">INDEX(Annual_Purchased_CY!$E$3:$E$71,MATCH(Q14,Annual_Purchased_CY!$A$3:$A$71,0))</f>
        <v>1345.48</v>
      </c>
      <c r="S14" s="3" t="n">
        <f aca="false">IF(R$20=0,0,R14/R$20*100)</f>
        <v>2.54446709084285</v>
      </c>
      <c r="U14" s="0" t="n">
        <v>11</v>
      </c>
      <c r="V14" s="0" t="str">
        <f aca="false">INDEX(Annual_Purchased_CY!$A$3:$A$71,MATCH(U14,Annual_Purchased_CY!$O$3:$O$71,0))</f>
        <v>DNH &amp; DD (UT)</v>
      </c>
      <c r="W14" s="2" t="n">
        <f aca="false">INDEX(Annual_Purchased_CY!$F$3:$F$71,MATCH(V14,Annual_Purchased_CY!$A$3:$A$71,0))</f>
        <v>1697.12</v>
      </c>
      <c r="X14" s="3" t="n">
        <f aca="false">IF(W$20=0,0,W14/W$20*100)</f>
        <v>2.86160248862564</v>
      </c>
      <c r="Z14" s="0" t="n">
        <v>11</v>
      </c>
      <c r="AA14" s="0" t="str">
        <f aca="false">INDEX(Annual_Purchased_CY!$A$3:$A$71,MATCH(Z14,Annual_Purchased_CY!$P$3:$P$71,0))</f>
        <v>MADHYA PRADESH</v>
      </c>
      <c r="AB14" s="2" t="n">
        <f aca="false">INDEX(Annual_Purchased_CY!$G$3:$G$71,MATCH(AA14,Annual_Purchased_CY!$A$3:$A$71,0))</f>
        <v>1219.09</v>
      </c>
      <c r="AC14" s="3" t="n">
        <f aca="false">IF(AB$20=0,0,AB14/AB$20*100)</f>
        <v>2.01654156595869</v>
      </c>
      <c r="AE14" s="0" t="n">
        <v>11</v>
      </c>
      <c r="AF14" s="0" t="str">
        <f aca="false">INDEX(Annual_Purchased_CY!$A$3:$A$71,MATCH(AE14,Annual_Purchased_CY!$Q$3:$Q$71,0))</f>
        <v>ANDHRA PRADESH</v>
      </c>
      <c r="AG14" s="2" t="n">
        <f aca="false">INDEX(Annual_Purchased_CY!$H$3:$H$71,MATCH(AF14,Annual_Purchased_CY!$A$3:$A$71,0))</f>
        <v>510.45</v>
      </c>
      <c r="AH14" s="3" t="n">
        <f aca="false">IF(AG$20=0,0,AG14/AG$20*100)</f>
        <v>2.60631141451559</v>
      </c>
    </row>
    <row r="15" customFormat="false" ht="15" hidden="false" customHeight="false" outlineLevel="0" collapsed="false">
      <c r="A15" s="0" t="n">
        <v>12</v>
      </c>
      <c r="B15" s="0" t="str">
        <f aca="false">INDEX(Annual_Purchased_CY!$A$3:$A$71,MATCH(A15,Annual_Purchased_CY!$K$3:$K$71,0))</f>
        <v>BIHAR</v>
      </c>
      <c r="C15" s="2" t="n">
        <f aca="false">INDEX(Annual_Purchased_CY!$B$3:$B$71,MATCH(B15,Annual_Purchased_CY!$A$3:$A$71,0))</f>
        <v>1521.65</v>
      </c>
      <c r="D15" s="3" t="n">
        <f aca="false">IF(C$20=0,0,C15/C$20*100)</f>
        <v>2.69670205381069</v>
      </c>
      <c r="F15" s="0" t="n">
        <v>12</v>
      </c>
      <c r="G15" s="0" t="str">
        <f aca="false">INDEX(Annual_Purchased_CY!$A$3:$A$71,MATCH(F15,Annual_Purchased_CY!$L$3:$L$71,0))</f>
        <v>MADHYA PRADESH</v>
      </c>
      <c r="H15" s="2" t="n">
        <f aca="false">INDEX(Annual_Purchased_CY!$C$3:$C$71,MATCH(G15,Annual_Purchased_CY!$A$3:$A$71,0))</f>
        <v>1081.17</v>
      </c>
      <c r="I15" s="3" t="n">
        <f aca="false">IF(H$20=0,0,H15/H$20*100)</f>
        <v>1.64618471033836</v>
      </c>
      <c r="K15" s="0" t="n">
        <v>12</v>
      </c>
      <c r="L15" s="0" t="str">
        <f aca="false">INDEX(Annual_Purchased_CY!$A$3:$A$71,MATCH(K15,Annual_Purchased_CY!$M$3:$M$71,0))</f>
        <v>UTTARAKHAND</v>
      </c>
      <c r="M15" s="2" t="n">
        <f aca="false">INDEX(Annual_Purchased_CY!$D$3:$D$71,MATCH(L15,Annual_Purchased_CY!$A$3:$A$71,0))</f>
        <v>1514.38</v>
      </c>
      <c r="N15" s="3" t="n">
        <f aca="false">IF(M$20=0,0,M15/M$20*100)</f>
        <v>2.81521941396783</v>
      </c>
      <c r="P15" s="0" t="n">
        <v>12</v>
      </c>
      <c r="Q15" s="0" t="str">
        <f aca="false">INDEX(Annual_Purchased_CY!$A$3:$A$71,MATCH(P15,Annual_Purchased_CY!$N$3:$N$71,0))</f>
        <v>NEPAL (NEA / NVVN)</v>
      </c>
      <c r="R15" s="2" t="n">
        <f aca="false">INDEX(Annual_Purchased_CY!$E$3:$E$71,MATCH(Q15,Annual_Purchased_CY!$A$3:$A$71,0))</f>
        <v>1208.55</v>
      </c>
      <c r="S15" s="3" t="n">
        <f aca="false">IF(R$20=0,0,R15/R$20*100)</f>
        <v>2.28551572869023</v>
      </c>
      <c r="U15" s="0" t="n">
        <v>12</v>
      </c>
      <c r="V15" s="0" t="str">
        <f aca="false">INDEX(Annual_Purchased_CY!$A$3:$A$71,MATCH(U15,Annual_Purchased_CY!$O$3:$O$71,0))</f>
        <v>JAMMU &amp; KASHMIR</v>
      </c>
      <c r="W15" s="2" t="n">
        <f aca="false">INDEX(Annual_Purchased_CY!$F$3:$F$71,MATCH(V15,Annual_Purchased_CY!$A$3:$A$71,0))</f>
        <v>1542.73</v>
      </c>
      <c r="X15" s="3" t="n">
        <f aca="false">IF(W$20=0,0,W15/W$20*100)</f>
        <v>2.60127746257037</v>
      </c>
      <c r="Z15" s="0" t="n">
        <v>12</v>
      </c>
      <c r="AA15" s="0" t="str">
        <f aca="false">INDEX(Annual_Purchased_CY!$A$3:$A$71,MATCH(Z15,Annual_Purchased_CY!$P$3:$P$71,0))</f>
        <v>RAJASTHAN</v>
      </c>
      <c r="AB15" s="2" t="n">
        <f aca="false">INDEX(Annual_Purchased_CY!$G$3:$G$71,MATCH(AA15,Annual_Purchased_CY!$A$3:$A$71,0))</f>
        <v>1207.8</v>
      </c>
      <c r="AC15" s="3" t="n">
        <f aca="false">IF(AB$20=0,0,AB15/AB$20*100)</f>
        <v>1.99786636209378</v>
      </c>
      <c r="AE15" s="0" t="n">
        <v>12</v>
      </c>
      <c r="AF15" s="0" t="str">
        <f aca="false">INDEX(Annual_Purchased_CY!$A$3:$A$71,MATCH(AE15,Annual_Purchased_CY!$Q$3:$Q$71,0))</f>
        <v>PUNJAB</v>
      </c>
      <c r="AG15" s="2" t="n">
        <f aca="false">INDEX(Annual_Purchased_CY!$H$3:$H$71,MATCH(AF15,Annual_Purchased_CY!$A$3:$A$71,0))</f>
        <v>495.2</v>
      </c>
      <c r="AH15" s="3" t="n">
        <f aca="false">IF(AG$20=0,0,AG15/AG$20*100)</f>
        <v>2.52844629732221</v>
      </c>
    </row>
    <row r="16" customFormat="false" ht="15" hidden="false" customHeight="false" outlineLevel="0" collapsed="false">
      <c r="A16" s="0" t="n">
        <v>13</v>
      </c>
      <c r="B16" s="0" t="str">
        <f aca="false">INDEX(Annual_Purchased_CY!$A$3:$A$71,MATCH(A16,Annual_Purchased_CY!$K$3:$K$71,0))</f>
        <v>JAMMU &amp; KASHMIR</v>
      </c>
      <c r="C16" s="2" t="n">
        <f aca="false">INDEX(Annual_Purchased_CY!$B$3:$B$71,MATCH(B16,Annual_Purchased_CY!$A$3:$A$71,0))</f>
        <v>1481.93</v>
      </c>
      <c r="D16" s="3" t="n">
        <f aca="false">IF(C$20=0,0,C16/C$20*100)</f>
        <v>2.62630938428921</v>
      </c>
      <c r="F16" s="0" t="n">
        <v>13</v>
      </c>
      <c r="G16" s="0" t="str">
        <f aca="false">INDEX(Annual_Purchased_CY!$A$3:$A$71,MATCH(F16,Annual_Purchased_CY!$L$3:$L$71,0))</f>
        <v>BIHAR</v>
      </c>
      <c r="H16" s="2" t="n">
        <f aca="false">INDEX(Annual_Purchased_CY!$C$3:$C$71,MATCH(G16,Annual_Purchased_CY!$A$3:$A$71,0))</f>
        <v>1072.48</v>
      </c>
      <c r="I16" s="3" t="n">
        <f aca="false">IF(H$20=0,0,H16/H$20*100)</f>
        <v>1.63295335436951</v>
      </c>
      <c r="K16" s="0" t="n">
        <v>13</v>
      </c>
      <c r="L16" s="0" t="str">
        <f aca="false">INDEX(Annual_Purchased_CY!$A$3:$A$71,MATCH(K16,Annual_Purchased_CY!$M$3:$M$71,0))</f>
        <v>AM/NS INDIA (HAZIRA)</v>
      </c>
      <c r="M16" s="2" t="n">
        <f aca="false">INDEX(Annual_Purchased_CY!$D$3:$D$71,MATCH(L16,Annual_Purchased_CY!$A$3:$A$71,0))</f>
        <v>1312.89</v>
      </c>
      <c r="N16" s="3" t="n">
        <f aca="false">IF(M$20=0,0,M16/M$20*100)</f>
        <v>2.44065123443536</v>
      </c>
      <c r="P16" s="0" t="n">
        <v>13</v>
      </c>
      <c r="Q16" s="0" t="str">
        <f aca="false">INDEX(Annual_Purchased_CY!$A$3:$A$71,MATCH(P16,Annual_Purchased_CY!$N$3:$N$71,0))</f>
        <v>HARYANA</v>
      </c>
      <c r="R16" s="2" t="n">
        <f aca="false">INDEX(Annual_Purchased_CY!$E$3:$E$71,MATCH(Q16,Annual_Purchased_CY!$A$3:$A$71,0))</f>
        <v>991.87</v>
      </c>
      <c r="S16" s="3" t="n">
        <f aca="false">IF(R$20=0,0,R16/R$20*100)</f>
        <v>1.87574737149144</v>
      </c>
      <c r="U16" s="0" t="n">
        <v>13</v>
      </c>
      <c r="V16" s="0" t="str">
        <f aca="false">INDEX(Annual_Purchased_CY!$A$3:$A$71,MATCH(U16,Annual_Purchased_CY!$O$3:$O$71,0))</f>
        <v>DRUK GREEN POWER (BHUTAN)</v>
      </c>
      <c r="W16" s="2" t="n">
        <f aca="false">INDEX(Annual_Purchased_CY!$F$3:$F$71,MATCH(V16,Annual_Purchased_CY!$A$3:$A$71,0))</f>
        <v>1376.05</v>
      </c>
      <c r="X16" s="3" t="n">
        <f aca="false">IF(W$20=0,0,W16/W$20*100)</f>
        <v>2.32022962694053</v>
      </c>
      <c r="Z16" s="0" t="n">
        <v>13</v>
      </c>
      <c r="AA16" s="0" t="str">
        <f aca="false">INDEX(Annual_Purchased_CY!$A$3:$A$71,MATCH(Z16,Annual_Purchased_CY!$P$3:$P$71,0))</f>
        <v>DNH &amp; DD (UT)</v>
      </c>
      <c r="AB16" s="2" t="n">
        <f aca="false">INDEX(Annual_Purchased_CY!$G$3:$G$71,MATCH(AA16,Annual_Purchased_CY!$A$3:$A$71,0))</f>
        <v>1196.03</v>
      </c>
      <c r="AC16" s="3" t="n">
        <f aca="false">IF(AB$20=0,0,AB16/AB$20*100)</f>
        <v>1.97839717259068</v>
      </c>
      <c r="AE16" s="0" t="n">
        <v>13</v>
      </c>
      <c r="AF16" s="0" t="str">
        <f aca="false">INDEX(Annual_Purchased_CY!$A$3:$A$71,MATCH(AE16,Annual_Purchased_CY!$Q$3:$Q$71,0))</f>
        <v>RAJASTHAN</v>
      </c>
      <c r="AG16" s="2" t="n">
        <f aca="false">INDEX(Annual_Purchased_CY!$H$3:$H$71,MATCH(AF16,Annual_Purchased_CY!$A$3:$A$71,0))</f>
        <v>467.3</v>
      </c>
      <c r="AH16" s="3" t="n">
        <f aca="false">IF(AG$20=0,0,AG16/AG$20*100)</f>
        <v>2.38599142717824</v>
      </c>
    </row>
    <row r="17" customFormat="false" ht="15" hidden="false" customHeight="false" outlineLevel="0" collapsed="false">
      <c r="A17" s="0" t="n">
        <v>14</v>
      </c>
      <c r="B17" s="0" t="str">
        <f aca="false">INDEX(Annual_Purchased_CY!$A$3:$A$71,MATCH(A17,Annual_Purchased_CY!$K$3:$K$71,0))</f>
        <v>AM/NS INDIA (HAZIRA)</v>
      </c>
      <c r="C17" s="2" t="n">
        <f aca="false">INDEX(Annual_Purchased_CY!$B$3:$B$71,MATCH(B17,Annual_Purchased_CY!$A$3:$A$71,0))</f>
        <v>1010.68</v>
      </c>
      <c r="D17" s="3" t="n">
        <f aca="false">IF(C$20=0,0,C17/C$20*100)</f>
        <v>1.79114962819662</v>
      </c>
      <c r="F17" s="0" t="n">
        <v>14</v>
      </c>
      <c r="G17" s="0" t="str">
        <f aca="false">INDEX(Annual_Purchased_CY!$A$3:$A$71,MATCH(F17,Annual_Purchased_CY!$L$3:$L$71,0))</f>
        <v>ASSAM</v>
      </c>
      <c r="H17" s="2" t="n">
        <f aca="false">INDEX(Annual_Purchased_CY!$C$3:$C$71,MATCH(G17,Annual_Purchased_CY!$A$3:$A$71,0))</f>
        <v>977.13</v>
      </c>
      <c r="I17" s="3" t="n">
        <f aca="false">IF(H$20=0,0,H17/H$20*100)</f>
        <v>1.48777386166183</v>
      </c>
      <c r="K17" s="0" t="n">
        <v>14</v>
      </c>
      <c r="L17" s="0" t="str">
        <f aca="false">INDEX(Annual_Purchased_CY!$A$3:$A$71,MATCH(K17,Annual_Purchased_CY!$M$3:$M$71,0))</f>
        <v>ODISHA</v>
      </c>
      <c r="M17" s="2" t="n">
        <f aca="false">INDEX(Annual_Purchased_CY!$D$3:$D$71,MATCH(L17,Annual_Purchased_CY!$A$3:$A$71,0))</f>
        <v>1047.43</v>
      </c>
      <c r="N17" s="3" t="n">
        <f aca="false">IF(M$20=0,0,M17/M$20*100)</f>
        <v>1.94716337429993</v>
      </c>
      <c r="P17" s="0" t="n">
        <v>14</v>
      </c>
      <c r="Q17" s="0" t="str">
        <f aca="false">INDEX(Annual_Purchased_CY!$A$3:$A$71,MATCH(P17,Annual_Purchased_CY!$N$3:$N$71,0))</f>
        <v>DNH &amp; DD (UT)</v>
      </c>
      <c r="R17" s="2" t="n">
        <f aca="false">INDEX(Annual_Purchased_CY!$E$3:$E$71,MATCH(Q17,Annual_Purchased_CY!$A$3:$A$71,0))</f>
        <v>971.58</v>
      </c>
      <c r="S17" s="3" t="n">
        <f aca="false">IF(R$20=0,0,R17/R$20*100)</f>
        <v>1.83737650215618</v>
      </c>
      <c r="U17" s="0" t="n">
        <v>14</v>
      </c>
      <c r="V17" s="0" t="str">
        <f aca="false">INDEX(Annual_Purchased_CY!$A$3:$A$71,MATCH(U17,Annual_Purchased_CY!$O$3:$O$71,0))</f>
        <v>HARYANA</v>
      </c>
      <c r="W17" s="2" t="n">
        <f aca="false">INDEX(Annual_Purchased_CY!$F$3:$F$71,MATCH(V17,Annual_Purchased_CY!$A$3:$A$71,0))</f>
        <v>1288.51</v>
      </c>
      <c r="X17" s="3" t="n">
        <f aca="false">IF(W$20=0,0,W17/W$20*100)</f>
        <v>2.17262387021485</v>
      </c>
      <c r="Z17" s="0" t="n">
        <v>14</v>
      </c>
      <c r="AA17" s="0" t="str">
        <f aca="false">INDEX(Annual_Purchased_CY!$A$3:$A$71,MATCH(Z17,Annual_Purchased_CY!$P$3:$P$71,0))</f>
        <v>DELHI</v>
      </c>
      <c r="AB17" s="2" t="n">
        <f aca="false">INDEX(Annual_Purchased_CY!$G$3:$G$71,MATCH(AA17,Annual_Purchased_CY!$A$3:$A$71,0))</f>
        <v>1117.92</v>
      </c>
      <c r="AC17" s="3" t="n">
        <f aca="false">IF(AB$20=0,0,AB17/AB$20*100)</f>
        <v>1.84919255134283</v>
      </c>
      <c r="AE17" s="0" t="n">
        <v>14</v>
      </c>
      <c r="AF17" s="0" t="str">
        <f aca="false">INDEX(Annual_Purchased_CY!$A$3:$A$71,MATCH(AE17,Annual_Purchased_CY!$Q$3:$Q$71,0))</f>
        <v>KERALA</v>
      </c>
      <c r="AG17" s="2" t="n">
        <f aca="false">INDEX(Annual_Purchased_CY!$H$3:$H$71,MATCH(AF17,Annual_Purchased_CY!$A$3:$A$71,0))</f>
        <v>375.76</v>
      </c>
      <c r="AH17" s="3" t="n">
        <f aca="false">IF(AG$20=0,0,AG17/AG$20*100)</f>
        <v>1.91859648764498</v>
      </c>
    </row>
    <row r="18" customFormat="false" ht="15" hidden="false" customHeight="false" outlineLevel="0" collapsed="false">
      <c r="A18" s="0" t="n">
        <v>15</v>
      </c>
      <c r="B18" s="0" t="str">
        <f aca="false">INDEX(Annual_Purchased_CY!$A$3:$A$71,MATCH(A18,Annual_Purchased_CY!$K$3:$K$71,0))</f>
        <v>KARNATAKA</v>
      </c>
      <c r="C18" s="2" t="n">
        <f aca="false">INDEX(Annual_Purchased_CY!$B$3:$B$71,MATCH(B18,Annual_Purchased_CY!$A$3:$A$71,0))</f>
        <v>907.26</v>
      </c>
      <c r="D18" s="3" t="n">
        <f aca="false">IF(C$20=0,0,C18/C$20*100)</f>
        <v>1.60786639854125</v>
      </c>
      <c r="F18" s="0" t="n">
        <v>15</v>
      </c>
      <c r="G18" s="0" t="str">
        <f aca="false">INDEX(Annual_Purchased_CY!$A$3:$A$71,MATCH(F18,Annual_Purchased_CY!$L$3:$L$71,0))</f>
        <v>DELHI</v>
      </c>
      <c r="H18" s="2" t="n">
        <f aca="false">INDEX(Annual_Purchased_CY!$C$3:$C$71,MATCH(G18,Annual_Purchased_CY!$A$3:$A$71,0))</f>
        <v>975.24</v>
      </c>
      <c r="I18" s="3" t="n">
        <f aca="false">IF(H$20=0,0,H18/H$20*100)</f>
        <v>1.48489615593328</v>
      </c>
      <c r="K18" s="0" t="n">
        <v>15</v>
      </c>
      <c r="L18" s="0" t="str">
        <f aca="false">INDEX(Annual_Purchased_CY!$A$3:$A$71,MATCH(K18,Annual_Purchased_CY!$M$3:$M$71,0))</f>
        <v>DNH &amp; DD (UT)</v>
      </c>
      <c r="M18" s="2" t="n">
        <f aca="false">INDEX(Annual_Purchased_CY!$D$3:$D$71,MATCH(L18,Annual_Purchased_CY!$A$3:$A$71,0))</f>
        <v>1003.85</v>
      </c>
      <c r="N18" s="3" t="n">
        <f aca="false">IF(M$20=0,0,M18/M$20*100)</f>
        <v>1.86614852858041</v>
      </c>
      <c r="P18" s="0" t="n">
        <v>15</v>
      </c>
      <c r="Q18" s="0" t="str">
        <f aca="false">INDEX(Annual_Purchased_CY!$A$3:$A$71,MATCH(P18,Annual_Purchased_CY!$N$3:$N$71,0))</f>
        <v>KARNATAKA</v>
      </c>
      <c r="R18" s="2" t="n">
        <f aca="false">INDEX(Annual_Purchased_CY!$E$3:$E$71,MATCH(Q18,Annual_Purchased_CY!$A$3:$A$71,0))</f>
        <v>816.15</v>
      </c>
      <c r="S18" s="3" t="n">
        <f aca="false">IF(R$20=0,0,R18/R$20*100)</f>
        <v>1.54343937939724</v>
      </c>
      <c r="U18" s="0" t="n">
        <v>15</v>
      </c>
      <c r="V18" s="0" t="str">
        <f aca="false">INDEX(Annual_Purchased_CY!$A$3:$A$71,MATCH(U18,Annual_Purchased_CY!$O$3:$O$71,0))</f>
        <v>NEPAL (NEA / NVVN)</v>
      </c>
      <c r="W18" s="2" t="n">
        <f aca="false">INDEX(Annual_Purchased_CY!$F$3:$F$71,MATCH(V18,Annual_Purchased_CY!$A$3:$A$71,0))</f>
        <v>1278.94</v>
      </c>
      <c r="X18" s="3" t="n">
        <f aca="false">IF(W$20=0,0,W18/W$20*100)</f>
        <v>2.15648739441105</v>
      </c>
      <c r="Z18" s="0" t="n">
        <v>15</v>
      </c>
      <c r="AA18" s="0" t="str">
        <f aca="false">INDEX(Annual_Purchased_CY!$A$3:$A$71,MATCH(Z18,Annual_Purchased_CY!$P$3:$P$71,0))</f>
        <v>DRUK GREEN POWER (BHUTAN)</v>
      </c>
      <c r="AB18" s="2" t="n">
        <f aca="false">INDEX(Annual_Purchased_CY!$G$3:$G$71,MATCH(AA18,Annual_Purchased_CY!$A$3:$A$71,0))</f>
        <v>1046.15</v>
      </c>
      <c r="AC18" s="3" t="n">
        <f aca="false">IF(AB$20=0,0,AB18/AB$20*100)</f>
        <v>1.73047515706607</v>
      </c>
      <c r="AE18" s="0" t="n">
        <v>15</v>
      </c>
      <c r="AF18" s="0" t="str">
        <f aca="false">INDEX(Annual_Purchased_CY!$A$3:$A$71,MATCH(AE18,Annual_Purchased_CY!$Q$3:$Q$71,0))</f>
        <v>GREENKO AP01 IREP (PSP)</v>
      </c>
      <c r="AG18" s="2" t="n">
        <f aca="false">INDEX(Annual_Purchased_CY!$H$3:$H$71,MATCH(AF18,Annual_Purchased_CY!$A$3:$A$71,0))</f>
        <v>364.7</v>
      </c>
      <c r="AH18" s="3" t="n">
        <f aca="false">IF(AG$20=0,0,AG18/AG$20*100)</f>
        <v>1.86212513051981</v>
      </c>
    </row>
    <row r="19" customFormat="false" ht="15" hidden="false" customHeight="false" outlineLevel="0" collapsed="false">
      <c r="B19" s="4" t="str">
        <f aca="false">"OTHERS ("&amp;(COUNTIF(Annual_Purchased_CY!$B$3:$B$71,"&gt;0")-15)&amp;" players)"</f>
        <v>OTHERS (21 players)</v>
      </c>
      <c r="C19" s="2" t="n">
        <f aca="false">C20-SUM(C4:C18)</f>
        <v>4466.99</v>
      </c>
      <c r="D19" s="3" t="n">
        <f aca="false">IF(C20=0,0,C19/C20*100)</f>
        <v>7.91649926550247</v>
      </c>
      <c r="G19" s="4" t="str">
        <f aca="false">"OTHERS ("&amp;(COUNTIF(Annual_Purchased_CY!$C$3:$C$71,"&gt;0")-15)&amp;" players)"</f>
        <v>OTHERS (27 players)</v>
      </c>
      <c r="H19" s="2" t="n">
        <f aca="false">H20-SUM(H4:H18)</f>
        <v>5305.85999999999</v>
      </c>
      <c r="I19" s="3" t="n">
        <f aca="false">IF(H20=0,0,H19/H20*100)</f>
        <v>8.07867921529075</v>
      </c>
      <c r="L19" s="4" t="str">
        <f aca="false">"OTHERS ("&amp;(COUNTIF(Annual_Purchased_CY!$D$3:$D$71,"&gt;0")-15)&amp;" players)"</f>
        <v>OTHERS (23 players)</v>
      </c>
      <c r="M19" s="2" t="n">
        <f aca="false">M20-SUM(M4:M18)</f>
        <v>5973.16</v>
      </c>
      <c r="N19" s="3" t="n">
        <f aca="false">IF(M20=0,0,M19/M20*100)</f>
        <v>11.1040531403849</v>
      </c>
      <c r="Q19" s="4" t="str">
        <f aca="false">"OTHERS ("&amp;(COUNTIF(Annual_Purchased_CY!$E$3:$E$71,"&gt;0")-15)&amp;" players)"</f>
        <v>OTHERS (28 players)</v>
      </c>
      <c r="R19" s="2" t="n">
        <f aca="false">R20-SUM(R4:R18)</f>
        <v>5852.036</v>
      </c>
      <c r="S19" s="3" t="n">
        <f aca="false">IF(R20=0,0,R19/R20*100)</f>
        <v>11.0669151651661</v>
      </c>
      <c r="V19" s="4" t="str">
        <f aca="false">"OTHERS ("&amp;(COUNTIF(Annual_Purchased_CY!$F$3:$F$71,"&gt;0")-15)&amp;" players)"</f>
        <v>OTHERS (32 players)</v>
      </c>
      <c r="W19" s="2" t="n">
        <f aca="false">W20-SUM(W4:W18)</f>
        <v>7636.80999999999</v>
      </c>
      <c r="X19" s="3" t="n">
        <f aca="false">IF(W20=0,0,W19/W20*100)</f>
        <v>12.8768233838274</v>
      </c>
      <c r="AA19" s="4" t="str">
        <f aca="false">"OTHERS ("&amp;(COUNTIF(Annual_Purchased_CY!$G$3:$G$71,"&gt;0")-15)&amp;" players)"</f>
        <v>OTHERS (43 players)</v>
      </c>
      <c r="AB19" s="2" t="n">
        <f aca="false">AB20-SUM(AB4:AB18)</f>
        <v>6633.024</v>
      </c>
      <c r="AC19" s="3" t="n">
        <f aca="false">IF(AB20=0,0,AB19/AB20*100)</f>
        <v>10.97192873701</v>
      </c>
      <c r="AF19" s="4" t="str">
        <f aca="false">"OTHERS ("&amp;(COUNTIF(Annual_Purchased_CY!$H$3:$H$71,"&gt;0")-15)&amp;" players)"</f>
        <v>OTHERS (32 players)</v>
      </c>
      <c r="AG19" s="2" t="n">
        <f aca="false">AG20-SUM(AG4:AG18)</f>
        <v>2113.52</v>
      </c>
      <c r="AH19" s="3" t="n">
        <f aca="false">IF(AG20=0,0,AG19/AG20*100)</f>
        <v>10.7914414747909</v>
      </c>
    </row>
    <row r="20" customFormat="false" ht="15" hidden="false" customHeight="false" outlineLevel="0" collapsed="false">
      <c r="B20" s="4" t="s">
        <v>888</v>
      </c>
      <c r="C20" s="7" t="n">
        <f aca="false">Annual_Purchased_CY!B72</f>
        <v>56426.33</v>
      </c>
      <c r="D20" s="3" t="n">
        <f aca="false">IF(C20=0,0,SUM(D4:D19))</f>
        <v>100</v>
      </c>
      <c r="G20" s="4" t="s">
        <v>888</v>
      </c>
      <c r="H20" s="7" t="n">
        <f aca="false">Annual_Purchased_CY!C72</f>
        <v>65677.32</v>
      </c>
      <c r="I20" s="3" t="n">
        <f aca="false">IF(H20=0,0,SUM(I4:I19))</f>
        <v>100</v>
      </c>
      <c r="L20" s="4" t="s">
        <v>888</v>
      </c>
      <c r="M20" s="7" t="n">
        <f aca="false">Annual_Purchased_CY!D72</f>
        <v>53792.61</v>
      </c>
      <c r="N20" s="3" t="n">
        <f aca="false">IF(M20=0,0,SUM(N4:N19))</f>
        <v>100</v>
      </c>
      <c r="Q20" s="4" t="s">
        <v>888</v>
      </c>
      <c r="R20" s="7" t="n">
        <f aca="false">Annual_Purchased_CY!E72</f>
        <v>52878.656</v>
      </c>
      <c r="S20" s="3" t="n">
        <f aca="false">IF(R20=0,0,SUM(S4:S19))</f>
        <v>100</v>
      </c>
      <c r="V20" s="4" t="s">
        <v>888</v>
      </c>
      <c r="W20" s="7" t="n">
        <f aca="false">Annual_Purchased_CY!F72</f>
        <v>59306.63</v>
      </c>
      <c r="X20" s="3" t="n">
        <f aca="false">IF(W20=0,0,SUM(X4:X19))</f>
        <v>100</v>
      </c>
      <c r="AA20" s="4" t="s">
        <v>888</v>
      </c>
      <c r="AB20" s="7" t="n">
        <f aca="false">Annual_Purchased_CY!G72</f>
        <v>60454.494</v>
      </c>
      <c r="AC20" s="3" t="n">
        <f aca="false">IF(AB20=0,0,SUM(AC4:AC19))</f>
        <v>100</v>
      </c>
      <c r="AF20" s="4" t="s">
        <v>888</v>
      </c>
      <c r="AG20" s="7" t="n">
        <f aca="false">Annual_Purchased_CY!H72</f>
        <v>19585.15</v>
      </c>
      <c r="AH20" s="3" t="n">
        <f aca="false">IF(AG20=0,0,SUM(AH4:AH19))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917</v>
      </c>
      <c r="H1" s="5" t="s">
        <v>887</v>
      </c>
    </row>
    <row r="2" customFormat="false" ht="28.35" hidden="false" customHeight="false" outlineLevel="0" collapsed="false">
      <c r="A2" s="1" t="s">
        <v>638</v>
      </c>
      <c r="B2" s="1" t="n">
        <v>2020</v>
      </c>
      <c r="C2" s="1" t="n">
        <v>2021</v>
      </c>
      <c r="D2" s="1" t="n">
        <v>2022</v>
      </c>
      <c r="E2" s="1" t="n">
        <v>2023</v>
      </c>
      <c r="F2" s="1" t="n">
        <v>2024</v>
      </c>
      <c r="G2" s="1" t="n">
        <v>2025</v>
      </c>
      <c r="H2" s="1" t="n">
        <v>2026</v>
      </c>
      <c r="I2" s="1" t="s">
        <v>888</v>
      </c>
      <c r="J2" s="1" t="s">
        <v>889</v>
      </c>
      <c r="K2" s="1" t="s">
        <v>890</v>
      </c>
      <c r="L2" s="1" t="s">
        <v>891</v>
      </c>
      <c r="M2" s="1" t="s">
        <v>892</v>
      </c>
      <c r="N2" s="1" t="s">
        <v>893</v>
      </c>
      <c r="O2" s="1" t="s">
        <v>894</v>
      </c>
      <c r="P2" s="1" t="s">
        <v>895</v>
      </c>
      <c r="Q2" s="1" t="s">
        <v>896</v>
      </c>
    </row>
    <row r="3" customFormat="false" ht="15" hidden="false" customHeight="false" outlineLevel="0" collapsed="false">
      <c r="A3" s="0" t="s">
        <v>343</v>
      </c>
      <c r="B3" s="2" t="n">
        <f aca="false">ROUND(SUMIFS(Monthly_Purchased!$H$2:$H$2607,Monthly_Purchased!$G$2:$G$2607,$A3,Monthly_Purchased!$B$2:$B$2607,B$2),4)</f>
        <v>0</v>
      </c>
      <c r="C3" s="2" t="n">
        <f aca="false">ROUND(SUMIFS(Monthly_Purchased!$H$2:$H$2607,Monthly_Purchased!$G$2:$G$2607,$A3,Monthly_Purchased!$B$2:$B$2607,C$2),4)</f>
        <v>0</v>
      </c>
      <c r="D3" s="2" t="n">
        <f aca="false">ROUND(SUMIFS(Monthly_Purchased!$H$2:$H$2607,Monthly_Purchased!$G$2:$G$2607,$A3,Monthly_Purchased!$B$2:$B$2607,D$2),4)</f>
        <v>0</v>
      </c>
      <c r="E3" s="2" t="n">
        <f aca="false">ROUND(SUMIFS(Monthly_Purchased!$H$2:$H$2607,Monthly_Purchased!$G$2:$G$2607,$A3,Monthly_Purchased!$B$2:$B$2607,E$2),4)</f>
        <v>0</v>
      </c>
      <c r="F3" s="2" t="n">
        <f aca="false">ROUND(SUMIFS(Monthly_Purchased!$H$2:$H$2607,Monthly_Purchased!$G$2:$G$2607,$A3,Monthly_Purchased!$B$2:$B$2607,F$2),4)</f>
        <v>0</v>
      </c>
      <c r="G3" s="2" t="n">
        <f aca="false">ROUND(SUMIFS(Monthly_Purchased!$H$2:$H$2607,Monthly_Purchased!$G$2:$G$2607,$A3,Monthly_Purchased!$B$2:$B$2607,G$2),4)</f>
        <v>8.82</v>
      </c>
      <c r="H3" s="2" t="n">
        <f aca="false">ROUND(SUMIFS(Monthly_Purchased!$H$2:$H$2607,Monthly_Purchased!$G$2:$G$2607,$A3,Monthly_Purchased!$B$2:$B$2607,H$2),4)</f>
        <v>17.99</v>
      </c>
      <c r="I3" s="2" t="n">
        <f aca="false">ROUND(SUM(B3:H3),4)</f>
        <v>26.81</v>
      </c>
      <c r="J3" s="6" t="n">
        <f aca="false">RANK(I3,$I$3:$I$67,0)+COUNTIF($I$3:I3,I3)-1</f>
        <v>46</v>
      </c>
      <c r="K3" s="6" t="n">
        <f aca="false">RANK(B3,$B$3:$B$67,0)+COUNTIF($B$3:B3,B3)-1</f>
        <v>37</v>
      </c>
      <c r="L3" s="6" t="n">
        <f aca="false">RANK(C3,$C$3:$C$67,0)+COUNTIF($C$3:C3,C3)-1</f>
        <v>43</v>
      </c>
      <c r="M3" s="6" t="n">
        <f aca="false">RANK(D3,$D$3:$D$67,0)+COUNTIF($D$3:D3,D3)-1</f>
        <v>39</v>
      </c>
      <c r="N3" s="6" t="n">
        <f aca="false">RANK(E3,$E$3:$E$67,0)+COUNTIF($E$3:E3,E3)-1</f>
        <v>44</v>
      </c>
      <c r="O3" s="6" t="n">
        <f aca="false">RANK(F3,$F$3:$F$67,0)+COUNTIF($F$3:F3,F3)-1</f>
        <v>48</v>
      </c>
      <c r="P3" s="6" t="n">
        <f aca="false">RANK(G3,$G$3:$G$67,0)+COUNTIF($G$3:G3,G3)-1</f>
        <v>45</v>
      </c>
      <c r="Q3" s="6" t="n">
        <f aca="false">RANK(H3,$H$3:$H$67,0)+COUNTIF($H$3:H3,H3)-1</f>
        <v>34</v>
      </c>
    </row>
    <row r="4" customFormat="false" ht="15" hidden="false" customHeight="false" outlineLevel="0" collapsed="false">
      <c r="A4" s="0" t="s">
        <v>610</v>
      </c>
      <c r="B4" s="2" t="n">
        <f aca="false">ROUND(SUMIFS(Monthly_Purchased!$H$2:$H$2607,Monthly_Purchased!$G$2:$G$2607,$A4,Monthly_Purchased!$B$2:$B$2607,B$2),4)</f>
        <v>0</v>
      </c>
      <c r="C4" s="2" t="n">
        <f aca="false">ROUND(SUMIFS(Monthly_Purchased!$H$2:$H$2607,Monthly_Purchased!$G$2:$G$2607,$A4,Monthly_Purchased!$B$2:$B$2607,C$2),4)</f>
        <v>0</v>
      </c>
      <c r="D4" s="2" t="n">
        <f aca="false">ROUND(SUMIFS(Monthly_Purchased!$H$2:$H$2607,Monthly_Purchased!$G$2:$G$2607,$A4,Monthly_Purchased!$B$2:$B$2607,D$2),4)</f>
        <v>0</v>
      </c>
      <c r="E4" s="2" t="n">
        <f aca="false">ROUND(SUMIFS(Monthly_Purchased!$H$2:$H$2607,Monthly_Purchased!$G$2:$G$2607,$A4,Monthly_Purchased!$B$2:$B$2607,E$2),4)</f>
        <v>0</v>
      </c>
      <c r="F4" s="2" t="n">
        <f aca="false">ROUND(SUMIFS(Monthly_Purchased!$H$2:$H$2607,Monthly_Purchased!$G$2:$G$2607,$A4,Monthly_Purchased!$B$2:$B$2607,F$2),4)</f>
        <v>0</v>
      </c>
      <c r="G4" s="2" t="n">
        <f aca="false">ROUND(SUMIFS(Monthly_Purchased!$H$2:$H$2607,Monthly_Purchased!$G$2:$G$2607,$A4,Monthly_Purchased!$B$2:$B$2607,G$2),4)</f>
        <v>0</v>
      </c>
      <c r="H4" s="2" t="n">
        <f aca="false">ROUND(SUMIFS(Monthly_Purchased!$H$2:$H$2607,Monthly_Purchased!$G$2:$G$2607,$A4,Monthly_Purchased!$B$2:$B$2607,H$2),4)</f>
        <v>0.06</v>
      </c>
      <c r="I4" s="2" t="n">
        <f aca="false">ROUND(SUM(B4:H4),4)</f>
        <v>0.06</v>
      </c>
      <c r="J4" s="6" t="n">
        <f aca="false">RANK(I4,$I$3:$I$67,0)+COUNTIF($I$3:I4,I4)-1</f>
        <v>65</v>
      </c>
      <c r="K4" s="6" t="n">
        <f aca="false">RANK(B4,$B$3:$B$67,0)+COUNTIF($B$3:B4,B4)-1</f>
        <v>38</v>
      </c>
      <c r="L4" s="6" t="n">
        <f aca="false">RANK(C4,$C$3:$C$67,0)+COUNTIF($C$3:C4,C4)-1</f>
        <v>44</v>
      </c>
      <c r="M4" s="6" t="n">
        <f aca="false">RANK(D4,$D$3:$D$67,0)+COUNTIF($D$3:D4,D4)-1</f>
        <v>40</v>
      </c>
      <c r="N4" s="6" t="n">
        <f aca="false">RANK(E4,$E$3:$E$67,0)+COUNTIF($E$3:E4,E4)-1</f>
        <v>45</v>
      </c>
      <c r="O4" s="6" t="n">
        <f aca="false">RANK(F4,$F$3:$F$67,0)+COUNTIF($F$3:F4,F4)-1</f>
        <v>49</v>
      </c>
      <c r="P4" s="6" t="n">
        <f aca="false">RANK(G4,$G$3:$G$67,0)+COUNTIF($G$3:G4,G4)-1</f>
        <v>57</v>
      </c>
      <c r="Q4" s="6" t="n">
        <f aca="false">RANK(H4,$H$3:$H$67,0)+COUNTIF($H$3:H4,H4)-1</f>
        <v>47</v>
      </c>
    </row>
    <row r="5" customFormat="false" ht="15" hidden="false" customHeight="false" outlineLevel="0" collapsed="false">
      <c r="A5" s="0" t="s">
        <v>81</v>
      </c>
      <c r="B5" s="2" t="n">
        <f aca="false">ROUND(SUMIFS(Monthly_Purchased!$H$2:$H$2607,Monthly_Purchased!$G$2:$G$2607,$A5,Monthly_Purchased!$B$2:$B$2607,B$2),4)</f>
        <v>0</v>
      </c>
      <c r="C5" s="2" t="n">
        <f aca="false">ROUND(SUMIFS(Monthly_Purchased!$H$2:$H$2607,Monthly_Purchased!$G$2:$G$2607,$A5,Monthly_Purchased!$B$2:$B$2607,C$2),4)</f>
        <v>0</v>
      </c>
      <c r="D5" s="2" t="n">
        <f aca="false">ROUND(SUMIFS(Monthly_Purchased!$H$2:$H$2607,Monthly_Purchased!$G$2:$G$2607,$A5,Monthly_Purchased!$B$2:$B$2607,D$2),4)</f>
        <v>0</v>
      </c>
      <c r="E5" s="2" t="n">
        <f aca="false">ROUND(SUMIFS(Monthly_Purchased!$H$2:$H$2607,Monthly_Purchased!$G$2:$G$2607,$A5,Monthly_Purchased!$B$2:$B$2607,E$2),4)</f>
        <v>0</v>
      </c>
      <c r="F5" s="2" t="n">
        <f aca="false">ROUND(SUMIFS(Monthly_Purchased!$H$2:$H$2607,Monthly_Purchased!$G$2:$G$2607,$A5,Monthly_Purchased!$B$2:$B$2607,F$2),4)</f>
        <v>0</v>
      </c>
      <c r="G5" s="2" t="n">
        <f aca="false">ROUND(SUMIFS(Monthly_Purchased!$H$2:$H$2607,Monthly_Purchased!$G$2:$G$2607,$A5,Monthly_Purchased!$B$2:$B$2607,G$2),4)</f>
        <v>101.1</v>
      </c>
      <c r="H5" s="2" t="n">
        <f aca="false">ROUND(SUMIFS(Monthly_Purchased!$H$2:$H$2607,Monthly_Purchased!$G$2:$G$2607,$A5,Monthly_Purchased!$B$2:$B$2607,H$2),4)</f>
        <v>6</v>
      </c>
      <c r="I5" s="2" t="n">
        <f aca="false">ROUND(SUM(B5:H5),4)</f>
        <v>107.1</v>
      </c>
      <c r="J5" s="6" t="n">
        <f aca="false">RANK(I5,$I$3:$I$67,0)+COUNTIF($I$3:I5,I5)-1</f>
        <v>41</v>
      </c>
      <c r="K5" s="6" t="n">
        <f aca="false">RANK(B5,$B$3:$B$67,0)+COUNTIF($B$3:B5,B5)-1</f>
        <v>39</v>
      </c>
      <c r="L5" s="6" t="n">
        <f aca="false">RANK(C5,$C$3:$C$67,0)+COUNTIF($C$3:C5,C5)-1</f>
        <v>45</v>
      </c>
      <c r="M5" s="6" t="n">
        <f aca="false">RANK(D5,$D$3:$D$67,0)+COUNTIF($D$3:D5,D5)-1</f>
        <v>41</v>
      </c>
      <c r="N5" s="6" t="n">
        <f aca="false">RANK(E5,$E$3:$E$67,0)+COUNTIF($E$3:E5,E5)-1</f>
        <v>46</v>
      </c>
      <c r="O5" s="6" t="n">
        <f aca="false">RANK(F5,$F$3:$F$67,0)+COUNTIF($F$3:F5,F5)-1</f>
        <v>50</v>
      </c>
      <c r="P5" s="6" t="n">
        <f aca="false">RANK(G5,$G$3:$G$67,0)+COUNTIF($G$3:G5,G5)-1</f>
        <v>30</v>
      </c>
      <c r="Q5" s="6" t="n">
        <f aca="false">RANK(H5,$H$3:$H$67,0)+COUNTIF($H$3:H5,H5)-1</f>
        <v>39</v>
      </c>
    </row>
    <row r="6" customFormat="false" ht="15" hidden="false" customHeight="false" outlineLevel="0" collapsed="false">
      <c r="A6" s="0" t="s">
        <v>92</v>
      </c>
      <c r="B6" s="2" t="n">
        <f aca="false">ROUND(SUMIFS(Monthly_Purchased!$H$2:$H$2607,Monthly_Purchased!$G$2:$G$2607,$A6,Monthly_Purchased!$B$2:$B$2607,B$2),4)</f>
        <v>1010.68</v>
      </c>
      <c r="C6" s="2" t="n">
        <f aca="false">ROUND(SUMIFS(Monthly_Purchased!$H$2:$H$2607,Monthly_Purchased!$G$2:$G$2607,$A6,Monthly_Purchased!$B$2:$B$2607,C$2),4)</f>
        <v>644.32</v>
      </c>
      <c r="D6" s="2" t="n">
        <f aca="false">ROUND(SUMIFS(Monthly_Purchased!$H$2:$H$2607,Monthly_Purchased!$G$2:$G$2607,$A6,Monthly_Purchased!$B$2:$B$2607,D$2),4)</f>
        <v>1312.89</v>
      </c>
      <c r="E6" s="2" t="n">
        <f aca="false">ROUND(SUMIFS(Monthly_Purchased!$H$2:$H$2607,Monthly_Purchased!$G$2:$G$2607,$A6,Monthly_Purchased!$B$2:$B$2607,E$2),4)</f>
        <v>624.23</v>
      </c>
      <c r="F6" s="2" t="n">
        <f aca="false">ROUND(SUMIFS(Monthly_Purchased!$H$2:$H$2607,Monthly_Purchased!$G$2:$G$2607,$A6,Monthly_Purchased!$B$2:$B$2607,F$2),4)</f>
        <v>472.41</v>
      </c>
      <c r="G6" s="2" t="n">
        <f aca="false">ROUND(SUMIFS(Monthly_Purchased!$H$2:$H$2607,Monthly_Purchased!$G$2:$G$2607,$A6,Monthly_Purchased!$B$2:$B$2607,G$2),4)</f>
        <v>607.23</v>
      </c>
      <c r="H6" s="2" t="n">
        <f aca="false">ROUND(SUMIFS(Monthly_Purchased!$H$2:$H$2607,Monthly_Purchased!$G$2:$G$2607,$A6,Monthly_Purchased!$B$2:$B$2607,H$2),4)</f>
        <v>269.18</v>
      </c>
      <c r="I6" s="2" t="n">
        <f aca="false">ROUND(SUM(B6:H6),4)</f>
        <v>4940.94</v>
      </c>
      <c r="J6" s="6" t="n">
        <f aca="false">RANK(I6,$I$3:$I$67,0)+COUNTIF($I$3:I6,I6)-1</f>
        <v>17</v>
      </c>
      <c r="K6" s="6" t="n">
        <f aca="false">RANK(B6,$B$3:$B$67,0)+COUNTIF($B$3:B6,B6)-1</f>
        <v>14</v>
      </c>
      <c r="L6" s="6" t="n">
        <f aca="false">RANK(C6,$C$3:$C$67,0)+COUNTIF($C$3:C6,C6)-1</f>
        <v>17</v>
      </c>
      <c r="M6" s="6" t="n">
        <f aca="false">RANK(D6,$D$3:$D$67,0)+COUNTIF($D$3:D6,D6)-1</f>
        <v>13</v>
      </c>
      <c r="N6" s="6" t="n">
        <f aca="false">RANK(E6,$E$3:$E$67,0)+COUNTIF($E$3:E6,E6)-1</f>
        <v>18</v>
      </c>
      <c r="O6" s="6" t="n">
        <f aca="false">RANK(F6,$F$3:$F$67,0)+COUNTIF($F$3:F6,F6)-1</f>
        <v>22</v>
      </c>
      <c r="P6" s="6" t="n">
        <f aca="false">RANK(G6,$G$3:$G$67,0)+COUNTIF($G$3:G6,G6)-1</f>
        <v>18</v>
      </c>
      <c r="Q6" s="6" t="n">
        <f aca="false">RANK(H6,$H$3:$H$67,0)+COUNTIF($H$3:H6,H6)-1</f>
        <v>17</v>
      </c>
    </row>
    <row r="7" customFormat="false" ht="15" hidden="false" customHeight="false" outlineLevel="0" collapsed="false">
      <c r="A7" s="0" t="s">
        <v>38</v>
      </c>
      <c r="B7" s="2" t="n">
        <f aca="false">ROUND(SUMIFS(Monthly_Purchased!$H$2:$H$2607,Monthly_Purchased!$G$2:$G$2607,$A7,Monthly_Purchased!$B$2:$B$2607,B$2),4)</f>
        <v>7046.25</v>
      </c>
      <c r="C7" s="2" t="n">
        <f aca="false">ROUND(SUMIFS(Monthly_Purchased!$H$2:$H$2607,Monthly_Purchased!$G$2:$G$2607,$A7,Monthly_Purchased!$B$2:$B$2607,C$2),4)</f>
        <v>8888.06</v>
      </c>
      <c r="D7" s="2" t="n">
        <f aca="false">ROUND(SUMIFS(Monthly_Purchased!$H$2:$H$2607,Monthly_Purchased!$G$2:$G$2607,$A7,Monthly_Purchased!$B$2:$B$2607,D$2),4)</f>
        <v>5392.83</v>
      </c>
      <c r="E7" s="2" t="n">
        <f aca="false">ROUND(SUMIFS(Monthly_Purchased!$H$2:$H$2607,Monthly_Purchased!$G$2:$G$2607,$A7,Monthly_Purchased!$B$2:$B$2607,E$2),4)</f>
        <v>4236.12</v>
      </c>
      <c r="F7" s="2" t="n">
        <f aca="false">ROUND(SUMIFS(Monthly_Purchased!$H$2:$H$2607,Monthly_Purchased!$G$2:$G$2607,$A7,Monthly_Purchased!$B$2:$B$2607,F$2),4)</f>
        <v>2658.28</v>
      </c>
      <c r="G7" s="2" t="n">
        <f aca="false">ROUND(SUMIFS(Monthly_Purchased!$H$2:$H$2607,Monthly_Purchased!$G$2:$G$2607,$A7,Monthly_Purchased!$B$2:$B$2607,G$2),4)</f>
        <v>2468.6</v>
      </c>
      <c r="H7" s="2" t="n">
        <f aca="false">ROUND(SUMIFS(Monthly_Purchased!$H$2:$H$2607,Monthly_Purchased!$G$2:$G$2607,$A7,Monthly_Purchased!$B$2:$B$2607,H$2),4)</f>
        <v>510.45</v>
      </c>
      <c r="I7" s="2" t="n">
        <f aca="false">ROUND(SUM(B7:H7),4)</f>
        <v>31200.59</v>
      </c>
      <c r="J7" s="6" t="n">
        <f aca="false">RANK(I7,$I$3:$I$67,0)+COUNTIF($I$3:I7,I7)-1</f>
        <v>4</v>
      </c>
      <c r="K7" s="6" t="n">
        <f aca="false">RANK(B7,$B$3:$B$67,0)+COUNTIF($B$3:B7,B7)-1</f>
        <v>2</v>
      </c>
      <c r="L7" s="6" t="n">
        <f aca="false">RANK(C7,$C$3:$C$67,0)+COUNTIF($C$3:C7,C7)-1</f>
        <v>2</v>
      </c>
      <c r="M7" s="6" t="n">
        <f aca="false">RANK(D7,$D$3:$D$67,0)+COUNTIF($D$3:D7,D7)-1</f>
        <v>2</v>
      </c>
      <c r="N7" s="6" t="n">
        <f aca="false">RANK(E7,$E$3:$E$67,0)+COUNTIF($E$3:E7,E7)-1</f>
        <v>5</v>
      </c>
      <c r="O7" s="6" t="n">
        <f aca="false">RANK(F7,$F$3:$F$67,0)+COUNTIF($F$3:F7,F7)-1</f>
        <v>7</v>
      </c>
      <c r="P7" s="6" t="n">
        <f aca="false">RANK(G7,$G$3:$G$67,0)+COUNTIF($G$3:G7,G7)-1</f>
        <v>7</v>
      </c>
      <c r="Q7" s="6" t="n">
        <f aca="false">RANK(H7,$H$3:$H$67,0)+COUNTIF($H$3:H7,H7)-1</f>
        <v>11</v>
      </c>
    </row>
    <row r="8" customFormat="false" ht="15" hidden="false" customHeight="false" outlineLevel="0" collapsed="false">
      <c r="A8" s="0" t="s">
        <v>181</v>
      </c>
      <c r="B8" s="2" t="n">
        <f aca="false">ROUND(SUMIFS(Monthly_Purchased!$H$2:$H$2607,Monthly_Purchased!$G$2:$G$2607,$A8,Monthly_Purchased!$B$2:$B$2607,B$2),4)</f>
        <v>42.79</v>
      </c>
      <c r="C8" s="2" t="n">
        <f aca="false">ROUND(SUMIFS(Monthly_Purchased!$H$2:$H$2607,Monthly_Purchased!$G$2:$G$2607,$A8,Monthly_Purchased!$B$2:$B$2607,C$2),4)</f>
        <v>25.16</v>
      </c>
      <c r="D8" s="2" t="n">
        <f aca="false">ROUND(SUMIFS(Monthly_Purchased!$H$2:$H$2607,Monthly_Purchased!$G$2:$G$2607,$A8,Monthly_Purchased!$B$2:$B$2607,D$2),4)</f>
        <v>0.58</v>
      </c>
      <c r="E8" s="2" t="n">
        <f aca="false">ROUND(SUMIFS(Monthly_Purchased!$H$2:$H$2607,Monthly_Purchased!$G$2:$G$2607,$A8,Monthly_Purchased!$B$2:$B$2607,E$2),4)</f>
        <v>7.25</v>
      </c>
      <c r="F8" s="2" t="n">
        <f aca="false">ROUND(SUMIFS(Monthly_Purchased!$H$2:$H$2607,Monthly_Purchased!$G$2:$G$2607,$A8,Monthly_Purchased!$B$2:$B$2607,F$2),4)</f>
        <v>24.29</v>
      </c>
      <c r="G8" s="2" t="n">
        <f aca="false">ROUND(SUMIFS(Monthly_Purchased!$H$2:$H$2607,Monthly_Purchased!$G$2:$G$2607,$A8,Monthly_Purchased!$B$2:$B$2607,G$2),4)</f>
        <v>12.43</v>
      </c>
      <c r="H8" s="2" t="n">
        <f aca="false">ROUND(SUMIFS(Monthly_Purchased!$H$2:$H$2607,Monthly_Purchased!$G$2:$G$2607,$A8,Monthly_Purchased!$B$2:$B$2607,H$2),4)</f>
        <v>13.67</v>
      </c>
      <c r="I8" s="2" t="n">
        <f aca="false">ROUND(SUM(B8:H8),4)</f>
        <v>126.17</v>
      </c>
      <c r="J8" s="6" t="n">
        <f aca="false">RANK(I8,$I$3:$I$67,0)+COUNTIF($I$3:I8,I8)-1</f>
        <v>38</v>
      </c>
      <c r="K8" s="6" t="n">
        <f aca="false">RANK(B8,$B$3:$B$67,0)+COUNTIF($B$3:B8,B8)-1</f>
        <v>28</v>
      </c>
      <c r="L8" s="6" t="n">
        <f aca="false">RANK(C8,$C$3:$C$67,0)+COUNTIF($C$3:C8,C8)-1</f>
        <v>32</v>
      </c>
      <c r="M8" s="6" t="n">
        <f aca="false">RANK(D8,$D$3:$D$67,0)+COUNTIF($D$3:D8,D8)-1</f>
        <v>38</v>
      </c>
      <c r="N8" s="6" t="n">
        <f aca="false">RANK(E8,$E$3:$E$67,0)+COUNTIF($E$3:E8,E8)-1</f>
        <v>38</v>
      </c>
      <c r="O8" s="6" t="n">
        <f aca="false">RANK(F8,$F$3:$F$67,0)+COUNTIF($F$3:F8,F8)-1</f>
        <v>38</v>
      </c>
      <c r="P8" s="6" t="n">
        <f aca="false">RANK(G8,$G$3:$G$67,0)+COUNTIF($G$3:G8,G8)-1</f>
        <v>43</v>
      </c>
      <c r="Q8" s="6" t="n">
        <f aca="false">RANK(H8,$H$3:$H$67,0)+COUNTIF($H$3:H8,H8)-1</f>
        <v>36</v>
      </c>
    </row>
    <row r="9" customFormat="false" ht="15" hidden="false" customHeight="false" outlineLevel="0" collapsed="false">
      <c r="A9" s="0" t="s">
        <v>61</v>
      </c>
      <c r="B9" s="2" t="n">
        <f aca="false">ROUND(SUMIFS(Monthly_Purchased!$H$2:$H$2607,Monthly_Purchased!$G$2:$G$2607,$A9,Monthly_Purchased!$B$2:$B$2607,B$2),4)</f>
        <v>673.89</v>
      </c>
      <c r="C9" s="2" t="n">
        <f aca="false">ROUND(SUMIFS(Monthly_Purchased!$H$2:$H$2607,Monthly_Purchased!$G$2:$G$2607,$A9,Monthly_Purchased!$B$2:$B$2607,C$2),4)</f>
        <v>977.13</v>
      </c>
      <c r="D9" s="2" t="n">
        <f aca="false">ROUND(SUMIFS(Monthly_Purchased!$H$2:$H$2607,Monthly_Purchased!$G$2:$G$2607,$A9,Monthly_Purchased!$B$2:$B$2607,D$2),4)</f>
        <v>909.48</v>
      </c>
      <c r="E9" s="2" t="n">
        <f aca="false">ROUND(SUMIFS(Monthly_Purchased!$H$2:$H$2607,Monthly_Purchased!$G$2:$G$2607,$A9,Monthly_Purchased!$B$2:$B$2607,E$2),4)</f>
        <v>574</v>
      </c>
      <c r="F9" s="2" t="n">
        <f aca="false">ROUND(SUMIFS(Monthly_Purchased!$H$2:$H$2607,Monthly_Purchased!$G$2:$G$2607,$A9,Monthly_Purchased!$B$2:$B$2607,F$2),4)</f>
        <v>73.26</v>
      </c>
      <c r="G9" s="2" t="n">
        <f aca="false">ROUND(SUMIFS(Monthly_Purchased!$H$2:$H$2607,Monthly_Purchased!$G$2:$G$2607,$A9,Monthly_Purchased!$B$2:$B$2607,G$2),4)</f>
        <v>85.05</v>
      </c>
      <c r="H9" s="2" t="n">
        <f aca="false">ROUND(SUMIFS(Monthly_Purchased!$H$2:$H$2607,Monthly_Purchased!$G$2:$G$2607,$A9,Monthly_Purchased!$B$2:$B$2607,H$2),4)</f>
        <v>12.71</v>
      </c>
      <c r="I9" s="2" t="n">
        <f aca="false">ROUND(SUM(B9:H9),4)</f>
        <v>3305.52</v>
      </c>
      <c r="J9" s="6" t="n">
        <f aca="false">RANK(I9,$I$3:$I$67,0)+COUNTIF($I$3:I9,I9)-1</f>
        <v>23</v>
      </c>
      <c r="K9" s="6" t="n">
        <f aca="false">RANK(B9,$B$3:$B$67,0)+COUNTIF($B$3:B9,B9)-1</f>
        <v>17</v>
      </c>
      <c r="L9" s="6" t="n">
        <f aca="false">RANK(C9,$C$3:$C$67,0)+COUNTIF($C$3:C9,C9)-1</f>
        <v>14</v>
      </c>
      <c r="M9" s="6" t="n">
        <f aca="false">RANK(D9,$D$3:$D$67,0)+COUNTIF($D$3:D9,D9)-1</f>
        <v>16</v>
      </c>
      <c r="N9" s="6" t="n">
        <f aca="false">RANK(E9,$E$3:$E$67,0)+COUNTIF($E$3:E9,E9)-1</f>
        <v>20</v>
      </c>
      <c r="O9" s="6" t="n">
        <f aca="false">RANK(F9,$F$3:$F$67,0)+COUNTIF($F$3:F9,F9)-1</f>
        <v>33</v>
      </c>
      <c r="P9" s="6" t="n">
        <f aca="false">RANK(G9,$G$3:$G$67,0)+COUNTIF($G$3:G9,G9)-1</f>
        <v>31</v>
      </c>
      <c r="Q9" s="6" t="n">
        <f aca="false">RANK(H9,$H$3:$H$67,0)+COUNTIF($H$3:H9,H9)-1</f>
        <v>38</v>
      </c>
    </row>
    <row r="10" customFormat="false" ht="15" hidden="false" customHeight="false" outlineLevel="0" collapsed="false">
      <c r="A10" s="0" t="s">
        <v>272</v>
      </c>
      <c r="B10" s="2" t="n">
        <f aca="false">ROUND(SUMIFS(Monthly_Purchased!$H$2:$H$2607,Monthly_Purchased!$G$2:$G$2607,$A10,Monthly_Purchased!$B$2:$B$2607,B$2),4)</f>
        <v>0</v>
      </c>
      <c r="C10" s="2" t="n">
        <f aca="false">ROUND(SUMIFS(Monthly_Purchased!$H$2:$H$2607,Monthly_Purchased!$G$2:$G$2607,$A10,Monthly_Purchased!$B$2:$B$2607,C$2),4)</f>
        <v>21.88</v>
      </c>
      <c r="D10" s="2" t="n">
        <f aca="false">ROUND(SUMIFS(Monthly_Purchased!$H$2:$H$2607,Monthly_Purchased!$G$2:$G$2607,$A10,Monthly_Purchased!$B$2:$B$2607,D$2),4)</f>
        <v>38.08</v>
      </c>
      <c r="E10" s="2" t="n">
        <f aca="false">ROUND(SUMIFS(Monthly_Purchased!$H$2:$H$2607,Monthly_Purchased!$G$2:$G$2607,$A10,Monthly_Purchased!$B$2:$B$2607,E$2),4)</f>
        <v>21.824</v>
      </c>
      <c r="F10" s="2" t="n">
        <f aca="false">ROUND(SUMIFS(Monthly_Purchased!$H$2:$H$2607,Monthly_Purchased!$G$2:$G$2607,$A10,Monthly_Purchased!$B$2:$B$2607,F$2),4)</f>
        <v>172.16</v>
      </c>
      <c r="G10" s="2" t="n">
        <f aca="false">ROUND(SUMIFS(Monthly_Purchased!$H$2:$H$2607,Monthly_Purchased!$G$2:$G$2607,$A10,Monthly_Purchased!$B$2:$B$2607,G$2),4)</f>
        <v>13.31</v>
      </c>
      <c r="H10" s="2" t="n">
        <f aca="false">ROUND(SUMIFS(Monthly_Purchased!$H$2:$H$2607,Monthly_Purchased!$G$2:$G$2607,$A10,Monthly_Purchased!$B$2:$B$2607,H$2),4)</f>
        <v>0.07</v>
      </c>
      <c r="I10" s="2" t="n">
        <f aca="false">ROUND(SUM(B10:H10),4)</f>
        <v>267.324</v>
      </c>
      <c r="J10" s="6" t="n">
        <f aca="false">RANK(I10,$I$3:$I$67,0)+COUNTIF($I$3:I10,I10)-1</f>
        <v>34</v>
      </c>
      <c r="K10" s="6" t="n">
        <f aca="false">RANK(B10,$B$3:$B$67,0)+COUNTIF($B$3:B10,B10)-1</f>
        <v>40</v>
      </c>
      <c r="L10" s="6" t="n">
        <f aca="false">RANK(C10,$C$3:$C$67,0)+COUNTIF($C$3:C10,C10)-1</f>
        <v>33</v>
      </c>
      <c r="M10" s="6" t="n">
        <f aca="false">RANK(D10,$D$3:$D$67,0)+COUNTIF($D$3:D10,D10)-1</f>
        <v>32</v>
      </c>
      <c r="N10" s="6" t="n">
        <f aca="false">RANK(E10,$E$3:$E$67,0)+COUNTIF($E$3:E10,E10)-1</f>
        <v>35</v>
      </c>
      <c r="O10" s="6" t="n">
        <f aca="false">RANK(F10,$F$3:$F$67,0)+COUNTIF($F$3:F10,F10)-1</f>
        <v>27</v>
      </c>
      <c r="P10" s="6" t="n">
        <f aca="false">RANK(G10,$G$3:$G$67,0)+COUNTIF($G$3:G10,G10)-1</f>
        <v>42</v>
      </c>
      <c r="Q10" s="6" t="n">
        <f aca="false">RANK(H10,$H$3:$H$67,0)+COUNTIF($H$3:H10,H10)-1</f>
        <v>46</v>
      </c>
    </row>
    <row r="11" customFormat="false" ht="15" hidden="false" customHeight="false" outlineLevel="0" collapsed="false">
      <c r="A11" s="0" t="s">
        <v>45</v>
      </c>
      <c r="B11" s="2" t="n">
        <f aca="false">ROUND(SUMIFS(Monthly_Purchased!$H$2:$H$2607,Monthly_Purchased!$G$2:$G$2607,$A11,Monthly_Purchased!$B$2:$B$2607,B$2),4)</f>
        <v>1521.65</v>
      </c>
      <c r="C11" s="2" t="n">
        <f aca="false">ROUND(SUMIFS(Monthly_Purchased!$H$2:$H$2607,Monthly_Purchased!$G$2:$G$2607,$A11,Monthly_Purchased!$B$2:$B$2607,C$2),4)</f>
        <v>1072.48</v>
      </c>
      <c r="D11" s="2" t="n">
        <f aca="false">ROUND(SUMIFS(Monthly_Purchased!$H$2:$H$2607,Monthly_Purchased!$G$2:$G$2607,$A11,Monthly_Purchased!$B$2:$B$2607,D$2),4)</f>
        <v>147.65</v>
      </c>
      <c r="E11" s="2" t="n">
        <f aca="false">ROUND(SUMIFS(Monthly_Purchased!$H$2:$H$2607,Monthly_Purchased!$G$2:$G$2607,$A11,Monthly_Purchased!$B$2:$B$2607,E$2),4)</f>
        <v>145.92</v>
      </c>
      <c r="F11" s="2" t="n">
        <f aca="false">ROUND(SUMIFS(Monthly_Purchased!$H$2:$H$2607,Monthly_Purchased!$G$2:$G$2607,$A11,Monthly_Purchased!$B$2:$B$2607,F$2),4)</f>
        <v>286.88</v>
      </c>
      <c r="G11" s="2" t="n">
        <f aca="false">ROUND(SUMIFS(Monthly_Purchased!$H$2:$H$2607,Monthly_Purchased!$G$2:$G$2607,$A11,Monthly_Purchased!$B$2:$B$2607,G$2),4)</f>
        <v>285.31</v>
      </c>
      <c r="H11" s="2" t="n">
        <f aca="false">ROUND(SUMIFS(Monthly_Purchased!$H$2:$H$2607,Monthly_Purchased!$G$2:$G$2607,$A11,Monthly_Purchased!$B$2:$B$2607,H$2),4)</f>
        <v>94.37</v>
      </c>
      <c r="I11" s="2" t="n">
        <f aca="false">ROUND(SUM(B11:H11),4)</f>
        <v>3554.26</v>
      </c>
      <c r="J11" s="6" t="n">
        <f aca="false">RANK(I11,$I$3:$I$67,0)+COUNTIF($I$3:I11,I11)-1</f>
        <v>22</v>
      </c>
      <c r="K11" s="6" t="n">
        <f aca="false">RANK(B11,$B$3:$B$67,0)+COUNTIF($B$3:B11,B11)-1</f>
        <v>12</v>
      </c>
      <c r="L11" s="6" t="n">
        <f aca="false">RANK(C11,$C$3:$C$67,0)+COUNTIF($C$3:C11,C11)-1</f>
        <v>13</v>
      </c>
      <c r="M11" s="6" t="n">
        <f aca="false">RANK(D11,$D$3:$D$67,0)+COUNTIF($D$3:D11,D11)-1</f>
        <v>27</v>
      </c>
      <c r="N11" s="6" t="n">
        <f aca="false">RANK(E11,$E$3:$E$67,0)+COUNTIF($E$3:E11,E11)-1</f>
        <v>28</v>
      </c>
      <c r="O11" s="6" t="n">
        <f aca="false">RANK(F11,$F$3:$F$67,0)+COUNTIF($F$3:F11,F11)-1</f>
        <v>24</v>
      </c>
      <c r="P11" s="6" t="n">
        <f aca="false">RANK(G11,$G$3:$G$67,0)+COUNTIF($G$3:G11,G11)-1</f>
        <v>25</v>
      </c>
      <c r="Q11" s="6" t="n">
        <f aca="false">RANK(H11,$H$3:$H$67,0)+COUNTIF($H$3:H11,H11)-1</f>
        <v>23</v>
      </c>
    </row>
    <row r="12" customFormat="false" ht="15" hidden="false" customHeight="false" outlineLevel="0" collapsed="false">
      <c r="A12" s="0" t="s">
        <v>152</v>
      </c>
      <c r="B12" s="2" t="n">
        <f aca="false">ROUND(SUMIFS(Monthly_Purchased!$H$2:$H$2607,Monthly_Purchased!$G$2:$G$2607,$A12,Monthly_Purchased!$B$2:$B$2607,B$2),4)</f>
        <v>39.86</v>
      </c>
      <c r="C12" s="2" t="n">
        <f aca="false">ROUND(SUMIFS(Monthly_Purchased!$H$2:$H$2607,Monthly_Purchased!$G$2:$G$2607,$A12,Monthly_Purchased!$B$2:$B$2607,C$2),4)</f>
        <v>31.34</v>
      </c>
      <c r="D12" s="2" t="n">
        <f aca="false">ROUND(SUMIFS(Monthly_Purchased!$H$2:$H$2607,Monthly_Purchased!$G$2:$G$2607,$A12,Monthly_Purchased!$B$2:$B$2607,D$2),4)</f>
        <v>32.23</v>
      </c>
      <c r="E12" s="2" t="n">
        <f aca="false">ROUND(SUMIFS(Monthly_Purchased!$H$2:$H$2607,Monthly_Purchased!$G$2:$G$2607,$A12,Monthly_Purchased!$B$2:$B$2607,E$2),4)</f>
        <v>27</v>
      </c>
      <c r="F12" s="2" t="n">
        <f aca="false">ROUND(SUMIFS(Monthly_Purchased!$H$2:$H$2607,Monthly_Purchased!$G$2:$G$2607,$A12,Monthly_Purchased!$B$2:$B$2607,F$2),4)</f>
        <v>96.4</v>
      </c>
      <c r="G12" s="2" t="n">
        <f aca="false">ROUND(SUMIFS(Monthly_Purchased!$H$2:$H$2607,Monthly_Purchased!$G$2:$G$2607,$A12,Monthly_Purchased!$B$2:$B$2607,G$2),4)</f>
        <v>53.88</v>
      </c>
      <c r="H12" s="2" t="n">
        <f aca="false">ROUND(SUMIFS(Monthly_Purchased!$H$2:$H$2607,Monthly_Purchased!$G$2:$G$2607,$A12,Monthly_Purchased!$B$2:$B$2607,H$2),4)</f>
        <v>20.39</v>
      </c>
      <c r="I12" s="2" t="n">
        <f aca="false">ROUND(SUM(B12:H12),4)</f>
        <v>301.1</v>
      </c>
      <c r="J12" s="6" t="n">
        <f aca="false">RANK(I12,$I$3:$I$67,0)+COUNTIF($I$3:I12,I12)-1</f>
        <v>33</v>
      </c>
      <c r="K12" s="6" t="n">
        <f aca="false">RANK(B12,$B$3:$B$67,0)+COUNTIF($B$3:B12,B12)-1</f>
        <v>29</v>
      </c>
      <c r="L12" s="6" t="n">
        <f aca="false">RANK(C12,$C$3:$C$67,0)+COUNTIF($C$3:C12,C12)-1</f>
        <v>31</v>
      </c>
      <c r="M12" s="6" t="n">
        <f aca="false">RANK(D12,$D$3:$D$67,0)+COUNTIF($D$3:D12,D12)-1</f>
        <v>33</v>
      </c>
      <c r="N12" s="6" t="n">
        <f aca="false">RANK(E12,$E$3:$E$67,0)+COUNTIF($E$3:E12,E12)-1</f>
        <v>32</v>
      </c>
      <c r="O12" s="6" t="n">
        <f aca="false">RANK(F12,$F$3:$F$67,0)+COUNTIF($F$3:F12,F12)-1</f>
        <v>29</v>
      </c>
      <c r="P12" s="6" t="n">
        <f aca="false">RANK(G12,$G$3:$G$67,0)+COUNTIF($G$3:G12,G12)-1</f>
        <v>34</v>
      </c>
      <c r="Q12" s="6" t="n">
        <f aca="false">RANK(H12,$H$3:$H$67,0)+COUNTIF($H$3:H12,H12)-1</f>
        <v>33</v>
      </c>
    </row>
    <row r="13" customFormat="false" ht="15" hidden="false" customHeight="false" outlineLevel="0" collapsed="false">
      <c r="A13" s="0" t="s">
        <v>46</v>
      </c>
      <c r="B13" s="2" t="n">
        <f aca="false">ROUND(SUMIFS(Monthly_Purchased!$H$2:$H$2607,Monthly_Purchased!$G$2:$G$2607,$A13,Monthly_Purchased!$B$2:$B$2607,B$2),4)</f>
        <v>301.66</v>
      </c>
      <c r="C13" s="2" t="n">
        <f aca="false">ROUND(SUMIFS(Monthly_Purchased!$H$2:$H$2607,Monthly_Purchased!$G$2:$G$2607,$A13,Monthly_Purchased!$B$2:$B$2607,C$2),4)</f>
        <v>364.02</v>
      </c>
      <c r="D13" s="2" t="n">
        <f aca="false">ROUND(SUMIFS(Monthly_Purchased!$H$2:$H$2607,Monthly_Purchased!$G$2:$G$2607,$A13,Monthly_Purchased!$B$2:$B$2607,D$2),4)</f>
        <v>272.5</v>
      </c>
      <c r="E13" s="2" t="n">
        <f aca="false">ROUND(SUMIFS(Monthly_Purchased!$H$2:$H$2607,Monthly_Purchased!$G$2:$G$2607,$A13,Monthly_Purchased!$B$2:$B$2607,E$2),4)</f>
        <v>118.01</v>
      </c>
      <c r="F13" s="2" t="n">
        <f aca="false">ROUND(SUMIFS(Monthly_Purchased!$H$2:$H$2607,Monthly_Purchased!$G$2:$G$2607,$A13,Monthly_Purchased!$B$2:$B$2607,F$2),4)</f>
        <v>502.36</v>
      </c>
      <c r="G13" s="2" t="n">
        <f aca="false">ROUND(SUMIFS(Monthly_Purchased!$H$2:$H$2607,Monthly_Purchased!$G$2:$G$2607,$A13,Monthly_Purchased!$B$2:$B$2607,G$2),4)</f>
        <v>460.44</v>
      </c>
      <c r="H13" s="2" t="n">
        <f aca="false">ROUND(SUMIFS(Monthly_Purchased!$H$2:$H$2607,Monthly_Purchased!$G$2:$G$2607,$A13,Monthly_Purchased!$B$2:$B$2607,H$2),4)</f>
        <v>42.72</v>
      </c>
      <c r="I13" s="2" t="n">
        <f aca="false">ROUND(SUM(B13:H13),4)</f>
        <v>2061.71</v>
      </c>
      <c r="J13" s="6" t="n">
        <f aca="false">RANK(I13,$I$3:$I$67,0)+COUNTIF($I$3:I13,I13)-1</f>
        <v>24</v>
      </c>
      <c r="K13" s="6" t="n">
        <f aca="false">RANK(B13,$B$3:$B$67,0)+COUNTIF($B$3:B13,B13)-1</f>
        <v>22</v>
      </c>
      <c r="L13" s="6" t="n">
        <f aca="false">RANK(C13,$C$3:$C$67,0)+COUNTIF($C$3:C13,C13)-1</f>
        <v>21</v>
      </c>
      <c r="M13" s="6" t="n">
        <f aca="false">RANK(D13,$D$3:$D$67,0)+COUNTIF($D$3:D13,D13)-1</f>
        <v>22</v>
      </c>
      <c r="N13" s="6" t="n">
        <f aca="false">RANK(E13,$E$3:$E$67,0)+COUNTIF($E$3:E13,E13)-1</f>
        <v>30</v>
      </c>
      <c r="O13" s="6" t="n">
        <f aca="false">RANK(F13,$F$3:$F$67,0)+COUNTIF($F$3:F13,F13)-1</f>
        <v>21</v>
      </c>
      <c r="P13" s="6" t="n">
        <f aca="false">RANK(G13,$G$3:$G$67,0)+COUNTIF($G$3:G13,G13)-1</f>
        <v>21</v>
      </c>
      <c r="Q13" s="6" t="n">
        <f aca="false">RANK(H13,$H$3:$H$67,0)+COUNTIF($H$3:H13,H13)-1</f>
        <v>30</v>
      </c>
    </row>
    <row r="14" customFormat="false" ht="15" hidden="false" customHeight="false" outlineLevel="0" collapsed="false">
      <c r="A14" s="0" t="s">
        <v>196</v>
      </c>
      <c r="B14" s="2" t="n">
        <f aca="false">ROUND(SUMIFS(Monthly_Purchased!$H$2:$H$2607,Monthly_Purchased!$G$2:$G$2607,$A14,Monthly_Purchased!$B$2:$B$2607,B$2),4)</f>
        <v>0</v>
      </c>
      <c r="C14" s="2" t="n">
        <f aca="false">ROUND(SUMIFS(Monthly_Purchased!$H$2:$H$2607,Monthly_Purchased!$G$2:$G$2607,$A14,Monthly_Purchased!$B$2:$B$2607,C$2),4)</f>
        <v>0</v>
      </c>
      <c r="D14" s="2" t="n">
        <f aca="false">ROUND(SUMIFS(Monthly_Purchased!$H$2:$H$2607,Monthly_Purchased!$G$2:$G$2607,$A14,Monthly_Purchased!$B$2:$B$2607,D$2),4)</f>
        <v>0</v>
      </c>
      <c r="E14" s="2" t="n">
        <f aca="false">ROUND(SUMIFS(Monthly_Purchased!$H$2:$H$2607,Monthly_Purchased!$G$2:$G$2607,$A14,Monthly_Purchased!$B$2:$B$2607,E$2),4)</f>
        <v>0</v>
      </c>
      <c r="F14" s="2" t="n">
        <f aca="false">ROUND(SUMIFS(Monthly_Purchased!$H$2:$H$2607,Monthly_Purchased!$G$2:$G$2607,$A14,Monthly_Purchased!$B$2:$B$2607,F$2),4)</f>
        <v>0</v>
      </c>
      <c r="G14" s="2" t="n">
        <f aca="false">ROUND(SUMIFS(Monthly_Purchased!$H$2:$H$2607,Monthly_Purchased!$G$2:$G$2607,$A14,Monthly_Purchased!$B$2:$B$2607,G$2),4)</f>
        <v>20.38</v>
      </c>
      <c r="H14" s="2" t="n">
        <f aca="false">ROUND(SUMIFS(Monthly_Purchased!$H$2:$H$2607,Monthly_Purchased!$G$2:$G$2607,$A14,Monthly_Purchased!$B$2:$B$2607,H$2),4)</f>
        <v>0</v>
      </c>
      <c r="I14" s="2" t="n">
        <f aca="false">ROUND(SUM(B14:H14),4)</f>
        <v>20.38</v>
      </c>
      <c r="J14" s="6" t="n">
        <f aca="false">RANK(I14,$I$3:$I$67,0)+COUNTIF($I$3:I14,I14)-1</f>
        <v>49</v>
      </c>
      <c r="K14" s="6" t="n">
        <f aca="false">RANK(B14,$B$3:$B$67,0)+COUNTIF($B$3:B14,B14)-1</f>
        <v>41</v>
      </c>
      <c r="L14" s="6" t="n">
        <f aca="false">RANK(C14,$C$3:$C$67,0)+COUNTIF($C$3:C14,C14)-1</f>
        <v>46</v>
      </c>
      <c r="M14" s="6" t="n">
        <f aca="false">RANK(D14,$D$3:$D$67,0)+COUNTIF($D$3:D14,D14)-1</f>
        <v>42</v>
      </c>
      <c r="N14" s="6" t="n">
        <f aca="false">RANK(E14,$E$3:$E$67,0)+COUNTIF($E$3:E14,E14)-1</f>
        <v>47</v>
      </c>
      <c r="O14" s="6" t="n">
        <f aca="false">RANK(F14,$F$3:$F$67,0)+COUNTIF($F$3:F14,F14)-1</f>
        <v>51</v>
      </c>
      <c r="P14" s="6" t="n">
        <f aca="false">RANK(G14,$G$3:$G$67,0)+COUNTIF($G$3:G14,G14)-1</f>
        <v>41</v>
      </c>
      <c r="Q14" s="6" t="n">
        <f aca="false">RANK(H14,$H$3:$H$67,0)+COUNTIF($H$3:H14,H14)-1</f>
        <v>48</v>
      </c>
    </row>
    <row r="15" customFormat="false" ht="15" hidden="false" customHeight="false" outlineLevel="0" collapsed="false">
      <c r="A15" s="0" t="s">
        <v>84</v>
      </c>
      <c r="B15" s="2" t="n">
        <f aca="false">ROUND(SUMIFS(Monthly_Purchased!$H$2:$H$2607,Monthly_Purchased!$G$2:$G$2607,$A15,Monthly_Purchased!$B$2:$B$2607,B$2),4)</f>
        <v>0</v>
      </c>
      <c r="C15" s="2" t="n">
        <f aca="false">ROUND(SUMIFS(Monthly_Purchased!$H$2:$H$2607,Monthly_Purchased!$G$2:$G$2607,$A15,Monthly_Purchased!$B$2:$B$2607,C$2),4)</f>
        <v>0</v>
      </c>
      <c r="D15" s="2" t="n">
        <f aca="false">ROUND(SUMIFS(Monthly_Purchased!$H$2:$H$2607,Monthly_Purchased!$G$2:$G$2607,$A15,Monthly_Purchased!$B$2:$B$2607,D$2),4)</f>
        <v>0</v>
      </c>
      <c r="E15" s="2" t="n">
        <f aca="false">ROUND(SUMIFS(Monthly_Purchased!$H$2:$H$2607,Monthly_Purchased!$G$2:$G$2607,$A15,Monthly_Purchased!$B$2:$B$2607,E$2),4)</f>
        <v>0</v>
      </c>
      <c r="F15" s="2" t="n">
        <f aca="false">ROUND(SUMIFS(Monthly_Purchased!$H$2:$H$2607,Monthly_Purchased!$G$2:$G$2607,$A15,Monthly_Purchased!$B$2:$B$2607,F$2),4)</f>
        <v>0</v>
      </c>
      <c r="G15" s="2" t="n">
        <f aca="false">ROUND(SUMIFS(Monthly_Purchased!$H$2:$H$2607,Monthly_Purchased!$G$2:$G$2607,$A15,Monthly_Purchased!$B$2:$B$2607,G$2),4)</f>
        <v>0.57</v>
      </c>
      <c r="H15" s="2" t="n">
        <f aca="false">ROUND(SUMIFS(Monthly_Purchased!$H$2:$H$2607,Monthly_Purchased!$G$2:$G$2607,$A15,Monthly_Purchased!$B$2:$B$2607,H$2),4)</f>
        <v>0</v>
      </c>
      <c r="I15" s="2" t="n">
        <f aca="false">ROUND(SUM(B15:H15),4)</f>
        <v>0.57</v>
      </c>
      <c r="J15" s="6" t="n">
        <f aca="false">RANK(I15,$I$3:$I$67,0)+COUNTIF($I$3:I15,I15)-1</f>
        <v>62</v>
      </c>
      <c r="K15" s="6" t="n">
        <f aca="false">RANK(B15,$B$3:$B$67,0)+COUNTIF($B$3:B15,B15)-1</f>
        <v>42</v>
      </c>
      <c r="L15" s="6" t="n">
        <f aca="false">RANK(C15,$C$3:$C$67,0)+COUNTIF($C$3:C15,C15)-1</f>
        <v>47</v>
      </c>
      <c r="M15" s="6" t="n">
        <f aca="false">RANK(D15,$D$3:$D$67,0)+COUNTIF($D$3:D15,D15)-1</f>
        <v>43</v>
      </c>
      <c r="N15" s="6" t="n">
        <f aca="false">RANK(E15,$E$3:$E$67,0)+COUNTIF($E$3:E15,E15)-1</f>
        <v>48</v>
      </c>
      <c r="O15" s="6" t="n">
        <f aca="false">RANK(F15,$F$3:$F$67,0)+COUNTIF($F$3:F15,F15)-1</f>
        <v>52</v>
      </c>
      <c r="P15" s="6" t="n">
        <f aca="false">RANK(G15,$G$3:$G$67,0)+COUNTIF($G$3:G15,G15)-1</f>
        <v>54</v>
      </c>
      <c r="Q15" s="6" t="n">
        <f aca="false">RANK(H15,$H$3:$H$67,0)+COUNTIF($H$3:H15,H15)-1</f>
        <v>49</v>
      </c>
    </row>
    <row r="16" customFormat="false" ht="15" hidden="false" customHeight="false" outlineLevel="0" collapsed="false">
      <c r="A16" s="0" t="s">
        <v>48</v>
      </c>
      <c r="B16" s="2" t="n">
        <f aca="false">ROUND(SUMIFS(Monthly_Purchased!$H$2:$H$2607,Monthly_Purchased!$G$2:$G$2607,$A16,Monthly_Purchased!$B$2:$B$2607,B$2),4)</f>
        <v>2116.35</v>
      </c>
      <c r="C16" s="2" t="n">
        <f aca="false">ROUND(SUMIFS(Monthly_Purchased!$H$2:$H$2607,Monthly_Purchased!$G$2:$G$2607,$A16,Monthly_Purchased!$B$2:$B$2607,C$2),4)</f>
        <v>975.24</v>
      </c>
      <c r="D16" s="2" t="n">
        <f aca="false">ROUND(SUMIFS(Monthly_Purchased!$H$2:$H$2607,Monthly_Purchased!$G$2:$G$2607,$A16,Monthly_Purchased!$B$2:$B$2607,D$2),4)</f>
        <v>672.61</v>
      </c>
      <c r="E16" s="2" t="n">
        <f aca="false">ROUND(SUMIFS(Monthly_Purchased!$H$2:$H$2607,Monthly_Purchased!$G$2:$G$2607,$A16,Monthly_Purchased!$B$2:$B$2607,E$2),4)</f>
        <v>315.84</v>
      </c>
      <c r="F16" s="2" t="n">
        <f aca="false">ROUND(SUMIFS(Monthly_Purchased!$H$2:$H$2607,Monthly_Purchased!$G$2:$G$2607,$A16,Monthly_Purchased!$B$2:$B$2607,F$2),4)</f>
        <v>973.99</v>
      </c>
      <c r="G16" s="2" t="n">
        <f aca="false">ROUND(SUMIFS(Monthly_Purchased!$H$2:$H$2607,Monthly_Purchased!$G$2:$G$2607,$A16,Monthly_Purchased!$B$2:$B$2607,G$2),4)</f>
        <v>1117.92</v>
      </c>
      <c r="H16" s="2" t="n">
        <f aca="false">ROUND(SUMIFS(Monthly_Purchased!$H$2:$H$2607,Monthly_Purchased!$G$2:$G$2607,$A16,Monthly_Purchased!$B$2:$B$2607,H$2),4)</f>
        <v>349.17</v>
      </c>
      <c r="I16" s="2" t="n">
        <f aca="false">ROUND(SUM(B16:H16),4)</f>
        <v>6521.12</v>
      </c>
      <c r="J16" s="6" t="n">
        <f aca="false">RANK(I16,$I$3:$I$67,0)+COUNTIF($I$3:I16,I16)-1</f>
        <v>13</v>
      </c>
      <c r="K16" s="6" t="n">
        <f aca="false">RANK(B16,$B$3:$B$67,0)+COUNTIF($B$3:B16,B16)-1</f>
        <v>10</v>
      </c>
      <c r="L16" s="6" t="n">
        <f aca="false">RANK(C16,$C$3:$C$67,0)+COUNTIF($C$3:C16,C16)-1</f>
        <v>15</v>
      </c>
      <c r="M16" s="6" t="n">
        <f aca="false">RANK(D16,$D$3:$D$67,0)+COUNTIF($D$3:D16,D16)-1</f>
        <v>20</v>
      </c>
      <c r="N16" s="6" t="n">
        <f aca="false">RANK(E16,$E$3:$E$67,0)+COUNTIF($E$3:E16,E16)-1</f>
        <v>23</v>
      </c>
      <c r="O16" s="6" t="n">
        <f aca="false">RANK(F16,$F$3:$F$67,0)+COUNTIF($F$3:F16,F16)-1</f>
        <v>17</v>
      </c>
      <c r="P16" s="6" t="n">
        <f aca="false">RANK(G16,$G$3:$G$67,0)+COUNTIF($G$3:G16,G16)-1</f>
        <v>14</v>
      </c>
      <c r="Q16" s="6" t="n">
        <f aca="false">RANK(H16,$H$3:$H$67,0)+COUNTIF($H$3:H16,H16)-1</f>
        <v>16</v>
      </c>
    </row>
    <row r="17" customFormat="false" ht="15" hidden="false" customHeight="false" outlineLevel="0" collapsed="false">
      <c r="A17" s="0" t="s">
        <v>101</v>
      </c>
      <c r="B17" s="2" t="n">
        <f aca="false">ROUND(SUMIFS(Monthly_Purchased!$H$2:$H$2607,Monthly_Purchased!$G$2:$G$2607,$A17,Monthly_Purchased!$B$2:$B$2607,B$2),4)</f>
        <v>709.96</v>
      </c>
      <c r="C17" s="2" t="n">
        <f aca="false">ROUND(SUMIFS(Monthly_Purchased!$H$2:$H$2607,Monthly_Purchased!$G$2:$G$2607,$A17,Monthly_Purchased!$B$2:$B$2607,C$2),4)</f>
        <v>708.7</v>
      </c>
      <c r="D17" s="2" t="n">
        <f aca="false">ROUND(SUMIFS(Monthly_Purchased!$H$2:$H$2607,Monthly_Purchased!$G$2:$G$2607,$A17,Monthly_Purchased!$B$2:$B$2607,D$2),4)</f>
        <v>1003.85</v>
      </c>
      <c r="E17" s="2" t="n">
        <f aca="false">ROUND(SUMIFS(Monthly_Purchased!$H$2:$H$2607,Monthly_Purchased!$G$2:$G$2607,$A17,Monthly_Purchased!$B$2:$B$2607,E$2),4)</f>
        <v>971.58</v>
      </c>
      <c r="F17" s="2" t="n">
        <f aca="false">ROUND(SUMIFS(Monthly_Purchased!$H$2:$H$2607,Monthly_Purchased!$G$2:$G$2607,$A17,Monthly_Purchased!$B$2:$B$2607,F$2),4)</f>
        <v>1697.12</v>
      </c>
      <c r="G17" s="2" t="n">
        <f aca="false">ROUND(SUMIFS(Monthly_Purchased!$H$2:$H$2607,Monthly_Purchased!$G$2:$G$2607,$A17,Monthly_Purchased!$B$2:$B$2607,G$2),4)</f>
        <v>1196.03</v>
      </c>
      <c r="H17" s="2" t="n">
        <f aca="false">ROUND(SUMIFS(Monthly_Purchased!$H$2:$H$2607,Monthly_Purchased!$G$2:$G$2607,$A17,Monthly_Purchased!$B$2:$B$2607,H$2),4)</f>
        <v>224.83</v>
      </c>
      <c r="I17" s="2" t="n">
        <f aca="false">ROUND(SUM(B17:H17),4)</f>
        <v>6512.07</v>
      </c>
      <c r="J17" s="6" t="n">
        <f aca="false">RANK(I17,$I$3:$I$67,0)+COUNTIF($I$3:I17,I17)-1</f>
        <v>14</v>
      </c>
      <c r="K17" s="6" t="n">
        <f aca="false">RANK(B17,$B$3:$B$67,0)+COUNTIF($B$3:B17,B17)-1</f>
        <v>16</v>
      </c>
      <c r="L17" s="6" t="n">
        <f aca="false">RANK(C17,$C$3:$C$67,0)+COUNTIF($C$3:C17,C17)-1</f>
        <v>16</v>
      </c>
      <c r="M17" s="6" t="n">
        <f aca="false">RANK(D17,$D$3:$D$67,0)+COUNTIF($D$3:D17,D17)-1</f>
        <v>15</v>
      </c>
      <c r="N17" s="6" t="n">
        <f aca="false">RANK(E17,$E$3:$E$67,0)+COUNTIF($E$3:E17,E17)-1</f>
        <v>14</v>
      </c>
      <c r="O17" s="6" t="n">
        <f aca="false">RANK(F17,$F$3:$F$67,0)+COUNTIF($F$3:F17,F17)-1</f>
        <v>11</v>
      </c>
      <c r="P17" s="6" t="n">
        <f aca="false">RANK(G17,$G$3:$G$67,0)+COUNTIF($G$3:G17,G17)-1</f>
        <v>13</v>
      </c>
      <c r="Q17" s="6" t="n">
        <f aca="false">RANK(H17,$H$3:$H$67,0)+COUNTIF($H$3:H17,H17)-1</f>
        <v>19</v>
      </c>
    </row>
    <row r="18" customFormat="false" ht="15" hidden="false" customHeight="false" outlineLevel="0" collapsed="false">
      <c r="A18" s="0" t="s">
        <v>96</v>
      </c>
      <c r="B18" s="2" t="n">
        <f aca="false">ROUND(SUMIFS(Monthly_Purchased!$H$2:$H$2607,Monthly_Purchased!$G$2:$G$2607,$A18,Monthly_Purchased!$B$2:$B$2607,B$2),4)</f>
        <v>0</v>
      </c>
      <c r="C18" s="2" t="n">
        <f aca="false">ROUND(SUMIFS(Monthly_Purchased!$H$2:$H$2607,Monthly_Purchased!$G$2:$G$2607,$A18,Monthly_Purchased!$B$2:$B$2607,C$2),4)</f>
        <v>0</v>
      </c>
      <c r="D18" s="2" t="n">
        <f aca="false">ROUND(SUMIFS(Monthly_Purchased!$H$2:$H$2607,Monthly_Purchased!$G$2:$G$2607,$A18,Monthly_Purchased!$B$2:$B$2607,D$2),4)</f>
        <v>240.11</v>
      </c>
      <c r="E18" s="2" t="n">
        <f aca="false">ROUND(SUMIFS(Monthly_Purchased!$H$2:$H$2607,Monthly_Purchased!$G$2:$G$2607,$A18,Monthly_Purchased!$B$2:$B$2607,E$2),4)</f>
        <v>617.04</v>
      </c>
      <c r="F18" s="2" t="n">
        <f aca="false">ROUND(SUMIFS(Monthly_Purchased!$H$2:$H$2607,Monthly_Purchased!$G$2:$G$2607,$A18,Monthly_Purchased!$B$2:$B$2607,F$2),4)</f>
        <v>1376.05</v>
      </c>
      <c r="G18" s="2" t="n">
        <f aca="false">ROUND(SUMIFS(Monthly_Purchased!$H$2:$H$2607,Monthly_Purchased!$G$2:$G$2607,$A18,Monthly_Purchased!$B$2:$B$2607,G$2),4)</f>
        <v>1046.15</v>
      </c>
      <c r="H18" s="2" t="n">
        <f aca="false">ROUND(SUMIFS(Monthly_Purchased!$H$2:$H$2607,Monthly_Purchased!$G$2:$G$2607,$A18,Monthly_Purchased!$B$2:$B$2607,H$2),4)</f>
        <v>1431.28</v>
      </c>
      <c r="I18" s="2" t="n">
        <f aca="false">ROUND(SUM(B18:H18),4)</f>
        <v>4710.63</v>
      </c>
      <c r="J18" s="6" t="n">
        <f aca="false">RANK(I18,$I$3:$I$67,0)+COUNTIF($I$3:I18,I18)-1</f>
        <v>18</v>
      </c>
      <c r="K18" s="6" t="n">
        <f aca="false">RANK(B18,$B$3:$B$67,0)+COUNTIF($B$3:B18,B18)-1</f>
        <v>43</v>
      </c>
      <c r="L18" s="6" t="n">
        <f aca="false">RANK(C18,$C$3:$C$67,0)+COUNTIF($C$3:C18,C18)-1</f>
        <v>48</v>
      </c>
      <c r="M18" s="6" t="n">
        <f aca="false">RANK(D18,$D$3:$D$67,0)+COUNTIF($D$3:D18,D18)-1</f>
        <v>23</v>
      </c>
      <c r="N18" s="6" t="n">
        <f aca="false">RANK(E18,$E$3:$E$67,0)+COUNTIF($E$3:E18,E18)-1</f>
        <v>19</v>
      </c>
      <c r="O18" s="6" t="n">
        <f aca="false">RANK(F18,$F$3:$F$67,0)+COUNTIF($F$3:F18,F18)-1</f>
        <v>13</v>
      </c>
      <c r="P18" s="6" t="n">
        <f aca="false">RANK(G18,$G$3:$G$67,0)+COUNTIF($G$3:G18,G18)-1</f>
        <v>15</v>
      </c>
      <c r="Q18" s="6" t="n">
        <f aca="false">RANK(H18,$H$3:$H$67,0)+COUNTIF($H$3:H18,H18)-1</f>
        <v>4</v>
      </c>
    </row>
    <row r="19" customFormat="false" ht="15" hidden="false" customHeight="false" outlineLevel="0" collapsed="false">
      <c r="A19" s="0" t="s">
        <v>154</v>
      </c>
      <c r="B19" s="2" t="n">
        <f aca="false">ROUND(SUMIFS(Monthly_Purchased!$H$2:$H$2607,Monthly_Purchased!$G$2:$G$2607,$A19,Monthly_Purchased!$B$2:$B$2607,B$2),4)</f>
        <v>4.04</v>
      </c>
      <c r="C19" s="2" t="n">
        <f aca="false">ROUND(SUMIFS(Monthly_Purchased!$H$2:$H$2607,Monthly_Purchased!$G$2:$G$2607,$A19,Monthly_Purchased!$B$2:$B$2607,C$2),4)</f>
        <v>63</v>
      </c>
      <c r="D19" s="2" t="n">
        <f aca="false">ROUND(SUMIFS(Monthly_Purchased!$H$2:$H$2607,Monthly_Purchased!$G$2:$G$2607,$A19,Monthly_Purchased!$B$2:$B$2607,D$2),4)</f>
        <v>122.2</v>
      </c>
      <c r="E19" s="2" t="n">
        <f aca="false">ROUND(SUMIFS(Monthly_Purchased!$H$2:$H$2607,Monthly_Purchased!$G$2:$G$2607,$A19,Monthly_Purchased!$B$2:$B$2607,E$2),4)</f>
        <v>138.77</v>
      </c>
      <c r="F19" s="2" t="n">
        <f aca="false">ROUND(SUMIFS(Monthly_Purchased!$H$2:$H$2607,Monthly_Purchased!$G$2:$G$2607,$A19,Monthly_Purchased!$B$2:$B$2607,F$2),4)</f>
        <v>95.17</v>
      </c>
      <c r="G19" s="2" t="n">
        <f aca="false">ROUND(SUMIFS(Monthly_Purchased!$H$2:$H$2607,Monthly_Purchased!$G$2:$G$2607,$A19,Monthly_Purchased!$B$2:$B$2607,G$2),4)</f>
        <v>505.2</v>
      </c>
      <c r="H19" s="2" t="n">
        <f aca="false">ROUND(SUMIFS(Monthly_Purchased!$H$2:$H$2607,Monthly_Purchased!$G$2:$G$2607,$A19,Monthly_Purchased!$B$2:$B$2607,H$2),4)</f>
        <v>258.18</v>
      </c>
      <c r="I19" s="2" t="n">
        <f aca="false">ROUND(SUM(B19:H19),4)</f>
        <v>1186.56</v>
      </c>
      <c r="J19" s="6" t="n">
        <f aca="false">RANK(I19,$I$3:$I$67,0)+COUNTIF($I$3:I19,I19)-1</f>
        <v>27</v>
      </c>
      <c r="K19" s="6" t="n">
        <f aca="false">RANK(B19,$B$3:$B$67,0)+COUNTIF($B$3:B19,B19)-1</f>
        <v>33</v>
      </c>
      <c r="L19" s="6" t="n">
        <f aca="false">RANK(C19,$C$3:$C$67,0)+COUNTIF($C$3:C19,C19)-1</f>
        <v>30</v>
      </c>
      <c r="M19" s="6" t="n">
        <f aca="false">RANK(D19,$D$3:$D$67,0)+COUNTIF($D$3:D19,D19)-1</f>
        <v>29</v>
      </c>
      <c r="N19" s="6" t="n">
        <f aca="false">RANK(E19,$E$3:$E$67,0)+COUNTIF($E$3:E19,E19)-1</f>
        <v>29</v>
      </c>
      <c r="O19" s="6" t="n">
        <f aca="false">RANK(F19,$F$3:$F$67,0)+COUNTIF($F$3:F19,F19)-1</f>
        <v>30</v>
      </c>
      <c r="P19" s="6" t="n">
        <f aca="false">RANK(G19,$G$3:$G$67,0)+COUNTIF($G$3:G19,G19)-1</f>
        <v>20</v>
      </c>
      <c r="Q19" s="6" t="n">
        <f aca="false">RANK(H19,$H$3:$H$67,0)+COUNTIF($H$3:H19,H19)-1</f>
        <v>18</v>
      </c>
    </row>
    <row r="20" customFormat="false" ht="15" hidden="false" customHeight="false" outlineLevel="0" collapsed="false">
      <c r="A20" s="0" t="s">
        <v>119</v>
      </c>
      <c r="B20" s="2" t="n">
        <f aca="false">ROUND(SUMIFS(Monthly_Purchased!$H$2:$H$2607,Monthly_Purchased!$G$2:$G$2607,$A20,Monthly_Purchased!$B$2:$B$2607,B$2),4)</f>
        <v>80.45</v>
      </c>
      <c r="C20" s="2" t="n">
        <f aca="false">ROUND(SUMIFS(Monthly_Purchased!$H$2:$H$2607,Monthly_Purchased!$G$2:$G$2607,$A20,Monthly_Purchased!$B$2:$B$2607,C$2),4)</f>
        <v>104.66</v>
      </c>
      <c r="D20" s="2" t="n">
        <f aca="false">ROUND(SUMIFS(Monthly_Purchased!$H$2:$H$2607,Monthly_Purchased!$G$2:$G$2607,$A20,Monthly_Purchased!$B$2:$B$2607,D$2),4)</f>
        <v>123.5</v>
      </c>
      <c r="E20" s="2" t="n">
        <f aca="false">ROUND(SUMIFS(Monthly_Purchased!$H$2:$H$2607,Monthly_Purchased!$G$2:$G$2607,$A20,Monthly_Purchased!$B$2:$B$2607,E$2),4)</f>
        <v>202.27</v>
      </c>
      <c r="F20" s="2" t="n">
        <f aca="false">ROUND(SUMIFS(Monthly_Purchased!$H$2:$H$2607,Monthly_Purchased!$G$2:$G$2607,$A20,Monthly_Purchased!$B$2:$B$2607,F$2),4)</f>
        <v>148.85</v>
      </c>
      <c r="G20" s="2" t="n">
        <f aca="false">ROUND(SUMIFS(Monthly_Purchased!$H$2:$H$2607,Monthly_Purchased!$G$2:$G$2607,$A20,Monthly_Purchased!$B$2:$B$2607,G$2),4)</f>
        <v>1.402</v>
      </c>
      <c r="H20" s="2" t="n">
        <f aca="false">ROUND(SUMIFS(Monthly_Purchased!$H$2:$H$2607,Monthly_Purchased!$G$2:$G$2607,$A20,Monthly_Purchased!$B$2:$B$2607,H$2),4)</f>
        <v>0.5</v>
      </c>
      <c r="I20" s="2" t="n">
        <f aca="false">ROUND(SUM(B20:H20),4)</f>
        <v>661.632</v>
      </c>
      <c r="J20" s="6" t="n">
        <f aca="false">RANK(I20,$I$3:$I$67,0)+COUNTIF($I$3:I20,I20)-1</f>
        <v>30</v>
      </c>
      <c r="K20" s="6" t="n">
        <f aca="false">RANK(B20,$B$3:$B$67,0)+COUNTIF($B$3:B20,B20)-1</f>
        <v>26</v>
      </c>
      <c r="L20" s="6" t="n">
        <f aca="false">RANK(C20,$C$3:$C$67,0)+COUNTIF($C$3:C20,C20)-1</f>
        <v>28</v>
      </c>
      <c r="M20" s="6" t="n">
        <f aca="false">RANK(D20,$D$3:$D$67,0)+COUNTIF($D$3:D20,D20)-1</f>
        <v>28</v>
      </c>
      <c r="N20" s="6" t="n">
        <f aca="false">RANK(E20,$E$3:$E$67,0)+COUNTIF($E$3:E20,E20)-1</f>
        <v>24</v>
      </c>
      <c r="O20" s="6" t="n">
        <f aca="false">RANK(F20,$F$3:$F$67,0)+COUNTIF($F$3:F20,F20)-1</f>
        <v>28</v>
      </c>
      <c r="P20" s="6" t="n">
        <f aca="false">RANK(G20,$G$3:$G$67,0)+COUNTIF($G$3:G20,G20)-1</f>
        <v>51</v>
      </c>
      <c r="Q20" s="6" t="n">
        <f aca="false">RANK(H20,$H$3:$H$67,0)+COUNTIF($H$3:H20,H20)-1</f>
        <v>44</v>
      </c>
    </row>
    <row r="21" customFormat="false" ht="15" hidden="false" customHeight="false" outlineLevel="0" collapsed="false">
      <c r="A21" s="0" t="s">
        <v>482</v>
      </c>
      <c r="B21" s="2" t="n">
        <f aca="false">ROUND(SUMIFS(Monthly_Purchased!$H$2:$H$2607,Monthly_Purchased!$G$2:$G$2607,$A21,Monthly_Purchased!$B$2:$B$2607,B$2),4)</f>
        <v>0</v>
      </c>
      <c r="C21" s="2" t="n">
        <f aca="false">ROUND(SUMIFS(Monthly_Purchased!$H$2:$H$2607,Monthly_Purchased!$G$2:$G$2607,$A21,Monthly_Purchased!$B$2:$B$2607,C$2),4)</f>
        <v>0</v>
      </c>
      <c r="D21" s="2" t="n">
        <f aca="false">ROUND(SUMIFS(Monthly_Purchased!$H$2:$H$2607,Monthly_Purchased!$G$2:$G$2607,$A21,Monthly_Purchased!$B$2:$B$2607,D$2),4)</f>
        <v>0</v>
      </c>
      <c r="E21" s="2" t="n">
        <f aca="false">ROUND(SUMIFS(Monthly_Purchased!$H$2:$H$2607,Monthly_Purchased!$G$2:$G$2607,$A21,Monthly_Purchased!$B$2:$B$2607,E$2),4)</f>
        <v>0</v>
      </c>
      <c r="F21" s="2" t="n">
        <f aca="false">ROUND(SUMIFS(Monthly_Purchased!$H$2:$H$2607,Monthly_Purchased!$G$2:$G$2607,$A21,Monthly_Purchased!$B$2:$B$2607,F$2),4)</f>
        <v>13.48</v>
      </c>
      <c r="G21" s="2" t="n">
        <f aca="false">ROUND(SUMIFS(Monthly_Purchased!$H$2:$H$2607,Monthly_Purchased!$G$2:$G$2607,$A21,Monthly_Purchased!$B$2:$B$2607,G$2),4)</f>
        <v>3.912</v>
      </c>
      <c r="H21" s="2" t="n">
        <f aca="false">ROUND(SUMIFS(Monthly_Purchased!$H$2:$H$2607,Monthly_Purchased!$G$2:$G$2607,$A21,Monthly_Purchased!$B$2:$B$2607,H$2),4)</f>
        <v>0.27</v>
      </c>
      <c r="I21" s="2" t="n">
        <f aca="false">ROUND(SUM(B21:H21),4)</f>
        <v>17.662</v>
      </c>
      <c r="J21" s="6" t="n">
        <f aca="false">RANK(I21,$I$3:$I$67,0)+COUNTIF($I$3:I21,I21)-1</f>
        <v>50</v>
      </c>
      <c r="K21" s="6" t="n">
        <f aca="false">RANK(B21,$B$3:$B$67,0)+COUNTIF($B$3:B21,B21)-1</f>
        <v>44</v>
      </c>
      <c r="L21" s="6" t="n">
        <f aca="false">RANK(C21,$C$3:$C$67,0)+COUNTIF($C$3:C21,C21)-1</f>
        <v>49</v>
      </c>
      <c r="M21" s="6" t="n">
        <f aca="false">RANK(D21,$D$3:$D$67,0)+COUNTIF($D$3:D21,D21)-1</f>
        <v>44</v>
      </c>
      <c r="N21" s="6" t="n">
        <f aca="false">RANK(E21,$E$3:$E$67,0)+COUNTIF($E$3:E21,E21)-1</f>
        <v>49</v>
      </c>
      <c r="O21" s="6" t="n">
        <f aca="false">RANK(F21,$F$3:$F$67,0)+COUNTIF($F$3:F21,F21)-1</f>
        <v>41</v>
      </c>
      <c r="P21" s="6" t="n">
        <f aca="false">RANK(G21,$G$3:$G$67,0)+COUNTIF($G$3:G21,G21)-1</f>
        <v>49</v>
      </c>
      <c r="Q21" s="6" t="n">
        <f aca="false">RANK(H21,$H$3:$H$67,0)+COUNTIF($H$3:H21,H21)-1</f>
        <v>45</v>
      </c>
    </row>
    <row r="22" customFormat="false" ht="15" hidden="false" customHeight="false" outlineLevel="0" collapsed="false">
      <c r="A22" s="0" t="s">
        <v>250</v>
      </c>
      <c r="B22" s="2" t="n">
        <f aca="false">ROUND(SUMIFS(Monthly_Purchased!$H$2:$H$2607,Monthly_Purchased!$G$2:$G$2607,$A22,Monthly_Purchased!$B$2:$B$2607,B$2),4)</f>
        <v>0</v>
      </c>
      <c r="C22" s="2" t="n">
        <f aca="false">ROUND(SUMIFS(Monthly_Purchased!$H$2:$H$2607,Monthly_Purchased!$G$2:$G$2607,$A22,Monthly_Purchased!$B$2:$B$2607,C$2),4)</f>
        <v>0</v>
      </c>
      <c r="D22" s="2" t="n">
        <f aca="false">ROUND(SUMIFS(Monthly_Purchased!$H$2:$H$2607,Monthly_Purchased!$G$2:$G$2607,$A22,Monthly_Purchased!$B$2:$B$2607,D$2),4)</f>
        <v>0</v>
      </c>
      <c r="E22" s="2" t="n">
        <f aca="false">ROUND(SUMIFS(Monthly_Purchased!$H$2:$H$2607,Monthly_Purchased!$G$2:$G$2607,$A22,Monthly_Purchased!$B$2:$B$2607,E$2),4)</f>
        <v>0</v>
      </c>
      <c r="F22" s="2" t="n">
        <f aca="false">ROUND(SUMIFS(Monthly_Purchased!$H$2:$H$2607,Monthly_Purchased!$G$2:$G$2607,$A22,Monthly_Purchased!$B$2:$B$2607,F$2),4)</f>
        <v>0</v>
      </c>
      <c r="G22" s="2" t="n">
        <f aca="false">ROUND(SUMIFS(Monthly_Purchased!$H$2:$H$2607,Monthly_Purchased!$G$2:$G$2607,$A22,Monthly_Purchased!$B$2:$B$2607,G$2),4)</f>
        <v>282.22</v>
      </c>
      <c r="H22" s="2" t="n">
        <f aca="false">ROUND(SUMIFS(Monthly_Purchased!$H$2:$H$2607,Monthly_Purchased!$G$2:$G$2607,$A22,Monthly_Purchased!$B$2:$B$2607,H$2),4)</f>
        <v>364.7</v>
      </c>
      <c r="I22" s="2" t="n">
        <f aca="false">ROUND(SUM(B22:H22),4)</f>
        <v>646.92</v>
      </c>
      <c r="J22" s="6" t="n">
        <f aca="false">RANK(I22,$I$3:$I$67,0)+COUNTIF($I$3:I22,I22)-1</f>
        <v>31</v>
      </c>
      <c r="K22" s="6" t="n">
        <f aca="false">RANK(B22,$B$3:$B$67,0)+COUNTIF($B$3:B22,B22)-1</f>
        <v>45</v>
      </c>
      <c r="L22" s="6" t="n">
        <f aca="false">RANK(C22,$C$3:$C$67,0)+COUNTIF($C$3:C22,C22)-1</f>
        <v>50</v>
      </c>
      <c r="M22" s="6" t="n">
        <f aca="false">RANK(D22,$D$3:$D$67,0)+COUNTIF($D$3:D22,D22)-1</f>
        <v>45</v>
      </c>
      <c r="N22" s="6" t="n">
        <f aca="false">RANK(E22,$E$3:$E$67,0)+COUNTIF($E$3:E22,E22)-1</f>
        <v>50</v>
      </c>
      <c r="O22" s="6" t="n">
        <f aca="false">RANK(F22,$F$3:$F$67,0)+COUNTIF($F$3:F22,F22)-1</f>
        <v>53</v>
      </c>
      <c r="P22" s="6" t="n">
        <f aca="false">RANK(G22,$G$3:$G$67,0)+COUNTIF($G$3:G22,G22)-1</f>
        <v>26</v>
      </c>
      <c r="Q22" s="6" t="n">
        <f aca="false">RANK(H22,$H$3:$H$67,0)+COUNTIF($H$3:H22,H22)-1</f>
        <v>15</v>
      </c>
    </row>
    <row r="23" customFormat="false" ht="15" hidden="false" customHeight="false" outlineLevel="0" collapsed="false">
      <c r="A23" s="0" t="s">
        <v>31</v>
      </c>
      <c r="B23" s="2" t="n">
        <f aca="false">ROUND(SUMIFS(Monthly_Purchased!$H$2:$H$2607,Monthly_Purchased!$G$2:$G$2607,$A23,Monthly_Purchased!$B$2:$B$2607,B$2),4)</f>
        <v>6460.98</v>
      </c>
      <c r="C23" s="2" t="n">
        <f aca="false">ROUND(SUMIFS(Monthly_Purchased!$H$2:$H$2607,Monthly_Purchased!$G$2:$G$2607,$A23,Monthly_Purchased!$B$2:$B$2607,C$2),4)</f>
        <v>15447.25</v>
      </c>
      <c r="D23" s="2" t="n">
        <f aca="false">ROUND(SUMIFS(Monthly_Purchased!$H$2:$H$2607,Monthly_Purchased!$G$2:$G$2607,$A23,Monthly_Purchased!$B$2:$B$2607,D$2),4)</f>
        <v>9169.02</v>
      </c>
      <c r="E23" s="2" t="n">
        <f aca="false">ROUND(SUMIFS(Monthly_Purchased!$H$2:$H$2607,Monthly_Purchased!$G$2:$G$2607,$A23,Monthly_Purchased!$B$2:$B$2607,E$2),4)</f>
        <v>8901.45</v>
      </c>
      <c r="F23" s="2" t="n">
        <f aca="false">ROUND(SUMIFS(Monthly_Purchased!$H$2:$H$2607,Monthly_Purchased!$G$2:$G$2607,$A23,Monthly_Purchased!$B$2:$B$2607,F$2),4)</f>
        <v>8835.37</v>
      </c>
      <c r="G23" s="2" t="n">
        <f aca="false">ROUND(SUMIFS(Monthly_Purchased!$H$2:$H$2607,Monthly_Purchased!$G$2:$G$2607,$A23,Monthly_Purchased!$B$2:$B$2607,G$2),4)</f>
        <v>10872.92</v>
      </c>
      <c r="H23" s="2" t="n">
        <f aca="false">ROUND(SUMIFS(Monthly_Purchased!$H$2:$H$2607,Monthly_Purchased!$G$2:$G$2607,$A23,Monthly_Purchased!$B$2:$B$2607,H$2),4)</f>
        <v>3372.16</v>
      </c>
      <c r="I23" s="2" t="n">
        <f aca="false">ROUND(SUM(B23:H23),4)</f>
        <v>63059.15</v>
      </c>
      <c r="J23" s="6" t="n">
        <f aca="false">RANK(I23,$I$3:$I$67,0)+COUNTIF($I$3:I23,I23)-1</f>
        <v>1</v>
      </c>
      <c r="K23" s="6" t="n">
        <f aca="false">RANK(B23,$B$3:$B$67,0)+COUNTIF($B$3:B23,B23)-1</f>
        <v>4</v>
      </c>
      <c r="L23" s="6" t="n">
        <f aca="false">RANK(C23,$C$3:$C$67,0)+COUNTIF($C$3:C23,C23)-1</f>
        <v>1</v>
      </c>
      <c r="M23" s="6" t="n">
        <f aca="false">RANK(D23,$D$3:$D$67,0)+COUNTIF($D$3:D23,D23)-1</f>
        <v>1</v>
      </c>
      <c r="N23" s="6" t="n">
        <f aca="false">RANK(E23,$E$3:$E$67,0)+COUNTIF($E$3:E23,E23)-1</f>
        <v>1</v>
      </c>
      <c r="O23" s="6" t="n">
        <f aca="false">RANK(F23,$F$3:$F$67,0)+COUNTIF($F$3:F23,F23)-1</f>
        <v>2</v>
      </c>
      <c r="P23" s="6" t="n">
        <f aca="false">RANK(G23,$G$3:$G$67,0)+COUNTIF($G$3:G23,G23)-1</f>
        <v>2</v>
      </c>
      <c r="Q23" s="6" t="n">
        <f aca="false">RANK(H23,$H$3:$H$67,0)+COUNTIF($H$3:H23,H23)-1</f>
        <v>2</v>
      </c>
    </row>
    <row r="24" customFormat="false" ht="15" hidden="false" customHeight="false" outlineLevel="0" collapsed="false">
      <c r="A24" s="0" t="s">
        <v>44</v>
      </c>
      <c r="B24" s="2" t="n">
        <f aca="false">ROUND(SUMIFS(Monthly_Purchased!$H$2:$H$2607,Monthly_Purchased!$G$2:$G$2607,$A24,Monthly_Purchased!$B$2:$B$2607,B$2),4)</f>
        <v>2721.12</v>
      </c>
      <c r="C24" s="2" t="n">
        <f aca="false">ROUND(SUMIFS(Monthly_Purchased!$H$2:$H$2607,Monthly_Purchased!$G$2:$G$2607,$A24,Monthly_Purchased!$B$2:$B$2607,C$2),4)</f>
        <v>3040.68</v>
      </c>
      <c r="D24" s="2" t="n">
        <f aca="false">ROUND(SUMIFS(Monthly_Purchased!$H$2:$H$2607,Monthly_Purchased!$G$2:$G$2607,$A24,Monthly_Purchased!$B$2:$B$2607,D$2),4)</f>
        <v>2667.27</v>
      </c>
      <c r="E24" s="2" t="n">
        <f aca="false">ROUND(SUMIFS(Monthly_Purchased!$H$2:$H$2607,Monthly_Purchased!$G$2:$G$2607,$A24,Monthly_Purchased!$B$2:$B$2607,E$2),4)</f>
        <v>991.87</v>
      </c>
      <c r="F24" s="2" t="n">
        <f aca="false">ROUND(SUMIFS(Monthly_Purchased!$H$2:$H$2607,Monthly_Purchased!$G$2:$G$2607,$A24,Monthly_Purchased!$B$2:$B$2607,F$2),4)</f>
        <v>1288.51</v>
      </c>
      <c r="G24" s="2" t="n">
        <f aca="false">ROUND(SUMIFS(Monthly_Purchased!$H$2:$H$2607,Monthly_Purchased!$G$2:$G$2607,$A24,Monthly_Purchased!$B$2:$B$2607,G$2),4)</f>
        <v>396.78</v>
      </c>
      <c r="H24" s="2" t="n">
        <f aca="false">ROUND(SUMIFS(Monthly_Purchased!$H$2:$H$2607,Monthly_Purchased!$G$2:$G$2607,$A24,Monthly_Purchased!$B$2:$B$2607,H$2),4)</f>
        <v>87.07</v>
      </c>
      <c r="I24" s="2" t="n">
        <f aca="false">ROUND(SUM(B24:H24),4)</f>
        <v>11193.3</v>
      </c>
      <c r="J24" s="6" t="n">
        <f aca="false">RANK(I24,$I$3:$I$67,0)+COUNTIF($I$3:I24,I24)-1</f>
        <v>10</v>
      </c>
      <c r="K24" s="6" t="n">
        <f aca="false">RANK(B24,$B$3:$B$67,0)+COUNTIF($B$3:B24,B24)-1</f>
        <v>7</v>
      </c>
      <c r="L24" s="6" t="n">
        <f aca="false">RANK(C24,$C$3:$C$67,0)+COUNTIF($C$3:C24,C24)-1</f>
        <v>7</v>
      </c>
      <c r="M24" s="6" t="n">
        <f aca="false">RANK(D24,$D$3:$D$67,0)+COUNTIF($D$3:D24,D24)-1</f>
        <v>9</v>
      </c>
      <c r="N24" s="6" t="n">
        <f aca="false">RANK(E24,$E$3:$E$67,0)+COUNTIF($E$3:E24,E24)-1</f>
        <v>13</v>
      </c>
      <c r="O24" s="6" t="n">
        <f aca="false">RANK(F24,$F$3:$F$67,0)+COUNTIF($F$3:F24,F24)-1</f>
        <v>14</v>
      </c>
      <c r="P24" s="6" t="n">
        <f aca="false">RANK(G24,$G$3:$G$67,0)+COUNTIF($G$3:G24,G24)-1</f>
        <v>22</v>
      </c>
      <c r="Q24" s="6" t="n">
        <f aca="false">RANK(H24,$H$3:$H$67,0)+COUNTIF($H$3:H24,H24)-1</f>
        <v>24</v>
      </c>
    </row>
    <row r="25" customFormat="false" ht="15" hidden="false" customHeight="false" outlineLevel="0" collapsed="false">
      <c r="A25" s="0" t="s">
        <v>53</v>
      </c>
      <c r="B25" s="2" t="n">
        <f aca="false">ROUND(SUMIFS(Monthly_Purchased!$H$2:$H$2607,Monthly_Purchased!$G$2:$G$2607,$A25,Monthly_Purchased!$B$2:$B$2607,B$2),4)</f>
        <v>490.94</v>
      </c>
      <c r="C25" s="2" t="n">
        <f aca="false">ROUND(SUMIFS(Monthly_Purchased!$H$2:$H$2607,Monthly_Purchased!$G$2:$G$2607,$A25,Monthly_Purchased!$B$2:$B$2607,C$2),4)</f>
        <v>454.81</v>
      </c>
      <c r="D25" s="2" t="n">
        <f aca="false">ROUND(SUMIFS(Monthly_Purchased!$H$2:$H$2607,Monthly_Purchased!$G$2:$G$2607,$A25,Monthly_Purchased!$B$2:$B$2607,D$2),4)</f>
        <v>218.34</v>
      </c>
      <c r="E25" s="2" t="n">
        <f aca="false">ROUND(SUMIFS(Monthly_Purchased!$H$2:$H$2607,Monthly_Purchased!$G$2:$G$2607,$A25,Monthly_Purchased!$B$2:$B$2607,E$2),4)</f>
        <v>195.58</v>
      </c>
      <c r="F25" s="2" t="n">
        <f aca="false">ROUND(SUMIFS(Monthly_Purchased!$H$2:$H$2607,Monthly_Purchased!$G$2:$G$2607,$A25,Monthly_Purchased!$B$2:$B$2607,F$2),4)</f>
        <v>403.61</v>
      </c>
      <c r="G25" s="2" t="n">
        <f aca="false">ROUND(SUMIFS(Monthly_Purchased!$H$2:$H$2607,Monthly_Purchased!$G$2:$G$2607,$A25,Monthly_Purchased!$B$2:$B$2607,G$2),4)</f>
        <v>202.43</v>
      </c>
      <c r="H25" s="2" t="n">
        <f aca="false">ROUND(SUMIFS(Monthly_Purchased!$H$2:$H$2607,Monthly_Purchased!$G$2:$G$2607,$A25,Monthly_Purchased!$B$2:$B$2607,H$2),4)</f>
        <v>72.16</v>
      </c>
      <c r="I25" s="2" t="n">
        <f aca="false">ROUND(SUM(B25:H25),4)</f>
        <v>2037.87</v>
      </c>
      <c r="J25" s="6" t="n">
        <f aca="false">RANK(I25,$I$3:$I$67,0)+COUNTIF($I$3:I25,I25)-1</f>
        <v>25</v>
      </c>
      <c r="K25" s="6" t="n">
        <f aca="false">RANK(B25,$B$3:$B$67,0)+COUNTIF($B$3:B25,B25)-1</f>
        <v>20</v>
      </c>
      <c r="L25" s="6" t="n">
        <f aca="false">RANK(C25,$C$3:$C$67,0)+COUNTIF($C$3:C25,C25)-1</f>
        <v>20</v>
      </c>
      <c r="M25" s="6" t="n">
        <f aca="false">RANK(D25,$D$3:$D$67,0)+COUNTIF($D$3:D25,D25)-1</f>
        <v>24</v>
      </c>
      <c r="N25" s="6" t="n">
        <f aca="false">RANK(E25,$E$3:$E$67,0)+COUNTIF($E$3:E25,E25)-1</f>
        <v>25</v>
      </c>
      <c r="O25" s="6" t="n">
        <f aca="false">RANK(F25,$F$3:$F$67,0)+COUNTIF($F$3:F25,F25)-1</f>
        <v>23</v>
      </c>
      <c r="P25" s="6" t="n">
        <f aca="false">RANK(G25,$G$3:$G$67,0)+COUNTIF($G$3:G25,G25)-1</f>
        <v>27</v>
      </c>
      <c r="Q25" s="6" t="n">
        <f aca="false">RANK(H25,$H$3:$H$67,0)+COUNTIF($H$3:H25,H25)-1</f>
        <v>25</v>
      </c>
    </row>
    <row r="26" customFormat="false" ht="15" hidden="false" customHeight="false" outlineLevel="0" collapsed="false">
      <c r="A26" s="0" t="s">
        <v>295</v>
      </c>
      <c r="B26" s="2" t="n">
        <f aca="false">ROUND(SUMIFS(Monthly_Purchased!$H$2:$H$2607,Monthly_Purchased!$G$2:$G$2607,$A26,Monthly_Purchased!$B$2:$B$2607,B$2),4)</f>
        <v>0</v>
      </c>
      <c r="C26" s="2" t="n">
        <f aca="false">ROUND(SUMIFS(Monthly_Purchased!$H$2:$H$2607,Monthly_Purchased!$G$2:$G$2607,$A26,Monthly_Purchased!$B$2:$B$2607,C$2),4)</f>
        <v>224.64</v>
      </c>
      <c r="D26" s="2" t="n">
        <f aca="false">ROUND(SUMIFS(Monthly_Purchased!$H$2:$H$2607,Monthly_Purchased!$G$2:$G$2607,$A26,Monthly_Purchased!$B$2:$B$2607,D$2),4)</f>
        <v>0</v>
      </c>
      <c r="E26" s="2" t="n">
        <f aca="false">ROUND(SUMIFS(Monthly_Purchased!$H$2:$H$2607,Monthly_Purchased!$G$2:$G$2607,$A26,Monthly_Purchased!$B$2:$B$2607,E$2),4)</f>
        <v>0</v>
      </c>
      <c r="F26" s="2" t="n">
        <f aca="false">ROUND(SUMIFS(Monthly_Purchased!$H$2:$H$2607,Monthly_Purchased!$G$2:$G$2607,$A26,Monthly_Purchased!$B$2:$B$2607,F$2),4)</f>
        <v>0</v>
      </c>
      <c r="G26" s="2" t="n">
        <f aca="false">ROUND(SUMIFS(Monthly_Purchased!$H$2:$H$2607,Monthly_Purchased!$G$2:$G$2607,$A26,Monthly_Purchased!$B$2:$B$2607,G$2),4)</f>
        <v>0</v>
      </c>
      <c r="H26" s="2" t="n">
        <f aca="false">ROUND(SUMIFS(Monthly_Purchased!$H$2:$H$2607,Monthly_Purchased!$G$2:$G$2607,$A26,Monthly_Purchased!$B$2:$B$2607,H$2),4)</f>
        <v>0</v>
      </c>
      <c r="I26" s="2" t="n">
        <f aca="false">ROUND(SUM(B26:H26),4)</f>
        <v>224.64</v>
      </c>
      <c r="J26" s="6" t="n">
        <f aca="false">RANK(I26,$I$3:$I$67,0)+COUNTIF($I$3:I26,I26)-1</f>
        <v>35</v>
      </c>
      <c r="K26" s="6" t="n">
        <f aca="false">RANK(B26,$B$3:$B$67,0)+COUNTIF($B$3:B26,B26)-1</f>
        <v>46</v>
      </c>
      <c r="L26" s="6" t="n">
        <f aca="false">RANK(C26,$C$3:$C$67,0)+COUNTIF($C$3:C26,C26)-1</f>
        <v>27</v>
      </c>
      <c r="M26" s="6" t="n">
        <f aca="false">RANK(D26,$D$3:$D$67,0)+COUNTIF($D$3:D26,D26)-1</f>
        <v>46</v>
      </c>
      <c r="N26" s="6" t="n">
        <f aca="false">RANK(E26,$E$3:$E$67,0)+COUNTIF($E$3:E26,E26)-1</f>
        <v>51</v>
      </c>
      <c r="O26" s="6" t="n">
        <f aca="false">RANK(F26,$F$3:$F$67,0)+COUNTIF($F$3:F26,F26)-1</f>
        <v>54</v>
      </c>
      <c r="P26" s="6" t="n">
        <f aca="false">RANK(G26,$G$3:$G$67,0)+COUNTIF($G$3:G26,G26)-1</f>
        <v>58</v>
      </c>
      <c r="Q26" s="6" t="n">
        <f aca="false">RANK(H26,$H$3:$H$67,0)+COUNTIF($H$3:H26,H26)-1</f>
        <v>50</v>
      </c>
    </row>
    <row r="27" customFormat="false" ht="15" hidden="false" customHeight="false" outlineLevel="0" collapsed="false">
      <c r="A27" s="0" t="s">
        <v>336</v>
      </c>
      <c r="B27" s="2" t="n">
        <f aca="false">ROUND(SUMIFS(Monthly_Purchased!$H$2:$H$2607,Monthly_Purchased!$G$2:$G$2607,$A27,Monthly_Purchased!$B$2:$B$2607,B$2),4)</f>
        <v>0</v>
      </c>
      <c r="C27" s="2" t="n">
        <f aca="false">ROUND(SUMIFS(Monthly_Purchased!$H$2:$H$2607,Monthly_Purchased!$G$2:$G$2607,$A27,Monthly_Purchased!$B$2:$B$2607,C$2),4)</f>
        <v>0</v>
      </c>
      <c r="D27" s="2" t="n">
        <f aca="false">ROUND(SUMIFS(Monthly_Purchased!$H$2:$H$2607,Monthly_Purchased!$G$2:$G$2607,$A27,Monthly_Purchased!$B$2:$B$2607,D$2),4)</f>
        <v>0</v>
      </c>
      <c r="E27" s="2" t="n">
        <f aca="false">ROUND(SUMIFS(Monthly_Purchased!$H$2:$H$2607,Monthly_Purchased!$G$2:$G$2607,$A27,Monthly_Purchased!$B$2:$B$2607,E$2),4)</f>
        <v>0</v>
      </c>
      <c r="F27" s="2" t="n">
        <f aca="false">ROUND(SUMIFS(Monthly_Purchased!$H$2:$H$2607,Monthly_Purchased!$G$2:$G$2607,$A27,Monthly_Purchased!$B$2:$B$2607,F$2),4)</f>
        <v>0.38</v>
      </c>
      <c r="G27" s="2" t="n">
        <f aca="false">ROUND(SUMIFS(Monthly_Purchased!$H$2:$H$2607,Monthly_Purchased!$G$2:$G$2607,$A27,Monthly_Purchased!$B$2:$B$2607,G$2),4)</f>
        <v>0</v>
      </c>
      <c r="H27" s="2" t="n">
        <f aca="false">ROUND(SUMIFS(Monthly_Purchased!$H$2:$H$2607,Monthly_Purchased!$G$2:$G$2607,$A27,Monthly_Purchased!$B$2:$B$2607,H$2),4)</f>
        <v>0</v>
      </c>
      <c r="I27" s="2" t="n">
        <f aca="false">ROUND(SUM(B27:H27),4)</f>
        <v>0.38</v>
      </c>
      <c r="J27" s="6" t="n">
        <f aca="false">RANK(I27,$I$3:$I$67,0)+COUNTIF($I$3:I27,I27)-1</f>
        <v>64</v>
      </c>
      <c r="K27" s="6" t="n">
        <f aca="false">RANK(B27,$B$3:$B$67,0)+COUNTIF($B$3:B27,B27)-1</f>
        <v>47</v>
      </c>
      <c r="L27" s="6" t="n">
        <f aca="false">RANK(C27,$C$3:$C$67,0)+COUNTIF($C$3:C27,C27)-1</f>
        <v>51</v>
      </c>
      <c r="M27" s="6" t="n">
        <f aca="false">RANK(D27,$D$3:$D$67,0)+COUNTIF($D$3:D27,D27)-1</f>
        <v>47</v>
      </c>
      <c r="N27" s="6" t="n">
        <f aca="false">RANK(E27,$E$3:$E$67,0)+COUNTIF($E$3:E27,E27)-1</f>
        <v>52</v>
      </c>
      <c r="O27" s="6" t="n">
        <f aca="false">RANK(F27,$F$3:$F$67,0)+COUNTIF($F$3:F27,F27)-1</f>
        <v>45</v>
      </c>
      <c r="P27" s="6" t="n">
        <f aca="false">RANK(G27,$G$3:$G$67,0)+COUNTIF($G$3:G27,G27)-1</f>
        <v>59</v>
      </c>
      <c r="Q27" s="6" t="n">
        <f aca="false">RANK(H27,$H$3:$H$67,0)+COUNTIF($H$3:H27,H27)-1</f>
        <v>51</v>
      </c>
    </row>
    <row r="28" customFormat="false" ht="15" hidden="false" customHeight="false" outlineLevel="0" collapsed="false">
      <c r="A28" s="0" t="s">
        <v>258</v>
      </c>
      <c r="B28" s="2" t="n">
        <f aca="false">ROUND(SUMIFS(Monthly_Purchased!$H$2:$H$2607,Monthly_Purchased!$G$2:$G$2607,$A28,Monthly_Purchased!$B$2:$B$2607,B$2),4)</f>
        <v>0</v>
      </c>
      <c r="C28" s="2" t="n">
        <f aca="false">ROUND(SUMIFS(Monthly_Purchased!$H$2:$H$2607,Monthly_Purchased!$G$2:$G$2607,$A28,Monthly_Purchased!$B$2:$B$2607,C$2),4)</f>
        <v>19.43</v>
      </c>
      <c r="D28" s="2" t="n">
        <f aca="false">ROUND(SUMIFS(Monthly_Purchased!$H$2:$H$2607,Monthly_Purchased!$G$2:$G$2607,$A28,Monthly_Purchased!$B$2:$B$2607,D$2),4)</f>
        <v>181.91</v>
      </c>
      <c r="E28" s="2" t="n">
        <f aca="false">ROUND(SUMIFS(Monthly_Purchased!$H$2:$H$2607,Monthly_Purchased!$G$2:$G$2607,$A28,Monthly_Purchased!$B$2:$B$2607,E$2),4)</f>
        <v>181.5</v>
      </c>
      <c r="F28" s="2" t="n">
        <f aca="false">ROUND(SUMIFS(Monthly_Purchased!$H$2:$H$2607,Monthly_Purchased!$G$2:$G$2607,$A28,Monthly_Purchased!$B$2:$B$2607,F$2),4)</f>
        <v>208.26</v>
      </c>
      <c r="G28" s="2" t="n">
        <f aca="false">ROUND(SUMIFS(Monthly_Purchased!$H$2:$H$2607,Monthly_Purchased!$G$2:$G$2607,$A28,Monthly_Purchased!$B$2:$B$2607,G$2),4)</f>
        <v>180.99</v>
      </c>
      <c r="H28" s="2" t="n">
        <f aca="false">ROUND(SUMIFS(Monthly_Purchased!$H$2:$H$2607,Monthly_Purchased!$G$2:$G$2607,$A28,Monthly_Purchased!$B$2:$B$2607,H$2),4)</f>
        <v>67.18</v>
      </c>
      <c r="I28" s="2" t="n">
        <f aca="false">ROUND(SUM(B28:H28),4)</f>
        <v>839.27</v>
      </c>
      <c r="J28" s="6" t="n">
        <f aca="false">RANK(I28,$I$3:$I$67,0)+COUNTIF($I$3:I28,I28)-1</f>
        <v>29</v>
      </c>
      <c r="K28" s="6" t="n">
        <f aca="false">RANK(B28,$B$3:$B$67,0)+COUNTIF($B$3:B28,B28)-1</f>
        <v>48</v>
      </c>
      <c r="L28" s="6" t="n">
        <f aca="false">RANK(C28,$C$3:$C$67,0)+COUNTIF($C$3:C28,C28)-1</f>
        <v>35</v>
      </c>
      <c r="M28" s="6" t="n">
        <f aca="false">RANK(D28,$D$3:$D$67,0)+COUNTIF($D$3:D28,D28)-1</f>
        <v>26</v>
      </c>
      <c r="N28" s="6" t="n">
        <f aca="false">RANK(E28,$E$3:$E$67,0)+COUNTIF($E$3:E28,E28)-1</f>
        <v>26</v>
      </c>
      <c r="O28" s="6" t="n">
        <f aca="false">RANK(F28,$F$3:$F$67,0)+COUNTIF($F$3:F28,F28)-1</f>
        <v>26</v>
      </c>
      <c r="P28" s="6" t="n">
        <f aca="false">RANK(G28,$G$3:$G$67,0)+COUNTIF($G$3:G28,G28)-1</f>
        <v>28</v>
      </c>
      <c r="Q28" s="6" t="n">
        <f aca="false">RANK(H28,$H$3:$H$67,0)+COUNTIF($H$3:H28,H28)-1</f>
        <v>26</v>
      </c>
    </row>
    <row r="29" customFormat="false" ht="15" hidden="false" customHeight="false" outlineLevel="0" collapsed="false">
      <c r="A29" s="0" t="s">
        <v>236</v>
      </c>
      <c r="B29" s="2" t="n">
        <f aca="false">ROUND(SUMIFS(Monthly_Purchased!$H$2:$H$2607,Monthly_Purchased!$G$2:$G$2607,$A29,Monthly_Purchased!$B$2:$B$2607,B$2),4)</f>
        <v>0</v>
      </c>
      <c r="C29" s="2" t="n">
        <f aca="false">ROUND(SUMIFS(Monthly_Purchased!$H$2:$H$2607,Monthly_Purchased!$G$2:$G$2607,$A29,Monthly_Purchased!$B$2:$B$2607,C$2),4)</f>
        <v>0</v>
      </c>
      <c r="D29" s="2" t="n">
        <f aca="false">ROUND(SUMIFS(Monthly_Purchased!$H$2:$H$2607,Monthly_Purchased!$G$2:$G$2607,$A29,Monthly_Purchased!$B$2:$B$2607,D$2),4)</f>
        <v>0</v>
      </c>
      <c r="E29" s="2" t="n">
        <f aca="false">ROUND(SUMIFS(Monthly_Purchased!$H$2:$H$2607,Monthly_Purchased!$G$2:$G$2607,$A29,Monthly_Purchased!$B$2:$B$2607,E$2),4)</f>
        <v>1.73</v>
      </c>
      <c r="F29" s="2" t="n">
        <f aca="false">ROUND(SUMIFS(Monthly_Purchased!$H$2:$H$2607,Monthly_Purchased!$G$2:$G$2607,$A29,Monthly_Purchased!$B$2:$B$2607,F$2),4)</f>
        <v>0</v>
      </c>
      <c r="G29" s="2" t="n">
        <f aca="false">ROUND(SUMIFS(Monthly_Purchased!$H$2:$H$2607,Monthly_Purchased!$G$2:$G$2607,$A29,Monthly_Purchased!$B$2:$B$2607,G$2),4)</f>
        <v>0</v>
      </c>
      <c r="H29" s="2" t="n">
        <f aca="false">ROUND(SUMIFS(Monthly_Purchased!$H$2:$H$2607,Monthly_Purchased!$G$2:$G$2607,$A29,Monthly_Purchased!$B$2:$B$2607,H$2),4)</f>
        <v>0</v>
      </c>
      <c r="I29" s="2" t="n">
        <f aca="false">ROUND(SUM(B29:H29),4)</f>
        <v>1.73</v>
      </c>
      <c r="J29" s="6" t="n">
        <f aca="false">RANK(I29,$I$3:$I$67,0)+COUNTIF($I$3:I29,I29)-1</f>
        <v>57</v>
      </c>
      <c r="K29" s="6" t="n">
        <f aca="false">RANK(B29,$B$3:$B$67,0)+COUNTIF($B$3:B29,B29)-1</f>
        <v>49</v>
      </c>
      <c r="L29" s="6" t="n">
        <f aca="false">RANK(C29,$C$3:$C$67,0)+COUNTIF($C$3:C29,C29)-1</f>
        <v>52</v>
      </c>
      <c r="M29" s="6" t="n">
        <f aca="false">RANK(D29,$D$3:$D$67,0)+COUNTIF($D$3:D29,D29)-1</f>
        <v>48</v>
      </c>
      <c r="N29" s="6" t="n">
        <f aca="false">RANK(E29,$E$3:$E$67,0)+COUNTIF($E$3:E29,E29)-1</f>
        <v>41</v>
      </c>
      <c r="O29" s="6" t="n">
        <f aca="false">RANK(F29,$F$3:$F$67,0)+COUNTIF($F$3:F29,F29)-1</f>
        <v>55</v>
      </c>
      <c r="P29" s="6" t="n">
        <f aca="false">RANK(G29,$G$3:$G$67,0)+COUNTIF($G$3:G29,G29)-1</f>
        <v>60</v>
      </c>
      <c r="Q29" s="6" t="n">
        <f aca="false">RANK(H29,$H$3:$H$67,0)+COUNTIF($H$3:H29,H29)-1</f>
        <v>52</v>
      </c>
    </row>
    <row r="30" customFormat="false" ht="15" hidden="false" customHeight="false" outlineLevel="0" collapsed="false">
      <c r="A30" s="0" t="s">
        <v>55</v>
      </c>
      <c r="B30" s="2" t="n">
        <f aca="false">ROUND(SUMIFS(Monthly_Purchased!$H$2:$H$2607,Monthly_Purchased!$G$2:$G$2607,$A30,Monthly_Purchased!$B$2:$B$2607,B$2),4)</f>
        <v>1481.93</v>
      </c>
      <c r="C30" s="2" t="n">
        <f aca="false">ROUND(SUMIFS(Monthly_Purchased!$H$2:$H$2607,Monthly_Purchased!$G$2:$G$2607,$A30,Monthly_Purchased!$B$2:$B$2607,C$2),4)</f>
        <v>1844.08</v>
      </c>
      <c r="D30" s="2" t="n">
        <f aca="false">ROUND(SUMIFS(Monthly_Purchased!$H$2:$H$2607,Monthly_Purchased!$G$2:$G$2607,$A30,Monthly_Purchased!$B$2:$B$2607,D$2),4)</f>
        <v>2117.7</v>
      </c>
      <c r="E30" s="2" t="n">
        <f aca="false">ROUND(SUMIFS(Monthly_Purchased!$H$2:$H$2607,Monthly_Purchased!$G$2:$G$2607,$A30,Monthly_Purchased!$B$2:$B$2607,E$2),4)</f>
        <v>2535.13</v>
      </c>
      <c r="F30" s="2" t="n">
        <f aca="false">ROUND(SUMIFS(Monthly_Purchased!$H$2:$H$2607,Monthly_Purchased!$G$2:$G$2607,$A30,Monthly_Purchased!$B$2:$B$2607,F$2),4)</f>
        <v>1542.73</v>
      </c>
      <c r="G30" s="2" t="n">
        <f aca="false">ROUND(SUMIFS(Monthly_Purchased!$H$2:$H$2607,Monthly_Purchased!$G$2:$G$2607,$A30,Monthly_Purchased!$B$2:$B$2607,G$2),4)</f>
        <v>294.33</v>
      </c>
      <c r="H30" s="2" t="n">
        <f aca="false">ROUND(SUMIFS(Monthly_Purchased!$H$2:$H$2607,Monthly_Purchased!$G$2:$G$2607,$A30,Monthly_Purchased!$B$2:$B$2607,H$2),4)</f>
        <v>65.76</v>
      </c>
      <c r="I30" s="2" t="n">
        <f aca="false">ROUND(SUM(B30:H30),4)</f>
        <v>9881.66</v>
      </c>
      <c r="J30" s="6" t="n">
        <f aca="false">RANK(I30,$I$3:$I$67,0)+COUNTIF($I$3:I30,I30)-1</f>
        <v>12</v>
      </c>
      <c r="K30" s="6" t="n">
        <f aca="false">RANK(B30,$B$3:$B$67,0)+COUNTIF($B$3:B30,B30)-1</f>
        <v>13</v>
      </c>
      <c r="L30" s="6" t="n">
        <f aca="false">RANK(C30,$C$3:$C$67,0)+COUNTIF($C$3:C30,C30)-1</f>
        <v>10</v>
      </c>
      <c r="M30" s="6" t="n">
        <f aca="false">RANK(D30,$D$3:$D$67,0)+COUNTIF($D$3:D30,D30)-1</f>
        <v>11</v>
      </c>
      <c r="N30" s="6" t="n">
        <f aca="false">RANK(E30,$E$3:$E$67,0)+COUNTIF($E$3:E30,E30)-1</f>
        <v>8</v>
      </c>
      <c r="O30" s="6" t="n">
        <f aca="false">RANK(F30,$F$3:$F$67,0)+COUNTIF($F$3:F30,F30)-1</f>
        <v>12</v>
      </c>
      <c r="P30" s="6" t="n">
        <f aca="false">RANK(G30,$G$3:$G$67,0)+COUNTIF($G$3:G30,G30)-1</f>
        <v>24</v>
      </c>
      <c r="Q30" s="6" t="n">
        <f aca="false">RANK(H30,$H$3:$H$67,0)+COUNTIF($H$3:H30,H30)-1</f>
        <v>27</v>
      </c>
    </row>
    <row r="31" customFormat="false" ht="15" hidden="false" customHeight="false" outlineLevel="0" collapsed="false">
      <c r="A31" s="0" t="s">
        <v>66</v>
      </c>
      <c r="B31" s="2" t="n">
        <f aca="false">ROUND(SUMIFS(Monthly_Purchased!$H$2:$H$2607,Monthly_Purchased!$G$2:$G$2607,$A31,Monthly_Purchased!$B$2:$B$2607,B$2),4)</f>
        <v>0</v>
      </c>
      <c r="C31" s="2" t="n">
        <f aca="false">ROUND(SUMIFS(Monthly_Purchased!$H$2:$H$2607,Monthly_Purchased!$G$2:$G$2607,$A31,Monthly_Purchased!$B$2:$B$2607,C$2),4)</f>
        <v>0</v>
      </c>
      <c r="D31" s="2" t="n">
        <f aca="false">ROUND(SUMIFS(Monthly_Purchased!$H$2:$H$2607,Monthly_Purchased!$G$2:$G$2607,$A31,Monthly_Purchased!$B$2:$B$2607,D$2),4)</f>
        <v>0</v>
      </c>
      <c r="E31" s="2" t="n">
        <f aca="false">ROUND(SUMIFS(Monthly_Purchased!$H$2:$H$2607,Monthly_Purchased!$G$2:$G$2607,$A31,Monthly_Purchased!$B$2:$B$2607,E$2),4)</f>
        <v>0</v>
      </c>
      <c r="F31" s="2" t="n">
        <f aca="false">ROUND(SUMIFS(Monthly_Purchased!$H$2:$H$2607,Monthly_Purchased!$G$2:$G$2607,$A31,Monthly_Purchased!$B$2:$B$2607,F$2),4)</f>
        <v>0</v>
      </c>
      <c r="G31" s="2" t="n">
        <f aca="false">ROUND(SUMIFS(Monthly_Purchased!$H$2:$H$2607,Monthly_Purchased!$G$2:$G$2607,$A31,Monthly_Purchased!$B$2:$B$2607,G$2),4)</f>
        <v>0.63</v>
      </c>
      <c r="H31" s="2" t="n">
        <f aca="false">ROUND(SUMIFS(Monthly_Purchased!$H$2:$H$2607,Monthly_Purchased!$G$2:$G$2607,$A31,Monthly_Purchased!$B$2:$B$2607,H$2),4)</f>
        <v>0</v>
      </c>
      <c r="I31" s="2" t="n">
        <f aca="false">ROUND(SUM(B31:H31),4)</f>
        <v>0.63</v>
      </c>
      <c r="J31" s="6" t="n">
        <f aca="false">RANK(I31,$I$3:$I$67,0)+COUNTIF($I$3:I31,I31)-1</f>
        <v>61</v>
      </c>
      <c r="K31" s="6" t="n">
        <f aca="false">RANK(B31,$B$3:$B$67,0)+COUNTIF($B$3:B31,B31)-1</f>
        <v>50</v>
      </c>
      <c r="L31" s="6" t="n">
        <f aca="false">RANK(C31,$C$3:$C$67,0)+COUNTIF($C$3:C31,C31)-1</f>
        <v>53</v>
      </c>
      <c r="M31" s="6" t="n">
        <f aca="false">RANK(D31,$D$3:$D$67,0)+COUNTIF($D$3:D31,D31)-1</f>
        <v>49</v>
      </c>
      <c r="N31" s="6" t="n">
        <f aca="false">RANK(E31,$E$3:$E$67,0)+COUNTIF($E$3:E31,E31)-1</f>
        <v>53</v>
      </c>
      <c r="O31" s="6" t="n">
        <f aca="false">RANK(F31,$F$3:$F$67,0)+COUNTIF($F$3:F31,F31)-1</f>
        <v>56</v>
      </c>
      <c r="P31" s="6" t="n">
        <f aca="false">RANK(G31,$G$3:$G$67,0)+COUNTIF($G$3:G31,G31)-1</f>
        <v>53</v>
      </c>
      <c r="Q31" s="6" t="n">
        <f aca="false">RANK(H31,$H$3:$H$67,0)+COUNTIF($H$3:H31,H31)-1</f>
        <v>53</v>
      </c>
    </row>
    <row r="32" customFormat="false" ht="15" hidden="false" customHeight="false" outlineLevel="0" collapsed="false">
      <c r="A32" s="0" t="s">
        <v>170</v>
      </c>
      <c r="B32" s="2" t="n">
        <f aca="false">ROUND(SUMIFS(Monthly_Purchased!$H$2:$H$2607,Monthly_Purchased!$G$2:$G$2607,$A32,Monthly_Purchased!$B$2:$B$2607,B$2),4)</f>
        <v>0</v>
      </c>
      <c r="C32" s="2" t="n">
        <f aca="false">ROUND(SUMIFS(Monthly_Purchased!$H$2:$H$2607,Monthly_Purchased!$G$2:$G$2607,$A32,Monthly_Purchased!$B$2:$B$2607,C$2),4)</f>
        <v>0</v>
      </c>
      <c r="D32" s="2" t="n">
        <f aca="false">ROUND(SUMIFS(Monthly_Purchased!$H$2:$H$2607,Monthly_Purchased!$G$2:$G$2607,$A32,Monthly_Purchased!$B$2:$B$2607,D$2),4)</f>
        <v>0</v>
      </c>
      <c r="E32" s="2" t="n">
        <f aca="false">ROUND(SUMIFS(Monthly_Purchased!$H$2:$H$2607,Monthly_Purchased!$G$2:$G$2607,$A32,Monthly_Purchased!$B$2:$B$2607,E$2),4)</f>
        <v>12.69</v>
      </c>
      <c r="F32" s="2" t="n">
        <f aca="false">ROUND(SUMIFS(Monthly_Purchased!$H$2:$H$2607,Monthly_Purchased!$G$2:$G$2607,$A32,Monthly_Purchased!$B$2:$B$2607,F$2),4)</f>
        <v>18.28</v>
      </c>
      <c r="G32" s="2" t="n">
        <f aca="false">ROUND(SUMIFS(Monthly_Purchased!$H$2:$H$2607,Monthly_Purchased!$G$2:$G$2607,$A32,Monthly_Purchased!$B$2:$B$2607,G$2),4)</f>
        <v>26.4</v>
      </c>
      <c r="H32" s="2" t="n">
        <f aca="false">ROUND(SUMIFS(Monthly_Purchased!$H$2:$H$2607,Monthly_Purchased!$G$2:$G$2607,$A32,Monthly_Purchased!$B$2:$B$2607,H$2),4)</f>
        <v>0.53</v>
      </c>
      <c r="I32" s="2" t="n">
        <f aca="false">ROUND(SUM(B32:H32),4)</f>
        <v>57.9</v>
      </c>
      <c r="J32" s="6" t="n">
        <f aca="false">RANK(I32,$I$3:$I$67,0)+COUNTIF($I$3:I32,I32)-1</f>
        <v>45</v>
      </c>
      <c r="K32" s="6" t="n">
        <f aca="false">RANK(B32,$B$3:$B$67,0)+COUNTIF($B$3:B32,B32)-1</f>
        <v>51</v>
      </c>
      <c r="L32" s="6" t="n">
        <f aca="false">RANK(C32,$C$3:$C$67,0)+COUNTIF($C$3:C32,C32)-1</f>
        <v>54</v>
      </c>
      <c r="M32" s="6" t="n">
        <f aca="false">RANK(D32,$D$3:$D$67,0)+COUNTIF($D$3:D32,D32)-1</f>
        <v>50</v>
      </c>
      <c r="N32" s="6" t="n">
        <f aca="false">RANK(E32,$E$3:$E$67,0)+COUNTIF($E$3:E32,E32)-1</f>
        <v>37</v>
      </c>
      <c r="O32" s="6" t="n">
        <f aca="false">RANK(F32,$F$3:$F$67,0)+COUNTIF($F$3:F32,F32)-1</f>
        <v>40</v>
      </c>
      <c r="P32" s="6" t="n">
        <f aca="false">RANK(G32,$G$3:$G$67,0)+COUNTIF($G$3:G32,G32)-1</f>
        <v>39</v>
      </c>
      <c r="Q32" s="6" t="n">
        <f aca="false">RANK(H32,$H$3:$H$67,0)+COUNTIF($H$3:H32,H32)-1</f>
        <v>43</v>
      </c>
    </row>
    <row r="33" customFormat="false" ht="15" hidden="false" customHeight="false" outlineLevel="0" collapsed="false">
      <c r="A33" s="0" t="s">
        <v>94</v>
      </c>
      <c r="B33" s="2" t="n">
        <f aca="false">ROUND(SUMIFS(Monthly_Purchased!$H$2:$H$2607,Monthly_Purchased!$G$2:$G$2607,$A33,Monthly_Purchased!$B$2:$B$2607,B$2),4)</f>
        <v>176.33</v>
      </c>
      <c r="C33" s="2" t="n">
        <f aca="false">ROUND(SUMIFS(Monthly_Purchased!$H$2:$H$2607,Monthly_Purchased!$G$2:$G$2607,$A33,Monthly_Purchased!$B$2:$B$2607,C$2),4)</f>
        <v>318.1</v>
      </c>
      <c r="D33" s="2" t="n">
        <f aca="false">ROUND(SUMIFS(Monthly_Purchased!$H$2:$H$2607,Monthly_Purchased!$G$2:$G$2607,$A33,Monthly_Purchased!$B$2:$B$2607,D$2),4)</f>
        <v>311.62</v>
      </c>
      <c r="E33" s="2" t="n">
        <f aca="false">ROUND(SUMIFS(Monthly_Purchased!$H$2:$H$2607,Monthly_Purchased!$G$2:$G$2607,$A33,Monthly_Purchased!$B$2:$B$2607,E$2),4)</f>
        <v>347.47</v>
      </c>
      <c r="F33" s="2" t="n">
        <f aca="false">ROUND(SUMIFS(Monthly_Purchased!$H$2:$H$2607,Monthly_Purchased!$G$2:$G$2607,$A33,Monthly_Purchased!$B$2:$B$2607,F$2),4)</f>
        <v>77.72</v>
      </c>
      <c r="G33" s="2" t="n">
        <f aca="false">ROUND(SUMIFS(Monthly_Purchased!$H$2:$H$2607,Monthly_Purchased!$G$2:$G$2607,$A33,Monthly_Purchased!$B$2:$B$2607,G$2),4)</f>
        <v>73.39</v>
      </c>
      <c r="H33" s="2" t="n">
        <f aca="false">ROUND(SUMIFS(Monthly_Purchased!$H$2:$H$2607,Monthly_Purchased!$G$2:$G$2607,$A33,Monthly_Purchased!$B$2:$B$2607,H$2),4)</f>
        <v>46.63</v>
      </c>
      <c r="I33" s="2" t="n">
        <f aca="false">ROUND(SUM(B33:H33),4)</f>
        <v>1351.26</v>
      </c>
      <c r="J33" s="6" t="n">
        <f aca="false">RANK(I33,$I$3:$I$67,0)+COUNTIF($I$3:I33,I33)-1</f>
        <v>26</v>
      </c>
      <c r="K33" s="6" t="n">
        <f aca="false">RANK(B33,$B$3:$B$67,0)+COUNTIF($B$3:B33,B33)-1</f>
        <v>24</v>
      </c>
      <c r="L33" s="6" t="n">
        <f aca="false">RANK(C33,$C$3:$C$67,0)+COUNTIF($C$3:C33,C33)-1</f>
        <v>24</v>
      </c>
      <c r="M33" s="6" t="n">
        <f aca="false">RANK(D33,$D$3:$D$67,0)+COUNTIF($D$3:D33,D33)-1</f>
        <v>21</v>
      </c>
      <c r="N33" s="6" t="n">
        <f aca="false">RANK(E33,$E$3:$E$67,0)+COUNTIF($E$3:E33,E33)-1</f>
        <v>22</v>
      </c>
      <c r="O33" s="6" t="n">
        <f aca="false">RANK(F33,$F$3:$F$67,0)+COUNTIF($F$3:F33,F33)-1</f>
        <v>31</v>
      </c>
      <c r="P33" s="6" t="n">
        <f aca="false">RANK(G33,$G$3:$G$67,0)+COUNTIF($G$3:G33,G33)-1</f>
        <v>33</v>
      </c>
      <c r="Q33" s="6" t="n">
        <f aca="false">RANK(H33,$H$3:$H$67,0)+COUNTIF($H$3:H33,H33)-1</f>
        <v>29</v>
      </c>
    </row>
    <row r="34" customFormat="false" ht="15" hidden="false" customHeight="false" outlineLevel="0" collapsed="false">
      <c r="A34" s="0" t="s">
        <v>69</v>
      </c>
      <c r="B34" s="2" t="n">
        <f aca="false">ROUND(SUMIFS(Monthly_Purchased!$H$2:$H$2607,Monthly_Purchased!$G$2:$G$2607,$A34,Monthly_Purchased!$B$2:$B$2607,B$2),4)</f>
        <v>0</v>
      </c>
      <c r="C34" s="2" t="n">
        <f aca="false">ROUND(SUMIFS(Monthly_Purchased!$H$2:$H$2607,Monthly_Purchased!$G$2:$G$2607,$A34,Monthly_Purchased!$B$2:$B$2607,C$2),4)</f>
        <v>0</v>
      </c>
      <c r="D34" s="2" t="n">
        <f aca="false">ROUND(SUMIFS(Monthly_Purchased!$H$2:$H$2607,Monthly_Purchased!$G$2:$G$2607,$A34,Monthly_Purchased!$B$2:$B$2607,D$2),4)</f>
        <v>0</v>
      </c>
      <c r="E34" s="2" t="n">
        <f aca="false">ROUND(SUMIFS(Monthly_Purchased!$H$2:$H$2607,Monthly_Purchased!$G$2:$G$2607,$A34,Monthly_Purchased!$B$2:$B$2607,E$2),4)</f>
        <v>20.38</v>
      </c>
      <c r="F34" s="2" t="n">
        <f aca="false">ROUND(SUMIFS(Monthly_Purchased!$H$2:$H$2607,Monthly_Purchased!$G$2:$G$2607,$A34,Monthly_Purchased!$B$2:$B$2607,F$2),4)</f>
        <v>2.4</v>
      </c>
      <c r="G34" s="2" t="n">
        <f aca="false">ROUND(SUMIFS(Monthly_Purchased!$H$2:$H$2607,Monthly_Purchased!$G$2:$G$2607,$A34,Monthly_Purchased!$B$2:$B$2607,G$2),4)</f>
        <v>2.99</v>
      </c>
      <c r="H34" s="2" t="n">
        <f aca="false">ROUND(SUMIFS(Monthly_Purchased!$H$2:$H$2607,Monthly_Purchased!$G$2:$G$2607,$A34,Monthly_Purchased!$B$2:$B$2607,H$2),4)</f>
        <v>0</v>
      </c>
      <c r="I34" s="2" t="n">
        <f aca="false">ROUND(SUM(B34:H34),4)</f>
        <v>25.77</v>
      </c>
      <c r="J34" s="6" t="n">
        <f aca="false">RANK(I34,$I$3:$I$67,0)+COUNTIF($I$3:I34,I34)-1</f>
        <v>47</v>
      </c>
      <c r="K34" s="6" t="n">
        <f aca="false">RANK(B34,$B$3:$B$67,0)+COUNTIF($B$3:B34,B34)-1</f>
        <v>52</v>
      </c>
      <c r="L34" s="6" t="n">
        <f aca="false">RANK(C34,$C$3:$C$67,0)+COUNTIF($C$3:C34,C34)-1</f>
        <v>55</v>
      </c>
      <c r="M34" s="6" t="n">
        <f aca="false">RANK(D34,$D$3:$D$67,0)+COUNTIF($D$3:D34,D34)-1</f>
        <v>51</v>
      </c>
      <c r="N34" s="6" t="n">
        <f aca="false">RANK(E34,$E$3:$E$67,0)+COUNTIF($E$3:E34,E34)-1</f>
        <v>36</v>
      </c>
      <c r="O34" s="6" t="n">
        <f aca="false">RANK(F34,$F$3:$F$67,0)+COUNTIF($F$3:F34,F34)-1</f>
        <v>42</v>
      </c>
      <c r="P34" s="6" t="n">
        <f aca="false">RANK(G34,$G$3:$G$67,0)+COUNTIF($G$3:G34,G34)-1</f>
        <v>50</v>
      </c>
      <c r="Q34" s="6" t="n">
        <f aca="false">RANK(H34,$H$3:$H$67,0)+COUNTIF($H$3:H34,H34)-1</f>
        <v>54</v>
      </c>
    </row>
    <row r="35" customFormat="false" ht="15" hidden="false" customHeight="false" outlineLevel="0" collapsed="false">
      <c r="A35" s="0" t="s">
        <v>132</v>
      </c>
      <c r="B35" s="2" t="n">
        <f aca="false">ROUND(SUMIFS(Monthly_Purchased!$H$2:$H$2607,Monthly_Purchased!$G$2:$G$2607,$A35,Monthly_Purchased!$B$2:$B$2607,B$2),4)</f>
        <v>0</v>
      </c>
      <c r="C35" s="2" t="n">
        <f aca="false">ROUND(SUMIFS(Monthly_Purchased!$H$2:$H$2607,Monthly_Purchased!$G$2:$G$2607,$A35,Monthly_Purchased!$B$2:$B$2607,C$2),4)</f>
        <v>0</v>
      </c>
      <c r="D35" s="2" t="n">
        <f aca="false">ROUND(SUMIFS(Monthly_Purchased!$H$2:$H$2607,Monthly_Purchased!$G$2:$G$2607,$A35,Monthly_Purchased!$B$2:$B$2607,D$2),4)</f>
        <v>0</v>
      </c>
      <c r="E35" s="2" t="n">
        <f aca="false">ROUND(SUMIFS(Monthly_Purchased!$H$2:$H$2607,Monthly_Purchased!$G$2:$G$2607,$A35,Monthly_Purchased!$B$2:$B$2607,E$2),4)</f>
        <v>0</v>
      </c>
      <c r="F35" s="2" t="n">
        <f aca="false">ROUND(SUMIFS(Monthly_Purchased!$H$2:$H$2607,Monthly_Purchased!$G$2:$G$2607,$A35,Monthly_Purchased!$B$2:$B$2607,F$2),4)</f>
        <v>0</v>
      </c>
      <c r="G35" s="2" t="n">
        <f aca="false">ROUND(SUMIFS(Monthly_Purchased!$H$2:$H$2607,Monthly_Purchased!$G$2:$G$2607,$A35,Monthly_Purchased!$B$2:$B$2607,G$2),4)</f>
        <v>76.15</v>
      </c>
      <c r="H35" s="2" t="n">
        <f aca="false">ROUND(SUMIFS(Monthly_Purchased!$H$2:$H$2607,Monthly_Purchased!$G$2:$G$2607,$A35,Monthly_Purchased!$B$2:$B$2607,H$2),4)</f>
        <v>0</v>
      </c>
      <c r="I35" s="2" t="n">
        <f aca="false">ROUND(SUM(B35:H35),4)</f>
        <v>76.15</v>
      </c>
      <c r="J35" s="6" t="n">
        <f aca="false">RANK(I35,$I$3:$I$67,0)+COUNTIF($I$3:I35,I35)-1</f>
        <v>44</v>
      </c>
      <c r="K35" s="6" t="n">
        <f aca="false">RANK(B35,$B$3:$B$67,0)+COUNTIF($B$3:B35,B35)-1</f>
        <v>53</v>
      </c>
      <c r="L35" s="6" t="n">
        <f aca="false">RANK(C35,$C$3:$C$67,0)+COUNTIF($C$3:C35,C35)-1</f>
        <v>56</v>
      </c>
      <c r="M35" s="6" t="n">
        <f aca="false">RANK(D35,$D$3:$D$67,0)+COUNTIF($D$3:D35,D35)-1</f>
        <v>52</v>
      </c>
      <c r="N35" s="6" t="n">
        <f aca="false">RANK(E35,$E$3:$E$67,0)+COUNTIF($E$3:E35,E35)-1</f>
        <v>54</v>
      </c>
      <c r="O35" s="6" t="n">
        <f aca="false">RANK(F35,$F$3:$F$67,0)+COUNTIF($F$3:F35,F35)-1</f>
        <v>57</v>
      </c>
      <c r="P35" s="6" t="n">
        <f aca="false">RANK(G35,$G$3:$G$67,0)+COUNTIF($G$3:G35,G35)-1</f>
        <v>32</v>
      </c>
      <c r="Q35" s="6" t="n">
        <f aca="false">RANK(H35,$H$3:$H$67,0)+COUNTIF($H$3:H35,H35)-1</f>
        <v>55</v>
      </c>
    </row>
    <row r="36" customFormat="false" ht="15" hidden="false" customHeight="false" outlineLevel="0" collapsed="false">
      <c r="A36" s="0" t="s">
        <v>432</v>
      </c>
      <c r="B36" s="2" t="n">
        <f aca="false">ROUND(SUMIFS(Monthly_Purchased!$H$2:$H$2607,Monthly_Purchased!$G$2:$G$2607,$A36,Monthly_Purchased!$B$2:$B$2607,B$2),4)</f>
        <v>0</v>
      </c>
      <c r="C36" s="2" t="n">
        <f aca="false">ROUND(SUMIFS(Monthly_Purchased!$H$2:$H$2607,Monthly_Purchased!$G$2:$G$2607,$A36,Monthly_Purchased!$B$2:$B$2607,C$2),4)</f>
        <v>0</v>
      </c>
      <c r="D36" s="2" t="n">
        <f aca="false">ROUND(SUMIFS(Monthly_Purchased!$H$2:$H$2607,Monthly_Purchased!$G$2:$G$2607,$A36,Monthly_Purchased!$B$2:$B$2607,D$2),4)</f>
        <v>0</v>
      </c>
      <c r="E36" s="2" t="n">
        <f aca="false">ROUND(SUMIFS(Monthly_Purchased!$H$2:$H$2607,Monthly_Purchased!$G$2:$G$2607,$A36,Monthly_Purchased!$B$2:$B$2607,E$2),4)</f>
        <v>0</v>
      </c>
      <c r="F36" s="2" t="n">
        <f aca="false">ROUND(SUMIFS(Monthly_Purchased!$H$2:$H$2607,Monthly_Purchased!$G$2:$G$2607,$A36,Monthly_Purchased!$B$2:$B$2607,F$2),4)</f>
        <v>0</v>
      </c>
      <c r="G36" s="2" t="n">
        <f aca="false">ROUND(SUMIFS(Monthly_Purchased!$H$2:$H$2607,Monthly_Purchased!$G$2:$G$2607,$A36,Monthly_Purchased!$B$2:$B$2607,G$2),4)</f>
        <v>0.32</v>
      </c>
      <c r="H36" s="2" t="n">
        <f aca="false">ROUND(SUMIFS(Monthly_Purchased!$H$2:$H$2607,Monthly_Purchased!$G$2:$G$2607,$A36,Monthly_Purchased!$B$2:$B$2607,H$2),4)</f>
        <v>4.93</v>
      </c>
      <c r="I36" s="2" t="n">
        <f aca="false">ROUND(SUM(B36:H36),4)</f>
        <v>5.25</v>
      </c>
      <c r="J36" s="6" t="n">
        <f aca="false">RANK(I36,$I$3:$I$67,0)+COUNTIF($I$3:I36,I36)-1</f>
        <v>54</v>
      </c>
      <c r="K36" s="6" t="n">
        <f aca="false">RANK(B36,$B$3:$B$67,0)+COUNTIF($B$3:B36,B36)-1</f>
        <v>54</v>
      </c>
      <c r="L36" s="6" t="n">
        <f aca="false">RANK(C36,$C$3:$C$67,0)+COUNTIF($C$3:C36,C36)-1</f>
        <v>57</v>
      </c>
      <c r="M36" s="6" t="n">
        <f aca="false">RANK(D36,$D$3:$D$67,0)+COUNTIF($D$3:D36,D36)-1</f>
        <v>53</v>
      </c>
      <c r="N36" s="6" t="n">
        <f aca="false">RANK(E36,$E$3:$E$67,0)+COUNTIF($E$3:E36,E36)-1</f>
        <v>55</v>
      </c>
      <c r="O36" s="6" t="n">
        <f aca="false">RANK(F36,$F$3:$F$67,0)+COUNTIF($F$3:F36,F36)-1</f>
        <v>58</v>
      </c>
      <c r="P36" s="6" t="n">
        <f aca="false">RANK(G36,$G$3:$G$67,0)+COUNTIF($G$3:G36,G36)-1</f>
        <v>55</v>
      </c>
      <c r="Q36" s="6" t="n">
        <f aca="false">RANK(H36,$H$3:$H$67,0)+COUNTIF($H$3:H36,H36)-1</f>
        <v>41</v>
      </c>
    </row>
    <row r="37" customFormat="false" ht="15" hidden="false" customHeight="false" outlineLevel="0" collapsed="false">
      <c r="A37" s="0" t="s">
        <v>416</v>
      </c>
      <c r="B37" s="2" t="n">
        <f aca="false">ROUND(SUMIFS(Monthly_Purchased!$H$2:$H$2607,Monthly_Purchased!$G$2:$G$2607,$A37,Monthly_Purchased!$B$2:$B$2607,B$2),4)</f>
        <v>10.82</v>
      </c>
      <c r="C37" s="2" t="n">
        <f aca="false">ROUND(SUMIFS(Monthly_Purchased!$H$2:$H$2607,Monthly_Purchased!$G$2:$G$2607,$A37,Monthly_Purchased!$B$2:$B$2607,C$2),4)</f>
        <v>3.65</v>
      </c>
      <c r="D37" s="2" t="n">
        <f aca="false">ROUND(SUMIFS(Monthly_Purchased!$H$2:$H$2607,Monthly_Purchased!$G$2:$G$2607,$A37,Monthly_Purchased!$B$2:$B$2607,D$2),4)</f>
        <v>0</v>
      </c>
      <c r="E37" s="2" t="n">
        <f aca="false">ROUND(SUMIFS(Monthly_Purchased!$H$2:$H$2607,Monthly_Purchased!$G$2:$G$2607,$A37,Monthly_Purchased!$B$2:$B$2607,E$2),4)</f>
        <v>0</v>
      </c>
      <c r="F37" s="2" t="n">
        <f aca="false">ROUND(SUMIFS(Monthly_Purchased!$H$2:$H$2607,Monthly_Purchased!$G$2:$G$2607,$A37,Monthly_Purchased!$B$2:$B$2607,F$2),4)</f>
        <v>0</v>
      </c>
      <c r="G37" s="2" t="n">
        <f aca="false">ROUND(SUMIFS(Monthly_Purchased!$H$2:$H$2607,Monthly_Purchased!$G$2:$G$2607,$A37,Monthly_Purchased!$B$2:$B$2607,G$2),4)</f>
        <v>0</v>
      </c>
      <c r="H37" s="2" t="n">
        <f aca="false">ROUND(SUMIFS(Monthly_Purchased!$H$2:$H$2607,Monthly_Purchased!$G$2:$G$2607,$A37,Monthly_Purchased!$B$2:$B$2607,H$2),4)</f>
        <v>0</v>
      </c>
      <c r="I37" s="2" t="n">
        <f aca="false">ROUND(SUM(B37:H37),4)</f>
        <v>14.47</v>
      </c>
      <c r="J37" s="6" t="n">
        <f aca="false">RANK(I37,$I$3:$I$67,0)+COUNTIF($I$3:I37,I37)-1</f>
        <v>51</v>
      </c>
      <c r="K37" s="6" t="n">
        <f aca="false">RANK(B37,$B$3:$B$67,0)+COUNTIF($B$3:B37,B37)-1</f>
        <v>31</v>
      </c>
      <c r="L37" s="6" t="n">
        <f aca="false">RANK(C37,$C$3:$C$67,0)+COUNTIF($C$3:C37,C37)-1</f>
        <v>38</v>
      </c>
      <c r="M37" s="6" t="n">
        <f aca="false">RANK(D37,$D$3:$D$67,0)+COUNTIF($D$3:D37,D37)-1</f>
        <v>54</v>
      </c>
      <c r="N37" s="6" t="n">
        <f aca="false">RANK(E37,$E$3:$E$67,0)+COUNTIF($E$3:E37,E37)-1</f>
        <v>56</v>
      </c>
      <c r="O37" s="6" t="n">
        <f aca="false">RANK(F37,$F$3:$F$67,0)+COUNTIF($F$3:F37,F37)-1</f>
        <v>59</v>
      </c>
      <c r="P37" s="6" t="n">
        <f aca="false">RANK(G37,$G$3:$G$67,0)+COUNTIF($G$3:G37,G37)-1</f>
        <v>61</v>
      </c>
      <c r="Q37" s="6" t="n">
        <f aca="false">RANK(H37,$H$3:$H$67,0)+COUNTIF($H$3:H37,H37)-1</f>
        <v>56</v>
      </c>
    </row>
    <row r="38" customFormat="false" ht="15" hidden="false" customHeight="false" outlineLevel="0" collapsed="false">
      <c r="A38" s="0" t="s">
        <v>47</v>
      </c>
      <c r="B38" s="2" t="n">
        <f aca="false">ROUND(SUMIFS(Monthly_Purchased!$H$2:$H$2607,Monthly_Purchased!$G$2:$G$2607,$A38,Monthly_Purchased!$B$2:$B$2607,B$2),4)</f>
        <v>907.26</v>
      </c>
      <c r="C38" s="2" t="n">
        <f aca="false">ROUND(SUMIFS(Monthly_Purchased!$H$2:$H$2607,Monthly_Purchased!$G$2:$G$2607,$A38,Monthly_Purchased!$B$2:$B$2607,C$2),4)</f>
        <v>485.26</v>
      </c>
      <c r="D38" s="2" t="n">
        <f aca="false">ROUND(SUMIFS(Monthly_Purchased!$H$2:$H$2607,Monthly_Purchased!$G$2:$G$2607,$A38,Monthly_Purchased!$B$2:$B$2607,D$2),4)</f>
        <v>737.51</v>
      </c>
      <c r="E38" s="2" t="n">
        <f aca="false">ROUND(SUMIFS(Monthly_Purchased!$H$2:$H$2607,Monthly_Purchased!$G$2:$G$2607,$A38,Monthly_Purchased!$B$2:$B$2607,E$2),4)</f>
        <v>816.15</v>
      </c>
      <c r="F38" s="2" t="n">
        <f aca="false">ROUND(SUMIFS(Monthly_Purchased!$H$2:$H$2607,Monthly_Purchased!$G$2:$G$2607,$A38,Monthly_Purchased!$B$2:$B$2607,F$2),4)</f>
        <v>1013.63</v>
      </c>
      <c r="G38" s="2" t="n">
        <f aca="false">ROUND(SUMIFS(Monthly_Purchased!$H$2:$H$2607,Monthly_Purchased!$G$2:$G$2607,$A38,Monthly_Purchased!$B$2:$B$2607,G$2),4)</f>
        <v>1787.51</v>
      </c>
      <c r="H38" s="2" t="n">
        <f aca="false">ROUND(SUMIFS(Monthly_Purchased!$H$2:$H$2607,Monthly_Purchased!$G$2:$G$2607,$A38,Monthly_Purchased!$B$2:$B$2607,H$2),4)</f>
        <v>713.69</v>
      </c>
      <c r="I38" s="2" t="n">
        <f aca="false">ROUND(SUM(B38:H38),4)</f>
        <v>6461.01</v>
      </c>
      <c r="J38" s="6" t="n">
        <f aca="false">RANK(I38,$I$3:$I$67,0)+COUNTIF($I$3:I38,I38)-1</f>
        <v>15</v>
      </c>
      <c r="K38" s="6" t="n">
        <f aca="false">RANK(B38,$B$3:$B$67,0)+COUNTIF($B$3:B38,B38)-1</f>
        <v>15</v>
      </c>
      <c r="L38" s="6" t="n">
        <f aca="false">RANK(C38,$C$3:$C$67,0)+COUNTIF($C$3:C38,C38)-1</f>
        <v>18</v>
      </c>
      <c r="M38" s="6" t="n">
        <f aca="false">RANK(D38,$D$3:$D$67,0)+COUNTIF($D$3:D38,D38)-1</f>
        <v>19</v>
      </c>
      <c r="N38" s="6" t="n">
        <f aca="false">RANK(E38,$E$3:$E$67,0)+COUNTIF($E$3:E38,E38)-1</f>
        <v>15</v>
      </c>
      <c r="O38" s="6" t="n">
        <f aca="false">RANK(F38,$F$3:$F$67,0)+COUNTIF($F$3:F38,F38)-1</f>
        <v>16</v>
      </c>
      <c r="P38" s="6" t="n">
        <f aca="false">RANK(G38,$G$3:$G$67,0)+COUNTIF($G$3:G38,G38)-1</f>
        <v>8</v>
      </c>
      <c r="Q38" s="6" t="n">
        <f aca="false">RANK(H38,$H$3:$H$67,0)+COUNTIF($H$3:H38,H38)-1</f>
        <v>7</v>
      </c>
    </row>
    <row r="39" customFormat="false" ht="15" hidden="false" customHeight="false" outlineLevel="0" collapsed="false">
      <c r="A39" s="0" t="s">
        <v>71</v>
      </c>
      <c r="B39" s="2" t="n">
        <f aca="false">ROUND(SUMIFS(Monthly_Purchased!$H$2:$H$2607,Monthly_Purchased!$G$2:$G$2607,$A39,Monthly_Purchased!$B$2:$B$2607,B$2),4)</f>
        <v>503.13</v>
      </c>
      <c r="C39" s="2" t="n">
        <f aca="false">ROUND(SUMIFS(Monthly_Purchased!$H$2:$H$2607,Monthly_Purchased!$G$2:$G$2607,$A39,Monthly_Purchased!$B$2:$B$2607,C$2),4)</f>
        <v>271.82</v>
      </c>
      <c r="D39" s="2" t="n">
        <f aca="false">ROUND(SUMIFS(Monthly_Purchased!$H$2:$H$2607,Monthly_Purchased!$G$2:$G$2607,$A39,Monthly_Purchased!$B$2:$B$2607,D$2),4)</f>
        <v>211.37</v>
      </c>
      <c r="E39" s="2" t="n">
        <f aca="false">ROUND(SUMIFS(Monthly_Purchased!$H$2:$H$2607,Monthly_Purchased!$G$2:$G$2607,$A39,Monthly_Purchased!$B$2:$B$2607,E$2),4)</f>
        <v>744.66</v>
      </c>
      <c r="F39" s="2" t="n">
        <f aca="false">ROUND(SUMIFS(Monthly_Purchased!$H$2:$H$2607,Monthly_Purchased!$G$2:$G$2607,$A39,Monthly_Purchased!$B$2:$B$2607,F$2),4)</f>
        <v>843.99</v>
      </c>
      <c r="G39" s="2" t="n">
        <f aca="false">ROUND(SUMIFS(Monthly_Purchased!$H$2:$H$2607,Monthly_Purchased!$G$2:$G$2607,$A39,Monthly_Purchased!$B$2:$B$2607,G$2),4)</f>
        <v>719.33</v>
      </c>
      <c r="H39" s="2" t="n">
        <f aca="false">ROUND(SUMIFS(Monthly_Purchased!$H$2:$H$2607,Monthly_Purchased!$G$2:$G$2607,$A39,Monthly_Purchased!$B$2:$B$2607,H$2),4)</f>
        <v>375.76</v>
      </c>
      <c r="I39" s="2" t="n">
        <f aca="false">ROUND(SUM(B39:H39),4)</f>
        <v>3670.06</v>
      </c>
      <c r="J39" s="6" t="n">
        <f aca="false">RANK(I39,$I$3:$I$67,0)+COUNTIF($I$3:I39,I39)-1</f>
        <v>21</v>
      </c>
      <c r="K39" s="6" t="n">
        <f aca="false">RANK(B39,$B$3:$B$67,0)+COUNTIF($B$3:B39,B39)-1</f>
        <v>19</v>
      </c>
      <c r="L39" s="6" t="n">
        <f aca="false">RANK(C39,$C$3:$C$67,0)+COUNTIF($C$3:C39,C39)-1</f>
        <v>26</v>
      </c>
      <c r="M39" s="6" t="n">
        <f aca="false">RANK(D39,$D$3:$D$67,0)+COUNTIF($D$3:D39,D39)-1</f>
        <v>25</v>
      </c>
      <c r="N39" s="6" t="n">
        <f aca="false">RANK(E39,$E$3:$E$67,0)+COUNTIF($E$3:E39,E39)-1</f>
        <v>17</v>
      </c>
      <c r="O39" s="6" t="n">
        <f aca="false">RANK(F39,$F$3:$F$67,0)+COUNTIF($F$3:F39,F39)-1</f>
        <v>19</v>
      </c>
      <c r="P39" s="6" t="n">
        <f aca="false">RANK(G39,$G$3:$G$67,0)+COUNTIF($G$3:G39,G39)-1</f>
        <v>17</v>
      </c>
      <c r="Q39" s="6" t="n">
        <f aca="false">RANK(H39,$H$3:$H$67,0)+COUNTIF($H$3:H39,H39)-1</f>
        <v>14</v>
      </c>
    </row>
    <row r="40" customFormat="false" ht="15" hidden="false" customHeight="false" outlineLevel="0" collapsed="false">
      <c r="A40" s="0" t="s">
        <v>50</v>
      </c>
      <c r="B40" s="2" t="n">
        <f aca="false">ROUND(SUMIFS(Monthly_Purchased!$H$2:$H$2607,Monthly_Purchased!$G$2:$G$2607,$A40,Monthly_Purchased!$B$2:$B$2607,B$2),4)</f>
        <v>289.23</v>
      </c>
      <c r="C40" s="2" t="n">
        <f aca="false">ROUND(SUMIFS(Monthly_Purchased!$H$2:$H$2607,Monthly_Purchased!$G$2:$G$2607,$A40,Monthly_Purchased!$B$2:$B$2607,C$2),4)</f>
        <v>1081.17</v>
      </c>
      <c r="D40" s="2" t="n">
        <f aca="false">ROUND(SUMIFS(Monthly_Purchased!$H$2:$H$2607,Monthly_Purchased!$G$2:$G$2607,$A40,Monthly_Purchased!$B$2:$B$2607,D$2),4)</f>
        <v>818.12</v>
      </c>
      <c r="E40" s="2" t="n">
        <f aca="false">ROUND(SUMIFS(Monthly_Purchased!$H$2:$H$2607,Monthly_Purchased!$G$2:$G$2607,$A40,Monthly_Purchased!$B$2:$B$2607,E$2),4)</f>
        <v>803.28</v>
      </c>
      <c r="F40" s="2" t="n">
        <f aca="false">ROUND(SUMIFS(Monthly_Purchased!$H$2:$H$2607,Monthly_Purchased!$G$2:$G$2607,$A40,Monthly_Purchased!$B$2:$B$2607,F$2),4)</f>
        <v>970.44</v>
      </c>
      <c r="G40" s="2" t="n">
        <f aca="false">ROUND(SUMIFS(Monthly_Purchased!$H$2:$H$2607,Monthly_Purchased!$G$2:$G$2607,$A40,Monthly_Purchased!$B$2:$B$2607,G$2),4)</f>
        <v>1219.09</v>
      </c>
      <c r="H40" s="2" t="n">
        <f aca="false">ROUND(SUMIFS(Monthly_Purchased!$H$2:$H$2607,Monthly_Purchased!$G$2:$G$2607,$A40,Monthly_Purchased!$B$2:$B$2607,H$2),4)</f>
        <v>542.57</v>
      </c>
      <c r="I40" s="2" t="n">
        <f aca="false">ROUND(SUM(B40:H40),4)</f>
        <v>5723.9</v>
      </c>
      <c r="J40" s="6" t="n">
        <f aca="false">RANK(I40,$I$3:$I$67,0)+COUNTIF($I$3:I40,I40)-1</f>
        <v>16</v>
      </c>
      <c r="K40" s="6" t="n">
        <f aca="false">RANK(B40,$B$3:$B$67,0)+COUNTIF($B$3:B40,B40)-1</f>
        <v>23</v>
      </c>
      <c r="L40" s="6" t="n">
        <f aca="false">RANK(C40,$C$3:$C$67,0)+COUNTIF($C$3:C40,C40)-1</f>
        <v>12</v>
      </c>
      <c r="M40" s="6" t="n">
        <f aca="false">RANK(D40,$D$3:$D$67,0)+COUNTIF($D$3:D40,D40)-1</f>
        <v>17</v>
      </c>
      <c r="N40" s="6" t="n">
        <f aca="false">RANK(E40,$E$3:$E$67,0)+COUNTIF($E$3:E40,E40)-1</f>
        <v>16</v>
      </c>
      <c r="O40" s="6" t="n">
        <f aca="false">RANK(F40,$F$3:$F$67,0)+COUNTIF($F$3:F40,F40)-1</f>
        <v>18</v>
      </c>
      <c r="P40" s="6" t="n">
        <f aca="false">RANK(G40,$G$3:$G$67,0)+COUNTIF($G$3:G40,G40)-1</f>
        <v>11</v>
      </c>
      <c r="Q40" s="6" t="n">
        <f aca="false">RANK(H40,$H$3:$H$67,0)+COUNTIF($H$3:H40,H40)-1</f>
        <v>10</v>
      </c>
    </row>
    <row r="41" customFormat="false" ht="15" hidden="false" customHeight="false" outlineLevel="0" collapsed="false">
      <c r="A41" s="0" t="s">
        <v>37</v>
      </c>
      <c r="B41" s="2" t="n">
        <f aca="false">ROUND(SUMIFS(Monthly_Purchased!$H$2:$H$2607,Monthly_Purchased!$G$2:$G$2607,$A41,Monthly_Purchased!$B$2:$B$2607,B$2),4)</f>
        <v>8058.03</v>
      </c>
      <c r="C41" s="2" t="n">
        <f aca="false">ROUND(SUMIFS(Monthly_Purchased!$H$2:$H$2607,Monthly_Purchased!$G$2:$G$2607,$A41,Monthly_Purchased!$B$2:$B$2607,C$2),4)</f>
        <v>5669.74</v>
      </c>
      <c r="D41" s="2" t="n">
        <f aca="false">ROUND(SUMIFS(Monthly_Purchased!$H$2:$H$2607,Monthly_Purchased!$G$2:$G$2607,$A41,Monthly_Purchased!$B$2:$B$2607,D$2),4)</f>
        <v>3696.3</v>
      </c>
      <c r="E41" s="2" t="n">
        <f aca="false">ROUND(SUMIFS(Monthly_Purchased!$H$2:$H$2607,Monthly_Purchased!$G$2:$G$2607,$A41,Monthly_Purchased!$B$2:$B$2607,E$2),4)</f>
        <v>5404.13</v>
      </c>
      <c r="F41" s="2" t="n">
        <f aca="false">ROUND(SUMIFS(Monthly_Purchased!$H$2:$H$2607,Monthly_Purchased!$G$2:$G$2607,$A41,Monthly_Purchased!$B$2:$B$2607,F$2),4)</f>
        <v>3837.63</v>
      </c>
      <c r="G41" s="2" t="n">
        <f aca="false">ROUND(SUMIFS(Monthly_Purchased!$H$2:$H$2607,Monthly_Purchased!$G$2:$G$2607,$A41,Monthly_Purchased!$B$2:$B$2607,G$2),4)</f>
        <v>6583.13</v>
      </c>
      <c r="H41" s="2" t="n">
        <f aca="false">ROUND(SUMIFS(Monthly_Purchased!$H$2:$H$2607,Monthly_Purchased!$G$2:$G$2607,$A41,Monthly_Purchased!$B$2:$B$2607,H$2),4)</f>
        <v>1175.37</v>
      </c>
      <c r="I41" s="2" t="n">
        <f aca="false">ROUND(SUM(B41:H41),4)</f>
        <v>34424.33</v>
      </c>
      <c r="J41" s="6" t="n">
        <f aca="false">RANK(I41,$I$3:$I$67,0)+COUNTIF($I$3:I41,I41)-1</f>
        <v>3</v>
      </c>
      <c r="K41" s="6" t="n">
        <f aca="false">RANK(B41,$B$3:$B$67,0)+COUNTIF($B$3:B41,B41)-1</f>
        <v>1</v>
      </c>
      <c r="L41" s="6" t="n">
        <f aca="false">RANK(C41,$C$3:$C$67,0)+COUNTIF($C$3:C41,C41)-1</f>
        <v>3</v>
      </c>
      <c r="M41" s="6" t="n">
        <f aca="false">RANK(D41,$D$3:$D$67,0)+COUNTIF($D$3:D41,D41)-1</f>
        <v>5</v>
      </c>
      <c r="N41" s="6" t="n">
        <f aca="false">RANK(E41,$E$3:$E$67,0)+COUNTIF($E$3:E41,E41)-1</f>
        <v>3</v>
      </c>
      <c r="O41" s="6" t="n">
        <f aca="false">RANK(F41,$F$3:$F$67,0)+COUNTIF($F$3:F41,F41)-1</f>
        <v>3</v>
      </c>
      <c r="P41" s="6" t="n">
        <f aca="false">RANK(G41,$G$3:$G$67,0)+COUNTIF($G$3:G41,G41)-1</f>
        <v>3</v>
      </c>
      <c r="Q41" s="6" t="n">
        <f aca="false">RANK(H41,$H$3:$H$67,0)+COUNTIF($H$3:H41,H41)-1</f>
        <v>5</v>
      </c>
    </row>
    <row r="42" customFormat="false" ht="15" hidden="false" customHeight="false" outlineLevel="0" collapsed="false">
      <c r="A42" s="0" t="s">
        <v>291</v>
      </c>
      <c r="B42" s="2" t="n">
        <f aca="false">ROUND(SUMIFS(Monthly_Purchased!$H$2:$H$2607,Monthly_Purchased!$G$2:$G$2607,$A42,Monthly_Purchased!$B$2:$B$2607,B$2),4)</f>
        <v>58.17</v>
      </c>
      <c r="C42" s="2" t="n">
        <f aca="false">ROUND(SUMIFS(Monthly_Purchased!$H$2:$H$2607,Monthly_Purchased!$G$2:$G$2607,$A42,Monthly_Purchased!$B$2:$B$2607,C$2),4)</f>
        <v>7.79</v>
      </c>
      <c r="D42" s="2" t="n">
        <f aca="false">ROUND(SUMIFS(Monthly_Purchased!$H$2:$H$2607,Monthly_Purchased!$G$2:$G$2607,$A42,Monthly_Purchased!$B$2:$B$2607,D$2),4)</f>
        <v>11.21</v>
      </c>
      <c r="E42" s="2" t="n">
        <f aca="false">ROUND(SUMIFS(Monthly_Purchased!$H$2:$H$2607,Monthly_Purchased!$G$2:$G$2607,$A42,Monthly_Purchased!$B$2:$B$2607,E$2),4)</f>
        <v>0.43</v>
      </c>
      <c r="F42" s="2" t="n">
        <f aca="false">ROUND(SUMIFS(Monthly_Purchased!$H$2:$H$2607,Monthly_Purchased!$G$2:$G$2607,$A42,Monthly_Purchased!$B$2:$B$2607,F$2),4)</f>
        <v>32.64</v>
      </c>
      <c r="G42" s="2" t="n">
        <f aca="false">ROUND(SUMIFS(Monthly_Purchased!$H$2:$H$2607,Monthly_Purchased!$G$2:$G$2607,$A42,Monthly_Purchased!$B$2:$B$2607,G$2),4)</f>
        <v>1.3</v>
      </c>
      <c r="H42" s="2" t="n">
        <f aca="false">ROUND(SUMIFS(Monthly_Purchased!$H$2:$H$2607,Monthly_Purchased!$G$2:$G$2607,$A42,Monthly_Purchased!$B$2:$B$2607,H$2),4)</f>
        <v>0</v>
      </c>
      <c r="I42" s="2" t="n">
        <f aca="false">ROUND(SUM(B42:H42),4)</f>
        <v>111.54</v>
      </c>
      <c r="J42" s="6" t="n">
        <f aca="false">RANK(I42,$I$3:$I$67,0)+COUNTIF($I$3:I42,I42)-1</f>
        <v>39</v>
      </c>
      <c r="K42" s="6" t="n">
        <f aca="false">RANK(B42,$B$3:$B$67,0)+COUNTIF($B$3:B42,B42)-1</f>
        <v>27</v>
      </c>
      <c r="L42" s="6" t="n">
        <f aca="false">RANK(C42,$C$3:$C$67,0)+COUNTIF($C$3:C42,C42)-1</f>
        <v>36</v>
      </c>
      <c r="M42" s="6" t="n">
        <f aca="false">RANK(D42,$D$3:$D$67,0)+COUNTIF($D$3:D42,D42)-1</f>
        <v>34</v>
      </c>
      <c r="N42" s="6" t="n">
        <f aca="false">RANK(E42,$E$3:$E$67,0)+COUNTIF($E$3:E42,E42)-1</f>
        <v>42</v>
      </c>
      <c r="O42" s="6" t="n">
        <f aca="false">RANK(F42,$F$3:$F$67,0)+COUNTIF($F$3:F42,F42)-1</f>
        <v>36</v>
      </c>
      <c r="P42" s="6" t="n">
        <f aca="false">RANK(G42,$G$3:$G$67,0)+COUNTIF($G$3:G42,G42)-1</f>
        <v>52</v>
      </c>
      <c r="Q42" s="6" t="n">
        <f aca="false">RANK(H42,$H$3:$H$67,0)+COUNTIF($H$3:H42,H42)-1</f>
        <v>57</v>
      </c>
    </row>
    <row r="43" customFormat="false" ht="15" hidden="false" customHeight="false" outlineLevel="0" collapsed="false">
      <c r="A43" s="0" t="s">
        <v>90</v>
      </c>
      <c r="B43" s="2" t="n">
        <f aca="false">ROUND(SUMIFS(Monthly_Purchased!$H$2:$H$2607,Monthly_Purchased!$G$2:$G$2607,$A43,Monthly_Purchased!$B$2:$B$2607,B$2),4)</f>
        <v>0</v>
      </c>
      <c r="C43" s="2" t="n">
        <f aca="false">ROUND(SUMIFS(Monthly_Purchased!$H$2:$H$2607,Monthly_Purchased!$G$2:$G$2607,$A43,Monthly_Purchased!$B$2:$B$2607,C$2),4)</f>
        <v>0</v>
      </c>
      <c r="D43" s="2" t="n">
        <f aca="false">ROUND(SUMIFS(Monthly_Purchased!$H$2:$H$2607,Monthly_Purchased!$G$2:$G$2607,$A43,Monthly_Purchased!$B$2:$B$2607,D$2),4)</f>
        <v>0</v>
      </c>
      <c r="E43" s="2" t="n">
        <f aca="false">ROUND(SUMIFS(Monthly_Purchased!$H$2:$H$2607,Monthly_Purchased!$G$2:$G$2607,$A43,Monthly_Purchased!$B$2:$B$2607,E$2),4)</f>
        <v>44.61</v>
      </c>
      <c r="F43" s="2" t="n">
        <f aca="false">ROUND(SUMIFS(Monthly_Purchased!$H$2:$H$2607,Monthly_Purchased!$G$2:$G$2607,$A43,Monthly_Purchased!$B$2:$B$2607,F$2),4)</f>
        <v>74.58</v>
      </c>
      <c r="G43" s="2" t="n">
        <f aca="false">ROUND(SUMIFS(Monthly_Purchased!$H$2:$H$2607,Monthly_Purchased!$G$2:$G$2607,$A43,Monthly_Purchased!$B$2:$B$2607,G$2),4)</f>
        <v>47.77</v>
      </c>
      <c r="H43" s="2" t="n">
        <f aca="false">ROUND(SUMIFS(Monthly_Purchased!$H$2:$H$2607,Monthly_Purchased!$G$2:$G$2607,$A43,Monthly_Purchased!$B$2:$B$2607,H$2),4)</f>
        <v>22.82</v>
      </c>
      <c r="I43" s="2" t="n">
        <f aca="false">ROUND(SUM(B43:H43),4)</f>
        <v>189.78</v>
      </c>
      <c r="J43" s="6" t="n">
        <f aca="false">RANK(I43,$I$3:$I$67,0)+COUNTIF($I$3:I43,I43)-1</f>
        <v>36</v>
      </c>
      <c r="K43" s="6" t="n">
        <f aca="false">RANK(B43,$B$3:$B$67,0)+COUNTIF($B$3:B43,B43)-1</f>
        <v>55</v>
      </c>
      <c r="L43" s="6" t="n">
        <f aca="false">RANK(C43,$C$3:$C$67,0)+COUNTIF($C$3:C43,C43)-1</f>
        <v>58</v>
      </c>
      <c r="M43" s="6" t="n">
        <f aca="false">RANK(D43,$D$3:$D$67,0)+COUNTIF($D$3:D43,D43)-1</f>
        <v>55</v>
      </c>
      <c r="N43" s="6" t="n">
        <f aca="false">RANK(E43,$E$3:$E$67,0)+COUNTIF($E$3:E43,E43)-1</f>
        <v>31</v>
      </c>
      <c r="O43" s="6" t="n">
        <f aca="false">RANK(F43,$F$3:$F$67,0)+COUNTIF($F$3:F43,F43)-1</f>
        <v>32</v>
      </c>
      <c r="P43" s="6" t="n">
        <f aca="false">RANK(G43,$G$3:$G$67,0)+COUNTIF($G$3:G43,G43)-1</f>
        <v>35</v>
      </c>
      <c r="Q43" s="6" t="n">
        <f aca="false">RANK(H43,$H$3:$H$67,0)+COUNTIF($H$3:H43,H43)-1</f>
        <v>31</v>
      </c>
    </row>
    <row r="44" customFormat="false" ht="15" hidden="false" customHeight="false" outlineLevel="0" collapsed="false">
      <c r="A44" s="0" t="s">
        <v>275</v>
      </c>
      <c r="B44" s="2" t="n">
        <f aca="false">ROUND(SUMIFS(Monthly_Purchased!$H$2:$H$2607,Monthly_Purchased!$G$2:$G$2607,$A44,Monthly_Purchased!$B$2:$B$2607,B$2),4)</f>
        <v>0.24</v>
      </c>
      <c r="C44" s="2" t="n">
        <f aca="false">ROUND(SUMIFS(Monthly_Purchased!$H$2:$H$2607,Monthly_Purchased!$G$2:$G$2607,$A44,Monthly_Purchased!$B$2:$B$2607,C$2),4)</f>
        <v>308.36</v>
      </c>
      <c r="D44" s="2" t="n">
        <f aca="false">ROUND(SUMIFS(Monthly_Purchased!$H$2:$H$2607,Monthly_Purchased!$G$2:$G$2607,$A44,Monthly_Purchased!$B$2:$B$2607,D$2),4)</f>
        <v>0</v>
      </c>
      <c r="E44" s="2" t="n">
        <f aca="false">ROUND(SUMIFS(Monthly_Purchased!$H$2:$H$2607,Monthly_Purchased!$G$2:$G$2607,$A44,Monthly_Purchased!$B$2:$B$2607,E$2),4)</f>
        <v>0</v>
      </c>
      <c r="F44" s="2" t="n">
        <f aca="false">ROUND(SUMIFS(Monthly_Purchased!$H$2:$H$2607,Monthly_Purchased!$G$2:$G$2607,$A44,Monthly_Purchased!$B$2:$B$2607,F$2),4)</f>
        <v>0.65</v>
      </c>
      <c r="G44" s="2" t="n">
        <f aca="false">ROUND(SUMIFS(Monthly_Purchased!$H$2:$H$2607,Monthly_Purchased!$G$2:$G$2607,$A44,Monthly_Purchased!$B$2:$B$2607,G$2),4)</f>
        <v>150.26</v>
      </c>
      <c r="H44" s="2" t="n">
        <f aca="false">ROUND(SUMIFS(Monthly_Purchased!$H$2:$H$2607,Monthly_Purchased!$G$2:$G$2607,$A44,Monthly_Purchased!$B$2:$B$2607,H$2),4)</f>
        <v>97.49</v>
      </c>
      <c r="I44" s="2" t="n">
        <f aca="false">ROUND(SUM(B44:H44),4)</f>
        <v>557</v>
      </c>
      <c r="J44" s="6" t="n">
        <f aca="false">RANK(I44,$I$3:$I$67,0)+COUNTIF($I$3:I44,I44)-1</f>
        <v>32</v>
      </c>
      <c r="K44" s="6" t="n">
        <f aca="false">RANK(B44,$B$3:$B$67,0)+COUNTIF($B$3:B44,B44)-1</f>
        <v>34</v>
      </c>
      <c r="L44" s="6" t="n">
        <f aca="false">RANK(C44,$C$3:$C$67,0)+COUNTIF($C$3:C44,C44)-1</f>
        <v>25</v>
      </c>
      <c r="M44" s="6" t="n">
        <f aca="false">RANK(D44,$D$3:$D$67,0)+COUNTIF($D$3:D44,D44)-1</f>
        <v>56</v>
      </c>
      <c r="N44" s="6" t="n">
        <f aca="false">RANK(E44,$E$3:$E$67,0)+COUNTIF($E$3:E44,E44)-1</f>
        <v>57</v>
      </c>
      <c r="O44" s="6" t="n">
        <f aca="false">RANK(F44,$F$3:$F$67,0)+COUNTIF($F$3:F44,F44)-1</f>
        <v>44</v>
      </c>
      <c r="P44" s="6" t="n">
        <f aca="false">RANK(G44,$G$3:$G$67,0)+COUNTIF($G$3:G44,G44)-1</f>
        <v>29</v>
      </c>
      <c r="Q44" s="6" t="n">
        <f aca="false">RANK(H44,$H$3:$H$67,0)+COUNTIF($H$3:H44,H44)-1</f>
        <v>21</v>
      </c>
    </row>
    <row r="45" customFormat="false" ht="15" hidden="false" customHeight="false" outlineLevel="0" collapsed="false">
      <c r="A45" s="0" t="s">
        <v>121</v>
      </c>
      <c r="B45" s="2" t="n">
        <f aca="false">ROUND(SUMIFS(Monthly_Purchased!$H$2:$H$2607,Monthly_Purchased!$G$2:$G$2607,$A45,Monthly_Purchased!$B$2:$B$2607,B$2),4)</f>
        <v>128.21</v>
      </c>
      <c r="C45" s="2" t="n">
        <f aca="false">ROUND(SUMIFS(Monthly_Purchased!$H$2:$H$2607,Monthly_Purchased!$G$2:$G$2607,$A45,Monthly_Purchased!$B$2:$B$2607,C$2),4)</f>
        <v>68.87</v>
      </c>
      <c r="D45" s="2" t="n">
        <f aca="false">ROUND(SUMIFS(Monthly_Purchased!$H$2:$H$2607,Monthly_Purchased!$G$2:$G$2607,$A45,Monthly_Purchased!$B$2:$B$2607,D$2),4)</f>
        <v>91.32</v>
      </c>
      <c r="E45" s="2" t="n">
        <f aca="false">ROUND(SUMIFS(Monthly_Purchased!$H$2:$H$2607,Monthly_Purchased!$G$2:$G$2607,$A45,Monthly_Purchased!$B$2:$B$2607,E$2),4)</f>
        <v>149.3</v>
      </c>
      <c r="F45" s="2" t="n">
        <f aca="false">ROUND(SUMIFS(Monthly_Purchased!$H$2:$H$2607,Monthly_Purchased!$G$2:$G$2607,$A45,Monthly_Purchased!$B$2:$B$2607,F$2),4)</f>
        <v>234.58</v>
      </c>
      <c r="G45" s="2" t="n">
        <f aca="false">ROUND(SUMIFS(Monthly_Purchased!$H$2:$H$2607,Monthly_Purchased!$G$2:$G$2607,$A45,Monthly_Purchased!$B$2:$B$2607,G$2),4)</f>
        <v>371.04</v>
      </c>
      <c r="H45" s="2" t="n">
        <f aca="false">ROUND(SUMIFS(Monthly_Purchased!$H$2:$H$2607,Monthly_Purchased!$G$2:$G$2607,$A45,Monthly_Purchased!$B$2:$B$2607,H$2),4)</f>
        <v>128.69</v>
      </c>
      <c r="I45" s="2" t="n">
        <f aca="false">ROUND(SUM(B45:H45),4)</f>
        <v>1172.01</v>
      </c>
      <c r="J45" s="6" t="n">
        <f aca="false">RANK(I45,$I$3:$I$67,0)+COUNTIF($I$3:I45,I45)-1</f>
        <v>28</v>
      </c>
      <c r="K45" s="6" t="n">
        <f aca="false">RANK(B45,$B$3:$B$67,0)+COUNTIF($B$3:B45,B45)-1</f>
        <v>25</v>
      </c>
      <c r="L45" s="6" t="n">
        <f aca="false">RANK(C45,$C$3:$C$67,0)+COUNTIF($C$3:C45,C45)-1</f>
        <v>29</v>
      </c>
      <c r="M45" s="6" t="n">
        <f aca="false">RANK(D45,$D$3:$D$67,0)+COUNTIF($D$3:D45,D45)-1</f>
        <v>30</v>
      </c>
      <c r="N45" s="6" t="n">
        <f aca="false">RANK(E45,$E$3:$E$67,0)+COUNTIF($E$3:E45,E45)-1</f>
        <v>27</v>
      </c>
      <c r="O45" s="6" t="n">
        <f aca="false">RANK(F45,$F$3:$F$67,0)+COUNTIF($F$3:F45,F45)-1</f>
        <v>25</v>
      </c>
      <c r="P45" s="6" t="n">
        <f aca="false">RANK(G45,$G$3:$G$67,0)+COUNTIF($G$3:G45,G45)-1</f>
        <v>23</v>
      </c>
      <c r="Q45" s="6" t="n">
        <f aca="false">RANK(H45,$H$3:$H$67,0)+COUNTIF($H$3:H45,H45)-1</f>
        <v>20</v>
      </c>
    </row>
    <row r="46" customFormat="false" ht="15" hidden="false" customHeight="false" outlineLevel="0" collapsed="false">
      <c r="A46" s="0" t="s">
        <v>193</v>
      </c>
      <c r="B46" s="2" t="n">
        <f aca="false">ROUND(SUMIFS(Monthly_Purchased!$H$2:$H$2607,Monthly_Purchased!$G$2:$G$2607,$A46,Monthly_Purchased!$B$2:$B$2607,B$2),4)</f>
        <v>0.21</v>
      </c>
      <c r="C46" s="2" t="n">
        <f aca="false">ROUND(SUMIFS(Monthly_Purchased!$H$2:$H$2607,Monthly_Purchased!$G$2:$G$2607,$A46,Monthly_Purchased!$B$2:$B$2607,C$2),4)</f>
        <v>0.93</v>
      </c>
      <c r="D46" s="2" t="n">
        <f aca="false">ROUND(SUMIFS(Monthly_Purchased!$H$2:$H$2607,Monthly_Purchased!$G$2:$G$2607,$A46,Monthly_Purchased!$B$2:$B$2607,D$2),4)</f>
        <v>0</v>
      </c>
      <c r="E46" s="2" t="n">
        <f aca="false">ROUND(SUMIFS(Monthly_Purchased!$H$2:$H$2607,Monthly_Purchased!$G$2:$G$2607,$A46,Monthly_Purchased!$B$2:$B$2607,E$2),4)</f>
        <v>0</v>
      </c>
      <c r="F46" s="2" t="n">
        <f aca="false">ROUND(SUMIFS(Monthly_Purchased!$H$2:$H$2607,Monthly_Purchased!$G$2:$G$2607,$A46,Monthly_Purchased!$B$2:$B$2607,F$2),4)</f>
        <v>0.08</v>
      </c>
      <c r="G46" s="2" t="n">
        <f aca="false">ROUND(SUMIFS(Monthly_Purchased!$H$2:$H$2607,Monthly_Purchased!$G$2:$G$2607,$A46,Monthly_Purchased!$B$2:$B$2607,G$2),4)</f>
        <v>0</v>
      </c>
      <c r="H46" s="2" t="n">
        <f aca="false">ROUND(SUMIFS(Monthly_Purchased!$H$2:$H$2607,Monthly_Purchased!$G$2:$G$2607,$A46,Monthly_Purchased!$B$2:$B$2607,H$2),4)</f>
        <v>0</v>
      </c>
      <c r="I46" s="2" t="n">
        <f aca="false">ROUND(SUM(B46:H46),4)</f>
        <v>1.22</v>
      </c>
      <c r="J46" s="6" t="n">
        <f aca="false">RANK(I46,$I$3:$I$67,0)+COUNTIF($I$3:I46,I46)-1</f>
        <v>59</v>
      </c>
      <c r="K46" s="6" t="n">
        <f aca="false">RANK(B46,$B$3:$B$67,0)+COUNTIF($B$3:B46,B46)-1</f>
        <v>35</v>
      </c>
      <c r="L46" s="6" t="n">
        <f aca="false">RANK(C46,$C$3:$C$67,0)+COUNTIF($C$3:C46,C46)-1</f>
        <v>40</v>
      </c>
      <c r="M46" s="6" t="n">
        <f aca="false">RANK(D46,$D$3:$D$67,0)+COUNTIF($D$3:D46,D46)-1</f>
        <v>57</v>
      </c>
      <c r="N46" s="6" t="n">
        <f aca="false">RANK(E46,$E$3:$E$67,0)+COUNTIF($E$3:E46,E46)-1</f>
        <v>58</v>
      </c>
      <c r="O46" s="6" t="n">
        <f aca="false">RANK(F46,$F$3:$F$67,0)+COUNTIF($F$3:F46,F46)-1</f>
        <v>46</v>
      </c>
      <c r="P46" s="6" t="n">
        <f aca="false">RANK(G46,$G$3:$G$67,0)+COUNTIF($G$3:G46,G46)-1</f>
        <v>62</v>
      </c>
      <c r="Q46" s="6" t="n">
        <f aca="false">RANK(H46,$H$3:$H$67,0)+COUNTIF($H$3:H46,H46)-1</f>
        <v>58</v>
      </c>
    </row>
    <row r="47" customFormat="false" ht="15" hidden="false" customHeight="false" outlineLevel="0" collapsed="false">
      <c r="A47" s="0" t="s">
        <v>253</v>
      </c>
      <c r="B47" s="2" t="n">
        <f aca="false">ROUND(SUMIFS(Monthly_Purchased!$H$2:$H$2607,Monthly_Purchased!$G$2:$G$2607,$A47,Monthly_Purchased!$B$2:$B$2607,B$2),4)</f>
        <v>12.45</v>
      </c>
      <c r="C47" s="2" t="n">
        <f aca="false">ROUND(SUMIFS(Monthly_Purchased!$H$2:$H$2607,Monthly_Purchased!$G$2:$G$2607,$A47,Monthly_Purchased!$B$2:$B$2607,C$2),4)</f>
        <v>20.26</v>
      </c>
      <c r="D47" s="2" t="n">
        <f aca="false">ROUND(SUMIFS(Monthly_Purchased!$H$2:$H$2607,Monthly_Purchased!$G$2:$G$2607,$A47,Monthly_Purchased!$B$2:$B$2607,D$2),4)</f>
        <v>1.58</v>
      </c>
      <c r="E47" s="2" t="n">
        <f aca="false">ROUND(SUMIFS(Monthly_Purchased!$H$2:$H$2607,Monthly_Purchased!$G$2:$G$2607,$A47,Monthly_Purchased!$B$2:$B$2607,E$2),4)</f>
        <v>6.29</v>
      </c>
      <c r="F47" s="2" t="n">
        <f aca="false">ROUND(SUMIFS(Monthly_Purchased!$H$2:$H$2607,Monthly_Purchased!$G$2:$G$2607,$A47,Monthly_Purchased!$B$2:$B$2607,F$2),4)</f>
        <v>21.94</v>
      </c>
      <c r="G47" s="2" t="n">
        <f aca="false">ROUND(SUMIFS(Monthly_Purchased!$H$2:$H$2607,Monthly_Purchased!$G$2:$G$2607,$A47,Monthly_Purchased!$B$2:$B$2607,G$2),4)</f>
        <v>32.86</v>
      </c>
      <c r="H47" s="2" t="n">
        <f aca="false">ROUND(SUMIFS(Monthly_Purchased!$H$2:$H$2607,Monthly_Purchased!$G$2:$G$2607,$A47,Monthly_Purchased!$B$2:$B$2607,H$2),4)</f>
        <v>14.1</v>
      </c>
      <c r="I47" s="2" t="n">
        <f aca="false">ROUND(SUM(B47:H47),4)</f>
        <v>109.48</v>
      </c>
      <c r="J47" s="6" t="n">
        <f aca="false">RANK(I47,$I$3:$I$67,0)+COUNTIF($I$3:I47,I47)-1</f>
        <v>40</v>
      </c>
      <c r="K47" s="6" t="n">
        <f aca="false">RANK(B47,$B$3:$B$67,0)+COUNTIF($B$3:B47,B47)-1</f>
        <v>30</v>
      </c>
      <c r="L47" s="6" t="n">
        <f aca="false">RANK(C47,$C$3:$C$67,0)+COUNTIF($C$3:C47,C47)-1</f>
        <v>34</v>
      </c>
      <c r="M47" s="6" t="n">
        <f aca="false">RANK(D47,$D$3:$D$67,0)+COUNTIF($D$3:D47,D47)-1</f>
        <v>36</v>
      </c>
      <c r="N47" s="6" t="n">
        <f aca="false">RANK(E47,$E$3:$E$67,0)+COUNTIF($E$3:E47,E47)-1</f>
        <v>39</v>
      </c>
      <c r="O47" s="6" t="n">
        <f aca="false">RANK(F47,$F$3:$F$67,0)+COUNTIF($F$3:F47,F47)-1</f>
        <v>39</v>
      </c>
      <c r="P47" s="6" t="n">
        <f aca="false">RANK(G47,$G$3:$G$67,0)+COUNTIF($G$3:G47,G47)-1</f>
        <v>37</v>
      </c>
      <c r="Q47" s="6" t="n">
        <f aca="false">RANK(H47,$H$3:$H$67,0)+COUNTIF($H$3:H47,H47)-1</f>
        <v>35</v>
      </c>
    </row>
    <row r="48" customFormat="false" ht="15" hidden="false" customHeight="false" outlineLevel="0" collapsed="false">
      <c r="A48" s="0" t="s">
        <v>140</v>
      </c>
      <c r="B48" s="2" t="n">
        <f aca="false">ROUND(SUMIFS(Monthly_Purchased!$H$2:$H$2607,Monthly_Purchased!$G$2:$G$2607,$A48,Monthly_Purchased!$B$2:$B$2607,B$2),4)</f>
        <v>0</v>
      </c>
      <c r="C48" s="2" t="n">
        <f aca="false">ROUND(SUMIFS(Monthly_Purchased!$H$2:$H$2607,Monthly_Purchased!$G$2:$G$2607,$A48,Monthly_Purchased!$B$2:$B$2607,C$2),4)</f>
        <v>0</v>
      </c>
      <c r="D48" s="2" t="n">
        <f aca="false">ROUND(SUMIFS(Monthly_Purchased!$H$2:$H$2607,Monthly_Purchased!$G$2:$G$2607,$A48,Monthly_Purchased!$B$2:$B$2607,D$2),4)</f>
        <v>0</v>
      </c>
      <c r="E48" s="2" t="n">
        <f aca="false">ROUND(SUMIFS(Monthly_Purchased!$H$2:$H$2607,Monthly_Purchased!$G$2:$G$2607,$A48,Monthly_Purchased!$B$2:$B$2607,E$2),4)</f>
        <v>0</v>
      </c>
      <c r="F48" s="2" t="n">
        <f aca="false">ROUND(SUMIFS(Monthly_Purchased!$H$2:$H$2607,Monthly_Purchased!$G$2:$G$2607,$A48,Monthly_Purchased!$B$2:$B$2607,F$2),4)</f>
        <v>0</v>
      </c>
      <c r="G48" s="2" t="n">
        <f aca="false">ROUND(SUMIFS(Monthly_Purchased!$H$2:$H$2607,Monthly_Purchased!$G$2:$G$2607,$A48,Monthly_Purchased!$B$2:$B$2607,G$2),4)</f>
        <v>0</v>
      </c>
      <c r="H48" s="2" t="n">
        <f aca="false">ROUND(SUMIFS(Monthly_Purchased!$H$2:$H$2607,Monthly_Purchased!$G$2:$G$2607,$A48,Monthly_Purchased!$B$2:$B$2607,H$2),4)</f>
        <v>1.25</v>
      </c>
      <c r="I48" s="2" t="n">
        <f aca="false">ROUND(SUM(B48:H48),4)</f>
        <v>1.25</v>
      </c>
      <c r="J48" s="6" t="n">
        <f aca="false">RANK(I48,$I$3:$I$67,0)+COUNTIF($I$3:I48,I48)-1</f>
        <v>58</v>
      </c>
      <c r="K48" s="6" t="n">
        <f aca="false">RANK(B48,$B$3:$B$67,0)+COUNTIF($B$3:B48,B48)-1</f>
        <v>56</v>
      </c>
      <c r="L48" s="6" t="n">
        <f aca="false">RANK(C48,$C$3:$C$67,0)+COUNTIF($C$3:C48,C48)-1</f>
        <v>59</v>
      </c>
      <c r="M48" s="6" t="n">
        <f aca="false">RANK(D48,$D$3:$D$67,0)+COUNTIF($D$3:D48,D48)-1</f>
        <v>58</v>
      </c>
      <c r="N48" s="6" t="n">
        <f aca="false">RANK(E48,$E$3:$E$67,0)+COUNTIF($E$3:E48,E48)-1</f>
        <v>59</v>
      </c>
      <c r="O48" s="6" t="n">
        <f aca="false">RANK(F48,$F$3:$F$67,0)+COUNTIF($F$3:F48,F48)-1</f>
        <v>60</v>
      </c>
      <c r="P48" s="6" t="n">
        <f aca="false">RANK(G48,$G$3:$G$67,0)+COUNTIF($G$3:G48,G48)-1</f>
        <v>63</v>
      </c>
      <c r="Q48" s="6" t="n">
        <f aca="false">RANK(H48,$H$3:$H$67,0)+COUNTIF($H$3:H48,H48)-1</f>
        <v>42</v>
      </c>
    </row>
    <row r="49" customFormat="false" ht="15" hidden="false" customHeight="false" outlineLevel="0" collapsed="false">
      <c r="A49" s="0" t="s">
        <v>75</v>
      </c>
      <c r="B49" s="2" t="n">
        <f aca="false">ROUND(SUMIFS(Monthly_Purchased!$H$2:$H$2607,Monthly_Purchased!$G$2:$G$2607,$A49,Monthly_Purchased!$B$2:$B$2607,B$2),4)</f>
        <v>0</v>
      </c>
      <c r="C49" s="2" t="n">
        <f aca="false">ROUND(SUMIFS(Monthly_Purchased!$H$2:$H$2607,Monthly_Purchased!$G$2:$G$2607,$A49,Monthly_Purchased!$B$2:$B$2607,C$2),4)</f>
        <v>322.86</v>
      </c>
      <c r="D49" s="2" t="n">
        <f aca="false">ROUND(SUMIFS(Monthly_Purchased!$H$2:$H$2607,Monthly_Purchased!$G$2:$G$2607,$A49,Monthly_Purchased!$B$2:$B$2607,D$2),4)</f>
        <v>784.91</v>
      </c>
      <c r="E49" s="2" t="n">
        <f aca="false">ROUND(SUMIFS(Monthly_Purchased!$H$2:$H$2607,Monthly_Purchased!$G$2:$G$2607,$A49,Monthly_Purchased!$B$2:$B$2607,E$2),4)</f>
        <v>1208.55</v>
      </c>
      <c r="F49" s="2" t="n">
        <f aca="false">ROUND(SUMIFS(Monthly_Purchased!$H$2:$H$2607,Monthly_Purchased!$G$2:$G$2607,$A49,Monthly_Purchased!$B$2:$B$2607,F$2),4)</f>
        <v>1278.94</v>
      </c>
      <c r="G49" s="2" t="n">
        <f aca="false">ROUND(SUMIFS(Monthly_Purchased!$H$2:$H$2607,Monthly_Purchased!$G$2:$G$2607,$A49,Monthly_Purchased!$B$2:$B$2607,G$2),4)</f>
        <v>891.97</v>
      </c>
      <c r="H49" s="2" t="n">
        <f aca="false">ROUND(SUMIFS(Monthly_Purchased!$H$2:$H$2607,Monthly_Purchased!$G$2:$G$2607,$A49,Monthly_Purchased!$B$2:$B$2607,H$2),4)</f>
        <v>95.63</v>
      </c>
      <c r="I49" s="2" t="n">
        <f aca="false">ROUND(SUM(B49:H49),4)</f>
        <v>4582.86</v>
      </c>
      <c r="J49" s="6" t="n">
        <f aca="false">RANK(I49,$I$3:$I$67,0)+COUNTIF($I$3:I49,I49)-1</f>
        <v>19</v>
      </c>
      <c r="K49" s="6" t="n">
        <f aca="false">RANK(B49,$B$3:$B$67,0)+COUNTIF($B$3:B49,B49)-1</f>
        <v>57</v>
      </c>
      <c r="L49" s="6" t="n">
        <f aca="false">RANK(C49,$C$3:$C$67,0)+COUNTIF($C$3:C49,C49)-1</f>
        <v>23</v>
      </c>
      <c r="M49" s="6" t="n">
        <f aca="false">RANK(D49,$D$3:$D$67,0)+COUNTIF($D$3:D49,D49)-1</f>
        <v>18</v>
      </c>
      <c r="N49" s="6" t="n">
        <f aca="false">RANK(E49,$E$3:$E$67,0)+COUNTIF($E$3:E49,E49)-1</f>
        <v>12</v>
      </c>
      <c r="O49" s="6" t="n">
        <f aca="false">RANK(F49,$F$3:$F$67,0)+COUNTIF($F$3:F49,F49)-1</f>
        <v>15</v>
      </c>
      <c r="P49" s="6" t="n">
        <f aca="false">RANK(G49,$G$3:$G$67,0)+COUNTIF($G$3:G49,G49)-1</f>
        <v>16</v>
      </c>
      <c r="Q49" s="6" t="n">
        <f aca="false">RANK(H49,$H$3:$H$67,0)+COUNTIF($H$3:H49,H49)-1</f>
        <v>22</v>
      </c>
    </row>
    <row r="50" customFormat="false" ht="15" hidden="false" customHeight="false" outlineLevel="0" collapsed="false">
      <c r="A50" s="0" t="s">
        <v>216</v>
      </c>
      <c r="B50" s="2" t="n">
        <f aca="false">ROUND(SUMIFS(Monthly_Purchased!$H$2:$H$2607,Monthly_Purchased!$G$2:$G$2607,$A50,Monthly_Purchased!$B$2:$B$2607,B$2),4)</f>
        <v>0.01</v>
      </c>
      <c r="C50" s="2" t="n">
        <f aca="false">ROUND(SUMIFS(Monthly_Purchased!$H$2:$H$2607,Monthly_Purchased!$G$2:$G$2607,$A50,Monthly_Purchased!$B$2:$B$2607,C$2),4)</f>
        <v>0.44</v>
      </c>
      <c r="D50" s="2" t="n">
        <f aca="false">ROUND(SUMIFS(Monthly_Purchased!$H$2:$H$2607,Monthly_Purchased!$G$2:$G$2607,$A50,Monthly_Purchased!$B$2:$B$2607,D$2),4)</f>
        <v>0</v>
      </c>
      <c r="E50" s="2" t="n">
        <f aca="false">ROUND(SUMIFS(Monthly_Purchased!$H$2:$H$2607,Monthly_Purchased!$G$2:$G$2607,$A50,Monthly_Purchased!$B$2:$B$2607,E$2),4)</f>
        <v>0</v>
      </c>
      <c r="F50" s="2" t="n">
        <f aca="false">ROUND(SUMIFS(Monthly_Purchased!$H$2:$H$2607,Monthly_Purchased!$G$2:$G$2607,$A50,Monthly_Purchased!$B$2:$B$2607,F$2),4)</f>
        <v>0.01</v>
      </c>
      <c r="G50" s="2" t="n">
        <f aca="false">ROUND(SUMIFS(Monthly_Purchased!$H$2:$H$2607,Monthly_Purchased!$G$2:$G$2607,$A50,Monthly_Purchased!$B$2:$B$2607,G$2),4)</f>
        <v>0.01</v>
      </c>
      <c r="H50" s="2" t="n">
        <f aca="false">ROUND(SUMIFS(Monthly_Purchased!$H$2:$H$2607,Monthly_Purchased!$G$2:$G$2607,$A50,Monthly_Purchased!$B$2:$B$2607,H$2),4)</f>
        <v>0</v>
      </c>
      <c r="I50" s="2" t="n">
        <f aca="false">ROUND(SUM(B50:H50),4)</f>
        <v>0.47</v>
      </c>
      <c r="J50" s="6" t="n">
        <f aca="false">RANK(I50,$I$3:$I$67,0)+COUNTIF($I$3:I50,I50)-1</f>
        <v>63</v>
      </c>
      <c r="K50" s="6" t="n">
        <f aca="false">RANK(B50,$B$3:$B$67,0)+COUNTIF($B$3:B50,B50)-1</f>
        <v>36</v>
      </c>
      <c r="L50" s="6" t="n">
        <f aca="false">RANK(C50,$C$3:$C$67,0)+COUNTIF($C$3:C50,C50)-1</f>
        <v>41</v>
      </c>
      <c r="M50" s="6" t="n">
        <f aca="false">RANK(D50,$D$3:$D$67,0)+COUNTIF($D$3:D50,D50)-1</f>
        <v>59</v>
      </c>
      <c r="N50" s="6" t="n">
        <f aca="false">RANK(E50,$E$3:$E$67,0)+COUNTIF($E$3:E50,E50)-1</f>
        <v>60</v>
      </c>
      <c r="O50" s="6" t="n">
        <f aca="false">RANK(F50,$F$3:$F$67,0)+COUNTIF($F$3:F50,F50)-1</f>
        <v>47</v>
      </c>
      <c r="P50" s="6" t="n">
        <f aca="false">RANK(G50,$G$3:$G$67,0)+COUNTIF($G$3:G50,G50)-1</f>
        <v>56</v>
      </c>
      <c r="Q50" s="6" t="n">
        <f aca="false">RANK(H50,$H$3:$H$67,0)+COUNTIF($H$3:H50,H50)-1</f>
        <v>59</v>
      </c>
    </row>
    <row r="51" customFormat="false" ht="15" hidden="false" customHeight="false" outlineLevel="0" collapsed="false">
      <c r="A51" s="0" t="s">
        <v>136</v>
      </c>
      <c r="B51" s="2" t="n">
        <f aca="false">ROUND(SUMIFS(Monthly_Purchased!$H$2:$H$2607,Monthly_Purchased!$G$2:$G$2607,$A51,Monthly_Purchased!$B$2:$B$2607,B$2),4)</f>
        <v>0</v>
      </c>
      <c r="C51" s="2" t="n">
        <f aca="false">ROUND(SUMIFS(Monthly_Purchased!$H$2:$H$2607,Monthly_Purchased!$G$2:$G$2607,$A51,Monthly_Purchased!$B$2:$B$2607,C$2),4)</f>
        <v>0.26</v>
      </c>
      <c r="D51" s="2" t="n">
        <f aca="false">ROUND(SUMIFS(Monthly_Purchased!$H$2:$H$2607,Monthly_Purchased!$G$2:$G$2607,$A51,Monthly_Purchased!$B$2:$B$2607,D$2),4)</f>
        <v>0.96</v>
      </c>
      <c r="E51" s="2" t="n">
        <f aca="false">ROUND(SUMIFS(Monthly_Purchased!$H$2:$H$2607,Monthly_Purchased!$G$2:$G$2607,$A51,Monthly_Purchased!$B$2:$B$2607,E$2),4)</f>
        <v>0</v>
      </c>
      <c r="F51" s="2" t="n">
        <f aca="false">ROUND(SUMIFS(Monthly_Purchased!$H$2:$H$2607,Monthly_Purchased!$G$2:$G$2607,$A51,Monthly_Purchased!$B$2:$B$2607,F$2),4)</f>
        <v>0</v>
      </c>
      <c r="G51" s="2" t="n">
        <f aca="false">ROUND(SUMIFS(Monthly_Purchased!$H$2:$H$2607,Monthly_Purchased!$G$2:$G$2607,$A51,Monthly_Purchased!$B$2:$B$2607,G$2),4)</f>
        <v>0</v>
      </c>
      <c r="H51" s="2" t="n">
        <f aca="false">ROUND(SUMIFS(Monthly_Purchased!$H$2:$H$2607,Monthly_Purchased!$G$2:$G$2607,$A51,Monthly_Purchased!$B$2:$B$2607,H$2),4)</f>
        <v>0</v>
      </c>
      <c r="I51" s="2" t="n">
        <f aca="false">ROUND(SUM(B51:H51),4)</f>
        <v>1.22</v>
      </c>
      <c r="J51" s="6" t="n">
        <f aca="false">RANK(I51,$I$3:$I$67,0)+COUNTIF($I$3:I51,I51)-1</f>
        <v>60</v>
      </c>
      <c r="K51" s="6" t="n">
        <f aca="false">RANK(B51,$B$3:$B$67,0)+COUNTIF($B$3:B51,B51)-1</f>
        <v>58</v>
      </c>
      <c r="L51" s="6" t="n">
        <f aca="false">RANK(C51,$C$3:$C$67,0)+COUNTIF($C$3:C51,C51)-1</f>
        <v>42</v>
      </c>
      <c r="M51" s="6" t="n">
        <f aca="false">RANK(D51,$D$3:$D$67,0)+COUNTIF($D$3:D51,D51)-1</f>
        <v>37</v>
      </c>
      <c r="N51" s="6" t="n">
        <f aca="false">RANK(E51,$E$3:$E$67,0)+COUNTIF($E$3:E51,E51)-1</f>
        <v>61</v>
      </c>
      <c r="O51" s="6" t="n">
        <f aca="false">RANK(F51,$F$3:$F$67,0)+COUNTIF($F$3:F51,F51)-1</f>
        <v>61</v>
      </c>
      <c r="P51" s="6" t="n">
        <f aca="false">RANK(G51,$G$3:$G$67,0)+COUNTIF($G$3:G51,G51)-1</f>
        <v>64</v>
      </c>
      <c r="Q51" s="6" t="n">
        <f aca="false">RANK(H51,$H$3:$H$67,0)+COUNTIF($H$3:H51,H51)-1</f>
        <v>60</v>
      </c>
    </row>
    <row r="52" customFormat="false" ht="15" hidden="false" customHeight="false" outlineLevel="0" collapsed="false">
      <c r="A52" s="0" t="s">
        <v>43</v>
      </c>
      <c r="B52" s="2" t="n">
        <f aca="false">ROUND(SUMIFS(Monthly_Purchased!$H$2:$H$2607,Monthly_Purchased!$G$2:$G$2607,$A52,Monthly_Purchased!$B$2:$B$2607,B$2),4)</f>
        <v>432.24</v>
      </c>
      <c r="C52" s="2" t="n">
        <f aca="false">ROUND(SUMIFS(Monthly_Purchased!$H$2:$H$2607,Monthly_Purchased!$G$2:$G$2607,$A52,Monthly_Purchased!$B$2:$B$2607,C$2),4)</f>
        <v>480.87</v>
      </c>
      <c r="D52" s="2" t="n">
        <f aca="false">ROUND(SUMIFS(Monthly_Purchased!$H$2:$H$2607,Monthly_Purchased!$G$2:$G$2607,$A52,Monthly_Purchased!$B$2:$B$2607,D$2),4)</f>
        <v>1047.43</v>
      </c>
      <c r="E52" s="2" t="n">
        <f aca="false">ROUND(SUMIFS(Monthly_Purchased!$H$2:$H$2607,Monthly_Purchased!$G$2:$G$2607,$A52,Monthly_Purchased!$B$2:$B$2607,E$2),4)</f>
        <v>502.37</v>
      </c>
      <c r="F52" s="2" t="n">
        <f aca="false">ROUND(SUMIFS(Monthly_Purchased!$H$2:$H$2607,Monthly_Purchased!$G$2:$G$2607,$A52,Monthly_Purchased!$B$2:$B$2607,F$2),4)</f>
        <v>757.77</v>
      </c>
      <c r="G52" s="2" t="n">
        <f aca="false">ROUND(SUMIFS(Monthly_Purchased!$H$2:$H$2607,Monthly_Purchased!$G$2:$G$2607,$A52,Monthly_Purchased!$B$2:$B$2607,G$2),4)</f>
        <v>602.89</v>
      </c>
      <c r="H52" s="2" t="n">
        <f aca="false">ROUND(SUMIFS(Monthly_Purchased!$H$2:$H$2607,Monthly_Purchased!$G$2:$G$2607,$A52,Monthly_Purchased!$B$2:$B$2607,H$2),4)</f>
        <v>59.2</v>
      </c>
      <c r="I52" s="2" t="n">
        <f aca="false">ROUND(SUM(B52:H52),4)</f>
        <v>3882.77</v>
      </c>
      <c r="J52" s="6" t="n">
        <f aca="false">RANK(I52,$I$3:$I$67,0)+COUNTIF($I$3:I52,I52)-1</f>
        <v>20</v>
      </c>
      <c r="K52" s="6" t="n">
        <f aca="false">RANK(B52,$B$3:$B$67,0)+COUNTIF($B$3:B52,B52)-1</f>
        <v>21</v>
      </c>
      <c r="L52" s="6" t="n">
        <f aca="false">RANK(C52,$C$3:$C$67,0)+COUNTIF($C$3:C52,C52)-1</f>
        <v>19</v>
      </c>
      <c r="M52" s="6" t="n">
        <f aca="false">RANK(D52,$D$3:$D$67,0)+COUNTIF($D$3:D52,D52)-1</f>
        <v>14</v>
      </c>
      <c r="N52" s="6" t="n">
        <f aca="false">RANK(E52,$E$3:$E$67,0)+COUNTIF($E$3:E52,E52)-1</f>
        <v>21</v>
      </c>
      <c r="O52" s="6" t="n">
        <f aca="false">RANK(F52,$F$3:$F$67,0)+COUNTIF($F$3:F52,F52)-1</f>
        <v>20</v>
      </c>
      <c r="P52" s="6" t="n">
        <f aca="false">RANK(G52,$G$3:$G$67,0)+COUNTIF($G$3:G52,G52)-1</f>
        <v>19</v>
      </c>
      <c r="Q52" s="6" t="n">
        <f aca="false">RANK(H52,$H$3:$H$67,0)+COUNTIF($H$3:H52,H52)-1</f>
        <v>28</v>
      </c>
    </row>
    <row r="53" customFormat="false" ht="15" hidden="false" customHeight="false" outlineLevel="0" collapsed="false">
      <c r="A53" s="0" t="s">
        <v>233</v>
      </c>
      <c r="B53" s="2" t="n">
        <f aca="false">ROUND(SUMIFS(Monthly_Purchased!$H$2:$H$2607,Monthly_Purchased!$G$2:$G$2607,$A53,Monthly_Purchased!$B$2:$B$2607,B$2),4)</f>
        <v>0</v>
      </c>
      <c r="C53" s="2" t="n">
        <f aca="false">ROUND(SUMIFS(Monthly_Purchased!$H$2:$H$2607,Monthly_Purchased!$G$2:$G$2607,$A53,Monthly_Purchased!$B$2:$B$2607,C$2),4)</f>
        <v>0</v>
      </c>
      <c r="D53" s="2" t="n">
        <f aca="false">ROUND(SUMIFS(Monthly_Purchased!$H$2:$H$2607,Monthly_Purchased!$G$2:$G$2607,$A53,Monthly_Purchased!$B$2:$B$2607,D$2),4)</f>
        <v>0</v>
      </c>
      <c r="E53" s="2" t="n">
        <f aca="false">ROUND(SUMIFS(Monthly_Purchased!$H$2:$H$2607,Monthly_Purchased!$G$2:$G$2607,$A53,Monthly_Purchased!$B$2:$B$2607,E$2),4)</f>
        <v>0.042</v>
      </c>
      <c r="F53" s="2" t="n">
        <f aca="false">ROUND(SUMIFS(Monthly_Purchased!$H$2:$H$2607,Monthly_Purchased!$G$2:$G$2607,$A53,Monthly_Purchased!$B$2:$B$2607,F$2),4)</f>
        <v>0.73</v>
      </c>
      <c r="G53" s="2" t="n">
        <f aca="false">ROUND(SUMIFS(Monthly_Purchased!$H$2:$H$2607,Monthly_Purchased!$G$2:$G$2607,$A53,Monthly_Purchased!$B$2:$B$2607,G$2),4)</f>
        <v>4.78</v>
      </c>
      <c r="H53" s="2" t="n">
        <f aca="false">ROUND(SUMIFS(Monthly_Purchased!$H$2:$H$2607,Monthly_Purchased!$G$2:$G$2607,$A53,Monthly_Purchased!$B$2:$B$2607,H$2),4)</f>
        <v>0</v>
      </c>
      <c r="I53" s="2" t="n">
        <f aca="false">ROUND(SUM(B53:H53),4)</f>
        <v>5.552</v>
      </c>
      <c r="J53" s="6" t="n">
        <f aca="false">RANK(I53,$I$3:$I$67,0)+COUNTIF($I$3:I53,I53)-1</f>
        <v>53</v>
      </c>
      <c r="K53" s="6" t="n">
        <f aca="false">RANK(B53,$B$3:$B$67,0)+COUNTIF($B$3:B53,B53)-1</f>
        <v>59</v>
      </c>
      <c r="L53" s="6" t="n">
        <f aca="false">RANK(C53,$C$3:$C$67,0)+COUNTIF($C$3:C53,C53)-1</f>
        <v>60</v>
      </c>
      <c r="M53" s="6" t="n">
        <f aca="false">RANK(D53,$D$3:$D$67,0)+COUNTIF($D$3:D53,D53)-1</f>
        <v>60</v>
      </c>
      <c r="N53" s="6" t="n">
        <f aca="false">RANK(E53,$E$3:$E$67,0)+COUNTIF($E$3:E53,E53)-1</f>
        <v>43</v>
      </c>
      <c r="O53" s="6" t="n">
        <f aca="false">RANK(F53,$F$3:$F$67,0)+COUNTIF($F$3:F53,F53)-1</f>
        <v>43</v>
      </c>
      <c r="P53" s="6" t="n">
        <f aca="false">RANK(G53,$G$3:$G$67,0)+COUNTIF($G$3:G53,G53)-1</f>
        <v>47</v>
      </c>
      <c r="Q53" s="6" t="n">
        <f aca="false">RANK(H53,$H$3:$H$67,0)+COUNTIF($H$3:H53,H53)-1</f>
        <v>61</v>
      </c>
    </row>
    <row r="54" customFormat="false" ht="15" hidden="false" customHeight="false" outlineLevel="0" collapsed="false">
      <c r="A54" s="0" t="s">
        <v>42</v>
      </c>
      <c r="B54" s="2" t="n">
        <f aca="false">ROUND(SUMIFS(Monthly_Purchased!$H$2:$H$2607,Monthly_Purchased!$G$2:$G$2607,$A54,Monthly_Purchased!$B$2:$B$2607,B$2),4)</f>
        <v>3537.9</v>
      </c>
      <c r="C54" s="2" t="n">
        <f aca="false">ROUND(SUMIFS(Monthly_Purchased!$H$2:$H$2607,Monthly_Purchased!$G$2:$G$2607,$A54,Monthly_Purchased!$B$2:$B$2607,C$2),4)</f>
        <v>4809.92</v>
      </c>
      <c r="D54" s="2" t="n">
        <f aca="false">ROUND(SUMIFS(Monthly_Purchased!$H$2:$H$2607,Monthly_Purchased!$G$2:$G$2607,$A54,Monthly_Purchased!$B$2:$B$2607,D$2),4)</f>
        <v>2826.62</v>
      </c>
      <c r="E54" s="2" t="n">
        <f aca="false">ROUND(SUMIFS(Monthly_Purchased!$H$2:$H$2607,Monthly_Purchased!$G$2:$G$2607,$A54,Monthly_Purchased!$B$2:$B$2607,E$2),4)</f>
        <v>2983.87</v>
      </c>
      <c r="F54" s="2" t="n">
        <f aca="false">ROUND(SUMIFS(Monthly_Purchased!$H$2:$H$2607,Monthly_Purchased!$G$2:$G$2607,$A54,Monthly_Purchased!$B$2:$B$2607,F$2),4)</f>
        <v>3205.87</v>
      </c>
      <c r="G54" s="2" t="n">
        <f aca="false">ROUND(SUMIFS(Monthly_Purchased!$H$2:$H$2607,Monthly_Purchased!$G$2:$G$2607,$A54,Monthly_Purchased!$B$2:$B$2607,G$2),4)</f>
        <v>1736.26</v>
      </c>
      <c r="H54" s="2" t="n">
        <f aca="false">ROUND(SUMIFS(Monthly_Purchased!$H$2:$H$2607,Monthly_Purchased!$G$2:$G$2607,$A54,Monthly_Purchased!$B$2:$B$2607,H$2),4)</f>
        <v>495.2</v>
      </c>
      <c r="I54" s="2" t="n">
        <f aca="false">ROUND(SUM(B54:H54),4)</f>
        <v>19595.64</v>
      </c>
      <c r="J54" s="6" t="n">
        <f aca="false">RANK(I54,$I$3:$I$67,0)+COUNTIF($I$3:I54,I54)-1</f>
        <v>6</v>
      </c>
      <c r="K54" s="6" t="n">
        <f aca="false">RANK(B54,$B$3:$B$67,0)+COUNTIF($B$3:B54,B54)-1</f>
        <v>6</v>
      </c>
      <c r="L54" s="6" t="n">
        <f aca="false">RANK(C54,$C$3:$C$67,0)+COUNTIF($C$3:C54,C54)-1</f>
        <v>6</v>
      </c>
      <c r="M54" s="6" t="n">
        <f aca="false">RANK(D54,$D$3:$D$67,0)+COUNTIF($D$3:D54,D54)-1</f>
        <v>8</v>
      </c>
      <c r="N54" s="6" t="n">
        <f aca="false">RANK(E54,$E$3:$E$67,0)+COUNTIF($E$3:E54,E54)-1</f>
        <v>6</v>
      </c>
      <c r="O54" s="6" t="n">
        <f aca="false">RANK(F54,$F$3:$F$67,0)+COUNTIF($F$3:F54,F54)-1</f>
        <v>6</v>
      </c>
      <c r="P54" s="6" t="n">
        <f aca="false">RANK(G54,$G$3:$G$67,0)+COUNTIF($G$3:G54,G54)-1</f>
        <v>9</v>
      </c>
      <c r="Q54" s="6" t="n">
        <f aca="false">RANK(H54,$H$3:$H$67,0)+COUNTIF($H$3:H54,H54)-1</f>
        <v>12</v>
      </c>
    </row>
    <row r="55" customFormat="false" ht="15" hidden="false" customHeight="false" outlineLevel="0" collapsed="false">
      <c r="A55" s="0" t="s">
        <v>41</v>
      </c>
      <c r="B55" s="2" t="n">
        <f aca="false">ROUND(SUMIFS(Monthly_Purchased!$H$2:$H$2607,Monthly_Purchased!$G$2:$G$2607,$A55,Monthly_Purchased!$B$2:$B$2607,B$2),4)</f>
        <v>2479.18</v>
      </c>
      <c r="C55" s="2" t="n">
        <f aca="false">ROUND(SUMIFS(Monthly_Purchased!$H$2:$H$2607,Monthly_Purchased!$G$2:$G$2607,$A55,Monthly_Purchased!$B$2:$B$2607,C$2),4)</f>
        <v>2777.86</v>
      </c>
      <c r="D55" s="2" t="n">
        <f aca="false">ROUND(SUMIFS(Monthly_Purchased!$H$2:$H$2607,Monthly_Purchased!$G$2:$G$2607,$A55,Monthly_Purchased!$B$2:$B$2607,D$2),4)</f>
        <v>3193.04</v>
      </c>
      <c r="E55" s="2" t="n">
        <f aca="false">ROUND(SUMIFS(Monthly_Purchased!$H$2:$H$2607,Monthly_Purchased!$G$2:$G$2607,$A55,Monthly_Purchased!$B$2:$B$2607,E$2),4)</f>
        <v>2236.65</v>
      </c>
      <c r="F55" s="2" t="n">
        <f aca="false">ROUND(SUMIFS(Monthly_Purchased!$H$2:$H$2607,Monthly_Purchased!$G$2:$G$2607,$A55,Monthly_Purchased!$B$2:$B$2607,F$2),4)</f>
        <v>3538.04</v>
      </c>
      <c r="G55" s="2" t="n">
        <f aca="false">ROUND(SUMIFS(Monthly_Purchased!$H$2:$H$2607,Monthly_Purchased!$G$2:$G$2607,$A55,Monthly_Purchased!$B$2:$B$2607,G$2),4)</f>
        <v>1207.8</v>
      </c>
      <c r="H55" s="2" t="n">
        <f aca="false">ROUND(SUMIFS(Monthly_Purchased!$H$2:$H$2607,Monthly_Purchased!$G$2:$G$2607,$A55,Monthly_Purchased!$B$2:$B$2607,H$2),4)</f>
        <v>467.3</v>
      </c>
      <c r="I55" s="2" t="n">
        <f aca="false">ROUND(SUM(B55:H55),4)</f>
        <v>15899.87</v>
      </c>
      <c r="J55" s="6" t="n">
        <f aca="false">RANK(I55,$I$3:$I$67,0)+COUNTIF($I$3:I55,I55)-1</f>
        <v>9</v>
      </c>
      <c r="K55" s="6" t="n">
        <f aca="false">RANK(B55,$B$3:$B$67,0)+COUNTIF($B$3:B55,B55)-1</f>
        <v>8</v>
      </c>
      <c r="L55" s="6" t="n">
        <f aca="false">RANK(C55,$C$3:$C$67,0)+COUNTIF($C$3:C55,C55)-1</f>
        <v>8</v>
      </c>
      <c r="M55" s="6" t="n">
        <f aca="false">RANK(D55,$D$3:$D$67,0)+COUNTIF($D$3:D55,D55)-1</f>
        <v>7</v>
      </c>
      <c r="N55" s="6" t="n">
        <f aca="false">RANK(E55,$E$3:$E$67,0)+COUNTIF($E$3:E55,E55)-1</f>
        <v>9</v>
      </c>
      <c r="O55" s="6" t="n">
        <f aca="false">RANK(F55,$F$3:$F$67,0)+COUNTIF($F$3:F55,F55)-1</f>
        <v>5</v>
      </c>
      <c r="P55" s="6" t="n">
        <f aca="false">RANK(G55,$G$3:$G$67,0)+COUNTIF($G$3:G55,G55)-1</f>
        <v>12</v>
      </c>
      <c r="Q55" s="6" t="n">
        <f aca="false">RANK(H55,$H$3:$H$67,0)+COUNTIF($H$3:H55,H55)-1</f>
        <v>13</v>
      </c>
    </row>
    <row r="56" customFormat="false" ht="15" hidden="false" customHeight="false" outlineLevel="0" collapsed="false">
      <c r="A56" s="0" t="s">
        <v>463</v>
      </c>
      <c r="B56" s="2" t="n">
        <f aca="false">ROUND(SUMIFS(Monthly_Purchased!$H$2:$H$2607,Monthly_Purchased!$G$2:$G$2607,$A56,Monthly_Purchased!$B$2:$B$2607,B$2),4)</f>
        <v>0</v>
      </c>
      <c r="C56" s="2" t="n">
        <f aca="false">ROUND(SUMIFS(Monthly_Purchased!$H$2:$H$2607,Monthly_Purchased!$G$2:$G$2607,$A56,Monthly_Purchased!$B$2:$B$2607,C$2),4)</f>
        <v>0</v>
      </c>
      <c r="D56" s="2" t="n">
        <f aca="false">ROUND(SUMIFS(Monthly_Purchased!$H$2:$H$2607,Monthly_Purchased!$G$2:$G$2607,$A56,Monthly_Purchased!$B$2:$B$2607,D$2),4)</f>
        <v>0</v>
      </c>
      <c r="E56" s="2" t="n">
        <f aca="false">ROUND(SUMIFS(Monthly_Purchased!$H$2:$H$2607,Monthly_Purchased!$G$2:$G$2607,$A56,Monthly_Purchased!$B$2:$B$2607,E$2),4)</f>
        <v>0</v>
      </c>
      <c r="F56" s="2" t="n">
        <f aca="false">ROUND(SUMIFS(Monthly_Purchased!$H$2:$H$2607,Monthly_Purchased!$G$2:$G$2607,$A56,Monthly_Purchased!$B$2:$B$2607,F$2),4)</f>
        <v>0</v>
      </c>
      <c r="G56" s="2" t="n">
        <f aca="false">ROUND(SUMIFS(Monthly_Purchased!$H$2:$H$2607,Monthly_Purchased!$G$2:$G$2607,$A56,Monthly_Purchased!$B$2:$B$2607,G$2),4)</f>
        <v>9.61</v>
      </c>
      <c r="H56" s="2" t="n">
        <f aca="false">ROUND(SUMIFS(Monthly_Purchased!$H$2:$H$2607,Monthly_Purchased!$G$2:$G$2607,$A56,Monthly_Purchased!$B$2:$B$2607,H$2),4)</f>
        <v>13.5</v>
      </c>
      <c r="I56" s="2" t="n">
        <f aca="false">ROUND(SUM(B56:H56),4)</f>
        <v>23.11</v>
      </c>
      <c r="J56" s="6" t="n">
        <f aca="false">RANK(I56,$I$3:$I$67,0)+COUNTIF($I$3:I56,I56)-1</f>
        <v>48</v>
      </c>
      <c r="K56" s="6" t="n">
        <f aca="false">RANK(B56,$B$3:$B$67,0)+COUNTIF($B$3:B56,B56)-1</f>
        <v>60</v>
      </c>
      <c r="L56" s="6" t="n">
        <f aca="false">RANK(C56,$C$3:$C$67,0)+COUNTIF($C$3:C56,C56)-1</f>
        <v>61</v>
      </c>
      <c r="M56" s="6" t="n">
        <f aca="false">RANK(D56,$D$3:$D$67,0)+COUNTIF($D$3:D56,D56)-1</f>
        <v>61</v>
      </c>
      <c r="N56" s="6" t="n">
        <f aca="false">RANK(E56,$E$3:$E$67,0)+COUNTIF($E$3:E56,E56)-1</f>
        <v>62</v>
      </c>
      <c r="O56" s="6" t="n">
        <f aca="false">RANK(F56,$F$3:$F$67,0)+COUNTIF($F$3:F56,F56)-1</f>
        <v>62</v>
      </c>
      <c r="P56" s="6" t="n">
        <f aca="false">RANK(G56,$G$3:$G$67,0)+COUNTIF($G$3:G56,G56)-1</f>
        <v>44</v>
      </c>
      <c r="Q56" s="6" t="n">
        <f aca="false">RANK(H56,$H$3:$H$67,0)+COUNTIF($H$3:H56,H56)-1</f>
        <v>37</v>
      </c>
    </row>
    <row r="57" customFormat="false" ht="15" hidden="false" customHeight="false" outlineLevel="0" collapsed="false">
      <c r="A57" s="0" t="s">
        <v>494</v>
      </c>
      <c r="B57" s="2" t="n">
        <f aca="false">ROUND(SUMIFS(Monthly_Purchased!$H$2:$H$2607,Monthly_Purchased!$G$2:$G$2607,$A57,Monthly_Purchased!$B$2:$B$2607,B$2),4)</f>
        <v>0</v>
      </c>
      <c r="C57" s="2" t="n">
        <f aca="false">ROUND(SUMIFS(Monthly_Purchased!$H$2:$H$2607,Monthly_Purchased!$G$2:$G$2607,$A57,Monthly_Purchased!$B$2:$B$2607,C$2),4)</f>
        <v>0</v>
      </c>
      <c r="D57" s="2" t="n">
        <f aca="false">ROUND(SUMIFS(Monthly_Purchased!$H$2:$H$2607,Monthly_Purchased!$G$2:$G$2607,$A57,Monthly_Purchased!$B$2:$B$2607,D$2),4)</f>
        <v>0</v>
      </c>
      <c r="E57" s="2" t="n">
        <f aca="false">ROUND(SUMIFS(Monthly_Purchased!$H$2:$H$2607,Monthly_Purchased!$G$2:$G$2607,$A57,Monthly_Purchased!$B$2:$B$2607,E$2),4)</f>
        <v>1.75</v>
      </c>
      <c r="F57" s="2" t="n">
        <f aca="false">ROUND(SUMIFS(Monthly_Purchased!$H$2:$H$2607,Monthly_Purchased!$G$2:$G$2607,$A57,Monthly_Purchased!$B$2:$B$2607,F$2),4)</f>
        <v>0</v>
      </c>
      <c r="G57" s="2" t="n">
        <f aca="false">ROUND(SUMIFS(Monthly_Purchased!$H$2:$H$2607,Monthly_Purchased!$G$2:$G$2607,$A57,Monthly_Purchased!$B$2:$B$2607,G$2),4)</f>
        <v>0</v>
      </c>
      <c r="H57" s="2" t="n">
        <f aca="false">ROUND(SUMIFS(Monthly_Purchased!$H$2:$H$2607,Monthly_Purchased!$G$2:$G$2607,$A57,Monthly_Purchased!$B$2:$B$2607,H$2),4)</f>
        <v>0</v>
      </c>
      <c r="I57" s="2" t="n">
        <f aca="false">ROUND(SUM(B57:H57),4)</f>
        <v>1.75</v>
      </c>
      <c r="J57" s="6" t="n">
        <f aca="false">RANK(I57,$I$3:$I$67,0)+COUNTIF($I$3:I57,I57)-1</f>
        <v>56</v>
      </c>
      <c r="K57" s="6" t="n">
        <f aca="false">RANK(B57,$B$3:$B$67,0)+COUNTIF($B$3:B57,B57)-1</f>
        <v>61</v>
      </c>
      <c r="L57" s="6" t="n">
        <f aca="false">RANK(C57,$C$3:$C$67,0)+COUNTIF($C$3:C57,C57)-1</f>
        <v>62</v>
      </c>
      <c r="M57" s="6" t="n">
        <f aca="false">RANK(D57,$D$3:$D$67,0)+COUNTIF($D$3:D57,D57)-1</f>
        <v>62</v>
      </c>
      <c r="N57" s="6" t="n">
        <f aca="false">RANK(E57,$E$3:$E$67,0)+COUNTIF($E$3:E57,E57)-1</f>
        <v>40</v>
      </c>
      <c r="O57" s="6" t="n">
        <f aca="false">RANK(F57,$F$3:$F$67,0)+COUNTIF($F$3:F57,F57)-1</f>
        <v>63</v>
      </c>
      <c r="P57" s="6" t="n">
        <f aca="false">RANK(G57,$G$3:$G$67,0)+COUNTIF($G$3:G57,G57)-1</f>
        <v>65</v>
      </c>
      <c r="Q57" s="6" t="n">
        <f aca="false">RANK(H57,$H$3:$H$67,0)+COUNTIF($H$3:H57,H57)-1</f>
        <v>62</v>
      </c>
    </row>
    <row r="58" customFormat="false" ht="15" hidden="false" customHeight="false" outlineLevel="0" collapsed="false">
      <c r="A58" s="0" t="s">
        <v>176</v>
      </c>
      <c r="B58" s="2" t="n">
        <f aca="false">ROUND(SUMIFS(Monthly_Purchased!$H$2:$H$2607,Monthly_Purchased!$G$2:$G$2607,$A58,Monthly_Purchased!$B$2:$B$2607,B$2),4)</f>
        <v>0</v>
      </c>
      <c r="C58" s="2" t="n">
        <f aca="false">ROUND(SUMIFS(Monthly_Purchased!$H$2:$H$2607,Monthly_Purchased!$G$2:$G$2607,$A58,Monthly_Purchased!$B$2:$B$2607,C$2),4)</f>
        <v>2.74</v>
      </c>
      <c r="D58" s="2" t="n">
        <f aca="false">ROUND(SUMIFS(Monthly_Purchased!$H$2:$H$2607,Monthly_Purchased!$G$2:$G$2607,$A58,Monthly_Purchased!$B$2:$B$2607,D$2),4)</f>
        <v>5.65</v>
      </c>
      <c r="E58" s="2" t="n">
        <f aca="false">ROUND(SUMIFS(Monthly_Purchased!$H$2:$H$2607,Monthly_Purchased!$G$2:$G$2607,$A58,Monthly_Purchased!$B$2:$B$2607,E$2),4)</f>
        <v>22.08</v>
      </c>
      <c r="F58" s="2" t="n">
        <f aca="false">ROUND(SUMIFS(Monthly_Purchased!$H$2:$H$2607,Monthly_Purchased!$G$2:$G$2607,$A58,Monthly_Purchased!$B$2:$B$2607,F$2),4)</f>
        <v>53.56</v>
      </c>
      <c r="G58" s="2" t="n">
        <f aca="false">ROUND(SUMIFS(Monthly_Purchased!$H$2:$H$2607,Monthly_Purchased!$G$2:$G$2607,$A58,Monthly_Purchased!$B$2:$B$2607,G$2),4)</f>
        <v>21.72</v>
      </c>
      <c r="H58" s="2" t="n">
        <f aca="false">ROUND(SUMIFS(Monthly_Purchased!$H$2:$H$2607,Monthly_Purchased!$G$2:$G$2607,$A58,Monthly_Purchased!$B$2:$B$2607,H$2),4)</f>
        <v>0</v>
      </c>
      <c r="I58" s="2" t="n">
        <f aca="false">ROUND(SUM(B58:H58),4)</f>
        <v>105.75</v>
      </c>
      <c r="J58" s="6" t="n">
        <f aca="false">RANK(I58,$I$3:$I$67,0)+COUNTIF($I$3:I58,I58)-1</f>
        <v>42</v>
      </c>
      <c r="K58" s="6" t="n">
        <f aca="false">RANK(B58,$B$3:$B$67,0)+COUNTIF($B$3:B58,B58)-1</f>
        <v>62</v>
      </c>
      <c r="L58" s="6" t="n">
        <f aca="false">RANK(C58,$C$3:$C$67,0)+COUNTIF($C$3:C58,C58)-1</f>
        <v>39</v>
      </c>
      <c r="M58" s="6" t="n">
        <f aca="false">RANK(D58,$D$3:$D$67,0)+COUNTIF($D$3:D58,D58)-1</f>
        <v>35</v>
      </c>
      <c r="N58" s="6" t="n">
        <f aca="false">RANK(E58,$E$3:$E$67,0)+COUNTIF($E$3:E58,E58)-1</f>
        <v>34</v>
      </c>
      <c r="O58" s="6" t="n">
        <f aca="false">RANK(F58,$F$3:$F$67,0)+COUNTIF($F$3:F58,F58)-1</f>
        <v>34</v>
      </c>
      <c r="P58" s="6" t="n">
        <f aca="false">RANK(G58,$G$3:$G$67,0)+COUNTIF($G$3:G58,G58)-1</f>
        <v>40</v>
      </c>
      <c r="Q58" s="6" t="n">
        <f aca="false">RANK(H58,$H$3:$H$67,0)+COUNTIF($H$3:H58,H58)-1</f>
        <v>63</v>
      </c>
    </row>
    <row r="59" customFormat="false" ht="15" hidden="false" customHeight="false" outlineLevel="0" collapsed="false">
      <c r="A59" s="0" t="s">
        <v>155</v>
      </c>
      <c r="B59" s="2" t="n">
        <f aca="false">ROUND(SUMIFS(Monthly_Purchased!$H$2:$H$2607,Monthly_Purchased!$G$2:$G$2607,$A59,Monthly_Purchased!$B$2:$B$2607,B$2),4)</f>
        <v>0</v>
      </c>
      <c r="C59" s="2" t="n">
        <f aca="false">ROUND(SUMIFS(Monthly_Purchased!$H$2:$H$2607,Monthly_Purchased!$G$2:$G$2607,$A59,Monthly_Purchased!$B$2:$B$2607,C$2),4)</f>
        <v>0</v>
      </c>
      <c r="D59" s="2" t="n">
        <f aca="false">ROUND(SUMIFS(Monthly_Purchased!$H$2:$H$2607,Monthly_Purchased!$G$2:$G$2607,$A59,Monthly_Purchased!$B$2:$B$2607,D$2),4)</f>
        <v>0</v>
      </c>
      <c r="E59" s="2" t="n">
        <f aca="false">ROUND(SUMIFS(Monthly_Purchased!$H$2:$H$2607,Monthly_Purchased!$G$2:$G$2607,$A59,Monthly_Purchased!$B$2:$B$2607,E$2),4)</f>
        <v>0</v>
      </c>
      <c r="F59" s="2" t="n">
        <f aca="false">ROUND(SUMIFS(Monthly_Purchased!$H$2:$H$2607,Monthly_Purchased!$G$2:$G$2607,$A59,Monthly_Purchased!$B$2:$B$2607,F$2),4)</f>
        <v>34.84</v>
      </c>
      <c r="G59" s="2" t="n">
        <f aca="false">ROUND(SUMIFS(Monthly_Purchased!$H$2:$H$2607,Monthly_Purchased!$G$2:$G$2607,$A59,Monthly_Purchased!$B$2:$B$2607,G$2),4)</f>
        <v>43.12</v>
      </c>
      <c r="H59" s="2" t="n">
        <f aca="false">ROUND(SUMIFS(Monthly_Purchased!$H$2:$H$2607,Monthly_Purchased!$G$2:$G$2607,$A59,Monthly_Purchased!$B$2:$B$2607,H$2),4)</f>
        <v>21.45</v>
      </c>
      <c r="I59" s="2" t="n">
        <f aca="false">ROUND(SUM(B59:H59),4)</f>
        <v>99.41</v>
      </c>
      <c r="J59" s="6" t="n">
        <f aca="false">RANK(I59,$I$3:$I$67,0)+COUNTIF($I$3:I59,I59)-1</f>
        <v>43</v>
      </c>
      <c r="K59" s="6" t="n">
        <f aca="false">RANK(B59,$B$3:$B$67,0)+COUNTIF($B$3:B59,B59)-1</f>
        <v>63</v>
      </c>
      <c r="L59" s="6" t="n">
        <f aca="false">RANK(C59,$C$3:$C$67,0)+COUNTIF($C$3:C59,C59)-1</f>
        <v>63</v>
      </c>
      <c r="M59" s="6" t="n">
        <f aca="false">RANK(D59,$D$3:$D$67,0)+COUNTIF($D$3:D59,D59)-1</f>
        <v>63</v>
      </c>
      <c r="N59" s="6" t="n">
        <f aca="false">RANK(E59,$E$3:$E$67,0)+COUNTIF($E$3:E59,E59)-1</f>
        <v>63</v>
      </c>
      <c r="O59" s="6" t="n">
        <f aca="false">RANK(F59,$F$3:$F$67,0)+COUNTIF($F$3:F59,F59)-1</f>
        <v>35</v>
      </c>
      <c r="P59" s="6" t="n">
        <f aca="false">RANK(G59,$G$3:$G$67,0)+COUNTIF($G$3:G59,G59)-1</f>
        <v>36</v>
      </c>
      <c r="Q59" s="6" t="n">
        <f aca="false">RANK(H59,$H$3:$H$67,0)+COUNTIF($H$3:H59,H59)-1</f>
        <v>32</v>
      </c>
    </row>
    <row r="60" customFormat="false" ht="15" hidden="false" customHeight="false" outlineLevel="0" collapsed="false">
      <c r="A60" s="0" t="s">
        <v>40</v>
      </c>
      <c r="B60" s="2" t="n">
        <f aca="false">ROUND(SUMIFS(Monthly_Purchased!$H$2:$H$2607,Monthly_Purchased!$G$2:$G$2607,$A60,Monthly_Purchased!$B$2:$B$2607,B$2),4)</f>
        <v>3964.36</v>
      </c>
      <c r="C60" s="2" t="n">
        <f aca="false">ROUND(SUMIFS(Monthly_Purchased!$H$2:$H$2607,Monthly_Purchased!$G$2:$G$2607,$A60,Monthly_Purchased!$B$2:$B$2607,C$2),4)</f>
        <v>5088.41</v>
      </c>
      <c r="D60" s="2" t="n">
        <f aca="false">ROUND(SUMIFS(Monthly_Purchased!$H$2:$H$2607,Monthly_Purchased!$G$2:$G$2607,$A60,Monthly_Purchased!$B$2:$B$2607,D$2),4)</f>
        <v>4127.47</v>
      </c>
      <c r="E60" s="2" t="n">
        <f aca="false">ROUND(SUMIFS(Monthly_Purchased!$H$2:$H$2607,Monthly_Purchased!$G$2:$G$2607,$A60,Monthly_Purchased!$B$2:$B$2607,E$2),4)</f>
        <v>1900.91</v>
      </c>
      <c r="F60" s="2" t="n">
        <f aca="false">ROUND(SUMIFS(Monthly_Purchased!$H$2:$H$2607,Monthly_Purchased!$G$2:$G$2607,$A60,Monthly_Purchased!$B$2:$B$2607,F$2),4)</f>
        <v>2592.55</v>
      </c>
      <c r="G60" s="2" t="n">
        <f aca="false">ROUND(SUMIFS(Monthly_Purchased!$H$2:$H$2607,Monthly_Purchased!$G$2:$G$2607,$A60,Monthly_Purchased!$B$2:$B$2607,G$2),4)</f>
        <v>2623.29</v>
      </c>
      <c r="H60" s="2" t="n">
        <f aca="false">ROUND(SUMIFS(Monthly_Purchased!$H$2:$H$2607,Monthly_Purchased!$G$2:$G$2607,$A60,Monthly_Purchased!$B$2:$B$2607,H$2),4)</f>
        <v>605.46</v>
      </c>
      <c r="I60" s="2" t="n">
        <f aca="false">ROUND(SUM(B60:H60),4)</f>
        <v>20902.45</v>
      </c>
      <c r="J60" s="6" t="n">
        <f aca="false">RANK(I60,$I$3:$I$67,0)+COUNTIF($I$3:I60,I60)-1</f>
        <v>5</v>
      </c>
      <c r="K60" s="6" t="n">
        <f aca="false">RANK(B60,$B$3:$B$67,0)+COUNTIF($B$3:B60,B60)-1</f>
        <v>5</v>
      </c>
      <c r="L60" s="6" t="n">
        <f aca="false">RANK(C60,$C$3:$C$67,0)+COUNTIF($C$3:C60,C60)-1</f>
        <v>5</v>
      </c>
      <c r="M60" s="6" t="n">
        <f aca="false">RANK(D60,$D$3:$D$67,0)+COUNTIF($D$3:D60,D60)-1</f>
        <v>4</v>
      </c>
      <c r="N60" s="6" t="n">
        <f aca="false">RANK(E60,$E$3:$E$67,0)+COUNTIF($E$3:E60,E60)-1</f>
        <v>10</v>
      </c>
      <c r="O60" s="6" t="n">
        <f aca="false">RANK(F60,$F$3:$F$67,0)+COUNTIF($F$3:F60,F60)-1</f>
        <v>8</v>
      </c>
      <c r="P60" s="6" t="n">
        <f aca="false">RANK(G60,$G$3:$G$67,0)+COUNTIF($G$3:G60,G60)-1</f>
        <v>6</v>
      </c>
      <c r="Q60" s="6" t="n">
        <f aca="false">RANK(H60,$H$3:$H$67,0)+COUNTIF($H$3:H60,H60)-1</f>
        <v>9</v>
      </c>
    </row>
    <row r="61" customFormat="false" ht="15" hidden="false" customHeight="false" outlineLevel="0" collapsed="false">
      <c r="A61" s="0" t="s">
        <v>525</v>
      </c>
      <c r="B61" s="2" t="n">
        <f aca="false">ROUND(SUMIFS(Monthly_Purchased!$H$2:$H$2607,Monthly_Purchased!$G$2:$G$2607,$A61,Monthly_Purchased!$B$2:$B$2607,B$2),4)</f>
        <v>0</v>
      </c>
      <c r="C61" s="2" t="n">
        <f aca="false">ROUND(SUMIFS(Monthly_Purchased!$H$2:$H$2607,Monthly_Purchased!$G$2:$G$2607,$A61,Monthly_Purchased!$B$2:$B$2607,C$2),4)</f>
        <v>0</v>
      </c>
      <c r="D61" s="2" t="n">
        <f aca="false">ROUND(SUMIFS(Monthly_Purchased!$H$2:$H$2607,Monthly_Purchased!$G$2:$G$2607,$A61,Monthly_Purchased!$B$2:$B$2607,D$2),4)</f>
        <v>0</v>
      </c>
      <c r="E61" s="2" t="n">
        <f aca="false">ROUND(SUMIFS(Monthly_Purchased!$H$2:$H$2607,Monthly_Purchased!$G$2:$G$2607,$A61,Monthly_Purchased!$B$2:$B$2607,E$2),4)</f>
        <v>0</v>
      </c>
      <c r="F61" s="2" t="n">
        <f aca="false">ROUND(SUMIFS(Monthly_Purchased!$H$2:$H$2607,Monthly_Purchased!$G$2:$G$2607,$A61,Monthly_Purchased!$B$2:$B$2607,F$2),4)</f>
        <v>0</v>
      </c>
      <c r="G61" s="2" t="n">
        <f aca="false">ROUND(SUMIFS(Monthly_Purchased!$H$2:$H$2607,Monthly_Purchased!$G$2:$G$2607,$A61,Monthly_Purchased!$B$2:$B$2607,G$2),4)</f>
        <v>4.51</v>
      </c>
      <c r="H61" s="2" t="n">
        <f aca="false">ROUND(SUMIFS(Monthly_Purchased!$H$2:$H$2607,Monthly_Purchased!$G$2:$G$2607,$A61,Monthly_Purchased!$B$2:$B$2607,H$2),4)</f>
        <v>0</v>
      </c>
      <c r="I61" s="2" t="n">
        <f aca="false">ROUND(SUM(B61:H61),4)</f>
        <v>4.51</v>
      </c>
      <c r="J61" s="6" t="n">
        <f aca="false">RANK(I61,$I$3:$I$67,0)+COUNTIF($I$3:I61,I61)-1</f>
        <v>55</v>
      </c>
      <c r="K61" s="6" t="n">
        <f aca="false">RANK(B61,$B$3:$B$67,0)+COUNTIF($B$3:B61,B61)-1</f>
        <v>64</v>
      </c>
      <c r="L61" s="6" t="n">
        <f aca="false">RANK(C61,$C$3:$C$67,0)+COUNTIF($C$3:C61,C61)-1</f>
        <v>64</v>
      </c>
      <c r="M61" s="6" t="n">
        <f aca="false">RANK(D61,$D$3:$D$67,0)+COUNTIF($D$3:D61,D61)-1</f>
        <v>64</v>
      </c>
      <c r="N61" s="6" t="n">
        <f aca="false">RANK(E61,$E$3:$E$67,0)+COUNTIF($E$3:E61,E61)-1</f>
        <v>64</v>
      </c>
      <c r="O61" s="6" t="n">
        <f aca="false">RANK(F61,$F$3:$F$67,0)+COUNTIF($F$3:F61,F61)-1</f>
        <v>64</v>
      </c>
      <c r="P61" s="6" t="n">
        <f aca="false">RANK(G61,$G$3:$G$67,0)+COUNTIF($G$3:G61,G61)-1</f>
        <v>48</v>
      </c>
      <c r="Q61" s="6" t="n">
        <f aca="false">RANK(H61,$H$3:$H$67,0)+COUNTIF($H$3:H61,H61)-1</f>
        <v>64</v>
      </c>
    </row>
    <row r="62" customFormat="false" ht="15" hidden="false" customHeight="false" outlineLevel="0" collapsed="false">
      <c r="A62" s="0" t="s">
        <v>35</v>
      </c>
      <c r="B62" s="2" t="n">
        <f aca="false">ROUND(SUMIFS(Monthly_Purchased!$H$2:$H$2607,Monthly_Purchased!$G$2:$G$2607,$A62,Monthly_Purchased!$B$2:$B$2607,B$2),4)</f>
        <v>6608.8</v>
      </c>
      <c r="C62" s="2" t="n">
        <f aca="false">ROUND(SUMIFS(Monthly_Purchased!$H$2:$H$2607,Monthly_Purchased!$G$2:$G$2607,$A62,Monthly_Purchased!$B$2:$B$2607,C$2),4)</f>
        <v>5170.85</v>
      </c>
      <c r="D62" s="2" t="n">
        <f aca="false">ROUND(SUMIFS(Monthly_Purchased!$H$2:$H$2607,Monthly_Purchased!$G$2:$G$2607,$A62,Monthly_Purchased!$B$2:$B$2607,D$2),4)</f>
        <v>4176.96</v>
      </c>
      <c r="E62" s="2" t="n">
        <f aca="false">ROUND(SUMIFS(Monthly_Purchased!$H$2:$H$2607,Monthly_Purchased!$G$2:$G$2607,$A62,Monthly_Purchased!$B$2:$B$2607,E$2),4)</f>
        <v>6192.82</v>
      </c>
      <c r="F62" s="2" t="n">
        <f aca="false">ROUND(SUMIFS(Monthly_Purchased!$H$2:$H$2607,Monthly_Purchased!$G$2:$G$2607,$A62,Monthly_Purchased!$B$2:$B$2607,F$2),4)</f>
        <v>12124.25</v>
      </c>
      <c r="G62" s="2" t="n">
        <f aca="false">ROUND(SUMIFS(Monthly_Purchased!$H$2:$H$2607,Monthly_Purchased!$G$2:$G$2607,$A62,Monthly_Purchased!$B$2:$B$2607,G$2),4)</f>
        <v>11663.02</v>
      </c>
      <c r="H62" s="2" t="n">
        <f aca="false">ROUND(SUMIFS(Monthly_Purchased!$H$2:$H$2607,Monthly_Purchased!$G$2:$G$2607,$A62,Monthly_Purchased!$B$2:$B$2607,H$2),4)</f>
        <v>3910.73</v>
      </c>
      <c r="I62" s="2" t="n">
        <f aca="false">ROUND(SUM(B62:H62),4)</f>
        <v>49847.43</v>
      </c>
      <c r="J62" s="6" t="n">
        <f aca="false">RANK(I62,$I$3:$I$67,0)+COUNTIF($I$3:I62,I62)-1</f>
        <v>2</v>
      </c>
      <c r="K62" s="6" t="n">
        <f aca="false">RANK(B62,$B$3:$B$67,0)+COUNTIF($B$3:B62,B62)-1</f>
        <v>3</v>
      </c>
      <c r="L62" s="6" t="n">
        <f aca="false">RANK(C62,$C$3:$C$67,0)+COUNTIF($C$3:C62,C62)-1</f>
        <v>4</v>
      </c>
      <c r="M62" s="6" t="n">
        <f aca="false">RANK(D62,$D$3:$D$67,0)+COUNTIF($D$3:D62,D62)-1</f>
        <v>3</v>
      </c>
      <c r="N62" s="6" t="n">
        <f aca="false">RANK(E62,$E$3:$E$67,0)+COUNTIF($E$3:E62,E62)-1</f>
        <v>2</v>
      </c>
      <c r="O62" s="6" t="n">
        <f aca="false">RANK(F62,$F$3:$F$67,0)+COUNTIF($F$3:F62,F62)-1</f>
        <v>1</v>
      </c>
      <c r="P62" s="6" t="n">
        <f aca="false">RANK(G62,$G$3:$G$67,0)+COUNTIF($G$3:G62,G62)-1</f>
        <v>1</v>
      </c>
      <c r="Q62" s="6" t="n">
        <f aca="false">RANK(H62,$H$3:$H$67,0)+COUNTIF($H$3:H62,H62)-1</f>
        <v>1</v>
      </c>
    </row>
    <row r="63" customFormat="false" ht="15" hidden="false" customHeight="false" outlineLevel="0" collapsed="false">
      <c r="A63" s="0" t="s">
        <v>199</v>
      </c>
      <c r="B63" s="2" t="n">
        <f aca="false">ROUND(SUMIFS(Monthly_Purchased!$H$2:$H$2607,Monthly_Purchased!$G$2:$G$2607,$A63,Monthly_Purchased!$B$2:$B$2607,B$2),4)</f>
        <v>4.65</v>
      </c>
      <c r="C63" s="2" t="n">
        <f aca="false">ROUND(SUMIFS(Monthly_Purchased!$H$2:$H$2607,Monthly_Purchased!$G$2:$G$2607,$A63,Monthly_Purchased!$B$2:$B$2607,C$2),4)</f>
        <v>7.08</v>
      </c>
      <c r="D63" s="2" t="n">
        <f aca="false">ROUND(SUMIFS(Monthly_Purchased!$H$2:$H$2607,Monthly_Purchased!$G$2:$G$2607,$A63,Monthly_Purchased!$B$2:$B$2607,D$2),4)</f>
        <v>39.72</v>
      </c>
      <c r="E63" s="2" t="n">
        <f aca="false">ROUND(SUMIFS(Monthly_Purchased!$H$2:$H$2607,Monthly_Purchased!$G$2:$G$2607,$A63,Monthly_Purchased!$B$2:$B$2607,E$2),4)</f>
        <v>25.72</v>
      </c>
      <c r="F63" s="2" t="n">
        <f aca="false">ROUND(SUMIFS(Monthly_Purchased!$H$2:$H$2607,Monthly_Purchased!$G$2:$G$2607,$A63,Monthly_Purchased!$B$2:$B$2607,F$2),4)</f>
        <v>27.47</v>
      </c>
      <c r="G63" s="2" t="n">
        <f aca="false">ROUND(SUMIFS(Monthly_Purchased!$H$2:$H$2607,Monthly_Purchased!$G$2:$G$2607,$A63,Monthly_Purchased!$B$2:$B$2607,G$2),4)</f>
        <v>28.12</v>
      </c>
      <c r="H63" s="2" t="n">
        <f aca="false">ROUND(SUMIFS(Monthly_Purchased!$H$2:$H$2607,Monthly_Purchased!$G$2:$G$2607,$A63,Monthly_Purchased!$B$2:$B$2607,H$2),4)</f>
        <v>5.02</v>
      </c>
      <c r="I63" s="2" t="n">
        <f aca="false">ROUND(SUM(B63:H63),4)</f>
        <v>137.78</v>
      </c>
      <c r="J63" s="6" t="n">
        <f aca="false">RANK(I63,$I$3:$I$67,0)+COUNTIF($I$3:I63,I63)-1</f>
        <v>37</v>
      </c>
      <c r="K63" s="6" t="n">
        <f aca="false">RANK(B63,$B$3:$B$67,0)+COUNTIF($B$3:B63,B63)-1</f>
        <v>32</v>
      </c>
      <c r="L63" s="6" t="n">
        <f aca="false">RANK(C63,$C$3:$C$67,0)+COUNTIF($C$3:C63,C63)-1</f>
        <v>37</v>
      </c>
      <c r="M63" s="6" t="n">
        <f aca="false">RANK(D63,$D$3:$D$67,0)+COUNTIF($D$3:D63,D63)-1</f>
        <v>31</v>
      </c>
      <c r="N63" s="6" t="n">
        <f aca="false">RANK(E63,$E$3:$E$67,0)+COUNTIF($E$3:E63,E63)-1</f>
        <v>33</v>
      </c>
      <c r="O63" s="6" t="n">
        <f aca="false">RANK(F63,$F$3:$F$67,0)+COUNTIF($F$3:F63,F63)-1</f>
        <v>37</v>
      </c>
      <c r="P63" s="6" t="n">
        <f aca="false">RANK(G63,$G$3:$G$67,0)+COUNTIF($G$3:G63,G63)-1</f>
        <v>38</v>
      </c>
      <c r="Q63" s="6" t="n">
        <f aca="false">RANK(H63,$H$3:$H$67,0)+COUNTIF($H$3:H63,H63)-1</f>
        <v>40</v>
      </c>
    </row>
    <row r="64" customFormat="false" ht="15" hidden="false" customHeight="false" outlineLevel="0" collapsed="false">
      <c r="A64" s="0" t="s">
        <v>370</v>
      </c>
      <c r="B64" s="2" t="n">
        <f aca="false">ROUND(SUMIFS(Monthly_Purchased!$H$2:$H$2607,Monthly_Purchased!$G$2:$G$2607,$A64,Monthly_Purchased!$B$2:$B$2607,B$2),4)</f>
        <v>0</v>
      </c>
      <c r="C64" s="2" t="n">
        <f aca="false">ROUND(SUMIFS(Monthly_Purchased!$H$2:$H$2607,Monthly_Purchased!$G$2:$G$2607,$A64,Monthly_Purchased!$B$2:$B$2607,C$2),4)</f>
        <v>0</v>
      </c>
      <c r="D64" s="2" t="n">
        <f aca="false">ROUND(SUMIFS(Monthly_Purchased!$H$2:$H$2607,Monthly_Purchased!$G$2:$G$2607,$A64,Monthly_Purchased!$B$2:$B$2607,D$2),4)</f>
        <v>0</v>
      </c>
      <c r="E64" s="2" t="n">
        <f aca="false">ROUND(SUMIFS(Monthly_Purchased!$H$2:$H$2607,Monthly_Purchased!$G$2:$G$2607,$A64,Monthly_Purchased!$B$2:$B$2607,E$2),4)</f>
        <v>0</v>
      </c>
      <c r="F64" s="2" t="n">
        <f aca="false">ROUND(SUMIFS(Monthly_Purchased!$H$2:$H$2607,Monthly_Purchased!$G$2:$G$2607,$A64,Monthly_Purchased!$B$2:$B$2607,F$2),4)</f>
        <v>0</v>
      </c>
      <c r="G64" s="2" t="n">
        <f aca="false">ROUND(SUMIFS(Monthly_Purchased!$H$2:$H$2607,Monthly_Purchased!$G$2:$G$2607,$A64,Monthly_Purchased!$B$2:$B$2607,G$2),4)</f>
        <v>8.07</v>
      </c>
      <c r="H64" s="2" t="n">
        <f aca="false">ROUND(SUMIFS(Monthly_Purchased!$H$2:$H$2607,Monthly_Purchased!$G$2:$G$2607,$A64,Monthly_Purchased!$B$2:$B$2607,H$2),4)</f>
        <v>0</v>
      </c>
      <c r="I64" s="2" t="n">
        <f aca="false">ROUND(SUM(B64:H64),4)</f>
        <v>8.07</v>
      </c>
      <c r="J64" s="6" t="n">
        <f aca="false">RANK(I64,$I$3:$I$67,0)+COUNTIF($I$3:I64,I64)-1</f>
        <v>52</v>
      </c>
      <c r="K64" s="6" t="n">
        <f aca="false">RANK(B64,$B$3:$B$67,0)+COUNTIF($B$3:B64,B64)-1</f>
        <v>65</v>
      </c>
      <c r="L64" s="6" t="n">
        <f aca="false">RANK(C64,$C$3:$C$67,0)+COUNTIF($C$3:C64,C64)-1</f>
        <v>65</v>
      </c>
      <c r="M64" s="6" t="n">
        <f aca="false">RANK(D64,$D$3:$D$67,0)+COUNTIF($D$3:D64,D64)-1</f>
        <v>65</v>
      </c>
      <c r="N64" s="6" t="n">
        <f aca="false">RANK(E64,$E$3:$E$67,0)+COUNTIF($E$3:E64,E64)-1</f>
        <v>65</v>
      </c>
      <c r="O64" s="6" t="n">
        <f aca="false">RANK(F64,$F$3:$F$67,0)+COUNTIF($F$3:F64,F64)-1</f>
        <v>65</v>
      </c>
      <c r="P64" s="6" t="n">
        <f aca="false">RANK(G64,$G$3:$G$67,0)+COUNTIF($G$3:G64,G64)-1</f>
        <v>46</v>
      </c>
      <c r="Q64" s="6" t="n">
        <f aca="false">RANK(H64,$H$3:$H$67,0)+COUNTIF($H$3:H64,H64)-1</f>
        <v>65</v>
      </c>
    </row>
    <row r="65" customFormat="false" ht="15" hidden="false" customHeight="false" outlineLevel="0" collapsed="false">
      <c r="A65" s="0" t="s">
        <v>36</v>
      </c>
      <c r="B65" s="2" t="n">
        <f aca="false">ROUND(SUMIFS(Monthly_Purchased!$H$2:$H$2607,Monthly_Purchased!$G$2:$G$2607,$A65,Monthly_Purchased!$B$2:$B$2607,B$2),4)</f>
        <v>2290.11</v>
      </c>
      <c r="C65" s="2" t="n">
        <f aca="false">ROUND(SUMIFS(Monthly_Purchased!$H$2:$H$2607,Monthly_Purchased!$G$2:$G$2607,$A65,Monthly_Purchased!$B$2:$B$2607,C$2),4)</f>
        <v>2164.85</v>
      </c>
      <c r="D65" s="2" t="n">
        <f aca="false">ROUND(SUMIFS(Monthly_Purchased!$H$2:$H$2607,Monthly_Purchased!$G$2:$G$2607,$A65,Monthly_Purchased!$B$2:$B$2607,D$2),4)</f>
        <v>3380.9</v>
      </c>
      <c r="E65" s="2" t="n">
        <f aca="false">ROUND(SUMIFS(Monthly_Purchased!$H$2:$H$2607,Monthly_Purchased!$G$2:$G$2607,$A65,Monthly_Purchased!$B$2:$B$2607,E$2),4)</f>
        <v>2878.16</v>
      </c>
      <c r="F65" s="2" t="n">
        <f aca="false">ROUND(SUMIFS(Monthly_Purchased!$H$2:$H$2607,Monthly_Purchased!$G$2:$G$2607,$A65,Monthly_Purchased!$B$2:$B$2607,F$2),4)</f>
        <v>3725.9</v>
      </c>
      <c r="G65" s="2" t="n">
        <f aca="false">ROUND(SUMIFS(Monthly_Purchased!$H$2:$H$2607,Monthly_Purchased!$G$2:$G$2607,$A65,Monthly_Purchased!$B$2:$B$2607,G$2),4)</f>
        <v>3283.13</v>
      </c>
      <c r="H65" s="2" t="n">
        <f aca="false">ROUND(SUMIFS(Monthly_Purchased!$H$2:$H$2607,Monthly_Purchased!$G$2:$G$2607,$A65,Monthly_Purchased!$B$2:$B$2607,H$2),4)</f>
        <v>791.95</v>
      </c>
      <c r="I65" s="2" t="n">
        <f aca="false">ROUND(SUM(B65:H65),4)</f>
        <v>18515</v>
      </c>
      <c r="J65" s="6" t="n">
        <f aca="false">RANK(I65,$I$3:$I$67,0)+COUNTIF($I$3:I65,I65)-1</f>
        <v>7</v>
      </c>
      <c r="K65" s="6" t="n">
        <f aca="false">RANK(B65,$B$3:$B$67,0)+COUNTIF($B$3:B65,B65)-1</f>
        <v>9</v>
      </c>
      <c r="L65" s="6" t="n">
        <f aca="false">RANK(C65,$C$3:$C$67,0)+COUNTIF($C$3:C65,C65)-1</f>
        <v>9</v>
      </c>
      <c r="M65" s="6" t="n">
        <f aca="false">RANK(D65,$D$3:$D$67,0)+COUNTIF($D$3:D65,D65)-1</f>
        <v>6</v>
      </c>
      <c r="N65" s="6" t="n">
        <f aca="false">RANK(E65,$E$3:$E$67,0)+COUNTIF($E$3:E65,E65)-1</f>
        <v>7</v>
      </c>
      <c r="O65" s="6" t="n">
        <f aca="false">RANK(F65,$F$3:$F$67,0)+COUNTIF($F$3:F65,F65)-1</f>
        <v>4</v>
      </c>
      <c r="P65" s="6" t="n">
        <f aca="false">RANK(G65,$G$3:$G$67,0)+COUNTIF($G$3:G65,G65)-1</f>
        <v>5</v>
      </c>
      <c r="Q65" s="6" t="n">
        <f aca="false">RANK(H65,$H$3:$H$67,0)+COUNTIF($H$3:H65,H65)-1</f>
        <v>6</v>
      </c>
    </row>
    <row r="66" customFormat="false" ht="15" hidden="false" customHeight="false" outlineLevel="0" collapsed="false">
      <c r="A66" s="0" t="s">
        <v>56</v>
      </c>
      <c r="B66" s="2" t="n">
        <f aca="false">ROUND(SUMIFS(Monthly_Purchased!$H$2:$H$2607,Monthly_Purchased!$G$2:$G$2607,$A66,Monthly_Purchased!$B$2:$B$2607,B$2),4)</f>
        <v>1754.74</v>
      </c>
      <c r="C66" s="2" t="n">
        <f aca="false">ROUND(SUMIFS(Monthly_Purchased!$H$2:$H$2607,Monthly_Purchased!$G$2:$G$2607,$A66,Monthly_Purchased!$B$2:$B$2607,C$2),4)</f>
        <v>1363.74</v>
      </c>
      <c r="D66" s="2" t="n">
        <f aca="false">ROUND(SUMIFS(Monthly_Purchased!$H$2:$H$2607,Monthly_Purchased!$G$2:$G$2607,$A66,Monthly_Purchased!$B$2:$B$2607,D$2),4)</f>
        <v>1514.38</v>
      </c>
      <c r="E66" s="2" t="n">
        <f aca="false">ROUND(SUMIFS(Monthly_Purchased!$H$2:$H$2607,Monthly_Purchased!$G$2:$G$2607,$A66,Monthly_Purchased!$B$2:$B$2607,E$2),4)</f>
        <v>1345.48</v>
      </c>
      <c r="F66" s="2" t="n">
        <f aca="false">ROUND(SUMIFS(Monthly_Purchased!$H$2:$H$2607,Monthly_Purchased!$G$2:$G$2607,$A66,Monthly_Purchased!$B$2:$B$2607,F$2),4)</f>
        <v>2141.38</v>
      </c>
      <c r="G66" s="2" t="n">
        <f aca="false">ROUND(SUMIFS(Monthly_Purchased!$H$2:$H$2607,Monthly_Purchased!$G$2:$G$2607,$A66,Monthly_Purchased!$B$2:$B$2607,G$2),4)</f>
        <v>1434.15</v>
      </c>
      <c r="H66" s="2" t="n">
        <f aca="false">ROUND(SUMIFS(Monthly_Purchased!$H$2:$H$2607,Monthly_Purchased!$G$2:$G$2607,$A66,Monthly_Purchased!$B$2:$B$2607,H$2),4)</f>
        <v>665.29</v>
      </c>
      <c r="I66" s="2" t="n">
        <f aca="false">ROUND(SUM(B66:H66),4)</f>
        <v>10219.16</v>
      </c>
      <c r="J66" s="6" t="n">
        <f aca="false">RANK(I66,$I$3:$I$67,0)+COUNTIF($I$3:I66,I66)-1</f>
        <v>11</v>
      </c>
      <c r="K66" s="6" t="n">
        <f aca="false">RANK(B66,$B$3:$B$67,0)+COUNTIF($B$3:B66,B66)-1</f>
        <v>11</v>
      </c>
      <c r="L66" s="6" t="n">
        <f aca="false">RANK(C66,$C$3:$C$67,0)+COUNTIF($C$3:C66,C66)-1</f>
        <v>11</v>
      </c>
      <c r="M66" s="6" t="n">
        <f aca="false">RANK(D66,$D$3:$D$67,0)+COUNTIF($D$3:D66,D66)-1</f>
        <v>12</v>
      </c>
      <c r="N66" s="6" t="n">
        <f aca="false">RANK(E66,$E$3:$E$67,0)+COUNTIF($E$3:E66,E66)-1</f>
        <v>11</v>
      </c>
      <c r="O66" s="6" t="n">
        <f aca="false">RANK(F66,$F$3:$F$67,0)+COUNTIF($F$3:F66,F66)-1</f>
        <v>9</v>
      </c>
      <c r="P66" s="6" t="n">
        <f aca="false">RANK(G66,$G$3:$G$67,0)+COUNTIF($G$3:G66,G66)-1</f>
        <v>10</v>
      </c>
      <c r="Q66" s="6" t="n">
        <f aca="false">RANK(H66,$H$3:$H$67,0)+COUNTIF($H$3:H66,H66)-1</f>
        <v>8</v>
      </c>
    </row>
    <row r="67" customFormat="false" ht="15" hidden="false" customHeight="false" outlineLevel="0" collapsed="false">
      <c r="A67" s="0" t="s">
        <v>39</v>
      </c>
      <c r="B67" s="2" t="n">
        <f aca="false">ROUND(SUMIFS(Monthly_Purchased!$H$2:$H$2607,Monthly_Purchased!$G$2:$G$2607,$A67,Monthly_Purchased!$B$2:$B$2607,B$2),4)</f>
        <v>507.71</v>
      </c>
      <c r="C67" s="2" t="n">
        <f aca="false">ROUND(SUMIFS(Monthly_Purchased!$H$2:$H$2607,Monthly_Purchased!$G$2:$G$2607,$A67,Monthly_Purchased!$B$2:$B$2607,C$2),4)</f>
        <v>344.61</v>
      </c>
      <c r="D67" s="2" t="n">
        <f aca="false">ROUND(SUMIFS(Monthly_Purchased!$H$2:$H$2607,Monthly_Purchased!$G$2:$G$2607,$A67,Monthly_Purchased!$B$2:$B$2607,D$2),4)</f>
        <v>2192.79</v>
      </c>
      <c r="E67" s="2" t="n">
        <f aca="false">ROUND(SUMIFS(Monthly_Purchased!$H$2:$H$2607,Monthly_Purchased!$G$2:$G$2607,$A67,Monthly_Purchased!$B$2:$B$2607,E$2),4)</f>
        <v>4423.75</v>
      </c>
      <c r="F67" s="2" t="n">
        <f aca="false">ROUND(SUMIFS(Monthly_Purchased!$H$2:$H$2607,Monthly_Purchased!$G$2:$G$2607,$A67,Monthly_Purchased!$B$2:$B$2607,F$2),4)</f>
        <v>1827.2</v>
      </c>
      <c r="G67" s="2" t="n">
        <f aca="false">ROUND(SUMIFS(Monthly_Purchased!$H$2:$H$2607,Monthly_Purchased!$G$2:$G$2607,$A67,Monthly_Purchased!$B$2:$B$2607,G$2),4)</f>
        <v>5582.47</v>
      </c>
      <c r="H67" s="2" t="n">
        <f aca="false">ROUND(SUMIFS(Monthly_Purchased!$H$2:$H$2607,Monthly_Purchased!$G$2:$G$2607,$A67,Monthly_Purchased!$B$2:$B$2607,H$2),4)</f>
        <v>2049.72</v>
      </c>
      <c r="I67" s="2" t="n">
        <f aca="false">ROUND(SUM(B67:H67),4)</f>
        <v>16928.25</v>
      </c>
      <c r="J67" s="6" t="n">
        <f aca="false">RANK(I67,$I$3:$I$67,0)+COUNTIF($I$3:I67,I67)-1</f>
        <v>8</v>
      </c>
      <c r="K67" s="6" t="n">
        <f aca="false">RANK(B67,$B$3:$B$67,0)+COUNTIF($B$3:B67,B67)-1</f>
        <v>18</v>
      </c>
      <c r="L67" s="6" t="n">
        <f aca="false">RANK(C67,$C$3:$C$67,0)+COUNTIF($C$3:C67,C67)-1</f>
        <v>22</v>
      </c>
      <c r="M67" s="6" t="n">
        <f aca="false">RANK(D67,$D$3:$D$67,0)+COUNTIF($D$3:D67,D67)-1</f>
        <v>10</v>
      </c>
      <c r="N67" s="6" t="n">
        <f aca="false">RANK(E67,$E$3:$E$67,0)+COUNTIF($E$3:E67,E67)-1</f>
        <v>4</v>
      </c>
      <c r="O67" s="6" t="n">
        <f aca="false">RANK(F67,$F$3:$F$67,0)+COUNTIF($F$3:F67,F67)-1</f>
        <v>10</v>
      </c>
      <c r="P67" s="6" t="n">
        <f aca="false">RANK(G67,$G$3:$G$67,0)+COUNTIF($G$3:G67,G67)-1</f>
        <v>4</v>
      </c>
      <c r="Q67" s="6" t="n">
        <f aca="false">RANK(H67,$H$3:$H$67,0)+COUNTIF($H$3:H67,H67)-1</f>
        <v>3</v>
      </c>
    </row>
    <row r="68" customFormat="false" ht="15" hidden="false" customHeight="false" outlineLevel="0" collapsed="false">
      <c r="A68" s="4" t="s">
        <v>888</v>
      </c>
      <c r="B68" s="7" t="n">
        <f aca="false">SUM(B3:B67)</f>
        <v>56426.33</v>
      </c>
      <c r="C68" s="7" t="n">
        <f aca="false">SUM(C3:C67)</f>
        <v>65677.32</v>
      </c>
      <c r="D68" s="7" t="n">
        <f aca="false">SUM(D3:D67)</f>
        <v>53792.61</v>
      </c>
      <c r="E68" s="7" t="n">
        <f aca="false">SUM(E3:E67)</f>
        <v>52878.656</v>
      </c>
      <c r="F68" s="7" t="n">
        <f aca="false">SUM(F3:F67)</f>
        <v>59306.63</v>
      </c>
      <c r="G68" s="7" t="n">
        <f aca="false">SUM(G3:G67)</f>
        <v>60454.494</v>
      </c>
      <c r="H68" s="7" t="n">
        <f aca="false">SUM(H3:H67)</f>
        <v>19585.15</v>
      </c>
      <c r="I68" s="7" t="n">
        <f aca="false">SUM(I3:I67)</f>
        <v>368121.19</v>
      </c>
    </row>
    <row r="69" customFormat="false" ht="15" hidden="false" customHeight="false" outlineLevel="0" collapsed="false">
      <c r="A69" s="4" t="s">
        <v>897</v>
      </c>
      <c r="B69" s="0" t="str">
        <f aca="false">IF(ABS(B68-SUMIFS(Monthly_Purchased!$H$2:$H$2607,Monthly_Purchased!$B$2:$B$2607,B$2))&lt;0.01,"OK","MISMATCH")</f>
        <v>OK</v>
      </c>
      <c r="C69" s="0" t="str">
        <f aca="false">IF(ABS(C68-SUMIFS(Monthly_Purchased!$H$2:$H$2607,Monthly_Purchased!$B$2:$B$2607,C$2))&lt;0.01,"OK","MISMATCH")</f>
        <v>OK</v>
      </c>
      <c r="D69" s="0" t="str">
        <f aca="false">IF(ABS(D68-SUMIFS(Monthly_Purchased!$H$2:$H$2607,Monthly_Purchased!$B$2:$B$2607,D$2))&lt;0.01,"OK","MISMATCH")</f>
        <v>OK</v>
      </c>
      <c r="E69" s="0" t="str">
        <f aca="false">IF(ABS(E68-SUMIFS(Monthly_Purchased!$H$2:$H$2607,Monthly_Purchased!$B$2:$B$2607,E$2))&lt;0.01,"OK","MISMATCH")</f>
        <v>OK</v>
      </c>
      <c r="F69" s="0" t="str">
        <f aca="false">IF(ABS(F68-SUMIFS(Monthly_Purchased!$H$2:$H$2607,Monthly_Purchased!$B$2:$B$2607,F$2))&lt;0.01,"OK","MISMATCH")</f>
        <v>OK</v>
      </c>
      <c r="G69" s="0" t="str">
        <f aca="false">IF(ABS(G68-SUMIFS(Monthly_Purchased!$H$2:$H$2607,Monthly_Purchased!$B$2:$B$2607,G$2))&lt;0.01,"OK","MISMATCH")</f>
        <v>OK</v>
      </c>
      <c r="H69" s="0" t="str">
        <f aca="false">IF(ABS(H68-SUMIFS(Monthly_Purchased!$H$2:$H$2607,Monthly_Purchased!$B$2:$B$2607,H$2))&lt;0.01,"OK","MISMATCH")</f>
        <v>OK</v>
      </c>
      <c r="I69" s="0" t="str">
        <f aca="false">IF(ABS(I68-SUM(Monthly_Purchased!$H$2:$H$2607))&lt;0.01,"OK","MISMATCH")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918</v>
      </c>
      <c r="I1" s="5" t="s">
        <v>887</v>
      </c>
    </row>
    <row r="2" customFormat="false" ht="15" hidden="false" customHeight="false" outlineLevel="0" collapsed="false">
      <c r="A2" s="1" t="s">
        <v>899</v>
      </c>
      <c r="B2" s="1" t="s">
        <v>638</v>
      </c>
      <c r="C2" s="1" t="n">
        <v>2020</v>
      </c>
      <c r="D2" s="1" t="n">
        <v>2021</v>
      </c>
      <c r="E2" s="1" t="n">
        <v>2022</v>
      </c>
      <c r="F2" s="1" t="n">
        <v>2023</v>
      </c>
      <c r="G2" s="1" t="n">
        <v>2024</v>
      </c>
      <c r="H2" s="1" t="n">
        <v>2025</v>
      </c>
      <c r="I2" s="1" t="n">
        <v>2026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INDEX(AnnualGroup_Purchased_CY!$A$3:$A$67,MATCH(A3,AnnualGroup_Purchased_CY!$J$3:$J$67,0))</f>
        <v>GUJARAT</v>
      </c>
      <c r="C3" s="2" t="n">
        <f aca="false">INDEX(AnnualGroup_Purchased_CY!$B$3:$B$67,MATCH($B3,AnnualGroup_Purchased_CY!$A$3:$A$67,0))</f>
        <v>6460.98</v>
      </c>
      <c r="D3" s="2" t="n">
        <f aca="false">INDEX(AnnualGroup_Purchased_CY!$C$3:$C$67,MATCH($B3,AnnualGroup_Purchased_CY!$A$3:$A$67,0))</f>
        <v>15447.25</v>
      </c>
      <c r="E3" s="2" t="n">
        <f aca="false">INDEX(AnnualGroup_Purchased_CY!$D$3:$D$67,MATCH($B3,AnnualGroup_Purchased_CY!$A$3:$A$67,0))</f>
        <v>9169.02</v>
      </c>
      <c r="F3" s="2" t="n">
        <f aca="false">INDEX(AnnualGroup_Purchased_CY!$E$3:$E$67,MATCH($B3,AnnualGroup_Purchased_CY!$A$3:$A$67,0))</f>
        <v>8901.45</v>
      </c>
      <c r="G3" s="2" t="n">
        <f aca="false">INDEX(AnnualGroup_Purchased_CY!$F$3:$F$67,MATCH($B3,AnnualGroup_Purchased_CY!$A$3:$A$67,0))</f>
        <v>8835.37</v>
      </c>
      <c r="H3" s="2" t="n">
        <f aca="false">INDEX(AnnualGroup_Purchased_CY!$G$3:$G$67,MATCH($B3,AnnualGroup_Purchased_CY!$A$3:$A$67,0))</f>
        <v>10872.92</v>
      </c>
      <c r="I3" s="2" t="n">
        <f aca="false">INDEX(AnnualGroup_Purchased_CY!$H$3:$H$67,MATCH($B3,AnnualGroup_Purchased_CY!$A$3:$A$67,0))</f>
        <v>3372.16</v>
      </c>
      <c r="J3" s="2" t="n">
        <f aca="false">INDEX(AnnualGroup_Purchased_CY!$I$3:$I$67,MATCH($B3,AnnualGroup_Purchased_CY!$A$3:$A$67,0))</f>
        <v>63059.15</v>
      </c>
    </row>
    <row r="4" customFormat="false" ht="15" hidden="false" customHeight="false" outlineLevel="0" collapsed="false">
      <c r="A4" s="0" t="n">
        <v>2</v>
      </c>
      <c r="B4" s="0" t="str">
        <f aca="false">INDEX(AnnualGroup_Purchased_CY!$A$3:$A$67,MATCH(A4,AnnualGroup_Purchased_CY!$J$3:$J$67,0))</f>
        <v>TELANGANA</v>
      </c>
      <c r="C4" s="2" t="n">
        <f aca="false">INDEX(AnnualGroup_Purchased_CY!$B$3:$B$67,MATCH($B4,AnnualGroup_Purchased_CY!$A$3:$A$67,0))</f>
        <v>6608.8</v>
      </c>
      <c r="D4" s="2" t="n">
        <f aca="false">INDEX(AnnualGroup_Purchased_CY!$C$3:$C$67,MATCH($B4,AnnualGroup_Purchased_CY!$A$3:$A$67,0))</f>
        <v>5170.85</v>
      </c>
      <c r="E4" s="2" t="n">
        <f aca="false">INDEX(AnnualGroup_Purchased_CY!$D$3:$D$67,MATCH($B4,AnnualGroup_Purchased_CY!$A$3:$A$67,0))</f>
        <v>4176.96</v>
      </c>
      <c r="F4" s="2" t="n">
        <f aca="false">INDEX(AnnualGroup_Purchased_CY!$E$3:$E$67,MATCH($B4,AnnualGroup_Purchased_CY!$A$3:$A$67,0))</f>
        <v>6192.82</v>
      </c>
      <c r="G4" s="2" t="n">
        <f aca="false">INDEX(AnnualGroup_Purchased_CY!$F$3:$F$67,MATCH($B4,AnnualGroup_Purchased_CY!$A$3:$A$67,0))</f>
        <v>12124.25</v>
      </c>
      <c r="H4" s="2" t="n">
        <f aca="false">INDEX(AnnualGroup_Purchased_CY!$G$3:$G$67,MATCH($B4,AnnualGroup_Purchased_CY!$A$3:$A$67,0))</f>
        <v>11663.02</v>
      </c>
      <c r="I4" s="2" t="n">
        <f aca="false">INDEX(AnnualGroup_Purchased_CY!$H$3:$H$67,MATCH($B4,AnnualGroup_Purchased_CY!$A$3:$A$67,0))</f>
        <v>3910.73</v>
      </c>
      <c r="J4" s="2" t="n">
        <f aca="false">INDEX(AnnualGroup_Purchased_CY!$I$3:$I$67,MATCH($B4,AnnualGroup_Purchased_CY!$A$3:$A$67,0))</f>
        <v>49847.43</v>
      </c>
    </row>
    <row r="5" customFormat="false" ht="15" hidden="false" customHeight="false" outlineLevel="0" collapsed="false">
      <c r="A5" s="0" t="n">
        <v>3</v>
      </c>
      <c r="B5" s="0" t="str">
        <f aca="false">INDEX(AnnualGroup_Purchased_CY!$A$3:$A$67,MATCH(A5,AnnualGroup_Purchased_CY!$J$3:$J$67,0))</f>
        <v>MAHARASHTRA</v>
      </c>
      <c r="C5" s="2" t="n">
        <f aca="false">INDEX(AnnualGroup_Purchased_CY!$B$3:$B$67,MATCH($B5,AnnualGroup_Purchased_CY!$A$3:$A$67,0))</f>
        <v>8058.03</v>
      </c>
      <c r="D5" s="2" t="n">
        <f aca="false">INDEX(AnnualGroup_Purchased_CY!$C$3:$C$67,MATCH($B5,AnnualGroup_Purchased_CY!$A$3:$A$67,0))</f>
        <v>5669.74</v>
      </c>
      <c r="E5" s="2" t="n">
        <f aca="false">INDEX(AnnualGroup_Purchased_CY!$D$3:$D$67,MATCH($B5,AnnualGroup_Purchased_CY!$A$3:$A$67,0))</f>
        <v>3696.3</v>
      </c>
      <c r="F5" s="2" t="n">
        <f aca="false">INDEX(AnnualGroup_Purchased_CY!$E$3:$E$67,MATCH($B5,AnnualGroup_Purchased_CY!$A$3:$A$67,0))</f>
        <v>5404.13</v>
      </c>
      <c r="G5" s="2" t="n">
        <f aca="false">INDEX(AnnualGroup_Purchased_CY!$F$3:$F$67,MATCH($B5,AnnualGroup_Purchased_CY!$A$3:$A$67,0))</f>
        <v>3837.63</v>
      </c>
      <c r="H5" s="2" t="n">
        <f aca="false">INDEX(AnnualGroup_Purchased_CY!$G$3:$G$67,MATCH($B5,AnnualGroup_Purchased_CY!$A$3:$A$67,0))</f>
        <v>6583.13</v>
      </c>
      <c r="I5" s="2" t="n">
        <f aca="false">INDEX(AnnualGroup_Purchased_CY!$H$3:$H$67,MATCH($B5,AnnualGroup_Purchased_CY!$A$3:$A$67,0))</f>
        <v>1175.37</v>
      </c>
      <c r="J5" s="2" t="n">
        <f aca="false">INDEX(AnnualGroup_Purchased_CY!$I$3:$I$67,MATCH($B5,AnnualGroup_Purchased_CY!$A$3:$A$67,0))</f>
        <v>34424.33</v>
      </c>
    </row>
    <row r="6" customFormat="false" ht="15" hidden="false" customHeight="false" outlineLevel="0" collapsed="false">
      <c r="A6" s="0" t="n">
        <v>4</v>
      </c>
      <c r="B6" s="0" t="str">
        <f aca="false">INDEX(AnnualGroup_Purchased_CY!$A$3:$A$67,MATCH(A6,AnnualGroup_Purchased_CY!$J$3:$J$67,0))</f>
        <v>ANDHRA PRADESH</v>
      </c>
      <c r="C6" s="2" t="n">
        <f aca="false">INDEX(AnnualGroup_Purchased_CY!$B$3:$B$67,MATCH($B6,AnnualGroup_Purchased_CY!$A$3:$A$67,0))</f>
        <v>7046.25</v>
      </c>
      <c r="D6" s="2" t="n">
        <f aca="false">INDEX(AnnualGroup_Purchased_CY!$C$3:$C$67,MATCH($B6,AnnualGroup_Purchased_CY!$A$3:$A$67,0))</f>
        <v>8888.06</v>
      </c>
      <c r="E6" s="2" t="n">
        <f aca="false">INDEX(AnnualGroup_Purchased_CY!$D$3:$D$67,MATCH($B6,AnnualGroup_Purchased_CY!$A$3:$A$67,0))</f>
        <v>5392.83</v>
      </c>
      <c r="F6" s="2" t="n">
        <f aca="false">INDEX(AnnualGroup_Purchased_CY!$E$3:$E$67,MATCH($B6,AnnualGroup_Purchased_CY!$A$3:$A$67,0))</f>
        <v>4236.12</v>
      </c>
      <c r="G6" s="2" t="n">
        <f aca="false">INDEX(AnnualGroup_Purchased_CY!$F$3:$F$67,MATCH($B6,AnnualGroup_Purchased_CY!$A$3:$A$67,0))</f>
        <v>2658.28</v>
      </c>
      <c r="H6" s="2" t="n">
        <f aca="false">INDEX(AnnualGroup_Purchased_CY!$G$3:$G$67,MATCH($B6,AnnualGroup_Purchased_CY!$A$3:$A$67,0))</f>
        <v>2468.6</v>
      </c>
      <c r="I6" s="2" t="n">
        <f aca="false">INDEX(AnnualGroup_Purchased_CY!$H$3:$H$67,MATCH($B6,AnnualGroup_Purchased_CY!$A$3:$A$67,0))</f>
        <v>510.45</v>
      </c>
      <c r="J6" s="2" t="n">
        <f aca="false">INDEX(AnnualGroup_Purchased_CY!$I$3:$I$67,MATCH($B6,AnnualGroup_Purchased_CY!$A$3:$A$67,0))</f>
        <v>31200.59</v>
      </c>
    </row>
    <row r="7" customFormat="false" ht="15" hidden="false" customHeight="false" outlineLevel="0" collapsed="false">
      <c r="A7" s="0" t="n">
        <v>5</v>
      </c>
      <c r="B7" s="0" t="str">
        <f aca="false">INDEX(AnnualGroup_Purchased_CY!$A$3:$A$67,MATCH(A7,AnnualGroup_Purchased_CY!$J$3:$J$67,0))</f>
        <v>TAMIL NADU</v>
      </c>
      <c r="C7" s="2" t="n">
        <f aca="false">INDEX(AnnualGroup_Purchased_CY!$B$3:$B$67,MATCH($B7,AnnualGroup_Purchased_CY!$A$3:$A$67,0))</f>
        <v>3964.36</v>
      </c>
      <c r="D7" s="2" t="n">
        <f aca="false">INDEX(AnnualGroup_Purchased_CY!$C$3:$C$67,MATCH($B7,AnnualGroup_Purchased_CY!$A$3:$A$67,0))</f>
        <v>5088.41</v>
      </c>
      <c r="E7" s="2" t="n">
        <f aca="false">INDEX(AnnualGroup_Purchased_CY!$D$3:$D$67,MATCH($B7,AnnualGroup_Purchased_CY!$A$3:$A$67,0))</f>
        <v>4127.47</v>
      </c>
      <c r="F7" s="2" t="n">
        <f aca="false">INDEX(AnnualGroup_Purchased_CY!$E$3:$E$67,MATCH($B7,AnnualGroup_Purchased_CY!$A$3:$A$67,0))</f>
        <v>1900.91</v>
      </c>
      <c r="G7" s="2" t="n">
        <f aca="false">INDEX(AnnualGroup_Purchased_CY!$F$3:$F$67,MATCH($B7,AnnualGroup_Purchased_CY!$A$3:$A$67,0))</f>
        <v>2592.55</v>
      </c>
      <c r="H7" s="2" t="n">
        <f aca="false">INDEX(AnnualGroup_Purchased_CY!$G$3:$G$67,MATCH($B7,AnnualGroup_Purchased_CY!$A$3:$A$67,0))</f>
        <v>2623.29</v>
      </c>
      <c r="I7" s="2" t="n">
        <f aca="false">INDEX(AnnualGroup_Purchased_CY!$H$3:$H$67,MATCH($B7,AnnualGroup_Purchased_CY!$A$3:$A$67,0))</f>
        <v>605.46</v>
      </c>
      <c r="J7" s="2" t="n">
        <f aca="false">INDEX(AnnualGroup_Purchased_CY!$I$3:$I$67,MATCH($B7,AnnualGroup_Purchased_CY!$A$3:$A$67,0))</f>
        <v>20902.45</v>
      </c>
    </row>
    <row r="8" customFormat="false" ht="15" hidden="false" customHeight="false" outlineLevel="0" collapsed="false">
      <c r="A8" s="0" t="n">
        <v>6</v>
      </c>
      <c r="B8" s="0" t="str">
        <f aca="false">INDEX(AnnualGroup_Purchased_CY!$A$3:$A$67,MATCH(A8,AnnualGroup_Purchased_CY!$J$3:$J$67,0))</f>
        <v>PUNJAB</v>
      </c>
      <c r="C8" s="2" t="n">
        <f aca="false">INDEX(AnnualGroup_Purchased_CY!$B$3:$B$67,MATCH($B8,AnnualGroup_Purchased_CY!$A$3:$A$67,0))</f>
        <v>3537.9</v>
      </c>
      <c r="D8" s="2" t="n">
        <f aca="false">INDEX(AnnualGroup_Purchased_CY!$C$3:$C$67,MATCH($B8,AnnualGroup_Purchased_CY!$A$3:$A$67,0))</f>
        <v>4809.92</v>
      </c>
      <c r="E8" s="2" t="n">
        <f aca="false">INDEX(AnnualGroup_Purchased_CY!$D$3:$D$67,MATCH($B8,AnnualGroup_Purchased_CY!$A$3:$A$67,0))</f>
        <v>2826.62</v>
      </c>
      <c r="F8" s="2" t="n">
        <f aca="false">INDEX(AnnualGroup_Purchased_CY!$E$3:$E$67,MATCH($B8,AnnualGroup_Purchased_CY!$A$3:$A$67,0))</f>
        <v>2983.87</v>
      </c>
      <c r="G8" s="2" t="n">
        <f aca="false">INDEX(AnnualGroup_Purchased_CY!$F$3:$F$67,MATCH($B8,AnnualGroup_Purchased_CY!$A$3:$A$67,0))</f>
        <v>3205.87</v>
      </c>
      <c r="H8" s="2" t="n">
        <f aca="false">INDEX(AnnualGroup_Purchased_CY!$G$3:$G$67,MATCH($B8,AnnualGroup_Purchased_CY!$A$3:$A$67,0))</f>
        <v>1736.26</v>
      </c>
      <c r="I8" s="2" t="n">
        <f aca="false">INDEX(AnnualGroup_Purchased_CY!$H$3:$H$67,MATCH($B8,AnnualGroup_Purchased_CY!$A$3:$A$67,0))</f>
        <v>495.2</v>
      </c>
      <c r="J8" s="2" t="n">
        <f aca="false">INDEX(AnnualGroup_Purchased_CY!$I$3:$I$67,MATCH($B8,AnnualGroup_Purchased_CY!$A$3:$A$67,0))</f>
        <v>19595.64</v>
      </c>
    </row>
    <row r="9" customFormat="false" ht="15" hidden="false" customHeight="false" outlineLevel="0" collapsed="false">
      <c r="A9" s="0" t="n">
        <v>7</v>
      </c>
      <c r="B9" s="0" t="str">
        <f aca="false">INDEX(AnnualGroup_Purchased_CY!$A$3:$A$67,MATCH(A9,AnnualGroup_Purchased_CY!$J$3:$J$67,0))</f>
        <v>UTTAR PRADESH</v>
      </c>
      <c r="C9" s="2" t="n">
        <f aca="false">INDEX(AnnualGroup_Purchased_CY!$B$3:$B$67,MATCH($B9,AnnualGroup_Purchased_CY!$A$3:$A$67,0))</f>
        <v>2290.11</v>
      </c>
      <c r="D9" s="2" t="n">
        <f aca="false">INDEX(AnnualGroup_Purchased_CY!$C$3:$C$67,MATCH($B9,AnnualGroup_Purchased_CY!$A$3:$A$67,0))</f>
        <v>2164.85</v>
      </c>
      <c r="E9" s="2" t="n">
        <f aca="false">INDEX(AnnualGroup_Purchased_CY!$D$3:$D$67,MATCH($B9,AnnualGroup_Purchased_CY!$A$3:$A$67,0))</f>
        <v>3380.9</v>
      </c>
      <c r="F9" s="2" t="n">
        <f aca="false">INDEX(AnnualGroup_Purchased_CY!$E$3:$E$67,MATCH($B9,AnnualGroup_Purchased_CY!$A$3:$A$67,0))</f>
        <v>2878.16</v>
      </c>
      <c r="G9" s="2" t="n">
        <f aca="false">INDEX(AnnualGroup_Purchased_CY!$F$3:$F$67,MATCH($B9,AnnualGroup_Purchased_CY!$A$3:$A$67,0))</f>
        <v>3725.9</v>
      </c>
      <c r="H9" s="2" t="n">
        <f aca="false">INDEX(AnnualGroup_Purchased_CY!$G$3:$G$67,MATCH($B9,AnnualGroup_Purchased_CY!$A$3:$A$67,0))</f>
        <v>3283.13</v>
      </c>
      <c r="I9" s="2" t="n">
        <f aca="false">INDEX(AnnualGroup_Purchased_CY!$H$3:$H$67,MATCH($B9,AnnualGroup_Purchased_CY!$A$3:$A$67,0))</f>
        <v>791.95</v>
      </c>
      <c r="J9" s="2" t="n">
        <f aca="false">INDEX(AnnualGroup_Purchased_CY!$I$3:$I$67,MATCH($B9,AnnualGroup_Purchased_CY!$A$3:$A$67,0))</f>
        <v>18515</v>
      </c>
    </row>
    <row r="10" customFormat="false" ht="15" hidden="false" customHeight="false" outlineLevel="0" collapsed="false">
      <c r="A10" s="0" t="n">
        <v>8</v>
      </c>
      <c r="B10" s="0" t="str">
        <f aca="false">INDEX(AnnualGroup_Purchased_CY!$A$3:$A$67,MATCH(A10,AnnualGroup_Purchased_CY!$J$3:$J$67,0))</f>
        <v>WEST BENGAL</v>
      </c>
      <c r="C10" s="2" t="n">
        <f aca="false">INDEX(AnnualGroup_Purchased_CY!$B$3:$B$67,MATCH($B10,AnnualGroup_Purchased_CY!$A$3:$A$67,0))</f>
        <v>507.71</v>
      </c>
      <c r="D10" s="2" t="n">
        <f aca="false">INDEX(AnnualGroup_Purchased_CY!$C$3:$C$67,MATCH($B10,AnnualGroup_Purchased_CY!$A$3:$A$67,0))</f>
        <v>344.61</v>
      </c>
      <c r="E10" s="2" t="n">
        <f aca="false">INDEX(AnnualGroup_Purchased_CY!$D$3:$D$67,MATCH($B10,AnnualGroup_Purchased_CY!$A$3:$A$67,0))</f>
        <v>2192.79</v>
      </c>
      <c r="F10" s="2" t="n">
        <f aca="false">INDEX(AnnualGroup_Purchased_CY!$E$3:$E$67,MATCH($B10,AnnualGroup_Purchased_CY!$A$3:$A$67,0))</f>
        <v>4423.75</v>
      </c>
      <c r="G10" s="2" t="n">
        <f aca="false">INDEX(AnnualGroup_Purchased_CY!$F$3:$F$67,MATCH($B10,AnnualGroup_Purchased_CY!$A$3:$A$67,0))</f>
        <v>1827.2</v>
      </c>
      <c r="H10" s="2" t="n">
        <f aca="false">INDEX(AnnualGroup_Purchased_CY!$G$3:$G$67,MATCH($B10,AnnualGroup_Purchased_CY!$A$3:$A$67,0))</f>
        <v>5582.47</v>
      </c>
      <c r="I10" s="2" t="n">
        <f aca="false">INDEX(AnnualGroup_Purchased_CY!$H$3:$H$67,MATCH($B10,AnnualGroup_Purchased_CY!$A$3:$A$67,0))</f>
        <v>2049.72</v>
      </c>
      <c r="J10" s="2" t="n">
        <f aca="false">INDEX(AnnualGroup_Purchased_CY!$I$3:$I$67,MATCH($B10,AnnualGroup_Purchased_CY!$A$3:$A$67,0))</f>
        <v>16928.25</v>
      </c>
    </row>
    <row r="11" customFormat="false" ht="15" hidden="false" customHeight="false" outlineLevel="0" collapsed="false">
      <c r="A11" s="0" t="n">
        <v>9</v>
      </c>
      <c r="B11" s="0" t="str">
        <f aca="false">INDEX(AnnualGroup_Purchased_CY!$A$3:$A$67,MATCH(A11,AnnualGroup_Purchased_CY!$J$3:$J$67,0))</f>
        <v>RAJASTHAN</v>
      </c>
      <c r="C11" s="2" t="n">
        <f aca="false">INDEX(AnnualGroup_Purchased_CY!$B$3:$B$67,MATCH($B11,AnnualGroup_Purchased_CY!$A$3:$A$67,0))</f>
        <v>2479.18</v>
      </c>
      <c r="D11" s="2" t="n">
        <f aca="false">INDEX(AnnualGroup_Purchased_CY!$C$3:$C$67,MATCH($B11,AnnualGroup_Purchased_CY!$A$3:$A$67,0))</f>
        <v>2777.86</v>
      </c>
      <c r="E11" s="2" t="n">
        <f aca="false">INDEX(AnnualGroup_Purchased_CY!$D$3:$D$67,MATCH($B11,AnnualGroup_Purchased_CY!$A$3:$A$67,0))</f>
        <v>3193.04</v>
      </c>
      <c r="F11" s="2" t="n">
        <f aca="false">INDEX(AnnualGroup_Purchased_CY!$E$3:$E$67,MATCH($B11,AnnualGroup_Purchased_CY!$A$3:$A$67,0))</f>
        <v>2236.65</v>
      </c>
      <c r="G11" s="2" t="n">
        <f aca="false">INDEX(AnnualGroup_Purchased_CY!$F$3:$F$67,MATCH($B11,AnnualGroup_Purchased_CY!$A$3:$A$67,0))</f>
        <v>3538.04</v>
      </c>
      <c r="H11" s="2" t="n">
        <f aca="false">INDEX(AnnualGroup_Purchased_CY!$G$3:$G$67,MATCH($B11,AnnualGroup_Purchased_CY!$A$3:$A$67,0))</f>
        <v>1207.8</v>
      </c>
      <c r="I11" s="2" t="n">
        <f aca="false">INDEX(AnnualGroup_Purchased_CY!$H$3:$H$67,MATCH($B11,AnnualGroup_Purchased_CY!$A$3:$A$67,0))</f>
        <v>467.3</v>
      </c>
      <c r="J11" s="2" t="n">
        <f aca="false">INDEX(AnnualGroup_Purchased_CY!$I$3:$I$67,MATCH($B11,AnnualGroup_Purchased_CY!$A$3:$A$67,0))</f>
        <v>15899.87</v>
      </c>
    </row>
    <row r="12" customFormat="false" ht="15" hidden="false" customHeight="false" outlineLevel="0" collapsed="false">
      <c r="A12" s="0" t="n">
        <v>10</v>
      </c>
      <c r="B12" s="0" t="str">
        <f aca="false">INDEX(AnnualGroup_Purchased_CY!$A$3:$A$67,MATCH(A12,AnnualGroup_Purchased_CY!$J$3:$J$67,0))</f>
        <v>HARYANA</v>
      </c>
      <c r="C12" s="2" t="n">
        <f aca="false">INDEX(AnnualGroup_Purchased_CY!$B$3:$B$67,MATCH($B12,AnnualGroup_Purchased_CY!$A$3:$A$67,0))</f>
        <v>2721.12</v>
      </c>
      <c r="D12" s="2" t="n">
        <f aca="false">INDEX(AnnualGroup_Purchased_CY!$C$3:$C$67,MATCH($B12,AnnualGroup_Purchased_CY!$A$3:$A$67,0))</f>
        <v>3040.68</v>
      </c>
      <c r="E12" s="2" t="n">
        <f aca="false">INDEX(AnnualGroup_Purchased_CY!$D$3:$D$67,MATCH($B12,AnnualGroup_Purchased_CY!$A$3:$A$67,0))</f>
        <v>2667.27</v>
      </c>
      <c r="F12" s="2" t="n">
        <f aca="false">INDEX(AnnualGroup_Purchased_CY!$E$3:$E$67,MATCH($B12,AnnualGroup_Purchased_CY!$A$3:$A$67,0))</f>
        <v>991.87</v>
      </c>
      <c r="G12" s="2" t="n">
        <f aca="false">INDEX(AnnualGroup_Purchased_CY!$F$3:$F$67,MATCH($B12,AnnualGroup_Purchased_CY!$A$3:$A$67,0))</f>
        <v>1288.51</v>
      </c>
      <c r="H12" s="2" t="n">
        <f aca="false">INDEX(AnnualGroup_Purchased_CY!$G$3:$G$67,MATCH($B12,AnnualGroup_Purchased_CY!$A$3:$A$67,0))</f>
        <v>396.78</v>
      </c>
      <c r="I12" s="2" t="n">
        <f aca="false">INDEX(AnnualGroup_Purchased_CY!$H$3:$H$67,MATCH($B12,AnnualGroup_Purchased_CY!$A$3:$A$67,0))</f>
        <v>87.07</v>
      </c>
      <c r="J12" s="2" t="n">
        <f aca="false">INDEX(AnnualGroup_Purchased_CY!$I$3:$I$67,MATCH($B12,AnnualGroup_Purchased_CY!$A$3:$A$67,0))</f>
        <v>11193.3</v>
      </c>
    </row>
    <row r="13" customFormat="false" ht="15" hidden="false" customHeight="false" outlineLevel="0" collapsed="false">
      <c r="A13" s="0" t="n">
        <v>11</v>
      </c>
      <c r="B13" s="0" t="str">
        <f aca="false">INDEX(AnnualGroup_Purchased_CY!$A$3:$A$67,MATCH(A13,AnnualGroup_Purchased_CY!$J$3:$J$67,0))</f>
        <v>UTTARAKHAND</v>
      </c>
      <c r="C13" s="2" t="n">
        <f aca="false">INDEX(AnnualGroup_Purchased_CY!$B$3:$B$67,MATCH($B13,AnnualGroup_Purchased_CY!$A$3:$A$67,0))</f>
        <v>1754.74</v>
      </c>
      <c r="D13" s="2" t="n">
        <f aca="false">INDEX(AnnualGroup_Purchased_CY!$C$3:$C$67,MATCH($B13,AnnualGroup_Purchased_CY!$A$3:$A$67,0))</f>
        <v>1363.74</v>
      </c>
      <c r="E13" s="2" t="n">
        <f aca="false">INDEX(AnnualGroup_Purchased_CY!$D$3:$D$67,MATCH($B13,AnnualGroup_Purchased_CY!$A$3:$A$67,0))</f>
        <v>1514.38</v>
      </c>
      <c r="F13" s="2" t="n">
        <f aca="false">INDEX(AnnualGroup_Purchased_CY!$E$3:$E$67,MATCH($B13,AnnualGroup_Purchased_CY!$A$3:$A$67,0))</f>
        <v>1345.48</v>
      </c>
      <c r="G13" s="2" t="n">
        <f aca="false">INDEX(AnnualGroup_Purchased_CY!$F$3:$F$67,MATCH($B13,AnnualGroup_Purchased_CY!$A$3:$A$67,0))</f>
        <v>2141.38</v>
      </c>
      <c r="H13" s="2" t="n">
        <f aca="false">INDEX(AnnualGroup_Purchased_CY!$G$3:$G$67,MATCH($B13,AnnualGroup_Purchased_CY!$A$3:$A$67,0))</f>
        <v>1434.15</v>
      </c>
      <c r="I13" s="2" t="n">
        <f aca="false">INDEX(AnnualGroup_Purchased_CY!$H$3:$H$67,MATCH($B13,AnnualGroup_Purchased_CY!$A$3:$A$67,0))</f>
        <v>665.29</v>
      </c>
      <c r="J13" s="2" t="n">
        <f aca="false">INDEX(AnnualGroup_Purchased_CY!$I$3:$I$67,MATCH($B13,AnnualGroup_Purchased_CY!$A$3:$A$67,0))</f>
        <v>10219.16</v>
      </c>
    </row>
    <row r="14" customFormat="false" ht="15" hidden="false" customHeight="false" outlineLevel="0" collapsed="false">
      <c r="A14" s="0" t="n">
        <v>12</v>
      </c>
      <c r="B14" s="0" t="str">
        <f aca="false">INDEX(AnnualGroup_Purchased_CY!$A$3:$A$67,MATCH(A14,AnnualGroup_Purchased_CY!$J$3:$J$67,0))</f>
        <v>JAMMU &amp; KASHMIR</v>
      </c>
      <c r="C14" s="2" t="n">
        <f aca="false">INDEX(AnnualGroup_Purchased_CY!$B$3:$B$67,MATCH($B14,AnnualGroup_Purchased_CY!$A$3:$A$67,0))</f>
        <v>1481.93</v>
      </c>
      <c r="D14" s="2" t="n">
        <f aca="false">INDEX(AnnualGroup_Purchased_CY!$C$3:$C$67,MATCH($B14,AnnualGroup_Purchased_CY!$A$3:$A$67,0))</f>
        <v>1844.08</v>
      </c>
      <c r="E14" s="2" t="n">
        <f aca="false">INDEX(AnnualGroup_Purchased_CY!$D$3:$D$67,MATCH($B14,AnnualGroup_Purchased_CY!$A$3:$A$67,0))</f>
        <v>2117.7</v>
      </c>
      <c r="F14" s="2" t="n">
        <f aca="false">INDEX(AnnualGroup_Purchased_CY!$E$3:$E$67,MATCH($B14,AnnualGroup_Purchased_CY!$A$3:$A$67,0))</f>
        <v>2535.13</v>
      </c>
      <c r="G14" s="2" t="n">
        <f aca="false">INDEX(AnnualGroup_Purchased_CY!$F$3:$F$67,MATCH($B14,AnnualGroup_Purchased_CY!$A$3:$A$67,0))</f>
        <v>1542.73</v>
      </c>
      <c r="H14" s="2" t="n">
        <f aca="false">INDEX(AnnualGroup_Purchased_CY!$G$3:$G$67,MATCH($B14,AnnualGroup_Purchased_CY!$A$3:$A$67,0))</f>
        <v>294.33</v>
      </c>
      <c r="I14" s="2" t="n">
        <f aca="false">INDEX(AnnualGroup_Purchased_CY!$H$3:$H$67,MATCH($B14,AnnualGroup_Purchased_CY!$A$3:$A$67,0))</f>
        <v>65.76</v>
      </c>
      <c r="J14" s="2" t="n">
        <f aca="false">INDEX(AnnualGroup_Purchased_CY!$I$3:$I$67,MATCH($B14,AnnualGroup_Purchased_CY!$A$3:$A$67,0))</f>
        <v>9881.66</v>
      </c>
    </row>
    <row r="15" customFormat="false" ht="15" hidden="false" customHeight="false" outlineLevel="0" collapsed="false">
      <c r="A15" s="0" t="n">
        <v>13</v>
      </c>
      <c r="B15" s="0" t="str">
        <f aca="false">INDEX(AnnualGroup_Purchased_CY!$A$3:$A$67,MATCH(A15,AnnualGroup_Purchased_CY!$J$3:$J$67,0))</f>
        <v>DELHI</v>
      </c>
      <c r="C15" s="2" t="n">
        <f aca="false">INDEX(AnnualGroup_Purchased_CY!$B$3:$B$67,MATCH($B15,AnnualGroup_Purchased_CY!$A$3:$A$67,0))</f>
        <v>2116.35</v>
      </c>
      <c r="D15" s="2" t="n">
        <f aca="false">INDEX(AnnualGroup_Purchased_CY!$C$3:$C$67,MATCH($B15,AnnualGroup_Purchased_CY!$A$3:$A$67,0))</f>
        <v>975.24</v>
      </c>
      <c r="E15" s="2" t="n">
        <f aca="false">INDEX(AnnualGroup_Purchased_CY!$D$3:$D$67,MATCH($B15,AnnualGroup_Purchased_CY!$A$3:$A$67,0))</f>
        <v>672.61</v>
      </c>
      <c r="F15" s="2" t="n">
        <f aca="false">INDEX(AnnualGroup_Purchased_CY!$E$3:$E$67,MATCH($B15,AnnualGroup_Purchased_CY!$A$3:$A$67,0))</f>
        <v>315.84</v>
      </c>
      <c r="G15" s="2" t="n">
        <f aca="false">INDEX(AnnualGroup_Purchased_CY!$F$3:$F$67,MATCH($B15,AnnualGroup_Purchased_CY!$A$3:$A$67,0))</f>
        <v>973.99</v>
      </c>
      <c r="H15" s="2" t="n">
        <f aca="false">INDEX(AnnualGroup_Purchased_CY!$G$3:$G$67,MATCH($B15,AnnualGroup_Purchased_CY!$A$3:$A$67,0))</f>
        <v>1117.92</v>
      </c>
      <c r="I15" s="2" t="n">
        <f aca="false">INDEX(AnnualGroup_Purchased_CY!$H$3:$H$67,MATCH($B15,AnnualGroup_Purchased_CY!$A$3:$A$67,0))</f>
        <v>349.17</v>
      </c>
      <c r="J15" s="2" t="n">
        <f aca="false">INDEX(AnnualGroup_Purchased_CY!$I$3:$I$67,MATCH($B15,AnnualGroup_Purchased_CY!$A$3:$A$67,0))</f>
        <v>6521.12</v>
      </c>
    </row>
    <row r="16" customFormat="false" ht="15" hidden="false" customHeight="false" outlineLevel="0" collapsed="false">
      <c r="A16" s="0" t="n">
        <v>14</v>
      </c>
      <c r="B16" s="0" t="str">
        <f aca="false">INDEX(AnnualGroup_Purchased_CY!$A$3:$A$67,MATCH(A16,AnnualGroup_Purchased_CY!$J$3:$J$67,0))</f>
        <v>DNH &amp; DD (UT)</v>
      </c>
      <c r="C16" s="2" t="n">
        <f aca="false">INDEX(AnnualGroup_Purchased_CY!$B$3:$B$67,MATCH($B16,AnnualGroup_Purchased_CY!$A$3:$A$67,0))</f>
        <v>709.96</v>
      </c>
      <c r="D16" s="2" t="n">
        <f aca="false">INDEX(AnnualGroup_Purchased_CY!$C$3:$C$67,MATCH($B16,AnnualGroup_Purchased_CY!$A$3:$A$67,0))</f>
        <v>708.7</v>
      </c>
      <c r="E16" s="2" t="n">
        <f aca="false">INDEX(AnnualGroup_Purchased_CY!$D$3:$D$67,MATCH($B16,AnnualGroup_Purchased_CY!$A$3:$A$67,0))</f>
        <v>1003.85</v>
      </c>
      <c r="F16" s="2" t="n">
        <f aca="false">INDEX(AnnualGroup_Purchased_CY!$E$3:$E$67,MATCH($B16,AnnualGroup_Purchased_CY!$A$3:$A$67,0))</f>
        <v>971.58</v>
      </c>
      <c r="G16" s="2" t="n">
        <f aca="false">INDEX(AnnualGroup_Purchased_CY!$F$3:$F$67,MATCH($B16,AnnualGroup_Purchased_CY!$A$3:$A$67,0))</f>
        <v>1697.12</v>
      </c>
      <c r="H16" s="2" t="n">
        <f aca="false">INDEX(AnnualGroup_Purchased_CY!$G$3:$G$67,MATCH($B16,AnnualGroup_Purchased_CY!$A$3:$A$67,0))</f>
        <v>1196.03</v>
      </c>
      <c r="I16" s="2" t="n">
        <f aca="false">INDEX(AnnualGroup_Purchased_CY!$H$3:$H$67,MATCH($B16,AnnualGroup_Purchased_CY!$A$3:$A$67,0))</f>
        <v>224.83</v>
      </c>
      <c r="J16" s="2" t="n">
        <f aca="false">INDEX(AnnualGroup_Purchased_CY!$I$3:$I$67,MATCH($B16,AnnualGroup_Purchased_CY!$A$3:$A$67,0))</f>
        <v>6512.07</v>
      </c>
    </row>
    <row r="17" customFormat="false" ht="15" hidden="false" customHeight="false" outlineLevel="0" collapsed="false">
      <c r="A17" s="0" t="n">
        <v>15</v>
      </c>
      <c r="B17" s="0" t="str">
        <f aca="false">INDEX(AnnualGroup_Purchased_CY!$A$3:$A$67,MATCH(A17,AnnualGroup_Purchased_CY!$J$3:$J$67,0))</f>
        <v>KARNATAKA</v>
      </c>
      <c r="C17" s="2" t="n">
        <f aca="false">INDEX(AnnualGroup_Purchased_CY!$B$3:$B$67,MATCH($B17,AnnualGroup_Purchased_CY!$A$3:$A$67,0))</f>
        <v>907.26</v>
      </c>
      <c r="D17" s="2" t="n">
        <f aca="false">INDEX(AnnualGroup_Purchased_CY!$C$3:$C$67,MATCH($B17,AnnualGroup_Purchased_CY!$A$3:$A$67,0))</f>
        <v>485.26</v>
      </c>
      <c r="E17" s="2" t="n">
        <f aca="false">INDEX(AnnualGroup_Purchased_CY!$D$3:$D$67,MATCH($B17,AnnualGroup_Purchased_CY!$A$3:$A$67,0))</f>
        <v>737.51</v>
      </c>
      <c r="F17" s="2" t="n">
        <f aca="false">INDEX(AnnualGroup_Purchased_CY!$E$3:$E$67,MATCH($B17,AnnualGroup_Purchased_CY!$A$3:$A$67,0))</f>
        <v>816.15</v>
      </c>
      <c r="G17" s="2" t="n">
        <f aca="false">INDEX(AnnualGroup_Purchased_CY!$F$3:$F$67,MATCH($B17,AnnualGroup_Purchased_CY!$A$3:$A$67,0))</f>
        <v>1013.63</v>
      </c>
      <c r="H17" s="2" t="n">
        <f aca="false">INDEX(AnnualGroup_Purchased_CY!$G$3:$G$67,MATCH($B17,AnnualGroup_Purchased_CY!$A$3:$A$67,0))</f>
        <v>1787.51</v>
      </c>
      <c r="I17" s="2" t="n">
        <f aca="false">INDEX(AnnualGroup_Purchased_CY!$H$3:$H$67,MATCH($B17,AnnualGroup_Purchased_CY!$A$3:$A$67,0))</f>
        <v>713.69</v>
      </c>
      <c r="J17" s="2" t="n">
        <f aca="false">INDEX(AnnualGroup_Purchased_CY!$I$3:$I$67,MATCH($B17,AnnualGroup_Purchased_CY!$A$3:$A$67,0))</f>
        <v>6461.01</v>
      </c>
    </row>
    <row r="18" customFormat="false" ht="15" hidden="false" customHeight="false" outlineLevel="0" collapsed="false">
      <c r="A18" s="0" t="n">
        <f aca="false">COUNTIF(AnnualGroup_Purchased_CY!$I$3:$I$67,"&gt;0")-15</f>
        <v>50</v>
      </c>
      <c r="B18" s="4" t="str">
        <f aca="false">"OTHERS ("&amp;A18&amp;" groups)"</f>
        <v>OTHERS (50 groups)</v>
      </c>
      <c r="C18" s="2" t="n">
        <f aca="false">C19-SUM(C3:C17)</f>
        <v>5781.65</v>
      </c>
      <c r="D18" s="2" t="n">
        <f aca="false">D19-SUM(D3:D17)</f>
        <v>6898.06999999999</v>
      </c>
      <c r="E18" s="2" t="n">
        <f aca="false">E19-SUM(E3:E17)</f>
        <v>6923.36</v>
      </c>
      <c r="F18" s="2" t="n">
        <f aca="false">F19-SUM(F3:F17)</f>
        <v>6744.746</v>
      </c>
      <c r="G18" s="2" t="n">
        <f aca="false">G19-SUM(G3:G17)</f>
        <v>8304.18</v>
      </c>
      <c r="H18" s="2" t="n">
        <f aca="false">H19-SUM(H3:H17)</f>
        <v>8207.154</v>
      </c>
      <c r="I18" s="2" t="n">
        <f aca="false">I19-SUM(I3:I17)</f>
        <v>4101</v>
      </c>
      <c r="J18" s="2" t="n">
        <f aca="false">J19-SUM(J3:J17)</f>
        <v>46960.16</v>
      </c>
    </row>
    <row r="19" customFormat="false" ht="15" hidden="false" customHeight="false" outlineLevel="0" collapsed="false">
      <c r="B19" s="4" t="s">
        <v>888</v>
      </c>
      <c r="C19" s="7" t="n">
        <f aca="false">AnnualGroup_Purchased_CY!B68</f>
        <v>56426.33</v>
      </c>
      <c r="D19" s="7" t="n">
        <f aca="false">AnnualGroup_Purchased_CY!C68</f>
        <v>65677.32</v>
      </c>
      <c r="E19" s="7" t="n">
        <f aca="false">AnnualGroup_Purchased_CY!D68</f>
        <v>53792.61</v>
      </c>
      <c r="F19" s="7" t="n">
        <f aca="false">AnnualGroup_Purchased_CY!E68</f>
        <v>52878.656</v>
      </c>
      <c r="G19" s="7" t="n">
        <f aca="false">AnnualGroup_Purchased_CY!F68</f>
        <v>59306.63</v>
      </c>
      <c r="H19" s="7" t="n">
        <f aca="false">AnnualGroup_Purchased_CY!G68</f>
        <v>60454.494</v>
      </c>
      <c r="I19" s="7" t="n">
        <f aca="false">AnnualGroup_Purchased_CY!H68</f>
        <v>19585.15</v>
      </c>
      <c r="J19" s="7" t="n">
        <f aca="false">AnnualGroup_Purchased_CY!I68</f>
        <v>368121.19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638</v>
      </c>
      <c r="C23" s="1" t="n">
        <v>2020</v>
      </c>
      <c r="D23" s="1" t="n">
        <v>2021</v>
      </c>
      <c r="E23" s="1" t="n">
        <v>2022</v>
      </c>
      <c r="F23" s="1" t="n">
        <v>2023</v>
      </c>
      <c r="G23" s="1" t="n">
        <v>2024</v>
      </c>
      <c r="H23" s="1" t="n">
        <v>2025</v>
      </c>
      <c r="I23" s="1" t="n">
        <v>2026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GUJARAT</v>
      </c>
      <c r="C24" s="3" t="n">
        <f aca="false">IF(C$19=0,0,C3/C$19*100)</f>
        <v>11.4502927977063</v>
      </c>
      <c r="D24" s="3" t="n">
        <f aca="false">IF(D$19=0,0,D3/D$19*100)</f>
        <v>23.5199152462372</v>
      </c>
      <c r="E24" s="3" t="n">
        <f aca="false">IF(E$19=0,0,E3/E$19*100)</f>
        <v>17.0451294332065</v>
      </c>
      <c r="F24" s="3" t="n">
        <f aca="false">IF(F$19=0,0,F3/F$19*100)</f>
        <v>16.8337296621155</v>
      </c>
      <c r="G24" s="3" t="n">
        <f aca="false">IF(G$19=0,0,G3/G$19*100)</f>
        <v>14.8977778707035</v>
      </c>
      <c r="H24" s="3" t="n">
        <f aca="false">IF(H$19=0,0,H3/H$19*100)</f>
        <v>17.9852965107937</v>
      </c>
      <c r="I24" s="3" t="n">
        <f aca="false">IF(I$19=0,0,I3/I$19*100)</f>
        <v>17.2179431865469</v>
      </c>
      <c r="J24" s="3" t="n">
        <f aca="false">IF(J$19=0,0,J3/J$19*100)</f>
        <v>17.1299973250657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TELANGANA</v>
      </c>
      <c r="C25" s="3" t="n">
        <f aca="false">IF(C$19=0,0,C4/C$19*100)</f>
        <v>11.7122626972195</v>
      </c>
      <c r="D25" s="3" t="n">
        <f aca="false">IF(D$19=0,0,D4/D$19*100)</f>
        <v>7.87311358015218</v>
      </c>
      <c r="E25" s="3" t="n">
        <f aca="false">IF(E$19=0,0,E4/E$19*100)</f>
        <v>7.76493276678711</v>
      </c>
      <c r="F25" s="3" t="n">
        <f aca="false">IF(F$19=0,0,F4/F$19*100)</f>
        <v>11.7113793512452</v>
      </c>
      <c r="G25" s="3" t="n">
        <f aca="false">IF(G$19=0,0,G4/G$19*100)</f>
        <v>20.443329860422</v>
      </c>
      <c r="H25" s="3" t="n">
        <f aca="false">IF(H$19=0,0,H4/H$19*100)</f>
        <v>19.2922299539882</v>
      </c>
      <c r="I25" s="3" t="n">
        <f aca="false">IF(I$19=0,0,I4/I$19*100)</f>
        <v>19.9678327712578</v>
      </c>
      <c r="J25" s="3" t="n">
        <f aca="false">IF(J$19=0,0,J4/J$19*100)</f>
        <v>13.5410379391635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MAHARASHTRA</v>
      </c>
      <c r="C26" s="3" t="n">
        <f aca="false">IF(C$19=0,0,C5/C$19*100)</f>
        <v>14.2806204124918</v>
      </c>
      <c r="D26" s="3" t="n">
        <f aca="false">IF(D$19=0,0,D5/D$19*100)</f>
        <v>8.63272131079648</v>
      </c>
      <c r="E26" s="3" t="n">
        <f aca="false">IF(E$19=0,0,E5/E$19*100)</f>
        <v>6.87138995486555</v>
      </c>
      <c r="F26" s="3" t="n">
        <f aca="false">IF(F$19=0,0,F5/F$19*100)</f>
        <v>10.2198701873209</v>
      </c>
      <c r="G26" s="3" t="n">
        <f aca="false">IF(G$19=0,0,G5/G$19*100)</f>
        <v>6.47082796645164</v>
      </c>
      <c r="H26" s="3" t="n">
        <f aca="false">IF(H$19=0,0,H5/H$19*100)</f>
        <v>10.8893972381937</v>
      </c>
      <c r="I26" s="3" t="n">
        <f aca="false">IF(I$19=0,0,I5/I$19*100)</f>
        <v>6.0013326423336</v>
      </c>
      <c r="J26" s="3" t="n">
        <f aca="false">IF(J$19=0,0,J5/J$19*100)</f>
        <v>9.35135790471611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ANDHRA PRADESH</v>
      </c>
      <c r="C27" s="3" t="n">
        <f aca="false">IF(C$19=0,0,C6/C$19*100)</f>
        <v>12.4875213397717</v>
      </c>
      <c r="D27" s="3" t="n">
        <f aca="false">IF(D$19=0,0,D6/D$19*100)</f>
        <v>13.5329212580538</v>
      </c>
      <c r="E27" s="3" t="n">
        <f aca="false">IF(E$19=0,0,E6/E$19*100)</f>
        <v>10.0252246544646</v>
      </c>
      <c r="F27" s="3" t="n">
        <f aca="false">IF(F$19=0,0,F6/F$19*100)</f>
        <v>8.01102055241343</v>
      </c>
      <c r="G27" s="3" t="n">
        <f aca="false">IF(G$19=0,0,G6/G$19*100)</f>
        <v>4.48226446183167</v>
      </c>
      <c r="H27" s="3" t="n">
        <f aca="false">IF(H$19=0,0,H6/H$19*100)</f>
        <v>4.08340197173762</v>
      </c>
      <c r="I27" s="3" t="n">
        <f aca="false">IF(I$19=0,0,I6/I$19*100)</f>
        <v>2.60631141451559</v>
      </c>
      <c r="J27" s="3" t="n">
        <f aca="false">IF(J$19=0,0,J6/J$19*100)</f>
        <v>8.47562999565442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TAMIL NADU</v>
      </c>
      <c r="C28" s="3" t="n">
        <f aca="false">IF(C$19=0,0,C7/C$19*100)</f>
        <v>7.02572717382116</v>
      </c>
      <c r="D28" s="3" t="n">
        <f aca="false">IF(D$19=0,0,D7/D$19*100)</f>
        <v>7.74759079694482</v>
      </c>
      <c r="E28" s="3" t="n">
        <f aca="false">IF(E$19=0,0,E7/E$19*100)</f>
        <v>7.67293128182477</v>
      </c>
      <c r="F28" s="3" t="n">
        <f aca="false">IF(F$19=0,0,F7/F$19*100)</f>
        <v>3.59485309157631</v>
      </c>
      <c r="G28" s="3" t="n">
        <f aca="false">IF(G$19=0,0,G7/G$19*100)</f>
        <v>4.37143368287829</v>
      </c>
      <c r="H28" s="3" t="n">
        <f aca="false">IF(H$19=0,0,H7/H$19*100)</f>
        <v>4.33928038501158</v>
      </c>
      <c r="I28" s="3" t="n">
        <f aca="false">IF(I$19=0,0,I7/I$19*100)</f>
        <v>3.09142385940368</v>
      </c>
      <c r="J28" s="3" t="n">
        <f aca="false">IF(J$19=0,0,J7/J$19*100)</f>
        <v>5.67814365698427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PUNJAB</v>
      </c>
      <c r="C29" s="3" t="n">
        <f aca="false">IF(C$19=0,0,C8/C$19*100)</f>
        <v>6.26994525428111</v>
      </c>
      <c r="D29" s="3" t="n">
        <f aca="false">IF(D$19=0,0,D8/D$19*100)</f>
        <v>7.32356314173599</v>
      </c>
      <c r="E29" s="3" t="n">
        <f aca="false">IF(E$19=0,0,E8/E$19*100)</f>
        <v>5.25466230398562</v>
      </c>
      <c r="F29" s="3" t="n">
        <f aca="false">IF(F$19=0,0,F8/F$19*100)</f>
        <v>5.64286278380449</v>
      </c>
      <c r="G29" s="3" t="n">
        <f aca="false">IF(G$19=0,0,G8/G$19*100)</f>
        <v>5.40558450210373</v>
      </c>
      <c r="H29" s="3" t="n">
        <f aca="false">IF(H$19=0,0,H8/H$19*100)</f>
        <v>2.87201146700525</v>
      </c>
      <c r="I29" s="3" t="n">
        <f aca="false">IF(I$19=0,0,I8/I$19*100)</f>
        <v>2.52844629732221</v>
      </c>
      <c r="J29" s="3" t="n">
        <f aca="false">IF(J$19=0,0,J8/J$19*100)</f>
        <v>5.32314915096303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UTTAR PRADESH</v>
      </c>
      <c r="C30" s="3" t="n">
        <f aca="false">IF(C$19=0,0,C9/C$19*100)</f>
        <v>4.05858399793146</v>
      </c>
      <c r="D30" s="3" t="n">
        <f aca="false">IF(D$19=0,0,D9/D$19*100)</f>
        <v>3.2961911356919</v>
      </c>
      <c r="E30" s="3" t="n">
        <f aca="false">IF(E$19=0,0,E9/E$19*100)</f>
        <v>6.28506406363253</v>
      </c>
      <c r="F30" s="3" t="n">
        <f aca="false">IF(F$19=0,0,F9/F$19*100)</f>
        <v>5.44295225657778</v>
      </c>
      <c r="G30" s="3" t="n">
        <f aca="false">IF(G$19=0,0,G9/G$19*100)</f>
        <v>6.28243418990423</v>
      </c>
      <c r="H30" s="3" t="n">
        <f aca="false">IF(H$19=0,0,H9/H$19*100)</f>
        <v>5.43074597564244</v>
      </c>
      <c r="I30" s="3" t="n">
        <f aca="false">IF(I$19=0,0,I9/I$19*100)</f>
        <v>4.04362488926559</v>
      </c>
      <c r="J30" s="3" t="n">
        <f aca="false">IF(J$19=0,0,J9/J$19*100)</f>
        <v>5.0295936509387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WEST BENGAL</v>
      </c>
      <c r="C31" s="3" t="n">
        <f aca="false">IF(C$19=0,0,C10/C$19*100)</f>
        <v>0.899774980935319</v>
      </c>
      <c r="D31" s="3" t="n">
        <f aca="false">IF(D$19=0,0,D10/D$19*100)</f>
        <v>0.524701677839473</v>
      </c>
      <c r="E31" s="3" t="n">
        <f aca="false">IF(E$19=0,0,E10/E$19*100)</f>
        <v>4.07637777754231</v>
      </c>
      <c r="F31" s="3" t="n">
        <f aca="false">IF(F$19=0,0,F10/F$19*100)</f>
        <v>8.36585180984933</v>
      </c>
      <c r="G31" s="3" t="n">
        <f aca="false">IF(G$19=0,0,G10/G$19*100)</f>
        <v>3.08093715660458</v>
      </c>
      <c r="H31" s="3" t="n">
        <f aca="false">IF(H$19=0,0,H10/H$19*100)</f>
        <v>9.23416876171356</v>
      </c>
      <c r="I31" s="3" t="n">
        <f aca="false">IF(I$19=0,0,I10/I$19*100)</f>
        <v>10.4656844599097</v>
      </c>
      <c r="J31" s="3" t="n">
        <f aca="false">IF(J$19=0,0,J10/J$19*100)</f>
        <v>4.59855353613303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RAJASTHAN</v>
      </c>
      <c r="C32" s="3" t="n">
        <f aca="false">IF(C$19=0,0,C11/C$19*100)</f>
        <v>4.39365806707613</v>
      </c>
      <c r="D32" s="3" t="n">
        <f aca="false">IF(D$19=0,0,D11/D$19*100)</f>
        <v>4.22955747889835</v>
      </c>
      <c r="E32" s="3" t="n">
        <f aca="false">IF(E$19=0,0,E11/E$19*100)</f>
        <v>5.93583393704079</v>
      </c>
      <c r="F32" s="3" t="n">
        <f aca="false">IF(F$19=0,0,F11/F$19*100)</f>
        <v>4.22977845730421</v>
      </c>
      <c r="G32" s="3" t="n">
        <f aca="false">IF(G$19=0,0,G11/G$19*100)</f>
        <v>5.9656736523387</v>
      </c>
      <c r="H32" s="3" t="n">
        <f aca="false">IF(H$19=0,0,H11/H$19*100)</f>
        <v>1.99786636209378</v>
      </c>
      <c r="I32" s="3" t="n">
        <f aca="false">IF(I$19=0,0,I11/I$19*100)</f>
        <v>2.38599142717824</v>
      </c>
      <c r="J32" s="3" t="n">
        <f aca="false">IF(J$19=0,0,J11/J$19*100)</f>
        <v>4.31919444789364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HARYANA</v>
      </c>
      <c r="C33" s="3" t="n">
        <f aca="false">IF(C$19=0,0,C12/C$19*100)</f>
        <v>4.82242952890964</v>
      </c>
      <c r="D33" s="3" t="n">
        <f aca="false">IF(D$19=0,0,D12/D$19*100)</f>
        <v>4.62972606068579</v>
      </c>
      <c r="E33" s="3" t="n">
        <f aca="false">IF(E$19=0,0,E12/E$19*100)</f>
        <v>4.9584320225399</v>
      </c>
      <c r="F33" s="3" t="n">
        <f aca="false">IF(F$19=0,0,F12/F$19*100)</f>
        <v>1.87574737149144</v>
      </c>
      <c r="G33" s="3" t="n">
        <f aca="false">IF(G$19=0,0,G12/G$19*100)</f>
        <v>2.17262387021485</v>
      </c>
      <c r="H33" s="3" t="n">
        <f aca="false">IF(H$19=0,0,H12/H$19*100)</f>
        <v>0.656328378168214</v>
      </c>
      <c r="I33" s="3" t="n">
        <f aca="false">IF(I$19=0,0,I12/I$19*100)</f>
        <v>0.44457152485429</v>
      </c>
      <c r="J33" s="3" t="n">
        <f aca="false">IF(J$19=0,0,J12/J$19*100)</f>
        <v>3.0406562577938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UTTARAKHAND</v>
      </c>
      <c r="C34" s="3" t="n">
        <f aca="false">IF(C$19=0,0,C13/C$19*100)</f>
        <v>3.10978934834146</v>
      </c>
      <c r="D34" s="3" t="n">
        <f aca="false">IF(D$19=0,0,D13/D$19*100)</f>
        <v>2.07642455569137</v>
      </c>
      <c r="E34" s="3" t="n">
        <f aca="false">IF(E$19=0,0,E13/E$19*100)</f>
        <v>2.81521941396783</v>
      </c>
      <c r="F34" s="3" t="n">
        <f aca="false">IF(F$19=0,0,F13/F$19*100)</f>
        <v>2.54446709084285</v>
      </c>
      <c r="G34" s="3" t="n">
        <f aca="false">IF(G$19=0,0,G13/G$19*100)</f>
        <v>3.6106924301718</v>
      </c>
      <c r="H34" s="3" t="n">
        <f aca="false">IF(H$19=0,0,H13/H$19*100)</f>
        <v>2.37228021460241</v>
      </c>
      <c r="I34" s="3" t="n">
        <f aca="false">IF(I$19=0,0,I13/I$19*100)</f>
        <v>3.39691041426795</v>
      </c>
      <c r="J34" s="3" t="n">
        <f aca="false">IF(J$19=0,0,J13/J$19*100)</f>
        <v>2.77603144768711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JAMMU &amp; KASHMIR</v>
      </c>
      <c r="C35" s="3" t="n">
        <f aca="false">IF(C$19=0,0,C14/C$19*100)</f>
        <v>2.62630938428921</v>
      </c>
      <c r="D35" s="3" t="n">
        <f aca="false">IF(D$19=0,0,D14/D$19*100)</f>
        <v>2.8077881375184</v>
      </c>
      <c r="E35" s="3" t="n">
        <f aca="false">IF(E$19=0,0,E14/E$19*100)</f>
        <v>3.93678611244184</v>
      </c>
      <c r="F35" s="3" t="n">
        <f aca="false">IF(F$19=0,0,F14/F$19*100)</f>
        <v>4.79424061004879</v>
      </c>
      <c r="G35" s="3" t="n">
        <f aca="false">IF(G$19=0,0,G14/G$19*100)</f>
        <v>2.60127746257037</v>
      </c>
      <c r="H35" s="3" t="n">
        <f aca="false">IF(H$19=0,0,H14/H$19*100)</f>
        <v>0.486862068517189</v>
      </c>
      <c r="I35" s="3" t="n">
        <f aca="false">IF(I$19=0,0,I14/I$19*100)</f>
        <v>0.335764597156519</v>
      </c>
      <c r="J35" s="3" t="n">
        <f aca="false">IF(J$19=0,0,J14/J$19*100)</f>
        <v>2.68434968386362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DELHI</v>
      </c>
      <c r="C36" s="3" t="n">
        <f aca="false">IF(C$19=0,0,C15/C$19*100)</f>
        <v>3.7506426521094</v>
      </c>
      <c r="D36" s="3" t="n">
        <f aca="false">IF(D$19=0,0,D15/D$19*100)</f>
        <v>1.48489615593328</v>
      </c>
      <c r="E36" s="3" t="n">
        <f aca="false">IF(E$19=0,0,E15/E$19*100)</f>
        <v>1.25037621338693</v>
      </c>
      <c r="F36" s="3" t="n">
        <f aca="false">IF(F$19=0,0,F15/F$19*100)</f>
        <v>0.597292034048672</v>
      </c>
      <c r="G36" s="3" t="n">
        <f aca="false">IF(G$19=0,0,G15/G$19*100)</f>
        <v>1.64229530492628</v>
      </c>
      <c r="H36" s="3" t="n">
        <f aca="false">IF(H$19=0,0,H15/H$19*100)</f>
        <v>1.84919255134283</v>
      </c>
      <c r="I36" s="3" t="n">
        <f aca="false">IF(I$19=0,0,I15/I$19*100)</f>
        <v>1.78283035871566</v>
      </c>
      <c r="J36" s="3" t="n">
        <f aca="false">IF(J$19=0,0,J15/J$19*100)</f>
        <v>1.77146009986548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DNH &amp; DD (UT)</v>
      </c>
      <c r="C37" s="3" t="n">
        <f aca="false">IF(C$19=0,0,C16/C$19*100)</f>
        <v>1.25820693991617</v>
      </c>
      <c r="D37" s="3" t="n">
        <f aca="false">IF(D$19=0,0,D16/D$19*100)</f>
        <v>1.07906351842615</v>
      </c>
      <c r="E37" s="3" t="n">
        <f aca="false">IF(E$19=0,0,E16/E$19*100)</f>
        <v>1.86614852858041</v>
      </c>
      <c r="F37" s="3" t="n">
        <f aca="false">IF(F$19=0,0,F16/F$19*100)</f>
        <v>1.83737650215618</v>
      </c>
      <c r="G37" s="3" t="n">
        <f aca="false">IF(G$19=0,0,G16/G$19*100)</f>
        <v>2.86160248862564</v>
      </c>
      <c r="H37" s="3" t="n">
        <f aca="false">IF(H$19=0,0,H16/H$19*100)</f>
        <v>1.97839717259068</v>
      </c>
      <c r="I37" s="3" t="n">
        <f aca="false">IF(I$19=0,0,I16/I$19*100)</f>
        <v>1.14796159335006</v>
      </c>
      <c r="J37" s="3" t="n">
        <f aca="false">IF(J$19=0,0,J16/J$19*100)</f>
        <v>1.76900167034666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KARNATAKA</v>
      </c>
      <c r="C38" s="3" t="n">
        <f aca="false">IF(C$19=0,0,C17/C$19*100)</f>
        <v>1.60786639854125</v>
      </c>
      <c r="D38" s="3" t="n">
        <f aca="false">IF(D$19=0,0,D17/D$19*100)</f>
        <v>0.738854752295009</v>
      </c>
      <c r="E38" s="3" t="n">
        <f aca="false">IF(E$19=0,0,E17/E$19*100)</f>
        <v>1.37102475600273</v>
      </c>
      <c r="F38" s="3" t="n">
        <f aca="false">IF(F$19=0,0,F17/F$19*100)</f>
        <v>1.54343937939724</v>
      </c>
      <c r="G38" s="3" t="n">
        <f aca="false">IF(G$19=0,0,G17/G$19*100)</f>
        <v>1.70913437502687</v>
      </c>
      <c r="H38" s="3" t="n">
        <f aca="false">IF(H$19=0,0,H17/H$19*100)</f>
        <v>2.95678597524942</v>
      </c>
      <c r="I38" s="3" t="n">
        <f aca="false">IF(I$19=0,0,I17/I$19*100)</f>
        <v>3.64403642555712</v>
      </c>
      <c r="J38" s="3" t="n">
        <f aca="false">IF(J$19=0,0,J17/J$19*100)</f>
        <v>1.75513123816643</v>
      </c>
    </row>
    <row r="39" customFormat="false" ht="15" hidden="false" customHeight="false" outlineLevel="0" collapsed="false">
      <c r="A39" s="0" t="n">
        <f aca="false">A18</f>
        <v>50</v>
      </c>
      <c r="B39" s="0" t="str">
        <f aca="false">B18</f>
        <v>OTHERS (50 groups)</v>
      </c>
      <c r="C39" s="3" t="n">
        <f aca="false">IF(C$19=0,0,C18/C$19*100)</f>
        <v>10.2463690266583</v>
      </c>
      <c r="D39" s="3" t="n">
        <f aca="false">IF(D$19=0,0,D18/D$19*100)</f>
        <v>10.5029711930998</v>
      </c>
      <c r="E39" s="3" t="n">
        <f aca="false">IF(E$19=0,0,E18/E$19*100)</f>
        <v>12.8704667797305</v>
      </c>
      <c r="F39" s="3" t="n">
        <f aca="false">IF(F$19=0,0,F18/F$19*100)</f>
        <v>12.7551388598076</v>
      </c>
      <c r="G39" s="3" t="n">
        <f aca="false">IF(G$19=0,0,G18/G$19*100)</f>
        <v>14.0021107252258</v>
      </c>
      <c r="H39" s="3" t="n">
        <f aca="false">IF(H$19=0,0,H18/H$19*100)</f>
        <v>13.5757550133494</v>
      </c>
      <c r="I39" s="3" t="n">
        <f aca="false">IF(I$19=0,0,I18/I$19*100)</f>
        <v>20.939334138365</v>
      </c>
      <c r="J39" s="3" t="n">
        <f aca="false">IF(J$19=0,0,J18/J$19*100)</f>
        <v>12.7567119947645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919</v>
      </c>
      <c r="B1" s="5" t="s">
        <v>920</v>
      </c>
    </row>
    <row r="2" customFormat="false" ht="28.35" hidden="false" customHeight="false" outlineLevel="0" collapsed="false">
      <c r="A2" s="1" t="s">
        <v>637</v>
      </c>
      <c r="B2" s="1" t="s">
        <v>921</v>
      </c>
      <c r="C2" s="1" t="s">
        <v>922</v>
      </c>
      <c r="D2" s="1" t="s">
        <v>923</v>
      </c>
      <c r="E2" s="1" t="s">
        <v>924</v>
      </c>
      <c r="F2" s="1" t="s">
        <v>925</v>
      </c>
      <c r="G2" s="1" t="s">
        <v>926</v>
      </c>
      <c r="H2" s="1" t="s">
        <v>927</v>
      </c>
      <c r="I2" s="1" t="s">
        <v>888</v>
      </c>
      <c r="J2" s="1" t="s">
        <v>889</v>
      </c>
      <c r="K2" s="1" t="s">
        <v>928</v>
      </c>
      <c r="L2" s="1" t="s">
        <v>929</v>
      </c>
      <c r="M2" s="1" t="s">
        <v>930</v>
      </c>
      <c r="N2" s="1" t="s">
        <v>931</v>
      </c>
      <c r="O2" s="1" t="s">
        <v>932</v>
      </c>
      <c r="P2" s="1" t="s">
        <v>933</v>
      </c>
      <c r="Q2" s="1" t="s">
        <v>934</v>
      </c>
    </row>
    <row r="3" customFormat="false" ht="15" hidden="false" customHeight="false" outlineLevel="0" collapsed="false">
      <c r="A3" s="0" t="s">
        <v>343</v>
      </c>
      <c r="B3" s="2" t="n">
        <f aca="false">ROUND(SUMIFS(Monthly_Sold!$H$2:$H$7864,Monthly_Sold!$F$2:$F$7864,$A3,Monthly_Sold!$C$2:$C$7864,B$2),4)</f>
        <v>0</v>
      </c>
      <c r="C3" s="2" t="n">
        <f aca="false">ROUND(SUMIFS(Monthly_Sold!$H$2:$H$7864,Monthly_Sold!$F$2:$F$7864,$A3,Monthly_Sold!$C$2:$C$7864,C$2),4)</f>
        <v>0</v>
      </c>
      <c r="D3" s="2" t="n">
        <f aca="false">ROUND(SUMIFS(Monthly_Sold!$H$2:$H$7864,Monthly_Sold!$F$2:$F$7864,$A3,Monthly_Sold!$C$2:$C$7864,D$2),4)</f>
        <v>0</v>
      </c>
      <c r="E3" s="2" t="n">
        <f aca="false">ROUND(SUMIFS(Monthly_Sold!$H$2:$H$7864,Monthly_Sold!$F$2:$F$7864,$A3,Monthly_Sold!$C$2:$C$7864,E$2),4)</f>
        <v>0</v>
      </c>
      <c r="F3" s="2" t="n">
        <f aca="false">ROUND(SUMIFS(Monthly_Sold!$H$2:$H$7864,Monthly_Sold!$F$2:$F$7864,$A3,Monthly_Sold!$C$2:$C$7864,F$2),4)</f>
        <v>0</v>
      </c>
      <c r="G3" s="2" t="n">
        <f aca="false">ROUND(SUMIFS(Monthly_Sold!$H$2:$H$7864,Monthly_Sold!$F$2:$F$7864,$A3,Monthly_Sold!$C$2:$C$7864,G$2),4)</f>
        <v>0</v>
      </c>
      <c r="H3" s="2" t="n">
        <f aca="false">ROUND(SUMIFS(Monthly_Sold!$H$2:$H$7864,Monthly_Sold!$F$2:$F$7864,$A3,Monthly_Sold!$C$2:$C$7864,H$2),4)</f>
        <v>92.03</v>
      </c>
      <c r="I3" s="2" t="n">
        <f aca="false">ROUND(SUM(B3:H3),4)</f>
        <v>92.03</v>
      </c>
      <c r="J3" s="6" t="n">
        <f aca="false">RANK(I3,$I$3:$I$304,0)+COUNTIF($I$3:I3,I3)-1</f>
        <v>121</v>
      </c>
      <c r="K3" s="6" t="n">
        <f aca="false">RANK(B3,$B$3:$B$304,0)+COUNTIF($B$3:B3,B3)-1</f>
        <v>71</v>
      </c>
      <c r="L3" s="6" t="n">
        <f aca="false">RANK(C3,$C$3:$C$304,0)+COUNTIF($C$3:C3,C3)-1</f>
        <v>87</v>
      </c>
      <c r="M3" s="6" t="n">
        <f aca="false">RANK(D3,$D$3:$D$304,0)+COUNTIF($D$3:D3,D3)-1</f>
        <v>101</v>
      </c>
      <c r="N3" s="6" t="n">
        <f aca="false">RANK(E3,$E$3:$E$304,0)+COUNTIF($E$3:E3,E3)-1</f>
        <v>101</v>
      </c>
      <c r="O3" s="6" t="n">
        <f aca="false">RANK(F3,$F$3:$F$304,0)+COUNTIF($F$3:F3,F3)-1</f>
        <v>114</v>
      </c>
      <c r="P3" s="6" t="n">
        <f aca="false">RANK(G3,$G$3:$G$304,0)+COUNTIF($G$3:G3,G3)-1</f>
        <v>196</v>
      </c>
      <c r="Q3" s="6" t="n">
        <f aca="false">RANK(H3,$H$3:$H$304,0)+COUNTIF($H$3:H3,H3)-1</f>
        <v>84</v>
      </c>
    </row>
    <row r="4" customFormat="false" ht="15" hidden="false" customHeight="false" outlineLevel="0" collapsed="false">
      <c r="A4" s="0" t="s">
        <v>107</v>
      </c>
      <c r="B4" s="2" t="n">
        <f aca="false">ROUND(SUMIFS(Monthly_Sold!$H$2:$H$7864,Monthly_Sold!$F$2:$F$7864,$A4,Monthly_Sold!$C$2:$C$7864,B$2),4)</f>
        <v>92.05</v>
      </c>
      <c r="C4" s="2" t="n">
        <f aca="false">ROUND(SUMIFS(Monthly_Sold!$H$2:$H$7864,Monthly_Sold!$F$2:$F$7864,$A4,Monthly_Sold!$C$2:$C$7864,C$2),4)</f>
        <v>294.73</v>
      </c>
      <c r="D4" s="2" t="n">
        <f aca="false">ROUND(SUMIFS(Monthly_Sold!$H$2:$H$7864,Monthly_Sold!$F$2:$F$7864,$A4,Monthly_Sold!$C$2:$C$7864,D$2),4)</f>
        <v>600.09</v>
      </c>
      <c r="E4" s="2" t="n">
        <f aca="false">ROUND(SUMIFS(Monthly_Sold!$H$2:$H$7864,Monthly_Sold!$F$2:$F$7864,$A4,Monthly_Sold!$C$2:$C$7864,E$2),4)</f>
        <v>579.13</v>
      </c>
      <c r="F4" s="2" t="n">
        <f aca="false">ROUND(SUMIFS(Monthly_Sold!$H$2:$H$7864,Monthly_Sold!$F$2:$F$7864,$A4,Monthly_Sold!$C$2:$C$7864,F$2),4)</f>
        <v>582.49</v>
      </c>
      <c r="G4" s="2" t="n">
        <f aca="false">ROUND(SUMIFS(Monthly_Sold!$H$2:$H$7864,Monthly_Sold!$F$2:$F$7864,$A4,Monthly_Sold!$C$2:$C$7864,G$2),4)</f>
        <v>486.6</v>
      </c>
      <c r="H4" s="2" t="n">
        <f aca="false">ROUND(SUMIFS(Monthly_Sold!$H$2:$H$7864,Monthly_Sold!$F$2:$F$7864,$A4,Monthly_Sold!$C$2:$C$7864,H$2),4)</f>
        <v>308.93</v>
      </c>
      <c r="I4" s="2" t="n">
        <f aca="false">ROUND(SUM(B4:H4),4)</f>
        <v>2944.02</v>
      </c>
      <c r="J4" s="6" t="n">
        <f aca="false">RANK(I4,$I$3:$I$304,0)+COUNTIF($I$3:I4,I4)-1</f>
        <v>31</v>
      </c>
      <c r="K4" s="6" t="n">
        <f aca="false">RANK(B4,$B$3:$B$304,0)+COUNTIF($B$3:B4,B4)-1</f>
        <v>33</v>
      </c>
      <c r="L4" s="6" t="n">
        <f aca="false">RANK(C4,$C$3:$C$304,0)+COUNTIF($C$3:C4,C4)-1</f>
        <v>47</v>
      </c>
      <c r="M4" s="6" t="n">
        <f aca="false">RANK(D4,$D$3:$D$304,0)+COUNTIF($D$3:D4,D4)-1</f>
        <v>25</v>
      </c>
      <c r="N4" s="6" t="n">
        <f aca="false">RANK(E4,$E$3:$E$304,0)+COUNTIF($E$3:E4,E4)-1</f>
        <v>27</v>
      </c>
      <c r="O4" s="6" t="n">
        <f aca="false">RANK(F4,$F$3:$F$304,0)+COUNTIF($F$3:F4,F4)-1</f>
        <v>29</v>
      </c>
      <c r="P4" s="6" t="n">
        <f aca="false">RANK(G4,$G$3:$G$304,0)+COUNTIF($G$3:G4,G4)-1</f>
        <v>31</v>
      </c>
      <c r="Q4" s="6" t="n">
        <f aca="false">RANK(H4,$H$3:$H$304,0)+COUNTIF($H$3:H4,H4)-1</f>
        <v>50</v>
      </c>
    </row>
    <row r="5" customFormat="false" ht="15" hidden="false" customHeight="false" outlineLevel="0" collapsed="false">
      <c r="A5" s="0" t="s">
        <v>609</v>
      </c>
      <c r="B5" s="2" t="n">
        <f aca="false">ROUND(SUMIFS(Monthly_Sold!$H$2:$H$7864,Monthly_Sold!$F$2:$F$7864,$A5,Monthly_Sold!$C$2:$C$7864,B$2),4)</f>
        <v>0</v>
      </c>
      <c r="C5" s="2" t="n">
        <f aca="false">ROUND(SUMIFS(Monthly_Sold!$H$2:$H$7864,Monthly_Sold!$F$2:$F$7864,$A5,Monthly_Sold!$C$2:$C$7864,C$2),4)</f>
        <v>0</v>
      </c>
      <c r="D5" s="2" t="n">
        <f aca="false">ROUND(SUMIFS(Monthly_Sold!$H$2:$H$7864,Monthly_Sold!$F$2:$F$7864,$A5,Monthly_Sold!$C$2:$C$7864,D$2),4)</f>
        <v>0</v>
      </c>
      <c r="E5" s="2" t="n">
        <f aca="false">ROUND(SUMIFS(Monthly_Sold!$H$2:$H$7864,Monthly_Sold!$F$2:$F$7864,$A5,Monthly_Sold!$C$2:$C$7864,E$2),4)</f>
        <v>0</v>
      </c>
      <c r="F5" s="2" t="n">
        <f aca="false">ROUND(SUMIFS(Monthly_Sold!$H$2:$H$7864,Monthly_Sold!$F$2:$F$7864,$A5,Monthly_Sold!$C$2:$C$7864,F$2),4)</f>
        <v>0</v>
      </c>
      <c r="G5" s="2" t="n">
        <f aca="false">ROUND(SUMIFS(Monthly_Sold!$H$2:$H$7864,Monthly_Sold!$F$2:$F$7864,$A5,Monthly_Sold!$C$2:$C$7864,G$2),4)</f>
        <v>0</v>
      </c>
      <c r="H5" s="2" t="n">
        <f aca="false">ROUND(SUMIFS(Monthly_Sold!$H$2:$H$7864,Monthly_Sold!$F$2:$F$7864,$A5,Monthly_Sold!$C$2:$C$7864,H$2),4)</f>
        <v>0.11</v>
      </c>
      <c r="I5" s="2" t="n">
        <f aca="false">ROUND(SUM(B5:H5),4)</f>
        <v>0.11</v>
      </c>
      <c r="J5" s="6" t="n">
        <f aca="false">RANK(I5,$I$3:$I$304,0)+COUNTIF($I$3:I5,I5)-1</f>
        <v>286</v>
      </c>
      <c r="K5" s="6" t="n">
        <f aca="false">RANK(B5,$B$3:$B$304,0)+COUNTIF($B$3:B5,B5)-1</f>
        <v>72</v>
      </c>
      <c r="L5" s="6" t="n">
        <f aca="false">RANK(C5,$C$3:$C$304,0)+COUNTIF($C$3:C5,C5)-1</f>
        <v>88</v>
      </c>
      <c r="M5" s="6" t="n">
        <f aca="false">RANK(D5,$D$3:$D$304,0)+COUNTIF($D$3:D5,D5)-1</f>
        <v>102</v>
      </c>
      <c r="N5" s="6" t="n">
        <f aca="false">RANK(E5,$E$3:$E$304,0)+COUNTIF($E$3:E5,E5)-1</f>
        <v>102</v>
      </c>
      <c r="O5" s="6" t="n">
        <f aca="false">RANK(F5,$F$3:$F$304,0)+COUNTIF($F$3:F5,F5)-1</f>
        <v>115</v>
      </c>
      <c r="P5" s="6" t="n">
        <f aca="false">RANK(G5,$G$3:$G$304,0)+COUNTIF($G$3:G5,G5)-1</f>
        <v>197</v>
      </c>
      <c r="Q5" s="6" t="n">
        <f aca="false">RANK(H5,$H$3:$H$304,0)+COUNTIF($H$3:H5,H5)-1</f>
        <v>181</v>
      </c>
    </row>
    <row r="6" customFormat="false" ht="15" hidden="false" customHeight="false" outlineLevel="0" collapsed="false">
      <c r="A6" s="0" t="s">
        <v>129</v>
      </c>
      <c r="B6" s="2" t="n">
        <f aca="false">ROUND(SUMIFS(Monthly_Sold!$H$2:$H$7864,Monthly_Sold!$F$2:$F$7864,$A6,Monthly_Sold!$C$2:$C$7864,B$2),4)</f>
        <v>37.35</v>
      </c>
      <c r="C6" s="2" t="n">
        <f aca="false">ROUND(SUMIFS(Monthly_Sold!$H$2:$H$7864,Monthly_Sold!$F$2:$F$7864,$A6,Monthly_Sold!$C$2:$C$7864,C$2),4)</f>
        <v>456.05</v>
      </c>
      <c r="D6" s="2" t="n">
        <f aca="false">ROUND(SUMIFS(Monthly_Sold!$H$2:$H$7864,Monthly_Sold!$F$2:$F$7864,$A6,Monthly_Sold!$C$2:$C$7864,D$2),4)</f>
        <v>333.08</v>
      </c>
      <c r="E6" s="2" t="n">
        <f aca="false">ROUND(SUMIFS(Monthly_Sold!$H$2:$H$7864,Monthly_Sold!$F$2:$F$7864,$A6,Monthly_Sold!$C$2:$C$7864,E$2),4)</f>
        <v>175.16</v>
      </c>
      <c r="F6" s="2" t="n">
        <f aca="false">ROUND(SUMIFS(Monthly_Sold!$H$2:$H$7864,Monthly_Sold!$F$2:$F$7864,$A6,Monthly_Sold!$C$2:$C$7864,F$2),4)</f>
        <v>288.39</v>
      </c>
      <c r="G6" s="2" t="n">
        <f aca="false">ROUND(SUMIFS(Monthly_Sold!$H$2:$H$7864,Monthly_Sold!$F$2:$F$7864,$A6,Monthly_Sold!$C$2:$C$7864,G$2),4)</f>
        <v>507.65</v>
      </c>
      <c r="H6" s="2" t="n">
        <f aca="false">ROUND(SUMIFS(Monthly_Sold!$H$2:$H$7864,Monthly_Sold!$F$2:$F$7864,$A6,Monthly_Sold!$C$2:$C$7864,H$2),4)</f>
        <v>532.55</v>
      </c>
      <c r="I6" s="2" t="n">
        <f aca="false">ROUND(SUM(B6:H6),4)</f>
        <v>2330.23</v>
      </c>
      <c r="J6" s="6" t="n">
        <f aca="false">RANK(I6,$I$3:$I$304,0)+COUNTIF($I$3:I6,I6)-1</f>
        <v>36</v>
      </c>
      <c r="K6" s="6" t="n">
        <f aca="false">RANK(B6,$B$3:$B$304,0)+COUNTIF($B$3:B6,B6)-1</f>
        <v>42</v>
      </c>
      <c r="L6" s="6" t="n">
        <f aca="false">RANK(C6,$C$3:$C$304,0)+COUNTIF($C$3:C6,C6)-1</f>
        <v>28</v>
      </c>
      <c r="M6" s="6" t="n">
        <f aca="false">RANK(D6,$D$3:$D$304,0)+COUNTIF($D$3:D6,D6)-1</f>
        <v>38</v>
      </c>
      <c r="N6" s="6" t="n">
        <f aca="false">RANK(E6,$E$3:$E$304,0)+COUNTIF($E$3:E6,E6)-1</f>
        <v>44</v>
      </c>
      <c r="O6" s="6" t="n">
        <f aca="false">RANK(F6,$F$3:$F$304,0)+COUNTIF($F$3:F6,F6)-1</f>
        <v>37</v>
      </c>
      <c r="P6" s="6" t="n">
        <f aca="false">RANK(G6,$G$3:$G$304,0)+COUNTIF($G$3:G6,G6)-1</f>
        <v>29</v>
      </c>
      <c r="Q6" s="6" t="n">
        <f aca="false">RANK(H6,$H$3:$H$304,0)+COUNTIF($H$3:H6,H6)-1</f>
        <v>34</v>
      </c>
    </row>
    <row r="7" customFormat="false" ht="15" hidden="false" customHeight="false" outlineLevel="0" collapsed="false">
      <c r="A7" s="0" t="s">
        <v>408</v>
      </c>
      <c r="B7" s="2" t="n">
        <f aca="false">ROUND(SUMIFS(Monthly_Sold!$H$2:$H$7864,Monthly_Sold!$F$2:$F$7864,$A7,Monthly_Sold!$C$2:$C$7864,B$2),4)</f>
        <v>0</v>
      </c>
      <c r="C7" s="2" t="n">
        <f aca="false">ROUND(SUMIFS(Monthly_Sold!$H$2:$H$7864,Monthly_Sold!$F$2:$F$7864,$A7,Monthly_Sold!$C$2:$C$7864,C$2),4)</f>
        <v>28.52</v>
      </c>
      <c r="D7" s="2" t="n">
        <f aca="false">ROUND(SUMIFS(Monthly_Sold!$H$2:$H$7864,Monthly_Sold!$F$2:$F$7864,$A7,Monthly_Sold!$C$2:$C$7864,D$2),4)</f>
        <v>5.54</v>
      </c>
      <c r="E7" s="2" t="n">
        <f aca="false">ROUND(SUMIFS(Monthly_Sold!$H$2:$H$7864,Monthly_Sold!$F$2:$F$7864,$A7,Monthly_Sold!$C$2:$C$7864,E$2),4)</f>
        <v>20.39</v>
      </c>
      <c r="F7" s="2" t="n">
        <f aca="false">ROUND(SUMIFS(Monthly_Sold!$H$2:$H$7864,Monthly_Sold!$F$2:$F$7864,$A7,Monthly_Sold!$C$2:$C$7864,F$2),4)</f>
        <v>0</v>
      </c>
      <c r="G7" s="2" t="n">
        <f aca="false">ROUND(SUMIFS(Monthly_Sold!$H$2:$H$7864,Monthly_Sold!$F$2:$F$7864,$A7,Monthly_Sold!$C$2:$C$7864,G$2),4)</f>
        <v>0</v>
      </c>
      <c r="H7" s="2" t="n">
        <f aca="false">ROUND(SUMIFS(Monthly_Sold!$H$2:$H$7864,Monthly_Sold!$F$2:$F$7864,$A7,Monthly_Sold!$C$2:$C$7864,H$2),4)</f>
        <v>0</v>
      </c>
      <c r="I7" s="2" t="n">
        <f aca="false">ROUND(SUM(B7:H7),4)</f>
        <v>54.45</v>
      </c>
      <c r="J7" s="6" t="n">
        <f aca="false">RANK(I7,$I$3:$I$304,0)+COUNTIF($I$3:I7,I7)-1</f>
        <v>145</v>
      </c>
      <c r="K7" s="6" t="n">
        <f aca="false">RANK(B7,$B$3:$B$304,0)+COUNTIF($B$3:B7,B7)-1</f>
        <v>73</v>
      </c>
      <c r="L7" s="6" t="n">
        <f aca="false">RANK(C7,$C$3:$C$304,0)+COUNTIF($C$3:C7,C7)-1</f>
        <v>72</v>
      </c>
      <c r="M7" s="6" t="n">
        <f aca="false">RANK(D7,$D$3:$D$304,0)+COUNTIF($D$3:D7,D7)-1</f>
        <v>86</v>
      </c>
      <c r="N7" s="6" t="n">
        <f aca="false">RANK(E7,$E$3:$E$304,0)+COUNTIF($E$3:E7,E7)-1</f>
        <v>77</v>
      </c>
      <c r="O7" s="6" t="n">
        <f aca="false">RANK(F7,$F$3:$F$304,0)+COUNTIF($F$3:F7,F7)-1</f>
        <v>116</v>
      </c>
      <c r="P7" s="6" t="n">
        <f aca="false">RANK(G7,$G$3:$G$304,0)+COUNTIF($G$3:G7,G7)-1</f>
        <v>198</v>
      </c>
      <c r="Q7" s="6" t="n">
        <f aca="false">RANK(H7,$H$3:$H$304,0)+COUNTIF($H$3:H7,H7)-1</f>
        <v>190</v>
      </c>
    </row>
    <row r="8" customFormat="false" ht="15" hidden="false" customHeight="false" outlineLevel="0" collapsed="false">
      <c r="A8" s="0" t="s">
        <v>452</v>
      </c>
      <c r="B8" s="2" t="n">
        <f aca="false">ROUND(SUMIFS(Monthly_Sold!$H$2:$H$7864,Monthly_Sold!$F$2:$F$7864,$A8,Monthly_Sold!$C$2:$C$7864,B$2),4)</f>
        <v>0</v>
      </c>
      <c r="C8" s="2" t="n">
        <f aca="false">ROUND(SUMIFS(Monthly_Sold!$H$2:$H$7864,Monthly_Sold!$F$2:$F$7864,$A8,Monthly_Sold!$C$2:$C$7864,C$2),4)</f>
        <v>0</v>
      </c>
      <c r="D8" s="2" t="n">
        <f aca="false">ROUND(SUMIFS(Monthly_Sold!$H$2:$H$7864,Monthly_Sold!$F$2:$F$7864,$A8,Monthly_Sold!$C$2:$C$7864,D$2),4)</f>
        <v>0</v>
      </c>
      <c r="E8" s="2" t="n">
        <f aca="false">ROUND(SUMIFS(Monthly_Sold!$H$2:$H$7864,Monthly_Sold!$F$2:$F$7864,$A8,Monthly_Sold!$C$2:$C$7864,E$2),4)</f>
        <v>0</v>
      </c>
      <c r="F8" s="2" t="n">
        <f aca="false">ROUND(SUMIFS(Monthly_Sold!$H$2:$H$7864,Monthly_Sold!$F$2:$F$7864,$A8,Monthly_Sold!$C$2:$C$7864,F$2),4)</f>
        <v>0</v>
      </c>
      <c r="G8" s="2" t="n">
        <f aca="false">ROUND(SUMIFS(Monthly_Sold!$H$2:$H$7864,Monthly_Sold!$F$2:$F$7864,$A8,Monthly_Sold!$C$2:$C$7864,G$2),4)</f>
        <v>28.57</v>
      </c>
      <c r="H8" s="2" t="n">
        <f aca="false">ROUND(SUMIFS(Monthly_Sold!$H$2:$H$7864,Monthly_Sold!$F$2:$F$7864,$A8,Monthly_Sold!$C$2:$C$7864,H$2),4)</f>
        <v>0</v>
      </c>
      <c r="I8" s="2" t="n">
        <f aca="false">ROUND(SUM(B8:H8),4)</f>
        <v>28.57</v>
      </c>
      <c r="J8" s="6" t="n">
        <f aca="false">RANK(I8,$I$3:$I$304,0)+COUNTIF($I$3:I8,I8)-1</f>
        <v>172</v>
      </c>
      <c r="K8" s="6" t="n">
        <f aca="false">RANK(B8,$B$3:$B$304,0)+COUNTIF($B$3:B8,B8)-1</f>
        <v>74</v>
      </c>
      <c r="L8" s="6" t="n">
        <f aca="false">RANK(C8,$C$3:$C$304,0)+COUNTIF($C$3:C8,C8)-1</f>
        <v>89</v>
      </c>
      <c r="M8" s="6" t="n">
        <f aca="false">RANK(D8,$D$3:$D$304,0)+COUNTIF($D$3:D8,D8)-1</f>
        <v>103</v>
      </c>
      <c r="N8" s="6" t="n">
        <f aca="false">RANK(E8,$E$3:$E$304,0)+COUNTIF($E$3:E8,E8)-1</f>
        <v>103</v>
      </c>
      <c r="O8" s="6" t="n">
        <f aca="false">RANK(F8,$F$3:$F$304,0)+COUNTIF($F$3:F8,F8)-1</f>
        <v>117</v>
      </c>
      <c r="P8" s="6" t="n">
        <f aca="false">RANK(G8,$G$3:$G$304,0)+COUNTIF($G$3:G8,G8)-1</f>
        <v>108</v>
      </c>
      <c r="Q8" s="6" t="n">
        <f aca="false">RANK(H8,$H$3:$H$304,0)+COUNTIF($H$3:H8,H8)-1</f>
        <v>191</v>
      </c>
    </row>
    <row r="9" customFormat="false" ht="15" hidden="false" customHeight="false" outlineLevel="0" collapsed="false">
      <c r="A9" s="0" t="s">
        <v>186</v>
      </c>
      <c r="B9" s="2" t="n">
        <f aca="false">ROUND(SUMIFS(Monthly_Sold!$H$2:$H$7864,Monthly_Sold!$F$2:$F$7864,$A9,Monthly_Sold!$C$2:$C$7864,B$2),4)</f>
        <v>0</v>
      </c>
      <c r="C9" s="2" t="n">
        <f aca="false">ROUND(SUMIFS(Monthly_Sold!$H$2:$H$7864,Monthly_Sold!$F$2:$F$7864,$A9,Monthly_Sold!$C$2:$C$7864,C$2),4)</f>
        <v>0</v>
      </c>
      <c r="D9" s="2" t="n">
        <f aca="false">ROUND(SUMIFS(Monthly_Sold!$H$2:$H$7864,Monthly_Sold!$F$2:$F$7864,$A9,Monthly_Sold!$C$2:$C$7864,D$2),4)</f>
        <v>0</v>
      </c>
      <c r="E9" s="2" t="n">
        <f aca="false">ROUND(SUMIFS(Monthly_Sold!$H$2:$H$7864,Monthly_Sold!$F$2:$F$7864,$A9,Monthly_Sold!$C$2:$C$7864,E$2),4)</f>
        <v>0</v>
      </c>
      <c r="F9" s="2" t="n">
        <f aca="false">ROUND(SUMIFS(Monthly_Sold!$H$2:$H$7864,Monthly_Sold!$F$2:$F$7864,$A9,Monthly_Sold!$C$2:$C$7864,F$2),4)</f>
        <v>0</v>
      </c>
      <c r="G9" s="2" t="n">
        <f aca="false">ROUND(SUMIFS(Monthly_Sold!$H$2:$H$7864,Monthly_Sold!$F$2:$F$7864,$A9,Monthly_Sold!$C$2:$C$7864,G$2),4)</f>
        <v>221.66</v>
      </c>
      <c r="H9" s="2" t="n">
        <f aca="false">ROUND(SUMIFS(Monthly_Sold!$H$2:$H$7864,Monthly_Sold!$F$2:$F$7864,$A9,Monthly_Sold!$C$2:$C$7864,H$2),4)</f>
        <v>506.53</v>
      </c>
      <c r="I9" s="2" t="n">
        <f aca="false">ROUND(SUM(B9:H9),4)</f>
        <v>728.19</v>
      </c>
      <c r="J9" s="6" t="n">
        <f aca="false">RANK(I9,$I$3:$I$304,0)+COUNTIF($I$3:I9,I9)-1</f>
        <v>63</v>
      </c>
      <c r="K9" s="6" t="n">
        <f aca="false">RANK(B9,$B$3:$B$304,0)+COUNTIF($B$3:B9,B9)-1</f>
        <v>75</v>
      </c>
      <c r="L9" s="6" t="n">
        <f aca="false">RANK(C9,$C$3:$C$304,0)+COUNTIF($C$3:C9,C9)-1</f>
        <v>90</v>
      </c>
      <c r="M9" s="6" t="n">
        <f aca="false">RANK(D9,$D$3:$D$304,0)+COUNTIF($D$3:D9,D9)-1</f>
        <v>104</v>
      </c>
      <c r="N9" s="6" t="n">
        <f aca="false">RANK(E9,$E$3:$E$304,0)+COUNTIF($E$3:E9,E9)-1</f>
        <v>104</v>
      </c>
      <c r="O9" s="6" t="n">
        <f aca="false">RANK(F9,$F$3:$F$304,0)+COUNTIF($F$3:F9,F9)-1</f>
        <v>118</v>
      </c>
      <c r="P9" s="6" t="n">
        <f aca="false">RANK(G9,$G$3:$G$304,0)+COUNTIF($G$3:G9,G9)-1</f>
        <v>47</v>
      </c>
      <c r="Q9" s="6" t="n">
        <f aca="false">RANK(H9,$H$3:$H$304,0)+COUNTIF($H$3:H9,H9)-1</f>
        <v>36</v>
      </c>
    </row>
    <row r="10" customFormat="false" ht="15" hidden="false" customHeight="false" outlineLevel="0" collapsed="false">
      <c r="A10" s="0" t="s">
        <v>401</v>
      </c>
      <c r="B10" s="2" t="n">
        <f aca="false">ROUND(SUMIFS(Monthly_Sold!$H$2:$H$7864,Monthly_Sold!$F$2:$F$7864,$A10,Monthly_Sold!$C$2:$C$7864,B$2),4)</f>
        <v>0</v>
      </c>
      <c r="C10" s="2" t="n">
        <f aca="false">ROUND(SUMIFS(Monthly_Sold!$H$2:$H$7864,Monthly_Sold!$F$2:$F$7864,$A10,Monthly_Sold!$C$2:$C$7864,C$2),4)</f>
        <v>0</v>
      </c>
      <c r="D10" s="2" t="n">
        <f aca="false">ROUND(SUMIFS(Monthly_Sold!$H$2:$H$7864,Monthly_Sold!$F$2:$F$7864,$A10,Monthly_Sold!$C$2:$C$7864,D$2),4)</f>
        <v>0</v>
      </c>
      <c r="E10" s="2" t="n">
        <f aca="false">ROUND(SUMIFS(Monthly_Sold!$H$2:$H$7864,Monthly_Sold!$F$2:$F$7864,$A10,Monthly_Sold!$C$2:$C$7864,E$2),4)</f>
        <v>0</v>
      </c>
      <c r="F10" s="2" t="n">
        <f aca="false">ROUND(SUMIFS(Monthly_Sold!$H$2:$H$7864,Monthly_Sold!$F$2:$F$7864,$A10,Monthly_Sold!$C$2:$C$7864,F$2),4)</f>
        <v>0</v>
      </c>
      <c r="G10" s="2" t="n">
        <f aca="false">ROUND(SUMIFS(Monthly_Sold!$H$2:$H$7864,Monthly_Sold!$F$2:$F$7864,$A10,Monthly_Sold!$C$2:$C$7864,G$2),4)</f>
        <v>0</v>
      </c>
      <c r="H10" s="2" t="n">
        <f aca="false">ROUND(SUMIFS(Monthly_Sold!$H$2:$H$7864,Monthly_Sold!$F$2:$F$7864,$A10,Monthly_Sold!$C$2:$C$7864,H$2),4)</f>
        <v>57.93</v>
      </c>
      <c r="I10" s="2" t="n">
        <f aca="false">ROUND(SUM(B10:H10),4)</f>
        <v>57.93</v>
      </c>
      <c r="J10" s="6" t="n">
        <f aca="false">RANK(I10,$I$3:$I$304,0)+COUNTIF($I$3:I10,I10)-1</f>
        <v>141</v>
      </c>
      <c r="K10" s="6" t="n">
        <f aca="false">RANK(B10,$B$3:$B$304,0)+COUNTIF($B$3:B10,B10)-1</f>
        <v>76</v>
      </c>
      <c r="L10" s="6" t="n">
        <f aca="false">RANK(C10,$C$3:$C$304,0)+COUNTIF($C$3:C10,C10)-1</f>
        <v>91</v>
      </c>
      <c r="M10" s="6" t="n">
        <f aca="false">RANK(D10,$D$3:$D$304,0)+COUNTIF($D$3:D10,D10)-1</f>
        <v>105</v>
      </c>
      <c r="N10" s="6" t="n">
        <f aca="false">RANK(E10,$E$3:$E$304,0)+COUNTIF($E$3:E10,E10)-1</f>
        <v>105</v>
      </c>
      <c r="O10" s="6" t="n">
        <f aca="false">RANK(F10,$F$3:$F$304,0)+COUNTIF($F$3:F10,F10)-1</f>
        <v>119</v>
      </c>
      <c r="P10" s="6" t="n">
        <f aca="false">RANK(G10,$G$3:$G$304,0)+COUNTIF($G$3:G10,G10)-1</f>
        <v>199</v>
      </c>
      <c r="Q10" s="6" t="n">
        <f aca="false">RANK(H10,$H$3:$H$304,0)+COUNTIF($H$3:H10,H10)-1</f>
        <v>98</v>
      </c>
    </row>
    <row r="11" customFormat="false" ht="15" hidden="false" customHeight="false" outlineLevel="0" collapsed="false">
      <c r="A11" s="0" t="s">
        <v>410</v>
      </c>
      <c r="B11" s="2" t="n">
        <f aca="false">ROUND(SUMIFS(Monthly_Sold!$H$2:$H$7864,Monthly_Sold!$F$2:$F$7864,$A11,Monthly_Sold!$C$2:$C$7864,B$2),4)</f>
        <v>0</v>
      </c>
      <c r="C11" s="2" t="n">
        <f aca="false">ROUND(SUMIFS(Monthly_Sold!$H$2:$H$7864,Monthly_Sold!$F$2:$F$7864,$A11,Monthly_Sold!$C$2:$C$7864,C$2),4)</f>
        <v>0</v>
      </c>
      <c r="D11" s="2" t="n">
        <f aca="false">ROUND(SUMIFS(Monthly_Sold!$H$2:$H$7864,Monthly_Sold!$F$2:$F$7864,$A11,Monthly_Sold!$C$2:$C$7864,D$2),4)</f>
        <v>0</v>
      </c>
      <c r="E11" s="2" t="n">
        <f aca="false">ROUND(SUMIFS(Monthly_Sold!$H$2:$H$7864,Monthly_Sold!$F$2:$F$7864,$A11,Monthly_Sold!$C$2:$C$7864,E$2),4)</f>
        <v>0</v>
      </c>
      <c r="F11" s="2" t="n">
        <f aca="false">ROUND(SUMIFS(Monthly_Sold!$H$2:$H$7864,Monthly_Sold!$F$2:$F$7864,$A11,Monthly_Sold!$C$2:$C$7864,F$2),4)</f>
        <v>0</v>
      </c>
      <c r="G11" s="2" t="n">
        <f aca="false">ROUND(SUMIFS(Monthly_Sold!$H$2:$H$7864,Monthly_Sold!$F$2:$F$7864,$A11,Monthly_Sold!$C$2:$C$7864,G$2),4)</f>
        <v>0</v>
      </c>
      <c r="H11" s="2" t="n">
        <f aca="false">ROUND(SUMIFS(Monthly_Sold!$H$2:$H$7864,Monthly_Sold!$F$2:$F$7864,$A11,Monthly_Sold!$C$2:$C$7864,H$2),4)</f>
        <v>54.18</v>
      </c>
      <c r="I11" s="2" t="n">
        <f aca="false">ROUND(SUM(B11:H11),4)</f>
        <v>54.18</v>
      </c>
      <c r="J11" s="6" t="n">
        <f aca="false">RANK(I11,$I$3:$I$304,0)+COUNTIF($I$3:I11,I11)-1</f>
        <v>146</v>
      </c>
      <c r="K11" s="6" t="n">
        <f aca="false">RANK(B11,$B$3:$B$304,0)+COUNTIF($B$3:B11,B11)-1</f>
        <v>77</v>
      </c>
      <c r="L11" s="6" t="n">
        <f aca="false">RANK(C11,$C$3:$C$304,0)+COUNTIF($C$3:C11,C11)-1</f>
        <v>92</v>
      </c>
      <c r="M11" s="6" t="n">
        <f aca="false">RANK(D11,$D$3:$D$304,0)+COUNTIF($D$3:D11,D11)-1</f>
        <v>106</v>
      </c>
      <c r="N11" s="6" t="n">
        <f aca="false">RANK(E11,$E$3:$E$304,0)+COUNTIF($E$3:E11,E11)-1</f>
        <v>106</v>
      </c>
      <c r="O11" s="6" t="n">
        <f aca="false">RANK(F11,$F$3:$F$304,0)+COUNTIF($F$3:F11,F11)-1</f>
        <v>120</v>
      </c>
      <c r="P11" s="6" t="n">
        <f aca="false">RANK(G11,$G$3:$G$304,0)+COUNTIF($G$3:G11,G11)-1</f>
        <v>200</v>
      </c>
      <c r="Q11" s="6" t="n">
        <f aca="false">RANK(H11,$H$3:$H$304,0)+COUNTIF($H$3:H11,H11)-1</f>
        <v>101</v>
      </c>
    </row>
    <row r="12" customFormat="false" ht="15" hidden="false" customHeight="false" outlineLevel="0" collapsed="false">
      <c r="A12" s="0" t="s">
        <v>346</v>
      </c>
      <c r="B12" s="2" t="n">
        <f aca="false">ROUND(SUMIFS(Monthly_Sold!$H$2:$H$7864,Monthly_Sold!$F$2:$F$7864,$A12,Monthly_Sold!$C$2:$C$7864,B$2),4)</f>
        <v>0</v>
      </c>
      <c r="C12" s="2" t="n">
        <f aca="false">ROUND(SUMIFS(Monthly_Sold!$H$2:$H$7864,Monthly_Sold!$F$2:$F$7864,$A12,Monthly_Sold!$C$2:$C$7864,C$2),4)</f>
        <v>0</v>
      </c>
      <c r="D12" s="2" t="n">
        <f aca="false">ROUND(SUMIFS(Monthly_Sold!$H$2:$H$7864,Monthly_Sold!$F$2:$F$7864,$A12,Monthly_Sold!$C$2:$C$7864,D$2),4)</f>
        <v>0</v>
      </c>
      <c r="E12" s="2" t="n">
        <f aca="false">ROUND(SUMIFS(Monthly_Sold!$H$2:$H$7864,Monthly_Sold!$F$2:$F$7864,$A12,Monthly_Sold!$C$2:$C$7864,E$2),4)</f>
        <v>0</v>
      </c>
      <c r="F12" s="2" t="n">
        <f aca="false">ROUND(SUMIFS(Monthly_Sold!$H$2:$H$7864,Monthly_Sold!$F$2:$F$7864,$A12,Monthly_Sold!$C$2:$C$7864,F$2),4)</f>
        <v>0</v>
      </c>
      <c r="G12" s="2" t="n">
        <f aca="false">ROUND(SUMIFS(Monthly_Sold!$H$2:$H$7864,Monthly_Sold!$F$2:$F$7864,$A12,Monthly_Sold!$C$2:$C$7864,G$2),4)</f>
        <v>116.18</v>
      </c>
      <c r="H12" s="2" t="n">
        <f aca="false">ROUND(SUMIFS(Monthly_Sold!$H$2:$H$7864,Monthly_Sold!$F$2:$F$7864,$A12,Monthly_Sold!$C$2:$C$7864,H$2),4)</f>
        <v>0</v>
      </c>
      <c r="I12" s="2" t="n">
        <f aca="false">ROUND(SUM(B12:H12),4)</f>
        <v>116.18</v>
      </c>
      <c r="J12" s="6" t="n">
        <f aca="false">RANK(I12,$I$3:$I$304,0)+COUNTIF($I$3:I12,I12)-1</f>
        <v>114</v>
      </c>
      <c r="K12" s="6" t="n">
        <f aca="false">RANK(B12,$B$3:$B$304,0)+COUNTIF($B$3:B12,B12)-1</f>
        <v>78</v>
      </c>
      <c r="L12" s="6" t="n">
        <f aca="false">RANK(C12,$C$3:$C$304,0)+COUNTIF($C$3:C12,C12)-1</f>
        <v>93</v>
      </c>
      <c r="M12" s="6" t="n">
        <f aca="false">RANK(D12,$D$3:$D$304,0)+COUNTIF($D$3:D12,D12)-1</f>
        <v>107</v>
      </c>
      <c r="N12" s="6" t="n">
        <f aca="false">RANK(E12,$E$3:$E$304,0)+COUNTIF($E$3:E12,E12)-1</f>
        <v>107</v>
      </c>
      <c r="O12" s="6" t="n">
        <f aca="false">RANK(F12,$F$3:$F$304,0)+COUNTIF($F$3:F12,F12)-1</f>
        <v>121</v>
      </c>
      <c r="P12" s="6" t="n">
        <f aca="false">RANK(G12,$G$3:$G$304,0)+COUNTIF($G$3:G12,G12)-1</f>
        <v>63</v>
      </c>
      <c r="Q12" s="6" t="n">
        <f aca="false">RANK(H12,$H$3:$H$304,0)+COUNTIF($H$3:H12,H12)-1</f>
        <v>192</v>
      </c>
    </row>
    <row r="13" customFormat="false" ht="15" hidden="false" customHeight="false" outlineLevel="0" collapsed="false">
      <c r="A13" s="0" t="s">
        <v>164</v>
      </c>
      <c r="B13" s="2" t="n">
        <f aca="false">ROUND(SUMIFS(Monthly_Sold!$H$2:$H$7864,Monthly_Sold!$F$2:$F$7864,$A13,Monthly_Sold!$C$2:$C$7864,B$2),4)</f>
        <v>0</v>
      </c>
      <c r="C13" s="2" t="n">
        <f aca="false">ROUND(SUMIFS(Monthly_Sold!$H$2:$H$7864,Monthly_Sold!$F$2:$F$7864,$A13,Monthly_Sold!$C$2:$C$7864,C$2),4)</f>
        <v>0</v>
      </c>
      <c r="D13" s="2" t="n">
        <f aca="false">ROUND(SUMIFS(Monthly_Sold!$H$2:$H$7864,Monthly_Sold!$F$2:$F$7864,$A13,Monthly_Sold!$C$2:$C$7864,D$2),4)</f>
        <v>0</v>
      </c>
      <c r="E13" s="2" t="n">
        <f aca="false">ROUND(SUMIFS(Monthly_Sold!$H$2:$H$7864,Monthly_Sold!$F$2:$F$7864,$A13,Monthly_Sold!$C$2:$C$7864,E$2),4)</f>
        <v>0</v>
      </c>
      <c r="F13" s="2" t="n">
        <f aca="false">ROUND(SUMIFS(Monthly_Sold!$H$2:$H$7864,Monthly_Sold!$F$2:$F$7864,$A13,Monthly_Sold!$C$2:$C$7864,F$2),4)</f>
        <v>0</v>
      </c>
      <c r="G13" s="2" t="n">
        <f aca="false">ROUND(SUMIFS(Monthly_Sold!$H$2:$H$7864,Monthly_Sold!$F$2:$F$7864,$A13,Monthly_Sold!$C$2:$C$7864,G$2),4)</f>
        <v>290.85</v>
      </c>
      <c r="H13" s="2" t="n">
        <f aca="false">ROUND(SUMIFS(Monthly_Sold!$H$2:$H$7864,Monthly_Sold!$F$2:$F$7864,$A13,Monthly_Sold!$C$2:$C$7864,H$2),4)</f>
        <v>656.88</v>
      </c>
      <c r="I13" s="2" t="n">
        <f aca="false">ROUND(SUM(B13:H13),4)</f>
        <v>947.73</v>
      </c>
      <c r="J13" s="6" t="n">
        <f aca="false">RANK(I13,$I$3:$I$304,0)+COUNTIF($I$3:I13,I13)-1</f>
        <v>55</v>
      </c>
      <c r="K13" s="6" t="n">
        <f aca="false">RANK(B13,$B$3:$B$304,0)+COUNTIF($B$3:B13,B13)-1</f>
        <v>79</v>
      </c>
      <c r="L13" s="6" t="n">
        <f aca="false">RANK(C13,$C$3:$C$304,0)+COUNTIF($C$3:C13,C13)-1</f>
        <v>94</v>
      </c>
      <c r="M13" s="6" t="n">
        <f aca="false">RANK(D13,$D$3:$D$304,0)+COUNTIF($D$3:D13,D13)-1</f>
        <v>108</v>
      </c>
      <c r="N13" s="6" t="n">
        <f aca="false">RANK(E13,$E$3:$E$304,0)+COUNTIF($E$3:E13,E13)-1</f>
        <v>108</v>
      </c>
      <c r="O13" s="6" t="n">
        <f aca="false">RANK(F13,$F$3:$F$304,0)+COUNTIF($F$3:F13,F13)-1</f>
        <v>122</v>
      </c>
      <c r="P13" s="6" t="n">
        <f aca="false">RANK(G13,$G$3:$G$304,0)+COUNTIF($G$3:G13,G13)-1</f>
        <v>39</v>
      </c>
      <c r="Q13" s="6" t="n">
        <f aca="false">RANK(H13,$H$3:$H$304,0)+COUNTIF($H$3:H13,H13)-1</f>
        <v>29</v>
      </c>
    </row>
    <row r="14" customFormat="false" ht="15" hidden="false" customHeight="false" outlineLevel="0" collapsed="false">
      <c r="A14" s="0" t="s">
        <v>513</v>
      </c>
      <c r="B14" s="2" t="n">
        <f aca="false">ROUND(SUMIFS(Monthly_Sold!$H$2:$H$7864,Monthly_Sold!$F$2:$F$7864,$A14,Monthly_Sold!$C$2:$C$7864,B$2),4)</f>
        <v>0</v>
      </c>
      <c r="C14" s="2" t="n">
        <f aca="false">ROUND(SUMIFS(Monthly_Sold!$H$2:$H$7864,Monthly_Sold!$F$2:$F$7864,$A14,Monthly_Sold!$C$2:$C$7864,C$2),4)</f>
        <v>0</v>
      </c>
      <c r="D14" s="2" t="n">
        <f aca="false">ROUND(SUMIFS(Monthly_Sold!$H$2:$H$7864,Monthly_Sold!$F$2:$F$7864,$A14,Monthly_Sold!$C$2:$C$7864,D$2),4)</f>
        <v>0</v>
      </c>
      <c r="E14" s="2" t="n">
        <f aca="false">ROUND(SUMIFS(Monthly_Sold!$H$2:$H$7864,Monthly_Sold!$F$2:$F$7864,$A14,Monthly_Sold!$C$2:$C$7864,E$2),4)</f>
        <v>0</v>
      </c>
      <c r="F14" s="2" t="n">
        <f aca="false">ROUND(SUMIFS(Monthly_Sold!$H$2:$H$7864,Monthly_Sold!$F$2:$F$7864,$A14,Monthly_Sold!$C$2:$C$7864,F$2),4)</f>
        <v>0</v>
      </c>
      <c r="G14" s="2" t="n">
        <f aca="false">ROUND(SUMIFS(Monthly_Sold!$H$2:$H$7864,Monthly_Sold!$F$2:$F$7864,$A14,Monthly_Sold!$C$2:$C$7864,G$2),4)</f>
        <v>0</v>
      </c>
      <c r="H14" s="2" t="n">
        <f aca="false">ROUND(SUMIFS(Monthly_Sold!$H$2:$H$7864,Monthly_Sold!$F$2:$F$7864,$A14,Monthly_Sold!$C$2:$C$7864,H$2),4)</f>
        <v>11.48</v>
      </c>
      <c r="I14" s="2" t="n">
        <f aca="false">ROUND(SUM(B14:H14),4)</f>
        <v>11.48</v>
      </c>
      <c r="J14" s="6" t="n">
        <f aca="false">RANK(I14,$I$3:$I$304,0)+COUNTIF($I$3:I14,I14)-1</f>
        <v>208</v>
      </c>
      <c r="K14" s="6" t="n">
        <f aca="false">RANK(B14,$B$3:$B$304,0)+COUNTIF($B$3:B14,B14)-1</f>
        <v>80</v>
      </c>
      <c r="L14" s="6" t="n">
        <f aca="false">RANK(C14,$C$3:$C$304,0)+COUNTIF($C$3:C14,C14)-1</f>
        <v>95</v>
      </c>
      <c r="M14" s="6" t="n">
        <f aca="false">RANK(D14,$D$3:$D$304,0)+COUNTIF($D$3:D14,D14)-1</f>
        <v>109</v>
      </c>
      <c r="N14" s="6" t="n">
        <f aca="false">RANK(E14,$E$3:$E$304,0)+COUNTIF($E$3:E14,E14)-1</f>
        <v>109</v>
      </c>
      <c r="O14" s="6" t="n">
        <f aca="false">RANK(F14,$F$3:$F$304,0)+COUNTIF($F$3:F14,F14)-1</f>
        <v>123</v>
      </c>
      <c r="P14" s="6" t="n">
        <f aca="false">RANK(G14,$G$3:$G$304,0)+COUNTIF($G$3:G14,G14)-1</f>
        <v>201</v>
      </c>
      <c r="Q14" s="6" t="n">
        <f aca="false">RANK(H14,$H$3:$H$304,0)+COUNTIF($H$3:H14,H14)-1</f>
        <v>134</v>
      </c>
    </row>
    <row r="15" customFormat="false" ht="15" hidden="false" customHeight="false" outlineLevel="0" collapsed="false">
      <c r="A15" s="0" t="s">
        <v>424</v>
      </c>
      <c r="B15" s="2" t="n">
        <f aca="false">ROUND(SUMIFS(Monthly_Sold!$H$2:$H$7864,Monthly_Sold!$F$2:$F$7864,$A15,Monthly_Sold!$C$2:$C$7864,B$2),4)</f>
        <v>0</v>
      </c>
      <c r="C15" s="2" t="n">
        <f aca="false">ROUND(SUMIFS(Monthly_Sold!$H$2:$H$7864,Monthly_Sold!$F$2:$F$7864,$A15,Monthly_Sold!$C$2:$C$7864,C$2),4)</f>
        <v>0</v>
      </c>
      <c r="D15" s="2" t="n">
        <f aca="false">ROUND(SUMIFS(Monthly_Sold!$H$2:$H$7864,Monthly_Sold!$F$2:$F$7864,$A15,Monthly_Sold!$C$2:$C$7864,D$2),4)</f>
        <v>0</v>
      </c>
      <c r="E15" s="2" t="n">
        <f aca="false">ROUND(SUMIFS(Monthly_Sold!$H$2:$H$7864,Monthly_Sold!$F$2:$F$7864,$A15,Monthly_Sold!$C$2:$C$7864,E$2),4)</f>
        <v>0</v>
      </c>
      <c r="F15" s="2" t="n">
        <f aca="false">ROUND(SUMIFS(Monthly_Sold!$H$2:$H$7864,Monthly_Sold!$F$2:$F$7864,$A15,Monthly_Sold!$C$2:$C$7864,F$2),4)</f>
        <v>0</v>
      </c>
      <c r="G15" s="2" t="n">
        <f aca="false">ROUND(SUMIFS(Monthly_Sold!$H$2:$H$7864,Monthly_Sold!$F$2:$F$7864,$A15,Monthly_Sold!$C$2:$C$7864,G$2),4)</f>
        <v>0</v>
      </c>
      <c r="H15" s="2" t="n">
        <f aca="false">ROUND(SUMIFS(Monthly_Sold!$H$2:$H$7864,Monthly_Sold!$F$2:$F$7864,$A15,Monthly_Sold!$C$2:$C$7864,H$2),4)</f>
        <v>43.62</v>
      </c>
      <c r="I15" s="2" t="n">
        <f aca="false">ROUND(SUM(B15:H15),4)</f>
        <v>43.62</v>
      </c>
      <c r="J15" s="6" t="n">
        <f aca="false">RANK(I15,$I$3:$I$304,0)+COUNTIF($I$3:I15,I15)-1</f>
        <v>154</v>
      </c>
      <c r="K15" s="6" t="n">
        <f aca="false">RANK(B15,$B$3:$B$304,0)+COUNTIF($B$3:B15,B15)-1</f>
        <v>81</v>
      </c>
      <c r="L15" s="6" t="n">
        <f aca="false">RANK(C15,$C$3:$C$304,0)+COUNTIF($C$3:C15,C15)-1</f>
        <v>96</v>
      </c>
      <c r="M15" s="6" t="n">
        <f aca="false">RANK(D15,$D$3:$D$304,0)+COUNTIF($D$3:D15,D15)-1</f>
        <v>110</v>
      </c>
      <c r="N15" s="6" t="n">
        <f aca="false">RANK(E15,$E$3:$E$304,0)+COUNTIF($E$3:E15,E15)-1</f>
        <v>110</v>
      </c>
      <c r="O15" s="6" t="n">
        <f aca="false">RANK(F15,$F$3:$F$304,0)+COUNTIF($F$3:F15,F15)-1</f>
        <v>124</v>
      </c>
      <c r="P15" s="6" t="n">
        <f aca="false">RANK(G15,$G$3:$G$304,0)+COUNTIF($G$3:G15,G15)-1</f>
        <v>202</v>
      </c>
      <c r="Q15" s="6" t="n">
        <f aca="false">RANK(H15,$H$3:$H$304,0)+COUNTIF($H$3:H15,H15)-1</f>
        <v>107</v>
      </c>
    </row>
    <row r="16" customFormat="false" ht="15" hidden="false" customHeight="false" outlineLevel="0" collapsed="false">
      <c r="A16" s="0" t="s">
        <v>185</v>
      </c>
      <c r="B16" s="2" t="n">
        <f aca="false">ROUND(SUMIFS(Monthly_Sold!$H$2:$H$7864,Monthly_Sold!$F$2:$F$7864,$A16,Monthly_Sold!$C$2:$C$7864,B$2),4)</f>
        <v>0</v>
      </c>
      <c r="C16" s="2" t="n">
        <f aca="false">ROUND(SUMIFS(Monthly_Sold!$H$2:$H$7864,Monthly_Sold!$F$2:$F$7864,$A16,Monthly_Sold!$C$2:$C$7864,C$2),4)</f>
        <v>0</v>
      </c>
      <c r="D16" s="2" t="n">
        <f aca="false">ROUND(SUMIFS(Monthly_Sold!$H$2:$H$7864,Monthly_Sold!$F$2:$F$7864,$A16,Monthly_Sold!$C$2:$C$7864,D$2),4)</f>
        <v>0</v>
      </c>
      <c r="E16" s="2" t="n">
        <f aca="false">ROUND(SUMIFS(Monthly_Sold!$H$2:$H$7864,Monthly_Sold!$F$2:$F$7864,$A16,Monthly_Sold!$C$2:$C$7864,E$2),4)</f>
        <v>0</v>
      </c>
      <c r="F16" s="2" t="n">
        <f aca="false">ROUND(SUMIFS(Monthly_Sold!$H$2:$H$7864,Monthly_Sold!$F$2:$F$7864,$A16,Monthly_Sold!$C$2:$C$7864,F$2),4)</f>
        <v>0</v>
      </c>
      <c r="G16" s="2" t="n">
        <f aca="false">ROUND(SUMIFS(Monthly_Sold!$H$2:$H$7864,Monthly_Sold!$F$2:$F$7864,$A16,Monthly_Sold!$C$2:$C$7864,G$2),4)</f>
        <v>145.15</v>
      </c>
      <c r="H16" s="2" t="n">
        <f aca="false">ROUND(SUMIFS(Monthly_Sold!$H$2:$H$7864,Monthly_Sold!$F$2:$F$7864,$A16,Monthly_Sold!$C$2:$C$7864,H$2),4)</f>
        <v>592.28</v>
      </c>
      <c r="I16" s="2" t="n">
        <f aca="false">ROUND(SUM(B16:H16),4)</f>
        <v>737.43</v>
      </c>
      <c r="J16" s="6" t="n">
        <f aca="false">RANK(I16,$I$3:$I$304,0)+COUNTIF($I$3:I16,I16)-1</f>
        <v>62</v>
      </c>
      <c r="K16" s="6" t="n">
        <f aca="false">RANK(B16,$B$3:$B$304,0)+COUNTIF($B$3:B16,B16)-1</f>
        <v>82</v>
      </c>
      <c r="L16" s="6" t="n">
        <f aca="false">RANK(C16,$C$3:$C$304,0)+COUNTIF($C$3:C16,C16)-1</f>
        <v>97</v>
      </c>
      <c r="M16" s="6" t="n">
        <f aca="false">RANK(D16,$D$3:$D$304,0)+COUNTIF($D$3:D16,D16)-1</f>
        <v>111</v>
      </c>
      <c r="N16" s="6" t="n">
        <f aca="false">RANK(E16,$E$3:$E$304,0)+COUNTIF($E$3:E16,E16)-1</f>
        <v>111</v>
      </c>
      <c r="O16" s="6" t="n">
        <f aca="false">RANK(F16,$F$3:$F$304,0)+COUNTIF($F$3:F16,F16)-1</f>
        <v>125</v>
      </c>
      <c r="P16" s="6" t="n">
        <f aca="false">RANK(G16,$G$3:$G$304,0)+COUNTIF($G$3:G16,G16)-1</f>
        <v>56</v>
      </c>
      <c r="Q16" s="6" t="n">
        <f aca="false">RANK(H16,$H$3:$H$304,0)+COUNTIF($H$3:H16,H16)-1</f>
        <v>32</v>
      </c>
    </row>
    <row r="17" customFormat="false" ht="15" hidden="false" customHeight="false" outlineLevel="0" collapsed="false">
      <c r="A17" s="0" t="s">
        <v>434</v>
      </c>
      <c r="B17" s="2" t="n">
        <f aca="false">ROUND(SUMIFS(Monthly_Sold!$H$2:$H$7864,Monthly_Sold!$F$2:$F$7864,$A17,Monthly_Sold!$C$2:$C$7864,B$2),4)</f>
        <v>0</v>
      </c>
      <c r="C17" s="2" t="n">
        <f aca="false">ROUND(SUMIFS(Monthly_Sold!$H$2:$H$7864,Monthly_Sold!$F$2:$F$7864,$A17,Monthly_Sold!$C$2:$C$7864,C$2),4)</f>
        <v>0</v>
      </c>
      <c r="D17" s="2" t="n">
        <f aca="false">ROUND(SUMIFS(Monthly_Sold!$H$2:$H$7864,Monthly_Sold!$F$2:$F$7864,$A17,Monthly_Sold!$C$2:$C$7864,D$2),4)</f>
        <v>0</v>
      </c>
      <c r="E17" s="2" t="n">
        <f aca="false">ROUND(SUMIFS(Monthly_Sold!$H$2:$H$7864,Monthly_Sold!$F$2:$F$7864,$A17,Monthly_Sold!$C$2:$C$7864,E$2),4)</f>
        <v>0</v>
      </c>
      <c r="F17" s="2" t="n">
        <f aca="false">ROUND(SUMIFS(Monthly_Sold!$H$2:$H$7864,Monthly_Sold!$F$2:$F$7864,$A17,Monthly_Sold!$C$2:$C$7864,F$2),4)</f>
        <v>0</v>
      </c>
      <c r="G17" s="2" t="n">
        <f aca="false">ROUND(SUMIFS(Monthly_Sold!$H$2:$H$7864,Monthly_Sold!$F$2:$F$7864,$A17,Monthly_Sold!$C$2:$C$7864,G$2),4)</f>
        <v>39.53</v>
      </c>
      <c r="H17" s="2" t="n">
        <f aca="false">ROUND(SUMIFS(Monthly_Sold!$H$2:$H$7864,Monthly_Sold!$F$2:$F$7864,$A17,Monthly_Sold!$C$2:$C$7864,H$2),4)</f>
        <v>0</v>
      </c>
      <c r="I17" s="2" t="n">
        <f aca="false">ROUND(SUM(B17:H17),4)</f>
        <v>39.53</v>
      </c>
      <c r="J17" s="6" t="n">
        <f aca="false">RANK(I17,$I$3:$I$304,0)+COUNTIF($I$3:I17,I17)-1</f>
        <v>159</v>
      </c>
      <c r="K17" s="6" t="n">
        <f aca="false">RANK(B17,$B$3:$B$304,0)+COUNTIF($B$3:B17,B17)-1</f>
        <v>83</v>
      </c>
      <c r="L17" s="6" t="n">
        <f aca="false">RANK(C17,$C$3:$C$304,0)+COUNTIF($C$3:C17,C17)-1</f>
        <v>98</v>
      </c>
      <c r="M17" s="6" t="n">
        <f aca="false">RANK(D17,$D$3:$D$304,0)+COUNTIF($D$3:D17,D17)-1</f>
        <v>112</v>
      </c>
      <c r="N17" s="6" t="n">
        <f aca="false">RANK(E17,$E$3:$E$304,0)+COUNTIF($E$3:E17,E17)-1</f>
        <v>112</v>
      </c>
      <c r="O17" s="6" t="n">
        <f aca="false">RANK(F17,$F$3:$F$304,0)+COUNTIF($F$3:F17,F17)-1</f>
        <v>126</v>
      </c>
      <c r="P17" s="6" t="n">
        <f aca="false">RANK(G17,$G$3:$G$304,0)+COUNTIF($G$3:G17,G17)-1</f>
        <v>99</v>
      </c>
      <c r="Q17" s="6" t="n">
        <f aca="false">RANK(H17,$H$3:$H$304,0)+COUNTIF($H$3:H17,H17)-1</f>
        <v>193</v>
      </c>
    </row>
    <row r="18" customFormat="false" ht="15" hidden="false" customHeight="false" outlineLevel="0" collapsed="false">
      <c r="A18" s="0" t="s">
        <v>550</v>
      </c>
      <c r="B18" s="2" t="n">
        <f aca="false">ROUND(SUMIFS(Monthly_Sold!$H$2:$H$7864,Monthly_Sold!$F$2:$F$7864,$A18,Monthly_Sold!$C$2:$C$7864,B$2),4)</f>
        <v>0</v>
      </c>
      <c r="C18" s="2" t="n">
        <f aca="false">ROUND(SUMIFS(Monthly_Sold!$H$2:$H$7864,Monthly_Sold!$F$2:$F$7864,$A18,Monthly_Sold!$C$2:$C$7864,C$2),4)</f>
        <v>0</v>
      </c>
      <c r="D18" s="2" t="n">
        <f aca="false">ROUND(SUMIFS(Monthly_Sold!$H$2:$H$7864,Monthly_Sold!$F$2:$F$7864,$A18,Monthly_Sold!$C$2:$C$7864,D$2),4)</f>
        <v>0</v>
      </c>
      <c r="E18" s="2" t="n">
        <f aca="false">ROUND(SUMIFS(Monthly_Sold!$H$2:$H$7864,Monthly_Sold!$F$2:$F$7864,$A18,Monthly_Sold!$C$2:$C$7864,E$2),4)</f>
        <v>0</v>
      </c>
      <c r="F18" s="2" t="n">
        <f aca="false">ROUND(SUMIFS(Monthly_Sold!$H$2:$H$7864,Monthly_Sold!$F$2:$F$7864,$A18,Monthly_Sold!$C$2:$C$7864,F$2),4)</f>
        <v>0</v>
      </c>
      <c r="G18" s="2" t="n">
        <f aca="false">ROUND(SUMIFS(Monthly_Sold!$H$2:$H$7864,Monthly_Sold!$F$2:$F$7864,$A18,Monthly_Sold!$C$2:$C$7864,G$2),4)</f>
        <v>4.08</v>
      </c>
      <c r="H18" s="2" t="n">
        <f aca="false">ROUND(SUMIFS(Monthly_Sold!$H$2:$H$7864,Monthly_Sold!$F$2:$F$7864,$A18,Monthly_Sold!$C$2:$C$7864,H$2),4)</f>
        <v>0</v>
      </c>
      <c r="I18" s="2" t="n">
        <f aca="false">ROUND(SUM(B18:H18),4)</f>
        <v>4.08</v>
      </c>
      <c r="J18" s="6" t="n">
        <f aca="false">RANK(I18,$I$3:$I$304,0)+COUNTIF($I$3:I18,I18)-1</f>
        <v>234</v>
      </c>
      <c r="K18" s="6" t="n">
        <f aca="false">RANK(B18,$B$3:$B$304,0)+COUNTIF($B$3:B18,B18)-1</f>
        <v>84</v>
      </c>
      <c r="L18" s="6" t="n">
        <f aca="false">RANK(C18,$C$3:$C$304,0)+COUNTIF($C$3:C18,C18)-1</f>
        <v>99</v>
      </c>
      <c r="M18" s="6" t="n">
        <f aca="false">RANK(D18,$D$3:$D$304,0)+COUNTIF($D$3:D18,D18)-1</f>
        <v>113</v>
      </c>
      <c r="N18" s="6" t="n">
        <f aca="false">RANK(E18,$E$3:$E$304,0)+COUNTIF($E$3:E18,E18)-1</f>
        <v>113</v>
      </c>
      <c r="O18" s="6" t="n">
        <f aca="false">RANK(F18,$F$3:$F$304,0)+COUNTIF($F$3:F18,F18)-1</f>
        <v>127</v>
      </c>
      <c r="P18" s="6" t="n">
        <f aca="false">RANK(G18,$G$3:$G$304,0)+COUNTIF($G$3:G18,G18)-1</f>
        <v>150</v>
      </c>
      <c r="Q18" s="6" t="n">
        <f aca="false">RANK(H18,$H$3:$H$304,0)+COUNTIF($H$3:H18,H18)-1</f>
        <v>194</v>
      </c>
    </row>
    <row r="19" customFormat="false" ht="15" hidden="false" customHeight="false" outlineLevel="0" collapsed="false">
      <c r="A19" s="0" t="s">
        <v>223</v>
      </c>
      <c r="B19" s="2" t="n">
        <f aca="false">ROUND(SUMIFS(Monthly_Sold!$H$2:$H$7864,Monthly_Sold!$F$2:$F$7864,$A19,Monthly_Sold!$C$2:$C$7864,B$2),4)</f>
        <v>0</v>
      </c>
      <c r="C19" s="2" t="n">
        <f aca="false">ROUND(SUMIFS(Monthly_Sold!$H$2:$H$7864,Monthly_Sold!$F$2:$F$7864,$A19,Monthly_Sold!$C$2:$C$7864,C$2),4)</f>
        <v>0</v>
      </c>
      <c r="D19" s="2" t="n">
        <f aca="false">ROUND(SUMIFS(Monthly_Sold!$H$2:$H$7864,Monthly_Sold!$F$2:$F$7864,$A19,Monthly_Sold!$C$2:$C$7864,D$2),4)</f>
        <v>0</v>
      </c>
      <c r="E19" s="2" t="n">
        <f aca="false">ROUND(SUMIFS(Monthly_Sold!$H$2:$H$7864,Monthly_Sold!$F$2:$F$7864,$A19,Monthly_Sold!$C$2:$C$7864,E$2),4)</f>
        <v>0</v>
      </c>
      <c r="F19" s="2" t="n">
        <f aca="false">ROUND(SUMIFS(Monthly_Sold!$H$2:$H$7864,Monthly_Sold!$F$2:$F$7864,$A19,Monthly_Sold!$C$2:$C$7864,F$2),4)</f>
        <v>0</v>
      </c>
      <c r="G19" s="2" t="n">
        <f aca="false">ROUND(SUMIFS(Monthly_Sold!$H$2:$H$7864,Monthly_Sold!$F$2:$F$7864,$A19,Monthly_Sold!$C$2:$C$7864,G$2),4)</f>
        <v>56.59</v>
      </c>
      <c r="H19" s="2" t="n">
        <f aca="false">ROUND(SUMIFS(Monthly_Sold!$H$2:$H$7864,Monthly_Sold!$F$2:$F$7864,$A19,Monthly_Sold!$C$2:$C$7864,H$2),4)</f>
        <v>487.54</v>
      </c>
      <c r="I19" s="2" t="n">
        <f aca="false">ROUND(SUM(B19:H19),4)</f>
        <v>544.13</v>
      </c>
      <c r="J19" s="6" t="n">
        <f aca="false">RANK(I19,$I$3:$I$304,0)+COUNTIF($I$3:I19,I19)-1</f>
        <v>83</v>
      </c>
      <c r="K19" s="6" t="n">
        <f aca="false">RANK(B19,$B$3:$B$304,0)+COUNTIF($B$3:B19,B19)-1</f>
        <v>85</v>
      </c>
      <c r="L19" s="6" t="n">
        <f aca="false">RANK(C19,$C$3:$C$304,0)+COUNTIF($C$3:C19,C19)-1</f>
        <v>100</v>
      </c>
      <c r="M19" s="6" t="n">
        <f aca="false">RANK(D19,$D$3:$D$304,0)+COUNTIF($D$3:D19,D19)-1</f>
        <v>114</v>
      </c>
      <c r="N19" s="6" t="n">
        <f aca="false">RANK(E19,$E$3:$E$304,0)+COUNTIF($E$3:E19,E19)-1</f>
        <v>114</v>
      </c>
      <c r="O19" s="6" t="n">
        <f aca="false">RANK(F19,$F$3:$F$304,0)+COUNTIF($F$3:F19,F19)-1</f>
        <v>128</v>
      </c>
      <c r="P19" s="6" t="n">
        <f aca="false">RANK(G19,$G$3:$G$304,0)+COUNTIF($G$3:G19,G19)-1</f>
        <v>89</v>
      </c>
      <c r="Q19" s="6" t="n">
        <f aca="false">RANK(H19,$H$3:$H$304,0)+COUNTIF($H$3:H19,H19)-1</f>
        <v>38</v>
      </c>
    </row>
    <row r="20" customFormat="false" ht="15" hidden="false" customHeight="false" outlineLevel="0" collapsed="false">
      <c r="A20" s="0" t="s">
        <v>173</v>
      </c>
      <c r="B20" s="2" t="n">
        <f aca="false">ROUND(SUMIFS(Monthly_Sold!$H$2:$H$7864,Monthly_Sold!$F$2:$F$7864,$A20,Monthly_Sold!$C$2:$C$7864,B$2),4)</f>
        <v>0</v>
      </c>
      <c r="C20" s="2" t="n">
        <f aca="false">ROUND(SUMIFS(Monthly_Sold!$H$2:$H$7864,Monthly_Sold!$F$2:$F$7864,$A20,Monthly_Sold!$C$2:$C$7864,C$2),4)</f>
        <v>0</v>
      </c>
      <c r="D20" s="2" t="n">
        <f aca="false">ROUND(SUMIFS(Monthly_Sold!$H$2:$H$7864,Monthly_Sold!$F$2:$F$7864,$A20,Monthly_Sold!$C$2:$C$7864,D$2),4)</f>
        <v>0</v>
      </c>
      <c r="E20" s="2" t="n">
        <f aca="false">ROUND(SUMIFS(Monthly_Sold!$H$2:$H$7864,Monthly_Sold!$F$2:$F$7864,$A20,Monthly_Sold!$C$2:$C$7864,E$2),4)</f>
        <v>0</v>
      </c>
      <c r="F20" s="2" t="n">
        <f aca="false">ROUND(SUMIFS(Monthly_Sold!$H$2:$H$7864,Monthly_Sold!$F$2:$F$7864,$A20,Monthly_Sold!$C$2:$C$7864,F$2),4)</f>
        <v>0</v>
      </c>
      <c r="G20" s="2" t="n">
        <f aca="false">ROUND(SUMIFS(Monthly_Sold!$H$2:$H$7864,Monthly_Sold!$F$2:$F$7864,$A20,Monthly_Sold!$C$2:$C$7864,G$2),4)</f>
        <v>144.04</v>
      </c>
      <c r="H20" s="2" t="n">
        <f aca="false">ROUND(SUMIFS(Monthly_Sold!$H$2:$H$7864,Monthly_Sold!$F$2:$F$7864,$A20,Monthly_Sold!$C$2:$C$7864,H$2),4)</f>
        <v>678.17</v>
      </c>
      <c r="I20" s="2" t="n">
        <f aca="false">ROUND(SUM(B20:H20),4)</f>
        <v>822.21</v>
      </c>
      <c r="J20" s="6" t="n">
        <f aca="false">RANK(I20,$I$3:$I$304,0)+COUNTIF($I$3:I20,I20)-1</f>
        <v>59</v>
      </c>
      <c r="K20" s="6" t="n">
        <f aca="false">RANK(B20,$B$3:$B$304,0)+COUNTIF($B$3:B20,B20)-1</f>
        <v>86</v>
      </c>
      <c r="L20" s="6" t="n">
        <f aca="false">RANK(C20,$C$3:$C$304,0)+COUNTIF($C$3:C20,C20)-1</f>
        <v>101</v>
      </c>
      <c r="M20" s="6" t="n">
        <f aca="false">RANK(D20,$D$3:$D$304,0)+COUNTIF($D$3:D20,D20)-1</f>
        <v>115</v>
      </c>
      <c r="N20" s="6" t="n">
        <f aca="false">RANK(E20,$E$3:$E$304,0)+COUNTIF($E$3:E20,E20)-1</f>
        <v>115</v>
      </c>
      <c r="O20" s="6" t="n">
        <f aca="false">RANK(F20,$F$3:$F$304,0)+COUNTIF($F$3:F20,F20)-1</f>
        <v>129</v>
      </c>
      <c r="P20" s="6" t="n">
        <f aca="false">RANK(G20,$G$3:$G$304,0)+COUNTIF($G$3:G20,G20)-1</f>
        <v>57</v>
      </c>
      <c r="Q20" s="6" t="n">
        <f aca="false">RANK(H20,$H$3:$H$304,0)+COUNTIF($H$3:H20,H20)-1</f>
        <v>28</v>
      </c>
    </row>
    <row r="21" customFormat="false" ht="15" hidden="false" customHeight="false" outlineLevel="0" collapsed="false">
      <c r="A21" s="0" t="s">
        <v>506</v>
      </c>
      <c r="B21" s="2" t="n">
        <f aca="false">ROUND(SUMIFS(Monthly_Sold!$H$2:$H$7864,Monthly_Sold!$F$2:$F$7864,$A21,Monthly_Sold!$C$2:$C$7864,B$2),4)</f>
        <v>0</v>
      </c>
      <c r="C21" s="2" t="n">
        <f aca="false">ROUND(SUMIFS(Monthly_Sold!$H$2:$H$7864,Monthly_Sold!$F$2:$F$7864,$A21,Monthly_Sold!$C$2:$C$7864,C$2),4)</f>
        <v>0</v>
      </c>
      <c r="D21" s="2" t="n">
        <f aca="false">ROUND(SUMIFS(Monthly_Sold!$H$2:$H$7864,Monthly_Sold!$F$2:$F$7864,$A21,Monthly_Sold!$C$2:$C$7864,D$2),4)</f>
        <v>0</v>
      </c>
      <c r="E21" s="2" t="n">
        <f aca="false">ROUND(SUMIFS(Monthly_Sold!$H$2:$H$7864,Monthly_Sold!$F$2:$F$7864,$A21,Monthly_Sold!$C$2:$C$7864,E$2),4)</f>
        <v>0</v>
      </c>
      <c r="F21" s="2" t="n">
        <f aca="false">ROUND(SUMIFS(Monthly_Sold!$H$2:$H$7864,Monthly_Sold!$F$2:$F$7864,$A21,Monthly_Sold!$C$2:$C$7864,F$2),4)</f>
        <v>0</v>
      </c>
      <c r="G21" s="2" t="n">
        <f aca="false">ROUND(SUMIFS(Monthly_Sold!$H$2:$H$7864,Monthly_Sold!$F$2:$F$7864,$A21,Monthly_Sold!$C$2:$C$7864,G$2),4)</f>
        <v>12.21</v>
      </c>
      <c r="H21" s="2" t="n">
        <f aca="false">ROUND(SUMIFS(Monthly_Sold!$H$2:$H$7864,Monthly_Sold!$F$2:$F$7864,$A21,Monthly_Sold!$C$2:$C$7864,H$2),4)</f>
        <v>0</v>
      </c>
      <c r="I21" s="2" t="n">
        <f aca="false">ROUND(SUM(B21:H21),4)</f>
        <v>12.21</v>
      </c>
      <c r="J21" s="6" t="n">
        <f aca="false">RANK(I21,$I$3:$I$304,0)+COUNTIF($I$3:I21,I21)-1</f>
        <v>204</v>
      </c>
      <c r="K21" s="6" t="n">
        <f aca="false">RANK(B21,$B$3:$B$304,0)+COUNTIF($B$3:B21,B21)-1</f>
        <v>87</v>
      </c>
      <c r="L21" s="6" t="n">
        <f aca="false">RANK(C21,$C$3:$C$304,0)+COUNTIF($C$3:C21,C21)-1</f>
        <v>102</v>
      </c>
      <c r="M21" s="6" t="n">
        <f aca="false">RANK(D21,$D$3:$D$304,0)+COUNTIF($D$3:D21,D21)-1</f>
        <v>116</v>
      </c>
      <c r="N21" s="6" t="n">
        <f aca="false">RANK(E21,$E$3:$E$304,0)+COUNTIF($E$3:E21,E21)-1</f>
        <v>116</v>
      </c>
      <c r="O21" s="6" t="n">
        <f aca="false">RANK(F21,$F$3:$F$304,0)+COUNTIF($F$3:F21,F21)-1</f>
        <v>130</v>
      </c>
      <c r="P21" s="6" t="n">
        <f aca="false">RANK(G21,$G$3:$G$304,0)+COUNTIF($G$3:G21,G21)-1</f>
        <v>135</v>
      </c>
      <c r="Q21" s="6" t="n">
        <f aca="false">RANK(H21,$H$3:$H$304,0)+COUNTIF($H$3:H21,H21)-1</f>
        <v>195</v>
      </c>
    </row>
    <row r="22" customFormat="false" ht="15" hidden="false" customHeight="false" outlineLevel="0" collapsed="false">
      <c r="A22" s="0" t="s">
        <v>520</v>
      </c>
      <c r="B22" s="2" t="n">
        <f aca="false">ROUND(SUMIFS(Monthly_Sold!$H$2:$H$7864,Monthly_Sold!$F$2:$F$7864,$A22,Monthly_Sold!$C$2:$C$7864,B$2),4)</f>
        <v>0</v>
      </c>
      <c r="C22" s="2" t="n">
        <f aca="false">ROUND(SUMIFS(Monthly_Sold!$H$2:$H$7864,Monthly_Sold!$F$2:$F$7864,$A22,Monthly_Sold!$C$2:$C$7864,C$2),4)</f>
        <v>0</v>
      </c>
      <c r="D22" s="2" t="n">
        <f aca="false">ROUND(SUMIFS(Monthly_Sold!$H$2:$H$7864,Monthly_Sold!$F$2:$F$7864,$A22,Monthly_Sold!$C$2:$C$7864,D$2),4)</f>
        <v>0</v>
      </c>
      <c r="E22" s="2" t="n">
        <f aca="false">ROUND(SUMIFS(Monthly_Sold!$H$2:$H$7864,Monthly_Sold!$F$2:$F$7864,$A22,Monthly_Sold!$C$2:$C$7864,E$2),4)</f>
        <v>0</v>
      </c>
      <c r="F22" s="2" t="n">
        <f aca="false">ROUND(SUMIFS(Monthly_Sold!$H$2:$H$7864,Monthly_Sold!$F$2:$F$7864,$A22,Monthly_Sold!$C$2:$C$7864,F$2),4)</f>
        <v>0</v>
      </c>
      <c r="G22" s="2" t="n">
        <f aca="false">ROUND(SUMIFS(Monthly_Sold!$H$2:$H$7864,Monthly_Sold!$F$2:$F$7864,$A22,Monthly_Sold!$C$2:$C$7864,G$2),4)</f>
        <v>0</v>
      </c>
      <c r="H22" s="2" t="n">
        <f aca="false">ROUND(SUMIFS(Monthly_Sold!$H$2:$H$7864,Monthly_Sold!$F$2:$F$7864,$A22,Monthly_Sold!$C$2:$C$7864,H$2),4)</f>
        <v>8.75</v>
      </c>
      <c r="I22" s="2" t="n">
        <f aca="false">ROUND(SUM(B22:H22),4)</f>
        <v>8.75</v>
      </c>
      <c r="J22" s="6" t="n">
        <f aca="false">RANK(I22,$I$3:$I$304,0)+COUNTIF($I$3:I22,I22)-1</f>
        <v>213</v>
      </c>
      <c r="K22" s="6" t="n">
        <f aca="false">RANK(B22,$B$3:$B$304,0)+COUNTIF($B$3:B22,B22)-1</f>
        <v>88</v>
      </c>
      <c r="L22" s="6" t="n">
        <f aca="false">RANK(C22,$C$3:$C$304,0)+COUNTIF($C$3:C22,C22)-1</f>
        <v>103</v>
      </c>
      <c r="M22" s="6" t="n">
        <f aca="false">RANK(D22,$D$3:$D$304,0)+COUNTIF($D$3:D22,D22)-1</f>
        <v>117</v>
      </c>
      <c r="N22" s="6" t="n">
        <f aca="false">RANK(E22,$E$3:$E$304,0)+COUNTIF($E$3:E22,E22)-1</f>
        <v>117</v>
      </c>
      <c r="O22" s="6" t="n">
        <f aca="false">RANK(F22,$F$3:$F$304,0)+COUNTIF($F$3:F22,F22)-1</f>
        <v>131</v>
      </c>
      <c r="P22" s="6" t="n">
        <f aca="false">RANK(G22,$G$3:$G$304,0)+COUNTIF($G$3:G22,G22)-1</f>
        <v>203</v>
      </c>
      <c r="Q22" s="6" t="n">
        <f aca="false">RANK(H22,$H$3:$H$304,0)+COUNTIF($H$3:H22,H22)-1</f>
        <v>140</v>
      </c>
    </row>
    <row r="23" customFormat="false" ht="15" hidden="false" customHeight="false" outlineLevel="0" collapsed="false">
      <c r="A23" s="0" t="s">
        <v>359</v>
      </c>
      <c r="B23" s="2" t="n">
        <f aca="false">ROUND(SUMIFS(Monthly_Sold!$H$2:$H$7864,Monthly_Sold!$F$2:$F$7864,$A23,Monthly_Sold!$C$2:$C$7864,B$2),4)</f>
        <v>0</v>
      </c>
      <c r="C23" s="2" t="n">
        <f aca="false">ROUND(SUMIFS(Monthly_Sold!$H$2:$H$7864,Monthly_Sold!$F$2:$F$7864,$A23,Monthly_Sold!$C$2:$C$7864,C$2),4)</f>
        <v>0</v>
      </c>
      <c r="D23" s="2" t="n">
        <f aca="false">ROUND(SUMIFS(Monthly_Sold!$H$2:$H$7864,Monthly_Sold!$F$2:$F$7864,$A23,Monthly_Sold!$C$2:$C$7864,D$2),4)</f>
        <v>0</v>
      </c>
      <c r="E23" s="2" t="n">
        <f aca="false">ROUND(SUMIFS(Monthly_Sold!$H$2:$H$7864,Monthly_Sold!$F$2:$F$7864,$A23,Monthly_Sold!$C$2:$C$7864,E$2),4)</f>
        <v>0</v>
      </c>
      <c r="F23" s="2" t="n">
        <f aca="false">ROUND(SUMIFS(Monthly_Sold!$H$2:$H$7864,Monthly_Sold!$F$2:$F$7864,$A23,Monthly_Sold!$C$2:$C$7864,F$2),4)</f>
        <v>0</v>
      </c>
      <c r="G23" s="2" t="n">
        <f aca="false">ROUND(SUMIFS(Monthly_Sold!$H$2:$H$7864,Monthly_Sold!$F$2:$F$7864,$A23,Monthly_Sold!$C$2:$C$7864,G$2),4)</f>
        <v>0.24</v>
      </c>
      <c r="H23" s="2" t="n">
        <f aca="false">ROUND(SUMIFS(Monthly_Sold!$H$2:$H$7864,Monthly_Sold!$F$2:$F$7864,$A23,Monthly_Sold!$C$2:$C$7864,H$2),4)</f>
        <v>94.78</v>
      </c>
      <c r="I23" s="2" t="n">
        <f aca="false">ROUND(SUM(B23:H23),4)</f>
        <v>95.02</v>
      </c>
      <c r="J23" s="6" t="n">
        <f aca="false">RANK(I23,$I$3:$I$304,0)+COUNTIF($I$3:I23,I23)-1</f>
        <v>118</v>
      </c>
      <c r="K23" s="6" t="n">
        <f aca="false">RANK(B23,$B$3:$B$304,0)+COUNTIF($B$3:B23,B23)-1</f>
        <v>89</v>
      </c>
      <c r="L23" s="6" t="n">
        <f aca="false">RANK(C23,$C$3:$C$304,0)+COUNTIF($C$3:C23,C23)-1</f>
        <v>104</v>
      </c>
      <c r="M23" s="6" t="n">
        <f aca="false">RANK(D23,$D$3:$D$304,0)+COUNTIF($D$3:D23,D23)-1</f>
        <v>118</v>
      </c>
      <c r="N23" s="6" t="n">
        <f aca="false">RANK(E23,$E$3:$E$304,0)+COUNTIF($E$3:E23,E23)-1</f>
        <v>118</v>
      </c>
      <c r="O23" s="6" t="n">
        <f aca="false">RANK(F23,$F$3:$F$304,0)+COUNTIF($F$3:F23,F23)-1</f>
        <v>132</v>
      </c>
      <c r="P23" s="6" t="n">
        <f aca="false">RANK(G23,$G$3:$G$304,0)+COUNTIF($G$3:G23,G23)-1</f>
        <v>178</v>
      </c>
      <c r="Q23" s="6" t="n">
        <f aca="false">RANK(H23,$H$3:$H$304,0)+COUNTIF($H$3:H23,H23)-1</f>
        <v>81</v>
      </c>
    </row>
    <row r="24" customFormat="false" ht="15" hidden="false" customHeight="false" outlineLevel="0" collapsed="false">
      <c r="A24" s="0" t="s">
        <v>492</v>
      </c>
      <c r="B24" s="2" t="n">
        <f aca="false">ROUND(SUMIFS(Monthly_Sold!$H$2:$H$7864,Monthly_Sold!$F$2:$F$7864,$A24,Monthly_Sold!$C$2:$C$7864,B$2),4)</f>
        <v>0</v>
      </c>
      <c r="C24" s="2" t="n">
        <f aca="false">ROUND(SUMIFS(Monthly_Sold!$H$2:$H$7864,Monthly_Sold!$F$2:$F$7864,$A24,Monthly_Sold!$C$2:$C$7864,C$2),4)</f>
        <v>0</v>
      </c>
      <c r="D24" s="2" t="n">
        <f aca="false">ROUND(SUMIFS(Monthly_Sold!$H$2:$H$7864,Monthly_Sold!$F$2:$F$7864,$A24,Monthly_Sold!$C$2:$C$7864,D$2),4)</f>
        <v>0</v>
      </c>
      <c r="E24" s="2" t="n">
        <f aca="false">ROUND(SUMIFS(Monthly_Sold!$H$2:$H$7864,Monthly_Sold!$F$2:$F$7864,$A24,Monthly_Sold!$C$2:$C$7864,E$2),4)</f>
        <v>0</v>
      </c>
      <c r="F24" s="2" t="n">
        <f aca="false">ROUND(SUMIFS(Monthly_Sold!$H$2:$H$7864,Monthly_Sold!$F$2:$F$7864,$A24,Monthly_Sold!$C$2:$C$7864,F$2),4)</f>
        <v>0</v>
      </c>
      <c r="G24" s="2" t="n">
        <f aca="false">ROUND(SUMIFS(Monthly_Sold!$H$2:$H$7864,Monthly_Sold!$F$2:$F$7864,$A24,Monthly_Sold!$C$2:$C$7864,G$2),4)</f>
        <v>0</v>
      </c>
      <c r="H24" s="2" t="n">
        <f aca="false">ROUND(SUMIFS(Monthly_Sold!$H$2:$H$7864,Monthly_Sold!$F$2:$F$7864,$A24,Monthly_Sold!$C$2:$C$7864,H$2),4)</f>
        <v>15.7</v>
      </c>
      <c r="I24" s="2" t="n">
        <f aca="false">ROUND(SUM(B24:H24),4)</f>
        <v>15.7</v>
      </c>
      <c r="J24" s="6" t="n">
        <f aca="false">RANK(I24,$I$3:$I$304,0)+COUNTIF($I$3:I24,I24)-1</f>
        <v>195</v>
      </c>
      <c r="K24" s="6" t="n">
        <f aca="false">RANK(B24,$B$3:$B$304,0)+COUNTIF($B$3:B24,B24)-1</f>
        <v>90</v>
      </c>
      <c r="L24" s="6" t="n">
        <f aca="false">RANK(C24,$C$3:$C$304,0)+COUNTIF($C$3:C24,C24)-1</f>
        <v>105</v>
      </c>
      <c r="M24" s="6" t="n">
        <f aca="false">RANK(D24,$D$3:$D$304,0)+COUNTIF($D$3:D24,D24)-1</f>
        <v>119</v>
      </c>
      <c r="N24" s="6" t="n">
        <f aca="false">RANK(E24,$E$3:$E$304,0)+COUNTIF($E$3:E24,E24)-1</f>
        <v>119</v>
      </c>
      <c r="O24" s="6" t="n">
        <f aca="false">RANK(F24,$F$3:$F$304,0)+COUNTIF($F$3:F24,F24)-1</f>
        <v>133</v>
      </c>
      <c r="P24" s="6" t="n">
        <f aca="false">RANK(G24,$G$3:$G$304,0)+COUNTIF($G$3:G24,G24)-1</f>
        <v>204</v>
      </c>
      <c r="Q24" s="6" t="n">
        <f aca="false">RANK(H24,$H$3:$H$304,0)+COUNTIF($H$3:H24,H24)-1</f>
        <v>129</v>
      </c>
    </row>
    <row r="25" customFormat="false" ht="15" hidden="false" customHeight="false" outlineLevel="0" collapsed="false">
      <c r="A25" s="0" t="s">
        <v>582</v>
      </c>
      <c r="B25" s="2" t="n">
        <f aca="false">ROUND(SUMIFS(Monthly_Sold!$H$2:$H$7864,Monthly_Sold!$F$2:$F$7864,$A25,Monthly_Sold!$C$2:$C$7864,B$2),4)</f>
        <v>0</v>
      </c>
      <c r="C25" s="2" t="n">
        <f aca="false">ROUND(SUMIFS(Monthly_Sold!$H$2:$H$7864,Monthly_Sold!$F$2:$F$7864,$A25,Monthly_Sold!$C$2:$C$7864,C$2),4)</f>
        <v>0</v>
      </c>
      <c r="D25" s="2" t="n">
        <f aca="false">ROUND(SUMIFS(Monthly_Sold!$H$2:$H$7864,Monthly_Sold!$F$2:$F$7864,$A25,Monthly_Sold!$C$2:$C$7864,D$2),4)</f>
        <v>0</v>
      </c>
      <c r="E25" s="2" t="n">
        <f aca="false">ROUND(SUMIFS(Monthly_Sold!$H$2:$H$7864,Monthly_Sold!$F$2:$F$7864,$A25,Monthly_Sold!$C$2:$C$7864,E$2),4)</f>
        <v>0</v>
      </c>
      <c r="F25" s="2" t="n">
        <f aca="false">ROUND(SUMIFS(Monthly_Sold!$H$2:$H$7864,Monthly_Sold!$F$2:$F$7864,$A25,Monthly_Sold!$C$2:$C$7864,F$2),4)</f>
        <v>0</v>
      </c>
      <c r="G25" s="2" t="n">
        <f aca="false">ROUND(SUMIFS(Monthly_Sold!$H$2:$H$7864,Monthly_Sold!$F$2:$F$7864,$A25,Monthly_Sold!$C$2:$C$7864,G$2),4)</f>
        <v>1.03</v>
      </c>
      <c r="H25" s="2" t="n">
        <f aca="false">ROUND(SUMIFS(Monthly_Sold!$H$2:$H$7864,Monthly_Sold!$F$2:$F$7864,$A25,Monthly_Sold!$C$2:$C$7864,H$2),4)</f>
        <v>0</v>
      </c>
      <c r="I25" s="2" t="n">
        <f aca="false">ROUND(SUM(B25:H25),4)</f>
        <v>1.03</v>
      </c>
      <c r="J25" s="6" t="n">
        <f aca="false">RANK(I25,$I$3:$I$304,0)+COUNTIF($I$3:I25,I25)-1</f>
        <v>260</v>
      </c>
      <c r="K25" s="6" t="n">
        <f aca="false">RANK(B25,$B$3:$B$304,0)+COUNTIF($B$3:B25,B25)-1</f>
        <v>91</v>
      </c>
      <c r="L25" s="6" t="n">
        <f aca="false">RANK(C25,$C$3:$C$304,0)+COUNTIF($C$3:C25,C25)-1</f>
        <v>106</v>
      </c>
      <c r="M25" s="6" t="n">
        <f aca="false">RANK(D25,$D$3:$D$304,0)+COUNTIF($D$3:D25,D25)-1</f>
        <v>120</v>
      </c>
      <c r="N25" s="6" t="n">
        <f aca="false">RANK(E25,$E$3:$E$304,0)+COUNTIF($E$3:E25,E25)-1</f>
        <v>120</v>
      </c>
      <c r="O25" s="6" t="n">
        <f aca="false">RANK(F25,$F$3:$F$304,0)+COUNTIF($F$3:F25,F25)-1</f>
        <v>134</v>
      </c>
      <c r="P25" s="6" t="n">
        <f aca="false">RANK(G25,$G$3:$G$304,0)+COUNTIF($G$3:G25,G25)-1</f>
        <v>164</v>
      </c>
      <c r="Q25" s="6" t="n">
        <f aca="false">RANK(H25,$H$3:$H$304,0)+COUNTIF($H$3:H25,H25)-1</f>
        <v>196</v>
      </c>
    </row>
    <row r="26" customFormat="false" ht="15" hidden="false" customHeight="false" outlineLevel="0" collapsed="false">
      <c r="A26" s="0" t="s">
        <v>477</v>
      </c>
      <c r="B26" s="2" t="n">
        <f aca="false">ROUND(SUMIFS(Monthly_Sold!$H$2:$H$7864,Monthly_Sold!$F$2:$F$7864,$A26,Monthly_Sold!$C$2:$C$7864,B$2),4)</f>
        <v>0</v>
      </c>
      <c r="C26" s="2" t="n">
        <f aca="false">ROUND(SUMIFS(Monthly_Sold!$H$2:$H$7864,Monthly_Sold!$F$2:$F$7864,$A26,Monthly_Sold!$C$2:$C$7864,C$2),4)</f>
        <v>0</v>
      </c>
      <c r="D26" s="2" t="n">
        <f aca="false">ROUND(SUMIFS(Monthly_Sold!$H$2:$H$7864,Monthly_Sold!$F$2:$F$7864,$A26,Monthly_Sold!$C$2:$C$7864,D$2),4)</f>
        <v>0</v>
      </c>
      <c r="E26" s="2" t="n">
        <f aca="false">ROUND(SUMIFS(Monthly_Sold!$H$2:$H$7864,Monthly_Sold!$F$2:$F$7864,$A26,Monthly_Sold!$C$2:$C$7864,E$2),4)</f>
        <v>0</v>
      </c>
      <c r="F26" s="2" t="n">
        <f aca="false">ROUND(SUMIFS(Monthly_Sold!$H$2:$H$7864,Monthly_Sold!$F$2:$F$7864,$A26,Monthly_Sold!$C$2:$C$7864,F$2),4)</f>
        <v>0</v>
      </c>
      <c r="G26" s="2" t="n">
        <f aca="false">ROUND(SUMIFS(Monthly_Sold!$H$2:$H$7864,Monthly_Sold!$F$2:$F$7864,$A26,Monthly_Sold!$C$2:$C$7864,G$2),4)</f>
        <v>6.09</v>
      </c>
      <c r="H26" s="2" t="n">
        <f aca="false">ROUND(SUMIFS(Monthly_Sold!$H$2:$H$7864,Monthly_Sold!$F$2:$F$7864,$A26,Monthly_Sold!$C$2:$C$7864,H$2),4)</f>
        <v>12.91</v>
      </c>
      <c r="I26" s="2" t="n">
        <f aca="false">ROUND(SUM(B26:H26),4)</f>
        <v>19</v>
      </c>
      <c r="J26" s="6" t="n">
        <f aca="false">RANK(I26,$I$3:$I$304,0)+COUNTIF($I$3:I26,I26)-1</f>
        <v>189</v>
      </c>
      <c r="K26" s="6" t="n">
        <f aca="false">RANK(B26,$B$3:$B$304,0)+COUNTIF($B$3:B26,B26)-1</f>
        <v>92</v>
      </c>
      <c r="L26" s="6" t="n">
        <f aca="false">RANK(C26,$C$3:$C$304,0)+COUNTIF($C$3:C26,C26)-1</f>
        <v>107</v>
      </c>
      <c r="M26" s="6" t="n">
        <f aca="false">RANK(D26,$D$3:$D$304,0)+COUNTIF($D$3:D26,D26)-1</f>
        <v>121</v>
      </c>
      <c r="N26" s="6" t="n">
        <f aca="false">RANK(E26,$E$3:$E$304,0)+COUNTIF($E$3:E26,E26)-1</f>
        <v>121</v>
      </c>
      <c r="O26" s="6" t="n">
        <f aca="false">RANK(F26,$F$3:$F$304,0)+COUNTIF($F$3:F26,F26)-1</f>
        <v>135</v>
      </c>
      <c r="P26" s="6" t="n">
        <f aca="false">RANK(G26,$G$3:$G$304,0)+COUNTIF($G$3:G26,G26)-1</f>
        <v>143</v>
      </c>
      <c r="Q26" s="6" t="n">
        <f aca="false">RANK(H26,$H$3:$H$304,0)+COUNTIF($H$3:H26,H26)-1</f>
        <v>133</v>
      </c>
    </row>
    <row r="27" customFormat="false" ht="15" hidden="false" customHeight="false" outlineLevel="0" collapsed="false">
      <c r="A27" s="0" t="s">
        <v>553</v>
      </c>
      <c r="B27" s="2" t="n">
        <f aca="false">ROUND(SUMIFS(Monthly_Sold!$H$2:$H$7864,Monthly_Sold!$F$2:$F$7864,$A27,Monthly_Sold!$C$2:$C$7864,B$2),4)</f>
        <v>0</v>
      </c>
      <c r="C27" s="2" t="n">
        <f aca="false">ROUND(SUMIFS(Monthly_Sold!$H$2:$H$7864,Monthly_Sold!$F$2:$F$7864,$A27,Monthly_Sold!$C$2:$C$7864,C$2),4)</f>
        <v>0</v>
      </c>
      <c r="D27" s="2" t="n">
        <f aca="false">ROUND(SUMIFS(Monthly_Sold!$H$2:$H$7864,Monthly_Sold!$F$2:$F$7864,$A27,Monthly_Sold!$C$2:$C$7864,D$2),4)</f>
        <v>0</v>
      </c>
      <c r="E27" s="2" t="n">
        <f aca="false">ROUND(SUMIFS(Monthly_Sold!$H$2:$H$7864,Monthly_Sold!$F$2:$F$7864,$A27,Monthly_Sold!$C$2:$C$7864,E$2),4)</f>
        <v>0</v>
      </c>
      <c r="F27" s="2" t="n">
        <f aca="false">ROUND(SUMIFS(Monthly_Sold!$H$2:$H$7864,Monthly_Sold!$F$2:$F$7864,$A27,Monthly_Sold!$C$2:$C$7864,F$2),4)</f>
        <v>0</v>
      </c>
      <c r="G27" s="2" t="n">
        <f aca="false">ROUND(SUMIFS(Monthly_Sold!$H$2:$H$7864,Monthly_Sold!$F$2:$F$7864,$A27,Monthly_Sold!$C$2:$C$7864,G$2),4)</f>
        <v>0</v>
      </c>
      <c r="H27" s="2" t="n">
        <f aca="false">ROUND(SUMIFS(Monthly_Sold!$H$2:$H$7864,Monthly_Sold!$F$2:$F$7864,$A27,Monthly_Sold!$C$2:$C$7864,H$2),4)</f>
        <v>3.54</v>
      </c>
      <c r="I27" s="2" t="n">
        <f aca="false">ROUND(SUM(B27:H27),4)</f>
        <v>3.54</v>
      </c>
      <c r="J27" s="6" t="n">
        <f aca="false">RANK(I27,$I$3:$I$304,0)+COUNTIF($I$3:I27,I27)-1</f>
        <v>237</v>
      </c>
      <c r="K27" s="6" t="n">
        <f aca="false">RANK(B27,$B$3:$B$304,0)+COUNTIF($B$3:B27,B27)-1</f>
        <v>93</v>
      </c>
      <c r="L27" s="6" t="n">
        <f aca="false">RANK(C27,$C$3:$C$304,0)+COUNTIF($C$3:C27,C27)-1</f>
        <v>108</v>
      </c>
      <c r="M27" s="6" t="n">
        <f aca="false">RANK(D27,$D$3:$D$304,0)+COUNTIF($D$3:D27,D27)-1</f>
        <v>122</v>
      </c>
      <c r="N27" s="6" t="n">
        <f aca="false">RANK(E27,$E$3:$E$304,0)+COUNTIF($E$3:E27,E27)-1</f>
        <v>122</v>
      </c>
      <c r="O27" s="6" t="n">
        <f aca="false">RANK(F27,$F$3:$F$304,0)+COUNTIF($F$3:F27,F27)-1</f>
        <v>136</v>
      </c>
      <c r="P27" s="6" t="n">
        <f aca="false">RANK(G27,$G$3:$G$304,0)+COUNTIF($G$3:G27,G27)-1</f>
        <v>205</v>
      </c>
      <c r="Q27" s="6" t="n">
        <f aca="false">RANK(H27,$H$3:$H$304,0)+COUNTIF($H$3:H27,H27)-1</f>
        <v>156</v>
      </c>
    </row>
    <row r="28" customFormat="false" ht="15" hidden="false" customHeight="false" outlineLevel="0" collapsed="false">
      <c r="A28" s="0" t="s">
        <v>391</v>
      </c>
      <c r="B28" s="2" t="n">
        <f aca="false">ROUND(SUMIFS(Monthly_Sold!$H$2:$H$7864,Monthly_Sold!$F$2:$F$7864,$A28,Monthly_Sold!$C$2:$C$7864,B$2),4)</f>
        <v>0</v>
      </c>
      <c r="C28" s="2" t="n">
        <f aca="false">ROUND(SUMIFS(Monthly_Sold!$H$2:$H$7864,Monthly_Sold!$F$2:$F$7864,$A28,Monthly_Sold!$C$2:$C$7864,C$2),4)</f>
        <v>0</v>
      </c>
      <c r="D28" s="2" t="n">
        <f aca="false">ROUND(SUMIFS(Monthly_Sold!$H$2:$H$7864,Monthly_Sold!$F$2:$F$7864,$A28,Monthly_Sold!$C$2:$C$7864,D$2),4)</f>
        <v>0</v>
      </c>
      <c r="E28" s="2" t="n">
        <f aca="false">ROUND(SUMIFS(Monthly_Sold!$H$2:$H$7864,Monthly_Sold!$F$2:$F$7864,$A28,Monthly_Sold!$C$2:$C$7864,E$2),4)</f>
        <v>0</v>
      </c>
      <c r="F28" s="2" t="n">
        <f aca="false">ROUND(SUMIFS(Monthly_Sold!$H$2:$H$7864,Monthly_Sold!$F$2:$F$7864,$A28,Monthly_Sold!$C$2:$C$7864,F$2),4)</f>
        <v>0</v>
      </c>
      <c r="G28" s="2" t="n">
        <f aca="false">ROUND(SUMIFS(Monthly_Sold!$H$2:$H$7864,Monthly_Sold!$F$2:$F$7864,$A28,Monthly_Sold!$C$2:$C$7864,G$2),4)</f>
        <v>0</v>
      </c>
      <c r="H28" s="2" t="n">
        <f aca="false">ROUND(SUMIFS(Monthly_Sold!$H$2:$H$7864,Monthly_Sold!$F$2:$F$7864,$A28,Monthly_Sold!$C$2:$C$7864,H$2),4)</f>
        <v>62.72</v>
      </c>
      <c r="I28" s="2" t="n">
        <f aca="false">ROUND(SUM(B28:H28),4)</f>
        <v>62.72</v>
      </c>
      <c r="J28" s="6" t="n">
        <f aca="false">RANK(I28,$I$3:$I$304,0)+COUNTIF($I$3:I28,I28)-1</f>
        <v>137</v>
      </c>
      <c r="K28" s="6" t="n">
        <f aca="false">RANK(B28,$B$3:$B$304,0)+COUNTIF($B$3:B28,B28)-1</f>
        <v>94</v>
      </c>
      <c r="L28" s="6" t="n">
        <f aca="false">RANK(C28,$C$3:$C$304,0)+COUNTIF($C$3:C28,C28)-1</f>
        <v>109</v>
      </c>
      <c r="M28" s="6" t="n">
        <f aca="false">RANK(D28,$D$3:$D$304,0)+COUNTIF($D$3:D28,D28)-1</f>
        <v>123</v>
      </c>
      <c r="N28" s="6" t="n">
        <f aca="false">RANK(E28,$E$3:$E$304,0)+COUNTIF($E$3:E28,E28)-1</f>
        <v>123</v>
      </c>
      <c r="O28" s="6" t="n">
        <f aca="false">RANK(F28,$F$3:$F$304,0)+COUNTIF($F$3:F28,F28)-1</f>
        <v>137</v>
      </c>
      <c r="P28" s="6" t="n">
        <f aca="false">RANK(G28,$G$3:$G$304,0)+COUNTIF($G$3:G28,G28)-1</f>
        <v>206</v>
      </c>
      <c r="Q28" s="6" t="n">
        <f aca="false">RANK(H28,$H$3:$H$304,0)+COUNTIF($H$3:H28,H28)-1</f>
        <v>96</v>
      </c>
    </row>
    <row r="29" customFormat="false" ht="15" hidden="false" customHeight="false" outlineLevel="0" collapsed="false">
      <c r="A29" s="0" t="s">
        <v>398</v>
      </c>
      <c r="B29" s="2" t="n">
        <f aca="false">ROUND(SUMIFS(Monthly_Sold!$H$2:$H$7864,Monthly_Sold!$F$2:$F$7864,$A29,Monthly_Sold!$C$2:$C$7864,B$2),4)</f>
        <v>0</v>
      </c>
      <c r="C29" s="2" t="n">
        <f aca="false">ROUND(SUMIFS(Monthly_Sold!$H$2:$H$7864,Monthly_Sold!$F$2:$F$7864,$A29,Monthly_Sold!$C$2:$C$7864,C$2),4)</f>
        <v>0</v>
      </c>
      <c r="D29" s="2" t="n">
        <f aca="false">ROUND(SUMIFS(Monthly_Sold!$H$2:$H$7864,Monthly_Sold!$F$2:$F$7864,$A29,Monthly_Sold!$C$2:$C$7864,D$2),4)</f>
        <v>0</v>
      </c>
      <c r="E29" s="2" t="n">
        <f aca="false">ROUND(SUMIFS(Monthly_Sold!$H$2:$H$7864,Monthly_Sold!$F$2:$F$7864,$A29,Monthly_Sold!$C$2:$C$7864,E$2),4)</f>
        <v>0</v>
      </c>
      <c r="F29" s="2" t="n">
        <f aca="false">ROUND(SUMIFS(Monthly_Sold!$H$2:$H$7864,Monthly_Sold!$F$2:$F$7864,$A29,Monthly_Sold!$C$2:$C$7864,F$2),4)</f>
        <v>0</v>
      </c>
      <c r="G29" s="2" t="n">
        <f aca="false">ROUND(SUMIFS(Monthly_Sold!$H$2:$H$7864,Monthly_Sold!$F$2:$F$7864,$A29,Monthly_Sold!$C$2:$C$7864,G$2),4)</f>
        <v>0</v>
      </c>
      <c r="H29" s="2" t="n">
        <f aca="false">ROUND(SUMIFS(Monthly_Sold!$H$2:$H$7864,Monthly_Sold!$F$2:$F$7864,$A29,Monthly_Sold!$C$2:$C$7864,H$2),4)</f>
        <v>59.9</v>
      </c>
      <c r="I29" s="2" t="n">
        <f aca="false">ROUND(SUM(B29:H29),4)</f>
        <v>59.9</v>
      </c>
      <c r="J29" s="6" t="n">
        <f aca="false">RANK(I29,$I$3:$I$304,0)+COUNTIF($I$3:I29,I29)-1</f>
        <v>139</v>
      </c>
      <c r="K29" s="6" t="n">
        <f aca="false">RANK(B29,$B$3:$B$304,0)+COUNTIF($B$3:B29,B29)-1</f>
        <v>95</v>
      </c>
      <c r="L29" s="6" t="n">
        <f aca="false">RANK(C29,$C$3:$C$304,0)+COUNTIF($C$3:C29,C29)-1</f>
        <v>110</v>
      </c>
      <c r="M29" s="6" t="n">
        <f aca="false">RANK(D29,$D$3:$D$304,0)+COUNTIF($D$3:D29,D29)-1</f>
        <v>124</v>
      </c>
      <c r="N29" s="6" t="n">
        <f aca="false">RANK(E29,$E$3:$E$304,0)+COUNTIF($E$3:E29,E29)-1</f>
        <v>124</v>
      </c>
      <c r="O29" s="6" t="n">
        <f aca="false">RANK(F29,$F$3:$F$304,0)+COUNTIF($F$3:F29,F29)-1</f>
        <v>138</v>
      </c>
      <c r="P29" s="6" t="n">
        <f aca="false">RANK(G29,$G$3:$G$304,0)+COUNTIF($G$3:G29,G29)-1</f>
        <v>207</v>
      </c>
      <c r="Q29" s="6" t="n">
        <f aca="false">RANK(H29,$H$3:$H$304,0)+COUNTIF($H$3:H29,H29)-1</f>
        <v>97</v>
      </c>
    </row>
    <row r="30" customFormat="false" ht="15" hidden="false" customHeight="false" outlineLevel="0" collapsed="false">
      <c r="A30" s="0" t="s">
        <v>458</v>
      </c>
      <c r="B30" s="2" t="n">
        <f aca="false">ROUND(SUMIFS(Monthly_Sold!$H$2:$H$7864,Monthly_Sold!$F$2:$F$7864,$A30,Monthly_Sold!$C$2:$C$7864,B$2),4)</f>
        <v>0</v>
      </c>
      <c r="C30" s="2" t="n">
        <f aca="false">ROUND(SUMIFS(Monthly_Sold!$H$2:$H$7864,Monthly_Sold!$F$2:$F$7864,$A30,Monthly_Sold!$C$2:$C$7864,C$2),4)</f>
        <v>0</v>
      </c>
      <c r="D30" s="2" t="n">
        <f aca="false">ROUND(SUMIFS(Monthly_Sold!$H$2:$H$7864,Monthly_Sold!$F$2:$F$7864,$A30,Monthly_Sold!$C$2:$C$7864,D$2),4)</f>
        <v>0</v>
      </c>
      <c r="E30" s="2" t="n">
        <f aca="false">ROUND(SUMIFS(Monthly_Sold!$H$2:$H$7864,Monthly_Sold!$F$2:$F$7864,$A30,Monthly_Sold!$C$2:$C$7864,E$2),4)</f>
        <v>0</v>
      </c>
      <c r="F30" s="2" t="n">
        <f aca="false">ROUND(SUMIFS(Monthly_Sold!$H$2:$H$7864,Monthly_Sold!$F$2:$F$7864,$A30,Monthly_Sold!$C$2:$C$7864,F$2),4)</f>
        <v>0</v>
      </c>
      <c r="G30" s="2" t="n">
        <f aca="false">ROUND(SUMIFS(Monthly_Sold!$H$2:$H$7864,Monthly_Sold!$F$2:$F$7864,$A30,Monthly_Sold!$C$2:$C$7864,G$2),4)</f>
        <v>24.91</v>
      </c>
      <c r="H30" s="2" t="n">
        <f aca="false">ROUND(SUMIFS(Monthly_Sold!$H$2:$H$7864,Monthly_Sold!$F$2:$F$7864,$A30,Monthly_Sold!$C$2:$C$7864,H$2),4)</f>
        <v>0</v>
      </c>
      <c r="I30" s="2" t="n">
        <f aca="false">ROUND(SUM(B30:H30),4)</f>
        <v>24.91</v>
      </c>
      <c r="J30" s="6" t="n">
        <f aca="false">RANK(I30,$I$3:$I$304,0)+COUNTIF($I$3:I30,I30)-1</f>
        <v>175</v>
      </c>
      <c r="K30" s="6" t="n">
        <f aca="false">RANK(B30,$B$3:$B$304,0)+COUNTIF($B$3:B30,B30)-1</f>
        <v>96</v>
      </c>
      <c r="L30" s="6" t="n">
        <f aca="false">RANK(C30,$C$3:$C$304,0)+COUNTIF($C$3:C30,C30)-1</f>
        <v>111</v>
      </c>
      <c r="M30" s="6" t="n">
        <f aca="false">RANK(D30,$D$3:$D$304,0)+COUNTIF($D$3:D30,D30)-1</f>
        <v>125</v>
      </c>
      <c r="N30" s="6" t="n">
        <f aca="false">RANK(E30,$E$3:$E$304,0)+COUNTIF($E$3:E30,E30)-1</f>
        <v>125</v>
      </c>
      <c r="O30" s="6" t="n">
        <f aca="false">RANK(F30,$F$3:$F$304,0)+COUNTIF($F$3:F30,F30)-1</f>
        <v>139</v>
      </c>
      <c r="P30" s="6" t="n">
        <f aca="false">RANK(G30,$G$3:$G$304,0)+COUNTIF($G$3:G30,G30)-1</f>
        <v>112</v>
      </c>
      <c r="Q30" s="6" t="n">
        <f aca="false">RANK(H30,$H$3:$H$304,0)+COUNTIF($H$3:H30,H30)-1</f>
        <v>197</v>
      </c>
    </row>
    <row r="31" customFormat="false" ht="15" hidden="false" customHeight="false" outlineLevel="0" collapsed="false">
      <c r="A31" s="0" t="s">
        <v>279</v>
      </c>
      <c r="B31" s="2" t="n">
        <f aca="false">ROUND(SUMIFS(Monthly_Sold!$H$2:$H$7864,Monthly_Sold!$F$2:$F$7864,$A31,Monthly_Sold!$C$2:$C$7864,B$2),4)</f>
        <v>0</v>
      </c>
      <c r="C31" s="2" t="n">
        <f aca="false">ROUND(SUMIFS(Monthly_Sold!$H$2:$H$7864,Monthly_Sold!$F$2:$F$7864,$A31,Monthly_Sold!$C$2:$C$7864,C$2),4)</f>
        <v>0</v>
      </c>
      <c r="D31" s="2" t="n">
        <f aca="false">ROUND(SUMIFS(Monthly_Sold!$H$2:$H$7864,Monthly_Sold!$F$2:$F$7864,$A31,Monthly_Sold!$C$2:$C$7864,D$2),4)</f>
        <v>0</v>
      </c>
      <c r="E31" s="2" t="n">
        <f aca="false">ROUND(SUMIFS(Monthly_Sold!$H$2:$H$7864,Monthly_Sold!$F$2:$F$7864,$A31,Monthly_Sold!$C$2:$C$7864,E$2),4)</f>
        <v>0</v>
      </c>
      <c r="F31" s="2" t="n">
        <f aca="false">ROUND(SUMIFS(Monthly_Sold!$H$2:$H$7864,Monthly_Sold!$F$2:$F$7864,$A31,Monthly_Sold!$C$2:$C$7864,F$2),4)</f>
        <v>0</v>
      </c>
      <c r="G31" s="2" t="n">
        <f aca="false">ROUND(SUMIFS(Monthly_Sold!$H$2:$H$7864,Monthly_Sold!$F$2:$F$7864,$A31,Monthly_Sold!$C$2:$C$7864,G$2),4)</f>
        <v>67.6</v>
      </c>
      <c r="H31" s="2" t="n">
        <f aca="false">ROUND(SUMIFS(Monthly_Sold!$H$2:$H$7864,Monthly_Sold!$F$2:$F$7864,$A31,Monthly_Sold!$C$2:$C$7864,H$2),4)</f>
        <v>234.19</v>
      </c>
      <c r="I31" s="2" t="n">
        <f aca="false">ROUND(SUM(B31:H31),4)</f>
        <v>301.79</v>
      </c>
      <c r="J31" s="6" t="n">
        <f aca="false">RANK(I31,$I$3:$I$304,0)+COUNTIF($I$3:I31,I31)-1</f>
        <v>95</v>
      </c>
      <c r="K31" s="6" t="n">
        <f aca="false">RANK(B31,$B$3:$B$304,0)+COUNTIF($B$3:B31,B31)-1</f>
        <v>97</v>
      </c>
      <c r="L31" s="6" t="n">
        <f aca="false">RANK(C31,$C$3:$C$304,0)+COUNTIF($C$3:C31,C31)-1</f>
        <v>112</v>
      </c>
      <c r="M31" s="6" t="n">
        <f aca="false">RANK(D31,$D$3:$D$304,0)+COUNTIF($D$3:D31,D31)-1</f>
        <v>126</v>
      </c>
      <c r="N31" s="6" t="n">
        <f aca="false">RANK(E31,$E$3:$E$304,0)+COUNTIF($E$3:E31,E31)-1</f>
        <v>126</v>
      </c>
      <c r="O31" s="6" t="n">
        <f aca="false">RANK(F31,$F$3:$F$304,0)+COUNTIF($F$3:F31,F31)-1</f>
        <v>140</v>
      </c>
      <c r="P31" s="6" t="n">
        <f aca="false">RANK(G31,$G$3:$G$304,0)+COUNTIF($G$3:G31,G31)-1</f>
        <v>86</v>
      </c>
      <c r="Q31" s="6" t="n">
        <f aca="false">RANK(H31,$H$3:$H$304,0)+COUNTIF($H$3:H31,H31)-1</f>
        <v>58</v>
      </c>
    </row>
    <row r="32" customFormat="false" ht="15" hidden="false" customHeight="false" outlineLevel="0" collapsed="false">
      <c r="A32" s="0" t="s">
        <v>502</v>
      </c>
      <c r="B32" s="2" t="n">
        <f aca="false">ROUND(SUMIFS(Monthly_Sold!$H$2:$H$7864,Monthly_Sold!$F$2:$F$7864,$A32,Monthly_Sold!$C$2:$C$7864,B$2),4)</f>
        <v>0</v>
      </c>
      <c r="C32" s="2" t="n">
        <f aca="false">ROUND(SUMIFS(Monthly_Sold!$H$2:$H$7864,Monthly_Sold!$F$2:$F$7864,$A32,Monthly_Sold!$C$2:$C$7864,C$2),4)</f>
        <v>0</v>
      </c>
      <c r="D32" s="2" t="n">
        <f aca="false">ROUND(SUMIFS(Monthly_Sold!$H$2:$H$7864,Monthly_Sold!$F$2:$F$7864,$A32,Monthly_Sold!$C$2:$C$7864,D$2),4)</f>
        <v>0</v>
      </c>
      <c r="E32" s="2" t="n">
        <f aca="false">ROUND(SUMIFS(Monthly_Sold!$H$2:$H$7864,Monthly_Sold!$F$2:$F$7864,$A32,Monthly_Sold!$C$2:$C$7864,E$2),4)</f>
        <v>0</v>
      </c>
      <c r="F32" s="2" t="n">
        <f aca="false">ROUND(SUMIFS(Monthly_Sold!$H$2:$H$7864,Monthly_Sold!$F$2:$F$7864,$A32,Monthly_Sold!$C$2:$C$7864,F$2),4)</f>
        <v>0</v>
      </c>
      <c r="G32" s="2" t="n">
        <f aca="false">ROUND(SUMIFS(Monthly_Sold!$H$2:$H$7864,Monthly_Sold!$F$2:$F$7864,$A32,Monthly_Sold!$C$2:$C$7864,G$2),4)</f>
        <v>0</v>
      </c>
      <c r="H32" s="2" t="n">
        <f aca="false">ROUND(SUMIFS(Monthly_Sold!$H$2:$H$7864,Monthly_Sold!$F$2:$F$7864,$A32,Monthly_Sold!$C$2:$C$7864,H$2),4)</f>
        <v>13.87</v>
      </c>
      <c r="I32" s="2" t="n">
        <f aca="false">ROUND(SUM(B32:H32),4)</f>
        <v>13.87</v>
      </c>
      <c r="J32" s="6" t="n">
        <f aca="false">RANK(I32,$I$3:$I$304,0)+COUNTIF($I$3:I32,I32)-1</f>
        <v>201</v>
      </c>
      <c r="K32" s="6" t="n">
        <f aca="false">RANK(B32,$B$3:$B$304,0)+COUNTIF($B$3:B32,B32)-1</f>
        <v>98</v>
      </c>
      <c r="L32" s="6" t="n">
        <f aca="false">RANK(C32,$C$3:$C$304,0)+COUNTIF($C$3:C32,C32)-1</f>
        <v>113</v>
      </c>
      <c r="M32" s="6" t="n">
        <f aca="false">RANK(D32,$D$3:$D$304,0)+COUNTIF($D$3:D32,D32)-1</f>
        <v>127</v>
      </c>
      <c r="N32" s="6" t="n">
        <f aca="false">RANK(E32,$E$3:$E$304,0)+COUNTIF($E$3:E32,E32)-1</f>
        <v>127</v>
      </c>
      <c r="O32" s="6" t="n">
        <f aca="false">RANK(F32,$F$3:$F$304,0)+COUNTIF($F$3:F32,F32)-1</f>
        <v>141</v>
      </c>
      <c r="P32" s="6" t="n">
        <f aca="false">RANK(G32,$G$3:$G$304,0)+COUNTIF($G$3:G32,G32)-1</f>
        <v>208</v>
      </c>
      <c r="Q32" s="6" t="n">
        <f aca="false">RANK(H32,$H$3:$H$304,0)+COUNTIF($H$3:H32,H32)-1</f>
        <v>132</v>
      </c>
    </row>
    <row r="33" customFormat="false" ht="15" hidden="false" customHeight="false" outlineLevel="0" collapsed="false">
      <c r="A33" s="0" t="s">
        <v>527</v>
      </c>
      <c r="B33" s="2" t="n">
        <f aca="false">ROUND(SUMIFS(Monthly_Sold!$H$2:$H$7864,Monthly_Sold!$F$2:$F$7864,$A33,Monthly_Sold!$C$2:$C$7864,B$2),4)</f>
        <v>0</v>
      </c>
      <c r="C33" s="2" t="n">
        <f aca="false">ROUND(SUMIFS(Monthly_Sold!$H$2:$H$7864,Monthly_Sold!$F$2:$F$7864,$A33,Monthly_Sold!$C$2:$C$7864,C$2),4)</f>
        <v>0</v>
      </c>
      <c r="D33" s="2" t="n">
        <f aca="false">ROUND(SUMIFS(Monthly_Sold!$H$2:$H$7864,Monthly_Sold!$F$2:$F$7864,$A33,Monthly_Sold!$C$2:$C$7864,D$2),4)</f>
        <v>0</v>
      </c>
      <c r="E33" s="2" t="n">
        <f aca="false">ROUND(SUMIFS(Monthly_Sold!$H$2:$H$7864,Monthly_Sold!$F$2:$F$7864,$A33,Monthly_Sold!$C$2:$C$7864,E$2),4)</f>
        <v>0</v>
      </c>
      <c r="F33" s="2" t="n">
        <f aca="false">ROUND(SUMIFS(Monthly_Sold!$H$2:$H$7864,Monthly_Sold!$F$2:$F$7864,$A33,Monthly_Sold!$C$2:$C$7864,F$2),4)</f>
        <v>0</v>
      </c>
      <c r="G33" s="2" t="n">
        <f aca="false">ROUND(SUMIFS(Monthly_Sold!$H$2:$H$7864,Monthly_Sold!$F$2:$F$7864,$A33,Monthly_Sold!$C$2:$C$7864,G$2),4)</f>
        <v>7.2</v>
      </c>
      <c r="H33" s="2" t="n">
        <f aca="false">ROUND(SUMIFS(Monthly_Sold!$H$2:$H$7864,Monthly_Sold!$F$2:$F$7864,$A33,Monthly_Sold!$C$2:$C$7864,H$2),4)</f>
        <v>0</v>
      </c>
      <c r="I33" s="2" t="n">
        <f aca="false">ROUND(SUM(B33:H33),4)</f>
        <v>7.2</v>
      </c>
      <c r="J33" s="6" t="n">
        <f aca="false">RANK(I33,$I$3:$I$304,0)+COUNTIF($I$3:I33,I33)-1</f>
        <v>219</v>
      </c>
      <c r="K33" s="6" t="n">
        <f aca="false">RANK(B33,$B$3:$B$304,0)+COUNTIF($B$3:B33,B33)-1</f>
        <v>99</v>
      </c>
      <c r="L33" s="6" t="n">
        <f aca="false">RANK(C33,$C$3:$C$304,0)+COUNTIF($C$3:C33,C33)-1</f>
        <v>114</v>
      </c>
      <c r="M33" s="6" t="n">
        <f aca="false">RANK(D33,$D$3:$D$304,0)+COUNTIF($D$3:D33,D33)-1</f>
        <v>128</v>
      </c>
      <c r="N33" s="6" t="n">
        <f aca="false">RANK(E33,$E$3:$E$304,0)+COUNTIF($E$3:E33,E33)-1</f>
        <v>128</v>
      </c>
      <c r="O33" s="6" t="n">
        <f aca="false">RANK(F33,$F$3:$F$304,0)+COUNTIF($F$3:F33,F33)-1</f>
        <v>142</v>
      </c>
      <c r="P33" s="6" t="n">
        <f aca="false">RANK(G33,$G$3:$G$304,0)+COUNTIF($G$3:G33,G33)-1</f>
        <v>140</v>
      </c>
      <c r="Q33" s="6" t="n">
        <f aca="false">RANK(H33,$H$3:$H$304,0)+COUNTIF($H$3:H33,H33)-1</f>
        <v>198</v>
      </c>
    </row>
    <row r="34" customFormat="false" ht="15" hidden="false" customHeight="false" outlineLevel="0" collapsed="false">
      <c r="A34" s="0" t="s">
        <v>347</v>
      </c>
      <c r="B34" s="2" t="n">
        <f aca="false">ROUND(SUMIFS(Monthly_Sold!$H$2:$H$7864,Monthly_Sold!$F$2:$F$7864,$A34,Monthly_Sold!$C$2:$C$7864,B$2),4)</f>
        <v>0</v>
      </c>
      <c r="C34" s="2" t="n">
        <f aca="false">ROUND(SUMIFS(Monthly_Sold!$H$2:$H$7864,Monthly_Sold!$F$2:$F$7864,$A34,Monthly_Sold!$C$2:$C$7864,C$2),4)</f>
        <v>0</v>
      </c>
      <c r="D34" s="2" t="n">
        <f aca="false">ROUND(SUMIFS(Monthly_Sold!$H$2:$H$7864,Monthly_Sold!$F$2:$F$7864,$A34,Monthly_Sold!$C$2:$C$7864,D$2),4)</f>
        <v>0</v>
      </c>
      <c r="E34" s="2" t="n">
        <f aca="false">ROUND(SUMIFS(Monthly_Sold!$H$2:$H$7864,Monthly_Sold!$F$2:$F$7864,$A34,Monthly_Sold!$C$2:$C$7864,E$2),4)</f>
        <v>0</v>
      </c>
      <c r="F34" s="2" t="n">
        <f aca="false">ROUND(SUMIFS(Monthly_Sold!$H$2:$H$7864,Monthly_Sold!$F$2:$F$7864,$A34,Monthly_Sold!$C$2:$C$7864,F$2),4)</f>
        <v>5.19</v>
      </c>
      <c r="G34" s="2" t="n">
        <f aca="false">ROUND(SUMIFS(Monthly_Sold!$H$2:$H$7864,Monthly_Sold!$F$2:$F$7864,$A34,Monthly_Sold!$C$2:$C$7864,G$2),4)</f>
        <v>108.82</v>
      </c>
      <c r="H34" s="2" t="n">
        <f aca="false">ROUND(SUMIFS(Monthly_Sold!$H$2:$H$7864,Monthly_Sold!$F$2:$F$7864,$A34,Monthly_Sold!$C$2:$C$7864,H$2),4)</f>
        <v>0</v>
      </c>
      <c r="I34" s="2" t="n">
        <f aca="false">ROUND(SUM(B34:H34),4)</f>
        <v>114.01</v>
      </c>
      <c r="J34" s="6" t="n">
        <f aca="false">RANK(I34,$I$3:$I$304,0)+COUNTIF($I$3:I34,I34)-1</f>
        <v>115</v>
      </c>
      <c r="K34" s="6" t="n">
        <f aca="false">RANK(B34,$B$3:$B$304,0)+COUNTIF($B$3:B34,B34)-1</f>
        <v>100</v>
      </c>
      <c r="L34" s="6" t="n">
        <f aca="false">RANK(C34,$C$3:$C$304,0)+COUNTIF($C$3:C34,C34)-1</f>
        <v>115</v>
      </c>
      <c r="M34" s="6" t="n">
        <f aca="false">RANK(D34,$D$3:$D$304,0)+COUNTIF($D$3:D34,D34)-1</f>
        <v>129</v>
      </c>
      <c r="N34" s="6" t="n">
        <f aca="false">RANK(E34,$E$3:$E$304,0)+COUNTIF($E$3:E34,E34)-1</f>
        <v>129</v>
      </c>
      <c r="O34" s="6" t="n">
        <f aca="false">RANK(F34,$F$3:$F$304,0)+COUNTIF($F$3:F34,F34)-1</f>
        <v>99</v>
      </c>
      <c r="P34" s="6" t="n">
        <f aca="false">RANK(G34,$G$3:$G$304,0)+COUNTIF($G$3:G34,G34)-1</f>
        <v>65</v>
      </c>
      <c r="Q34" s="6" t="n">
        <f aca="false">RANK(H34,$H$3:$H$304,0)+COUNTIF($H$3:H34,H34)-1</f>
        <v>199</v>
      </c>
    </row>
    <row r="35" customFormat="false" ht="15" hidden="false" customHeight="false" outlineLevel="0" collapsed="false">
      <c r="A35" s="0" t="s">
        <v>591</v>
      </c>
      <c r="B35" s="2" t="n">
        <f aca="false">ROUND(SUMIFS(Monthly_Sold!$H$2:$H$7864,Monthly_Sold!$F$2:$F$7864,$A35,Monthly_Sold!$C$2:$C$7864,B$2),4)</f>
        <v>0</v>
      </c>
      <c r="C35" s="2" t="n">
        <f aca="false">ROUND(SUMIFS(Monthly_Sold!$H$2:$H$7864,Monthly_Sold!$F$2:$F$7864,$A35,Monthly_Sold!$C$2:$C$7864,C$2),4)</f>
        <v>0</v>
      </c>
      <c r="D35" s="2" t="n">
        <f aca="false">ROUND(SUMIFS(Monthly_Sold!$H$2:$H$7864,Monthly_Sold!$F$2:$F$7864,$A35,Monthly_Sold!$C$2:$C$7864,D$2),4)</f>
        <v>0</v>
      </c>
      <c r="E35" s="2" t="n">
        <f aca="false">ROUND(SUMIFS(Monthly_Sold!$H$2:$H$7864,Monthly_Sold!$F$2:$F$7864,$A35,Monthly_Sold!$C$2:$C$7864,E$2),4)</f>
        <v>0</v>
      </c>
      <c r="F35" s="2" t="n">
        <f aca="false">ROUND(SUMIFS(Monthly_Sold!$H$2:$H$7864,Monthly_Sold!$F$2:$F$7864,$A35,Monthly_Sold!$C$2:$C$7864,F$2),4)</f>
        <v>0</v>
      </c>
      <c r="G35" s="2" t="n">
        <f aca="false">ROUND(SUMIFS(Monthly_Sold!$H$2:$H$7864,Monthly_Sold!$F$2:$F$7864,$A35,Monthly_Sold!$C$2:$C$7864,G$2),4)</f>
        <v>0.57</v>
      </c>
      <c r="H35" s="2" t="n">
        <f aca="false">ROUND(SUMIFS(Monthly_Sold!$H$2:$H$7864,Monthly_Sold!$F$2:$F$7864,$A35,Monthly_Sold!$C$2:$C$7864,H$2),4)</f>
        <v>0</v>
      </c>
      <c r="I35" s="2" t="n">
        <f aca="false">ROUND(SUM(B35:H35),4)</f>
        <v>0.57</v>
      </c>
      <c r="J35" s="6" t="n">
        <f aca="false">RANK(I35,$I$3:$I$304,0)+COUNTIF($I$3:I35,I35)-1</f>
        <v>268</v>
      </c>
      <c r="K35" s="6" t="n">
        <f aca="false">RANK(B35,$B$3:$B$304,0)+COUNTIF($B$3:B35,B35)-1</f>
        <v>101</v>
      </c>
      <c r="L35" s="6" t="n">
        <f aca="false">RANK(C35,$C$3:$C$304,0)+COUNTIF($C$3:C35,C35)-1</f>
        <v>116</v>
      </c>
      <c r="M35" s="6" t="n">
        <f aca="false">RANK(D35,$D$3:$D$304,0)+COUNTIF($D$3:D35,D35)-1</f>
        <v>130</v>
      </c>
      <c r="N35" s="6" t="n">
        <f aca="false">RANK(E35,$E$3:$E$304,0)+COUNTIF($E$3:E35,E35)-1</f>
        <v>130</v>
      </c>
      <c r="O35" s="6" t="n">
        <f aca="false">RANK(F35,$F$3:$F$304,0)+COUNTIF($F$3:F35,F35)-1</f>
        <v>143</v>
      </c>
      <c r="P35" s="6" t="n">
        <f aca="false">RANK(G35,$G$3:$G$304,0)+COUNTIF($G$3:G35,G35)-1</f>
        <v>168</v>
      </c>
      <c r="Q35" s="6" t="n">
        <f aca="false">RANK(H35,$H$3:$H$304,0)+COUNTIF($H$3:H35,H35)-1</f>
        <v>200</v>
      </c>
    </row>
    <row r="36" customFormat="false" ht="15" hidden="false" customHeight="false" outlineLevel="0" collapsed="false">
      <c r="A36" s="0" t="s">
        <v>473</v>
      </c>
      <c r="B36" s="2" t="n">
        <f aca="false">ROUND(SUMIFS(Monthly_Sold!$H$2:$H$7864,Monthly_Sold!$F$2:$F$7864,$A36,Monthly_Sold!$C$2:$C$7864,B$2),4)</f>
        <v>0</v>
      </c>
      <c r="C36" s="2" t="n">
        <f aca="false">ROUND(SUMIFS(Monthly_Sold!$H$2:$H$7864,Monthly_Sold!$F$2:$F$7864,$A36,Monthly_Sold!$C$2:$C$7864,C$2),4)</f>
        <v>0</v>
      </c>
      <c r="D36" s="2" t="n">
        <f aca="false">ROUND(SUMIFS(Monthly_Sold!$H$2:$H$7864,Monthly_Sold!$F$2:$F$7864,$A36,Monthly_Sold!$C$2:$C$7864,D$2),4)</f>
        <v>0</v>
      </c>
      <c r="E36" s="2" t="n">
        <f aca="false">ROUND(SUMIFS(Monthly_Sold!$H$2:$H$7864,Monthly_Sold!$F$2:$F$7864,$A36,Monthly_Sold!$C$2:$C$7864,E$2),4)</f>
        <v>0</v>
      </c>
      <c r="F36" s="2" t="n">
        <f aca="false">ROUND(SUMIFS(Monthly_Sold!$H$2:$H$7864,Monthly_Sold!$F$2:$F$7864,$A36,Monthly_Sold!$C$2:$C$7864,F$2),4)</f>
        <v>0.42</v>
      </c>
      <c r="G36" s="2" t="n">
        <f aca="false">ROUND(SUMIFS(Monthly_Sold!$H$2:$H$7864,Monthly_Sold!$F$2:$F$7864,$A36,Monthly_Sold!$C$2:$C$7864,G$2),4)</f>
        <v>20.49</v>
      </c>
      <c r="H36" s="2" t="n">
        <f aca="false">ROUND(SUMIFS(Monthly_Sold!$H$2:$H$7864,Monthly_Sold!$F$2:$F$7864,$A36,Monthly_Sold!$C$2:$C$7864,H$2),4)</f>
        <v>0</v>
      </c>
      <c r="I36" s="2" t="n">
        <f aca="false">ROUND(SUM(B36:H36),4)</f>
        <v>20.91</v>
      </c>
      <c r="J36" s="6" t="n">
        <f aca="false">RANK(I36,$I$3:$I$304,0)+COUNTIF($I$3:I36,I36)-1</f>
        <v>184</v>
      </c>
      <c r="K36" s="6" t="n">
        <f aca="false">RANK(B36,$B$3:$B$304,0)+COUNTIF($B$3:B36,B36)-1</f>
        <v>102</v>
      </c>
      <c r="L36" s="6" t="n">
        <f aca="false">RANK(C36,$C$3:$C$304,0)+COUNTIF($C$3:C36,C36)-1</f>
        <v>117</v>
      </c>
      <c r="M36" s="6" t="n">
        <f aca="false">RANK(D36,$D$3:$D$304,0)+COUNTIF($D$3:D36,D36)-1</f>
        <v>131</v>
      </c>
      <c r="N36" s="6" t="n">
        <f aca="false">RANK(E36,$E$3:$E$304,0)+COUNTIF($E$3:E36,E36)-1</f>
        <v>131</v>
      </c>
      <c r="O36" s="6" t="n">
        <f aca="false">RANK(F36,$F$3:$F$304,0)+COUNTIF($F$3:F36,F36)-1</f>
        <v>108</v>
      </c>
      <c r="P36" s="6" t="n">
        <f aca="false">RANK(G36,$G$3:$G$304,0)+COUNTIF($G$3:G36,G36)-1</f>
        <v>121</v>
      </c>
      <c r="Q36" s="6" t="n">
        <f aca="false">RANK(H36,$H$3:$H$304,0)+COUNTIF($H$3:H36,H36)-1</f>
        <v>201</v>
      </c>
    </row>
    <row r="37" customFormat="false" ht="15" hidden="false" customHeight="false" outlineLevel="0" collapsed="false">
      <c r="A37" s="0" t="s">
        <v>442</v>
      </c>
      <c r="B37" s="2" t="n">
        <f aca="false">ROUND(SUMIFS(Monthly_Sold!$H$2:$H$7864,Monthly_Sold!$F$2:$F$7864,$A37,Monthly_Sold!$C$2:$C$7864,B$2),4)</f>
        <v>0</v>
      </c>
      <c r="C37" s="2" t="n">
        <f aca="false">ROUND(SUMIFS(Monthly_Sold!$H$2:$H$7864,Monthly_Sold!$F$2:$F$7864,$A37,Monthly_Sold!$C$2:$C$7864,C$2),4)</f>
        <v>0</v>
      </c>
      <c r="D37" s="2" t="n">
        <f aca="false">ROUND(SUMIFS(Monthly_Sold!$H$2:$H$7864,Monthly_Sold!$F$2:$F$7864,$A37,Monthly_Sold!$C$2:$C$7864,D$2),4)</f>
        <v>0</v>
      </c>
      <c r="E37" s="2" t="n">
        <f aca="false">ROUND(SUMIFS(Monthly_Sold!$H$2:$H$7864,Monthly_Sold!$F$2:$F$7864,$A37,Monthly_Sold!$C$2:$C$7864,E$2),4)</f>
        <v>0</v>
      </c>
      <c r="F37" s="2" t="n">
        <f aca="false">ROUND(SUMIFS(Monthly_Sold!$H$2:$H$7864,Monthly_Sold!$F$2:$F$7864,$A37,Monthly_Sold!$C$2:$C$7864,F$2),4)</f>
        <v>0</v>
      </c>
      <c r="G37" s="2" t="n">
        <f aca="false">ROUND(SUMIFS(Monthly_Sold!$H$2:$H$7864,Monthly_Sold!$F$2:$F$7864,$A37,Monthly_Sold!$C$2:$C$7864,G$2),4)</f>
        <v>0</v>
      </c>
      <c r="H37" s="2" t="n">
        <f aca="false">ROUND(SUMIFS(Monthly_Sold!$H$2:$H$7864,Monthly_Sold!$F$2:$F$7864,$A37,Monthly_Sold!$C$2:$C$7864,H$2),4)</f>
        <v>35.4</v>
      </c>
      <c r="I37" s="2" t="n">
        <f aca="false">ROUND(SUM(B37:H37),4)</f>
        <v>35.4</v>
      </c>
      <c r="J37" s="6" t="n">
        <f aca="false">RANK(I37,$I$3:$I$304,0)+COUNTIF($I$3:I37,I37)-1</f>
        <v>165</v>
      </c>
      <c r="K37" s="6" t="n">
        <f aca="false">RANK(B37,$B$3:$B$304,0)+COUNTIF($B$3:B37,B37)-1</f>
        <v>103</v>
      </c>
      <c r="L37" s="6" t="n">
        <f aca="false">RANK(C37,$C$3:$C$304,0)+COUNTIF($C$3:C37,C37)-1</f>
        <v>118</v>
      </c>
      <c r="M37" s="6" t="n">
        <f aca="false">RANK(D37,$D$3:$D$304,0)+COUNTIF($D$3:D37,D37)-1</f>
        <v>132</v>
      </c>
      <c r="N37" s="6" t="n">
        <f aca="false">RANK(E37,$E$3:$E$304,0)+COUNTIF($E$3:E37,E37)-1</f>
        <v>132</v>
      </c>
      <c r="O37" s="6" t="n">
        <f aca="false">RANK(F37,$F$3:$F$304,0)+COUNTIF($F$3:F37,F37)-1</f>
        <v>144</v>
      </c>
      <c r="P37" s="6" t="n">
        <f aca="false">RANK(G37,$G$3:$G$304,0)+COUNTIF($G$3:G37,G37)-1</f>
        <v>209</v>
      </c>
      <c r="Q37" s="6" t="n">
        <f aca="false">RANK(H37,$H$3:$H$304,0)+COUNTIF($H$3:H37,H37)-1</f>
        <v>113</v>
      </c>
    </row>
    <row r="38" customFormat="false" ht="15" hidden="false" customHeight="false" outlineLevel="0" collapsed="false">
      <c r="A38" s="0" t="s">
        <v>419</v>
      </c>
      <c r="B38" s="2" t="n">
        <f aca="false">ROUND(SUMIFS(Monthly_Sold!$H$2:$H$7864,Monthly_Sold!$F$2:$F$7864,$A38,Monthly_Sold!$C$2:$C$7864,B$2),4)</f>
        <v>0</v>
      </c>
      <c r="C38" s="2" t="n">
        <f aca="false">ROUND(SUMIFS(Monthly_Sold!$H$2:$H$7864,Monthly_Sold!$F$2:$F$7864,$A38,Monthly_Sold!$C$2:$C$7864,C$2),4)</f>
        <v>0</v>
      </c>
      <c r="D38" s="2" t="n">
        <f aca="false">ROUND(SUMIFS(Monthly_Sold!$H$2:$H$7864,Monthly_Sold!$F$2:$F$7864,$A38,Monthly_Sold!$C$2:$C$7864,D$2),4)</f>
        <v>0</v>
      </c>
      <c r="E38" s="2" t="n">
        <f aca="false">ROUND(SUMIFS(Monthly_Sold!$H$2:$H$7864,Monthly_Sold!$F$2:$F$7864,$A38,Monthly_Sold!$C$2:$C$7864,E$2),4)</f>
        <v>0</v>
      </c>
      <c r="F38" s="2" t="n">
        <f aca="false">ROUND(SUMIFS(Monthly_Sold!$H$2:$H$7864,Monthly_Sold!$F$2:$F$7864,$A38,Monthly_Sold!$C$2:$C$7864,F$2),4)</f>
        <v>0</v>
      </c>
      <c r="G38" s="2" t="n">
        <f aca="false">ROUND(SUMIFS(Monthly_Sold!$H$2:$H$7864,Monthly_Sold!$F$2:$F$7864,$A38,Monthly_Sold!$C$2:$C$7864,G$2),4)</f>
        <v>0</v>
      </c>
      <c r="H38" s="2" t="n">
        <f aca="false">ROUND(SUMIFS(Monthly_Sold!$H$2:$H$7864,Monthly_Sold!$F$2:$F$7864,$A38,Monthly_Sold!$C$2:$C$7864,H$2),4)</f>
        <v>48.48</v>
      </c>
      <c r="I38" s="2" t="n">
        <f aca="false">ROUND(SUM(B38:H38),4)</f>
        <v>48.48</v>
      </c>
      <c r="J38" s="6" t="n">
        <f aca="false">RANK(I38,$I$3:$I$304,0)+COUNTIF($I$3:I38,I38)-1</f>
        <v>151</v>
      </c>
      <c r="K38" s="6" t="n">
        <f aca="false">RANK(B38,$B$3:$B$304,0)+COUNTIF($B$3:B38,B38)-1</f>
        <v>104</v>
      </c>
      <c r="L38" s="6" t="n">
        <f aca="false">RANK(C38,$C$3:$C$304,0)+COUNTIF($C$3:C38,C38)-1</f>
        <v>119</v>
      </c>
      <c r="M38" s="6" t="n">
        <f aca="false">RANK(D38,$D$3:$D$304,0)+COUNTIF($D$3:D38,D38)-1</f>
        <v>133</v>
      </c>
      <c r="N38" s="6" t="n">
        <f aca="false">RANK(E38,$E$3:$E$304,0)+COUNTIF($E$3:E38,E38)-1</f>
        <v>133</v>
      </c>
      <c r="O38" s="6" t="n">
        <f aca="false">RANK(F38,$F$3:$F$304,0)+COUNTIF($F$3:F38,F38)-1</f>
        <v>145</v>
      </c>
      <c r="P38" s="6" t="n">
        <f aca="false">RANK(G38,$G$3:$G$304,0)+COUNTIF($G$3:G38,G38)-1</f>
        <v>210</v>
      </c>
      <c r="Q38" s="6" t="n">
        <f aca="false">RANK(H38,$H$3:$H$304,0)+COUNTIF($H$3:H38,H38)-1</f>
        <v>104</v>
      </c>
    </row>
    <row r="39" customFormat="false" ht="15" hidden="false" customHeight="false" outlineLevel="0" collapsed="false">
      <c r="A39" s="0" t="s">
        <v>603</v>
      </c>
      <c r="B39" s="2" t="n">
        <f aca="false">ROUND(SUMIFS(Monthly_Sold!$H$2:$H$7864,Monthly_Sold!$F$2:$F$7864,$A39,Monthly_Sold!$C$2:$C$7864,B$2),4)</f>
        <v>0</v>
      </c>
      <c r="C39" s="2" t="n">
        <f aca="false">ROUND(SUMIFS(Monthly_Sold!$H$2:$H$7864,Monthly_Sold!$F$2:$F$7864,$A39,Monthly_Sold!$C$2:$C$7864,C$2),4)</f>
        <v>0</v>
      </c>
      <c r="D39" s="2" t="n">
        <f aca="false">ROUND(SUMIFS(Monthly_Sold!$H$2:$H$7864,Monthly_Sold!$F$2:$F$7864,$A39,Monthly_Sold!$C$2:$C$7864,D$2),4)</f>
        <v>0</v>
      </c>
      <c r="E39" s="2" t="n">
        <f aca="false">ROUND(SUMIFS(Monthly_Sold!$H$2:$H$7864,Monthly_Sold!$F$2:$F$7864,$A39,Monthly_Sold!$C$2:$C$7864,E$2),4)</f>
        <v>0</v>
      </c>
      <c r="F39" s="2" t="n">
        <f aca="false">ROUND(SUMIFS(Monthly_Sold!$H$2:$H$7864,Monthly_Sold!$F$2:$F$7864,$A39,Monthly_Sold!$C$2:$C$7864,F$2),4)</f>
        <v>0</v>
      </c>
      <c r="G39" s="2" t="n">
        <f aca="false">ROUND(SUMIFS(Monthly_Sold!$H$2:$H$7864,Monthly_Sold!$F$2:$F$7864,$A39,Monthly_Sold!$C$2:$C$7864,G$2),4)</f>
        <v>0</v>
      </c>
      <c r="H39" s="2" t="n">
        <f aca="false">ROUND(SUMIFS(Monthly_Sold!$H$2:$H$7864,Monthly_Sold!$F$2:$F$7864,$A39,Monthly_Sold!$C$2:$C$7864,H$2),4)</f>
        <v>0.24</v>
      </c>
      <c r="I39" s="2" t="n">
        <f aca="false">ROUND(SUM(B39:H39),4)</f>
        <v>0.24</v>
      </c>
      <c r="J39" s="6" t="n">
        <f aca="false">RANK(I39,$I$3:$I$304,0)+COUNTIF($I$3:I39,I39)-1</f>
        <v>278</v>
      </c>
      <c r="K39" s="6" t="n">
        <f aca="false">RANK(B39,$B$3:$B$304,0)+COUNTIF($B$3:B39,B39)-1</f>
        <v>105</v>
      </c>
      <c r="L39" s="6" t="n">
        <f aca="false">RANK(C39,$C$3:$C$304,0)+COUNTIF($C$3:C39,C39)-1</f>
        <v>120</v>
      </c>
      <c r="M39" s="6" t="n">
        <f aca="false">RANK(D39,$D$3:$D$304,0)+COUNTIF($D$3:D39,D39)-1</f>
        <v>134</v>
      </c>
      <c r="N39" s="6" t="n">
        <f aca="false">RANK(E39,$E$3:$E$304,0)+COUNTIF($E$3:E39,E39)-1</f>
        <v>134</v>
      </c>
      <c r="O39" s="6" t="n">
        <f aca="false">RANK(F39,$F$3:$F$304,0)+COUNTIF($F$3:F39,F39)-1</f>
        <v>146</v>
      </c>
      <c r="P39" s="6" t="n">
        <f aca="false">RANK(G39,$G$3:$G$304,0)+COUNTIF($G$3:G39,G39)-1</f>
        <v>211</v>
      </c>
      <c r="Q39" s="6" t="n">
        <f aca="false">RANK(H39,$H$3:$H$304,0)+COUNTIF($H$3:H39,H39)-1</f>
        <v>177</v>
      </c>
    </row>
    <row r="40" customFormat="false" ht="15" hidden="false" customHeight="false" outlineLevel="0" collapsed="false">
      <c r="A40" s="0" t="s">
        <v>433</v>
      </c>
      <c r="B40" s="2" t="n">
        <f aca="false">ROUND(SUMIFS(Monthly_Sold!$H$2:$H$7864,Monthly_Sold!$F$2:$F$7864,$A40,Monthly_Sold!$C$2:$C$7864,B$2),4)</f>
        <v>0</v>
      </c>
      <c r="C40" s="2" t="n">
        <f aca="false">ROUND(SUMIFS(Monthly_Sold!$H$2:$H$7864,Monthly_Sold!$F$2:$F$7864,$A40,Monthly_Sold!$C$2:$C$7864,C$2),4)</f>
        <v>0</v>
      </c>
      <c r="D40" s="2" t="n">
        <f aca="false">ROUND(SUMIFS(Monthly_Sold!$H$2:$H$7864,Monthly_Sold!$F$2:$F$7864,$A40,Monthly_Sold!$C$2:$C$7864,D$2),4)</f>
        <v>0</v>
      </c>
      <c r="E40" s="2" t="n">
        <f aca="false">ROUND(SUMIFS(Monthly_Sold!$H$2:$H$7864,Monthly_Sold!$F$2:$F$7864,$A40,Monthly_Sold!$C$2:$C$7864,E$2),4)</f>
        <v>0</v>
      </c>
      <c r="F40" s="2" t="n">
        <f aca="false">ROUND(SUMIFS(Monthly_Sold!$H$2:$H$7864,Monthly_Sold!$F$2:$F$7864,$A40,Monthly_Sold!$C$2:$C$7864,F$2),4)</f>
        <v>0</v>
      </c>
      <c r="G40" s="2" t="n">
        <f aca="false">ROUND(SUMIFS(Monthly_Sold!$H$2:$H$7864,Monthly_Sold!$F$2:$F$7864,$A40,Monthly_Sold!$C$2:$C$7864,G$2),4)</f>
        <v>0</v>
      </c>
      <c r="H40" s="2" t="n">
        <f aca="false">ROUND(SUMIFS(Monthly_Sold!$H$2:$H$7864,Monthly_Sold!$F$2:$F$7864,$A40,Monthly_Sold!$C$2:$C$7864,H$2),4)</f>
        <v>39.73</v>
      </c>
      <c r="I40" s="2" t="n">
        <f aca="false">ROUND(SUM(B40:H40),4)</f>
        <v>39.73</v>
      </c>
      <c r="J40" s="6" t="n">
        <f aca="false">RANK(I40,$I$3:$I$304,0)+COUNTIF($I$3:I40,I40)-1</f>
        <v>158</v>
      </c>
      <c r="K40" s="6" t="n">
        <f aca="false">RANK(B40,$B$3:$B$304,0)+COUNTIF($B$3:B40,B40)-1</f>
        <v>106</v>
      </c>
      <c r="L40" s="6" t="n">
        <f aca="false">RANK(C40,$C$3:$C$304,0)+COUNTIF($C$3:C40,C40)-1</f>
        <v>121</v>
      </c>
      <c r="M40" s="6" t="n">
        <f aca="false">RANK(D40,$D$3:$D$304,0)+COUNTIF($D$3:D40,D40)-1</f>
        <v>135</v>
      </c>
      <c r="N40" s="6" t="n">
        <f aca="false">RANK(E40,$E$3:$E$304,0)+COUNTIF($E$3:E40,E40)-1</f>
        <v>135</v>
      </c>
      <c r="O40" s="6" t="n">
        <f aca="false">RANK(F40,$F$3:$F$304,0)+COUNTIF($F$3:F40,F40)-1</f>
        <v>147</v>
      </c>
      <c r="P40" s="6" t="n">
        <f aca="false">RANK(G40,$G$3:$G$304,0)+COUNTIF($G$3:G40,G40)-1</f>
        <v>212</v>
      </c>
      <c r="Q40" s="6" t="n">
        <f aca="false">RANK(H40,$H$3:$H$304,0)+COUNTIF($H$3:H40,H40)-1</f>
        <v>110</v>
      </c>
    </row>
    <row r="41" customFormat="false" ht="15" hidden="false" customHeight="false" outlineLevel="0" collapsed="false">
      <c r="A41" s="0" t="s">
        <v>500</v>
      </c>
      <c r="B41" s="2" t="n">
        <f aca="false">ROUND(SUMIFS(Monthly_Sold!$H$2:$H$7864,Monthly_Sold!$F$2:$F$7864,$A41,Monthly_Sold!$C$2:$C$7864,B$2),4)</f>
        <v>0</v>
      </c>
      <c r="C41" s="2" t="n">
        <f aca="false">ROUND(SUMIFS(Monthly_Sold!$H$2:$H$7864,Monthly_Sold!$F$2:$F$7864,$A41,Monthly_Sold!$C$2:$C$7864,C$2),4)</f>
        <v>0</v>
      </c>
      <c r="D41" s="2" t="n">
        <f aca="false">ROUND(SUMIFS(Monthly_Sold!$H$2:$H$7864,Monthly_Sold!$F$2:$F$7864,$A41,Monthly_Sold!$C$2:$C$7864,D$2),4)</f>
        <v>0</v>
      </c>
      <c r="E41" s="2" t="n">
        <f aca="false">ROUND(SUMIFS(Monthly_Sold!$H$2:$H$7864,Monthly_Sold!$F$2:$F$7864,$A41,Monthly_Sold!$C$2:$C$7864,E$2),4)</f>
        <v>0</v>
      </c>
      <c r="F41" s="2" t="n">
        <f aca="false">ROUND(SUMIFS(Monthly_Sold!$H$2:$H$7864,Monthly_Sold!$F$2:$F$7864,$A41,Monthly_Sold!$C$2:$C$7864,F$2),4)</f>
        <v>0</v>
      </c>
      <c r="G41" s="2" t="n">
        <f aca="false">ROUND(SUMIFS(Monthly_Sold!$H$2:$H$7864,Monthly_Sold!$F$2:$F$7864,$A41,Monthly_Sold!$C$2:$C$7864,G$2),4)</f>
        <v>0</v>
      </c>
      <c r="H41" s="2" t="n">
        <f aca="false">ROUND(SUMIFS(Monthly_Sold!$H$2:$H$7864,Monthly_Sold!$F$2:$F$7864,$A41,Monthly_Sold!$C$2:$C$7864,H$2),4)</f>
        <v>13.98</v>
      </c>
      <c r="I41" s="2" t="n">
        <f aca="false">ROUND(SUM(B41:H41),4)</f>
        <v>13.98</v>
      </c>
      <c r="J41" s="6" t="n">
        <f aca="false">RANK(I41,$I$3:$I$304,0)+COUNTIF($I$3:I41,I41)-1</f>
        <v>199</v>
      </c>
      <c r="K41" s="6" t="n">
        <f aca="false">RANK(B41,$B$3:$B$304,0)+COUNTIF($B$3:B41,B41)-1</f>
        <v>107</v>
      </c>
      <c r="L41" s="6" t="n">
        <f aca="false">RANK(C41,$C$3:$C$304,0)+COUNTIF($C$3:C41,C41)-1</f>
        <v>122</v>
      </c>
      <c r="M41" s="6" t="n">
        <f aca="false">RANK(D41,$D$3:$D$304,0)+COUNTIF($D$3:D41,D41)-1</f>
        <v>136</v>
      </c>
      <c r="N41" s="6" t="n">
        <f aca="false">RANK(E41,$E$3:$E$304,0)+COUNTIF($E$3:E41,E41)-1</f>
        <v>136</v>
      </c>
      <c r="O41" s="6" t="n">
        <f aca="false">RANK(F41,$F$3:$F$304,0)+COUNTIF($F$3:F41,F41)-1</f>
        <v>148</v>
      </c>
      <c r="P41" s="6" t="n">
        <f aca="false">RANK(G41,$G$3:$G$304,0)+COUNTIF($G$3:G41,G41)-1</f>
        <v>213</v>
      </c>
      <c r="Q41" s="6" t="n">
        <f aca="false">RANK(H41,$H$3:$H$304,0)+COUNTIF($H$3:H41,H41)-1</f>
        <v>131</v>
      </c>
    </row>
    <row r="42" customFormat="false" ht="15" hidden="false" customHeight="false" outlineLevel="0" collapsed="false">
      <c r="A42" s="0" t="s">
        <v>376</v>
      </c>
      <c r="B42" s="2" t="n">
        <f aca="false">ROUND(SUMIFS(Monthly_Sold!$H$2:$H$7864,Monthly_Sold!$F$2:$F$7864,$A42,Monthly_Sold!$C$2:$C$7864,B$2),4)</f>
        <v>0</v>
      </c>
      <c r="C42" s="2" t="n">
        <f aca="false">ROUND(SUMIFS(Monthly_Sold!$H$2:$H$7864,Monthly_Sold!$F$2:$F$7864,$A42,Monthly_Sold!$C$2:$C$7864,C$2),4)</f>
        <v>0</v>
      </c>
      <c r="D42" s="2" t="n">
        <f aca="false">ROUND(SUMIFS(Monthly_Sold!$H$2:$H$7864,Monthly_Sold!$F$2:$F$7864,$A42,Monthly_Sold!$C$2:$C$7864,D$2),4)</f>
        <v>0</v>
      </c>
      <c r="E42" s="2" t="n">
        <f aca="false">ROUND(SUMIFS(Monthly_Sold!$H$2:$H$7864,Monthly_Sold!$F$2:$F$7864,$A42,Monthly_Sold!$C$2:$C$7864,E$2),4)</f>
        <v>0</v>
      </c>
      <c r="F42" s="2" t="n">
        <f aca="false">ROUND(SUMIFS(Monthly_Sold!$H$2:$H$7864,Monthly_Sold!$F$2:$F$7864,$A42,Monthly_Sold!$C$2:$C$7864,F$2),4)</f>
        <v>0</v>
      </c>
      <c r="G42" s="2" t="n">
        <f aca="false">ROUND(SUMIFS(Monthly_Sold!$H$2:$H$7864,Monthly_Sold!$F$2:$F$7864,$A42,Monthly_Sold!$C$2:$C$7864,G$2),4)</f>
        <v>2.47</v>
      </c>
      <c r="H42" s="2" t="n">
        <f aca="false">ROUND(SUMIFS(Monthly_Sold!$H$2:$H$7864,Monthly_Sold!$F$2:$F$7864,$A42,Monthly_Sold!$C$2:$C$7864,H$2),4)</f>
        <v>73.86</v>
      </c>
      <c r="I42" s="2" t="n">
        <f aca="false">ROUND(SUM(B42:H42),4)</f>
        <v>76.33</v>
      </c>
      <c r="J42" s="6" t="n">
        <f aca="false">RANK(I42,$I$3:$I$304,0)+COUNTIF($I$3:I42,I42)-1</f>
        <v>130</v>
      </c>
      <c r="K42" s="6" t="n">
        <f aca="false">RANK(B42,$B$3:$B$304,0)+COUNTIF($B$3:B42,B42)-1</f>
        <v>108</v>
      </c>
      <c r="L42" s="6" t="n">
        <f aca="false">RANK(C42,$C$3:$C$304,0)+COUNTIF($C$3:C42,C42)-1</f>
        <v>123</v>
      </c>
      <c r="M42" s="6" t="n">
        <f aca="false">RANK(D42,$D$3:$D$304,0)+COUNTIF($D$3:D42,D42)-1</f>
        <v>137</v>
      </c>
      <c r="N42" s="6" t="n">
        <f aca="false">RANK(E42,$E$3:$E$304,0)+COUNTIF($E$3:E42,E42)-1</f>
        <v>137</v>
      </c>
      <c r="O42" s="6" t="n">
        <f aca="false">RANK(F42,$F$3:$F$304,0)+COUNTIF($F$3:F42,F42)-1</f>
        <v>149</v>
      </c>
      <c r="P42" s="6" t="n">
        <f aca="false">RANK(G42,$G$3:$G$304,0)+COUNTIF($G$3:G42,G42)-1</f>
        <v>157</v>
      </c>
      <c r="Q42" s="6" t="n">
        <f aca="false">RANK(H42,$H$3:$H$304,0)+COUNTIF($H$3:H42,H42)-1</f>
        <v>91</v>
      </c>
    </row>
    <row r="43" customFormat="false" ht="15" hidden="false" customHeight="false" outlineLevel="0" collapsed="false">
      <c r="A43" s="0" t="s">
        <v>464</v>
      </c>
      <c r="B43" s="2" t="n">
        <f aca="false">ROUND(SUMIFS(Monthly_Sold!$H$2:$H$7864,Monthly_Sold!$F$2:$F$7864,$A43,Monthly_Sold!$C$2:$C$7864,B$2),4)</f>
        <v>0</v>
      </c>
      <c r="C43" s="2" t="n">
        <f aca="false">ROUND(SUMIFS(Monthly_Sold!$H$2:$H$7864,Monthly_Sold!$F$2:$F$7864,$A43,Monthly_Sold!$C$2:$C$7864,C$2),4)</f>
        <v>0</v>
      </c>
      <c r="D43" s="2" t="n">
        <f aca="false">ROUND(SUMIFS(Monthly_Sold!$H$2:$H$7864,Monthly_Sold!$F$2:$F$7864,$A43,Monthly_Sold!$C$2:$C$7864,D$2),4)</f>
        <v>0</v>
      </c>
      <c r="E43" s="2" t="n">
        <f aca="false">ROUND(SUMIFS(Monthly_Sold!$H$2:$H$7864,Monthly_Sold!$F$2:$F$7864,$A43,Monthly_Sold!$C$2:$C$7864,E$2),4)</f>
        <v>0</v>
      </c>
      <c r="F43" s="2" t="n">
        <f aca="false">ROUND(SUMIFS(Monthly_Sold!$H$2:$H$7864,Monthly_Sold!$F$2:$F$7864,$A43,Monthly_Sold!$C$2:$C$7864,F$2),4)</f>
        <v>0</v>
      </c>
      <c r="G43" s="2" t="n">
        <f aca="false">ROUND(SUMIFS(Monthly_Sold!$H$2:$H$7864,Monthly_Sold!$F$2:$F$7864,$A43,Monthly_Sold!$C$2:$C$7864,G$2),4)</f>
        <v>0</v>
      </c>
      <c r="H43" s="2" t="n">
        <f aca="false">ROUND(SUMIFS(Monthly_Sold!$H$2:$H$7864,Monthly_Sold!$F$2:$F$7864,$A43,Monthly_Sold!$C$2:$C$7864,H$2),4)</f>
        <v>22.72</v>
      </c>
      <c r="I43" s="2" t="n">
        <f aca="false">ROUND(SUM(B43:H43),4)</f>
        <v>22.72</v>
      </c>
      <c r="J43" s="6" t="n">
        <f aca="false">RANK(I43,$I$3:$I$304,0)+COUNTIF($I$3:I43,I43)-1</f>
        <v>178</v>
      </c>
      <c r="K43" s="6" t="n">
        <f aca="false">RANK(B43,$B$3:$B$304,0)+COUNTIF($B$3:B43,B43)-1</f>
        <v>109</v>
      </c>
      <c r="L43" s="6" t="n">
        <f aca="false">RANK(C43,$C$3:$C$304,0)+COUNTIF($C$3:C43,C43)-1</f>
        <v>124</v>
      </c>
      <c r="M43" s="6" t="n">
        <f aca="false">RANK(D43,$D$3:$D$304,0)+COUNTIF($D$3:D43,D43)-1</f>
        <v>138</v>
      </c>
      <c r="N43" s="6" t="n">
        <f aca="false">RANK(E43,$E$3:$E$304,0)+COUNTIF($E$3:E43,E43)-1</f>
        <v>138</v>
      </c>
      <c r="O43" s="6" t="n">
        <f aca="false">RANK(F43,$F$3:$F$304,0)+COUNTIF($F$3:F43,F43)-1</f>
        <v>150</v>
      </c>
      <c r="P43" s="6" t="n">
        <f aca="false">RANK(G43,$G$3:$G$304,0)+COUNTIF($G$3:G43,G43)-1</f>
        <v>214</v>
      </c>
      <c r="Q43" s="6" t="n">
        <f aca="false">RANK(H43,$H$3:$H$304,0)+COUNTIF($H$3:H43,H43)-1</f>
        <v>121</v>
      </c>
    </row>
    <row r="44" customFormat="false" ht="15" hidden="false" customHeight="false" outlineLevel="0" collapsed="false">
      <c r="A44" s="0" t="s">
        <v>110</v>
      </c>
      <c r="B44" s="2" t="n">
        <f aca="false">ROUND(SUMIFS(Monthly_Sold!$H$2:$H$7864,Monthly_Sold!$F$2:$F$7864,$A44,Monthly_Sold!$C$2:$C$7864,B$2),4)</f>
        <v>190.25</v>
      </c>
      <c r="C44" s="2" t="n">
        <f aca="false">ROUND(SUMIFS(Monthly_Sold!$H$2:$H$7864,Monthly_Sold!$F$2:$F$7864,$A44,Monthly_Sold!$C$2:$C$7864,C$2),4)</f>
        <v>1112.5</v>
      </c>
      <c r="D44" s="2" t="n">
        <f aca="false">ROUND(SUMIFS(Monthly_Sold!$H$2:$H$7864,Monthly_Sold!$F$2:$F$7864,$A44,Monthly_Sold!$C$2:$C$7864,D$2),4)</f>
        <v>229.43</v>
      </c>
      <c r="E44" s="2" t="n">
        <f aca="false">ROUND(SUMIFS(Monthly_Sold!$H$2:$H$7864,Monthly_Sold!$F$2:$F$7864,$A44,Monthly_Sold!$C$2:$C$7864,E$2),4)</f>
        <v>257.43</v>
      </c>
      <c r="F44" s="2" t="n">
        <f aca="false">ROUND(SUMIFS(Monthly_Sold!$H$2:$H$7864,Monthly_Sold!$F$2:$F$7864,$A44,Monthly_Sold!$C$2:$C$7864,F$2),4)</f>
        <v>1195.1</v>
      </c>
      <c r="G44" s="2" t="n">
        <f aca="false">ROUND(SUMIFS(Monthly_Sold!$H$2:$H$7864,Monthly_Sold!$F$2:$F$7864,$A44,Monthly_Sold!$C$2:$C$7864,G$2),4)</f>
        <v>1611.16</v>
      </c>
      <c r="H44" s="2" t="n">
        <f aca="false">ROUND(SUMIFS(Monthly_Sold!$H$2:$H$7864,Monthly_Sold!$F$2:$F$7864,$A44,Monthly_Sold!$C$2:$C$7864,H$2),4)</f>
        <v>749.05</v>
      </c>
      <c r="I44" s="2" t="n">
        <f aca="false">ROUND(SUM(B44:H44),4)</f>
        <v>5344.92</v>
      </c>
      <c r="J44" s="6" t="n">
        <f aca="false">RANK(I44,$I$3:$I$304,0)+COUNTIF($I$3:I44,I44)-1</f>
        <v>25</v>
      </c>
      <c r="K44" s="6" t="n">
        <f aca="false">RANK(B44,$B$3:$B$304,0)+COUNTIF($B$3:B44,B44)-1</f>
        <v>22</v>
      </c>
      <c r="L44" s="6" t="n">
        <f aca="false">RANK(C44,$C$3:$C$304,0)+COUNTIF($C$3:C44,C44)-1</f>
        <v>19</v>
      </c>
      <c r="M44" s="6" t="n">
        <f aca="false">RANK(D44,$D$3:$D$304,0)+COUNTIF($D$3:D44,D44)-1</f>
        <v>45</v>
      </c>
      <c r="N44" s="6" t="n">
        <f aca="false">RANK(E44,$E$3:$E$304,0)+COUNTIF($E$3:E44,E44)-1</f>
        <v>35</v>
      </c>
      <c r="O44" s="6" t="n">
        <f aca="false">RANK(F44,$F$3:$F$304,0)+COUNTIF($F$3:F44,F44)-1</f>
        <v>18</v>
      </c>
      <c r="P44" s="6" t="n">
        <f aca="false">RANK(G44,$G$3:$G$304,0)+COUNTIF($G$3:G44,G44)-1</f>
        <v>14</v>
      </c>
      <c r="Q44" s="6" t="n">
        <f aca="false">RANK(H44,$H$3:$H$304,0)+COUNTIF($H$3:H44,H44)-1</f>
        <v>25</v>
      </c>
    </row>
    <row r="45" customFormat="false" ht="15" hidden="false" customHeight="false" outlineLevel="0" collapsed="false">
      <c r="A45" s="0" t="s">
        <v>86</v>
      </c>
      <c r="B45" s="2" t="n">
        <f aca="false">ROUND(SUMIFS(Monthly_Sold!$H$2:$H$7864,Monthly_Sold!$F$2:$F$7864,$A45,Monthly_Sold!$C$2:$C$7864,B$2),4)</f>
        <v>789.95</v>
      </c>
      <c r="C45" s="2" t="n">
        <f aca="false">ROUND(SUMIFS(Monthly_Sold!$H$2:$H$7864,Monthly_Sold!$F$2:$F$7864,$A45,Monthly_Sold!$C$2:$C$7864,C$2),4)</f>
        <v>1699.98</v>
      </c>
      <c r="D45" s="2" t="n">
        <f aca="false">ROUND(SUMIFS(Monthly_Sold!$H$2:$H$7864,Monthly_Sold!$F$2:$F$7864,$A45,Monthly_Sold!$C$2:$C$7864,D$2),4)</f>
        <v>562.24</v>
      </c>
      <c r="E45" s="2" t="n">
        <f aca="false">ROUND(SUMIFS(Monthly_Sold!$H$2:$H$7864,Monthly_Sold!$F$2:$F$7864,$A45,Monthly_Sold!$C$2:$C$7864,E$2),4)</f>
        <v>1446.39</v>
      </c>
      <c r="F45" s="2" t="n">
        <f aca="false">ROUND(SUMIFS(Monthly_Sold!$H$2:$H$7864,Monthly_Sold!$F$2:$F$7864,$A45,Monthly_Sold!$C$2:$C$7864,F$2),4)</f>
        <v>2193.45</v>
      </c>
      <c r="G45" s="2" t="n">
        <f aca="false">ROUND(SUMIFS(Monthly_Sold!$H$2:$H$7864,Monthly_Sold!$F$2:$F$7864,$A45,Monthly_Sold!$C$2:$C$7864,G$2),4)</f>
        <v>2865.12</v>
      </c>
      <c r="H45" s="2" t="n">
        <f aca="false">ROUND(SUMIFS(Monthly_Sold!$H$2:$H$7864,Monthly_Sold!$F$2:$F$7864,$A45,Monthly_Sold!$C$2:$C$7864,H$2),4)</f>
        <v>1285.29</v>
      </c>
      <c r="I45" s="2" t="n">
        <f aca="false">ROUND(SUM(B45:H45),4)</f>
        <v>10842.42</v>
      </c>
      <c r="J45" s="6" t="n">
        <f aca="false">RANK(I45,$I$3:$I$304,0)+COUNTIF($I$3:I45,I45)-1</f>
        <v>10</v>
      </c>
      <c r="K45" s="6" t="n">
        <f aca="false">RANK(B45,$B$3:$B$304,0)+COUNTIF($B$3:B45,B45)-1</f>
        <v>5</v>
      </c>
      <c r="L45" s="6" t="n">
        <f aca="false">RANK(C45,$C$3:$C$304,0)+COUNTIF($C$3:C45,C45)-1</f>
        <v>11</v>
      </c>
      <c r="M45" s="6" t="n">
        <f aca="false">RANK(D45,$D$3:$D$304,0)+COUNTIF($D$3:D45,D45)-1</f>
        <v>26</v>
      </c>
      <c r="N45" s="6" t="n">
        <f aca="false">RANK(E45,$E$3:$E$304,0)+COUNTIF($E$3:E45,E45)-1</f>
        <v>9</v>
      </c>
      <c r="O45" s="6" t="n">
        <f aca="false">RANK(F45,$F$3:$F$304,0)+COUNTIF($F$3:F45,F45)-1</f>
        <v>3</v>
      </c>
      <c r="P45" s="6" t="n">
        <f aca="false">RANK(G45,$G$3:$G$304,0)+COUNTIF($G$3:G45,G45)-1</f>
        <v>4</v>
      </c>
      <c r="Q45" s="6" t="n">
        <f aca="false">RANK(H45,$H$3:$H$304,0)+COUNTIF($H$3:H45,H45)-1</f>
        <v>16</v>
      </c>
    </row>
    <row r="46" customFormat="false" ht="15" hidden="false" customHeight="false" outlineLevel="0" collapsed="false">
      <c r="A46" s="0" t="s">
        <v>516</v>
      </c>
      <c r="B46" s="2" t="n">
        <f aca="false">ROUND(SUMIFS(Monthly_Sold!$H$2:$H$7864,Monthly_Sold!$F$2:$F$7864,$A46,Monthly_Sold!$C$2:$C$7864,B$2),4)</f>
        <v>0</v>
      </c>
      <c r="C46" s="2" t="n">
        <f aca="false">ROUND(SUMIFS(Monthly_Sold!$H$2:$H$7864,Monthly_Sold!$F$2:$F$7864,$A46,Monthly_Sold!$C$2:$C$7864,C$2),4)</f>
        <v>0</v>
      </c>
      <c r="D46" s="2" t="n">
        <f aca="false">ROUND(SUMIFS(Monthly_Sold!$H$2:$H$7864,Monthly_Sold!$F$2:$F$7864,$A46,Monthly_Sold!$C$2:$C$7864,D$2),4)</f>
        <v>0</v>
      </c>
      <c r="E46" s="2" t="n">
        <f aca="false">ROUND(SUMIFS(Monthly_Sold!$H$2:$H$7864,Monthly_Sold!$F$2:$F$7864,$A46,Monthly_Sold!$C$2:$C$7864,E$2),4)</f>
        <v>0</v>
      </c>
      <c r="F46" s="2" t="n">
        <f aca="false">ROUND(SUMIFS(Monthly_Sold!$H$2:$H$7864,Monthly_Sold!$F$2:$F$7864,$A46,Monthly_Sold!$C$2:$C$7864,F$2),4)</f>
        <v>0</v>
      </c>
      <c r="G46" s="2" t="n">
        <f aca="false">ROUND(SUMIFS(Monthly_Sold!$H$2:$H$7864,Monthly_Sold!$F$2:$F$7864,$A46,Monthly_Sold!$C$2:$C$7864,G$2),4)</f>
        <v>10.44</v>
      </c>
      <c r="H46" s="2" t="n">
        <f aca="false">ROUND(SUMIFS(Monthly_Sold!$H$2:$H$7864,Monthly_Sold!$F$2:$F$7864,$A46,Monthly_Sold!$C$2:$C$7864,H$2),4)</f>
        <v>0</v>
      </c>
      <c r="I46" s="2" t="n">
        <f aca="false">ROUND(SUM(B46:H46),4)</f>
        <v>10.44</v>
      </c>
      <c r="J46" s="6" t="n">
        <f aca="false">RANK(I46,$I$3:$I$304,0)+COUNTIF($I$3:I46,I46)-1</f>
        <v>211</v>
      </c>
      <c r="K46" s="6" t="n">
        <f aca="false">RANK(B46,$B$3:$B$304,0)+COUNTIF($B$3:B46,B46)-1</f>
        <v>110</v>
      </c>
      <c r="L46" s="6" t="n">
        <f aca="false">RANK(C46,$C$3:$C$304,0)+COUNTIF($C$3:C46,C46)-1</f>
        <v>125</v>
      </c>
      <c r="M46" s="6" t="n">
        <f aca="false">RANK(D46,$D$3:$D$304,0)+COUNTIF($D$3:D46,D46)-1</f>
        <v>139</v>
      </c>
      <c r="N46" s="6" t="n">
        <f aca="false">RANK(E46,$E$3:$E$304,0)+COUNTIF($E$3:E46,E46)-1</f>
        <v>139</v>
      </c>
      <c r="O46" s="6" t="n">
        <f aca="false">RANK(F46,$F$3:$F$304,0)+COUNTIF($F$3:F46,F46)-1</f>
        <v>151</v>
      </c>
      <c r="P46" s="6" t="n">
        <f aca="false">RANK(G46,$G$3:$G$304,0)+COUNTIF($G$3:G46,G46)-1</f>
        <v>139</v>
      </c>
      <c r="Q46" s="6" t="n">
        <f aca="false">RANK(H46,$H$3:$H$304,0)+COUNTIF($H$3:H46,H46)-1</f>
        <v>202</v>
      </c>
    </row>
    <row r="47" customFormat="false" ht="15" hidden="false" customHeight="false" outlineLevel="0" collapsed="false">
      <c r="A47" s="0" t="s">
        <v>263</v>
      </c>
      <c r="B47" s="2" t="n">
        <f aca="false">ROUND(SUMIFS(Monthly_Sold!$H$2:$H$7864,Monthly_Sold!$F$2:$F$7864,$A47,Monthly_Sold!$C$2:$C$7864,B$2),4)</f>
        <v>0</v>
      </c>
      <c r="C47" s="2" t="n">
        <f aca="false">ROUND(SUMIFS(Monthly_Sold!$H$2:$H$7864,Monthly_Sold!$F$2:$F$7864,$A47,Monthly_Sold!$C$2:$C$7864,C$2),4)</f>
        <v>0</v>
      </c>
      <c r="D47" s="2" t="n">
        <f aca="false">ROUND(SUMIFS(Monthly_Sold!$H$2:$H$7864,Monthly_Sold!$F$2:$F$7864,$A47,Monthly_Sold!$C$2:$C$7864,D$2),4)</f>
        <v>0</v>
      </c>
      <c r="E47" s="2" t="n">
        <f aca="false">ROUND(SUMIFS(Monthly_Sold!$H$2:$H$7864,Monthly_Sold!$F$2:$F$7864,$A47,Monthly_Sold!$C$2:$C$7864,E$2),4)</f>
        <v>0</v>
      </c>
      <c r="F47" s="2" t="n">
        <f aca="false">ROUND(SUMIFS(Monthly_Sold!$H$2:$H$7864,Monthly_Sold!$F$2:$F$7864,$A47,Monthly_Sold!$C$2:$C$7864,F$2),4)</f>
        <v>0</v>
      </c>
      <c r="G47" s="2" t="n">
        <f aca="false">ROUND(SUMIFS(Monthly_Sold!$H$2:$H$7864,Monthly_Sold!$F$2:$F$7864,$A47,Monthly_Sold!$C$2:$C$7864,G$2),4)</f>
        <v>93.69</v>
      </c>
      <c r="H47" s="2" t="n">
        <f aca="false">ROUND(SUMIFS(Monthly_Sold!$H$2:$H$7864,Monthly_Sold!$F$2:$F$7864,$A47,Monthly_Sold!$C$2:$C$7864,H$2),4)</f>
        <v>234.17</v>
      </c>
      <c r="I47" s="2" t="n">
        <f aca="false">ROUND(SUM(B47:H47),4)</f>
        <v>327.86</v>
      </c>
      <c r="J47" s="6" t="n">
        <f aca="false">RANK(I47,$I$3:$I$304,0)+COUNTIF($I$3:I47,I47)-1</f>
        <v>90</v>
      </c>
      <c r="K47" s="6" t="n">
        <f aca="false">RANK(B47,$B$3:$B$304,0)+COUNTIF($B$3:B47,B47)-1</f>
        <v>111</v>
      </c>
      <c r="L47" s="6" t="n">
        <f aca="false">RANK(C47,$C$3:$C$304,0)+COUNTIF($C$3:C47,C47)-1</f>
        <v>126</v>
      </c>
      <c r="M47" s="6" t="n">
        <f aca="false">RANK(D47,$D$3:$D$304,0)+COUNTIF($D$3:D47,D47)-1</f>
        <v>140</v>
      </c>
      <c r="N47" s="6" t="n">
        <f aca="false">RANK(E47,$E$3:$E$304,0)+COUNTIF($E$3:E47,E47)-1</f>
        <v>140</v>
      </c>
      <c r="O47" s="6" t="n">
        <f aca="false">RANK(F47,$F$3:$F$304,0)+COUNTIF($F$3:F47,F47)-1</f>
        <v>152</v>
      </c>
      <c r="P47" s="6" t="n">
        <f aca="false">RANK(G47,$G$3:$G$304,0)+COUNTIF($G$3:G47,G47)-1</f>
        <v>71</v>
      </c>
      <c r="Q47" s="6" t="n">
        <f aca="false">RANK(H47,$H$3:$H$304,0)+COUNTIF($H$3:H47,H47)-1</f>
        <v>59</v>
      </c>
    </row>
    <row r="48" customFormat="false" ht="15" hidden="false" customHeight="false" outlineLevel="0" collapsed="false">
      <c r="A48" s="0" t="s">
        <v>568</v>
      </c>
      <c r="B48" s="2" t="n">
        <f aca="false">ROUND(SUMIFS(Monthly_Sold!$H$2:$H$7864,Monthly_Sold!$F$2:$F$7864,$A48,Monthly_Sold!$C$2:$C$7864,B$2),4)</f>
        <v>0</v>
      </c>
      <c r="C48" s="2" t="n">
        <f aca="false">ROUND(SUMIFS(Monthly_Sold!$H$2:$H$7864,Monthly_Sold!$F$2:$F$7864,$A48,Monthly_Sold!$C$2:$C$7864,C$2),4)</f>
        <v>0</v>
      </c>
      <c r="D48" s="2" t="n">
        <f aca="false">ROUND(SUMIFS(Monthly_Sold!$H$2:$H$7864,Monthly_Sold!$F$2:$F$7864,$A48,Monthly_Sold!$C$2:$C$7864,D$2),4)</f>
        <v>0</v>
      </c>
      <c r="E48" s="2" t="n">
        <f aca="false">ROUND(SUMIFS(Monthly_Sold!$H$2:$H$7864,Monthly_Sold!$F$2:$F$7864,$A48,Monthly_Sold!$C$2:$C$7864,E$2),4)</f>
        <v>0</v>
      </c>
      <c r="F48" s="2" t="n">
        <f aca="false">ROUND(SUMIFS(Monthly_Sold!$H$2:$H$7864,Monthly_Sold!$F$2:$F$7864,$A48,Monthly_Sold!$C$2:$C$7864,F$2),4)</f>
        <v>0</v>
      </c>
      <c r="G48" s="2" t="n">
        <f aca="false">ROUND(SUMIFS(Monthly_Sold!$H$2:$H$7864,Monthly_Sold!$F$2:$F$7864,$A48,Monthly_Sold!$C$2:$C$7864,G$2),4)</f>
        <v>0.12</v>
      </c>
      <c r="H48" s="2" t="n">
        <f aca="false">ROUND(SUMIFS(Monthly_Sold!$H$2:$H$7864,Monthly_Sold!$F$2:$F$7864,$A48,Monthly_Sold!$C$2:$C$7864,H$2),4)</f>
        <v>1.806</v>
      </c>
      <c r="I48" s="2" t="n">
        <f aca="false">ROUND(SUM(B48:H48),4)</f>
        <v>1.926</v>
      </c>
      <c r="J48" s="6" t="n">
        <f aca="false">RANK(I48,$I$3:$I$304,0)+COUNTIF($I$3:I48,I48)-1</f>
        <v>249</v>
      </c>
      <c r="K48" s="6" t="n">
        <f aca="false">RANK(B48,$B$3:$B$304,0)+COUNTIF($B$3:B48,B48)-1</f>
        <v>112</v>
      </c>
      <c r="L48" s="6" t="n">
        <f aca="false">RANK(C48,$C$3:$C$304,0)+COUNTIF($C$3:C48,C48)-1</f>
        <v>127</v>
      </c>
      <c r="M48" s="6" t="n">
        <f aca="false">RANK(D48,$D$3:$D$304,0)+COUNTIF($D$3:D48,D48)-1</f>
        <v>141</v>
      </c>
      <c r="N48" s="6" t="n">
        <f aca="false">RANK(E48,$E$3:$E$304,0)+COUNTIF($E$3:E48,E48)-1</f>
        <v>141</v>
      </c>
      <c r="O48" s="6" t="n">
        <f aca="false">RANK(F48,$F$3:$F$304,0)+COUNTIF($F$3:F48,F48)-1</f>
        <v>153</v>
      </c>
      <c r="P48" s="6" t="n">
        <f aca="false">RANK(G48,$G$3:$G$304,0)+COUNTIF($G$3:G48,G48)-1</f>
        <v>184</v>
      </c>
      <c r="Q48" s="6" t="n">
        <f aca="false">RANK(H48,$H$3:$H$304,0)+COUNTIF($H$3:H48,H48)-1</f>
        <v>165</v>
      </c>
    </row>
    <row r="49" customFormat="false" ht="15" hidden="false" customHeight="false" outlineLevel="0" collapsed="false">
      <c r="A49" s="0" t="s">
        <v>576</v>
      </c>
      <c r="B49" s="2" t="n">
        <f aca="false">ROUND(SUMIFS(Monthly_Sold!$H$2:$H$7864,Monthly_Sold!$F$2:$F$7864,$A49,Monthly_Sold!$C$2:$C$7864,B$2),4)</f>
        <v>0</v>
      </c>
      <c r="C49" s="2" t="n">
        <f aca="false">ROUND(SUMIFS(Monthly_Sold!$H$2:$H$7864,Monthly_Sold!$F$2:$F$7864,$A49,Monthly_Sold!$C$2:$C$7864,C$2),4)</f>
        <v>0</v>
      </c>
      <c r="D49" s="2" t="n">
        <f aca="false">ROUND(SUMIFS(Monthly_Sold!$H$2:$H$7864,Monthly_Sold!$F$2:$F$7864,$A49,Monthly_Sold!$C$2:$C$7864,D$2),4)</f>
        <v>0</v>
      </c>
      <c r="E49" s="2" t="n">
        <f aca="false">ROUND(SUMIFS(Monthly_Sold!$H$2:$H$7864,Monthly_Sold!$F$2:$F$7864,$A49,Monthly_Sold!$C$2:$C$7864,E$2),4)</f>
        <v>0</v>
      </c>
      <c r="F49" s="2" t="n">
        <f aca="false">ROUND(SUMIFS(Monthly_Sold!$H$2:$H$7864,Monthly_Sold!$F$2:$F$7864,$A49,Monthly_Sold!$C$2:$C$7864,F$2),4)</f>
        <v>0</v>
      </c>
      <c r="G49" s="2" t="n">
        <f aca="false">ROUND(SUMIFS(Monthly_Sold!$H$2:$H$7864,Monthly_Sold!$F$2:$F$7864,$A49,Monthly_Sold!$C$2:$C$7864,G$2),4)</f>
        <v>0.32</v>
      </c>
      <c r="H49" s="2" t="n">
        <f aca="false">ROUND(SUMIFS(Monthly_Sold!$H$2:$H$7864,Monthly_Sold!$F$2:$F$7864,$A49,Monthly_Sold!$C$2:$C$7864,H$2),4)</f>
        <v>0.854</v>
      </c>
      <c r="I49" s="2" t="n">
        <f aca="false">ROUND(SUM(B49:H49),4)</f>
        <v>1.174</v>
      </c>
      <c r="J49" s="6" t="n">
        <f aca="false">RANK(I49,$I$3:$I$304,0)+COUNTIF($I$3:I49,I49)-1</f>
        <v>255</v>
      </c>
      <c r="K49" s="6" t="n">
        <f aca="false">RANK(B49,$B$3:$B$304,0)+COUNTIF($B$3:B49,B49)-1</f>
        <v>113</v>
      </c>
      <c r="L49" s="6" t="n">
        <f aca="false">RANK(C49,$C$3:$C$304,0)+COUNTIF($C$3:C49,C49)-1</f>
        <v>128</v>
      </c>
      <c r="M49" s="6" t="n">
        <f aca="false">RANK(D49,$D$3:$D$304,0)+COUNTIF($D$3:D49,D49)-1</f>
        <v>142</v>
      </c>
      <c r="N49" s="6" t="n">
        <f aca="false">RANK(E49,$E$3:$E$304,0)+COUNTIF($E$3:E49,E49)-1</f>
        <v>142</v>
      </c>
      <c r="O49" s="6" t="n">
        <f aca="false">RANK(F49,$F$3:$F$304,0)+COUNTIF($F$3:F49,F49)-1</f>
        <v>154</v>
      </c>
      <c r="P49" s="6" t="n">
        <f aca="false">RANK(G49,$G$3:$G$304,0)+COUNTIF($G$3:G49,G49)-1</f>
        <v>173</v>
      </c>
      <c r="Q49" s="6" t="n">
        <f aca="false">RANK(H49,$H$3:$H$304,0)+COUNTIF($H$3:H49,H49)-1</f>
        <v>171</v>
      </c>
    </row>
    <row r="50" customFormat="false" ht="15" hidden="false" customHeight="false" outlineLevel="0" collapsed="false">
      <c r="A50" s="0" t="s">
        <v>475</v>
      </c>
      <c r="B50" s="2" t="n">
        <f aca="false">ROUND(SUMIFS(Monthly_Sold!$H$2:$H$7864,Monthly_Sold!$F$2:$F$7864,$A50,Monthly_Sold!$C$2:$C$7864,B$2),4)</f>
        <v>0</v>
      </c>
      <c r="C50" s="2" t="n">
        <f aca="false">ROUND(SUMIFS(Monthly_Sold!$H$2:$H$7864,Monthly_Sold!$F$2:$F$7864,$A50,Monthly_Sold!$C$2:$C$7864,C$2),4)</f>
        <v>0</v>
      </c>
      <c r="D50" s="2" t="n">
        <f aca="false">ROUND(SUMIFS(Monthly_Sold!$H$2:$H$7864,Monthly_Sold!$F$2:$F$7864,$A50,Monthly_Sold!$C$2:$C$7864,D$2),4)</f>
        <v>0</v>
      </c>
      <c r="E50" s="2" t="n">
        <f aca="false">ROUND(SUMIFS(Monthly_Sold!$H$2:$H$7864,Monthly_Sold!$F$2:$F$7864,$A50,Monthly_Sold!$C$2:$C$7864,E$2),4)</f>
        <v>0</v>
      </c>
      <c r="F50" s="2" t="n">
        <f aca="false">ROUND(SUMIFS(Monthly_Sold!$H$2:$H$7864,Monthly_Sold!$F$2:$F$7864,$A50,Monthly_Sold!$C$2:$C$7864,F$2),4)</f>
        <v>0</v>
      </c>
      <c r="G50" s="2" t="n">
        <f aca="false">ROUND(SUMIFS(Monthly_Sold!$H$2:$H$7864,Monthly_Sold!$F$2:$F$7864,$A50,Monthly_Sold!$C$2:$C$7864,G$2),4)</f>
        <v>19.41</v>
      </c>
      <c r="H50" s="2" t="n">
        <f aca="false">ROUND(SUMIFS(Monthly_Sold!$H$2:$H$7864,Monthly_Sold!$F$2:$F$7864,$A50,Monthly_Sold!$C$2:$C$7864,H$2),4)</f>
        <v>0</v>
      </c>
      <c r="I50" s="2" t="n">
        <f aca="false">ROUND(SUM(B50:H50),4)</f>
        <v>19.41</v>
      </c>
      <c r="J50" s="6" t="n">
        <f aca="false">RANK(I50,$I$3:$I$304,0)+COUNTIF($I$3:I50,I50)-1</f>
        <v>188</v>
      </c>
      <c r="K50" s="6" t="n">
        <f aca="false">RANK(B50,$B$3:$B$304,0)+COUNTIF($B$3:B50,B50)-1</f>
        <v>114</v>
      </c>
      <c r="L50" s="6" t="n">
        <f aca="false">RANK(C50,$C$3:$C$304,0)+COUNTIF($C$3:C50,C50)-1</f>
        <v>129</v>
      </c>
      <c r="M50" s="6" t="n">
        <f aca="false">RANK(D50,$D$3:$D$304,0)+COUNTIF($D$3:D50,D50)-1</f>
        <v>143</v>
      </c>
      <c r="N50" s="6" t="n">
        <f aca="false">RANK(E50,$E$3:$E$304,0)+COUNTIF($E$3:E50,E50)-1</f>
        <v>143</v>
      </c>
      <c r="O50" s="6" t="n">
        <f aca="false">RANK(F50,$F$3:$F$304,0)+COUNTIF($F$3:F50,F50)-1</f>
        <v>155</v>
      </c>
      <c r="P50" s="6" t="n">
        <f aca="false">RANK(G50,$G$3:$G$304,0)+COUNTIF($G$3:G50,G50)-1</f>
        <v>126</v>
      </c>
      <c r="Q50" s="6" t="n">
        <f aca="false">RANK(H50,$H$3:$H$304,0)+COUNTIF($H$3:H50,H50)-1</f>
        <v>203</v>
      </c>
    </row>
    <row r="51" customFormat="false" ht="15" hidden="false" customHeight="false" outlineLevel="0" collapsed="false">
      <c r="A51" s="0" t="s">
        <v>616</v>
      </c>
      <c r="B51" s="2" t="n">
        <f aca="false">ROUND(SUMIFS(Monthly_Sold!$H$2:$H$7864,Monthly_Sold!$F$2:$F$7864,$A51,Monthly_Sold!$C$2:$C$7864,B$2),4)</f>
        <v>0</v>
      </c>
      <c r="C51" s="2" t="n">
        <f aca="false">ROUND(SUMIFS(Monthly_Sold!$H$2:$H$7864,Monthly_Sold!$F$2:$F$7864,$A51,Monthly_Sold!$C$2:$C$7864,C$2),4)</f>
        <v>0</v>
      </c>
      <c r="D51" s="2" t="n">
        <f aca="false">ROUND(SUMIFS(Monthly_Sold!$H$2:$H$7864,Monthly_Sold!$F$2:$F$7864,$A51,Monthly_Sold!$C$2:$C$7864,D$2),4)</f>
        <v>0</v>
      </c>
      <c r="E51" s="2" t="n">
        <f aca="false">ROUND(SUMIFS(Monthly_Sold!$H$2:$H$7864,Monthly_Sold!$F$2:$F$7864,$A51,Monthly_Sold!$C$2:$C$7864,E$2),4)</f>
        <v>0</v>
      </c>
      <c r="F51" s="2" t="n">
        <f aca="false">ROUND(SUMIFS(Monthly_Sold!$H$2:$H$7864,Monthly_Sold!$F$2:$F$7864,$A51,Monthly_Sold!$C$2:$C$7864,F$2),4)</f>
        <v>0</v>
      </c>
      <c r="G51" s="2" t="n">
        <f aca="false">ROUND(SUMIFS(Monthly_Sold!$H$2:$H$7864,Monthly_Sold!$F$2:$F$7864,$A51,Monthly_Sold!$C$2:$C$7864,G$2),4)</f>
        <v>0.08</v>
      </c>
      <c r="H51" s="2" t="n">
        <f aca="false">ROUND(SUMIFS(Monthly_Sold!$H$2:$H$7864,Monthly_Sold!$F$2:$F$7864,$A51,Monthly_Sold!$C$2:$C$7864,H$2),4)</f>
        <v>0</v>
      </c>
      <c r="I51" s="2" t="n">
        <f aca="false">ROUND(SUM(B51:H51),4)</f>
        <v>0.08</v>
      </c>
      <c r="J51" s="6" t="n">
        <f aca="false">RANK(I51,$I$3:$I$304,0)+COUNTIF($I$3:I51,I51)-1</f>
        <v>288</v>
      </c>
      <c r="K51" s="6" t="n">
        <f aca="false">RANK(B51,$B$3:$B$304,0)+COUNTIF($B$3:B51,B51)-1</f>
        <v>115</v>
      </c>
      <c r="L51" s="6" t="n">
        <f aca="false">RANK(C51,$C$3:$C$304,0)+COUNTIF($C$3:C51,C51)-1</f>
        <v>130</v>
      </c>
      <c r="M51" s="6" t="n">
        <f aca="false">RANK(D51,$D$3:$D$304,0)+COUNTIF($D$3:D51,D51)-1</f>
        <v>144</v>
      </c>
      <c r="N51" s="6" t="n">
        <f aca="false">RANK(E51,$E$3:$E$304,0)+COUNTIF($E$3:E51,E51)-1</f>
        <v>144</v>
      </c>
      <c r="O51" s="6" t="n">
        <f aca="false">RANK(F51,$F$3:$F$304,0)+COUNTIF($F$3:F51,F51)-1</f>
        <v>156</v>
      </c>
      <c r="P51" s="6" t="n">
        <f aca="false">RANK(G51,$G$3:$G$304,0)+COUNTIF($G$3:G51,G51)-1</f>
        <v>188</v>
      </c>
      <c r="Q51" s="6" t="n">
        <f aca="false">RANK(H51,$H$3:$H$304,0)+COUNTIF($H$3:H51,H51)-1</f>
        <v>204</v>
      </c>
    </row>
    <row r="52" customFormat="false" ht="15" hidden="false" customHeight="false" outlineLevel="0" collapsed="false">
      <c r="A52" s="0" t="s">
        <v>601</v>
      </c>
      <c r="B52" s="2" t="n">
        <f aca="false">ROUND(SUMIFS(Monthly_Sold!$H$2:$H$7864,Monthly_Sold!$F$2:$F$7864,$A52,Monthly_Sold!$C$2:$C$7864,B$2),4)</f>
        <v>0</v>
      </c>
      <c r="C52" s="2" t="n">
        <f aca="false">ROUND(SUMIFS(Monthly_Sold!$H$2:$H$7864,Monthly_Sold!$F$2:$F$7864,$A52,Monthly_Sold!$C$2:$C$7864,C$2),4)</f>
        <v>0</v>
      </c>
      <c r="D52" s="2" t="n">
        <f aca="false">ROUND(SUMIFS(Monthly_Sold!$H$2:$H$7864,Monthly_Sold!$F$2:$F$7864,$A52,Monthly_Sold!$C$2:$C$7864,D$2),4)</f>
        <v>0</v>
      </c>
      <c r="E52" s="2" t="n">
        <f aca="false">ROUND(SUMIFS(Monthly_Sold!$H$2:$H$7864,Monthly_Sold!$F$2:$F$7864,$A52,Monthly_Sold!$C$2:$C$7864,E$2),4)</f>
        <v>0</v>
      </c>
      <c r="F52" s="2" t="n">
        <f aca="false">ROUND(SUMIFS(Monthly_Sold!$H$2:$H$7864,Monthly_Sold!$F$2:$F$7864,$A52,Monthly_Sold!$C$2:$C$7864,F$2),4)</f>
        <v>0</v>
      </c>
      <c r="G52" s="2" t="n">
        <f aca="false">ROUND(SUMIFS(Monthly_Sold!$H$2:$H$7864,Monthly_Sold!$F$2:$F$7864,$A52,Monthly_Sold!$C$2:$C$7864,G$2),4)</f>
        <v>0.29</v>
      </c>
      <c r="H52" s="2" t="n">
        <f aca="false">ROUND(SUMIFS(Monthly_Sold!$H$2:$H$7864,Monthly_Sold!$F$2:$F$7864,$A52,Monthly_Sold!$C$2:$C$7864,H$2),4)</f>
        <v>0</v>
      </c>
      <c r="I52" s="2" t="n">
        <f aca="false">ROUND(SUM(B52:H52),4)</f>
        <v>0.29</v>
      </c>
      <c r="J52" s="6" t="n">
        <f aca="false">RANK(I52,$I$3:$I$304,0)+COUNTIF($I$3:I52,I52)-1</f>
        <v>276</v>
      </c>
      <c r="K52" s="6" t="n">
        <f aca="false">RANK(B52,$B$3:$B$304,0)+COUNTIF($B$3:B52,B52)-1</f>
        <v>116</v>
      </c>
      <c r="L52" s="6" t="n">
        <f aca="false">RANK(C52,$C$3:$C$304,0)+COUNTIF($C$3:C52,C52)-1</f>
        <v>131</v>
      </c>
      <c r="M52" s="6" t="n">
        <f aca="false">RANK(D52,$D$3:$D$304,0)+COUNTIF($D$3:D52,D52)-1</f>
        <v>145</v>
      </c>
      <c r="N52" s="6" t="n">
        <f aca="false">RANK(E52,$E$3:$E$304,0)+COUNTIF($E$3:E52,E52)-1</f>
        <v>145</v>
      </c>
      <c r="O52" s="6" t="n">
        <f aca="false">RANK(F52,$F$3:$F$304,0)+COUNTIF($F$3:F52,F52)-1</f>
        <v>157</v>
      </c>
      <c r="P52" s="6" t="n">
        <f aca="false">RANK(G52,$G$3:$G$304,0)+COUNTIF($G$3:G52,G52)-1</f>
        <v>175</v>
      </c>
      <c r="Q52" s="6" t="n">
        <f aca="false">RANK(H52,$H$3:$H$304,0)+COUNTIF($H$3:H52,H52)-1</f>
        <v>205</v>
      </c>
    </row>
    <row r="53" customFormat="false" ht="15" hidden="false" customHeight="false" outlineLevel="0" collapsed="false">
      <c r="A53" s="0" t="s">
        <v>206</v>
      </c>
      <c r="B53" s="2" t="n">
        <f aca="false">ROUND(SUMIFS(Monthly_Sold!$H$2:$H$7864,Monthly_Sold!$F$2:$F$7864,$A53,Monthly_Sold!$C$2:$C$7864,B$2),4)</f>
        <v>0</v>
      </c>
      <c r="C53" s="2" t="n">
        <f aca="false">ROUND(SUMIFS(Monthly_Sold!$H$2:$H$7864,Monthly_Sold!$F$2:$F$7864,$A53,Monthly_Sold!$C$2:$C$7864,C$2),4)</f>
        <v>0</v>
      </c>
      <c r="D53" s="2" t="n">
        <f aca="false">ROUND(SUMIFS(Monthly_Sold!$H$2:$H$7864,Monthly_Sold!$F$2:$F$7864,$A53,Monthly_Sold!$C$2:$C$7864,D$2),4)</f>
        <v>0</v>
      </c>
      <c r="E53" s="2" t="n">
        <f aca="false">ROUND(SUMIFS(Monthly_Sold!$H$2:$H$7864,Monthly_Sold!$F$2:$F$7864,$A53,Monthly_Sold!$C$2:$C$7864,E$2),4)</f>
        <v>0</v>
      </c>
      <c r="F53" s="2" t="n">
        <f aca="false">ROUND(SUMIFS(Monthly_Sold!$H$2:$H$7864,Monthly_Sold!$F$2:$F$7864,$A53,Monthly_Sold!$C$2:$C$7864,F$2),4)</f>
        <v>0</v>
      </c>
      <c r="G53" s="2" t="n">
        <f aca="false">ROUND(SUMIFS(Monthly_Sold!$H$2:$H$7864,Monthly_Sold!$F$2:$F$7864,$A53,Monthly_Sold!$C$2:$C$7864,G$2),4)</f>
        <v>30.87</v>
      </c>
      <c r="H53" s="2" t="n">
        <f aca="false">ROUND(SUMIFS(Monthly_Sold!$H$2:$H$7864,Monthly_Sold!$F$2:$F$7864,$A53,Monthly_Sold!$C$2:$C$7864,H$2),4)</f>
        <v>631.32</v>
      </c>
      <c r="I53" s="2" t="n">
        <f aca="false">ROUND(SUM(B53:H53),4)</f>
        <v>662.19</v>
      </c>
      <c r="J53" s="6" t="n">
        <f aca="false">RANK(I53,$I$3:$I$304,0)+COUNTIF($I$3:I53,I53)-1</f>
        <v>71</v>
      </c>
      <c r="K53" s="6" t="n">
        <f aca="false">RANK(B53,$B$3:$B$304,0)+COUNTIF($B$3:B53,B53)-1</f>
        <v>117</v>
      </c>
      <c r="L53" s="6" t="n">
        <f aca="false">RANK(C53,$C$3:$C$304,0)+COUNTIF($C$3:C53,C53)-1</f>
        <v>132</v>
      </c>
      <c r="M53" s="6" t="n">
        <f aca="false">RANK(D53,$D$3:$D$304,0)+COUNTIF($D$3:D53,D53)-1</f>
        <v>146</v>
      </c>
      <c r="N53" s="6" t="n">
        <f aca="false">RANK(E53,$E$3:$E$304,0)+COUNTIF($E$3:E53,E53)-1</f>
        <v>146</v>
      </c>
      <c r="O53" s="6" t="n">
        <f aca="false">RANK(F53,$F$3:$F$304,0)+COUNTIF($F$3:F53,F53)-1</f>
        <v>158</v>
      </c>
      <c r="P53" s="6" t="n">
        <f aca="false">RANK(G53,$G$3:$G$304,0)+COUNTIF($G$3:G53,G53)-1</f>
        <v>107</v>
      </c>
      <c r="Q53" s="6" t="n">
        <f aca="false">RANK(H53,$H$3:$H$304,0)+COUNTIF($H$3:H53,H53)-1</f>
        <v>31</v>
      </c>
    </row>
    <row r="54" customFormat="false" ht="15" hidden="false" customHeight="false" outlineLevel="0" collapsed="false">
      <c r="A54" s="0" t="s">
        <v>564</v>
      </c>
      <c r="B54" s="2" t="n">
        <f aca="false">ROUND(SUMIFS(Monthly_Sold!$H$2:$H$7864,Monthly_Sold!$F$2:$F$7864,$A54,Monthly_Sold!$C$2:$C$7864,B$2),4)</f>
        <v>0</v>
      </c>
      <c r="C54" s="2" t="n">
        <f aca="false">ROUND(SUMIFS(Monthly_Sold!$H$2:$H$7864,Monthly_Sold!$F$2:$F$7864,$A54,Monthly_Sold!$C$2:$C$7864,C$2),4)</f>
        <v>0</v>
      </c>
      <c r="D54" s="2" t="n">
        <f aca="false">ROUND(SUMIFS(Monthly_Sold!$H$2:$H$7864,Monthly_Sold!$F$2:$F$7864,$A54,Monthly_Sold!$C$2:$C$7864,D$2),4)</f>
        <v>0</v>
      </c>
      <c r="E54" s="2" t="n">
        <f aca="false">ROUND(SUMIFS(Monthly_Sold!$H$2:$H$7864,Monthly_Sold!$F$2:$F$7864,$A54,Monthly_Sold!$C$2:$C$7864,E$2),4)</f>
        <v>0</v>
      </c>
      <c r="F54" s="2" t="n">
        <f aca="false">ROUND(SUMIFS(Monthly_Sold!$H$2:$H$7864,Monthly_Sold!$F$2:$F$7864,$A54,Monthly_Sold!$C$2:$C$7864,F$2),4)</f>
        <v>0</v>
      </c>
      <c r="G54" s="2" t="n">
        <f aca="false">ROUND(SUMIFS(Monthly_Sold!$H$2:$H$7864,Monthly_Sold!$F$2:$F$7864,$A54,Monthly_Sold!$C$2:$C$7864,G$2),4)</f>
        <v>0.34</v>
      </c>
      <c r="H54" s="2" t="n">
        <f aca="false">ROUND(SUMIFS(Monthly_Sold!$H$2:$H$7864,Monthly_Sold!$F$2:$F$7864,$A54,Monthly_Sold!$C$2:$C$7864,H$2),4)</f>
        <v>1.89</v>
      </c>
      <c r="I54" s="2" t="n">
        <f aca="false">ROUND(SUM(B54:H54),4)</f>
        <v>2.23</v>
      </c>
      <c r="J54" s="6" t="n">
        <f aca="false">RANK(I54,$I$3:$I$304,0)+COUNTIF($I$3:I54,I54)-1</f>
        <v>246</v>
      </c>
      <c r="K54" s="6" t="n">
        <f aca="false">RANK(B54,$B$3:$B$304,0)+COUNTIF($B$3:B54,B54)-1</f>
        <v>118</v>
      </c>
      <c r="L54" s="6" t="n">
        <f aca="false">RANK(C54,$C$3:$C$304,0)+COUNTIF($C$3:C54,C54)-1</f>
        <v>133</v>
      </c>
      <c r="M54" s="6" t="n">
        <f aca="false">RANK(D54,$D$3:$D$304,0)+COUNTIF($D$3:D54,D54)-1</f>
        <v>147</v>
      </c>
      <c r="N54" s="6" t="n">
        <f aca="false">RANK(E54,$E$3:$E$304,0)+COUNTIF($E$3:E54,E54)-1</f>
        <v>147</v>
      </c>
      <c r="O54" s="6" t="n">
        <f aca="false">RANK(F54,$F$3:$F$304,0)+COUNTIF($F$3:F54,F54)-1</f>
        <v>159</v>
      </c>
      <c r="P54" s="6" t="n">
        <f aca="false">RANK(G54,$G$3:$G$304,0)+COUNTIF($G$3:G54,G54)-1</f>
        <v>172</v>
      </c>
      <c r="Q54" s="6" t="n">
        <f aca="false">RANK(H54,$H$3:$H$304,0)+COUNTIF($H$3:H54,H54)-1</f>
        <v>164</v>
      </c>
    </row>
    <row r="55" customFormat="false" ht="15" hidden="false" customHeight="false" outlineLevel="0" collapsed="false">
      <c r="A55" s="0" t="s">
        <v>273</v>
      </c>
      <c r="B55" s="2" t="n">
        <f aca="false">ROUND(SUMIFS(Monthly_Sold!$H$2:$H$7864,Monthly_Sold!$F$2:$F$7864,$A55,Monthly_Sold!$C$2:$C$7864,B$2),4)</f>
        <v>0</v>
      </c>
      <c r="C55" s="2" t="n">
        <f aca="false">ROUND(SUMIFS(Monthly_Sold!$H$2:$H$7864,Monthly_Sold!$F$2:$F$7864,$A55,Monthly_Sold!$C$2:$C$7864,C$2),4)</f>
        <v>0</v>
      </c>
      <c r="D55" s="2" t="n">
        <f aca="false">ROUND(SUMIFS(Monthly_Sold!$H$2:$H$7864,Monthly_Sold!$F$2:$F$7864,$A55,Monthly_Sold!$C$2:$C$7864,D$2),4)</f>
        <v>0</v>
      </c>
      <c r="E55" s="2" t="n">
        <f aca="false">ROUND(SUMIFS(Monthly_Sold!$H$2:$H$7864,Monthly_Sold!$F$2:$F$7864,$A55,Monthly_Sold!$C$2:$C$7864,E$2),4)</f>
        <v>0</v>
      </c>
      <c r="F55" s="2" t="n">
        <f aca="false">ROUND(SUMIFS(Monthly_Sold!$H$2:$H$7864,Monthly_Sold!$F$2:$F$7864,$A55,Monthly_Sold!$C$2:$C$7864,F$2),4)</f>
        <v>0</v>
      </c>
      <c r="G55" s="2" t="n">
        <f aca="false">ROUND(SUMIFS(Monthly_Sold!$H$2:$H$7864,Monthly_Sold!$F$2:$F$7864,$A55,Monthly_Sold!$C$2:$C$7864,G$2),4)</f>
        <v>0</v>
      </c>
      <c r="H55" s="2" t="n">
        <f aca="false">ROUND(SUMIFS(Monthly_Sold!$H$2:$H$7864,Monthly_Sold!$F$2:$F$7864,$A55,Monthly_Sold!$C$2:$C$7864,H$2),4)</f>
        <v>310.91</v>
      </c>
      <c r="I55" s="2" t="n">
        <f aca="false">ROUND(SUM(B55:H55),4)</f>
        <v>310.91</v>
      </c>
      <c r="J55" s="6" t="n">
        <f aca="false">RANK(I55,$I$3:$I$304,0)+COUNTIF($I$3:I55,I55)-1</f>
        <v>94</v>
      </c>
      <c r="K55" s="6" t="n">
        <f aca="false">RANK(B55,$B$3:$B$304,0)+COUNTIF($B$3:B55,B55)-1</f>
        <v>119</v>
      </c>
      <c r="L55" s="6" t="n">
        <f aca="false">RANK(C55,$C$3:$C$304,0)+COUNTIF($C$3:C55,C55)-1</f>
        <v>134</v>
      </c>
      <c r="M55" s="6" t="n">
        <f aca="false">RANK(D55,$D$3:$D$304,0)+COUNTIF($D$3:D55,D55)-1</f>
        <v>148</v>
      </c>
      <c r="N55" s="6" t="n">
        <f aca="false">RANK(E55,$E$3:$E$304,0)+COUNTIF($E$3:E55,E55)-1</f>
        <v>148</v>
      </c>
      <c r="O55" s="6" t="n">
        <f aca="false">RANK(F55,$F$3:$F$304,0)+COUNTIF($F$3:F55,F55)-1</f>
        <v>160</v>
      </c>
      <c r="P55" s="6" t="n">
        <f aca="false">RANK(G55,$G$3:$G$304,0)+COUNTIF($G$3:G55,G55)-1</f>
        <v>215</v>
      </c>
      <c r="Q55" s="6" t="n">
        <f aca="false">RANK(H55,$H$3:$H$304,0)+COUNTIF($H$3:H55,H55)-1</f>
        <v>49</v>
      </c>
    </row>
    <row r="56" customFormat="false" ht="15" hidden="false" customHeight="false" outlineLevel="0" collapsed="false">
      <c r="A56" s="0" t="s">
        <v>270</v>
      </c>
      <c r="B56" s="2" t="n">
        <f aca="false">ROUND(SUMIFS(Monthly_Sold!$H$2:$H$7864,Monthly_Sold!$F$2:$F$7864,$A56,Monthly_Sold!$C$2:$C$7864,B$2),4)</f>
        <v>0</v>
      </c>
      <c r="C56" s="2" t="n">
        <f aca="false">ROUND(SUMIFS(Monthly_Sold!$H$2:$H$7864,Monthly_Sold!$F$2:$F$7864,$A56,Monthly_Sold!$C$2:$C$7864,C$2),4)</f>
        <v>0</v>
      </c>
      <c r="D56" s="2" t="n">
        <f aca="false">ROUND(SUMIFS(Monthly_Sold!$H$2:$H$7864,Monthly_Sold!$F$2:$F$7864,$A56,Monthly_Sold!$C$2:$C$7864,D$2),4)</f>
        <v>0</v>
      </c>
      <c r="E56" s="2" t="n">
        <f aca="false">ROUND(SUMIFS(Monthly_Sold!$H$2:$H$7864,Monthly_Sold!$F$2:$F$7864,$A56,Monthly_Sold!$C$2:$C$7864,E$2),4)</f>
        <v>0</v>
      </c>
      <c r="F56" s="2" t="n">
        <f aca="false">ROUND(SUMIFS(Monthly_Sold!$H$2:$H$7864,Monthly_Sold!$F$2:$F$7864,$A56,Monthly_Sold!$C$2:$C$7864,F$2),4)</f>
        <v>0</v>
      </c>
      <c r="G56" s="2" t="n">
        <f aca="false">ROUND(SUMIFS(Monthly_Sold!$H$2:$H$7864,Monthly_Sold!$F$2:$F$7864,$A56,Monthly_Sold!$C$2:$C$7864,G$2),4)</f>
        <v>2.77</v>
      </c>
      <c r="H56" s="2" t="n">
        <f aca="false">ROUND(SUMIFS(Monthly_Sold!$H$2:$H$7864,Monthly_Sold!$F$2:$F$7864,$A56,Monthly_Sold!$C$2:$C$7864,H$2),4)</f>
        <v>314.01</v>
      </c>
      <c r="I56" s="2" t="n">
        <f aca="false">ROUND(SUM(B56:H56),4)</f>
        <v>316.78</v>
      </c>
      <c r="J56" s="6" t="n">
        <f aca="false">RANK(I56,$I$3:$I$304,0)+COUNTIF($I$3:I56,I56)-1</f>
        <v>92</v>
      </c>
      <c r="K56" s="6" t="n">
        <f aca="false">RANK(B56,$B$3:$B$304,0)+COUNTIF($B$3:B56,B56)-1</f>
        <v>120</v>
      </c>
      <c r="L56" s="6" t="n">
        <f aca="false">RANK(C56,$C$3:$C$304,0)+COUNTIF($C$3:C56,C56)-1</f>
        <v>135</v>
      </c>
      <c r="M56" s="6" t="n">
        <f aca="false">RANK(D56,$D$3:$D$304,0)+COUNTIF($D$3:D56,D56)-1</f>
        <v>149</v>
      </c>
      <c r="N56" s="6" t="n">
        <f aca="false">RANK(E56,$E$3:$E$304,0)+COUNTIF($E$3:E56,E56)-1</f>
        <v>149</v>
      </c>
      <c r="O56" s="6" t="n">
        <f aca="false">RANK(F56,$F$3:$F$304,0)+COUNTIF($F$3:F56,F56)-1</f>
        <v>161</v>
      </c>
      <c r="P56" s="6" t="n">
        <f aca="false">RANK(G56,$G$3:$G$304,0)+COUNTIF($G$3:G56,G56)-1</f>
        <v>155</v>
      </c>
      <c r="Q56" s="6" t="n">
        <f aca="false">RANK(H56,$H$3:$H$304,0)+COUNTIF($H$3:H56,H56)-1</f>
        <v>48</v>
      </c>
    </row>
    <row r="57" customFormat="false" ht="15" hidden="false" customHeight="false" outlineLevel="0" collapsed="false">
      <c r="A57" s="0" t="s">
        <v>256</v>
      </c>
      <c r="B57" s="2" t="n">
        <f aca="false">ROUND(SUMIFS(Monthly_Sold!$H$2:$H$7864,Monthly_Sold!$F$2:$F$7864,$A57,Monthly_Sold!$C$2:$C$7864,B$2),4)</f>
        <v>0</v>
      </c>
      <c r="C57" s="2" t="n">
        <f aca="false">ROUND(SUMIFS(Monthly_Sold!$H$2:$H$7864,Monthly_Sold!$F$2:$F$7864,$A57,Monthly_Sold!$C$2:$C$7864,C$2),4)</f>
        <v>0</v>
      </c>
      <c r="D57" s="2" t="n">
        <f aca="false">ROUND(SUMIFS(Monthly_Sold!$H$2:$H$7864,Monthly_Sold!$F$2:$F$7864,$A57,Monthly_Sold!$C$2:$C$7864,D$2),4)</f>
        <v>0</v>
      </c>
      <c r="E57" s="2" t="n">
        <f aca="false">ROUND(SUMIFS(Monthly_Sold!$H$2:$H$7864,Monthly_Sold!$F$2:$F$7864,$A57,Monthly_Sold!$C$2:$C$7864,E$2),4)</f>
        <v>0</v>
      </c>
      <c r="F57" s="2" t="n">
        <f aca="false">ROUND(SUMIFS(Monthly_Sold!$H$2:$H$7864,Monthly_Sold!$F$2:$F$7864,$A57,Monthly_Sold!$C$2:$C$7864,F$2),4)</f>
        <v>0</v>
      </c>
      <c r="G57" s="2" t="n">
        <f aca="false">ROUND(SUMIFS(Monthly_Sold!$H$2:$H$7864,Monthly_Sold!$F$2:$F$7864,$A57,Monthly_Sold!$C$2:$C$7864,G$2),4)</f>
        <v>15.16</v>
      </c>
      <c r="H57" s="2" t="n">
        <f aca="false">ROUND(SUMIFS(Monthly_Sold!$H$2:$H$7864,Monthly_Sold!$F$2:$F$7864,$A57,Monthly_Sold!$C$2:$C$7864,H$2),4)</f>
        <v>325.07</v>
      </c>
      <c r="I57" s="2" t="n">
        <f aca="false">ROUND(SUM(B57:H57),4)</f>
        <v>340.23</v>
      </c>
      <c r="J57" s="6" t="n">
        <f aca="false">RANK(I57,$I$3:$I$304,0)+COUNTIF($I$3:I57,I57)-1</f>
        <v>89</v>
      </c>
      <c r="K57" s="6" t="n">
        <f aca="false">RANK(B57,$B$3:$B$304,0)+COUNTIF($B$3:B57,B57)-1</f>
        <v>121</v>
      </c>
      <c r="L57" s="6" t="n">
        <f aca="false">RANK(C57,$C$3:$C$304,0)+COUNTIF($C$3:C57,C57)-1</f>
        <v>136</v>
      </c>
      <c r="M57" s="6" t="n">
        <f aca="false">RANK(D57,$D$3:$D$304,0)+COUNTIF($D$3:D57,D57)-1</f>
        <v>150</v>
      </c>
      <c r="N57" s="6" t="n">
        <f aca="false">RANK(E57,$E$3:$E$304,0)+COUNTIF($E$3:E57,E57)-1</f>
        <v>150</v>
      </c>
      <c r="O57" s="6" t="n">
        <f aca="false">RANK(F57,$F$3:$F$304,0)+COUNTIF($F$3:F57,F57)-1</f>
        <v>162</v>
      </c>
      <c r="P57" s="6" t="n">
        <f aca="false">RANK(G57,$G$3:$G$304,0)+COUNTIF($G$3:G57,G57)-1</f>
        <v>131</v>
      </c>
      <c r="Q57" s="6" t="n">
        <f aca="false">RANK(H57,$H$3:$H$304,0)+COUNTIF($H$3:H57,H57)-1</f>
        <v>46</v>
      </c>
    </row>
    <row r="58" customFormat="false" ht="15" hidden="false" customHeight="false" outlineLevel="0" collapsed="false">
      <c r="A58" s="0" t="s">
        <v>448</v>
      </c>
      <c r="B58" s="2" t="n">
        <f aca="false">ROUND(SUMIFS(Monthly_Sold!$H$2:$H$7864,Monthly_Sold!$F$2:$F$7864,$A58,Monthly_Sold!$C$2:$C$7864,B$2),4)</f>
        <v>0</v>
      </c>
      <c r="C58" s="2" t="n">
        <f aca="false">ROUND(SUMIFS(Monthly_Sold!$H$2:$H$7864,Monthly_Sold!$F$2:$F$7864,$A58,Monthly_Sold!$C$2:$C$7864,C$2),4)</f>
        <v>0</v>
      </c>
      <c r="D58" s="2" t="n">
        <f aca="false">ROUND(SUMIFS(Monthly_Sold!$H$2:$H$7864,Monthly_Sold!$F$2:$F$7864,$A58,Monthly_Sold!$C$2:$C$7864,D$2),4)</f>
        <v>0</v>
      </c>
      <c r="E58" s="2" t="n">
        <f aca="false">ROUND(SUMIFS(Monthly_Sold!$H$2:$H$7864,Monthly_Sold!$F$2:$F$7864,$A58,Monthly_Sold!$C$2:$C$7864,E$2),4)</f>
        <v>0</v>
      </c>
      <c r="F58" s="2" t="n">
        <f aca="false">ROUND(SUMIFS(Monthly_Sold!$H$2:$H$7864,Monthly_Sold!$F$2:$F$7864,$A58,Monthly_Sold!$C$2:$C$7864,F$2),4)</f>
        <v>0</v>
      </c>
      <c r="G58" s="2" t="n">
        <f aca="false">ROUND(SUMIFS(Monthly_Sold!$H$2:$H$7864,Monthly_Sold!$F$2:$F$7864,$A58,Monthly_Sold!$C$2:$C$7864,G$2),4)</f>
        <v>19.96</v>
      </c>
      <c r="H58" s="2" t="n">
        <f aca="false">ROUND(SUMIFS(Monthly_Sold!$H$2:$H$7864,Monthly_Sold!$F$2:$F$7864,$A58,Monthly_Sold!$C$2:$C$7864,H$2),4)</f>
        <v>11.21</v>
      </c>
      <c r="I58" s="2" t="n">
        <f aca="false">ROUND(SUM(B58:H58),4)</f>
        <v>31.17</v>
      </c>
      <c r="J58" s="6" t="n">
        <f aca="false">RANK(I58,$I$3:$I$304,0)+COUNTIF($I$3:I58,I58)-1</f>
        <v>169</v>
      </c>
      <c r="K58" s="6" t="n">
        <f aca="false">RANK(B58,$B$3:$B$304,0)+COUNTIF($B$3:B58,B58)-1</f>
        <v>122</v>
      </c>
      <c r="L58" s="6" t="n">
        <f aca="false">RANK(C58,$C$3:$C$304,0)+COUNTIF($C$3:C58,C58)-1</f>
        <v>137</v>
      </c>
      <c r="M58" s="6" t="n">
        <f aca="false">RANK(D58,$D$3:$D$304,0)+COUNTIF($D$3:D58,D58)-1</f>
        <v>151</v>
      </c>
      <c r="N58" s="6" t="n">
        <f aca="false">RANK(E58,$E$3:$E$304,0)+COUNTIF($E$3:E58,E58)-1</f>
        <v>151</v>
      </c>
      <c r="O58" s="6" t="n">
        <f aca="false">RANK(F58,$F$3:$F$304,0)+COUNTIF($F$3:F58,F58)-1</f>
        <v>163</v>
      </c>
      <c r="P58" s="6" t="n">
        <f aca="false">RANK(G58,$G$3:$G$304,0)+COUNTIF($G$3:G58,G58)-1</f>
        <v>125</v>
      </c>
      <c r="Q58" s="6" t="n">
        <f aca="false">RANK(H58,$H$3:$H$304,0)+COUNTIF($H$3:H58,H58)-1</f>
        <v>136</v>
      </c>
    </row>
    <row r="59" customFormat="false" ht="15" hidden="false" customHeight="false" outlineLevel="0" collapsed="false">
      <c r="A59" s="0" t="s">
        <v>569</v>
      </c>
      <c r="B59" s="2" t="n">
        <f aca="false">ROUND(SUMIFS(Monthly_Sold!$H$2:$H$7864,Monthly_Sold!$F$2:$F$7864,$A59,Monthly_Sold!$C$2:$C$7864,B$2),4)</f>
        <v>0</v>
      </c>
      <c r="C59" s="2" t="n">
        <f aca="false">ROUND(SUMIFS(Monthly_Sold!$H$2:$H$7864,Monthly_Sold!$F$2:$F$7864,$A59,Monthly_Sold!$C$2:$C$7864,C$2),4)</f>
        <v>0</v>
      </c>
      <c r="D59" s="2" t="n">
        <f aca="false">ROUND(SUMIFS(Monthly_Sold!$H$2:$H$7864,Monthly_Sold!$F$2:$F$7864,$A59,Monthly_Sold!$C$2:$C$7864,D$2),4)</f>
        <v>0</v>
      </c>
      <c r="E59" s="2" t="n">
        <f aca="false">ROUND(SUMIFS(Monthly_Sold!$H$2:$H$7864,Monthly_Sold!$F$2:$F$7864,$A59,Monthly_Sold!$C$2:$C$7864,E$2),4)</f>
        <v>0</v>
      </c>
      <c r="F59" s="2" t="n">
        <f aca="false">ROUND(SUMIFS(Monthly_Sold!$H$2:$H$7864,Monthly_Sold!$F$2:$F$7864,$A59,Monthly_Sold!$C$2:$C$7864,F$2),4)</f>
        <v>0</v>
      </c>
      <c r="G59" s="2" t="n">
        <f aca="false">ROUND(SUMIFS(Monthly_Sold!$H$2:$H$7864,Monthly_Sold!$F$2:$F$7864,$A59,Monthly_Sold!$C$2:$C$7864,G$2),4)</f>
        <v>1.86</v>
      </c>
      <c r="H59" s="2" t="n">
        <f aca="false">ROUND(SUMIFS(Monthly_Sold!$H$2:$H$7864,Monthly_Sold!$F$2:$F$7864,$A59,Monthly_Sold!$C$2:$C$7864,H$2),4)</f>
        <v>0</v>
      </c>
      <c r="I59" s="2" t="n">
        <f aca="false">ROUND(SUM(B59:H59),4)</f>
        <v>1.86</v>
      </c>
      <c r="J59" s="6" t="n">
        <f aca="false">RANK(I59,$I$3:$I$304,0)+COUNTIF($I$3:I59,I59)-1</f>
        <v>250</v>
      </c>
      <c r="K59" s="6" t="n">
        <f aca="false">RANK(B59,$B$3:$B$304,0)+COUNTIF($B$3:B59,B59)-1</f>
        <v>123</v>
      </c>
      <c r="L59" s="6" t="n">
        <f aca="false">RANK(C59,$C$3:$C$304,0)+COUNTIF($C$3:C59,C59)-1</f>
        <v>138</v>
      </c>
      <c r="M59" s="6" t="n">
        <f aca="false">RANK(D59,$D$3:$D$304,0)+COUNTIF($D$3:D59,D59)-1</f>
        <v>152</v>
      </c>
      <c r="N59" s="6" t="n">
        <f aca="false">RANK(E59,$E$3:$E$304,0)+COUNTIF($E$3:E59,E59)-1</f>
        <v>152</v>
      </c>
      <c r="O59" s="6" t="n">
        <f aca="false">RANK(F59,$F$3:$F$304,0)+COUNTIF($F$3:F59,F59)-1</f>
        <v>164</v>
      </c>
      <c r="P59" s="6" t="n">
        <f aca="false">RANK(G59,$G$3:$G$304,0)+COUNTIF($G$3:G59,G59)-1</f>
        <v>160</v>
      </c>
      <c r="Q59" s="6" t="n">
        <f aca="false">RANK(H59,$H$3:$H$304,0)+COUNTIF($H$3:H59,H59)-1</f>
        <v>206</v>
      </c>
    </row>
    <row r="60" customFormat="false" ht="15" hidden="false" customHeight="false" outlineLevel="0" collapsed="false">
      <c r="A60" s="0" t="s">
        <v>308</v>
      </c>
      <c r="B60" s="2" t="n">
        <f aca="false">ROUND(SUMIFS(Monthly_Sold!$H$2:$H$7864,Monthly_Sold!$F$2:$F$7864,$A60,Monthly_Sold!$C$2:$C$7864,B$2),4)</f>
        <v>0</v>
      </c>
      <c r="C60" s="2" t="n">
        <f aca="false">ROUND(SUMIFS(Monthly_Sold!$H$2:$H$7864,Monthly_Sold!$F$2:$F$7864,$A60,Monthly_Sold!$C$2:$C$7864,C$2),4)</f>
        <v>0</v>
      </c>
      <c r="D60" s="2" t="n">
        <f aca="false">ROUND(SUMIFS(Monthly_Sold!$H$2:$H$7864,Monthly_Sold!$F$2:$F$7864,$A60,Monthly_Sold!$C$2:$C$7864,D$2),4)</f>
        <v>0</v>
      </c>
      <c r="E60" s="2" t="n">
        <f aca="false">ROUND(SUMIFS(Monthly_Sold!$H$2:$H$7864,Monthly_Sold!$F$2:$F$7864,$A60,Monthly_Sold!$C$2:$C$7864,E$2),4)</f>
        <v>0</v>
      </c>
      <c r="F60" s="2" t="n">
        <f aca="false">ROUND(SUMIFS(Monthly_Sold!$H$2:$H$7864,Monthly_Sold!$F$2:$F$7864,$A60,Monthly_Sold!$C$2:$C$7864,F$2),4)</f>
        <v>0</v>
      </c>
      <c r="G60" s="2" t="n">
        <f aca="false">ROUND(SUMIFS(Monthly_Sold!$H$2:$H$7864,Monthly_Sold!$F$2:$F$7864,$A60,Monthly_Sold!$C$2:$C$7864,G$2),4)</f>
        <v>0</v>
      </c>
      <c r="H60" s="2" t="n">
        <f aca="false">ROUND(SUMIFS(Monthly_Sold!$H$2:$H$7864,Monthly_Sold!$F$2:$F$7864,$A60,Monthly_Sold!$C$2:$C$7864,H$2),4)</f>
        <v>177.23</v>
      </c>
      <c r="I60" s="2" t="n">
        <f aca="false">ROUND(SUM(B60:H60),4)</f>
        <v>177.23</v>
      </c>
      <c r="J60" s="6" t="n">
        <f aca="false">RANK(I60,$I$3:$I$304,0)+COUNTIF($I$3:I60,I60)-1</f>
        <v>99</v>
      </c>
      <c r="K60" s="6" t="n">
        <f aca="false">RANK(B60,$B$3:$B$304,0)+COUNTIF($B$3:B60,B60)-1</f>
        <v>124</v>
      </c>
      <c r="L60" s="6" t="n">
        <f aca="false">RANK(C60,$C$3:$C$304,0)+COUNTIF($C$3:C60,C60)-1</f>
        <v>139</v>
      </c>
      <c r="M60" s="6" t="n">
        <f aca="false">RANK(D60,$D$3:$D$304,0)+COUNTIF($D$3:D60,D60)-1</f>
        <v>153</v>
      </c>
      <c r="N60" s="6" t="n">
        <f aca="false">RANK(E60,$E$3:$E$304,0)+COUNTIF($E$3:E60,E60)-1</f>
        <v>153</v>
      </c>
      <c r="O60" s="6" t="n">
        <f aca="false">RANK(F60,$F$3:$F$304,0)+COUNTIF($F$3:F60,F60)-1</f>
        <v>165</v>
      </c>
      <c r="P60" s="6" t="n">
        <f aca="false">RANK(G60,$G$3:$G$304,0)+COUNTIF($G$3:G60,G60)-1</f>
        <v>216</v>
      </c>
      <c r="Q60" s="6" t="n">
        <f aca="false">RANK(H60,$H$3:$H$304,0)+COUNTIF($H$3:H60,H60)-1</f>
        <v>68</v>
      </c>
    </row>
    <row r="61" customFormat="false" ht="15" hidden="false" customHeight="false" outlineLevel="0" collapsed="false">
      <c r="A61" s="0" t="s">
        <v>441</v>
      </c>
      <c r="B61" s="2" t="n">
        <f aca="false">ROUND(SUMIFS(Monthly_Sold!$H$2:$H$7864,Monthly_Sold!$F$2:$F$7864,$A61,Monthly_Sold!$C$2:$C$7864,B$2),4)</f>
        <v>0</v>
      </c>
      <c r="C61" s="2" t="n">
        <f aca="false">ROUND(SUMIFS(Monthly_Sold!$H$2:$H$7864,Monthly_Sold!$F$2:$F$7864,$A61,Monthly_Sold!$C$2:$C$7864,C$2),4)</f>
        <v>0</v>
      </c>
      <c r="D61" s="2" t="n">
        <f aca="false">ROUND(SUMIFS(Monthly_Sold!$H$2:$H$7864,Monthly_Sold!$F$2:$F$7864,$A61,Monthly_Sold!$C$2:$C$7864,D$2),4)</f>
        <v>0</v>
      </c>
      <c r="E61" s="2" t="n">
        <f aca="false">ROUND(SUMIFS(Monthly_Sold!$H$2:$H$7864,Monthly_Sold!$F$2:$F$7864,$A61,Monthly_Sold!$C$2:$C$7864,E$2),4)</f>
        <v>0</v>
      </c>
      <c r="F61" s="2" t="n">
        <f aca="false">ROUND(SUMIFS(Monthly_Sold!$H$2:$H$7864,Monthly_Sold!$F$2:$F$7864,$A61,Monthly_Sold!$C$2:$C$7864,F$2),4)</f>
        <v>0</v>
      </c>
      <c r="G61" s="2" t="n">
        <f aca="false">ROUND(SUMIFS(Monthly_Sold!$H$2:$H$7864,Monthly_Sold!$F$2:$F$7864,$A61,Monthly_Sold!$C$2:$C$7864,G$2),4)</f>
        <v>35.54</v>
      </c>
      <c r="H61" s="2" t="n">
        <f aca="false">ROUND(SUMIFS(Monthly_Sold!$H$2:$H$7864,Monthly_Sold!$F$2:$F$7864,$A61,Monthly_Sold!$C$2:$C$7864,H$2),4)</f>
        <v>0</v>
      </c>
      <c r="I61" s="2" t="n">
        <f aca="false">ROUND(SUM(B61:H61),4)</f>
        <v>35.54</v>
      </c>
      <c r="J61" s="6" t="n">
        <f aca="false">RANK(I61,$I$3:$I$304,0)+COUNTIF($I$3:I61,I61)-1</f>
        <v>164</v>
      </c>
      <c r="K61" s="6" t="n">
        <f aca="false">RANK(B61,$B$3:$B$304,0)+COUNTIF($B$3:B61,B61)-1</f>
        <v>125</v>
      </c>
      <c r="L61" s="6" t="n">
        <f aca="false">RANK(C61,$C$3:$C$304,0)+COUNTIF($C$3:C61,C61)-1</f>
        <v>140</v>
      </c>
      <c r="M61" s="6" t="n">
        <f aca="false">RANK(D61,$D$3:$D$304,0)+COUNTIF($D$3:D61,D61)-1</f>
        <v>154</v>
      </c>
      <c r="N61" s="6" t="n">
        <f aca="false">RANK(E61,$E$3:$E$304,0)+COUNTIF($E$3:E61,E61)-1</f>
        <v>154</v>
      </c>
      <c r="O61" s="6" t="n">
        <f aca="false">RANK(F61,$F$3:$F$304,0)+COUNTIF($F$3:F61,F61)-1</f>
        <v>166</v>
      </c>
      <c r="P61" s="6" t="n">
        <f aca="false">RANK(G61,$G$3:$G$304,0)+COUNTIF($G$3:G61,G61)-1</f>
        <v>101</v>
      </c>
      <c r="Q61" s="6" t="n">
        <f aca="false">RANK(H61,$H$3:$H$304,0)+COUNTIF($H$3:H61,H61)-1</f>
        <v>207</v>
      </c>
    </row>
    <row r="62" customFormat="false" ht="15" hidden="false" customHeight="false" outlineLevel="0" collapsed="false">
      <c r="A62" s="0" t="s">
        <v>264</v>
      </c>
      <c r="B62" s="2" t="n">
        <f aca="false">ROUND(SUMIFS(Monthly_Sold!$H$2:$H$7864,Monthly_Sold!$F$2:$F$7864,$A62,Monthly_Sold!$C$2:$C$7864,B$2),4)</f>
        <v>0</v>
      </c>
      <c r="C62" s="2" t="n">
        <f aca="false">ROUND(SUMIFS(Monthly_Sold!$H$2:$H$7864,Monthly_Sold!$F$2:$F$7864,$A62,Monthly_Sold!$C$2:$C$7864,C$2),4)</f>
        <v>0</v>
      </c>
      <c r="D62" s="2" t="n">
        <f aca="false">ROUND(SUMIFS(Monthly_Sold!$H$2:$H$7864,Monthly_Sold!$F$2:$F$7864,$A62,Monthly_Sold!$C$2:$C$7864,D$2),4)</f>
        <v>0</v>
      </c>
      <c r="E62" s="2" t="n">
        <f aca="false">ROUND(SUMIFS(Monthly_Sold!$H$2:$H$7864,Monthly_Sold!$F$2:$F$7864,$A62,Monthly_Sold!$C$2:$C$7864,E$2),4)</f>
        <v>0</v>
      </c>
      <c r="F62" s="2" t="n">
        <f aca="false">ROUND(SUMIFS(Monthly_Sold!$H$2:$H$7864,Monthly_Sold!$F$2:$F$7864,$A62,Monthly_Sold!$C$2:$C$7864,F$2),4)</f>
        <v>0</v>
      </c>
      <c r="G62" s="2" t="n">
        <f aca="false">ROUND(SUMIFS(Monthly_Sold!$H$2:$H$7864,Monthly_Sold!$F$2:$F$7864,$A62,Monthly_Sold!$C$2:$C$7864,G$2),4)</f>
        <v>50.73</v>
      </c>
      <c r="H62" s="2" t="n">
        <f aca="false">ROUND(SUMIFS(Monthly_Sold!$H$2:$H$7864,Monthly_Sold!$F$2:$F$7864,$A62,Monthly_Sold!$C$2:$C$7864,H$2),4)</f>
        <v>273.17</v>
      </c>
      <c r="I62" s="2" t="n">
        <f aca="false">ROUND(SUM(B62:H62),4)</f>
        <v>323.9</v>
      </c>
      <c r="J62" s="6" t="n">
        <f aca="false">RANK(I62,$I$3:$I$304,0)+COUNTIF($I$3:I62,I62)-1</f>
        <v>91</v>
      </c>
      <c r="K62" s="6" t="n">
        <f aca="false">RANK(B62,$B$3:$B$304,0)+COUNTIF($B$3:B62,B62)-1</f>
        <v>126</v>
      </c>
      <c r="L62" s="6" t="n">
        <f aca="false">RANK(C62,$C$3:$C$304,0)+COUNTIF($C$3:C62,C62)-1</f>
        <v>141</v>
      </c>
      <c r="M62" s="6" t="n">
        <f aca="false">RANK(D62,$D$3:$D$304,0)+COUNTIF($D$3:D62,D62)-1</f>
        <v>155</v>
      </c>
      <c r="N62" s="6" t="n">
        <f aca="false">RANK(E62,$E$3:$E$304,0)+COUNTIF($E$3:E62,E62)-1</f>
        <v>155</v>
      </c>
      <c r="O62" s="6" t="n">
        <f aca="false">RANK(F62,$F$3:$F$304,0)+COUNTIF($F$3:F62,F62)-1</f>
        <v>167</v>
      </c>
      <c r="P62" s="6" t="n">
        <f aca="false">RANK(G62,$G$3:$G$304,0)+COUNTIF($G$3:G62,G62)-1</f>
        <v>93</v>
      </c>
      <c r="Q62" s="6" t="n">
        <f aca="false">RANK(H62,$H$3:$H$304,0)+COUNTIF($H$3:H62,H62)-1</f>
        <v>54</v>
      </c>
    </row>
    <row r="63" customFormat="false" ht="15" hidden="false" customHeight="false" outlineLevel="0" collapsed="false">
      <c r="A63" s="0" t="s">
        <v>344</v>
      </c>
      <c r="B63" s="2" t="n">
        <f aca="false">ROUND(SUMIFS(Monthly_Sold!$H$2:$H$7864,Monthly_Sold!$F$2:$F$7864,$A63,Monthly_Sold!$C$2:$C$7864,B$2),4)</f>
        <v>0</v>
      </c>
      <c r="C63" s="2" t="n">
        <f aca="false">ROUND(SUMIFS(Monthly_Sold!$H$2:$H$7864,Monthly_Sold!$F$2:$F$7864,$A63,Monthly_Sold!$C$2:$C$7864,C$2),4)</f>
        <v>0</v>
      </c>
      <c r="D63" s="2" t="n">
        <f aca="false">ROUND(SUMIFS(Monthly_Sold!$H$2:$H$7864,Monthly_Sold!$F$2:$F$7864,$A63,Monthly_Sold!$C$2:$C$7864,D$2),4)</f>
        <v>0</v>
      </c>
      <c r="E63" s="2" t="n">
        <f aca="false">ROUND(SUMIFS(Monthly_Sold!$H$2:$H$7864,Monthly_Sold!$F$2:$F$7864,$A63,Monthly_Sold!$C$2:$C$7864,E$2),4)</f>
        <v>0</v>
      </c>
      <c r="F63" s="2" t="n">
        <f aca="false">ROUND(SUMIFS(Monthly_Sold!$H$2:$H$7864,Monthly_Sold!$F$2:$F$7864,$A63,Monthly_Sold!$C$2:$C$7864,F$2),4)</f>
        <v>0</v>
      </c>
      <c r="G63" s="2" t="n">
        <f aca="false">ROUND(SUMIFS(Monthly_Sold!$H$2:$H$7864,Monthly_Sold!$F$2:$F$7864,$A63,Monthly_Sold!$C$2:$C$7864,G$2),4)</f>
        <v>6.72</v>
      </c>
      <c r="H63" s="2" t="n">
        <f aca="false">ROUND(SUMIFS(Monthly_Sold!$H$2:$H$7864,Monthly_Sold!$F$2:$F$7864,$A63,Monthly_Sold!$C$2:$C$7864,H$2),4)</f>
        <v>110.91</v>
      </c>
      <c r="I63" s="2" t="n">
        <f aca="false">ROUND(SUM(B63:H63),4)</f>
        <v>117.63</v>
      </c>
      <c r="J63" s="6" t="n">
        <f aca="false">RANK(I63,$I$3:$I$304,0)+COUNTIF($I$3:I63,I63)-1</f>
        <v>112</v>
      </c>
      <c r="K63" s="6" t="n">
        <f aca="false">RANK(B63,$B$3:$B$304,0)+COUNTIF($B$3:B63,B63)-1</f>
        <v>127</v>
      </c>
      <c r="L63" s="6" t="n">
        <f aca="false">RANK(C63,$C$3:$C$304,0)+COUNTIF($C$3:C63,C63)-1</f>
        <v>142</v>
      </c>
      <c r="M63" s="6" t="n">
        <f aca="false">RANK(D63,$D$3:$D$304,0)+COUNTIF($D$3:D63,D63)-1</f>
        <v>156</v>
      </c>
      <c r="N63" s="6" t="n">
        <f aca="false">RANK(E63,$E$3:$E$304,0)+COUNTIF($E$3:E63,E63)-1</f>
        <v>156</v>
      </c>
      <c r="O63" s="6" t="n">
        <f aca="false">RANK(F63,$F$3:$F$304,0)+COUNTIF($F$3:F63,F63)-1</f>
        <v>168</v>
      </c>
      <c r="P63" s="6" t="n">
        <f aca="false">RANK(G63,$G$3:$G$304,0)+COUNTIF($G$3:G63,G63)-1</f>
        <v>142</v>
      </c>
      <c r="Q63" s="6" t="n">
        <f aca="false">RANK(H63,$H$3:$H$304,0)+COUNTIF($H$3:H63,H63)-1</f>
        <v>76</v>
      </c>
    </row>
    <row r="64" customFormat="false" ht="15" hidden="false" customHeight="false" outlineLevel="0" collapsed="false">
      <c r="A64" s="0" t="s">
        <v>439</v>
      </c>
      <c r="B64" s="2" t="n">
        <f aca="false">ROUND(SUMIFS(Monthly_Sold!$H$2:$H$7864,Monthly_Sold!$F$2:$F$7864,$A64,Monthly_Sold!$C$2:$C$7864,B$2),4)</f>
        <v>0</v>
      </c>
      <c r="C64" s="2" t="n">
        <f aca="false">ROUND(SUMIFS(Monthly_Sold!$H$2:$H$7864,Monthly_Sold!$F$2:$F$7864,$A64,Monthly_Sold!$C$2:$C$7864,C$2),4)</f>
        <v>0</v>
      </c>
      <c r="D64" s="2" t="n">
        <f aca="false">ROUND(SUMIFS(Monthly_Sold!$H$2:$H$7864,Monthly_Sold!$F$2:$F$7864,$A64,Monthly_Sold!$C$2:$C$7864,D$2),4)</f>
        <v>0</v>
      </c>
      <c r="E64" s="2" t="n">
        <f aca="false">ROUND(SUMIFS(Monthly_Sold!$H$2:$H$7864,Monthly_Sold!$F$2:$F$7864,$A64,Monthly_Sold!$C$2:$C$7864,E$2),4)</f>
        <v>0</v>
      </c>
      <c r="F64" s="2" t="n">
        <f aca="false">ROUND(SUMIFS(Monthly_Sold!$H$2:$H$7864,Monthly_Sold!$F$2:$F$7864,$A64,Monthly_Sold!$C$2:$C$7864,F$2),4)</f>
        <v>0</v>
      </c>
      <c r="G64" s="2" t="n">
        <f aca="false">ROUND(SUMIFS(Monthly_Sold!$H$2:$H$7864,Monthly_Sold!$F$2:$F$7864,$A64,Monthly_Sold!$C$2:$C$7864,G$2),4)</f>
        <v>0.17</v>
      </c>
      <c r="H64" s="2" t="n">
        <f aca="false">ROUND(SUMIFS(Monthly_Sold!$H$2:$H$7864,Monthly_Sold!$F$2:$F$7864,$A64,Monthly_Sold!$C$2:$C$7864,H$2),4)</f>
        <v>36.79</v>
      </c>
      <c r="I64" s="2" t="n">
        <f aca="false">ROUND(SUM(B64:H64),4)</f>
        <v>36.96</v>
      </c>
      <c r="J64" s="6" t="n">
        <f aca="false">RANK(I64,$I$3:$I$304,0)+COUNTIF($I$3:I64,I64)-1</f>
        <v>163</v>
      </c>
      <c r="K64" s="6" t="n">
        <f aca="false">RANK(B64,$B$3:$B$304,0)+COUNTIF($B$3:B64,B64)-1</f>
        <v>128</v>
      </c>
      <c r="L64" s="6" t="n">
        <f aca="false">RANK(C64,$C$3:$C$304,0)+COUNTIF($C$3:C64,C64)-1</f>
        <v>143</v>
      </c>
      <c r="M64" s="6" t="n">
        <f aca="false">RANK(D64,$D$3:$D$304,0)+COUNTIF($D$3:D64,D64)-1</f>
        <v>157</v>
      </c>
      <c r="N64" s="6" t="n">
        <f aca="false">RANK(E64,$E$3:$E$304,0)+COUNTIF($E$3:E64,E64)-1</f>
        <v>157</v>
      </c>
      <c r="O64" s="6" t="n">
        <f aca="false">RANK(F64,$F$3:$F$304,0)+COUNTIF($F$3:F64,F64)-1</f>
        <v>169</v>
      </c>
      <c r="P64" s="6" t="n">
        <f aca="false">RANK(G64,$G$3:$G$304,0)+COUNTIF($G$3:G64,G64)-1</f>
        <v>181</v>
      </c>
      <c r="Q64" s="6" t="n">
        <f aca="false">RANK(H64,$H$3:$H$304,0)+COUNTIF($H$3:H64,H64)-1</f>
        <v>111</v>
      </c>
    </row>
    <row r="65" customFormat="false" ht="15" hidden="false" customHeight="false" outlineLevel="0" collapsed="false">
      <c r="A65" s="0" t="s">
        <v>446</v>
      </c>
      <c r="B65" s="2" t="n">
        <f aca="false">ROUND(SUMIFS(Monthly_Sold!$H$2:$H$7864,Monthly_Sold!$F$2:$F$7864,$A65,Monthly_Sold!$C$2:$C$7864,B$2),4)</f>
        <v>0</v>
      </c>
      <c r="C65" s="2" t="n">
        <f aca="false">ROUND(SUMIFS(Monthly_Sold!$H$2:$H$7864,Monthly_Sold!$F$2:$F$7864,$A65,Monthly_Sold!$C$2:$C$7864,C$2),4)</f>
        <v>0</v>
      </c>
      <c r="D65" s="2" t="n">
        <f aca="false">ROUND(SUMIFS(Monthly_Sold!$H$2:$H$7864,Monthly_Sold!$F$2:$F$7864,$A65,Monthly_Sold!$C$2:$C$7864,D$2),4)</f>
        <v>0</v>
      </c>
      <c r="E65" s="2" t="n">
        <f aca="false">ROUND(SUMIFS(Monthly_Sold!$H$2:$H$7864,Monthly_Sold!$F$2:$F$7864,$A65,Monthly_Sold!$C$2:$C$7864,E$2),4)</f>
        <v>0</v>
      </c>
      <c r="F65" s="2" t="n">
        <f aca="false">ROUND(SUMIFS(Monthly_Sold!$H$2:$H$7864,Monthly_Sold!$F$2:$F$7864,$A65,Monthly_Sold!$C$2:$C$7864,F$2),4)</f>
        <v>0</v>
      </c>
      <c r="G65" s="2" t="n">
        <f aca="false">ROUND(SUMIFS(Monthly_Sold!$H$2:$H$7864,Monthly_Sold!$F$2:$F$7864,$A65,Monthly_Sold!$C$2:$C$7864,G$2),4)</f>
        <v>0</v>
      </c>
      <c r="H65" s="2" t="n">
        <f aca="false">ROUND(SUMIFS(Monthly_Sold!$H$2:$H$7864,Monthly_Sold!$F$2:$F$7864,$A65,Monthly_Sold!$C$2:$C$7864,H$2),4)</f>
        <v>33.03</v>
      </c>
      <c r="I65" s="2" t="n">
        <f aca="false">ROUND(SUM(B65:H65),4)</f>
        <v>33.03</v>
      </c>
      <c r="J65" s="6" t="n">
        <f aca="false">RANK(I65,$I$3:$I$304,0)+COUNTIF($I$3:I65,I65)-1</f>
        <v>168</v>
      </c>
      <c r="K65" s="6" t="n">
        <f aca="false">RANK(B65,$B$3:$B$304,0)+COUNTIF($B$3:B65,B65)-1</f>
        <v>129</v>
      </c>
      <c r="L65" s="6" t="n">
        <f aca="false">RANK(C65,$C$3:$C$304,0)+COUNTIF($C$3:C65,C65)-1</f>
        <v>144</v>
      </c>
      <c r="M65" s="6" t="n">
        <f aca="false">RANK(D65,$D$3:$D$304,0)+COUNTIF($D$3:D65,D65)-1</f>
        <v>158</v>
      </c>
      <c r="N65" s="6" t="n">
        <f aca="false">RANK(E65,$E$3:$E$304,0)+COUNTIF($E$3:E65,E65)-1</f>
        <v>158</v>
      </c>
      <c r="O65" s="6" t="n">
        <f aca="false">RANK(F65,$F$3:$F$304,0)+COUNTIF($F$3:F65,F65)-1</f>
        <v>170</v>
      </c>
      <c r="P65" s="6" t="n">
        <f aca="false">RANK(G65,$G$3:$G$304,0)+COUNTIF($G$3:G65,G65)-1</f>
        <v>217</v>
      </c>
      <c r="Q65" s="6" t="n">
        <f aca="false">RANK(H65,$H$3:$H$304,0)+COUNTIF($H$3:H65,H65)-1</f>
        <v>116</v>
      </c>
    </row>
    <row r="66" customFormat="false" ht="15" hidden="false" customHeight="false" outlineLevel="0" collapsed="false">
      <c r="A66" s="0" t="s">
        <v>551</v>
      </c>
      <c r="B66" s="2" t="n">
        <f aca="false">ROUND(SUMIFS(Monthly_Sold!$H$2:$H$7864,Monthly_Sold!$F$2:$F$7864,$A66,Monthly_Sold!$C$2:$C$7864,B$2),4)</f>
        <v>0</v>
      </c>
      <c r="C66" s="2" t="n">
        <f aca="false">ROUND(SUMIFS(Monthly_Sold!$H$2:$H$7864,Monthly_Sold!$F$2:$F$7864,$A66,Monthly_Sold!$C$2:$C$7864,C$2),4)</f>
        <v>0</v>
      </c>
      <c r="D66" s="2" t="n">
        <f aca="false">ROUND(SUMIFS(Monthly_Sold!$H$2:$H$7864,Monthly_Sold!$F$2:$F$7864,$A66,Monthly_Sold!$C$2:$C$7864,D$2),4)</f>
        <v>0</v>
      </c>
      <c r="E66" s="2" t="n">
        <f aca="false">ROUND(SUMIFS(Monthly_Sold!$H$2:$H$7864,Monthly_Sold!$F$2:$F$7864,$A66,Monthly_Sold!$C$2:$C$7864,E$2),4)</f>
        <v>0</v>
      </c>
      <c r="F66" s="2" t="n">
        <f aca="false">ROUND(SUMIFS(Monthly_Sold!$H$2:$H$7864,Monthly_Sold!$F$2:$F$7864,$A66,Monthly_Sold!$C$2:$C$7864,F$2),4)</f>
        <v>0</v>
      </c>
      <c r="G66" s="2" t="n">
        <f aca="false">ROUND(SUMIFS(Monthly_Sold!$H$2:$H$7864,Monthly_Sold!$F$2:$F$7864,$A66,Monthly_Sold!$C$2:$C$7864,G$2),4)</f>
        <v>0</v>
      </c>
      <c r="H66" s="2" t="n">
        <f aca="false">ROUND(SUMIFS(Monthly_Sold!$H$2:$H$7864,Monthly_Sold!$F$2:$F$7864,$A66,Monthly_Sold!$C$2:$C$7864,H$2),4)</f>
        <v>3.82</v>
      </c>
      <c r="I66" s="2" t="n">
        <f aca="false">ROUND(SUM(B66:H66),4)</f>
        <v>3.82</v>
      </c>
      <c r="J66" s="6" t="n">
        <f aca="false">RANK(I66,$I$3:$I$304,0)+COUNTIF($I$3:I66,I66)-1</f>
        <v>235</v>
      </c>
      <c r="K66" s="6" t="n">
        <f aca="false">RANK(B66,$B$3:$B$304,0)+COUNTIF($B$3:B66,B66)-1</f>
        <v>130</v>
      </c>
      <c r="L66" s="6" t="n">
        <f aca="false">RANK(C66,$C$3:$C$304,0)+COUNTIF($C$3:C66,C66)-1</f>
        <v>145</v>
      </c>
      <c r="M66" s="6" t="n">
        <f aca="false">RANK(D66,$D$3:$D$304,0)+COUNTIF($D$3:D66,D66)-1</f>
        <v>159</v>
      </c>
      <c r="N66" s="6" t="n">
        <f aca="false">RANK(E66,$E$3:$E$304,0)+COUNTIF($E$3:E66,E66)-1</f>
        <v>159</v>
      </c>
      <c r="O66" s="6" t="n">
        <f aca="false">RANK(F66,$F$3:$F$304,0)+COUNTIF($F$3:F66,F66)-1</f>
        <v>171</v>
      </c>
      <c r="P66" s="6" t="n">
        <f aca="false">RANK(G66,$G$3:$G$304,0)+COUNTIF($G$3:G66,G66)-1</f>
        <v>218</v>
      </c>
      <c r="Q66" s="6" t="n">
        <f aca="false">RANK(H66,$H$3:$H$304,0)+COUNTIF($H$3:H66,H66)-1</f>
        <v>154</v>
      </c>
    </row>
    <row r="67" customFormat="false" ht="15" hidden="false" customHeight="false" outlineLevel="0" collapsed="false">
      <c r="A67" s="0" t="s">
        <v>125</v>
      </c>
      <c r="B67" s="2" t="n">
        <f aca="false">ROUND(SUMIFS(Monthly_Sold!$H$2:$H$7864,Monthly_Sold!$F$2:$F$7864,$A67,Monthly_Sold!$C$2:$C$7864,B$2),4)</f>
        <v>0</v>
      </c>
      <c r="C67" s="2" t="n">
        <f aca="false">ROUND(SUMIFS(Monthly_Sold!$H$2:$H$7864,Monthly_Sold!$F$2:$F$7864,$A67,Monthly_Sold!$C$2:$C$7864,C$2),4)</f>
        <v>0</v>
      </c>
      <c r="D67" s="2" t="n">
        <f aca="false">ROUND(SUMIFS(Monthly_Sold!$H$2:$H$7864,Monthly_Sold!$F$2:$F$7864,$A67,Monthly_Sold!$C$2:$C$7864,D$2),4)</f>
        <v>0</v>
      </c>
      <c r="E67" s="2" t="n">
        <f aca="false">ROUND(SUMIFS(Monthly_Sold!$H$2:$H$7864,Monthly_Sold!$F$2:$F$7864,$A67,Monthly_Sold!$C$2:$C$7864,E$2),4)</f>
        <v>0</v>
      </c>
      <c r="F67" s="2" t="n">
        <f aca="false">ROUND(SUMIFS(Monthly_Sold!$H$2:$H$7864,Monthly_Sold!$F$2:$F$7864,$A67,Monthly_Sold!$C$2:$C$7864,F$2),4)</f>
        <v>30.13</v>
      </c>
      <c r="G67" s="2" t="n">
        <f aca="false">ROUND(SUMIFS(Monthly_Sold!$H$2:$H$7864,Monthly_Sold!$F$2:$F$7864,$A67,Monthly_Sold!$C$2:$C$7864,G$2),4)</f>
        <v>829.56</v>
      </c>
      <c r="H67" s="2" t="n">
        <f aca="false">ROUND(SUMIFS(Monthly_Sold!$H$2:$H$7864,Monthly_Sold!$F$2:$F$7864,$A67,Monthly_Sold!$C$2:$C$7864,H$2),4)</f>
        <v>1177.04</v>
      </c>
      <c r="I67" s="2" t="n">
        <f aca="false">ROUND(SUM(B67:H67),4)</f>
        <v>2036.73</v>
      </c>
      <c r="J67" s="6" t="n">
        <f aca="false">RANK(I67,$I$3:$I$304,0)+COUNTIF($I$3:I67,I67)-1</f>
        <v>38</v>
      </c>
      <c r="K67" s="6" t="n">
        <f aca="false">RANK(B67,$B$3:$B$304,0)+COUNTIF($B$3:B67,B67)-1</f>
        <v>131</v>
      </c>
      <c r="L67" s="6" t="n">
        <f aca="false">RANK(C67,$C$3:$C$304,0)+COUNTIF($C$3:C67,C67)-1</f>
        <v>146</v>
      </c>
      <c r="M67" s="6" t="n">
        <f aca="false">RANK(D67,$D$3:$D$304,0)+COUNTIF($D$3:D67,D67)-1</f>
        <v>160</v>
      </c>
      <c r="N67" s="6" t="n">
        <f aca="false">RANK(E67,$E$3:$E$304,0)+COUNTIF($E$3:E67,E67)-1</f>
        <v>160</v>
      </c>
      <c r="O67" s="6" t="n">
        <f aca="false">RANK(F67,$F$3:$F$304,0)+COUNTIF($F$3:F67,F67)-1</f>
        <v>83</v>
      </c>
      <c r="P67" s="6" t="n">
        <f aca="false">RANK(G67,$G$3:$G$304,0)+COUNTIF($G$3:G67,G67)-1</f>
        <v>24</v>
      </c>
      <c r="Q67" s="6" t="n">
        <f aca="false">RANK(H67,$H$3:$H$304,0)+COUNTIF($H$3:H67,H67)-1</f>
        <v>17</v>
      </c>
    </row>
    <row r="68" customFormat="false" ht="15" hidden="false" customHeight="false" outlineLevel="0" collapsed="false">
      <c r="A68" s="0" t="s">
        <v>483</v>
      </c>
      <c r="B68" s="2" t="n">
        <f aca="false">ROUND(SUMIFS(Monthly_Sold!$H$2:$H$7864,Monthly_Sold!$F$2:$F$7864,$A68,Monthly_Sold!$C$2:$C$7864,B$2),4)</f>
        <v>0</v>
      </c>
      <c r="C68" s="2" t="n">
        <f aca="false">ROUND(SUMIFS(Monthly_Sold!$H$2:$H$7864,Monthly_Sold!$F$2:$F$7864,$A68,Monthly_Sold!$C$2:$C$7864,C$2),4)</f>
        <v>0</v>
      </c>
      <c r="D68" s="2" t="n">
        <f aca="false">ROUND(SUMIFS(Monthly_Sold!$H$2:$H$7864,Monthly_Sold!$F$2:$F$7864,$A68,Monthly_Sold!$C$2:$C$7864,D$2),4)</f>
        <v>0</v>
      </c>
      <c r="E68" s="2" t="n">
        <f aca="false">ROUND(SUMIFS(Monthly_Sold!$H$2:$H$7864,Monthly_Sold!$F$2:$F$7864,$A68,Monthly_Sold!$C$2:$C$7864,E$2),4)</f>
        <v>0</v>
      </c>
      <c r="F68" s="2" t="n">
        <f aca="false">ROUND(SUMIFS(Monthly_Sold!$H$2:$H$7864,Monthly_Sold!$F$2:$F$7864,$A68,Monthly_Sold!$C$2:$C$7864,F$2),4)</f>
        <v>0</v>
      </c>
      <c r="G68" s="2" t="n">
        <f aca="false">ROUND(SUMIFS(Monthly_Sold!$H$2:$H$7864,Monthly_Sold!$F$2:$F$7864,$A68,Monthly_Sold!$C$2:$C$7864,G$2),4)</f>
        <v>0</v>
      </c>
      <c r="H68" s="2" t="n">
        <f aca="false">ROUND(SUMIFS(Monthly_Sold!$H$2:$H$7864,Monthly_Sold!$F$2:$F$7864,$A68,Monthly_Sold!$C$2:$C$7864,H$2),4)</f>
        <v>17.55</v>
      </c>
      <c r="I68" s="2" t="n">
        <f aca="false">ROUND(SUM(B68:H68),4)</f>
        <v>17.55</v>
      </c>
      <c r="J68" s="6" t="n">
        <f aca="false">RANK(I68,$I$3:$I$304,0)+COUNTIF($I$3:I68,I68)-1</f>
        <v>191</v>
      </c>
      <c r="K68" s="6" t="n">
        <f aca="false">RANK(B68,$B$3:$B$304,0)+COUNTIF($B$3:B68,B68)-1</f>
        <v>132</v>
      </c>
      <c r="L68" s="6" t="n">
        <f aca="false">RANK(C68,$C$3:$C$304,0)+COUNTIF($C$3:C68,C68)-1</f>
        <v>147</v>
      </c>
      <c r="M68" s="6" t="n">
        <f aca="false">RANK(D68,$D$3:$D$304,0)+COUNTIF($D$3:D68,D68)-1</f>
        <v>161</v>
      </c>
      <c r="N68" s="6" t="n">
        <f aca="false">RANK(E68,$E$3:$E$304,0)+COUNTIF($E$3:E68,E68)-1</f>
        <v>161</v>
      </c>
      <c r="O68" s="6" t="n">
        <f aca="false">RANK(F68,$F$3:$F$304,0)+COUNTIF($F$3:F68,F68)-1</f>
        <v>172</v>
      </c>
      <c r="P68" s="6" t="n">
        <f aca="false">RANK(G68,$G$3:$G$304,0)+COUNTIF($G$3:G68,G68)-1</f>
        <v>219</v>
      </c>
      <c r="Q68" s="6" t="n">
        <f aca="false">RANK(H68,$H$3:$H$304,0)+COUNTIF($H$3:H68,H68)-1</f>
        <v>127</v>
      </c>
    </row>
    <row r="69" customFormat="false" ht="15" hidden="false" customHeight="false" outlineLevel="0" collapsed="false">
      <c r="A69" s="0" t="s">
        <v>514</v>
      </c>
      <c r="B69" s="2" t="n">
        <f aca="false">ROUND(SUMIFS(Monthly_Sold!$H$2:$H$7864,Monthly_Sold!$F$2:$F$7864,$A69,Monthly_Sold!$C$2:$C$7864,B$2),4)</f>
        <v>0</v>
      </c>
      <c r="C69" s="2" t="n">
        <f aca="false">ROUND(SUMIFS(Monthly_Sold!$H$2:$H$7864,Monthly_Sold!$F$2:$F$7864,$A69,Monthly_Sold!$C$2:$C$7864,C$2),4)</f>
        <v>0</v>
      </c>
      <c r="D69" s="2" t="n">
        <f aca="false">ROUND(SUMIFS(Monthly_Sold!$H$2:$H$7864,Monthly_Sold!$F$2:$F$7864,$A69,Monthly_Sold!$C$2:$C$7864,D$2),4)</f>
        <v>0</v>
      </c>
      <c r="E69" s="2" t="n">
        <f aca="false">ROUND(SUMIFS(Monthly_Sold!$H$2:$H$7864,Monthly_Sold!$F$2:$F$7864,$A69,Monthly_Sold!$C$2:$C$7864,E$2),4)</f>
        <v>0</v>
      </c>
      <c r="F69" s="2" t="n">
        <f aca="false">ROUND(SUMIFS(Monthly_Sold!$H$2:$H$7864,Monthly_Sold!$F$2:$F$7864,$A69,Monthly_Sold!$C$2:$C$7864,F$2),4)</f>
        <v>0</v>
      </c>
      <c r="G69" s="2" t="n">
        <f aca="false">ROUND(SUMIFS(Monthly_Sold!$H$2:$H$7864,Monthly_Sold!$F$2:$F$7864,$A69,Monthly_Sold!$C$2:$C$7864,G$2),4)</f>
        <v>0</v>
      </c>
      <c r="H69" s="2" t="n">
        <f aca="false">ROUND(SUMIFS(Monthly_Sold!$H$2:$H$7864,Monthly_Sold!$F$2:$F$7864,$A69,Monthly_Sold!$C$2:$C$7864,H$2),4)</f>
        <v>10.68</v>
      </c>
      <c r="I69" s="2" t="n">
        <f aca="false">ROUND(SUM(B69:H69),4)</f>
        <v>10.68</v>
      </c>
      <c r="J69" s="6" t="n">
        <f aca="false">RANK(I69,$I$3:$I$304,0)+COUNTIF($I$3:I69,I69)-1</f>
        <v>209</v>
      </c>
      <c r="K69" s="6" t="n">
        <f aca="false">RANK(B69,$B$3:$B$304,0)+COUNTIF($B$3:B69,B69)-1</f>
        <v>133</v>
      </c>
      <c r="L69" s="6" t="n">
        <f aca="false">RANK(C69,$C$3:$C$304,0)+COUNTIF($C$3:C69,C69)-1</f>
        <v>148</v>
      </c>
      <c r="M69" s="6" t="n">
        <f aca="false">RANK(D69,$D$3:$D$304,0)+COUNTIF($D$3:D69,D69)-1</f>
        <v>162</v>
      </c>
      <c r="N69" s="6" t="n">
        <f aca="false">RANK(E69,$E$3:$E$304,0)+COUNTIF($E$3:E69,E69)-1</f>
        <v>162</v>
      </c>
      <c r="O69" s="6" t="n">
        <f aca="false">RANK(F69,$F$3:$F$304,0)+COUNTIF($F$3:F69,F69)-1</f>
        <v>173</v>
      </c>
      <c r="P69" s="6" t="n">
        <f aca="false">RANK(G69,$G$3:$G$304,0)+COUNTIF($G$3:G69,G69)-1</f>
        <v>220</v>
      </c>
      <c r="Q69" s="6" t="n">
        <f aca="false">RANK(H69,$H$3:$H$304,0)+COUNTIF($H$3:H69,H69)-1</f>
        <v>138</v>
      </c>
    </row>
    <row r="70" customFormat="false" ht="15" hidden="false" customHeight="false" outlineLevel="0" collapsed="false">
      <c r="A70" s="0" t="s">
        <v>541</v>
      </c>
      <c r="B70" s="2" t="n">
        <f aca="false">ROUND(SUMIFS(Monthly_Sold!$H$2:$H$7864,Monthly_Sold!$F$2:$F$7864,$A70,Monthly_Sold!$C$2:$C$7864,B$2),4)</f>
        <v>0</v>
      </c>
      <c r="C70" s="2" t="n">
        <f aca="false">ROUND(SUMIFS(Monthly_Sold!$H$2:$H$7864,Monthly_Sold!$F$2:$F$7864,$A70,Monthly_Sold!$C$2:$C$7864,C$2),4)</f>
        <v>0</v>
      </c>
      <c r="D70" s="2" t="n">
        <f aca="false">ROUND(SUMIFS(Monthly_Sold!$H$2:$H$7864,Monthly_Sold!$F$2:$F$7864,$A70,Monthly_Sold!$C$2:$C$7864,D$2),4)</f>
        <v>0</v>
      </c>
      <c r="E70" s="2" t="n">
        <f aca="false">ROUND(SUMIFS(Monthly_Sold!$H$2:$H$7864,Monthly_Sold!$F$2:$F$7864,$A70,Monthly_Sold!$C$2:$C$7864,E$2),4)</f>
        <v>0</v>
      </c>
      <c r="F70" s="2" t="n">
        <f aca="false">ROUND(SUMIFS(Monthly_Sold!$H$2:$H$7864,Monthly_Sold!$F$2:$F$7864,$A70,Monthly_Sold!$C$2:$C$7864,F$2),4)</f>
        <v>0</v>
      </c>
      <c r="G70" s="2" t="n">
        <f aca="false">ROUND(SUMIFS(Monthly_Sold!$H$2:$H$7864,Monthly_Sold!$F$2:$F$7864,$A70,Monthly_Sold!$C$2:$C$7864,G$2),4)</f>
        <v>0</v>
      </c>
      <c r="H70" s="2" t="n">
        <f aca="false">ROUND(SUMIFS(Monthly_Sold!$H$2:$H$7864,Monthly_Sold!$F$2:$F$7864,$A70,Monthly_Sold!$C$2:$C$7864,H$2),4)</f>
        <v>4.95</v>
      </c>
      <c r="I70" s="2" t="n">
        <f aca="false">ROUND(SUM(B70:H70),4)</f>
        <v>4.95</v>
      </c>
      <c r="J70" s="6" t="n">
        <f aca="false">RANK(I70,$I$3:$I$304,0)+COUNTIF($I$3:I70,I70)-1</f>
        <v>228</v>
      </c>
      <c r="K70" s="6" t="n">
        <f aca="false">RANK(B70,$B$3:$B$304,0)+COUNTIF($B$3:B70,B70)-1</f>
        <v>134</v>
      </c>
      <c r="L70" s="6" t="n">
        <f aca="false">RANK(C70,$C$3:$C$304,0)+COUNTIF($C$3:C70,C70)-1</f>
        <v>149</v>
      </c>
      <c r="M70" s="6" t="n">
        <f aca="false">RANK(D70,$D$3:$D$304,0)+COUNTIF($D$3:D70,D70)-1</f>
        <v>163</v>
      </c>
      <c r="N70" s="6" t="n">
        <f aca="false">RANK(E70,$E$3:$E$304,0)+COUNTIF($E$3:E70,E70)-1</f>
        <v>163</v>
      </c>
      <c r="O70" s="6" t="n">
        <f aca="false">RANK(F70,$F$3:$F$304,0)+COUNTIF($F$3:F70,F70)-1</f>
        <v>174</v>
      </c>
      <c r="P70" s="6" t="n">
        <f aca="false">RANK(G70,$G$3:$G$304,0)+COUNTIF($G$3:G70,G70)-1</f>
        <v>221</v>
      </c>
      <c r="Q70" s="6" t="n">
        <f aca="false">RANK(H70,$H$3:$H$304,0)+COUNTIF($H$3:H70,H70)-1</f>
        <v>150</v>
      </c>
    </row>
    <row r="71" customFormat="false" ht="15" hidden="false" customHeight="false" outlineLevel="0" collapsed="false">
      <c r="A71" s="0" t="s">
        <v>244</v>
      </c>
      <c r="B71" s="2" t="n">
        <f aca="false">ROUND(SUMIFS(Monthly_Sold!$H$2:$H$7864,Monthly_Sold!$F$2:$F$7864,$A71,Monthly_Sold!$C$2:$C$7864,B$2),4)</f>
        <v>0</v>
      </c>
      <c r="C71" s="2" t="n">
        <f aca="false">ROUND(SUMIFS(Monthly_Sold!$H$2:$H$7864,Monthly_Sold!$F$2:$F$7864,$A71,Monthly_Sold!$C$2:$C$7864,C$2),4)</f>
        <v>0</v>
      </c>
      <c r="D71" s="2" t="n">
        <f aca="false">ROUND(SUMIFS(Monthly_Sold!$H$2:$H$7864,Monthly_Sold!$F$2:$F$7864,$A71,Monthly_Sold!$C$2:$C$7864,D$2),4)</f>
        <v>0</v>
      </c>
      <c r="E71" s="2" t="n">
        <f aca="false">ROUND(SUMIFS(Monthly_Sold!$H$2:$H$7864,Monthly_Sold!$F$2:$F$7864,$A71,Monthly_Sold!$C$2:$C$7864,E$2),4)</f>
        <v>74.25</v>
      </c>
      <c r="F71" s="2" t="n">
        <f aca="false">ROUND(SUMIFS(Monthly_Sold!$H$2:$H$7864,Monthly_Sold!$F$2:$F$7864,$A71,Monthly_Sold!$C$2:$C$7864,F$2),4)</f>
        <v>147.88</v>
      </c>
      <c r="G71" s="2" t="n">
        <f aca="false">ROUND(SUMIFS(Monthly_Sold!$H$2:$H$7864,Monthly_Sold!$F$2:$F$7864,$A71,Monthly_Sold!$C$2:$C$7864,G$2),4)</f>
        <v>317.93</v>
      </c>
      <c r="H71" s="2" t="n">
        <f aca="false">ROUND(SUMIFS(Monthly_Sold!$H$2:$H$7864,Monthly_Sold!$F$2:$F$7864,$A71,Monthly_Sold!$C$2:$C$7864,H$2),4)</f>
        <v>177.6</v>
      </c>
      <c r="I71" s="2" t="n">
        <f aca="false">ROUND(SUM(B71:H71),4)</f>
        <v>717.66</v>
      </c>
      <c r="J71" s="6" t="n">
        <f aca="false">RANK(I71,$I$3:$I$304,0)+COUNTIF($I$3:I71,I71)-1</f>
        <v>66</v>
      </c>
      <c r="K71" s="6" t="n">
        <f aca="false">RANK(B71,$B$3:$B$304,0)+COUNTIF($B$3:B71,B71)-1</f>
        <v>135</v>
      </c>
      <c r="L71" s="6" t="n">
        <f aca="false">RANK(C71,$C$3:$C$304,0)+COUNTIF($C$3:C71,C71)-1</f>
        <v>150</v>
      </c>
      <c r="M71" s="6" t="n">
        <f aca="false">RANK(D71,$D$3:$D$304,0)+COUNTIF($D$3:D71,D71)-1</f>
        <v>164</v>
      </c>
      <c r="N71" s="6" t="n">
        <f aca="false">RANK(E71,$E$3:$E$304,0)+COUNTIF($E$3:E71,E71)-1</f>
        <v>57</v>
      </c>
      <c r="O71" s="6" t="n">
        <f aca="false">RANK(F71,$F$3:$F$304,0)+COUNTIF($F$3:F71,F71)-1</f>
        <v>49</v>
      </c>
      <c r="P71" s="6" t="n">
        <f aca="false">RANK(G71,$G$3:$G$304,0)+COUNTIF($G$3:G71,G71)-1</f>
        <v>38</v>
      </c>
      <c r="Q71" s="6" t="n">
        <f aca="false">RANK(H71,$H$3:$H$304,0)+COUNTIF($H$3:H71,H71)-1</f>
        <v>67</v>
      </c>
    </row>
    <row r="72" customFormat="false" ht="15" hidden="false" customHeight="false" outlineLevel="0" collapsed="false">
      <c r="A72" s="0" t="s">
        <v>567</v>
      </c>
      <c r="B72" s="2" t="n">
        <f aca="false">ROUND(SUMIFS(Monthly_Sold!$H$2:$H$7864,Monthly_Sold!$F$2:$F$7864,$A72,Monthly_Sold!$C$2:$C$7864,B$2),4)</f>
        <v>0</v>
      </c>
      <c r="C72" s="2" t="n">
        <f aca="false">ROUND(SUMIFS(Monthly_Sold!$H$2:$H$7864,Monthly_Sold!$F$2:$F$7864,$A72,Monthly_Sold!$C$2:$C$7864,C$2),4)</f>
        <v>0</v>
      </c>
      <c r="D72" s="2" t="n">
        <f aca="false">ROUND(SUMIFS(Monthly_Sold!$H$2:$H$7864,Monthly_Sold!$F$2:$F$7864,$A72,Monthly_Sold!$C$2:$C$7864,D$2),4)</f>
        <v>0</v>
      </c>
      <c r="E72" s="2" t="n">
        <f aca="false">ROUND(SUMIFS(Monthly_Sold!$H$2:$H$7864,Monthly_Sold!$F$2:$F$7864,$A72,Monthly_Sold!$C$2:$C$7864,E$2),4)</f>
        <v>0</v>
      </c>
      <c r="F72" s="2" t="n">
        <f aca="false">ROUND(SUMIFS(Monthly_Sold!$H$2:$H$7864,Monthly_Sold!$F$2:$F$7864,$A72,Monthly_Sold!$C$2:$C$7864,F$2),4)</f>
        <v>0</v>
      </c>
      <c r="G72" s="2" t="n">
        <f aca="false">ROUND(SUMIFS(Monthly_Sold!$H$2:$H$7864,Monthly_Sold!$F$2:$F$7864,$A72,Monthly_Sold!$C$2:$C$7864,G$2),4)</f>
        <v>0</v>
      </c>
      <c r="H72" s="2" t="n">
        <f aca="false">ROUND(SUMIFS(Monthly_Sold!$H$2:$H$7864,Monthly_Sold!$F$2:$F$7864,$A72,Monthly_Sold!$C$2:$C$7864,H$2),4)</f>
        <v>2.1</v>
      </c>
      <c r="I72" s="2" t="n">
        <f aca="false">ROUND(SUM(B72:H72),4)</f>
        <v>2.1</v>
      </c>
      <c r="J72" s="6" t="n">
        <f aca="false">RANK(I72,$I$3:$I$304,0)+COUNTIF($I$3:I72,I72)-1</f>
        <v>248</v>
      </c>
      <c r="K72" s="6" t="n">
        <f aca="false">RANK(B72,$B$3:$B$304,0)+COUNTIF($B$3:B72,B72)-1</f>
        <v>136</v>
      </c>
      <c r="L72" s="6" t="n">
        <f aca="false">RANK(C72,$C$3:$C$304,0)+COUNTIF($C$3:C72,C72)-1</f>
        <v>151</v>
      </c>
      <c r="M72" s="6" t="n">
        <f aca="false">RANK(D72,$D$3:$D$304,0)+COUNTIF($D$3:D72,D72)-1</f>
        <v>165</v>
      </c>
      <c r="N72" s="6" t="n">
        <f aca="false">RANK(E72,$E$3:$E$304,0)+COUNTIF($E$3:E72,E72)-1</f>
        <v>164</v>
      </c>
      <c r="O72" s="6" t="n">
        <f aca="false">RANK(F72,$F$3:$F$304,0)+COUNTIF($F$3:F72,F72)-1</f>
        <v>175</v>
      </c>
      <c r="P72" s="6" t="n">
        <f aca="false">RANK(G72,$G$3:$G$304,0)+COUNTIF($G$3:G72,G72)-1</f>
        <v>222</v>
      </c>
      <c r="Q72" s="6" t="n">
        <f aca="false">RANK(H72,$H$3:$H$304,0)+COUNTIF($H$3:H72,H72)-1</f>
        <v>162</v>
      </c>
    </row>
    <row r="73" customFormat="false" ht="15" hidden="false" customHeight="false" outlineLevel="0" collapsed="false">
      <c r="A73" s="0" t="s">
        <v>480</v>
      </c>
      <c r="B73" s="2" t="n">
        <f aca="false">ROUND(SUMIFS(Monthly_Sold!$H$2:$H$7864,Monthly_Sold!$F$2:$F$7864,$A73,Monthly_Sold!$C$2:$C$7864,B$2),4)</f>
        <v>0</v>
      </c>
      <c r="C73" s="2" t="n">
        <f aca="false">ROUND(SUMIFS(Monthly_Sold!$H$2:$H$7864,Monthly_Sold!$F$2:$F$7864,$A73,Monthly_Sold!$C$2:$C$7864,C$2),4)</f>
        <v>0</v>
      </c>
      <c r="D73" s="2" t="n">
        <f aca="false">ROUND(SUMIFS(Monthly_Sold!$H$2:$H$7864,Monthly_Sold!$F$2:$F$7864,$A73,Monthly_Sold!$C$2:$C$7864,D$2),4)</f>
        <v>0</v>
      </c>
      <c r="E73" s="2" t="n">
        <f aca="false">ROUND(SUMIFS(Monthly_Sold!$H$2:$H$7864,Monthly_Sold!$F$2:$F$7864,$A73,Monthly_Sold!$C$2:$C$7864,E$2),4)</f>
        <v>0</v>
      </c>
      <c r="F73" s="2" t="n">
        <f aca="false">ROUND(SUMIFS(Monthly_Sold!$H$2:$H$7864,Monthly_Sold!$F$2:$F$7864,$A73,Monthly_Sold!$C$2:$C$7864,F$2),4)</f>
        <v>0</v>
      </c>
      <c r="G73" s="2" t="n">
        <f aca="false">ROUND(SUMIFS(Monthly_Sold!$H$2:$H$7864,Monthly_Sold!$F$2:$F$7864,$A73,Monthly_Sold!$C$2:$C$7864,G$2),4)</f>
        <v>0</v>
      </c>
      <c r="H73" s="2" t="n">
        <f aca="false">ROUND(SUMIFS(Monthly_Sold!$H$2:$H$7864,Monthly_Sold!$F$2:$F$7864,$A73,Monthly_Sold!$C$2:$C$7864,H$2),4)</f>
        <v>18.41</v>
      </c>
      <c r="I73" s="2" t="n">
        <f aca="false">ROUND(SUM(B73:H73),4)</f>
        <v>18.41</v>
      </c>
      <c r="J73" s="6" t="n">
        <f aca="false">RANK(I73,$I$3:$I$304,0)+COUNTIF($I$3:I73,I73)-1</f>
        <v>190</v>
      </c>
      <c r="K73" s="6" t="n">
        <f aca="false">RANK(B73,$B$3:$B$304,0)+COUNTIF($B$3:B73,B73)-1</f>
        <v>137</v>
      </c>
      <c r="L73" s="6" t="n">
        <f aca="false">RANK(C73,$C$3:$C$304,0)+COUNTIF($C$3:C73,C73)-1</f>
        <v>152</v>
      </c>
      <c r="M73" s="6" t="n">
        <f aca="false">RANK(D73,$D$3:$D$304,0)+COUNTIF($D$3:D73,D73)-1</f>
        <v>166</v>
      </c>
      <c r="N73" s="6" t="n">
        <f aca="false">RANK(E73,$E$3:$E$304,0)+COUNTIF($E$3:E73,E73)-1</f>
        <v>165</v>
      </c>
      <c r="O73" s="6" t="n">
        <f aca="false">RANK(F73,$F$3:$F$304,0)+COUNTIF($F$3:F73,F73)-1</f>
        <v>176</v>
      </c>
      <c r="P73" s="6" t="n">
        <f aca="false">RANK(G73,$G$3:$G$304,0)+COUNTIF($G$3:G73,G73)-1</f>
        <v>223</v>
      </c>
      <c r="Q73" s="6" t="n">
        <f aca="false">RANK(H73,$H$3:$H$304,0)+COUNTIF($H$3:H73,H73)-1</f>
        <v>123</v>
      </c>
    </row>
    <row r="74" customFormat="false" ht="15" hidden="false" customHeight="false" outlineLevel="0" collapsed="false">
      <c r="A74" s="0" t="s">
        <v>467</v>
      </c>
      <c r="B74" s="2" t="n">
        <f aca="false">ROUND(SUMIFS(Monthly_Sold!$H$2:$H$7864,Monthly_Sold!$F$2:$F$7864,$A74,Monthly_Sold!$C$2:$C$7864,B$2),4)</f>
        <v>0</v>
      </c>
      <c r="C74" s="2" t="n">
        <f aca="false">ROUND(SUMIFS(Monthly_Sold!$H$2:$H$7864,Monthly_Sold!$F$2:$F$7864,$A74,Monthly_Sold!$C$2:$C$7864,C$2),4)</f>
        <v>0</v>
      </c>
      <c r="D74" s="2" t="n">
        <f aca="false">ROUND(SUMIFS(Monthly_Sold!$H$2:$H$7864,Monthly_Sold!$F$2:$F$7864,$A74,Monthly_Sold!$C$2:$C$7864,D$2),4)</f>
        <v>0</v>
      </c>
      <c r="E74" s="2" t="n">
        <f aca="false">ROUND(SUMIFS(Monthly_Sold!$H$2:$H$7864,Monthly_Sold!$F$2:$F$7864,$A74,Monthly_Sold!$C$2:$C$7864,E$2),4)</f>
        <v>0</v>
      </c>
      <c r="F74" s="2" t="n">
        <f aca="false">ROUND(SUMIFS(Monthly_Sold!$H$2:$H$7864,Monthly_Sold!$F$2:$F$7864,$A74,Monthly_Sold!$C$2:$C$7864,F$2),4)</f>
        <v>0</v>
      </c>
      <c r="G74" s="2" t="n">
        <f aca="false">ROUND(SUMIFS(Monthly_Sold!$H$2:$H$7864,Monthly_Sold!$F$2:$F$7864,$A74,Monthly_Sold!$C$2:$C$7864,G$2),4)</f>
        <v>0</v>
      </c>
      <c r="H74" s="2" t="n">
        <f aca="false">ROUND(SUMIFS(Monthly_Sold!$H$2:$H$7864,Monthly_Sold!$F$2:$F$7864,$A74,Monthly_Sold!$C$2:$C$7864,H$2),4)</f>
        <v>22.17</v>
      </c>
      <c r="I74" s="2" t="n">
        <f aca="false">ROUND(SUM(B74:H74),4)</f>
        <v>22.17</v>
      </c>
      <c r="J74" s="6" t="n">
        <f aca="false">RANK(I74,$I$3:$I$304,0)+COUNTIF($I$3:I74,I74)-1</f>
        <v>181</v>
      </c>
      <c r="K74" s="6" t="n">
        <f aca="false">RANK(B74,$B$3:$B$304,0)+COUNTIF($B$3:B74,B74)-1</f>
        <v>138</v>
      </c>
      <c r="L74" s="6" t="n">
        <f aca="false">RANK(C74,$C$3:$C$304,0)+COUNTIF($C$3:C74,C74)-1</f>
        <v>153</v>
      </c>
      <c r="M74" s="6" t="n">
        <f aca="false">RANK(D74,$D$3:$D$304,0)+COUNTIF($D$3:D74,D74)-1</f>
        <v>167</v>
      </c>
      <c r="N74" s="6" t="n">
        <f aca="false">RANK(E74,$E$3:$E$304,0)+COUNTIF($E$3:E74,E74)-1</f>
        <v>166</v>
      </c>
      <c r="O74" s="6" t="n">
        <f aca="false">RANK(F74,$F$3:$F$304,0)+COUNTIF($F$3:F74,F74)-1</f>
        <v>177</v>
      </c>
      <c r="P74" s="6" t="n">
        <f aca="false">RANK(G74,$G$3:$G$304,0)+COUNTIF($G$3:G74,G74)-1</f>
        <v>224</v>
      </c>
      <c r="Q74" s="6" t="n">
        <f aca="false">RANK(H74,$H$3:$H$304,0)+COUNTIF($H$3:H74,H74)-1</f>
        <v>122</v>
      </c>
    </row>
    <row r="75" customFormat="false" ht="15" hidden="false" customHeight="false" outlineLevel="0" collapsed="false">
      <c r="A75" s="0" t="s">
        <v>579</v>
      </c>
      <c r="B75" s="2" t="n">
        <f aca="false">ROUND(SUMIFS(Monthly_Sold!$H$2:$H$7864,Monthly_Sold!$F$2:$F$7864,$A75,Monthly_Sold!$C$2:$C$7864,B$2),4)</f>
        <v>0</v>
      </c>
      <c r="C75" s="2" t="n">
        <f aca="false">ROUND(SUMIFS(Monthly_Sold!$H$2:$H$7864,Monthly_Sold!$F$2:$F$7864,$A75,Monthly_Sold!$C$2:$C$7864,C$2),4)</f>
        <v>0</v>
      </c>
      <c r="D75" s="2" t="n">
        <f aca="false">ROUND(SUMIFS(Monthly_Sold!$H$2:$H$7864,Monthly_Sold!$F$2:$F$7864,$A75,Monthly_Sold!$C$2:$C$7864,D$2),4)</f>
        <v>0</v>
      </c>
      <c r="E75" s="2" t="n">
        <f aca="false">ROUND(SUMIFS(Monthly_Sold!$H$2:$H$7864,Monthly_Sold!$F$2:$F$7864,$A75,Monthly_Sold!$C$2:$C$7864,E$2),4)</f>
        <v>0</v>
      </c>
      <c r="F75" s="2" t="n">
        <f aca="false">ROUND(SUMIFS(Monthly_Sold!$H$2:$H$7864,Monthly_Sold!$F$2:$F$7864,$A75,Monthly_Sold!$C$2:$C$7864,F$2),4)</f>
        <v>0</v>
      </c>
      <c r="G75" s="2" t="n">
        <f aca="false">ROUND(SUMIFS(Monthly_Sold!$H$2:$H$7864,Monthly_Sold!$F$2:$F$7864,$A75,Monthly_Sold!$C$2:$C$7864,G$2),4)</f>
        <v>0</v>
      </c>
      <c r="H75" s="2" t="n">
        <f aca="false">ROUND(SUMIFS(Monthly_Sold!$H$2:$H$7864,Monthly_Sold!$F$2:$F$7864,$A75,Monthly_Sold!$C$2:$C$7864,H$2),4)</f>
        <v>1.09</v>
      </c>
      <c r="I75" s="2" t="n">
        <f aca="false">ROUND(SUM(B75:H75),4)</f>
        <v>1.09</v>
      </c>
      <c r="J75" s="6" t="n">
        <f aca="false">RANK(I75,$I$3:$I$304,0)+COUNTIF($I$3:I75,I75)-1</f>
        <v>258</v>
      </c>
      <c r="K75" s="6" t="n">
        <f aca="false">RANK(B75,$B$3:$B$304,0)+COUNTIF($B$3:B75,B75)-1</f>
        <v>139</v>
      </c>
      <c r="L75" s="6" t="n">
        <f aca="false">RANK(C75,$C$3:$C$304,0)+COUNTIF($C$3:C75,C75)-1</f>
        <v>154</v>
      </c>
      <c r="M75" s="6" t="n">
        <f aca="false">RANK(D75,$D$3:$D$304,0)+COUNTIF($D$3:D75,D75)-1</f>
        <v>168</v>
      </c>
      <c r="N75" s="6" t="n">
        <f aca="false">RANK(E75,$E$3:$E$304,0)+COUNTIF($E$3:E75,E75)-1</f>
        <v>167</v>
      </c>
      <c r="O75" s="6" t="n">
        <f aca="false">RANK(F75,$F$3:$F$304,0)+COUNTIF($F$3:F75,F75)-1</f>
        <v>178</v>
      </c>
      <c r="P75" s="6" t="n">
        <f aca="false">RANK(G75,$G$3:$G$304,0)+COUNTIF($G$3:G75,G75)-1</f>
        <v>225</v>
      </c>
      <c r="Q75" s="6" t="n">
        <f aca="false">RANK(H75,$H$3:$H$304,0)+COUNTIF($H$3:H75,H75)-1</f>
        <v>168</v>
      </c>
    </row>
    <row r="76" customFormat="false" ht="15" hidden="false" customHeight="false" outlineLevel="0" collapsed="false">
      <c r="A76" s="0" t="s">
        <v>325</v>
      </c>
      <c r="B76" s="2" t="n">
        <f aca="false">ROUND(SUMIFS(Monthly_Sold!$H$2:$H$7864,Monthly_Sold!$F$2:$F$7864,$A76,Monthly_Sold!$C$2:$C$7864,B$2),4)</f>
        <v>0</v>
      </c>
      <c r="C76" s="2" t="n">
        <f aca="false">ROUND(SUMIFS(Monthly_Sold!$H$2:$H$7864,Monthly_Sold!$F$2:$F$7864,$A76,Monthly_Sold!$C$2:$C$7864,C$2),4)</f>
        <v>0</v>
      </c>
      <c r="D76" s="2" t="n">
        <f aca="false">ROUND(SUMIFS(Monthly_Sold!$H$2:$H$7864,Monthly_Sold!$F$2:$F$7864,$A76,Monthly_Sold!$C$2:$C$7864,D$2),4)</f>
        <v>0</v>
      </c>
      <c r="E76" s="2" t="n">
        <f aca="false">ROUND(SUMIFS(Monthly_Sold!$H$2:$H$7864,Monthly_Sold!$F$2:$F$7864,$A76,Monthly_Sold!$C$2:$C$7864,E$2),4)</f>
        <v>0</v>
      </c>
      <c r="F76" s="2" t="n">
        <f aca="false">ROUND(SUMIFS(Monthly_Sold!$H$2:$H$7864,Monthly_Sold!$F$2:$F$7864,$A76,Monthly_Sold!$C$2:$C$7864,F$2),4)</f>
        <v>0</v>
      </c>
      <c r="G76" s="2" t="n">
        <f aca="false">ROUND(SUMIFS(Monthly_Sold!$H$2:$H$7864,Monthly_Sold!$F$2:$F$7864,$A76,Monthly_Sold!$C$2:$C$7864,G$2),4)</f>
        <v>55.79</v>
      </c>
      <c r="H76" s="2" t="n">
        <f aca="false">ROUND(SUMIFS(Monthly_Sold!$H$2:$H$7864,Monthly_Sold!$F$2:$F$7864,$A76,Monthly_Sold!$C$2:$C$7864,H$2),4)</f>
        <v>93.53</v>
      </c>
      <c r="I76" s="2" t="n">
        <f aca="false">ROUND(SUM(B76:H76),4)</f>
        <v>149.32</v>
      </c>
      <c r="J76" s="6" t="n">
        <f aca="false">RANK(I76,$I$3:$I$304,0)+COUNTIF($I$3:I76,I76)-1</f>
        <v>105</v>
      </c>
      <c r="K76" s="6" t="n">
        <f aca="false">RANK(B76,$B$3:$B$304,0)+COUNTIF($B$3:B76,B76)-1</f>
        <v>140</v>
      </c>
      <c r="L76" s="6" t="n">
        <f aca="false">RANK(C76,$C$3:$C$304,0)+COUNTIF($C$3:C76,C76)-1</f>
        <v>155</v>
      </c>
      <c r="M76" s="6" t="n">
        <f aca="false">RANK(D76,$D$3:$D$304,0)+COUNTIF($D$3:D76,D76)-1</f>
        <v>169</v>
      </c>
      <c r="N76" s="6" t="n">
        <f aca="false">RANK(E76,$E$3:$E$304,0)+COUNTIF($E$3:E76,E76)-1</f>
        <v>168</v>
      </c>
      <c r="O76" s="6" t="n">
        <f aca="false">RANK(F76,$F$3:$F$304,0)+COUNTIF($F$3:F76,F76)-1</f>
        <v>179</v>
      </c>
      <c r="P76" s="6" t="n">
        <f aca="false">RANK(G76,$G$3:$G$304,0)+COUNTIF($G$3:G76,G76)-1</f>
        <v>90</v>
      </c>
      <c r="Q76" s="6" t="n">
        <f aca="false">RANK(H76,$H$3:$H$304,0)+COUNTIF($H$3:H76,H76)-1</f>
        <v>82</v>
      </c>
    </row>
    <row r="77" customFormat="false" ht="15" hidden="false" customHeight="false" outlineLevel="0" collapsed="false">
      <c r="A77" s="0" t="s">
        <v>379</v>
      </c>
      <c r="B77" s="2" t="n">
        <f aca="false">ROUND(SUMIFS(Monthly_Sold!$H$2:$H$7864,Monthly_Sold!$F$2:$F$7864,$A77,Monthly_Sold!$C$2:$C$7864,B$2),4)</f>
        <v>0</v>
      </c>
      <c r="C77" s="2" t="n">
        <f aca="false">ROUND(SUMIFS(Monthly_Sold!$H$2:$H$7864,Monthly_Sold!$F$2:$F$7864,$A77,Monthly_Sold!$C$2:$C$7864,C$2),4)</f>
        <v>0</v>
      </c>
      <c r="D77" s="2" t="n">
        <f aca="false">ROUND(SUMIFS(Monthly_Sold!$H$2:$H$7864,Monthly_Sold!$F$2:$F$7864,$A77,Monthly_Sold!$C$2:$C$7864,D$2),4)</f>
        <v>0</v>
      </c>
      <c r="E77" s="2" t="n">
        <f aca="false">ROUND(SUMIFS(Monthly_Sold!$H$2:$H$7864,Monthly_Sold!$F$2:$F$7864,$A77,Monthly_Sold!$C$2:$C$7864,E$2),4)</f>
        <v>0</v>
      </c>
      <c r="F77" s="2" t="n">
        <f aca="false">ROUND(SUMIFS(Monthly_Sold!$H$2:$H$7864,Monthly_Sold!$F$2:$F$7864,$A77,Monthly_Sold!$C$2:$C$7864,F$2),4)</f>
        <v>0</v>
      </c>
      <c r="G77" s="2" t="n">
        <f aca="false">ROUND(SUMIFS(Monthly_Sold!$H$2:$H$7864,Monthly_Sold!$F$2:$F$7864,$A77,Monthly_Sold!$C$2:$C$7864,G$2),4)</f>
        <v>73.54</v>
      </c>
      <c r="H77" s="2" t="n">
        <f aca="false">ROUND(SUMIFS(Monthly_Sold!$H$2:$H$7864,Monthly_Sold!$F$2:$F$7864,$A77,Monthly_Sold!$C$2:$C$7864,H$2),4)</f>
        <v>0</v>
      </c>
      <c r="I77" s="2" t="n">
        <f aca="false">ROUND(SUM(B77:H77),4)</f>
        <v>73.54</v>
      </c>
      <c r="J77" s="6" t="n">
        <f aca="false">RANK(I77,$I$3:$I$304,0)+COUNTIF($I$3:I77,I77)-1</f>
        <v>133</v>
      </c>
      <c r="K77" s="6" t="n">
        <f aca="false">RANK(B77,$B$3:$B$304,0)+COUNTIF($B$3:B77,B77)-1</f>
        <v>141</v>
      </c>
      <c r="L77" s="6" t="n">
        <f aca="false">RANK(C77,$C$3:$C$304,0)+COUNTIF($C$3:C77,C77)-1</f>
        <v>156</v>
      </c>
      <c r="M77" s="6" t="n">
        <f aca="false">RANK(D77,$D$3:$D$304,0)+COUNTIF($D$3:D77,D77)-1</f>
        <v>170</v>
      </c>
      <c r="N77" s="6" t="n">
        <f aca="false">RANK(E77,$E$3:$E$304,0)+COUNTIF($E$3:E77,E77)-1</f>
        <v>169</v>
      </c>
      <c r="O77" s="6" t="n">
        <f aca="false">RANK(F77,$F$3:$F$304,0)+COUNTIF($F$3:F77,F77)-1</f>
        <v>180</v>
      </c>
      <c r="P77" s="6" t="n">
        <f aca="false">RANK(G77,$G$3:$G$304,0)+COUNTIF($G$3:G77,G77)-1</f>
        <v>84</v>
      </c>
      <c r="Q77" s="6" t="n">
        <f aca="false">RANK(H77,$H$3:$H$304,0)+COUNTIF($H$3:H77,H77)-1</f>
        <v>208</v>
      </c>
    </row>
    <row r="78" customFormat="false" ht="15" hidden="false" customHeight="false" outlineLevel="0" collapsed="false">
      <c r="A78" s="0" t="s">
        <v>563</v>
      </c>
      <c r="B78" s="2" t="n">
        <f aca="false">ROUND(SUMIFS(Monthly_Sold!$H$2:$H$7864,Monthly_Sold!$F$2:$F$7864,$A78,Monthly_Sold!$C$2:$C$7864,B$2),4)</f>
        <v>0</v>
      </c>
      <c r="C78" s="2" t="n">
        <f aca="false">ROUND(SUMIFS(Monthly_Sold!$H$2:$H$7864,Monthly_Sold!$F$2:$F$7864,$A78,Monthly_Sold!$C$2:$C$7864,C$2),4)</f>
        <v>0</v>
      </c>
      <c r="D78" s="2" t="n">
        <f aca="false">ROUND(SUMIFS(Monthly_Sold!$H$2:$H$7864,Monthly_Sold!$F$2:$F$7864,$A78,Monthly_Sold!$C$2:$C$7864,D$2),4)</f>
        <v>0</v>
      </c>
      <c r="E78" s="2" t="n">
        <f aca="false">ROUND(SUMIFS(Monthly_Sold!$H$2:$H$7864,Monthly_Sold!$F$2:$F$7864,$A78,Monthly_Sold!$C$2:$C$7864,E$2),4)</f>
        <v>0</v>
      </c>
      <c r="F78" s="2" t="n">
        <f aca="false">ROUND(SUMIFS(Monthly_Sold!$H$2:$H$7864,Monthly_Sold!$F$2:$F$7864,$A78,Monthly_Sold!$C$2:$C$7864,F$2),4)</f>
        <v>0</v>
      </c>
      <c r="G78" s="2" t="n">
        <f aca="false">ROUND(SUMIFS(Monthly_Sold!$H$2:$H$7864,Monthly_Sold!$F$2:$F$7864,$A78,Monthly_Sold!$C$2:$C$7864,G$2),4)</f>
        <v>2.33</v>
      </c>
      <c r="H78" s="2" t="n">
        <f aca="false">ROUND(SUMIFS(Monthly_Sold!$H$2:$H$7864,Monthly_Sold!$F$2:$F$7864,$A78,Monthly_Sold!$C$2:$C$7864,H$2),4)</f>
        <v>0</v>
      </c>
      <c r="I78" s="2" t="n">
        <f aca="false">ROUND(SUM(B78:H78),4)</f>
        <v>2.33</v>
      </c>
      <c r="J78" s="6" t="n">
        <f aca="false">RANK(I78,$I$3:$I$304,0)+COUNTIF($I$3:I78,I78)-1</f>
        <v>245</v>
      </c>
      <c r="K78" s="6" t="n">
        <f aca="false">RANK(B78,$B$3:$B$304,0)+COUNTIF($B$3:B78,B78)-1</f>
        <v>142</v>
      </c>
      <c r="L78" s="6" t="n">
        <f aca="false">RANK(C78,$C$3:$C$304,0)+COUNTIF($C$3:C78,C78)-1</f>
        <v>157</v>
      </c>
      <c r="M78" s="6" t="n">
        <f aca="false">RANK(D78,$D$3:$D$304,0)+COUNTIF($D$3:D78,D78)-1</f>
        <v>171</v>
      </c>
      <c r="N78" s="6" t="n">
        <f aca="false">RANK(E78,$E$3:$E$304,0)+COUNTIF($E$3:E78,E78)-1</f>
        <v>170</v>
      </c>
      <c r="O78" s="6" t="n">
        <f aca="false">RANK(F78,$F$3:$F$304,0)+COUNTIF($F$3:F78,F78)-1</f>
        <v>181</v>
      </c>
      <c r="P78" s="6" t="n">
        <f aca="false">RANK(G78,$G$3:$G$304,0)+COUNTIF($G$3:G78,G78)-1</f>
        <v>159</v>
      </c>
      <c r="Q78" s="6" t="n">
        <f aca="false">RANK(H78,$H$3:$H$304,0)+COUNTIF($H$3:H78,H78)-1</f>
        <v>209</v>
      </c>
    </row>
    <row r="79" customFormat="false" ht="15" hidden="false" customHeight="false" outlineLevel="0" collapsed="false">
      <c r="A79" s="0" t="s">
        <v>212</v>
      </c>
      <c r="B79" s="2" t="n">
        <f aca="false">ROUND(SUMIFS(Monthly_Sold!$H$2:$H$7864,Monthly_Sold!$F$2:$F$7864,$A79,Monthly_Sold!$C$2:$C$7864,B$2),4)</f>
        <v>0</v>
      </c>
      <c r="C79" s="2" t="n">
        <f aca="false">ROUND(SUMIFS(Monthly_Sold!$H$2:$H$7864,Monthly_Sold!$F$2:$F$7864,$A79,Monthly_Sold!$C$2:$C$7864,C$2),4)</f>
        <v>0</v>
      </c>
      <c r="D79" s="2" t="n">
        <f aca="false">ROUND(SUMIFS(Monthly_Sold!$H$2:$H$7864,Monthly_Sold!$F$2:$F$7864,$A79,Monthly_Sold!$C$2:$C$7864,D$2),4)</f>
        <v>0</v>
      </c>
      <c r="E79" s="2" t="n">
        <f aca="false">ROUND(SUMIFS(Monthly_Sold!$H$2:$H$7864,Monthly_Sold!$F$2:$F$7864,$A79,Monthly_Sold!$C$2:$C$7864,E$2),4)</f>
        <v>0</v>
      </c>
      <c r="F79" s="2" t="n">
        <f aca="false">ROUND(SUMIFS(Monthly_Sold!$H$2:$H$7864,Monthly_Sold!$F$2:$F$7864,$A79,Monthly_Sold!$C$2:$C$7864,F$2),4)</f>
        <v>0</v>
      </c>
      <c r="G79" s="2" t="n">
        <f aca="false">ROUND(SUMIFS(Monthly_Sold!$H$2:$H$7864,Monthly_Sold!$F$2:$F$7864,$A79,Monthly_Sold!$C$2:$C$7864,G$2),4)</f>
        <v>189.86</v>
      </c>
      <c r="H79" s="2" t="n">
        <f aca="false">ROUND(SUMIFS(Monthly_Sold!$H$2:$H$7864,Monthly_Sold!$F$2:$F$7864,$A79,Monthly_Sold!$C$2:$C$7864,H$2),4)</f>
        <v>422</v>
      </c>
      <c r="I79" s="2" t="n">
        <f aca="false">ROUND(SUM(B79:H79),4)</f>
        <v>611.86</v>
      </c>
      <c r="J79" s="6" t="n">
        <f aca="false">RANK(I79,$I$3:$I$304,0)+COUNTIF($I$3:I79,I79)-1</f>
        <v>76</v>
      </c>
      <c r="K79" s="6" t="n">
        <f aca="false">RANK(B79,$B$3:$B$304,0)+COUNTIF($B$3:B79,B79)-1</f>
        <v>143</v>
      </c>
      <c r="L79" s="6" t="n">
        <f aca="false">RANK(C79,$C$3:$C$304,0)+COUNTIF($C$3:C79,C79)-1</f>
        <v>158</v>
      </c>
      <c r="M79" s="6" t="n">
        <f aca="false">RANK(D79,$D$3:$D$304,0)+COUNTIF($D$3:D79,D79)-1</f>
        <v>172</v>
      </c>
      <c r="N79" s="6" t="n">
        <f aca="false">RANK(E79,$E$3:$E$304,0)+COUNTIF($E$3:E79,E79)-1</f>
        <v>171</v>
      </c>
      <c r="O79" s="6" t="n">
        <f aca="false">RANK(F79,$F$3:$F$304,0)+COUNTIF($F$3:F79,F79)-1</f>
        <v>182</v>
      </c>
      <c r="P79" s="6" t="n">
        <f aca="false">RANK(G79,$G$3:$G$304,0)+COUNTIF($G$3:G79,G79)-1</f>
        <v>52</v>
      </c>
      <c r="Q79" s="6" t="n">
        <f aca="false">RANK(H79,$H$3:$H$304,0)+COUNTIF($H$3:H79,H79)-1</f>
        <v>43</v>
      </c>
    </row>
    <row r="80" customFormat="false" ht="15" hidden="false" customHeight="false" outlineLevel="0" collapsed="false">
      <c r="A80" s="0" t="s">
        <v>540</v>
      </c>
      <c r="B80" s="2" t="n">
        <f aca="false">ROUND(SUMIFS(Monthly_Sold!$H$2:$H$7864,Monthly_Sold!$F$2:$F$7864,$A80,Monthly_Sold!$C$2:$C$7864,B$2),4)</f>
        <v>0</v>
      </c>
      <c r="C80" s="2" t="n">
        <f aca="false">ROUND(SUMIFS(Monthly_Sold!$H$2:$H$7864,Monthly_Sold!$F$2:$F$7864,$A80,Monthly_Sold!$C$2:$C$7864,C$2),4)</f>
        <v>0</v>
      </c>
      <c r="D80" s="2" t="n">
        <f aca="false">ROUND(SUMIFS(Monthly_Sold!$H$2:$H$7864,Monthly_Sold!$F$2:$F$7864,$A80,Monthly_Sold!$C$2:$C$7864,D$2),4)</f>
        <v>0</v>
      </c>
      <c r="E80" s="2" t="n">
        <f aca="false">ROUND(SUMIFS(Monthly_Sold!$H$2:$H$7864,Monthly_Sold!$F$2:$F$7864,$A80,Monthly_Sold!$C$2:$C$7864,E$2),4)</f>
        <v>0</v>
      </c>
      <c r="F80" s="2" t="n">
        <f aca="false">ROUND(SUMIFS(Monthly_Sold!$H$2:$H$7864,Monthly_Sold!$F$2:$F$7864,$A80,Monthly_Sold!$C$2:$C$7864,F$2),4)</f>
        <v>0</v>
      </c>
      <c r="G80" s="2" t="n">
        <f aca="false">ROUND(SUMIFS(Monthly_Sold!$H$2:$H$7864,Monthly_Sold!$F$2:$F$7864,$A80,Monthly_Sold!$C$2:$C$7864,G$2),4)</f>
        <v>5.14</v>
      </c>
      <c r="H80" s="2" t="n">
        <f aca="false">ROUND(SUMIFS(Monthly_Sold!$H$2:$H$7864,Monthly_Sold!$F$2:$F$7864,$A80,Monthly_Sold!$C$2:$C$7864,H$2),4)</f>
        <v>0</v>
      </c>
      <c r="I80" s="2" t="n">
        <f aca="false">ROUND(SUM(B80:H80),4)</f>
        <v>5.14</v>
      </c>
      <c r="J80" s="6" t="n">
        <f aca="false">RANK(I80,$I$3:$I$304,0)+COUNTIF($I$3:I80,I80)-1</f>
        <v>227</v>
      </c>
      <c r="K80" s="6" t="n">
        <f aca="false">RANK(B80,$B$3:$B$304,0)+COUNTIF($B$3:B80,B80)-1</f>
        <v>144</v>
      </c>
      <c r="L80" s="6" t="n">
        <f aca="false">RANK(C80,$C$3:$C$304,0)+COUNTIF($C$3:C80,C80)-1</f>
        <v>159</v>
      </c>
      <c r="M80" s="6" t="n">
        <f aca="false">RANK(D80,$D$3:$D$304,0)+COUNTIF($D$3:D80,D80)-1</f>
        <v>173</v>
      </c>
      <c r="N80" s="6" t="n">
        <f aca="false">RANK(E80,$E$3:$E$304,0)+COUNTIF($E$3:E80,E80)-1</f>
        <v>172</v>
      </c>
      <c r="O80" s="6" t="n">
        <f aca="false">RANK(F80,$F$3:$F$304,0)+COUNTIF($F$3:F80,F80)-1</f>
        <v>183</v>
      </c>
      <c r="P80" s="6" t="n">
        <f aca="false">RANK(G80,$G$3:$G$304,0)+COUNTIF($G$3:G80,G80)-1</f>
        <v>149</v>
      </c>
      <c r="Q80" s="6" t="n">
        <f aca="false">RANK(H80,$H$3:$H$304,0)+COUNTIF($H$3:H80,H80)-1</f>
        <v>210</v>
      </c>
    </row>
    <row r="81" customFormat="false" ht="15" hidden="false" customHeight="false" outlineLevel="0" collapsed="false">
      <c r="A81" s="0" t="s">
        <v>466</v>
      </c>
      <c r="B81" s="2" t="n">
        <f aca="false">ROUND(SUMIFS(Monthly_Sold!$H$2:$H$7864,Monthly_Sold!$F$2:$F$7864,$A81,Monthly_Sold!$C$2:$C$7864,B$2),4)</f>
        <v>0</v>
      </c>
      <c r="C81" s="2" t="n">
        <f aca="false">ROUND(SUMIFS(Monthly_Sold!$H$2:$H$7864,Monthly_Sold!$F$2:$F$7864,$A81,Monthly_Sold!$C$2:$C$7864,C$2),4)</f>
        <v>0</v>
      </c>
      <c r="D81" s="2" t="n">
        <f aca="false">ROUND(SUMIFS(Monthly_Sold!$H$2:$H$7864,Monthly_Sold!$F$2:$F$7864,$A81,Monthly_Sold!$C$2:$C$7864,D$2),4)</f>
        <v>22.43</v>
      </c>
      <c r="E81" s="2" t="n">
        <f aca="false">ROUND(SUMIFS(Monthly_Sold!$H$2:$H$7864,Monthly_Sold!$F$2:$F$7864,$A81,Monthly_Sold!$C$2:$C$7864,E$2),4)</f>
        <v>0</v>
      </c>
      <c r="F81" s="2" t="n">
        <f aca="false">ROUND(SUMIFS(Monthly_Sold!$H$2:$H$7864,Monthly_Sold!$F$2:$F$7864,$A81,Monthly_Sold!$C$2:$C$7864,F$2),4)</f>
        <v>0</v>
      </c>
      <c r="G81" s="2" t="n">
        <f aca="false">ROUND(SUMIFS(Monthly_Sold!$H$2:$H$7864,Monthly_Sold!$F$2:$F$7864,$A81,Monthly_Sold!$C$2:$C$7864,G$2),4)</f>
        <v>0</v>
      </c>
      <c r="H81" s="2" t="n">
        <f aca="false">ROUND(SUMIFS(Monthly_Sold!$H$2:$H$7864,Monthly_Sold!$F$2:$F$7864,$A81,Monthly_Sold!$C$2:$C$7864,H$2),4)</f>
        <v>0</v>
      </c>
      <c r="I81" s="2" t="n">
        <f aca="false">ROUND(SUM(B81:H81),4)</f>
        <v>22.43</v>
      </c>
      <c r="J81" s="6" t="n">
        <f aca="false">RANK(I81,$I$3:$I$304,0)+COUNTIF($I$3:I81,I81)-1</f>
        <v>180</v>
      </c>
      <c r="K81" s="6" t="n">
        <f aca="false">RANK(B81,$B$3:$B$304,0)+COUNTIF($B$3:B81,B81)-1</f>
        <v>145</v>
      </c>
      <c r="L81" s="6" t="n">
        <f aca="false">RANK(C81,$C$3:$C$304,0)+COUNTIF($C$3:C81,C81)-1</f>
        <v>160</v>
      </c>
      <c r="M81" s="6" t="n">
        <f aca="false">RANK(D81,$D$3:$D$304,0)+COUNTIF($D$3:D81,D81)-1</f>
        <v>68</v>
      </c>
      <c r="N81" s="6" t="n">
        <f aca="false">RANK(E81,$E$3:$E$304,0)+COUNTIF($E$3:E81,E81)-1</f>
        <v>173</v>
      </c>
      <c r="O81" s="6" t="n">
        <f aca="false">RANK(F81,$F$3:$F$304,0)+COUNTIF($F$3:F81,F81)-1</f>
        <v>184</v>
      </c>
      <c r="P81" s="6" t="n">
        <f aca="false">RANK(G81,$G$3:$G$304,0)+COUNTIF($G$3:G81,G81)-1</f>
        <v>226</v>
      </c>
      <c r="Q81" s="6" t="n">
        <f aca="false">RANK(H81,$H$3:$H$304,0)+COUNTIF($H$3:H81,H81)-1</f>
        <v>211</v>
      </c>
    </row>
    <row r="82" customFormat="false" ht="15" hidden="false" customHeight="false" outlineLevel="0" collapsed="false">
      <c r="A82" s="0" t="s">
        <v>590</v>
      </c>
      <c r="B82" s="2" t="n">
        <f aca="false">ROUND(SUMIFS(Monthly_Sold!$H$2:$H$7864,Monthly_Sold!$F$2:$F$7864,$A82,Monthly_Sold!$C$2:$C$7864,B$2),4)</f>
        <v>0</v>
      </c>
      <c r="C82" s="2" t="n">
        <f aca="false">ROUND(SUMIFS(Monthly_Sold!$H$2:$H$7864,Monthly_Sold!$F$2:$F$7864,$A82,Monthly_Sold!$C$2:$C$7864,C$2),4)</f>
        <v>0</v>
      </c>
      <c r="D82" s="2" t="n">
        <f aca="false">ROUND(SUMIFS(Monthly_Sold!$H$2:$H$7864,Monthly_Sold!$F$2:$F$7864,$A82,Monthly_Sold!$C$2:$C$7864,D$2),4)</f>
        <v>0.68</v>
      </c>
      <c r="E82" s="2" t="n">
        <f aca="false">ROUND(SUMIFS(Monthly_Sold!$H$2:$H$7864,Monthly_Sold!$F$2:$F$7864,$A82,Monthly_Sold!$C$2:$C$7864,E$2),4)</f>
        <v>0</v>
      </c>
      <c r="F82" s="2" t="n">
        <f aca="false">ROUND(SUMIFS(Monthly_Sold!$H$2:$H$7864,Monthly_Sold!$F$2:$F$7864,$A82,Monthly_Sold!$C$2:$C$7864,F$2),4)</f>
        <v>0</v>
      </c>
      <c r="G82" s="2" t="n">
        <f aca="false">ROUND(SUMIFS(Monthly_Sold!$H$2:$H$7864,Monthly_Sold!$F$2:$F$7864,$A82,Monthly_Sold!$C$2:$C$7864,G$2),4)</f>
        <v>0</v>
      </c>
      <c r="H82" s="2" t="n">
        <f aca="false">ROUND(SUMIFS(Monthly_Sold!$H$2:$H$7864,Monthly_Sold!$F$2:$F$7864,$A82,Monthly_Sold!$C$2:$C$7864,H$2),4)</f>
        <v>0</v>
      </c>
      <c r="I82" s="2" t="n">
        <f aca="false">ROUND(SUM(B82:H82),4)</f>
        <v>0.68</v>
      </c>
      <c r="J82" s="6" t="n">
        <f aca="false">RANK(I82,$I$3:$I$304,0)+COUNTIF($I$3:I82,I82)-1</f>
        <v>267</v>
      </c>
      <c r="K82" s="6" t="n">
        <f aca="false">RANK(B82,$B$3:$B$304,0)+COUNTIF($B$3:B82,B82)-1</f>
        <v>146</v>
      </c>
      <c r="L82" s="6" t="n">
        <f aca="false">RANK(C82,$C$3:$C$304,0)+COUNTIF($C$3:C82,C82)-1</f>
        <v>161</v>
      </c>
      <c r="M82" s="6" t="n">
        <f aca="false">RANK(D82,$D$3:$D$304,0)+COUNTIF($D$3:D82,D82)-1</f>
        <v>93</v>
      </c>
      <c r="N82" s="6" t="n">
        <f aca="false">RANK(E82,$E$3:$E$304,0)+COUNTIF($E$3:E82,E82)-1</f>
        <v>174</v>
      </c>
      <c r="O82" s="6" t="n">
        <f aca="false">RANK(F82,$F$3:$F$304,0)+COUNTIF($F$3:F82,F82)-1</f>
        <v>185</v>
      </c>
      <c r="P82" s="6" t="n">
        <f aca="false">RANK(G82,$G$3:$G$304,0)+COUNTIF($G$3:G82,G82)-1</f>
        <v>227</v>
      </c>
      <c r="Q82" s="6" t="n">
        <f aca="false">RANK(H82,$H$3:$H$304,0)+COUNTIF($H$3:H82,H82)-1</f>
        <v>212</v>
      </c>
    </row>
    <row r="83" customFormat="false" ht="15" hidden="false" customHeight="false" outlineLevel="0" collapsed="false">
      <c r="A83" s="0" t="s">
        <v>531</v>
      </c>
      <c r="B83" s="2" t="n">
        <f aca="false">ROUND(SUMIFS(Monthly_Sold!$H$2:$H$7864,Monthly_Sold!$F$2:$F$7864,$A83,Monthly_Sold!$C$2:$C$7864,B$2),4)</f>
        <v>0</v>
      </c>
      <c r="C83" s="2" t="n">
        <f aca="false">ROUND(SUMIFS(Monthly_Sold!$H$2:$H$7864,Monthly_Sold!$F$2:$F$7864,$A83,Monthly_Sold!$C$2:$C$7864,C$2),4)</f>
        <v>0</v>
      </c>
      <c r="D83" s="2" t="n">
        <f aca="false">ROUND(SUMIFS(Monthly_Sold!$H$2:$H$7864,Monthly_Sold!$F$2:$F$7864,$A83,Monthly_Sold!$C$2:$C$7864,D$2),4)</f>
        <v>0</v>
      </c>
      <c r="E83" s="2" t="n">
        <f aca="false">ROUND(SUMIFS(Monthly_Sold!$H$2:$H$7864,Monthly_Sold!$F$2:$F$7864,$A83,Monthly_Sold!$C$2:$C$7864,E$2),4)</f>
        <v>0</v>
      </c>
      <c r="F83" s="2" t="n">
        <f aca="false">ROUND(SUMIFS(Monthly_Sold!$H$2:$H$7864,Monthly_Sold!$F$2:$F$7864,$A83,Monthly_Sold!$C$2:$C$7864,F$2),4)</f>
        <v>0</v>
      </c>
      <c r="G83" s="2" t="n">
        <f aca="false">ROUND(SUMIFS(Monthly_Sold!$H$2:$H$7864,Monthly_Sold!$F$2:$F$7864,$A83,Monthly_Sold!$C$2:$C$7864,G$2),4)</f>
        <v>6.07</v>
      </c>
      <c r="H83" s="2" t="n">
        <f aca="false">ROUND(SUMIFS(Monthly_Sold!$H$2:$H$7864,Monthly_Sold!$F$2:$F$7864,$A83,Monthly_Sold!$C$2:$C$7864,H$2),4)</f>
        <v>0</v>
      </c>
      <c r="I83" s="2" t="n">
        <f aca="false">ROUND(SUM(B83:H83),4)</f>
        <v>6.07</v>
      </c>
      <c r="J83" s="6" t="n">
        <f aca="false">RANK(I83,$I$3:$I$304,0)+COUNTIF($I$3:I83,I83)-1</f>
        <v>221</v>
      </c>
      <c r="K83" s="6" t="n">
        <f aca="false">RANK(B83,$B$3:$B$304,0)+COUNTIF($B$3:B83,B83)-1</f>
        <v>147</v>
      </c>
      <c r="L83" s="6" t="n">
        <f aca="false">RANK(C83,$C$3:$C$304,0)+COUNTIF($C$3:C83,C83)-1</f>
        <v>162</v>
      </c>
      <c r="M83" s="6" t="n">
        <f aca="false">RANK(D83,$D$3:$D$304,0)+COUNTIF($D$3:D83,D83)-1</f>
        <v>174</v>
      </c>
      <c r="N83" s="6" t="n">
        <f aca="false">RANK(E83,$E$3:$E$304,0)+COUNTIF($E$3:E83,E83)-1</f>
        <v>175</v>
      </c>
      <c r="O83" s="6" t="n">
        <f aca="false">RANK(F83,$F$3:$F$304,0)+COUNTIF($F$3:F83,F83)-1</f>
        <v>186</v>
      </c>
      <c r="P83" s="6" t="n">
        <f aca="false">RANK(G83,$G$3:$G$304,0)+COUNTIF($G$3:G83,G83)-1</f>
        <v>144</v>
      </c>
      <c r="Q83" s="6" t="n">
        <f aca="false">RANK(H83,$H$3:$H$304,0)+COUNTIF($H$3:H83,H83)-1</f>
        <v>213</v>
      </c>
    </row>
    <row r="84" customFormat="false" ht="15" hidden="false" customHeight="false" outlineLevel="0" collapsed="false">
      <c r="A84" s="0" t="s">
        <v>469</v>
      </c>
      <c r="B84" s="2" t="n">
        <f aca="false">ROUND(SUMIFS(Monthly_Sold!$H$2:$H$7864,Monthly_Sold!$F$2:$F$7864,$A84,Monthly_Sold!$C$2:$C$7864,B$2),4)</f>
        <v>0</v>
      </c>
      <c r="C84" s="2" t="n">
        <f aca="false">ROUND(SUMIFS(Monthly_Sold!$H$2:$H$7864,Monthly_Sold!$F$2:$F$7864,$A84,Monthly_Sold!$C$2:$C$7864,C$2),4)</f>
        <v>0</v>
      </c>
      <c r="D84" s="2" t="n">
        <f aca="false">ROUND(SUMIFS(Monthly_Sold!$H$2:$H$7864,Monthly_Sold!$F$2:$F$7864,$A84,Monthly_Sold!$C$2:$C$7864,D$2),4)</f>
        <v>0</v>
      </c>
      <c r="E84" s="2" t="n">
        <f aca="false">ROUND(SUMIFS(Monthly_Sold!$H$2:$H$7864,Monthly_Sold!$F$2:$F$7864,$A84,Monthly_Sold!$C$2:$C$7864,E$2),4)</f>
        <v>0</v>
      </c>
      <c r="F84" s="2" t="n">
        <f aca="false">ROUND(SUMIFS(Monthly_Sold!$H$2:$H$7864,Monthly_Sold!$F$2:$F$7864,$A84,Monthly_Sold!$C$2:$C$7864,F$2),4)</f>
        <v>0</v>
      </c>
      <c r="G84" s="2" t="n">
        <f aca="false">ROUND(SUMIFS(Monthly_Sold!$H$2:$H$7864,Monthly_Sold!$F$2:$F$7864,$A84,Monthly_Sold!$C$2:$C$7864,G$2),4)</f>
        <v>22.06</v>
      </c>
      <c r="H84" s="2" t="n">
        <f aca="false">ROUND(SUMIFS(Monthly_Sold!$H$2:$H$7864,Monthly_Sold!$F$2:$F$7864,$A84,Monthly_Sold!$C$2:$C$7864,H$2),4)</f>
        <v>0</v>
      </c>
      <c r="I84" s="2" t="n">
        <f aca="false">ROUND(SUM(B84:H84),4)</f>
        <v>22.06</v>
      </c>
      <c r="J84" s="6" t="n">
        <f aca="false">RANK(I84,$I$3:$I$304,0)+COUNTIF($I$3:I84,I84)-1</f>
        <v>183</v>
      </c>
      <c r="K84" s="6" t="n">
        <f aca="false">RANK(B84,$B$3:$B$304,0)+COUNTIF($B$3:B84,B84)-1</f>
        <v>148</v>
      </c>
      <c r="L84" s="6" t="n">
        <f aca="false">RANK(C84,$C$3:$C$304,0)+COUNTIF($C$3:C84,C84)-1</f>
        <v>163</v>
      </c>
      <c r="M84" s="6" t="n">
        <f aca="false">RANK(D84,$D$3:$D$304,0)+COUNTIF($D$3:D84,D84)-1</f>
        <v>175</v>
      </c>
      <c r="N84" s="6" t="n">
        <f aca="false">RANK(E84,$E$3:$E$304,0)+COUNTIF($E$3:E84,E84)-1</f>
        <v>176</v>
      </c>
      <c r="O84" s="6" t="n">
        <f aca="false">RANK(F84,$F$3:$F$304,0)+COUNTIF($F$3:F84,F84)-1</f>
        <v>187</v>
      </c>
      <c r="P84" s="6" t="n">
        <f aca="false">RANK(G84,$G$3:$G$304,0)+COUNTIF($G$3:G84,G84)-1</f>
        <v>117</v>
      </c>
      <c r="Q84" s="6" t="n">
        <f aca="false">RANK(H84,$H$3:$H$304,0)+COUNTIF($H$3:H84,H84)-1</f>
        <v>214</v>
      </c>
    </row>
    <row r="85" customFormat="false" ht="15" hidden="false" customHeight="false" outlineLevel="0" collapsed="false">
      <c r="A85" s="0" t="s">
        <v>497</v>
      </c>
      <c r="B85" s="2" t="n">
        <f aca="false">ROUND(SUMIFS(Monthly_Sold!$H$2:$H$7864,Monthly_Sold!$F$2:$F$7864,$A85,Monthly_Sold!$C$2:$C$7864,B$2),4)</f>
        <v>0</v>
      </c>
      <c r="C85" s="2" t="n">
        <f aca="false">ROUND(SUMIFS(Monthly_Sold!$H$2:$H$7864,Monthly_Sold!$F$2:$F$7864,$A85,Monthly_Sold!$C$2:$C$7864,C$2),4)</f>
        <v>0</v>
      </c>
      <c r="D85" s="2" t="n">
        <f aca="false">ROUND(SUMIFS(Monthly_Sold!$H$2:$H$7864,Monthly_Sold!$F$2:$F$7864,$A85,Monthly_Sold!$C$2:$C$7864,D$2),4)</f>
        <v>0.33</v>
      </c>
      <c r="E85" s="2" t="n">
        <f aca="false">ROUND(SUMIFS(Monthly_Sold!$H$2:$H$7864,Monthly_Sold!$F$2:$F$7864,$A85,Monthly_Sold!$C$2:$C$7864,E$2),4)</f>
        <v>14.23</v>
      </c>
      <c r="F85" s="2" t="n">
        <f aca="false">ROUND(SUMIFS(Monthly_Sold!$H$2:$H$7864,Monthly_Sold!$F$2:$F$7864,$A85,Monthly_Sold!$C$2:$C$7864,F$2),4)</f>
        <v>0</v>
      </c>
      <c r="G85" s="2" t="n">
        <f aca="false">ROUND(SUMIFS(Monthly_Sold!$H$2:$H$7864,Monthly_Sold!$F$2:$F$7864,$A85,Monthly_Sold!$C$2:$C$7864,G$2),4)</f>
        <v>0</v>
      </c>
      <c r="H85" s="2" t="n">
        <f aca="false">ROUND(SUMIFS(Monthly_Sold!$H$2:$H$7864,Monthly_Sold!$F$2:$F$7864,$A85,Monthly_Sold!$C$2:$C$7864,H$2),4)</f>
        <v>0</v>
      </c>
      <c r="I85" s="2" t="n">
        <f aca="false">ROUND(SUM(B85:H85),4)</f>
        <v>14.56</v>
      </c>
      <c r="J85" s="6" t="n">
        <f aca="false">RANK(I85,$I$3:$I$304,0)+COUNTIF($I$3:I85,I85)-1</f>
        <v>197</v>
      </c>
      <c r="K85" s="6" t="n">
        <f aca="false">RANK(B85,$B$3:$B$304,0)+COUNTIF($B$3:B85,B85)-1</f>
        <v>149</v>
      </c>
      <c r="L85" s="6" t="n">
        <f aca="false">RANK(C85,$C$3:$C$304,0)+COUNTIF($C$3:C85,C85)-1</f>
        <v>164</v>
      </c>
      <c r="M85" s="6" t="n">
        <f aca="false">RANK(D85,$D$3:$D$304,0)+COUNTIF($D$3:D85,D85)-1</f>
        <v>97</v>
      </c>
      <c r="N85" s="6" t="n">
        <f aca="false">RANK(E85,$E$3:$E$304,0)+COUNTIF($E$3:E85,E85)-1</f>
        <v>81</v>
      </c>
      <c r="O85" s="6" t="n">
        <f aca="false">RANK(F85,$F$3:$F$304,0)+COUNTIF($F$3:F85,F85)-1</f>
        <v>188</v>
      </c>
      <c r="P85" s="6" t="n">
        <f aca="false">RANK(G85,$G$3:$G$304,0)+COUNTIF($G$3:G85,G85)-1</f>
        <v>228</v>
      </c>
      <c r="Q85" s="6" t="n">
        <f aca="false">RANK(H85,$H$3:$H$304,0)+COUNTIF($H$3:H85,H85)-1</f>
        <v>215</v>
      </c>
    </row>
    <row r="86" customFormat="false" ht="15" hidden="false" customHeight="false" outlineLevel="0" collapsed="false">
      <c r="A86" s="0" t="s">
        <v>322</v>
      </c>
      <c r="B86" s="2" t="n">
        <f aca="false">ROUND(SUMIFS(Monthly_Sold!$H$2:$H$7864,Monthly_Sold!$F$2:$F$7864,$A86,Monthly_Sold!$C$2:$C$7864,B$2),4)</f>
        <v>0</v>
      </c>
      <c r="C86" s="2" t="n">
        <f aca="false">ROUND(SUMIFS(Monthly_Sold!$H$2:$H$7864,Monthly_Sold!$F$2:$F$7864,$A86,Monthly_Sold!$C$2:$C$7864,C$2),4)</f>
        <v>0</v>
      </c>
      <c r="D86" s="2" t="n">
        <f aca="false">ROUND(SUMIFS(Monthly_Sold!$H$2:$H$7864,Monthly_Sold!$F$2:$F$7864,$A86,Monthly_Sold!$C$2:$C$7864,D$2),4)</f>
        <v>0</v>
      </c>
      <c r="E86" s="2" t="n">
        <f aca="false">ROUND(SUMIFS(Monthly_Sold!$H$2:$H$7864,Monthly_Sold!$F$2:$F$7864,$A86,Monthly_Sold!$C$2:$C$7864,E$2),4)</f>
        <v>0</v>
      </c>
      <c r="F86" s="2" t="n">
        <f aca="false">ROUND(SUMIFS(Monthly_Sold!$H$2:$H$7864,Monthly_Sold!$F$2:$F$7864,$A86,Monthly_Sold!$C$2:$C$7864,F$2),4)</f>
        <v>19.98</v>
      </c>
      <c r="G86" s="2" t="n">
        <f aca="false">ROUND(SUMIFS(Monthly_Sold!$H$2:$H$7864,Monthly_Sold!$F$2:$F$7864,$A86,Monthly_Sold!$C$2:$C$7864,G$2),4)</f>
        <v>133.65</v>
      </c>
      <c r="H86" s="2" t="n">
        <f aca="false">ROUND(SUMIFS(Monthly_Sold!$H$2:$H$7864,Monthly_Sold!$F$2:$F$7864,$A86,Monthly_Sold!$C$2:$C$7864,H$2),4)</f>
        <v>0</v>
      </c>
      <c r="I86" s="2" t="n">
        <f aca="false">ROUND(SUM(B86:H86),4)</f>
        <v>153.63</v>
      </c>
      <c r="J86" s="6" t="n">
        <f aca="false">RANK(I86,$I$3:$I$304,0)+COUNTIF($I$3:I86,I86)-1</f>
        <v>104</v>
      </c>
      <c r="K86" s="6" t="n">
        <f aca="false">RANK(B86,$B$3:$B$304,0)+COUNTIF($B$3:B86,B86)-1</f>
        <v>150</v>
      </c>
      <c r="L86" s="6" t="n">
        <f aca="false">RANK(C86,$C$3:$C$304,0)+COUNTIF($C$3:C86,C86)-1</f>
        <v>165</v>
      </c>
      <c r="M86" s="6" t="n">
        <f aca="false">RANK(D86,$D$3:$D$304,0)+COUNTIF($D$3:D86,D86)-1</f>
        <v>176</v>
      </c>
      <c r="N86" s="6" t="n">
        <f aca="false">RANK(E86,$E$3:$E$304,0)+COUNTIF($E$3:E86,E86)-1</f>
        <v>177</v>
      </c>
      <c r="O86" s="6" t="n">
        <f aca="false">RANK(F86,$F$3:$F$304,0)+COUNTIF($F$3:F86,F86)-1</f>
        <v>86</v>
      </c>
      <c r="P86" s="6" t="n">
        <f aca="false">RANK(G86,$G$3:$G$304,0)+COUNTIF($G$3:G86,G86)-1</f>
        <v>59</v>
      </c>
      <c r="Q86" s="6" t="n">
        <f aca="false">RANK(H86,$H$3:$H$304,0)+COUNTIF($H$3:H86,H86)-1</f>
        <v>216</v>
      </c>
    </row>
    <row r="87" customFormat="false" ht="15" hidden="false" customHeight="false" outlineLevel="0" collapsed="false">
      <c r="A87" s="0" t="s">
        <v>230</v>
      </c>
      <c r="B87" s="2" t="n">
        <f aca="false">ROUND(SUMIFS(Monthly_Sold!$H$2:$H$7864,Monthly_Sold!$F$2:$F$7864,$A87,Monthly_Sold!$C$2:$C$7864,B$2),4)</f>
        <v>0</v>
      </c>
      <c r="C87" s="2" t="n">
        <f aca="false">ROUND(SUMIFS(Monthly_Sold!$H$2:$H$7864,Monthly_Sold!$F$2:$F$7864,$A87,Monthly_Sold!$C$2:$C$7864,C$2),4)</f>
        <v>0</v>
      </c>
      <c r="D87" s="2" t="n">
        <f aca="false">ROUND(SUMIFS(Monthly_Sold!$H$2:$H$7864,Monthly_Sold!$F$2:$F$7864,$A87,Monthly_Sold!$C$2:$C$7864,D$2),4)</f>
        <v>5.87</v>
      </c>
      <c r="E87" s="2" t="n">
        <f aca="false">ROUND(SUMIFS(Monthly_Sold!$H$2:$H$7864,Monthly_Sold!$F$2:$F$7864,$A87,Monthly_Sold!$C$2:$C$7864,E$2),4)</f>
        <v>19.2</v>
      </c>
      <c r="F87" s="2" t="n">
        <f aca="false">ROUND(SUMIFS(Monthly_Sold!$H$2:$H$7864,Monthly_Sold!$F$2:$F$7864,$A87,Monthly_Sold!$C$2:$C$7864,F$2),4)</f>
        <v>270.77</v>
      </c>
      <c r="G87" s="2" t="n">
        <f aca="false">ROUND(SUMIFS(Monthly_Sold!$H$2:$H$7864,Monthly_Sold!$F$2:$F$7864,$A87,Monthly_Sold!$C$2:$C$7864,G$2),4)</f>
        <v>168.17</v>
      </c>
      <c r="H87" s="2" t="n">
        <f aca="false">ROUND(SUMIFS(Monthly_Sold!$H$2:$H$7864,Monthly_Sold!$F$2:$F$7864,$A87,Monthly_Sold!$C$2:$C$7864,H$2),4)</f>
        <v>0</v>
      </c>
      <c r="I87" s="2" t="n">
        <f aca="false">ROUND(SUM(B87:H87),4)</f>
        <v>464.01</v>
      </c>
      <c r="J87" s="6" t="n">
        <f aca="false">RANK(I87,$I$3:$I$304,0)+COUNTIF($I$3:I87,I87)-1</f>
        <v>86</v>
      </c>
      <c r="K87" s="6" t="n">
        <f aca="false">RANK(B87,$B$3:$B$304,0)+COUNTIF($B$3:B87,B87)-1</f>
        <v>151</v>
      </c>
      <c r="L87" s="6" t="n">
        <f aca="false">RANK(C87,$C$3:$C$304,0)+COUNTIF($C$3:C87,C87)-1</f>
        <v>166</v>
      </c>
      <c r="M87" s="6" t="n">
        <f aca="false">RANK(D87,$D$3:$D$304,0)+COUNTIF($D$3:D87,D87)-1</f>
        <v>85</v>
      </c>
      <c r="N87" s="6" t="n">
        <f aca="false">RANK(E87,$E$3:$E$304,0)+COUNTIF($E$3:E87,E87)-1</f>
        <v>78</v>
      </c>
      <c r="O87" s="6" t="n">
        <f aca="false">RANK(F87,$F$3:$F$304,0)+COUNTIF($F$3:F87,F87)-1</f>
        <v>39</v>
      </c>
      <c r="P87" s="6" t="n">
        <f aca="false">RANK(G87,$G$3:$G$304,0)+COUNTIF($G$3:G87,G87)-1</f>
        <v>53</v>
      </c>
      <c r="Q87" s="6" t="n">
        <f aca="false">RANK(H87,$H$3:$H$304,0)+COUNTIF($H$3:H87,H87)-1</f>
        <v>217</v>
      </c>
    </row>
    <row r="88" customFormat="false" ht="15" hidden="false" customHeight="false" outlineLevel="0" collapsed="false">
      <c r="A88" s="0" t="s">
        <v>451</v>
      </c>
      <c r="B88" s="2" t="n">
        <f aca="false">ROUND(SUMIFS(Monthly_Sold!$H$2:$H$7864,Monthly_Sold!$F$2:$F$7864,$A88,Monthly_Sold!$C$2:$C$7864,B$2),4)</f>
        <v>0</v>
      </c>
      <c r="C88" s="2" t="n">
        <f aca="false">ROUND(SUMIFS(Monthly_Sold!$H$2:$H$7864,Monthly_Sold!$F$2:$F$7864,$A88,Monthly_Sold!$C$2:$C$7864,C$2),4)</f>
        <v>0</v>
      </c>
      <c r="D88" s="2" t="n">
        <f aca="false">ROUND(SUMIFS(Monthly_Sold!$H$2:$H$7864,Monthly_Sold!$F$2:$F$7864,$A88,Monthly_Sold!$C$2:$C$7864,D$2),4)</f>
        <v>0</v>
      </c>
      <c r="E88" s="2" t="n">
        <f aca="false">ROUND(SUMIFS(Monthly_Sold!$H$2:$H$7864,Monthly_Sold!$F$2:$F$7864,$A88,Monthly_Sold!$C$2:$C$7864,E$2),4)</f>
        <v>0</v>
      </c>
      <c r="F88" s="2" t="n">
        <f aca="false">ROUND(SUMIFS(Monthly_Sold!$H$2:$H$7864,Monthly_Sold!$F$2:$F$7864,$A88,Monthly_Sold!$C$2:$C$7864,F$2),4)</f>
        <v>3.8</v>
      </c>
      <c r="G88" s="2" t="n">
        <f aca="false">ROUND(SUMIFS(Monthly_Sold!$H$2:$H$7864,Monthly_Sold!$F$2:$F$7864,$A88,Monthly_Sold!$C$2:$C$7864,G$2),4)</f>
        <v>26.07</v>
      </c>
      <c r="H88" s="2" t="n">
        <f aca="false">ROUND(SUMIFS(Monthly_Sold!$H$2:$H$7864,Monthly_Sold!$F$2:$F$7864,$A88,Monthly_Sold!$C$2:$C$7864,H$2),4)</f>
        <v>0</v>
      </c>
      <c r="I88" s="2" t="n">
        <f aca="false">ROUND(SUM(B88:H88),4)</f>
        <v>29.87</v>
      </c>
      <c r="J88" s="6" t="n">
        <f aca="false">RANK(I88,$I$3:$I$304,0)+COUNTIF($I$3:I88,I88)-1</f>
        <v>171</v>
      </c>
      <c r="K88" s="6" t="n">
        <f aca="false">RANK(B88,$B$3:$B$304,0)+COUNTIF($B$3:B88,B88)-1</f>
        <v>152</v>
      </c>
      <c r="L88" s="6" t="n">
        <f aca="false">RANK(C88,$C$3:$C$304,0)+COUNTIF($C$3:C88,C88)-1</f>
        <v>167</v>
      </c>
      <c r="M88" s="6" t="n">
        <f aca="false">RANK(D88,$D$3:$D$304,0)+COUNTIF($D$3:D88,D88)-1</f>
        <v>177</v>
      </c>
      <c r="N88" s="6" t="n">
        <f aca="false">RANK(E88,$E$3:$E$304,0)+COUNTIF($E$3:E88,E88)-1</f>
        <v>178</v>
      </c>
      <c r="O88" s="6" t="n">
        <f aca="false">RANK(F88,$F$3:$F$304,0)+COUNTIF($F$3:F88,F88)-1</f>
        <v>101</v>
      </c>
      <c r="P88" s="6" t="n">
        <f aca="false">RANK(G88,$G$3:$G$304,0)+COUNTIF($G$3:G88,G88)-1</f>
        <v>111</v>
      </c>
      <c r="Q88" s="6" t="n">
        <f aca="false">RANK(H88,$H$3:$H$304,0)+COUNTIF($H$3:H88,H88)-1</f>
        <v>218</v>
      </c>
    </row>
    <row r="89" customFormat="false" ht="15" hidden="false" customHeight="false" outlineLevel="0" collapsed="false">
      <c r="A89" s="0" t="s">
        <v>267</v>
      </c>
      <c r="B89" s="2" t="n">
        <f aca="false">ROUND(SUMIFS(Monthly_Sold!$H$2:$H$7864,Monthly_Sold!$F$2:$F$7864,$A89,Monthly_Sold!$C$2:$C$7864,B$2),4)</f>
        <v>0</v>
      </c>
      <c r="C89" s="2" t="n">
        <f aca="false">ROUND(SUMIFS(Monthly_Sold!$H$2:$H$7864,Monthly_Sold!$F$2:$F$7864,$A89,Monthly_Sold!$C$2:$C$7864,C$2),4)</f>
        <v>0</v>
      </c>
      <c r="D89" s="2" t="n">
        <f aca="false">ROUND(SUMIFS(Monthly_Sold!$H$2:$H$7864,Monthly_Sold!$F$2:$F$7864,$A89,Monthly_Sold!$C$2:$C$7864,D$2),4)</f>
        <v>0</v>
      </c>
      <c r="E89" s="2" t="n">
        <f aca="false">ROUND(SUMIFS(Monthly_Sold!$H$2:$H$7864,Monthly_Sold!$F$2:$F$7864,$A89,Monthly_Sold!$C$2:$C$7864,E$2),4)</f>
        <v>0</v>
      </c>
      <c r="F89" s="2" t="n">
        <f aca="false">ROUND(SUMIFS(Monthly_Sold!$H$2:$H$7864,Monthly_Sold!$F$2:$F$7864,$A89,Monthly_Sold!$C$2:$C$7864,F$2),4)</f>
        <v>30.79</v>
      </c>
      <c r="G89" s="2" t="n">
        <f aca="false">ROUND(SUMIFS(Monthly_Sold!$H$2:$H$7864,Monthly_Sold!$F$2:$F$7864,$A89,Monthly_Sold!$C$2:$C$7864,G$2),4)</f>
        <v>254.2</v>
      </c>
      <c r="H89" s="2" t="n">
        <f aca="false">ROUND(SUMIFS(Monthly_Sold!$H$2:$H$7864,Monthly_Sold!$F$2:$F$7864,$A89,Monthly_Sold!$C$2:$C$7864,H$2),4)</f>
        <v>187.76</v>
      </c>
      <c r="I89" s="2" t="n">
        <f aca="false">ROUND(SUM(B89:H89),4)</f>
        <v>472.75</v>
      </c>
      <c r="J89" s="6" t="n">
        <f aca="false">RANK(I89,$I$3:$I$304,0)+COUNTIF($I$3:I89,I89)-1</f>
        <v>85</v>
      </c>
      <c r="K89" s="6" t="n">
        <f aca="false">RANK(B89,$B$3:$B$304,0)+COUNTIF($B$3:B89,B89)-1</f>
        <v>153</v>
      </c>
      <c r="L89" s="6" t="n">
        <f aca="false">RANK(C89,$C$3:$C$304,0)+COUNTIF($C$3:C89,C89)-1</f>
        <v>168</v>
      </c>
      <c r="M89" s="6" t="n">
        <f aca="false">RANK(D89,$D$3:$D$304,0)+COUNTIF($D$3:D89,D89)-1</f>
        <v>178</v>
      </c>
      <c r="N89" s="6" t="n">
        <f aca="false">RANK(E89,$E$3:$E$304,0)+COUNTIF($E$3:E89,E89)-1</f>
        <v>179</v>
      </c>
      <c r="O89" s="6" t="n">
        <f aca="false">RANK(F89,$F$3:$F$304,0)+COUNTIF($F$3:F89,F89)-1</f>
        <v>82</v>
      </c>
      <c r="P89" s="6" t="n">
        <f aca="false">RANK(G89,$G$3:$G$304,0)+COUNTIF($G$3:G89,G89)-1</f>
        <v>44</v>
      </c>
      <c r="Q89" s="6" t="n">
        <f aca="false">RANK(H89,$H$3:$H$304,0)+COUNTIF($H$3:H89,H89)-1</f>
        <v>65</v>
      </c>
    </row>
    <row r="90" customFormat="false" ht="15" hidden="false" customHeight="false" outlineLevel="0" collapsed="false">
      <c r="A90" s="0" t="s">
        <v>204</v>
      </c>
      <c r="B90" s="2" t="n">
        <f aca="false">ROUND(SUMIFS(Monthly_Sold!$H$2:$H$7864,Monthly_Sold!$F$2:$F$7864,$A90,Monthly_Sold!$C$2:$C$7864,B$2),4)</f>
        <v>1.63</v>
      </c>
      <c r="C90" s="2" t="n">
        <f aca="false">ROUND(SUMIFS(Monthly_Sold!$H$2:$H$7864,Monthly_Sold!$F$2:$F$7864,$A90,Monthly_Sold!$C$2:$C$7864,C$2),4)</f>
        <v>119.15</v>
      </c>
      <c r="D90" s="2" t="n">
        <f aca="false">ROUND(SUMIFS(Monthly_Sold!$H$2:$H$7864,Monthly_Sold!$F$2:$F$7864,$A90,Monthly_Sold!$C$2:$C$7864,D$2),4)</f>
        <v>287.73</v>
      </c>
      <c r="E90" s="2" t="n">
        <f aca="false">ROUND(SUMIFS(Monthly_Sold!$H$2:$H$7864,Monthly_Sold!$F$2:$F$7864,$A90,Monthly_Sold!$C$2:$C$7864,E$2),4)</f>
        <v>163.66</v>
      </c>
      <c r="F90" s="2" t="n">
        <f aca="false">ROUND(SUMIFS(Monthly_Sold!$H$2:$H$7864,Monthly_Sold!$F$2:$F$7864,$A90,Monthly_Sold!$C$2:$C$7864,F$2),4)</f>
        <v>97.2</v>
      </c>
      <c r="G90" s="2" t="n">
        <f aca="false">ROUND(SUMIFS(Monthly_Sold!$H$2:$H$7864,Monthly_Sold!$F$2:$F$7864,$A90,Monthly_Sold!$C$2:$C$7864,G$2),4)</f>
        <v>0</v>
      </c>
      <c r="H90" s="2" t="n">
        <f aca="false">ROUND(SUMIFS(Monthly_Sold!$H$2:$H$7864,Monthly_Sold!$F$2:$F$7864,$A90,Monthly_Sold!$C$2:$C$7864,H$2),4)</f>
        <v>0</v>
      </c>
      <c r="I90" s="2" t="n">
        <f aca="false">ROUND(SUM(B90:H90),4)</f>
        <v>669.37</v>
      </c>
      <c r="J90" s="6" t="n">
        <f aca="false">RANK(I90,$I$3:$I$304,0)+COUNTIF($I$3:I90,I90)-1</f>
        <v>70</v>
      </c>
      <c r="K90" s="6" t="n">
        <f aca="false">RANK(B90,$B$3:$B$304,0)+COUNTIF($B$3:B90,B90)-1</f>
        <v>65</v>
      </c>
      <c r="L90" s="6" t="n">
        <f aca="false">RANK(C90,$C$3:$C$304,0)+COUNTIF($C$3:C90,C90)-1</f>
        <v>60</v>
      </c>
      <c r="M90" s="6" t="n">
        <f aca="false">RANK(D90,$D$3:$D$304,0)+COUNTIF($D$3:D90,D90)-1</f>
        <v>40</v>
      </c>
      <c r="N90" s="6" t="n">
        <f aca="false">RANK(E90,$E$3:$E$304,0)+COUNTIF($E$3:E90,E90)-1</f>
        <v>46</v>
      </c>
      <c r="O90" s="6" t="n">
        <f aca="false">RANK(F90,$F$3:$F$304,0)+COUNTIF($F$3:F90,F90)-1</f>
        <v>59</v>
      </c>
      <c r="P90" s="6" t="n">
        <f aca="false">RANK(G90,$G$3:$G$304,0)+COUNTIF($G$3:G90,G90)-1</f>
        <v>229</v>
      </c>
      <c r="Q90" s="6" t="n">
        <f aca="false">RANK(H90,$H$3:$H$304,0)+COUNTIF($H$3:H90,H90)-1</f>
        <v>219</v>
      </c>
    </row>
    <row r="91" customFormat="false" ht="15" hidden="false" customHeight="false" outlineLevel="0" collapsed="false">
      <c r="A91" s="0" t="s">
        <v>584</v>
      </c>
      <c r="B91" s="2" t="n">
        <f aca="false">ROUND(SUMIFS(Monthly_Sold!$H$2:$H$7864,Monthly_Sold!$F$2:$F$7864,$A91,Monthly_Sold!$C$2:$C$7864,B$2),4)</f>
        <v>0</v>
      </c>
      <c r="C91" s="2" t="n">
        <f aca="false">ROUND(SUMIFS(Monthly_Sold!$H$2:$H$7864,Monthly_Sold!$F$2:$F$7864,$A91,Monthly_Sold!$C$2:$C$7864,C$2),4)</f>
        <v>0</v>
      </c>
      <c r="D91" s="2" t="n">
        <f aca="false">ROUND(SUMIFS(Monthly_Sold!$H$2:$H$7864,Monthly_Sold!$F$2:$F$7864,$A91,Monthly_Sold!$C$2:$C$7864,D$2),4)</f>
        <v>1.02</v>
      </c>
      <c r="E91" s="2" t="n">
        <f aca="false">ROUND(SUMIFS(Monthly_Sold!$H$2:$H$7864,Monthly_Sold!$F$2:$F$7864,$A91,Monthly_Sold!$C$2:$C$7864,E$2),4)</f>
        <v>0</v>
      </c>
      <c r="F91" s="2" t="n">
        <f aca="false">ROUND(SUMIFS(Monthly_Sold!$H$2:$H$7864,Monthly_Sold!$F$2:$F$7864,$A91,Monthly_Sold!$C$2:$C$7864,F$2),4)</f>
        <v>0</v>
      </c>
      <c r="G91" s="2" t="n">
        <f aca="false">ROUND(SUMIFS(Monthly_Sold!$H$2:$H$7864,Monthly_Sold!$F$2:$F$7864,$A91,Monthly_Sold!$C$2:$C$7864,G$2),4)</f>
        <v>0</v>
      </c>
      <c r="H91" s="2" t="n">
        <f aca="false">ROUND(SUMIFS(Monthly_Sold!$H$2:$H$7864,Monthly_Sold!$F$2:$F$7864,$A91,Monthly_Sold!$C$2:$C$7864,H$2),4)</f>
        <v>0</v>
      </c>
      <c r="I91" s="2" t="n">
        <f aca="false">ROUND(SUM(B91:H91),4)</f>
        <v>1.02</v>
      </c>
      <c r="J91" s="6" t="n">
        <f aca="false">RANK(I91,$I$3:$I$304,0)+COUNTIF($I$3:I91,I91)-1</f>
        <v>261</v>
      </c>
      <c r="K91" s="6" t="n">
        <f aca="false">RANK(B91,$B$3:$B$304,0)+COUNTIF($B$3:B91,B91)-1</f>
        <v>154</v>
      </c>
      <c r="L91" s="6" t="n">
        <f aca="false">RANK(C91,$C$3:$C$304,0)+COUNTIF($C$3:C91,C91)-1</f>
        <v>169</v>
      </c>
      <c r="M91" s="6" t="n">
        <f aca="false">RANK(D91,$D$3:$D$304,0)+COUNTIF($D$3:D91,D91)-1</f>
        <v>90</v>
      </c>
      <c r="N91" s="6" t="n">
        <f aca="false">RANK(E91,$E$3:$E$304,0)+COUNTIF($E$3:E91,E91)-1</f>
        <v>180</v>
      </c>
      <c r="O91" s="6" t="n">
        <f aca="false">RANK(F91,$F$3:$F$304,0)+COUNTIF($F$3:F91,F91)-1</f>
        <v>189</v>
      </c>
      <c r="P91" s="6" t="n">
        <f aca="false">RANK(G91,$G$3:$G$304,0)+COUNTIF($G$3:G91,G91)-1</f>
        <v>230</v>
      </c>
      <c r="Q91" s="6" t="n">
        <f aca="false">RANK(H91,$H$3:$H$304,0)+COUNTIF($H$3:H91,H91)-1</f>
        <v>220</v>
      </c>
    </row>
    <row r="92" customFormat="false" ht="15" hidden="false" customHeight="false" outlineLevel="0" collapsed="false">
      <c r="A92" s="0" t="s">
        <v>465</v>
      </c>
      <c r="B92" s="2" t="n">
        <f aca="false">ROUND(SUMIFS(Monthly_Sold!$H$2:$H$7864,Monthly_Sold!$F$2:$F$7864,$A92,Monthly_Sold!$C$2:$C$7864,B$2),4)</f>
        <v>0</v>
      </c>
      <c r="C92" s="2" t="n">
        <f aca="false">ROUND(SUMIFS(Monthly_Sold!$H$2:$H$7864,Monthly_Sold!$F$2:$F$7864,$A92,Monthly_Sold!$C$2:$C$7864,C$2),4)</f>
        <v>0</v>
      </c>
      <c r="D92" s="2" t="n">
        <f aca="false">ROUND(SUMIFS(Monthly_Sold!$H$2:$H$7864,Monthly_Sold!$F$2:$F$7864,$A92,Monthly_Sold!$C$2:$C$7864,D$2),4)</f>
        <v>6.02</v>
      </c>
      <c r="E92" s="2" t="n">
        <f aca="false">ROUND(SUMIFS(Monthly_Sold!$H$2:$H$7864,Monthly_Sold!$F$2:$F$7864,$A92,Monthly_Sold!$C$2:$C$7864,E$2),4)</f>
        <v>16.59</v>
      </c>
      <c r="F92" s="2" t="n">
        <f aca="false">ROUND(SUMIFS(Monthly_Sold!$H$2:$H$7864,Monthly_Sold!$F$2:$F$7864,$A92,Monthly_Sold!$C$2:$C$7864,F$2),4)</f>
        <v>0</v>
      </c>
      <c r="G92" s="2" t="n">
        <f aca="false">ROUND(SUMIFS(Monthly_Sold!$H$2:$H$7864,Monthly_Sold!$F$2:$F$7864,$A92,Monthly_Sold!$C$2:$C$7864,G$2),4)</f>
        <v>0</v>
      </c>
      <c r="H92" s="2" t="n">
        <f aca="false">ROUND(SUMIFS(Monthly_Sold!$H$2:$H$7864,Monthly_Sold!$F$2:$F$7864,$A92,Monthly_Sold!$C$2:$C$7864,H$2),4)</f>
        <v>0</v>
      </c>
      <c r="I92" s="2" t="n">
        <f aca="false">ROUND(SUM(B92:H92),4)</f>
        <v>22.61</v>
      </c>
      <c r="J92" s="6" t="n">
        <f aca="false">RANK(I92,$I$3:$I$304,0)+COUNTIF($I$3:I92,I92)-1</f>
        <v>179</v>
      </c>
      <c r="K92" s="6" t="n">
        <f aca="false">RANK(B92,$B$3:$B$304,0)+COUNTIF($B$3:B92,B92)-1</f>
        <v>155</v>
      </c>
      <c r="L92" s="6" t="n">
        <f aca="false">RANK(C92,$C$3:$C$304,0)+COUNTIF($C$3:C92,C92)-1</f>
        <v>170</v>
      </c>
      <c r="M92" s="6" t="n">
        <f aca="false">RANK(D92,$D$3:$D$304,0)+COUNTIF($D$3:D92,D92)-1</f>
        <v>83</v>
      </c>
      <c r="N92" s="6" t="n">
        <f aca="false">RANK(E92,$E$3:$E$304,0)+COUNTIF($E$3:E92,E92)-1</f>
        <v>80</v>
      </c>
      <c r="O92" s="6" t="n">
        <f aca="false">RANK(F92,$F$3:$F$304,0)+COUNTIF($F$3:F92,F92)-1</f>
        <v>190</v>
      </c>
      <c r="P92" s="6" t="n">
        <f aca="false">RANK(G92,$G$3:$G$304,0)+COUNTIF($G$3:G92,G92)-1</f>
        <v>231</v>
      </c>
      <c r="Q92" s="6" t="n">
        <f aca="false">RANK(H92,$H$3:$H$304,0)+COUNTIF($H$3:H92,H92)-1</f>
        <v>221</v>
      </c>
    </row>
    <row r="93" customFormat="false" ht="15" hidden="false" customHeight="false" outlineLevel="0" collapsed="false">
      <c r="A93" s="0" t="s">
        <v>587</v>
      </c>
      <c r="B93" s="2" t="n">
        <f aca="false">ROUND(SUMIFS(Monthly_Sold!$H$2:$H$7864,Monthly_Sold!$F$2:$F$7864,$A93,Monthly_Sold!$C$2:$C$7864,B$2),4)</f>
        <v>0</v>
      </c>
      <c r="C93" s="2" t="n">
        <f aca="false">ROUND(SUMIFS(Monthly_Sold!$H$2:$H$7864,Monthly_Sold!$F$2:$F$7864,$A93,Monthly_Sold!$C$2:$C$7864,C$2),4)</f>
        <v>0</v>
      </c>
      <c r="D93" s="2" t="n">
        <f aca="false">ROUND(SUMIFS(Monthly_Sold!$H$2:$H$7864,Monthly_Sold!$F$2:$F$7864,$A93,Monthly_Sold!$C$2:$C$7864,D$2),4)</f>
        <v>0.94</v>
      </c>
      <c r="E93" s="2" t="n">
        <f aca="false">ROUND(SUMIFS(Monthly_Sold!$H$2:$H$7864,Monthly_Sold!$F$2:$F$7864,$A93,Monthly_Sold!$C$2:$C$7864,E$2),4)</f>
        <v>0</v>
      </c>
      <c r="F93" s="2" t="n">
        <f aca="false">ROUND(SUMIFS(Monthly_Sold!$H$2:$H$7864,Monthly_Sold!$F$2:$F$7864,$A93,Monthly_Sold!$C$2:$C$7864,F$2),4)</f>
        <v>0</v>
      </c>
      <c r="G93" s="2" t="n">
        <f aca="false">ROUND(SUMIFS(Monthly_Sold!$H$2:$H$7864,Monthly_Sold!$F$2:$F$7864,$A93,Monthly_Sold!$C$2:$C$7864,G$2),4)</f>
        <v>0</v>
      </c>
      <c r="H93" s="2" t="n">
        <f aca="false">ROUND(SUMIFS(Monthly_Sold!$H$2:$H$7864,Monthly_Sold!$F$2:$F$7864,$A93,Monthly_Sold!$C$2:$C$7864,H$2),4)</f>
        <v>0</v>
      </c>
      <c r="I93" s="2" t="n">
        <f aca="false">ROUND(SUM(B93:H93),4)</f>
        <v>0.94</v>
      </c>
      <c r="J93" s="6" t="n">
        <f aca="false">RANK(I93,$I$3:$I$304,0)+COUNTIF($I$3:I93,I93)-1</f>
        <v>264</v>
      </c>
      <c r="K93" s="6" t="n">
        <f aca="false">RANK(B93,$B$3:$B$304,0)+COUNTIF($B$3:B93,B93)-1</f>
        <v>156</v>
      </c>
      <c r="L93" s="6" t="n">
        <f aca="false">RANK(C93,$C$3:$C$304,0)+COUNTIF($C$3:C93,C93)-1</f>
        <v>171</v>
      </c>
      <c r="M93" s="6" t="n">
        <f aca="false">RANK(D93,$D$3:$D$304,0)+COUNTIF($D$3:D93,D93)-1</f>
        <v>91</v>
      </c>
      <c r="N93" s="6" t="n">
        <f aca="false">RANK(E93,$E$3:$E$304,0)+COUNTIF($E$3:E93,E93)-1</f>
        <v>181</v>
      </c>
      <c r="O93" s="6" t="n">
        <f aca="false">RANK(F93,$F$3:$F$304,0)+COUNTIF($F$3:F93,F93)-1</f>
        <v>191</v>
      </c>
      <c r="P93" s="6" t="n">
        <f aca="false">RANK(G93,$G$3:$G$304,0)+COUNTIF($G$3:G93,G93)-1</f>
        <v>232</v>
      </c>
      <c r="Q93" s="6" t="n">
        <f aca="false">RANK(H93,$H$3:$H$304,0)+COUNTIF($H$3:H93,H93)-1</f>
        <v>222</v>
      </c>
    </row>
    <row r="94" customFormat="false" ht="15" hidden="false" customHeight="false" outlineLevel="0" collapsed="false">
      <c r="A94" s="0" t="s">
        <v>415</v>
      </c>
      <c r="B94" s="2" t="n">
        <f aca="false">ROUND(SUMIFS(Monthly_Sold!$H$2:$H$7864,Monthly_Sold!$F$2:$F$7864,$A94,Monthly_Sold!$C$2:$C$7864,B$2),4)</f>
        <v>0</v>
      </c>
      <c r="C94" s="2" t="n">
        <f aca="false">ROUND(SUMIFS(Monthly_Sold!$H$2:$H$7864,Monthly_Sold!$F$2:$F$7864,$A94,Monthly_Sold!$C$2:$C$7864,C$2),4)</f>
        <v>0</v>
      </c>
      <c r="D94" s="2" t="n">
        <f aca="false">ROUND(SUMIFS(Monthly_Sold!$H$2:$H$7864,Monthly_Sold!$F$2:$F$7864,$A94,Monthly_Sold!$C$2:$C$7864,D$2),4)</f>
        <v>18.53</v>
      </c>
      <c r="E94" s="2" t="n">
        <f aca="false">ROUND(SUMIFS(Monthly_Sold!$H$2:$H$7864,Monthly_Sold!$F$2:$F$7864,$A94,Monthly_Sold!$C$2:$C$7864,E$2),4)</f>
        <v>31.2</v>
      </c>
      <c r="F94" s="2" t="n">
        <f aca="false">ROUND(SUMIFS(Monthly_Sold!$H$2:$H$7864,Monthly_Sold!$F$2:$F$7864,$A94,Monthly_Sold!$C$2:$C$7864,F$2),4)</f>
        <v>0</v>
      </c>
      <c r="G94" s="2" t="n">
        <f aca="false">ROUND(SUMIFS(Monthly_Sold!$H$2:$H$7864,Monthly_Sold!$F$2:$F$7864,$A94,Monthly_Sold!$C$2:$C$7864,G$2),4)</f>
        <v>0</v>
      </c>
      <c r="H94" s="2" t="n">
        <f aca="false">ROUND(SUMIFS(Monthly_Sold!$H$2:$H$7864,Monthly_Sold!$F$2:$F$7864,$A94,Monthly_Sold!$C$2:$C$7864,H$2),4)</f>
        <v>0</v>
      </c>
      <c r="I94" s="2" t="n">
        <f aca="false">ROUND(SUM(B94:H94),4)</f>
        <v>49.73</v>
      </c>
      <c r="J94" s="6" t="n">
        <f aca="false">RANK(I94,$I$3:$I$304,0)+COUNTIF($I$3:I94,I94)-1</f>
        <v>149</v>
      </c>
      <c r="K94" s="6" t="n">
        <f aca="false">RANK(B94,$B$3:$B$304,0)+COUNTIF($B$3:B94,B94)-1</f>
        <v>157</v>
      </c>
      <c r="L94" s="6" t="n">
        <f aca="false">RANK(C94,$C$3:$C$304,0)+COUNTIF($C$3:C94,C94)-1</f>
        <v>172</v>
      </c>
      <c r="M94" s="6" t="n">
        <f aca="false">RANK(D94,$D$3:$D$304,0)+COUNTIF($D$3:D94,D94)-1</f>
        <v>74</v>
      </c>
      <c r="N94" s="6" t="n">
        <f aca="false">RANK(E94,$E$3:$E$304,0)+COUNTIF($E$3:E94,E94)-1</f>
        <v>69</v>
      </c>
      <c r="O94" s="6" t="n">
        <f aca="false">RANK(F94,$F$3:$F$304,0)+COUNTIF($F$3:F94,F94)-1</f>
        <v>192</v>
      </c>
      <c r="P94" s="6" t="n">
        <f aca="false">RANK(G94,$G$3:$G$304,0)+COUNTIF($G$3:G94,G94)-1</f>
        <v>233</v>
      </c>
      <c r="Q94" s="6" t="n">
        <f aca="false">RANK(H94,$H$3:$H$304,0)+COUNTIF($H$3:H94,H94)-1</f>
        <v>223</v>
      </c>
    </row>
    <row r="95" customFormat="false" ht="15" hidden="false" customHeight="false" outlineLevel="0" collapsed="false">
      <c r="A95" s="0" t="s">
        <v>396</v>
      </c>
      <c r="B95" s="2" t="n">
        <f aca="false">ROUND(SUMIFS(Monthly_Sold!$H$2:$H$7864,Monthly_Sold!$F$2:$F$7864,$A95,Monthly_Sold!$C$2:$C$7864,B$2),4)</f>
        <v>0</v>
      </c>
      <c r="C95" s="2" t="n">
        <f aca="false">ROUND(SUMIFS(Monthly_Sold!$H$2:$H$7864,Monthly_Sold!$F$2:$F$7864,$A95,Monthly_Sold!$C$2:$C$7864,C$2),4)</f>
        <v>0</v>
      </c>
      <c r="D95" s="2" t="n">
        <f aca="false">ROUND(SUMIFS(Monthly_Sold!$H$2:$H$7864,Monthly_Sold!$F$2:$F$7864,$A95,Monthly_Sold!$C$2:$C$7864,D$2),4)</f>
        <v>7.15</v>
      </c>
      <c r="E95" s="2" t="n">
        <f aca="false">ROUND(SUMIFS(Monthly_Sold!$H$2:$H$7864,Monthly_Sold!$F$2:$F$7864,$A95,Monthly_Sold!$C$2:$C$7864,E$2),4)</f>
        <v>53.57</v>
      </c>
      <c r="F95" s="2" t="n">
        <f aca="false">ROUND(SUMIFS(Monthly_Sold!$H$2:$H$7864,Monthly_Sold!$F$2:$F$7864,$A95,Monthly_Sold!$C$2:$C$7864,F$2),4)</f>
        <v>0</v>
      </c>
      <c r="G95" s="2" t="n">
        <f aca="false">ROUND(SUMIFS(Monthly_Sold!$H$2:$H$7864,Monthly_Sold!$F$2:$F$7864,$A95,Monthly_Sold!$C$2:$C$7864,G$2),4)</f>
        <v>0</v>
      </c>
      <c r="H95" s="2" t="n">
        <f aca="false">ROUND(SUMIFS(Monthly_Sold!$H$2:$H$7864,Monthly_Sold!$F$2:$F$7864,$A95,Monthly_Sold!$C$2:$C$7864,H$2),4)</f>
        <v>0</v>
      </c>
      <c r="I95" s="2" t="n">
        <f aca="false">ROUND(SUM(B95:H95),4)</f>
        <v>60.72</v>
      </c>
      <c r="J95" s="6" t="n">
        <f aca="false">RANK(I95,$I$3:$I$304,0)+COUNTIF($I$3:I95,I95)-1</f>
        <v>138</v>
      </c>
      <c r="K95" s="6" t="n">
        <f aca="false">RANK(B95,$B$3:$B$304,0)+COUNTIF($B$3:B95,B95)-1</f>
        <v>158</v>
      </c>
      <c r="L95" s="6" t="n">
        <f aca="false">RANK(C95,$C$3:$C$304,0)+COUNTIF($C$3:C95,C95)-1</f>
        <v>173</v>
      </c>
      <c r="M95" s="6" t="n">
        <f aca="false">RANK(D95,$D$3:$D$304,0)+COUNTIF($D$3:D95,D95)-1</f>
        <v>81</v>
      </c>
      <c r="N95" s="6" t="n">
        <f aca="false">RANK(E95,$E$3:$E$304,0)+COUNTIF($E$3:E95,E95)-1</f>
        <v>63</v>
      </c>
      <c r="O95" s="6" t="n">
        <f aca="false">RANK(F95,$F$3:$F$304,0)+COUNTIF($F$3:F95,F95)-1</f>
        <v>193</v>
      </c>
      <c r="P95" s="6" t="n">
        <f aca="false">RANK(G95,$G$3:$G$304,0)+COUNTIF($G$3:G95,G95)-1</f>
        <v>234</v>
      </c>
      <c r="Q95" s="6" t="n">
        <f aca="false">RANK(H95,$H$3:$H$304,0)+COUNTIF($H$3:H95,H95)-1</f>
        <v>224</v>
      </c>
    </row>
    <row r="96" customFormat="false" ht="15" hidden="false" customHeight="false" outlineLevel="0" collapsed="false">
      <c r="A96" s="0" t="s">
        <v>484</v>
      </c>
      <c r="B96" s="2" t="n">
        <f aca="false">ROUND(SUMIFS(Monthly_Sold!$H$2:$H$7864,Monthly_Sold!$F$2:$F$7864,$A96,Monthly_Sold!$C$2:$C$7864,B$2),4)</f>
        <v>0</v>
      </c>
      <c r="C96" s="2" t="n">
        <f aca="false">ROUND(SUMIFS(Monthly_Sold!$H$2:$H$7864,Monthly_Sold!$F$2:$F$7864,$A96,Monthly_Sold!$C$2:$C$7864,C$2),4)</f>
        <v>0</v>
      </c>
      <c r="D96" s="2" t="n">
        <f aca="false">ROUND(SUMIFS(Monthly_Sold!$H$2:$H$7864,Monthly_Sold!$F$2:$F$7864,$A96,Monthly_Sold!$C$2:$C$7864,D$2),4)</f>
        <v>0</v>
      </c>
      <c r="E96" s="2" t="n">
        <f aca="false">ROUND(SUMIFS(Monthly_Sold!$H$2:$H$7864,Monthly_Sold!$F$2:$F$7864,$A96,Monthly_Sold!$C$2:$C$7864,E$2),4)</f>
        <v>17.4</v>
      </c>
      <c r="F96" s="2" t="n">
        <f aca="false">ROUND(SUMIFS(Monthly_Sold!$H$2:$H$7864,Monthly_Sold!$F$2:$F$7864,$A96,Monthly_Sold!$C$2:$C$7864,F$2),4)</f>
        <v>0</v>
      </c>
      <c r="G96" s="2" t="n">
        <f aca="false">ROUND(SUMIFS(Monthly_Sold!$H$2:$H$7864,Monthly_Sold!$F$2:$F$7864,$A96,Monthly_Sold!$C$2:$C$7864,G$2),4)</f>
        <v>0</v>
      </c>
      <c r="H96" s="2" t="n">
        <f aca="false">ROUND(SUMIFS(Monthly_Sold!$H$2:$H$7864,Monthly_Sold!$F$2:$F$7864,$A96,Monthly_Sold!$C$2:$C$7864,H$2),4)</f>
        <v>0</v>
      </c>
      <c r="I96" s="2" t="n">
        <f aca="false">ROUND(SUM(B96:H96),4)</f>
        <v>17.4</v>
      </c>
      <c r="J96" s="6" t="n">
        <f aca="false">RANK(I96,$I$3:$I$304,0)+COUNTIF($I$3:I96,I96)-1</f>
        <v>192</v>
      </c>
      <c r="K96" s="6" t="n">
        <f aca="false">RANK(B96,$B$3:$B$304,0)+COUNTIF($B$3:B96,B96)-1</f>
        <v>159</v>
      </c>
      <c r="L96" s="6" t="n">
        <f aca="false">RANK(C96,$C$3:$C$304,0)+COUNTIF($C$3:C96,C96)-1</f>
        <v>174</v>
      </c>
      <c r="M96" s="6" t="n">
        <f aca="false">RANK(D96,$D$3:$D$304,0)+COUNTIF($D$3:D96,D96)-1</f>
        <v>179</v>
      </c>
      <c r="N96" s="6" t="n">
        <f aca="false">RANK(E96,$E$3:$E$304,0)+COUNTIF($E$3:E96,E96)-1</f>
        <v>79</v>
      </c>
      <c r="O96" s="6" t="n">
        <f aca="false">RANK(F96,$F$3:$F$304,0)+COUNTIF($F$3:F96,F96)-1</f>
        <v>194</v>
      </c>
      <c r="P96" s="6" t="n">
        <f aca="false">RANK(G96,$G$3:$G$304,0)+COUNTIF($G$3:G96,G96)-1</f>
        <v>235</v>
      </c>
      <c r="Q96" s="6" t="n">
        <f aca="false">RANK(H96,$H$3:$H$304,0)+COUNTIF($H$3:H96,H96)-1</f>
        <v>225</v>
      </c>
    </row>
    <row r="97" customFormat="false" ht="15" hidden="false" customHeight="false" outlineLevel="0" collapsed="false">
      <c r="A97" s="0" t="s">
        <v>578</v>
      </c>
      <c r="B97" s="2" t="n">
        <f aca="false">ROUND(SUMIFS(Monthly_Sold!$H$2:$H$7864,Monthly_Sold!$F$2:$F$7864,$A97,Monthly_Sold!$C$2:$C$7864,B$2),4)</f>
        <v>0</v>
      </c>
      <c r="C97" s="2" t="n">
        <f aca="false">ROUND(SUMIFS(Monthly_Sold!$H$2:$H$7864,Monthly_Sold!$F$2:$F$7864,$A97,Monthly_Sold!$C$2:$C$7864,C$2),4)</f>
        <v>0</v>
      </c>
      <c r="D97" s="2" t="n">
        <f aca="false">ROUND(SUMIFS(Monthly_Sold!$H$2:$H$7864,Monthly_Sold!$F$2:$F$7864,$A97,Monthly_Sold!$C$2:$C$7864,D$2),4)</f>
        <v>0</v>
      </c>
      <c r="E97" s="2" t="n">
        <f aca="false">ROUND(SUMIFS(Monthly_Sold!$H$2:$H$7864,Monthly_Sold!$F$2:$F$7864,$A97,Monthly_Sold!$C$2:$C$7864,E$2),4)</f>
        <v>0</v>
      </c>
      <c r="F97" s="2" t="n">
        <f aca="false">ROUND(SUMIFS(Monthly_Sold!$H$2:$H$7864,Monthly_Sold!$F$2:$F$7864,$A97,Monthly_Sold!$C$2:$C$7864,F$2),4)</f>
        <v>0</v>
      </c>
      <c r="G97" s="2" t="n">
        <f aca="false">ROUND(SUMIFS(Monthly_Sold!$H$2:$H$7864,Monthly_Sold!$F$2:$F$7864,$A97,Monthly_Sold!$C$2:$C$7864,G$2),4)</f>
        <v>0.16</v>
      </c>
      <c r="H97" s="2" t="n">
        <f aca="false">ROUND(SUMIFS(Monthly_Sold!$H$2:$H$7864,Monthly_Sold!$F$2:$F$7864,$A97,Monthly_Sold!$C$2:$C$7864,H$2),4)</f>
        <v>0.9444</v>
      </c>
      <c r="I97" s="2" t="n">
        <f aca="false">ROUND(SUM(B97:H97),4)</f>
        <v>1.1044</v>
      </c>
      <c r="J97" s="6" t="n">
        <f aca="false">RANK(I97,$I$3:$I$304,0)+COUNTIF($I$3:I97,I97)-1</f>
        <v>257</v>
      </c>
      <c r="K97" s="6" t="n">
        <f aca="false">RANK(B97,$B$3:$B$304,0)+COUNTIF($B$3:B97,B97)-1</f>
        <v>160</v>
      </c>
      <c r="L97" s="6" t="n">
        <f aca="false">RANK(C97,$C$3:$C$304,0)+COUNTIF($C$3:C97,C97)-1</f>
        <v>175</v>
      </c>
      <c r="M97" s="6" t="n">
        <f aca="false">RANK(D97,$D$3:$D$304,0)+COUNTIF($D$3:D97,D97)-1</f>
        <v>180</v>
      </c>
      <c r="N97" s="6" t="n">
        <f aca="false">RANK(E97,$E$3:$E$304,0)+COUNTIF($E$3:E97,E97)-1</f>
        <v>182</v>
      </c>
      <c r="O97" s="6" t="n">
        <f aca="false">RANK(F97,$F$3:$F$304,0)+COUNTIF($F$3:F97,F97)-1</f>
        <v>195</v>
      </c>
      <c r="P97" s="6" t="n">
        <f aca="false">RANK(G97,$G$3:$G$304,0)+COUNTIF($G$3:G97,G97)-1</f>
        <v>182</v>
      </c>
      <c r="Q97" s="6" t="n">
        <f aca="false">RANK(H97,$H$3:$H$304,0)+COUNTIF($H$3:H97,H97)-1</f>
        <v>170</v>
      </c>
    </row>
    <row r="98" customFormat="false" ht="15" hidden="false" customHeight="false" outlineLevel="0" collapsed="false">
      <c r="A98" s="0" t="s">
        <v>92</v>
      </c>
      <c r="B98" s="2" t="n">
        <f aca="false">ROUND(SUMIFS(Monthly_Sold!$H$2:$H$7864,Monthly_Sold!$F$2:$F$7864,$A98,Monthly_Sold!$C$2:$C$7864,B$2),4)</f>
        <v>0</v>
      </c>
      <c r="C98" s="2" t="n">
        <f aca="false">ROUND(SUMIFS(Monthly_Sold!$H$2:$H$7864,Monthly_Sold!$F$2:$F$7864,$A98,Monthly_Sold!$C$2:$C$7864,C$2),4)</f>
        <v>0</v>
      </c>
      <c r="D98" s="2" t="n">
        <f aca="false">ROUND(SUMIFS(Monthly_Sold!$H$2:$H$7864,Monthly_Sold!$F$2:$F$7864,$A98,Monthly_Sold!$C$2:$C$7864,D$2),4)</f>
        <v>0</v>
      </c>
      <c r="E98" s="2" t="n">
        <f aca="false">ROUND(SUMIFS(Monthly_Sold!$H$2:$H$7864,Monthly_Sold!$F$2:$F$7864,$A98,Monthly_Sold!$C$2:$C$7864,E$2),4)</f>
        <v>7.81</v>
      </c>
      <c r="F98" s="2" t="n">
        <f aca="false">ROUND(SUMIFS(Monthly_Sold!$H$2:$H$7864,Monthly_Sold!$F$2:$F$7864,$A98,Monthly_Sold!$C$2:$C$7864,F$2),4)</f>
        <v>0</v>
      </c>
      <c r="G98" s="2" t="n">
        <f aca="false">ROUND(SUMIFS(Monthly_Sold!$H$2:$H$7864,Monthly_Sold!$F$2:$F$7864,$A98,Monthly_Sold!$C$2:$C$7864,G$2),4)</f>
        <v>0</v>
      </c>
      <c r="H98" s="2" t="n">
        <f aca="false">ROUND(SUMIFS(Monthly_Sold!$H$2:$H$7864,Monthly_Sold!$F$2:$F$7864,$A98,Monthly_Sold!$C$2:$C$7864,H$2),4)</f>
        <v>0</v>
      </c>
      <c r="I98" s="2" t="n">
        <f aca="false">ROUND(SUM(B98:H98),4)</f>
        <v>7.81</v>
      </c>
      <c r="J98" s="6" t="n">
        <f aca="false">RANK(I98,$I$3:$I$304,0)+COUNTIF($I$3:I98,I98)-1</f>
        <v>218</v>
      </c>
      <c r="K98" s="6" t="n">
        <f aca="false">RANK(B98,$B$3:$B$304,0)+COUNTIF($B$3:B98,B98)-1</f>
        <v>161</v>
      </c>
      <c r="L98" s="6" t="n">
        <f aca="false">RANK(C98,$C$3:$C$304,0)+COUNTIF($C$3:C98,C98)-1</f>
        <v>176</v>
      </c>
      <c r="M98" s="6" t="n">
        <f aca="false">RANK(D98,$D$3:$D$304,0)+COUNTIF($D$3:D98,D98)-1</f>
        <v>181</v>
      </c>
      <c r="N98" s="6" t="n">
        <f aca="false">RANK(E98,$E$3:$E$304,0)+COUNTIF($E$3:E98,E98)-1</f>
        <v>86</v>
      </c>
      <c r="O98" s="6" t="n">
        <f aca="false">RANK(F98,$F$3:$F$304,0)+COUNTIF($F$3:F98,F98)-1</f>
        <v>196</v>
      </c>
      <c r="P98" s="6" t="n">
        <f aca="false">RANK(G98,$G$3:$G$304,0)+COUNTIF($G$3:G98,G98)-1</f>
        <v>236</v>
      </c>
      <c r="Q98" s="6" t="n">
        <f aca="false">RANK(H98,$H$3:$H$304,0)+COUNTIF($H$3:H98,H98)-1</f>
        <v>226</v>
      </c>
    </row>
    <row r="99" customFormat="false" ht="15" hidden="false" customHeight="false" outlineLevel="0" collapsed="false">
      <c r="A99" s="0" t="s">
        <v>533</v>
      </c>
      <c r="B99" s="2" t="n">
        <f aca="false">ROUND(SUMIFS(Monthly_Sold!$H$2:$H$7864,Monthly_Sold!$F$2:$F$7864,$A99,Monthly_Sold!$C$2:$C$7864,B$2),4)</f>
        <v>0</v>
      </c>
      <c r="C99" s="2" t="n">
        <f aca="false">ROUND(SUMIFS(Monthly_Sold!$H$2:$H$7864,Monthly_Sold!$F$2:$F$7864,$A99,Monthly_Sold!$C$2:$C$7864,C$2),4)</f>
        <v>0</v>
      </c>
      <c r="D99" s="2" t="n">
        <f aca="false">ROUND(SUMIFS(Monthly_Sold!$H$2:$H$7864,Monthly_Sold!$F$2:$F$7864,$A99,Monthly_Sold!$C$2:$C$7864,D$2),4)</f>
        <v>0</v>
      </c>
      <c r="E99" s="2" t="n">
        <f aca="false">ROUND(SUMIFS(Monthly_Sold!$H$2:$H$7864,Monthly_Sold!$F$2:$F$7864,$A99,Monthly_Sold!$C$2:$C$7864,E$2),4)</f>
        <v>0</v>
      </c>
      <c r="F99" s="2" t="n">
        <f aca="false">ROUND(SUMIFS(Monthly_Sold!$H$2:$H$7864,Monthly_Sold!$F$2:$F$7864,$A99,Monthly_Sold!$C$2:$C$7864,F$2),4)</f>
        <v>0</v>
      </c>
      <c r="G99" s="2" t="n">
        <f aca="false">ROUND(SUMIFS(Monthly_Sold!$H$2:$H$7864,Monthly_Sold!$F$2:$F$7864,$A99,Monthly_Sold!$C$2:$C$7864,G$2),4)</f>
        <v>5.93</v>
      </c>
      <c r="H99" s="2" t="n">
        <f aca="false">ROUND(SUMIFS(Monthly_Sold!$H$2:$H$7864,Monthly_Sold!$F$2:$F$7864,$A99,Monthly_Sold!$C$2:$C$7864,H$2),4)</f>
        <v>0</v>
      </c>
      <c r="I99" s="2" t="n">
        <f aca="false">ROUND(SUM(B99:H99),4)</f>
        <v>5.93</v>
      </c>
      <c r="J99" s="6" t="n">
        <f aca="false">RANK(I99,$I$3:$I$304,0)+COUNTIF($I$3:I99,I99)-1</f>
        <v>223</v>
      </c>
      <c r="K99" s="6" t="n">
        <f aca="false">RANK(B99,$B$3:$B$304,0)+COUNTIF($B$3:B99,B99)-1</f>
        <v>162</v>
      </c>
      <c r="L99" s="6" t="n">
        <f aca="false">RANK(C99,$C$3:$C$304,0)+COUNTIF($C$3:C99,C99)-1</f>
        <v>177</v>
      </c>
      <c r="M99" s="6" t="n">
        <f aca="false">RANK(D99,$D$3:$D$304,0)+COUNTIF($D$3:D99,D99)-1</f>
        <v>182</v>
      </c>
      <c r="N99" s="6" t="n">
        <f aca="false">RANK(E99,$E$3:$E$304,0)+COUNTIF($E$3:E99,E99)-1</f>
        <v>183</v>
      </c>
      <c r="O99" s="6" t="n">
        <f aca="false">RANK(F99,$F$3:$F$304,0)+COUNTIF($F$3:F99,F99)-1</f>
        <v>197</v>
      </c>
      <c r="P99" s="6" t="n">
        <f aca="false">RANK(G99,$G$3:$G$304,0)+COUNTIF($G$3:G99,G99)-1</f>
        <v>145</v>
      </c>
      <c r="Q99" s="6" t="n">
        <f aca="false">RANK(H99,$H$3:$H$304,0)+COUNTIF($H$3:H99,H99)-1</f>
        <v>227</v>
      </c>
    </row>
    <row r="100" customFormat="false" ht="15" hidden="false" customHeight="false" outlineLevel="0" collapsed="false">
      <c r="A100" s="0" t="s">
        <v>405</v>
      </c>
      <c r="B100" s="2" t="n">
        <f aca="false">ROUND(SUMIFS(Monthly_Sold!$H$2:$H$7864,Monthly_Sold!$F$2:$F$7864,$A100,Monthly_Sold!$C$2:$C$7864,B$2),4)</f>
        <v>0</v>
      </c>
      <c r="C100" s="2" t="n">
        <f aca="false">ROUND(SUMIFS(Monthly_Sold!$H$2:$H$7864,Monthly_Sold!$F$2:$F$7864,$A100,Monthly_Sold!$C$2:$C$7864,C$2),4)</f>
        <v>0</v>
      </c>
      <c r="D100" s="2" t="n">
        <f aca="false">ROUND(SUMIFS(Monthly_Sold!$H$2:$H$7864,Monthly_Sold!$F$2:$F$7864,$A100,Monthly_Sold!$C$2:$C$7864,D$2),4)</f>
        <v>0</v>
      </c>
      <c r="E100" s="2" t="n">
        <f aca="false">ROUND(SUMIFS(Monthly_Sold!$H$2:$H$7864,Monthly_Sold!$F$2:$F$7864,$A100,Monthly_Sold!$C$2:$C$7864,E$2),4)</f>
        <v>0</v>
      </c>
      <c r="F100" s="2" t="n">
        <f aca="false">ROUND(SUMIFS(Monthly_Sold!$H$2:$H$7864,Monthly_Sold!$F$2:$F$7864,$A100,Monthly_Sold!$C$2:$C$7864,F$2),4)</f>
        <v>0</v>
      </c>
      <c r="G100" s="2" t="n">
        <f aca="false">ROUND(SUMIFS(Monthly_Sold!$H$2:$H$7864,Monthly_Sold!$F$2:$F$7864,$A100,Monthly_Sold!$C$2:$C$7864,G$2),4)</f>
        <v>0</v>
      </c>
      <c r="H100" s="2" t="n">
        <f aca="false">ROUND(SUMIFS(Monthly_Sold!$H$2:$H$7864,Monthly_Sold!$F$2:$F$7864,$A100,Monthly_Sold!$C$2:$C$7864,H$2),4)</f>
        <v>55.91</v>
      </c>
      <c r="I100" s="2" t="n">
        <f aca="false">ROUND(SUM(B100:H100),4)</f>
        <v>55.91</v>
      </c>
      <c r="J100" s="6" t="n">
        <f aca="false">RANK(I100,$I$3:$I$304,0)+COUNTIF($I$3:I100,I100)-1</f>
        <v>144</v>
      </c>
      <c r="K100" s="6" t="n">
        <f aca="false">RANK(B100,$B$3:$B$304,0)+COUNTIF($B$3:B100,B100)-1</f>
        <v>163</v>
      </c>
      <c r="L100" s="6" t="n">
        <f aca="false">RANK(C100,$C$3:$C$304,0)+COUNTIF($C$3:C100,C100)-1</f>
        <v>178</v>
      </c>
      <c r="M100" s="6" t="n">
        <f aca="false">RANK(D100,$D$3:$D$304,0)+COUNTIF($D$3:D100,D100)-1</f>
        <v>183</v>
      </c>
      <c r="N100" s="6" t="n">
        <f aca="false">RANK(E100,$E$3:$E$304,0)+COUNTIF($E$3:E100,E100)-1</f>
        <v>184</v>
      </c>
      <c r="O100" s="6" t="n">
        <f aca="false">RANK(F100,$F$3:$F$304,0)+COUNTIF($F$3:F100,F100)-1</f>
        <v>198</v>
      </c>
      <c r="P100" s="6" t="n">
        <f aca="false">RANK(G100,$G$3:$G$304,0)+COUNTIF($G$3:G100,G100)-1</f>
        <v>237</v>
      </c>
      <c r="Q100" s="6" t="n">
        <f aca="false">RANK(H100,$H$3:$H$304,0)+COUNTIF($H$3:H100,H100)-1</f>
        <v>100</v>
      </c>
    </row>
    <row r="101" customFormat="false" ht="15" hidden="false" customHeight="false" outlineLevel="0" collapsed="false">
      <c r="A101" s="0" t="s">
        <v>501</v>
      </c>
      <c r="B101" s="2" t="n">
        <f aca="false">ROUND(SUMIFS(Monthly_Sold!$H$2:$H$7864,Monthly_Sold!$F$2:$F$7864,$A101,Monthly_Sold!$C$2:$C$7864,B$2),4)</f>
        <v>0</v>
      </c>
      <c r="C101" s="2" t="n">
        <f aca="false">ROUND(SUMIFS(Monthly_Sold!$H$2:$H$7864,Monthly_Sold!$F$2:$F$7864,$A101,Monthly_Sold!$C$2:$C$7864,C$2),4)</f>
        <v>0</v>
      </c>
      <c r="D101" s="2" t="n">
        <f aca="false">ROUND(SUMIFS(Monthly_Sold!$H$2:$H$7864,Monthly_Sold!$F$2:$F$7864,$A101,Monthly_Sold!$C$2:$C$7864,D$2),4)</f>
        <v>0</v>
      </c>
      <c r="E101" s="2" t="n">
        <f aca="false">ROUND(SUMIFS(Monthly_Sold!$H$2:$H$7864,Monthly_Sold!$F$2:$F$7864,$A101,Monthly_Sold!$C$2:$C$7864,E$2),4)</f>
        <v>0</v>
      </c>
      <c r="F101" s="2" t="n">
        <f aca="false">ROUND(SUMIFS(Monthly_Sold!$H$2:$H$7864,Monthly_Sold!$F$2:$F$7864,$A101,Monthly_Sold!$C$2:$C$7864,F$2),4)</f>
        <v>0</v>
      </c>
      <c r="G101" s="2" t="n">
        <f aca="false">ROUND(SUMIFS(Monthly_Sold!$H$2:$H$7864,Monthly_Sold!$F$2:$F$7864,$A101,Monthly_Sold!$C$2:$C$7864,G$2),4)</f>
        <v>3</v>
      </c>
      <c r="H101" s="2" t="n">
        <f aca="false">ROUND(SUMIFS(Monthly_Sold!$H$2:$H$7864,Monthly_Sold!$F$2:$F$7864,$A101,Monthly_Sold!$C$2:$C$7864,H$2),4)</f>
        <v>10.954</v>
      </c>
      <c r="I101" s="2" t="n">
        <f aca="false">ROUND(SUM(B101:H101),4)</f>
        <v>13.954</v>
      </c>
      <c r="J101" s="6" t="n">
        <f aca="false">RANK(I101,$I$3:$I$304,0)+COUNTIF($I$3:I101,I101)-1</f>
        <v>200</v>
      </c>
      <c r="K101" s="6" t="n">
        <f aca="false">RANK(B101,$B$3:$B$304,0)+COUNTIF($B$3:B101,B101)-1</f>
        <v>164</v>
      </c>
      <c r="L101" s="6" t="n">
        <f aca="false">RANK(C101,$C$3:$C$304,0)+COUNTIF($C$3:C101,C101)-1</f>
        <v>179</v>
      </c>
      <c r="M101" s="6" t="n">
        <f aca="false">RANK(D101,$D$3:$D$304,0)+COUNTIF($D$3:D101,D101)-1</f>
        <v>184</v>
      </c>
      <c r="N101" s="6" t="n">
        <f aca="false">RANK(E101,$E$3:$E$304,0)+COUNTIF($E$3:E101,E101)-1</f>
        <v>185</v>
      </c>
      <c r="O101" s="6" t="n">
        <f aca="false">RANK(F101,$F$3:$F$304,0)+COUNTIF($F$3:F101,F101)-1</f>
        <v>199</v>
      </c>
      <c r="P101" s="6" t="n">
        <f aca="false">RANK(G101,$G$3:$G$304,0)+COUNTIF($G$3:G101,G101)-1</f>
        <v>154</v>
      </c>
      <c r="Q101" s="6" t="n">
        <f aca="false">RANK(H101,$H$3:$H$304,0)+COUNTIF($H$3:H101,H101)-1</f>
        <v>137</v>
      </c>
    </row>
    <row r="102" customFormat="false" ht="15" hidden="false" customHeight="false" outlineLevel="0" collapsed="false">
      <c r="A102" s="0" t="s">
        <v>552</v>
      </c>
      <c r="B102" s="2" t="n">
        <f aca="false">ROUND(SUMIFS(Monthly_Sold!$H$2:$H$7864,Monthly_Sold!$F$2:$F$7864,$A102,Monthly_Sold!$C$2:$C$7864,B$2),4)</f>
        <v>0</v>
      </c>
      <c r="C102" s="2" t="n">
        <f aca="false">ROUND(SUMIFS(Monthly_Sold!$H$2:$H$7864,Monthly_Sold!$F$2:$F$7864,$A102,Monthly_Sold!$C$2:$C$7864,C$2),4)</f>
        <v>0</v>
      </c>
      <c r="D102" s="2" t="n">
        <f aca="false">ROUND(SUMIFS(Monthly_Sold!$H$2:$H$7864,Monthly_Sold!$F$2:$F$7864,$A102,Monthly_Sold!$C$2:$C$7864,D$2),4)</f>
        <v>0</v>
      </c>
      <c r="E102" s="2" t="n">
        <f aca="false">ROUND(SUMIFS(Monthly_Sold!$H$2:$H$7864,Monthly_Sold!$F$2:$F$7864,$A102,Monthly_Sold!$C$2:$C$7864,E$2),4)</f>
        <v>0</v>
      </c>
      <c r="F102" s="2" t="n">
        <f aca="false">ROUND(SUMIFS(Monthly_Sold!$H$2:$H$7864,Monthly_Sold!$F$2:$F$7864,$A102,Monthly_Sold!$C$2:$C$7864,F$2),4)</f>
        <v>0</v>
      </c>
      <c r="G102" s="2" t="n">
        <f aca="false">ROUND(SUMIFS(Monthly_Sold!$H$2:$H$7864,Monthly_Sold!$F$2:$F$7864,$A102,Monthly_Sold!$C$2:$C$7864,G$2),4)</f>
        <v>0</v>
      </c>
      <c r="H102" s="2" t="n">
        <f aca="false">ROUND(SUMIFS(Monthly_Sold!$H$2:$H$7864,Monthly_Sold!$F$2:$F$7864,$A102,Monthly_Sold!$C$2:$C$7864,H$2),4)</f>
        <v>3.765</v>
      </c>
      <c r="I102" s="2" t="n">
        <f aca="false">ROUND(SUM(B102:H102),4)</f>
        <v>3.765</v>
      </c>
      <c r="J102" s="6" t="n">
        <f aca="false">RANK(I102,$I$3:$I$304,0)+COUNTIF($I$3:I102,I102)-1</f>
        <v>236</v>
      </c>
      <c r="K102" s="6" t="n">
        <f aca="false">RANK(B102,$B$3:$B$304,0)+COUNTIF($B$3:B102,B102)-1</f>
        <v>165</v>
      </c>
      <c r="L102" s="6" t="n">
        <f aca="false">RANK(C102,$C$3:$C$304,0)+COUNTIF($C$3:C102,C102)-1</f>
        <v>180</v>
      </c>
      <c r="M102" s="6" t="n">
        <f aca="false">RANK(D102,$D$3:$D$304,0)+COUNTIF($D$3:D102,D102)-1</f>
        <v>185</v>
      </c>
      <c r="N102" s="6" t="n">
        <f aca="false">RANK(E102,$E$3:$E$304,0)+COUNTIF($E$3:E102,E102)-1</f>
        <v>186</v>
      </c>
      <c r="O102" s="6" t="n">
        <f aca="false">RANK(F102,$F$3:$F$304,0)+COUNTIF($F$3:F102,F102)-1</f>
        <v>200</v>
      </c>
      <c r="P102" s="6" t="n">
        <f aca="false">RANK(G102,$G$3:$G$304,0)+COUNTIF($G$3:G102,G102)-1</f>
        <v>238</v>
      </c>
      <c r="Q102" s="6" t="n">
        <f aca="false">RANK(H102,$H$3:$H$304,0)+COUNTIF($H$3:H102,H102)-1</f>
        <v>155</v>
      </c>
    </row>
    <row r="103" customFormat="false" ht="15" hidden="false" customHeight="false" outlineLevel="0" collapsed="false">
      <c r="A103" s="0" t="s">
        <v>430</v>
      </c>
      <c r="B103" s="2" t="n">
        <f aca="false">ROUND(SUMIFS(Monthly_Sold!$H$2:$H$7864,Monthly_Sold!$F$2:$F$7864,$A103,Monthly_Sold!$C$2:$C$7864,B$2),4)</f>
        <v>0</v>
      </c>
      <c r="C103" s="2" t="n">
        <f aca="false">ROUND(SUMIFS(Monthly_Sold!$H$2:$H$7864,Monthly_Sold!$F$2:$F$7864,$A103,Monthly_Sold!$C$2:$C$7864,C$2),4)</f>
        <v>0</v>
      </c>
      <c r="D103" s="2" t="n">
        <f aca="false">ROUND(SUMIFS(Monthly_Sold!$H$2:$H$7864,Monthly_Sold!$F$2:$F$7864,$A103,Monthly_Sold!$C$2:$C$7864,D$2),4)</f>
        <v>0</v>
      </c>
      <c r="E103" s="2" t="n">
        <f aca="false">ROUND(SUMIFS(Monthly_Sold!$H$2:$H$7864,Monthly_Sold!$F$2:$F$7864,$A103,Monthly_Sold!$C$2:$C$7864,E$2),4)</f>
        <v>0</v>
      </c>
      <c r="F103" s="2" t="n">
        <f aca="false">ROUND(SUMIFS(Monthly_Sold!$H$2:$H$7864,Monthly_Sold!$F$2:$F$7864,$A103,Monthly_Sold!$C$2:$C$7864,F$2),4)</f>
        <v>0</v>
      </c>
      <c r="G103" s="2" t="n">
        <f aca="false">ROUND(SUMIFS(Monthly_Sold!$H$2:$H$7864,Monthly_Sold!$F$2:$F$7864,$A103,Monthly_Sold!$C$2:$C$7864,G$2),4)</f>
        <v>0.09</v>
      </c>
      <c r="H103" s="2" t="n">
        <f aca="false">ROUND(SUMIFS(Monthly_Sold!$H$2:$H$7864,Monthly_Sold!$F$2:$F$7864,$A103,Monthly_Sold!$C$2:$C$7864,H$2),4)</f>
        <v>40.05</v>
      </c>
      <c r="I103" s="2" t="n">
        <f aca="false">ROUND(SUM(B103:H103),4)</f>
        <v>40.14</v>
      </c>
      <c r="J103" s="6" t="n">
        <f aca="false">RANK(I103,$I$3:$I$304,0)+COUNTIF($I$3:I103,I103)-1</f>
        <v>156</v>
      </c>
      <c r="K103" s="6" t="n">
        <f aca="false">RANK(B103,$B$3:$B$304,0)+COUNTIF($B$3:B103,B103)-1</f>
        <v>166</v>
      </c>
      <c r="L103" s="6" t="n">
        <f aca="false">RANK(C103,$C$3:$C$304,0)+COUNTIF($C$3:C103,C103)-1</f>
        <v>181</v>
      </c>
      <c r="M103" s="6" t="n">
        <f aca="false">RANK(D103,$D$3:$D$304,0)+COUNTIF($D$3:D103,D103)-1</f>
        <v>186</v>
      </c>
      <c r="N103" s="6" t="n">
        <f aca="false">RANK(E103,$E$3:$E$304,0)+COUNTIF($E$3:E103,E103)-1</f>
        <v>187</v>
      </c>
      <c r="O103" s="6" t="n">
        <f aca="false">RANK(F103,$F$3:$F$304,0)+COUNTIF($F$3:F103,F103)-1</f>
        <v>201</v>
      </c>
      <c r="P103" s="6" t="n">
        <f aca="false">RANK(G103,$G$3:$G$304,0)+COUNTIF($G$3:G103,G103)-1</f>
        <v>186</v>
      </c>
      <c r="Q103" s="6" t="n">
        <f aca="false">RANK(H103,$H$3:$H$304,0)+COUNTIF($H$3:H103,H103)-1</f>
        <v>109</v>
      </c>
    </row>
    <row r="104" customFormat="false" ht="15" hidden="false" customHeight="false" outlineLevel="0" collapsed="false">
      <c r="A104" s="0" t="s">
        <v>509</v>
      </c>
      <c r="B104" s="2" t="n">
        <f aca="false">ROUND(SUMIFS(Monthly_Sold!$H$2:$H$7864,Monthly_Sold!$F$2:$F$7864,$A104,Monthly_Sold!$C$2:$C$7864,B$2),4)</f>
        <v>0</v>
      </c>
      <c r="C104" s="2" t="n">
        <f aca="false">ROUND(SUMIFS(Monthly_Sold!$H$2:$H$7864,Monthly_Sold!$F$2:$F$7864,$A104,Monthly_Sold!$C$2:$C$7864,C$2),4)</f>
        <v>0</v>
      </c>
      <c r="D104" s="2" t="n">
        <f aca="false">ROUND(SUMIFS(Monthly_Sold!$H$2:$H$7864,Monthly_Sold!$F$2:$F$7864,$A104,Monthly_Sold!$C$2:$C$7864,D$2),4)</f>
        <v>0</v>
      </c>
      <c r="E104" s="2" t="n">
        <f aca="false">ROUND(SUMIFS(Monthly_Sold!$H$2:$H$7864,Monthly_Sold!$F$2:$F$7864,$A104,Monthly_Sold!$C$2:$C$7864,E$2),4)</f>
        <v>0</v>
      </c>
      <c r="F104" s="2" t="n">
        <f aca="false">ROUND(SUMIFS(Monthly_Sold!$H$2:$H$7864,Monthly_Sold!$F$2:$F$7864,$A104,Monthly_Sold!$C$2:$C$7864,F$2),4)</f>
        <v>0</v>
      </c>
      <c r="G104" s="2" t="n">
        <f aca="false">ROUND(SUMIFS(Monthly_Sold!$H$2:$H$7864,Monthly_Sold!$F$2:$F$7864,$A104,Monthly_Sold!$C$2:$C$7864,G$2),4)</f>
        <v>11.81</v>
      </c>
      <c r="H104" s="2" t="n">
        <f aca="false">ROUND(SUMIFS(Monthly_Sold!$H$2:$H$7864,Monthly_Sold!$F$2:$F$7864,$A104,Monthly_Sold!$C$2:$C$7864,H$2),4)</f>
        <v>0</v>
      </c>
      <c r="I104" s="2" t="n">
        <f aca="false">ROUND(SUM(B104:H104),4)</f>
        <v>11.81</v>
      </c>
      <c r="J104" s="6" t="n">
        <f aca="false">RANK(I104,$I$3:$I$304,0)+COUNTIF($I$3:I104,I104)-1</f>
        <v>206</v>
      </c>
      <c r="K104" s="6" t="n">
        <f aca="false">RANK(B104,$B$3:$B$304,0)+COUNTIF($B$3:B104,B104)-1</f>
        <v>167</v>
      </c>
      <c r="L104" s="6" t="n">
        <f aca="false">RANK(C104,$C$3:$C$304,0)+COUNTIF($C$3:C104,C104)-1</f>
        <v>182</v>
      </c>
      <c r="M104" s="6" t="n">
        <f aca="false">RANK(D104,$D$3:$D$304,0)+COUNTIF($D$3:D104,D104)-1</f>
        <v>187</v>
      </c>
      <c r="N104" s="6" t="n">
        <f aca="false">RANK(E104,$E$3:$E$304,0)+COUNTIF($E$3:E104,E104)-1</f>
        <v>188</v>
      </c>
      <c r="O104" s="6" t="n">
        <f aca="false">RANK(F104,$F$3:$F$304,0)+COUNTIF($F$3:F104,F104)-1</f>
        <v>202</v>
      </c>
      <c r="P104" s="6" t="n">
        <f aca="false">RANK(G104,$G$3:$G$304,0)+COUNTIF($G$3:G104,G104)-1</f>
        <v>136</v>
      </c>
      <c r="Q104" s="6" t="n">
        <f aca="false">RANK(H104,$H$3:$H$304,0)+COUNTIF($H$3:H104,H104)-1</f>
        <v>228</v>
      </c>
    </row>
    <row r="105" customFormat="false" ht="15" hidden="false" customHeight="false" outlineLevel="0" collapsed="false">
      <c r="A105" s="0" t="s">
        <v>598</v>
      </c>
      <c r="B105" s="2" t="n">
        <f aca="false">ROUND(SUMIFS(Monthly_Sold!$H$2:$H$7864,Monthly_Sold!$F$2:$F$7864,$A105,Monthly_Sold!$C$2:$C$7864,B$2),4)</f>
        <v>0</v>
      </c>
      <c r="C105" s="2" t="n">
        <f aca="false">ROUND(SUMIFS(Monthly_Sold!$H$2:$H$7864,Monthly_Sold!$F$2:$F$7864,$A105,Monthly_Sold!$C$2:$C$7864,C$2),4)</f>
        <v>0</v>
      </c>
      <c r="D105" s="2" t="n">
        <f aca="false">ROUND(SUMIFS(Monthly_Sold!$H$2:$H$7864,Monthly_Sold!$F$2:$F$7864,$A105,Monthly_Sold!$C$2:$C$7864,D$2),4)</f>
        <v>0</v>
      </c>
      <c r="E105" s="2" t="n">
        <f aca="false">ROUND(SUMIFS(Monthly_Sold!$H$2:$H$7864,Monthly_Sold!$F$2:$F$7864,$A105,Monthly_Sold!$C$2:$C$7864,E$2),4)</f>
        <v>0</v>
      </c>
      <c r="F105" s="2" t="n">
        <f aca="false">ROUND(SUMIFS(Monthly_Sold!$H$2:$H$7864,Monthly_Sold!$F$2:$F$7864,$A105,Monthly_Sold!$C$2:$C$7864,F$2),4)</f>
        <v>0</v>
      </c>
      <c r="G105" s="2" t="n">
        <f aca="false">ROUND(SUMIFS(Monthly_Sold!$H$2:$H$7864,Monthly_Sold!$F$2:$F$7864,$A105,Monthly_Sold!$C$2:$C$7864,G$2),4)</f>
        <v>0.35</v>
      </c>
      <c r="H105" s="2" t="n">
        <f aca="false">ROUND(SUMIFS(Monthly_Sold!$H$2:$H$7864,Monthly_Sold!$F$2:$F$7864,$A105,Monthly_Sold!$C$2:$C$7864,H$2),4)</f>
        <v>0</v>
      </c>
      <c r="I105" s="2" t="n">
        <f aca="false">ROUND(SUM(B105:H105),4)</f>
        <v>0.35</v>
      </c>
      <c r="J105" s="6" t="n">
        <f aca="false">RANK(I105,$I$3:$I$304,0)+COUNTIF($I$3:I105,I105)-1</f>
        <v>274</v>
      </c>
      <c r="K105" s="6" t="n">
        <f aca="false">RANK(B105,$B$3:$B$304,0)+COUNTIF($B$3:B105,B105)-1</f>
        <v>168</v>
      </c>
      <c r="L105" s="6" t="n">
        <f aca="false">RANK(C105,$C$3:$C$304,0)+COUNTIF($C$3:C105,C105)-1</f>
        <v>183</v>
      </c>
      <c r="M105" s="6" t="n">
        <f aca="false">RANK(D105,$D$3:$D$304,0)+COUNTIF($D$3:D105,D105)-1</f>
        <v>188</v>
      </c>
      <c r="N105" s="6" t="n">
        <f aca="false">RANK(E105,$E$3:$E$304,0)+COUNTIF($E$3:E105,E105)-1</f>
        <v>189</v>
      </c>
      <c r="O105" s="6" t="n">
        <f aca="false">RANK(F105,$F$3:$F$304,0)+COUNTIF($F$3:F105,F105)-1</f>
        <v>203</v>
      </c>
      <c r="P105" s="6" t="n">
        <f aca="false">RANK(G105,$G$3:$G$304,0)+COUNTIF($G$3:G105,G105)-1</f>
        <v>171</v>
      </c>
      <c r="Q105" s="6" t="n">
        <f aca="false">RANK(H105,$H$3:$H$304,0)+COUNTIF($H$3:H105,H105)-1</f>
        <v>229</v>
      </c>
    </row>
    <row r="106" customFormat="false" ht="15" hidden="false" customHeight="false" outlineLevel="0" collapsed="false">
      <c r="A106" s="0" t="s">
        <v>283</v>
      </c>
      <c r="B106" s="2" t="n">
        <f aca="false">ROUND(SUMIFS(Monthly_Sold!$H$2:$H$7864,Monthly_Sold!$F$2:$F$7864,$A106,Monthly_Sold!$C$2:$C$7864,B$2),4)</f>
        <v>0</v>
      </c>
      <c r="C106" s="2" t="n">
        <f aca="false">ROUND(SUMIFS(Monthly_Sold!$H$2:$H$7864,Monthly_Sold!$F$2:$F$7864,$A106,Monthly_Sold!$C$2:$C$7864,C$2),4)</f>
        <v>0</v>
      </c>
      <c r="D106" s="2" t="n">
        <f aca="false">ROUND(SUMIFS(Monthly_Sold!$H$2:$H$7864,Monthly_Sold!$F$2:$F$7864,$A106,Monthly_Sold!$C$2:$C$7864,D$2),4)</f>
        <v>0</v>
      </c>
      <c r="E106" s="2" t="n">
        <f aca="false">ROUND(SUMIFS(Monthly_Sold!$H$2:$H$7864,Monthly_Sold!$F$2:$F$7864,$A106,Monthly_Sold!$C$2:$C$7864,E$2),4)</f>
        <v>0</v>
      </c>
      <c r="F106" s="2" t="n">
        <f aca="false">ROUND(SUMIFS(Monthly_Sold!$H$2:$H$7864,Monthly_Sold!$F$2:$F$7864,$A106,Monthly_Sold!$C$2:$C$7864,F$2),4)</f>
        <v>0</v>
      </c>
      <c r="G106" s="2" t="n">
        <f aca="false">ROUND(SUMIFS(Monthly_Sold!$H$2:$H$7864,Monthly_Sold!$F$2:$F$7864,$A106,Monthly_Sold!$C$2:$C$7864,G$2),4)</f>
        <v>127.15</v>
      </c>
      <c r="H106" s="2" t="n">
        <f aca="false">ROUND(SUMIFS(Monthly_Sold!$H$2:$H$7864,Monthly_Sold!$F$2:$F$7864,$A106,Monthly_Sold!$C$2:$C$7864,H$2),4)</f>
        <v>142.45</v>
      </c>
      <c r="I106" s="2" t="n">
        <f aca="false">ROUND(SUM(B106:H106),4)</f>
        <v>269.6</v>
      </c>
      <c r="J106" s="6" t="n">
        <f aca="false">RANK(I106,$I$3:$I$304,0)+COUNTIF($I$3:I106,I106)-1</f>
        <v>97</v>
      </c>
      <c r="K106" s="6" t="n">
        <f aca="false">RANK(B106,$B$3:$B$304,0)+COUNTIF($B$3:B106,B106)-1</f>
        <v>169</v>
      </c>
      <c r="L106" s="6" t="n">
        <f aca="false">RANK(C106,$C$3:$C$304,0)+COUNTIF($C$3:C106,C106)-1</f>
        <v>184</v>
      </c>
      <c r="M106" s="6" t="n">
        <f aca="false">RANK(D106,$D$3:$D$304,0)+COUNTIF($D$3:D106,D106)-1</f>
        <v>189</v>
      </c>
      <c r="N106" s="6" t="n">
        <f aca="false">RANK(E106,$E$3:$E$304,0)+COUNTIF($E$3:E106,E106)-1</f>
        <v>190</v>
      </c>
      <c r="O106" s="6" t="n">
        <f aca="false">RANK(F106,$F$3:$F$304,0)+COUNTIF($F$3:F106,F106)-1</f>
        <v>204</v>
      </c>
      <c r="P106" s="6" t="n">
        <f aca="false">RANK(G106,$G$3:$G$304,0)+COUNTIF($G$3:G106,G106)-1</f>
        <v>61</v>
      </c>
      <c r="Q106" s="6" t="n">
        <f aca="false">RANK(H106,$H$3:$H$304,0)+COUNTIF($H$3:H106,H106)-1</f>
        <v>71</v>
      </c>
    </row>
    <row r="107" customFormat="false" ht="15" hidden="false" customHeight="false" outlineLevel="0" collapsed="false">
      <c r="A107" s="0" t="s">
        <v>626</v>
      </c>
      <c r="B107" s="2" t="n">
        <f aca="false">ROUND(SUMIFS(Monthly_Sold!$H$2:$H$7864,Monthly_Sold!$F$2:$F$7864,$A107,Monthly_Sold!$C$2:$C$7864,B$2),4)</f>
        <v>0</v>
      </c>
      <c r="C107" s="2" t="n">
        <f aca="false">ROUND(SUMIFS(Monthly_Sold!$H$2:$H$7864,Monthly_Sold!$F$2:$F$7864,$A107,Monthly_Sold!$C$2:$C$7864,C$2),4)</f>
        <v>0</v>
      </c>
      <c r="D107" s="2" t="n">
        <f aca="false">ROUND(SUMIFS(Monthly_Sold!$H$2:$H$7864,Monthly_Sold!$F$2:$F$7864,$A107,Monthly_Sold!$C$2:$C$7864,D$2),4)</f>
        <v>0</v>
      </c>
      <c r="E107" s="2" t="n">
        <f aca="false">ROUND(SUMIFS(Monthly_Sold!$H$2:$H$7864,Monthly_Sold!$F$2:$F$7864,$A107,Monthly_Sold!$C$2:$C$7864,E$2),4)</f>
        <v>0</v>
      </c>
      <c r="F107" s="2" t="n">
        <f aca="false">ROUND(SUMIFS(Monthly_Sold!$H$2:$H$7864,Monthly_Sold!$F$2:$F$7864,$A107,Monthly_Sold!$C$2:$C$7864,F$2),4)</f>
        <v>0</v>
      </c>
      <c r="G107" s="2" t="n">
        <f aca="false">ROUND(SUMIFS(Monthly_Sold!$H$2:$H$7864,Monthly_Sold!$F$2:$F$7864,$A107,Monthly_Sold!$C$2:$C$7864,G$2),4)</f>
        <v>0.02</v>
      </c>
      <c r="H107" s="2" t="n">
        <f aca="false">ROUND(SUMIFS(Monthly_Sold!$H$2:$H$7864,Monthly_Sold!$F$2:$F$7864,$A107,Monthly_Sold!$C$2:$C$7864,H$2),4)</f>
        <v>0</v>
      </c>
      <c r="I107" s="2" t="n">
        <f aca="false">ROUND(SUM(B107:H107),4)</f>
        <v>0.02</v>
      </c>
      <c r="J107" s="6" t="n">
        <f aca="false">RANK(I107,$I$3:$I$304,0)+COUNTIF($I$3:I107,I107)-1</f>
        <v>299</v>
      </c>
      <c r="K107" s="6" t="n">
        <f aca="false">RANK(B107,$B$3:$B$304,0)+COUNTIF($B$3:B107,B107)-1</f>
        <v>170</v>
      </c>
      <c r="L107" s="6" t="n">
        <f aca="false">RANK(C107,$C$3:$C$304,0)+COUNTIF($C$3:C107,C107)-1</f>
        <v>185</v>
      </c>
      <c r="M107" s="6" t="n">
        <f aca="false">RANK(D107,$D$3:$D$304,0)+COUNTIF($D$3:D107,D107)-1</f>
        <v>190</v>
      </c>
      <c r="N107" s="6" t="n">
        <f aca="false">RANK(E107,$E$3:$E$304,0)+COUNTIF($E$3:E107,E107)-1</f>
        <v>191</v>
      </c>
      <c r="O107" s="6" t="n">
        <f aca="false">RANK(F107,$F$3:$F$304,0)+COUNTIF($F$3:F107,F107)-1</f>
        <v>205</v>
      </c>
      <c r="P107" s="6" t="n">
        <f aca="false">RANK(G107,$G$3:$G$304,0)+COUNTIF($G$3:G107,G107)-1</f>
        <v>193</v>
      </c>
      <c r="Q107" s="6" t="n">
        <f aca="false">RANK(H107,$H$3:$H$304,0)+COUNTIF($H$3:H107,H107)-1</f>
        <v>230</v>
      </c>
    </row>
    <row r="108" customFormat="false" ht="15" hidden="false" customHeight="false" outlineLevel="0" collapsed="false">
      <c r="A108" s="0" t="s">
        <v>519</v>
      </c>
      <c r="B108" s="2" t="n">
        <f aca="false">ROUND(SUMIFS(Monthly_Sold!$H$2:$H$7864,Monthly_Sold!$F$2:$F$7864,$A108,Monthly_Sold!$C$2:$C$7864,B$2),4)</f>
        <v>0</v>
      </c>
      <c r="C108" s="2" t="n">
        <f aca="false">ROUND(SUMIFS(Monthly_Sold!$H$2:$H$7864,Monthly_Sold!$F$2:$F$7864,$A108,Monthly_Sold!$C$2:$C$7864,C$2),4)</f>
        <v>0</v>
      </c>
      <c r="D108" s="2" t="n">
        <f aca="false">ROUND(SUMIFS(Monthly_Sold!$H$2:$H$7864,Monthly_Sold!$F$2:$F$7864,$A108,Monthly_Sold!$C$2:$C$7864,D$2),4)</f>
        <v>0</v>
      </c>
      <c r="E108" s="2" t="n">
        <f aca="false">ROUND(SUMIFS(Monthly_Sold!$H$2:$H$7864,Monthly_Sold!$F$2:$F$7864,$A108,Monthly_Sold!$C$2:$C$7864,E$2),4)</f>
        <v>0</v>
      </c>
      <c r="F108" s="2" t="n">
        <f aca="false">ROUND(SUMIFS(Monthly_Sold!$H$2:$H$7864,Monthly_Sold!$F$2:$F$7864,$A108,Monthly_Sold!$C$2:$C$7864,F$2),4)</f>
        <v>8.36</v>
      </c>
      <c r="G108" s="2" t="n">
        <f aca="false">ROUND(SUMIFS(Monthly_Sold!$H$2:$H$7864,Monthly_Sold!$F$2:$F$7864,$A108,Monthly_Sold!$C$2:$C$7864,G$2),4)</f>
        <v>1.19</v>
      </c>
      <c r="H108" s="2" t="n">
        <f aca="false">ROUND(SUMIFS(Monthly_Sold!$H$2:$H$7864,Monthly_Sold!$F$2:$F$7864,$A108,Monthly_Sold!$C$2:$C$7864,H$2),4)</f>
        <v>0</v>
      </c>
      <c r="I108" s="2" t="n">
        <f aca="false">ROUND(SUM(B108:H108),4)</f>
        <v>9.55</v>
      </c>
      <c r="J108" s="6" t="n">
        <f aca="false">RANK(I108,$I$3:$I$304,0)+COUNTIF($I$3:I108,I108)-1</f>
        <v>212</v>
      </c>
      <c r="K108" s="6" t="n">
        <f aca="false">RANK(B108,$B$3:$B$304,0)+COUNTIF($B$3:B108,B108)-1</f>
        <v>171</v>
      </c>
      <c r="L108" s="6" t="n">
        <f aca="false">RANK(C108,$C$3:$C$304,0)+COUNTIF($C$3:C108,C108)-1</f>
        <v>186</v>
      </c>
      <c r="M108" s="6" t="n">
        <f aca="false">RANK(D108,$D$3:$D$304,0)+COUNTIF($D$3:D108,D108)-1</f>
        <v>191</v>
      </c>
      <c r="N108" s="6" t="n">
        <f aca="false">RANK(E108,$E$3:$E$304,0)+COUNTIF($E$3:E108,E108)-1</f>
        <v>192</v>
      </c>
      <c r="O108" s="6" t="n">
        <f aca="false">RANK(F108,$F$3:$F$304,0)+COUNTIF($F$3:F108,F108)-1</f>
        <v>93</v>
      </c>
      <c r="P108" s="6" t="n">
        <f aca="false">RANK(G108,$G$3:$G$304,0)+COUNTIF($G$3:G108,G108)-1</f>
        <v>163</v>
      </c>
      <c r="Q108" s="6" t="n">
        <f aca="false">RANK(H108,$H$3:$H$304,0)+COUNTIF($H$3:H108,H108)-1</f>
        <v>231</v>
      </c>
    </row>
    <row r="109" customFormat="false" ht="15" hidden="false" customHeight="false" outlineLevel="0" collapsed="false">
      <c r="A109" s="0" t="s">
        <v>388</v>
      </c>
      <c r="B109" s="2" t="n">
        <f aca="false">ROUND(SUMIFS(Monthly_Sold!$H$2:$H$7864,Monthly_Sold!$F$2:$F$7864,$A109,Monthly_Sold!$C$2:$C$7864,B$2),4)</f>
        <v>0</v>
      </c>
      <c r="C109" s="2" t="n">
        <f aca="false">ROUND(SUMIFS(Monthly_Sold!$H$2:$H$7864,Monthly_Sold!$F$2:$F$7864,$A109,Monthly_Sold!$C$2:$C$7864,C$2),4)</f>
        <v>0</v>
      </c>
      <c r="D109" s="2" t="n">
        <f aca="false">ROUND(SUMIFS(Monthly_Sold!$H$2:$H$7864,Monthly_Sold!$F$2:$F$7864,$A109,Monthly_Sold!$C$2:$C$7864,D$2),4)</f>
        <v>0</v>
      </c>
      <c r="E109" s="2" t="n">
        <f aca="false">ROUND(SUMIFS(Monthly_Sold!$H$2:$H$7864,Monthly_Sold!$F$2:$F$7864,$A109,Monthly_Sold!$C$2:$C$7864,E$2),4)</f>
        <v>0</v>
      </c>
      <c r="F109" s="2" t="n">
        <f aca="false">ROUND(SUMIFS(Monthly_Sold!$H$2:$H$7864,Monthly_Sold!$F$2:$F$7864,$A109,Monthly_Sold!$C$2:$C$7864,F$2),4)</f>
        <v>44.43</v>
      </c>
      <c r="G109" s="2" t="n">
        <f aca="false">ROUND(SUMIFS(Monthly_Sold!$H$2:$H$7864,Monthly_Sold!$F$2:$F$7864,$A109,Monthly_Sold!$C$2:$C$7864,G$2),4)</f>
        <v>20.98</v>
      </c>
      <c r="H109" s="2" t="n">
        <f aca="false">ROUND(SUMIFS(Monthly_Sold!$H$2:$H$7864,Monthly_Sold!$F$2:$F$7864,$A109,Monthly_Sold!$C$2:$C$7864,H$2),4)</f>
        <v>0</v>
      </c>
      <c r="I109" s="2" t="n">
        <f aca="false">ROUND(SUM(B109:H109),4)</f>
        <v>65.41</v>
      </c>
      <c r="J109" s="6" t="n">
        <f aca="false">RANK(I109,$I$3:$I$304,0)+COUNTIF($I$3:I109,I109)-1</f>
        <v>136</v>
      </c>
      <c r="K109" s="6" t="n">
        <f aca="false">RANK(B109,$B$3:$B$304,0)+COUNTIF($B$3:B109,B109)-1</f>
        <v>172</v>
      </c>
      <c r="L109" s="6" t="n">
        <f aca="false">RANK(C109,$C$3:$C$304,0)+COUNTIF($C$3:C109,C109)-1</f>
        <v>187</v>
      </c>
      <c r="M109" s="6" t="n">
        <f aca="false">RANK(D109,$D$3:$D$304,0)+COUNTIF($D$3:D109,D109)-1</f>
        <v>192</v>
      </c>
      <c r="N109" s="6" t="n">
        <f aca="false">RANK(E109,$E$3:$E$304,0)+COUNTIF($E$3:E109,E109)-1</f>
        <v>193</v>
      </c>
      <c r="O109" s="6" t="n">
        <f aca="false">RANK(F109,$F$3:$F$304,0)+COUNTIF($F$3:F109,F109)-1</f>
        <v>75</v>
      </c>
      <c r="P109" s="6" t="n">
        <f aca="false">RANK(G109,$G$3:$G$304,0)+COUNTIF($G$3:G109,G109)-1</f>
        <v>119</v>
      </c>
      <c r="Q109" s="6" t="n">
        <f aca="false">RANK(H109,$H$3:$H$304,0)+COUNTIF($H$3:H109,H109)-1</f>
        <v>232</v>
      </c>
    </row>
    <row r="110" customFormat="false" ht="15" hidden="false" customHeight="false" outlineLevel="0" collapsed="false">
      <c r="A110" s="0" t="s">
        <v>38</v>
      </c>
      <c r="B110" s="2" t="n">
        <f aca="false">ROUND(SUMIFS(Monthly_Sold!$H$2:$H$7864,Monthly_Sold!$F$2:$F$7864,$A110,Monthly_Sold!$C$2:$C$7864,B$2),4)</f>
        <v>39.57</v>
      </c>
      <c r="C110" s="2" t="n">
        <f aca="false">ROUND(SUMIFS(Monthly_Sold!$H$2:$H$7864,Monthly_Sold!$F$2:$F$7864,$A110,Monthly_Sold!$C$2:$C$7864,C$2),4)</f>
        <v>148.92</v>
      </c>
      <c r="D110" s="2" t="n">
        <f aca="false">ROUND(SUMIFS(Monthly_Sold!$H$2:$H$7864,Monthly_Sold!$F$2:$F$7864,$A110,Monthly_Sold!$C$2:$C$7864,D$2),4)</f>
        <v>224.84</v>
      </c>
      <c r="E110" s="2" t="n">
        <f aca="false">ROUND(SUMIFS(Monthly_Sold!$H$2:$H$7864,Monthly_Sold!$F$2:$F$7864,$A110,Monthly_Sold!$C$2:$C$7864,E$2),4)</f>
        <v>423.15</v>
      </c>
      <c r="F110" s="2" t="n">
        <f aca="false">ROUND(SUMIFS(Monthly_Sold!$H$2:$H$7864,Monthly_Sold!$F$2:$F$7864,$A110,Monthly_Sold!$C$2:$C$7864,F$2),4)</f>
        <v>393.36</v>
      </c>
      <c r="G110" s="2" t="n">
        <f aca="false">ROUND(SUMIFS(Monthly_Sold!$H$2:$H$7864,Monthly_Sold!$F$2:$F$7864,$A110,Monthly_Sold!$C$2:$C$7864,G$2),4)</f>
        <v>505.87</v>
      </c>
      <c r="H110" s="2" t="n">
        <f aca="false">ROUND(SUMIFS(Monthly_Sold!$H$2:$H$7864,Monthly_Sold!$F$2:$F$7864,$A110,Monthly_Sold!$C$2:$C$7864,H$2),4)</f>
        <v>801.91</v>
      </c>
      <c r="I110" s="2" t="n">
        <f aca="false">ROUND(SUM(B110:H110),4)</f>
        <v>2537.62</v>
      </c>
      <c r="J110" s="6" t="n">
        <f aca="false">RANK(I110,$I$3:$I$304,0)+COUNTIF($I$3:I110,I110)-1</f>
        <v>34</v>
      </c>
      <c r="K110" s="6" t="n">
        <f aca="false">RANK(B110,$B$3:$B$304,0)+COUNTIF($B$3:B110,B110)-1</f>
        <v>40</v>
      </c>
      <c r="L110" s="6" t="n">
        <f aca="false">RANK(C110,$C$3:$C$304,0)+COUNTIF($C$3:C110,C110)-1</f>
        <v>57</v>
      </c>
      <c r="M110" s="6" t="n">
        <f aca="false">RANK(D110,$D$3:$D$304,0)+COUNTIF($D$3:D110,D110)-1</f>
        <v>46</v>
      </c>
      <c r="N110" s="6" t="n">
        <f aca="false">RANK(E110,$E$3:$E$304,0)+COUNTIF($E$3:E110,E110)-1</f>
        <v>30</v>
      </c>
      <c r="O110" s="6" t="n">
        <f aca="false">RANK(F110,$F$3:$F$304,0)+COUNTIF($F$3:F110,F110)-1</f>
        <v>33</v>
      </c>
      <c r="P110" s="6" t="n">
        <f aca="false">RANK(G110,$G$3:$G$304,0)+COUNTIF($G$3:G110,G110)-1</f>
        <v>30</v>
      </c>
      <c r="Q110" s="6" t="n">
        <f aca="false">RANK(H110,$H$3:$H$304,0)+COUNTIF($H$3:H110,H110)-1</f>
        <v>22</v>
      </c>
    </row>
    <row r="111" customFormat="false" ht="15" hidden="false" customHeight="false" outlineLevel="0" collapsed="false">
      <c r="A111" s="0" t="s">
        <v>181</v>
      </c>
      <c r="B111" s="2" t="n">
        <f aca="false">ROUND(SUMIFS(Monthly_Sold!$H$2:$H$7864,Monthly_Sold!$F$2:$F$7864,$A111,Monthly_Sold!$C$2:$C$7864,B$2),4)</f>
        <v>8.85</v>
      </c>
      <c r="C111" s="2" t="n">
        <f aca="false">ROUND(SUMIFS(Monthly_Sold!$H$2:$H$7864,Monthly_Sold!$F$2:$F$7864,$A111,Monthly_Sold!$C$2:$C$7864,C$2),4)</f>
        <v>177.6</v>
      </c>
      <c r="D111" s="2" t="n">
        <f aca="false">ROUND(SUMIFS(Monthly_Sold!$H$2:$H$7864,Monthly_Sold!$F$2:$F$7864,$A111,Monthly_Sold!$C$2:$C$7864,D$2),4)</f>
        <v>152.83</v>
      </c>
      <c r="E111" s="2" t="n">
        <f aca="false">ROUND(SUMIFS(Monthly_Sold!$H$2:$H$7864,Monthly_Sold!$F$2:$F$7864,$A111,Monthly_Sold!$C$2:$C$7864,E$2),4)</f>
        <v>190.83</v>
      </c>
      <c r="F111" s="2" t="n">
        <f aca="false">ROUND(SUMIFS(Monthly_Sold!$H$2:$H$7864,Monthly_Sold!$F$2:$F$7864,$A111,Monthly_Sold!$C$2:$C$7864,F$2),4)</f>
        <v>93.03</v>
      </c>
      <c r="G111" s="2" t="n">
        <f aca="false">ROUND(SUMIFS(Monthly_Sold!$H$2:$H$7864,Monthly_Sold!$F$2:$F$7864,$A111,Monthly_Sold!$C$2:$C$7864,G$2),4)</f>
        <v>20.21</v>
      </c>
      <c r="H111" s="2" t="n">
        <f aca="false">ROUND(SUMIFS(Monthly_Sold!$H$2:$H$7864,Monthly_Sold!$F$2:$F$7864,$A111,Monthly_Sold!$C$2:$C$7864,H$2),4)</f>
        <v>0.06</v>
      </c>
      <c r="I111" s="2" t="n">
        <f aca="false">ROUND(SUM(B111:H111),4)</f>
        <v>643.41</v>
      </c>
      <c r="J111" s="6" t="n">
        <f aca="false">RANK(I111,$I$3:$I$304,0)+COUNTIF($I$3:I111,I111)-1</f>
        <v>73</v>
      </c>
      <c r="K111" s="6" t="n">
        <f aca="false">RANK(B111,$B$3:$B$304,0)+COUNTIF($B$3:B111,B111)-1</f>
        <v>53</v>
      </c>
      <c r="L111" s="6" t="n">
        <f aca="false">RANK(C111,$C$3:$C$304,0)+COUNTIF($C$3:C111,C111)-1</f>
        <v>53</v>
      </c>
      <c r="M111" s="6" t="n">
        <f aca="false">RANK(D111,$D$3:$D$304,0)+COUNTIF($D$3:D111,D111)-1</f>
        <v>53</v>
      </c>
      <c r="N111" s="6" t="n">
        <f aca="false">RANK(E111,$E$3:$E$304,0)+COUNTIF($E$3:E111,E111)-1</f>
        <v>42</v>
      </c>
      <c r="O111" s="6" t="n">
        <f aca="false">RANK(F111,$F$3:$F$304,0)+COUNTIF($F$3:F111,F111)-1</f>
        <v>60</v>
      </c>
      <c r="P111" s="6" t="n">
        <f aca="false">RANK(G111,$G$3:$G$304,0)+COUNTIF($G$3:G111,G111)-1</f>
        <v>123</v>
      </c>
      <c r="Q111" s="6" t="n">
        <f aca="false">RANK(H111,$H$3:$H$304,0)+COUNTIF($H$3:H111,H111)-1</f>
        <v>182</v>
      </c>
    </row>
    <row r="112" customFormat="false" ht="15" hidden="false" customHeight="false" outlineLevel="0" collapsed="false">
      <c r="A112" s="0" t="s">
        <v>61</v>
      </c>
      <c r="B112" s="2" t="n">
        <f aca="false">ROUND(SUMIFS(Monthly_Sold!$H$2:$H$7864,Monthly_Sold!$F$2:$F$7864,$A112,Monthly_Sold!$C$2:$C$7864,B$2),4)</f>
        <v>363.14</v>
      </c>
      <c r="C112" s="2" t="n">
        <f aca="false">ROUND(SUMIFS(Monthly_Sold!$H$2:$H$7864,Monthly_Sold!$F$2:$F$7864,$A112,Monthly_Sold!$C$2:$C$7864,C$2),4)</f>
        <v>1259.8</v>
      </c>
      <c r="D112" s="2" t="n">
        <f aca="false">ROUND(SUMIFS(Monthly_Sold!$H$2:$H$7864,Monthly_Sold!$F$2:$F$7864,$A112,Monthly_Sold!$C$2:$C$7864,D$2),4)</f>
        <v>789.01</v>
      </c>
      <c r="E112" s="2" t="n">
        <f aca="false">ROUND(SUMIFS(Monthly_Sold!$H$2:$H$7864,Monthly_Sold!$F$2:$F$7864,$A112,Monthly_Sold!$C$2:$C$7864,E$2),4)</f>
        <v>643.22</v>
      </c>
      <c r="F112" s="2" t="n">
        <f aca="false">ROUND(SUMIFS(Monthly_Sold!$H$2:$H$7864,Monthly_Sold!$F$2:$F$7864,$A112,Monthly_Sold!$C$2:$C$7864,F$2),4)</f>
        <v>168.16</v>
      </c>
      <c r="G112" s="2" t="n">
        <f aca="false">ROUND(SUMIFS(Monthly_Sold!$H$2:$H$7864,Monthly_Sold!$F$2:$F$7864,$A112,Monthly_Sold!$C$2:$C$7864,G$2),4)</f>
        <v>1221.34</v>
      </c>
      <c r="H112" s="2" t="n">
        <f aca="false">ROUND(SUMIFS(Monthly_Sold!$H$2:$H$7864,Monthly_Sold!$F$2:$F$7864,$A112,Monthly_Sold!$C$2:$C$7864,H$2),4)</f>
        <v>1134.58</v>
      </c>
      <c r="I112" s="2" t="n">
        <f aca="false">ROUND(SUM(B112:H112),4)</f>
        <v>5579.25</v>
      </c>
      <c r="J112" s="6" t="n">
        <f aca="false">RANK(I112,$I$3:$I$304,0)+COUNTIF($I$3:I112,I112)-1</f>
        <v>24</v>
      </c>
      <c r="K112" s="6" t="n">
        <f aca="false">RANK(B112,$B$3:$B$304,0)+COUNTIF($B$3:B112,B112)-1</f>
        <v>10</v>
      </c>
      <c r="L112" s="6" t="n">
        <f aca="false">RANK(C112,$C$3:$C$304,0)+COUNTIF($C$3:C112,C112)-1</f>
        <v>16</v>
      </c>
      <c r="M112" s="6" t="n">
        <f aca="false">RANK(D112,$D$3:$D$304,0)+COUNTIF($D$3:D112,D112)-1</f>
        <v>23</v>
      </c>
      <c r="N112" s="6" t="n">
        <f aca="false">RANK(E112,$E$3:$E$304,0)+COUNTIF($E$3:E112,E112)-1</f>
        <v>24</v>
      </c>
      <c r="O112" s="6" t="n">
        <f aca="false">RANK(F112,$F$3:$F$304,0)+COUNTIF($F$3:F112,F112)-1</f>
        <v>45</v>
      </c>
      <c r="P112" s="6" t="n">
        <f aca="false">RANK(G112,$G$3:$G$304,0)+COUNTIF($G$3:G112,G112)-1</f>
        <v>19</v>
      </c>
      <c r="Q112" s="6" t="n">
        <f aca="false">RANK(H112,$H$3:$H$304,0)+COUNTIF($H$3:H112,H112)-1</f>
        <v>18</v>
      </c>
    </row>
    <row r="113" customFormat="false" ht="15" hidden="false" customHeight="false" outlineLevel="0" collapsed="false">
      <c r="A113" s="0" t="s">
        <v>604</v>
      </c>
      <c r="B113" s="2" t="n">
        <f aca="false">ROUND(SUMIFS(Monthly_Sold!$H$2:$H$7864,Monthly_Sold!$F$2:$F$7864,$A113,Monthly_Sold!$C$2:$C$7864,B$2),4)</f>
        <v>0</v>
      </c>
      <c r="C113" s="2" t="n">
        <f aca="false">ROUND(SUMIFS(Monthly_Sold!$H$2:$H$7864,Monthly_Sold!$F$2:$F$7864,$A113,Monthly_Sold!$C$2:$C$7864,C$2),4)</f>
        <v>0</v>
      </c>
      <c r="D113" s="2" t="n">
        <f aca="false">ROUND(SUMIFS(Monthly_Sold!$H$2:$H$7864,Monthly_Sold!$F$2:$F$7864,$A113,Monthly_Sold!$C$2:$C$7864,D$2),4)</f>
        <v>0</v>
      </c>
      <c r="E113" s="2" t="n">
        <f aca="false">ROUND(SUMIFS(Monthly_Sold!$H$2:$H$7864,Monthly_Sold!$F$2:$F$7864,$A113,Monthly_Sold!$C$2:$C$7864,E$2),4)</f>
        <v>0</v>
      </c>
      <c r="F113" s="2" t="n">
        <f aca="false">ROUND(SUMIFS(Monthly_Sold!$H$2:$H$7864,Monthly_Sold!$F$2:$F$7864,$A113,Monthly_Sold!$C$2:$C$7864,F$2),4)</f>
        <v>0</v>
      </c>
      <c r="G113" s="2" t="n">
        <f aca="false">ROUND(SUMIFS(Monthly_Sold!$H$2:$H$7864,Monthly_Sold!$F$2:$F$7864,$A113,Monthly_Sold!$C$2:$C$7864,G$2),4)</f>
        <v>0</v>
      </c>
      <c r="H113" s="2" t="n">
        <f aca="false">ROUND(SUMIFS(Monthly_Sold!$H$2:$H$7864,Monthly_Sold!$F$2:$F$7864,$A113,Monthly_Sold!$C$2:$C$7864,H$2),4)</f>
        <v>0.21</v>
      </c>
      <c r="I113" s="2" t="n">
        <f aca="false">ROUND(SUM(B113:H113),4)</f>
        <v>0.21</v>
      </c>
      <c r="J113" s="6" t="n">
        <f aca="false">RANK(I113,$I$3:$I$304,0)+COUNTIF($I$3:I113,I113)-1</f>
        <v>280</v>
      </c>
      <c r="K113" s="6" t="n">
        <f aca="false">RANK(B113,$B$3:$B$304,0)+COUNTIF($B$3:B113,B113)-1</f>
        <v>173</v>
      </c>
      <c r="L113" s="6" t="n">
        <f aca="false">RANK(C113,$C$3:$C$304,0)+COUNTIF($C$3:C113,C113)-1</f>
        <v>188</v>
      </c>
      <c r="M113" s="6" t="n">
        <f aca="false">RANK(D113,$D$3:$D$304,0)+COUNTIF($D$3:D113,D113)-1</f>
        <v>193</v>
      </c>
      <c r="N113" s="6" t="n">
        <f aca="false">RANK(E113,$E$3:$E$304,0)+COUNTIF($E$3:E113,E113)-1</f>
        <v>194</v>
      </c>
      <c r="O113" s="6" t="n">
        <f aca="false">RANK(F113,$F$3:$F$304,0)+COUNTIF($F$3:F113,F113)-1</f>
        <v>206</v>
      </c>
      <c r="P113" s="6" t="n">
        <f aca="false">RANK(G113,$G$3:$G$304,0)+COUNTIF($G$3:G113,G113)-1</f>
        <v>239</v>
      </c>
      <c r="Q113" s="6" t="n">
        <f aca="false">RANK(H113,$H$3:$H$304,0)+COUNTIF($H$3:H113,H113)-1</f>
        <v>178</v>
      </c>
    </row>
    <row r="114" customFormat="false" ht="15" hidden="false" customHeight="false" outlineLevel="0" collapsed="false">
      <c r="A114" s="0" t="s">
        <v>592</v>
      </c>
      <c r="B114" s="2" t="n">
        <f aca="false">ROUND(SUMIFS(Monthly_Sold!$H$2:$H$7864,Monthly_Sold!$F$2:$F$7864,$A114,Monthly_Sold!$C$2:$C$7864,B$2),4)</f>
        <v>0</v>
      </c>
      <c r="C114" s="2" t="n">
        <f aca="false">ROUND(SUMIFS(Monthly_Sold!$H$2:$H$7864,Monthly_Sold!$F$2:$F$7864,$A114,Monthly_Sold!$C$2:$C$7864,C$2),4)</f>
        <v>0</v>
      </c>
      <c r="D114" s="2" t="n">
        <f aca="false">ROUND(SUMIFS(Monthly_Sold!$H$2:$H$7864,Monthly_Sold!$F$2:$F$7864,$A114,Monthly_Sold!$C$2:$C$7864,D$2),4)</f>
        <v>0.57</v>
      </c>
      <c r="E114" s="2" t="n">
        <f aca="false">ROUND(SUMIFS(Monthly_Sold!$H$2:$H$7864,Monthly_Sold!$F$2:$F$7864,$A114,Monthly_Sold!$C$2:$C$7864,E$2),4)</f>
        <v>0</v>
      </c>
      <c r="F114" s="2" t="n">
        <f aca="false">ROUND(SUMIFS(Monthly_Sold!$H$2:$H$7864,Monthly_Sold!$F$2:$F$7864,$A114,Monthly_Sold!$C$2:$C$7864,F$2),4)</f>
        <v>0</v>
      </c>
      <c r="G114" s="2" t="n">
        <f aca="false">ROUND(SUMIFS(Monthly_Sold!$H$2:$H$7864,Monthly_Sold!$F$2:$F$7864,$A114,Monthly_Sold!$C$2:$C$7864,G$2),4)</f>
        <v>0</v>
      </c>
      <c r="H114" s="2" t="n">
        <f aca="false">ROUND(SUMIFS(Monthly_Sold!$H$2:$H$7864,Monthly_Sold!$F$2:$F$7864,$A114,Monthly_Sold!$C$2:$C$7864,H$2),4)</f>
        <v>0</v>
      </c>
      <c r="I114" s="2" t="n">
        <f aca="false">ROUND(SUM(B114:H114),4)</f>
        <v>0.57</v>
      </c>
      <c r="J114" s="6" t="n">
        <f aca="false">RANK(I114,$I$3:$I$304,0)+COUNTIF($I$3:I114,I114)-1</f>
        <v>269</v>
      </c>
      <c r="K114" s="6" t="n">
        <f aca="false">RANK(B114,$B$3:$B$304,0)+COUNTIF($B$3:B114,B114)-1</f>
        <v>174</v>
      </c>
      <c r="L114" s="6" t="n">
        <f aca="false">RANK(C114,$C$3:$C$304,0)+COUNTIF($C$3:C114,C114)-1</f>
        <v>189</v>
      </c>
      <c r="M114" s="6" t="n">
        <f aca="false">RANK(D114,$D$3:$D$304,0)+COUNTIF($D$3:D114,D114)-1</f>
        <v>95</v>
      </c>
      <c r="N114" s="6" t="n">
        <f aca="false">RANK(E114,$E$3:$E$304,0)+COUNTIF($E$3:E114,E114)-1</f>
        <v>195</v>
      </c>
      <c r="O114" s="6" t="n">
        <f aca="false">RANK(F114,$F$3:$F$304,0)+COUNTIF($F$3:F114,F114)-1</f>
        <v>207</v>
      </c>
      <c r="P114" s="6" t="n">
        <f aca="false">RANK(G114,$G$3:$G$304,0)+COUNTIF($G$3:G114,G114)-1</f>
        <v>240</v>
      </c>
      <c r="Q114" s="6" t="n">
        <f aca="false">RANK(H114,$H$3:$H$304,0)+COUNTIF($H$3:H114,H114)-1</f>
        <v>233</v>
      </c>
    </row>
    <row r="115" customFormat="false" ht="15" hidden="false" customHeight="false" outlineLevel="0" collapsed="false">
      <c r="A115" s="0" t="s">
        <v>539</v>
      </c>
      <c r="B115" s="2" t="n">
        <f aca="false">ROUND(SUMIFS(Monthly_Sold!$H$2:$H$7864,Monthly_Sold!$F$2:$F$7864,$A115,Monthly_Sold!$C$2:$C$7864,B$2),4)</f>
        <v>0</v>
      </c>
      <c r="C115" s="2" t="n">
        <f aca="false">ROUND(SUMIFS(Monthly_Sold!$H$2:$H$7864,Monthly_Sold!$F$2:$F$7864,$A115,Monthly_Sold!$C$2:$C$7864,C$2),4)</f>
        <v>0</v>
      </c>
      <c r="D115" s="2" t="n">
        <f aca="false">ROUND(SUMIFS(Monthly_Sold!$H$2:$H$7864,Monthly_Sold!$F$2:$F$7864,$A115,Monthly_Sold!$C$2:$C$7864,D$2),4)</f>
        <v>0</v>
      </c>
      <c r="E115" s="2" t="n">
        <f aca="false">ROUND(SUMIFS(Monthly_Sold!$H$2:$H$7864,Monthly_Sold!$F$2:$F$7864,$A115,Monthly_Sold!$C$2:$C$7864,E$2),4)</f>
        <v>0</v>
      </c>
      <c r="F115" s="2" t="n">
        <f aca="false">ROUND(SUMIFS(Monthly_Sold!$H$2:$H$7864,Monthly_Sold!$F$2:$F$7864,$A115,Monthly_Sold!$C$2:$C$7864,F$2),4)</f>
        <v>0</v>
      </c>
      <c r="G115" s="2" t="n">
        <f aca="false">ROUND(SUMIFS(Monthly_Sold!$H$2:$H$7864,Monthly_Sold!$F$2:$F$7864,$A115,Monthly_Sold!$C$2:$C$7864,G$2),4)</f>
        <v>5.65</v>
      </c>
      <c r="H115" s="2" t="n">
        <f aca="false">ROUND(SUMIFS(Monthly_Sold!$H$2:$H$7864,Monthly_Sold!$F$2:$F$7864,$A115,Monthly_Sold!$C$2:$C$7864,H$2),4)</f>
        <v>0</v>
      </c>
      <c r="I115" s="2" t="n">
        <f aca="false">ROUND(SUM(B115:H115),4)</f>
        <v>5.65</v>
      </c>
      <c r="J115" s="6" t="n">
        <f aca="false">RANK(I115,$I$3:$I$304,0)+COUNTIF($I$3:I115,I115)-1</f>
        <v>226</v>
      </c>
      <c r="K115" s="6" t="n">
        <f aca="false">RANK(B115,$B$3:$B$304,0)+COUNTIF($B$3:B115,B115)-1</f>
        <v>175</v>
      </c>
      <c r="L115" s="6" t="n">
        <f aca="false">RANK(C115,$C$3:$C$304,0)+COUNTIF($C$3:C115,C115)-1</f>
        <v>190</v>
      </c>
      <c r="M115" s="6" t="n">
        <f aca="false">RANK(D115,$D$3:$D$304,0)+COUNTIF($D$3:D115,D115)-1</f>
        <v>194</v>
      </c>
      <c r="N115" s="6" t="n">
        <f aca="false">RANK(E115,$E$3:$E$304,0)+COUNTIF($E$3:E115,E115)-1</f>
        <v>196</v>
      </c>
      <c r="O115" s="6" t="n">
        <f aca="false">RANK(F115,$F$3:$F$304,0)+COUNTIF($F$3:F115,F115)-1</f>
        <v>208</v>
      </c>
      <c r="P115" s="6" t="n">
        <f aca="false">RANK(G115,$G$3:$G$304,0)+COUNTIF($G$3:G115,G115)-1</f>
        <v>147</v>
      </c>
      <c r="Q115" s="6" t="n">
        <f aca="false">RANK(H115,$H$3:$H$304,0)+COUNTIF($H$3:H115,H115)-1</f>
        <v>234</v>
      </c>
    </row>
    <row r="116" customFormat="false" ht="15" hidden="false" customHeight="false" outlineLevel="0" collapsed="false">
      <c r="A116" s="0" t="s">
        <v>573</v>
      </c>
      <c r="B116" s="2" t="n">
        <f aca="false">ROUND(SUMIFS(Monthly_Sold!$H$2:$H$7864,Monthly_Sold!$F$2:$F$7864,$A116,Monthly_Sold!$C$2:$C$7864,B$2),4)</f>
        <v>0</v>
      </c>
      <c r="C116" s="2" t="n">
        <f aca="false">ROUND(SUMIFS(Monthly_Sold!$H$2:$H$7864,Monthly_Sold!$F$2:$F$7864,$A116,Monthly_Sold!$C$2:$C$7864,C$2),4)</f>
        <v>0</v>
      </c>
      <c r="D116" s="2" t="n">
        <f aca="false">ROUND(SUMIFS(Monthly_Sold!$H$2:$H$7864,Monthly_Sold!$F$2:$F$7864,$A116,Monthly_Sold!$C$2:$C$7864,D$2),4)</f>
        <v>1.52</v>
      </c>
      <c r="E116" s="2" t="n">
        <f aca="false">ROUND(SUMIFS(Monthly_Sold!$H$2:$H$7864,Monthly_Sold!$F$2:$F$7864,$A116,Monthly_Sold!$C$2:$C$7864,E$2),4)</f>
        <v>0</v>
      </c>
      <c r="F116" s="2" t="n">
        <f aca="false">ROUND(SUMIFS(Monthly_Sold!$H$2:$H$7864,Monthly_Sold!$F$2:$F$7864,$A116,Monthly_Sold!$C$2:$C$7864,F$2),4)</f>
        <v>0</v>
      </c>
      <c r="G116" s="2" t="n">
        <f aca="false">ROUND(SUMIFS(Monthly_Sold!$H$2:$H$7864,Monthly_Sold!$F$2:$F$7864,$A116,Monthly_Sold!$C$2:$C$7864,G$2),4)</f>
        <v>0</v>
      </c>
      <c r="H116" s="2" t="n">
        <f aca="false">ROUND(SUMIFS(Monthly_Sold!$H$2:$H$7864,Monthly_Sold!$F$2:$F$7864,$A116,Monthly_Sold!$C$2:$C$7864,H$2),4)</f>
        <v>0</v>
      </c>
      <c r="I116" s="2" t="n">
        <f aca="false">ROUND(SUM(B116:H116),4)</f>
        <v>1.52</v>
      </c>
      <c r="J116" s="6" t="n">
        <f aca="false">RANK(I116,$I$3:$I$304,0)+COUNTIF($I$3:I116,I116)-1</f>
        <v>253</v>
      </c>
      <c r="K116" s="6" t="n">
        <f aca="false">RANK(B116,$B$3:$B$304,0)+COUNTIF($B$3:B116,B116)-1</f>
        <v>176</v>
      </c>
      <c r="L116" s="6" t="n">
        <f aca="false">RANK(C116,$C$3:$C$304,0)+COUNTIF($C$3:C116,C116)-1</f>
        <v>191</v>
      </c>
      <c r="M116" s="6" t="n">
        <f aca="false">RANK(D116,$D$3:$D$304,0)+COUNTIF($D$3:D116,D116)-1</f>
        <v>89</v>
      </c>
      <c r="N116" s="6" t="n">
        <f aca="false">RANK(E116,$E$3:$E$304,0)+COUNTIF($E$3:E116,E116)-1</f>
        <v>197</v>
      </c>
      <c r="O116" s="6" t="n">
        <f aca="false">RANK(F116,$F$3:$F$304,0)+COUNTIF($F$3:F116,F116)-1</f>
        <v>209</v>
      </c>
      <c r="P116" s="6" t="n">
        <f aca="false">RANK(G116,$G$3:$G$304,0)+COUNTIF($G$3:G116,G116)-1</f>
        <v>241</v>
      </c>
      <c r="Q116" s="6" t="n">
        <f aca="false">RANK(H116,$H$3:$H$304,0)+COUNTIF($H$3:H116,H116)-1</f>
        <v>235</v>
      </c>
    </row>
    <row r="117" customFormat="false" ht="15" hidden="false" customHeight="false" outlineLevel="0" collapsed="false">
      <c r="A117" s="0" t="s">
        <v>272</v>
      </c>
      <c r="B117" s="2" t="n">
        <f aca="false">ROUND(SUMIFS(Monthly_Sold!$H$2:$H$7864,Monthly_Sold!$F$2:$F$7864,$A117,Monthly_Sold!$C$2:$C$7864,B$2),4)</f>
        <v>0.51</v>
      </c>
      <c r="C117" s="2" t="n">
        <f aca="false">ROUND(SUMIFS(Monthly_Sold!$H$2:$H$7864,Monthly_Sold!$F$2:$F$7864,$A117,Monthly_Sold!$C$2:$C$7864,C$2),4)</f>
        <v>115.81</v>
      </c>
      <c r="D117" s="2" t="n">
        <f aca="false">ROUND(SUMIFS(Monthly_Sold!$H$2:$H$7864,Monthly_Sold!$F$2:$F$7864,$A117,Monthly_Sold!$C$2:$C$7864,D$2),4)</f>
        <v>20.64</v>
      </c>
      <c r="E117" s="2" t="n">
        <f aca="false">ROUND(SUMIFS(Monthly_Sold!$H$2:$H$7864,Monthly_Sold!$F$2:$F$7864,$A117,Monthly_Sold!$C$2:$C$7864,E$2),4)</f>
        <v>11.37</v>
      </c>
      <c r="F117" s="2" t="n">
        <f aca="false">ROUND(SUMIFS(Monthly_Sold!$H$2:$H$7864,Monthly_Sold!$F$2:$F$7864,$A117,Monthly_Sold!$C$2:$C$7864,F$2),4)</f>
        <v>43.78</v>
      </c>
      <c r="G117" s="2" t="n">
        <f aca="false">ROUND(SUMIFS(Monthly_Sold!$H$2:$H$7864,Monthly_Sold!$F$2:$F$7864,$A117,Monthly_Sold!$C$2:$C$7864,G$2),4)</f>
        <v>161.26</v>
      </c>
      <c r="H117" s="2" t="n">
        <f aca="false">ROUND(SUMIFS(Monthly_Sold!$H$2:$H$7864,Monthly_Sold!$F$2:$F$7864,$A117,Monthly_Sold!$C$2:$C$7864,H$2),4)</f>
        <v>68.24</v>
      </c>
      <c r="I117" s="2" t="n">
        <f aca="false">ROUND(SUM(B117:H117),4)</f>
        <v>421.61</v>
      </c>
      <c r="J117" s="6" t="n">
        <f aca="false">RANK(I117,$I$3:$I$304,0)+COUNTIF($I$3:I117,I117)-1</f>
        <v>88</v>
      </c>
      <c r="K117" s="6" t="n">
        <f aca="false">RANK(B117,$B$3:$B$304,0)+COUNTIF($B$3:B117,B117)-1</f>
        <v>67</v>
      </c>
      <c r="L117" s="6" t="n">
        <f aca="false">RANK(C117,$C$3:$C$304,0)+COUNTIF($C$3:C117,C117)-1</f>
        <v>61</v>
      </c>
      <c r="M117" s="6" t="n">
        <f aca="false">RANK(D117,$D$3:$D$304,0)+COUNTIF($D$3:D117,D117)-1</f>
        <v>71</v>
      </c>
      <c r="N117" s="6" t="n">
        <f aca="false">RANK(E117,$E$3:$E$304,0)+COUNTIF($E$3:E117,E117)-1</f>
        <v>82</v>
      </c>
      <c r="O117" s="6" t="n">
        <f aca="false">RANK(F117,$F$3:$F$304,0)+COUNTIF($F$3:F117,F117)-1</f>
        <v>76</v>
      </c>
      <c r="P117" s="6" t="n">
        <f aca="false">RANK(G117,$G$3:$G$304,0)+COUNTIF($G$3:G117,G117)-1</f>
        <v>54</v>
      </c>
      <c r="Q117" s="6" t="n">
        <f aca="false">RANK(H117,$H$3:$H$304,0)+COUNTIF($H$3:H117,H117)-1</f>
        <v>93</v>
      </c>
    </row>
    <row r="118" customFormat="false" ht="15" hidden="false" customHeight="false" outlineLevel="0" collapsed="false">
      <c r="A118" s="0" t="s">
        <v>45</v>
      </c>
      <c r="B118" s="2" t="n">
        <f aca="false">ROUND(SUMIFS(Monthly_Sold!$H$2:$H$7864,Monthly_Sold!$F$2:$F$7864,$A118,Monthly_Sold!$C$2:$C$7864,B$2),4)</f>
        <v>359.35</v>
      </c>
      <c r="C118" s="2" t="n">
        <f aca="false">ROUND(SUMIFS(Monthly_Sold!$H$2:$H$7864,Monthly_Sold!$F$2:$F$7864,$A118,Monthly_Sold!$C$2:$C$7864,C$2),4)</f>
        <v>1086.66</v>
      </c>
      <c r="D118" s="2" t="n">
        <f aca="false">ROUND(SUMIFS(Monthly_Sold!$H$2:$H$7864,Monthly_Sold!$F$2:$F$7864,$A118,Monthly_Sold!$C$2:$C$7864,D$2),4)</f>
        <v>3287.62</v>
      </c>
      <c r="E118" s="2" t="n">
        <f aca="false">ROUND(SUMIFS(Monthly_Sold!$H$2:$H$7864,Monthly_Sold!$F$2:$F$7864,$A118,Monthly_Sold!$C$2:$C$7864,E$2),4)</f>
        <v>4309.26</v>
      </c>
      <c r="F118" s="2" t="n">
        <f aca="false">ROUND(SUMIFS(Monthly_Sold!$H$2:$H$7864,Monthly_Sold!$F$2:$F$7864,$A118,Monthly_Sold!$C$2:$C$7864,F$2),4)</f>
        <v>2087.58</v>
      </c>
      <c r="G118" s="2" t="n">
        <f aca="false">ROUND(SUMIFS(Monthly_Sold!$H$2:$H$7864,Monthly_Sold!$F$2:$F$7864,$A118,Monthly_Sold!$C$2:$C$7864,G$2),4)</f>
        <v>1626.02</v>
      </c>
      <c r="H118" s="2" t="n">
        <f aca="false">ROUND(SUMIFS(Monthly_Sold!$H$2:$H$7864,Monthly_Sold!$F$2:$F$7864,$A118,Monthly_Sold!$C$2:$C$7864,H$2),4)</f>
        <v>1572.09</v>
      </c>
      <c r="I118" s="2" t="n">
        <f aca="false">ROUND(SUM(B118:H118),4)</f>
        <v>14328.58</v>
      </c>
      <c r="J118" s="6" t="n">
        <f aca="false">RANK(I118,$I$3:$I$304,0)+COUNTIF($I$3:I118,I118)-1</f>
        <v>5</v>
      </c>
      <c r="K118" s="6" t="n">
        <f aca="false">RANK(B118,$B$3:$B$304,0)+COUNTIF($B$3:B118,B118)-1</f>
        <v>13</v>
      </c>
      <c r="L118" s="6" t="n">
        <f aca="false">RANK(C118,$C$3:$C$304,0)+COUNTIF($C$3:C118,C118)-1</f>
        <v>20</v>
      </c>
      <c r="M118" s="6" t="n">
        <f aca="false">RANK(D118,$D$3:$D$304,0)+COUNTIF($D$3:D118,D118)-1</f>
        <v>3</v>
      </c>
      <c r="N118" s="6" t="n">
        <f aca="false">RANK(E118,$E$3:$E$304,0)+COUNTIF($E$3:E118,E118)-1</f>
        <v>2</v>
      </c>
      <c r="O118" s="6" t="n">
        <f aca="false">RANK(F118,$F$3:$F$304,0)+COUNTIF($F$3:F118,F118)-1</f>
        <v>5</v>
      </c>
      <c r="P118" s="6" t="n">
        <f aca="false">RANK(G118,$G$3:$G$304,0)+COUNTIF($G$3:G118,G118)-1</f>
        <v>13</v>
      </c>
      <c r="Q118" s="6" t="n">
        <f aca="false">RANK(H118,$H$3:$H$304,0)+COUNTIF($H$3:H118,H118)-1</f>
        <v>12</v>
      </c>
    </row>
    <row r="119" customFormat="false" ht="15" hidden="false" customHeight="false" outlineLevel="0" collapsed="false">
      <c r="A119" s="0" t="s">
        <v>356</v>
      </c>
      <c r="B119" s="2" t="n">
        <f aca="false">ROUND(SUMIFS(Monthly_Sold!$H$2:$H$7864,Monthly_Sold!$F$2:$F$7864,$A119,Monthly_Sold!$C$2:$C$7864,B$2),4)</f>
        <v>0</v>
      </c>
      <c r="C119" s="2" t="n">
        <f aca="false">ROUND(SUMIFS(Monthly_Sold!$H$2:$H$7864,Monthly_Sold!$F$2:$F$7864,$A119,Monthly_Sold!$C$2:$C$7864,C$2),4)</f>
        <v>0</v>
      </c>
      <c r="D119" s="2" t="n">
        <f aca="false">ROUND(SUMIFS(Monthly_Sold!$H$2:$H$7864,Monthly_Sold!$F$2:$F$7864,$A119,Monthly_Sold!$C$2:$C$7864,D$2),4)</f>
        <v>0</v>
      </c>
      <c r="E119" s="2" t="n">
        <f aca="false">ROUND(SUMIFS(Monthly_Sold!$H$2:$H$7864,Monthly_Sold!$F$2:$F$7864,$A119,Monthly_Sold!$C$2:$C$7864,E$2),4)</f>
        <v>0</v>
      </c>
      <c r="F119" s="2" t="n">
        <f aca="false">ROUND(SUMIFS(Monthly_Sold!$H$2:$H$7864,Monthly_Sold!$F$2:$F$7864,$A119,Monthly_Sold!$C$2:$C$7864,F$2),4)</f>
        <v>0</v>
      </c>
      <c r="G119" s="2" t="n">
        <f aca="false">ROUND(SUMIFS(Monthly_Sold!$H$2:$H$7864,Monthly_Sold!$F$2:$F$7864,$A119,Monthly_Sold!$C$2:$C$7864,G$2),4)</f>
        <v>0</v>
      </c>
      <c r="H119" s="2" t="n">
        <f aca="false">ROUND(SUMIFS(Monthly_Sold!$H$2:$H$7864,Monthly_Sold!$F$2:$F$7864,$A119,Monthly_Sold!$C$2:$C$7864,H$2),4)</f>
        <v>97.41</v>
      </c>
      <c r="I119" s="2" t="n">
        <f aca="false">ROUND(SUM(B119:H119),4)</f>
        <v>97.41</v>
      </c>
      <c r="J119" s="6" t="n">
        <f aca="false">RANK(I119,$I$3:$I$304,0)+COUNTIF($I$3:I119,I119)-1</f>
        <v>117</v>
      </c>
      <c r="K119" s="6" t="n">
        <f aca="false">RANK(B119,$B$3:$B$304,0)+COUNTIF($B$3:B119,B119)-1</f>
        <v>177</v>
      </c>
      <c r="L119" s="6" t="n">
        <f aca="false">RANK(C119,$C$3:$C$304,0)+COUNTIF($C$3:C119,C119)-1</f>
        <v>192</v>
      </c>
      <c r="M119" s="6" t="n">
        <f aca="false">RANK(D119,$D$3:$D$304,0)+COUNTIF($D$3:D119,D119)-1</f>
        <v>195</v>
      </c>
      <c r="N119" s="6" t="n">
        <f aca="false">RANK(E119,$E$3:$E$304,0)+COUNTIF($E$3:E119,E119)-1</f>
        <v>198</v>
      </c>
      <c r="O119" s="6" t="n">
        <f aca="false">RANK(F119,$F$3:$F$304,0)+COUNTIF($F$3:F119,F119)-1</f>
        <v>210</v>
      </c>
      <c r="P119" s="6" t="n">
        <f aca="false">RANK(G119,$G$3:$G$304,0)+COUNTIF($G$3:G119,G119)-1</f>
        <v>242</v>
      </c>
      <c r="Q119" s="6" t="n">
        <f aca="false">RANK(H119,$H$3:$H$304,0)+COUNTIF($H$3:H119,H119)-1</f>
        <v>80</v>
      </c>
    </row>
    <row r="120" customFormat="false" ht="15" hidden="false" customHeight="false" outlineLevel="0" collapsed="false">
      <c r="A120" s="0" t="s">
        <v>360</v>
      </c>
      <c r="B120" s="2" t="n">
        <f aca="false">ROUND(SUMIFS(Monthly_Sold!$H$2:$H$7864,Monthly_Sold!$F$2:$F$7864,$A120,Monthly_Sold!$C$2:$C$7864,B$2),4)</f>
        <v>0</v>
      </c>
      <c r="C120" s="2" t="n">
        <f aca="false">ROUND(SUMIFS(Monthly_Sold!$H$2:$H$7864,Monthly_Sold!$F$2:$F$7864,$A120,Monthly_Sold!$C$2:$C$7864,C$2),4)</f>
        <v>0</v>
      </c>
      <c r="D120" s="2" t="n">
        <f aca="false">ROUND(SUMIFS(Monthly_Sold!$H$2:$H$7864,Monthly_Sold!$F$2:$F$7864,$A120,Monthly_Sold!$C$2:$C$7864,D$2),4)</f>
        <v>0</v>
      </c>
      <c r="E120" s="2" t="n">
        <f aca="false">ROUND(SUMIFS(Monthly_Sold!$H$2:$H$7864,Monthly_Sold!$F$2:$F$7864,$A120,Monthly_Sold!$C$2:$C$7864,E$2),4)</f>
        <v>0</v>
      </c>
      <c r="F120" s="2" t="n">
        <f aca="false">ROUND(SUMIFS(Monthly_Sold!$H$2:$H$7864,Monthly_Sold!$F$2:$F$7864,$A120,Monthly_Sold!$C$2:$C$7864,F$2),4)</f>
        <v>0</v>
      </c>
      <c r="G120" s="2" t="n">
        <f aca="false">ROUND(SUMIFS(Monthly_Sold!$H$2:$H$7864,Monthly_Sold!$F$2:$F$7864,$A120,Monthly_Sold!$C$2:$C$7864,G$2),4)</f>
        <v>0</v>
      </c>
      <c r="H120" s="2" t="n">
        <f aca="false">ROUND(SUMIFS(Monthly_Sold!$H$2:$H$7864,Monthly_Sold!$F$2:$F$7864,$A120,Monthly_Sold!$C$2:$C$7864,H$2),4)</f>
        <v>93.27</v>
      </c>
      <c r="I120" s="2" t="n">
        <f aca="false">ROUND(SUM(B120:H120),4)</f>
        <v>93.27</v>
      </c>
      <c r="J120" s="6" t="n">
        <f aca="false">RANK(I120,$I$3:$I$304,0)+COUNTIF($I$3:I120,I120)-1</f>
        <v>119</v>
      </c>
      <c r="K120" s="6" t="n">
        <f aca="false">RANK(B120,$B$3:$B$304,0)+COUNTIF($B$3:B120,B120)-1</f>
        <v>178</v>
      </c>
      <c r="L120" s="6" t="n">
        <f aca="false">RANK(C120,$C$3:$C$304,0)+COUNTIF($C$3:C120,C120)-1</f>
        <v>193</v>
      </c>
      <c r="M120" s="6" t="n">
        <f aca="false">RANK(D120,$D$3:$D$304,0)+COUNTIF($D$3:D120,D120)-1</f>
        <v>196</v>
      </c>
      <c r="N120" s="6" t="n">
        <f aca="false">RANK(E120,$E$3:$E$304,0)+COUNTIF($E$3:E120,E120)-1</f>
        <v>199</v>
      </c>
      <c r="O120" s="6" t="n">
        <f aca="false">RANK(F120,$F$3:$F$304,0)+COUNTIF($F$3:F120,F120)-1</f>
        <v>211</v>
      </c>
      <c r="P120" s="6" t="n">
        <f aca="false">RANK(G120,$G$3:$G$304,0)+COUNTIF($G$3:G120,G120)-1</f>
        <v>243</v>
      </c>
      <c r="Q120" s="6" t="n">
        <f aca="false">RANK(H120,$H$3:$H$304,0)+COUNTIF($H$3:H120,H120)-1</f>
        <v>83</v>
      </c>
    </row>
    <row r="121" customFormat="false" ht="15" hidden="false" customHeight="false" outlineLevel="0" collapsed="false">
      <c r="A121" s="0" t="s">
        <v>404</v>
      </c>
      <c r="B121" s="2" t="n">
        <f aca="false">ROUND(SUMIFS(Monthly_Sold!$H$2:$H$7864,Monthly_Sold!$F$2:$F$7864,$A121,Monthly_Sold!$C$2:$C$7864,B$2),4)</f>
        <v>0</v>
      </c>
      <c r="C121" s="2" t="n">
        <f aca="false">ROUND(SUMIFS(Monthly_Sold!$H$2:$H$7864,Monthly_Sold!$F$2:$F$7864,$A121,Monthly_Sold!$C$2:$C$7864,C$2),4)</f>
        <v>0</v>
      </c>
      <c r="D121" s="2" t="n">
        <f aca="false">ROUND(SUMIFS(Monthly_Sold!$H$2:$H$7864,Monthly_Sold!$F$2:$F$7864,$A121,Monthly_Sold!$C$2:$C$7864,D$2),4)</f>
        <v>0</v>
      </c>
      <c r="E121" s="2" t="n">
        <f aca="false">ROUND(SUMIFS(Monthly_Sold!$H$2:$H$7864,Monthly_Sold!$F$2:$F$7864,$A121,Monthly_Sold!$C$2:$C$7864,E$2),4)</f>
        <v>0</v>
      </c>
      <c r="F121" s="2" t="n">
        <f aca="false">ROUND(SUMIFS(Monthly_Sold!$H$2:$H$7864,Monthly_Sold!$F$2:$F$7864,$A121,Monthly_Sold!$C$2:$C$7864,F$2),4)</f>
        <v>0</v>
      </c>
      <c r="G121" s="2" t="n">
        <f aca="false">ROUND(SUMIFS(Monthly_Sold!$H$2:$H$7864,Monthly_Sold!$F$2:$F$7864,$A121,Monthly_Sold!$C$2:$C$7864,G$2),4)</f>
        <v>20.18</v>
      </c>
      <c r="H121" s="2" t="n">
        <f aca="false">ROUND(SUMIFS(Monthly_Sold!$H$2:$H$7864,Monthly_Sold!$F$2:$F$7864,$A121,Monthly_Sold!$C$2:$C$7864,H$2),4)</f>
        <v>36</v>
      </c>
      <c r="I121" s="2" t="n">
        <f aca="false">ROUND(SUM(B121:H121),4)</f>
        <v>56.18</v>
      </c>
      <c r="J121" s="6" t="n">
        <f aca="false">RANK(I121,$I$3:$I$304,0)+COUNTIF($I$3:I121,I121)-1</f>
        <v>143</v>
      </c>
      <c r="K121" s="6" t="n">
        <f aca="false">RANK(B121,$B$3:$B$304,0)+COUNTIF($B$3:B121,B121)-1</f>
        <v>179</v>
      </c>
      <c r="L121" s="6" t="n">
        <f aca="false">RANK(C121,$C$3:$C$304,0)+COUNTIF($C$3:C121,C121)-1</f>
        <v>194</v>
      </c>
      <c r="M121" s="6" t="n">
        <f aca="false">RANK(D121,$D$3:$D$304,0)+COUNTIF($D$3:D121,D121)-1</f>
        <v>197</v>
      </c>
      <c r="N121" s="6" t="n">
        <f aca="false">RANK(E121,$E$3:$E$304,0)+COUNTIF($E$3:E121,E121)-1</f>
        <v>200</v>
      </c>
      <c r="O121" s="6" t="n">
        <f aca="false">RANK(F121,$F$3:$F$304,0)+COUNTIF($F$3:F121,F121)-1</f>
        <v>212</v>
      </c>
      <c r="P121" s="6" t="n">
        <f aca="false">RANK(G121,$G$3:$G$304,0)+COUNTIF($G$3:G121,G121)-1</f>
        <v>124</v>
      </c>
      <c r="Q121" s="6" t="n">
        <f aca="false">RANK(H121,$H$3:$H$304,0)+COUNTIF($H$3:H121,H121)-1</f>
        <v>112</v>
      </c>
    </row>
    <row r="122" customFormat="false" ht="15" hidden="false" customHeight="false" outlineLevel="0" collapsed="false">
      <c r="A122" s="0" t="s">
        <v>340</v>
      </c>
      <c r="B122" s="2" t="n">
        <f aca="false">ROUND(SUMIFS(Monthly_Sold!$H$2:$H$7864,Monthly_Sold!$F$2:$F$7864,$A122,Monthly_Sold!$C$2:$C$7864,B$2),4)</f>
        <v>0.41</v>
      </c>
      <c r="C122" s="2" t="n">
        <f aca="false">ROUND(SUMIFS(Monthly_Sold!$H$2:$H$7864,Monthly_Sold!$F$2:$F$7864,$A122,Monthly_Sold!$C$2:$C$7864,C$2),4)</f>
        <v>0.4</v>
      </c>
      <c r="D122" s="2" t="n">
        <f aca="false">ROUND(SUMIFS(Monthly_Sold!$H$2:$H$7864,Monthly_Sold!$F$2:$F$7864,$A122,Monthly_Sold!$C$2:$C$7864,D$2),4)</f>
        <v>0</v>
      </c>
      <c r="E122" s="2" t="n">
        <f aca="false">ROUND(SUMIFS(Monthly_Sold!$H$2:$H$7864,Monthly_Sold!$F$2:$F$7864,$A122,Monthly_Sold!$C$2:$C$7864,E$2),4)</f>
        <v>0</v>
      </c>
      <c r="F122" s="2" t="n">
        <f aca="false">ROUND(SUMIFS(Monthly_Sold!$H$2:$H$7864,Monthly_Sold!$F$2:$F$7864,$A122,Monthly_Sold!$C$2:$C$7864,F$2),4)</f>
        <v>0</v>
      </c>
      <c r="G122" s="2" t="n">
        <f aca="false">ROUND(SUMIFS(Monthly_Sold!$H$2:$H$7864,Monthly_Sold!$F$2:$F$7864,$A122,Monthly_Sold!$C$2:$C$7864,G$2),4)</f>
        <v>120.6</v>
      </c>
      <c r="H122" s="2" t="n">
        <f aca="false">ROUND(SUMIFS(Monthly_Sold!$H$2:$H$7864,Monthly_Sold!$F$2:$F$7864,$A122,Monthly_Sold!$C$2:$C$7864,H$2),4)</f>
        <v>43.75</v>
      </c>
      <c r="I122" s="2" t="n">
        <f aca="false">ROUND(SUM(B122:H122),4)</f>
        <v>165.16</v>
      </c>
      <c r="J122" s="6" t="n">
        <f aca="false">RANK(I122,$I$3:$I$304,0)+COUNTIF($I$3:I122,I122)-1</f>
        <v>101</v>
      </c>
      <c r="K122" s="6" t="n">
        <f aca="false">RANK(B122,$B$3:$B$304,0)+COUNTIF($B$3:B122,B122)-1</f>
        <v>69</v>
      </c>
      <c r="L122" s="6" t="n">
        <f aca="false">RANK(C122,$C$3:$C$304,0)+COUNTIF($C$3:C122,C122)-1</f>
        <v>83</v>
      </c>
      <c r="M122" s="6" t="n">
        <f aca="false">RANK(D122,$D$3:$D$304,0)+COUNTIF($D$3:D122,D122)-1</f>
        <v>198</v>
      </c>
      <c r="N122" s="6" t="n">
        <f aca="false">RANK(E122,$E$3:$E$304,0)+COUNTIF($E$3:E122,E122)-1</f>
        <v>201</v>
      </c>
      <c r="O122" s="6" t="n">
        <f aca="false">RANK(F122,$F$3:$F$304,0)+COUNTIF($F$3:F122,F122)-1</f>
        <v>213</v>
      </c>
      <c r="P122" s="6" t="n">
        <f aca="false">RANK(G122,$G$3:$G$304,0)+COUNTIF($G$3:G122,G122)-1</f>
        <v>62</v>
      </c>
      <c r="Q122" s="6" t="n">
        <f aca="false">RANK(H122,$H$3:$H$304,0)+COUNTIF($H$3:H122,H122)-1</f>
        <v>106</v>
      </c>
    </row>
    <row r="123" customFormat="false" ht="15" hidden="false" customHeight="false" outlineLevel="0" collapsed="false">
      <c r="A123" s="0" t="s">
        <v>414</v>
      </c>
      <c r="B123" s="2" t="n">
        <f aca="false">ROUND(SUMIFS(Monthly_Sold!$H$2:$H$7864,Monthly_Sold!$F$2:$F$7864,$A123,Monthly_Sold!$C$2:$C$7864,B$2),4)</f>
        <v>0</v>
      </c>
      <c r="C123" s="2" t="n">
        <f aca="false">ROUND(SUMIFS(Monthly_Sold!$H$2:$H$7864,Monthly_Sold!$F$2:$F$7864,$A123,Monthly_Sold!$C$2:$C$7864,C$2),4)</f>
        <v>0</v>
      </c>
      <c r="D123" s="2" t="n">
        <f aca="false">ROUND(SUMIFS(Monthly_Sold!$H$2:$H$7864,Monthly_Sold!$F$2:$F$7864,$A123,Monthly_Sold!$C$2:$C$7864,D$2),4)</f>
        <v>0</v>
      </c>
      <c r="E123" s="2" t="n">
        <f aca="false">ROUND(SUMIFS(Monthly_Sold!$H$2:$H$7864,Monthly_Sold!$F$2:$F$7864,$A123,Monthly_Sold!$C$2:$C$7864,E$2),4)</f>
        <v>0</v>
      </c>
      <c r="F123" s="2" t="n">
        <f aca="false">ROUND(SUMIFS(Monthly_Sold!$H$2:$H$7864,Monthly_Sold!$F$2:$F$7864,$A123,Monthly_Sold!$C$2:$C$7864,F$2),4)</f>
        <v>0</v>
      </c>
      <c r="G123" s="2" t="n">
        <f aca="false">ROUND(SUMIFS(Monthly_Sold!$H$2:$H$7864,Monthly_Sold!$F$2:$F$7864,$A123,Monthly_Sold!$C$2:$C$7864,G$2),4)</f>
        <v>18.63</v>
      </c>
      <c r="H123" s="2" t="n">
        <f aca="false">ROUND(SUMIFS(Monthly_Sold!$H$2:$H$7864,Monthly_Sold!$F$2:$F$7864,$A123,Monthly_Sold!$C$2:$C$7864,H$2),4)</f>
        <v>33.09</v>
      </c>
      <c r="I123" s="2" t="n">
        <f aca="false">ROUND(SUM(B123:H123),4)</f>
        <v>51.72</v>
      </c>
      <c r="J123" s="6" t="n">
        <f aca="false">RANK(I123,$I$3:$I$304,0)+COUNTIF($I$3:I123,I123)-1</f>
        <v>148</v>
      </c>
      <c r="K123" s="6" t="n">
        <f aca="false">RANK(B123,$B$3:$B$304,0)+COUNTIF($B$3:B123,B123)-1</f>
        <v>180</v>
      </c>
      <c r="L123" s="6" t="n">
        <f aca="false">RANK(C123,$C$3:$C$304,0)+COUNTIF($C$3:C123,C123)-1</f>
        <v>195</v>
      </c>
      <c r="M123" s="6" t="n">
        <f aca="false">RANK(D123,$D$3:$D$304,0)+COUNTIF($D$3:D123,D123)-1</f>
        <v>199</v>
      </c>
      <c r="N123" s="6" t="n">
        <f aca="false">RANK(E123,$E$3:$E$304,0)+COUNTIF($E$3:E123,E123)-1</f>
        <v>202</v>
      </c>
      <c r="O123" s="6" t="n">
        <f aca="false">RANK(F123,$F$3:$F$304,0)+COUNTIF($F$3:F123,F123)-1</f>
        <v>214</v>
      </c>
      <c r="P123" s="6" t="n">
        <f aca="false">RANK(G123,$G$3:$G$304,0)+COUNTIF($G$3:G123,G123)-1</f>
        <v>127</v>
      </c>
      <c r="Q123" s="6" t="n">
        <f aca="false">RANK(H123,$H$3:$H$304,0)+COUNTIF($H$3:H123,H123)-1</f>
        <v>115</v>
      </c>
    </row>
    <row r="124" customFormat="false" ht="15" hidden="false" customHeight="false" outlineLevel="0" collapsed="false">
      <c r="A124" s="0" t="s">
        <v>412</v>
      </c>
      <c r="B124" s="2" t="n">
        <f aca="false">ROUND(SUMIFS(Monthly_Sold!$H$2:$H$7864,Monthly_Sold!$F$2:$F$7864,$A124,Monthly_Sold!$C$2:$C$7864,B$2),4)</f>
        <v>0</v>
      </c>
      <c r="C124" s="2" t="n">
        <f aca="false">ROUND(SUMIFS(Monthly_Sold!$H$2:$H$7864,Monthly_Sold!$F$2:$F$7864,$A124,Monthly_Sold!$C$2:$C$7864,C$2),4)</f>
        <v>0</v>
      </c>
      <c r="D124" s="2" t="n">
        <f aca="false">ROUND(SUMIFS(Monthly_Sold!$H$2:$H$7864,Monthly_Sold!$F$2:$F$7864,$A124,Monthly_Sold!$C$2:$C$7864,D$2),4)</f>
        <v>0</v>
      </c>
      <c r="E124" s="2" t="n">
        <f aca="false">ROUND(SUMIFS(Monthly_Sold!$H$2:$H$7864,Monthly_Sold!$F$2:$F$7864,$A124,Monthly_Sold!$C$2:$C$7864,E$2),4)</f>
        <v>52.54</v>
      </c>
      <c r="F124" s="2" t="n">
        <f aca="false">ROUND(SUMIFS(Monthly_Sold!$H$2:$H$7864,Monthly_Sold!$F$2:$F$7864,$A124,Monthly_Sold!$C$2:$C$7864,F$2),4)</f>
        <v>0</v>
      </c>
      <c r="G124" s="2" t="n">
        <f aca="false">ROUND(SUMIFS(Monthly_Sold!$H$2:$H$7864,Monthly_Sold!$F$2:$F$7864,$A124,Monthly_Sold!$C$2:$C$7864,G$2),4)</f>
        <v>0</v>
      </c>
      <c r="H124" s="2" t="n">
        <f aca="false">ROUND(SUMIFS(Monthly_Sold!$H$2:$H$7864,Monthly_Sold!$F$2:$F$7864,$A124,Monthly_Sold!$C$2:$C$7864,H$2),4)</f>
        <v>0</v>
      </c>
      <c r="I124" s="2" t="n">
        <f aca="false">ROUND(SUM(B124:H124),4)</f>
        <v>52.54</v>
      </c>
      <c r="J124" s="6" t="n">
        <f aca="false">RANK(I124,$I$3:$I$304,0)+COUNTIF($I$3:I124,I124)-1</f>
        <v>147</v>
      </c>
      <c r="K124" s="6" t="n">
        <f aca="false">RANK(B124,$B$3:$B$304,0)+COUNTIF($B$3:B124,B124)-1</f>
        <v>181</v>
      </c>
      <c r="L124" s="6" t="n">
        <f aca="false">RANK(C124,$C$3:$C$304,0)+COUNTIF($C$3:C124,C124)-1</f>
        <v>196</v>
      </c>
      <c r="M124" s="6" t="n">
        <f aca="false">RANK(D124,$D$3:$D$304,0)+COUNTIF($D$3:D124,D124)-1</f>
        <v>200</v>
      </c>
      <c r="N124" s="6" t="n">
        <f aca="false">RANK(E124,$E$3:$E$304,0)+COUNTIF($E$3:E124,E124)-1</f>
        <v>64</v>
      </c>
      <c r="O124" s="6" t="n">
        <f aca="false">RANK(F124,$F$3:$F$304,0)+COUNTIF($F$3:F124,F124)-1</f>
        <v>215</v>
      </c>
      <c r="P124" s="6" t="n">
        <f aca="false">RANK(G124,$G$3:$G$304,0)+COUNTIF($G$3:G124,G124)-1</f>
        <v>244</v>
      </c>
      <c r="Q124" s="6" t="n">
        <f aca="false">RANK(H124,$H$3:$H$304,0)+COUNTIF($H$3:H124,H124)-1</f>
        <v>236</v>
      </c>
    </row>
    <row r="125" customFormat="false" ht="15" hidden="false" customHeight="false" outlineLevel="0" collapsed="false">
      <c r="A125" s="0" t="s">
        <v>152</v>
      </c>
      <c r="B125" s="2" t="n">
        <f aca="false">ROUND(SUMIFS(Monthly_Sold!$H$2:$H$7864,Monthly_Sold!$F$2:$F$7864,$A125,Monthly_Sold!$C$2:$C$7864,B$2),4)</f>
        <v>48.71</v>
      </c>
      <c r="C125" s="2" t="n">
        <f aca="false">ROUND(SUMIFS(Monthly_Sold!$H$2:$H$7864,Monthly_Sold!$F$2:$F$7864,$A125,Monthly_Sold!$C$2:$C$7864,C$2),4)</f>
        <v>237.72</v>
      </c>
      <c r="D125" s="2" t="n">
        <f aca="false">ROUND(SUMIFS(Monthly_Sold!$H$2:$H$7864,Monthly_Sold!$F$2:$F$7864,$A125,Monthly_Sold!$C$2:$C$7864,D$2),4)</f>
        <v>178.89</v>
      </c>
      <c r="E125" s="2" t="n">
        <f aca="false">ROUND(SUMIFS(Monthly_Sold!$H$2:$H$7864,Monthly_Sold!$F$2:$F$7864,$A125,Monthly_Sold!$C$2:$C$7864,E$2),4)</f>
        <v>222.99</v>
      </c>
      <c r="F125" s="2" t="n">
        <f aca="false">ROUND(SUMIFS(Monthly_Sold!$H$2:$H$7864,Monthly_Sold!$F$2:$F$7864,$A125,Monthly_Sold!$C$2:$C$7864,F$2),4)</f>
        <v>330.2</v>
      </c>
      <c r="G125" s="2" t="n">
        <f aca="false">ROUND(SUMIFS(Monthly_Sold!$H$2:$H$7864,Monthly_Sold!$F$2:$F$7864,$A125,Monthly_Sold!$C$2:$C$7864,G$2),4)</f>
        <v>253.76</v>
      </c>
      <c r="H125" s="2" t="n">
        <f aca="false">ROUND(SUMIFS(Monthly_Sold!$H$2:$H$7864,Monthly_Sold!$F$2:$F$7864,$A125,Monthly_Sold!$C$2:$C$7864,H$2),4)</f>
        <v>409.48</v>
      </c>
      <c r="I125" s="2" t="n">
        <f aca="false">ROUND(SUM(B125:H125),4)</f>
        <v>1681.75</v>
      </c>
      <c r="J125" s="6" t="n">
        <f aca="false">RANK(I125,$I$3:$I$304,0)+COUNTIF($I$3:I125,I125)-1</f>
        <v>40</v>
      </c>
      <c r="K125" s="6" t="n">
        <f aca="false">RANK(B125,$B$3:$B$304,0)+COUNTIF($B$3:B125,B125)-1</f>
        <v>38</v>
      </c>
      <c r="L125" s="6" t="n">
        <f aca="false">RANK(C125,$C$3:$C$304,0)+COUNTIF($C$3:C125,C125)-1</f>
        <v>50</v>
      </c>
      <c r="M125" s="6" t="n">
        <f aca="false">RANK(D125,$D$3:$D$304,0)+COUNTIF($D$3:D125,D125)-1</f>
        <v>50</v>
      </c>
      <c r="N125" s="6" t="n">
        <f aca="false">RANK(E125,$E$3:$E$304,0)+COUNTIF($E$3:E125,E125)-1</f>
        <v>39</v>
      </c>
      <c r="O125" s="6" t="n">
        <f aca="false">RANK(F125,$F$3:$F$304,0)+COUNTIF($F$3:F125,F125)-1</f>
        <v>36</v>
      </c>
      <c r="P125" s="6" t="n">
        <f aca="false">RANK(G125,$G$3:$G$304,0)+COUNTIF($G$3:G125,G125)-1</f>
        <v>45</v>
      </c>
      <c r="Q125" s="6" t="n">
        <f aca="false">RANK(H125,$H$3:$H$304,0)+COUNTIF($H$3:H125,H125)-1</f>
        <v>44</v>
      </c>
    </row>
    <row r="126" customFormat="false" ht="15" hidden="false" customHeight="false" outlineLevel="0" collapsed="false">
      <c r="A126" s="0" t="s">
        <v>46</v>
      </c>
      <c r="B126" s="2" t="n">
        <f aca="false">ROUND(SUMIFS(Monthly_Sold!$H$2:$H$7864,Monthly_Sold!$F$2:$F$7864,$A126,Monthly_Sold!$C$2:$C$7864,B$2),4)</f>
        <v>386.67</v>
      </c>
      <c r="C126" s="2" t="n">
        <f aca="false">ROUND(SUMIFS(Monthly_Sold!$H$2:$H$7864,Monthly_Sold!$F$2:$F$7864,$A126,Monthly_Sold!$C$2:$C$7864,C$2),4)</f>
        <v>1340.84</v>
      </c>
      <c r="D126" s="2" t="n">
        <f aca="false">ROUND(SUMIFS(Monthly_Sold!$H$2:$H$7864,Monthly_Sold!$F$2:$F$7864,$A126,Monthly_Sold!$C$2:$C$7864,D$2),4)</f>
        <v>2627.36</v>
      </c>
      <c r="E126" s="2" t="n">
        <f aca="false">ROUND(SUMIFS(Monthly_Sold!$H$2:$H$7864,Monthly_Sold!$F$2:$F$7864,$A126,Monthly_Sold!$C$2:$C$7864,E$2),4)</f>
        <v>2011.4</v>
      </c>
      <c r="F126" s="2" t="n">
        <f aca="false">ROUND(SUMIFS(Monthly_Sold!$H$2:$H$7864,Monthly_Sold!$F$2:$F$7864,$A126,Monthly_Sold!$C$2:$C$7864,F$2),4)</f>
        <v>4067.34</v>
      </c>
      <c r="G126" s="2" t="n">
        <f aca="false">ROUND(SUMIFS(Monthly_Sold!$H$2:$H$7864,Monthly_Sold!$F$2:$F$7864,$A126,Monthly_Sold!$C$2:$C$7864,G$2),4)</f>
        <v>2918.39</v>
      </c>
      <c r="H126" s="2" t="n">
        <f aca="false">ROUND(SUMIFS(Monthly_Sold!$H$2:$H$7864,Monthly_Sold!$F$2:$F$7864,$A126,Monthly_Sold!$C$2:$C$7864,H$2),4)</f>
        <v>2391.52</v>
      </c>
      <c r="I126" s="2" t="n">
        <f aca="false">ROUND(SUM(B126:H126),4)</f>
        <v>15743.52</v>
      </c>
      <c r="J126" s="6" t="n">
        <f aca="false">RANK(I126,$I$3:$I$304,0)+COUNTIF($I$3:I126,I126)-1</f>
        <v>3</v>
      </c>
      <c r="K126" s="6" t="n">
        <f aca="false">RANK(B126,$B$3:$B$304,0)+COUNTIF($B$3:B126,B126)-1</f>
        <v>9</v>
      </c>
      <c r="L126" s="6" t="n">
        <f aca="false">RANK(C126,$C$3:$C$304,0)+COUNTIF($C$3:C126,C126)-1</f>
        <v>14</v>
      </c>
      <c r="M126" s="6" t="n">
        <f aca="false">RANK(D126,$D$3:$D$304,0)+COUNTIF($D$3:D126,D126)-1</f>
        <v>8</v>
      </c>
      <c r="N126" s="6" t="n">
        <f aca="false">RANK(E126,$E$3:$E$304,0)+COUNTIF($E$3:E126,E126)-1</f>
        <v>5</v>
      </c>
      <c r="O126" s="6" t="n">
        <f aca="false">RANK(F126,$F$3:$F$304,0)+COUNTIF($F$3:F126,F126)-1</f>
        <v>2</v>
      </c>
      <c r="P126" s="6" t="n">
        <f aca="false">RANK(G126,$G$3:$G$304,0)+COUNTIF($G$3:G126,G126)-1</f>
        <v>3</v>
      </c>
      <c r="Q126" s="6" t="n">
        <f aca="false">RANK(H126,$H$3:$H$304,0)+COUNTIF($H$3:H126,H126)-1</f>
        <v>5</v>
      </c>
    </row>
    <row r="127" customFormat="false" ht="15" hidden="false" customHeight="false" outlineLevel="0" collapsed="false">
      <c r="A127" s="0" t="s">
        <v>240</v>
      </c>
      <c r="B127" s="2" t="n">
        <f aca="false">ROUND(SUMIFS(Monthly_Sold!$H$2:$H$7864,Monthly_Sold!$F$2:$F$7864,$A127,Monthly_Sold!$C$2:$C$7864,B$2),4)</f>
        <v>3.22</v>
      </c>
      <c r="C127" s="2" t="n">
        <f aca="false">ROUND(SUMIFS(Monthly_Sold!$H$2:$H$7864,Monthly_Sold!$F$2:$F$7864,$A127,Monthly_Sold!$C$2:$C$7864,C$2),4)</f>
        <v>251.19</v>
      </c>
      <c r="D127" s="2" t="n">
        <f aca="false">ROUND(SUMIFS(Monthly_Sold!$H$2:$H$7864,Monthly_Sold!$F$2:$F$7864,$A127,Monthly_Sold!$C$2:$C$7864,D$2),4)</f>
        <v>65.23</v>
      </c>
      <c r="E127" s="2" t="n">
        <f aca="false">ROUND(SUMIFS(Monthly_Sold!$H$2:$H$7864,Monthly_Sold!$F$2:$F$7864,$A127,Monthly_Sold!$C$2:$C$7864,E$2),4)</f>
        <v>61.96</v>
      </c>
      <c r="F127" s="2" t="n">
        <f aca="false">ROUND(SUMIFS(Monthly_Sold!$H$2:$H$7864,Monthly_Sold!$F$2:$F$7864,$A127,Monthly_Sold!$C$2:$C$7864,F$2),4)</f>
        <v>48.09</v>
      </c>
      <c r="G127" s="2" t="n">
        <f aca="false">ROUND(SUMIFS(Monthly_Sold!$H$2:$H$7864,Monthly_Sold!$F$2:$F$7864,$A127,Monthly_Sold!$C$2:$C$7864,G$2),4)</f>
        <v>0</v>
      </c>
      <c r="H127" s="2" t="n">
        <f aca="false">ROUND(SUMIFS(Monthly_Sold!$H$2:$H$7864,Monthly_Sold!$F$2:$F$7864,$A127,Monthly_Sold!$C$2:$C$7864,H$2),4)</f>
        <v>0</v>
      </c>
      <c r="I127" s="2" t="n">
        <f aca="false">ROUND(SUM(B127:H127),4)</f>
        <v>429.69</v>
      </c>
      <c r="J127" s="6" t="n">
        <f aca="false">RANK(I127,$I$3:$I$304,0)+COUNTIF($I$3:I127,I127)-1</f>
        <v>87</v>
      </c>
      <c r="K127" s="6" t="n">
        <f aca="false">RANK(B127,$B$3:$B$304,0)+COUNTIF($B$3:B127,B127)-1</f>
        <v>63</v>
      </c>
      <c r="L127" s="6" t="n">
        <f aca="false">RANK(C127,$C$3:$C$304,0)+COUNTIF($C$3:C127,C127)-1</f>
        <v>49</v>
      </c>
      <c r="M127" s="6" t="n">
        <f aca="false">RANK(D127,$D$3:$D$304,0)+COUNTIF($D$3:D127,D127)-1</f>
        <v>60</v>
      </c>
      <c r="N127" s="6" t="n">
        <f aca="false">RANK(E127,$E$3:$E$304,0)+COUNTIF($E$3:E127,E127)-1</f>
        <v>60</v>
      </c>
      <c r="O127" s="6" t="n">
        <f aca="false">RANK(F127,$F$3:$F$304,0)+COUNTIF($F$3:F127,F127)-1</f>
        <v>72</v>
      </c>
      <c r="P127" s="6" t="n">
        <f aca="false">RANK(G127,$G$3:$G$304,0)+COUNTIF($G$3:G127,G127)-1</f>
        <v>245</v>
      </c>
      <c r="Q127" s="6" t="n">
        <f aca="false">RANK(H127,$H$3:$H$304,0)+COUNTIF($H$3:H127,H127)-1</f>
        <v>237</v>
      </c>
    </row>
    <row r="128" customFormat="false" ht="15" hidden="false" customHeight="false" outlineLevel="0" collapsed="false">
      <c r="A128" s="0" t="s">
        <v>196</v>
      </c>
      <c r="B128" s="2" t="n">
        <f aca="false">ROUND(SUMIFS(Monthly_Sold!$H$2:$H$7864,Monthly_Sold!$F$2:$F$7864,$A128,Monthly_Sold!$C$2:$C$7864,B$2),4)</f>
        <v>0</v>
      </c>
      <c r="C128" s="2" t="n">
        <f aca="false">ROUND(SUMIFS(Monthly_Sold!$H$2:$H$7864,Monthly_Sold!$F$2:$F$7864,$A128,Monthly_Sold!$C$2:$C$7864,C$2),4)</f>
        <v>373.82</v>
      </c>
      <c r="D128" s="2" t="n">
        <f aca="false">ROUND(SUMIFS(Monthly_Sold!$H$2:$H$7864,Monthly_Sold!$F$2:$F$7864,$A128,Monthly_Sold!$C$2:$C$7864,D$2),4)</f>
        <v>32.65</v>
      </c>
      <c r="E128" s="2" t="n">
        <f aca="false">ROUND(SUMIFS(Monthly_Sold!$H$2:$H$7864,Monthly_Sold!$F$2:$F$7864,$A128,Monthly_Sold!$C$2:$C$7864,E$2),4)</f>
        <v>60.16</v>
      </c>
      <c r="F128" s="2" t="n">
        <f aca="false">ROUND(SUMIFS(Monthly_Sold!$H$2:$H$7864,Monthly_Sold!$F$2:$F$7864,$A128,Monthly_Sold!$C$2:$C$7864,F$2),4)</f>
        <v>198.97</v>
      </c>
      <c r="G128" s="2" t="n">
        <f aca="false">ROUND(SUMIFS(Monthly_Sold!$H$2:$H$7864,Monthly_Sold!$F$2:$F$7864,$A128,Monthly_Sold!$C$2:$C$7864,G$2),4)</f>
        <v>90.44</v>
      </c>
      <c r="H128" s="2" t="n">
        <f aca="false">ROUND(SUMIFS(Monthly_Sold!$H$2:$H$7864,Monthly_Sold!$F$2:$F$7864,$A128,Monthly_Sold!$C$2:$C$7864,H$2),4)</f>
        <v>202.83</v>
      </c>
      <c r="I128" s="2" t="n">
        <f aca="false">ROUND(SUM(B128:H128),4)</f>
        <v>958.87</v>
      </c>
      <c r="J128" s="6" t="n">
        <f aca="false">RANK(I128,$I$3:$I$304,0)+COUNTIF($I$3:I128,I128)-1</f>
        <v>54</v>
      </c>
      <c r="K128" s="6" t="n">
        <f aca="false">RANK(B128,$B$3:$B$304,0)+COUNTIF($B$3:B128,B128)-1</f>
        <v>182</v>
      </c>
      <c r="L128" s="6" t="n">
        <f aca="false">RANK(C128,$C$3:$C$304,0)+COUNTIF($C$3:C128,C128)-1</f>
        <v>37</v>
      </c>
      <c r="M128" s="6" t="n">
        <f aca="false">RANK(D128,$D$3:$D$304,0)+COUNTIF($D$3:D128,D128)-1</f>
        <v>63</v>
      </c>
      <c r="N128" s="6" t="n">
        <f aca="false">RANK(E128,$E$3:$E$304,0)+COUNTIF($E$3:E128,E128)-1</f>
        <v>61</v>
      </c>
      <c r="O128" s="6" t="n">
        <f aca="false">RANK(F128,$F$3:$F$304,0)+COUNTIF($F$3:F128,F128)-1</f>
        <v>42</v>
      </c>
      <c r="P128" s="6" t="n">
        <f aca="false">RANK(G128,$G$3:$G$304,0)+COUNTIF($G$3:G128,G128)-1</f>
        <v>73</v>
      </c>
      <c r="Q128" s="6" t="n">
        <f aca="false">RANK(H128,$H$3:$H$304,0)+COUNTIF($H$3:H128,H128)-1</f>
        <v>62</v>
      </c>
    </row>
    <row r="129" customFormat="false" ht="15" hidden="false" customHeight="false" outlineLevel="0" collapsed="false">
      <c r="A129" s="0" t="s">
        <v>548</v>
      </c>
      <c r="B129" s="2" t="n">
        <f aca="false">ROUND(SUMIFS(Monthly_Sold!$H$2:$H$7864,Monthly_Sold!$F$2:$F$7864,$A129,Monthly_Sold!$C$2:$C$7864,B$2),4)</f>
        <v>0</v>
      </c>
      <c r="C129" s="2" t="n">
        <f aca="false">ROUND(SUMIFS(Monthly_Sold!$H$2:$H$7864,Monthly_Sold!$F$2:$F$7864,$A129,Monthly_Sold!$C$2:$C$7864,C$2),4)</f>
        <v>0</v>
      </c>
      <c r="D129" s="2" t="n">
        <f aca="false">ROUND(SUMIFS(Monthly_Sold!$H$2:$H$7864,Monthly_Sold!$F$2:$F$7864,$A129,Monthly_Sold!$C$2:$C$7864,D$2),4)</f>
        <v>0.313</v>
      </c>
      <c r="E129" s="2" t="n">
        <f aca="false">ROUND(SUMIFS(Monthly_Sold!$H$2:$H$7864,Monthly_Sold!$F$2:$F$7864,$A129,Monthly_Sold!$C$2:$C$7864,E$2),4)</f>
        <v>0</v>
      </c>
      <c r="F129" s="2" t="n">
        <f aca="false">ROUND(SUMIFS(Monthly_Sold!$H$2:$H$7864,Monthly_Sold!$F$2:$F$7864,$A129,Monthly_Sold!$C$2:$C$7864,F$2),4)</f>
        <v>2.94</v>
      </c>
      <c r="G129" s="2" t="n">
        <f aca="false">ROUND(SUMIFS(Monthly_Sold!$H$2:$H$7864,Monthly_Sold!$F$2:$F$7864,$A129,Monthly_Sold!$C$2:$C$7864,G$2),4)</f>
        <v>0.97</v>
      </c>
      <c r="H129" s="2" t="n">
        <f aca="false">ROUND(SUMIFS(Monthly_Sold!$H$2:$H$7864,Monthly_Sold!$F$2:$F$7864,$A129,Monthly_Sold!$C$2:$C$7864,H$2),4)</f>
        <v>0</v>
      </c>
      <c r="I129" s="2" t="n">
        <f aca="false">ROUND(SUM(B129:H129),4)</f>
        <v>4.223</v>
      </c>
      <c r="J129" s="6" t="n">
        <f aca="false">RANK(I129,$I$3:$I$304,0)+COUNTIF($I$3:I129,I129)-1</f>
        <v>233</v>
      </c>
      <c r="K129" s="6" t="n">
        <f aca="false">RANK(B129,$B$3:$B$304,0)+COUNTIF($B$3:B129,B129)-1</f>
        <v>183</v>
      </c>
      <c r="L129" s="6" t="n">
        <f aca="false">RANK(C129,$C$3:$C$304,0)+COUNTIF($C$3:C129,C129)-1</f>
        <v>197</v>
      </c>
      <c r="M129" s="6" t="n">
        <f aca="false">RANK(D129,$D$3:$D$304,0)+COUNTIF($D$3:D129,D129)-1</f>
        <v>98</v>
      </c>
      <c r="N129" s="6" t="n">
        <f aca="false">RANK(E129,$E$3:$E$304,0)+COUNTIF($E$3:E129,E129)-1</f>
        <v>203</v>
      </c>
      <c r="O129" s="6" t="n">
        <f aca="false">RANK(F129,$F$3:$F$304,0)+COUNTIF($F$3:F129,F129)-1</f>
        <v>102</v>
      </c>
      <c r="P129" s="6" t="n">
        <f aca="false">RANK(G129,$G$3:$G$304,0)+COUNTIF($G$3:G129,G129)-1</f>
        <v>166</v>
      </c>
      <c r="Q129" s="6" t="n">
        <f aca="false">RANK(H129,$H$3:$H$304,0)+COUNTIF($H$3:H129,H129)-1</f>
        <v>238</v>
      </c>
    </row>
    <row r="130" customFormat="false" ht="15" hidden="false" customHeight="false" outlineLevel="0" collapsed="false">
      <c r="A130" s="0" t="s">
        <v>547</v>
      </c>
      <c r="B130" s="2" t="n">
        <f aca="false">ROUND(SUMIFS(Monthly_Sold!$H$2:$H$7864,Monthly_Sold!$F$2:$F$7864,$A130,Monthly_Sold!$C$2:$C$7864,B$2),4)</f>
        <v>0</v>
      </c>
      <c r="C130" s="2" t="n">
        <f aca="false">ROUND(SUMIFS(Monthly_Sold!$H$2:$H$7864,Monthly_Sold!$F$2:$F$7864,$A130,Monthly_Sold!$C$2:$C$7864,C$2),4)</f>
        <v>4.23</v>
      </c>
      <c r="D130" s="2" t="n">
        <f aca="false">ROUND(SUMIFS(Monthly_Sold!$H$2:$H$7864,Monthly_Sold!$F$2:$F$7864,$A130,Monthly_Sold!$C$2:$C$7864,D$2),4)</f>
        <v>0</v>
      </c>
      <c r="E130" s="2" t="n">
        <f aca="false">ROUND(SUMIFS(Monthly_Sold!$H$2:$H$7864,Monthly_Sold!$F$2:$F$7864,$A130,Monthly_Sold!$C$2:$C$7864,E$2),4)</f>
        <v>0</v>
      </c>
      <c r="F130" s="2" t="n">
        <f aca="false">ROUND(SUMIFS(Monthly_Sold!$H$2:$H$7864,Monthly_Sold!$F$2:$F$7864,$A130,Monthly_Sold!$C$2:$C$7864,F$2),4)</f>
        <v>0</v>
      </c>
      <c r="G130" s="2" t="n">
        <f aca="false">ROUND(SUMIFS(Monthly_Sold!$H$2:$H$7864,Monthly_Sold!$F$2:$F$7864,$A130,Monthly_Sold!$C$2:$C$7864,G$2),4)</f>
        <v>0</v>
      </c>
      <c r="H130" s="2" t="n">
        <f aca="false">ROUND(SUMIFS(Monthly_Sold!$H$2:$H$7864,Monthly_Sold!$F$2:$F$7864,$A130,Monthly_Sold!$C$2:$C$7864,H$2),4)</f>
        <v>0</v>
      </c>
      <c r="I130" s="2" t="n">
        <f aca="false">ROUND(SUM(B130:H130),4)</f>
        <v>4.23</v>
      </c>
      <c r="J130" s="6" t="n">
        <f aca="false">RANK(I130,$I$3:$I$304,0)+COUNTIF($I$3:I130,I130)-1</f>
        <v>232</v>
      </c>
      <c r="K130" s="6" t="n">
        <f aca="false">RANK(B130,$B$3:$B$304,0)+COUNTIF($B$3:B130,B130)-1</f>
        <v>184</v>
      </c>
      <c r="L130" s="6" t="n">
        <f aca="false">RANK(C130,$C$3:$C$304,0)+COUNTIF($C$3:C130,C130)-1</f>
        <v>80</v>
      </c>
      <c r="M130" s="6" t="n">
        <f aca="false">RANK(D130,$D$3:$D$304,0)+COUNTIF($D$3:D130,D130)-1</f>
        <v>201</v>
      </c>
      <c r="N130" s="6" t="n">
        <f aca="false">RANK(E130,$E$3:$E$304,0)+COUNTIF($E$3:E130,E130)-1</f>
        <v>204</v>
      </c>
      <c r="O130" s="6" t="n">
        <f aca="false">RANK(F130,$F$3:$F$304,0)+COUNTIF($F$3:F130,F130)-1</f>
        <v>216</v>
      </c>
      <c r="P130" s="6" t="n">
        <f aca="false">RANK(G130,$G$3:$G$304,0)+COUNTIF($G$3:G130,G130)-1</f>
        <v>246</v>
      </c>
      <c r="Q130" s="6" t="n">
        <f aca="false">RANK(H130,$H$3:$H$304,0)+COUNTIF($H$3:H130,H130)-1</f>
        <v>239</v>
      </c>
    </row>
    <row r="131" customFormat="false" ht="15" hidden="false" customHeight="false" outlineLevel="0" collapsed="false">
      <c r="A131" s="0" t="s">
        <v>84</v>
      </c>
      <c r="B131" s="2" t="n">
        <f aca="false">ROUND(SUMIFS(Monthly_Sold!$H$2:$H$7864,Monthly_Sold!$F$2:$F$7864,$A131,Monthly_Sold!$C$2:$C$7864,B$2),4)</f>
        <v>332.64</v>
      </c>
      <c r="C131" s="2" t="n">
        <f aca="false">ROUND(SUMIFS(Monthly_Sold!$H$2:$H$7864,Monthly_Sold!$F$2:$F$7864,$A131,Monthly_Sold!$C$2:$C$7864,C$2),4)</f>
        <v>1301.99</v>
      </c>
      <c r="D131" s="2" t="n">
        <f aca="false">ROUND(SUMIFS(Monthly_Sold!$H$2:$H$7864,Monthly_Sold!$F$2:$F$7864,$A131,Monthly_Sold!$C$2:$C$7864,D$2),4)</f>
        <v>538.14</v>
      </c>
      <c r="E131" s="2" t="n">
        <f aca="false">ROUND(SUMIFS(Monthly_Sold!$H$2:$H$7864,Monthly_Sold!$F$2:$F$7864,$A131,Monthly_Sold!$C$2:$C$7864,E$2),4)</f>
        <v>1120.17</v>
      </c>
      <c r="F131" s="2" t="n">
        <f aca="false">ROUND(SUMIFS(Monthly_Sold!$H$2:$H$7864,Monthly_Sold!$F$2:$F$7864,$A131,Monthly_Sold!$C$2:$C$7864,F$2),4)</f>
        <v>1956.22</v>
      </c>
      <c r="G131" s="2" t="n">
        <f aca="false">ROUND(SUMIFS(Monthly_Sold!$H$2:$H$7864,Monthly_Sold!$F$2:$F$7864,$A131,Monthly_Sold!$C$2:$C$7864,G$2),4)</f>
        <v>994.46</v>
      </c>
      <c r="H131" s="2" t="n">
        <f aca="false">ROUND(SUMIFS(Monthly_Sold!$H$2:$H$7864,Monthly_Sold!$F$2:$F$7864,$A131,Monthly_Sold!$C$2:$C$7864,H$2),4)</f>
        <v>379.28</v>
      </c>
      <c r="I131" s="2" t="n">
        <f aca="false">ROUND(SUM(B131:H131),4)</f>
        <v>6622.9</v>
      </c>
      <c r="J131" s="6" t="n">
        <f aca="false">RANK(I131,$I$3:$I$304,0)+COUNTIF($I$3:I131,I131)-1</f>
        <v>22</v>
      </c>
      <c r="K131" s="6" t="n">
        <f aca="false">RANK(B131,$B$3:$B$304,0)+COUNTIF($B$3:B131,B131)-1</f>
        <v>14</v>
      </c>
      <c r="L131" s="6" t="n">
        <f aca="false">RANK(C131,$C$3:$C$304,0)+COUNTIF($C$3:C131,C131)-1</f>
        <v>15</v>
      </c>
      <c r="M131" s="6" t="n">
        <f aca="false">RANK(D131,$D$3:$D$304,0)+COUNTIF($D$3:D131,D131)-1</f>
        <v>27</v>
      </c>
      <c r="N131" s="6" t="n">
        <f aca="false">RANK(E131,$E$3:$E$304,0)+COUNTIF($E$3:E131,E131)-1</f>
        <v>15</v>
      </c>
      <c r="O131" s="6" t="n">
        <f aca="false">RANK(F131,$F$3:$F$304,0)+COUNTIF($F$3:F131,F131)-1</f>
        <v>7</v>
      </c>
      <c r="P131" s="6" t="n">
        <f aca="false">RANK(G131,$G$3:$G$304,0)+COUNTIF($G$3:G131,G131)-1</f>
        <v>21</v>
      </c>
      <c r="Q131" s="6" t="n">
        <f aca="false">RANK(H131,$H$3:$H$304,0)+COUNTIF($H$3:H131,H131)-1</f>
        <v>45</v>
      </c>
    </row>
    <row r="132" customFormat="false" ht="15" hidden="false" customHeight="false" outlineLevel="0" collapsed="false">
      <c r="A132" s="0" t="s">
        <v>48</v>
      </c>
      <c r="B132" s="2" t="n">
        <f aca="false">ROUND(SUMIFS(Monthly_Sold!$H$2:$H$7864,Monthly_Sold!$F$2:$F$7864,$A132,Monthly_Sold!$C$2:$C$7864,B$2),4)</f>
        <v>285.92</v>
      </c>
      <c r="C132" s="2" t="n">
        <f aca="false">ROUND(SUMIFS(Monthly_Sold!$H$2:$H$7864,Monthly_Sold!$F$2:$F$7864,$A132,Monthly_Sold!$C$2:$C$7864,C$2),4)</f>
        <v>1026.98</v>
      </c>
      <c r="D132" s="2" t="n">
        <f aca="false">ROUND(SUMIFS(Monthly_Sold!$H$2:$H$7864,Monthly_Sold!$F$2:$F$7864,$A132,Monthly_Sold!$C$2:$C$7864,D$2),4)</f>
        <v>1866.38</v>
      </c>
      <c r="E132" s="2" t="n">
        <f aca="false">ROUND(SUMIFS(Monthly_Sold!$H$2:$H$7864,Monthly_Sold!$F$2:$F$7864,$A132,Monthly_Sold!$C$2:$C$7864,E$2),4)</f>
        <v>1347.46</v>
      </c>
      <c r="F132" s="2" t="n">
        <f aca="false">ROUND(SUMIFS(Monthly_Sold!$H$2:$H$7864,Monthly_Sold!$F$2:$F$7864,$A132,Monthly_Sold!$C$2:$C$7864,F$2),4)</f>
        <v>2015.23</v>
      </c>
      <c r="G132" s="2" t="n">
        <f aca="false">ROUND(SUMIFS(Monthly_Sold!$H$2:$H$7864,Monthly_Sold!$F$2:$F$7864,$A132,Monthly_Sold!$C$2:$C$7864,G$2),4)</f>
        <v>1671.34</v>
      </c>
      <c r="H132" s="2" t="n">
        <f aca="false">ROUND(SUMIFS(Monthly_Sold!$H$2:$H$7864,Monthly_Sold!$F$2:$F$7864,$A132,Monthly_Sold!$C$2:$C$7864,H$2),4)</f>
        <v>1031.74</v>
      </c>
      <c r="I132" s="2" t="n">
        <f aca="false">ROUND(SUM(B132:H132),4)</f>
        <v>9245.05</v>
      </c>
      <c r="J132" s="6" t="n">
        <f aca="false">RANK(I132,$I$3:$I$304,0)+COUNTIF($I$3:I132,I132)-1</f>
        <v>16</v>
      </c>
      <c r="K132" s="6" t="n">
        <f aca="false">RANK(B132,$B$3:$B$304,0)+COUNTIF($B$3:B132,B132)-1</f>
        <v>19</v>
      </c>
      <c r="L132" s="6" t="n">
        <f aca="false">RANK(C132,$C$3:$C$304,0)+COUNTIF($C$3:C132,C132)-1</f>
        <v>22</v>
      </c>
      <c r="M132" s="6" t="n">
        <f aca="false">RANK(D132,$D$3:$D$304,0)+COUNTIF($D$3:D132,D132)-1</f>
        <v>14</v>
      </c>
      <c r="N132" s="6" t="n">
        <f aca="false">RANK(E132,$E$3:$E$304,0)+COUNTIF($E$3:E132,E132)-1</f>
        <v>13</v>
      </c>
      <c r="O132" s="6" t="n">
        <f aca="false">RANK(F132,$F$3:$F$304,0)+COUNTIF($F$3:F132,F132)-1</f>
        <v>6</v>
      </c>
      <c r="P132" s="6" t="n">
        <f aca="false">RANK(G132,$G$3:$G$304,0)+COUNTIF($G$3:G132,G132)-1</f>
        <v>11</v>
      </c>
      <c r="Q132" s="6" t="n">
        <f aca="false">RANK(H132,$H$3:$H$304,0)+COUNTIF($H$3:H132,H132)-1</f>
        <v>19</v>
      </c>
    </row>
    <row r="133" customFormat="false" ht="15" hidden="false" customHeight="false" outlineLevel="0" collapsed="false">
      <c r="A133" s="0" t="s">
        <v>378</v>
      </c>
      <c r="B133" s="2" t="n">
        <f aca="false">ROUND(SUMIFS(Monthly_Sold!$H$2:$H$7864,Monthly_Sold!$F$2:$F$7864,$A133,Monthly_Sold!$C$2:$C$7864,B$2),4)</f>
        <v>0</v>
      </c>
      <c r="C133" s="2" t="n">
        <f aca="false">ROUND(SUMIFS(Monthly_Sold!$H$2:$H$7864,Monthly_Sold!$F$2:$F$7864,$A133,Monthly_Sold!$C$2:$C$7864,C$2),4)</f>
        <v>0</v>
      </c>
      <c r="D133" s="2" t="n">
        <f aca="false">ROUND(SUMIFS(Monthly_Sold!$H$2:$H$7864,Monthly_Sold!$F$2:$F$7864,$A133,Monthly_Sold!$C$2:$C$7864,D$2),4)</f>
        <v>0</v>
      </c>
      <c r="E133" s="2" t="n">
        <f aca="false">ROUND(SUMIFS(Monthly_Sold!$H$2:$H$7864,Monthly_Sold!$F$2:$F$7864,$A133,Monthly_Sold!$C$2:$C$7864,E$2),4)</f>
        <v>0</v>
      </c>
      <c r="F133" s="2" t="n">
        <f aca="false">ROUND(SUMIFS(Monthly_Sold!$H$2:$H$7864,Monthly_Sold!$F$2:$F$7864,$A133,Monthly_Sold!$C$2:$C$7864,F$2),4)</f>
        <v>0</v>
      </c>
      <c r="G133" s="2" t="n">
        <f aca="false">ROUND(SUMIFS(Monthly_Sold!$H$2:$H$7864,Monthly_Sold!$F$2:$F$7864,$A133,Monthly_Sold!$C$2:$C$7864,G$2),4)</f>
        <v>75.99</v>
      </c>
      <c r="H133" s="2" t="n">
        <f aca="false">ROUND(SUMIFS(Monthly_Sold!$H$2:$H$7864,Monthly_Sold!$F$2:$F$7864,$A133,Monthly_Sold!$C$2:$C$7864,H$2),4)</f>
        <v>0</v>
      </c>
      <c r="I133" s="2" t="n">
        <f aca="false">ROUND(SUM(B133:H133),4)</f>
        <v>75.99</v>
      </c>
      <c r="J133" s="6" t="n">
        <f aca="false">RANK(I133,$I$3:$I$304,0)+COUNTIF($I$3:I133,I133)-1</f>
        <v>131</v>
      </c>
      <c r="K133" s="6" t="n">
        <f aca="false">RANK(B133,$B$3:$B$304,0)+COUNTIF($B$3:B133,B133)-1</f>
        <v>185</v>
      </c>
      <c r="L133" s="6" t="n">
        <f aca="false">RANK(C133,$C$3:$C$304,0)+COUNTIF($C$3:C133,C133)-1</f>
        <v>198</v>
      </c>
      <c r="M133" s="6" t="n">
        <f aca="false">RANK(D133,$D$3:$D$304,0)+COUNTIF($D$3:D133,D133)-1</f>
        <v>202</v>
      </c>
      <c r="N133" s="6" t="n">
        <f aca="false">RANK(E133,$E$3:$E$304,0)+COUNTIF($E$3:E133,E133)-1</f>
        <v>205</v>
      </c>
      <c r="O133" s="6" t="n">
        <f aca="false">RANK(F133,$F$3:$F$304,0)+COUNTIF($F$3:F133,F133)-1</f>
        <v>217</v>
      </c>
      <c r="P133" s="6" t="n">
        <f aca="false">RANK(G133,$G$3:$G$304,0)+COUNTIF($G$3:G133,G133)-1</f>
        <v>83</v>
      </c>
      <c r="Q133" s="6" t="n">
        <f aca="false">RANK(H133,$H$3:$H$304,0)+COUNTIF($H$3:H133,H133)-1</f>
        <v>240</v>
      </c>
    </row>
    <row r="134" customFormat="false" ht="15" hidden="false" customHeight="false" outlineLevel="0" collapsed="false">
      <c r="A134" s="0" t="s">
        <v>165</v>
      </c>
      <c r="B134" s="2" t="n">
        <f aca="false">ROUND(SUMIFS(Monthly_Sold!$H$2:$H$7864,Monthly_Sold!$F$2:$F$7864,$A134,Monthly_Sold!$C$2:$C$7864,B$2),4)</f>
        <v>197.57</v>
      </c>
      <c r="C134" s="2" t="n">
        <f aca="false">ROUND(SUMIFS(Monthly_Sold!$H$2:$H$7864,Monthly_Sold!$F$2:$F$7864,$A134,Monthly_Sold!$C$2:$C$7864,C$2),4)</f>
        <v>589.984</v>
      </c>
      <c r="D134" s="2" t="n">
        <f aca="false">ROUND(SUMIFS(Monthly_Sold!$H$2:$H$7864,Monthly_Sold!$F$2:$F$7864,$A134,Monthly_Sold!$C$2:$C$7864,D$2),4)</f>
        <v>20.09</v>
      </c>
      <c r="E134" s="2" t="n">
        <f aca="false">ROUND(SUMIFS(Monthly_Sold!$H$2:$H$7864,Monthly_Sold!$F$2:$F$7864,$A134,Monthly_Sold!$C$2:$C$7864,E$2),4)</f>
        <v>0</v>
      </c>
      <c r="F134" s="2" t="n">
        <f aca="false">ROUND(SUMIFS(Monthly_Sold!$H$2:$H$7864,Monthly_Sold!$F$2:$F$7864,$A134,Monthly_Sold!$C$2:$C$7864,F$2),4)</f>
        <v>73.87</v>
      </c>
      <c r="G134" s="2" t="n">
        <f aca="false">ROUND(SUMIFS(Monthly_Sold!$H$2:$H$7864,Monthly_Sold!$F$2:$F$7864,$A134,Monthly_Sold!$C$2:$C$7864,G$2),4)</f>
        <v>44.9</v>
      </c>
      <c r="H134" s="2" t="n">
        <f aca="false">ROUND(SUMIFS(Monthly_Sold!$H$2:$H$7864,Monthly_Sold!$F$2:$F$7864,$A134,Monthly_Sold!$C$2:$C$7864,H$2),4)</f>
        <v>0</v>
      </c>
      <c r="I134" s="2" t="n">
        <f aca="false">ROUND(SUM(B134:H134),4)</f>
        <v>926.414</v>
      </c>
      <c r="J134" s="6" t="n">
        <f aca="false">RANK(I134,$I$3:$I$304,0)+COUNTIF($I$3:I134,I134)-1</f>
        <v>57</v>
      </c>
      <c r="K134" s="6" t="n">
        <f aca="false">RANK(B134,$B$3:$B$304,0)+COUNTIF($B$3:B134,B134)-1</f>
        <v>21</v>
      </c>
      <c r="L134" s="6" t="n">
        <f aca="false">RANK(C134,$C$3:$C$304,0)+COUNTIF($C$3:C134,C134)-1</f>
        <v>26</v>
      </c>
      <c r="M134" s="6" t="n">
        <f aca="false">RANK(D134,$D$3:$D$304,0)+COUNTIF($D$3:D134,D134)-1</f>
        <v>72</v>
      </c>
      <c r="N134" s="6" t="n">
        <f aca="false">RANK(E134,$E$3:$E$304,0)+COUNTIF($E$3:E134,E134)-1</f>
        <v>206</v>
      </c>
      <c r="O134" s="6" t="n">
        <f aca="false">RANK(F134,$F$3:$F$304,0)+COUNTIF($F$3:F134,F134)-1</f>
        <v>63</v>
      </c>
      <c r="P134" s="6" t="n">
        <f aca="false">RANK(G134,$G$3:$G$304,0)+COUNTIF($G$3:G134,G134)-1</f>
        <v>95</v>
      </c>
      <c r="Q134" s="6" t="n">
        <f aca="false">RANK(H134,$H$3:$H$304,0)+COUNTIF($H$3:H134,H134)-1</f>
        <v>241</v>
      </c>
    </row>
    <row r="135" customFormat="false" ht="15" hidden="false" customHeight="false" outlineLevel="0" collapsed="false">
      <c r="A135" s="0" t="s">
        <v>435</v>
      </c>
      <c r="B135" s="2" t="n">
        <f aca="false">ROUND(SUMIFS(Monthly_Sold!$H$2:$H$7864,Monthly_Sold!$F$2:$F$7864,$A135,Monthly_Sold!$C$2:$C$7864,B$2),4)</f>
        <v>0</v>
      </c>
      <c r="C135" s="2" t="n">
        <f aca="false">ROUND(SUMIFS(Monthly_Sold!$H$2:$H$7864,Monthly_Sold!$F$2:$F$7864,$A135,Monthly_Sold!$C$2:$C$7864,C$2),4)</f>
        <v>0</v>
      </c>
      <c r="D135" s="2" t="n">
        <f aca="false">ROUND(SUMIFS(Monthly_Sold!$H$2:$H$7864,Monthly_Sold!$F$2:$F$7864,$A135,Monthly_Sold!$C$2:$C$7864,D$2),4)</f>
        <v>0</v>
      </c>
      <c r="E135" s="2" t="n">
        <f aca="false">ROUND(SUMIFS(Monthly_Sold!$H$2:$H$7864,Monthly_Sold!$F$2:$F$7864,$A135,Monthly_Sold!$C$2:$C$7864,E$2),4)</f>
        <v>0</v>
      </c>
      <c r="F135" s="2" t="n">
        <f aca="false">ROUND(SUMIFS(Monthly_Sold!$H$2:$H$7864,Monthly_Sold!$F$2:$F$7864,$A135,Monthly_Sold!$C$2:$C$7864,F$2),4)</f>
        <v>0</v>
      </c>
      <c r="G135" s="2" t="n">
        <f aca="false">ROUND(SUMIFS(Monthly_Sold!$H$2:$H$7864,Monthly_Sold!$F$2:$F$7864,$A135,Monthly_Sold!$C$2:$C$7864,G$2),4)</f>
        <v>33.11</v>
      </c>
      <c r="H135" s="2" t="n">
        <f aca="false">ROUND(SUMIFS(Monthly_Sold!$H$2:$H$7864,Monthly_Sold!$F$2:$F$7864,$A135,Monthly_Sold!$C$2:$C$7864,H$2),4)</f>
        <v>6.35</v>
      </c>
      <c r="I135" s="2" t="n">
        <f aca="false">ROUND(SUM(B135:H135),4)</f>
        <v>39.46</v>
      </c>
      <c r="J135" s="6" t="n">
        <f aca="false">RANK(I135,$I$3:$I$304,0)+COUNTIF($I$3:I135,I135)-1</f>
        <v>160</v>
      </c>
      <c r="K135" s="6" t="n">
        <f aca="false">RANK(B135,$B$3:$B$304,0)+COUNTIF($B$3:B135,B135)-1</f>
        <v>186</v>
      </c>
      <c r="L135" s="6" t="n">
        <f aca="false">RANK(C135,$C$3:$C$304,0)+COUNTIF($C$3:C135,C135)-1</f>
        <v>199</v>
      </c>
      <c r="M135" s="6" t="n">
        <f aca="false">RANK(D135,$D$3:$D$304,0)+COUNTIF($D$3:D135,D135)-1</f>
        <v>203</v>
      </c>
      <c r="N135" s="6" t="n">
        <f aca="false">RANK(E135,$E$3:$E$304,0)+COUNTIF($E$3:E135,E135)-1</f>
        <v>207</v>
      </c>
      <c r="O135" s="6" t="n">
        <f aca="false">RANK(F135,$F$3:$F$304,0)+COUNTIF($F$3:F135,F135)-1</f>
        <v>218</v>
      </c>
      <c r="P135" s="6" t="n">
        <f aca="false">RANK(G135,$G$3:$G$304,0)+COUNTIF($G$3:G135,G135)-1</f>
        <v>104</v>
      </c>
      <c r="Q135" s="6" t="n">
        <f aca="false">RANK(H135,$H$3:$H$304,0)+COUNTIF($H$3:H135,H135)-1</f>
        <v>146</v>
      </c>
    </row>
    <row r="136" customFormat="false" ht="15" hidden="false" customHeight="false" outlineLevel="0" collapsed="false">
      <c r="A136" s="0" t="s">
        <v>316</v>
      </c>
      <c r="B136" s="2" t="n">
        <f aca="false">ROUND(SUMIFS(Monthly_Sold!$H$2:$H$7864,Monthly_Sold!$F$2:$F$7864,$A136,Monthly_Sold!$C$2:$C$7864,B$2),4)</f>
        <v>0.41</v>
      </c>
      <c r="C136" s="2" t="n">
        <f aca="false">ROUND(SUMIFS(Monthly_Sold!$H$2:$H$7864,Monthly_Sold!$F$2:$F$7864,$A136,Monthly_Sold!$C$2:$C$7864,C$2),4)</f>
        <v>5.92</v>
      </c>
      <c r="D136" s="2" t="n">
        <f aca="false">ROUND(SUMIFS(Monthly_Sold!$H$2:$H$7864,Monthly_Sold!$F$2:$F$7864,$A136,Monthly_Sold!$C$2:$C$7864,D$2),4)</f>
        <v>9.15</v>
      </c>
      <c r="E136" s="2" t="n">
        <f aca="false">ROUND(SUMIFS(Monthly_Sold!$H$2:$H$7864,Monthly_Sold!$F$2:$F$7864,$A136,Monthly_Sold!$C$2:$C$7864,E$2),4)</f>
        <v>7.86</v>
      </c>
      <c r="F136" s="2" t="n">
        <f aca="false">ROUND(SUMIFS(Monthly_Sold!$H$2:$H$7864,Monthly_Sold!$F$2:$F$7864,$A136,Monthly_Sold!$C$2:$C$7864,F$2),4)</f>
        <v>111.35</v>
      </c>
      <c r="G136" s="2" t="n">
        <f aca="false">ROUND(SUMIFS(Monthly_Sold!$H$2:$H$7864,Monthly_Sold!$F$2:$F$7864,$A136,Monthly_Sold!$C$2:$C$7864,G$2),4)</f>
        <v>86.32</v>
      </c>
      <c r="H136" s="2" t="n">
        <f aca="false">ROUND(SUMIFS(Monthly_Sold!$H$2:$H$7864,Monthly_Sold!$F$2:$F$7864,$A136,Monthly_Sold!$C$2:$C$7864,H$2),4)</f>
        <v>79.86</v>
      </c>
      <c r="I136" s="2" t="n">
        <f aca="false">ROUND(SUM(B136:H136),4)</f>
        <v>300.87</v>
      </c>
      <c r="J136" s="6" t="n">
        <f aca="false">RANK(I136,$I$3:$I$304,0)+COUNTIF($I$3:I136,I136)-1</f>
        <v>96</v>
      </c>
      <c r="K136" s="6" t="n">
        <f aca="false">RANK(B136,$B$3:$B$304,0)+COUNTIF($B$3:B136,B136)-1</f>
        <v>70</v>
      </c>
      <c r="L136" s="6" t="n">
        <f aca="false">RANK(C136,$C$3:$C$304,0)+COUNTIF($C$3:C136,C136)-1</f>
        <v>77</v>
      </c>
      <c r="M136" s="6" t="n">
        <f aca="false">RANK(D136,$D$3:$D$304,0)+COUNTIF($D$3:D136,D136)-1</f>
        <v>79</v>
      </c>
      <c r="N136" s="6" t="n">
        <f aca="false">RANK(E136,$E$3:$E$304,0)+COUNTIF($E$3:E136,E136)-1</f>
        <v>85</v>
      </c>
      <c r="O136" s="6" t="n">
        <f aca="false">RANK(F136,$F$3:$F$304,0)+COUNTIF($F$3:F136,F136)-1</f>
        <v>55</v>
      </c>
      <c r="P136" s="6" t="n">
        <f aca="false">RANK(G136,$G$3:$G$304,0)+COUNTIF($G$3:G136,G136)-1</f>
        <v>77</v>
      </c>
      <c r="Q136" s="6" t="n">
        <f aca="false">RANK(H136,$H$3:$H$304,0)+COUNTIF($H$3:H136,H136)-1</f>
        <v>89</v>
      </c>
    </row>
    <row r="137" customFormat="false" ht="15" hidden="false" customHeight="false" outlineLevel="0" collapsed="false">
      <c r="A137" s="0" t="s">
        <v>191</v>
      </c>
      <c r="B137" s="2" t="n">
        <f aca="false">ROUND(SUMIFS(Monthly_Sold!$H$2:$H$7864,Monthly_Sold!$F$2:$F$7864,$A137,Monthly_Sold!$C$2:$C$7864,B$2),4)</f>
        <v>20.94</v>
      </c>
      <c r="C137" s="2" t="n">
        <f aca="false">ROUND(SUMIFS(Monthly_Sold!$H$2:$H$7864,Monthly_Sold!$F$2:$F$7864,$A137,Monthly_Sold!$C$2:$C$7864,C$2),4)</f>
        <v>393.66</v>
      </c>
      <c r="D137" s="2" t="n">
        <f aca="false">ROUND(SUMIFS(Monthly_Sold!$H$2:$H$7864,Monthly_Sold!$F$2:$F$7864,$A137,Monthly_Sold!$C$2:$C$7864,D$2),4)</f>
        <v>210.83</v>
      </c>
      <c r="E137" s="2" t="n">
        <f aca="false">ROUND(SUMIFS(Monthly_Sold!$H$2:$H$7864,Monthly_Sold!$F$2:$F$7864,$A137,Monthly_Sold!$C$2:$C$7864,E$2),4)</f>
        <v>37</v>
      </c>
      <c r="F137" s="2" t="n">
        <f aca="false">ROUND(SUMIFS(Monthly_Sold!$H$2:$H$7864,Monthly_Sold!$F$2:$F$7864,$A137,Monthly_Sold!$C$2:$C$7864,F$2),4)</f>
        <v>51.58</v>
      </c>
      <c r="G137" s="2" t="n">
        <f aca="false">ROUND(SUMIFS(Monthly_Sold!$H$2:$H$7864,Monthly_Sold!$F$2:$F$7864,$A137,Monthly_Sold!$C$2:$C$7864,G$2),4)</f>
        <v>17.3</v>
      </c>
      <c r="H137" s="2" t="n">
        <f aca="false">ROUND(SUMIFS(Monthly_Sold!$H$2:$H$7864,Monthly_Sold!$F$2:$F$7864,$A137,Monthly_Sold!$C$2:$C$7864,H$2),4)</f>
        <v>214.76</v>
      </c>
      <c r="I137" s="2" t="n">
        <f aca="false">ROUND(SUM(B137:H137),4)</f>
        <v>946.07</v>
      </c>
      <c r="J137" s="6" t="n">
        <f aca="false">RANK(I137,$I$3:$I$304,0)+COUNTIF($I$3:I137,I137)-1</f>
        <v>56</v>
      </c>
      <c r="K137" s="6" t="n">
        <f aca="false">RANK(B137,$B$3:$B$304,0)+COUNTIF($B$3:B137,B137)-1</f>
        <v>51</v>
      </c>
      <c r="L137" s="6" t="n">
        <f aca="false">RANK(C137,$C$3:$C$304,0)+COUNTIF($C$3:C137,C137)-1</f>
        <v>33</v>
      </c>
      <c r="M137" s="6" t="n">
        <f aca="false">RANK(D137,$D$3:$D$304,0)+COUNTIF($D$3:D137,D137)-1</f>
        <v>48</v>
      </c>
      <c r="N137" s="6" t="n">
        <f aca="false">RANK(E137,$E$3:$E$304,0)+COUNTIF($E$3:E137,E137)-1</f>
        <v>67</v>
      </c>
      <c r="O137" s="6" t="n">
        <f aca="false">RANK(F137,$F$3:$F$304,0)+COUNTIF($F$3:F137,F137)-1</f>
        <v>70</v>
      </c>
      <c r="P137" s="6" t="n">
        <f aca="false">RANK(G137,$G$3:$G$304,0)+COUNTIF($G$3:G137,G137)-1</f>
        <v>128</v>
      </c>
      <c r="Q137" s="6" t="n">
        <f aca="false">RANK(H137,$H$3:$H$304,0)+COUNTIF($H$3:H137,H137)-1</f>
        <v>60</v>
      </c>
    </row>
    <row r="138" customFormat="false" ht="15" hidden="false" customHeight="false" outlineLevel="0" collapsed="false">
      <c r="A138" s="0" t="s">
        <v>101</v>
      </c>
      <c r="B138" s="2" t="n">
        <f aca="false">ROUND(SUMIFS(Monthly_Sold!$H$2:$H$7864,Monthly_Sold!$F$2:$F$7864,$A138,Monthly_Sold!$C$2:$C$7864,B$2),4)</f>
        <v>6</v>
      </c>
      <c r="C138" s="2" t="n">
        <f aca="false">ROUND(SUMIFS(Monthly_Sold!$H$2:$H$7864,Monthly_Sold!$F$2:$F$7864,$A138,Monthly_Sold!$C$2:$C$7864,C$2),4)</f>
        <v>68.06</v>
      </c>
      <c r="D138" s="2" t="n">
        <f aca="false">ROUND(SUMIFS(Monthly_Sold!$H$2:$H$7864,Monthly_Sold!$F$2:$F$7864,$A138,Monthly_Sold!$C$2:$C$7864,D$2),4)</f>
        <v>6.55</v>
      </c>
      <c r="E138" s="2" t="n">
        <f aca="false">ROUND(SUMIFS(Monthly_Sold!$H$2:$H$7864,Monthly_Sold!$F$2:$F$7864,$A138,Monthly_Sold!$C$2:$C$7864,E$2),4)</f>
        <v>0.35</v>
      </c>
      <c r="F138" s="2" t="n">
        <f aca="false">ROUND(SUMIFS(Monthly_Sold!$H$2:$H$7864,Monthly_Sold!$F$2:$F$7864,$A138,Monthly_Sold!$C$2:$C$7864,F$2),4)</f>
        <v>0</v>
      </c>
      <c r="G138" s="2" t="n">
        <f aca="false">ROUND(SUMIFS(Monthly_Sold!$H$2:$H$7864,Monthly_Sold!$F$2:$F$7864,$A138,Monthly_Sold!$C$2:$C$7864,G$2),4)</f>
        <v>0</v>
      </c>
      <c r="H138" s="2" t="n">
        <f aca="false">ROUND(SUMIFS(Monthly_Sold!$H$2:$H$7864,Monthly_Sold!$F$2:$F$7864,$A138,Monthly_Sold!$C$2:$C$7864,H$2),4)</f>
        <v>0</v>
      </c>
      <c r="I138" s="2" t="n">
        <f aca="false">ROUND(SUM(B138:H138),4)</f>
        <v>80.96</v>
      </c>
      <c r="J138" s="6" t="n">
        <f aca="false">RANK(I138,$I$3:$I$304,0)+COUNTIF($I$3:I138,I138)-1</f>
        <v>127</v>
      </c>
      <c r="K138" s="6" t="n">
        <f aca="false">RANK(B138,$B$3:$B$304,0)+COUNTIF($B$3:B138,B138)-1</f>
        <v>59</v>
      </c>
      <c r="L138" s="6" t="n">
        <f aca="false">RANK(C138,$C$3:$C$304,0)+COUNTIF($C$3:C138,C138)-1</f>
        <v>64</v>
      </c>
      <c r="M138" s="6" t="n">
        <f aca="false">RANK(D138,$D$3:$D$304,0)+COUNTIF($D$3:D138,D138)-1</f>
        <v>82</v>
      </c>
      <c r="N138" s="6" t="n">
        <f aca="false">RANK(E138,$E$3:$E$304,0)+COUNTIF($E$3:E138,E138)-1</f>
        <v>97</v>
      </c>
      <c r="O138" s="6" t="n">
        <f aca="false">RANK(F138,$F$3:$F$304,0)+COUNTIF($F$3:F138,F138)-1</f>
        <v>219</v>
      </c>
      <c r="P138" s="6" t="n">
        <f aca="false">RANK(G138,$G$3:$G$304,0)+COUNTIF($G$3:G138,G138)-1</f>
        <v>247</v>
      </c>
      <c r="Q138" s="6" t="n">
        <f aca="false">RANK(H138,$H$3:$H$304,0)+COUNTIF($H$3:H138,H138)-1</f>
        <v>242</v>
      </c>
    </row>
    <row r="139" customFormat="false" ht="15" hidden="false" customHeight="false" outlineLevel="0" collapsed="false">
      <c r="A139" s="0" t="s">
        <v>623</v>
      </c>
      <c r="B139" s="2" t="n">
        <f aca="false">ROUND(SUMIFS(Monthly_Sold!$H$2:$H$7864,Monthly_Sold!$F$2:$F$7864,$A139,Monthly_Sold!$C$2:$C$7864,B$2),4)</f>
        <v>0</v>
      </c>
      <c r="C139" s="2" t="n">
        <f aca="false">ROUND(SUMIFS(Monthly_Sold!$H$2:$H$7864,Monthly_Sold!$F$2:$F$7864,$A139,Monthly_Sold!$C$2:$C$7864,C$2),4)</f>
        <v>0.03</v>
      </c>
      <c r="D139" s="2" t="n">
        <f aca="false">ROUND(SUMIFS(Monthly_Sold!$H$2:$H$7864,Monthly_Sold!$F$2:$F$7864,$A139,Monthly_Sold!$C$2:$C$7864,D$2),4)</f>
        <v>0</v>
      </c>
      <c r="E139" s="2" t="n">
        <f aca="false">ROUND(SUMIFS(Monthly_Sold!$H$2:$H$7864,Monthly_Sold!$F$2:$F$7864,$A139,Monthly_Sold!$C$2:$C$7864,E$2),4)</f>
        <v>0</v>
      </c>
      <c r="F139" s="2" t="n">
        <f aca="false">ROUND(SUMIFS(Monthly_Sold!$H$2:$H$7864,Monthly_Sold!$F$2:$F$7864,$A139,Monthly_Sold!$C$2:$C$7864,F$2),4)</f>
        <v>0</v>
      </c>
      <c r="G139" s="2" t="n">
        <f aca="false">ROUND(SUMIFS(Monthly_Sold!$H$2:$H$7864,Monthly_Sold!$F$2:$F$7864,$A139,Monthly_Sold!$C$2:$C$7864,G$2),4)</f>
        <v>0</v>
      </c>
      <c r="H139" s="2" t="n">
        <f aca="false">ROUND(SUMIFS(Monthly_Sold!$H$2:$H$7864,Monthly_Sold!$F$2:$F$7864,$A139,Monthly_Sold!$C$2:$C$7864,H$2),4)</f>
        <v>0</v>
      </c>
      <c r="I139" s="2" t="n">
        <f aca="false">ROUND(SUM(B139:H139),4)</f>
        <v>0.03</v>
      </c>
      <c r="J139" s="6" t="n">
        <f aca="false">RANK(I139,$I$3:$I$304,0)+COUNTIF($I$3:I139,I139)-1</f>
        <v>296</v>
      </c>
      <c r="K139" s="6" t="n">
        <f aca="false">RANK(B139,$B$3:$B$304,0)+COUNTIF($B$3:B139,B139)-1</f>
        <v>187</v>
      </c>
      <c r="L139" s="6" t="n">
        <f aca="false">RANK(C139,$C$3:$C$304,0)+COUNTIF($C$3:C139,C139)-1</f>
        <v>86</v>
      </c>
      <c r="M139" s="6" t="n">
        <f aca="false">RANK(D139,$D$3:$D$304,0)+COUNTIF($D$3:D139,D139)-1</f>
        <v>204</v>
      </c>
      <c r="N139" s="6" t="n">
        <f aca="false">RANK(E139,$E$3:$E$304,0)+COUNTIF($E$3:E139,E139)-1</f>
        <v>208</v>
      </c>
      <c r="O139" s="6" t="n">
        <f aca="false">RANK(F139,$F$3:$F$304,0)+COUNTIF($F$3:F139,F139)-1</f>
        <v>220</v>
      </c>
      <c r="P139" s="6" t="n">
        <f aca="false">RANK(G139,$G$3:$G$304,0)+COUNTIF($G$3:G139,G139)-1</f>
        <v>248</v>
      </c>
      <c r="Q139" s="6" t="n">
        <f aca="false">RANK(H139,$H$3:$H$304,0)+COUNTIF($H$3:H139,H139)-1</f>
        <v>243</v>
      </c>
    </row>
    <row r="140" customFormat="false" ht="15" hidden="false" customHeight="false" outlineLevel="0" collapsed="false">
      <c r="A140" s="0" t="s">
        <v>96</v>
      </c>
      <c r="B140" s="2" t="n">
        <f aca="false">ROUND(SUMIFS(Monthly_Sold!$H$2:$H$7864,Monthly_Sold!$F$2:$F$7864,$A140,Monthly_Sold!$C$2:$C$7864,B$2),4)</f>
        <v>0</v>
      </c>
      <c r="C140" s="2" t="n">
        <f aca="false">ROUND(SUMIFS(Monthly_Sold!$H$2:$H$7864,Monthly_Sold!$F$2:$F$7864,$A140,Monthly_Sold!$C$2:$C$7864,C$2),4)</f>
        <v>0</v>
      </c>
      <c r="D140" s="2" t="n">
        <f aca="false">ROUND(SUMIFS(Monthly_Sold!$H$2:$H$7864,Monthly_Sold!$F$2:$F$7864,$A140,Monthly_Sold!$C$2:$C$7864,D$2),4)</f>
        <v>0</v>
      </c>
      <c r="E140" s="2" t="n">
        <f aca="false">ROUND(SUMIFS(Monthly_Sold!$H$2:$H$7864,Monthly_Sold!$F$2:$F$7864,$A140,Monthly_Sold!$C$2:$C$7864,E$2),4)</f>
        <v>0</v>
      </c>
      <c r="F140" s="2" t="n">
        <f aca="false">ROUND(SUMIFS(Monthly_Sold!$H$2:$H$7864,Monthly_Sold!$F$2:$F$7864,$A140,Monthly_Sold!$C$2:$C$7864,F$2),4)</f>
        <v>40.27</v>
      </c>
      <c r="G140" s="2" t="n">
        <f aca="false">ROUND(SUMIFS(Monthly_Sold!$H$2:$H$7864,Monthly_Sold!$F$2:$F$7864,$A140,Monthly_Sold!$C$2:$C$7864,G$2),4)</f>
        <v>152.76</v>
      </c>
      <c r="H140" s="2" t="n">
        <f aca="false">ROUND(SUMIFS(Monthly_Sold!$H$2:$H$7864,Monthly_Sold!$F$2:$F$7864,$A140,Monthly_Sold!$C$2:$C$7864,H$2),4)</f>
        <v>123.75</v>
      </c>
      <c r="I140" s="2" t="n">
        <f aca="false">ROUND(SUM(B140:H140),4)</f>
        <v>316.78</v>
      </c>
      <c r="J140" s="6" t="n">
        <f aca="false">RANK(I140,$I$3:$I$304,0)+COUNTIF($I$3:I140,I140)-1</f>
        <v>93</v>
      </c>
      <c r="K140" s="6" t="n">
        <f aca="false">RANK(B140,$B$3:$B$304,0)+COUNTIF($B$3:B140,B140)-1</f>
        <v>188</v>
      </c>
      <c r="L140" s="6" t="n">
        <f aca="false">RANK(C140,$C$3:$C$304,0)+COUNTIF($C$3:C140,C140)-1</f>
        <v>200</v>
      </c>
      <c r="M140" s="6" t="n">
        <f aca="false">RANK(D140,$D$3:$D$304,0)+COUNTIF($D$3:D140,D140)-1</f>
        <v>205</v>
      </c>
      <c r="N140" s="6" t="n">
        <f aca="false">RANK(E140,$E$3:$E$304,0)+COUNTIF($E$3:E140,E140)-1</f>
        <v>209</v>
      </c>
      <c r="O140" s="6" t="n">
        <f aca="false">RANK(F140,$F$3:$F$304,0)+COUNTIF($F$3:F140,F140)-1</f>
        <v>78</v>
      </c>
      <c r="P140" s="6" t="n">
        <f aca="false">RANK(G140,$G$3:$G$304,0)+COUNTIF($G$3:G140,G140)-1</f>
        <v>55</v>
      </c>
      <c r="Q140" s="6" t="n">
        <f aca="false">RANK(H140,$H$3:$H$304,0)+COUNTIF($H$3:H140,H140)-1</f>
        <v>74</v>
      </c>
    </row>
    <row r="141" customFormat="false" ht="15" hidden="false" customHeight="false" outlineLevel="0" collapsed="false">
      <c r="A141" s="0" t="s">
        <v>154</v>
      </c>
      <c r="B141" s="2" t="n">
        <f aca="false">ROUND(SUMIFS(Monthly_Sold!$H$2:$H$7864,Monthly_Sold!$F$2:$F$7864,$A141,Monthly_Sold!$C$2:$C$7864,B$2),4)</f>
        <v>8.11</v>
      </c>
      <c r="C141" s="2" t="n">
        <f aca="false">ROUND(SUMIFS(Monthly_Sold!$H$2:$H$7864,Monthly_Sold!$F$2:$F$7864,$A141,Monthly_Sold!$C$2:$C$7864,C$2),4)</f>
        <v>160.23</v>
      </c>
      <c r="D141" s="2" t="n">
        <f aca="false">ROUND(SUMIFS(Monthly_Sold!$H$2:$H$7864,Monthly_Sold!$F$2:$F$7864,$A141,Monthly_Sold!$C$2:$C$7864,D$2),4)</f>
        <v>224.08</v>
      </c>
      <c r="E141" s="2" t="n">
        <f aca="false">ROUND(SUMIFS(Monthly_Sold!$H$2:$H$7864,Monthly_Sold!$F$2:$F$7864,$A141,Monthly_Sold!$C$2:$C$7864,E$2),4)</f>
        <v>134.98</v>
      </c>
      <c r="F141" s="2" t="n">
        <f aca="false">ROUND(SUMIFS(Monthly_Sold!$H$2:$H$7864,Monthly_Sold!$F$2:$F$7864,$A141,Monthly_Sold!$C$2:$C$7864,F$2),4)</f>
        <v>192.42</v>
      </c>
      <c r="G141" s="2" t="n">
        <f aca="false">ROUND(SUMIFS(Monthly_Sold!$H$2:$H$7864,Monthly_Sold!$F$2:$F$7864,$A141,Monthly_Sold!$C$2:$C$7864,G$2),4)</f>
        <v>268.21</v>
      </c>
      <c r="H141" s="2" t="n">
        <f aca="false">ROUND(SUMIFS(Monthly_Sold!$H$2:$H$7864,Monthly_Sold!$F$2:$F$7864,$A141,Monthly_Sold!$C$2:$C$7864,H$2),4)</f>
        <v>253.09</v>
      </c>
      <c r="I141" s="2" t="n">
        <f aca="false">ROUND(SUM(B141:H141),4)</f>
        <v>1241.12</v>
      </c>
      <c r="J141" s="6" t="n">
        <f aca="false">RANK(I141,$I$3:$I$304,0)+COUNTIF($I$3:I141,I141)-1</f>
        <v>49</v>
      </c>
      <c r="K141" s="6" t="n">
        <f aca="false">RANK(B141,$B$3:$B$304,0)+COUNTIF($B$3:B141,B141)-1</f>
        <v>56</v>
      </c>
      <c r="L141" s="6" t="n">
        <f aca="false">RANK(C141,$C$3:$C$304,0)+COUNTIF($C$3:C141,C141)-1</f>
        <v>56</v>
      </c>
      <c r="M141" s="6" t="n">
        <f aca="false">RANK(D141,$D$3:$D$304,0)+COUNTIF($D$3:D141,D141)-1</f>
        <v>47</v>
      </c>
      <c r="N141" s="6" t="n">
        <f aca="false">RANK(E141,$E$3:$E$304,0)+COUNTIF($E$3:E141,E141)-1</f>
        <v>51</v>
      </c>
      <c r="O141" s="6" t="n">
        <f aca="false">RANK(F141,$F$3:$F$304,0)+COUNTIF($F$3:F141,F141)-1</f>
        <v>43</v>
      </c>
      <c r="P141" s="6" t="n">
        <f aca="false">RANK(G141,$G$3:$G$304,0)+COUNTIF($G$3:G141,G141)-1</f>
        <v>42</v>
      </c>
      <c r="Q141" s="6" t="n">
        <f aca="false">RANK(H141,$H$3:$H$304,0)+COUNTIF($H$3:H141,H141)-1</f>
        <v>56</v>
      </c>
    </row>
    <row r="142" customFormat="false" ht="15" hidden="false" customHeight="false" outlineLevel="0" collapsed="false">
      <c r="A142" s="0" t="s">
        <v>184</v>
      </c>
      <c r="B142" s="2" t="n">
        <f aca="false">ROUND(SUMIFS(Monthly_Sold!$H$2:$H$7864,Monthly_Sold!$F$2:$F$7864,$A142,Monthly_Sold!$C$2:$C$7864,B$2),4)</f>
        <v>6.8</v>
      </c>
      <c r="C142" s="2" t="n">
        <f aca="false">ROUND(SUMIFS(Monthly_Sold!$H$2:$H$7864,Monthly_Sold!$F$2:$F$7864,$A142,Monthly_Sold!$C$2:$C$7864,C$2),4)</f>
        <v>319.96</v>
      </c>
      <c r="D142" s="2" t="n">
        <f aca="false">ROUND(SUMIFS(Monthly_Sold!$H$2:$H$7864,Monthly_Sold!$F$2:$F$7864,$A142,Monthly_Sold!$C$2:$C$7864,D$2),4)</f>
        <v>345.12</v>
      </c>
      <c r="E142" s="2" t="n">
        <f aca="false">ROUND(SUMIFS(Monthly_Sold!$H$2:$H$7864,Monthly_Sold!$F$2:$F$7864,$A142,Monthly_Sold!$C$2:$C$7864,E$2),4)</f>
        <v>54.14</v>
      </c>
      <c r="F142" s="2" t="n">
        <f aca="false">ROUND(SUMIFS(Monthly_Sold!$H$2:$H$7864,Monthly_Sold!$F$2:$F$7864,$A142,Monthly_Sold!$C$2:$C$7864,F$2),4)</f>
        <v>5.39</v>
      </c>
      <c r="G142" s="2" t="n">
        <f aca="false">ROUND(SUMIFS(Monthly_Sold!$H$2:$H$7864,Monthly_Sold!$F$2:$F$7864,$A142,Monthly_Sold!$C$2:$C$7864,G$2),4)</f>
        <v>17.13</v>
      </c>
      <c r="H142" s="2" t="n">
        <f aca="false">ROUND(SUMIFS(Monthly_Sold!$H$2:$H$7864,Monthly_Sold!$F$2:$F$7864,$A142,Monthly_Sold!$C$2:$C$7864,H$2),4)</f>
        <v>17.92</v>
      </c>
      <c r="I142" s="2" t="n">
        <f aca="false">ROUND(SUM(B142:H142),4)</f>
        <v>766.46</v>
      </c>
      <c r="J142" s="6" t="n">
        <f aca="false">RANK(I142,$I$3:$I$304,0)+COUNTIF($I$3:I142,I142)-1</f>
        <v>61</v>
      </c>
      <c r="K142" s="6" t="n">
        <f aca="false">RANK(B142,$B$3:$B$304,0)+COUNTIF($B$3:B142,B142)-1</f>
        <v>58</v>
      </c>
      <c r="L142" s="6" t="n">
        <f aca="false">RANK(C142,$C$3:$C$304,0)+COUNTIF($C$3:C142,C142)-1</f>
        <v>43</v>
      </c>
      <c r="M142" s="6" t="n">
        <f aca="false">RANK(D142,$D$3:$D$304,0)+COUNTIF($D$3:D142,D142)-1</f>
        <v>33</v>
      </c>
      <c r="N142" s="6" t="n">
        <f aca="false">RANK(E142,$E$3:$E$304,0)+COUNTIF($E$3:E142,E142)-1</f>
        <v>62</v>
      </c>
      <c r="O142" s="6" t="n">
        <f aca="false">RANK(F142,$F$3:$F$304,0)+COUNTIF($F$3:F142,F142)-1</f>
        <v>98</v>
      </c>
      <c r="P142" s="6" t="n">
        <f aca="false">RANK(G142,$G$3:$G$304,0)+COUNTIF($G$3:G142,G142)-1</f>
        <v>129</v>
      </c>
      <c r="Q142" s="6" t="n">
        <f aca="false">RANK(H142,$H$3:$H$304,0)+COUNTIF($H$3:H142,H142)-1</f>
        <v>126</v>
      </c>
    </row>
    <row r="143" customFormat="false" ht="15" hidden="false" customHeight="false" outlineLevel="0" collapsed="false">
      <c r="A143" s="0" t="s">
        <v>160</v>
      </c>
      <c r="B143" s="2" t="n">
        <f aca="false">ROUND(SUMIFS(Monthly_Sold!$H$2:$H$7864,Monthly_Sold!$F$2:$F$7864,$A143,Monthly_Sold!$C$2:$C$7864,B$2),4)</f>
        <v>4.28</v>
      </c>
      <c r="C143" s="2" t="n">
        <f aca="false">ROUND(SUMIFS(Monthly_Sold!$H$2:$H$7864,Monthly_Sold!$F$2:$F$7864,$A143,Monthly_Sold!$C$2:$C$7864,C$2),4)</f>
        <v>737.689</v>
      </c>
      <c r="D143" s="2" t="n">
        <f aca="false">ROUND(SUMIFS(Monthly_Sold!$H$2:$H$7864,Monthly_Sold!$F$2:$F$7864,$A143,Monthly_Sold!$C$2:$C$7864,D$2),4)</f>
        <v>124.74</v>
      </c>
      <c r="E143" s="2" t="n">
        <f aca="false">ROUND(SUMIFS(Monthly_Sold!$H$2:$H$7864,Monthly_Sold!$F$2:$F$7864,$A143,Monthly_Sold!$C$2:$C$7864,E$2),4)</f>
        <v>80.85</v>
      </c>
      <c r="F143" s="2" t="n">
        <f aca="false">ROUND(SUMIFS(Monthly_Sold!$H$2:$H$7864,Monthly_Sold!$F$2:$F$7864,$A143,Monthly_Sold!$C$2:$C$7864,F$2),4)</f>
        <v>158.46</v>
      </c>
      <c r="G143" s="2" t="n">
        <f aca="false">ROUND(SUMIFS(Monthly_Sold!$H$2:$H$7864,Monthly_Sold!$F$2:$F$7864,$A143,Monthly_Sold!$C$2:$C$7864,G$2),4)</f>
        <v>36.64</v>
      </c>
      <c r="H143" s="2" t="n">
        <f aca="false">ROUND(SUMIFS(Monthly_Sold!$H$2:$H$7864,Monthly_Sold!$F$2:$F$7864,$A143,Monthly_Sold!$C$2:$C$7864,H$2),4)</f>
        <v>17.96</v>
      </c>
      <c r="I143" s="2" t="n">
        <f aca="false">ROUND(SUM(B143:H143),4)</f>
        <v>1160.619</v>
      </c>
      <c r="J143" s="6" t="n">
        <f aca="false">RANK(I143,$I$3:$I$304,0)+COUNTIF($I$3:I143,I143)-1</f>
        <v>50</v>
      </c>
      <c r="K143" s="6" t="n">
        <f aca="false">RANK(B143,$B$3:$B$304,0)+COUNTIF($B$3:B143,B143)-1</f>
        <v>60</v>
      </c>
      <c r="L143" s="6" t="n">
        <f aca="false">RANK(C143,$C$3:$C$304,0)+COUNTIF($C$3:C143,C143)-1</f>
        <v>25</v>
      </c>
      <c r="M143" s="6" t="n">
        <f aca="false">RANK(D143,$D$3:$D$304,0)+COUNTIF($D$3:D143,D143)-1</f>
        <v>56</v>
      </c>
      <c r="N143" s="6" t="n">
        <f aca="false">RANK(E143,$E$3:$E$304,0)+COUNTIF($E$3:E143,E143)-1</f>
        <v>56</v>
      </c>
      <c r="O143" s="6" t="n">
        <f aca="false">RANK(F143,$F$3:$F$304,0)+COUNTIF($F$3:F143,F143)-1</f>
        <v>48</v>
      </c>
      <c r="P143" s="6" t="n">
        <f aca="false">RANK(G143,$G$3:$G$304,0)+COUNTIF($G$3:G143,G143)-1</f>
        <v>100</v>
      </c>
      <c r="Q143" s="6" t="n">
        <f aca="false">RANK(H143,$H$3:$H$304,0)+COUNTIF($H$3:H143,H143)-1</f>
        <v>125</v>
      </c>
    </row>
    <row r="144" customFormat="false" ht="15" hidden="false" customHeight="false" outlineLevel="0" collapsed="false">
      <c r="A144" s="0" t="s">
        <v>119</v>
      </c>
      <c r="B144" s="2" t="n">
        <f aca="false">ROUND(SUMIFS(Monthly_Sold!$H$2:$H$7864,Monthly_Sold!$F$2:$F$7864,$A144,Monthly_Sold!$C$2:$C$7864,B$2),4)</f>
        <v>81.16</v>
      </c>
      <c r="C144" s="2" t="n">
        <f aca="false">ROUND(SUMIFS(Monthly_Sold!$H$2:$H$7864,Monthly_Sold!$F$2:$F$7864,$A144,Monthly_Sold!$C$2:$C$7864,C$2),4)</f>
        <v>404.28</v>
      </c>
      <c r="D144" s="2" t="n">
        <f aca="false">ROUND(SUMIFS(Monthly_Sold!$H$2:$H$7864,Monthly_Sold!$F$2:$F$7864,$A144,Monthly_Sold!$C$2:$C$7864,D$2),4)</f>
        <v>273.58</v>
      </c>
      <c r="E144" s="2" t="n">
        <f aca="false">ROUND(SUMIFS(Monthly_Sold!$H$2:$H$7864,Monthly_Sold!$F$2:$F$7864,$A144,Monthly_Sold!$C$2:$C$7864,E$2),4)</f>
        <v>289.28</v>
      </c>
      <c r="F144" s="2" t="n">
        <f aca="false">ROUND(SUMIFS(Monthly_Sold!$H$2:$H$7864,Monthly_Sold!$F$2:$F$7864,$A144,Monthly_Sold!$C$2:$C$7864,F$2),4)</f>
        <v>118.13</v>
      </c>
      <c r="G144" s="2" t="n">
        <f aca="false">ROUND(SUMIFS(Monthly_Sold!$H$2:$H$7864,Monthly_Sold!$F$2:$F$7864,$A144,Monthly_Sold!$C$2:$C$7864,G$2),4)</f>
        <v>214.93</v>
      </c>
      <c r="H144" s="2" t="n">
        <f aca="false">ROUND(SUMIFS(Monthly_Sold!$H$2:$H$7864,Monthly_Sold!$F$2:$F$7864,$A144,Monthly_Sold!$C$2:$C$7864,H$2),4)</f>
        <v>181.01</v>
      </c>
      <c r="I144" s="2" t="n">
        <f aca="false">ROUND(SUM(B144:H144),4)</f>
        <v>1562.37</v>
      </c>
      <c r="J144" s="6" t="n">
        <f aca="false">RANK(I144,$I$3:$I$304,0)+COUNTIF($I$3:I144,I144)-1</f>
        <v>43</v>
      </c>
      <c r="K144" s="6" t="n">
        <f aca="false">RANK(B144,$B$3:$B$304,0)+COUNTIF($B$3:B144,B144)-1</f>
        <v>36</v>
      </c>
      <c r="L144" s="6" t="n">
        <f aca="false">RANK(C144,$C$3:$C$304,0)+COUNTIF($C$3:C144,C144)-1</f>
        <v>30</v>
      </c>
      <c r="M144" s="6" t="n">
        <f aca="false">RANK(D144,$D$3:$D$304,0)+COUNTIF($D$3:D144,D144)-1</f>
        <v>41</v>
      </c>
      <c r="N144" s="6" t="n">
        <f aca="false">RANK(E144,$E$3:$E$304,0)+COUNTIF($E$3:E144,E144)-1</f>
        <v>34</v>
      </c>
      <c r="O144" s="6" t="n">
        <f aca="false">RANK(F144,$F$3:$F$304,0)+COUNTIF($F$3:F144,F144)-1</f>
        <v>52</v>
      </c>
      <c r="P144" s="6" t="n">
        <f aca="false">RANK(G144,$G$3:$G$304,0)+COUNTIF($G$3:G144,G144)-1</f>
        <v>48</v>
      </c>
      <c r="Q144" s="6" t="n">
        <f aca="false">RANK(H144,$H$3:$H$304,0)+COUNTIF($H$3:H144,H144)-1</f>
        <v>66</v>
      </c>
    </row>
    <row r="145" customFormat="false" ht="15" hidden="false" customHeight="false" outlineLevel="0" collapsed="false">
      <c r="A145" s="0" t="s">
        <v>482</v>
      </c>
      <c r="B145" s="2" t="n">
        <f aca="false">ROUND(SUMIFS(Monthly_Sold!$H$2:$H$7864,Monthly_Sold!$F$2:$F$7864,$A145,Monthly_Sold!$C$2:$C$7864,B$2),4)</f>
        <v>0</v>
      </c>
      <c r="C145" s="2" t="n">
        <f aca="false">ROUND(SUMIFS(Monthly_Sold!$H$2:$H$7864,Monthly_Sold!$F$2:$F$7864,$A145,Monthly_Sold!$C$2:$C$7864,C$2),4)</f>
        <v>0</v>
      </c>
      <c r="D145" s="2" t="n">
        <f aca="false">ROUND(SUMIFS(Monthly_Sold!$H$2:$H$7864,Monthly_Sold!$F$2:$F$7864,$A145,Monthly_Sold!$C$2:$C$7864,D$2),4)</f>
        <v>0</v>
      </c>
      <c r="E145" s="2" t="n">
        <f aca="false">ROUND(SUMIFS(Monthly_Sold!$H$2:$H$7864,Monthly_Sold!$F$2:$F$7864,$A145,Monthly_Sold!$C$2:$C$7864,E$2),4)</f>
        <v>0</v>
      </c>
      <c r="F145" s="2" t="n">
        <f aca="false">ROUND(SUMIFS(Monthly_Sold!$H$2:$H$7864,Monthly_Sold!$F$2:$F$7864,$A145,Monthly_Sold!$C$2:$C$7864,F$2),4)</f>
        <v>0</v>
      </c>
      <c r="G145" s="2" t="n">
        <f aca="false">ROUND(SUMIFS(Monthly_Sold!$H$2:$H$7864,Monthly_Sold!$F$2:$F$7864,$A145,Monthly_Sold!$C$2:$C$7864,G$2),4)</f>
        <v>0</v>
      </c>
      <c r="H145" s="2" t="n">
        <f aca="false">ROUND(SUMIFS(Monthly_Sold!$H$2:$H$7864,Monthly_Sold!$F$2:$F$7864,$A145,Monthly_Sold!$C$2:$C$7864,H$2),4)</f>
        <v>0.26</v>
      </c>
      <c r="I145" s="2" t="n">
        <f aca="false">ROUND(SUM(B145:H145),4)</f>
        <v>0.26</v>
      </c>
      <c r="J145" s="6" t="n">
        <f aca="false">RANK(I145,$I$3:$I$304,0)+COUNTIF($I$3:I145,I145)-1</f>
        <v>277</v>
      </c>
      <c r="K145" s="6" t="n">
        <f aca="false">RANK(B145,$B$3:$B$304,0)+COUNTIF($B$3:B145,B145)-1</f>
        <v>189</v>
      </c>
      <c r="L145" s="6" t="n">
        <f aca="false">RANK(C145,$C$3:$C$304,0)+COUNTIF($C$3:C145,C145)-1</f>
        <v>201</v>
      </c>
      <c r="M145" s="6" t="n">
        <f aca="false">RANK(D145,$D$3:$D$304,0)+COUNTIF($D$3:D145,D145)-1</f>
        <v>206</v>
      </c>
      <c r="N145" s="6" t="n">
        <f aca="false">RANK(E145,$E$3:$E$304,0)+COUNTIF($E$3:E145,E145)-1</f>
        <v>210</v>
      </c>
      <c r="O145" s="6" t="n">
        <f aca="false">RANK(F145,$F$3:$F$304,0)+COUNTIF($F$3:F145,F145)-1</f>
        <v>221</v>
      </c>
      <c r="P145" s="6" t="n">
        <f aca="false">RANK(G145,$G$3:$G$304,0)+COUNTIF($G$3:G145,G145)-1</f>
        <v>249</v>
      </c>
      <c r="Q145" s="6" t="n">
        <f aca="false">RANK(H145,$H$3:$H$304,0)+COUNTIF($H$3:H145,H145)-1</f>
        <v>176</v>
      </c>
    </row>
    <row r="146" customFormat="false" ht="15" hidden="false" customHeight="false" outlineLevel="0" collapsed="false">
      <c r="A146" s="0" t="s">
        <v>521</v>
      </c>
      <c r="B146" s="2" t="n">
        <f aca="false">ROUND(SUMIFS(Monthly_Sold!$H$2:$H$7864,Monthly_Sold!$F$2:$F$7864,$A146,Monthly_Sold!$C$2:$C$7864,B$2),4)</f>
        <v>0</v>
      </c>
      <c r="C146" s="2" t="n">
        <f aca="false">ROUND(SUMIFS(Monthly_Sold!$H$2:$H$7864,Monthly_Sold!$F$2:$F$7864,$A146,Monthly_Sold!$C$2:$C$7864,C$2),4)</f>
        <v>0</v>
      </c>
      <c r="D146" s="2" t="n">
        <f aca="false">ROUND(SUMIFS(Monthly_Sold!$H$2:$H$7864,Monthly_Sold!$F$2:$F$7864,$A146,Monthly_Sold!$C$2:$C$7864,D$2),4)</f>
        <v>0</v>
      </c>
      <c r="E146" s="2" t="n">
        <f aca="false">ROUND(SUMIFS(Monthly_Sold!$H$2:$H$7864,Monthly_Sold!$F$2:$F$7864,$A146,Monthly_Sold!$C$2:$C$7864,E$2),4)</f>
        <v>0</v>
      </c>
      <c r="F146" s="2" t="n">
        <f aca="false">ROUND(SUMIFS(Monthly_Sold!$H$2:$H$7864,Monthly_Sold!$F$2:$F$7864,$A146,Monthly_Sold!$C$2:$C$7864,F$2),4)</f>
        <v>0</v>
      </c>
      <c r="G146" s="2" t="n">
        <f aca="false">ROUND(SUMIFS(Monthly_Sold!$H$2:$H$7864,Monthly_Sold!$F$2:$F$7864,$A146,Monthly_Sold!$C$2:$C$7864,G$2),4)</f>
        <v>0</v>
      </c>
      <c r="H146" s="2" t="n">
        <f aca="false">ROUND(SUMIFS(Monthly_Sold!$H$2:$H$7864,Monthly_Sold!$F$2:$F$7864,$A146,Monthly_Sold!$C$2:$C$7864,H$2),4)</f>
        <v>8.43</v>
      </c>
      <c r="I146" s="2" t="n">
        <f aca="false">ROUND(SUM(B146:H146),4)</f>
        <v>8.43</v>
      </c>
      <c r="J146" s="6" t="n">
        <f aca="false">RANK(I146,$I$3:$I$304,0)+COUNTIF($I$3:I146,I146)-1</f>
        <v>214</v>
      </c>
      <c r="K146" s="6" t="n">
        <f aca="false">RANK(B146,$B$3:$B$304,0)+COUNTIF($B$3:B146,B146)-1</f>
        <v>190</v>
      </c>
      <c r="L146" s="6" t="n">
        <f aca="false">RANK(C146,$C$3:$C$304,0)+COUNTIF($C$3:C146,C146)-1</f>
        <v>202</v>
      </c>
      <c r="M146" s="6" t="n">
        <f aca="false">RANK(D146,$D$3:$D$304,0)+COUNTIF($D$3:D146,D146)-1</f>
        <v>207</v>
      </c>
      <c r="N146" s="6" t="n">
        <f aca="false">RANK(E146,$E$3:$E$304,0)+COUNTIF($E$3:E146,E146)-1</f>
        <v>211</v>
      </c>
      <c r="O146" s="6" t="n">
        <f aca="false">RANK(F146,$F$3:$F$304,0)+COUNTIF($F$3:F146,F146)-1</f>
        <v>222</v>
      </c>
      <c r="P146" s="6" t="n">
        <f aca="false">RANK(G146,$G$3:$G$304,0)+COUNTIF($G$3:G146,G146)-1</f>
        <v>250</v>
      </c>
      <c r="Q146" s="6" t="n">
        <f aca="false">RANK(H146,$H$3:$H$304,0)+COUNTIF($H$3:H146,H146)-1</f>
        <v>141</v>
      </c>
    </row>
    <row r="147" customFormat="false" ht="15" hidden="false" customHeight="false" outlineLevel="0" collapsed="false">
      <c r="A147" s="0" t="s">
        <v>249</v>
      </c>
      <c r="B147" s="2" t="n">
        <f aca="false">ROUND(SUMIFS(Monthly_Sold!$H$2:$H$7864,Monthly_Sold!$F$2:$F$7864,$A147,Monthly_Sold!$C$2:$C$7864,B$2),4)</f>
        <v>0</v>
      </c>
      <c r="C147" s="2" t="n">
        <f aca="false">ROUND(SUMIFS(Monthly_Sold!$H$2:$H$7864,Monthly_Sold!$F$2:$F$7864,$A147,Monthly_Sold!$C$2:$C$7864,C$2),4)</f>
        <v>0</v>
      </c>
      <c r="D147" s="2" t="n">
        <f aca="false">ROUND(SUMIFS(Monthly_Sold!$H$2:$H$7864,Monthly_Sold!$F$2:$F$7864,$A147,Monthly_Sold!$C$2:$C$7864,D$2),4)</f>
        <v>0</v>
      </c>
      <c r="E147" s="2" t="n">
        <f aca="false">ROUND(SUMIFS(Monthly_Sold!$H$2:$H$7864,Monthly_Sold!$F$2:$F$7864,$A147,Monthly_Sold!$C$2:$C$7864,E$2),4)</f>
        <v>0</v>
      </c>
      <c r="F147" s="2" t="n">
        <f aca="false">ROUND(SUMIFS(Monthly_Sold!$H$2:$H$7864,Monthly_Sold!$F$2:$F$7864,$A147,Monthly_Sold!$C$2:$C$7864,F$2),4)</f>
        <v>0</v>
      </c>
      <c r="G147" s="2" t="n">
        <f aca="false">ROUND(SUMIFS(Monthly_Sold!$H$2:$H$7864,Monthly_Sold!$F$2:$F$7864,$A147,Monthly_Sold!$C$2:$C$7864,G$2),4)</f>
        <v>0</v>
      </c>
      <c r="H147" s="2" t="n">
        <f aca="false">ROUND(SUMIFS(Monthly_Sold!$H$2:$H$7864,Monthly_Sold!$F$2:$F$7864,$A147,Monthly_Sold!$C$2:$C$7864,H$2),4)</f>
        <v>503.83</v>
      </c>
      <c r="I147" s="2" t="n">
        <f aca="false">ROUND(SUM(B147:H147),4)</f>
        <v>503.83</v>
      </c>
      <c r="J147" s="6" t="n">
        <f aca="false">RANK(I147,$I$3:$I$304,0)+COUNTIF($I$3:I147,I147)-1</f>
        <v>84</v>
      </c>
      <c r="K147" s="6" t="n">
        <f aca="false">RANK(B147,$B$3:$B$304,0)+COUNTIF($B$3:B147,B147)-1</f>
        <v>191</v>
      </c>
      <c r="L147" s="6" t="n">
        <f aca="false">RANK(C147,$C$3:$C$304,0)+COUNTIF($C$3:C147,C147)-1</f>
        <v>203</v>
      </c>
      <c r="M147" s="6" t="n">
        <f aca="false">RANK(D147,$D$3:$D$304,0)+COUNTIF($D$3:D147,D147)-1</f>
        <v>208</v>
      </c>
      <c r="N147" s="6" t="n">
        <f aca="false">RANK(E147,$E$3:$E$304,0)+COUNTIF($E$3:E147,E147)-1</f>
        <v>212</v>
      </c>
      <c r="O147" s="6" t="n">
        <f aca="false">RANK(F147,$F$3:$F$304,0)+COUNTIF($F$3:F147,F147)-1</f>
        <v>223</v>
      </c>
      <c r="P147" s="6" t="n">
        <f aca="false">RANK(G147,$G$3:$G$304,0)+COUNTIF($G$3:G147,G147)-1</f>
        <v>251</v>
      </c>
      <c r="Q147" s="6" t="n">
        <f aca="false">RANK(H147,$H$3:$H$304,0)+COUNTIF($H$3:H147,H147)-1</f>
        <v>37</v>
      </c>
    </row>
    <row r="148" customFormat="false" ht="15" hidden="false" customHeight="false" outlineLevel="0" collapsed="false">
      <c r="A148" s="0" t="s">
        <v>438</v>
      </c>
      <c r="B148" s="2" t="n">
        <f aca="false">ROUND(SUMIFS(Monthly_Sold!$H$2:$H$7864,Monthly_Sold!$F$2:$F$7864,$A148,Monthly_Sold!$C$2:$C$7864,B$2),4)</f>
        <v>0</v>
      </c>
      <c r="C148" s="2" t="n">
        <f aca="false">ROUND(SUMIFS(Monthly_Sold!$H$2:$H$7864,Monthly_Sold!$F$2:$F$7864,$A148,Monthly_Sold!$C$2:$C$7864,C$2),4)</f>
        <v>0</v>
      </c>
      <c r="D148" s="2" t="n">
        <f aca="false">ROUND(SUMIFS(Monthly_Sold!$H$2:$H$7864,Monthly_Sold!$F$2:$F$7864,$A148,Monthly_Sold!$C$2:$C$7864,D$2),4)</f>
        <v>0</v>
      </c>
      <c r="E148" s="2" t="n">
        <f aca="false">ROUND(SUMIFS(Monthly_Sold!$H$2:$H$7864,Monthly_Sold!$F$2:$F$7864,$A148,Monthly_Sold!$C$2:$C$7864,E$2),4)</f>
        <v>0</v>
      </c>
      <c r="F148" s="2" t="n">
        <f aca="false">ROUND(SUMIFS(Monthly_Sold!$H$2:$H$7864,Monthly_Sold!$F$2:$F$7864,$A148,Monthly_Sold!$C$2:$C$7864,F$2),4)</f>
        <v>16.2</v>
      </c>
      <c r="G148" s="2" t="n">
        <f aca="false">ROUND(SUMIFS(Monthly_Sold!$H$2:$H$7864,Monthly_Sold!$F$2:$F$7864,$A148,Monthly_Sold!$C$2:$C$7864,G$2),4)</f>
        <v>22.01</v>
      </c>
      <c r="H148" s="2" t="n">
        <f aca="false">ROUND(SUMIFS(Monthly_Sold!$H$2:$H$7864,Monthly_Sold!$F$2:$F$7864,$A148,Monthly_Sold!$C$2:$C$7864,H$2),4)</f>
        <v>0</v>
      </c>
      <c r="I148" s="2" t="n">
        <f aca="false">ROUND(SUM(B148:H148),4)</f>
        <v>38.21</v>
      </c>
      <c r="J148" s="6" t="n">
        <f aca="false">RANK(I148,$I$3:$I$304,0)+COUNTIF($I$3:I148,I148)-1</f>
        <v>162</v>
      </c>
      <c r="K148" s="6" t="n">
        <f aca="false">RANK(B148,$B$3:$B$304,0)+COUNTIF($B$3:B148,B148)-1</f>
        <v>192</v>
      </c>
      <c r="L148" s="6" t="n">
        <f aca="false">RANK(C148,$C$3:$C$304,0)+COUNTIF($C$3:C148,C148)-1</f>
        <v>204</v>
      </c>
      <c r="M148" s="6" t="n">
        <f aca="false">RANK(D148,$D$3:$D$304,0)+COUNTIF($D$3:D148,D148)-1</f>
        <v>209</v>
      </c>
      <c r="N148" s="6" t="n">
        <f aca="false">RANK(E148,$E$3:$E$304,0)+COUNTIF($E$3:E148,E148)-1</f>
        <v>213</v>
      </c>
      <c r="O148" s="6" t="n">
        <f aca="false">RANK(F148,$F$3:$F$304,0)+COUNTIF($F$3:F148,F148)-1</f>
        <v>88</v>
      </c>
      <c r="P148" s="6" t="n">
        <f aca="false">RANK(G148,$G$3:$G$304,0)+COUNTIF($G$3:G148,G148)-1</f>
        <v>118</v>
      </c>
      <c r="Q148" s="6" t="n">
        <f aca="false">RANK(H148,$H$3:$H$304,0)+COUNTIF($H$3:H148,H148)-1</f>
        <v>244</v>
      </c>
    </row>
    <row r="149" customFormat="false" ht="15" hidden="false" customHeight="false" outlineLevel="0" collapsed="false">
      <c r="A149" s="0" t="s">
        <v>621</v>
      </c>
      <c r="B149" s="2" t="n">
        <f aca="false">ROUND(SUMIFS(Monthly_Sold!$H$2:$H$7864,Monthly_Sold!$F$2:$F$7864,$A149,Monthly_Sold!$C$2:$C$7864,B$2),4)</f>
        <v>0</v>
      </c>
      <c r="C149" s="2" t="n">
        <f aca="false">ROUND(SUMIFS(Monthly_Sold!$H$2:$H$7864,Monthly_Sold!$F$2:$F$7864,$A149,Monthly_Sold!$C$2:$C$7864,C$2),4)</f>
        <v>0</v>
      </c>
      <c r="D149" s="2" t="n">
        <f aca="false">ROUND(SUMIFS(Monthly_Sold!$H$2:$H$7864,Monthly_Sold!$F$2:$F$7864,$A149,Monthly_Sold!$C$2:$C$7864,D$2),4)</f>
        <v>0</v>
      </c>
      <c r="E149" s="2" t="n">
        <f aca="false">ROUND(SUMIFS(Monthly_Sold!$H$2:$H$7864,Monthly_Sold!$F$2:$F$7864,$A149,Monthly_Sold!$C$2:$C$7864,E$2),4)</f>
        <v>0</v>
      </c>
      <c r="F149" s="2" t="n">
        <f aca="false">ROUND(SUMIFS(Monthly_Sold!$H$2:$H$7864,Monthly_Sold!$F$2:$F$7864,$A149,Monthly_Sold!$C$2:$C$7864,F$2),4)</f>
        <v>0</v>
      </c>
      <c r="G149" s="2" t="n">
        <f aca="false">ROUND(SUMIFS(Monthly_Sold!$H$2:$H$7864,Monthly_Sold!$F$2:$F$7864,$A149,Monthly_Sold!$C$2:$C$7864,G$2),4)</f>
        <v>0.05</v>
      </c>
      <c r="H149" s="2" t="n">
        <f aca="false">ROUND(SUMIFS(Monthly_Sold!$H$2:$H$7864,Monthly_Sold!$F$2:$F$7864,$A149,Monthly_Sold!$C$2:$C$7864,H$2),4)</f>
        <v>0</v>
      </c>
      <c r="I149" s="2" t="n">
        <f aca="false">ROUND(SUM(B149:H149),4)</f>
        <v>0.05</v>
      </c>
      <c r="J149" s="6" t="n">
        <f aca="false">RANK(I149,$I$3:$I$304,0)+COUNTIF($I$3:I149,I149)-1</f>
        <v>293</v>
      </c>
      <c r="K149" s="6" t="n">
        <f aca="false">RANK(B149,$B$3:$B$304,0)+COUNTIF($B$3:B149,B149)-1</f>
        <v>193</v>
      </c>
      <c r="L149" s="6" t="n">
        <f aca="false">RANK(C149,$C$3:$C$304,0)+COUNTIF($C$3:C149,C149)-1</f>
        <v>205</v>
      </c>
      <c r="M149" s="6" t="n">
        <f aca="false">RANK(D149,$D$3:$D$304,0)+COUNTIF($D$3:D149,D149)-1</f>
        <v>210</v>
      </c>
      <c r="N149" s="6" t="n">
        <f aca="false">RANK(E149,$E$3:$E$304,0)+COUNTIF($E$3:E149,E149)-1</f>
        <v>214</v>
      </c>
      <c r="O149" s="6" t="n">
        <f aca="false">RANK(F149,$F$3:$F$304,0)+COUNTIF($F$3:F149,F149)-1</f>
        <v>224</v>
      </c>
      <c r="P149" s="6" t="n">
        <f aca="false">RANK(G149,$G$3:$G$304,0)+COUNTIF($G$3:G149,G149)-1</f>
        <v>191</v>
      </c>
      <c r="Q149" s="6" t="n">
        <f aca="false">RANK(H149,$H$3:$H$304,0)+COUNTIF($H$3:H149,H149)-1</f>
        <v>245</v>
      </c>
    </row>
    <row r="150" customFormat="false" ht="15" hidden="false" customHeight="false" outlineLevel="0" collapsed="false">
      <c r="A150" s="0" t="s">
        <v>31</v>
      </c>
      <c r="B150" s="2" t="n">
        <f aca="false">ROUND(SUMIFS(Monthly_Sold!$H$2:$H$7864,Monthly_Sold!$F$2:$F$7864,$A150,Monthly_Sold!$C$2:$C$7864,B$2),4)</f>
        <v>1210.36</v>
      </c>
      <c r="C150" s="2" t="n">
        <f aca="false">ROUND(SUMIFS(Monthly_Sold!$H$2:$H$7864,Monthly_Sold!$F$2:$F$7864,$A150,Monthly_Sold!$C$2:$C$7864,C$2),4)</f>
        <v>2323.09</v>
      </c>
      <c r="D150" s="2" t="n">
        <f aca="false">ROUND(SUMIFS(Monthly_Sold!$H$2:$H$7864,Monthly_Sold!$F$2:$F$7864,$A150,Monthly_Sold!$C$2:$C$7864,D$2),4)</f>
        <v>498.49</v>
      </c>
      <c r="E150" s="2" t="n">
        <f aca="false">ROUND(SUMIFS(Monthly_Sold!$H$2:$H$7864,Monthly_Sold!$F$2:$F$7864,$A150,Monthly_Sold!$C$2:$C$7864,E$2),4)</f>
        <v>324.76</v>
      </c>
      <c r="F150" s="2" t="n">
        <f aca="false">ROUND(SUMIFS(Monthly_Sold!$H$2:$H$7864,Monthly_Sold!$F$2:$F$7864,$A150,Monthly_Sold!$C$2:$C$7864,F$2),4)</f>
        <v>1185.65</v>
      </c>
      <c r="G150" s="2" t="n">
        <f aca="false">ROUND(SUMIFS(Monthly_Sold!$H$2:$H$7864,Monthly_Sold!$F$2:$F$7864,$A150,Monthly_Sold!$C$2:$C$7864,G$2),4)</f>
        <v>725.03</v>
      </c>
      <c r="H150" s="2" t="n">
        <f aca="false">ROUND(SUMIFS(Monthly_Sold!$H$2:$H$7864,Monthly_Sold!$F$2:$F$7864,$A150,Monthly_Sold!$C$2:$C$7864,H$2),4)</f>
        <v>464.21</v>
      </c>
      <c r="I150" s="2" t="n">
        <f aca="false">ROUND(SUM(B150:H150),4)</f>
        <v>6731.59</v>
      </c>
      <c r="J150" s="6" t="n">
        <f aca="false">RANK(I150,$I$3:$I$304,0)+COUNTIF($I$3:I150,I150)-1</f>
        <v>20</v>
      </c>
      <c r="K150" s="6" t="n">
        <f aca="false">RANK(B150,$B$3:$B$304,0)+COUNTIF($B$3:B150,B150)-1</f>
        <v>1</v>
      </c>
      <c r="L150" s="6" t="n">
        <f aca="false">RANK(C150,$C$3:$C$304,0)+COUNTIF($C$3:C150,C150)-1</f>
        <v>8</v>
      </c>
      <c r="M150" s="6" t="n">
        <f aca="false">RANK(D150,$D$3:$D$304,0)+COUNTIF($D$3:D150,D150)-1</f>
        <v>28</v>
      </c>
      <c r="N150" s="6" t="n">
        <f aca="false">RANK(E150,$E$3:$E$304,0)+COUNTIF($E$3:E150,E150)-1</f>
        <v>33</v>
      </c>
      <c r="O150" s="6" t="n">
        <f aca="false">RANK(F150,$F$3:$F$304,0)+COUNTIF($F$3:F150,F150)-1</f>
        <v>19</v>
      </c>
      <c r="P150" s="6" t="n">
        <f aca="false">RANK(G150,$G$3:$G$304,0)+COUNTIF($G$3:G150,G150)-1</f>
        <v>25</v>
      </c>
      <c r="Q150" s="6" t="n">
        <f aca="false">RANK(H150,$H$3:$H$304,0)+COUNTIF($H$3:H150,H150)-1</f>
        <v>41</v>
      </c>
    </row>
    <row r="151" customFormat="false" ht="15" hidden="false" customHeight="false" outlineLevel="0" collapsed="false">
      <c r="A151" s="0" t="s">
        <v>44</v>
      </c>
      <c r="B151" s="2" t="n">
        <f aca="false">ROUND(SUMIFS(Monthly_Sold!$H$2:$H$7864,Monthly_Sold!$F$2:$F$7864,$A151,Monthly_Sold!$C$2:$C$7864,B$2),4)</f>
        <v>89.74</v>
      </c>
      <c r="C151" s="2" t="n">
        <f aca="false">ROUND(SUMIFS(Monthly_Sold!$H$2:$H$7864,Monthly_Sold!$F$2:$F$7864,$A151,Monthly_Sold!$C$2:$C$7864,C$2),4)</f>
        <v>297.6</v>
      </c>
      <c r="D151" s="2" t="n">
        <f aca="false">ROUND(SUMIFS(Monthly_Sold!$H$2:$H$7864,Monthly_Sold!$F$2:$F$7864,$A151,Monthly_Sold!$C$2:$C$7864,D$2),4)</f>
        <v>345.77</v>
      </c>
      <c r="E151" s="2" t="n">
        <f aca="false">ROUND(SUMIFS(Monthly_Sold!$H$2:$H$7864,Monthly_Sold!$F$2:$F$7864,$A151,Monthly_Sold!$C$2:$C$7864,E$2),4)</f>
        <v>336.42</v>
      </c>
      <c r="F151" s="2" t="n">
        <f aca="false">ROUND(SUMIFS(Monthly_Sold!$H$2:$H$7864,Monthly_Sold!$F$2:$F$7864,$A151,Monthly_Sold!$C$2:$C$7864,F$2),4)</f>
        <v>1271.83</v>
      </c>
      <c r="G151" s="2" t="n">
        <f aca="false">ROUND(SUMIFS(Monthly_Sold!$H$2:$H$7864,Monthly_Sold!$F$2:$F$7864,$A151,Monthly_Sold!$C$2:$C$7864,G$2),4)</f>
        <v>2374.59</v>
      </c>
      <c r="H151" s="2" t="n">
        <f aca="false">ROUND(SUMIFS(Monthly_Sold!$H$2:$H$7864,Monthly_Sold!$F$2:$F$7864,$A151,Monthly_Sold!$C$2:$C$7864,H$2),4)</f>
        <v>1981.3</v>
      </c>
      <c r="I151" s="2" t="n">
        <f aca="false">ROUND(SUM(B151:H151),4)</f>
        <v>6697.25</v>
      </c>
      <c r="J151" s="6" t="n">
        <f aca="false">RANK(I151,$I$3:$I$304,0)+COUNTIF($I$3:I151,I151)-1</f>
        <v>21</v>
      </c>
      <c r="K151" s="6" t="n">
        <f aca="false">RANK(B151,$B$3:$B$304,0)+COUNTIF($B$3:B151,B151)-1</f>
        <v>35</v>
      </c>
      <c r="L151" s="6" t="n">
        <f aca="false">RANK(C151,$C$3:$C$304,0)+COUNTIF($C$3:C151,C151)-1</f>
        <v>46</v>
      </c>
      <c r="M151" s="6" t="n">
        <f aca="false">RANK(D151,$D$3:$D$304,0)+COUNTIF($D$3:D151,D151)-1</f>
        <v>32</v>
      </c>
      <c r="N151" s="6" t="n">
        <f aca="false">RANK(E151,$E$3:$E$304,0)+COUNTIF($E$3:E151,E151)-1</f>
        <v>32</v>
      </c>
      <c r="O151" s="6" t="n">
        <f aca="false">RANK(F151,$F$3:$F$304,0)+COUNTIF($F$3:F151,F151)-1</f>
        <v>15</v>
      </c>
      <c r="P151" s="6" t="n">
        <f aca="false">RANK(G151,$G$3:$G$304,0)+COUNTIF($G$3:G151,G151)-1</f>
        <v>7</v>
      </c>
      <c r="Q151" s="6" t="n">
        <f aca="false">RANK(H151,$H$3:$H$304,0)+COUNTIF($H$3:H151,H151)-1</f>
        <v>7</v>
      </c>
    </row>
    <row r="152" customFormat="false" ht="15" hidden="false" customHeight="false" outlineLevel="0" collapsed="false">
      <c r="A152" s="0" t="s">
        <v>53</v>
      </c>
      <c r="B152" s="2" t="n">
        <f aca="false">ROUND(SUMIFS(Monthly_Sold!$H$2:$H$7864,Monthly_Sold!$F$2:$F$7864,$A152,Monthly_Sold!$C$2:$C$7864,B$2),4)</f>
        <v>511.11</v>
      </c>
      <c r="C152" s="2" t="n">
        <f aca="false">ROUND(SUMIFS(Monthly_Sold!$H$2:$H$7864,Monthly_Sold!$F$2:$F$7864,$A152,Monthly_Sold!$C$2:$C$7864,C$2),4)</f>
        <v>2720.11</v>
      </c>
      <c r="D152" s="2" t="n">
        <f aca="false">ROUND(SUMIFS(Monthly_Sold!$H$2:$H$7864,Monthly_Sold!$F$2:$F$7864,$A152,Monthly_Sold!$C$2:$C$7864,D$2),4)</f>
        <v>2616.48</v>
      </c>
      <c r="E152" s="2" t="n">
        <f aca="false">ROUND(SUMIFS(Monthly_Sold!$H$2:$H$7864,Monthly_Sold!$F$2:$F$7864,$A152,Monthly_Sold!$C$2:$C$7864,E$2),4)</f>
        <v>1180.7</v>
      </c>
      <c r="F152" s="2" t="n">
        <f aca="false">ROUND(SUMIFS(Monthly_Sold!$H$2:$H$7864,Monthly_Sold!$F$2:$F$7864,$A152,Monthly_Sold!$C$2:$C$7864,F$2),4)</f>
        <v>1217.28</v>
      </c>
      <c r="G152" s="2" t="n">
        <f aca="false">ROUND(SUMIFS(Monthly_Sold!$H$2:$H$7864,Monthly_Sold!$F$2:$F$7864,$A152,Monthly_Sold!$C$2:$C$7864,G$2),4)</f>
        <v>1674.63</v>
      </c>
      <c r="H152" s="2" t="n">
        <f aca="false">ROUND(SUMIFS(Monthly_Sold!$H$2:$H$7864,Monthly_Sold!$F$2:$F$7864,$A152,Monthly_Sold!$C$2:$C$7864,H$2),4)</f>
        <v>1340.02</v>
      </c>
      <c r="I152" s="2" t="n">
        <f aca="false">ROUND(SUM(B152:H152),4)</f>
        <v>11260.33</v>
      </c>
      <c r="J152" s="6" t="n">
        <f aca="false">RANK(I152,$I$3:$I$304,0)+COUNTIF($I$3:I152,I152)-1</f>
        <v>8</v>
      </c>
      <c r="K152" s="6" t="n">
        <f aca="false">RANK(B152,$B$3:$B$304,0)+COUNTIF($B$3:B152,B152)-1</f>
        <v>8</v>
      </c>
      <c r="L152" s="6" t="n">
        <f aca="false">RANK(C152,$C$3:$C$304,0)+COUNTIF($C$3:C152,C152)-1</f>
        <v>5</v>
      </c>
      <c r="M152" s="6" t="n">
        <f aca="false">RANK(D152,$D$3:$D$304,0)+COUNTIF($D$3:D152,D152)-1</f>
        <v>9</v>
      </c>
      <c r="N152" s="6" t="n">
        <f aca="false">RANK(E152,$E$3:$E$304,0)+COUNTIF($E$3:E152,E152)-1</f>
        <v>14</v>
      </c>
      <c r="O152" s="6" t="n">
        <f aca="false">RANK(F152,$F$3:$F$304,0)+COUNTIF($F$3:F152,F152)-1</f>
        <v>17</v>
      </c>
      <c r="P152" s="6" t="n">
        <f aca="false">RANK(G152,$G$3:$G$304,0)+COUNTIF($G$3:G152,G152)-1</f>
        <v>10</v>
      </c>
      <c r="Q152" s="6" t="n">
        <f aca="false">RANK(H152,$H$3:$H$304,0)+COUNTIF($H$3:H152,H152)-1</f>
        <v>15</v>
      </c>
    </row>
    <row r="153" customFormat="false" ht="15" hidden="false" customHeight="false" outlineLevel="0" collapsed="false">
      <c r="A153" s="0" t="s">
        <v>336</v>
      </c>
      <c r="B153" s="2" t="n">
        <f aca="false">ROUND(SUMIFS(Monthly_Sold!$H$2:$H$7864,Monthly_Sold!$F$2:$F$7864,$A153,Monthly_Sold!$C$2:$C$7864,B$2),4)</f>
        <v>0</v>
      </c>
      <c r="C153" s="2" t="n">
        <f aca="false">ROUND(SUMIFS(Monthly_Sold!$H$2:$H$7864,Monthly_Sold!$F$2:$F$7864,$A153,Monthly_Sold!$C$2:$C$7864,C$2),4)</f>
        <v>0</v>
      </c>
      <c r="D153" s="2" t="n">
        <f aca="false">ROUND(SUMIFS(Monthly_Sold!$H$2:$H$7864,Monthly_Sold!$F$2:$F$7864,$A153,Monthly_Sold!$C$2:$C$7864,D$2),4)</f>
        <v>0</v>
      </c>
      <c r="E153" s="2" t="n">
        <f aca="false">ROUND(SUMIFS(Monthly_Sold!$H$2:$H$7864,Monthly_Sold!$F$2:$F$7864,$A153,Monthly_Sold!$C$2:$C$7864,E$2),4)</f>
        <v>0</v>
      </c>
      <c r="F153" s="2" t="n">
        <f aca="false">ROUND(SUMIFS(Monthly_Sold!$H$2:$H$7864,Monthly_Sold!$F$2:$F$7864,$A153,Monthly_Sold!$C$2:$C$7864,F$2),4)</f>
        <v>56.93</v>
      </c>
      <c r="G153" s="2" t="n">
        <f aca="false">ROUND(SUMIFS(Monthly_Sold!$H$2:$H$7864,Monthly_Sold!$F$2:$F$7864,$A153,Monthly_Sold!$C$2:$C$7864,G$2),4)</f>
        <v>76.59</v>
      </c>
      <c r="H153" s="2" t="n">
        <f aca="false">ROUND(SUMIFS(Monthly_Sold!$H$2:$H$7864,Monthly_Sold!$F$2:$F$7864,$A153,Monthly_Sold!$C$2:$C$7864,H$2),4)</f>
        <v>0</v>
      </c>
      <c r="I153" s="2" t="n">
        <f aca="false">ROUND(SUM(B153:H153),4)</f>
        <v>133.52</v>
      </c>
      <c r="J153" s="6" t="n">
        <f aca="false">RANK(I153,$I$3:$I$304,0)+COUNTIF($I$3:I153,I153)-1</f>
        <v>109</v>
      </c>
      <c r="K153" s="6" t="n">
        <f aca="false">RANK(B153,$B$3:$B$304,0)+COUNTIF($B$3:B153,B153)-1</f>
        <v>194</v>
      </c>
      <c r="L153" s="6" t="n">
        <f aca="false">RANK(C153,$C$3:$C$304,0)+COUNTIF($C$3:C153,C153)-1</f>
        <v>206</v>
      </c>
      <c r="M153" s="6" t="n">
        <f aca="false">RANK(D153,$D$3:$D$304,0)+COUNTIF($D$3:D153,D153)-1</f>
        <v>211</v>
      </c>
      <c r="N153" s="6" t="n">
        <f aca="false">RANK(E153,$E$3:$E$304,0)+COUNTIF($E$3:E153,E153)-1</f>
        <v>215</v>
      </c>
      <c r="O153" s="6" t="n">
        <f aca="false">RANK(F153,$F$3:$F$304,0)+COUNTIF($F$3:F153,F153)-1</f>
        <v>65</v>
      </c>
      <c r="P153" s="6" t="n">
        <f aca="false">RANK(G153,$G$3:$G$304,0)+COUNTIF($G$3:G153,G153)-1</f>
        <v>82</v>
      </c>
      <c r="Q153" s="6" t="n">
        <f aca="false">RANK(H153,$H$3:$H$304,0)+COUNTIF($H$3:H153,H153)-1</f>
        <v>246</v>
      </c>
    </row>
    <row r="154" customFormat="false" ht="15" hidden="false" customHeight="false" outlineLevel="0" collapsed="false">
      <c r="A154" s="0" t="s">
        <v>459</v>
      </c>
      <c r="B154" s="2" t="n">
        <f aca="false">ROUND(SUMIFS(Monthly_Sold!$H$2:$H$7864,Monthly_Sold!$F$2:$F$7864,$A154,Monthly_Sold!$C$2:$C$7864,B$2),4)</f>
        <v>0</v>
      </c>
      <c r="C154" s="2" t="n">
        <f aca="false">ROUND(SUMIFS(Monthly_Sold!$H$2:$H$7864,Monthly_Sold!$F$2:$F$7864,$A154,Monthly_Sold!$C$2:$C$7864,C$2),4)</f>
        <v>0</v>
      </c>
      <c r="D154" s="2" t="n">
        <f aca="false">ROUND(SUMIFS(Monthly_Sold!$H$2:$H$7864,Monthly_Sold!$F$2:$F$7864,$A154,Monthly_Sold!$C$2:$C$7864,D$2),4)</f>
        <v>0</v>
      </c>
      <c r="E154" s="2" t="n">
        <f aca="false">ROUND(SUMIFS(Monthly_Sold!$H$2:$H$7864,Monthly_Sold!$F$2:$F$7864,$A154,Monthly_Sold!$C$2:$C$7864,E$2),4)</f>
        <v>6.21</v>
      </c>
      <c r="F154" s="2" t="n">
        <f aca="false">ROUND(SUMIFS(Monthly_Sold!$H$2:$H$7864,Monthly_Sold!$F$2:$F$7864,$A154,Monthly_Sold!$C$2:$C$7864,F$2),4)</f>
        <v>4.36</v>
      </c>
      <c r="G154" s="2" t="n">
        <f aca="false">ROUND(SUMIFS(Monthly_Sold!$H$2:$H$7864,Monthly_Sold!$F$2:$F$7864,$A154,Monthly_Sold!$C$2:$C$7864,G$2),4)</f>
        <v>14.32</v>
      </c>
      <c r="H154" s="2" t="n">
        <f aca="false">ROUND(SUMIFS(Monthly_Sold!$H$2:$H$7864,Monthly_Sold!$F$2:$F$7864,$A154,Monthly_Sold!$C$2:$C$7864,H$2),4)</f>
        <v>0</v>
      </c>
      <c r="I154" s="2" t="n">
        <f aca="false">ROUND(SUM(B154:H154),4)</f>
        <v>24.89</v>
      </c>
      <c r="J154" s="6" t="n">
        <f aca="false">RANK(I154,$I$3:$I$304,0)+COUNTIF($I$3:I154,I154)-1</f>
        <v>176</v>
      </c>
      <c r="K154" s="6" t="n">
        <f aca="false">RANK(B154,$B$3:$B$304,0)+COUNTIF($B$3:B154,B154)-1</f>
        <v>195</v>
      </c>
      <c r="L154" s="6" t="n">
        <f aca="false">RANK(C154,$C$3:$C$304,0)+COUNTIF($C$3:C154,C154)-1</f>
        <v>207</v>
      </c>
      <c r="M154" s="6" t="n">
        <f aca="false">RANK(D154,$D$3:$D$304,0)+COUNTIF($D$3:D154,D154)-1</f>
        <v>212</v>
      </c>
      <c r="N154" s="6" t="n">
        <f aca="false">RANK(E154,$E$3:$E$304,0)+COUNTIF($E$3:E154,E154)-1</f>
        <v>88</v>
      </c>
      <c r="O154" s="6" t="n">
        <f aca="false">RANK(F154,$F$3:$F$304,0)+COUNTIF($F$3:F154,F154)-1</f>
        <v>100</v>
      </c>
      <c r="P154" s="6" t="n">
        <f aca="false">RANK(G154,$G$3:$G$304,0)+COUNTIF($G$3:G154,G154)-1</f>
        <v>133</v>
      </c>
      <c r="Q154" s="6" t="n">
        <f aca="false">RANK(H154,$H$3:$H$304,0)+COUNTIF($H$3:H154,H154)-1</f>
        <v>247</v>
      </c>
    </row>
    <row r="155" customFormat="false" ht="15" hidden="false" customHeight="false" outlineLevel="0" collapsed="false">
      <c r="A155" s="0" t="s">
        <v>317</v>
      </c>
      <c r="B155" s="2" t="n">
        <f aca="false">ROUND(SUMIFS(Monthly_Sold!$H$2:$H$7864,Monthly_Sold!$F$2:$F$7864,$A155,Monthly_Sold!$C$2:$C$7864,B$2),4)</f>
        <v>0</v>
      </c>
      <c r="C155" s="2" t="n">
        <f aca="false">ROUND(SUMIFS(Monthly_Sold!$H$2:$H$7864,Monthly_Sold!$F$2:$F$7864,$A155,Monthly_Sold!$C$2:$C$7864,C$2),4)</f>
        <v>0</v>
      </c>
      <c r="D155" s="2" t="n">
        <f aca="false">ROUND(SUMIFS(Monthly_Sold!$H$2:$H$7864,Monthly_Sold!$F$2:$F$7864,$A155,Monthly_Sold!$C$2:$C$7864,D$2),4)</f>
        <v>0</v>
      </c>
      <c r="E155" s="2" t="n">
        <f aca="false">ROUND(SUMIFS(Monthly_Sold!$H$2:$H$7864,Monthly_Sold!$F$2:$F$7864,$A155,Monthly_Sold!$C$2:$C$7864,E$2),4)</f>
        <v>0</v>
      </c>
      <c r="F155" s="2" t="n">
        <f aca="false">ROUND(SUMIFS(Monthly_Sold!$H$2:$H$7864,Monthly_Sold!$F$2:$F$7864,$A155,Monthly_Sold!$C$2:$C$7864,F$2),4)</f>
        <v>0</v>
      </c>
      <c r="G155" s="2" t="n">
        <f aca="false">ROUND(SUMIFS(Monthly_Sold!$H$2:$H$7864,Monthly_Sold!$F$2:$F$7864,$A155,Monthly_Sold!$C$2:$C$7864,G$2),4)</f>
        <v>34.91</v>
      </c>
      <c r="H155" s="2" t="n">
        <f aca="false">ROUND(SUMIFS(Monthly_Sold!$H$2:$H$7864,Monthly_Sold!$F$2:$F$7864,$A155,Monthly_Sold!$C$2:$C$7864,H$2),4)</f>
        <v>132.62</v>
      </c>
      <c r="I155" s="2" t="n">
        <f aca="false">ROUND(SUM(B155:H155),4)</f>
        <v>167.53</v>
      </c>
      <c r="J155" s="6" t="n">
        <f aca="false">RANK(I155,$I$3:$I$304,0)+COUNTIF($I$3:I155,I155)-1</f>
        <v>100</v>
      </c>
      <c r="K155" s="6" t="n">
        <f aca="false">RANK(B155,$B$3:$B$304,0)+COUNTIF($B$3:B155,B155)-1</f>
        <v>196</v>
      </c>
      <c r="L155" s="6" t="n">
        <f aca="false">RANK(C155,$C$3:$C$304,0)+COUNTIF($C$3:C155,C155)-1</f>
        <v>208</v>
      </c>
      <c r="M155" s="6" t="n">
        <f aca="false">RANK(D155,$D$3:$D$304,0)+COUNTIF($D$3:D155,D155)-1</f>
        <v>213</v>
      </c>
      <c r="N155" s="6" t="n">
        <f aca="false">RANK(E155,$E$3:$E$304,0)+COUNTIF($E$3:E155,E155)-1</f>
        <v>216</v>
      </c>
      <c r="O155" s="6" t="n">
        <f aca="false">RANK(F155,$F$3:$F$304,0)+COUNTIF($F$3:F155,F155)-1</f>
        <v>225</v>
      </c>
      <c r="P155" s="6" t="n">
        <f aca="false">RANK(G155,$G$3:$G$304,0)+COUNTIF($G$3:G155,G155)-1</f>
        <v>102</v>
      </c>
      <c r="Q155" s="6" t="n">
        <f aca="false">RANK(H155,$H$3:$H$304,0)+COUNTIF($H$3:H155,H155)-1</f>
        <v>73</v>
      </c>
    </row>
    <row r="156" customFormat="false" ht="15" hidden="false" customHeight="false" outlineLevel="0" collapsed="false">
      <c r="A156" s="0" t="s">
        <v>622</v>
      </c>
      <c r="B156" s="2" t="n">
        <f aca="false">ROUND(SUMIFS(Monthly_Sold!$H$2:$H$7864,Monthly_Sold!$F$2:$F$7864,$A156,Monthly_Sold!$C$2:$C$7864,B$2),4)</f>
        <v>0</v>
      </c>
      <c r="C156" s="2" t="n">
        <f aca="false">ROUND(SUMIFS(Monthly_Sold!$H$2:$H$7864,Monthly_Sold!$F$2:$F$7864,$A156,Monthly_Sold!$C$2:$C$7864,C$2),4)</f>
        <v>0</v>
      </c>
      <c r="D156" s="2" t="n">
        <f aca="false">ROUND(SUMIFS(Monthly_Sold!$H$2:$H$7864,Monthly_Sold!$F$2:$F$7864,$A156,Monthly_Sold!$C$2:$C$7864,D$2),4)</f>
        <v>0</v>
      </c>
      <c r="E156" s="2" t="n">
        <f aca="false">ROUND(SUMIFS(Monthly_Sold!$H$2:$H$7864,Monthly_Sold!$F$2:$F$7864,$A156,Monthly_Sold!$C$2:$C$7864,E$2),4)</f>
        <v>0</v>
      </c>
      <c r="F156" s="2" t="n">
        <f aca="false">ROUND(SUMIFS(Monthly_Sold!$H$2:$H$7864,Monthly_Sold!$F$2:$F$7864,$A156,Monthly_Sold!$C$2:$C$7864,F$2),4)</f>
        <v>0.031</v>
      </c>
      <c r="G156" s="2" t="n">
        <f aca="false">ROUND(SUMIFS(Monthly_Sold!$H$2:$H$7864,Monthly_Sold!$F$2:$F$7864,$A156,Monthly_Sold!$C$2:$C$7864,G$2),4)</f>
        <v>0</v>
      </c>
      <c r="H156" s="2" t="n">
        <f aca="false">ROUND(SUMIFS(Monthly_Sold!$H$2:$H$7864,Monthly_Sold!$F$2:$F$7864,$A156,Monthly_Sold!$C$2:$C$7864,H$2),4)</f>
        <v>0</v>
      </c>
      <c r="I156" s="2" t="n">
        <f aca="false">ROUND(SUM(B156:H156),4)</f>
        <v>0.031</v>
      </c>
      <c r="J156" s="6" t="n">
        <f aca="false">RANK(I156,$I$3:$I$304,0)+COUNTIF($I$3:I156,I156)-1</f>
        <v>295</v>
      </c>
      <c r="K156" s="6" t="n">
        <f aca="false">RANK(B156,$B$3:$B$304,0)+COUNTIF($B$3:B156,B156)-1</f>
        <v>197</v>
      </c>
      <c r="L156" s="6" t="n">
        <f aca="false">RANK(C156,$C$3:$C$304,0)+COUNTIF($C$3:C156,C156)-1</f>
        <v>209</v>
      </c>
      <c r="M156" s="6" t="n">
        <f aca="false">RANK(D156,$D$3:$D$304,0)+COUNTIF($D$3:D156,D156)-1</f>
        <v>214</v>
      </c>
      <c r="N156" s="6" t="n">
        <f aca="false">RANK(E156,$E$3:$E$304,0)+COUNTIF($E$3:E156,E156)-1</f>
        <v>217</v>
      </c>
      <c r="O156" s="6" t="n">
        <f aca="false">RANK(F156,$F$3:$F$304,0)+COUNTIF($F$3:F156,F156)-1</f>
        <v>113</v>
      </c>
      <c r="P156" s="6" t="n">
        <f aca="false">RANK(G156,$G$3:$G$304,0)+COUNTIF($G$3:G156,G156)-1</f>
        <v>252</v>
      </c>
      <c r="Q156" s="6" t="n">
        <f aca="false">RANK(H156,$H$3:$H$304,0)+COUNTIF($H$3:H156,H156)-1</f>
        <v>248</v>
      </c>
    </row>
    <row r="157" customFormat="false" ht="15" hidden="false" customHeight="false" outlineLevel="0" collapsed="false">
      <c r="A157" s="0" t="s">
        <v>236</v>
      </c>
      <c r="B157" s="2" t="n">
        <f aca="false">ROUND(SUMIFS(Monthly_Sold!$H$2:$H$7864,Monthly_Sold!$F$2:$F$7864,$A157,Monthly_Sold!$C$2:$C$7864,B$2),4)</f>
        <v>27.73</v>
      </c>
      <c r="C157" s="2" t="n">
        <f aca="false">ROUND(SUMIFS(Monthly_Sold!$H$2:$H$7864,Monthly_Sold!$F$2:$F$7864,$A157,Monthly_Sold!$C$2:$C$7864,C$2),4)</f>
        <v>88.76</v>
      </c>
      <c r="D157" s="2" t="n">
        <f aca="false">ROUND(SUMIFS(Monthly_Sold!$H$2:$H$7864,Monthly_Sold!$F$2:$F$7864,$A157,Monthly_Sold!$C$2:$C$7864,D$2),4)</f>
        <v>69.54</v>
      </c>
      <c r="E157" s="2" t="n">
        <f aca="false">ROUND(SUMIFS(Monthly_Sold!$H$2:$H$7864,Monthly_Sold!$F$2:$F$7864,$A157,Monthly_Sold!$C$2:$C$7864,E$2),4)</f>
        <v>22</v>
      </c>
      <c r="F157" s="2" t="n">
        <f aca="false">ROUND(SUMIFS(Monthly_Sold!$H$2:$H$7864,Monthly_Sold!$F$2:$F$7864,$A157,Monthly_Sold!$C$2:$C$7864,F$2),4)</f>
        <v>207.38</v>
      </c>
      <c r="G157" s="2" t="n">
        <f aca="false">ROUND(SUMIFS(Monthly_Sold!$H$2:$H$7864,Monthly_Sold!$F$2:$F$7864,$A157,Monthly_Sold!$C$2:$C$7864,G$2),4)</f>
        <v>107.88</v>
      </c>
      <c r="H157" s="2" t="n">
        <f aca="false">ROUND(SUMIFS(Monthly_Sold!$H$2:$H$7864,Monthly_Sold!$F$2:$F$7864,$A157,Monthly_Sold!$C$2:$C$7864,H$2),4)</f>
        <v>63.14</v>
      </c>
      <c r="I157" s="2" t="n">
        <f aca="false">ROUND(SUM(B157:H157),4)</f>
        <v>586.43</v>
      </c>
      <c r="J157" s="6" t="n">
        <f aca="false">RANK(I157,$I$3:$I$304,0)+COUNTIF($I$3:I157,I157)-1</f>
        <v>79</v>
      </c>
      <c r="K157" s="6" t="n">
        <f aca="false">RANK(B157,$B$3:$B$304,0)+COUNTIF($B$3:B157,B157)-1</f>
        <v>47</v>
      </c>
      <c r="L157" s="6" t="n">
        <f aca="false">RANK(C157,$C$3:$C$304,0)+COUNTIF($C$3:C157,C157)-1</f>
        <v>63</v>
      </c>
      <c r="M157" s="6" t="n">
        <f aca="false">RANK(D157,$D$3:$D$304,0)+COUNTIF($D$3:D157,D157)-1</f>
        <v>59</v>
      </c>
      <c r="N157" s="6" t="n">
        <f aca="false">RANK(E157,$E$3:$E$304,0)+COUNTIF($E$3:E157,E157)-1</f>
        <v>76</v>
      </c>
      <c r="O157" s="6" t="n">
        <f aca="false">RANK(F157,$F$3:$F$304,0)+COUNTIF($F$3:F157,F157)-1</f>
        <v>41</v>
      </c>
      <c r="P157" s="6" t="n">
        <f aca="false">RANK(G157,$G$3:$G$304,0)+COUNTIF($G$3:G157,G157)-1</f>
        <v>66</v>
      </c>
      <c r="Q157" s="6" t="n">
        <f aca="false">RANK(H157,$H$3:$H$304,0)+COUNTIF($H$3:H157,H157)-1</f>
        <v>95</v>
      </c>
    </row>
    <row r="158" customFormat="false" ht="15" hidden="false" customHeight="false" outlineLevel="0" collapsed="false">
      <c r="A158" s="0" t="s">
        <v>55</v>
      </c>
      <c r="B158" s="2" t="n">
        <f aca="false">ROUND(SUMIFS(Monthly_Sold!$H$2:$H$7864,Monthly_Sold!$F$2:$F$7864,$A158,Monthly_Sold!$C$2:$C$7864,B$2),4)</f>
        <v>1.34</v>
      </c>
      <c r="C158" s="2" t="n">
        <f aca="false">ROUND(SUMIFS(Monthly_Sold!$H$2:$H$7864,Monthly_Sold!$F$2:$F$7864,$A158,Monthly_Sold!$C$2:$C$7864,C$2),4)</f>
        <v>1544.71</v>
      </c>
      <c r="D158" s="2" t="n">
        <f aca="false">ROUND(SUMIFS(Monthly_Sold!$H$2:$H$7864,Monthly_Sold!$F$2:$F$7864,$A158,Monthly_Sold!$C$2:$C$7864,D$2),4)</f>
        <v>439.22</v>
      </c>
      <c r="E158" s="2" t="n">
        <f aca="false">ROUND(SUMIFS(Monthly_Sold!$H$2:$H$7864,Monthly_Sold!$F$2:$F$7864,$A158,Monthly_Sold!$C$2:$C$7864,E$2),4)</f>
        <v>186.47</v>
      </c>
      <c r="F158" s="2" t="n">
        <f aca="false">ROUND(SUMIFS(Monthly_Sold!$H$2:$H$7864,Monthly_Sold!$F$2:$F$7864,$A158,Monthly_Sold!$C$2:$C$7864,F$2),4)</f>
        <v>80.76</v>
      </c>
      <c r="G158" s="2" t="n">
        <f aca="false">ROUND(SUMIFS(Monthly_Sold!$H$2:$H$7864,Monthly_Sold!$F$2:$F$7864,$A158,Monthly_Sold!$C$2:$C$7864,G$2),4)</f>
        <v>67.69</v>
      </c>
      <c r="H158" s="2" t="n">
        <f aca="false">ROUND(SUMIFS(Monthly_Sold!$H$2:$H$7864,Monthly_Sold!$F$2:$F$7864,$A158,Monthly_Sold!$C$2:$C$7864,H$2),4)</f>
        <v>465.21</v>
      </c>
      <c r="I158" s="2" t="n">
        <f aca="false">ROUND(SUM(B158:H158),4)</f>
        <v>2785.4</v>
      </c>
      <c r="J158" s="6" t="n">
        <f aca="false">RANK(I158,$I$3:$I$304,0)+COUNTIF($I$3:I158,I158)-1</f>
        <v>33</v>
      </c>
      <c r="K158" s="6" t="n">
        <f aca="false">RANK(B158,$B$3:$B$304,0)+COUNTIF($B$3:B158,B158)-1</f>
        <v>66</v>
      </c>
      <c r="L158" s="6" t="n">
        <f aca="false">RANK(C158,$C$3:$C$304,0)+COUNTIF($C$3:C158,C158)-1</f>
        <v>12</v>
      </c>
      <c r="M158" s="6" t="n">
        <f aca="false">RANK(D158,$D$3:$D$304,0)+COUNTIF($D$3:D158,D158)-1</f>
        <v>30</v>
      </c>
      <c r="N158" s="6" t="n">
        <f aca="false">RANK(E158,$E$3:$E$304,0)+COUNTIF($E$3:E158,E158)-1</f>
        <v>43</v>
      </c>
      <c r="O158" s="6" t="n">
        <f aca="false">RANK(F158,$F$3:$F$304,0)+COUNTIF($F$3:F158,F158)-1</f>
        <v>62</v>
      </c>
      <c r="P158" s="6" t="n">
        <f aca="false">RANK(G158,$G$3:$G$304,0)+COUNTIF($G$3:G158,G158)-1</f>
        <v>85</v>
      </c>
      <c r="Q158" s="6" t="n">
        <f aca="false">RANK(H158,$H$3:$H$304,0)+COUNTIF($H$3:H158,H158)-1</f>
        <v>40</v>
      </c>
    </row>
    <row r="159" customFormat="false" ht="15" hidden="false" customHeight="false" outlineLevel="0" collapsed="false">
      <c r="A159" s="0" t="s">
        <v>66</v>
      </c>
      <c r="B159" s="2" t="n">
        <f aca="false">ROUND(SUMIFS(Monthly_Sold!$H$2:$H$7864,Monthly_Sold!$F$2:$F$7864,$A159,Monthly_Sold!$C$2:$C$7864,B$2),4)</f>
        <v>296.86</v>
      </c>
      <c r="C159" s="2" t="n">
        <f aca="false">ROUND(SUMIFS(Monthly_Sold!$H$2:$H$7864,Monthly_Sold!$F$2:$F$7864,$A159,Monthly_Sold!$C$2:$C$7864,C$2),4)</f>
        <v>2697.79</v>
      </c>
      <c r="D159" s="2" t="n">
        <f aca="false">ROUND(SUMIFS(Monthly_Sold!$H$2:$H$7864,Monthly_Sold!$F$2:$F$7864,$A159,Monthly_Sold!$C$2:$C$7864,D$2),4)</f>
        <v>1117.82</v>
      </c>
      <c r="E159" s="2" t="n">
        <f aca="false">ROUND(SUMIFS(Monthly_Sold!$H$2:$H$7864,Monthly_Sold!$F$2:$F$7864,$A159,Monthly_Sold!$C$2:$C$7864,E$2),4)</f>
        <v>1109.66</v>
      </c>
      <c r="F159" s="2" t="n">
        <f aca="false">ROUND(SUMIFS(Monthly_Sold!$H$2:$H$7864,Monthly_Sold!$F$2:$F$7864,$A159,Monthly_Sold!$C$2:$C$7864,F$2),4)</f>
        <v>1471.23</v>
      </c>
      <c r="G159" s="2" t="n">
        <f aca="false">ROUND(SUMIFS(Monthly_Sold!$H$2:$H$7864,Monthly_Sold!$F$2:$F$7864,$A159,Monthly_Sold!$C$2:$C$7864,G$2),4)</f>
        <v>1655.32</v>
      </c>
      <c r="H159" s="2" t="n">
        <f aca="false">ROUND(SUMIFS(Monthly_Sold!$H$2:$H$7864,Monthly_Sold!$F$2:$F$7864,$A159,Monthly_Sold!$C$2:$C$7864,H$2),4)</f>
        <v>1018.75</v>
      </c>
      <c r="I159" s="2" t="n">
        <f aca="false">ROUND(SUM(B159:H159),4)</f>
        <v>9367.43</v>
      </c>
      <c r="J159" s="6" t="n">
        <f aca="false">RANK(I159,$I$3:$I$304,0)+COUNTIF($I$3:I159,I159)-1</f>
        <v>14</v>
      </c>
      <c r="K159" s="6" t="n">
        <f aca="false">RANK(B159,$B$3:$B$304,0)+COUNTIF($B$3:B159,B159)-1</f>
        <v>17</v>
      </c>
      <c r="L159" s="6" t="n">
        <f aca="false">RANK(C159,$C$3:$C$304,0)+COUNTIF($C$3:C159,C159)-1</f>
        <v>6</v>
      </c>
      <c r="M159" s="6" t="n">
        <f aca="false">RANK(D159,$D$3:$D$304,0)+COUNTIF($D$3:D159,D159)-1</f>
        <v>20</v>
      </c>
      <c r="N159" s="6" t="n">
        <f aca="false">RANK(E159,$E$3:$E$304,0)+COUNTIF($E$3:E159,E159)-1</f>
        <v>16</v>
      </c>
      <c r="O159" s="6" t="n">
        <f aca="false">RANK(F159,$F$3:$F$304,0)+COUNTIF($F$3:F159,F159)-1</f>
        <v>12</v>
      </c>
      <c r="P159" s="6" t="n">
        <f aca="false">RANK(G159,$G$3:$G$304,0)+COUNTIF($G$3:G159,G159)-1</f>
        <v>12</v>
      </c>
      <c r="Q159" s="6" t="n">
        <f aca="false">RANK(H159,$H$3:$H$304,0)+COUNTIF($H$3:H159,H159)-1</f>
        <v>20</v>
      </c>
    </row>
    <row r="160" customFormat="false" ht="15" hidden="false" customHeight="false" outlineLevel="0" collapsed="false">
      <c r="A160" s="0" t="s">
        <v>170</v>
      </c>
      <c r="B160" s="2" t="n">
        <f aca="false">ROUND(SUMIFS(Monthly_Sold!$H$2:$H$7864,Monthly_Sold!$F$2:$F$7864,$A160,Monthly_Sold!$C$2:$C$7864,B$2),4)</f>
        <v>93.75</v>
      </c>
      <c r="C160" s="2" t="n">
        <f aca="false">ROUND(SUMIFS(Monthly_Sold!$H$2:$H$7864,Monthly_Sold!$F$2:$F$7864,$A160,Monthly_Sold!$C$2:$C$7864,C$2),4)</f>
        <v>345.26</v>
      </c>
      <c r="D160" s="2" t="n">
        <f aca="false">ROUND(SUMIFS(Monthly_Sold!$H$2:$H$7864,Monthly_Sold!$F$2:$F$7864,$A160,Monthly_Sold!$C$2:$C$7864,D$2),4)</f>
        <v>173.35</v>
      </c>
      <c r="E160" s="2" t="n">
        <f aca="false">ROUND(SUMIFS(Monthly_Sold!$H$2:$H$7864,Monthly_Sold!$F$2:$F$7864,$A160,Monthly_Sold!$C$2:$C$7864,E$2),4)</f>
        <v>98.67</v>
      </c>
      <c r="F160" s="2" t="n">
        <f aca="false">ROUND(SUMIFS(Monthly_Sold!$H$2:$H$7864,Monthly_Sold!$F$2:$F$7864,$A160,Monthly_Sold!$C$2:$C$7864,F$2),4)</f>
        <v>133.82</v>
      </c>
      <c r="G160" s="2" t="n">
        <f aca="false">ROUND(SUMIFS(Monthly_Sold!$H$2:$H$7864,Monthly_Sold!$F$2:$F$7864,$A160,Monthly_Sold!$C$2:$C$7864,G$2),4)</f>
        <v>134.21</v>
      </c>
      <c r="H160" s="2" t="n">
        <f aca="false">ROUND(SUMIFS(Monthly_Sold!$H$2:$H$7864,Monthly_Sold!$F$2:$F$7864,$A160,Monthly_Sold!$C$2:$C$7864,H$2),4)</f>
        <v>29.1</v>
      </c>
      <c r="I160" s="2" t="n">
        <f aca="false">ROUND(SUM(B160:H160),4)</f>
        <v>1008.16</v>
      </c>
      <c r="J160" s="6" t="n">
        <f aca="false">RANK(I160,$I$3:$I$304,0)+COUNTIF($I$3:I160,I160)-1</f>
        <v>53</v>
      </c>
      <c r="K160" s="6" t="n">
        <f aca="false">RANK(B160,$B$3:$B$304,0)+COUNTIF($B$3:B160,B160)-1</f>
        <v>32</v>
      </c>
      <c r="L160" s="6" t="n">
        <f aca="false">RANK(C160,$C$3:$C$304,0)+COUNTIF($C$3:C160,C160)-1</f>
        <v>39</v>
      </c>
      <c r="M160" s="6" t="n">
        <f aca="false">RANK(D160,$D$3:$D$304,0)+COUNTIF($D$3:D160,D160)-1</f>
        <v>51</v>
      </c>
      <c r="N160" s="6" t="n">
        <f aca="false">RANK(E160,$E$3:$E$304,0)+COUNTIF($E$3:E160,E160)-1</f>
        <v>54</v>
      </c>
      <c r="O160" s="6" t="n">
        <f aca="false">RANK(F160,$F$3:$F$304,0)+COUNTIF($F$3:F160,F160)-1</f>
        <v>50</v>
      </c>
      <c r="P160" s="6" t="n">
        <f aca="false">RANK(G160,$G$3:$G$304,0)+COUNTIF($G$3:G160,G160)-1</f>
        <v>58</v>
      </c>
      <c r="Q160" s="6" t="n">
        <f aca="false">RANK(H160,$H$3:$H$304,0)+COUNTIF($H$3:H160,H160)-1</f>
        <v>117</v>
      </c>
    </row>
    <row r="161" customFormat="false" ht="15" hidden="false" customHeight="false" outlineLevel="0" collapsed="false">
      <c r="A161" s="0" t="s">
        <v>94</v>
      </c>
      <c r="B161" s="2" t="n">
        <f aca="false">ROUND(SUMIFS(Monthly_Sold!$H$2:$H$7864,Monthly_Sold!$F$2:$F$7864,$A161,Monthly_Sold!$C$2:$C$7864,B$2),4)</f>
        <v>147.37</v>
      </c>
      <c r="C161" s="2" t="n">
        <f aca="false">ROUND(SUMIFS(Monthly_Sold!$H$2:$H$7864,Monthly_Sold!$F$2:$F$7864,$A161,Monthly_Sold!$C$2:$C$7864,C$2),4)</f>
        <v>376.54</v>
      </c>
      <c r="D161" s="2" t="n">
        <f aca="false">ROUND(SUMIFS(Monthly_Sold!$H$2:$H$7864,Monthly_Sold!$F$2:$F$7864,$A161,Monthly_Sold!$C$2:$C$7864,D$2),4)</f>
        <v>256.56</v>
      </c>
      <c r="E161" s="2" t="n">
        <f aca="false">ROUND(SUMIFS(Monthly_Sold!$H$2:$H$7864,Monthly_Sold!$F$2:$F$7864,$A161,Monthly_Sold!$C$2:$C$7864,E$2),4)</f>
        <v>248.24</v>
      </c>
      <c r="F161" s="2" t="n">
        <f aca="false">ROUND(SUMIFS(Monthly_Sold!$H$2:$H$7864,Monthly_Sold!$F$2:$F$7864,$A161,Monthly_Sold!$C$2:$C$7864,F$2),4)</f>
        <v>105.14</v>
      </c>
      <c r="G161" s="2" t="n">
        <f aca="false">ROUND(SUMIFS(Monthly_Sold!$H$2:$H$7864,Monthly_Sold!$F$2:$F$7864,$A161,Monthly_Sold!$C$2:$C$7864,G$2),4)</f>
        <v>85.69</v>
      </c>
      <c r="H161" s="2" t="n">
        <f aca="false">ROUND(SUMIFS(Monthly_Sold!$H$2:$H$7864,Monthly_Sold!$F$2:$F$7864,$A161,Monthly_Sold!$C$2:$C$7864,H$2),4)</f>
        <v>565.66</v>
      </c>
      <c r="I161" s="2" t="n">
        <f aca="false">ROUND(SUM(B161:H161),4)</f>
        <v>1785.2</v>
      </c>
      <c r="J161" s="6" t="n">
        <f aca="false">RANK(I161,$I$3:$I$304,0)+COUNTIF($I$3:I161,I161)-1</f>
        <v>39</v>
      </c>
      <c r="K161" s="6" t="n">
        <f aca="false">RANK(B161,$B$3:$B$304,0)+COUNTIF($B$3:B161,B161)-1</f>
        <v>25</v>
      </c>
      <c r="L161" s="6" t="n">
        <f aca="false">RANK(C161,$C$3:$C$304,0)+COUNTIF($C$3:C161,C161)-1</f>
        <v>36</v>
      </c>
      <c r="M161" s="6" t="n">
        <f aca="false">RANK(D161,$D$3:$D$304,0)+COUNTIF($D$3:D161,D161)-1</f>
        <v>43</v>
      </c>
      <c r="N161" s="6" t="n">
        <f aca="false">RANK(E161,$E$3:$E$304,0)+COUNTIF($E$3:E161,E161)-1</f>
        <v>36</v>
      </c>
      <c r="O161" s="6" t="n">
        <f aca="false">RANK(F161,$F$3:$F$304,0)+COUNTIF($F$3:F161,F161)-1</f>
        <v>56</v>
      </c>
      <c r="P161" s="6" t="n">
        <f aca="false">RANK(G161,$G$3:$G$304,0)+COUNTIF($G$3:G161,G161)-1</f>
        <v>78</v>
      </c>
      <c r="Q161" s="6" t="n">
        <f aca="false">RANK(H161,$H$3:$H$304,0)+COUNTIF($H$3:H161,H161)-1</f>
        <v>33</v>
      </c>
    </row>
    <row r="162" customFormat="false" ht="15" hidden="false" customHeight="false" outlineLevel="0" collapsed="false">
      <c r="A162" s="0" t="s">
        <v>83</v>
      </c>
      <c r="B162" s="2" t="n">
        <f aca="false">ROUND(SUMIFS(Monthly_Sold!$H$2:$H$7864,Monthly_Sold!$F$2:$F$7864,$A162,Monthly_Sold!$C$2:$C$7864,B$2),4)</f>
        <v>316.3</v>
      </c>
      <c r="C162" s="2" t="n">
        <f aca="false">ROUND(SUMIFS(Monthly_Sold!$H$2:$H$7864,Monthly_Sold!$F$2:$F$7864,$A162,Monthly_Sold!$C$2:$C$7864,C$2),4)</f>
        <v>1179</v>
      </c>
      <c r="D162" s="2" t="n">
        <f aca="false">ROUND(SUMIFS(Monthly_Sold!$H$2:$H$7864,Monthly_Sold!$F$2:$F$7864,$A162,Monthly_Sold!$C$2:$C$7864,D$2),4)</f>
        <v>1006.86</v>
      </c>
      <c r="E162" s="2" t="n">
        <f aca="false">ROUND(SUMIFS(Monthly_Sold!$H$2:$H$7864,Monthly_Sold!$F$2:$F$7864,$A162,Monthly_Sold!$C$2:$C$7864,E$2),4)</f>
        <v>1370.16</v>
      </c>
      <c r="F162" s="2" t="n">
        <f aca="false">ROUND(SUMIFS(Monthly_Sold!$H$2:$H$7864,Monthly_Sold!$F$2:$F$7864,$A162,Monthly_Sold!$C$2:$C$7864,F$2),4)</f>
        <v>1684.78</v>
      </c>
      <c r="G162" s="2" t="n">
        <f aca="false">ROUND(SUMIFS(Monthly_Sold!$H$2:$H$7864,Monthly_Sold!$F$2:$F$7864,$A162,Monthly_Sold!$C$2:$C$7864,G$2),4)</f>
        <v>1354.88</v>
      </c>
      <c r="H162" s="2" t="n">
        <f aca="false">ROUND(SUMIFS(Monthly_Sold!$H$2:$H$7864,Monthly_Sold!$F$2:$F$7864,$A162,Monthly_Sold!$C$2:$C$7864,H$2),4)</f>
        <v>448.53</v>
      </c>
      <c r="I162" s="2" t="n">
        <f aca="false">ROUND(SUM(B162:H162),4)</f>
        <v>7360.51</v>
      </c>
      <c r="J162" s="6" t="n">
        <f aca="false">RANK(I162,$I$3:$I$304,0)+COUNTIF($I$3:I162,I162)-1</f>
        <v>19</v>
      </c>
      <c r="K162" s="6" t="n">
        <f aca="false">RANK(B162,$B$3:$B$304,0)+COUNTIF($B$3:B162,B162)-1</f>
        <v>15</v>
      </c>
      <c r="L162" s="6" t="n">
        <f aca="false">RANK(C162,$C$3:$C$304,0)+COUNTIF($C$3:C162,C162)-1</f>
        <v>17</v>
      </c>
      <c r="M162" s="6" t="n">
        <f aca="false">RANK(D162,$D$3:$D$304,0)+COUNTIF($D$3:D162,D162)-1</f>
        <v>21</v>
      </c>
      <c r="N162" s="6" t="n">
        <f aca="false">RANK(E162,$E$3:$E$304,0)+COUNTIF($E$3:E162,E162)-1</f>
        <v>11</v>
      </c>
      <c r="O162" s="6" t="n">
        <f aca="false">RANK(F162,$F$3:$F$304,0)+COUNTIF($F$3:F162,F162)-1</f>
        <v>10</v>
      </c>
      <c r="P162" s="6" t="n">
        <f aca="false">RANK(G162,$G$3:$G$304,0)+COUNTIF($G$3:G162,G162)-1</f>
        <v>16</v>
      </c>
      <c r="Q162" s="6" t="n">
        <f aca="false">RANK(H162,$H$3:$H$304,0)+COUNTIF($H$3:H162,H162)-1</f>
        <v>42</v>
      </c>
    </row>
    <row r="163" customFormat="false" ht="15" hidden="false" customHeight="false" outlineLevel="0" collapsed="false">
      <c r="A163" s="0" t="s">
        <v>73</v>
      </c>
      <c r="B163" s="2" t="n">
        <f aca="false">ROUND(SUMIFS(Monthly_Sold!$H$2:$H$7864,Monthly_Sold!$F$2:$F$7864,$A163,Monthly_Sold!$C$2:$C$7864,B$2),4)</f>
        <v>292.05</v>
      </c>
      <c r="C163" s="2" t="n">
        <f aca="false">ROUND(SUMIFS(Monthly_Sold!$H$2:$H$7864,Monthly_Sold!$F$2:$F$7864,$A163,Monthly_Sold!$C$2:$C$7864,C$2),4)</f>
        <v>1885.61</v>
      </c>
      <c r="D163" s="2" t="n">
        <f aca="false">ROUND(SUMIFS(Monthly_Sold!$H$2:$H$7864,Monthly_Sold!$F$2:$F$7864,$A163,Monthly_Sold!$C$2:$C$7864,D$2),4)</f>
        <v>2160.82</v>
      </c>
      <c r="E163" s="2" t="n">
        <f aca="false">ROUND(SUMIFS(Monthly_Sold!$H$2:$H$7864,Monthly_Sold!$F$2:$F$7864,$A163,Monthly_Sold!$C$2:$C$7864,E$2),4)</f>
        <v>691.97</v>
      </c>
      <c r="F163" s="2" t="n">
        <f aca="false">ROUND(SUMIFS(Monthly_Sold!$H$2:$H$7864,Monthly_Sold!$F$2:$F$7864,$A163,Monthly_Sold!$C$2:$C$7864,F$2),4)</f>
        <v>1226.15</v>
      </c>
      <c r="G163" s="2" t="n">
        <f aca="false">ROUND(SUMIFS(Monthly_Sold!$H$2:$H$7864,Monthly_Sold!$F$2:$F$7864,$A163,Monthly_Sold!$C$2:$C$7864,G$2),4)</f>
        <v>1434.35</v>
      </c>
      <c r="H163" s="2" t="n">
        <f aca="false">ROUND(SUMIFS(Monthly_Sold!$H$2:$H$7864,Monthly_Sold!$F$2:$F$7864,$A163,Monthly_Sold!$C$2:$C$7864,H$2),4)</f>
        <v>1597.29</v>
      </c>
      <c r="I163" s="2" t="n">
        <f aca="false">ROUND(SUM(B163:H163),4)</f>
        <v>9288.24</v>
      </c>
      <c r="J163" s="6" t="n">
        <f aca="false">RANK(I163,$I$3:$I$304,0)+COUNTIF($I$3:I163,I163)-1</f>
        <v>15</v>
      </c>
      <c r="K163" s="6" t="n">
        <f aca="false">RANK(B163,$B$3:$B$304,0)+COUNTIF($B$3:B163,B163)-1</f>
        <v>18</v>
      </c>
      <c r="L163" s="6" t="n">
        <f aca="false">RANK(C163,$C$3:$C$304,0)+COUNTIF($C$3:C163,C163)-1</f>
        <v>10</v>
      </c>
      <c r="M163" s="6" t="n">
        <f aca="false">RANK(D163,$D$3:$D$304,0)+COUNTIF($D$3:D163,D163)-1</f>
        <v>13</v>
      </c>
      <c r="N163" s="6" t="n">
        <f aca="false">RANK(E163,$E$3:$E$304,0)+COUNTIF($E$3:E163,E163)-1</f>
        <v>23</v>
      </c>
      <c r="O163" s="6" t="n">
        <f aca="false">RANK(F163,$F$3:$F$304,0)+COUNTIF($F$3:F163,F163)-1</f>
        <v>16</v>
      </c>
      <c r="P163" s="6" t="n">
        <f aca="false">RANK(G163,$G$3:$G$304,0)+COUNTIF($G$3:G163,G163)-1</f>
        <v>15</v>
      </c>
      <c r="Q163" s="6" t="n">
        <f aca="false">RANK(H163,$H$3:$H$304,0)+COUNTIF($H$3:H163,H163)-1</f>
        <v>10</v>
      </c>
    </row>
    <row r="164" customFormat="false" ht="15" hidden="false" customHeight="false" outlineLevel="0" collapsed="false">
      <c r="A164" s="0" t="s">
        <v>68</v>
      </c>
      <c r="B164" s="2" t="n">
        <f aca="false">ROUND(SUMIFS(Monthly_Sold!$H$2:$H$7864,Monthly_Sold!$F$2:$F$7864,$A164,Monthly_Sold!$C$2:$C$7864,B$2),4)</f>
        <v>164.92</v>
      </c>
      <c r="C164" s="2" t="n">
        <f aca="false">ROUND(SUMIFS(Monthly_Sold!$H$2:$H$7864,Monthly_Sold!$F$2:$F$7864,$A164,Monthly_Sold!$C$2:$C$7864,C$2),4)</f>
        <v>1350.92</v>
      </c>
      <c r="D164" s="2" t="n">
        <f aca="false">ROUND(SUMIFS(Monthly_Sold!$H$2:$H$7864,Monthly_Sold!$F$2:$F$7864,$A164,Monthly_Sold!$C$2:$C$7864,D$2),4)</f>
        <v>1463.28</v>
      </c>
      <c r="E164" s="2" t="n">
        <f aca="false">ROUND(SUMIFS(Monthly_Sold!$H$2:$H$7864,Monthly_Sold!$F$2:$F$7864,$A164,Monthly_Sold!$C$2:$C$7864,E$2),4)</f>
        <v>1431.63</v>
      </c>
      <c r="F164" s="2" t="n">
        <f aca="false">ROUND(SUMIFS(Monthly_Sold!$H$2:$H$7864,Monthly_Sold!$F$2:$F$7864,$A164,Monthly_Sold!$C$2:$C$7864,F$2),4)</f>
        <v>1895.63</v>
      </c>
      <c r="G164" s="2" t="n">
        <f aca="false">ROUND(SUMIFS(Monthly_Sold!$H$2:$H$7864,Monthly_Sold!$F$2:$F$7864,$A164,Monthly_Sold!$C$2:$C$7864,G$2),4)</f>
        <v>3712.06</v>
      </c>
      <c r="H164" s="2" t="n">
        <f aca="false">ROUND(SUMIFS(Monthly_Sold!$H$2:$H$7864,Monthly_Sold!$F$2:$F$7864,$A164,Monthly_Sold!$C$2:$C$7864,H$2),4)</f>
        <v>3308.89</v>
      </c>
      <c r="I164" s="2" t="n">
        <f aca="false">ROUND(SUM(B164:H164),4)</f>
        <v>13327.33</v>
      </c>
      <c r="J164" s="6" t="n">
        <f aca="false">RANK(I164,$I$3:$I$304,0)+COUNTIF($I$3:I164,I164)-1</f>
        <v>6</v>
      </c>
      <c r="K164" s="6" t="n">
        <f aca="false">RANK(B164,$B$3:$B$304,0)+COUNTIF($B$3:B164,B164)-1</f>
        <v>24</v>
      </c>
      <c r="L164" s="6" t="n">
        <f aca="false">RANK(C164,$C$3:$C$304,0)+COUNTIF($C$3:C164,C164)-1</f>
        <v>13</v>
      </c>
      <c r="M164" s="6" t="n">
        <f aca="false">RANK(D164,$D$3:$D$304,0)+COUNTIF($D$3:D164,D164)-1</f>
        <v>16</v>
      </c>
      <c r="N164" s="6" t="n">
        <f aca="false">RANK(E164,$E$3:$E$304,0)+COUNTIF($E$3:E164,E164)-1</f>
        <v>10</v>
      </c>
      <c r="O164" s="6" t="n">
        <f aca="false">RANK(F164,$F$3:$F$304,0)+COUNTIF($F$3:F164,F164)-1</f>
        <v>8</v>
      </c>
      <c r="P164" s="6" t="n">
        <f aca="false">RANK(G164,$G$3:$G$304,0)+COUNTIF($G$3:G164,G164)-1</f>
        <v>2</v>
      </c>
      <c r="Q164" s="6" t="n">
        <f aca="false">RANK(H164,$H$3:$H$304,0)+COUNTIF($H$3:H164,H164)-1</f>
        <v>2</v>
      </c>
    </row>
    <row r="165" customFormat="false" ht="15" hidden="false" customHeight="false" outlineLevel="0" collapsed="false">
      <c r="A165" s="0" t="s">
        <v>190</v>
      </c>
      <c r="B165" s="2" t="n">
        <f aca="false">ROUND(SUMIFS(Monthly_Sold!$H$2:$H$7864,Monthly_Sold!$F$2:$F$7864,$A165,Monthly_Sold!$C$2:$C$7864,B$2),4)</f>
        <v>32.14</v>
      </c>
      <c r="C165" s="2" t="n">
        <f aca="false">ROUND(SUMIFS(Monthly_Sold!$H$2:$H$7864,Monthly_Sold!$F$2:$F$7864,$A165,Monthly_Sold!$C$2:$C$7864,C$2),4)</f>
        <v>326.9</v>
      </c>
      <c r="D165" s="2" t="n">
        <f aca="false">ROUND(SUMIFS(Monthly_Sold!$H$2:$H$7864,Monthly_Sold!$F$2:$F$7864,$A165,Monthly_Sold!$C$2:$C$7864,D$2),4)</f>
        <v>335.49</v>
      </c>
      <c r="E165" s="2" t="n">
        <f aca="false">ROUND(SUMIFS(Monthly_Sold!$H$2:$H$7864,Monthly_Sold!$F$2:$F$7864,$A165,Monthly_Sold!$C$2:$C$7864,E$2),4)</f>
        <v>24.57</v>
      </c>
      <c r="F165" s="2" t="n">
        <f aca="false">ROUND(SUMIFS(Monthly_Sold!$H$2:$H$7864,Monthly_Sold!$F$2:$F$7864,$A165,Monthly_Sold!$C$2:$C$7864,F$2),4)</f>
        <v>0.05</v>
      </c>
      <c r="G165" s="2" t="n">
        <f aca="false">ROUND(SUMIFS(Monthly_Sold!$H$2:$H$7864,Monthly_Sold!$F$2:$F$7864,$A165,Monthly_Sold!$C$2:$C$7864,G$2),4)</f>
        <v>0</v>
      </c>
      <c r="H165" s="2" t="n">
        <f aca="false">ROUND(SUMIFS(Monthly_Sold!$H$2:$H$7864,Monthly_Sold!$F$2:$F$7864,$A165,Monthly_Sold!$C$2:$C$7864,H$2),4)</f>
        <v>0</v>
      </c>
      <c r="I165" s="2" t="n">
        <f aca="false">ROUND(SUM(B165:H165),4)</f>
        <v>719.15</v>
      </c>
      <c r="J165" s="6" t="n">
        <f aca="false">RANK(I165,$I$3:$I$304,0)+COUNTIF($I$3:I165,I165)-1</f>
        <v>65</v>
      </c>
      <c r="K165" s="6" t="n">
        <f aca="false">RANK(B165,$B$3:$B$304,0)+COUNTIF($B$3:B165,B165)-1</f>
        <v>45</v>
      </c>
      <c r="L165" s="6" t="n">
        <f aca="false">RANK(C165,$C$3:$C$304,0)+COUNTIF($C$3:C165,C165)-1</f>
        <v>40</v>
      </c>
      <c r="M165" s="6" t="n">
        <f aca="false">RANK(D165,$D$3:$D$304,0)+COUNTIF($D$3:D165,D165)-1</f>
        <v>36</v>
      </c>
      <c r="N165" s="6" t="n">
        <f aca="false">RANK(E165,$E$3:$E$304,0)+COUNTIF($E$3:E165,E165)-1</f>
        <v>74</v>
      </c>
      <c r="O165" s="6" t="n">
        <f aca="false">RANK(F165,$F$3:$F$304,0)+COUNTIF($F$3:F165,F165)-1</f>
        <v>111</v>
      </c>
      <c r="P165" s="6" t="n">
        <f aca="false">RANK(G165,$G$3:$G$304,0)+COUNTIF($G$3:G165,G165)-1</f>
        <v>253</v>
      </c>
      <c r="Q165" s="6" t="n">
        <f aca="false">RANK(H165,$H$3:$H$304,0)+COUNTIF($H$3:H165,H165)-1</f>
        <v>249</v>
      </c>
    </row>
    <row r="166" customFormat="false" ht="15" hidden="false" customHeight="false" outlineLevel="0" collapsed="false">
      <c r="A166" s="0" t="s">
        <v>138</v>
      </c>
      <c r="B166" s="2" t="n">
        <f aca="false">ROUND(SUMIFS(Monthly_Sold!$H$2:$H$7864,Monthly_Sold!$F$2:$F$7864,$A166,Monthly_Sold!$C$2:$C$7864,B$2),4)</f>
        <v>0</v>
      </c>
      <c r="C166" s="2" t="n">
        <f aca="false">ROUND(SUMIFS(Monthly_Sold!$H$2:$H$7864,Monthly_Sold!$F$2:$F$7864,$A166,Monthly_Sold!$C$2:$C$7864,C$2),4)</f>
        <v>0</v>
      </c>
      <c r="D166" s="2" t="n">
        <f aca="false">ROUND(SUMIFS(Monthly_Sold!$H$2:$H$7864,Monthly_Sold!$F$2:$F$7864,$A166,Monthly_Sold!$C$2:$C$7864,D$2),4)</f>
        <v>0</v>
      </c>
      <c r="E166" s="2" t="n">
        <f aca="false">ROUND(SUMIFS(Monthly_Sold!$H$2:$H$7864,Monthly_Sold!$F$2:$F$7864,$A166,Monthly_Sold!$C$2:$C$7864,E$2),4)</f>
        <v>144.1</v>
      </c>
      <c r="F166" s="2" t="n">
        <f aca="false">ROUND(SUMIFS(Monthly_Sold!$H$2:$H$7864,Monthly_Sold!$F$2:$F$7864,$A166,Monthly_Sold!$C$2:$C$7864,F$2),4)</f>
        <v>975.98</v>
      </c>
      <c r="G166" s="2" t="n">
        <f aca="false">ROUND(SUMIFS(Monthly_Sold!$H$2:$H$7864,Monthly_Sold!$F$2:$F$7864,$A166,Monthly_Sold!$C$2:$C$7864,G$2),4)</f>
        <v>947.82</v>
      </c>
      <c r="H166" s="2" t="n">
        <f aca="false">ROUND(SUMIFS(Monthly_Sold!$H$2:$H$7864,Monthly_Sold!$F$2:$F$7864,$A166,Monthly_Sold!$C$2:$C$7864,H$2),4)</f>
        <v>764.8</v>
      </c>
      <c r="I166" s="2" t="n">
        <f aca="false">ROUND(SUM(B166:H166),4)</f>
        <v>2832.7</v>
      </c>
      <c r="J166" s="6" t="n">
        <f aca="false">RANK(I166,$I$3:$I$304,0)+COUNTIF($I$3:I166,I166)-1</f>
        <v>32</v>
      </c>
      <c r="K166" s="6" t="n">
        <f aca="false">RANK(B166,$B$3:$B$304,0)+COUNTIF($B$3:B166,B166)-1</f>
        <v>198</v>
      </c>
      <c r="L166" s="6" t="n">
        <f aca="false">RANK(C166,$C$3:$C$304,0)+COUNTIF($C$3:C166,C166)-1</f>
        <v>210</v>
      </c>
      <c r="M166" s="6" t="n">
        <f aca="false">RANK(D166,$D$3:$D$304,0)+COUNTIF($D$3:D166,D166)-1</f>
        <v>215</v>
      </c>
      <c r="N166" s="6" t="n">
        <f aca="false">RANK(E166,$E$3:$E$304,0)+COUNTIF($E$3:E166,E166)-1</f>
        <v>49</v>
      </c>
      <c r="O166" s="6" t="n">
        <f aca="false">RANK(F166,$F$3:$F$304,0)+COUNTIF($F$3:F166,F166)-1</f>
        <v>20</v>
      </c>
      <c r="P166" s="6" t="n">
        <f aca="false">RANK(G166,$G$3:$G$304,0)+COUNTIF($G$3:G166,G166)-1</f>
        <v>22</v>
      </c>
      <c r="Q166" s="6" t="n">
        <f aca="false">RANK(H166,$H$3:$H$304,0)+COUNTIF($H$3:H166,H166)-1</f>
        <v>24</v>
      </c>
    </row>
    <row r="167" customFormat="false" ht="15" hidden="false" customHeight="false" outlineLevel="0" collapsed="false">
      <c r="A167" s="0" t="s">
        <v>201</v>
      </c>
      <c r="B167" s="2" t="n">
        <f aca="false">ROUND(SUMIFS(Monthly_Sold!$H$2:$H$7864,Monthly_Sold!$F$2:$F$7864,$A167,Monthly_Sold!$C$2:$C$7864,B$2),4)</f>
        <v>0</v>
      </c>
      <c r="C167" s="2" t="n">
        <f aca="false">ROUND(SUMIFS(Monthly_Sold!$H$2:$H$7864,Monthly_Sold!$F$2:$F$7864,$A167,Monthly_Sold!$C$2:$C$7864,C$2),4)</f>
        <v>0</v>
      </c>
      <c r="D167" s="2" t="n">
        <f aca="false">ROUND(SUMIFS(Monthly_Sold!$H$2:$H$7864,Monthly_Sold!$F$2:$F$7864,$A167,Monthly_Sold!$C$2:$C$7864,D$2),4)</f>
        <v>0</v>
      </c>
      <c r="E167" s="2" t="n">
        <f aca="false">ROUND(SUMIFS(Monthly_Sold!$H$2:$H$7864,Monthly_Sold!$F$2:$F$7864,$A167,Monthly_Sold!$C$2:$C$7864,E$2),4)</f>
        <v>0</v>
      </c>
      <c r="F167" s="2" t="n">
        <f aca="false">ROUND(SUMIFS(Monthly_Sold!$H$2:$H$7864,Monthly_Sold!$F$2:$F$7864,$A167,Monthly_Sold!$C$2:$C$7864,F$2),4)</f>
        <v>0</v>
      </c>
      <c r="G167" s="2" t="n">
        <f aca="false">ROUND(SUMIFS(Monthly_Sold!$H$2:$H$7864,Monthly_Sold!$F$2:$F$7864,$A167,Monthly_Sold!$C$2:$C$7864,G$2),4)</f>
        <v>476.89</v>
      </c>
      <c r="H167" s="2" t="n">
        <f aca="false">ROUND(SUMIFS(Monthly_Sold!$H$2:$H$7864,Monthly_Sold!$F$2:$F$7864,$A167,Monthly_Sold!$C$2:$C$7864,H$2),4)</f>
        <v>766.94</v>
      </c>
      <c r="I167" s="2" t="n">
        <f aca="false">ROUND(SUM(B167:H167),4)</f>
        <v>1243.83</v>
      </c>
      <c r="J167" s="6" t="n">
        <f aca="false">RANK(I167,$I$3:$I$304,0)+COUNTIF($I$3:I167,I167)-1</f>
        <v>48</v>
      </c>
      <c r="K167" s="6" t="n">
        <f aca="false">RANK(B167,$B$3:$B$304,0)+COUNTIF($B$3:B167,B167)-1</f>
        <v>199</v>
      </c>
      <c r="L167" s="6" t="n">
        <f aca="false">RANK(C167,$C$3:$C$304,0)+COUNTIF($C$3:C167,C167)-1</f>
        <v>211</v>
      </c>
      <c r="M167" s="6" t="n">
        <f aca="false">RANK(D167,$D$3:$D$304,0)+COUNTIF($D$3:D167,D167)-1</f>
        <v>216</v>
      </c>
      <c r="N167" s="6" t="n">
        <f aca="false">RANK(E167,$E$3:$E$304,0)+COUNTIF($E$3:E167,E167)-1</f>
        <v>218</v>
      </c>
      <c r="O167" s="6" t="n">
        <f aca="false">RANK(F167,$F$3:$F$304,0)+COUNTIF($F$3:F167,F167)-1</f>
        <v>226</v>
      </c>
      <c r="P167" s="6" t="n">
        <f aca="false">RANK(G167,$G$3:$G$304,0)+COUNTIF($G$3:G167,G167)-1</f>
        <v>33</v>
      </c>
      <c r="Q167" s="6" t="n">
        <f aca="false">RANK(H167,$H$3:$H$304,0)+COUNTIF($H$3:H167,H167)-1</f>
        <v>23</v>
      </c>
    </row>
    <row r="168" customFormat="false" ht="15" hidden="false" customHeight="false" outlineLevel="0" collapsed="false">
      <c r="A168" s="0" t="s">
        <v>611</v>
      </c>
      <c r="B168" s="2" t="n">
        <f aca="false">ROUND(SUMIFS(Monthly_Sold!$H$2:$H$7864,Monthly_Sold!$F$2:$F$7864,$A168,Monthly_Sold!$C$2:$C$7864,B$2),4)</f>
        <v>0</v>
      </c>
      <c r="C168" s="2" t="n">
        <f aca="false">ROUND(SUMIFS(Monthly_Sold!$H$2:$H$7864,Monthly_Sold!$F$2:$F$7864,$A168,Monthly_Sold!$C$2:$C$7864,C$2),4)</f>
        <v>0</v>
      </c>
      <c r="D168" s="2" t="n">
        <f aca="false">ROUND(SUMIFS(Monthly_Sold!$H$2:$H$7864,Monthly_Sold!$F$2:$F$7864,$A168,Monthly_Sold!$C$2:$C$7864,D$2),4)</f>
        <v>0</v>
      </c>
      <c r="E168" s="2" t="n">
        <f aca="false">ROUND(SUMIFS(Monthly_Sold!$H$2:$H$7864,Monthly_Sold!$F$2:$F$7864,$A168,Monthly_Sold!$C$2:$C$7864,E$2),4)</f>
        <v>0</v>
      </c>
      <c r="F168" s="2" t="n">
        <f aca="false">ROUND(SUMIFS(Monthly_Sold!$H$2:$H$7864,Monthly_Sold!$F$2:$F$7864,$A168,Monthly_Sold!$C$2:$C$7864,F$2),4)</f>
        <v>0</v>
      </c>
      <c r="G168" s="2" t="n">
        <f aca="false">ROUND(SUMIFS(Monthly_Sold!$H$2:$H$7864,Monthly_Sold!$F$2:$F$7864,$A168,Monthly_Sold!$C$2:$C$7864,G$2),4)</f>
        <v>0</v>
      </c>
      <c r="H168" s="2" t="n">
        <f aca="false">ROUND(SUMIFS(Monthly_Sold!$H$2:$H$7864,Monthly_Sold!$F$2:$F$7864,$A168,Monthly_Sold!$C$2:$C$7864,H$2),4)</f>
        <v>0.1603</v>
      </c>
      <c r="I168" s="2" t="n">
        <f aca="false">ROUND(SUM(B168:H168),4)</f>
        <v>0.1603</v>
      </c>
      <c r="J168" s="6" t="n">
        <f aca="false">RANK(I168,$I$3:$I$304,0)+COUNTIF($I$3:I168,I168)-1</f>
        <v>284</v>
      </c>
      <c r="K168" s="6" t="n">
        <f aca="false">RANK(B168,$B$3:$B$304,0)+COUNTIF($B$3:B168,B168)-1</f>
        <v>200</v>
      </c>
      <c r="L168" s="6" t="n">
        <f aca="false">RANK(C168,$C$3:$C$304,0)+COUNTIF($C$3:C168,C168)-1</f>
        <v>212</v>
      </c>
      <c r="M168" s="6" t="n">
        <f aca="false">RANK(D168,$D$3:$D$304,0)+COUNTIF($D$3:D168,D168)-1</f>
        <v>217</v>
      </c>
      <c r="N168" s="6" t="n">
        <f aca="false">RANK(E168,$E$3:$E$304,0)+COUNTIF($E$3:E168,E168)-1</f>
        <v>219</v>
      </c>
      <c r="O168" s="6" t="n">
        <f aca="false">RANK(F168,$F$3:$F$304,0)+COUNTIF($F$3:F168,F168)-1</f>
        <v>227</v>
      </c>
      <c r="P168" s="6" t="n">
        <f aca="false">RANK(G168,$G$3:$G$304,0)+COUNTIF($G$3:G168,G168)-1</f>
        <v>254</v>
      </c>
      <c r="Q168" s="6" t="n">
        <f aca="false">RANK(H168,$H$3:$H$304,0)+COUNTIF($H$3:H168,H168)-1</f>
        <v>180</v>
      </c>
    </row>
    <row r="169" customFormat="false" ht="15" hidden="false" customHeight="false" outlineLevel="0" collapsed="false">
      <c r="A169" s="0" t="s">
        <v>431</v>
      </c>
      <c r="B169" s="2" t="n">
        <f aca="false">ROUND(SUMIFS(Monthly_Sold!$H$2:$H$7864,Monthly_Sold!$F$2:$F$7864,$A169,Monthly_Sold!$C$2:$C$7864,B$2),4)</f>
        <v>0</v>
      </c>
      <c r="C169" s="2" t="n">
        <f aca="false">ROUND(SUMIFS(Monthly_Sold!$H$2:$H$7864,Monthly_Sold!$F$2:$F$7864,$A169,Monthly_Sold!$C$2:$C$7864,C$2),4)</f>
        <v>0</v>
      </c>
      <c r="D169" s="2" t="n">
        <f aca="false">ROUND(SUMIFS(Monthly_Sold!$H$2:$H$7864,Monthly_Sold!$F$2:$F$7864,$A169,Monthly_Sold!$C$2:$C$7864,D$2),4)</f>
        <v>0</v>
      </c>
      <c r="E169" s="2" t="n">
        <f aca="false">ROUND(SUMIFS(Monthly_Sold!$H$2:$H$7864,Monthly_Sold!$F$2:$F$7864,$A169,Monthly_Sold!$C$2:$C$7864,E$2),4)</f>
        <v>0</v>
      </c>
      <c r="F169" s="2" t="n">
        <f aca="false">ROUND(SUMIFS(Monthly_Sold!$H$2:$H$7864,Monthly_Sold!$F$2:$F$7864,$A169,Monthly_Sold!$C$2:$C$7864,F$2),4)</f>
        <v>0</v>
      </c>
      <c r="G169" s="2" t="n">
        <f aca="false">ROUND(SUMIFS(Monthly_Sold!$H$2:$H$7864,Monthly_Sold!$F$2:$F$7864,$A169,Monthly_Sold!$C$2:$C$7864,G$2),4)</f>
        <v>23.46</v>
      </c>
      <c r="H169" s="2" t="n">
        <f aca="false">ROUND(SUMIFS(Monthly_Sold!$H$2:$H$7864,Monthly_Sold!$F$2:$F$7864,$A169,Monthly_Sold!$C$2:$C$7864,H$2),4)</f>
        <v>16.52</v>
      </c>
      <c r="I169" s="2" t="n">
        <f aca="false">ROUND(SUM(B169:H169),4)</f>
        <v>39.98</v>
      </c>
      <c r="J169" s="6" t="n">
        <f aca="false">RANK(I169,$I$3:$I$304,0)+COUNTIF($I$3:I169,I169)-1</f>
        <v>157</v>
      </c>
      <c r="K169" s="6" t="n">
        <f aca="false">RANK(B169,$B$3:$B$304,0)+COUNTIF($B$3:B169,B169)-1</f>
        <v>201</v>
      </c>
      <c r="L169" s="6" t="n">
        <f aca="false">RANK(C169,$C$3:$C$304,0)+COUNTIF($C$3:C169,C169)-1</f>
        <v>213</v>
      </c>
      <c r="M169" s="6" t="n">
        <f aca="false">RANK(D169,$D$3:$D$304,0)+COUNTIF($D$3:D169,D169)-1</f>
        <v>218</v>
      </c>
      <c r="N169" s="6" t="n">
        <f aca="false">RANK(E169,$E$3:$E$304,0)+COUNTIF($E$3:E169,E169)-1</f>
        <v>220</v>
      </c>
      <c r="O169" s="6" t="n">
        <f aca="false">RANK(F169,$F$3:$F$304,0)+COUNTIF($F$3:F169,F169)-1</f>
        <v>228</v>
      </c>
      <c r="P169" s="6" t="n">
        <f aca="false">RANK(G169,$G$3:$G$304,0)+COUNTIF($G$3:G169,G169)-1</f>
        <v>115</v>
      </c>
      <c r="Q169" s="6" t="n">
        <f aca="false">RANK(H169,$H$3:$H$304,0)+COUNTIF($H$3:H169,H169)-1</f>
        <v>128</v>
      </c>
    </row>
    <row r="170" customFormat="false" ht="15" hidden="false" customHeight="false" outlineLevel="0" collapsed="false">
      <c r="A170" s="0" t="s">
        <v>503</v>
      </c>
      <c r="B170" s="2" t="n">
        <f aca="false">ROUND(SUMIFS(Monthly_Sold!$H$2:$H$7864,Monthly_Sold!$F$2:$F$7864,$A170,Monthly_Sold!$C$2:$C$7864,B$2),4)</f>
        <v>0</v>
      </c>
      <c r="C170" s="2" t="n">
        <f aca="false">ROUND(SUMIFS(Monthly_Sold!$H$2:$H$7864,Monthly_Sold!$F$2:$F$7864,$A170,Monthly_Sold!$C$2:$C$7864,C$2),4)</f>
        <v>0</v>
      </c>
      <c r="D170" s="2" t="n">
        <f aca="false">ROUND(SUMIFS(Monthly_Sold!$H$2:$H$7864,Monthly_Sold!$F$2:$F$7864,$A170,Monthly_Sold!$C$2:$C$7864,D$2),4)</f>
        <v>0</v>
      </c>
      <c r="E170" s="2" t="n">
        <f aca="false">ROUND(SUMIFS(Monthly_Sold!$H$2:$H$7864,Monthly_Sold!$F$2:$F$7864,$A170,Monthly_Sold!$C$2:$C$7864,E$2),4)</f>
        <v>0</v>
      </c>
      <c r="F170" s="2" t="n">
        <f aca="false">ROUND(SUMIFS(Monthly_Sold!$H$2:$H$7864,Monthly_Sold!$F$2:$F$7864,$A170,Monthly_Sold!$C$2:$C$7864,F$2),4)</f>
        <v>0</v>
      </c>
      <c r="G170" s="2" t="n">
        <f aca="false">ROUND(SUMIFS(Monthly_Sold!$H$2:$H$7864,Monthly_Sold!$F$2:$F$7864,$A170,Monthly_Sold!$C$2:$C$7864,G$2),4)</f>
        <v>0</v>
      </c>
      <c r="H170" s="2" t="n">
        <f aca="false">ROUND(SUMIFS(Monthly_Sold!$H$2:$H$7864,Monthly_Sold!$F$2:$F$7864,$A170,Monthly_Sold!$C$2:$C$7864,H$2),4)</f>
        <v>7.91</v>
      </c>
      <c r="I170" s="2" t="n">
        <f aca="false">ROUND(SUM(B170:H170),4)</f>
        <v>7.91</v>
      </c>
      <c r="J170" s="6" t="n">
        <f aca="false">RANK(I170,$I$3:$I$304,0)+COUNTIF($I$3:I170,I170)-1</f>
        <v>217</v>
      </c>
      <c r="K170" s="6" t="n">
        <f aca="false">RANK(B170,$B$3:$B$304,0)+COUNTIF($B$3:B170,B170)-1</f>
        <v>202</v>
      </c>
      <c r="L170" s="6" t="n">
        <f aca="false">RANK(C170,$C$3:$C$304,0)+COUNTIF($C$3:C170,C170)-1</f>
        <v>214</v>
      </c>
      <c r="M170" s="6" t="n">
        <f aca="false">RANK(D170,$D$3:$D$304,0)+COUNTIF($D$3:D170,D170)-1</f>
        <v>219</v>
      </c>
      <c r="N170" s="6" t="n">
        <f aca="false">RANK(E170,$E$3:$E$304,0)+COUNTIF($E$3:E170,E170)-1</f>
        <v>221</v>
      </c>
      <c r="O170" s="6" t="n">
        <f aca="false">RANK(F170,$F$3:$F$304,0)+COUNTIF($F$3:F170,F170)-1</f>
        <v>229</v>
      </c>
      <c r="P170" s="6" t="n">
        <f aca="false">RANK(G170,$G$3:$G$304,0)+COUNTIF($G$3:G170,G170)-1</f>
        <v>255</v>
      </c>
      <c r="Q170" s="6" t="n">
        <f aca="false">RANK(H170,$H$3:$H$304,0)+COUNTIF($H$3:H170,H170)-1</f>
        <v>142</v>
      </c>
    </row>
    <row r="171" customFormat="false" ht="15" hidden="false" customHeight="false" outlineLevel="0" collapsed="false">
      <c r="A171" s="0" t="s">
        <v>529</v>
      </c>
      <c r="B171" s="2" t="n">
        <f aca="false">ROUND(SUMIFS(Monthly_Sold!$H$2:$H$7864,Monthly_Sold!$F$2:$F$7864,$A171,Monthly_Sold!$C$2:$C$7864,B$2),4)</f>
        <v>0</v>
      </c>
      <c r="C171" s="2" t="n">
        <f aca="false">ROUND(SUMIFS(Monthly_Sold!$H$2:$H$7864,Monthly_Sold!$F$2:$F$7864,$A171,Monthly_Sold!$C$2:$C$7864,C$2),4)</f>
        <v>0</v>
      </c>
      <c r="D171" s="2" t="n">
        <f aca="false">ROUND(SUMIFS(Monthly_Sold!$H$2:$H$7864,Monthly_Sold!$F$2:$F$7864,$A171,Monthly_Sold!$C$2:$C$7864,D$2),4)</f>
        <v>0</v>
      </c>
      <c r="E171" s="2" t="n">
        <f aca="false">ROUND(SUMIFS(Monthly_Sold!$H$2:$H$7864,Monthly_Sold!$F$2:$F$7864,$A171,Monthly_Sold!$C$2:$C$7864,E$2),4)</f>
        <v>0</v>
      </c>
      <c r="F171" s="2" t="n">
        <f aca="false">ROUND(SUMIFS(Monthly_Sold!$H$2:$H$7864,Monthly_Sold!$F$2:$F$7864,$A171,Monthly_Sold!$C$2:$C$7864,F$2),4)</f>
        <v>0</v>
      </c>
      <c r="G171" s="2" t="n">
        <f aca="false">ROUND(SUMIFS(Monthly_Sold!$H$2:$H$7864,Monthly_Sold!$F$2:$F$7864,$A171,Monthly_Sold!$C$2:$C$7864,G$2),4)</f>
        <v>6.9</v>
      </c>
      <c r="H171" s="2" t="n">
        <f aca="false">ROUND(SUMIFS(Monthly_Sold!$H$2:$H$7864,Monthly_Sold!$F$2:$F$7864,$A171,Monthly_Sold!$C$2:$C$7864,H$2),4)</f>
        <v>0</v>
      </c>
      <c r="I171" s="2" t="n">
        <f aca="false">ROUND(SUM(B171:H171),4)</f>
        <v>6.9</v>
      </c>
      <c r="J171" s="6" t="n">
        <f aca="false">RANK(I171,$I$3:$I$304,0)+COUNTIF($I$3:I171,I171)-1</f>
        <v>220</v>
      </c>
      <c r="K171" s="6" t="n">
        <f aca="false">RANK(B171,$B$3:$B$304,0)+COUNTIF($B$3:B171,B171)-1</f>
        <v>203</v>
      </c>
      <c r="L171" s="6" t="n">
        <f aca="false">RANK(C171,$C$3:$C$304,0)+COUNTIF($C$3:C171,C171)-1</f>
        <v>215</v>
      </c>
      <c r="M171" s="6" t="n">
        <f aca="false">RANK(D171,$D$3:$D$304,0)+COUNTIF($D$3:D171,D171)-1</f>
        <v>220</v>
      </c>
      <c r="N171" s="6" t="n">
        <f aca="false">RANK(E171,$E$3:$E$304,0)+COUNTIF($E$3:E171,E171)-1</f>
        <v>222</v>
      </c>
      <c r="O171" s="6" t="n">
        <f aca="false">RANK(F171,$F$3:$F$304,0)+COUNTIF($F$3:F171,F171)-1</f>
        <v>230</v>
      </c>
      <c r="P171" s="6" t="n">
        <f aca="false">RANK(G171,$G$3:$G$304,0)+COUNTIF($G$3:G171,G171)-1</f>
        <v>141</v>
      </c>
      <c r="Q171" s="6" t="n">
        <f aca="false">RANK(H171,$H$3:$H$304,0)+COUNTIF($H$3:H171,H171)-1</f>
        <v>250</v>
      </c>
    </row>
    <row r="172" customFormat="false" ht="15" hidden="false" customHeight="false" outlineLevel="0" collapsed="false">
      <c r="A172" s="0" t="s">
        <v>538</v>
      </c>
      <c r="B172" s="2" t="n">
        <f aca="false">ROUND(SUMIFS(Monthly_Sold!$H$2:$H$7864,Monthly_Sold!$F$2:$F$7864,$A172,Monthly_Sold!$C$2:$C$7864,B$2),4)</f>
        <v>0</v>
      </c>
      <c r="C172" s="2" t="n">
        <f aca="false">ROUND(SUMIFS(Monthly_Sold!$H$2:$H$7864,Monthly_Sold!$F$2:$F$7864,$A172,Monthly_Sold!$C$2:$C$7864,C$2),4)</f>
        <v>0</v>
      </c>
      <c r="D172" s="2" t="n">
        <f aca="false">ROUND(SUMIFS(Monthly_Sold!$H$2:$H$7864,Monthly_Sold!$F$2:$F$7864,$A172,Monthly_Sold!$C$2:$C$7864,D$2),4)</f>
        <v>0</v>
      </c>
      <c r="E172" s="2" t="n">
        <f aca="false">ROUND(SUMIFS(Monthly_Sold!$H$2:$H$7864,Monthly_Sold!$F$2:$F$7864,$A172,Monthly_Sold!$C$2:$C$7864,E$2),4)</f>
        <v>0</v>
      </c>
      <c r="F172" s="2" t="n">
        <f aca="false">ROUND(SUMIFS(Monthly_Sold!$H$2:$H$7864,Monthly_Sold!$F$2:$F$7864,$A172,Monthly_Sold!$C$2:$C$7864,F$2),4)</f>
        <v>0</v>
      </c>
      <c r="G172" s="2" t="n">
        <f aca="false">ROUND(SUMIFS(Monthly_Sold!$H$2:$H$7864,Monthly_Sold!$F$2:$F$7864,$A172,Monthly_Sold!$C$2:$C$7864,G$2),4)</f>
        <v>0.16</v>
      </c>
      <c r="H172" s="2" t="n">
        <f aca="false">ROUND(SUMIFS(Monthly_Sold!$H$2:$H$7864,Monthly_Sold!$F$2:$F$7864,$A172,Monthly_Sold!$C$2:$C$7864,H$2),4)</f>
        <v>5.51</v>
      </c>
      <c r="I172" s="2" t="n">
        <f aca="false">ROUND(SUM(B172:H172),4)</f>
        <v>5.67</v>
      </c>
      <c r="J172" s="6" t="n">
        <f aca="false">RANK(I172,$I$3:$I$304,0)+COUNTIF($I$3:I172,I172)-1</f>
        <v>224</v>
      </c>
      <c r="K172" s="6" t="n">
        <f aca="false">RANK(B172,$B$3:$B$304,0)+COUNTIF($B$3:B172,B172)-1</f>
        <v>204</v>
      </c>
      <c r="L172" s="6" t="n">
        <f aca="false">RANK(C172,$C$3:$C$304,0)+COUNTIF($C$3:C172,C172)-1</f>
        <v>216</v>
      </c>
      <c r="M172" s="6" t="n">
        <f aca="false">RANK(D172,$D$3:$D$304,0)+COUNTIF($D$3:D172,D172)-1</f>
        <v>221</v>
      </c>
      <c r="N172" s="6" t="n">
        <f aca="false">RANK(E172,$E$3:$E$304,0)+COUNTIF($E$3:E172,E172)-1</f>
        <v>223</v>
      </c>
      <c r="O172" s="6" t="n">
        <f aca="false">RANK(F172,$F$3:$F$304,0)+COUNTIF($F$3:F172,F172)-1</f>
        <v>231</v>
      </c>
      <c r="P172" s="6" t="n">
        <f aca="false">RANK(G172,$G$3:$G$304,0)+COUNTIF($G$3:G172,G172)-1</f>
        <v>183</v>
      </c>
      <c r="Q172" s="6" t="n">
        <f aca="false">RANK(H172,$H$3:$H$304,0)+COUNTIF($H$3:H172,H172)-1</f>
        <v>149</v>
      </c>
    </row>
    <row r="173" customFormat="false" ht="15" hidden="false" customHeight="false" outlineLevel="0" collapsed="false">
      <c r="A173" s="0" t="s">
        <v>332</v>
      </c>
      <c r="B173" s="2" t="n">
        <f aca="false">ROUND(SUMIFS(Monthly_Sold!$H$2:$H$7864,Monthly_Sold!$F$2:$F$7864,$A173,Monthly_Sold!$C$2:$C$7864,B$2),4)</f>
        <v>0</v>
      </c>
      <c r="C173" s="2" t="n">
        <f aca="false">ROUND(SUMIFS(Monthly_Sold!$H$2:$H$7864,Monthly_Sold!$F$2:$F$7864,$A173,Monthly_Sold!$C$2:$C$7864,C$2),4)</f>
        <v>0</v>
      </c>
      <c r="D173" s="2" t="n">
        <f aca="false">ROUND(SUMIFS(Monthly_Sold!$H$2:$H$7864,Monthly_Sold!$F$2:$F$7864,$A173,Monthly_Sold!$C$2:$C$7864,D$2),4)</f>
        <v>0</v>
      </c>
      <c r="E173" s="2" t="n">
        <f aca="false">ROUND(SUMIFS(Monthly_Sold!$H$2:$H$7864,Monthly_Sold!$F$2:$F$7864,$A173,Monthly_Sold!$C$2:$C$7864,E$2),4)</f>
        <v>0</v>
      </c>
      <c r="F173" s="2" t="n">
        <f aca="false">ROUND(SUMIFS(Monthly_Sold!$H$2:$H$7864,Monthly_Sold!$F$2:$F$7864,$A173,Monthly_Sold!$C$2:$C$7864,F$2),4)</f>
        <v>0</v>
      </c>
      <c r="G173" s="2" t="n">
        <f aca="false">ROUND(SUMIFS(Monthly_Sold!$H$2:$H$7864,Monthly_Sold!$F$2:$F$7864,$A173,Monthly_Sold!$C$2:$C$7864,G$2),4)</f>
        <v>94.41</v>
      </c>
      <c r="H173" s="2" t="n">
        <f aca="false">ROUND(SUMIFS(Monthly_Sold!$H$2:$H$7864,Monthly_Sold!$F$2:$F$7864,$A173,Monthly_Sold!$C$2:$C$7864,H$2),4)</f>
        <v>43.09</v>
      </c>
      <c r="I173" s="2" t="n">
        <f aca="false">ROUND(SUM(B173:H173),4)</f>
        <v>137.5</v>
      </c>
      <c r="J173" s="6" t="n">
        <f aca="false">RANK(I173,$I$3:$I$304,0)+COUNTIF($I$3:I173,I173)-1</f>
        <v>108</v>
      </c>
      <c r="K173" s="6" t="n">
        <f aca="false">RANK(B173,$B$3:$B$304,0)+COUNTIF($B$3:B173,B173)-1</f>
        <v>205</v>
      </c>
      <c r="L173" s="6" t="n">
        <f aca="false">RANK(C173,$C$3:$C$304,0)+COUNTIF($C$3:C173,C173)-1</f>
        <v>217</v>
      </c>
      <c r="M173" s="6" t="n">
        <f aca="false">RANK(D173,$D$3:$D$304,0)+COUNTIF($D$3:D173,D173)-1</f>
        <v>222</v>
      </c>
      <c r="N173" s="6" t="n">
        <f aca="false">RANK(E173,$E$3:$E$304,0)+COUNTIF($E$3:E173,E173)-1</f>
        <v>224</v>
      </c>
      <c r="O173" s="6" t="n">
        <f aca="false">RANK(F173,$F$3:$F$304,0)+COUNTIF($F$3:F173,F173)-1</f>
        <v>232</v>
      </c>
      <c r="P173" s="6" t="n">
        <f aca="false">RANK(G173,$G$3:$G$304,0)+COUNTIF($G$3:G173,G173)-1</f>
        <v>70</v>
      </c>
      <c r="Q173" s="6" t="n">
        <f aca="false">RANK(H173,$H$3:$H$304,0)+COUNTIF($H$3:H173,H173)-1</f>
        <v>108</v>
      </c>
    </row>
    <row r="174" customFormat="false" ht="15" hidden="false" customHeight="false" outlineLevel="0" collapsed="false">
      <c r="A174" s="0" t="s">
        <v>416</v>
      </c>
      <c r="B174" s="2" t="n">
        <f aca="false">ROUND(SUMIFS(Monthly_Sold!$H$2:$H$7864,Monthly_Sold!$F$2:$F$7864,$A174,Monthly_Sold!$C$2:$C$7864,B$2),4)</f>
        <v>0</v>
      </c>
      <c r="C174" s="2" t="n">
        <f aca="false">ROUND(SUMIFS(Monthly_Sold!$H$2:$H$7864,Monthly_Sold!$F$2:$F$7864,$A174,Monthly_Sold!$C$2:$C$7864,C$2),4)</f>
        <v>0</v>
      </c>
      <c r="D174" s="2" t="n">
        <f aca="false">ROUND(SUMIFS(Monthly_Sold!$H$2:$H$7864,Monthly_Sold!$F$2:$F$7864,$A174,Monthly_Sold!$C$2:$C$7864,D$2),4)</f>
        <v>0</v>
      </c>
      <c r="E174" s="2" t="n">
        <f aca="false">ROUND(SUMIFS(Monthly_Sold!$H$2:$H$7864,Monthly_Sold!$F$2:$F$7864,$A174,Monthly_Sold!$C$2:$C$7864,E$2),4)</f>
        <v>34.82</v>
      </c>
      <c r="F174" s="2" t="n">
        <f aca="false">ROUND(SUMIFS(Monthly_Sold!$H$2:$H$7864,Monthly_Sold!$F$2:$F$7864,$A174,Monthly_Sold!$C$2:$C$7864,F$2),4)</f>
        <v>0</v>
      </c>
      <c r="G174" s="2" t="n">
        <f aca="false">ROUND(SUMIFS(Monthly_Sold!$H$2:$H$7864,Monthly_Sold!$F$2:$F$7864,$A174,Monthly_Sold!$C$2:$C$7864,G$2),4)</f>
        <v>0</v>
      </c>
      <c r="H174" s="2" t="n">
        <f aca="false">ROUND(SUMIFS(Monthly_Sold!$H$2:$H$7864,Monthly_Sold!$F$2:$F$7864,$A174,Monthly_Sold!$C$2:$C$7864,H$2),4)</f>
        <v>0</v>
      </c>
      <c r="I174" s="2" t="n">
        <f aca="false">ROUND(SUM(B174:H174),4)</f>
        <v>34.82</v>
      </c>
      <c r="J174" s="6" t="n">
        <f aca="false">RANK(I174,$I$3:$I$304,0)+COUNTIF($I$3:I174,I174)-1</f>
        <v>166</v>
      </c>
      <c r="K174" s="6" t="n">
        <f aca="false">RANK(B174,$B$3:$B$304,0)+COUNTIF($B$3:B174,B174)-1</f>
        <v>206</v>
      </c>
      <c r="L174" s="6" t="n">
        <f aca="false">RANK(C174,$C$3:$C$304,0)+COUNTIF($C$3:C174,C174)-1</f>
        <v>218</v>
      </c>
      <c r="M174" s="6" t="n">
        <f aca="false">RANK(D174,$D$3:$D$304,0)+COUNTIF($D$3:D174,D174)-1</f>
        <v>223</v>
      </c>
      <c r="N174" s="6" t="n">
        <f aca="false">RANK(E174,$E$3:$E$304,0)+COUNTIF($E$3:E174,E174)-1</f>
        <v>68</v>
      </c>
      <c r="O174" s="6" t="n">
        <f aca="false">RANK(F174,$F$3:$F$304,0)+COUNTIF($F$3:F174,F174)-1</f>
        <v>233</v>
      </c>
      <c r="P174" s="6" t="n">
        <f aca="false">RANK(G174,$G$3:$G$304,0)+COUNTIF($G$3:G174,G174)-1</f>
        <v>256</v>
      </c>
      <c r="Q174" s="6" t="n">
        <f aca="false">RANK(H174,$H$3:$H$304,0)+COUNTIF($H$3:H174,H174)-1</f>
        <v>251</v>
      </c>
    </row>
    <row r="175" customFormat="false" ht="15" hidden="false" customHeight="false" outlineLevel="0" collapsed="false">
      <c r="A175" s="0" t="s">
        <v>123</v>
      </c>
      <c r="B175" s="2" t="n">
        <f aca="false">ROUND(SUMIFS(Monthly_Sold!$H$2:$H$7864,Monthly_Sold!$F$2:$F$7864,$A175,Monthly_Sold!$C$2:$C$7864,B$2),4)</f>
        <v>39.47</v>
      </c>
      <c r="C175" s="2" t="n">
        <f aca="false">ROUND(SUMIFS(Monthly_Sold!$H$2:$H$7864,Monthly_Sold!$F$2:$F$7864,$A175,Monthly_Sold!$C$2:$C$7864,C$2),4)</f>
        <v>471.8</v>
      </c>
      <c r="D175" s="2" t="n">
        <f aca="false">ROUND(SUMIFS(Monthly_Sold!$H$2:$H$7864,Monthly_Sold!$F$2:$F$7864,$A175,Monthly_Sold!$C$2:$C$7864,D$2),4)</f>
        <v>327.16</v>
      </c>
      <c r="E175" s="2" t="n">
        <f aca="false">ROUND(SUMIFS(Monthly_Sold!$H$2:$H$7864,Monthly_Sold!$F$2:$F$7864,$A175,Monthly_Sold!$C$2:$C$7864,E$2),4)</f>
        <v>195.89</v>
      </c>
      <c r="F175" s="2" t="n">
        <f aca="false">ROUND(SUMIFS(Monthly_Sold!$H$2:$H$7864,Monthly_Sold!$F$2:$F$7864,$A175,Monthly_Sold!$C$2:$C$7864,F$2),4)</f>
        <v>367.38</v>
      </c>
      <c r="G175" s="2" t="n">
        <f aca="false">ROUND(SUMIFS(Monthly_Sold!$H$2:$H$7864,Monthly_Sold!$F$2:$F$7864,$A175,Monthly_Sold!$C$2:$C$7864,G$2),4)</f>
        <v>622.69</v>
      </c>
      <c r="H175" s="2" t="n">
        <f aca="false">ROUND(SUMIFS(Monthly_Sold!$H$2:$H$7864,Monthly_Sold!$F$2:$F$7864,$A175,Monthly_Sold!$C$2:$C$7864,H$2),4)</f>
        <v>319.16</v>
      </c>
      <c r="I175" s="2" t="n">
        <f aca="false">ROUND(SUM(B175:H175),4)</f>
        <v>2343.55</v>
      </c>
      <c r="J175" s="6" t="n">
        <f aca="false">RANK(I175,$I$3:$I$304,0)+COUNTIF($I$3:I175,I175)-1</f>
        <v>35</v>
      </c>
      <c r="K175" s="6" t="n">
        <f aca="false">RANK(B175,$B$3:$B$304,0)+COUNTIF($B$3:B175,B175)-1</f>
        <v>41</v>
      </c>
      <c r="L175" s="6" t="n">
        <f aca="false">RANK(C175,$C$3:$C$304,0)+COUNTIF($C$3:C175,C175)-1</f>
        <v>27</v>
      </c>
      <c r="M175" s="6" t="n">
        <f aca="false">RANK(D175,$D$3:$D$304,0)+COUNTIF($D$3:D175,D175)-1</f>
        <v>39</v>
      </c>
      <c r="N175" s="6" t="n">
        <f aca="false">RANK(E175,$E$3:$E$304,0)+COUNTIF($E$3:E175,E175)-1</f>
        <v>41</v>
      </c>
      <c r="O175" s="6" t="n">
        <f aca="false">RANK(F175,$F$3:$F$304,0)+COUNTIF($F$3:F175,F175)-1</f>
        <v>35</v>
      </c>
      <c r="P175" s="6" t="n">
        <f aca="false">RANK(G175,$G$3:$G$304,0)+COUNTIF($G$3:G175,G175)-1</f>
        <v>27</v>
      </c>
      <c r="Q175" s="6" t="n">
        <f aca="false">RANK(H175,$H$3:$H$304,0)+COUNTIF($H$3:H175,H175)-1</f>
        <v>47</v>
      </c>
    </row>
    <row r="176" customFormat="false" ht="15" hidden="false" customHeight="false" outlineLevel="0" collapsed="false">
      <c r="A176" s="0" t="s">
        <v>47</v>
      </c>
      <c r="B176" s="2" t="n">
        <f aca="false">ROUND(SUMIFS(Monthly_Sold!$H$2:$H$7864,Monthly_Sold!$F$2:$F$7864,$A176,Monthly_Sold!$C$2:$C$7864,B$2),4)</f>
        <v>121.28</v>
      </c>
      <c r="C176" s="2" t="n">
        <f aca="false">ROUND(SUMIFS(Monthly_Sold!$H$2:$H$7864,Monthly_Sold!$F$2:$F$7864,$A176,Monthly_Sold!$C$2:$C$7864,C$2),4)</f>
        <v>1032.18</v>
      </c>
      <c r="D176" s="2" t="n">
        <f aca="false">ROUND(SUMIFS(Monthly_Sold!$H$2:$H$7864,Monthly_Sold!$F$2:$F$7864,$A176,Monthly_Sold!$C$2:$C$7864,D$2),4)</f>
        <v>2833.83</v>
      </c>
      <c r="E176" s="2" t="n">
        <f aca="false">ROUND(SUMIFS(Monthly_Sold!$H$2:$H$7864,Monthly_Sold!$F$2:$F$7864,$A176,Monthly_Sold!$C$2:$C$7864,E$2),4)</f>
        <v>2233.43</v>
      </c>
      <c r="F176" s="2" t="n">
        <f aca="false">ROUND(SUMIFS(Monthly_Sold!$H$2:$H$7864,Monthly_Sold!$F$2:$F$7864,$A176,Monthly_Sold!$C$2:$C$7864,F$2),4)</f>
        <v>461.13</v>
      </c>
      <c r="G176" s="2" t="n">
        <f aca="false">ROUND(SUMIFS(Monthly_Sold!$H$2:$H$7864,Monthly_Sold!$F$2:$F$7864,$A176,Monthly_Sold!$C$2:$C$7864,G$2),4)</f>
        <v>2240.8</v>
      </c>
      <c r="H176" s="2" t="n">
        <f aca="false">ROUND(SUMIFS(Monthly_Sold!$H$2:$H$7864,Monthly_Sold!$F$2:$F$7864,$A176,Monthly_Sold!$C$2:$C$7864,H$2),4)</f>
        <v>985.81</v>
      </c>
      <c r="I176" s="2" t="n">
        <f aca="false">ROUND(SUM(B176:H176),4)</f>
        <v>9908.46</v>
      </c>
      <c r="J176" s="6" t="n">
        <f aca="false">RANK(I176,$I$3:$I$304,0)+COUNTIF($I$3:I176,I176)-1</f>
        <v>11</v>
      </c>
      <c r="K176" s="6" t="n">
        <f aca="false">RANK(B176,$B$3:$B$304,0)+COUNTIF($B$3:B176,B176)-1</f>
        <v>29</v>
      </c>
      <c r="L176" s="6" t="n">
        <f aca="false">RANK(C176,$C$3:$C$304,0)+COUNTIF($C$3:C176,C176)-1</f>
        <v>21</v>
      </c>
      <c r="M176" s="6" t="n">
        <f aca="false">RANK(D176,$D$3:$D$304,0)+COUNTIF($D$3:D176,D176)-1</f>
        <v>7</v>
      </c>
      <c r="N176" s="6" t="n">
        <f aca="false">RANK(E176,$E$3:$E$304,0)+COUNTIF($E$3:E176,E176)-1</f>
        <v>4</v>
      </c>
      <c r="O176" s="6" t="n">
        <f aca="false">RANK(F176,$F$3:$F$304,0)+COUNTIF($F$3:F176,F176)-1</f>
        <v>32</v>
      </c>
      <c r="P176" s="6" t="n">
        <f aca="false">RANK(G176,$G$3:$G$304,0)+COUNTIF($G$3:G176,G176)-1</f>
        <v>8</v>
      </c>
      <c r="Q176" s="6" t="n">
        <f aca="false">RANK(H176,$H$3:$H$304,0)+COUNTIF($H$3:H176,H176)-1</f>
        <v>21</v>
      </c>
    </row>
    <row r="177" customFormat="false" ht="15" hidden="false" customHeight="false" outlineLevel="0" collapsed="false">
      <c r="A177" s="0" t="s">
        <v>421</v>
      </c>
      <c r="B177" s="2" t="n">
        <f aca="false">ROUND(SUMIFS(Monthly_Sold!$H$2:$H$7864,Monthly_Sold!$F$2:$F$7864,$A177,Monthly_Sold!$C$2:$C$7864,B$2),4)</f>
        <v>0</v>
      </c>
      <c r="C177" s="2" t="n">
        <f aca="false">ROUND(SUMIFS(Monthly_Sold!$H$2:$H$7864,Monthly_Sold!$F$2:$F$7864,$A177,Monthly_Sold!$C$2:$C$7864,C$2),4)</f>
        <v>0</v>
      </c>
      <c r="D177" s="2" t="n">
        <f aca="false">ROUND(SUMIFS(Monthly_Sold!$H$2:$H$7864,Monthly_Sold!$F$2:$F$7864,$A177,Monthly_Sold!$C$2:$C$7864,D$2),4)</f>
        <v>0</v>
      </c>
      <c r="E177" s="2" t="n">
        <f aca="false">ROUND(SUMIFS(Monthly_Sold!$H$2:$H$7864,Monthly_Sold!$F$2:$F$7864,$A177,Monthly_Sold!$C$2:$C$7864,E$2),4)</f>
        <v>0</v>
      </c>
      <c r="F177" s="2" t="n">
        <f aca="false">ROUND(SUMIFS(Monthly_Sold!$H$2:$H$7864,Monthly_Sold!$F$2:$F$7864,$A177,Monthly_Sold!$C$2:$C$7864,F$2),4)</f>
        <v>2.63</v>
      </c>
      <c r="G177" s="2" t="n">
        <f aca="false">ROUND(SUMIFS(Monthly_Sold!$H$2:$H$7864,Monthly_Sold!$F$2:$F$7864,$A177,Monthly_Sold!$C$2:$C$7864,G$2),4)</f>
        <v>42.95</v>
      </c>
      <c r="H177" s="2" t="n">
        <f aca="false">ROUND(SUMIFS(Monthly_Sold!$H$2:$H$7864,Monthly_Sold!$F$2:$F$7864,$A177,Monthly_Sold!$C$2:$C$7864,H$2),4)</f>
        <v>0</v>
      </c>
      <c r="I177" s="2" t="n">
        <f aca="false">ROUND(SUM(B177:H177),4)</f>
        <v>45.58</v>
      </c>
      <c r="J177" s="6" t="n">
        <f aca="false">RANK(I177,$I$3:$I$304,0)+COUNTIF($I$3:I177,I177)-1</f>
        <v>153</v>
      </c>
      <c r="K177" s="6" t="n">
        <f aca="false">RANK(B177,$B$3:$B$304,0)+COUNTIF($B$3:B177,B177)-1</f>
        <v>207</v>
      </c>
      <c r="L177" s="6" t="n">
        <f aca="false">RANK(C177,$C$3:$C$304,0)+COUNTIF($C$3:C177,C177)-1</f>
        <v>219</v>
      </c>
      <c r="M177" s="6" t="n">
        <f aca="false">RANK(D177,$D$3:$D$304,0)+COUNTIF($D$3:D177,D177)-1</f>
        <v>224</v>
      </c>
      <c r="N177" s="6" t="n">
        <f aca="false">RANK(E177,$E$3:$E$304,0)+COUNTIF($E$3:E177,E177)-1</f>
        <v>225</v>
      </c>
      <c r="O177" s="6" t="n">
        <f aca="false">RANK(F177,$F$3:$F$304,0)+COUNTIF($F$3:F177,F177)-1</f>
        <v>103</v>
      </c>
      <c r="P177" s="6" t="n">
        <f aca="false">RANK(G177,$G$3:$G$304,0)+COUNTIF($G$3:G177,G177)-1</f>
        <v>97</v>
      </c>
      <c r="Q177" s="6" t="n">
        <f aca="false">RANK(H177,$H$3:$H$304,0)+COUNTIF($H$3:H177,H177)-1</f>
        <v>252</v>
      </c>
    </row>
    <row r="178" customFormat="false" ht="15" hidden="false" customHeight="false" outlineLevel="0" collapsed="false">
      <c r="A178" s="0" t="s">
        <v>71</v>
      </c>
      <c r="B178" s="2" t="n">
        <f aca="false">ROUND(SUMIFS(Monthly_Sold!$H$2:$H$7864,Monthly_Sold!$F$2:$F$7864,$A178,Monthly_Sold!$C$2:$C$7864,B$2),4)</f>
        <v>8.77</v>
      </c>
      <c r="C178" s="2" t="n">
        <f aca="false">ROUND(SUMIFS(Monthly_Sold!$H$2:$H$7864,Monthly_Sold!$F$2:$F$7864,$A178,Monthly_Sold!$C$2:$C$7864,C$2),4)</f>
        <v>231.21</v>
      </c>
      <c r="D178" s="2" t="n">
        <f aca="false">ROUND(SUMIFS(Monthly_Sold!$H$2:$H$7864,Monthly_Sold!$F$2:$F$7864,$A178,Monthly_Sold!$C$2:$C$7864,D$2),4)</f>
        <v>1495.75</v>
      </c>
      <c r="E178" s="2" t="n">
        <f aca="false">ROUND(SUMIFS(Monthly_Sold!$H$2:$H$7864,Monthly_Sold!$F$2:$F$7864,$A178,Monthly_Sold!$C$2:$C$7864,E$2),4)</f>
        <v>1039.08</v>
      </c>
      <c r="F178" s="2" t="n">
        <f aca="false">ROUND(SUMIFS(Monthly_Sold!$H$2:$H$7864,Monthly_Sold!$F$2:$F$7864,$A178,Monthly_Sold!$C$2:$C$7864,F$2),4)</f>
        <v>55.82</v>
      </c>
      <c r="G178" s="2" t="n">
        <f aca="false">ROUND(SUMIFS(Monthly_Sold!$H$2:$H$7864,Monthly_Sold!$F$2:$F$7864,$A178,Monthly_Sold!$C$2:$C$7864,G$2),4)</f>
        <v>192.54</v>
      </c>
      <c r="H178" s="2" t="n">
        <f aca="false">ROUND(SUMIFS(Monthly_Sold!$H$2:$H$7864,Monthly_Sold!$F$2:$F$7864,$A178,Monthly_Sold!$C$2:$C$7864,H$2),4)</f>
        <v>264.73</v>
      </c>
      <c r="I178" s="2" t="n">
        <f aca="false">ROUND(SUM(B178:H178),4)</f>
        <v>3287.9</v>
      </c>
      <c r="J178" s="6" t="n">
        <f aca="false">RANK(I178,$I$3:$I$304,0)+COUNTIF($I$3:I178,I178)-1</f>
        <v>30</v>
      </c>
      <c r="K178" s="6" t="n">
        <f aca="false">RANK(B178,$B$3:$B$304,0)+COUNTIF($B$3:B178,B178)-1</f>
        <v>54</v>
      </c>
      <c r="L178" s="6" t="n">
        <f aca="false">RANK(C178,$C$3:$C$304,0)+COUNTIF($C$3:C178,C178)-1</f>
        <v>51</v>
      </c>
      <c r="M178" s="6" t="n">
        <f aca="false">RANK(D178,$D$3:$D$304,0)+COUNTIF($D$3:D178,D178)-1</f>
        <v>15</v>
      </c>
      <c r="N178" s="6" t="n">
        <f aca="false">RANK(E178,$E$3:$E$304,0)+COUNTIF($E$3:E178,E178)-1</f>
        <v>17</v>
      </c>
      <c r="O178" s="6" t="n">
        <f aca="false">RANK(F178,$F$3:$F$304,0)+COUNTIF($F$3:F178,F178)-1</f>
        <v>67</v>
      </c>
      <c r="P178" s="6" t="n">
        <f aca="false">RANK(G178,$G$3:$G$304,0)+COUNTIF($G$3:G178,G178)-1</f>
        <v>51</v>
      </c>
      <c r="Q178" s="6" t="n">
        <f aca="false">RANK(H178,$H$3:$H$304,0)+COUNTIF($H$3:H178,H178)-1</f>
        <v>55</v>
      </c>
    </row>
    <row r="179" customFormat="false" ht="15" hidden="false" customHeight="false" outlineLevel="0" collapsed="false">
      <c r="A179" s="0" t="s">
        <v>597</v>
      </c>
      <c r="B179" s="2" t="n">
        <f aca="false">ROUND(SUMIFS(Monthly_Sold!$H$2:$H$7864,Monthly_Sold!$F$2:$F$7864,$A179,Monthly_Sold!$C$2:$C$7864,B$2),4)</f>
        <v>0</v>
      </c>
      <c r="C179" s="2" t="n">
        <f aca="false">ROUND(SUMIFS(Monthly_Sold!$H$2:$H$7864,Monthly_Sold!$F$2:$F$7864,$A179,Monthly_Sold!$C$2:$C$7864,C$2),4)</f>
        <v>0</v>
      </c>
      <c r="D179" s="2" t="n">
        <f aca="false">ROUND(SUMIFS(Monthly_Sold!$H$2:$H$7864,Monthly_Sold!$F$2:$F$7864,$A179,Monthly_Sold!$C$2:$C$7864,D$2),4)</f>
        <v>0</v>
      </c>
      <c r="E179" s="2" t="n">
        <f aca="false">ROUND(SUMIFS(Monthly_Sold!$H$2:$H$7864,Monthly_Sold!$F$2:$F$7864,$A179,Monthly_Sold!$C$2:$C$7864,E$2),4)</f>
        <v>0</v>
      </c>
      <c r="F179" s="2" t="n">
        <f aca="false">ROUND(SUMIFS(Monthly_Sold!$H$2:$H$7864,Monthly_Sold!$F$2:$F$7864,$A179,Monthly_Sold!$C$2:$C$7864,F$2),4)</f>
        <v>0</v>
      </c>
      <c r="G179" s="2" t="n">
        <f aca="false">ROUND(SUMIFS(Monthly_Sold!$H$2:$H$7864,Monthly_Sold!$F$2:$F$7864,$A179,Monthly_Sold!$C$2:$C$7864,G$2),4)</f>
        <v>0</v>
      </c>
      <c r="H179" s="2" t="n">
        <f aca="false">ROUND(SUMIFS(Monthly_Sold!$H$2:$H$7864,Monthly_Sold!$F$2:$F$7864,$A179,Monthly_Sold!$C$2:$C$7864,H$2),4)</f>
        <v>0.43</v>
      </c>
      <c r="I179" s="2" t="n">
        <f aca="false">ROUND(SUM(B179:H179),4)</f>
        <v>0.43</v>
      </c>
      <c r="J179" s="6" t="n">
        <f aca="false">RANK(I179,$I$3:$I$304,0)+COUNTIF($I$3:I179,I179)-1</f>
        <v>273</v>
      </c>
      <c r="K179" s="6" t="n">
        <f aca="false">RANK(B179,$B$3:$B$304,0)+COUNTIF($B$3:B179,B179)-1</f>
        <v>208</v>
      </c>
      <c r="L179" s="6" t="n">
        <f aca="false">RANK(C179,$C$3:$C$304,0)+COUNTIF($C$3:C179,C179)-1</f>
        <v>220</v>
      </c>
      <c r="M179" s="6" t="n">
        <f aca="false">RANK(D179,$D$3:$D$304,0)+COUNTIF($D$3:D179,D179)-1</f>
        <v>225</v>
      </c>
      <c r="N179" s="6" t="n">
        <f aca="false">RANK(E179,$E$3:$E$304,0)+COUNTIF($E$3:E179,E179)-1</f>
        <v>226</v>
      </c>
      <c r="O179" s="6" t="n">
        <f aca="false">RANK(F179,$F$3:$F$304,0)+COUNTIF($F$3:F179,F179)-1</f>
        <v>234</v>
      </c>
      <c r="P179" s="6" t="n">
        <f aca="false">RANK(G179,$G$3:$G$304,0)+COUNTIF($G$3:G179,G179)-1</f>
        <v>257</v>
      </c>
      <c r="Q179" s="6" t="n">
        <f aca="false">RANK(H179,$H$3:$H$304,0)+COUNTIF($H$3:H179,H179)-1</f>
        <v>173</v>
      </c>
    </row>
    <row r="180" customFormat="false" ht="15" hidden="false" customHeight="false" outlineLevel="0" collapsed="false">
      <c r="A180" s="0" t="s">
        <v>556</v>
      </c>
      <c r="B180" s="2" t="n">
        <f aca="false">ROUND(SUMIFS(Monthly_Sold!$H$2:$H$7864,Monthly_Sold!$F$2:$F$7864,$A180,Monthly_Sold!$C$2:$C$7864,B$2),4)</f>
        <v>0</v>
      </c>
      <c r="C180" s="2" t="n">
        <f aca="false">ROUND(SUMIFS(Monthly_Sold!$H$2:$H$7864,Monthly_Sold!$F$2:$F$7864,$A180,Monthly_Sold!$C$2:$C$7864,C$2),4)</f>
        <v>0</v>
      </c>
      <c r="D180" s="2" t="n">
        <f aca="false">ROUND(SUMIFS(Monthly_Sold!$H$2:$H$7864,Monthly_Sold!$F$2:$F$7864,$A180,Monthly_Sold!$C$2:$C$7864,D$2),4)</f>
        <v>0</v>
      </c>
      <c r="E180" s="2" t="n">
        <f aca="false">ROUND(SUMIFS(Monthly_Sold!$H$2:$H$7864,Monthly_Sold!$F$2:$F$7864,$A180,Monthly_Sold!$C$2:$C$7864,E$2),4)</f>
        <v>0</v>
      </c>
      <c r="F180" s="2" t="n">
        <f aca="false">ROUND(SUMIFS(Monthly_Sold!$H$2:$H$7864,Monthly_Sold!$F$2:$F$7864,$A180,Monthly_Sold!$C$2:$C$7864,F$2),4)</f>
        <v>0</v>
      </c>
      <c r="G180" s="2" t="n">
        <f aca="false">ROUND(SUMIFS(Monthly_Sold!$H$2:$H$7864,Monthly_Sold!$F$2:$F$7864,$A180,Monthly_Sold!$C$2:$C$7864,G$2),4)</f>
        <v>0</v>
      </c>
      <c r="H180" s="2" t="n">
        <f aca="false">ROUND(SUMIFS(Monthly_Sold!$H$2:$H$7864,Monthly_Sold!$F$2:$F$7864,$A180,Monthly_Sold!$C$2:$C$7864,H$2),4)</f>
        <v>2.93</v>
      </c>
      <c r="I180" s="2" t="n">
        <f aca="false">ROUND(SUM(B180:H180),4)</f>
        <v>2.93</v>
      </c>
      <c r="J180" s="6" t="n">
        <f aca="false">RANK(I180,$I$3:$I$304,0)+COUNTIF($I$3:I180,I180)-1</f>
        <v>241</v>
      </c>
      <c r="K180" s="6" t="n">
        <f aca="false">RANK(B180,$B$3:$B$304,0)+COUNTIF($B$3:B180,B180)-1</f>
        <v>209</v>
      </c>
      <c r="L180" s="6" t="n">
        <f aca="false">RANK(C180,$C$3:$C$304,0)+COUNTIF($C$3:C180,C180)-1</f>
        <v>221</v>
      </c>
      <c r="M180" s="6" t="n">
        <f aca="false">RANK(D180,$D$3:$D$304,0)+COUNTIF($D$3:D180,D180)-1</f>
        <v>226</v>
      </c>
      <c r="N180" s="6" t="n">
        <f aca="false">RANK(E180,$E$3:$E$304,0)+COUNTIF($E$3:E180,E180)-1</f>
        <v>227</v>
      </c>
      <c r="O180" s="6" t="n">
        <f aca="false">RANK(F180,$F$3:$F$304,0)+COUNTIF($F$3:F180,F180)-1</f>
        <v>235</v>
      </c>
      <c r="P180" s="6" t="n">
        <f aca="false">RANK(G180,$G$3:$G$304,0)+COUNTIF($G$3:G180,G180)-1</f>
        <v>258</v>
      </c>
      <c r="Q180" s="6" t="n">
        <f aca="false">RANK(H180,$H$3:$H$304,0)+COUNTIF($H$3:H180,H180)-1</f>
        <v>159</v>
      </c>
    </row>
    <row r="181" customFormat="false" ht="15" hidden="false" customHeight="false" outlineLevel="0" collapsed="false">
      <c r="A181" s="0" t="s">
        <v>342</v>
      </c>
      <c r="B181" s="2" t="n">
        <f aca="false">ROUND(SUMIFS(Monthly_Sold!$H$2:$H$7864,Monthly_Sold!$F$2:$F$7864,$A181,Monthly_Sold!$C$2:$C$7864,B$2),4)</f>
        <v>0</v>
      </c>
      <c r="C181" s="2" t="n">
        <f aca="false">ROUND(SUMIFS(Monthly_Sold!$H$2:$H$7864,Monthly_Sold!$F$2:$F$7864,$A181,Monthly_Sold!$C$2:$C$7864,C$2),4)</f>
        <v>0</v>
      </c>
      <c r="D181" s="2" t="n">
        <f aca="false">ROUND(SUMIFS(Monthly_Sold!$H$2:$H$7864,Monthly_Sold!$F$2:$F$7864,$A181,Monthly_Sold!$C$2:$C$7864,D$2),4)</f>
        <v>0</v>
      </c>
      <c r="E181" s="2" t="n">
        <f aca="false">ROUND(SUMIFS(Monthly_Sold!$H$2:$H$7864,Monthly_Sold!$F$2:$F$7864,$A181,Monthly_Sold!$C$2:$C$7864,E$2),4)</f>
        <v>0</v>
      </c>
      <c r="F181" s="2" t="n">
        <f aca="false">ROUND(SUMIFS(Monthly_Sold!$H$2:$H$7864,Monthly_Sold!$F$2:$F$7864,$A181,Monthly_Sold!$C$2:$C$7864,F$2),4)</f>
        <v>0</v>
      </c>
      <c r="G181" s="2" t="n">
        <f aca="false">ROUND(SUMIFS(Monthly_Sold!$H$2:$H$7864,Monthly_Sold!$F$2:$F$7864,$A181,Monthly_Sold!$C$2:$C$7864,G$2),4)</f>
        <v>0</v>
      </c>
      <c r="H181" s="2" t="n">
        <f aca="false">ROUND(SUMIFS(Monthly_Sold!$H$2:$H$7864,Monthly_Sold!$F$2:$F$7864,$A181,Monthly_Sold!$C$2:$C$7864,H$2),4)</f>
        <v>121.2</v>
      </c>
      <c r="I181" s="2" t="n">
        <f aca="false">ROUND(SUM(B181:H181),4)</f>
        <v>121.2</v>
      </c>
      <c r="J181" s="6" t="n">
        <f aca="false">RANK(I181,$I$3:$I$304,0)+COUNTIF($I$3:I181,I181)-1</f>
        <v>110</v>
      </c>
      <c r="K181" s="6" t="n">
        <f aca="false">RANK(B181,$B$3:$B$304,0)+COUNTIF($B$3:B181,B181)-1</f>
        <v>210</v>
      </c>
      <c r="L181" s="6" t="n">
        <f aca="false">RANK(C181,$C$3:$C$304,0)+COUNTIF($C$3:C181,C181)-1</f>
        <v>222</v>
      </c>
      <c r="M181" s="6" t="n">
        <f aca="false">RANK(D181,$D$3:$D$304,0)+COUNTIF($D$3:D181,D181)-1</f>
        <v>227</v>
      </c>
      <c r="N181" s="6" t="n">
        <f aca="false">RANK(E181,$E$3:$E$304,0)+COUNTIF($E$3:E181,E181)-1</f>
        <v>228</v>
      </c>
      <c r="O181" s="6" t="n">
        <f aca="false">RANK(F181,$F$3:$F$304,0)+COUNTIF($F$3:F181,F181)-1</f>
        <v>236</v>
      </c>
      <c r="P181" s="6" t="n">
        <f aca="false">RANK(G181,$G$3:$G$304,0)+COUNTIF($G$3:G181,G181)-1</f>
        <v>259</v>
      </c>
      <c r="Q181" s="6" t="n">
        <f aca="false">RANK(H181,$H$3:$H$304,0)+COUNTIF($H$3:H181,H181)-1</f>
        <v>75</v>
      </c>
    </row>
    <row r="182" customFormat="false" ht="15" hidden="false" customHeight="false" outlineLevel="0" collapsed="false">
      <c r="A182" s="0" t="s">
        <v>321</v>
      </c>
      <c r="B182" s="2" t="n">
        <f aca="false">ROUND(SUMIFS(Monthly_Sold!$H$2:$H$7864,Monthly_Sold!$F$2:$F$7864,$A182,Monthly_Sold!$C$2:$C$7864,B$2),4)</f>
        <v>0</v>
      </c>
      <c r="C182" s="2" t="n">
        <f aca="false">ROUND(SUMIFS(Monthly_Sold!$H$2:$H$7864,Monthly_Sold!$F$2:$F$7864,$A182,Monthly_Sold!$C$2:$C$7864,C$2),4)</f>
        <v>0</v>
      </c>
      <c r="D182" s="2" t="n">
        <f aca="false">ROUND(SUMIFS(Monthly_Sold!$H$2:$H$7864,Monthly_Sold!$F$2:$F$7864,$A182,Monthly_Sold!$C$2:$C$7864,D$2),4)</f>
        <v>0</v>
      </c>
      <c r="E182" s="2" t="n">
        <f aca="false">ROUND(SUMIFS(Monthly_Sold!$H$2:$H$7864,Monthly_Sold!$F$2:$F$7864,$A182,Monthly_Sold!$C$2:$C$7864,E$2),4)</f>
        <v>0</v>
      </c>
      <c r="F182" s="2" t="n">
        <f aca="false">ROUND(SUMIFS(Monthly_Sold!$H$2:$H$7864,Monthly_Sold!$F$2:$F$7864,$A182,Monthly_Sold!$C$2:$C$7864,F$2),4)</f>
        <v>0</v>
      </c>
      <c r="G182" s="2" t="n">
        <f aca="false">ROUND(SUMIFS(Monthly_Sold!$H$2:$H$7864,Monthly_Sold!$F$2:$F$7864,$A182,Monthly_Sold!$C$2:$C$7864,G$2),4)</f>
        <v>0</v>
      </c>
      <c r="H182" s="2" t="n">
        <f aca="false">ROUND(SUMIFS(Monthly_Sold!$H$2:$H$7864,Monthly_Sold!$F$2:$F$7864,$A182,Monthly_Sold!$C$2:$C$7864,H$2),4)</f>
        <v>156.28</v>
      </c>
      <c r="I182" s="2" t="n">
        <f aca="false">ROUND(SUM(B182:H182),4)</f>
        <v>156.28</v>
      </c>
      <c r="J182" s="6" t="n">
        <f aca="false">RANK(I182,$I$3:$I$304,0)+COUNTIF($I$3:I182,I182)-1</f>
        <v>103</v>
      </c>
      <c r="K182" s="6" t="n">
        <f aca="false">RANK(B182,$B$3:$B$304,0)+COUNTIF($B$3:B182,B182)-1</f>
        <v>211</v>
      </c>
      <c r="L182" s="6" t="n">
        <f aca="false">RANK(C182,$C$3:$C$304,0)+COUNTIF($C$3:C182,C182)-1</f>
        <v>223</v>
      </c>
      <c r="M182" s="6" t="n">
        <f aca="false">RANK(D182,$D$3:$D$304,0)+COUNTIF($D$3:D182,D182)-1</f>
        <v>228</v>
      </c>
      <c r="N182" s="6" t="n">
        <f aca="false">RANK(E182,$E$3:$E$304,0)+COUNTIF($E$3:E182,E182)-1</f>
        <v>229</v>
      </c>
      <c r="O182" s="6" t="n">
        <f aca="false">RANK(F182,$F$3:$F$304,0)+COUNTIF($F$3:F182,F182)-1</f>
        <v>237</v>
      </c>
      <c r="P182" s="6" t="n">
        <f aca="false">RANK(G182,$G$3:$G$304,0)+COUNTIF($G$3:G182,G182)-1</f>
        <v>260</v>
      </c>
      <c r="Q182" s="6" t="n">
        <f aca="false">RANK(H182,$H$3:$H$304,0)+COUNTIF($H$3:H182,H182)-1</f>
        <v>70</v>
      </c>
    </row>
    <row r="183" customFormat="false" ht="15" hidden="false" customHeight="false" outlineLevel="0" collapsed="false">
      <c r="A183" s="0" t="s">
        <v>131</v>
      </c>
      <c r="B183" s="2" t="n">
        <f aca="false">ROUND(SUMIFS(Monthly_Sold!$H$2:$H$7864,Monthly_Sold!$F$2:$F$7864,$A183,Monthly_Sold!$C$2:$C$7864,B$2),4)</f>
        <v>0</v>
      </c>
      <c r="C183" s="2" t="n">
        <f aca="false">ROUND(SUMIFS(Monthly_Sold!$H$2:$H$7864,Monthly_Sold!$F$2:$F$7864,$A183,Monthly_Sold!$C$2:$C$7864,C$2),4)</f>
        <v>5.42</v>
      </c>
      <c r="D183" s="2" t="n">
        <f aca="false">ROUND(SUMIFS(Monthly_Sold!$H$2:$H$7864,Monthly_Sold!$F$2:$F$7864,$A183,Monthly_Sold!$C$2:$C$7864,D$2),4)</f>
        <v>16.31</v>
      </c>
      <c r="E183" s="2" t="n">
        <f aca="false">ROUND(SUMIFS(Monthly_Sold!$H$2:$H$7864,Monthly_Sold!$F$2:$F$7864,$A183,Monthly_Sold!$C$2:$C$7864,E$2),4)</f>
        <v>0.03</v>
      </c>
      <c r="F183" s="2" t="n">
        <f aca="false">ROUND(SUMIFS(Monthly_Sold!$H$2:$H$7864,Monthly_Sold!$F$2:$F$7864,$A183,Monthly_Sold!$C$2:$C$7864,F$2),4)</f>
        <v>7.92</v>
      </c>
      <c r="G183" s="2" t="n">
        <f aca="false">ROUND(SUMIFS(Monthly_Sold!$H$2:$H$7864,Monthly_Sold!$F$2:$F$7864,$A183,Monthly_Sold!$C$2:$C$7864,G$2),4)</f>
        <v>51.67</v>
      </c>
      <c r="H183" s="2" t="n">
        <f aca="false">ROUND(SUMIFS(Monthly_Sold!$H$2:$H$7864,Monthly_Sold!$F$2:$F$7864,$A183,Monthly_Sold!$C$2:$C$7864,H$2),4)</f>
        <v>1462.87</v>
      </c>
      <c r="I183" s="2" t="n">
        <f aca="false">ROUND(SUM(B183:H183),4)</f>
        <v>1544.22</v>
      </c>
      <c r="J183" s="6" t="n">
        <f aca="false">RANK(I183,$I$3:$I$304,0)+COUNTIF($I$3:I183,I183)-1</f>
        <v>44</v>
      </c>
      <c r="K183" s="6" t="n">
        <f aca="false">RANK(B183,$B$3:$B$304,0)+COUNTIF($B$3:B183,B183)-1</f>
        <v>212</v>
      </c>
      <c r="L183" s="6" t="n">
        <f aca="false">RANK(C183,$C$3:$C$304,0)+COUNTIF($C$3:C183,C183)-1</f>
        <v>78</v>
      </c>
      <c r="M183" s="6" t="n">
        <f aca="false">RANK(D183,$D$3:$D$304,0)+COUNTIF($D$3:D183,D183)-1</f>
        <v>75</v>
      </c>
      <c r="N183" s="6" t="n">
        <f aca="false">RANK(E183,$E$3:$E$304,0)+COUNTIF($E$3:E183,E183)-1</f>
        <v>100</v>
      </c>
      <c r="O183" s="6" t="n">
        <f aca="false">RANK(F183,$F$3:$F$304,0)+COUNTIF($F$3:F183,F183)-1</f>
        <v>94</v>
      </c>
      <c r="P183" s="6" t="n">
        <f aca="false">RANK(G183,$G$3:$G$304,0)+COUNTIF($G$3:G183,G183)-1</f>
        <v>92</v>
      </c>
      <c r="Q183" s="6" t="n">
        <f aca="false">RANK(H183,$H$3:$H$304,0)+COUNTIF($H$3:H183,H183)-1</f>
        <v>14</v>
      </c>
    </row>
    <row r="184" customFormat="false" ht="15" hidden="false" customHeight="false" outlineLevel="0" collapsed="false">
      <c r="A184" s="0" t="s">
        <v>449</v>
      </c>
      <c r="B184" s="2" t="n">
        <f aca="false">ROUND(SUMIFS(Monthly_Sold!$H$2:$H$7864,Monthly_Sold!$F$2:$F$7864,$A184,Monthly_Sold!$C$2:$C$7864,B$2),4)</f>
        <v>0</v>
      </c>
      <c r="C184" s="2" t="n">
        <f aca="false">ROUND(SUMIFS(Monthly_Sold!$H$2:$H$7864,Monthly_Sold!$F$2:$F$7864,$A184,Monthly_Sold!$C$2:$C$7864,C$2),4)</f>
        <v>30.76</v>
      </c>
      <c r="D184" s="2" t="n">
        <f aca="false">ROUND(SUMIFS(Monthly_Sold!$H$2:$H$7864,Monthly_Sold!$F$2:$F$7864,$A184,Monthly_Sold!$C$2:$C$7864,D$2),4)</f>
        <v>0</v>
      </c>
      <c r="E184" s="2" t="n">
        <f aca="false">ROUND(SUMIFS(Monthly_Sold!$H$2:$H$7864,Monthly_Sold!$F$2:$F$7864,$A184,Monthly_Sold!$C$2:$C$7864,E$2),4)</f>
        <v>0</v>
      </c>
      <c r="F184" s="2" t="n">
        <f aca="false">ROUND(SUMIFS(Monthly_Sold!$H$2:$H$7864,Monthly_Sold!$F$2:$F$7864,$A184,Monthly_Sold!$C$2:$C$7864,F$2),4)</f>
        <v>0</v>
      </c>
      <c r="G184" s="2" t="n">
        <f aca="false">ROUND(SUMIFS(Monthly_Sold!$H$2:$H$7864,Monthly_Sold!$F$2:$F$7864,$A184,Monthly_Sold!$C$2:$C$7864,G$2),4)</f>
        <v>0</v>
      </c>
      <c r="H184" s="2" t="n">
        <f aca="false">ROUND(SUMIFS(Monthly_Sold!$H$2:$H$7864,Monthly_Sold!$F$2:$F$7864,$A184,Monthly_Sold!$C$2:$C$7864,H$2),4)</f>
        <v>0</v>
      </c>
      <c r="I184" s="2" t="n">
        <f aca="false">ROUND(SUM(B184:H184),4)</f>
        <v>30.76</v>
      </c>
      <c r="J184" s="6" t="n">
        <f aca="false">RANK(I184,$I$3:$I$304,0)+COUNTIF($I$3:I184,I184)-1</f>
        <v>170</v>
      </c>
      <c r="K184" s="6" t="n">
        <f aca="false">RANK(B184,$B$3:$B$304,0)+COUNTIF($B$3:B184,B184)-1</f>
        <v>213</v>
      </c>
      <c r="L184" s="6" t="n">
        <f aca="false">RANK(C184,$C$3:$C$304,0)+COUNTIF($C$3:C184,C184)-1</f>
        <v>71</v>
      </c>
      <c r="M184" s="6" t="n">
        <f aca="false">RANK(D184,$D$3:$D$304,0)+COUNTIF($D$3:D184,D184)-1</f>
        <v>229</v>
      </c>
      <c r="N184" s="6" t="n">
        <f aca="false">RANK(E184,$E$3:$E$304,0)+COUNTIF($E$3:E184,E184)-1</f>
        <v>230</v>
      </c>
      <c r="O184" s="6" t="n">
        <f aca="false">RANK(F184,$F$3:$F$304,0)+COUNTIF($F$3:F184,F184)-1</f>
        <v>238</v>
      </c>
      <c r="P184" s="6" t="n">
        <f aca="false">RANK(G184,$G$3:$G$304,0)+COUNTIF($G$3:G184,G184)-1</f>
        <v>261</v>
      </c>
      <c r="Q184" s="6" t="n">
        <f aca="false">RANK(H184,$H$3:$H$304,0)+COUNTIF($H$3:H184,H184)-1</f>
        <v>253</v>
      </c>
    </row>
    <row r="185" customFormat="false" ht="15" hidden="false" customHeight="false" outlineLevel="0" collapsed="false">
      <c r="A185" s="0" t="s">
        <v>327</v>
      </c>
      <c r="B185" s="2" t="n">
        <f aca="false">ROUND(SUMIFS(Monthly_Sold!$H$2:$H$7864,Monthly_Sold!$F$2:$F$7864,$A185,Monthly_Sold!$C$2:$C$7864,B$2),4)</f>
        <v>2.13</v>
      </c>
      <c r="C185" s="2" t="n">
        <f aca="false">ROUND(SUMIFS(Monthly_Sold!$H$2:$H$7864,Monthly_Sold!$F$2:$F$7864,$A185,Monthly_Sold!$C$2:$C$7864,C$2),4)</f>
        <v>32.67</v>
      </c>
      <c r="D185" s="2" t="n">
        <f aca="false">ROUND(SUMIFS(Monthly_Sold!$H$2:$H$7864,Monthly_Sold!$F$2:$F$7864,$A185,Monthly_Sold!$C$2:$C$7864,D$2),4)</f>
        <v>29.34</v>
      </c>
      <c r="E185" s="2" t="n">
        <f aca="false">ROUND(SUMIFS(Monthly_Sold!$H$2:$H$7864,Monthly_Sold!$F$2:$F$7864,$A185,Monthly_Sold!$C$2:$C$7864,E$2),4)</f>
        <v>31.08</v>
      </c>
      <c r="F185" s="2" t="n">
        <f aca="false">ROUND(SUMIFS(Monthly_Sold!$H$2:$H$7864,Monthly_Sold!$F$2:$F$7864,$A185,Monthly_Sold!$C$2:$C$7864,F$2),4)</f>
        <v>28.4</v>
      </c>
      <c r="G185" s="2" t="n">
        <f aca="false">ROUND(SUMIFS(Monthly_Sold!$H$2:$H$7864,Monthly_Sold!$F$2:$F$7864,$A185,Monthly_Sold!$C$2:$C$7864,G$2),4)</f>
        <v>20.52</v>
      </c>
      <c r="H185" s="2" t="n">
        <f aca="false">ROUND(SUMIFS(Monthly_Sold!$H$2:$H$7864,Monthly_Sold!$F$2:$F$7864,$A185,Monthly_Sold!$C$2:$C$7864,H$2),4)</f>
        <v>0</v>
      </c>
      <c r="I185" s="2" t="n">
        <f aca="false">ROUND(SUM(B185:H185),4)</f>
        <v>144.14</v>
      </c>
      <c r="J185" s="6" t="n">
        <f aca="false">RANK(I185,$I$3:$I$304,0)+COUNTIF($I$3:I185,I185)-1</f>
        <v>106</v>
      </c>
      <c r="K185" s="6" t="n">
        <f aca="false">RANK(B185,$B$3:$B$304,0)+COUNTIF($B$3:B185,B185)-1</f>
        <v>64</v>
      </c>
      <c r="L185" s="6" t="n">
        <f aca="false">RANK(C185,$C$3:$C$304,0)+COUNTIF($C$3:C185,C185)-1</f>
        <v>70</v>
      </c>
      <c r="M185" s="6" t="n">
        <f aca="false">RANK(D185,$D$3:$D$304,0)+COUNTIF($D$3:D185,D185)-1</f>
        <v>65</v>
      </c>
      <c r="N185" s="6" t="n">
        <f aca="false">RANK(E185,$E$3:$E$304,0)+COUNTIF($E$3:E185,E185)-1</f>
        <v>70</v>
      </c>
      <c r="O185" s="6" t="n">
        <f aca="false">RANK(F185,$F$3:$F$304,0)+COUNTIF($F$3:F185,F185)-1</f>
        <v>84</v>
      </c>
      <c r="P185" s="6" t="n">
        <f aca="false">RANK(G185,$G$3:$G$304,0)+COUNTIF($G$3:G185,G185)-1</f>
        <v>120</v>
      </c>
      <c r="Q185" s="6" t="n">
        <f aca="false">RANK(H185,$H$3:$H$304,0)+COUNTIF($H$3:H185,H185)-1</f>
        <v>254</v>
      </c>
    </row>
    <row r="186" customFormat="false" ht="15" hidden="false" customHeight="false" outlineLevel="0" collapsed="false">
      <c r="A186" s="0" t="s">
        <v>50</v>
      </c>
      <c r="B186" s="2" t="n">
        <f aca="false">ROUND(SUMIFS(Monthly_Sold!$H$2:$H$7864,Monthly_Sold!$F$2:$F$7864,$A186,Monthly_Sold!$C$2:$C$7864,B$2),4)</f>
        <v>814.64</v>
      </c>
      <c r="C186" s="2" t="n">
        <f aca="false">ROUND(SUMIFS(Monthly_Sold!$H$2:$H$7864,Monthly_Sold!$F$2:$F$7864,$A186,Monthly_Sold!$C$2:$C$7864,C$2),4)</f>
        <v>2050.86</v>
      </c>
      <c r="D186" s="2" t="n">
        <f aca="false">ROUND(SUMIFS(Monthly_Sold!$H$2:$H$7864,Monthly_Sold!$F$2:$F$7864,$A186,Monthly_Sold!$C$2:$C$7864,D$2),4)</f>
        <v>2301.33</v>
      </c>
      <c r="E186" s="2" t="n">
        <f aca="false">ROUND(SUMIFS(Monthly_Sold!$H$2:$H$7864,Monthly_Sold!$F$2:$F$7864,$A186,Monthly_Sold!$C$2:$C$7864,E$2),4)</f>
        <v>2002.29</v>
      </c>
      <c r="F186" s="2" t="n">
        <f aca="false">ROUND(SUMIFS(Monthly_Sold!$H$2:$H$7864,Monthly_Sold!$F$2:$F$7864,$A186,Monthly_Sold!$C$2:$C$7864,F$2),4)</f>
        <v>1702.17</v>
      </c>
      <c r="G186" s="2" t="n">
        <f aca="false">ROUND(SUMIFS(Monthly_Sold!$H$2:$H$7864,Monthly_Sold!$F$2:$F$7864,$A186,Monthly_Sold!$C$2:$C$7864,G$2),4)</f>
        <v>1290.38</v>
      </c>
      <c r="H186" s="2" t="n">
        <f aca="false">ROUND(SUMIFS(Monthly_Sold!$H$2:$H$7864,Monthly_Sold!$F$2:$F$7864,$A186,Monthly_Sold!$C$2:$C$7864,H$2),4)</f>
        <v>1930.27</v>
      </c>
      <c r="I186" s="2" t="n">
        <f aca="false">ROUND(SUM(B186:H186),4)</f>
        <v>12091.94</v>
      </c>
      <c r="J186" s="6" t="n">
        <f aca="false">RANK(I186,$I$3:$I$304,0)+COUNTIF($I$3:I186,I186)-1</f>
        <v>7</v>
      </c>
      <c r="K186" s="6" t="n">
        <f aca="false">RANK(B186,$B$3:$B$304,0)+COUNTIF($B$3:B186,B186)-1</f>
        <v>4</v>
      </c>
      <c r="L186" s="6" t="n">
        <f aca="false">RANK(C186,$C$3:$C$304,0)+COUNTIF($C$3:C186,C186)-1</f>
        <v>9</v>
      </c>
      <c r="M186" s="6" t="n">
        <f aca="false">RANK(D186,$D$3:$D$304,0)+COUNTIF($D$3:D186,D186)-1</f>
        <v>12</v>
      </c>
      <c r="N186" s="6" t="n">
        <f aca="false">RANK(E186,$E$3:$E$304,0)+COUNTIF($E$3:E186,E186)-1</f>
        <v>6</v>
      </c>
      <c r="O186" s="6" t="n">
        <f aca="false">RANK(F186,$F$3:$F$304,0)+COUNTIF($F$3:F186,F186)-1</f>
        <v>9</v>
      </c>
      <c r="P186" s="6" t="n">
        <f aca="false">RANK(G186,$G$3:$G$304,0)+COUNTIF($G$3:G186,G186)-1</f>
        <v>17</v>
      </c>
      <c r="Q186" s="6" t="n">
        <f aca="false">RANK(H186,$H$3:$H$304,0)+COUNTIF($H$3:H186,H186)-1</f>
        <v>8</v>
      </c>
    </row>
    <row r="187" customFormat="false" ht="15" hidden="false" customHeight="false" outlineLevel="0" collapsed="false">
      <c r="A187" s="0" t="s">
        <v>80</v>
      </c>
      <c r="B187" s="2" t="n">
        <f aca="false">ROUND(SUMIFS(Monthly_Sold!$H$2:$H$7864,Monthly_Sold!$F$2:$F$7864,$A187,Monthly_Sold!$C$2:$C$7864,B$2),4)</f>
        <v>109.26</v>
      </c>
      <c r="C187" s="2" t="n">
        <f aca="false">ROUND(SUMIFS(Monthly_Sold!$H$2:$H$7864,Monthly_Sold!$F$2:$F$7864,$A187,Monthly_Sold!$C$2:$C$7864,C$2),4)</f>
        <v>960.81</v>
      </c>
      <c r="D187" s="2" t="n">
        <f aca="false">ROUND(SUMIFS(Monthly_Sold!$H$2:$H$7864,Monthly_Sold!$F$2:$F$7864,$A187,Monthly_Sold!$C$2:$C$7864,D$2),4)</f>
        <v>1306.72</v>
      </c>
      <c r="E187" s="2" t="n">
        <f aca="false">ROUND(SUMIFS(Monthly_Sold!$H$2:$H$7864,Monthly_Sold!$F$2:$F$7864,$A187,Monthly_Sold!$C$2:$C$7864,E$2),4)</f>
        <v>788.07</v>
      </c>
      <c r="F187" s="2" t="n">
        <f aca="false">ROUND(SUMIFS(Monthly_Sold!$H$2:$H$7864,Monthly_Sold!$F$2:$F$7864,$A187,Monthly_Sold!$C$2:$C$7864,F$2),4)</f>
        <v>2109.08</v>
      </c>
      <c r="G187" s="2" t="n">
        <f aca="false">ROUND(SUMIFS(Monthly_Sold!$H$2:$H$7864,Monthly_Sold!$F$2:$F$7864,$A187,Monthly_Sold!$C$2:$C$7864,G$2),4)</f>
        <v>2760.35</v>
      </c>
      <c r="H187" s="2" t="n">
        <f aca="false">ROUND(SUMIFS(Monthly_Sold!$H$2:$H$7864,Monthly_Sold!$F$2:$F$7864,$A187,Monthly_Sold!$C$2:$C$7864,H$2),4)</f>
        <v>1590.07</v>
      </c>
      <c r="I187" s="2" t="n">
        <f aca="false">ROUND(SUM(B187:H187),4)</f>
        <v>9624.36</v>
      </c>
      <c r="J187" s="6" t="n">
        <f aca="false">RANK(I187,$I$3:$I$304,0)+COUNTIF($I$3:I187,I187)-1</f>
        <v>12</v>
      </c>
      <c r="K187" s="6" t="n">
        <f aca="false">RANK(B187,$B$3:$B$304,0)+COUNTIF($B$3:B187,B187)-1</f>
        <v>30</v>
      </c>
      <c r="L187" s="6" t="n">
        <f aca="false">RANK(C187,$C$3:$C$304,0)+COUNTIF($C$3:C187,C187)-1</f>
        <v>23</v>
      </c>
      <c r="M187" s="6" t="n">
        <f aca="false">RANK(D187,$D$3:$D$304,0)+COUNTIF($D$3:D187,D187)-1</f>
        <v>17</v>
      </c>
      <c r="N187" s="6" t="n">
        <f aca="false">RANK(E187,$E$3:$E$304,0)+COUNTIF($E$3:E187,E187)-1</f>
        <v>21</v>
      </c>
      <c r="O187" s="6" t="n">
        <f aca="false">RANK(F187,$F$3:$F$304,0)+COUNTIF($F$3:F187,F187)-1</f>
        <v>4</v>
      </c>
      <c r="P187" s="6" t="n">
        <f aca="false">RANK(G187,$G$3:$G$304,0)+COUNTIF($G$3:G187,G187)-1</f>
        <v>6</v>
      </c>
      <c r="Q187" s="6" t="n">
        <f aca="false">RANK(H187,$H$3:$H$304,0)+COUNTIF($H$3:H187,H187)-1</f>
        <v>11</v>
      </c>
    </row>
    <row r="188" customFormat="false" ht="15" hidden="false" customHeight="false" outlineLevel="0" collapsed="false">
      <c r="A188" s="0" t="s">
        <v>37</v>
      </c>
      <c r="B188" s="2" t="n">
        <f aca="false">ROUND(SUMIFS(Monthly_Sold!$H$2:$H$7864,Monthly_Sold!$F$2:$F$7864,$A188,Monthly_Sold!$C$2:$C$7864,B$2),4)</f>
        <v>45</v>
      </c>
      <c r="C188" s="2" t="n">
        <f aca="false">ROUND(SUMIFS(Monthly_Sold!$H$2:$H$7864,Monthly_Sold!$F$2:$F$7864,$A188,Monthly_Sold!$C$2:$C$7864,C$2),4)</f>
        <v>322.27</v>
      </c>
      <c r="D188" s="2" t="n">
        <f aca="false">ROUND(SUMIFS(Monthly_Sold!$H$2:$H$7864,Monthly_Sold!$F$2:$F$7864,$A188,Monthly_Sold!$C$2:$C$7864,D$2),4)</f>
        <v>614.71</v>
      </c>
      <c r="E188" s="2" t="n">
        <f aca="false">ROUND(SUMIFS(Monthly_Sold!$H$2:$H$7864,Monthly_Sold!$F$2:$F$7864,$A188,Monthly_Sold!$C$2:$C$7864,E$2),4)</f>
        <v>911.11</v>
      </c>
      <c r="F188" s="2" t="n">
        <f aca="false">ROUND(SUMIFS(Monthly_Sold!$H$2:$H$7864,Monthly_Sold!$F$2:$F$7864,$A188,Monthly_Sold!$C$2:$C$7864,F$2),4)</f>
        <v>855.31</v>
      </c>
      <c r="G188" s="2" t="n">
        <f aca="false">ROUND(SUMIFS(Monthly_Sold!$H$2:$H$7864,Monthly_Sold!$F$2:$F$7864,$A188,Monthly_Sold!$C$2:$C$7864,G$2),4)</f>
        <v>575.67</v>
      </c>
      <c r="H188" s="2" t="n">
        <f aca="false">ROUND(SUMIFS(Monthly_Sold!$H$2:$H$7864,Monthly_Sold!$F$2:$F$7864,$A188,Monthly_Sold!$C$2:$C$7864,H$2),4)</f>
        <v>696.12</v>
      </c>
      <c r="I188" s="2" t="n">
        <f aca="false">ROUND(SUM(B188:H188),4)</f>
        <v>4020.19</v>
      </c>
      <c r="J188" s="6" t="n">
        <f aca="false">RANK(I188,$I$3:$I$304,0)+COUNTIF($I$3:I188,I188)-1</f>
        <v>29</v>
      </c>
      <c r="K188" s="6" t="n">
        <f aca="false">RANK(B188,$B$3:$B$304,0)+COUNTIF($B$3:B188,B188)-1</f>
        <v>39</v>
      </c>
      <c r="L188" s="6" t="n">
        <f aca="false">RANK(C188,$C$3:$C$304,0)+COUNTIF($C$3:C188,C188)-1</f>
        <v>42</v>
      </c>
      <c r="M188" s="6" t="n">
        <f aca="false">RANK(D188,$D$3:$D$304,0)+COUNTIF($D$3:D188,D188)-1</f>
        <v>24</v>
      </c>
      <c r="N188" s="6" t="n">
        <f aca="false">RANK(E188,$E$3:$E$304,0)+COUNTIF($E$3:E188,E188)-1</f>
        <v>20</v>
      </c>
      <c r="O188" s="6" t="n">
        <f aca="false">RANK(F188,$F$3:$F$304,0)+COUNTIF($F$3:F188,F188)-1</f>
        <v>23</v>
      </c>
      <c r="P188" s="6" t="n">
        <f aca="false">RANK(G188,$G$3:$G$304,0)+COUNTIF($G$3:G188,G188)-1</f>
        <v>28</v>
      </c>
      <c r="Q188" s="6" t="n">
        <f aca="false">RANK(H188,$H$3:$H$304,0)+COUNTIF($H$3:H188,H188)-1</f>
        <v>27</v>
      </c>
    </row>
    <row r="189" customFormat="false" ht="15" hidden="false" customHeight="false" outlineLevel="0" collapsed="false">
      <c r="A189" s="0" t="s">
        <v>571</v>
      </c>
      <c r="B189" s="2" t="n">
        <f aca="false">ROUND(SUMIFS(Monthly_Sold!$H$2:$H$7864,Monthly_Sold!$F$2:$F$7864,$A189,Monthly_Sold!$C$2:$C$7864,B$2),4)</f>
        <v>0</v>
      </c>
      <c r="C189" s="2" t="n">
        <f aca="false">ROUND(SUMIFS(Monthly_Sold!$H$2:$H$7864,Monthly_Sold!$F$2:$F$7864,$A189,Monthly_Sold!$C$2:$C$7864,C$2),4)</f>
        <v>0</v>
      </c>
      <c r="D189" s="2" t="n">
        <f aca="false">ROUND(SUMIFS(Monthly_Sold!$H$2:$H$7864,Monthly_Sold!$F$2:$F$7864,$A189,Monthly_Sold!$C$2:$C$7864,D$2),4)</f>
        <v>0</v>
      </c>
      <c r="E189" s="2" t="n">
        <f aca="false">ROUND(SUMIFS(Monthly_Sold!$H$2:$H$7864,Monthly_Sold!$F$2:$F$7864,$A189,Monthly_Sold!$C$2:$C$7864,E$2),4)</f>
        <v>0</v>
      </c>
      <c r="F189" s="2" t="n">
        <f aca="false">ROUND(SUMIFS(Monthly_Sold!$H$2:$H$7864,Monthly_Sold!$F$2:$F$7864,$A189,Monthly_Sold!$C$2:$C$7864,F$2),4)</f>
        <v>0</v>
      </c>
      <c r="G189" s="2" t="n">
        <f aca="false">ROUND(SUMIFS(Monthly_Sold!$H$2:$H$7864,Monthly_Sold!$F$2:$F$7864,$A189,Monthly_Sold!$C$2:$C$7864,G$2),4)</f>
        <v>0.01</v>
      </c>
      <c r="H189" s="2" t="n">
        <f aca="false">ROUND(SUMIFS(Monthly_Sold!$H$2:$H$7864,Monthly_Sold!$F$2:$F$7864,$A189,Monthly_Sold!$C$2:$C$7864,H$2),4)</f>
        <v>1.61</v>
      </c>
      <c r="I189" s="2" t="n">
        <f aca="false">ROUND(SUM(B189:H189),4)</f>
        <v>1.62</v>
      </c>
      <c r="J189" s="6" t="n">
        <f aca="false">RANK(I189,$I$3:$I$304,0)+COUNTIF($I$3:I189,I189)-1</f>
        <v>252</v>
      </c>
      <c r="K189" s="6" t="n">
        <f aca="false">RANK(B189,$B$3:$B$304,0)+COUNTIF($B$3:B189,B189)-1</f>
        <v>214</v>
      </c>
      <c r="L189" s="6" t="n">
        <f aca="false">RANK(C189,$C$3:$C$304,0)+COUNTIF($C$3:C189,C189)-1</f>
        <v>224</v>
      </c>
      <c r="M189" s="6" t="n">
        <f aca="false">RANK(D189,$D$3:$D$304,0)+COUNTIF($D$3:D189,D189)-1</f>
        <v>230</v>
      </c>
      <c r="N189" s="6" t="n">
        <f aca="false">RANK(E189,$E$3:$E$304,0)+COUNTIF($E$3:E189,E189)-1</f>
        <v>231</v>
      </c>
      <c r="O189" s="6" t="n">
        <f aca="false">RANK(F189,$F$3:$F$304,0)+COUNTIF($F$3:F189,F189)-1</f>
        <v>239</v>
      </c>
      <c r="P189" s="6" t="n">
        <f aca="false">RANK(G189,$G$3:$G$304,0)+COUNTIF($G$3:G189,G189)-1</f>
        <v>195</v>
      </c>
      <c r="Q189" s="6" t="n">
        <f aca="false">RANK(H189,$H$3:$H$304,0)+COUNTIF($H$3:H189,H189)-1</f>
        <v>166</v>
      </c>
    </row>
    <row r="190" customFormat="false" ht="15" hidden="false" customHeight="false" outlineLevel="0" collapsed="false">
      <c r="A190" s="0" t="s">
        <v>617</v>
      </c>
      <c r="B190" s="2" t="n">
        <f aca="false">ROUND(SUMIFS(Monthly_Sold!$H$2:$H$7864,Monthly_Sold!$F$2:$F$7864,$A190,Monthly_Sold!$C$2:$C$7864,B$2),4)</f>
        <v>0</v>
      </c>
      <c r="C190" s="2" t="n">
        <f aca="false">ROUND(SUMIFS(Monthly_Sold!$H$2:$H$7864,Monthly_Sold!$F$2:$F$7864,$A190,Monthly_Sold!$C$2:$C$7864,C$2),4)</f>
        <v>0</v>
      </c>
      <c r="D190" s="2" t="n">
        <f aca="false">ROUND(SUMIFS(Monthly_Sold!$H$2:$H$7864,Monthly_Sold!$F$2:$F$7864,$A190,Monthly_Sold!$C$2:$C$7864,D$2),4)</f>
        <v>0</v>
      </c>
      <c r="E190" s="2" t="n">
        <f aca="false">ROUND(SUMIFS(Monthly_Sold!$H$2:$H$7864,Monthly_Sold!$F$2:$F$7864,$A190,Monthly_Sold!$C$2:$C$7864,E$2),4)</f>
        <v>0</v>
      </c>
      <c r="F190" s="2" t="n">
        <f aca="false">ROUND(SUMIFS(Monthly_Sold!$H$2:$H$7864,Monthly_Sold!$F$2:$F$7864,$A190,Monthly_Sold!$C$2:$C$7864,F$2),4)</f>
        <v>0</v>
      </c>
      <c r="G190" s="2" t="n">
        <f aca="false">ROUND(SUMIFS(Monthly_Sold!$H$2:$H$7864,Monthly_Sold!$F$2:$F$7864,$A190,Monthly_Sold!$C$2:$C$7864,G$2),4)</f>
        <v>0.07</v>
      </c>
      <c r="H190" s="2" t="n">
        <f aca="false">ROUND(SUMIFS(Monthly_Sold!$H$2:$H$7864,Monthly_Sold!$F$2:$F$7864,$A190,Monthly_Sold!$C$2:$C$7864,H$2),4)</f>
        <v>0</v>
      </c>
      <c r="I190" s="2" t="n">
        <f aca="false">ROUND(SUM(B190:H190),4)</f>
        <v>0.07</v>
      </c>
      <c r="J190" s="6" t="n">
        <f aca="false">RANK(I190,$I$3:$I$304,0)+COUNTIF($I$3:I190,I190)-1</f>
        <v>290</v>
      </c>
      <c r="K190" s="6" t="n">
        <f aca="false">RANK(B190,$B$3:$B$304,0)+COUNTIF($B$3:B190,B190)-1</f>
        <v>215</v>
      </c>
      <c r="L190" s="6" t="n">
        <f aca="false">RANK(C190,$C$3:$C$304,0)+COUNTIF($C$3:C190,C190)-1</f>
        <v>225</v>
      </c>
      <c r="M190" s="6" t="n">
        <f aca="false">RANK(D190,$D$3:$D$304,0)+COUNTIF($D$3:D190,D190)-1</f>
        <v>231</v>
      </c>
      <c r="N190" s="6" t="n">
        <f aca="false">RANK(E190,$E$3:$E$304,0)+COUNTIF($E$3:E190,E190)-1</f>
        <v>232</v>
      </c>
      <c r="O190" s="6" t="n">
        <f aca="false">RANK(F190,$F$3:$F$304,0)+COUNTIF($F$3:F190,F190)-1</f>
        <v>240</v>
      </c>
      <c r="P190" s="6" t="n">
        <f aca="false">RANK(G190,$G$3:$G$304,0)+COUNTIF($G$3:G190,G190)-1</f>
        <v>190</v>
      </c>
      <c r="Q190" s="6" t="n">
        <f aca="false">RANK(H190,$H$3:$H$304,0)+COUNTIF($H$3:H190,H190)-1</f>
        <v>255</v>
      </c>
    </row>
    <row r="191" customFormat="false" ht="15" hidden="false" customHeight="false" outlineLevel="0" collapsed="false">
      <c r="A191" s="0" t="s">
        <v>291</v>
      </c>
      <c r="B191" s="2" t="n">
        <f aca="false">ROUND(SUMIFS(Monthly_Sold!$H$2:$H$7864,Monthly_Sold!$F$2:$F$7864,$A191,Monthly_Sold!$C$2:$C$7864,B$2),4)</f>
        <v>59.44</v>
      </c>
      <c r="C191" s="2" t="n">
        <f aca="false">ROUND(SUMIFS(Monthly_Sold!$H$2:$H$7864,Monthly_Sold!$F$2:$F$7864,$A191,Monthly_Sold!$C$2:$C$7864,C$2),4)</f>
        <v>45.44</v>
      </c>
      <c r="D191" s="2" t="n">
        <f aca="false">ROUND(SUMIFS(Monthly_Sold!$H$2:$H$7864,Monthly_Sold!$F$2:$F$7864,$A191,Monthly_Sold!$C$2:$C$7864,D$2),4)</f>
        <v>0.63</v>
      </c>
      <c r="E191" s="2" t="n">
        <f aca="false">ROUND(SUMIFS(Monthly_Sold!$H$2:$H$7864,Monthly_Sold!$F$2:$F$7864,$A191,Monthly_Sold!$C$2:$C$7864,E$2),4)</f>
        <v>0.15</v>
      </c>
      <c r="F191" s="2" t="n">
        <f aca="false">ROUND(SUMIFS(Monthly_Sold!$H$2:$H$7864,Monthly_Sold!$F$2:$F$7864,$A191,Monthly_Sold!$C$2:$C$7864,F$2),4)</f>
        <v>15.03</v>
      </c>
      <c r="G191" s="2" t="n">
        <f aca="false">ROUND(SUMIFS(Monthly_Sold!$H$2:$H$7864,Monthly_Sold!$F$2:$F$7864,$A191,Monthly_Sold!$C$2:$C$7864,G$2),4)</f>
        <v>0</v>
      </c>
      <c r="H191" s="2" t="n">
        <f aca="false">ROUND(SUMIFS(Monthly_Sold!$H$2:$H$7864,Monthly_Sold!$F$2:$F$7864,$A191,Monthly_Sold!$C$2:$C$7864,H$2),4)</f>
        <v>0</v>
      </c>
      <c r="I191" s="2" t="n">
        <f aca="false">ROUND(SUM(B191:H191),4)</f>
        <v>120.69</v>
      </c>
      <c r="J191" s="6" t="n">
        <f aca="false">RANK(I191,$I$3:$I$304,0)+COUNTIF($I$3:I191,I191)-1</f>
        <v>111</v>
      </c>
      <c r="K191" s="6" t="n">
        <f aca="false">RANK(B191,$B$3:$B$304,0)+COUNTIF($B$3:B191,B191)-1</f>
        <v>37</v>
      </c>
      <c r="L191" s="6" t="n">
        <f aca="false">RANK(C191,$C$3:$C$304,0)+COUNTIF($C$3:C191,C191)-1</f>
        <v>68</v>
      </c>
      <c r="M191" s="6" t="n">
        <f aca="false">RANK(D191,$D$3:$D$304,0)+COUNTIF($D$3:D191,D191)-1</f>
        <v>94</v>
      </c>
      <c r="N191" s="6" t="n">
        <f aca="false">RANK(E191,$E$3:$E$304,0)+COUNTIF($E$3:E191,E191)-1</f>
        <v>99</v>
      </c>
      <c r="O191" s="6" t="n">
        <f aca="false">RANK(F191,$F$3:$F$304,0)+COUNTIF($F$3:F191,F191)-1</f>
        <v>91</v>
      </c>
      <c r="P191" s="6" t="n">
        <f aca="false">RANK(G191,$G$3:$G$304,0)+COUNTIF($G$3:G191,G191)-1</f>
        <v>262</v>
      </c>
      <c r="Q191" s="6" t="n">
        <f aca="false">RANK(H191,$H$3:$H$304,0)+COUNTIF($H$3:H191,H191)-1</f>
        <v>256</v>
      </c>
    </row>
    <row r="192" customFormat="false" ht="15" hidden="false" customHeight="false" outlineLevel="0" collapsed="false">
      <c r="A192" s="0" t="s">
        <v>144</v>
      </c>
      <c r="B192" s="2" t="n">
        <f aca="false">ROUND(SUMIFS(Monthly_Sold!$H$2:$H$7864,Monthly_Sold!$F$2:$F$7864,$A192,Monthly_Sold!$C$2:$C$7864,B$2),4)</f>
        <v>130.92</v>
      </c>
      <c r="C192" s="2" t="n">
        <f aca="false">ROUND(SUMIFS(Monthly_Sold!$H$2:$H$7864,Monthly_Sold!$F$2:$F$7864,$A192,Monthly_Sold!$C$2:$C$7864,C$2),4)</f>
        <v>425.23</v>
      </c>
      <c r="D192" s="2" t="n">
        <f aca="false">ROUND(SUMIFS(Monthly_Sold!$H$2:$H$7864,Monthly_Sold!$F$2:$F$7864,$A192,Monthly_Sold!$C$2:$C$7864,D$2),4)</f>
        <v>428.57</v>
      </c>
      <c r="E192" s="2" t="n">
        <f aca="false">ROUND(SUMIFS(Monthly_Sold!$H$2:$H$7864,Monthly_Sold!$F$2:$F$7864,$A192,Monthly_Sold!$C$2:$C$7864,E$2),4)</f>
        <v>225.44</v>
      </c>
      <c r="F192" s="2" t="n">
        <f aca="false">ROUND(SUMIFS(Monthly_Sold!$H$2:$H$7864,Monthly_Sold!$F$2:$F$7864,$A192,Monthly_Sold!$C$2:$C$7864,F$2),4)</f>
        <v>129.88</v>
      </c>
      <c r="G192" s="2" t="n">
        <f aca="false">ROUND(SUMIFS(Monthly_Sold!$H$2:$H$7864,Monthly_Sold!$F$2:$F$7864,$A192,Monthly_Sold!$C$2:$C$7864,G$2),4)</f>
        <v>90.37</v>
      </c>
      <c r="H192" s="2" t="n">
        <f aca="false">ROUND(SUMIFS(Monthly_Sold!$H$2:$H$7864,Monthly_Sold!$F$2:$F$7864,$A192,Monthly_Sold!$C$2:$C$7864,H$2),4)</f>
        <v>87.9</v>
      </c>
      <c r="I192" s="2" t="n">
        <f aca="false">ROUND(SUM(B192:H192),4)</f>
        <v>1518.31</v>
      </c>
      <c r="J192" s="6" t="n">
        <f aca="false">RANK(I192,$I$3:$I$304,0)+COUNTIF($I$3:I192,I192)-1</f>
        <v>45</v>
      </c>
      <c r="K192" s="6" t="n">
        <f aca="false">RANK(B192,$B$3:$B$304,0)+COUNTIF($B$3:B192,B192)-1</f>
        <v>27</v>
      </c>
      <c r="L192" s="6" t="n">
        <f aca="false">RANK(C192,$C$3:$C$304,0)+COUNTIF($C$3:C192,C192)-1</f>
        <v>29</v>
      </c>
      <c r="M192" s="6" t="n">
        <f aca="false">RANK(D192,$D$3:$D$304,0)+COUNTIF($D$3:D192,D192)-1</f>
        <v>31</v>
      </c>
      <c r="N192" s="6" t="n">
        <f aca="false">RANK(E192,$E$3:$E$304,0)+COUNTIF($E$3:E192,E192)-1</f>
        <v>38</v>
      </c>
      <c r="O192" s="6" t="n">
        <f aca="false">RANK(F192,$F$3:$F$304,0)+COUNTIF($F$3:F192,F192)-1</f>
        <v>51</v>
      </c>
      <c r="P192" s="6" t="n">
        <f aca="false">RANK(G192,$G$3:$G$304,0)+COUNTIF($G$3:G192,G192)-1</f>
        <v>74</v>
      </c>
      <c r="Q192" s="6" t="n">
        <f aca="false">RANK(H192,$H$3:$H$304,0)+COUNTIF($H$3:H192,H192)-1</f>
        <v>87</v>
      </c>
    </row>
    <row r="193" customFormat="false" ht="15" hidden="false" customHeight="false" outlineLevel="0" collapsed="false">
      <c r="A193" s="0" t="s">
        <v>90</v>
      </c>
      <c r="B193" s="2" t="n">
        <f aca="false">ROUND(SUMIFS(Monthly_Sold!$H$2:$H$7864,Monthly_Sold!$F$2:$F$7864,$A193,Monthly_Sold!$C$2:$C$7864,B$2),4)</f>
        <v>363</v>
      </c>
      <c r="C193" s="2" t="n">
        <f aca="false">ROUND(SUMIFS(Monthly_Sold!$H$2:$H$7864,Monthly_Sold!$F$2:$F$7864,$A193,Monthly_Sold!$C$2:$C$7864,C$2),4)</f>
        <v>777.17</v>
      </c>
      <c r="D193" s="2" t="n">
        <f aca="false">ROUND(SUMIFS(Monthly_Sold!$H$2:$H$7864,Monthly_Sold!$F$2:$F$7864,$A193,Monthly_Sold!$C$2:$C$7864,D$2),4)</f>
        <v>1117.94</v>
      </c>
      <c r="E193" s="2" t="n">
        <f aca="false">ROUND(SUMIFS(Monthly_Sold!$H$2:$H$7864,Monthly_Sold!$F$2:$F$7864,$A193,Monthly_Sold!$C$2:$C$7864,E$2),4)</f>
        <v>627.13</v>
      </c>
      <c r="F193" s="2" t="n">
        <f aca="false">ROUND(SUMIFS(Monthly_Sold!$H$2:$H$7864,Monthly_Sold!$F$2:$F$7864,$A193,Monthly_Sold!$C$2:$C$7864,F$2),4)</f>
        <v>936.21</v>
      </c>
      <c r="G193" s="2" t="n">
        <f aca="false">ROUND(SUMIFS(Monthly_Sold!$H$2:$H$7864,Monthly_Sold!$F$2:$F$7864,$A193,Monthly_Sold!$C$2:$C$7864,G$2),4)</f>
        <v>103.4</v>
      </c>
      <c r="H193" s="2" t="n">
        <f aca="false">ROUND(SUMIFS(Monthly_Sold!$H$2:$H$7864,Monthly_Sold!$F$2:$F$7864,$A193,Monthly_Sold!$C$2:$C$7864,H$2),4)</f>
        <v>513.94</v>
      </c>
      <c r="I193" s="2" t="n">
        <f aca="false">ROUND(SUM(B193:H193),4)</f>
        <v>4438.79</v>
      </c>
      <c r="J193" s="6" t="n">
        <f aca="false">RANK(I193,$I$3:$I$304,0)+COUNTIF($I$3:I193,I193)-1</f>
        <v>28</v>
      </c>
      <c r="K193" s="6" t="n">
        <f aca="false">RANK(B193,$B$3:$B$304,0)+COUNTIF($B$3:B193,B193)-1</f>
        <v>11</v>
      </c>
      <c r="L193" s="6" t="n">
        <f aca="false">RANK(C193,$C$3:$C$304,0)+COUNTIF($C$3:C193,C193)-1</f>
        <v>24</v>
      </c>
      <c r="M193" s="6" t="n">
        <f aca="false">RANK(D193,$D$3:$D$304,0)+COUNTIF($D$3:D193,D193)-1</f>
        <v>19</v>
      </c>
      <c r="N193" s="6" t="n">
        <f aca="false">RANK(E193,$E$3:$E$304,0)+COUNTIF($E$3:E193,E193)-1</f>
        <v>26</v>
      </c>
      <c r="O193" s="6" t="n">
        <f aca="false">RANK(F193,$F$3:$F$304,0)+COUNTIF($F$3:F193,F193)-1</f>
        <v>21</v>
      </c>
      <c r="P193" s="6" t="n">
        <f aca="false">RANK(G193,$G$3:$G$304,0)+COUNTIF($G$3:G193,G193)-1</f>
        <v>67</v>
      </c>
      <c r="Q193" s="6" t="n">
        <f aca="false">RANK(H193,$H$3:$H$304,0)+COUNTIF($H$3:H193,H193)-1</f>
        <v>35</v>
      </c>
    </row>
    <row r="194" customFormat="false" ht="15" hidden="false" customHeight="false" outlineLevel="0" collapsed="false">
      <c r="A194" s="0" t="s">
        <v>275</v>
      </c>
      <c r="B194" s="2" t="n">
        <f aca="false">ROUND(SUMIFS(Monthly_Sold!$H$2:$H$7864,Monthly_Sold!$F$2:$F$7864,$A194,Monthly_Sold!$C$2:$C$7864,B$2),4)</f>
        <v>0</v>
      </c>
      <c r="C194" s="2" t="n">
        <f aca="false">ROUND(SUMIFS(Monthly_Sold!$H$2:$H$7864,Monthly_Sold!$F$2:$F$7864,$A194,Monthly_Sold!$C$2:$C$7864,C$2),4)</f>
        <v>0.96</v>
      </c>
      <c r="D194" s="2" t="n">
        <f aca="false">ROUND(SUMIFS(Monthly_Sold!$H$2:$H$7864,Monthly_Sold!$F$2:$F$7864,$A194,Monthly_Sold!$C$2:$C$7864,D$2),4)</f>
        <v>0.9</v>
      </c>
      <c r="E194" s="2" t="n">
        <f aca="false">ROUND(SUMIFS(Monthly_Sold!$H$2:$H$7864,Monthly_Sold!$F$2:$F$7864,$A194,Monthly_Sold!$C$2:$C$7864,E$2),4)</f>
        <v>0</v>
      </c>
      <c r="F194" s="2" t="n">
        <f aca="false">ROUND(SUMIFS(Monthly_Sold!$H$2:$H$7864,Monthly_Sold!$F$2:$F$7864,$A194,Monthly_Sold!$C$2:$C$7864,F$2),4)</f>
        <v>0</v>
      </c>
      <c r="G194" s="2" t="n">
        <f aca="false">ROUND(SUMIFS(Monthly_Sold!$H$2:$H$7864,Monthly_Sold!$F$2:$F$7864,$A194,Monthly_Sold!$C$2:$C$7864,G$2),4)</f>
        <v>0.3</v>
      </c>
      <c r="H194" s="2" t="n">
        <f aca="false">ROUND(SUMIFS(Monthly_Sold!$H$2:$H$7864,Monthly_Sold!$F$2:$F$7864,$A194,Monthly_Sold!$C$2:$C$7864,H$2),4)</f>
        <v>18.11</v>
      </c>
      <c r="I194" s="2" t="n">
        <f aca="false">ROUND(SUM(B194:H194),4)</f>
        <v>20.27</v>
      </c>
      <c r="J194" s="6" t="n">
        <f aca="false">RANK(I194,$I$3:$I$304,0)+COUNTIF($I$3:I194,I194)-1</f>
        <v>187</v>
      </c>
      <c r="K194" s="6" t="n">
        <f aca="false">RANK(B194,$B$3:$B$304,0)+COUNTIF($B$3:B194,B194)-1</f>
        <v>216</v>
      </c>
      <c r="L194" s="6" t="n">
        <f aca="false">RANK(C194,$C$3:$C$304,0)+COUNTIF($C$3:C194,C194)-1</f>
        <v>82</v>
      </c>
      <c r="M194" s="6" t="n">
        <f aca="false">RANK(D194,$D$3:$D$304,0)+COUNTIF($D$3:D194,D194)-1</f>
        <v>92</v>
      </c>
      <c r="N194" s="6" t="n">
        <f aca="false">RANK(E194,$E$3:$E$304,0)+COUNTIF($E$3:E194,E194)-1</f>
        <v>233</v>
      </c>
      <c r="O194" s="6" t="n">
        <f aca="false">RANK(F194,$F$3:$F$304,0)+COUNTIF($F$3:F194,F194)-1</f>
        <v>241</v>
      </c>
      <c r="P194" s="6" t="n">
        <f aca="false">RANK(G194,$G$3:$G$304,0)+COUNTIF($G$3:G194,G194)-1</f>
        <v>174</v>
      </c>
      <c r="Q194" s="6" t="n">
        <f aca="false">RANK(H194,$H$3:$H$304,0)+COUNTIF($H$3:H194,H194)-1</f>
        <v>124</v>
      </c>
    </row>
    <row r="195" customFormat="false" ht="15" hidden="false" customHeight="false" outlineLevel="0" collapsed="false">
      <c r="A195" s="0" t="s">
        <v>121</v>
      </c>
      <c r="B195" s="2" t="n">
        <f aca="false">ROUND(SUMIFS(Monthly_Sold!$H$2:$H$7864,Monthly_Sold!$F$2:$F$7864,$A195,Monthly_Sold!$C$2:$C$7864,B$2),4)</f>
        <v>0</v>
      </c>
      <c r="C195" s="2" t="n">
        <f aca="false">ROUND(SUMIFS(Monthly_Sold!$H$2:$H$7864,Monthly_Sold!$F$2:$F$7864,$A195,Monthly_Sold!$C$2:$C$7864,C$2),4)</f>
        <v>226.13</v>
      </c>
      <c r="D195" s="2" t="n">
        <f aca="false">ROUND(SUMIFS(Monthly_Sold!$H$2:$H$7864,Monthly_Sold!$F$2:$F$7864,$A195,Monthly_Sold!$C$2:$C$7864,D$2),4)</f>
        <v>117.51</v>
      </c>
      <c r="E195" s="2" t="n">
        <f aca="false">ROUND(SUMIFS(Monthly_Sold!$H$2:$H$7864,Monthly_Sold!$F$2:$F$7864,$A195,Monthly_Sold!$C$2:$C$7864,E$2),4)</f>
        <v>49.74</v>
      </c>
      <c r="F195" s="2" t="n">
        <f aca="false">ROUND(SUMIFS(Monthly_Sold!$H$2:$H$7864,Monthly_Sold!$F$2:$F$7864,$A195,Monthly_Sold!$C$2:$C$7864,F$2),4)</f>
        <v>114.08</v>
      </c>
      <c r="G195" s="2" t="n">
        <f aca="false">ROUND(SUMIFS(Monthly_Sold!$H$2:$H$7864,Monthly_Sold!$F$2:$F$7864,$A195,Monthly_Sold!$C$2:$C$7864,G$2),4)</f>
        <v>90.27</v>
      </c>
      <c r="H195" s="2" t="n">
        <f aca="false">ROUND(SUMIFS(Monthly_Sold!$H$2:$H$7864,Monthly_Sold!$F$2:$F$7864,$A195,Monthly_Sold!$C$2:$C$7864,H$2),4)</f>
        <v>6.57</v>
      </c>
      <c r="I195" s="2" t="n">
        <f aca="false">ROUND(SUM(B195:H195),4)</f>
        <v>604.3</v>
      </c>
      <c r="J195" s="6" t="n">
        <f aca="false">RANK(I195,$I$3:$I$304,0)+COUNTIF($I$3:I195,I195)-1</f>
        <v>77</v>
      </c>
      <c r="K195" s="6" t="n">
        <f aca="false">RANK(B195,$B$3:$B$304,0)+COUNTIF($B$3:B195,B195)-1</f>
        <v>217</v>
      </c>
      <c r="L195" s="6" t="n">
        <f aca="false">RANK(C195,$C$3:$C$304,0)+COUNTIF($C$3:C195,C195)-1</f>
        <v>52</v>
      </c>
      <c r="M195" s="6" t="n">
        <f aca="false">RANK(D195,$D$3:$D$304,0)+COUNTIF($D$3:D195,D195)-1</f>
        <v>57</v>
      </c>
      <c r="N195" s="6" t="n">
        <f aca="false">RANK(E195,$E$3:$E$304,0)+COUNTIF($E$3:E195,E195)-1</f>
        <v>65</v>
      </c>
      <c r="O195" s="6" t="n">
        <f aca="false">RANK(F195,$F$3:$F$304,0)+COUNTIF($F$3:F195,F195)-1</f>
        <v>54</v>
      </c>
      <c r="P195" s="6" t="n">
        <f aca="false">RANK(G195,$G$3:$G$304,0)+COUNTIF($G$3:G195,G195)-1</f>
        <v>75</v>
      </c>
      <c r="Q195" s="6" t="n">
        <f aca="false">RANK(H195,$H$3:$H$304,0)+COUNTIF($H$3:H195,H195)-1</f>
        <v>144</v>
      </c>
    </row>
    <row r="196" customFormat="false" ht="15" hidden="false" customHeight="false" outlineLevel="0" collapsed="false">
      <c r="A196" s="0" t="s">
        <v>193</v>
      </c>
      <c r="B196" s="2" t="n">
        <f aca="false">ROUND(SUMIFS(Monthly_Sold!$H$2:$H$7864,Monthly_Sold!$F$2:$F$7864,$A196,Monthly_Sold!$C$2:$C$7864,B$2),4)</f>
        <v>21.79</v>
      </c>
      <c r="C196" s="2" t="n">
        <f aca="false">ROUND(SUMIFS(Monthly_Sold!$H$2:$H$7864,Monthly_Sold!$F$2:$F$7864,$A196,Monthly_Sold!$C$2:$C$7864,C$2),4)</f>
        <v>49.54</v>
      </c>
      <c r="D196" s="2" t="n">
        <f aca="false">ROUND(SUMIFS(Monthly_Sold!$H$2:$H$7864,Monthly_Sold!$F$2:$F$7864,$A196,Monthly_Sold!$C$2:$C$7864,D$2),4)</f>
        <v>63.1</v>
      </c>
      <c r="E196" s="2" t="n">
        <f aca="false">ROUND(SUMIFS(Monthly_Sold!$H$2:$H$7864,Monthly_Sold!$F$2:$F$7864,$A196,Monthly_Sold!$C$2:$C$7864,E$2),4)</f>
        <v>159.37</v>
      </c>
      <c r="F196" s="2" t="n">
        <f aca="false">ROUND(SUMIFS(Monthly_Sold!$H$2:$H$7864,Monthly_Sold!$F$2:$F$7864,$A196,Monthly_Sold!$C$2:$C$7864,F$2),4)</f>
        <v>82.19</v>
      </c>
      <c r="G196" s="2" t="n">
        <f aca="false">ROUND(SUMIFS(Monthly_Sold!$H$2:$H$7864,Monthly_Sold!$F$2:$F$7864,$A196,Monthly_Sold!$C$2:$C$7864,G$2),4)</f>
        <v>115.23</v>
      </c>
      <c r="H196" s="2" t="n">
        <f aca="false">ROUND(SUMIFS(Monthly_Sold!$H$2:$H$7864,Monthly_Sold!$F$2:$F$7864,$A196,Monthly_Sold!$C$2:$C$7864,H$2),4)</f>
        <v>208.04</v>
      </c>
      <c r="I196" s="2" t="n">
        <f aca="false">ROUND(SUM(B196:H196),4)</f>
        <v>699.26</v>
      </c>
      <c r="J196" s="6" t="n">
        <f aca="false">RANK(I196,$I$3:$I$304,0)+COUNTIF($I$3:I196,I196)-1</f>
        <v>67</v>
      </c>
      <c r="K196" s="6" t="n">
        <f aca="false">RANK(B196,$B$3:$B$304,0)+COUNTIF($B$3:B196,B196)-1</f>
        <v>50</v>
      </c>
      <c r="L196" s="6" t="n">
        <f aca="false">RANK(C196,$C$3:$C$304,0)+COUNTIF($C$3:C196,C196)-1</f>
        <v>66</v>
      </c>
      <c r="M196" s="6" t="n">
        <f aca="false">RANK(D196,$D$3:$D$304,0)+COUNTIF($D$3:D196,D196)-1</f>
        <v>61</v>
      </c>
      <c r="N196" s="6" t="n">
        <f aca="false">RANK(E196,$E$3:$E$304,0)+COUNTIF($E$3:E196,E196)-1</f>
        <v>47</v>
      </c>
      <c r="O196" s="6" t="n">
        <f aca="false">RANK(F196,$F$3:$F$304,0)+COUNTIF($F$3:F196,F196)-1</f>
        <v>61</v>
      </c>
      <c r="P196" s="6" t="n">
        <f aca="false">RANK(G196,$G$3:$G$304,0)+COUNTIF($G$3:G196,G196)-1</f>
        <v>64</v>
      </c>
      <c r="Q196" s="6" t="n">
        <f aca="false">RANK(H196,$H$3:$H$304,0)+COUNTIF($H$3:H196,H196)-1</f>
        <v>61</v>
      </c>
    </row>
    <row r="197" customFormat="false" ht="15" hidden="false" customHeight="false" outlineLevel="0" collapsed="false">
      <c r="A197" s="0" t="s">
        <v>545</v>
      </c>
      <c r="B197" s="2" t="n">
        <f aca="false">ROUND(SUMIFS(Monthly_Sold!$H$2:$H$7864,Monthly_Sold!$F$2:$F$7864,$A197,Monthly_Sold!$C$2:$C$7864,B$2),4)</f>
        <v>0</v>
      </c>
      <c r="C197" s="2" t="n">
        <f aca="false">ROUND(SUMIFS(Monthly_Sold!$H$2:$H$7864,Monthly_Sold!$F$2:$F$7864,$A197,Monthly_Sold!$C$2:$C$7864,C$2),4)</f>
        <v>0</v>
      </c>
      <c r="D197" s="2" t="n">
        <f aca="false">ROUND(SUMIFS(Monthly_Sold!$H$2:$H$7864,Monthly_Sold!$F$2:$F$7864,$A197,Monthly_Sold!$C$2:$C$7864,D$2),4)</f>
        <v>0</v>
      </c>
      <c r="E197" s="2" t="n">
        <f aca="false">ROUND(SUMIFS(Monthly_Sold!$H$2:$H$7864,Monthly_Sold!$F$2:$F$7864,$A197,Monthly_Sold!$C$2:$C$7864,E$2),4)</f>
        <v>0</v>
      </c>
      <c r="F197" s="2" t="n">
        <f aca="false">ROUND(SUMIFS(Monthly_Sold!$H$2:$H$7864,Monthly_Sold!$F$2:$F$7864,$A197,Monthly_Sold!$C$2:$C$7864,F$2),4)</f>
        <v>1.83</v>
      </c>
      <c r="G197" s="2" t="n">
        <f aca="false">ROUND(SUMIFS(Monthly_Sold!$H$2:$H$7864,Monthly_Sold!$F$2:$F$7864,$A197,Monthly_Sold!$C$2:$C$7864,G$2),4)</f>
        <v>2.45</v>
      </c>
      <c r="H197" s="2" t="n">
        <f aca="false">ROUND(SUMIFS(Monthly_Sold!$H$2:$H$7864,Monthly_Sold!$F$2:$F$7864,$A197,Monthly_Sold!$C$2:$C$7864,H$2),4)</f>
        <v>0</v>
      </c>
      <c r="I197" s="2" t="n">
        <f aca="false">ROUND(SUM(B197:H197),4)</f>
        <v>4.28</v>
      </c>
      <c r="J197" s="6" t="n">
        <f aca="false">RANK(I197,$I$3:$I$304,0)+COUNTIF($I$3:I197,I197)-1</f>
        <v>231</v>
      </c>
      <c r="K197" s="6" t="n">
        <f aca="false">RANK(B197,$B$3:$B$304,0)+COUNTIF($B$3:B197,B197)-1</f>
        <v>218</v>
      </c>
      <c r="L197" s="6" t="n">
        <f aca="false">RANK(C197,$C$3:$C$304,0)+COUNTIF($C$3:C197,C197)-1</f>
        <v>226</v>
      </c>
      <c r="M197" s="6" t="n">
        <f aca="false">RANK(D197,$D$3:$D$304,0)+COUNTIF($D$3:D197,D197)-1</f>
        <v>232</v>
      </c>
      <c r="N197" s="6" t="n">
        <f aca="false">RANK(E197,$E$3:$E$304,0)+COUNTIF($E$3:E197,E197)-1</f>
        <v>234</v>
      </c>
      <c r="O197" s="6" t="n">
        <f aca="false">RANK(F197,$F$3:$F$304,0)+COUNTIF($F$3:F197,F197)-1</f>
        <v>104</v>
      </c>
      <c r="P197" s="6" t="n">
        <f aca="false">RANK(G197,$G$3:$G$304,0)+COUNTIF($G$3:G197,G197)-1</f>
        <v>158</v>
      </c>
      <c r="Q197" s="6" t="n">
        <f aca="false">RANK(H197,$H$3:$H$304,0)+COUNTIF($H$3:H197,H197)-1</f>
        <v>257</v>
      </c>
    </row>
    <row r="198" customFormat="false" ht="15" hidden="false" customHeight="false" outlineLevel="0" collapsed="false">
      <c r="A198" s="0" t="s">
        <v>253</v>
      </c>
      <c r="B198" s="2" t="n">
        <f aca="false">ROUND(SUMIFS(Monthly_Sold!$H$2:$H$7864,Monthly_Sold!$F$2:$F$7864,$A198,Monthly_Sold!$C$2:$C$7864,B$2),4)</f>
        <v>0</v>
      </c>
      <c r="C198" s="2" t="n">
        <f aca="false">ROUND(SUMIFS(Monthly_Sold!$H$2:$H$7864,Monthly_Sold!$F$2:$F$7864,$A198,Monthly_Sold!$C$2:$C$7864,C$2),4)</f>
        <v>12.45</v>
      </c>
      <c r="D198" s="2" t="n">
        <f aca="false">ROUND(SUMIFS(Monthly_Sold!$H$2:$H$7864,Monthly_Sold!$F$2:$F$7864,$A198,Monthly_Sold!$C$2:$C$7864,D$2),4)</f>
        <v>21.55</v>
      </c>
      <c r="E198" s="2" t="n">
        <f aca="false">ROUND(SUMIFS(Monthly_Sold!$H$2:$H$7864,Monthly_Sold!$F$2:$F$7864,$A198,Monthly_Sold!$C$2:$C$7864,E$2),4)</f>
        <v>62.41</v>
      </c>
      <c r="F198" s="2" t="n">
        <f aca="false">ROUND(SUMIFS(Monthly_Sold!$H$2:$H$7864,Monthly_Sold!$F$2:$F$7864,$A198,Monthly_Sold!$C$2:$C$7864,F$2),4)</f>
        <v>42.69</v>
      </c>
      <c r="G198" s="2" t="n">
        <f aca="false">ROUND(SUMIFS(Monthly_Sold!$H$2:$H$7864,Monthly_Sold!$F$2:$F$7864,$A198,Monthly_Sold!$C$2:$C$7864,G$2),4)</f>
        <v>45.67</v>
      </c>
      <c r="H198" s="2" t="n">
        <f aca="false">ROUND(SUMIFS(Monthly_Sold!$H$2:$H$7864,Monthly_Sold!$F$2:$F$7864,$A198,Monthly_Sold!$C$2:$C$7864,H$2),4)</f>
        <v>49.83</v>
      </c>
      <c r="I198" s="2" t="n">
        <f aca="false">ROUND(SUM(B198:H198),4)</f>
        <v>234.6</v>
      </c>
      <c r="J198" s="6" t="n">
        <f aca="false">RANK(I198,$I$3:$I$304,0)+COUNTIF($I$3:I198,I198)-1</f>
        <v>98</v>
      </c>
      <c r="K198" s="6" t="n">
        <f aca="false">RANK(B198,$B$3:$B$304,0)+COUNTIF($B$3:B198,B198)-1</f>
        <v>219</v>
      </c>
      <c r="L198" s="6" t="n">
        <f aca="false">RANK(C198,$C$3:$C$304,0)+COUNTIF($C$3:C198,C198)-1</f>
        <v>73</v>
      </c>
      <c r="M198" s="6" t="n">
        <f aca="false">RANK(D198,$D$3:$D$304,0)+COUNTIF($D$3:D198,D198)-1</f>
        <v>70</v>
      </c>
      <c r="N198" s="6" t="n">
        <f aca="false">RANK(E198,$E$3:$E$304,0)+COUNTIF($E$3:E198,E198)-1</f>
        <v>59</v>
      </c>
      <c r="O198" s="6" t="n">
        <f aca="false">RANK(F198,$F$3:$F$304,0)+COUNTIF($F$3:F198,F198)-1</f>
        <v>77</v>
      </c>
      <c r="P198" s="6" t="n">
        <f aca="false">RANK(G198,$G$3:$G$304,0)+COUNTIF($G$3:G198,G198)-1</f>
        <v>94</v>
      </c>
      <c r="Q198" s="6" t="n">
        <f aca="false">RANK(H198,$H$3:$H$304,0)+COUNTIF($H$3:H198,H198)-1</f>
        <v>103</v>
      </c>
    </row>
    <row r="199" customFormat="false" ht="15" hidden="false" customHeight="false" outlineLevel="0" collapsed="false">
      <c r="A199" s="0" t="s">
        <v>595</v>
      </c>
      <c r="B199" s="2" t="n">
        <f aca="false">ROUND(SUMIFS(Monthly_Sold!$H$2:$H$7864,Monthly_Sold!$F$2:$F$7864,$A199,Monthly_Sold!$C$2:$C$7864,B$2),4)</f>
        <v>0</v>
      </c>
      <c r="C199" s="2" t="n">
        <f aca="false">ROUND(SUMIFS(Monthly_Sold!$H$2:$H$7864,Monthly_Sold!$F$2:$F$7864,$A199,Monthly_Sold!$C$2:$C$7864,C$2),4)</f>
        <v>0</v>
      </c>
      <c r="D199" s="2" t="n">
        <f aca="false">ROUND(SUMIFS(Monthly_Sold!$H$2:$H$7864,Monthly_Sold!$F$2:$F$7864,$A199,Monthly_Sold!$C$2:$C$7864,D$2),4)</f>
        <v>0</v>
      </c>
      <c r="E199" s="2" t="n">
        <f aca="false">ROUND(SUMIFS(Monthly_Sold!$H$2:$H$7864,Monthly_Sold!$F$2:$F$7864,$A199,Monthly_Sold!$C$2:$C$7864,E$2),4)</f>
        <v>0</v>
      </c>
      <c r="F199" s="2" t="n">
        <f aca="false">ROUND(SUMIFS(Monthly_Sold!$H$2:$H$7864,Monthly_Sold!$F$2:$F$7864,$A199,Monthly_Sold!$C$2:$C$7864,F$2),4)</f>
        <v>0</v>
      </c>
      <c r="G199" s="2" t="n">
        <f aca="false">ROUND(SUMIFS(Monthly_Sold!$H$2:$H$7864,Monthly_Sold!$F$2:$F$7864,$A199,Monthly_Sold!$C$2:$C$7864,G$2),4)</f>
        <v>0.26</v>
      </c>
      <c r="H199" s="2" t="n">
        <f aca="false">ROUND(SUMIFS(Monthly_Sold!$H$2:$H$7864,Monthly_Sold!$F$2:$F$7864,$A199,Monthly_Sold!$C$2:$C$7864,H$2),4)</f>
        <v>0.194</v>
      </c>
      <c r="I199" s="2" t="n">
        <f aca="false">ROUND(SUM(B199:H199),4)</f>
        <v>0.454</v>
      </c>
      <c r="J199" s="6" t="n">
        <f aca="false">RANK(I199,$I$3:$I$304,0)+COUNTIF($I$3:I199,I199)-1</f>
        <v>272</v>
      </c>
      <c r="K199" s="6" t="n">
        <f aca="false">RANK(B199,$B$3:$B$304,0)+COUNTIF($B$3:B199,B199)-1</f>
        <v>220</v>
      </c>
      <c r="L199" s="6" t="n">
        <f aca="false">RANK(C199,$C$3:$C$304,0)+COUNTIF($C$3:C199,C199)-1</f>
        <v>227</v>
      </c>
      <c r="M199" s="6" t="n">
        <f aca="false">RANK(D199,$D$3:$D$304,0)+COUNTIF($D$3:D199,D199)-1</f>
        <v>233</v>
      </c>
      <c r="N199" s="6" t="n">
        <f aca="false">RANK(E199,$E$3:$E$304,0)+COUNTIF($E$3:E199,E199)-1</f>
        <v>235</v>
      </c>
      <c r="O199" s="6" t="n">
        <f aca="false">RANK(F199,$F$3:$F$304,0)+COUNTIF($F$3:F199,F199)-1</f>
        <v>242</v>
      </c>
      <c r="P199" s="6" t="n">
        <f aca="false">RANK(G199,$G$3:$G$304,0)+COUNTIF($G$3:G199,G199)-1</f>
        <v>177</v>
      </c>
      <c r="Q199" s="6" t="n">
        <f aca="false">RANK(H199,$H$3:$H$304,0)+COUNTIF($H$3:H199,H199)-1</f>
        <v>179</v>
      </c>
    </row>
    <row r="200" customFormat="false" ht="15" hidden="false" customHeight="false" outlineLevel="0" collapsed="false">
      <c r="A200" s="0" t="s">
        <v>602</v>
      </c>
      <c r="B200" s="2" t="n">
        <f aca="false">ROUND(SUMIFS(Monthly_Sold!$H$2:$H$7864,Monthly_Sold!$F$2:$F$7864,$A200,Monthly_Sold!$C$2:$C$7864,B$2),4)</f>
        <v>0</v>
      </c>
      <c r="C200" s="2" t="n">
        <f aca="false">ROUND(SUMIFS(Monthly_Sold!$H$2:$H$7864,Monthly_Sold!$F$2:$F$7864,$A200,Monthly_Sold!$C$2:$C$7864,C$2),4)</f>
        <v>0</v>
      </c>
      <c r="D200" s="2" t="n">
        <f aca="false">ROUND(SUMIFS(Monthly_Sold!$H$2:$H$7864,Monthly_Sold!$F$2:$F$7864,$A200,Monthly_Sold!$C$2:$C$7864,D$2),4)</f>
        <v>0</v>
      </c>
      <c r="E200" s="2" t="n">
        <f aca="false">ROUND(SUMIFS(Monthly_Sold!$H$2:$H$7864,Monthly_Sold!$F$2:$F$7864,$A200,Monthly_Sold!$C$2:$C$7864,E$2),4)</f>
        <v>0</v>
      </c>
      <c r="F200" s="2" t="n">
        <f aca="false">ROUND(SUMIFS(Monthly_Sold!$H$2:$H$7864,Monthly_Sold!$F$2:$F$7864,$A200,Monthly_Sold!$C$2:$C$7864,F$2),4)</f>
        <v>0.04</v>
      </c>
      <c r="G200" s="2" t="n">
        <f aca="false">ROUND(SUMIFS(Monthly_Sold!$H$2:$H$7864,Monthly_Sold!$F$2:$F$7864,$A200,Monthly_Sold!$C$2:$C$7864,G$2),4)</f>
        <v>0.2</v>
      </c>
      <c r="H200" s="2" t="n">
        <f aca="false">ROUND(SUMIFS(Monthly_Sold!$H$2:$H$7864,Monthly_Sold!$F$2:$F$7864,$A200,Monthly_Sold!$C$2:$C$7864,H$2),4)</f>
        <v>0</v>
      </c>
      <c r="I200" s="2" t="n">
        <f aca="false">ROUND(SUM(B200:H200),4)</f>
        <v>0.24</v>
      </c>
      <c r="J200" s="6" t="n">
        <f aca="false">RANK(I200,$I$3:$I$304,0)+COUNTIF($I$3:I200,I200)-1</f>
        <v>279</v>
      </c>
      <c r="K200" s="6" t="n">
        <f aca="false">RANK(B200,$B$3:$B$304,0)+COUNTIF($B$3:B200,B200)-1</f>
        <v>221</v>
      </c>
      <c r="L200" s="6" t="n">
        <f aca="false">RANK(C200,$C$3:$C$304,0)+COUNTIF($C$3:C200,C200)-1</f>
        <v>228</v>
      </c>
      <c r="M200" s="6" t="n">
        <f aca="false">RANK(D200,$D$3:$D$304,0)+COUNTIF($D$3:D200,D200)-1</f>
        <v>234</v>
      </c>
      <c r="N200" s="6" t="n">
        <f aca="false">RANK(E200,$E$3:$E$304,0)+COUNTIF($E$3:E200,E200)-1</f>
        <v>236</v>
      </c>
      <c r="O200" s="6" t="n">
        <f aca="false">RANK(F200,$F$3:$F$304,0)+COUNTIF($F$3:F200,F200)-1</f>
        <v>112</v>
      </c>
      <c r="P200" s="6" t="n">
        <f aca="false">RANK(G200,$G$3:$G$304,0)+COUNTIF($G$3:G200,G200)-1</f>
        <v>179</v>
      </c>
      <c r="Q200" s="6" t="n">
        <f aca="false">RANK(H200,$H$3:$H$304,0)+COUNTIF($H$3:H200,H200)-1</f>
        <v>258</v>
      </c>
    </row>
    <row r="201" customFormat="false" ht="15" hidden="false" customHeight="false" outlineLevel="0" collapsed="false">
      <c r="A201" s="0" t="s">
        <v>140</v>
      </c>
      <c r="B201" s="2" t="n">
        <f aca="false">ROUND(SUMIFS(Monthly_Sold!$H$2:$H$7864,Monthly_Sold!$F$2:$F$7864,$A201,Monthly_Sold!$C$2:$C$7864,B$2),4)</f>
        <v>0</v>
      </c>
      <c r="C201" s="2" t="n">
        <f aca="false">ROUND(SUMIFS(Monthly_Sold!$H$2:$H$7864,Monthly_Sold!$F$2:$F$7864,$A201,Monthly_Sold!$C$2:$C$7864,C$2),4)</f>
        <v>387.5</v>
      </c>
      <c r="D201" s="2" t="n">
        <f aca="false">ROUND(SUMIFS(Monthly_Sold!$H$2:$H$7864,Monthly_Sold!$F$2:$F$7864,$A201,Monthly_Sold!$C$2:$C$7864,D$2),4)</f>
        <v>459.01</v>
      </c>
      <c r="E201" s="2" t="n">
        <f aca="false">ROUND(SUMIFS(Monthly_Sold!$H$2:$H$7864,Monthly_Sold!$F$2:$F$7864,$A201,Monthly_Sold!$C$2:$C$7864,E$2),4)</f>
        <v>491.71</v>
      </c>
      <c r="F201" s="2" t="n">
        <f aca="false">ROUND(SUMIFS(Monthly_Sold!$H$2:$H$7864,Monthly_Sold!$F$2:$F$7864,$A201,Monthly_Sold!$C$2:$C$7864,F$2),4)</f>
        <v>100.97</v>
      </c>
      <c r="G201" s="2" t="n">
        <f aca="false">ROUND(SUMIFS(Monthly_Sold!$H$2:$H$7864,Monthly_Sold!$F$2:$F$7864,$A201,Monthly_Sold!$C$2:$C$7864,G$2),4)</f>
        <v>95.35</v>
      </c>
      <c r="H201" s="2" t="n">
        <f aca="false">ROUND(SUMIFS(Monthly_Sold!$H$2:$H$7864,Monthly_Sold!$F$2:$F$7864,$A201,Monthly_Sold!$C$2:$C$7864,H$2),4)</f>
        <v>108.59</v>
      </c>
      <c r="I201" s="2" t="n">
        <f aca="false">ROUND(SUM(B201:H201),4)</f>
        <v>1643.13</v>
      </c>
      <c r="J201" s="6" t="n">
        <f aca="false">RANK(I201,$I$3:$I$304,0)+COUNTIF($I$3:I201,I201)-1</f>
        <v>41</v>
      </c>
      <c r="K201" s="6" t="n">
        <f aca="false">RANK(B201,$B$3:$B$304,0)+COUNTIF($B$3:B201,B201)-1</f>
        <v>222</v>
      </c>
      <c r="L201" s="6" t="n">
        <f aca="false">RANK(C201,$C$3:$C$304,0)+COUNTIF($C$3:C201,C201)-1</f>
        <v>34</v>
      </c>
      <c r="M201" s="6" t="n">
        <f aca="false">RANK(D201,$D$3:$D$304,0)+COUNTIF($D$3:D201,D201)-1</f>
        <v>29</v>
      </c>
      <c r="N201" s="6" t="n">
        <f aca="false">RANK(E201,$E$3:$E$304,0)+COUNTIF($E$3:E201,E201)-1</f>
        <v>28</v>
      </c>
      <c r="O201" s="6" t="n">
        <f aca="false">RANK(F201,$F$3:$F$304,0)+COUNTIF($F$3:F201,F201)-1</f>
        <v>57</v>
      </c>
      <c r="P201" s="6" t="n">
        <f aca="false">RANK(G201,$G$3:$G$304,0)+COUNTIF($G$3:G201,G201)-1</f>
        <v>69</v>
      </c>
      <c r="Q201" s="6" t="n">
        <f aca="false">RANK(H201,$H$3:$H$304,0)+COUNTIF($H$3:H201,H201)-1</f>
        <v>77</v>
      </c>
    </row>
    <row r="202" customFormat="false" ht="15" hidden="false" customHeight="false" outlineLevel="0" collapsed="false">
      <c r="A202" s="0" t="s">
        <v>75</v>
      </c>
      <c r="B202" s="2" t="n">
        <f aca="false">ROUND(SUMIFS(Monthly_Sold!$H$2:$H$7864,Monthly_Sold!$F$2:$F$7864,$A202,Monthly_Sold!$C$2:$C$7864,B$2),4)</f>
        <v>0</v>
      </c>
      <c r="C202" s="2" t="n">
        <f aca="false">ROUND(SUMIFS(Monthly_Sold!$H$2:$H$7864,Monthly_Sold!$F$2:$F$7864,$A202,Monthly_Sold!$C$2:$C$7864,C$2),4)</f>
        <v>0</v>
      </c>
      <c r="D202" s="2" t="n">
        <f aca="false">ROUND(SUMIFS(Monthly_Sold!$H$2:$H$7864,Monthly_Sold!$F$2:$F$7864,$A202,Monthly_Sold!$C$2:$C$7864,D$2),4)</f>
        <v>32.04</v>
      </c>
      <c r="E202" s="2" t="n">
        <f aca="false">ROUND(SUMIFS(Monthly_Sold!$H$2:$H$7864,Monthly_Sold!$F$2:$F$7864,$A202,Monthly_Sold!$C$2:$C$7864,E$2),4)</f>
        <v>1357.76</v>
      </c>
      <c r="F202" s="2" t="n">
        <f aca="false">ROUND(SUMIFS(Monthly_Sold!$H$2:$H$7864,Monthly_Sold!$F$2:$F$7864,$A202,Monthly_Sold!$C$2:$C$7864,F$2),4)</f>
        <v>1525.11</v>
      </c>
      <c r="G202" s="2" t="n">
        <f aca="false">ROUND(SUMIFS(Monthly_Sold!$H$2:$H$7864,Monthly_Sold!$F$2:$F$7864,$A202,Monthly_Sold!$C$2:$C$7864,G$2),4)</f>
        <v>1177.77</v>
      </c>
      <c r="H202" s="2" t="n">
        <f aca="false">ROUND(SUMIFS(Monthly_Sold!$H$2:$H$7864,Monthly_Sold!$F$2:$F$7864,$A202,Monthly_Sold!$C$2:$C$7864,H$2),4)</f>
        <v>653.94</v>
      </c>
      <c r="I202" s="2" t="n">
        <f aca="false">ROUND(SUM(B202:H202),4)</f>
        <v>4746.62</v>
      </c>
      <c r="J202" s="6" t="n">
        <f aca="false">RANK(I202,$I$3:$I$304,0)+COUNTIF($I$3:I202,I202)-1</f>
        <v>27</v>
      </c>
      <c r="K202" s="6" t="n">
        <f aca="false">RANK(B202,$B$3:$B$304,0)+COUNTIF($B$3:B202,B202)-1</f>
        <v>223</v>
      </c>
      <c r="L202" s="6" t="n">
        <f aca="false">RANK(C202,$C$3:$C$304,0)+COUNTIF($C$3:C202,C202)-1</f>
        <v>229</v>
      </c>
      <c r="M202" s="6" t="n">
        <f aca="false">RANK(D202,$D$3:$D$304,0)+COUNTIF($D$3:D202,D202)-1</f>
        <v>64</v>
      </c>
      <c r="N202" s="6" t="n">
        <f aca="false">RANK(E202,$E$3:$E$304,0)+COUNTIF($E$3:E202,E202)-1</f>
        <v>12</v>
      </c>
      <c r="O202" s="6" t="n">
        <f aca="false">RANK(F202,$F$3:$F$304,0)+COUNTIF($F$3:F202,F202)-1</f>
        <v>11</v>
      </c>
      <c r="P202" s="6" t="n">
        <f aca="false">RANK(G202,$G$3:$G$304,0)+COUNTIF($G$3:G202,G202)-1</f>
        <v>20</v>
      </c>
      <c r="Q202" s="6" t="n">
        <f aca="false">RANK(H202,$H$3:$H$304,0)+COUNTIF($H$3:H202,H202)-1</f>
        <v>30</v>
      </c>
    </row>
    <row r="203" customFormat="false" ht="15" hidden="false" customHeight="false" outlineLevel="0" collapsed="false">
      <c r="A203" s="0" t="s">
        <v>575</v>
      </c>
      <c r="B203" s="2" t="n">
        <f aca="false">ROUND(SUMIFS(Monthly_Sold!$H$2:$H$7864,Monthly_Sold!$F$2:$F$7864,$A203,Monthly_Sold!$C$2:$C$7864,B$2),4)</f>
        <v>0</v>
      </c>
      <c r="C203" s="2" t="n">
        <f aca="false">ROUND(SUMIFS(Monthly_Sold!$H$2:$H$7864,Monthly_Sold!$F$2:$F$7864,$A203,Monthly_Sold!$C$2:$C$7864,C$2),4)</f>
        <v>0</v>
      </c>
      <c r="D203" s="2" t="n">
        <f aca="false">ROUND(SUMIFS(Monthly_Sold!$H$2:$H$7864,Monthly_Sold!$F$2:$F$7864,$A203,Monthly_Sold!$C$2:$C$7864,D$2),4)</f>
        <v>0</v>
      </c>
      <c r="E203" s="2" t="n">
        <f aca="false">ROUND(SUMIFS(Monthly_Sold!$H$2:$H$7864,Monthly_Sold!$F$2:$F$7864,$A203,Monthly_Sold!$C$2:$C$7864,E$2),4)</f>
        <v>0</v>
      </c>
      <c r="F203" s="2" t="n">
        <f aca="false">ROUND(SUMIFS(Monthly_Sold!$H$2:$H$7864,Monthly_Sold!$F$2:$F$7864,$A203,Monthly_Sold!$C$2:$C$7864,F$2),4)</f>
        <v>0.06</v>
      </c>
      <c r="G203" s="2" t="n">
        <f aca="false">ROUND(SUMIFS(Monthly_Sold!$H$2:$H$7864,Monthly_Sold!$F$2:$F$7864,$A203,Monthly_Sold!$C$2:$C$7864,G$2),4)</f>
        <v>1.29</v>
      </c>
      <c r="H203" s="2" t="n">
        <f aca="false">ROUND(SUMIFS(Monthly_Sold!$H$2:$H$7864,Monthly_Sold!$F$2:$F$7864,$A203,Monthly_Sold!$C$2:$C$7864,H$2),4)</f>
        <v>0</v>
      </c>
      <c r="I203" s="2" t="n">
        <f aca="false">ROUND(SUM(B203:H203),4)</f>
        <v>1.35</v>
      </c>
      <c r="J203" s="6" t="n">
        <f aca="false">RANK(I203,$I$3:$I$304,0)+COUNTIF($I$3:I203,I203)-1</f>
        <v>254</v>
      </c>
      <c r="K203" s="6" t="n">
        <f aca="false">RANK(B203,$B$3:$B$304,0)+COUNTIF($B$3:B203,B203)-1</f>
        <v>224</v>
      </c>
      <c r="L203" s="6" t="n">
        <f aca="false">RANK(C203,$C$3:$C$304,0)+COUNTIF($C$3:C203,C203)-1</f>
        <v>230</v>
      </c>
      <c r="M203" s="6" t="n">
        <f aca="false">RANK(D203,$D$3:$D$304,0)+COUNTIF($D$3:D203,D203)-1</f>
        <v>235</v>
      </c>
      <c r="N203" s="6" t="n">
        <f aca="false">RANK(E203,$E$3:$E$304,0)+COUNTIF($E$3:E203,E203)-1</f>
        <v>237</v>
      </c>
      <c r="O203" s="6" t="n">
        <f aca="false">RANK(F203,$F$3:$F$304,0)+COUNTIF($F$3:F203,F203)-1</f>
        <v>110</v>
      </c>
      <c r="P203" s="6" t="n">
        <f aca="false">RANK(G203,$G$3:$G$304,0)+COUNTIF($G$3:G203,G203)-1</f>
        <v>162</v>
      </c>
      <c r="Q203" s="6" t="n">
        <f aca="false">RANK(H203,$H$3:$H$304,0)+COUNTIF($H$3:H203,H203)-1</f>
        <v>259</v>
      </c>
    </row>
    <row r="204" customFormat="false" ht="15" hidden="false" customHeight="false" outlineLevel="0" collapsed="false">
      <c r="A204" s="0" t="s">
        <v>486</v>
      </c>
      <c r="B204" s="2" t="n">
        <f aca="false">ROUND(SUMIFS(Monthly_Sold!$H$2:$H$7864,Monthly_Sold!$F$2:$F$7864,$A204,Monthly_Sold!$C$2:$C$7864,B$2),4)</f>
        <v>0</v>
      </c>
      <c r="C204" s="2" t="n">
        <f aca="false">ROUND(SUMIFS(Monthly_Sold!$H$2:$H$7864,Monthly_Sold!$F$2:$F$7864,$A204,Monthly_Sold!$C$2:$C$7864,C$2),4)</f>
        <v>0</v>
      </c>
      <c r="D204" s="2" t="n">
        <f aca="false">ROUND(SUMIFS(Monthly_Sold!$H$2:$H$7864,Monthly_Sold!$F$2:$F$7864,$A204,Monthly_Sold!$C$2:$C$7864,D$2),4)</f>
        <v>0.3</v>
      </c>
      <c r="E204" s="2" t="n">
        <f aca="false">ROUND(SUMIFS(Monthly_Sold!$H$2:$H$7864,Monthly_Sold!$F$2:$F$7864,$A204,Monthly_Sold!$C$2:$C$7864,E$2),4)</f>
        <v>5.23</v>
      </c>
      <c r="F204" s="2" t="n">
        <f aca="false">ROUND(SUMIFS(Monthly_Sold!$H$2:$H$7864,Monthly_Sold!$F$2:$F$7864,$A204,Monthly_Sold!$C$2:$C$7864,F$2),4)</f>
        <v>6.47</v>
      </c>
      <c r="G204" s="2" t="n">
        <f aca="false">ROUND(SUMIFS(Monthly_Sold!$H$2:$H$7864,Monthly_Sold!$F$2:$F$7864,$A204,Monthly_Sold!$C$2:$C$7864,G$2),4)</f>
        <v>5.39</v>
      </c>
      <c r="H204" s="2" t="n">
        <f aca="false">ROUND(SUMIFS(Monthly_Sold!$H$2:$H$7864,Monthly_Sold!$F$2:$F$7864,$A204,Monthly_Sold!$C$2:$C$7864,H$2),4)</f>
        <v>0</v>
      </c>
      <c r="I204" s="2" t="n">
        <f aca="false">ROUND(SUM(B204:H204),4)</f>
        <v>17.39</v>
      </c>
      <c r="J204" s="6" t="n">
        <f aca="false">RANK(I204,$I$3:$I$304,0)+COUNTIF($I$3:I204,I204)-1</f>
        <v>193</v>
      </c>
      <c r="K204" s="6" t="n">
        <f aca="false">RANK(B204,$B$3:$B$304,0)+COUNTIF($B$3:B204,B204)-1</f>
        <v>225</v>
      </c>
      <c r="L204" s="6" t="n">
        <f aca="false">RANK(C204,$C$3:$C$304,0)+COUNTIF($C$3:C204,C204)-1</f>
        <v>231</v>
      </c>
      <c r="M204" s="6" t="n">
        <f aca="false">RANK(D204,$D$3:$D$304,0)+COUNTIF($D$3:D204,D204)-1</f>
        <v>99</v>
      </c>
      <c r="N204" s="6" t="n">
        <f aca="false">RANK(E204,$E$3:$E$304,0)+COUNTIF($E$3:E204,E204)-1</f>
        <v>89</v>
      </c>
      <c r="O204" s="6" t="n">
        <f aca="false">RANK(F204,$F$3:$F$304,0)+COUNTIF($F$3:F204,F204)-1</f>
        <v>97</v>
      </c>
      <c r="P204" s="6" t="n">
        <f aca="false">RANK(G204,$G$3:$G$304,0)+COUNTIF($G$3:G204,G204)-1</f>
        <v>148</v>
      </c>
      <c r="Q204" s="6" t="n">
        <f aca="false">RANK(H204,$H$3:$H$304,0)+COUNTIF($H$3:H204,H204)-1</f>
        <v>260</v>
      </c>
    </row>
    <row r="205" customFormat="false" ht="15" hidden="false" customHeight="false" outlineLevel="0" collapsed="false">
      <c r="A205" s="0" t="s">
        <v>461</v>
      </c>
      <c r="B205" s="2" t="n">
        <f aca="false">ROUND(SUMIFS(Monthly_Sold!$H$2:$H$7864,Monthly_Sold!$F$2:$F$7864,$A205,Monthly_Sold!$C$2:$C$7864,B$2),4)</f>
        <v>0</v>
      </c>
      <c r="C205" s="2" t="n">
        <f aca="false">ROUND(SUMIFS(Monthly_Sold!$H$2:$H$7864,Monthly_Sold!$F$2:$F$7864,$A205,Monthly_Sold!$C$2:$C$7864,C$2),4)</f>
        <v>0</v>
      </c>
      <c r="D205" s="2" t="n">
        <f aca="false">ROUND(SUMIFS(Monthly_Sold!$H$2:$H$7864,Monthly_Sold!$F$2:$F$7864,$A205,Monthly_Sold!$C$2:$C$7864,D$2),4)</f>
        <v>0</v>
      </c>
      <c r="E205" s="2" t="n">
        <f aca="false">ROUND(SUMIFS(Monthly_Sold!$H$2:$H$7864,Monthly_Sold!$F$2:$F$7864,$A205,Monthly_Sold!$C$2:$C$7864,E$2),4)</f>
        <v>0</v>
      </c>
      <c r="F205" s="2" t="n">
        <f aca="false">ROUND(SUMIFS(Monthly_Sold!$H$2:$H$7864,Monthly_Sold!$F$2:$F$7864,$A205,Monthly_Sold!$C$2:$C$7864,F$2),4)</f>
        <v>0</v>
      </c>
      <c r="G205" s="2" t="n">
        <f aca="false">ROUND(SUMIFS(Monthly_Sold!$H$2:$H$7864,Monthly_Sold!$F$2:$F$7864,$A205,Monthly_Sold!$C$2:$C$7864,G$2),4)</f>
        <v>24.63</v>
      </c>
      <c r="H205" s="2" t="n">
        <f aca="false">ROUND(SUMIFS(Monthly_Sold!$H$2:$H$7864,Monthly_Sold!$F$2:$F$7864,$A205,Monthly_Sold!$C$2:$C$7864,H$2),4)</f>
        <v>0</v>
      </c>
      <c r="I205" s="2" t="n">
        <f aca="false">ROUND(SUM(B205:H205),4)</f>
        <v>24.63</v>
      </c>
      <c r="J205" s="6" t="n">
        <f aca="false">RANK(I205,$I$3:$I$304,0)+COUNTIF($I$3:I205,I205)-1</f>
        <v>177</v>
      </c>
      <c r="K205" s="6" t="n">
        <f aca="false">RANK(B205,$B$3:$B$304,0)+COUNTIF($B$3:B205,B205)-1</f>
        <v>226</v>
      </c>
      <c r="L205" s="6" t="n">
        <f aca="false">RANK(C205,$C$3:$C$304,0)+COUNTIF($C$3:C205,C205)-1</f>
        <v>232</v>
      </c>
      <c r="M205" s="6" t="n">
        <f aca="false">RANK(D205,$D$3:$D$304,0)+COUNTIF($D$3:D205,D205)-1</f>
        <v>236</v>
      </c>
      <c r="N205" s="6" t="n">
        <f aca="false">RANK(E205,$E$3:$E$304,0)+COUNTIF($E$3:E205,E205)-1</f>
        <v>238</v>
      </c>
      <c r="O205" s="6" t="n">
        <f aca="false">RANK(F205,$F$3:$F$304,0)+COUNTIF($F$3:F205,F205)-1</f>
        <v>243</v>
      </c>
      <c r="P205" s="6" t="n">
        <f aca="false">RANK(G205,$G$3:$G$304,0)+COUNTIF($G$3:G205,G205)-1</f>
        <v>113</v>
      </c>
      <c r="Q205" s="6" t="n">
        <f aca="false">RANK(H205,$H$3:$H$304,0)+COUNTIF($H$3:H205,H205)-1</f>
        <v>261</v>
      </c>
    </row>
    <row r="206" customFormat="false" ht="15" hidden="false" customHeight="false" outlineLevel="0" collapsed="false">
      <c r="A206" s="0" t="s">
        <v>331</v>
      </c>
      <c r="B206" s="2" t="n">
        <f aca="false">ROUND(SUMIFS(Monthly_Sold!$H$2:$H$7864,Monthly_Sold!$F$2:$F$7864,$A206,Monthly_Sold!$C$2:$C$7864,B$2),4)</f>
        <v>0</v>
      </c>
      <c r="C206" s="2" t="n">
        <f aca="false">ROUND(SUMIFS(Monthly_Sold!$H$2:$H$7864,Monthly_Sold!$F$2:$F$7864,$A206,Monthly_Sold!$C$2:$C$7864,C$2),4)</f>
        <v>0</v>
      </c>
      <c r="D206" s="2" t="n">
        <f aca="false">ROUND(SUMIFS(Monthly_Sold!$H$2:$H$7864,Monthly_Sold!$F$2:$F$7864,$A206,Monthly_Sold!$C$2:$C$7864,D$2),4)</f>
        <v>0</v>
      </c>
      <c r="E206" s="2" t="n">
        <f aca="false">ROUND(SUMIFS(Monthly_Sold!$H$2:$H$7864,Monthly_Sold!$F$2:$F$7864,$A206,Monthly_Sold!$C$2:$C$7864,E$2),4)</f>
        <v>0</v>
      </c>
      <c r="F206" s="2" t="n">
        <f aca="false">ROUND(SUMIFS(Monthly_Sold!$H$2:$H$7864,Monthly_Sold!$F$2:$F$7864,$A206,Monthly_Sold!$C$2:$C$7864,F$2),4)</f>
        <v>0</v>
      </c>
      <c r="G206" s="2" t="n">
        <f aca="false">ROUND(SUMIFS(Monthly_Sold!$H$2:$H$7864,Monthly_Sold!$F$2:$F$7864,$A206,Monthly_Sold!$C$2:$C$7864,G$2),4)</f>
        <v>52.52</v>
      </c>
      <c r="H206" s="2" t="n">
        <f aca="false">ROUND(SUMIFS(Monthly_Sold!$H$2:$H$7864,Monthly_Sold!$F$2:$F$7864,$A206,Monthly_Sold!$C$2:$C$7864,H$2),4)</f>
        <v>85.51</v>
      </c>
      <c r="I206" s="2" t="n">
        <f aca="false">ROUND(SUM(B206:H206),4)</f>
        <v>138.03</v>
      </c>
      <c r="J206" s="6" t="n">
        <f aca="false">RANK(I206,$I$3:$I$304,0)+COUNTIF($I$3:I206,I206)-1</f>
        <v>107</v>
      </c>
      <c r="K206" s="6" t="n">
        <f aca="false">RANK(B206,$B$3:$B$304,0)+COUNTIF($B$3:B206,B206)-1</f>
        <v>227</v>
      </c>
      <c r="L206" s="6" t="n">
        <f aca="false">RANK(C206,$C$3:$C$304,0)+COUNTIF($C$3:C206,C206)-1</f>
        <v>233</v>
      </c>
      <c r="M206" s="6" t="n">
        <f aca="false">RANK(D206,$D$3:$D$304,0)+COUNTIF($D$3:D206,D206)-1</f>
        <v>237</v>
      </c>
      <c r="N206" s="6" t="n">
        <f aca="false">RANK(E206,$E$3:$E$304,0)+COUNTIF($E$3:E206,E206)-1</f>
        <v>239</v>
      </c>
      <c r="O206" s="6" t="n">
        <f aca="false">RANK(F206,$F$3:$F$304,0)+COUNTIF($F$3:F206,F206)-1</f>
        <v>244</v>
      </c>
      <c r="P206" s="6" t="n">
        <f aca="false">RANK(G206,$G$3:$G$304,0)+COUNTIF($G$3:G206,G206)-1</f>
        <v>91</v>
      </c>
      <c r="Q206" s="6" t="n">
        <f aca="false">RANK(H206,$H$3:$H$304,0)+COUNTIF($H$3:H206,H206)-1</f>
        <v>88</v>
      </c>
    </row>
    <row r="207" customFormat="false" ht="15" hidden="false" customHeight="false" outlineLevel="0" collapsed="false">
      <c r="A207" s="0" t="s">
        <v>436</v>
      </c>
      <c r="B207" s="2" t="n">
        <f aca="false">ROUND(SUMIFS(Monthly_Sold!$H$2:$H$7864,Monthly_Sold!$F$2:$F$7864,$A207,Monthly_Sold!$C$2:$C$7864,B$2),4)</f>
        <v>23.46</v>
      </c>
      <c r="C207" s="2" t="n">
        <f aca="false">ROUND(SUMIFS(Monthly_Sold!$H$2:$H$7864,Monthly_Sold!$F$2:$F$7864,$A207,Monthly_Sold!$C$2:$C$7864,C$2),4)</f>
        <v>5.97</v>
      </c>
      <c r="D207" s="2" t="n">
        <f aca="false">ROUND(SUMIFS(Monthly_Sold!$H$2:$H$7864,Monthly_Sold!$F$2:$F$7864,$A207,Monthly_Sold!$C$2:$C$7864,D$2),4)</f>
        <v>0</v>
      </c>
      <c r="E207" s="2" t="n">
        <f aca="false">ROUND(SUMIFS(Monthly_Sold!$H$2:$H$7864,Monthly_Sold!$F$2:$F$7864,$A207,Monthly_Sold!$C$2:$C$7864,E$2),4)</f>
        <v>9.26</v>
      </c>
      <c r="F207" s="2" t="n">
        <f aca="false">ROUND(SUMIFS(Monthly_Sold!$H$2:$H$7864,Monthly_Sold!$F$2:$F$7864,$A207,Monthly_Sold!$C$2:$C$7864,F$2),4)</f>
        <v>0</v>
      </c>
      <c r="G207" s="2" t="n">
        <f aca="false">ROUND(SUMIFS(Monthly_Sold!$H$2:$H$7864,Monthly_Sold!$F$2:$F$7864,$A207,Monthly_Sold!$C$2:$C$7864,G$2),4)</f>
        <v>0</v>
      </c>
      <c r="H207" s="2" t="n">
        <f aca="false">ROUND(SUMIFS(Monthly_Sold!$H$2:$H$7864,Monthly_Sold!$F$2:$F$7864,$A207,Monthly_Sold!$C$2:$C$7864,H$2),4)</f>
        <v>0</v>
      </c>
      <c r="I207" s="2" t="n">
        <f aca="false">ROUND(SUM(B207:H207),4)</f>
        <v>38.69</v>
      </c>
      <c r="J207" s="6" t="n">
        <f aca="false">RANK(I207,$I$3:$I$304,0)+COUNTIF($I$3:I207,I207)-1</f>
        <v>161</v>
      </c>
      <c r="K207" s="6" t="n">
        <f aca="false">RANK(B207,$B$3:$B$304,0)+COUNTIF($B$3:B207,B207)-1</f>
        <v>49</v>
      </c>
      <c r="L207" s="6" t="n">
        <f aca="false">RANK(C207,$C$3:$C$304,0)+COUNTIF($C$3:C207,C207)-1</f>
        <v>76</v>
      </c>
      <c r="M207" s="6" t="n">
        <f aca="false">RANK(D207,$D$3:$D$304,0)+COUNTIF($D$3:D207,D207)-1</f>
        <v>238</v>
      </c>
      <c r="N207" s="6" t="n">
        <f aca="false">RANK(E207,$E$3:$E$304,0)+COUNTIF($E$3:E207,E207)-1</f>
        <v>83</v>
      </c>
      <c r="O207" s="6" t="n">
        <f aca="false">RANK(F207,$F$3:$F$304,0)+COUNTIF($F$3:F207,F207)-1</f>
        <v>245</v>
      </c>
      <c r="P207" s="6" t="n">
        <f aca="false">RANK(G207,$G$3:$G$304,0)+COUNTIF($G$3:G207,G207)-1</f>
        <v>263</v>
      </c>
      <c r="Q207" s="6" t="n">
        <f aca="false">RANK(H207,$H$3:$H$304,0)+COUNTIF($H$3:H207,H207)-1</f>
        <v>262</v>
      </c>
    </row>
    <row r="208" customFormat="false" ht="15" hidden="false" customHeight="false" outlineLevel="0" collapsed="false">
      <c r="A208" s="0" t="s">
        <v>215</v>
      </c>
      <c r="B208" s="2" t="n">
        <f aca="false">ROUND(SUMIFS(Monthly_Sold!$H$2:$H$7864,Monthly_Sold!$F$2:$F$7864,$A208,Monthly_Sold!$C$2:$C$7864,B$2),4)</f>
        <v>222.35</v>
      </c>
      <c r="C208" s="2" t="n">
        <f aca="false">ROUND(SUMIFS(Monthly_Sold!$H$2:$H$7864,Monthly_Sold!$F$2:$F$7864,$A208,Monthly_Sold!$C$2:$C$7864,C$2),4)</f>
        <v>165.95</v>
      </c>
      <c r="D208" s="2" t="n">
        <f aca="false">ROUND(SUMIFS(Monthly_Sold!$H$2:$H$7864,Monthly_Sold!$F$2:$F$7864,$A208,Monthly_Sold!$C$2:$C$7864,D$2),4)</f>
        <v>149.33</v>
      </c>
      <c r="E208" s="2" t="n">
        <f aca="false">ROUND(SUMIFS(Monthly_Sold!$H$2:$H$7864,Monthly_Sold!$F$2:$F$7864,$A208,Monthly_Sold!$C$2:$C$7864,E$2),4)</f>
        <v>48.61</v>
      </c>
      <c r="F208" s="2" t="n">
        <f aca="false">ROUND(SUMIFS(Monthly_Sold!$H$2:$H$7864,Monthly_Sold!$F$2:$F$7864,$A208,Monthly_Sold!$C$2:$C$7864,F$2),4)</f>
        <v>0.814</v>
      </c>
      <c r="G208" s="2" t="n">
        <f aca="false">ROUND(SUMIFS(Monthly_Sold!$H$2:$H$7864,Monthly_Sold!$F$2:$F$7864,$A208,Monthly_Sold!$C$2:$C$7864,G$2),4)</f>
        <v>3.4642</v>
      </c>
      <c r="H208" s="2" t="n">
        <f aca="false">ROUND(SUMIFS(Monthly_Sold!$H$2:$H$7864,Monthly_Sold!$F$2:$F$7864,$A208,Monthly_Sold!$C$2:$C$7864,H$2),4)</f>
        <v>7.2737</v>
      </c>
      <c r="I208" s="2" t="n">
        <f aca="false">ROUND(SUM(B208:H208),4)</f>
        <v>597.7919</v>
      </c>
      <c r="J208" s="6" t="n">
        <f aca="false">RANK(I208,$I$3:$I$304,0)+COUNTIF($I$3:I208,I208)-1</f>
        <v>78</v>
      </c>
      <c r="K208" s="6" t="n">
        <f aca="false">RANK(B208,$B$3:$B$304,0)+COUNTIF($B$3:B208,B208)-1</f>
        <v>20</v>
      </c>
      <c r="L208" s="6" t="n">
        <f aca="false">RANK(C208,$C$3:$C$304,0)+COUNTIF($C$3:C208,C208)-1</f>
        <v>54</v>
      </c>
      <c r="M208" s="6" t="n">
        <f aca="false">RANK(D208,$D$3:$D$304,0)+COUNTIF($D$3:D208,D208)-1</f>
        <v>54</v>
      </c>
      <c r="N208" s="6" t="n">
        <f aca="false">RANK(E208,$E$3:$E$304,0)+COUNTIF($E$3:E208,E208)-1</f>
        <v>66</v>
      </c>
      <c r="O208" s="6" t="n">
        <f aca="false">RANK(F208,$F$3:$F$304,0)+COUNTIF($F$3:F208,F208)-1</f>
        <v>106</v>
      </c>
      <c r="P208" s="6" t="n">
        <f aca="false">RANK(G208,$G$3:$G$304,0)+COUNTIF($G$3:G208,G208)-1</f>
        <v>151</v>
      </c>
      <c r="Q208" s="6" t="n">
        <f aca="false">RANK(H208,$H$3:$H$304,0)+COUNTIF($H$3:H208,H208)-1</f>
        <v>143</v>
      </c>
    </row>
    <row r="209" customFormat="false" ht="15" hidden="false" customHeight="false" outlineLevel="0" collapsed="false">
      <c r="A209" s="0" t="s">
        <v>262</v>
      </c>
      <c r="B209" s="2" t="n">
        <f aca="false">ROUND(SUMIFS(Monthly_Sold!$H$2:$H$7864,Monthly_Sold!$F$2:$F$7864,$A209,Monthly_Sold!$C$2:$C$7864,B$2),4)</f>
        <v>0</v>
      </c>
      <c r="C209" s="2" t="n">
        <f aca="false">ROUND(SUMIFS(Monthly_Sold!$H$2:$H$7864,Monthly_Sold!$F$2:$F$7864,$A209,Monthly_Sold!$C$2:$C$7864,C$2),4)</f>
        <v>0</v>
      </c>
      <c r="D209" s="2" t="n">
        <f aca="false">ROUND(SUMIFS(Monthly_Sold!$H$2:$H$7864,Monthly_Sold!$F$2:$F$7864,$A209,Monthly_Sold!$C$2:$C$7864,D$2),4)</f>
        <v>0</v>
      </c>
      <c r="E209" s="2" t="n">
        <f aca="false">ROUND(SUMIFS(Monthly_Sold!$H$2:$H$7864,Monthly_Sold!$F$2:$F$7864,$A209,Monthly_Sold!$C$2:$C$7864,E$2),4)</f>
        <v>0</v>
      </c>
      <c r="F209" s="2" t="n">
        <f aca="false">ROUND(SUMIFS(Monthly_Sold!$H$2:$H$7864,Monthly_Sold!$F$2:$F$7864,$A209,Monthly_Sold!$C$2:$C$7864,F$2),4)</f>
        <v>114.11</v>
      </c>
      <c r="G209" s="2" t="n">
        <f aca="false">ROUND(SUMIFS(Monthly_Sold!$H$2:$H$7864,Monthly_Sold!$F$2:$F$7864,$A209,Monthly_Sold!$C$2:$C$7864,G$2),4)</f>
        <v>332.43</v>
      </c>
      <c r="H209" s="2" t="n">
        <f aca="false">ROUND(SUMIFS(Monthly_Sold!$H$2:$H$7864,Monthly_Sold!$F$2:$F$7864,$A209,Monthly_Sold!$C$2:$C$7864,H$2),4)</f>
        <v>106.87</v>
      </c>
      <c r="I209" s="2" t="n">
        <f aca="false">ROUND(SUM(B209:H209),4)</f>
        <v>553.41</v>
      </c>
      <c r="J209" s="6" t="n">
        <f aca="false">RANK(I209,$I$3:$I$304,0)+COUNTIF($I$3:I209,I209)-1</f>
        <v>81</v>
      </c>
      <c r="K209" s="6" t="n">
        <f aca="false">RANK(B209,$B$3:$B$304,0)+COUNTIF($B$3:B209,B209)-1</f>
        <v>228</v>
      </c>
      <c r="L209" s="6" t="n">
        <f aca="false">RANK(C209,$C$3:$C$304,0)+COUNTIF($C$3:C209,C209)-1</f>
        <v>234</v>
      </c>
      <c r="M209" s="6" t="n">
        <f aca="false">RANK(D209,$D$3:$D$304,0)+COUNTIF($D$3:D209,D209)-1</f>
        <v>239</v>
      </c>
      <c r="N209" s="6" t="n">
        <f aca="false">RANK(E209,$E$3:$E$304,0)+COUNTIF($E$3:E209,E209)-1</f>
        <v>240</v>
      </c>
      <c r="O209" s="6" t="n">
        <f aca="false">RANK(F209,$F$3:$F$304,0)+COUNTIF($F$3:F209,F209)-1</f>
        <v>53</v>
      </c>
      <c r="P209" s="6" t="n">
        <f aca="false">RANK(G209,$G$3:$G$304,0)+COUNTIF($G$3:G209,G209)-1</f>
        <v>36</v>
      </c>
      <c r="Q209" s="6" t="n">
        <f aca="false">RANK(H209,$H$3:$H$304,0)+COUNTIF($H$3:H209,H209)-1</f>
        <v>78</v>
      </c>
    </row>
    <row r="210" customFormat="false" ht="15" hidden="false" customHeight="false" outlineLevel="0" collapsed="false">
      <c r="A210" s="0" t="s">
        <v>544</v>
      </c>
      <c r="B210" s="2" t="n">
        <f aca="false">ROUND(SUMIFS(Monthly_Sold!$H$2:$H$7864,Monthly_Sold!$F$2:$F$7864,$A210,Monthly_Sold!$C$2:$C$7864,B$2),4)</f>
        <v>0</v>
      </c>
      <c r="C210" s="2" t="n">
        <f aca="false">ROUND(SUMIFS(Monthly_Sold!$H$2:$H$7864,Monthly_Sold!$F$2:$F$7864,$A210,Monthly_Sold!$C$2:$C$7864,C$2),4)</f>
        <v>0</v>
      </c>
      <c r="D210" s="2" t="n">
        <f aca="false">ROUND(SUMIFS(Monthly_Sold!$H$2:$H$7864,Monthly_Sold!$F$2:$F$7864,$A210,Monthly_Sold!$C$2:$C$7864,D$2),4)</f>
        <v>0</v>
      </c>
      <c r="E210" s="2" t="n">
        <f aca="false">ROUND(SUMIFS(Monthly_Sold!$H$2:$H$7864,Monthly_Sold!$F$2:$F$7864,$A210,Monthly_Sold!$C$2:$C$7864,E$2),4)</f>
        <v>0</v>
      </c>
      <c r="F210" s="2" t="n">
        <f aca="false">ROUND(SUMIFS(Monthly_Sold!$H$2:$H$7864,Monthly_Sold!$F$2:$F$7864,$A210,Monthly_Sold!$C$2:$C$7864,F$2),4)</f>
        <v>0</v>
      </c>
      <c r="G210" s="2" t="n">
        <f aca="false">ROUND(SUMIFS(Monthly_Sold!$H$2:$H$7864,Monthly_Sold!$F$2:$F$7864,$A210,Monthly_Sold!$C$2:$C$7864,G$2),4)</f>
        <v>0.012</v>
      </c>
      <c r="H210" s="2" t="n">
        <f aca="false">ROUND(SUMIFS(Monthly_Sold!$H$2:$H$7864,Monthly_Sold!$F$2:$F$7864,$A210,Monthly_Sold!$C$2:$C$7864,H$2),4)</f>
        <v>4.28</v>
      </c>
      <c r="I210" s="2" t="n">
        <f aca="false">ROUND(SUM(B210:H210),4)</f>
        <v>4.292</v>
      </c>
      <c r="J210" s="6" t="n">
        <f aca="false">RANK(I210,$I$3:$I$304,0)+COUNTIF($I$3:I210,I210)-1</f>
        <v>230</v>
      </c>
      <c r="K210" s="6" t="n">
        <f aca="false">RANK(B210,$B$3:$B$304,0)+COUNTIF($B$3:B210,B210)-1</f>
        <v>229</v>
      </c>
      <c r="L210" s="6" t="n">
        <f aca="false">RANK(C210,$C$3:$C$304,0)+COUNTIF($C$3:C210,C210)-1</f>
        <v>235</v>
      </c>
      <c r="M210" s="6" t="n">
        <f aca="false">RANK(D210,$D$3:$D$304,0)+COUNTIF($D$3:D210,D210)-1</f>
        <v>240</v>
      </c>
      <c r="N210" s="6" t="n">
        <f aca="false">RANK(E210,$E$3:$E$304,0)+COUNTIF($E$3:E210,E210)-1</f>
        <v>241</v>
      </c>
      <c r="O210" s="6" t="n">
        <f aca="false">RANK(F210,$F$3:$F$304,0)+COUNTIF($F$3:F210,F210)-1</f>
        <v>246</v>
      </c>
      <c r="P210" s="6" t="n">
        <f aca="false">RANK(G210,$G$3:$G$304,0)+COUNTIF($G$3:G210,G210)-1</f>
        <v>194</v>
      </c>
      <c r="Q210" s="6" t="n">
        <f aca="false">RANK(H210,$H$3:$H$304,0)+COUNTIF($H$3:H210,H210)-1</f>
        <v>153</v>
      </c>
    </row>
    <row r="211" customFormat="false" ht="15" hidden="false" customHeight="false" outlineLevel="0" collapsed="false">
      <c r="A211" s="0" t="s">
        <v>135</v>
      </c>
      <c r="B211" s="2" t="n">
        <f aca="false">ROUND(SUMIFS(Monthly_Sold!$H$2:$H$7864,Monthly_Sold!$F$2:$F$7864,$A211,Monthly_Sold!$C$2:$C$7864,B$2),4)</f>
        <v>136.06</v>
      </c>
      <c r="C211" s="2" t="n">
        <f aca="false">ROUND(SUMIFS(Monthly_Sold!$H$2:$H$7864,Monthly_Sold!$F$2:$F$7864,$A211,Monthly_Sold!$C$2:$C$7864,C$2),4)</f>
        <v>404.05</v>
      </c>
      <c r="D211" s="2" t="n">
        <f aca="false">ROUND(SUMIFS(Monthly_Sold!$H$2:$H$7864,Monthly_Sold!$F$2:$F$7864,$A211,Monthly_Sold!$C$2:$C$7864,D$2),4)</f>
        <v>1130.86</v>
      </c>
      <c r="E211" s="2" t="n">
        <f aca="false">ROUND(SUMIFS(Monthly_Sold!$H$2:$H$7864,Monthly_Sold!$F$2:$F$7864,$A211,Monthly_Sold!$C$2:$C$7864,E$2),4)</f>
        <v>465.7</v>
      </c>
      <c r="F211" s="2" t="n">
        <f aca="false">ROUND(SUMIFS(Monthly_Sold!$H$2:$H$7864,Monthly_Sold!$F$2:$F$7864,$A211,Monthly_Sold!$C$2:$C$7864,F$2),4)</f>
        <v>733.86</v>
      </c>
      <c r="G211" s="2" t="n">
        <f aca="false">ROUND(SUMIFS(Monthly_Sold!$H$2:$H$7864,Monthly_Sold!$F$2:$F$7864,$A211,Monthly_Sold!$C$2:$C$7864,G$2),4)</f>
        <v>2073.9019</v>
      </c>
      <c r="H211" s="2" t="n">
        <f aca="false">ROUND(SUMIFS(Monthly_Sold!$H$2:$H$7864,Monthly_Sold!$F$2:$F$7864,$A211,Monthly_Sold!$C$2:$C$7864,H$2),4)</f>
        <v>1484.6474</v>
      </c>
      <c r="I211" s="2" t="n">
        <f aca="false">ROUND(SUM(B211:H211),4)</f>
        <v>6429.0793</v>
      </c>
      <c r="J211" s="6" t="n">
        <f aca="false">RANK(I211,$I$3:$I$304,0)+COUNTIF($I$3:I211,I211)-1</f>
        <v>23</v>
      </c>
      <c r="K211" s="6" t="n">
        <f aca="false">RANK(B211,$B$3:$B$304,0)+COUNTIF($B$3:B211,B211)-1</f>
        <v>26</v>
      </c>
      <c r="L211" s="6" t="n">
        <f aca="false">RANK(C211,$C$3:$C$304,0)+COUNTIF($C$3:C211,C211)-1</f>
        <v>31</v>
      </c>
      <c r="M211" s="6" t="n">
        <f aca="false">RANK(D211,$D$3:$D$304,0)+COUNTIF($D$3:D211,D211)-1</f>
        <v>18</v>
      </c>
      <c r="N211" s="6" t="n">
        <f aca="false">RANK(E211,$E$3:$E$304,0)+COUNTIF($E$3:E211,E211)-1</f>
        <v>29</v>
      </c>
      <c r="O211" s="6" t="n">
        <f aca="false">RANK(F211,$F$3:$F$304,0)+COUNTIF($F$3:F211,F211)-1</f>
        <v>27</v>
      </c>
      <c r="P211" s="6" t="n">
        <f aca="false">RANK(G211,$G$3:$G$304,0)+COUNTIF($G$3:G211,G211)-1</f>
        <v>9</v>
      </c>
      <c r="Q211" s="6" t="n">
        <f aca="false">RANK(H211,$H$3:$H$304,0)+COUNTIF($H$3:H211,H211)-1</f>
        <v>13</v>
      </c>
    </row>
    <row r="212" customFormat="false" ht="15" hidden="false" customHeight="false" outlineLevel="0" collapsed="false">
      <c r="A212" s="0" t="s">
        <v>386</v>
      </c>
      <c r="B212" s="2" t="n">
        <f aca="false">ROUND(SUMIFS(Monthly_Sold!$H$2:$H$7864,Monthly_Sold!$F$2:$F$7864,$A212,Monthly_Sold!$C$2:$C$7864,B$2),4)</f>
        <v>3.66</v>
      </c>
      <c r="C212" s="2" t="n">
        <f aca="false">ROUND(SUMIFS(Monthly_Sold!$H$2:$H$7864,Monthly_Sold!$F$2:$F$7864,$A212,Monthly_Sold!$C$2:$C$7864,C$2),4)</f>
        <v>39.851</v>
      </c>
      <c r="D212" s="2" t="n">
        <f aca="false">ROUND(SUMIFS(Monthly_Sold!$H$2:$H$7864,Monthly_Sold!$F$2:$F$7864,$A212,Monthly_Sold!$C$2:$C$7864,D$2),4)</f>
        <v>22.04</v>
      </c>
      <c r="E212" s="2" t="n">
        <f aca="false">ROUND(SUMIFS(Monthly_Sold!$H$2:$H$7864,Monthly_Sold!$F$2:$F$7864,$A212,Monthly_Sold!$C$2:$C$7864,E$2),4)</f>
        <v>0</v>
      </c>
      <c r="F212" s="2" t="n">
        <f aca="false">ROUND(SUMIFS(Monthly_Sold!$H$2:$H$7864,Monthly_Sold!$F$2:$F$7864,$A212,Monthly_Sold!$C$2:$C$7864,F$2),4)</f>
        <v>0</v>
      </c>
      <c r="G212" s="2" t="n">
        <f aca="false">ROUND(SUMIFS(Monthly_Sold!$H$2:$H$7864,Monthly_Sold!$F$2:$F$7864,$A212,Monthly_Sold!$C$2:$C$7864,G$2),4)</f>
        <v>1.82</v>
      </c>
      <c r="H212" s="2" t="n">
        <f aca="false">ROUND(SUMIFS(Monthly_Sold!$H$2:$H$7864,Monthly_Sold!$F$2:$F$7864,$A212,Monthly_Sold!$C$2:$C$7864,H$2),4)</f>
        <v>15.34</v>
      </c>
      <c r="I212" s="2" t="n">
        <f aca="false">ROUND(SUM(B212:H212),4)</f>
        <v>82.711</v>
      </c>
      <c r="J212" s="6" t="n">
        <f aca="false">RANK(I212,$I$3:$I$304,0)+COUNTIF($I$3:I212,I212)-1</f>
        <v>126</v>
      </c>
      <c r="K212" s="6" t="n">
        <f aca="false">RANK(B212,$B$3:$B$304,0)+COUNTIF($B$3:B212,B212)-1</f>
        <v>62</v>
      </c>
      <c r="L212" s="6" t="n">
        <f aca="false">RANK(C212,$C$3:$C$304,0)+COUNTIF($C$3:C212,C212)-1</f>
        <v>69</v>
      </c>
      <c r="M212" s="6" t="n">
        <f aca="false">RANK(D212,$D$3:$D$304,0)+COUNTIF($D$3:D212,D212)-1</f>
        <v>69</v>
      </c>
      <c r="N212" s="6" t="n">
        <f aca="false">RANK(E212,$E$3:$E$304,0)+COUNTIF($E$3:E212,E212)-1</f>
        <v>242</v>
      </c>
      <c r="O212" s="6" t="n">
        <f aca="false">RANK(F212,$F$3:$F$304,0)+COUNTIF($F$3:F212,F212)-1</f>
        <v>247</v>
      </c>
      <c r="P212" s="6" t="n">
        <f aca="false">RANK(G212,$G$3:$G$304,0)+COUNTIF($G$3:G212,G212)-1</f>
        <v>161</v>
      </c>
      <c r="Q212" s="6" t="n">
        <f aca="false">RANK(H212,$H$3:$H$304,0)+COUNTIF($H$3:H212,H212)-1</f>
        <v>130</v>
      </c>
    </row>
    <row r="213" customFormat="false" ht="15" hidden="false" customHeight="false" outlineLevel="0" collapsed="false">
      <c r="A213" s="0" t="s">
        <v>624</v>
      </c>
      <c r="B213" s="2" t="n">
        <f aca="false">ROUND(SUMIFS(Monthly_Sold!$H$2:$H$7864,Monthly_Sold!$F$2:$F$7864,$A213,Monthly_Sold!$C$2:$C$7864,B$2),4)</f>
        <v>0</v>
      </c>
      <c r="C213" s="2" t="n">
        <f aca="false">ROUND(SUMIFS(Monthly_Sold!$H$2:$H$7864,Monthly_Sold!$F$2:$F$7864,$A213,Monthly_Sold!$C$2:$C$7864,C$2),4)</f>
        <v>0</v>
      </c>
      <c r="D213" s="2" t="n">
        <f aca="false">ROUND(SUMIFS(Monthly_Sold!$H$2:$H$7864,Monthly_Sold!$F$2:$F$7864,$A213,Monthly_Sold!$C$2:$C$7864,D$2),4)</f>
        <v>0</v>
      </c>
      <c r="E213" s="2" t="n">
        <f aca="false">ROUND(SUMIFS(Monthly_Sold!$H$2:$H$7864,Monthly_Sold!$F$2:$F$7864,$A213,Monthly_Sold!$C$2:$C$7864,E$2),4)</f>
        <v>0</v>
      </c>
      <c r="F213" s="2" t="n">
        <f aca="false">ROUND(SUMIFS(Monthly_Sold!$H$2:$H$7864,Monthly_Sold!$F$2:$F$7864,$A213,Monthly_Sold!$C$2:$C$7864,F$2),4)</f>
        <v>0</v>
      </c>
      <c r="G213" s="2" t="n">
        <f aca="false">ROUND(SUMIFS(Monthly_Sold!$H$2:$H$7864,Monthly_Sold!$F$2:$F$7864,$A213,Monthly_Sold!$C$2:$C$7864,G$2),4)</f>
        <v>0</v>
      </c>
      <c r="H213" s="2" t="n">
        <f aca="false">ROUND(SUMIFS(Monthly_Sold!$H$2:$H$7864,Monthly_Sold!$F$2:$F$7864,$A213,Monthly_Sold!$C$2:$C$7864,H$2),4)</f>
        <v>0.03</v>
      </c>
      <c r="I213" s="2" t="n">
        <f aca="false">ROUND(SUM(B213:H213),4)</f>
        <v>0.03</v>
      </c>
      <c r="J213" s="6" t="n">
        <f aca="false">RANK(I213,$I$3:$I$304,0)+COUNTIF($I$3:I213,I213)-1</f>
        <v>297</v>
      </c>
      <c r="K213" s="6" t="n">
        <f aca="false">RANK(B213,$B$3:$B$304,0)+COUNTIF($B$3:B213,B213)-1</f>
        <v>230</v>
      </c>
      <c r="L213" s="6" t="n">
        <f aca="false">RANK(C213,$C$3:$C$304,0)+COUNTIF($C$3:C213,C213)-1</f>
        <v>236</v>
      </c>
      <c r="M213" s="6" t="n">
        <f aca="false">RANK(D213,$D$3:$D$304,0)+COUNTIF($D$3:D213,D213)-1</f>
        <v>241</v>
      </c>
      <c r="N213" s="6" t="n">
        <f aca="false">RANK(E213,$E$3:$E$304,0)+COUNTIF($E$3:E213,E213)-1</f>
        <v>243</v>
      </c>
      <c r="O213" s="6" t="n">
        <f aca="false">RANK(F213,$F$3:$F$304,0)+COUNTIF($F$3:F213,F213)-1</f>
        <v>248</v>
      </c>
      <c r="P213" s="6" t="n">
        <f aca="false">RANK(G213,$G$3:$G$304,0)+COUNTIF($G$3:G213,G213)-1</f>
        <v>264</v>
      </c>
      <c r="Q213" s="6" t="n">
        <f aca="false">RANK(H213,$H$3:$H$304,0)+COUNTIF($H$3:H213,H213)-1</f>
        <v>186</v>
      </c>
    </row>
    <row r="214" customFormat="false" ht="15" hidden="false" customHeight="false" outlineLevel="0" collapsed="false">
      <c r="A214" s="0" t="s">
        <v>43</v>
      </c>
      <c r="B214" s="2" t="n">
        <f aca="false">ROUND(SUMIFS(Monthly_Sold!$H$2:$H$7864,Monthly_Sold!$F$2:$F$7864,$A214,Monthly_Sold!$C$2:$C$7864,B$2),4)</f>
        <v>832.74</v>
      </c>
      <c r="C214" s="2" t="n">
        <f aca="false">ROUND(SUMIFS(Monthly_Sold!$H$2:$H$7864,Monthly_Sold!$F$2:$F$7864,$A214,Monthly_Sold!$C$2:$C$7864,C$2),4)</f>
        <v>4878.16</v>
      </c>
      <c r="D214" s="2" t="n">
        <f aca="false">ROUND(SUMIFS(Monthly_Sold!$H$2:$H$7864,Monthly_Sold!$F$2:$F$7864,$A214,Monthly_Sold!$C$2:$C$7864,D$2),4)</f>
        <v>2855.83</v>
      </c>
      <c r="E214" s="2" t="n">
        <f aca="false">ROUND(SUMIFS(Monthly_Sold!$H$2:$H$7864,Monthly_Sold!$F$2:$F$7864,$A214,Monthly_Sold!$C$2:$C$7864,E$2),4)</f>
        <v>1029.25</v>
      </c>
      <c r="F214" s="2" t="n">
        <f aca="false">ROUND(SUMIFS(Monthly_Sold!$H$2:$H$7864,Monthly_Sold!$F$2:$F$7864,$A214,Monthly_Sold!$C$2:$C$7864,F$2),4)</f>
        <v>1373.4</v>
      </c>
      <c r="G214" s="2" t="n">
        <f aca="false">ROUND(SUMIFS(Monthly_Sold!$H$2:$H$7864,Monthly_Sold!$F$2:$F$7864,$A214,Monthly_Sold!$C$2:$C$7864,G$2),4)</f>
        <v>2769.48</v>
      </c>
      <c r="H214" s="2" t="n">
        <f aca="false">ROUND(SUMIFS(Monthly_Sold!$H$2:$H$7864,Monthly_Sold!$F$2:$F$7864,$A214,Monthly_Sold!$C$2:$C$7864,H$2),4)</f>
        <v>3190.14</v>
      </c>
      <c r="I214" s="2" t="n">
        <f aca="false">ROUND(SUM(B214:H214),4)</f>
        <v>16929</v>
      </c>
      <c r="J214" s="6" t="n">
        <f aca="false">RANK(I214,$I$3:$I$304,0)+COUNTIF($I$3:I214,I214)-1</f>
        <v>2</v>
      </c>
      <c r="K214" s="6" t="n">
        <f aca="false">RANK(B214,$B$3:$B$304,0)+COUNTIF($B$3:B214,B214)-1</f>
        <v>3</v>
      </c>
      <c r="L214" s="6" t="n">
        <f aca="false">RANK(C214,$C$3:$C$304,0)+COUNTIF($C$3:C214,C214)-1</f>
        <v>1</v>
      </c>
      <c r="M214" s="6" t="n">
        <f aca="false">RANK(D214,$D$3:$D$304,0)+COUNTIF($D$3:D214,D214)-1</f>
        <v>6</v>
      </c>
      <c r="N214" s="6" t="n">
        <f aca="false">RANK(E214,$E$3:$E$304,0)+COUNTIF($E$3:E214,E214)-1</f>
        <v>18</v>
      </c>
      <c r="O214" s="6" t="n">
        <f aca="false">RANK(F214,$F$3:$F$304,0)+COUNTIF($F$3:F214,F214)-1</f>
        <v>14</v>
      </c>
      <c r="P214" s="6" t="n">
        <f aca="false">RANK(G214,$G$3:$G$304,0)+COUNTIF($G$3:G214,G214)-1</f>
        <v>5</v>
      </c>
      <c r="Q214" s="6" t="n">
        <f aca="false">RANK(H214,$H$3:$H$304,0)+COUNTIF($H$3:H214,H214)-1</f>
        <v>3</v>
      </c>
    </row>
    <row r="215" customFormat="false" ht="15" hidden="false" customHeight="false" outlineLevel="0" collapsed="false">
      <c r="A215" s="0" t="s">
        <v>345</v>
      </c>
      <c r="B215" s="2" t="n">
        <f aca="false">ROUND(SUMIFS(Monthly_Sold!$H$2:$H$7864,Monthly_Sold!$F$2:$F$7864,$A215,Monthly_Sold!$C$2:$C$7864,B$2),4)</f>
        <v>0</v>
      </c>
      <c r="C215" s="2" t="n">
        <f aca="false">ROUND(SUMIFS(Monthly_Sold!$H$2:$H$7864,Monthly_Sold!$F$2:$F$7864,$A215,Monthly_Sold!$C$2:$C$7864,C$2),4)</f>
        <v>0</v>
      </c>
      <c r="D215" s="2" t="n">
        <f aca="false">ROUND(SUMIFS(Monthly_Sold!$H$2:$H$7864,Monthly_Sold!$F$2:$F$7864,$A215,Monthly_Sold!$C$2:$C$7864,D$2),4)</f>
        <v>0</v>
      </c>
      <c r="E215" s="2" t="n">
        <f aca="false">ROUND(SUMIFS(Monthly_Sold!$H$2:$H$7864,Monthly_Sold!$F$2:$F$7864,$A215,Monthly_Sold!$C$2:$C$7864,E$2),4)</f>
        <v>0</v>
      </c>
      <c r="F215" s="2" t="n">
        <f aca="false">ROUND(SUMIFS(Monthly_Sold!$H$2:$H$7864,Monthly_Sold!$F$2:$F$7864,$A215,Monthly_Sold!$C$2:$C$7864,F$2),4)</f>
        <v>32.76</v>
      </c>
      <c r="G215" s="2" t="n">
        <f aca="false">ROUND(SUMIFS(Monthly_Sold!$H$2:$H$7864,Monthly_Sold!$F$2:$F$7864,$A215,Monthly_Sold!$C$2:$C$7864,G$2),4)</f>
        <v>83.45</v>
      </c>
      <c r="H215" s="2" t="n">
        <f aca="false">ROUND(SUMIFS(Monthly_Sold!$H$2:$H$7864,Monthly_Sold!$F$2:$F$7864,$A215,Monthly_Sold!$C$2:$C$7864,H$2),4)</f>
        <v>0</v>
      </c>
      <c r="I215" s="2" t="n">
        <f aca="false">ROUND(SUM(B215:H215),4)</f>
        <v>116.21</v>
      </c>
      <c r="J215" s="6" t="n">
        <f aca="false">RANK(I215,$I$3:$I$304,0)+COUNTIF($I$3:I215,I215)-1</f>
        <v>113</v>
      </c>
      <c r="K215" s="6" t="n">
        <f aca="false">RANK(B215,$B$3:$B$304,0)+COUNTIF($B$3:B215,B215)-1</f>
        <v>231</v>
      </c>
      <c r="L215" s="6" t="n">
        <f aca="false">RANK(C215,$C$3:$C$304,0)+COUNTIF($C$3:C215,C215)-1</f>
        <v>237</v>
      </c>
      <c r="M215" s="6" t="n">
        <f aca="false">RANK(D215,$D$3:$D$304,0)+COUNTIF($D$3:D215,D215)-1</f>
        <v>242</v>
      </c>
      <c r="N215" s="6" t="n">
        <f aca="false">RANK(E215,$E$3:$E$304,0)+COUNTIF($E$3:E215,E215)-1</f>
        <v>244</v>
      </c>
      <c r="O215" s="6" t="n">
        <f aca="false">RANK(F215,$F$3:$F$304,0)+COUNTIF($F$3:F215,F215)-1</f>
        <v>81</v>
      </c>
      <c r="P215" s="6" t="n">
        <f aca="false">RANK(G215,$G$3:$G$304,0)+COUNTIF($G$3:G215,G215)-1</f>
        <v>79</v>
      </c>
      <c r="Q215" s="6" t="n">
        <f aca="false">RANK(H215,$H$3:$H$304,0)+COUNTIF($H$3:H215,H215)-1</f>
        <v>263</v>
      </c>
    </row>
    <row r="216" customFormat="false" ht="15" hidden="false" customHeight="false" outlineLevel="0" collapsed="false">
      <c r="A216" s="0" t="s">
        <v>474</v>
      </c>
      <c r="B216" s="2" t="n">
        <f aca="false">ROUND(SUMIFS(Monthly_Sold!$H$2:$H$7864,Monthly_Sold!$F$2:$F$7864,$A216,Monthly_Sold!$C$2:$C$7864,B$2),4)</f>
        <v>0</v>
      </c>
      <c r="C216" s="2" t="n">
        <f aca="false">ROUND(SUMIFS(Monthly_Sold!$H$2:$H$7864,Monthly_Sold!$F$2:$F$7864,$A216,Monthly_Sold!$C$2:$C$7864,C$2),4)</f>
        <v>0</v>
      </c>
      <c r="D216" s="2" t="n">
        <f aca="false">ROUND(SUMIFS(Monthly_Sold!$H$2:$H$7864,Monthly_Sold!$F$2:$F$7864,$A216,Monthly_Sold!$C$2:$C$7864,D$2),4)</f>
        <v>0</v>
      </c>
      <c r="E216" s="2" t="n">
        <f aca="false">ROUND(SUMIFS(Monthly_Sold!$H$2:$H$7864,Monthly_Sold!$F$2:$F$7864,$A216,Monthly_Sold!$C$2:$C$7864,E$2),4)</f>
        <v>0</v>
      </c>
      <c r="F216" s="2" t="n">
        <f aca="false">ROUND(SUMIFS(Monthly_Sold!$H$2:$H$7864,Monthly_Sold!$F$2:$F$7864,$A216,Monthly_Sold!$C$2:$C$7864,F$2),4)</f>
        <v>0</v>
      </c>
      <c r="G216" s="2" t="n">
        <f aca="false">ROUND(SUMIFS(Monthly_Sold!$H$2:$H$7864,Monthly_Sold!$F$2:$F$7864,$A216,Monthly_Sold!$C$2:$C$7864,G$2),4)</f>
        <v>17.04</v>
      </c>
      <c r="H216" s="2" t="n">
        <f aca="false">ROUND(SUMIFS(Monthly_Sold!$H$2:$H$7864,Monthly_Sold!$F$2:$F$7864,$A216,Monthly_Sold!$C$2:$C$7864,H$2),4)</f>
        <v>3.43</v>
      </c>
      <c r="I216" s="2" t="n">
        <f aca="false">ROUND(SUM(B216:H216),4)</f>
        <v>20.47</v>
      </c>
      <c r="J216" s="6" t="n">
        <f aca="false">RANK(I216,$I$3:$I$304,0)+COUNTIF($I$3:I216,I216)-1</f>
        <v>186</v>
      </c>
      <c r="K216" s="6" t="n">
        <f aca="false">RANK(B216,$B$3:$B$304,0)+COUNTIF($B$3:B216,B216)-1</f>
        <v>232</v>
      </c>
      <c r="L216" s="6" t="n">
        <f aca="false">RANK(C216,$C$3:$C$304,0)+COUNTIF($C$3:C216,C216)-1</f>
        <v>238</v>
      </c>
      <c r="M216" s="6" t="n">
        <f aca="false">RANK(D216,$D$3:$D$304,0)+COUNTIF($D$3:D216,D216)-1</f>
        <v>243</v>
      </c>
      <c r="N216" s="6" t="n">
        <f aca="false">RANK(E216,$E$3:$E$304,0)+COUNTIF($E$3:E216,E216)-1</f>
        <v>245</v>
      </c>
      <c r="O216" s="6" t="n">
        <f aca="false">RANK(F216,$F$3:$F$304,0)+COUNTIF($F$3:F216,F216)-1</f>
        <v>249</v>
      </c>
      <c r="P216" s="6" t="n">
        <f aca="false">RANK(G216,$G$3:$G$304,0)+COUNTIF($G$3:G216,G216)-1</f>
        <v>130</v>
      </c>
      <c r="Q216" s="6" t="n">
        <f aca="false">RANK(H216,$H$3:$H$304,0)+COUNTIF($H$3:H216,H216)-1</f>
        <v>158</v>
      </c>
    </row>
    <row r="217" customFormat="false" ht="15" hidden="false" customHeight="false" outlineLevel="0" collapsed="false">
      <c r="A217" s="0" t="s">
        <v>523</v>
      </c>
      <c r="B217" s="2" t="n">
        <f aca="false">ROUND(SUMIFS(Monthly_Sold!$H$2:$H$7864,Monthly_Sold!$F$2:$F$7864,$A217,Monthly_Sold!$C$2:$C$7864,B$2),4)</f>
        <v>0</v>
      </c>
      <c r="C217" s="2" t="n">
        <f aca="false">ROUND(SUMIFS(Monthly_Sold!$H$2:$H$7864,Monthly_Sold!$F$2:$F$7864,$A217,Monthly_Sold!$C$2:$C$7864,C$2),4)</f>
        <v>0</v>
      </c>
      <c r="D217" s="2" t="n">
        <f aca="false">ROUND(SUMIFS(Monthly_Sold!$H$2:$H$7864,Monthly_Sold!$F$2:$F$7864,$A217,Monthly_Sold!$C$2:$C$7864,D$2),4)</f>
        <v>0.43</v>
      </c>
      <c r="E217" s="2" t="n">
        <f aca="false">ROUND(SUMIFS(Monthly_Sold!$H$2:$H$7864,Monthly_Sold!$F$2:$F$7864,$A217,Monthly_Sold!$C$2:$C$7864,E$2),4)</f>
        <v>7.9</v>
      </c>
      <c r="F217" s="2" t="n">
        <f aca="false">ROUND(SUMIFS(Monthly_Sold!$H$2:$H$7864,Monthly_Sold!$F$2:$F$7864,$A217,Monthly_Sold!$C$2:$C$7864,F$2),4)</f>
        <v>0</v>
      </c>
      <c r="G217" s="2" t="n">
        <f aca="false">ROUND(SUMIFS(Monthly_Sold!$H$2:$H$7864,Monthly_Sold!$F$2:$F$7864,$A217,Monthly_Sold!$C$2:$C$7864,G$2),4)</f>
        <v>0</v>
      </c>
      <c r="H217" s="2" t="n">
        <f aca="false">ROUND(SUMIFS(Monthly_Sold!$H$2:$H$7864,Monthly_Sold!$F$2:$F$7864,$A217,Monthly_Sold!$C$2:$C$7864,H$2),4)</f>
        <v>0</v>
      </c>
      <c r="I217" s="2" t="n">
        <f aca="false">ROUND(SUM(B217:H217),4)</f>
        <v>8.33</v>
      </c>
      <c r="J217" s="6" t="n">
        <f aca="false">RANK(I217,$I$3:$I$304,0)+COUNTIF($I$3:I217,I217)-1</f>
        <v>216</v>
      </c>
      <c r="K217" s="6" t="n">
        <f aca="false">RANK(B217,$B$3:$B$304,0)+COUNTIF($B$3:B217,B217)-1</f>
        <v>233</v>
      </c>
      <c r="L217" s="6" t="n">
        <f aca="false">RANK(C217,$C$3:$C$304,0)+COUNTIF($C$3:C217,C217)-1</f>
        <v>239</v>
      </c>
      <c r="M217" s="6" t="n">
        <f aca="false">RANK(D217,$D$3:$D$304,0)+COUNTIF($D$3:D217,D217)-1</f>
        <v>96</v>
      </c>
      <c r="N217" s="6" t="n">
        <f aca="false">RANK(E217,$E$3:$E$304,0)+COUNTIF($E$3:E217,E217)-1</f>
        <v>84</v>
      </c>
      <c r="O217" s="6" t="n">
        <f aca="false">RANK(F217,$F$3:$F$304,0)+COUNTIF($F$3:F217,F217)-1</f>
        <v>250</v>
      </c>
      <c r="P217" s="6" t="n">
        <f aca="false">RANK(G217,$G$3:$G$304,0)+COUNTIF($G$3:G217,G217)-1</f>
        <v>265</v>
      </c>
      <c r="Q217" s="6" t="n">
        <f aca="false">RANK(H217,$H$3:$H$304,0)+COUNTIF($H$3:H217,H217)-1</f>
        <v>264</v>
      </c>
    </row>
    <row r="218" customFormat="false" ht="15" hidden="false" customHeight="false" outlineLevel="0" collapsed="false">
      <c r="A218" s="0" t="s">
        <v>368</v>
      </c>
      <c r="B218" s="2" t="n">
        <f aca="false">ROUND(SUMIFS(Monthly_Sold!$H$2:$H$7864,Monthly_Sold!$F$2:$F$7864,$A218,Monthly_Sold!$C$2:$C$7864,B$2),4)</f>
        <v>0</v>
      </c>
      <c r="C218" s="2" t="n">
        <f aca="false">ROUND(SUMIFS(Monthly_Sold!$H$2:$H$7864,Monthly_Sold!$F$2:$F$7864,$A218,Monthly_Sold!$C$2:$C$7864,C$2),4)</f>
        <v>0</v>
      </c>
      <c r="D218" s="2" t="n">
        <f aca="false">ROUND(SUMIFS(Monthly_Sold!$H$2:$H$7864,Monthly_Sold!$F$2:$F$7864,$A218,Monthly_Sold!$C$2:$C$7864,D$2),4)</f>
        <v>0</v>
      </c>
      <c r="E218" s="2" t="n">
        <f aca="false">ROUND(SUMIFS(Monthly_Sold!$H$2:$H$7864,Monthly_Sold!$F$2:$F$7864,$A218,Monthly_Sold!$C$2:$C$7864,E$2),4)</f>
        <v>4.11</v>
      </c>
      <c r="F218" s="2" t="n">
        <f aca="false">ROUND(SUMIFS(Monthly_Sold!$H$2:$H$7864,Monthly_Sold!$F$2:$F$7864,$A218,Monthly_Sold!$C$2:$C$7864,F$2),4)</f>
        <v>48.36</v>
      </c>
      <c r="G218" s="2" t="n">
        <f aca="false">ROUND(SUMIFS(Monthly_Sold!$H$2:$H$7864,Monthly_Sold!$F$2:$F$7864,$A218,Monthly_Sold!$C$2:$C$7864,G$2),4)</f>
        <v>34.82</v>
      </c>
      <c r="H218" s="2" t="n">
        <f aca="false">ROUND(SUMIFS(Monthly_Sold!$H$2:$H$7864,Monthly_Sold!$F$2:$F$7864,$A218,Monthly_Sold!$C$2:$C$7864,H$2),4)</f>
        <v>0</v>
      </c>
      <c r="I218" s="2" t="n">
        <f aca="false">ROUND(SUM(B218:H218),4)</f>
        <v>87.29</v>
      </c>
      <c r="J218" s="6" t="n">
        <f aca="false">RANK(I218,$I$3:$I$304,0)+COUNTIF($I$3:I218,I218)-1</f>
        <v>125</v>
      </c>
      <c r="K218" s="6" t="n">
        <f aca="false">RANK(B218,$B$3:$B$304,0)+COUNTIF($B$3:B218,B218)-1</f>
        <v>234</v>
      </c>
      <c r="L218" s="6" t="n">
        <f aca="false">RANK(C218,$C$3:$C$304,0)+COUNTIF($C$3:C218,C218)-1</f>
        <v>240</v>
      </c>
      <c r="M218" s="6" t="n">
        <f aca="false">RANK(D218,$D$3:$D$304,0)+COUNTIF($D$3:D218,D218)-1</f>
        <v>244</v>
      </c>
      <c r="N218" s="6" t="n">
        <f aca="false">RANK(E218,$E$3:$E$304,0)+COUNTIF($E$3:E218,E218)-1</f>
        <v>90</v>
      </c>
      <c r="O218" s="6" t="n">
        <f aca="false">RANK(F218,$F$3:$F$304,0)+COUNTIF($F$3:F218,F218)-1</f>
        <v>71</v>
      </c>
      <c r="P218" s="6" t="n">
        <f aca="false">RANK(G218,$G$3:$G$304,0)+COUNTIF($G$3:G218,G218)-1</f>
        <v>103</v>
      </c>
      <c r="Q218" s="6" t="n">
        <f aca="false">RANK(H218,$H$3:$H$304,0)+COUNTIF($H$3:H218,H218)-1</f>
        <v>265</v>
      </c>
    </row>
    <row r="219" customFormat="false" ht="15" hidden="false" customHeight="false" outlineLevel="0" collapsed="false">
      <c r="A219" s="0" t="s">
        <v>418</v>
      </c>
      <c r="B219" s="2" t="n">
        <f aca="false">ROUND(SUMIFS(Monthly_Sold!$H$2:$H$7864,Monthly_Sold!$F$2:$F$7864,$A219,Monthly_Sold!$C$2:$C$7864,B$2),4)</f>
        <v>0</v>
      </c>
      <c r="C219" s="2" t="n">
        <f aca="false">ROUND(SUMIFS(Monthly_Sold!$H$2:$H$7864,Monthly_Sold!$F$2:$F$7864,$A219,Monthly_Sold!$C$2:$C$7864,C$2),4)</f>
        <v>0</v>
      </c>
      <c r="D219" s="2" t="n">
        <f aca="false">ROUND(SUMIFS(Monthly_Sold!$H$2:$H$7864,Monthly_Sold!$F$2:$F$7864,$A219,Monthly_Sold!$C$2:$C$7864,D$2),4)</f>
        <v>0</v>
      </c>
      <c r="E219" s="2" t="n">
        <f aca="false">ROUND(SUMIFS(Monthly_Sold!$H$2:$H$7864,Monthly_Sold!$F$2:$F$7864,$A219,Monthly_Sold!$C$2:$C$7864,E$2),4)</f>
        <v>0</v>
      </c>
      <c r="F219" s="2" t="n">
        <f aca="false">ROUND(SUMIFS(Monthly_Sold!$H$2:$H$7864,Monthly_Sold!$F$2:$F$7864,$A219,Monthly_Sold!$C$2:$C$7864,F$2),4)</f>
        <v>0</v>
      </c>
      <c r="G219" s="2" t="n">
        <f aca="false">ROUND(SUMIFS(Monthly_Sold!$H$2:$H$7864,Monthly_Sold!$F$2:$F$7864,$A219,Monthly_Sold!$C$2:$C$7864,G$2),4)</f>
        <v>23.09</v>
      </c>
      <c r="H219" s="2" t="n">
        <f aca="false">ROUND(SUMIFS(Monthly_Sold!$H$2:$H$7864,Monthly_Sold!$F$2:$F$7864,$A219,Monthly_Sold!$C$2:$C$7864,H$2),4)</f>
        <v>26.02</v>
      </c>
      <c r="I219" s="2" t="n">
        <f aca="false">ROUND(SUM(B219:H219),4)</f>
        <v>49.11</v>
      </c>
      <c r="J219" s="6" t="n">
        <f aca="false">RANK(I219,$I$3:$I$304,0)+COUNTIF($I$3:I219,I219)-1</f>
        <v>150</v>
      </c>
      <c r="K219" s="6" t="n">
        <f aca="false">RANK(B219,$B$3:$B$304,0)+COUNTIF($B$3:B219,B219)-1</f>
        <v>235</v>
      </c>
      <c r="L219" s="6" t="n">
        <f aca="false">RANK(C219,$C$3:$C$304,0)+COUNTIF($C$3:C219,C219)-1</f>
        <v>241</v>
      </c>
      <c r="M219" s="6" t="n">
        <f aca="false">RANK(D219,$D$3:$D$304,0)+COUNTIF($D$3:D219,D219)-1</f>
        <v>245</v>
      </c>
      <c r="N219" s="6" t="n">
        <f aca="false">RANK(E219,$E$3:$E$304,0)+COUNTIF($E$3:E219,E219)-1</f>
        <v>246</v>
      </c>
      <c r="O219" s="6" t="n">
        <f aca="false">RANK(F219,$F$3:$F$304,0)+COUNTIF($F$3:F219,F219)-1</f>
        <v>251</v>
      </c>
      <c r="P219" s="6" t="n">
        <f aca="false">RANK(G219,$G$3:$G$304,0)+COUNTIF($G$3:G219,G219)-1</f>
        <v>116</v>
      </c>
      <c r="Q219" s="6" t="n">
        <f aca="false">RANK(H219,$H$3:$H$304,0)+COUNTIF($H$3:H219,H219)-1</f>
        <v>119</v>
      </c>
    </row>
    <row r="220" customFormat="false" ht="15" hidden="false" customHeight="false" outlineLevel="0" collapsed="false">
      <c r="A220" s="0" t="s">
        <v>229</v>
      </c>
      <c r="B220" s="2" t="n">
        <f aca="false">ROUND(SUMIFS(Monthly_Sold!$H$2:$H$7864,Monthly_Sold!$F$2:$F$7864,$A220,Monthly_Sold!$C$2:$C$7864,B$2),4)</f>
        <v>4.12</v>
      </c>
      <c r="C220" s="2" t="n">
        <f aca="false">ROUND(SUMIFS(Monthly_Sold!$H$2:$H$7864,Monthly_Sold!$F$2:$F$7864,$A220,Monthly_Sold!$C$2:$C$7864,C$2),4)</f>
        <v>119.17</v>
      </c>
      <c r="D220" s="2" t="n">
        <f aca="false">ROUND(SUMIFS(Monthly_Sold!$H$2:$H$7864,Monthly_Sold!$F$2:$F$7864,$A220,Monthly_Sold!$C$2:$C$7864,D$2),4)</f>
        <v>180.18</v>
      </c>
      <c r="E220" s="2" t="n">
        <f aca="false">ROUND(SUMIFS(Monthly_Sold!$H$2:$H$7864,Monthly_Sold!$F$2:$F$7864,$A220,Monthly_Sold!$C$2:$C$7864,E$2),4)</f>
        <v>99.76</v>
      </c>
      <c r="F220" s="2" t="n">
        <f aca="false">ROUND(SUMIFS(Monthly_Sold!$H$2:$H$7864,Monthly_Sold!$F$2:$F$7864,$A220,Monthly_Sold!$C$2:$C$7864,F$2),4)</f>
        <v>70.72</v>
      </c>
      <c r="G220" s="2" t="n">
        <f aca="false">ROUND(SUMIFS(Monthly_Sold!$H$2:$H$7864,Monthly_Sold!$F$2:$F$7864,$A220,Monthly_Sold!$C$2:$C$7864,G$2),4)</f>
        <v>80.57</v>
      </c>
      <c r="H220" s="2" t="n">
        <f aca="false">ROUND(SUMIFS(Monthly_Sold!$H$2:$H$7864,Monthly_Sold!$F$2:$F$7864,$A220,Monthly_Sold!$C$2:$C$7864,H$2),4)</f>
        <v>24.09</v>
      </c>
      <c r="I220" s="2" t="n">
        <f aca="false">ROUND(SUM(B220:H220),4)</f>
        <v>578.61</v>
      </c>
      <c r="J220" s="6" t="n">
        <f aca="false">RANK(I220,$I$3:$I$304,0)+COUNTIF($I$3:I220,I220)-1</f>
        <v>80</v>
      </c>
      <c r="K220" s="6" t="n">
        <f aca="false">RANK(B220,$B$3:$B$304,0)+COUNTIF($B$3:B220,B220)-1</f>
        <v>61</v>
      </c>
      <c r="L220" s="6" t="n">
        <f aca="false">RANK(C220,$C$3:$C$304,0)+COUNTIF($C$3:C220,C220)-1</f>
        <v>59</v>
      </c>
      <c r="M220" s="6" t="n">
        <f aca="false">RANK(D220,$D$3:$D$304,0)+COUNTIF($D$3:D220,D220)-1</f>
        <v>49</v>
      </c>
      <c r="N220" s="6" t="n">
        <f aca="false">RANK(E220,$E$3:$E$304,0)+COUNTIF($E$3:E220,E220)-1</f>
        <v>53</v>
      </c>
      <c r="O220" s="6" t="n">
        <f aca="false">RANK(F220,$F$3:$F$304,0)+COUNTIF($F$3:F220,F220)-1</f>
        <v>64</v>
      </c>
      <c r="P220" s="6" t="n">
        <f aca="false">RANK(G220,$G$3:$G$304,0)+COUNTIF($G$3:G220,G220)-1</f>
        <v>80</v>
      </c>
      <c r="Q220" s="6" t="n">
        <f aca="false">RANK(H220,$H$3:$H$304,0)+COUNTIF($H$3:H220,H220)-1</f>
        <v>120</v>
      </c>
    </row>
    <row r="221" customFormat="false" ht="15" hidden="false" customHeight="false" outlineLevel="0" collapsed="false">
      <c r="A221" s="0" t="s">
        <v>619</v>
      </c>
      <c r="B221" s="2" t="n">
        <f aca="false">ROUND(SUMIFS(Monthly_Sold!$H$2:$H$7864,Monthly_Sold!$F$2:$F$7864,$A221,Monthly_Sold!$C$2:$C$7864,B$2),4)</f>
        <v>0</v>
      </c>
      <c r="C221" s="2" t="n">
        <f aca="false">ROUND(SUMIFS(Monthly_Sold!$H$2:$H$7864,Monthly_Sold!$F$2:$F$7864,$A221,Monthly_Sold!$C$2:$C$7864,C$2),4)</f>
        <v>0.06</v>
      </c>
      <c r="D221" s="2" t="n">
        <f aca="false">ROUND(SUMIFS(Monthly_Sold!$H$2:$H$7864,Monthly_Sold!$F$2:$F$7864,$A221,Monthly_Sold!$C$2:$C$7864,D$2),4)</f>
        <v>0</v>
      </c>
      <c r="E221" s="2" t="n">
        <f aca="false">ROUND(SUMIFS(Monthly_Sold!$H$2:$H$7864,Monthly_Sold!$F$2:$F$7864,$A221,Monthly_Sold!$C$2:$C$7864,E$2),4)</f>
        <v>0</v>
      </c>
      <c r="F221" s="2" t="n">
        <f aca="false">ROUND(SUMIFS(Monthly_Sold!$H$2:$H$7864,Monthly_Sold!$F$2:$F$7864,$A221,Monthly_Sold!$C$2:$C$7864,F$2),4)</f>
        <v>0</v>
      </c>
      <c r="G221" s="2" t="n">
        <f aca="false">ROUND(SUMIFS(Monthly_Sold!$H$2:$H$7864,Monthly_Sold!$F$2:$F$7864,$A221,Monthly_Sold!$C$2:$C$7864,G$2),4)</f>
        <v>0</v>
      </c>
      <c r="H221" s="2" t="n">
        <f aca="false">ROUND(SUMIFS(Monthly_Sold!$H$2:$H$7864,Monthly_Sold!$F$2:$F$7864,$A221,Monthly_Sold!$C$2:$C$7864,H$2),4)</f>
        <v>0</v>
      </c>
      <c r="I221" s="2" t="n">
        <f aca="false">ROUND(SUM(B221:H221),4)</f>
        <v>0.06</v>
      </c>
      <c r="J221" s="6" t="n">
        <f aca="false">RANK(I221,$I$3:$I$304,0)+COUNTIF($I$3:I221,I221)-1</f>
        <v>291</v>
      </c>
      <c r="K221" s="6" t="n">
        <f aca="false">RANK(B221,$B$3:$B$304,0)+COUNTIF($B$3:B221,B221)-1</f>
        <v>236</v>
      </c>
      <c r="L221" s="6" t="n">
        <f aca="false">RANK(C221,$C$3:$C$304,0)+COUNTIF($C$3:C221,C221)-1</f>
        <v>85</v>
      </c>
      <c r="M221" s="6" t="n">
        <f aca="false">RANK(D221,$D$3:$D$304,0)+COUNTIF($D$3:D221,D221)-1</f>
        <v>246</v>
      </c>
      <c r="N221" s="6" t="n">
        <f aca="false">RANK(E221,$E$3:$E$304,0)+COUNTIF($E$3:E221,E221)-1</f>
        <v>247</v>
      </c>
      <c r="O221" s="6" t="n">
        <f aca="false">RANK(F221,$F$3:$F$304,0)+COUNTIF($F$3:F221,F221)-1</f>
        <v>252</v>
      </c>
      <c r="P221" s="6" t="n">
        <f aca="false">RANK(G221,$G$3:$G$304,0)+COUNTIF($G$3:G221,G221)-1</f>
        <v>266</v>
      </c>
      <c r="Q221" s="6" t="n">
        <f aca="false">RANK(H221,$H$3:$H$304,0)+COUNTIF($H$3:H221,H221)-1</f>
        <v>266</v>
      </c>
    </row>
    <row r="222" customFormat="false" ht="15" hidden="false" customHeight="false" outlineLevel="0" collapsed="false">
      <c r="A222" s="0" t="s">
        <v>364</v>
      </c>
      <c r="B222" s="2" t="n">
        <f aca="false">ROUND(SUMIFS(Monthly_Sold!$H$2:$H$7864,Monthly_Sold!$F$2:$F$7864,$A222,Monthly_Sold!$C$2:$C$7864,B$2),4)</f>
        <v>0</v>
      </c>
      <c r="C222" s="2" t="n">
        <f aca="false">ROUND(SUMIFS(Monthly_Sold!$H$2:$H$7864,Monthly_Sold!$F$2:$F$7864,$A222,Monthly_Sold!$C$2:$C$7864,C$2),4)</f>
        <v>0</v>
      </c>
      <c r="D222" s="2" t="n">
        <f aca="false">ROUND(SUMIFS(Monthly_Sold!$H$2:$H$7864,Monthly_Sold!$F$2:$F$7864,$A222,Monthly_Sold!$C$2:$C$7864,D$2),4)</f>
        <v>0</v>
      </c>
      <c r="E222" s="2" t="n">
        <f aca="false">ROUND(SUMIFS(Monthly_Sold!$H$2:$H$7864,Monthly_Sold!$F$2:$F$7864,$A222,Monthly_Sold!$C$2:$C$7864,E$2),4)</f>
        <v>0</v>
      </c>
      <c r="F222" s="2" t="n">
        <f aca="false">ROUND(SUMIFS(Monthly_Sold!$H$2:$H$7864,Monthly_Sold!$F$2:$F$7864,$A222,Monthly_Sold!$C$2:$C$7864,F$2),4)</f>
        <v>0</v>
      </c>
      <c r="G222" s="2" t="n">
        <f aca="false">ROUND(SUMIFS(Monthly_Sold!$H$2:$H$7864,Monthly_Sold!$F$2:$F$7864,$A222,Monthly_Sold!$C$2:$C$7864,G$2),4)</f>
        <v>0</v>
      </c>
      <c r="H222" s="2" t="n">
        <f aca="false">ROUND(SUMIFS(Monthly_Sold!$H$2:$H$7864,Monthly_Sold!$F$2:$F$7864,$A222,Monthly_Sold!$C$2:$C$7864,H$2),4)</f>
        <v>91.32</v>
      </c>
      <c r="I222" s="2" t="n">
        <f aca="false">ROUND(SUM(B222:H222),4)</f>
        <v>91.32</v>
      </c>
      <c r="J222" s="6" t="n">
        <f aca="false">RANK(I222,$I$3:$I$304,0)+COUNTIF($I$3:I222,I222)-1</f>
        <v>122</v>
      </c>
      <c r="K222" s="6" t="n">
        <f aca="false">RANK(B222,$B$3:$B$304,0)+COUNTIF($B$3:B222,B222)-1</f>
        <v>237</v>
      </c>
      <c r="L222" s="6" t="n">
        <f aca="false">RANK(C222,$C$3:$C$304,0)+COUNTIF($C$3:C222,C222)-1</f>
        <v>242</v>
      </c>
      <c r="M222" s="6" t="n">
        <f aca="false">RANK(D222,$D$3:$D$304,0)+COUNTIF($D$3:D222,D222)-1</f>
        <v>247</v>
      </c>
      <c r="N222" s="6" t="n">
        <f aca="false">RANK(E222,$E$3:$E$304,0)+COUNTIF($E$3:E222,E222)-1</f>
        <v>248</v>
      </c>
      <c r="O222" s="6" t="n">
        <f aca="false">RANK(F222,$F$3:$F$304,0)+COUNTIF($F$3:F222,F222)-1</f>
        <v>253</v>
      </c>
      <c r="P222" s="6" t="n">
        <f aca="false">RANK(G222,$G$3:$G$304,0)+COUNTIF($G$3:G222,G222)-1</f>
        <v>267</v>
      </c>
      <c r="Q222" s="6" t="n">
        <f aca="false">RANK(H222,$H$3:$H$304,0)+COUNTIF($H$3:H222,H222)-1</f>
        <v>85</v>
      </c>
    </row>
    <row r="223" customFormat="false" ht="15" hidden="false" customHeight="false" outlineLevel="0" collapsed="false">
      <c r="A223" s="0" t="s">
        <v>233</v>
      </c>
      <c r="B223" s="2" t="n">
        <f aca="false">ROUND(SUMIFS(Monthly_Sold!$H$2:$H$7864,Monthly_Sold!$F$2:$F$7864,$A223,Monthly_Sold!$C$2:$C$7864,B$2),4)</f>
        <v>0</v>
      </c>
      <c r="C223" s="2" t="n">
        <f aca="false">ROUND(SUMIFS(Monthly_Sold!$H$2:$H$7864,Monthly_Sold!$F$2:$F$7864,$A223,Monthly_Sold!$C$2:$C$7864,C$2),4)</f>
        <v>0</v>
      </c>
      <c r="D223" s="2" t="n">
        <f aca="false">ROUND(SUMIFS(Monthly_Sold!$H$2:$H$7864,Monthly_Sold!$F$2:$F$7864,$A223,Monthly_Sold!$C$2:$C$7864,D$2),4)</f>
        <v>0</v>
      </c>
      <c r="E223" s="2" t="n">
        <f aca="false">ROUND(SUMIFS(Monthly_Sold!$H$2:$H$7864,Monthly_Sold!$F$2:$F$7864,$A223,Monthly_Sold!$C$2:$C$7864,E$2),4)</f>
        <v>0</v>
      </c>
      <c r="F223" s="2" t="n">
        <f aca="false">ROUND(SUMIFS(Monthly_Sold!$H$2:$H$7864,Monthly_Sold!$F$2:$F$7864,$A223,Monthly_Sold!$C$2:$C$7864,F$2),4)</f>
        <v>384.02</v>
      </c>
      <c r="G223" s="2" t="n">
        <f aca="false">ROUND(SUMIFS(Monthly_Sold!$H$2:$H$7864,Monthly_Sold!$F$2:$F$7864,$A223,Monthly_Sold!$C$2:$C$7864,G$2),4)</f>
        <v>92.79</v>
      </c>
      <c r="H223" s="2" t="n">
        <f aca="false">ROUND(SUMIFS(Monthly_Sold!$H$2:$H$7864,Monthly_Sold!$F$2:$F$7864,$A223,Monthly_Sold!$C$2:$C$7864,H$2),4)</f>
        <v>161.59</v>
      </c>
      <c r="I223" s="2" t="n">
        <f aca="false">ROUND(SUM(B223:H223),4)</f>
        <v>638.4</v>
      </c>
      <c r="J223" s="6" t="n">
        <f aca="false">RANK(I223,$I$3:$I$304,0)+COUNTIF($I$3:I223,I223)-1</f>
        <v>74</v>
      </c>
      <c r="K223" s="6" t="n">
        <f aca="false">RANK(B223,$B$3:$B$304,0)+COUNTIF($B$3:B223,B223)-1</f>
        <v>238</v>
      </c>
      <c r="L223" s="6" t="n">
        <f aca="false">RANK(C223,$C$3:$C$304,0)+COUNTIF($C$3:C223,C223)-1</f>
        <v>243</v>
      </c>
      <c r="M223" s="6" t="n">
        <f aca="false">RANK(D223,$D$3:$D$304,0)+COUNTIF($D$3:D223,D223)-1</f>
        <v>248</v>
      </c>
      <c r="N223" s="6" t="n">
        <f aca="false">RANK(E223,$E$3:$E$304,0)+COUNTIF($E$3:E223,E223)-1</f>
        <v>249</v>
      </c>
      <c r="O223" s="6" t="n">
        <f aca="false">RANK(F223,$F$3:$F$304,0)+COUNTIF($F$3:F223,F223)-1</f>
        <v>34</v>
      </c>
      <c r="P223" s="6" t="n">
        <f aca="false">RANK(G223,$G$3:$G$304,0)+COUNTIF($G$3:G223,G223)-1</f>
        <v>72</v>
      </c>
      <c r="Q223" s="6" t="n">
        <f aca="false">RANK(H223,$H$3:$H$304,0)+COUNTIF($H$3:H223,H223)-1</f>
        <v>69</v>
      </c>
    </row>
    <row r="224" customFormat="false" ht="15" hidden="false" customHeight="false" outlineLevel="0" collapsed="false">
      <c r="A224" s="0" t="s">
        <v>42</v>
      </c>
      <c r="B224" s="2" t="n">
        <f aca="false">ROUND(SUMIFS(Monthly_Sold!$H$2:$H$7864,Monthly_Sold!$F$2:$F$7864,$A224,Monthly_Sold!$C$2:$C$7864,B$2),4)</f>
        <v>0</v>
      </c>
      <c r="C224" s="2" t="n">
        <f aca="false">ROUND(SUMIFS(Monthly_Sold!$H$2:$H$7864,Monthly_Sold!$F$2:$F$7864,$A224,Monthly_Sold!$C$2:$C$7864,C$2),4)</f>
        <v>58.84</v>
      </c>
      <c r="D224" s="2" t="n">
        <f aca="false">ROUND(SUMIFS(Monthly_Sold!$H$2:$H$7864,Monthly_Sold!$F$2:$F$7864,$A224,Monthly_Sold!$C$2:$C$7864,D$2),4)</f>
        <v>25.73</v>
      </c>
      <c r="E224" s="2" t="n">
        <f aca="false">ROUND(SUMIFS(Monthly_Sold!$H$2:$H$7864,Monthly_Sold!$F$2:$F$7864,$A224,Monthly_Sold!$C$2:$C$7864,E$2),4)</f>
        <v>170.72</v>
      </c>
      <c r="F224" s="2" t="n">
        <f aca="false">ROUND(SUMIFS(Monthly_Sold!$H$2:$H$7864,Monthly_Sold!$F$2:$F$7864,$A224,Monthly_Sold!$C$2:$C$7864,F$2),4)</f>
        <v>584.58</v>
      </c>
      <c r="G224" s="2" t="n">
        <f aca="false">ROUND(SUMIFS(Monthly_Sold!$H$2:$H$7864,Monthly_Sold!$F$2:$F$7864,$A224,Monthly_Sold!$C$2:$C$7864,G$2),4)</f>
        <v>128.85</v>
      </c>
      <c r="H224" s="2" t="n">
        <f aca="false">ROUND(SUMIFS(Monthly_Sold!$H$2:$H$7864,Monthly_Sold!$F$2:$F$7864,$A224,Monthly_Sold!$C$2:$C$7864,H$2),4)</f>
        <v>284.91</v>
      </c>
      <c r="I224" s="2" t="n">
        <f aca="false">ROUND(SUM(B224:H224),4)</f>
        <v>1253.63</v>
      </c>
      <c r="J224" s="6" t="n">
        <f aca="false">RANK(I224,$I$3:$I$304,0)+COUNTIF($I$3:I224,I224)-1</f>
        <v>47</v>
      </c>
      <c r="K224" s="6" t="n">
        <f aca="false">RANK(B224,$B$3:$B$304,0)+COUNTIF($B$3:B224,B224)-1</f>
        <v>239</v>
      </c>
      <c r="L224" s="6" t="n">
        <f aca="false">RANK(C224,$C$3:$C$304,0)+COUNTIF($C$3:C224,C224)-1</f>
        <v>65</v>
      </c>
      <c r="M224" s="6" t="n">
        <f aca="false">RANK(D224,$D$3:$D$304,0)+COUNTIF($D$3:D224,D224)-1</f>
        <v>67</v>
      </c>
      <c r="N224" s="6" t="n">
        <f aca="false">RANK(E224,$E$3:$E$304,0)+COUNTIF($E$3:E224,E224)-1</f>
        <v>45</v>
      </c>
      <c r="O224" s="6" t="n">
        <f aca="false">RANK(F224,$F$3:$F$304,0)+COUNTIF($F$3:F224,F224)-1</f>
        <v>28</v>
      </c>
      <c r="P224" s="6" t="n">
        <f aca="false">RANK(G224,$G$3:$G$304,0)+COUNTIF($G$3:G224,G224)-1</f>
        <v>60</v>
      </c>
      <c r="Q224" s="6" t="n">
        <f aca="false">RANK(H224,$H$3:$H$304,0)+COUNTIF($H$3:H224,H224)-1</f>
        <v>53</v>
      </c>
    </row>
    <row r="225" customFormat="false" ht="15" hidden="false" customHeight="false" outlineLevel="0" collapsed="false">
      <c r="A225" s="0" t="s">
        <v>41</v>
      </c>
      <c r="B225" s="2" t="n">
        <f aca="false">ROUND(SUMIFS(Monthly_Sold!$H$2:$H$7864,Monthly_Sold!$F$2:$F$7864,$A225,Monthly_Sold!$C$2:$C$7864,B$2),4)</f>
        <v>559.47</v>
      </c>
      <c r="C225" s="2" t="n">
        <f aca="false">ROUND(SUMIFS(Monthly_Sold!$H$2:$H$7864,Monthly_Sold!$F$2:$F$7864,$A225,Monthly_Sold!$C$2:$C$7864,C$2),4)</f>
        <v>1129.76</v>
      </c>
      <c r="D225" s="2" t="n">
        <f aca="false">ROUND(SUMIFS(Monthly_Sold!$H$2:$H$7864,Monthly_Sold!$F$2:$F$7864,$A225,Monthly_Sold!$C$2:$C$7864,D$2),4)</f>
        <v>2420.78</v>
      </c>
      <c r="E225" s="2" t="n">
        <f aca="false">ROUND(SUMIFS(Monthly_Sold!$H$2:$H$7864,Monthly_Sold!$F$2:$F$7864,$A225,Monthly_Sold!$C$2:$C$7864,E$2),4)</f>
        <v>773.74</v>
      </c>
      <c r="F225" s="2" t="n">
        <f aca="false">ROUND(SUMIFS(Monthly_Sold!$H$2:$H$7864,Monthly_Sold!$F$2:$F$7864,$A225,Monthly_Sold!$C$2:$C$7864,F$2),4)</f>
        <v>1414.32</v>
      </c>
      <c r="G225" s="2" t="n">
        <f aca="false">ROUND(SUMIFS(Monthly_Sold!$H$2:$H$7864,Monthly_Sold!$F$2:$F$7864,$A225,Monthly_Sold!$C$2:$C$7864,G$2),4)</f>
        <v>720.82</v>
      </c>
      <c r="H225" s="2" t="n">
        <f aca="false">ROUND(SUMIFS(Monthly_Sold!$H$2:$H$7864,Monthly_Sold!$F$2:$F$7864,$A225,Monthly_Sold!$C$2:$C$7864,H$2),4)</f>
        <v>2031.98</v>
      </c>
      <c r="I225" s="2" t="n">
        <f aca="false">ROUND(SUM(B225:H225),4)</f>
        <v>9050.87</v>
      </c>
      <c r="J225" s="6" t="n">
        <f aca="false">RANK(I225,$I$3:$I$304,0)+COUNTIF($I$3:I225,I225)-1</f>
        <v>17</v>
      </c>
      <c r="K225" s="6" t="n">
        <f aca="false">RANK(B225,$B$3:$B$304,0)+COUNTIF($B$3:B225,B225)-1</f>
        <v>7</v>
      </c>
      <c r="L225" s="6" t="n">
        <f aca="false">RANK(C225,$C$3:$C$304,0)+COUNTIF($C$3:C225,C225)-1</f>
        <v>18</v>
      </c>
      <c r="M225" s="6" t="n">
        <f aca="false">RANK(D225,$D$3:$D$304,0)+COUNTIF($D$3:D225,D225)-1</f>
        <v>10</v>
      </c>
      <c r="N225" s="6" t="n">
        <f aca="false">RANK(E225,$E$3:$E$304,0)+COUNTIF($E$3:E225,E225)-1</f>
        <v>22</v>
      </c>
      <c r="O225" s="6" t="n">
        <f aca="false">RANK(F225,$F$3:$F$304,0)+COUNTIF($F$3:F225,F225)-1</f>
        <v>13</v>
      </c>
      <c r="P225" s="6" t="n">
        <f aca="false">RANK(G225,$G$3:$G$304,0)+COUNTIF($G$3:G225,G225)-1</f>
        <v>26</v>
      </c>
      <c r="Q225" s="6" t="n">
        <f aca="false">RANK(H225,$H$3:$H$304,0)+COUNTIF($H$3:H225,H225)-1</f>
        <v>6</v>
      </c>
    </row>
    <row r="226" customFormat="false" ht="15" hidden="false" customHeight="false" outlineLevel="0" collapsed="false">
      <c r="A226" s="0" t="s">
        <v>536</v>
      </c>
      <c r="B226" s="2" t="n">
        <f aca="false">ROUND(SUMIFS(Monthly_Sold!$H$2:$H$7864,Monthly_Sold!$F$2:$F$7864,$A226,Monthly_Sold!$C$2:$C$7864,B$2),4)</f>
        <v>0</v>
      </c>
      <c r="C226" s="2" t="n">
        <f aca="false">ROUND(SUMIFS(Monthly_Sold!$H$2:$H$7864,Monthly_Sold!$F$2:$F$7864,$A226,Monthly_Sold!$C$2:$C$7864,C$2),4)</f>
        <v>3.24</v>
      </c>
      <c r="D226" s="2" t="n">
        <f aca="false">ROUND(SUMIFS(Monthly_Sold!$H$2:$H$7864,Monthly_Sold!$F$2:$F$7864,$A226,Monthly_Sold!$C$2:$C$7864,D$2),4)</f>
        <v>0</v>
      </c>
      <c r="E226" s="2" t="n">
        <f aca="false">ROUND(SUMIFS(Monthly_Sold!$H$2:$H$7864,Monthly_Sold!$F$2:$F$7864,$A226,Monthly_Sold!$C$2:$C$7864,E$2),4)</f>
        <v>2.43</v>
      </c>
      <c r="F226" s="2" t="n">
        <f aca="false">ROUND(SUMIFS(Monthly_Sold!$H$2:$H$7864,Monthly_Sold!$F$2:$F$7864,$A226,Monthly_Sold!$C$2:$C$7864,F$2),4)</f>
        <v>0</v>
      </c>
      <c r="G226" s="2" t="n">
        <f aca="false">ROUND(SUMIFS(Monthly_Sold!$H$2:$H$7864,Monthly_Sold!$F$2:$F$7864,$A226,Monthly_Sold!$C$2:$C$7864,G$2),4)</f>
        <v>0</v>
      </c>
      <c r="H226" s="2" t="n">
        <f aca="false">ROUND(SUMIFS(Monthly_Sold!$H$2:$H$7864,Monthly_Sold!$F$2:$F$7864,$A226,Monthly_Sold!$C$2:$C$7864,H$2),4)</f>
        <v>0</v>
      </c>
      <c r="I226" s="2" t="n">
        <f aca="false">ROUND(SUM(B226:H226),4)</f>
        <v>5.67</v>
      </c>
      <c r="J226" s="6" t="n">
        <f aca="false">RANK(I226,$I$3:$I$304,0)+COUNTIF($I$3:I226,I226)-1</f>
        <v>225</v>
      </c>
      <c r="K226" s="6" t="n">
        <f aca="false">RANK(B226,$B$3:$B$304,0)+COUNTIF($B$3:B226,B226)-1</f>
        <v>240</v>
      </c>
      <c r="L226" s="6" t="n">
        <f aca="false">RANK(C226,$C$3:$C$304,0)+COUNTIF($C$3:C226,C226)-1</f>
        <v>81</v>
      </c>
      <c r="M226" s="6" t="n">
        <f aca="false">RANK(D226,$D$3:$D$304,0)+COUNTIF($D$3:D226,D226)-1</f>
        <v>249</v>
      </c>
      <c r="N226" s="6" t="n">
        <f aca="false">RANK(E226,$E$3:$E$304,0)+COUNTIF($E$3:E226,E226)-1</f>
        <v>94</v>
      </c>
      <c r="O226" s="6" t="n">
        <f aca="false">RANK(F226,$F$3:$F$304,0)+COUNTIF($F$3:F226,F226)-1</f>
        <v>254</v>
      </c>
      <c r="P226" s="6" t="n">
        <f aca="false">RANK(G226,$G$3:$G$304,0)+COUNTIF($G$3:G226,G226)-1</f>
        <v>268</v>
      </c>
      <c r="Q226" s="6" t="n">
        <f aca="false">RANK(H226,$H$3:$H$304,0)+COUNTIF($H$3:H226,H226)-1</f>
        <v>267</v>
      </c>
    </row>
    <row r="227" customFormat="false" ht="15" hidden="false" customHeight="false" outlineLevel="0" collapsed="false">
      <c r="A227" s="0" t="s">
        <v>612</v>
      </c>
      <c r="B227" s="2" t="n">
        <f aca="false">ROUND(SUMIFS(Monthly_Sold!$H$2:$H$7864,Monthly_Sold!$F$2:$F$7864,$A227,Monthly_Sold!$C$2:$C$7864,B$2),4)</f>
        <v>0</v>
      </c>
      <c r="C227" s="2" t="n">
        <f aca="false">ROUND(SUMIFS(Monthly_Sold!$H$2:$H$7864,Monthly_Sold!$F$2:$F$7864,$A227,Monthly_Sold!$C$2:$C$7864,C$2),4)</f>
        <v>0.14</v>
      </c>
      <c r="D227" s="2" t="n">
        <f aca="false">ROUND(SUMIFS(Monthly_Sold!$H$2:$H$7864,Monthly_Sold!$F$2:$F$7864,$A227,Monthly_Sold!$C$2:$C$7864,D$2),4)</f>
        <v>0</v>
      </c>
      <c r="E227" s="2" t="n">
        <f aca="false">ROUND(SUMIFS(Monthly_Sold!$H$2:$H$7864,Monthly_Sold!$F$2:$F$7864,$A227,Monthly_Sold!$C$2:$C$7864,E$2),4)</f>
        <v>0</v>
      </c>
      <c r="F227" s="2" t="n">
        <f aca="false">ROUND(SUMIFS(Monthly_Sold!$H$2:$H$7864,Monthly_Sold!$F$2:$F$7864,$A227,Monthly_Sold!$C$2:$C$7864,F$2),4)</f>
        <v>0</v>
      </c>
      <c r="G227" s="2" t="n">
        <f aca="false">ROUND(SUMIFS(Monthly_Sold!$H$2:$H$7864,Monthly_Sold!$F$2:$F$7864,$A227,Monthly_Sold!$C$2:$C$7864,G$2),4)</f>
        <v>0</v>
      </c>
      <c r="H227" s="2" t="n">
        <f aca="false">ROUND(SUMIFS(Monthly_Sold!$H$2:$H$7864,Monthly_Sold!$F$2:$F$7864,$A227,Monthly_Sold!$C$2:$C$7864,H$2),4)</f>
        <v>0</v>
      </c>
      <c r="I227" s="2" t="n">
        <f aca="false">ROUND(SUM(B227:H227),4)</f>
        <v>0.14</v>
      </c>
      <c r="J227" s="6" t="n">
        <f aca="false">RANK(I227,$I$3:$I$304,0)+COUNTIF($I$3:I227,I227)-1</f>
        <v>285</v>
      </c>
      <c r="K227" s="6" t="n">
        <f aca="false">RANK(B227,$B$3:$B$304,0)+COUNTIF($B$3:B227,B227)-1</f>
        <v>241</v>
      </c>
      <c r="L227" s="6" t="n">
        <f aca="false">RANK(C227,$C$3:$C$304,0)+COUNTIF($C$3:C227,C227)-1</f>
        <v>84</v>
      </c>
      <c r="M227" s="6" t="n">
        <f aca="false">RANK(D227,$D$3:$D$304,0)+COUNTIF($D$3:D227,D227)-1</f>
        <v>250</v>
      </c>
      <c r="N227" s="6" t="n">
        <f aca="false">RANK(E227,$E$3:$E$304,0)+COUNTIF($E$3:E227,E227)-1</f>
        <v>250</v>
      </c>
      <c r="O227" s="6" t="n">
        <f aca="false">RANK(F227,$F$3:$F$304,0)+COUNTIF($F$3:F227,F227)-1</f>
        <v>255</v>
      </c>
      <c r="P227" s="6" t="n">
        <f aca="false">RANK(G227,$G$3:$G$304,0)+COUNTIF($G$3:G227,G227)-1</f>
        <v>269</v>
      </c>
      <c r="Q227" s="6" t="n">
        <f aca="false">RANK(H227,$H$3:$H$304,0)+COUNTIF($H$3:H227,H227)-1</f>
        <v>268</v>
      </c>
    </row>
    <row r="228" customFormat="false" ht="15" hidden="false" customHeight="false" outlineLevel="0" collapsed="false">
      <c r="A228" s="0" t="s">
        <v>420</v>
      </c>
      <c r="B228" s="2" t="n">
        <f aca="false">ROUND(SUMIFS(Monthly_Sold!$H$2:$H$7864,Monthly_Sold!$F$2:$F$7864,$A228,Monthly_Sold!$C$2:$C$7864,B$2),4)</f>
        <v>0</v>
      </c>
      <c r="C228" s="2" t="n">
        <f aca="false">ROUND(SUMIFS(Monthly_Sold!$H$2:$H$7864,Monthly_Sold!$F$2:$F$7864,$A228,Monthly_Sold!$C$2:$C$7864,C$2),4)</f>
        <v>0</v>
      </c>
      <c r="D228" s="2" t="n">
        <f aca="false">ROUND(SUMIFS(Monthly_Sold!$H$2:$H$7864,Monthly_Sold!$F$2:$F$7864,$A228,Monthly_Sold!$C$2:$C$7864,D$2),4)</f>
        <v>0</v>
      </c>
      <c r="E228" s="2" t="n">
        <f aca="false">ROUND(SUMIFS(Monthly_Sold!$H$2:$H$7864,Monthly_Sold!$F$2:$F$7864,$A228,Monthly_Sold!$C$2:$C$7864,E$2),4)</f>
        <v>0</v>
      </c>
      <c r="F228" s="2" t="n">
        <f aca="false">ROUND(SUMIFS(Monthly_Sold!$H$2:$H$7864,Monthly_Sold!$F$2:$F$7864,$A228,Monthly_Sold!$C$2:$C$7864,F$2),4)</f>
        <v>15.51</v>
      </c>
      <c r="G228" s="2" t="n">
        <f aca="false">ROUND(SUMIFS(Monthly_Sold!$H$2:$H$7864,Monthly_Sold!$F$2:$F$7864,$A228,Monthly_Sold!$C$2:$C$7864,G$2),4)</f>
        <v>31.93</v>
      </c>
      <c r="H228" s="2" t="n">
        <f aca="false">ROUND(SUMIFS(Monthly_Sold!$H$2:$H$7864,Monthly_Sold!$F$2:$F$7864,$A228,Monthly_Sold!$C$2:$C$7864,H$2),4)</f>
        <v>0</v>
      </c>
      <c r="I228" s="2" t="n">
        <f aca="false">ROUND(SUM(B228:H228),4)</f>
        <v>47.44</v>
      </c>
      <c r="J228" s="6" t="n">
        <f aca="false">RANK(I228,$I$3:$I$304,0)+COUNTIF($I$3:I228,I228)-1</f>
        <v>152</v>
      </c>
      <c r="K228" s="6" t="n">
        <f aca="false">RANK(B228,$B$3:$B$304,0)+COUNTIF($B$3:B228,B228)-1</f>
        <v>242</v>
      </c>
      <c r="L228" s="6" t="n">
        <f aca="false">RANK(C228,$C$3:$C$304,0)+COUNTIF($C$3:C228,C228)-1</f>
        <v>244</v>
      </c>
      <c r="M228" s="6" t="n">
        <f aca="false">RANK(D228,$D$3:$D$304,0)+COUNTIF($D$3:D228,D228)-1</f>
        <v>251</v>
      </c>
      <c r="N228" s="6" t="n">
        <f aca="false">RANK(E228,$E$3:$E$304,0)+COUNTIF($E$3:E228,E228)-1</f>
        <v>251</v>
      </c>
      <c r="O228" s="6" t="n">
        <f aca="false">RANK(F228,$F$3:$F$304,0)+COUNTIF($F$3:F228,F228)-1</f>
        <v>89</v>
      </c>
      <c r="P228" s="6" t="n">
        <f aca="false">RANK(G228,$G$3:$G$304,0)+COUNTIF($G$3:G228,G228)-1</f>
        <v>105</v>
      </c>
      <c r="Q228" s="6" t="n">
        <f aca="false">RANK(H228,$H$3:$H$304,0)+COUNTIF($H$3:H228,H228)-1</f>
        <v>269</v>
      </c>
    </row>
    <row r="229" customFormat="false" ht="15" hidden="false" customHeight="false" outlineLevel="0" collapsed="false">
      <c r="A229" s="0" t="s">
        <v>443</v>
      </c>
      <c r="B229" s="2" t="n">
        <f aca="false">ROUND(SUMIFS(Monthly_Sold!$H$2:$H$7864,Monthly_Sold!$F$2:$F$7864,$A229,Monthly_Sold!$C$2:$C$7864,B$2),4)</f>
        <v>0</v>
      </c>
      <c r="C229" s="2" t="n">
        <f aca="false">ROUND(SUMIFS(Monthly_Sold!$H$2:$H$7864,Monthly_Sold!$F$2:$F$7864,$A229,Monthly_Sold!$C$2:$C$7864,C$2),4)</f>
        <v>0</v>
      </c>
      <c r="D229" s="2" t="n">
        <f aca="false">ROUND(SUMIFS(Monthly_Sold!$H$2:$H$7864,Monthly_Sold!$F$2:$F$7864,$A229,Monthly_Sold!$C$2:$C$7864,D$2),4)</f>
        <v>0</v>
      </c>
      <c r="E229" s="2" t="n">
        <f aca="false">ROUND(SUMIFS(Monthly_Sold!$H$2:$H$7864,Monthly_Sold!$F$2:$F$7864,$A229,Monthly_Sold!$C$2:$C$7864,E$2),4)</f>
        <v>0</v>
      </c>
      <c r="F229" s="2" t="n">
        <f aca="false">ROUND(SUMIFS(Monthly_Sold!$H$2:$H$7864,Monthly_Sold!$F$2:$F$7864,$A229,Monthly_Sold!$C$2:$C$7864,F$2),4)</f>
        <v>0</v>
      </c>
      <c r="G229" s="2" t="n">
        <f aca="false">ROUND(SUMIFS(Monthly_Sold!$H$2:$H$7864,Monthly_Sold!$F$2:$F$7864,$A229,Monthly_Sold!$C$2:$C$7864,G$2),4)</f>
        <v>0</v>
      </c>
      <c r="H229" s="2" t="n">
        <f aca="false">ROUND(SUMIFS(Monthly_Sold!$H$2:$H$7864,Monthly_Sold!$F$2:$F$7864,$A229,Monthly_Sold!$C$2:$C$7864,H$2),4)</f>
        <v>34.69</v>
      </c>
      <c r="I229" s="2" t="n">
        <f aca="false">ROUND(SUM(B229:H229),4)</f>
        <v>34.69</v>
      </c>
      <c r="J229" s="6" t="n">
        <f aca="false">RANK(I229,$I$3:$I$304,0)+COUNTIF($I$3:I229,I229)-1</f>
        <v>167</v>
      </c>
      <c r="K229" s="6" t="n">
        <f aca="false">RANK(B229,$B$3:$B$304,0)+COUNTIF($B$3:B229,B229)-1</f>
        <v>243</v>
      </c>
      <c r="L229" s="6" t="n">
        <f aca="false">RANK(C229,$C$3:$C$304,0)+COUNTIF($C$3:C229,C229)-1</f>
        <v>245</v>
      </c>
      <c r="M229" s="6" t="n">
        <f aca="false">RANK(D229,$D$3:$D$304,0)+COUNTIF($D$3:D229,D229)-1</f>
        <v>252</v>
      </c>
      <c r="N229" s="6" t="n">
        <f aca="false">RANK(E229,$E$3:$E$304,0)+COUNTIF($E$3:E229,E229)-1</f>
        <v>252</v>
      </c>
      <c r="O229" s="6" t="n">
        <f aca="false">RANK(F229,$F$3:$F$304,0)+COUNTIF($F$3:F229,F229)-1</f>
        <v>256</v>
      </c>
      <c r="P229" s="6" t="n">
        <f aca="false">RANK(G229,$G$3:$G$304,0)+COUNTIF($G$3:G229,G229)-1</f>
        <v>270</v>
      </c>
      <c r="Q229" s="6" t="n">
        <f aca="false">RANK(H229,$H$3:$H$304,0)+COUNTIF($H$3:H229,H229)-1</f>
        <v>114</v>
      </c>
    </row>
    <row r="230" customFormat="false" ht="15" hidden="false" customHeight="false" outlineLevel="0" collapsed="false">
      <c r="A230" s="0" t="s">
        <v>380</v>
      </c>
      <c r="B230" s="2" t="n">
        <f aca="false">ROUND(SUMIFS(Monthly_Sold!$H$2:$H$7864,Monthly_Sold!$F$2:$F$7864,$A230,Monthly_Sold!$C$2:$C$7864,B$2),4)</f>
        <v>0</v>
      </c>
      <c r="C230" s="2" t="n">
        <f aca="false">ROUND(SUMIFS(Monthly_Sold!$H$2:$H$7864,Monthly_Sold!$F$2:$F$7864,$A230,Monthly_Sold!$C$2:$C$7864,C$2),4)</f>
        <v>0</v>
      </c>
      <c r="D230" s="2" t="n">
        <f aca="false">ROUND(SUMIFS(Monthly_Sold!$H$2:$H$7864,Monthly_Sold!$F$2:$F$7864,$A230,Monthly_Sold!$C$2:$C$7864,D$2),4)</f>
        <v>0</v>
      </c>
      <c r="E230" s="2" t="n">
        <f aca="false">ROUND(SUMIFS(Monthly_Sold!$H$2:$H$7864,Monthly_Sold!$F$2:$F$7864,$A230,Monthly_Sold!$C$2:$C$7864,E$2),4)</f>
        <v>0</v>
      </c>
      <c r="F230" s="2" t="n">
        <f aca="false">ROUND(SUMIFS(Monthly_Sold!$H$2:$H$7864,Monthly_Sold!$F$2:$F$7864,$A230,Monthly_Sold!$C$2:$C$7864,F$2),4)</f>
        <v>0</v>
      </c>
      <c r="G230" s="2" t="n">
        <f aca="false">ROUND(SUMIFS(Monthly_Sold!$H$2:$H$7864,Monthly_Sold!$F$2:$F$7864,$A230,Monthly_Sold!$C$2:$C$7864,G$2),4)</f>
        <v>0</v>
      </c>
      <c r="H230" s="2" t="n">
        <f aca="false">ROUND(SUMIFS(Monthly_Sold!$H$2:$H$7864,Monthly_Sold!$F$2:$F$7864,$A230,Monthly_Sold!$C$2:$C$7864,H$2),4)</f>
        <v>71.02</v>
      </c>
      <c r="I230" s="2" t="n">
        <f aca="false">ROUND(SUM(B230:H230),4)</f>
        <v>71.02</v>
      </c>
      <c r="J230" s="6" t="n">
        <f aca="false">RANK(I230,$I$3:$I$304,0)+COUNTIF($I$3:I230,I230)-1</f>
        <v>134</v>
      </c>
      <c r="K230" s="6" t="n">
        <f aca="false">RANK(B230,$B$3:$B$304,0)+COUNTIF($B$3:B230,B230)-1</f>
        <v>244</v>
      </c>
      <c r="L230" s="6" t="n">
        <f aca="false">RANK(C230,$C$3:$C$304,0)+COUNTIF($C$3:C230,C230)-1</f>
        <v>246</v>
      </c>
      <c r="M230" s="6" t="n">
        <f aca="false">RANK(D230,$D$3:$D$304,0)+COUNTIF($D$3:D230,D230)-1</f>
        <v>253</v>
      </c>
      <c r="N230" s="6" t="n">
        <f aca="false">RANK(E230,$E$3:$E$304,0)+COUNTIF($E$3:E230,E230)-1</f>
        <v>253</v>
      </c>
      <c r="O230" s="6" t="n">
        <f aca="false">RANK(F230,$F$3:$F$304,0)+COUNTIF($F$3:F230,F230)-1</f>
        <v>257</v>
      </c>
      <c r="P230" s="6" t="n">
        <f aca="false">RANK(G230,$G$3:$G$304,0)+COUNTIF($G$3:G230,G230)-1</f>
        <v>271</v>
      </c>
      <c r="Q230" s="6" t="n">
        <f aca="false">RANK(H230,$H$3:$H$304,0)+COUNTIF($H$3:H230,H230)-1</f>
        <v>92</v>
      </c>
    </row>
    <row r="231" customFormat="false" ht="15" hidden="false" customHeight="false" outlineLevel="0" collapsed="false">
      <c r="A231" s="0" t="s">
        <v>615</v>
      </c>
      <c r="B231" s="2" t="n">
        <f aca="false">ROUND(SUMIFS(Monthly_Sold!$H$2:$H$7864,Monthly_Sold!$F$2:$F$7864,$A231,Monthly_Sold!$C$2:$C$7864,B$2),4)</f>
        <v>0</v>
      </c>
      <c r="C231" s="2" t="n">
        <f aca="false">ROUND(SUMIFS(Monthly_Sold!$H$2:$H$7864,Monthly_Sold!$F$2:$F$7864,$A231,Monthly_Sold!$C$2:$C$7864,C$2),4)</f>
        <v>0</v>
      </c>
      <c r="D231" s="2" t="n">
        <f aca="false">ROUND(SUMIFS(Monthly_Sold!$H$2:$H$7864,Monthly_Sold!$F$2:$F$7864,$A231,Monthly_Sold!$C$2:$C$7864,D$2),4)</f>
        <v>0</v>
      </c>
      <c r="E231" s="2" t="n">
        <f aca="false">ROUND(SUMIFS(Monthly_Sold!$H$2:$H$7864,Monthly_Sold!$F$2:$F$7864,$A231,Monthly_Sold!$C$2:$C$7864,E$2),4)</f>
        <v>0</v>
      </c>
      <c r="F231" s="2" t="n">
        <f aca="false">ROUND(SUMIFS(Monthly_Sold!$H$2:$H$7864,Monthly_Sold!$F$2:$F$7864,$A231,Monthly_Sold!$C$2:$C$7864,F$2),4)</f>
        <v>0</v>
      </c>
      <c r="G231" s="2" t="n">
        <f aca="false">ROUND(SUMIFS(Monthly_Sold!$H$2:$H$7864,Monthly_Sold!$F$2:$F$7864,$A231,Monthly_Sold!$C$2:$C$7864,G$2),4)</f>
        <v>0.08</v>
      </c>
      <c r="H231" s="2" t="n">
        <f aca="false">ROUND(SUMIFS(Monthly_Sold!$H$2:$H$7864,Monthly_Sold!$F$2:$F$7864,$A231,Monthly_Sold!$C$2:$C$7864,H$2),4)</f>
        <v>0</v>
      </c>
      <c r="I231" s="2" t="n">
        <f aca="false">ROUND(SUM(B231:H231),4)</f>
        <v>0.08</v>
      </c>
      <c r="J231" s="6" t="n">
        <f aca="false">RANK(I231,$I$3:$I$304,0)+COUNTIF($I$3:I231,I231)-1</f>
        <v>289</v>
      </c>
      <c r="K231" s="6" t="n">
        <f aca="false">RANK(B231,$B$3:$B$304,0)+COUNTIF($B$3:B231,B231)-1</f>
        <v>245</v>
      </c>
      <c r="L231" s="6" t="n">
        <f aca="false">RANK(C231,$C$3:$C$304,0)+COUNTIF($C$3:C231,C231)-1</f>
        <v>247</v>
      </c>
      <c r="M231" s="6" t="n">
        <f aca="false">RANK(D231,$D$3:$D$304,0)+COUNTIF($D$3:D231,D231)-1</f>
        <v>254</v>
      </c>
      <c r="N231" s="6" t="n">
        <f aca="false">RANK(E231,$E$3:$E$304,0)+COUNTIF($E$3:E231,E231)-1</f>
        <v>254</v>
      </c>
      <c r="O231" s="6" t="n">
        <f aca="false">RANK(F231,$F$3:$F$304,0)+COUNTIF($F$3:F231,F231)-1</f>
        <v>258</v>
      </c>
      <c r="P231" s="6" t="n">
        <f aca="false">RANK(G231,$G$3:$G$304,0)+COUNTIF($G$3:G231,G231)-1</f>
        <v>189</v>
      </c>
      <c r="Q231" s="6" t="n">
        <f aca="false">RANK(H231,$H$3:$H$304,0)+COUNTIF($H$3:H231,H231)-1</f>
        <v>270</v>
      </c>
    </row>
    <row r="232" customFormat="false" ht="15" hidden="false" customHeight="false" outlineLevel="0" collapsed="false">
      <c r="A232" s="0" t="s">
        <v>366</v>
      </c>
      <c r="B232" s="2" t="n">
        <f aca="false">ROUND(SUMIFS(Monthly_Sold!$H$2:$H$7864,Monthly_Sold!$F$2:$F$7864,$A232,Monthly_Sold!$C$2:$C$7864,B$2),4)</f>
        <v>0</v>
      </c>
      <c r="C232" s="2" t="n">
        <f aca="false">ROUND(SUMIFS(Monthly_Sold!$H$2:$H$7864,Monthly_Sold!$F$2:$F$7864,$A232,Monthly_Sold!$C$2:$C$7864,C$2),4)</f>
        <v>0</v>
      </c>
      <c r="D232" s="2" t="n">
        <f aca="false">ROUND(SUMIFS(Monthly_Sold!$H$2:$H$7864,Monthly_Sold!$F$2:$F$7864,$A232,Monthly_Sold!$C$2:$C$7864,D$2),4)</f>
        <v>0</v>
      </c>
      <c r="E232" s="2" t="n">
        <f aca="false">ROUND(SUMIFS(Monthly_Sold!$H$2:$H$7864,Monthly_Sold!$F$2:$F$7864,$A232,Monthly_Sold!$C$2:$C$7864,E$2),4)</f>
        <v>0</v>
      </c>
      <c r="F232" s="2" t="n">
        <f aca="false">ROUND(SUMIFS(Monthly_Sold!$H$2:$H$7864,Monthly_Sold!$F$2:$F$7864,$A232,Monthly_Sold!$C$2:$C$7864,F$2),4)</f>
        <v>0</v>
      </c>
      <c r="G232" s="2" t="n">
        <f aca="false">ROUND(SUMIFS(Monthly_Sold!$H$2:$H$7864,Monthly_Sold!$F$2:$F$7864,$A232,Monthly_Sold!$C$2:$C$7864,G$2),4)</f>
        <v>0</v>
      </c>
      <c r="H232" s="2" t="n">
        <f aca="false">ROUND(SUMIFS(Monthly_Sold!$H$2:$H$7864,Monthly_Sold!$F$2:$F$7864,$A232,Monthly_Sold!$C$2:$C$7864,H$2),4)</f>
        <v>88.91</v>
      </c>
      <c r="I232" s="2" t="n">
        <f aca="false">ROUND(SUM(B232:H232),4)</f>
        <v>88.91</v>
      </c>
      <c r="J232" s="6" t="n">
        <f aca="false">RANK(I232,$I$3:$I$304,0)+COUNTIF($I$3:I232,I232)-1</f>
        <v>123</v>
      </c>
      <c r="K232" s="6" t="n">
        <f aca="false">RANK(B232,$B$3:$B$304,0)+COUNTIF($B$3:B232,B232)-1</f>
        <v>246</v>
      </c>
      <c r="L232" s="6" t="n">
        <f aca="false">RANK(C232,$C$3:$C$304,0)+COUNTIF($C$3:C232,C232)-1</f>
        <v>248</v>
      </c>
      <c r="M232" s="6" t="n">
        <f aca="false">RANK(D232,$D$3:$D$304,0)+COUNTIF($D$3:D232,D232)-1</f>
        <v>255</v>
      </c>
      <c r="N232" s="6" t="n">
        <f aca="false">RANK(E232,$E$3:$E$304,0)+COUNTIF($E$3:E232,E232)-1</f>
        <v>255</v>
      </c>
      <c r="O232" s="6" t="n">
        <f aca="false">RANK(F232,$F$3:$F$304,0)+COUNTIF($F$3:F232,F232)-1</f>
        <v>259</v>
      </c>
      <c r="P232" s="6" t="n">
        <f aca="false">RANK(G232,$G$3:$G$304,0)+COUNTIF($G$3:G232,G232)-1</f>
        <v>272</v>
      </c>
      <c r="Q232" s="6" t="n">
        <f aca="false">RANK(H232,$H$3:$H$304,0)+COUNTIF($H$3:H232,H232)-1</f>
        <v>86</v>
      </c>
    </row>
    <row r="233" customFormat="false" ht="15" hidden="false" customHeight="false" outlineLevel="0" collapsed="false">
      <c r="A233" s="0" t="s">
        <v>456</v>
      </c>
      <c r="B233" s="2" t="n">
        <f aca="false">ROUND(SUMIFS(Monthly_Sold!$H$2:$H$7864,Monthly_Sold!$F$2:$F$7864,$A233,Monthly_Sold!$C$2:$C$7864,B$2),4)</f>
        <v>0</v>
      </c>
      <c r="C233" s="2" t="n">
        <f aca="false">ROUND(SUMIFS(Monthly_Sold!$H$2:$H$7864,Monthly_Sold!$F$2:$F$7864,$A233,Monthly_Sold!$C$2:$C$7864,C$2),4)</f>
        <v>0</v>
      </c>
      <c r="D233" s="2" t="n">
        <f aca="false">ROUND(SUMIFS(Monthly_Sold!$H$2:$H$7864,Monthly_Sold!$F$2:$F$7864,$A233,Monthly_Sold!$C$2:$C$7864,D$2),4)</f>
        <v>0</v>
      </c>
      <c r="E233" s="2" t="n">
        <f aca="false">ROUND(SUMIFS(Monthly_Sold!$H$2:$H$7864,Monthly_Sold!$F$2:$F$7864,$A233,Monthly_Sold!$C$2:$C$7864,E$2),4)</f>
        <v>0</v>
      </c>
      <c r="F233" s="2" t="n">
        <f aca="false">ROUND(SUMIFS(Monthly_Sold!$H$2:$H$7864,Monthly_Sold!$F$2:$F$7864,$A233,Monthly_Sold!$C$2:$C$7864,F$2),4)</f>
        <v>0</v>
      </c>
      <c r="G233" s="2" t="n">
        <f aca="false">ROUND(SUMIFS(Monthly_Sold!$H$2:$H$7864,Monthly_Sold!$F$2:$F$7864,$A233,Monthly_Sold!$C$2:$C$7864,G$2),4)</f>
        <v>0</v>
      </c>
      <c r="H233" s="2" t="n">
        <f aca="false">ROUND(SUMIFS(Monthly_Sold!$H$2:$H$7864,Monthly_Sold!$F$2:$F$7864,$A233,Monthly_Sold!$C$2:$C$7864,H$2),4)</f>
        <v>26.66</v>
      </c>
      <c r="I233" s="2" t="n">
        <f aca="false">ROUND(SUM(B233:H233),4)</f>
        <v>26.66</v>
      </c>
      <c r="J233" s="6" t="n">
        <f aca="false">RANK(I233,$I$3:$I$304,0)+COUNTIF($I$3:I233,I233)-1</f>
        <v>174</v>
      </c>
      <c r="K233" s="6" t="n">
        <f aca="false">RANK(B233,$B$3:$B$304,0)+COUNTIF($B$3:B233,B233)-1</f>
        <v>247</v>
      </c>
      <c r="L233" s="6" t="n">
        <f aca="false">RANK(C233,$C$3:$C$304,0)+COUNTIF($C$3:C233,C233)-1</f>
        <v>249</v>
      </c>
      <c r="M233" s="6" t="n">
        <f aca="false">RANK(D233,$D$3:$D$304,0)+COUNTIF($D$3:D233,D233)-1</f>
        <v>256</v>
      </c>
      <c r="N233" s="6" t="n">
        <f aca="false">RANK(E233,$E$3:$E$304,0)+COUNTIF($E$3:E233,E233)-1</f>
        <v>256</v>
      </c>
      <c r="O233" s="6" t="n">
        <f aca="false">RANK(F233,$F$3:$F$304,0)+COUNTIF($F$3:F233,F233)-1</f>
        <v>260</v>
      </c>
      <c r="P233" s="6" t="n">
        <f aca="false">RANK(G233,$G$3:$G$304,0)+COUNTIF($G$3:G233,G233)-1</f>
        <v>273</v>
      </c>
      <c r="Q233" s="6" t="n">
        <f aca="false">RANK(H233,$H$3:$H$304,0)+COUNTIF($H$3:H233,H233)-1</f>
        <v>118</v>
      </c>
    </row>
    <row r="234" customFormat="false" ht="15" hidden="false" customHeight="false" outlineLevel="0" collapsed="false">
      <c r="A234" s="0" t="s">
        <v>399</v>
      </c>
      <c r="B234" s="2" t="n">
        <f aca="false">ROUND(SUMIFS(Monthly_Sold!$H$2:$H$7864,Monthly_Sold!$F$2:$F$7864,$A234,Monthly_Sold!$C$2:$C$7864,B$2),4)</f>
        <v>0</v>
      </c>
      <c r="C234" s="2" t="n">
        <f aca="false">ROUND(SUMIFS(Monthly_Sold!$H$2:$H$7864,Monthly_Sold!$F$2:$F$7864,$A234,Monthly_Sold!$C$2:$C$7864,C$2),4)</f>
        <v>0</v>
      </c>
      <c r="D234" s="2" t="n">
        <f aca="false">ROUND(SUMIFS(Monthly_Sold!$H$2:$H$7864,Monthly_Sold!$F$2:$F$7864,$A234,Monthly_Sold!$C$2:$C$7864,D$2),4)</f>
        <v>0</v>
      </c>
      <c r="E234" s="2" t="n">
        <f aca="false">ROUND(SUMIFS(Monthly_Sold!$H$2:$H$7864,Monthly_Sold!$F$2:$F$7864,$A234,Monthly_Sold!$C$2:$C$7864,E$2),4)</f>
        <v>0</v>
      </c>
      <c r="F234" s="2" t="n">
        <f aca="false">ROUND(SUMIFS(Monthly_Sold!$H$2:$H$7864,Monthly_Sold!$F$2:$F$7864,$A234,Monthly_Sold!$C$2:$C$7864,F$2),4)</f>
        <v>0</v>
      </c>
      <c r="G234" s="2" t="n">
        <f aca="false">ROUND(SUMIFS(Monthly_Sold!$H$2:$H$7864,Monthly_Sold!$F$2:$F$7864,$A234,Monthly_Sold!$C$2:$C$7864,G$2),4)</f>
        <v>59.04</v>
      </c>
      <c r="H234" s="2" t="n">
        <f aca="false">ROUND(SUMIFS(Monthly_Sold!$H$2:$H$7864,Monthly_Sold!$F$2:$F$7864,$A234,Monthly_Sold!$C$2:$C$7864,H$2),4)</f>
        <v>0</v>
      </c>
      <c r="I234" s="2" t="n">
        <f aca="false">ROUND(SUM(B234:H234),4)</f>
        <v>59.04</v>
      </c>
      <c r="J234" s="6" t="n">
        <f aca="false">RANK(I234,$I$3:$I$304,0)+COUNTIF($I$3:I234,I234)-1</f>
        <v>140</v>
      </c>
      <c r="K234" s="6" t="n">
        <f aca="false">RANK(B234,$B$3:$B$304,0)+COUNTIF($B$3:B234,B234)-1</f>
        <v>248</v>
      </c>
      <c r="L234" s="6" t="n">
        <f aca="false">RANK(C234,$C$3:$C$304,0)+COUNTIF($C$3:C234,C234)-1</f>
        <v>250</v>
      </c>
      <c r="M234" s="6" t="n">
        <f aca="false">RANK(D234,$D$3:$D$304,0)+COUNTIF($D$3:D234,D234)-1</f>
        <v>257</v>
      </c>
      <c r="N234" s="6" t="n">
        <f aca="false">RANK(E234,$E$3:$E$304,0)+COUNTIF($E$3:E234,E234)-1</f>
        <v>257</v>
      </c>
      <c r="O234" s="6" t="n">
        <f aca="false">RANK(F234,$F$3:$F$304,0)+COUNTIF($F$3:F234,F234)-1</f>
        <v>261</v>
      </c>
      <c r="P234" s="6" t="n">
        <f aca="false">RANK(G234,$G$3:$G$304,0)+COUNTIF($G$3:G234,G234)-1</f>
        <v>88</v>
      </c>
      <c r="Q234" s="6" t="n">
        <f aca="false">RANK(H234,$H$3:$H$304,0)+COUNTIF($H$3:H234,H234)-1</f>
        <v>271</v>
      </c>
    </row>
    <row r="235" customFormat="false" ht="15" hidden="false" customHeight="false" outlineLevel="0" collapsed="false">
      <c r="A235" s="0" t="s">
        <v>560</v>
      </c>
      <c r="B235" s="2" t="n">
        <f aca="false">ROUND(SUMIFS(Monthly_Sold!$H$2:$H$7864,Monthly_Sold!$F$2:$F$7864,$A235,Monthly_Sold!$C$2:$C$7864,B$2),4)</f>
        <v>0</v>
      </c>
      <c r="C235" s="2" t="n">
        <f aca="false">ROUND(SUMIFS(Monthly_Sold!$H$2:$H$7864,Monthly_Sold!$F$2:$F$7864,$A235,Monthly_Sold!$C$2:$C$7864,C$2),4)</f>
        <v>0</v>
      </c>
      <c r="D235" s="2" t="n">
        <f aca="false">ROUND(SUMIFS(Monthly_Sold!$H$2:$H$7864,Monthly_Sold!$F$2:$F$7864,$A235,Monthly_Sold!$C$2:$C$7864,D$2),4)</f>
        <v>0</v>
      </c>
      <c r="E235" s="2" t="n">
        <f aca="false">ROUND(SUMIFS(Monthly_Sold!$H$2:$H$7864,Monthly_Sold!$F$2:$F$7864,$A235,Monthly_Sold!$C$2:$C$7864,E$2),4)</f>
        <v>0</v>
      </c>
      <c r="F235" s="2" t="n">
        <f aca="false">ROUND(SUMIFS(Monthly_Sold!$H$2:$H$7864,Monthly_Sold!$F$2:$F$7864,$A235,Monthly_Sold!$C$2:$C$7864,F$2),4)</f>
        <v>0</v>
      </c>
      <c r="G235" s="2" t="n">
        <f aca="false">ROUND(SUMIFS(Monthly_Sold!$H$2:$H$7864,Monthly_Sold!$F$2:$F$7864,$A235,Monthly_Sold!$C$2:$C$7864,G$2),4)</f>
        <v>2.58</v>
      </c>
      <c r="H235" s="2" t="n">
        <f aca="false">ROUND(SUMIFS(Monthly_Sold!$H$2:$H$7864,Monthly_Sold!$F$2:$F$7864,$A235,Monthly_Sold!$C$2:$C$7864,H$2),4)</f>
        <v>0</v>
      </c>
      <c r="I235" s="2" t="n">
        <f aca="false">ROUND(SUM(B235:H235),4)</f>
        <v>2.58</v>
      </c>
      <c r="J235" s="6" t="n">
        <f aca="false">RANK(I235,$I$3:$I$304,0)+COUNTIF($I$3:I235,I235)-1</f>
        <v>243</v>
      </c>
      <c r="K235" s="6" t="n">
        <f aca="false">RANK(B235,$B$3:$B$304,0)+COUNTIF($B$3:B235,B235)-1</f>
        <v>249</v>
      </c>
      <c r="L235" s="6" t="n">
        <f aca="false">RANK(C235,$C$3:$C$304,0)+COUNTIF($C$3:C235,C235)-1</f>
        <v>251</v>
      </c>
      <c r="M235" s="6" t="n">
        <f aca="false">RANK(D235,$D$3:$D$304,0)+COUNTIF($D$3:D235,D235)-1</f>
        <v>258</v>
      </c>
      <c r="N235" s="6" t="n">
        <f aca="false">RANK(E235,$E$3:$E$304,0)+COUNTIF($E$3:E235,E235)-1</f>
        <v>258</v>
      </c>
      <c r="O235" s="6" t="n">
        <f aca="false">RANK(F235,$F$3:$F$304,0)+COUNTIF($F$3:F235,F235)-1</f>
        <v>262</v>
      </c>
      <c r="P235" s="6" t="n">
        <f aca="false">RANK(G235,$G$3:$G$304,0)+COUNTIF($G$3:G235,G235)-1</f>
        <v>156</v>
      </c>
      <c r="Q235" s="6" t="n">
        <f aca="false">RANK(H235,$H$3:$H$304,0)+COUNTIF($H$3:H235,H235)-1</f>
        <v>272</v>
      </c>
    </row>
    <row r="236" customFormat="false" ht="15" hidden="false" customHeight="false" outlineLevel="0" collapsed="false">
      <c r="A236" s="0" t="s">
        <v>220</v>
      </c>
      <c r="B236" s="2" t="n">
        <f aca="false">ROUND(SUMIFS(Monthly_Sold!$H$2:$H$7864,Monthly_Sold!$F$2:$F$7864,$A236,Monthly_Sold!$C$2:$C$7864,B$2),4)</f>
        <v>0</v>
      </c>
      <c r="C236" s="2" t="n">
        <f aca="false">ROUND(SUMIFS(Monthly_Sold!$H$2:$H$7864,Monthly_Sold!$F$2:$F$7864,$A236,Monthly_Sold!$C$2:$C$7864,C$2),4)</f>
        <v>0</v>
      </c>
      <c r="D236" s="2" t="n">
        <f aca="false">ROUND(SUMIFS(Monthly_Sold!$H$2:$H$7864,Monthly_Sold!$F$2:$F$7864,$A236,Monthly_Sold!$C$2:$C$7864,D$2),4)</f>
        <v>0</v>
      </c>
      <c r="E236" s="2" t="n">
        <f aca="false">ROUND(SUMIFS(Monthly_Sold!$H$2:$H$7864,Monthly_Sold!$F$2:$F$7864,$A236,Monthly_Sold!$C$2:$C$7864,E$2),4)</f>
        <v>0</v>
      </c>
      <c r="F236" s="2" t="n">
        <f aca="false">ROUND(SUMIFS(Monthly_Sold!$H$2:$H$7864,Monthly_Sold!$F$2:$F$7864,$A236,Monthly_Sold!$C$2:$C$7864,F$2),4)</f>
        <v>53.03</v>
      </c>
      <c r="G236" s="2" t="n">
        <f aca="false">ROUND(SUMIFS(Monthly_Sold!$H$2:$H$7864,Monthly_Sold!$F$2:$F$7864,$A236,Monthly_Sold!$C$2:$C$7864,G$2),4)</f>
        <v>425.1</v>
      </c>
      <c r="H236" s="2" t="n">
        <f aca="false">ROUND(SUMIFS(Monthly_Sold!$H$2:$H$7864,Monthly_Sold!$F$2:$F$7864,$A236,Monthly_Sold!$C$2:$C$7864,H$2),4)</f>
        <v>303.02</v>
      </c>
      <c r="I236" s="2" t="n">
        <f aca="false">ROUND(SUM(B236:H236),4)</f>
        <v>781.15</v>
      </c>
      <c r="J236" s="6" t="n">
        <f aca="false">RANK(I236,$I$3:$I$304,0)+COUNTIF($I$3:I236,I236)-1</f>
        <v>60</v>
      </c>
      <c r="K236" s="6" t="n">
        <f aca="false">RANK(B236,$B$3:$B$304,0)+COUNTIF($B$3:B236,B236)-1</f>
        <v>250</v>
      </c>
      <c r="L236" s="6" t="n">
        <f aca="false">RANK(C236,$C$3:$C$304,0)+COUNTIF($C$3:C236,C236)-1</f>
        <v>252</v>
      </c>
      <c r="M236" s="6" t="n">
        <f aca="false">RANK(D236,$D$3:$D$304,0)+COUNTIF($D$3:D236,D236)-1</f>
        <v>259</v>
      </c>
      <c r="N236" s="6" t="n">
        <f aca="false">RANK(E236,$E$3:$E$304,0)+COUNTIF($E$3:E236,E236)-1</f>
        <v>259</v>
      </c>
      <c r="O236" s="6" t="n">
        <f aca="false">RANK(F236,$F$3:$F$304,0)+COUNTIF($F$3:F236,F236)-1</f>
        <v>68</v>
      </c>
      <c r="P236" s="6" t="n">
        <f aca="false">RANK(G236,$G$3:$G$304,0)+COUNTIF($G$3:G236,G236)-1</f>
        <v>35</v>
      </c>
      <c r="Q236" s="6" t="n">
        <f aca="false">RANK(H236,$H$3:$H$304,0)+COUNTIF($H$3:H236,H236)-1</f>
        <v>51</v>
      </c>
    </row>
    <row r="237" customFormat="false" ht="15" hidden="false" customHeight="false" outlineLevel="0" collapsed="false">
      <c r="A237" s="0" t="s">
        <v>225</v>
      </c>
      <c r="B237" s="2" t="n">
        <f aca="false">ROUND(SUMIFS(Monthly_Sold!$H$2:$H$7864,Monthly_Sold!$F$2:$F$7864,$A237,Monthly_Sold!$C$2:$C$7864,B$2),4)</f>
        <v>0</v>
      </c>
      <c r="C237" s="2" t="n">
        <f aca="false">ROUND(SUMIFS(Monthly_Sold!$H$2:$H$7864,Monthly_Sold!$F$2:$F$7864,$A237,Monthly_Sold!$C$2:$C$7864,C$2),4)</f>
        <v>0</v>
      </c>
      <c r="D237" s="2" t="n">
        <f aca="false">ROUND(SUMIFS(Monthly_Sold!$H$2:$H$7864,Monthly_Sold!$F$2:$F$7864,$A237,Monthly_Sold!$C$2:$C$7864,D$2),4)</f>
        <v>26.31</v>
      </c>
      <c r="E237" s="2" t="n">
        <f aca="false">ROUND(SUMIFS(Monthly_Sold!$H$2:$H$7864,Monthly_Sold!$F$2:$F$7864,$A237,Monthly_Sold!$C$2:$C$7864,E$2),4)</f>
        <v>86.79</v>
      </c>
      <c r="F237" s="2" t="n">
        <f aca="false">ROUND(SUMIFS(Monthly_Sold!$H$2:$H$7864,Monthly_Sold!$F$2:$F$7864,$A237,Monthly_Sold!$C$2:$C$7864,F$2),4)</f>
        <v>271.88</v>
      </c>
      <c r="G237" s="2" t="n">
        <f aca="false">ROUND(SUMIFS(Monthly_Sold!$H$2:$H$7864,Monthly_Sold!$F$2:$F$7864,$A237,Monthly_Sold!$C$2:$C$7864,G$2),4)</f>
        <v>325</v>
      </c>
      <c r="H237" s="2" t="n">
        <f aca="false">ROUND(SUMIFS(Monthly_Sold!$H$2:$H$7864,Monthly_Sold!$F$2:$F$7864,$A237,Monthly_Sold!$C$2:$C$7864,H$2),4)</f>
        <v>135.65</v>
      </c>
      <c r="I237" s="2" t="n">
        <f aca="false">ROUND(SUM(B237:H237),4)</f>
        <v>845.63</v>
      </c>
      <c r="J237" s="6" t="n">
        <f aca="false">RANK(I237,$I$3:$I$304,0)+COUNTIF($I$3:I237,I237)-1</f>
        <v>58</v>
      </c>
      <c r="K237" s="6" t="n">
        <f aca="false">RANK(B237,$B$3:$B$304,0)+COUNTIF($B$3:B237,B237)-1</f>
        <v>251</v>
      </c>
      <c r="L237" s="6" t="n">
        <f aca="false">RANK(C237,$C$3:$C$304,0)+COUNTIF($C$3:C237,C237)-1</f>
        <v>253</v>
      </c>
      <c r="M237" s="6" t="n">
        <f aca="false">RANK(D237,$D$3:$D$304,0)+COUNTIF($D$3:D237,D237)-1</f>
        <v>66</v>
      </c>
      <c r="N237" s="6" t="n">
        <f aca="false">RANK(E237,$E$3:$E$304,0)+COUNTIF($E$3:E237,E237)-1</f>
        <v>55</v>
      </c>
      <c r="O237" s="6" t="n">
        <f aca="false">RANK(F237,$F$3:$F$304,0)+COUNTIF($F$3:F237,F237)-1</f>
        <v>38</v>
      </c>
      <c r="P237" s="6" t="n">
        <f aca="false">RANK(G237,$G$3:$G$304,0)+COUNTIF($G$3:G237,G237)-1</f>
        <v>37</v>
      </c>
      <c r="Q237" s="6" t="n">
        <f aca="false">RANK(H237,$H$3:$H$304,0)+COUNTIF($H$3:H237,H237)-1</f>
        <v>72</v>
      </c>
    </row>
    <row r="238" customFormat="false" ht="15" hidden="false" customHeight="false" outlineLevel="0" collapsed="false">
      <c r="A238" s="0" t="s">
        <v>504</v>
      </c>
      <c r="B238" s="2" t="n">
        <f aca="false">ROUND(SUMIFS(Monthly_Sold!$H$2:$H$7864,Monthly_Sold!$F$2:$F$7864,$A238,Monthly_Sold!$C$2:$C$7864,B$2),4)</f>
        <v>0</v>
      </c>
      <c r="C238" s="2" t="n">
        <f aca="false">ROUND(SUMIFS(Monthly_Sold!$H$2:$H$7864,Monthly_Sold!$F$2:$F$7864,$A238,Monthly_Sold!$C$2:$C$7864,C$2),4)</f>
        <v>0</v>
      </c>
      <c r="D238" s="2" t="n">
        <f aca="false">ROUND(SUMIFS(Monthly_Sold!$H$2:$H$7864,Monthly_Sold!$F$2:$F$7864,$A238,Monthly_Sold!$C$2:$C$7864,D$2),4)</f>
        <v>11.03</v>
      </c>
      <c r="E238" s="2" t="n">
        <f aca="false">ROUND(SUMIFS(Monthly_Sold!$H$2:$H$7864,Monthly_Sold!$F$2:$F$7864,$A238,Monthly_Sold!$C$2:$C$7864,E$2),4)</f>
        <v>2.08</v>
      </c>
      <c r="F238" s="2" t="n">
        <f aca="false">ROUND(SUMIFS(Monthly_Sold!$H$2:$H$7864,Monthly_Sold!$F$2:$F$7864,$A238,Monthly_Sold!$C$2:$C$7864,F$2),4)</f>
        <v>0</v>
      </c>
      <c r="G238" s="2" t="n">
        <f aca="false">ROUND(SUMIFS(Monthly_Sold!$H$2:$H$7864,Monthly_Sold!$F$2:$F$7864,$A238,Monthly_Sold!$C$2:$C$7864,G$2),4)</f>
        <v>0</v>
      </c>
      <c r="H238" s="2" t="n">
        <f aca="false">ROUND(SUMIFS(Monthly_Sold!$H$2:$H$7864,Monthly_Sold!$F$2:$F$7864,$A238,Monthly_Sold!$C$2:$C$7864,H$2),4)</f>
        <v>0</v>
      </c>
      <c r="I238" s="2" t="n">
        <f aca="false">ROUND(SUM(B238:H238),4)</f>
        <v>13.11</v>
      </c>
      <c r="J238" s="6" t="n">
        <f aca="false">RANK(I238,$I$3:$I$304,0)+COUNTIF($I$3:I238,I238)-1</f>
        <v>203</v>
      </c>
      <c r="K238" s="6" t="n">
        <f aca="false">RANK(B238,$B$3:$B$304,0)+COUNTIF($B$3:B238,B238)-1</f>
        <v>252</v>
      </c>
      <c r="L238" s="6" t="n">
        <f aca="false">RANK(C238,$C$3:$C$304,0)+COUNTIF($C$3:C238,C238)-1</f>
        <v>254</v>
      </c>
      <c r="M238" s="6" t="n">
        <f aca="false">RANK(D238,$D$3:$D$304,0)+COUNTIF($D$3:D238,D238)-1</f>
        <v>78</v>
      </c>
      <c r="N238" s="6" t="n">
        <f aca="false">RANK(E238,$E$3:$E$304,0)+COUNTIF($E$3:E238,E238)-1</f>
        <v>95</v>
      </c>
      <c r="O238" s="6" t="n">
        <f aca="false">RANK(F238,$F$3:$F$304,0)+COUNTIF($F$3:F238,F238)-1</f>
        <v>263</v>
      </c>
      <c r="P238" s="6" t="n">
        <f aca="false">RANK(G238,$G$3:$G$304,0)+COUNTIF($G$3:G238,G238)-1</f>
        <v>274</v>
      </c>
      <c r="Q238" s="6" t="n">
        <f aca="false">RANK(H238,$H$3:$H$304,0)+COUNTIF($H$3:H238,H238)-1</f>
        <v>273</v>
      </c>
    </row>
    <row r="239" customFormat="false" ht="15" hidden="false" customHeight="false" outlineLevel="0" collapsed="false">
      <c r="A239" s="0" t="s">
        <v>608</v>
      </c>
      <c r="B239" s="2" t="n">
        <f aca="false">ROUND(SUMIFS(Monthly_Sold!$H$2:$H$7864,Monthly_Sold!$F$2:$F$7864,$A239,Monthly_Sold!$C$2:$C$7864,B$2),4)</f>
        <v>0</v>
      </c>
      <c r="C239" s="2" t="n">
        <f aca="false">ROUND(SUMIFS(Monthly_Sold!$H$2:$H$7864,Monthly_Sold!$F$2:$F$7864,$A239,Monthly_Sold!$C$2:$C$7864,C$2),4)</f>
        <v>0</v>
      </c>
      <c r="D239" s="2" t="n">
        <f aca="false">ROUND(SUMIFS(Monthly_Sold!$H$2:$H$7864,Monthly_Sold!$F$2:$F$7864,$A239,Monthly_Sold!$C$2:$C$7864,D$2),4)</f>
        <v>0.19</v>
      </c>
      <c r="E239" s="2" t="n">
        <f aca="false">ROUND(SUMIFS(Monthly_Sold!$H$2:$H$7864,Monthly_Sold!$F$2:$F$7864,$A239,Monthly_Sold!$C$2:$C$7864,E$2),4)</f>
        <v>0</v>
      </c>
      <c r="F239" s="2" t="n">
        <f aca="false">ROUND(SUMIFS(Monthly_Sold!$H$2:$H$7864,Monthly_Sold!$F$2:$F$7864,$A239,Monthly_Sold!$C$2:$C$7864,F$2),4)</f>
        <v>0</v>
      </c>
      <c r="G239" s="2" t="n">
        <f aca="false">ROUND(SUMIFS(Monthly_Sold!$H$2:$H$7864,Monthly_Sold!$F$2:$F$7864,$A239,Monthly_Sold!$C$2:$C$7864,G$2),4)</f>
        <v>0</v>
      </c>
      <c r="H239" s="2" t="n">
        <f aca="false">ROUND(SUMIFS(Monthly_Sold!$H$2:$H$7864,Monthly_Sold!$F$2:$F$7864,$A239,Monthly_Sold!$C$2:$C$7864,H$2),4)</f>
        <v>0</v>
      </c>
      <c r="I239" s="2" t="n">
        <f aca="false">ROUND(SUM(B239:H239),4)</f>
        <v>0.19</v>
      </c>
      <c r="J239" s="6" t="n">
        <f aca="false">RANK(I239,$I$3:$I$304,0)+COUNTIF($I$3:I239,I239)-1</f>
        <v>283</v>
      </c>
      <c r="K239" s="6" t="n">
        <f aca="false">RANK(B239,$B$3:$B$304,0)+COUNTIF($B$3:B239,B239)-1</f>
        <v>253</v>
      </c>
      <c r="L239" s="6" t="n">
        <f aca="false">RANK(C239,$C$3:$C$304,0)+COUNTIF($C$3:C239,C239)-1</f>
        <v>255</v>
      </c>
      <c r="M239" s="6" t="n">
        <f aca="false">RANK(D239,$D$3:$D$304,0)+COUNTIF($D$3:D239,D239)-1</f>
        <v>100</v>
      </c>
      <c r="N239" s="6" t="n">
        <f aca="false">RANK(E239,$E$3:$E$304,0)+COUNTIF($E$3:E239,E239)-1</f>
        <v>260</v>
      </c>
      <c r="O239" s="6" t="n">
        <f aca="false">RANK(F239,$F$3:$F$304,0)+COUNTIF($F$3:F239,F239)-1</f>
        <v>264</v>
      </c>
      <c r="P239" s="6" t="n">
        <f aca="false">RANK(G239,$G$3:$G$304,0)+COUNTIF($G$3:G239,G239)-1</f>
        <v>275</v>
      </c>
      <c r="Q239" s="6" t="n">
        <f aca="false">RANK(H239,$H$3:$H$304,0)+COUNTIF($H$3:H239,H239)-1</f>
        <v>274</v>
      </c>
    </row>
    <row r="240" customFormat="false" ht="15" hidden="false" customHeight="false" outlineLevel="0" collapsed="false">
      <c r="A240" s="0" t="s">
        <v>532</v>
      </c>
      <c r="B240" s="2" t="n">
        <f aca="false">ROUND(SUMIFS(Monthly_Sold!$H$2:$H$7864,Monthly_Sold!$F$2:$F$7864,$A240,Monthly_Sold!$C$2:$C$7864,B$2),4)</f>
        <v>0</v>
      </c>
      <c r="C240" s="2" t="n">
        <f aca="false">ROUND(SUMIFS(Monthly_Sold!$H$2:$H$7864,Monthly_Sold!$F$2:$F$7864,$A240,Monthly_Sold!$C$2:$C$7864,C$2),4)</f>
        <v>0</v>
      </c>
      <c r="D240" s="2" t="n">
        <f aca="false">ROUND(SUMIFS(Monthly_Sold!$H$2:$H$7864,Monthly_Sold!$F$2:$F$7864,$A240,Monthly_Sold!$C$2:$C$7864,D$2),4)</f>
        <v>2.78</v>
      </c>
      <c r="E240" s="2" t="n">
        <f aca="false">ROUND(SUMIFS(Monthly_Sold!$H$2:$H$7864,Monthly_Sold!$F$2:$F$7864,$A240,Monthly_Sold!$C$2:$C$7864,E$2),4)</f>
        <v>3.22</v>
      </c>
      <c r="F240" s="2" t="n">
        <f aca="false">ROUND(SUMIFS(Monthly_Sold!$H$2:$H$7864,Monthly_Sold!$F$2:$F$7864,$A240,Monthly_Sold!$C$2:$C$7864,F$2),4)</f>
        <v>0</v>
      </c>
      <c r="G240" s="2" t="n">
        <f aca="false">ROUND(SUMIFS(Monthly_Sold!$H$2:$H$7864,Monthly_Sold!$F$2:$F$7864,$A240,Monthly_Sold!$C$2:$C$7864,G$2),4)</f>
        <v>0</v>
      </c>
      <c r="H240" s="2" t="n">
        <f aca="false">ROUND(SUMIFS(Monthly_Sold!$H$2:$H$7864,Monthly_Sold!$F$2:$F$7864,$A240,Monthly_Sold!$C$2:$C$7864,H$2),4)</f>
        <v>0</v>
      </c>
      <c r="I240" s="2" t="n">
        <f aca="false">ROUND(SUM(B240:H240),4)</f>
        <v>6</v>
      </c>
      <c r="J240" s="6" t="n">
        <f aca="false">RANK(I240,$I$3:$I$304,0)+COUNTIF($I$3:I240,I240)-1</f>
        <v>222</v>
      </c>
      <c r="K240" s="6" t="n">
        <f aca="false">RANK(B240,$B$3:$B$304,0)+COUNTIF($B$3:B240,B240)-1</f>
        <v>254</v>
      </c>
      <c r="L240" s="6" t="n">
        <f aca="false">RANK(C240,$C$3:$C$304,0)+COUNTIF($C$3:C240,C240)-1</f>
        <v>256</v>
      </c>
      <c r="M240" s="6" t="n">
        <f aca="false">RANK(D240,$D$3:$D$304,0)+COUNTIF($D$3:D240,D240)-1</f>
        <v>88</v>
      </c>
      <c r="N240" s="6" t="n">
        <f aca="false">RANK(E240,$E$3:$E$304,0)+COUNTIF($E$3:E240,E240)-1</f>
        <v>92</v>
      </c>
      <c r="O240" s="6" t="n">
        <f aca="false">RANK(F240,$F$3:$F$304,0)+COUNTIF($F$3:F240,F240)-1</f>
        <v>265</v>
      </c>
      <c r="P240" s="6" t="n">
        <f aca="false">RANK(G240,$G$3:$G$304,0)+COUNTIF($G$3:G240,G240)-1</f>
        <v>276</v>
      </c>
      <c r="Q240" s="6" t="n">
        <f aca="false">RANK(H240,$H$3:$H$304,0)+COUNTIF($H$3:H240,H240)-1</f>
        <v>275</v>
      </c>
    </row>
    <row r="241" customFormat="false" ht="15" hidden="false" customHeight="false" outlineLevel="0" collapsed="false">
      <c r="A241" s="0" t="s">
        <v>495</v>
      </c>
      <c r="B241" s="2" t="n">
        <f aca="false">ROUND(SUMIFS(Monthly_Sold!$H$2:$H$7864,Monthly_Sold!$F$2:$F$7864,$A241,Monthly_Sold!$C$2:$C$7864,B$2),4)</f>
        <v>0</v>
      </c>
      <c r="C241" s="2" t="n">
        <f aca="false">ROUND(SUMIFS(Monthly_Sold!$H$2:$H$7864,Monthly_Sold!$F$2:$F$7864,$A241,Monthly_Sold!$C$2:$C$7864,C$2),4)</f>
        <v>0</v>
      </c>
      <c r="D241" s="2" t="n">
        <f aca="false">ROUND(SUMIFS(Monthly_Sold!$H$2:$H$7864,Monthly_Sold!$F$2:$F$7864,$A241,Monthly_Sold!$C$2:$C$7864,D$2),4)</f>
        <v>0</v>
      </c>
      <c r="E241" s="2" t="n">
        <f aca="false">ROUND(SUMIFS(Monthly_Sold!$H$2:$H$7864,Monthly_Sold!$F$2:$F$7864,$A241,Monthly_Sold!$C$2:$C$7864,E$2),4)</f>
        <v>0</v>
      </c>
      <c r="F241" s="2" t="n">
        <f aca="false">ROUND(SUMIFS(Monthly_Sold!$H$2:$H$7864,Monthly_Sold!$F$2:$F$7864,$A241,Monthly_Sold!$C$2:$C$7864,F$2),4)</f>
        <v>15.19</v>
      </c>
      <c r="G241" s="2" t="n">
        <f aca="false">ROUND(SUMIFS(Monthly_Sold!$H$2:$H$7864,Monthly_Sold!$F$2:$F$7864,$A241,Monthly_Sold!$C$2:$C$7864,G$2),4)</f>
        <v>0</v>
      </c>
      <c r="H241" s="2" t="n">
        <f aca="false">ROUND(SUMIFS(Monthly_Sold!$H$2:$H$7864,Monthly_Sold!$F$2:$F$7864,$A241,Monthly_Sold!$C$2:$C$7864,H$2),4)</f>
        <v>0</v>
      </c>
      <c r="I241" s="2" t="n">
        <f aca="false">ROUND(SUM(B241:H241),4)</f>
        <v>15.19</v>
      </c>
      <c r="J241" s="6" t="n">
        <f aca="false">RANK(I241,$I$3:$I$304,0)+COUNTIF($I$3:I241,I241)-1</f>
        <v>196</v>
      </c>
      <c r="K241" s="6" t="n">
        <f aca="false">RANK(B241,$B$3:$B$304,0)+COUNTIF($B$3:B241,B241)-1</f>
        <v>255</v>
      </c>
      <c r="L241" s="6" t="n">
        <f aca="false">RANK(C241,$C$3:$C$304,0)+COUNTIF($C$3:C241,C241)-1</f>
        <v>257</v>
      </c>
      <c r="M241" s="6" t="n">
        <f aca="false">RANK(D241,$D$3:$D$304,0)+COUNTIF($D$3:D241,D241)-1</f>
        <v>260</v>
      </c>
      <c r="N241" s="6" t="n">
        <f aca="false">RANK(E241,$E$3:$E$304,0)+COUNTIF($E$3:E241,E241)-1</f>
        <v>261</v>
      </c>
      <c r="O241" s="6" t="n">
        <f aca="false">RANK(F241,$F$3:$F$304,0)+COUNTIF($F$3:F241,F241)-1</f>
        <v>90</v>
      </c>
      <c r="P241" s="6" t="n">
        <f aca="false">RANK(G241,$G$3:$G$304,0)+COUNTIF($G$3:G241,G241)-1</f>
        <v>277</v>
      </c>
      <c r="Q241" s="6" t="n">
        <f aca="false">RANK(H241,$H$3:$H$304,0)+COUNTIF($H$3:H241,H241)-1</f>
        <v>276</v>
      </c>
    </row>
    <row r="242" customFormat="false" ht="15" hidden="false" customHeight="false" outlineLevel="0" collapsed="false">
      <c r="A242" s="0" t="s">
        <v>367</v>
      </c>
      <c r="B242" s="2" t="n">
        <f aca="false">ROUND(SUMIFS(Monthly_Sold!$H$2:$H$7864,Monthly_Sold!$F$2:$F$7864,$A242,Monthly_Sold!$C$2:$C$7864,B$2),4)</f>
        <v>0</v>
      </c>
      <c r="C242" s="2" t="n">
        <f aca="false">ROUND(SUMIFS(Monthly_Sold!$H$2:$H$7864,Monthly_Sold!$F$2:$F$7864,$A242,Monthly_Sold!$C$2:$C$7864,C$2),4)</f>
        <v>0</v>
      </c>
      <c r="D242" s="2" t="n">
        <f aca="false">ROUND(SUMIFS(Monthly_Sold!$H$2:$H$7864,Monthly_Sold!$F$2:$F$7864,$A242,Monthly_Sold!$C$2:$C$7864,D$2),4)</f>
        <v>0</v>
      </c>
      <c r="E242" s="2" t="n">
        <f aca="false">ROUND(SUMIFS(Monthly_Sold!$H$2:$H$7864,Monthly_Sold!$F$2:$F$7864,$A242,Monthly_Sold!$C$2:$C$7864,E$2),4)</f>
        <v>0</v>
      </c>
      <c r="F242" s="2" t="n">
        <f aca="false">ROUND(SUMIFS(Monthly_Sold!$H$2:$H$7864,Monthly_Sold!$F$2:$F$7864,$A242,Monthly_Sold!$C$2:$C$7864,F$2),4)</f>
        <v>46.4</v>
      </c>
      <c r="G242" s="2" t="n">
        <f aca="false">ROUND(SUMIFS(Monthly_Sold!$H$2:$H$7864,Monthly_Sold!$F$2:$F$7864,$A242,Monthly_Sold!$C$2:$C$7864,G$2),4)</f>
        <v>42.14</v>
      </c>
      <c r="H242" s="2" t="n">
        <f aca="false">ROUND(SUMIFS(Monthly_Sold!$H$2:$H$7864,Monthly_Sold!$F$2:$F$7864,$A242,Monthly_Sold!$C$2:$C$7864,H$2),4)</f>
        <v>0</v>
      </c>
      <c r="I242" s="2" t="n">
        <f aca="false">ROUND(SUM(B242:H242),4)</f>
        <v>88.54</v>
      </c>
      <c r="J242" s="6" t="n">
        <f aca="false">RANK(I242,$I$3:$I$304,0)+COUNTIF($I$3:I242,I242)-1</f>
        <v>124</v>
      </c>
      <c r="K242" s="6" t="n">
        <f aca="false">RANK(B242,$B$3:$B$304,0)+COUNTIF($B$3:B242,B242)-1</f>
        <v>256</v>
      </c>
      <c r="L242" s="6" t="n">
        <f aca="false">RANK(C242,$C$3:$C$304,0)+COUNTIF($C$3:C242,C242)-1</f>
        <v>258</v>
      </c>
      <c r="M242" s="6" t="n">
        <f aca="false">RANK(D242,$D$3:$D$304,0)+COUNTIF($D$3:D242,D242)-1</f>
        <v>261</v>
      </c>
      <c r="N242" s="6" t="n">
        <f aca="false">RANK(E242,$E$3:$E$304,0)+COUNTIF($E$3:E242,E242)-1</f>
        <v>262</v>
      </c>
      <c r="O242" s="6" t="n">
        <f aca="false">RANK(F242,$F$3:$F$304,0)+COUNTIF($F$3:F242,F242)-1</f>
        <v>73</v>
      </c>
      <c r="P242" s="6" t="n">
        <f aca="false">RANK(G242,$G$3:$G$304,0)+COUNTIF($G$3:G242,G242)-1</f>
        <v>98</v>
      </c>
      <c r="Q242" s="6" t="n">
        <f aca="false">RANK(H242,$H$3:$H$304,0)+COUNTIF($H$3:H242,H242)-1</f>
        <v>277</v>
      </c>
    </row>
    <row r="243" customFormat="false" ht="15" hidden="false" customHeight="false" outlineLevel="0" collapsed="false">
      <c r="A243" s="0" t="s">
        <v>403</v>
      </c>
      <c r="B243" s="2" t="n">
        <f aca="false">ROUND(SUMIFS(Monthly_Sold!$H$2:$H$7864,Monthly_Sold!$F$2:$F$7864,$A243,Monthly_Sold!$C$2:$C$7864,B$2),4)</f>
        <v>0</v>
      </c>
      <c r="C243" s="2" t="n">
        <f aca="false">ROUND(SUMIFS(Monthly_Sold!$H$2:$H$7864,Monthly_Sold!$F$2:$F$7864,$A243,Monthly_Sold!$C$2:$C$7864,C$2),4)</f>
        <v>0</v>
      </c>
      <c r="D243" s="2" t="n">
        <f aca="false">ROUND(SUMIFS(Monthly_Sold!$H$2:$H$7864,Monthly_Sold!$F$2:$F$7864,$A243,Monthly_Sold!$C$2:$C$7864,D$2),4)</f>
        <v>0</v>
      </c>
      <c r="E243" s="2" t="n">
        <f aca="false">ROUND(SUMIFS(Monthly_Sold!$H$2:$H$7864,Monthly_Sold!$F$2:$F$7864,$A243,Monthly_Sold!$C$2:$C$7864,E$2),4)</f>
        <v>0</v>
      </c>
      <c r="F243" s="2" t="n">
        <f aca="false">ROUND(SUMIFS(Monthly_Sold!$H$2:$H$7864,Monthly_Sold!$F$2:$F$7864,$A243,Monthly_Sold!$C$2:$C$7864,F$2),4)</f>
        <v>56.9</v>
      </c>
      <c r="G243" s="2" t="n">
        <f aca="false">ROUND(SUMIFS(Monthly_Sold!$H$2:$H$7864,Monthly_Sold!$F$2:$F$7864,$A243,Monthly_Sold!$C$2:$C$7864,G$2),4)</f>
        <v>0</v>
      </c>
      <c r="H243" s="2" t="n">
        <f aca="false">ROUND(SUMIFS(Monthly_Sold!$H$2:$H$7864,Monthly_Sold!$F$2:$F$7864,$A243,Monthly_Sold!$C$2:$C$7864,H$2),4)</f>
        <v>0</v>
      </c>
      <c r="I243" s="2" t="n">
        <f aca="false">ROUND(SUM(B243:H243),4)</f>
        <v>56.9</v>
      </c>
      <c r="J243" s="6" t="n">
        <f aca="false">RANK(I243,$I$3:$I$304,0)+COUNTIF($I$3:I243,I243)-1</f>
        <v>142</v>
      </c>
      <c r="K243" s="6" t="n">
        <f aca="false">RANK(B243,$B$3:$B$304,0)+COUNTIF($B$3:B243,B243)-1</f>
        <v>257</v>
      </c>
      <c r="L243" s="6" t="n">
        <f aca="false">RANK(C243,$C$3:$C$304,0)+COUNTIF($C$3:C243,C243)-1</f>
        <v>259</v>
      </c>
      <c r="M243" s="6" t="n">
        <f aca="false">RANK(D243,$D$3:$D$304,0)+COUNTIF($D$3:D243,D243)-1</f>
        <v>262</v>
      </c>
      <c r="N243" s="6" t="n">
        <f aca="false">RANK(E243,$E$3:$E$304,0)+COUNTIF($E$3:E243,E243)-1</f>
        <v>263</v>
      </c>
      <c r="O243" s="6" t="n">
        <f aca="false">RANK(F243,$F$3:$F$304,0)+COUNTIF($F$3:F243,F243)-1</f>
        <v>66</v>
      </c>
      <c r="P243" s="6" t="n">
        <f aca="false">RANK(G243,$G$3:$G$304,0)+COUNTIF($G$3:G243,G243)-1</f>
        <v>278</v>
      </c>
      <c r="Q243" s="6" t="n">
        <f aca="false">RANK(H243,$H$3:$H$304,0)+COUNTIF($H$3:H243,H243)-1</f>
        <v>278</v>
      </c>
    </row>
    <row r="244" customFormat="false" ht="15" hidden="false" customHeight="false" outlineLevel="0" collapsed="false">
      <c r="A244" s="0" t="s">
        <v>583</v>
      </c>
      <c r="B244" s="2" t="n">
        <f aca="false">ROUND(SUMIFS(Monthly_Sold!$H$2:$H$7864,Monthly_Sold!$F$2:$F$7864,$A244,Monthly_Sold!$C$2:$C$7864,B$2),4)</f>
        <v>0</v>
      </c>
      <c r="C244" s="2" t="n">
        <f aca="false">ROUND(SUMIFS(Monthly_Sold!$H$2:$H$7864,Monthly_Sold!$F$2:$F$7864,$A244,Monthly_Sold!$C$2:$C$7864,C$2),4)</f>
        <v>0</v>
      </c>
      <c r="D244" s="2" t="n">
        <f aca="false">ROUND(SUMIFS(Monthly_Sold!$H$2:$H$7864,Monthly_Sold!$F$2:$F$7864,$A244,Monthly_Sold!$C$2:$C$7864,D$2),4)</f>
        <v>0</v>
      </c>
      <c r="E244" s="2" t="n">
        <f aca="false">ROUND(SUMIFS(Monthly_Sold!$H$2:$H$7864,Monthly_Sold!$F$2:$F$7864,$A244,Monthly_Sold!$C$2:$C$7864,E$2),4)</f>
        <v>1.02</v>
      </c>
      <c r="F244" s="2" t="n">
        <f aca="false">ROUND(SUMIFS(Monthly_Sold!$H$2:$H$7864,Monthly_Sold!$F$2:$F$7864,$A244,Monthly_Sold!$C$2:$C$7864,F$2),4)</f>
        <v>0</v>
      </c>
      <c r="G244" s="2" t="n">
        <f aca="false">ROUND(SUMIFS(Monthly_Sold!$H$2:$H$7864,Monthly_Sold!$F$2:$F$7864,$A244,Monthly_Sold!$C$2:$C$7864,G$2),4)</f>
        <v>0</v>
      </c>
      <c r="H244" s="2" t="n">
        <f aca="false">ROUND(SUMIFS(Monthly_Sold!$H$2:$H$7864,Monthly_Sold!$F$2:$F$7864,$A244,Monthly_Sold!$C$2:$C$7864,H$2),4)</f>
        <v>0</v>
      </c>
      <c r="I244" s="2" t="n">
        <f aca="false">ROUND(SUM(B244:H244),4)</f>
        <v>1.02</v>
      </c>
      <c r="J244" s="6" t="n">
        <f aca="false">RANK(I244,$I$3:$I$304,0)+COUNTIF($I$3:I244,I244)-1</f>
        <v>262</v>
      </c>
      <c r="K244" s="6" t="n">
        <f aca="false">RANK(B244,$B$3:$B$304,0)+COUNTIF($B$3:B244,B244)-1</f>
        <v>258</v>
      </c>
      <c r="L244" s="6" t="n">
        <f aca="false">RANK(C244,$C$3:$C$304,0)+COUNTIF($C$3:C244,C244)-1</f>
        <v>260</v>
      </c>
      <c r="M244" s="6" t="n">
        <f aca="false">RANK(D244,$D$3:$D$304,0)+COUNTIF($D$3:D244,D244)-1</f>
        <v>263</v>
      </c>
      <c r="N244" s="6" t="n">
        <f aca="false">RANK(E244,$E$3:$E$304,0)+COUNTIF($E$3:E244,E244)-1</f>
        <v>96</v>
      </c>
      <c r="O244" s="6" t="n">
        <f aca="false">RANK(F244,$F$3:$F$304,0)+COUNTIF($F$3:F244,F244)-1</f>
        <v>266</v>
      </c>
      <c r="P244" s="6" t="n">
        <f aca="false">RANK(G244,$G$3:$G$304,0)+COUNTIF($G$3:G244,G244)-1</f>
        <v>279</v>
      </c>
      <c r="Q244" s="6" t="n">
        <f aca="false">RANK(H244,$H$3:$H$304,0)+COUNTIF($H$3:H244,H244)-1</f>
        <v>279</v>
      </c>
    </row>
    <row r="245" customFormat="false" ht="15" hidden="false" customHeight="false" outlineLevel="0" collapsed="false">
      <c r="A245" s="0" t="s">
        <v>349</v>
      </c>
      <c r="B245" s="2" t="n">
        <f aca="false">ROUND(SUMIFS(Monthly_Sold!$H$2:$H$7864,Monthly_Sold!$F$2:$F$7864,$A245,Monthly_Sold!$C$2:$C$7864,B$2),4)</f>
        <v>0</v>
      </c>
      <c r="C245" s="2" t="n">
        <f aca="false">ROUND(SUMIFS(Monthly_Sold!$H$2:$H$7864,Monthly_Sold!$F$2:$F$7864,$A245,Monthly_Sold!$C$2:$C$7864,C$2),4)</f>
        <v>0</v>
      </c>
      <c r="D245" s="2" t="n">
        <f aca="false">ROUND(SUMIFS(Monthly_Sold!$H$2:$H$7864,Monthly_Sold!$F$2:$F$7864,$A245,Monthly_Sold!$C$2:$C$7864,D$2),4)</f>
        <v>0</v>
      </c>
      <c r="E245" s="2" t="n">
        <f aca="false">ROUND(SUMIFS(Monthly_Sold!$H$2:$H$7864,Monthly_Sold!$F$2:$F$7864,$A245,Monthly_Sold!$C$2:$C$7864,E$2),4)</f>
        <v>0</v>
      </c>
      <c r="F245" s="2" t="n">
        <f aca="false">ROUND(SUMIFS(Monthly_Sold!$H$2:$H$7864,Monthly_Sold!$F$2:$F$7864,$A245,Monthly_Sold!$C$2:$C$7864,F$2),4)</f>
        <v>8.37</v>
      </c>
      <c r="G245" s="2" t="n">
        <f aca="false">ROUND(SUMIFS(Monthly_Sold!$H$2:$H$7864,Monthly_Sold!$F$2:$F$7864,$A245,Monthly_Sold!$C$2:$C$7864,G$2),4)</f>
        <v>96.34</v>
      </c>
      <c r="H245" s="2" t="n">
        <f aca="false">ROUND(SUMIFS(Monthly_Sold!$H$2:$H$7864,Monthly_Sold!$F$2:$F$7864,$A245,Monthly_Sold!$C$2:$C$7864,H$2),4)</f>
        <v>0</v>
      </c>
      <c r="I245" s="2" t="n">
        <f aca="false">ROUND(SUM(B245:H245),4)</f>
        <v>104.71</v>
      </c>
      <c r="J245" s="6" t="n">
        <f aca="false">RANK(I245,$I$3:$I$304,0)+COUNTIF($I$3:I245,I245)-1</f>
        <v>116</v>
      </c>
      <c r="K245" s="6" t="n">
        <f aca="false">RANK(B245,$B$3:$B$304,0)+COUNTIF($B$3:B245,B245)-1</f>
        <v>259</v>
      </c>
      <c r="L245" s="6" t="n">
        <f aca="false">RANK(C245,$C$3:$C$304,0)+COUNTIF($C$3:C245,C245)-1</f>
        <v>261</v>
      </c>
      <c r="M245" s="6" t="n">
        <f aca="false">RANK(D245,$D$3:$D$304,0)+COUNTIF($D$3:D245,D245)-1</f>
        <v>264</v>
      </c>
      <c r="N245" s="6" t="n">
        <f aca="false">RANK(E245,$E$3:$E$304,0)+COUNTIF($E$3:E245,E245)-1</f>
        <v>264</v>
      </c>
      <c r="O245" s="6" t="n">
        <f aca="false">RANK(F245,$F$3:$F$304,0)+COUNTIF($F$3:F245,F245)-1</f>
        <v>92</v>
      </c>
      <c r="P245" s="6" t="n">
        <f aca="false">RANK(G245,$G$3:$G$304,0)+COUNTIF($G$3:G245,G245)-1</f>
        <v>68</v>
      </c>
      <c r="Q245" s="6" t="n">
        <f aca="false">RANK(H245,$H$3:$H$304,0)+COUNTIF($H$3:H245,H245)-1</f>
        <v>280</v>
      </c>
    </row>
    <row r="246" customFormat="false" ht="15" hidden="false" customHeight="false" outlineLevel="0" collapsed="false">
      <c r="A246" s="0" t="s">
        <v>454</v>
      </c>
      <c r="B246" s="2" t="n">
        <f aca="false">ROUND(SUMIFS(Monthly_Sold!$H$2:$H$7864,Monthly_Sold!$F$2:$F$7864,$A246,Monthly_Sold!$C$2:$C$7864,B$2),4)</f>
        <v>0</v>
      </c>
      <c r="C246" s="2" t="n">
        <f aca="false">ROUND(SUMIFS(Monthly_Sold!$H$2:$H$7864,Monthly_Sold!$F$2:$F$7864,$A246,Monthly_Sold!$C$2:$C$7864,C$2),4)</f>
        <v>0</v>
      </c>
      <c r="D246" s="2" t="n">
        <f aca="false">ROUND(SUMIFS(Monthly_Sold!$H$2:$H$7864,Monthly_Sold!$F$2:$F$7864,$A246,Monthly_Sold!$C$2:$C$7864,D$2),4)</f>
        <v>0</v>
      </c>
      <c r="E246" s="2" t="n">
        <f aca="false">ROUND(SUMIFS(Monthly_Sold!$H$2:$H$7864,Monthly_Sold!$F$2:$F$7864,$A246,Monthly_Sold!$C$2:$C$7864,E$2),4)</f>
        <v>0</v>
      </c>
      <c r="F246" s="2" t="n">
        <f aca="false">ROUND(SUMIFS(Monthly_Sold!$H$2:$H$7864,Monthly_Sold!$F$2:$F$7864,$A246,Monthly_Sold!$C$2:$C$7864,F$2),4)</f>
        <v>27.52</v>
      </c>
      <c r="G246" s="2" t="n">
        <f aca="false">ROUND(SUMIFS(Monthly_Sold!$H$2:$H$7864,Monthly_Sold!$F$2:$F$7864,$A246,Monthly_Sold!$C$2:$C$7864,G$2),4)</f>
        <v>0</v>
      </c>
      <c r="H246" s="2" t="n">
        <f aca="false">ROUND(SUMIFS(Monthly_Sold!$H$2:$H$7864,Monthly_Sold!$F$2:$F$7864,$A246,Monthly_Sold!$C$2:$C$7864,H$2),4)</f>
        <v>0</v>
      </c>
      <c r="I246" s="2" t="n">
        <f aca="false">ROUND(SUM(B246:H246),4)</f>
        <v>27.52</v>
      </c>
      <c r="J246" s="6" t="n">
        <f aca="false">RANK(I246,$I$3:$I$304,0)+COUNTIF($I$3:I246,I246)-1</f>
        <v>173</v>
      </c>
      <c r="K246" s="6" t="n">
        <f aca="false">RANK(B246,$B$3:$B$304,0)+COUNTIF($B$3:B246,B246)-1</f>
        <v>260</v>
      </c>
      <c r="L246" s="6" t="n">
        <f aca="false">RANK(C246,$C$3:$C$304,0)+COUNTIF($C$3:C246,C246)-1</f>
        <v>262</v>
      </c>
      <c r="M246" s="6" t="n">
        <f aca="false">RANK(D246,$D$3:$D$304,0)+COUNTIF($D$3:D246,D246)-1</f>
        <v>265</v>
      </c>
      <c r="N246" s="6" t="n">
        <f aca="false">RANK(E246,$E$3:$E$304,0)+COUNTIF($E$3:E246,E246)-1</f>
        <v>265</v>
      </c>
      <c r="O246" s="6" t="n">
        <f aca="false">RANK(F246,$F$3:$F$304,0)+COUNTIF($F$3:F246,F246)-1</f>
        <v>85</v>
      </c>
      <c r="P246" s="6" t="n">
        <f aca="false">RANK(G246,$G$3:$G$304,0)+COUNTIF($G$3:G246,G246)-1</f>
        <v>280</v>
      </c>
      <c r="Q246" s="6" t="n">
        <f aca="false">RANK(H246,$H$3:$H$304,0)+COUNTIF($H$3:H246,H246)-1</f>
        <v>281</v>
      </c>
    </row>
    <row r="247" customFormat="false" ht="15" hidden="false" customHeight="false" outlineLevel="0" collapsed="false">
      <c r="A247" s="0" t="s">
        <v>361</v>
      </c>
      <c r="B247" s="2" t="n">
        <f aca="false">ROUND(SUMIFS(Monthly_Sold!$H$2:$H$7864,Monthly_Sold!$F$2:$F$7864,$A247,Monthly_Sold!$C$2:$C$7864,B$2),4)</f>
        <v>0</v>
      </c>
      <c r="C247" s="2" t="n">
        <f aca="false">ROUND(SUMIFS(Monthly_Sold!$H$2:$H$7864,Monthly_Sold!$F$2:$F$7864,$A247,Monthly_Sold!$C$2:$C$7864,C$2),4)</f>
        <v>9.25</v>
      </c>
      <c r="D247" s="2" t="n">
        <f aca="false">ROUND(SUMIFS(Monthly_Sold!$H$2:$H$7864,Monthly_Sold!$F$2:$F$7864,$A247,Monthly_Sold!$C$2:$C$7864,D$2),4)</f>
        <v>44.21</v>
      </c>
      <c r="E247" s="2" t="n">
        <f aca="false">ROUND(SUMIFS(Monthly_Sold!$H$2:$H$7864,Monthly_Sold!$F$2:$F$7864,$A247,Monthly_Sold!$C$2:$C$7864,E$2),4)</f>
        <v>3.38</v>
      </c>
      <c r="F247" s="2" t="n">
        <f aca="false">ROUND(SUMIFS(Monthly_Sold!$H$2:$H$7864,Monthly_Sold!$F$2:$F$7864,$A247,Monthly_Sold!$C$2:$C$7864,F$2),4)</f>
        <v>35.66</v>
      </c>
      <c r="G247" s="2" t="n">
        <f aca="false">ROUND(SUMIFS(Monthly_Sold!$H$2:$H$7864,Monthly_Sold!$F$2:$F$7864,$A247,Monthly_Sold!$C$2:$C$7864,G$2),4)</f>
        <v>0</v>
      </c>
      <c r="H247" s="2" t="n">
        <f aca="false">ROUND(SUMIFS(Monthly_Sold!$H$2:$H$7864,Monthly_Sold!$F$2:$F$7864,$A247,Monthly_Sold!$C$2:$C$7864,H$2),4)</f>
        <v>0</v>
      </c>
      <c r="I247" s="2" t="n">
        <f aca="false">ROUND(SUM(B247:H247),4)</f>
        <v>92.5</v>
      </c>
      <c r="J247" s="6" t="n">
        <f aca="false">RANK(I247,$I$3:$I$304,0)+COUNTIF($I$3:I247,I247)-1</f>
        <v>120</v>
      </c>
      <c r="K247" s="6" t="n">
        <f aca="false">RANK(B247,$B$3:$B$304,0)+COUNTIF($B$3:B247,B247)-1</f>
        <v>261</v>
      </c>
      <c r="L247" s="6" t="n">
        <f aca="false">RANK(C247,$C$3:$C$304,0)+COUNTIF($C$3:C247,C247)-1</f>
        <v>74</v>
      </c>
      <c r="M247" s="6" t="n">
        <f aca="false">RANK(D247,$D$3:$D$304,0)+COUNTIF($D$3:D247,D247)-1</f>
        <v>62</v>
      </c>
      <c r="N247" s="6" t="n">
        <f aca="false">RANK(E247,$E$3:$E$304,0)+COUNTIF($E$3:E247,E247)-1</f>
        <v>91</v>
      </c>
      <c r="O247" s="6" t="n">
        <f aca="false">RANK(F247,$F$3:$F$304,0)+COUNTIF($F$3:F247,F247)-1</f>
        <v>80</v>
      </c>
      <c r="P247" s="6" t="n">
        <f aca="false">RANK(G247,$G$3:$G$304,0)+COUNTIF($G$3:G247,G247)-1</f>
        <v>281</v>
      </c>
      <c r="Q247" s="6" t="n">
        <f aca="false">RANK(H247,$H$3:$H$304,0)+COUNTIF($H$3:H247,H247)-1</f>
        <v>282</v>
      </c>
    </row>
    <row r="248" customFormat="false" ht="15" hidden="false" customHeight="false" outlineLevel="0" collapsed="false">
      <c r="A248" s="0" t="s">
        <v>593</v>
      </c>
      <c r="B248" s="2" t="n">
        <f aca="false">ROUND(SUMIFS(Monthly_Sold!$H$2:$H$7864,Monthly_Sold!$F$2:$F$7864,$A248,Monthly_Sold!$C$2:$C$7864,B$2),4)</f>
        <v>0.5</v>
      </c>
      <c r="C248" s="2" t="n">
        <f aca="false">ROUND(SUMIFS(Monthly_Sold!$H$2:$H$7864,Monthly_Sold!$F$2:$F$7864,$A248,Monthly_Sold!$C$2:$C$7864,C$2),4)</f>
        <v>0</v>
      </c>
      <c r="D248" s="2" t="n">
        <f aca="false">ROUND(SUMIFS(Monthly_Sold!$H$2:$H$7864,Monthly_Sold!$F$2:$F$7864,$A248,Monthly_Sold!$C$2:$C$7864,D$2),4)</f>
        <v>0</v>
      </c>
      <c r="E248" s="2" t="n">
        <f aca="false">ROUND(SUMIFS(Monthly_Sold!$H$2:$H$7864,Monthly_Sold!$F$2:$F$7864,$A248,Monthly_Sold!$C$2:$C$7864,E$2),4)</f>
        <v>0</v>
      </c>
      <c r="F248" s="2" t="n">
        <f aca="false">ROUND(SUMIFS(Monthly_Sold!$H$2:$H$7864,Monthly_Sold!$F$2:$F$7864,$A248,Monthly_Sold!$C$2:$C$7864,F$2),4)</f>
        <v>0</v>
      </c>
      <c r="G248" s="2" t="n">
        <f aca="false">ROUND(SUMIFS(Monthly_Sold!$H$2:$H$7864,Monthly_Sold!$F$2:$F$7864,$A248,Monthly_Sold!$C$2:$C$7864,G$2),4)</f>
        <v>0</v>
      </c>
      <c r="H248" s="2" t="n">
        <f aca="false">ROUND(SUMIFS(Monthly_Sold!$H$2:$H$7864,Monthly_Sold!$F$2:$F$7864,$A248,Monthly_Sold!$C$2:$C$7864,H$2),4)</f>
        <v>0</v>
      </c>
      <c r="I248" s="2" t="n">
        <f aca="false">ROUND(SUM(B248:H248),4)</f>
        <v>0.5</v>
      </c>
      <c r="J248" s="6" t="n">
        <f aca="false">RANK(I248,$I$3:$I$304,0)+COUNTIF($I$3:I248,I248)-1</f>
        <v>270</v>
      </c>
      <c r="K248" s="6" t="n">
        <f aca="false">RANK(B248,$B$3:$B$304,0)+COUNTIF($B$3:B248,B248)-1</f>
        <v>68</v>
      </c>
      <c r="L248" s="6" t="n">
        <f aca="false">RANK(C248,$C$3:$C$304,0)+COUNTIF($C$3:C248,C248)-1</f>
        <v>263</v>
      </c>
      <c r="M248" s="6" t="n">
        <f aca="false">RANK(D248,$D$3:$D$304,0)+COUNTIF($D$3:D248,D248)-1</f>
        <v>266</v>
      </c>
      <c r="N248" s="6" t="n">
        <f aca="false">RANK(E248,$E$3:$E$304,0)+COUNTIF($E$3:E248,E248)-1</f>
        <v>266</v>
      </c>
      <c r="O248" s="6" t="n">
        <f aca="false">RANK(F248,$F$3:$F$304,0)+COUNTIF($F$3:F248,F248)-1</f>
        <v>267</v>
      </c>
      <c r="P248" s="6" t="n">
        <f aca="false">RANK(G248,$G$3:$G$304,0)+COUNTIF($G$3:G248,G248)-1</f>
        <v>282</v>
      </c>
      <c r="Q248" s="6" t="n">
        <f aca="false">RANK(H248,$H$3:$H$304,0)+COUNTIF($H$3:H248,H248)-1</f>
        <v>283</v>
      </c>
    </row>
    <row r="249" customFormat="false" ht="15" hidden="false" customHeight="false" outlineLevel="0" collapsed="false">
      <c r="A249" s="0" t="s">
        <v>494</v>
      </c>
      <c r="B249" s="2" t="n">
        <f aca="false">ROUND(SUMIFS(Monthly_Sold!$H$2:$H$7864,Monthly_Sold!$F$2:$F$7864,$A249,Monthly_Sold!$C$2:$C$7864,B$2),4)</f>
        <v>0</v>
      </c>
      <c r="C249" s="2" t="n">
        <f aca="false">ROUND(SUMIFS(Monthly_Sold!$H$2:$H$7864,Monthly_Sold!$F$2:$F$7864,$A249,Monthly_Sold!$C$2:$C$7864,C$2),4)</f>
        <v>0</v>
      </c>
      <c r="D249" s="2" t="n">
        <f aca="false">ROUND(SUMIFS(Monthly_Sold!$H$2:$H$7864,Monthly_Sold!$F$2:$F$7864,$A249,Monthly_Sold!$C$2:$C$7864,D$2),4)</f>
        <v>5.96</v>
      </c>
      <c r="E249" s="2" t="n">
        <f aca="false">ROUND(SUMIFS(Monthly_Sold!$H$2:$H$7864,Monthly_Sold!$F$2:$F$7864,$A249,Monthly_Sold!$C$2:$C$7864,E$2),4)</f>
        <v>7.51</v>
      </c>
      <c r="F249" s="2" t="n">
        <f aca="false">ROUND(SUMIFS(Monthly_Sold!$H$2:$H$7864,Monthly_Sold!$F$2:$F$7864,$A249,Monthly_Sold!$C$2:$C$7864,F$2),4)</f>
        <v>0</v>
      </c>
      <c r="G249" s="2" t="n">
        <f aca="false">ROUND(SUMIFS(Monthly_Sold!$H$2:$H$7864,Monthly_Sold!$F$2:$F$7864,$A249,Monthly_Sold!$C$2:$C$7864,G$2),4)</f>
        <v>0</v>
      </c>
      <c r="H249" s="2" t="n">
        <f aca="false">ROUND(SUMIFS(Monthly_Sold!$H$2:$H$7864,Monthly_Sold!$F$2:$F$7864,$A249,Monthly_Sold!$C$2:$C$7864,H$2),4)</f>
        <v>0</v>
      </c>
      <c r="I249" s="2" t="n">
        <f aca="false">ROUND(SUM(B249:H249),4)</f>
        <v>13.47</v>
      </c>
      <c r="J249" s="6" t="n">
        <f aca="false">RANK(I249,$I$3:$I$304,0)+COUNTIF($I$3:I249,I249)-1</f>
        <v>202</v>
      </c>
      <c r="K249" s="6" t="n">
        <f aca="false">RANK(B249,$B$3:$B$304,0)+COUNTIF($B$3:B249,B249)-1</f>
        <v>262</v>
      </c>
      <c r="L249" s="6" t="n">
        <f aca="false">RANK(C249,$C$3:$C$304,0)+COUNTIF($C$3:C249,C249)-1</f>
        <v>264</v>
      </c>
      <c r="M249" s="6" t="n">
        <f aca="false">RANK(D249,$D$3:$D$304,0)+COUNTIF($D$3:D249,D249)-1</f>
        <v>84</v>
      </c>
      <c r="N249" s="6" t="n">
        <f aca="false">RANK(E249,$E$3:$E$304,0)+COUNTIF($E$3:E249,E249)-1</f>
        <v>87</v>
      </c>
      <c r="O249" s="6" t="n">
        <f aca="false">RANK(F249,$F$3:$F$304,0)+COUNTIF($F$3:F249,F249)-1</f>
        <v>268</v>
      </c>
      <c r="P249" s="6" t="n">
        <f aca="false">RANK(G249,$G$3:$G$304,0)+COUNTIF($G$3:G249,G249)-1</f>
        <v>283</v>
      </c>
      <c r="Q249" s="6" t="n">
        <f aca="false">RANK(H249,$H$3:$H$304,0)+COUNTIF($H$3:H249,H249)-1</f>
        <v>284</v>
      </c>
    </row>
    <row r="250" customFormat="false" ht="15" hidden="false" customHeight="false" outlineLevel="0" collapsed="false">
      <c r="A250" s="0" t="s">
        <v>558</v>
      </c>
      <c r="B250" s="2" t="n">
        <f aca="false">ROUND(SUMIFS(Monthly_Sold!$H$2:$H$7864,Monthly_Sold!$F$2:$F$7864,$A250,Monthly_Sold!$C$2:$C$7864,B$2),4)</f>
        <v>0</v>
      </c>
      <c r="C250" s="2" t="n">
        <f aca="false">ROUND(SUMIFS(Monthly_Sold!$H$2:$H$7864,Monthly_Sold!$F$2:$F$7864,$A250,Monthly_Sold!$C$2:$C$7864,C$2),4)</f>
        <v>0</v>
      </c>
      <c r="D250" s="2" t="n">
        <f aca="false">ROUND(SUMIFS(Monthly_Sold!$H$2:$H$7864,Monthly_Sold!$F$2:$F$7864,$A250,Monthly_Sold!$C$2:$C$7864,D$2),4)</f>
        <v>2.82</v>
      </c>
      <c r="E250" s="2" t="n">
        <f aca="false">ROUND(SUMIFS(Monthly_Sold!$H$2:$H$7864,Monthly_Sold!$F$2:$F$7864,$A250,Monthly_Sold!$C$2:$C$7864,E$2),4)</f>
        <v>0</v>
      </c>
      <c r="F250" s="2" t="n">
        <f aca="false">ROUND(SUMIFS(Monthly_Sold!$H$2:$H$7864,Monthly_Sold!$F$2:$F$7864,$A250,Monthly_Sold!$C$2:$C$7864,F$2),4)</f>
        <v>0</v>
      </c>
      <c r="G250" s="2" t="n">
        <f aca="false">ROUND(SUMIFS(Monthly_Sold!$H$2:$H$7864,Monthly_Sold!$F$2:$F$7864,$A250,Monthly_Sold!$C$2:$C$7864,G$2),4)</f>
        <v>0</v>
      </c>
      <c r="H250" s="2" t="n">
        <f aca="false">ROUND(SUMIFS(Monthly_Sold!$H$2:$H$7864,Monthly_Sold!$F$2:$F$7864,$A250,Monthly_Sold!$C$2:$C$7864,H$2),4)</f>
        <v>0</v>
      </c>
      <c r="I250" s="2" t="n">
        <f aca="false">ROUND(SUM(B250:H250),4)</f>
        <v>2.82</v>
      </c>
      <c r="J250" s="6" t="n">
        <f aca="false">RANK(I250,$I$3:$I$304,0)+COUNTIF($I$3:I250,I250)-1</f>
        <v>242</v>
      </c>
      <c r="K250" s="6" t="n">
        <f aca="false">RANK(B250,$B$3:$B$304,0)+COUNTIF($B$3:B250,B250)-1</f>
        <v>263</v>
      </c>
      <c r="L250" s="6" t="n">
        <f aca="false">RANK(C250,$C$3:$C$304,0)+COUNTIF($C$3:C250,C250)-1</f>
        <v>265</v>
      </c>
      <c r="M250" s="6" t="n">
        <f aca="false">RANK(D250,$D$3:$D$304,0)+COUNTIF($D$3:D250,D250)-1</f>
        <v>87</v>
      </c>
      <c r="N250" s="6" t="n">
        <f aca="false">RANK(E250,$E$3:$E$304,0)+COUNTIF($E$3:E250,E250)-1</f>
        <v>267</v>
      </c>
      <c r="O250" s="6" t="n">
        <f aca="false">RANK(F250,$F$3:$F$304,0)+COUNTIF($F$3:F250,F250)-1</f>
        <v>269</v>
      </c>
      <c r="P250" s="6" t="n">
        <f aca="false">RANK(G250,$G$3:$G$304,0)+COUNTIF($G$3:G250,G250)-1</f>
        <v>284</v>
      </c>
      <c r="Q250" s="6" t="n">
        <f aca="false">RANK(H250,$H$3:$H$304,0)+COUNTIF($H$3:H250,H250)-1</f>
        <v>285</v>
      </c>
    </row>
    <row r="251" customFormat="false" ht="15" hidden="false" customHeight="false" outlineLevel="0" collapsed="false">
      <c r="A251" s="0" t="s">
        <v>117</v>
      </c>
      <c r="B251" s="2" t="n">
        <f aca="false">ROUND(SUMIFS(Monthly_Sold!$H$2:$H$7864,Monthly_Sold!$F$2:$F$7864,$A251,Monthly_Sold!$C$2:$C$7864,B$2),4)</f>
        <v>0</v>
      </c>
      <c r="C251" s="2" t="n">
        <f aca="false">ROUND(SUMIFS(Monthly_Sold!$H$2:$H$7864,Monthly_Sold!$F$2:$F$7864,$A251,Monthly_Sold!$C$2:$C$7864,C$2),4)</f>
        <v>386.04</v>
      </c>
      <c r="D251" s="2" t="n">
        <f aca="false">ROUND(SUMIFS(Monthly_Sold!$H$2:$H$7864,Monthly_Sold!$F$2:$F$7864,$A251,Monthly_Sold!$C$2:$C$7864,D$2),4)</f>
        <v>881.38</v>
      </c>
      <c r="E251" s="2" t="n">
        <f aca="false">ROUND(SUMIFS(Monthly_Sold!$H$2:$H$7864,Monthly_Sold!$F$2:$F$7864,$A251,Monthly_Sold!$C$2:$C$7864,E$2),4)</f>
        <v>393.49</v>
      </c>
      <c r="F251" s="2" t="n">
        <f aca="false">ROUND(SUMIFS(Monthly_Sold!$H$2:$H$7864,Monthly_Sold!$F$2:$F$7864,$A251,Monthly_Sold!$C$2:$C$7864,F$2),4)</f>
        <v>209.91</v>
      </c>
      <c r="G251" s="2" t="n">
        <f aca="false">ROUND(SUMIFS(Monthly_Sold!$H$2:$H$7864,Monthly_Sold!$F$2:$F$7864,$A251,Monthly_Sold!$C$2:$C$7864,G$2),4)</f>
        <v>224.91</v>
      </c>
      <c r="H251" s="2" t="n">
        <f aca="false">ROUND(SUMIFS(Monthly_Sold!$H$2:$H$7864,Monthly_Sold!$F$2:$F$7864,$A251,Monthly_Sold!$C$2:$C$7864,H$2),4)</f>
        <v>191.97</v>
      </c>
      <c r="I251" s="2" t="n">
        <f aca="false">ROUND(SUM(B251:H251),4)</f>
        <v>2287.7</v>
      </c>
      <c r="J251" s="6" t="n">
        <f aca="false">RANK(I251,$I$3:$I$304,0)+COUNTIF($I$3:I251,I251)-1</f>
        <v>37</v>
      </c>
      <c r="K251" s="6" t="n">
        <f aca="false">RANK(B251,$B$3:$B$304,0)+COUNTIF($B$3:B251,B251)-1</f>
        <v>264</v>
      </c>
      <c r="L251" s="6" t="n">
        <f aca="false">RANK(C251,$C$3:$C$304,0)+COUNTIF($C$3:C251,C251)-1</f>
        <v>35</v>
      </c>
      <c r="M251" s="6" t="n">
        <f aca="false">RANK(D251,$D$3:$D$304,0)+COUNTIF($D$3:D251,D251)-1</f>
        <v>22</v>
      </c>
      <c r="N251" s="6" t="n">
        <f aca="false">RANK(E251,$E$3:$E$304,0)+COUNTIF($E$3:E251,E251)-1</f>
        <v>31</v>
      </c>
      <c r="O251" s="6" t="n">
        <f aca="false">RANK(F251,$F$3:$F$304,0)+COUNTIF($F$3:F251,F251)-1</f>
        <v>40</v>
      </c>
      <c r="P251" s="6" t="n">
        <f aca="false">RANK(G251,$G$3:$G$304,0)+COUNTIF($G$3:G251,G251)-1</f>
        <v>46</v>
      </c>
      <c r="Q251" s="6" t="n">
        <f aca="false">RANK(H251,$H$3:$H$304,0)+COUNTIF($H$3:H251,H251)-1</f>
        <v>63</v>
      </c>
    </row>
    <row r="252" customFormat="false" ht="15" hidden="false" customHeight="false" outlineLevel="0" collapsed="false">
      <c r="A252" s="0" t="s">
        <v>374</v>
      </c>
      <c r="B252" s="2" t="n">
        <f aca="false">ROUND(SUMIFS(Monthly_Sold!$H$2:$H$7864,Monthly_Sold!$F$2:$F$7864,$A252,Monthly_Sold!$C$2:$C$7864,B$2),4)</f>
        <v>0</v>
      </c>
      <c r="C252" s="2" t="n">
        <f aca="false">ROUND(SUMIFS(Monthly_Sold!$H$2:$H$7864,Monthly_Sold!$F$2:$F$7864,$A252,Monthly_Sold!$C$2:$C$7864,C$2),4)</f>
        <v>0</v>
      </c>
      <c r="D252" s="2" t="n">
        <f aca="false">ROUND(SUMIFS(Monthly_Sold!$H$2:$H$7864,Monthly_Sold!$F$2:$F$7864,$A252,Monthly_Sold!$C$2:$C$7864,D$2),4)</f>
        <v>0</v>
      </c>
      <c r="E252" s="2" t="n">
        <f aca="false">ROUND(SUMIFS(Monthly_Sold!$H$2:$H$7864,Monthly_Sold!$F$2:$F$7864,$A252,Monthly_Sold!$C$2:$C$7864,E$2),4)</f>
        <v>0</v>
      </c>
      <c r="F252" s="2" t="n">
        <f aca="false">ROUND(SUMIFS(Monthly_Sold!$H$2:$H$7864,Monthly_Sold!$F$2:$F$7864,$A252,Monthly_Sold!$C$2:$C$7864,F$2),4)</f>
        <v>0</v>
      </c>
      <c r="G252" s="2" t="n">
        <f aca="false">ROUND(SUMIFS(Monthly_Sold!$H$2:$H$7864,Monthly_Sold!$F$2:$F$7864,$A252,Monthly_Sold!$C$2:$C$7864,G$2),4)</f>
        <v>0</v>
      </c>
      <c r="H252" s="2" t="n">
        <f aca="false">ROUND(SUMIFS(Monthly_Sold!$H$2:$H$7864,Monthly_Sold!$F$2:$F$7864,$A252,Monthly_Sold!$C$2:$C$7864,H$2),4)</f>
        <v>78.11</v>
      </c>
      <c r="I252" s="2" t="n">
        <f aca="false">ROUND(SUM(B252:H252),4)</f>
        <v>78.11</v>
      </c>
      <c r="J252" s="6" t="n">
        <f aca="false">RANK(I252,$I$3:$I$304,0)+COUNTIF($I$3:I252,I252)-1</f>
        <v>128</v>
      </c>
      <c r="K252" s="6" t="n">
        <f aca="false">RANK(B252,$B$3:$B$304,0)+COUNTIF($B$3:B252,B252)-1</f>
        <v>265</v>
      </c>
      <c r="L252" s="6" t="n">
        <f aca="false">RANK(C252,$C$3:$C$304,0)+COUNTIF($C$3:C252,C252)-1</f>
        <v>266</v>
      </c>
      <c r="M252" s="6" t="n">
        <f aca="false">RANK(D252,$D$3:$D$304,0)+COUNTIF($D$3:D252,D252)-1</f>
        <v>267</v>
      </c>
      <c r="N252" s="6" t="n">
        <f aca="false">RANK(E252,$E$3:$E$304,0)+COUNTIF($E$3:E252,E252)-1</f>
        <v>268</v>
      </c>
      <c r="O252" s="6" t="n">
        <f aca="false">RANK(F252,$F$3:$F$304,0)+COUNTIF($F$3:F252,F252)-1</f>
        <v>270</v>
      </c>
      <c r="P252" s="6" t="n">
        <f aca="false">RANK(G252,$G$3:$G$304,0)+COUNTIF($G$3:G252,G252)-1</f>
        <v>285</v>
      </c>
      <c r="Q252" s="6" t="n">
        <f aca="false">RANK(H252,$H$3:$H$304,0)+COUNTIF($H$3:H252,H252)-1</f>
        <v>90</v>
      </c>
    </row>
    <row r="253" customFormat="false" ht="15" hidden="false" customHeight="false" outlineLevel="0" collapsed="false">
      <c r="A253" s="0" t="s">
        <v>142</v>
      </c>
      <c r="B253" s="2" t="n">
        <f aca="false">ROUND(SUMIFS(Monthly_Sold!$H$2:$H$7864,Monthly_Sold!$F$2:$F$7864,$A253,Monthly_Sold!$C$2:$C$7864,B$2),4)</f>
        <v>32.28</v>
      </c>
      <c r="C253" s="2" t="n">
        <f aca="false">ROUND(SUMIFS(Monthly_Sold!$H$2:$H$7864,Monthly_Sold!$F$2:$F$7864,$A253,Monthly_Sold!$C$2:$C$7864,C$2),4)</f>
        <v>354.74</v>
      </c>
      <c r="D253" s="2" t="n">
        <f aca="false">ROUND(SUMIFS(Monthly_Sold!$H$2:$H$7864,Monthly_Sold!$F$2:$F$7864,$A253,Monthly_Sold!$C$2:$C$7864,D$2),4)</f>
        <v>333.93</v>
      </c>
      <c r="E253" s="2" t="n">
        <f aca="false">ROUND(SUMIFS(Monthly_Sold!$H$2:$H$7864,Monthly_Sold!$F$2:$F$7864,$A253,Monthly_Sold!$C$2:$C$7864,E$2),4)</f>
        <v>225.66</v>
      </c>
      <c r="F253" s="2" t="n">
        <f aca="false">ROUND(SUMIFS(Monthly_Sold!$H$2:$H$7864,Monthly_Sold!$F$2:$F$7864,$A253,Monthly_Sold!$C$2:$C$7864,F$2),4)</f>
        <v>169.03</v>
      </c>
      <c r="G253" s="2" t="n">
        <f aca="false">ROUND(SUMIFS(Monthly_Sold!$H$2:$H$7864,Monthly_Sold!$F$2:$F$7864,$A253,Monthly_Sold!$C$2:$C$7864,G$2),4)</f>
        <v>212.62</v>
      </c>
      <c r="H253" s="2" t="n">
        <f aca="false">ROUND(SUMIFS(Monthly_Sold!$H$2:$H$7864,Monthly_Sold!$F$2:$F$7864,$A253,Monthly_Sold!$C$2:$C$7864,H$2),4)</f>
        <v>55.94</v>
      </c>
      <c r="I253" s="2" t="n">
        <f aca="false">ROUND(SUM(B253:H253),4)</f>
        <v>1384.2</v>
      </c>
      <c r="J253" s="6" t="n">
        <f aca="false">RANK(I253,$I$3:$I$304,0)+COUNTIF($I$3:I253,I253)-1</f>
        <v>46</v>
      </c>
      <c r="K253" s="6" t="n">
        <f aca="false">RANK(B253,$B$3:$B$304,0)+COUNTIF($B$3:B253,B253)-1</f>
        <v>44</v>
      </c>
      <c r="L253" s="6" t="n">
        <f aca="false">RANK(C253,$C$3:$C$304,0)+COUNTIF($C$3:C253,C253)-1</f>
        <v>38</v>
      </c>
      <c r="M253" s="6" t="n">
        <f aca="false">RANK(D253,$D$3:$D$304,0)+COUNTIF($D$3:D253,D253)-1</f>
        <v>37</v>
      </c>
      <c r="N253" s="6" t="n">
        <f aca="false">RANK(E253,$E$3:$E$304,0)+COUNTIF($E$3:E253,E253)-1</f>
        <v>37</v>
      </c>
      <c r="O253" s="6" t="n">
        <f aca="false">RANK(F253,$F$3:$F$304,0)+COUNTIF($F$3:F253,F253)-1</f>
        <v>44</v>
      </c>
      <c r="P253" s="6" t="n">
        <f aca="false">RANK(G253,$G$3:$G$304,0)+COUNTIF($G$3:G253,G253)-1</f>
        <v>49</v>
      </c>
      <c r="Q253" s="6" t="n">
        <f aca="false">RANK(H253,$H$3:$H$304,0)+COUNTIF($H$3:H253,H253)-1</f>
        <v>99</v>
      </c>
    </row>
    <row r="254" customFormat="false" ht="15" hidden="false" customHeight="false" outlineLevel="0" collapsed="false">
      <c r="A254" s="0" t="s">
        <v>542</v>
      </c>
      <c r="B254" s="2" t="n">
        <f aca="false">ROUND(SUMIFS(Monthly_Sold!$H$2:$H$7864,Monthly_Sold!$F$2:$F$7864,$A254,Monthly_Sold!$C$2:$C$7864,B$2),4)</f>
        <v>0</v>
      </c>
      <c r="C254" s="2" t="n">
        <f aca="false">ROUND(SUMIFS(Monthly_Sold!$H$2:$H$7864,Monthly_Sold!$F$2:$F$7864,$A254,Monthly_Sold!$C$2:$C$7864,C$2),4)</f>
        <v>0</v>
      </c>
      <c r="D254" s="2" t="n">
        <f aca="false">ROUND(SUMIFS(Monthly_Sold!$H$2:$H$7864,Monthly_Sold!$F$2:$F$7864,$A254,Monthly_Sold!$C$2:$C$7864,D$2),4)</f>
        <v>0</v>
      </c>
      <c r="E254" s="2" t="n">
        <f aca="false">ROUND(SUMIFS(Monthly_Sold!$H$2:$H$7864,Monthly_Sold!$F$2:$F$7864,$A254,Monthly_Sold!$C$2:$C$7864,E$2),4)</f>
        <v>0</v>
      </c>
      <c r="F254" s="2" t="n">
        <f aca="false">ROUND(SUMIFS(Monthly_Sold!$H$2:$H$7864,Monthly_Sold!$F$2:$F$7864,$A254,Monthly_Sold!$C$2:$C$7864,F$2),4)</f>
        <v>0</v>
      </c>
      <c r="G254" s="2" t="n">
        <f aca="false">ROUND(SUMIFS(Monthly_Sold!$H$2:$H$7864,Monthly_Sold!$F$2:$F$7864,$A254,Monthly_Sold!$C$2:$C$7864,G$2),4)</f>
        <v>0</v>
      </c>
      <c r="H254" s="2" t="n">
        <f aca="false">ROUND(SUMIFS(Monthly_Sold!$H$2:$H$7864,Monthly_Sold!$F$2:$F$7864,$A254,Monthly_Sold!$C$2:$C$7864,H$2),4)</f>
        <v>4.77</v>
      </c>
      <c r="I254" s="2" t="n">
        <f aca="false">ROUND(SUM(B254:H254),4)</f>
        <v>4.77</v>
      </c>
      <c r="J254" s="6" t="n">
        <f aca="false">RANK(I254,$I$3:$I$304,0)+COUNTIF($I$3:I254,I254)-1</f>
        <v>229</v>
      </c>
      <c r="K254" s="6" t="n">
        <f aca="false">RANK(B254,$B$3:$B$304,0)+COUNTIF($B$3:B254,B254)-1</f>
        <v>266</v>
      </c>
      <c r="L254" s="6" t="n">
        <f aca="false">RANK(C254,$C$3:$C$304,0)+COUNTIF($C$3:C254,C254)-1</f>
        <v>267</v>
      </c>
      <c r="M254" s="6" t="n">
        <f aca="false">RANK(D254,$D$3:$D$304,0)+COUNTIF($D$3:D254,D254)-1</f>
        <v>268</v>
      </c>
      <c r="N254" s="6" t="n">
        <f aca="false">RANK(E254,$E$3:$E$304,0)+COUNTIF($E$3:E254,E254)-1</f>
        <v>269</v>
      </c>
      <c r="O254" s="6" t="n">
        <f aca="false">RANK(F254,$F$3:$F$304,0)+COUNTIF($F$3:F254,F254)-1</f>
        <v>271</v>
      </c>
      <c r="P254" s="6" t="n">
        <f aca="false">RANK(G254,$G$3:$G$304,0)+COUNTIF($G$3:G254,G254)-1</f>
        <v>286</v>
      </c>
      <c r="Q254" s="6" t="n">
        <f aca="false">RANK(H254,$H$3:$H$304,0)+COUNTIF($H$3:H254,H254)-1</f>
        <v>151</v>
      </c>
    </row>
    <row r="255" customFormat="false" ht="15" hidden="false" customHeight="false" outlineLevel="0" collapsed="false">
      <c r="A255" s="0" t="s">
        <v>606</v>
      </c>
      <c r="B255" s="2" t="n">
        <f aca="false">ROUND(SUMIFS(Monthly_Sold!$H$2:$H$7864,Monthly_Sold!$F$2:$F$7864,$A255,Monthly_Sold!$C$2:$C$7864,B$2),4)</f>
        <v>0</v>
      </c>
      <c r="C255" s="2" t="n">
        <f aca="false">ROUND(SUMIFS(Monthly_Sold!$H$2:$H$7864,Monthly_Sold!$F$2:$F$7864,$A255,Monthly_Sold!$C$2:$C$7864,C$2),4)</f>
        <v>0</v>
      </c>
      <c r="D255" s="2" t="n">
        <f aca="false">ROUND(SUMIFS(Monthly_Sold!$H$2:$H$7864,Monthly_Sold!$F$2:$F$7864,$A255,Monthly_Sold!$C$2:$C$7864,D$2),4)</f>
        <v>0</v>
      </c>
      <c r="E255" s="2" t="n">
        <f aca="false">ROUND(SUMIFS(Monthly_Sold!$H$2:$H$7864,Monthly_Sold!$F$2:$F$7864,$A255,Monthly_Sold!$C$2:$C$7864,E$2),4)</f>
        <v>0.21</v>
      </c>
      <c r="F255" s="2" t="n">
        <f aca="false">ROUND(SUMIFS(Monthly_Sold!$H$2:$H$7864,Monthly_Sold!$F$2:$F$7864,$A255,Monthly_Sold!$C$2:$C$7864,F$2),4)</f>
        <v>0</v>
      </c>
      <c r="G255" s="2" t="n">
        <f aca="false">ROUND(SUMIFS(Monthly_Sold!$H$2:$H$7864,Monthly_Sold!$F$2:$F$7864,$A255,Monthly_Sold!$C$2:$C$7864,G$2),4)</f>
        <v>0</v>
      </c>
      <c r="H255" s="2" t="n">
        <f aca="false">ROUND(SUMIFS(Monthly_Sold!$H$2:$H$7864,Monthly_Sold!$F$2:$F$7864,$A255,Monthly_Sold!$C$2:$C$7864,H$2),4)</f>
        <v>0</v>
      </c>
      <c r="I255" s="2" t="n">
        <f aca="false">ROUND(SUM(B255:H255),4)</f>
        <v>0.21</v>
      </c>
      <c r="J255" s="6" t="n">
        <f aca="false">RANK(I255,$I$3:$I$304,0)+COUNTIF($I$3:I255,I255)-1</f>
        <v>281</v>
      </c>
      <c r="K255" s="6" t="n">
        <f aca="false">RANK(B255,$B$3:$B$304,0)+COUNTIF($B$3:B255,B255)-1</f>
        <v>267</v>
      </c>
      <c r="L255" s="6" t="n">
        <f aca="false">RANK(C255,$C$3:$C$304,0)+COUNTIF($C$3:C255,C255)-1</f>
        <v>268</v>
      </c>
      <c r="M255" s="6" t="n">
        <f aca="false">RANK(D255,$D$3:$D$304,0)+COUNTIF($D$3:D255,D255)-1</f>
        <v>269</v>
      </c>
      <c r="N255" s="6" t="n">
        <f aca="false">RANK(E255,$E$3:$E$304,0)+COUNTIF($E$3:E255,E255)-1</f>
        <v>98</v>
      </c>
      <c r="O255" s="6" t="n">
        <f aca="false">RANK(F255,$F$3:$F$304,0)+COUNTIF($F$3:F255,F255)-1</f>
        <v>272</v>
      </c>
      <c r="P255" s="6" t="n">
        <f aca="false">RANK(G255,$G$3:$G$304,0)+COUNTIF($G$3:G255,G255)-1</f>
        <v>287</v>
      </c>
      <c r="Q255" s="6" t="n">
        <f aca="false">RANK(H255,$H$3:$H$304,0)+COUNTIF($H$3:H255,H255)-1</f>
        <v>286</v>
      </c>
    </row>
    <row r="256" customFormat="false" ht="15" hidden="false" customHeight="false" outlineLevel="0" collapsed="false">
      <c r="A256" s="0" t="s">
        <v>515</v>
      </c>
      <c r="B256" s="2" t="n">
        <f aca="false">ROUND(SUMIFS(Monthly_Sold!$H$2:$H$7864,Monthly_Sold!$F$2:$F$7864,$A256,Monthly_Sold!$C$2:$C$7864,B$2),4)</f>
        <v>0</v>
      </c>
      <c r="C256" s="2" t="n">
        <f aca="false">ROUND(SUMIFS(Monthly_Sold!$H$2:$H$7864,Monthly_Sold!$F$2:$F$7864,$A256,Monthly_Sold!$C$2:$C$7864,C$2),4)</f>
        <v>0</v>
      </c>
      <c r="D256" s="2" t="n">
        <f aca="false">ROUND(SUMIFS(Monthly_Sold!$H$2:$H$7864,Monthly_Sold!$F$2:$F$7864,$A256,Monthly_Sold!$C$2:$C$7864,D$2),4)</f>
        <v>0</v>
      </c>
      <c r="E256" s="2" t="n">
        <f aca="false">ROUND(SUMIFS(Monthly_Sold!$H$2:$H$7864,Monthly_Sold!$F$2:$F$7864,$A256,Monthly_Sold!$C$2:$C$7864,E$2),4)</f>
        <v>2.78</v>
      </c>
      <c r="F256" s="2" t="n">
        <f aca="false">ROUND(SUMIFS(Monthly_Sold!$H$2:$H$7864,Monthly_Sold!$F$2:$F$7864,$A256,Monthly_Sold!$C$2:$C$7864,F$2),4)</f>
        <v>7.81</v>
      </c>
      <c r="G256" s="2" t="n">
        <f aca="false">ROUND(SUMIFS(Monthly_Sold!$H$2:$H$7864,Monthly_Sold!$F$2:$F$7864,$A256,Monthly_Sold!$C$2:$C$7864,G$2),4)</f>
        <v>0</v>
      </c>
      <c r="H256" s="2" t="n">
        <f aca="false">ROUND(SUMIFS(Monthly_Sold!$H$2:$H$7864,Monthly_Sold!$F$2:$F$7864,$A256,Monthly_Sold!$C$2:$C$7864,H$2),4)</f>
        <v>0</v>
      </c>
      <c r="I256" s="2" t="n">
        <f aca="false">ROUND(SUM(B256:H256),4)</f>
        <v>10.59</v>
      </c>
      <c r="J256" s="6" t="n">
        <f aca="false">RANK(I256,$I$3:$I$304,0)+COUNTIF($I$3:I256,I256)-1</f>
        <v>210</v>
      </c>
      <c r="K256" s="6" t="n">
        <f aca="false">RANK(B256,$B$3:$B$304,0)+COUNTIF($B$3:B256,B256)-1</f>
        <v>268</v>
      </c>
      <c r="L256" s="6" t="n">
        <f aca="false">RANK(C256,$C$3:$C$304,0)+COUNTIF($C$3:C256,C256)-1</f>
        <v>269</v>
      </c>
      <c r="M256" s="6" t="n">
        <f aca="false">RANK(D256,$D$3:$D$304,0)+COUNTIF($D$3:D256,D256)-1</f>
        <v>270</v>
      </c>
      <c r="N256" s="6" t="n">
        <f aca="false">RANK(E256,$E$3:$E$304,0)+COUNTIF($E$3:E256,E256)-1</f>
        <v>93</v>
      </c>
      <c r="O256" s="6" t="n">
        <f aca="false">RANK(F256,$F$3:$F$304,0)+COUNTIF($F$3:F256,F256)-1</f>
        <v>95</v>
      </c>
      <c r="P256" s="6" t="n">
        <f aca="false">RANK(G256,$G$3:$G$304,0)+COUNTIF($G$3:G256,G256)-1</f>
        <v>288</v>
      </c>
      <c r="Q256" s="6" t="n">
        <f aca="false">RANK(H256,$H$3:$H$304,0)+COUNTIF($H$3:H256,H256)-1</f>
        <v>287</v>
      </c>
    </row>
    <row r="257" customFormat="false" ht="15" hidden="false" customHeight="false" outlineLevel="0" collapsed="false">
      <c r="A257" s="0" t="s">
        <v>58</v>
      </c>
      <c r="B257" s="2" t="n">
        <f aca="false">ROUND(SUMIFS(Monthly_Sold!$H$2:$H$7864,Monthly_Sold!$F$2:$F$7864,$A257,Monthly_Sold!$C$2:$C$7864,B$2),4)</f>
        <v>1110.92</v>
      </c>
      <c r="C257" s="2" t="n">
        <f aca="false">ROUND(SUMIFS(Monthly_Sold!$H$2:$H$7864,Monthly_Sold!$F$2:$F$7864,$A257,Monthly_Sold!$C$2:$C$7864,C$2),4)</f>
        <v>3094.94</v>
      </c>
      <c r="D257" s="2" t="n">
        <f aca="false">ROUND(SUMIFS(Monthly_Sold!$H$2:$H$7864,Monthly_Sold!$F$2:$F$7864,$A257,Monthly_Sold!$C$2:$C$7864,D$2),4)</f>
        <v>3138.26</v>
      </c>
      <c r="E257" s="2" t="n">
        <f aca="false">ROUND(SUMIFS(Monthly_Sold!$H$2:$H$7864,Monthly_Sold!$F$2:$F$7864,$A257,Monthly_Sold!$C$2:$C$7864,E$2),4)</f>
        <v>1529.75</v>
      </c>
      <c r="F257" s="2" t="n">
        <f aca="false">ROUND(SUMIFS(Monthly_Sold!$H$2:$H$7864,Monthly_Sold!$F$2:$F$7864,$A257,Monthly_Sold!$C$2:$C$7864,F$2),4)</f>
        <v>755.92</v>
      </c>
      <c r="G257" s="2" t="n">
        <f aca="false">ROUND(SUMIFS(Monthly_Sold!$H$2:$H$7864,Monthly_Sold!$F$2:$F$7864,$A257,Monthly_Sold!$C$2:$C$7864,G$2),4)</f>
        <v>938.44</v>
      </c>
      <c r="H257" s="2" t="n">
        <f aca="false">ROUND(SUMIFS(Monthly_Sold!$H$2:$H$7864,Monthly_Sold!$F$2:$F$7864,$A257,Monthly_Sold!$C$2:$C$7864,H$2),4)</f>
        <v>468.63</v>
      </c>
      <c r="I257" s="2" t="n">
        <f aca="false">ROUND(SUM(B257:H257),4)</f>
        <v>11036.86</v>
      </c>
      <c r="J257" s="6" t="n">
        <f aca="false">RANK(I257,$I$3:$I$304,0)+COUNTIF($I$3:I257,I257)-1</f>
        <v>9</v>
      </c>
      <c r="K257" s="6" t="n">
        <f aca="false">RANK(B257,$B$3:$B$304,0)+COUNTIF($B$3:B257,B257)-1</f>
        <v>2</v>
      </c>
      <c r="L257" s="6" t="n">
        <f aca="false">RANK(C257,$C$3:$C$304,0)+COUNTIF($C$3:C257,C257)-1</f>
        <v>4</v>
      </c>
      <c r="M257" s="6" t="n">
        <f aca="false">RANK(D257,$D$3:$D$304,0)+COUNTIF($D$3:D257,D257)-1</f>
        <v>4</v>
      </c>
      <c r="N257" s="6" t="n">
        <f aca="false">RANK(E257,$E$3:$E$304,0)+COUNTIF($E$3:E257,E257)-1</f>
        <v>8</v>
      </c>
      <c r="O257" s="6" t="n">
        <f aca="false">RANK(F257,$F$3:$F$304,0)+COUNTIF($F$3:F257,F257)-1</f>
        <v>26</v>
      </c>
      <c r="P257" s="6" t="n">
        <f aca="false">RANK(G257,$G$3:$G$304,0)+COUNTIF($G$3:G257,G257)-1</f>
        <v>23</v>
      </c>
      <c r="Q257" s="6" t="n">
        <f aca="false">RANK(H257,$H$3:$H$304,0)+COUNTIF($H$3:H257,H257)-1</f>
        <v>39</v>
      </c>
    </row>
    <row r="258" customFormat="false" ht="15" hidden="false" customHeight="false" outlineLevel="0" collapsed="false">
      <c r="A258" s="0" t="s">
        <v>607</v>
      </c>
      <c r="B258" s="2" t="n">
        <f aca="false">ROUND(SUMIFS(Monthly_Sold!$H$2:$H$7864,Monthly_Sold!$F$2:$F$7864,$A258,Monthly_Sold!$C$2:$C$7864,B$2),4)</f>
        <v>0</v>
      </c>
      <c r="C258" s="2" t="n">
        <f aca="false">ROUND(SUMIFS(Monthly_Sold!$H$2:$H$7864,Monthly_Sold!$F$2:$F$7864,$A258,Monthly_Sold!$C$2:$C$7864,C$2),4)</f>
        <v>0</v>
      </c>
      <c r="D258" s="2" t="n">
        <f aca="false">ROUND(SUMIFS(Monthly_Sold!$H$2:$H$7864,Monthly_Sold!$F$2:$F$7864,$A258,Monthly_Sold!$C$2:$C$7864,D$2),4)</f>
        <v>0</v>
      </c>
      <c r="E258" s="2" t="n">
        <f aca="false">ROUND(SUMIFS(Monthly_Sold!$H$2:$H$7864,Monthly_Sold!$F$2:$F$7864,$A258,Monthly_Sold!$C$2:$C$7864,E$2),4)</f>
        <v>0</v>
      </c>
      <c r="F258" s="2" t="n">
        <f aca="false">ROUND(SUMIFS(Monthly_Sold!$H$2:$H$7864,Monthly_Sold!$F$2:$F$7864,$A258,Monthly_Sold!$C$2:$C$7864,F$2),4)</f>
        <v>0</v>
      </c>
      <c r="G258" s="2" t="n">
        <f aca="false">ROUND(SUMIFS(Monthly_Sold!$H$2:$H$7864,Monthly_Sold!$F$2:$F$7864,$A258,Monthly_Sold!$C$2:$C$7864,G$2),4)</f>
        <v>0.2</v>
      </c>
      <c r="H258" s="2" t="n">
        <f aca="false">ROUND(SUMIFS(Monthly_Sold!$H$2:$H$7864,Monthly_Sold!$F$2:$F$7864,$A258,Monthly_Sold!$C$2:$C$7864,H$2),4)</f>
        <v>0</v>
      </c>
      <c r="I258" s="2" t="n">
        <f aca="false">ROUND(SUM(B258:H258),4)</f>
        <v>0.2</v>
      </c>
      <c r="J258" s="6" t="n">
        <f aca="false">RANK(I258,$I$3:$I$304,0)+COUNTIF($I$3:I258,I258)-1</f>
        <v>282</v>
      </c>
      <c r="K258" s="6" t="n">
        <f aca="false">RANK(B258,$B$3:$B$304,0)+COUNTIF($B$3:B258,B258)-1</f>
        <v>269</v>
      </c>
      <c r="L258" s="6" t="n">
        <f aca="false">RANK(C258,$C$3:$C$304,0)+COUNTIF($C$3:C258,C258)-1</f>
        <v>270</v>
      </c>
      <c r="M258" s="6" t="n">
        <f aca="false">RANK(D258,$D$3:$D$304,0)+COUNTIF($D$3:D258,D258)-1</f>
        <v>271</v>
      </c>
      <c r="N258" s="6" t="n">
        <f aca="false">RANK(E258,$E$3:$E$304,0)+COUNTIF($E$3:E258,E258)-1</f>
        <v>270</v>
      </c>
      <c r="O258" s="6" t="n">
        <f aca="false">RANK(F258,$F$3:$F$304,0)+COUNTIF($F$3:F258,F258)-1</f>
        <v>273</v>
      </c>
      <c r="P258" s="6" t="n">
        <f aca="false">RANK(G258,$G$3:$G$304,0)+COUNTIF($G$3:G258,G258)-1</f>
        <v>180</v>
      </c>
      <c r="Q258" s="6" t="n">
        <f aca="false">RANK(H258,$H$3:$H$304,0)+COUNTIF($H$3:H258,H258)-1</f>
        <v>288</v>
      </c>
    </row>
    <row r="259" customFormat="false" ht="15" hidden="false" customHeight="false" outlineLevel="0" collapsed="false">
      <c r="A259" s="0" t="s">
        <v>625</v>
      </c>
      <c r="B259" s="2" t="n">
        <f aca="false">ROUND(SUMIFS(Monthly_Sold!$H$2:$H$7864,Monthly_Sold!$F$2:$F$7864,$A259,Monthly_Sold!$C$2:$C$7864,B$2),4)</f>
        <v>0</v>
      </c>
      <c r="C259" s="2" t="n">
        <f aca="false">ROUND(SUMIFS(Monthly_Sold!$H$2:$H$7864,Monthly_Sold!$F$2:$F$7864,$A259,Monthly_Sold!$C$2:$C$7864,C$2),4)</f>
        <v>0</v>
      </c>
      <c r="D259" s="2" t="n">
        <f aca="false">ROUND(SUMIFS(Monthly_Sold!$H$2:$H$7864,Monthly_Sold!$F$2:$F$7864,$A259,Monthly_Sold!$C$2:$C$7864,D$2),4)</f>
        <v>0</v>
      </c>
      <c r="E259" s="2" t="n">
        <f aca="false">ROUND(SUMIFS(Monthly_Sold!$H$2:$H$7864,Monthly_Sold!$F$2:$F$7864,$A259,Monthly_Sold!$C$2:$C$7864,E$2),4)</f>
        <v>0</v>
      </c>
      <c r="F259" s="2" t="n">
        <f aca="false">ROUND(SUMIFS(Monthly_Sold!$H$2:$H$7864,Monthly_Sold!$F$2:$F$7864,$A259,Monthly_Sold!$C$2:$C$7864,F$2),4)</f>
        <v>0</v>
      </c>
      <c r="G259" s="2" t="n">
        <f aca="false">ROUND(SUMIFS(Monthly_Sold!$H$2:$H$7864,Monthly_Sold!$F$2:$F$7864,$A259,Monthly_Sold!$C$2:$C$7864,G$2),4)</f>
        <v>0.03</v>
      </c>
      <c r="H259" s="2" t="n">
        <f aca="false">ROUND(SUMIFS(Monthly_Sold!$H$2:$H$7864,Monthly_Sold!$F$2:$F$7864,$A259,Monthly_Sold!$C$2:$C$7864,H$2),4)</f>
        <v>0</v>
      </c>
      <c r="I259" s="2" t="n">
        <f aca="false">ROUND(SUM(B259:H259),4)</f>
        <v>0.03</v>
      </c>
      <c r="J259" s="6" t="n">
        <f aca="false">RANK(I259,$I$3:$I$304,0)+COUNTIF($I$3:I259,I259)-1</f>
        <v>298</v>
      </c>
      <c r="K259" s="6" t="n">
        <f aca="false">RANK(B259,$B$3:$B$304,0)+COUNTIF($B$3:B259,B259)-1</f>
        <v>270</v>
      </c>
      <c r="L259" s="6" t="n">
        <f aca="false">RANK(C259,$C$3:$C$304,0)+COUNTIF($C$3:C259,C259)-1</f>
        <v>271</v>
      </c>
      <c r="M259" s="6" t="n">
        <f aca="false">RANK(D259,$D$3:$D$304,0)+COUNTIF($D$3:D259,D259)-1</f>
        <v>272</v>
      </c>
      <c r="N259" s="6" t="n">
        <f aca="false">RANK(E259,$E$3:$E$304,0)+COUNTIF($E$3:E259,E259)-1</f>
        <v>271</v>
      </c>
      <c r="O259" s="6" t="n">
        <f aca="false">RANK(F259,$F$3:$F$304,0)+COUNTIF($F$3:F259,F259)-1</f>
        <v>274</v>
      </c>
      <c r="P259" s="6" t="n">
        <f aca="false">RANK(G259,$G$3:$G$304,0)+COUNTIF($G$3:G259,G259)-1</f>
        <v>192</v>
      </c>
      <c r="Q259" s="6" t="n">
        <f aca="false">RANK(H259,$H$3:$H$304,0)+COUNTIF($H$3:H259,H259)-1</f>
        <v>289</v>
      </c>
    </row>
    <row r="260" customFormat="false" ht="15" hidden="false" customHeight="false" outlineLevel="0" collapsed="false">
      <c r="A260" s="0" t="s">
        <v>614</v>
      </c>
      <c r="B260" s="2" t="n">
        <f aca="false">ROUND(SUMIFS(Monthly_Sold!$H$2:$H$7864,Monthly_Sold!$F$2:$F$7864,$A260,Monthly_Sold!$C$2:$C$7864,B$2),4)</f>
        <v>0</v>
      </c>
      <c r="C260" s="2" t="n">
        <f aca="false">ROUND(SUMIFS(Monthly_Sold!$H$2:$H$7864,Monthly_Sold!$F$2:$F$7864,$A260,Monthly_Sold!$C$2:$C$7864,C$2),4)</f>
        <v>0</v>
      </c>
      <c r="D260" s="2" t="n">
        <f aca="false">ROUND(SUMIFS(Monthly_Sold!$H$2:$H$7864,Monthly_Sold!$F$2:$F$7864,$A260,Monthly_Sold!$C$2:$C$7864,D$2),4)</f>
        <v>0</v>
      </c>
      <c r="E260" s="2" t="n">
        <f aca="false">ROUND(SUMIFS(Monthly_Sold!$H$2:$H$7864,Monthly_Sold!$F$2:$F$7864,$A260,Monthly_Sold!$C$2:$C$7864,E$2),4)</f>
        <v>0</v>
      </c>
      <c r="F260" s="2" t="n">
        <f aca="false">ROUND(SUMIFS(Monthly_Sold!$H$2:$H$7864,Monthly_Sold!$F$2:$F$7864,$A260,Monthly_Sold!$C$2:$C$7864,F$2),4)</f>
        <v>0</v>
      </c>
      <c r="G260" s="2" t="n">
        <f aca="false">ROUND(SUMIFS(Monthly_Sold!$H$2:$H$7864,Monthly_Sold!$F$2:$F$7864,$A260,Monthly_Sold!$C$2:$C$7864,G$2),4)</f>
        <v>0.09</v>
      </c>
      <c r="H260" s="2" t="n">
        <f aca="false">ROUND(SUMIFS(Monthly_Sold!$H$2:$H$7864,Monthly_Sold!$F$2:$F$7864,$A260,Monthly_Sold!$C$2:$C$7864,H$2),4)</f>
        <v>0</v>
      </c>
      <c r="I260" s="2" t="n">
        <f aca="false">ROUND(SUM(B260:H260),4)</f>
        <v>0.09</v>
      </c>
      <c r="J260" s="6" t="n">
        <f aca="false">RANK(I260,$I$3:$I$304,0)+COUNTIF($I$3:I260,I260)-1</f>
        <v>287</v>
      </c>
      <c r="K260" s="6" t="n">
        <f aca="false">RANK(B260,$B$3:$B$304,0)+COUNTIF($B$3:B260,B260)-1</f>
        <v>271</v>
      </c>
      <c r="L260" s="6" t="n">
        <f aca="false">RANK(C260,$C$3:$C$304,0)+COUNTIF($C$3:C260,C260)-1</f>
        <v>272</v>
      </c>
      <c r="M260" s="6" t="n">
        <f aca="false">RANK(D260,$D$3:$D$304,0)+COUNTIF($D$3:D260,D260)-1</f>
        <v>273</v>
      </c>
      <c r="N260" s="6" t="n">
        <f aca="false">RANK(E260,$E$3:$E$304,0)+COUNTIF($E$3:E260,E260)-1</f>
        <v>272</v>
      </c>
      <c r="O260" s="6" t="n">
        <f aca="false">RANK(F260,$F$3:$F$304,0)+COUNTIF($F$3:F260,F260)-1</f>
        <v>275</v>
      </c>
      <c r="P260" s="6" t="n">
        <f aca="false">RANK(G260,$G$3:$G$304,0)+COUNTIF($G$3:G260,G260)-1</f>
        <v>187</v>
      </c>
      <c r="Q260" s="6" t="n">
        <f aca="false">RANK(H260,$H$3:$H$304,0)+COUNTIF($H$3:H260,H260)-1</f>
        <v>290</v>
      </c>
    </row>
    <row r="261" customFormat="false" ht="15" hidden="false" customHeight="false" outlineLevel="0" collapsed="false">
      <c r="A261" s="0" t="s">
        <v>631</v>
      </c>
      <c r="B261" s="2" t="n">
        <f aca="false">ROUND(SUMIFS(Monthly_Sold!$H$2:$H$7864,Monthly_Sold!$F$2:$F$7864,$A261,Monthly_Sold!$C$2:$C$7864,B$2),4)</f>
        <v>0</v>
      </c>
      <c r="C261" s="2" t="n">
        <f aca="false">ROUND(SUMIFS(Monthly_Sold!$H$2:$H$7864,Monthly_Sold!$F$2:$F$7864,$A261,Monthly_Sold!$C$2:$C$7864,C$2),4)</f>
        <v>0</v>
      </c>
      <c r="D261" s="2" t="n">
        <f aca="false">ROUND(SUMIFS(Monthly_Sold!$H$2:$H$7864,Monthly_Sold!$F$2:$F$7864,$A261,Monthly_Sold!$C$2:$C$7864,D$2),4)</f>
        <v>0</v>
      </c>
      <c r="E261" s="2" t="n">
        <f aca="false">ROUND(SUMIFS(Monthly_Sold!$H$2:$H$7864,Monthly_Sold!$F$2:$F$7864,$A261,Monthly_Sold!$C$2:$C$7864,E$2),4)</f>
        <v>0</v>
      </c>
      <c r="F261" s="2" t="n">
        <f aca="false">ROUND(SUMIFS(Monthly_Sold!$H$2:$H$7864,Monthly_Sold!$F$2:$F$7864,$A261,Monthly_Sold!$C$2:$C$7864,F$2),4)</f>
        <v>0</v>
      </c>
      <c r="G261" s="2" t="n">
        <f aca="false">ROUND(SUMIFS(Monthly_Sold!$H$2:$H$7864,Monthly_Sold!$F$2:$F$7864,$A261,Monthly_Sold!$C$2:$C$7864,G$2),4)</f>
        <v>0</v>
      </c>
      <c r="H261" s="2" t="n">
        <f aca="false">ROUND(SUMIFS(Monthly_Sold!$H$2:$H$7864,Monthly_Sold!$F$2:$F$7864,$A261,Monthly_Sold!$C$2:$C$7864,H$2),4)</f>
        <v>0.004</v>
      </c>
      <c r="I261" s="2" t="n">
        <f aca="false">ROUND(SUM(B261:H261),4)</f>
        <v>0.004</v>
      </c>
      <c r="J261" s="6" t="n">
        <f aca="false">RANK(I261,$I$3:$I$304,0)+COUNTIF($I$3:I261,I261)-1</f>
        <v>301</v>
      </c>
      <c r="K261" s="6" t="n">
        <f aca="false">RANK(B261,$B$3:$B$304,0)+COUNTIF($B$3:B261,B261)-1</f>
        <v>272</v>
      </c>
      <c r="L261" s="6" t="n">
        <f aca="false">RANK(C261,$C$3:$C$304,0)+COUNTIF($C$3:C261,C261)-1</f>
        <v>273</v>
      </c>
      <c r="M261" s="6" t="n">
        <f aca="false">RANK(D261,$D$3:$D$304,0)+COUNTIF($D$3:D261,D261)-1</f>
        <v>274</v>
      </c>
      <c r="N261" s="6" t="n">
        <f aca="false">RANK(E261,$E$3:$E$304,0)+COUNTIF($E$3:E261,E261)-1</f>
        <v>273</v>
      </c>
      <c r="O261" s="6" t="n">
        <f aca="false">RANK(F261,$F$3:$F$304,0)+COUNTIF($F$3:F261,F261)-1</f>
        <v>276</v>
      </c>
      <c r="P261" s="6" t="n">
        <f aca="false">RANK(G261,$G$3:$G$304,0)+COUNTIF($G$3:G261,G261)-1</f>
        <v>289</v>
      </c>
      <c r="Q261" s="6" t="n">
        <f aca="false">RANK(H261,$H$3:$H$304,0)+COUNTIF($H$3:H261,H261)-1</f>
        <v>188</v>
      </c>
    </row>
    <row r="262" customFormat="false" ht="15" hidden="false" customHeight="false" outlineLevel="0" collapsed="false">
      <c r="A262" s="0" t="s">
        <v>618</v>
      </c>
      <c r="B262" s="2" t="n">
        <f aca="false">ROUND(SUMIFS(Monthly_Sold!$H$2:$H$7864,Monthly_Sold!$F$2:$F$7864,$A262,Monthly_Sold!$C$2:$C$7864,B$2),4)</f>
        <v>0</v>
      </c>
      <c r="C262" s="2" t="n">
        <f aca="false">ROUND(SUMIFS(Monthly_Sold!$H$2:$H$7864,Monthly_Sold!$F$2:$F$7864,$A262,Monthly_Sold!$C$2:$C$7864,C$2),4)</f>
        <v>0</v>
      </c>
      <c r="D262" s="2" t="n">
        <f aca="false">ROUND(SUMIFS(Monthly_Sold!$H$2:$H$7864,Monthly_Sold!$F$2:$F$7864,$A262,Monthly_Sold!$C$2:$C$7864,D$2),4)</f>
        <v>0</v>
      </c>
      <c r="E262" s="2" t="n">
        <f aca="false">ROUND(SUMIFS(Monthly_Sold!$H$2:$H$7864,Monthly_Sold!$F$2:$F$7864,$A262,Monthly_Sold!$C$2:$C$7864,E$2),4)</f>
        <v>0</v>
      </c>
      <c r="F262" s="2" t="n">
        <f aca="false">ROUND(SUMIFS(Monthly_Sold!$H$2:$H$7864,Monthly_Sold!$F$2:$F$7864,$A262,Monthly_Sold!$C$2:$C$7864,F$2),4)</f>
        <v>0</v>
      </c>
      <c r="G262" s="2" t="n">
        <f aca="false">ROUND(SUMIFS(Monthly_Sold!$H$2:$H$7864,Monthly_Sold!$F$2:$F$7864,$A262,Monthly_Sold!$C$2:$C$7864,G$2),4)</f>
        <v>0</v>
      </c>
      <c r="H262" s="2" t="n">
        <f aca="false">ROUND(SUMIFS(Monthly_Sold!$H$2:$H$7864,Monthly_Sold!$F$2:$F$7864,$A262,Monthly_Sold!$C$2:$C$7864,H$2),4)</f>
        <v>0.06</v>
      </c>
      <c r="I262" s="2" t="n">
        <f aca="false">ROUND(SUM(B262:H262),4)</f>
        <v>0.06</v>
      </c>
      <c r="J262" s="6" t="n">
        <f aca="false">RANK(I262,$I$3:$I$304,0)+COUNTIF($I$3:I262,I262)-1</f>
        <v>292</v>
      </c>
      <c r="K262" s="6" t="n">
        <f aca="false">RANK(B262,$B$3:$B$304,0)+COUNTIF($B$3:B262,B262)-1</f>
        <v>273</v>
      </c>
      <c r="L262" s="6" t="n">
        <f aca="false">RANK(C262,$C$3:$C$304,0)+COUNTIF($C$3:C262,C262)-1</f>
        <v>274</v>
      </c>
      <c r="M262" s="6" t="n">
        <f aca="false">RANK(D262,$D$3:$D$304,0)+COUNTIF($D$3:D262,D262)-1</f>
        <v>275</v>
      </c>
      <c r="N262" s="6" t="n">
        <f aca="false">RANK(E262,$E$3:$E$304,0)+COUNTIF($E$3:E262,E262)-1</f>
        <v>274</v>
      </c>
      <c r="O262" s="6" t="n">
        <f aca="false">RANK(F262,$F$3:$F$304,0)+COUNTIF($F$3:F262,F262)-1</f>
        <v>277</v>
      </c>
      <c r="P262" s="6" t="n">
        <f aca="false">RANK(G262,$G$3:$G$304,0)+COUNTIF($G$3:G262,G262)-1</f>
        <v>290</v>
      </c>
      <c r="Q262" s="6" t="n">
        <f aca="false">RANK(H262,$H$3:$H$304,0)+COUNTIF($H$3:H262,H262)-1</f>
        <v>183</v>
      </c>
    </row>
    <row r="263" customFormat="false" ht="15" hidden="false" customHeight="false" outlineLevel="0" collapsed="false">
      <c r="A263" s="0" t="s">
        <v>570</v>
      </c>
      <c r="B263" s="2" t="n">
        <f aca="false">ROUND(SUMIFS(Monthly_Sold!$H$2:$H$7864,Monthly_Sold!$F$2:$F$7864,$A263,Monthly_Sold!$C$2:$C$7864,B$2),4)</f>
        <v>0</v>
      </c>
      <c r="C263" s="2" t="n">
        <f aca="false">ROUND(SUMIFS(Monthly_Sold!$H$2:$H$7864,Monthly_Sold!$F$2:$F$7864,$A263,Monthly_Sold!$C$2:$C$7864,C$2),4)</f>
        <v>0</v>
      </c>
      <c r="D263" s="2" t="n">
        <f aca="false">ROUND(SUMIFS(Monthly_Sold!$H$2:$H$7864,Monthly_Sold!$F$2:$F$7864,$A263,Monthly_Sold!$C$2:$C$7864,D$2),4)</f>
        <v>0</v>
      </c>
      <c r="E263" s="2" t="n">
        <f aca="false">ROUND(SUMIFS(Monthly_Sold!$H$2:$H$7864,Monthly_Sold!$F$2:$F$7864,$A263,Monthly_Sold!$C$2:$C$7864,E$2),4)</f>
        <v>0</v>
      </c>
      <c r="F263" s="2" t="n">
        <f aca="false">ROUND(SUMIFS(Monthly_Sold!$H$2:$H$7864,Monthly_Sold!$F$2:$F$7864,$A263,Monthly_Sold!$C$2:$C$7864,F$2),4)</f>
        <v>0</v>
      </c>
      <c r="G263" s="2" t="n">
        <f aca="false">ROUND(SUMIFS(Monthly_Sold!$H$2:$H$7864,Monthly_Sold!$F$2:$F$7864,$A263,Monthly_Sold!$C$2:$C$7864,G$2),4)</f>
        <v>0.12</v>
      </c>
      <c r="H263" s="2" t="n">
        <f aca="false">ROUND(SUMIFS(Monthly_Sold!$H$2:$H$7864,Monthly_Sold!$F$2:$F$7864,$A263,Monthly_Sold!$C$2:$C$7864,H$2),4)</f>
        <v>1.523</v>
      </c>
      <c r="I263" s="2" t="n">
        <f aca="false">ROUND(SUM(B263:H263),4)</f>
        <v>1.643</v>
      </c>
      <c r="J263" s="6" t="n">
        <f aca="false">RANK(I263,$I$3:$I$304,0)+COUNTIF($I$3:I263,I263)-1</f>
        <v>251</v>
      </c>
      <c r="K263" s="6" t="n">
        <f aca="false">RANK(B263,$B$3:$B$304,0)+COUNTIF($B$3:B263,B263)-1</f>
        <v>274</v>
      </c>
      <c r="L263" s="6" t="n">
        <f aca="false">RANK(C263,$C$3:$C$304,0)+COUNTIF($C$3:C263,C263)-1</f>
        <v>275</v>
      </c>
      <c r="M263" s="6" t="n">
        <f aca="false">RANK(D263,$D$3:$D$304,0)+COUNTIF($D$3:D263,D263)-1</f>
        <v>276</v>
      </c>
      <c r="N263" s="6" t="n">
        <f aca="false">RANK(E263,$E$3:$E$304,0)+COUNTIF($E$3:E263,E263)-1</f>
        <v>275</v>
      </c>
      <c r="O263" s="6" t="n">
        <f aca="false">RANK(F263,$F$3:$F$304,0)+COUNTIF($F$3:F263,F263)-1</f>
        <v>278</v>
      </c>
      <c r="P263" s="6" t="n">
        <f aca="false">RANK(G263,$G$3:$G$304,0)+COUNTIF($G$3:G263,G263)-1</f>
        <v>185</v>
      </c>
      <c r="Q263" s="6" t="n">
        <f aca="false">RANK(H263,$H$3:$H$304,0)+COUNTIF($H$3:H263,H263)-1</f>
        <v>167</v>
      </c>
    </row>
    <row r="264" customFormat="false" ht="15" hidden="false" customHeight="false" outlineLevel="0" collapsed="false">
      <c r="A264" s="0" t="s">
        <v>510</v>
      </c>
      <c r="B264" s="2" t="n">
        <f aca="false">ROUND(SUMIFS(Monthly_Sold!$H$2:$H$7864,Monthly_Sold!$F$2:$F$7864,$A264,Monthly_Sold!$C$2:$C$7864,B$2),4)</f>
        <v>0</v>
      </c>
      <c r="C264" s="2" t="n">
        <f aca="false">ROUND(SUMIFS(Monthly_Sold!$H$2:$H$7864,Monthly_Sold!$F$2:$F$7864,$A264,Monthly_Sold!$C$2:$C$7864,C$2),4)</f>
        <v>0</v>
      </c>
      <c r="D264" s="2" t="n">
        <f aca="false">ROUND(SUMIFS(Monthly_Sold!$H$2:$H$7864,Monthly_Sold!$F$2:$F$7864,$A264,Monthly_Sold!$C$2:$C$7864,D$2),4)</f>
        <v>0</v>
      </c>
      <c r="E264" s="2" t="n">
        <f aca="false">ROUND(SUMIFS(Monthly_Sold!$H$2:$H$7864,Monthly_Sold!$F$2:$F$7864,$A264,Monthly_Sold!$C$2:$C$7864,E$2),4)</f>
        <v>0</v>
      </c>
      <c r="F264" s="2" t="n">
        <f aca="false">ROUND(SUMIFS(Monthly_Sold!$H$2:$H$7864,Monthly_Sold!$F$2:$F$7864,$A264,Monthly_Sold!$C$2:$C$7864,F$2),4)</f>
        <v>0</v>
      </c>
      <c r="G264" s="2" t="n">
        <f aca="false">ROUND(SUMIFS(Monthly_Sold!$H$2:$H$7864,Monthly_Sold!$F$2:$F$7864,$A264,Monthly_Sold!$C$2:$C$7864,G$2),4)</f>
        <v>5.87</v>
      </c>
      <c r="H264" s="2" t="n">
        <f aca="false">ROUND(SUMIFS(Monthly_Sold!$H$2:$H$7864,Monthly_Sold!$F$2:$F$7864,$A264,Monthly_Sold!$C$2:$C$7864,H$2),4)</f>
        <v>5.85</v>
      </c>
      <c r="I264" s="2" t="n">
        <f aca="false">ROUND(SUM(B264:H264),4)</f>
        <v>11.72</v>
      </c>
      <c r="J264" s="6" t="n">
        <f aca="false">RANK(I264,$I$3:$I$304,0)+COUNTIF($I$3:I264,I264)-1</f>
        <v>207</v>
      </c>
      <c r="K264" s="6" t="n">
        <f aca="false">RANK(B264,$B$3:$B$304,0)+COUNTIF($B$3:B264,B264)-1</f>
        <v>275</v>
      </c>
      <c r="L264" s="6" t="n">
        <f aca="false">RANK(C264,$C$3:$C$304,0)+COUNTIF($C$3:C264,C264)-1</f>
        <v>276</v>
      </c>
      <c r="M264" s="6" t="n">
        <f aca="false">RANK(D264,$D$3:$D$304,0)+COUNTIF($D$3:D264,D264)-1</f>
        <v>277</v>
      </c>
      <c r="N264" s="6" t="n">
        <f aca="false">RANK(E264,$E$3:$E$304,0)+COUNTIF($E$3:E264,E264)-1</f>
        <v>276</v>
      </c>
      <c r="O264" s="6" t="n">
        <f aca="false">RANK(F264,$F$3:$F$304,0)+COUNTIF($F$3:F264,F264)-1</f>
        <v>279</v>
      </c>
      <c r="P264" s="6" t="n">
        <f aca="false">RANK(G264,$G$3:$G$304,0)+COUNTIF($G$3:G264,G264)-1</f>
        <v>146</v>
      </c>
      <c r="Q264" s="6" t="n">
        <f aca="false">RANK(H264,$H$3:$H$304,0)+COUNTIF($H$3:H264,H264)-1</f>
        <v>148</v>
      </c>
    </row>
    <row r="265" customFormat="false" ht="15" hidden="false" customHeight="false" outlineLevel="0" collapsed="false">
      <c r="A265" s="0" t="s">
        <v>586</v>
      </c>
      <c r="B265" s="2" t="n">
        <f aca="false">ROUND(SUMIFS(Monthly_Sold!$H$2:$H$7864,Monthly_Sold!$F$2:$F$7864,$A265,Monthly_Sold!$C$2:$C$7864,B$2),4)</f>
        <v>0</v>
      </c>
      <c r="C265" s="2" t="n">
        <f aca="false">ROUND(SUMIFS(Monthly_Sold!$H$2:$H$7864,Monthly_Sold!$F$2:$F$7864,$A265,Monthly_Sold!$C$2:$C$7864,C$2),4)</f>
        <v>0</v>
      </c>
      <c r="D265" s="2" t="n">
        <f aca="false">ROUND(SUMIFS(Monthly_Sold!$H$2:$H$7864,Monthly_Sold!$F$2:$F$7864,$A265,Monthly_Sold!$C$2:$C$7864,D$2),4)</f>
        <v>0</v>
      </c>
      <c r="E265" s="2" t="n">
        <f aca="false">ROUND(SUMIFS(Monthly_Sold!$H$2:$H$7864,Monthly_Sold!$F$2:$F$7864,$A265,Monthly_Sold!$C$2:$C$7864,E$2),4)</f>
        <v>0</v>
      </c>
      <c r="F265" s="2" t="n">
        <f aca="false">ROUND(SUMIFS(Monthly_Sold!$H$2:$H$7864,Monthly_Sold!$F$2:$F$7864,$A265,Monthly_Sold!$C$2:$C$7864,F$2),4)</f>
        <v>0</v>
      </c>
      <c r="G265" s="2" t="n">
        <f aca="false">ROUND(SUMIFS(Monthly_Sold!$H$2:$H$7864,Monthly_Sold!$F$2:$F$7864,$A265,Monthly_Sold!$C$2:$C$7864,G$2),4)</f>
        <v>1.01</v>
      </c>
      <c r="H265" s="2" t="n">
        <f aca="false">ROUND(SUMIFS(Monthly_Sold!$H$2:$H$7864,Monthly_Sold!$F$2:$F$7864,$A265,Monthly_Sold!$C$2:$C$7864,H$2),4)</f>
        <v>0</v>
      </c>
      <c r="I265" s="2" t="n">
        <f aca="false">ROUND(SUM(B265:H265),4)</f>
        <v>1.01</v>
      </c>
      <c r="J265" s="6" t="n">
        <f aca="false">RANK(I265,$I$3:$I$304,0)+COUNTIF($I$3:I265,I265)-1</f>
        <v>263</v>
      </c>
      <c r="K265" s="6" t="n">
        <f aca="false">RANK(B265,$B$3:$B$304,0)+COUNTIF($B$3:B265,B265)-1</f>
        <v>276</v>
      </c>
      <c r="L265" s="6" t="n">
        <f aca="false">RANK(C265,$C$3:$C$304,0)+COUNTIF($C$3:C265,C265)-1</f>
        <v>277</v>
      </c>
      <c r="M265" s="6" t="n">
        <f aca="false">RANK(D265,$D$3:$D$304,0)+COUNTIF($D$3:D265,D265)-1</f>
        <v>278</v>
      </c>
      <c r="N265" s="6" t="n">
        <f aca="false">RANK(E265,$E$3:$E$304,0)+COUNTIF($E$3:E265,E265)-1</f>
        <v>277</v>
      </c>
      <c r="O265" s="6" t="n">
        <f aca="false">RANK(F265,$F$3:$F$304,0)+COUNTIF($F$3:F265,F265)-1</f>
        <v>280</v>
      </c>
      <c r="P265" s="6" t="n">
        <f aca="false">RANK(G265,$G$3:$G$304,0)+COUNTIF($G$3:G265,G265)-1</f>
        <v>165</v>
      </c>
      <c r="Q265" s="6" t="n">
        <f aca="false">RANK(H265,$H$3:$H$304,0)+COUNTIF($H$3:H265,H265)-1</f>
        <v>291</v>
      </c>
    </row>
    <row r="266" customFormat="false" ht="15" hidden="false" customHeight="false" outlineLevel="0" collapsed="false">
      <c r="A266" s="0" t="s">
        <v>217</v>
      </c>
      <c r="B266" s="2" t="n">
        <f aca="false">ROUND(SUMIFS(Monthly_Sold!$H$2:$H$7864,Monthly_Sold!$F$2:$F$7864,$A266,Monthly_Sold!$C$2:$C$7864,B$2),4)</f>
        <v>7.47</v>
      </c>
      <c r="C266" s="2" t="n">
        <f aca="false">ROUND(SUMIFS(Monthly_Sold!$H$2:$H$7864,Monthly_Sold!$F$2:$F$7864,$A266,Monthly_Sold!$C$2:$C$7864,C$2),4)</f>
        <v>4.59</v>
      </c>
      <c r="D266" s="2" t="n">
        <f aca="false">ROUND(SUMIFS(Monthly_Sold!$H$2:$H$7864,Monthly_Sold!$F$2:$F$7864,$A266,Monthly_Sold!$C$2:$C$7864,D$2),4)</f>
        <v>257.85</v>
      </c>
      <c r="E266" s="2" t="n">
        <f aca="false">ROUND(SUMIFS(Monthly_Sold!$H$2:$H$7864,Monthly_Sold!$F$2:$F$7864,$A266,Monthly_Sold!$C$2:$C$7864,E$2),4)</f>
        <v>62.82</v>
      </c>
      <c r="F266" s="2" t="n">
        <f aca="false">ROUND(SUMIFS(Monthly_Sold!$H$2:$H$7864,Monthly_Sold!$F$2:$F$7864,$A266,Monthly_Sold!$C$2:$C$7864,F$2),4)</f>
        <v>167.57</v>
      </c>
      <c r="G266" s="2" t="n">
        <f aca="false">ROUND(SUMIFS(Monthly_Sold!$H$2:$H$7864,Monthly_Sold!$F$2:$F$7864,$A266,Monthly_Sold!$C$2:$C$7864,G$2),4)</f>
        <v>283.01</v>
      </c>
      <c r="H266" s="2" t="n">
        <f aca="false">ROUND(SUMIFS(Monthly_Sold!$H$2:$H$7864,Monthly_Sold!$F$2:$F$7864,$A266,Monthly_Sold!$C$2:$C$7864,H$2),4)</f>
        <v>289.7</v>
      </c>
      <c r="I266" s="2" t="n">
        <f aca="false">ROUND(SUM(B266:H266),4)</f>
        <v>1073.01</v>
      </c>
      <c r="J266" s="6" t="n">
        <f aca="false">RANK(I266,$I$3:$I$304,0)+COUNTIF($I$3:I266,I266)-1</f>
        <v>52</v>
      </c>
      <c r="K266" s="6" t="n">
        <f aca="false">RANK(B266,$B$3:$B$304,0)+COUNTIF($B$3:B266,B266)-1</f>
        <v>57</v>
      </c>
      <c r="L266" s="6" t="n">
        <f aca="false">RANK(C266,$C$3:$C$304,0)+COUNTIF($C$3:C266,C266)-1</f>
        <v>79</v>
      </c>
      <c r="M266" s="6" t="n">
        <f aca="false">RANK(D266,$D$3:$D$304,0)+COUNTIF($D$3:D266,D266)-1</f>
        <v>42</v>
      </c>
      <c r="N266" s="6" t="n">
        <f aca="false">RANK(E266,$E$3:$E$304,0)+COUNTIF($E$3:E266,E266)-1</f>
        <v>58</v>
      </c>
      <c r="O266" s="6" t="n">
        <f aca="false">RANK(F266,$F$3:$F$304,0)+COUNTIF($F$3:F266,F266)-1</f>
        <v>46</v>
      </c>
      <c r="P266" s="6" t="n">
        <f aca="false">RANK(G266,$G$3:$G$304,0)+COUNTIF($G$3:G266,G266)-1</f>
        <v>40</v>
      </c>
      <c r="Q266" s="6" t="n">
        <f aca="false">RANK(H266,$H$3:$H$304,0)+COUNTIF($H$3:H266,H266)-1</f>
        <v>52</v>
      </c>
    </row>
    <row r="267" customFormat="false" ht="15" hidden="false" customHeight="false" outlineLevel="0" collapsed="false">
      <c r="A267" s="0" t="s">
        <v>176</v>
      </c>
      <c r="B267" s="2" t="n">
        <f aca="false">ROUND(SUMIFS(Monthly_Sold!$H$2:$H$7864,Monthly_Sold!$F$2:$F$7864,$A267,Monthly_Sold!$C$2:$C$7864,B$2),4)</f>
        <v>33.05</v>
      </c>
      <c r="C267" s="2" t="n">
        <f aca="false">ROUND(SUMIFS(Monthly_Sold!$H$2:$H$7864,Monthly_Sold!$F$2:$F$7864,$A267,Monthly_Sold!$C$2:$C$7864,C$2),4)</f>
        <v>316.16</v>
      </c>
      <c r="D267" s="2" t="n">
        <f aca="false">ROUND(SUMIFS(Monthly_Sold!$H$2:$H$7864,Monthly_Sold!$F$2:$F$7864,$A267,Monthly_Sold!$C$2:$C$7864,D$2),4)</f>
        <v>103.22</v>
      </c>
      <c r="E267" s="2" t="n">
        <f aca="false">ROUND(SUMIFS(Monthly_Sold!$H$2:$H$7864,Monthly_Sold!$F$2:$F$7864,$A267,Monthly_Sold!$C$2:$C$7864,E$2),4)</f>
        <v>102.1</v>
      </c>
      <c r="F267" s="2" t="n">
        <f aca="false">ROUND(SUMIFS(Monthly_Sold!$H$2:$H$7864,Monthly_Sold!$F$2:$F$7864,$A267,Monthly_Sold!$C$2:$C$7864,F$2),4)</f>
        <v>51.95</v>
      </c>
      <c r="G267" s="2" t="n">
        <f aca="false">ROUND(SUMIFS(Monthly_Sold!$H$2:$H$7864,Monthly_Sold!$F$2:$F$7864,$A267,Monthly_Sold!$C$2:$C$7864,G$2),4)</f>
        <v>43.46</v>
      </c>
      <c r="H267" s="2" t="n">
        <f aca="false">ROUND(SUMIFS(Monthly_Sold!$H$2:$H$7864,Monthly_Sold!$F$2:$F$7864,$A267,Monthly_Sold!$C$2:$C$7864,H$2),4)</f>
        <v>45</v>
      </c>
      <c r="I267" s="2" t="n">
        <f aca="false">ROUND(SUM(B267:H267),4)</f>
        <v>694.94</v>
      </c>
      <c r="J267" s="6" t="n">
        <f aca="false">RANK(I267,$I$3:$I$304,0)+COUNTIF($I$3:I267,I267)-1</f>
        <v>69</v>
      </c>
      <c r="K267" s="6" t="n">
        <f aca="false">RANK(B267,$B$3:$B$304,0)+COUNTIF($B$3:B267,B267)-1</f>
        <v>43</v>
      </c>
      <c r="L267" s="6" t="n">
        <f aca="false">RANK(C267,$C$3:$C$304,0)+COUNTIF($C$3:C267,C267)-1</f>
        <v>44</v>
      </c>
      <c r="M267" s="6" t="n">
        <f aca="false">RANK(D267,$D$3:$D$304,0)+COUNTIF($D$3:D267,D267)-1</f>
        <v>58</v>
      </c>
      <c r="N267" s="6" t="n">
        <f aca="false">RANK(E267,$E$3:$E$304,0)+COUNTIF($E$3:E267,E267)-1</f>
        <v>52</v>
      </c>
      <c r="O267" s="6" t="n">
        <f aca="false">RANK(F267,$F$3:$F$304,0)+COUNTIF($F$3:F267,F267)-1</f>
        <v>69</v>
      </c>
      <c r="P267" s="6" t="n">
        <f aca="false">RANK(G267,$G$3:$G$304,0)+COUNTIF($G$3:G267,G267)-1</f>
        <v>96</v>
      </c>
      <c r="Q267" s="6" t="n">
        <f aca="false">RANK(H267,$H$3:$H$304,0)+COUNTIF($H$3:H267,H267)-1</f>
        <v>105</v>
      </c>
    </row>
    <row r="268" customFormat="false" ht="15" hidden="false" customHeight="false" outlineLevel="0" collapsed="false">
      <c r="A268" s="0" t="s">
        <v>239</v>
      </c>
      <c r="B268" s="2" t="n">
        <f aca="false">ROUND(SUMIFS(Monthly_Sold!$H$2:$H$7864,Monthly_Sold!$F$2:$F$7864,$A268,Monthly_Sold!$C$2:$C$7864,B$2),4)</f>
        <v>0</v>
      </c>
      <c r="C268" s="2" t="n">
        <f aca="false">ROUND(SUMIFS(Monthly_Sold!$H$2:$H$7864,Monthly_Sold!$F$2:$F$7864,$A268,Monthly_Sold!$C$2:$C$7864,C$2),4)</f>
        <v>0</v>
      </c>
      <c r="D268" s="2" t="n">
        <f aca="false">ROUND(SUMIFS(Monthly_Sold!$H$2:$H$7864,Monthly_Sold!$F$2:$F$7864,$A268,Monthly_Sold!$C$2:$C$7864,D$2),4)</f>
        <v>0</v>
      </c>
      <c r="E268" s="2" t="n">
        <f aca="false">ROUND(SUMIFS(Monthly_Sold!$H$2:$H$7864,Monthly_Sold!$F$2:$F$7864,$A268,Monthly_Sold!$C$2:$C$7864,E$2),4)</f>
        <v>29.68</v>
      </c>
      <c r="F268" s="2" t="n">
        <f aca="false">ROUND(SUMIFS(Monthly_Sold!$H$2:$H$7864,Monthly_Sold!$F$2:$F$7864,$A268,Monthly_Sold!$C$2:$C$7864,F$2),4)</f>
        <v>99.99</v>
      </c>
      <c r="G268" s="2" t="n">
        <f aca="false">ROUND(SUMIFS(Monthly_Sold!$H$2:$H$7864,Monthly_Sold!$F$2:$F$7864,$A268,Monthly_Sold!$C$2:$C$7864,G$2),4)</f>
        <v>281.49</v>
      </c>
      <c r="H268" s="2" t="n">
        <f aca="false">ROUND(SUMIFS(Monthly_Sold!$H$2:$H$7864,Monthly_Sold!$F$2:$F$7864,$A268,Monthly_Sold!$C$2:$C$7864,H$2),4)</f>
        <v>241.15</v>
      </c>
      <c r="I268" s="2" t="n">
        <f aca="false">ROUND(SUM(B268:H268),4)</f>
        <v>652.31</v>
      </c>
      <c r="J268" s="6" t="n">
        <f aca="false">RANK(I268,$I$3:$I$304,0)+COUNTIF($I$3:I268,I268)-1</f>
        <v>72</v>
      </c>
      <c r="K268" s="6" t="n">
        <f aca="false">RANK(B268,$B$3:$B$304,0)+COUNTIF($B$3:B268,B268)-1</f>
        <v>277</v>
      </c>
      <c r="L268" s="6" t="n">
        <f aca="false">RANK(C268,$C$3:$C$304,0)+COUNTIF($C$3:C268,C268)-1</f>
        <v>278</v>
      </c>
      <c r="M268" s="6" t="n">
        <f aca="false">RANK(D268,$D$3:$D$304,0)+COUNTIF($D$3:D268,D268)-1</f>
        <v>279</v>
      </c>
      <c r="N268" s="6" t="n">
        <f aca="false">RANK(E268,$E$3:$E$304,0)+COUNTIF($E$3:E268,E268)-1</f>
        <v>71</v>
      </c>
      <c r="O268" s="6" t="n">
        <f aca="false">RANK(F268,$F$3:$F$304,0)+COUNTIF($F$3:F268,F268)-1</f>
        <v>58</v>
      </c>
      <c r="P268" s="6" t="n">
        <f aca="false">RANK(G268,$G$3:$G$304,0)+COUNTIF($G$3:G268,G268)-1</f>
        <v>41</v>
      </c>
      <c r="Q268" s="6" t="n">
        <f aca="false">RANK(H268,$H$3:$H$304,0)+COUNTIF($H$3:H268,H268)-1</f>
        <v>57</v>
      </c>
    </row>
    <row r="269" customFormat="false" ht="15" hidden="false" customHeight="false" outlineLevel="0" collapsed="false">
      <c r="A269" s="0" t="s">
        <v>211</v>
      </c>
      <c r="B269" s="2" t="n">
        <f aca="false">ROUND(SUMIFS(Monthly_Sold!$H$2:$H$7864,Monthly_Sold!$F$2:$F$7864,$A269,Monthly_Sold!$C$2:$C$7864,B$2),4)</f>
        <v>0</v>
      </c>
      <c r="C269" s="2" t="n">
        <f aca="false">ROUND(SUMIFS(Monthly_Sold!$H$2:$H$7864,Monthly_Sold!$F$2:$F$7864,$A269,Monthly_Sold!$C$2:$C$7864,C$2),4)</f>
        <v>49.05</v>
      </c>
      <c r="D269" s="2" t="n">
        <f aca="false">ROUND(SUMIFS(Monthly_Sold!$H$2:$H$7864,Monthly_Sold!$F$2:$F$7864,$A269,Monthly_Sold!$C$2:$C$7864,D$2),4)</f>
        <v>343.44</v>
      </c>
      <c r="E269" s="2" t="n">
        <f aca="false">ROUND(SUMIFS(Monthly_Sold!$H$2:$H$7864,Monthly_Sold!$F$2:$F$7864,$A269,Monthly_Sold!$C$2:$C$7864,E$2),4)</f>
        <v>26.85</v>
      </c>
      <c r="F269" s="2" t="n">
        <f aca="false">ROUND(SUMIFS(Monthly_Sold!$H$2:$H$7864,Monthly_Sold!$F$2:$F$7864,$A269,Monthly_Sold!$C$2:$C$7864,F$2),4)</f>
        <v>45.86</v>
      </c>
      <c r="G269" s="2" t="n">
        <f aca="false">ROUND(SUMIFS(Monthly_Sold!$H$2:$H$7864,Monthly_Sold!$F$2:$F$7864,$A269,Monthly_Sold!$C$2:$C$7864,G$2),4)</f>
        <v>88.78</v>
      </c>
      <c r="H269" s="2" t="n">
        <f aca="false">ROUND(SUMIFS(Monthly_Sold!$H$2:$H$7864,Monthly_Sold!$F$2:$F$7864,$A269,Monthly_Sold!$C$2:$C$7864,H$2),4)</f>
        <v>67.41</v>
      </c>
      <c r="I269" s="2" t="n">
        <f aca="false">ROUND(SUM(B269:H269),4)</f>
        <v>621.39</v>
      </c>
      <c r="J269" s="6" t="n">
        <f aca="false">RANK(I269,$I$3:$I$304,0)+COUNTIF($I$3:I269,I269)-1</f>
        <v>75</v>
      </c>
      <c r="K269" s="6" t="n">
        <f aca="false">RANK(B269,$B$3:$B$304,0)+COUNTIF($B$3:B269,B269)-1</f>
        <v>278</v>
      </c>
      <c r="L269" s="6" t="n">
        <f aca="false">RANK(C269,$C$3:$C$304,0)+COUNTIF($C$3:C269,C269)-1</f>
        <v>67</v>
      </c>
      <c r="M269" s="6" t="n">
        <f aca="false">RANK(D269,$D$3:$D$304,0)+COUNTIF($D$3:D269,D269)-1</f>
        <v>34</v>
      </c>
      <c r="N269" s="6" t="n">
        <f aca="false">RANK(E269,$E$3:$E$304,0)+COUNTIF($E$3:E269,E269)-1</f>
        <v>72</v>
      </c>
      <c r="O269" s="6" t="n">
        <f aca="false">RANK(F269,$F$3:$F$304,0)+COUNTIF($F$3:F269,F269)-1</f>
        <v>74</v>
      </c>
      <c r="P269" s="6" t="n">
        <f aca="false">RANK(G269,$G$3:$G$304,0)+COUNTIF($G$3:G269,G269)-1</f>
        <v>76</v>
      </c>
      <c r="Q269" s="6" t="n">
        <f aca="false">RANK(H269,$H$3:$H$304,0)+COUNTIF($H$3:H269,H269)-1</f>
        <v>94</v>
      </c>
    </row>
    <row r="270" customFormat="false" ht="15" hidden="false" customHeight="false" outlineLevel="0" collapsed="false">
      <c r="A270" s="0" t="s">
        <v>155</v>
      </c>
      <c r="B270" s="2" t="n">
        <f aca="false">ROUND(SUMIFS(Monthly_Sold!$H$2:$H$7864,Monthly_Sold!$F$2:$F$7864,$A270,Monthly_Sold!$C$2:$C$7864,B$2),4)</f>
        <v>300.33</v>
      </c>
      <c r="C270" s="2" t="n">
        <f aca="false">ROUND(SUMIFS(Monthly_Sold!$H$2:$H$7864,Monthly_Sold!$F$2:$F$7864,$A270,Monthly_Sold!$C$2:$C$7864,C$2),4)</f>
        <v>164.02</v>
      </c>
      <c r="D270" s="2" t="n">
        <f aca="false">ROUND(SUMIFS(Monthly_Sold!$H$2:$H$7864,Monthly_Sold!$F$2:$F$7864,$A270,Monthly_Sold!$C$2:$C$7864,D$2),4)</f>
        <v>11.58</v>
      </c>
      <c r="E270" s="2" t="n">
        <f aca="false">ROUND(SUMIFS(Monthly_Sold!$H$2:$H$7864,Monthly_Sold!$F$2:$F$7864,$A270,Monthly_Sold!$C$2:$C$7864,E$2),4)</f>
        <v>150.62</v>
      </c>
      <c r="F270" s="2" t="n">
        <f aca="false">ROUND(SUMIFS(Monthly_Sold!$H$2:$H$7864,Monthly_Sold!$F$2:$F$7864,$A270,Monthly_Sold!$C$2:$C$7864,F$2),4)</f>
        <v>494.38</v>
      </c>
      <c r="G270" s="2" t="n">
        <f aca="false">ROUND(SUMIFS(Monthly_Sold!$H$2:$H$7864,Monthly_Sold!$F$2:$F$7864,$A270,Monthly_Sold!$C$2:$C$7864,G$2),4)</f>
        <v>259.26</v>
      </c>
      <c r="H270" s="2" t="n">
        <f aca="false">ROUND(SUMIFS(Monthly_Sold!$H$2:$H$7864,Monthly_Sold!$F$2:$F$7864,$A270,Monthly_Sold!$C$2:$C$7864,H$2),4)</f>
        <v>188.79</v>
      </c>
      <c r="I270" s="2" t="n">
        <f aca="false">ROUND(SUM(B270:H270),4)</f>
        <v>1568.98</v>
      </c>
      <c r="J270" s="6" t="n">
        <f aca="false">RANK(I270,$I$3:$I$304,0)+COUNTIF($I$3:I270,I270)-1</f>
        <v>42</v>
      </c>
      <c r="K270" s="6" t="n">
        <f aca="false">RANK(B270,$B$3:$B$304,0)+COUNTIF($B$3:B270,B270)-1</f>
        <v>16</v>
      </c>
      <c r="L270" s="6" t="n">
        <f aca="false">RANK(C270,$C$3:$C$304,0)+COUNTIF($C$3:C270,C270)-1</f>
        <v>55</v>
      </c>
      <c r="M270" s="6" t="n">
        <f aca="false">RANK(D270,$D$3:$D$304,0)+COUNTIF($D$3:D270,D270)-1</f>
        <v>77</v>
      </c>
      <c r="N270" s="6" t="n">
        <f aca="false">RANK(E270,$E$3:$E$304,0)+COUNTIF($E$3:E270,E270)-1</f>
        <v>48</v>
      </c>
      <c r="O270" s="6" t="n">
        <f aca="false">RANK(F270,$F$3:$F$304,0)+COUNTIF($F$3:F270,F270)-1</f>
        <v>31</v>
      </c>
      <c r="P270" s="6" t="n">
        <f aca="false">RANK(G270,$G$3:$G$304,0)+COUNTIF($G$3:G270,G270)-1</f>
        <v>43</v>
      </c>
      <c r="Q270" s="6" t="n">
        <f aca="false">RANK(H270,$H$3:$H$304,0)+COUNTIF($H$3:H270,H270)-1</f>
        <v>64</v>
      </c>
    </row>
    <row r="271" customFormat="false" ht="15" hidden="false" customHeight="false" outlineLevel="0" collapsed="false">
      <c r="A271" s="0" t="s">
        <v>319</v>
      </c>
      <c r="B271" s="2" t="n">
        <f aca="false">ROUND(SUMIFS(Monthly_Sold!$H$2:$H$7864,Monthly_Sold!$F$2:$F$7864,$A271,Monthly_Sold!$C$2:$C$7864,B$2),4)</f>
        <v>0</v>
      </c>
      <c r="C271" s="2" t="n">
        <f aca="false">ROUND(SUMIFS(Monthly_Sold!$H$2:$H$7864,Monthly_Sold!$F$2:$F$7864,$A271,Monthly_Sold!$C$2:$C$7864,C$2),4)</f>
        <v>0</v>
      </c>
      <c r="D271" s="2" t="n">
        <f aca="false">ROUND(SUMIFS(Monthly_Sold!$H$2:$H$7864,Monthly_Sold!$F$2:$F$7864,$A271,Monthly_Sold!$C$2:$C$7864,D$2),4)</f>
        <v>19.71</v>
      </c>
      <c r="E271" s="2" t="n">
        <f aca="false">ROUND(SUMIFS(Monthly_Sold!$H$2:$H$7864,Monthly_Sold!$F$2:$F$7864,$A271,Monthly_Sold!$C$2:$C$7864,E$2),4)</f>
        <v>22.19</v>
      </c>
      <c r="F271" s="2" t="n">
        <f aca="false">ROUND(SUMIFS(Monthly_Sold!$H$2:$H$7864,Monthly_Sold!$F$2:$F$7864,$A271,Monthly_Sold!$C$2:$C$7864,F$2),4)</f>
        <v>37.92</v>
      </c>
      <c r="G271" s="2" t="n">
        <f aca="false">ROUND(SUMIFS(Monthly_Sold!$H$2:$H$7864,Monthly_Sold!$F$2:$F$7864,$A271,Monthly_Sold!$C$2:$C$7864,G$2),4)</f>
        <v>80.44</v>
      </c>
      <c r="H271" s="2" t="n">
        <f aca="false">ROUND(SUMIFS(Monthly_Sold!$H$2:$H$7864,Monthly_Sold!$F$2:$F$7864,$A271,Monthly_Sold!$C$2:$C$7864,H$2),4)</f>
        <v>0</v>
      </c>
      <c r="I271" s="2" t="n">
        <f aca="false">ROUND(SUM(B271:H271),4)</f>
        <v>160.26</v>
      </c>
      <c r="J271" s="6" t="n">
        <f aca="false">RANK(I271,$I$3:$I$304,0)+COUNTIF($I$3:I271,I271)-1</f>
        <v>102</v>
      </c>
      <c r="K271" s="6" t="n">
        <f aca="false">RANK(B271,$B$3:$B$304,0)+COUNTIF($B$3:B271,B271)-1</f>
        <v>279</v>
      </c>
      <c r="L271" s="6" t="n">
        <f aca="false">RANK(C271,$C$3:$C$304,0)+COUNTIF($C$3:C271,C271)-1</f>
        <v>279</v>
      </c>
      <c r="M271" s="6" t="n">
        <f aca="false">RANK(D271,$D$3:$D$304,0)+COUNTIF($D$3:D271,D271)-1</f>
        <v>73</v>
      </c>
      <c r="N271" s="6" t="n">
        <f aca="false">RANK(E271,$E$3:$E$304,0)+COUNTIF($E$3:E271,E271)-1</f>
        <v>75</v>
      </c>
      <c r="O271" s="6" t="n">
        <f aca="false">RANK(F271,$F$3:$F$304,0)+COUNTIF($F$3:F271,F271)-1</f>
        <v>79</v>
      </c>
      <c r="P271" s="6" t="n">
        <f aca="false">RANK(G271,$G$3:$G$304,0)+COUNTIF($G$3:G271,G271)-1</f>
        <v>81</v>
      </c>
      <c r="Q271" s="6" t="n">
        <f aca="false">RANK(H271,$H$3:$H$304,0)+COUNTIF($H$3:H271,H271)-1</f>
        <v>292</v>
      </c>
    </row>
    <row r="272" customFormat="false" ht="15" hidden="false" customHeight="false" outlineLevel="0" collapsed="false">
      <c r="A272" s="0" t="s">
        <v>588</v>
      </c>
      <c r="B272" s="2" t="n">
        <f aca="false">ROUND(SUMIFS(Monthly_Sold!$H$2:$H$7864,Monthly_Sold!$F$2:$F$7864,$A272,Monthly_Sold!$C$2:$C$7864,B$2),4)</f>
        <v>0</v>
      </c>
      <c r="C272" s="2" t="n">
        <f aca="false">ROUND(SUMIFS(Monthly_Sold!$H$2:$H$7864,Monthly_Sold!$F$2:$F$7864,$A272,Monthly_Sold!$C$2:$C$7864,C$2),4)</f>
        <v>0</v>
      </c>
      <c r="D272" s="2" t="n">
        <f aca="false">ROUND(SUMIFS(Monthly_Sold!$H$2:$H$7864,Monthly_Sold!$F$2:$F$7864,$A272,Monthly_Sold!$C$2:$C$7864,D$2),4)</f>
        <v>0</v>
      </c>
      <c r="E272" s="2" t="n">
        <f aca="false">ROUND(SUMIFS(Monthly_Sold!$H$2:$H$7864,Monthly_Sold!$F$2:$F$7864,$A272,Monthly_Sold!$C$2:$C$7864,E$2),4)</f>
        <v>0</v>
      </c>
      <c r="F272" s="2" t="n">
        <f aca="false">ROUND(SUMIFS(Monthly_Sold!$H$2:$H$7864,Monthly_Sold!$F$2:$F$7864,$A272,Monthly_Sold!$C$2:$C$7864,F$2),4)</f>
        <v>0</v>
      </c>
      <c r="G272" s="2" t="n">
        <f aca="false">ROUND(SUMIFS(Monthly_Sold!$H$2:$H$7864,Monthly_Sold!$F$2:$F$7864,$A272,Monthly_Sold!$C$2:$C$7864,G$2),4)</f>
        <v>0.78</v>
      </c>
      <c r="H272" s="2" t="n">
        <f aca="false">ROUND(SUMIFS(Monthly_Sold!$H$2:$H$7864,Monthly_Sold!$F$2:$F$7864,$A272,Monthly_Sold!$C$2:$C$7864,H$2),4)</f>
        <v>0</v>
      </c>
      <c r="I272" s="2" t="n">
        <f aca="false">ROUND(SUM(B272:H272),4)</f>
        <v>0.78</v>
      </c>
      <c r="J272" s="6" t="n">
        <f aca="false">RANK(I272,$I$3:$I$304,0)+COUNTIF($I$3:I272,I272)-1</f>
        <v>265</v>
      </c>
      <c r="K272" s="6" t="n">
        <f aca="false">RANK(B272,$B$3:$B$304,0)+COUNTIF($B$3:B272,B272)-1</f>
        <v>280</v>
      </c>
      <c r="L272" s="6" t="n">
        <f aca="false">RANK(C272,$C$3:$C$304,0)+COUNTIF($C$3:C272,C272)-1</f>
        <v>280</v>
      </c>
      <c r="M272" s="6" t="n">
        <f aca="false">RANK(D272,$D$3:$D$304,0)+COUNTIF($D$3:D272,D272)-1</f>
        <v>280</v>
      </c>
      <c r="N272" s="6" t="n">
        <f aca="false">RANK(E272,$E$3:$E$304,0)+COUNTIF($E$3:E272,E272)-1</f>
        <v>278</v>
      </c>
      <c r="O272" s="6" t="n">
        <f aca="false">RANK(F272,$F$3:$F$304,0)+COUNTIF($F$3:F272,F272)-1</f>
        <v>281</v>
      </c>
      <c r="P272" s="6" t="n">
        <f aca="false">RANK(G272,$G$3:$G$304,0)+COUNTIF($G$3:G272,G272)-1</f>
        <v>167</v>
      </c>
      <c r="Q272" s="6" t="n">
        <f aca="false">RANK(H272,$H$3:$H$304,0)+COUNTIF($H$3:H272,H272)-1</f>
        <v>293</v>
      </c>
    </row>
    <row r="273" customFormat="false" ht="15" hidden="false" customHeight="false" outlineLevel="0" collapsed="false">
      <c r="A273" s="0" t="s">
        <v>491</v>
      </c>
      <c r="B273" s="2" t="n">
        <f aca="false">ROUND(SUMIFS(Monthly_Sold!$H$2:$H$7864,Monthly_Sold!$F$2:$F$7864,$A273,Monthly_Sold!$C$2:$C$7864,B$2),4)</f>
        <v>0</v>
      </c>
      <c r="C273" s="2" t="n">
        <f aca="false">ROUND(SUMIFS(Monthly_Sold!$H$2:$H$7864,Monthly_Sold!$F$2:$F$7864,$A273,Monthly_Sold!$C$2:$C$7864,C$2),4)</f>
        <v>0</v>
      </c>
      <c r="D273" s="2" t="n">
        <f aca="false">ROUND(SUMIFS(Monthly_Sold!$H$2:$H$7864,Monthly_Sold!$F$2:$F$7864,$A273,Monthly_Sold!$C$2:$C$7864,D$2),4)</f>
        <v>0</v>
      </c>
      <c r="E273" s="2" t="n">
        <f aca="false">ROUND(SUMIFS(Monthly_Sold!$H$2:$H$7864,Monthly_Sold!$F$2:$F$7864,$A273,Monthly_Sold!$C$2:$C$7864,E$2),4)</f>
        <v>0</v>
      </c>
      <c r="F273" s="2" t="n">
        <f aca="false">ROUND(SUMIFS(Monthly_Sold!$H$2:$H$7864,Monthly_Sold!$F$2:$F$7864,$A273,Monthly_Sold!$C$2:$C$7864,F$2),4)</f>
        <v>0</v>
      </c>
      <c r="G273" s="2" t="n">
        <f aca="false">ROUND(SUMIFS(Monthly_Sold!$H$2:$H$7864,Monthly_Sold!$F$2:$F$7864,$A273,Monthly_Sold!$C$2:$C$7864,G$2),4)</f>
        <v>11.66</v>
      </c>
      <c r="H273" s="2" t="n">
        <f aca="false">ROUND(SUMIFS(Monthly_Sold!$H$2:$H$7864,Monthly_Sold!$F$2:$F$7864,$A273,Monthly_Sold!$C$2:$C$7864,H$2),4)</f>
        <v>4.5</v>
      </c>
      <c r="I273" s="2" t="n">
        <f aca="false">ROUND(SUM(B273:H273),4)</f>
        <v>16.16</v>
      </c>
      <c r="J273" s="6" t="n">
        <f aca="false">RANK(I273,$I$3:$I$304,0)+COUNTIF($I$3:I273,I273)-1</f>
        <v>194</v>
      </c>
      <c r="K273" s="6" t="n">
        <f aca="false">RANK(B273,$B$3:$B$304,0)+COUNTIF($B$3:B273,B273)-1</f>
        <v>281</v>
      </c>
      <c r="L273" s="6" t="n">
        <f aca="false">RANK(C273,$C$3:$C$304,0)+COUNTIF($C$3:C273,C273)-1</f>
        <v>281</v>
      </c>
      <c r="M273" s="6" t="n">
        <f aca="false">RANK(D273,$D$3:$D$304,0)+COUNTIF($D$3:D273,D273)-1</f>
        <v>281</v>
      </c>
      <c r="N273" s="6" t="n">
        <f aca="false">RANK(E273,$E$3:$E$304,0)+COUNTIF($E$3:E273,E273)-1</f>
        <v>279</v>
      </c>
      <c r="O273" s="6" t="n">
        <f aca="false">RANK(F273,$F$3:$F$304,0)+COUNTIF($F$3:F273,F273)-1</f>
        <v>282</v>
      </c>
      <c r="P273" s="6" t="n">
        <f aca="false">RANK(G273,$G$3:$G$304,0)+COUNTIF($G$3:G273,G273)-1</f>
        <v>137</v>
      </c>
      <c r="Q273" s="6" t="n">
        <f aca="false">RANK(H273,$H$3:$H$304,0)+COUNTIF($H$3:H273,H273)-1</f>
        <v>152</v>
      </c>
    </row>
    <row r="274" customFormat="false" ht="15" hidden="false" customHeight="false" outlineLevel="0" collapsed="false">
      <c r="A274" s="0" t="s">
        <v>187</v>
      </c>
      <c r="B274" s="2" t="n">
        <f aca="false">ROUND(SUMIFS(Monthly_Sold!$H$2:$H$7864,Monthly_Sold!$F$2:$F$7864,$A274,Monthly_Sold!$C$2:$C$7864,B$2),4)</f>
        <v>170.36</v>
      </c>
      <c r="C274" s="2" t="n">
        <f aca="false">ROUND(SUMIFS(Monthly_Sold!$H$2:$H$7864,Monthly_Sold!$F$2:$F$7864,$A274,Monthly_Sold!$C$2:$C$7864,C$2),4)</f>
        <v>401.89</v>
      </c>
      <c r="D274" s="2" t="n">
        <f aca="false">ROUND(SUMIFS(Monthly_Sold!$H$2:$H$7864,Monthly_Sold!$F$2:$F$7864,$A274,Monthly_Sold!$C$2:$C$7864,D$2),4)</f>
        <v>154.38</v>
      </c>
      <c r="E274" s="2" t="n">
        <f aca="false">ROUND(SUMIFS(Monthly_Sold!$H$2:$H$7864,Monthly_Sold!$F$2:$F$7864,$A274,Monthly_Sold!$C$2:$C$7864,E$2),4)</f>
        <v>0</v>
      </c>
      <c r="F274" s="2" t="n">
        <f aca="false">ROUND(SUMIFS(Monthly_Sold!$H$2:$H$7864,Monthly_Sold!$F$2:$F$7864,$A274,Monthly_Sold!$C$2:$C$7864,F$2),4)</f>
        <v>0</v>
      </c>
      <c r="G274" s="2" t="n">
        <f aca="false">ROUND(SUMIFS(Monthly_Sold!$H$2:$H$7864,Monthly_Sold!$F$2:$F$7864,$A274,Monthly_Sold!$C$2:$C$7864,G$2),4)</f>
        <v>0</v>
      </c>
      <c r="H274" s="2" t="n">
        <f aca="false">ROUND(SUMIFS(Monthly_Sold!$H$2:$H$7864,Monthly_Sold!$F$2:$F$7864,$A274,Monthly_Sold!$C$2:$C$7864,H$2),4)</f>
        <v>0</v>
      </c>
      <c r="I274" s="2" t="n">
        <f aca="false">ROUND(SUM(B274:H274),4)</f>
        <v>726.63</v>
      </c>
      <c r="J274" s="6" t="n">
        <f aca="false">RANK(I274,$I$3:$I$304,0)+COUNTIF($I$3:I274,I274)-1</f>
        <v>64</v>
      </c>
      <c r="K274" s="6" t="n">
        <f aca="false">RANK(B274,$B$3:$B$304,0)+COUNTIF($B$3:B274,B274)-1</f>
        <v>23</v>
      </c>
      <c r="L274" s="6" t="n">
        <f aca="false">RANK(C274,$C$3:$C$304,0)+COUNTIF($C$3:C274,C274)-1</f>
        <v>32</v>
      </c>
      <c r="M274" s="6" t="n">
        <f aca="false">RANK(D274,$D$3:$D$304,0)+COUNTIF($D$3:D274,D274)-1</f>
        <v>52</v>
      </c>
      <c r="N274" s="6" t="n">
        <f aca="false">RANK(E274,$E$3:$E$304,0)+COUNTIF($E$3:E274,E274)-1</f>
        <v>280</v>
      </c>
      <c r="O274" s="6" t="n">
        <f aca="false">RANK(F274,$F$3:$F$304,0)+COUNTIF($F$3:F274,F274)-1</f>
        <v>283</v>
      </c>
      <c r="P274" s="6" t="n">
        <f aca="false">RANK(G274,$G$3:$G$304,0)+COUNTIF($G$3:G274,G274)-1</f>
        <v>291</v>
      </c>
      <c r="Q274" s="6" t="n">
        <f aca="false">RANK(H274,$H$3:$H$304,0)+COUNTIF($H$3:H274,H274)-1</f>
        <v>294</v>
      </c>
    </row>
    <row r="275" customFormat="false" ht="15" hidden="false" customHeight="false" outlineLevel="0" collapsed="false">
      <c r="A275" s="0" t="s">
        <v>580</v>
      </c>
      <c r="B275" s="2" t="n">
        <f aca="false">ROUND(SUMIFS(Monthly_Sold!$H$2:$H$7864,Monthly_Sold!$F$2:$F$7864,$A275,Monthly_Sold!$C$2:$C$7864,B$2),4)</f>
        <v>0</v>
      </c>
      <c r="C275" s="2" t="n">
        <f aca="false">ROUND(SUMIFS(Monthly_Sold!$H$2:$H$7864,Monthly_Sold!$F$2:$F$7864,$A275,Monthly_Sold!$C$2:$C$7864,C$2),4)</f>
        <v>0</v>
      </c>
      <c r="D275" s="2" t="n">
        <f aca="false">ROUND(SUMIFS(Monthly_Sold!$H$2:$H$7864,Monthly_Sold!$F$2:$F$7864,$A275,Monthly_Sold!$C$2:$C$7864,D$2),4)</f>
        <v>0</v>
      </c>
      <c r="E275" s="2" t="n">
        <f aca="false">ROUND(SUMIFS(Monthly_Sold!$H$2:$H$7864,Monthly_Sold!$F$2:$F$7864,$A275,Monthly_Sold!$C$2:$C$7864,E$2),4)</f>
        <v>0</v>
      </c>
      <c r="F275" s="2" t="n">
        <f aca="false">ROUND(SUMIFS(Monthly_Sold!$H$2:$H$7864,Monthly_Sold!$F$2:$F$7864,$A275,Monthly_Sold!$C$2:$C$7864,F$2),4)</f>
        <v>0</v>
      </c>
      <c r="G275" s="2" t="n">
        <f aca="false">ROUND(SUMIFS(Monthly_Sold!$H$2:$H$7864,Monthly_Sold!$F$2:$F$7864,$A275,Monthly_Sold!$C$2:$C$7864,G$2),4)</f>
        <v>0</v>
      </c>
      <c r="H275" s="2" t="n">
        <f aca="false">ROUND(SUMIFS(Monthly_Sold!$H$2:$H$7864,Monthly_Sold!$F$2:$F$7864,$A275,Monthly_Sold!$C$2:$C$7864,H$2),4)</f>
        <v>1.07</v>
      </c>
      <c r="I275" s="2" t="n">
        <f aca="false">ROUND(SUM(B275:H275),4)</f>
        <v>1.07</v>
      </c>
      <c r="J275" s="6" t="n">
        <f aca="false">RANK(I275,$I$3:$I$304,0)+COUNTIF($I$3:I275,I275)-1</f>
        <v>259</v>
      </c>
      <c r="K275" s="6" t="n">
        <f aca="false">RANK(B275,$B$3:$B$304,0)+COUNTIF($B$3:B275,B275)-1</f>
        <v>282</v>
      </c>
      <c r="L275" s="6" t="n">
        <f aca="false">RANK(C275,$C$3:$C$304,0)+COUNTIF($C$3:C275,C275)-1</f>
        <v>282</v>
      </c>
      <c r="M275" s="6" t="n">
        <f aca="false">RANK(D275,$D$3:$D$304,0)+COUNTIF($D$3:D275,D275)-1</f>
        <v>282</v>
      </c>
      <c r="N275" s="6" t="n">
        <f aca="false">RANK(E275,$E$3:$E$304,0)+COUNTIF($E$3:E275,E275)-1</f>
        <v>281</v>
      </c>
      <c r="O275" s="6" t="n">
        <f aca="false">RANK(F275,$F$3:$F$304,0)+COUNTIF($F$3:F275,F275)-1</f>
        <v>284</v>
      </c>
      <c r="P275" s="6" t="n">
        <f aca="false">RANK(G275,$G$3:$G$304,0)+COUNTIF($G$3:G275,G275)-1</f>
        <v>292</v>
      </c>
      <c r="Q275" s="6" t="n">
        <f aca="false">RANK(H275,$H$3:$H$304,0)+COUNTIF($H$3:H275,H275)-1</f>
        <v>169</v>
      </c>
    </row>
    <row r="276" customFormat="false" ht="15" hidden="false" customHeight="false" outlineLevel="0" collapsed="false">
      <c r="A276" s="0" t="s">
        <v>599</v>
      </c>
      <c r="B276" s="2" t="n">
        <f aca="false">ROUND(SUMIFS(Monthly_Sold!$H$2:$H$7864,Monthly_Sold!$F$2:$F$7864,$A276,Monthly_Sold!$C$2:$C$7864,B$2),4)</f>
        <v>0</v>
      </c>
      <c r="C276" s="2" t="n">
        <f aca="false">ROUND(SUMIFS(Monthly_Sold!$H$2:$H$7864,Monthly_Sold!$F$2:$F$7864,$A276,Monthly_Sold!$C$2:$C$7864,C$2),4)</f>
        <v>0</v>
      </c>
      <c r="D276" s="2" t="n">
        <f aca="false">ROUND(SUMIFS(Monthly_Sold!$H$2:$H$7864,Monthly_Sold!$F$2:$F$7864,$A276,Monthly_Sold!$C$2:$C$7864,D$2),4)</f>
        <v>0</v>
      </c>
      <c r="E276" s="2" t="n">
        <f aca="false">ROUND(SUMIFS(Monthly_Sold!$H$2:$H$7864,Monthly_Sold!$F$2:$F$7864,$A276,Monthly_Sold!$C$2:$C$7864,E$2),4)</f>
        <v>0</v>
      </c>
      <c r="F276" s="2" t="n">
        <f aca="false">ROUND(SUMIFS(Monthly_Sold!$H$2:$H$7864,Monthly_Sold!$F$2:$F$7864,$A276,Monthly_Sold!$C$2:$C$7864,F$2),4)</f>
        <v>0</v>
      </c>
      <c r="G276" s="2" t="n">
        <f aca="false">ROUND(SUMIFS(Monthly_Sold!$H$2:$H$7864,Monthly_Sold!$F$2:$F$7864,$A276,Monthly_Sold!$C$2:$C$7864,G$2),4)</f>
        <v>0</v>
      </c>
      <c r="H276" s="2" t="n">
        <f aca="false">ROUND(SUMIFS(Monthly_Sold!$H$2:$H$7864,Monthly_Sold!$F$2:$F$7864,$A276,Monthly_Sold!$C$2:$C$7864,H$2),4)</f>
        <v>0.32</v>
      </c>
      <c r="I276" s="2" t="n">
        <f aca="false">ROUND(SUM(B276:H276),4)</f>
        <v>0.32</v>
      </c>
      <c r="J276" s="6" t="n">
        <f aca="false">RANK(I276,$I$3:$I$304,0)+COUNTIF($I$3:I276,I276)-1</f>
        <v>275</v>
      </c>
      <c r="K276" s="6" t="n">
        <f aca="false">RANK(B276,$B$3:$B$304,0)+COUNTIF($B$3:B276,B276)-1</f>
        <v>283</v>
      </c>
      <c r="L276" s="6" t="n">
        <f aca="false">RANK(C276,$C$3:$C$304,0)+COUNTIF($C$3:C276,C276)-1</f>
        <v>283</v>
      </c>
      <c r="M276" s="6" t="n">
        <f aca="false">RANK(D276,$D$3:$D$304,0)+COUNTIF($D$3:D276,D276)-1</f>
        <v>283</v>
      </c>
      <c r="N276" s="6" t="n">
        <f aca="false">RANK(E276,$E$3:$E$304,0)+COUNTIF($E$3:E276,E276)-1</f>
        <v>282</v>
      </c>
      <c r="O276" s="6" t="n">
        <f aca="false">RANK(F276,$F$3:$F$304,0)+COUNTIF($F$3:F276,F276)-1</f>
        <v>285</v>
      </c>
      <c r="P276" s="6" t="n">
        <f aca="false">RANK(G276,$G$3:$G$304,0)+COUNTIF($G$3:G276,G276)-1</f>
        <v>293</v>
      </c>
      <c r="Q276" s="6" t="n">
        <f aca="false">RANK(H276,$H$3:$H$304,0)+COUNTIF($H$3:H276,H276)-1</f>
        <v>175</v>
      </c>
    </row>
    <row r="277" customFormat="false" ht="15" hidden="false" customHeight="false" outlineLevel="0" collapsed="false">
      <c r="A277" s="0" t="s">
        <v>40</v>
      </c>
      <c r="B277" s="2" t="n">
        <f aca="false">ROUND(SUMIFS(Monthly_Sold!$H$2:$H$7864,Monthly_Sold!$F$2:$F$7864,$A277,Monthly_Sold!$C$2:$C$7864,B$2),4)</f>
        <v>16.68</v>
      </c>
      <c r="C277" s="2" t="n">
        <f aca="false">ROUND(SUMIFS(Monthly_Sold!$H$2:$H$7864,Monthly_Sold!$F$2:$F$7864,$A277,Monthly_Sold!$C$2:$C$7864,C$2),4)</f>
        <v>102.9</v>
      </c>
      <c r="D277" s="2" t="n">
        <f aca="false">ROUND(SUMIFS(Monthly_Sold!$H$2:$H$7864,Monthly_Sold!$F$2:$F$7864,$A277,Monthly_Sold!$C$2:$C$7864,D$2),4)</f>
        <v>230.09</v>
      </c>
      <c r="E277" s="2" t="n">
        <f aca="false">ROUND(SUMIFS(Monthly_Sold!$H$2:$H$7864,Monthly_Sold!$F$2:$F$7864,$A277,Monthly_Sold!$C$2:$C$7864,E$2),4)</f>
        <v>636.87</v>
      </c>
      <c r="F277" s="2" t="n">
        <f aca="false">ROUND(SUMIFS(Monthly_Sold!$H$2:$H$7864,Monthly_Sold!$F$2:$F$7864,$A277,Monthly_Sold!$C$2:$C$7864,F$2),4)</f>
        <v>763.89</v>
      </c>
      <c r="G277" s="2" t="n">
        <f aca="false">ROUND(SUMIFS(Monthly_Sold!$H$2:$H$7864,Monthly_Sold!$F$2:$F$7864,$A277,Monthly_Sold!$C$2:$C$7864,G$2),4)</f>
        <v>483.24</v>
      </c>
      <c r="H277" s="2" t="n">
        <f aca="false">ROUND(SUMIFS(Monthly_Sold!$H$2:$H$7864,Monthly_Sold!$F$2:$F$7864,$A277,Monthly_Sold!$C$2:$C$7864,H$2),4)</f>
        <v>2975.78</v>
      </c>
      <c r="I277" s="2" t="n">
        <f aca="false">ROUND(SUM(B277:H277),4)</f>
        <v>5209.45</v>
      </c>
      <c r="J277" s="6" t="n">
        <f aca="false">RANK(I277,$I$3:$I$304,0)+COUNTIF($I$3:I277,I277)-1</f>
        <v>26</v>
      </c>
      <c r="K277" s="6" t="n">
        <f aca="false">RANK(B277,$B$3:$B$304,0)+COUNTIF($B$3:B277,B277)-1</f>
        <v>52</v>
      </c>
      <c r="L277" s="6" t="n">
        <f aca="false">RANK(C277,$C$3:$C$304,0)+COUNTIF($C$3:C277,C277)-1</f>
        <v>62</v>
      </c>
      <c r="M277" s="6" t="n">
        <f aca="false">RANK(D277,$D$3:$D$304,0)+COUNTIF($D$3:D277,D277)-1</f>
        <v>44</v>
      </c>
      <c r="N277" s="6" t="n">
        <f aca="false">RANK(E277,$E$3:$E$304,0)+COUNTIF($E$3:E277,E277)-1</f>
        <v>25</v>
      </c>
      <c r="O277" s="6" t="n">
        <f aca="false">RANK(F277,$F$3:$F$304,0)+COUNTIF($F$3:F277,F277)-1</f>
        <v>25</v>
      </c>
      <c r="P277" s="6" t="n">
        <f aca="false">RANK(G277,$G$3:$G$304,0)+COUNTIF($G$3:G277,G277)-1</f>
        <v>32</v>
      </c>
      <c r="Q277" s="6" t="n">
        <f aca="false">RANK(H277,$H$3:$H$304,0)+COUNTIF($H$3:H277,H277)-1</f>
        <v>4</v>
      </c>
    </row>
    <row r="278" customFormat="false" ht="15" hidden="false" customHeight="false" outlineLevel="0" collapsed="false">
      <c r="A278" s="0" t="s">
        <v>522</v>
      </c>
      <c r="B278" s="2" t="n">
        <f aca="false">ROUND(SUMIFS(Monthly_Sold!$H$2:$H$7864,Monthly_Sold!$F$2:$F$7864,$A278,Monthly_Sold!$C$2:$C$7864,B$2),4)</f>
        <v>8.34</v>
      </c>
      <c r="C278" s="2" t="n">
        <f aca="false">ROUND(SUMIFS(Monthly_Sold!$H$2:$H$7864,Monthly_Sold!$F$2:$F$7864,$A278,Monthly_Sold!$C$2:$C$7864,C$2),4)</f>
        <v>0</v>
      </c>
      <c r="D278" s="2" t="n">
        <f aca="false">ROUND(SUMIFS(Monthly_Sold!$H$2:$H$7864,Monthly_Sold!$F$2:$F$7864,$A278,Monthly_Sold!$C$2:$C$7864,D$2),4)</f>
        <v>0</v>
      </c>
      <c r="E278" s="2" t="n">
        <f aca="false">ROUND(SUMIFS(Monthly_Sold!$H$2:$H$7864,Monthly_Sold!$F$2:$F$7864,$A278,Monthly_Sold!$C$2:$C$7864,E$2),4)</f>
        <v>0</v>
      </c>
      <c r="F278" s="2" t="n">
        <f aca="false">ROUND(SUMIFS(Monthly_Sold!$H$2:$H$7864,Monthly_Sold!$F$2:$F$7864,$A278,Monthly_Sold!$C$2:$C$7864,F$2),4)</f>
        <v>0</v>
      </c>
      <c r="G278" s="2" t="n">
        <f aca="false">ROUND(SUMIFS(Monthly_Sold!$H$2:$H$7864,Monthly_Sold!$F$2:$F$7864,$A278,Monthly_Sold!$C$2:$C$7864,G$2),4)</f>
        <v>0</v>
      </c>
      <c r="H278" s="2" t="n">
        <f aca="false">ROUND(SUMIFS(Monthly_Sold!$H$2:$H$7864,Monthly_Sold!$F$2:$F$7864,$A278,Monthly_Sold!$C$2:$C$7864,H$2),4)</f>
        <v>0</v>
      </c>
      <c r="I278" s="2" t="n">
        <f aca="false">ROUND(SUM(B278:H278),4)</f>
        <v>8.34</v>
      </c>
      <c r="J278" s="6" t="n">
        <f aca="false">RANK(I278,$I$3:$I$304,0)+COUNTIF($I$3:I278,I278)-1</f>
        <v>215</v>
      </c>
      <c r="K278" s="6" t="n">
        <f aca="false">RANK(B278,$B$3:$B$304,0)+COUNTIF($B$3:B278,B278)-1</f>
        <v>55</v>
      </c>
      <c r="L278" s="6" t="n">
        <f aca="false">RANK(C278,$C$3:$C$304,0)+COUNTIF($C$3:C278,C278)-1</f>
        <v>284</v>
      </c>
      <c r="M278" s="6" t="n">
        <f aca="false">RANK(D278,$D$3:$D$304,0)+COUNTIF($D$3:D278,D278)-1</f>
        <v>284</v>
      </c>
      <c r="N278" s="6" t="n">
        <f aca="false">RANK(E278,$E$3:$E$304,0)+COUNTIF($E$3:E278,E278)-1</f>
        <v>283</v>
      </c>
      <c r="O278" s="6" t="n">
        <f aca="false">RANK(F278,$F$3:$F$304,0)+COUNTIF($F$3:F278,F278)-1</f>
        <v>286</v>
      </c>
      <c r="P278" s="6" t="n">
        <f aca="false">RANK(G278,$G$3:$G$304,0)+COUNTIF($G$3:G278,G278)-1</f>
        <v>294</v>
      </c>
      <c r="Q278" s="6" t="n">
        <f aca="false">RANK(H278,$H$3:$H$304,0)+COUNTIF($H$3:H278,H278)-1</f>
        <v>295</v>
      </c>
    </row>
    <row r="279" customFormat="false" ht="15" hidden="false" customHeight="false" outlineLevel="0" collapsed="false">
      <c r="A279" s="0" t="s">
        <v>194</v>
      </c>
      <c r="B279" s="2" t="n">
        <f aca="false">ROUND(SUMIFS(Monthly_Sold!$H$2:$H$7864,Monthly_Sold!$F$2:$F$7864,$A279,Monthly_Sold!$C$2:$C$7864,B$2),4)</f>
        <v>28.34</v>
      </c>
      <c r="C279" s="2" t="n">
        <f aca="false">ROUND(SUMIFS(Monthly_Sold!$H$2:$H$7864,Monthly_Sold!$F$2:$F$7864,$A279,Monthly_Sold!$C$2:$C$7864,C$2),4)</f>
        <v>304.16</v>
      </c>
      <c r="D279" s="2" t="n">
        <f aca="false">ROUND(SUMIFS(Monthly_Sold!$H$2:$H$7864,Monthly_Sold!$F$2:$F$7864,$A279,Monthly_Sold!$C$2:$C$7864,D$2),4)</f>
        <v>336.86</v>
      </c>
      <c r="E279" s="2" t="n">
        <f aca="false">ROUND(SUMIFS(Monthly_Sold!$H$2:$H$7864,Monthly_Sold!$F$2:$F$7864,$A279,Monthly_Sold!$C$2:$C$7864,E$2),4)</f>
        <v>25.7</v>
      </c>
      <c r="F279" s="2" t="n">
        <f aca="false">ROUND(SUMIFS(Monthly_Sold!$H$2:$H$7864,Monthly_Sold!$F$2:$F$7864,$A279,Monthly_Sold!$C$2:$C$7864,F$2),4)</f>
        <v>0.13</v>
      </c>
      <c r="G279" s="2" t="n">
        <f aca="false">ROUND(SUMIFS(Monthly_Sold!$H$2:$H$7864,Monthly_Sold!$F$2:$F$7864,$A279,Monthly_Sold!$C$2:$C$7864,G$2),4)</f>
        <v>0</v>
      </c>
      <c r="H279" s="2" t="n">
        <f aca="false">ROUND(SUMIFS(Monthly_Sold!$H$2:$H$7864,Monthly_Sold!$F$2:$F$7864,$A279,Monthly_Sold!$C$2:$C$7864,H$2),4)</f>
        <v>0</v>
      </c>
      <c r="I279" s="2" t="n">
        <f aca="false">ROUND(SUM(B279:H279),4)</f>
        <v>695.19</v>
      </c>
      <c r="J279" s="6" t="n">
        <f aca="false">RANK(I279,$I$3:$I$304,0)+COUNTIF($I$3:I279,I279)-1</f>
        <v>68</v>
      </c>
      <c r="K279" s="6" t="n">
        <f aca="false">RANK(B279,$B$3:$B$304,0)+COUNTIF($B$3:B279,B279)-1</f>
        <v>46</v>
      </c>
      <c r="L279" s="6" t="n">
        <f aca="false">RANK(C279,$C$3:$C$304,0)+COUNTIF($C$3:C279,C279)-1</f>
        <v>45</v>
      </c>
      <c r="M279" s="6" t="n">
        <f aca="false">RANK(D279,$D$3:$D$304,0)+COUNTIF($D$3:D279,D279)-1</f>
        <v>35</v>
      </c>
      <c r="N279" s="6" t="n">
        <f aca="false">RANK(E279,$E$3:$E$304,0)+COUNTIF($E$3:E279,E279)-1</f>
        <v>73</v>
      </c>
      <c r="O279" s="6" t="n">
        <f aca="false">RANK(F279,$F$3:$F$304,0)+COUNTIF($F$3:F279,F279)-1</f>
        <v>109</v>
      </c>
      <c r="P279" s="6" t="n">
        <f aca="false">RANK(G279,$G$3:$G$304,0)+COUNTIF($G$3:G279,G279)-1</f>
        <v>295</v>
      </c>
      <c r="Q279" s="6" t="n">
        <f aca="false">RANK(H279,$H$3:$H$304,0)+COUNTIF($H$3:H279,H279)-1</f>
        <v>296</v>
      </c>
    </row>
    <row r="280" customFormat="false" ht="15" hidden="false" customHeight="false" outlineLevel="0" collapsed="false">
      <c r="A280" s="0" t="s">
        <v>63</v>
      </c>
      <c r="B280" s="2" t="n">
        <f aca="false">ROUND(SUMIFS(Monthly_Sold!$H$2:$H$7864,Monthly_Sold!$F$2:$F$7864,$A280,Monthly_Sold!$C$2:$C$7864,B$2),4)</f>
        <v>361.46</v>
      </c>
      <c r="C280" s="2" t="n">
        <f aca="false">ROUND(SUMIFS(Monthly_Sold!$H$2:$H$7864,Monthly_Sold!$F$2:$F$7864,$A280,Monthly_Sold!$C$2:$C$7864,C$2),4)</f>
        <v>4676.22</v>
      </c>
      <c r="D280" s="2" t="n">
        <f aca="false">ROUND(SUMIFS(Monthly_Sold!$H$2:$H$7864,Monthly_Sold!$F$2:$F$7864,$A280,Monthly_Sold!$C$2:$C$7864,D$2),4)</f>
        <v>2971.71</v>
      </c>
      <c r="E280" s="2" t="n">
        <f aca="false">ROUND(SUMIFS(Monthly_Sold!$H$2:$H$7864,Monthly_Sold!$F$2:$F$7864,$A280,Monthly_Sold!$C$2:$C$7864,E$2),4)</f>
        <v>966.54</v>
      </c>
      <c r="F280" s="2" t="n">
        <f aca="false">ROUND(SUMIFS(Monthly_Sold!$H$2:$H$7864,Monthly_Sold!$F$2:$F$7864,$A280,Monthly_Sold!$C$2:$C$7864,F$2),4)</f>
        <v>524.7</v>
      </c>
      <c r="G280" s="2" t="n">
        <f aca="false">ROUND(SUMIFS(Monthly_Sold!$H$2:$H$7864,Monthly_Sold!$F$2:$F$7864,$A280,Monthly_Sold!$C$2:$C$7864,G$2),4)</f>
        <v>0</v>
      </c>
      <c r="H280" s="2" t="n">
        <f aca="false">ROUND(SUMIFS(Monthly_Sold!$H$2:$H$7864,Monthly_Sold!$F$2:$F$7864,$A280,Monthly_Sold!$C$2:$C$7864,H$2),4)</f>
        <v>0</v>
      </c>
      <c r="I280" s="2" t="n">
        <f aca="false">ROUND(SUM(B280:H280),4)</f>
        <v>9500.63</v>
      </c>
      <c r="J280" s="6" t="n">
        <f aca="false">RANK(I280,$I$3:$I$304,0)+COUNTIF($I$3:I280,I280)-1</f>
        <v>13</v>
      </c>
      <c r="K280" s="6" t="n">
        <f aca="false">RANK(B280,$B$3:$B$304,0)+COUNTIF($B$3:B280,B280)-1</f>
        <v>12</v>
      </c>
      <c r="L280" s="6" t="n">
        <f aca="false">RANK(C280,$C$3:$C$304,0)+COUNTIF($C$3:C280,C280)-1</f>
        <v>3</v>
      </c>
      <c r="M280" s="6" t="n">
        <f aca="false">RANK(D280,$D$3:$D$304,0)+COUNTIF($D$3:D280,D280)-1</f>
        <v>5</v>
      </c>
      <c r="N280" s="6" t="n">
        <f aca="false">RANK(E280,$E$3:$E$304,0)+COUNTIF($E$3:E280,E280)-1</f>
        <v>19</v>
      </c>
      <c r="O280" s="6" t="n">
        <f aca="false">RANK(F280,$F$3:$F$304,0)+COUNTIF($F$3:F280,F280)-1</f>
        <v>30</v>
      </c>
      <c r="P280" s="6" t="n">
        <f aca="false">RANK(G280,$G$3:$G$304,0)+COUNTIF($G$3:G280,G280)-1</f>
        <v>296</v>
      </c>
      <c r="Q280" s="6" t="n">
        <f aca="false">RANK(H280,$H$3:$H$304,0)+COUNTIF($H$3:H280,H280)-1</f>
        <v>297</v>
      </c>
    </row>
    <row r="281" customFormat="false" ht="15" hidden="false" customHeight="false" outlineLevel="0" collapsed="false">
      <c r="A281" s="0" t="s">
        <v>525</v>
      </c>
      <c r="B281" s="2" t="n">
        <f aca="false">ROUND(SUMIFS(Monthly_Sold!$H$2:$H$7864,Monthly_Sold!$F$2:$F$7864,$A281,Monthly_Sold!$C$2:$C$7864,B$2),4)</f>
        <v>0</v>
      </c>
      <c r="C281" s="2" t="n">
        <f aca="false">ROUND(SUMIFS(Monthly_Sold!$H$2:$H$7864,Monthly_Sold!$F$2:$F$7864,$A281,Monthly_Sold!$C$2:$C$7864,C$2),4)</f>
        <v>0</v>
      </c>
      <c r="D281" s="2" t="n">
        <f aca="false">ROUND(SUMIFS(Monthly_Sold!$H$2:$H$7864,Monthly_Sold!$F$2:$F$7864,$A281,Monthly_Sold!$C$2:$C$7864,D$2),4)</f>
        <v>0</v>
      </c>
      <c r="E281" s="2" t="n">
        <f aca="false">ROUND(SUMIFS(Monthly_Sold!$H$2:$H$7864,Monthly_Sold!$F$2:$F$7864,$A281,Monthly_Sold!$C$2:$C$7864,E$2),4)</f>
        <v>0</v>
      </c>
      <c r="F281" s="2" t="n">
        <f aca="false">ROUND(SUMIFS(Monthly_Sold!$H$2:$H$7864,Monthly_Sold!$F$2:$F$7864,$A281,Monthly_Sold!$C$2:$C$7864,F$2),4)</f>
        <v>0</v>
      </c>
      <c r="G281" s="2" t="n">
        <f aca="false">ROUND(SUMIFS(Monthly_Sold!$H$2:$H$7864,Monthly_Sold!$F$2:$F$7864,$A281,Monthly_Sold!$C$2:$C$7864,G$2),4)</f>
        <v>0</v>
      </c>
      <c r="H281" s="2" t="n">
        <f aca="false">ROUND(SUMIFS(Monthly_Sold!$H$2:$H$7864,Monthly_Sold!$F$2:$F$7864,$A281,Monthly_Sold!$C$2:$C$7864,H$2),4)</f>
        <v>3.46</v>
      </c>
      <c r="I281" s="2" t="n">
        <f aca="false">ROUND(SUM(B281:H281),4)</f>
        <v>3.46</v>
      </c>
      <c r="J281" s="6" t="n">
        <f aca="false">RANK(I281,$I$3:$I$304,0)+COUNTIF($I$3:I281,I281)-1</f>
        <v>239</v>
      </c>
      <c r="K281" s="6" t="n">
        <f aca="false">RANK(B281,$B$3:$B$304,0)+COUNTIF($B$3:B281,B281)-1</f>
        <v>284</v>
      </c>
      <c r="L281" s="6" t="n">
        <f aca="false">RANK(C281,$C$3:$C$304,0)+COUNTIF($C$3:C281,C281)-1</f>
        <v>285</v>
      </c>
      <c r="M281" s="6" t="n">
        <f aca="false">RANK(D281,$D$3:$D$304,0)+COUNTIF($D$3:D281,D281)-1</f>
        <v>285</v>
      </c>
      <c r="N281" s="6" t="n">
        <f aca="false">RANK(E281,$E$3:$E$304,0)+COUNTIF($E$3:E281,E281)-1</f>
        <v>284</v>
      </c>
      <c r="O281" s="6" t="n">
        <f aca="false">RANK(F281,$F$3:$F$304,0)+COUNTIF($F$3:F281,F281)-1</f>
        <v>287</v>
      </c>
      <c r="P281" s="6" t="n">
        <f aca="false">RANK(G281,$G$3:$G$304,0)+COUNTIF($G$3:G281,G281)-1</f>
        <v>297</v>
      </c>
      <c r="Q281" s="6" t="n">
        <f aca="false">RANK(H281,$H$3:$H$304,0)+COUNTIF($H$3:H281,H281)-1</f>
        <v>157</v>
      </c>
    </row>
    <row r="282" customFormat="false" ht="15" hidden="false" customHeight="false" outlineLevel="0" collapsed="false">
      <c r="A282" s="0" t="s">
        <v>35</v>
      </c>
      <c r="B282" s="2" t="n">
        <f aca="false">ROUND(SUMIFS(Monthly_Sold!$H$2:$H$7864,Monthly_Sold!$F$2:$F$7864,$A282,Monthly_Sold!$C$2:$C$7864,B$2),4)</f>
        <v>25.58</v>
      </c>
      <c r="C282" s="2" t="n">
        <f aca="false">ROUND(SUMIFS(Monthly_Sold!$H$2:$H$7864,Monthly_Sold!$F$2:$F$7864,$A282,Monthly_Sold!$C$2:$C$7864,C$2),4)</f>
        <v>324.76</v>
      </c>
      <c r="D282" s="2" t="n">
        <f aca="false">ROUND(SUMIFS(Monthly_Sold!$H$2:$H$7864,Monthly_Sold!$F$2:$F$7864,$A282,Monthly_Sold!$C$2:$C$7864,D$2),4)</f>
        <v>2318.36</v>
      </c>
      <c r="E282" s="2" t="n">
        <f aca="false">ROUND(SUMIFS(Monthly_Sold!$H$2:$H$7864,Monthly_Sold!$F$2:$F$7864,$A282,Monthly_Sold!$C$2:$C$7864,E$2),4)</f>
        <v>1770.41</v>
      </c>
      <c r="F282" s="2" t="n">
        <f aca="false">ROUND(SUMIFS(Monthly_Sold!$H$2:$H$7864,Monthly_Sold!$F$2:$F$7864,$A282,Monthly_Sold!$C$2:$C$7864,F$2),4)</f>
        <v>901.01</v>
      </c>
      <c r="G282" s="2" t="n">
        <f aca="false">ROUND(SUMIFS(Monthly_Sold!$H$2:$H$7864,Monthly_Sold!$F$2:$F$7864,$A282,Monthly_Sold!$C$2:$C$7864,G$2),4)</f>
        <v>436.71</v>
      </c>
      <c r="H282" s="2" t="n">
        <f aca="false">ROUND(SUMIFS(Monthly_Sold!$H$2:$H$7864,Monthly_Sold!$F$2:$F$7864,$A282,Monthly_Sold!$C$2:$C$7864,H$2),4)</f>
        <v>1718.92</v>
      </c>
      <c r="I282" s="2" t="n">
        <f aca="false">ROUND(SUM(B282:H282),4)</f>
        <v>7495.75</v>
      </c>
      <c r="J282" s="6" t="n">
        <f aca="false">RANK(I282,$I$3:$I$304,0)+COUNTIF($I$3:I282,I282)-1</f>
        <v>18</v>
      </c>
      <c r="K282" s="6" t="n">
        <f aca="false">RANK(B282,$B$3:$B$304,0)+COUNTIF($B$3:B282,B282)-1</f>
        <v>48</v>
      </c>
      <c r="L282" s="6" t="n">
        <f aca="false">RANK(C282,$C$3:$C$304,0)+COUNTIF($C$3:C282,C282)-1</f>
        <v>41</v>
      </c>
      <c r="M282" s="6" t="n">
        <f aca="false">RANK(D282,$D$3:$D$304,0)+COUNTIF($D$3:D282,D282)-1</f>
        <v>11</v>
      </c>
      <c r="N282" s="6" t="n">
        <f aca="false">RANK(E282,$E$3:$E$304,0)+COUNTIF($E$3:E282,E282)-1</f>
        <v>7</v>
      </c>
      <c r="O282" s="6" t="n">
        <f aca="false">RANK(F282,$F$3:$F$304,0)+COUNTIF($F$3:F282,F282)-1</f>
        <v>22</v>
      </c>
      <c r="P282" s="6" t="n">
        <f aca="false">RANK(G282,$G$3:$G$304,0)+COUNTIF($G$3:G282,G282)-1</f>
        <v>34</v>
      </c>
      <c r="Q282" s="6" t="n">
        <f aca="false">RANK(H282,$H$3:$H$304,0)+COUNTIF($H$3:H282,H282)-1</f>
        <v>9</v>
      </c>
    </row>
    <row r="283" customFormat="false" ht="15" hidden="false" customHeight="false" outlineLevel="0" collapsed="false">
      <c r="A283" s="0" t="s">
        <v>589</v>
      </c>
      <c r="B283" s="2" t="n">
        <f aca="false">ROUND(SUMIFS(Monthly_Sold!$H$2:$H$7864,Monthly_Sold!$F$2:$F$7864,$A283,Monthly_Sold!$C$2:$C$7864,B$2),4)</f>
        <v>0</v>
      </c>
      <c r="C283" s="2" t="n">
        <f aca="false">ROUND(SUMIFS(Monthly_Sold!$H$2:$H$7864,Monthly_Sold!$F$2:$F$7864,$A283,Monthly_Sold!$C$2:$C$7864,C$2),4)</f>
        <v>0</v>
      </c>
      <c r="D283" s="2" t="n">
        <f aca="false">ROUND(SUMIFS(Monthly_Sold!$H$2:$H$7864,Monthly_Sold!$F$2:$F$7864,$A283,Monthly_Sold!$C$2:$C$7864,D$2),4)</f>
        <v>0</v>
      </c>
      <c r="E283" s="2" t="n">
        <f aca="false">ROUND(SUMIFS(Monthly_Sold!$H$2:$H$7864,Monthly_Sold!$F$2:$F$7864,$A283,Monthly_Sold!$C$2:$C$7864,E$2),4)</f>
        <v>0</v>
      </c>
      <c r="F283" s="2" t="n">
        <f aca="false">ROUND(SUMIFS(Monthly_Sold!$H$2:$H$7864,Monthly_Sold!$F$2:$F$7864,$A283,Monthly_Sold!$C$2:$C$7864,F$2),4)</f>
        <v>0</v>
      </c>
      <c r="G283" s="2" t="n">
        <f aca="false">ROUND(SUMIFS(Monthly_Sold!$H$2:$H$7864,Monthly_Sold!$F$2:$F$7864,$A283,Monthly_Sold!$C$2:$C$7864,G$2),4)</f>
        <v>0</v>
      </c>
      <c r="H283" s="2" t="n">
        <f aca="false">ROUND(SUMIFS(Monthly_Sold!$H$2:$H$7864,Monthly_Sold!$F$2:$F$7864,$A283,Monthly_Sold!$C$2:$C$7864,H$2),4)</f>
        <v>0.73</v>
      </c>
      <c r="I283" s="2" t="n">
        <f aca="false">ROUND(SUM(B283:H283),4)</f>
        <v>0.73</v>
      </c>
      <c r="J283" s="6" t="n">
        <f aca="false">RANK(I283,$I$3:$I$304,0)+COUNTIF($I$3:I283,I283)-1</f>
        <v>266</v>
      </c>
      <c r="K283" s="6" t="n">
        <f aca="false">RANK(B283,$B$3:$B$304,0)+COUNTIF($B$3:B283,B283)-1</f>
        <v>285</v>
      </c>
      <c r="L283" s="6" t="n">
        <f aca="false">RANK(C283,$C$3:$C$304,0)+COUNTIF($C$3:C283,C283)-1</f>
        <v>286</v>
      </c>
      <c r="M283" s="6" t="n">
        <f aca="false">RANK(D283,$D$3:$D$304,0)+COUNTIF($D$3:D283,D283)-1</f>
        <v>286</v>
      </c>
      <c r="N283" s="6" t="n">
        <f aca="false">RANK(E283,$E$3:$E$304,0)+COUNTIF($E$3:E283,E283)-1</f>
        <v>285</v>
      </c>
      <c r="O283" s="6" t="n">
        <f aca="false">RANK(F283,$F$3:$F$304,0)+COUNTIF($F$3:F283,F283)-1</f>
        <v>288</v>
      </c>
      <c r="P283" s="6" t="n">
        <f aca="false">RANK(G283,$G$3:$G$304,0)+COUNTIF($G$3:G283,G283)-1</f>
        <v>298</v>
      </c>
      <c r="Q283" s="6" t="n">
        <f aca="false">RANK(H283,$H$3:$H$304,0)+COUNTIF($H$3:H283,H283)-1</f>
        <v>172</v>
      </c>
    </row>
    <row r="284" customFormat="false" ht="15" hidden="false" customHeight="false" outlineLevel="0" collapsed="false">
      <c r="A284" s="0" t="s">
        <v>620</v>
      </c>
      <c r="B284" s="2" t="n">
        <f aca="false">ROUND(SUMIFS(Monthly_Sold!$H$2:$H$7864,Monthly_Sold!$F$2:$F$7864,$A284,Monthly_Sold!$C$2:$C$7864,B$2),4)</f>
        <v>0</v>
      </c>
      <c r="C284" s="2" t="n">
        <f aca="false">ROUND(SUMIFS(Monthly_Sold!$H$2:$H$7864,Monthly_Sold!$F$2:$F$7864,$A284,Monthly_Sold!$C$2:$C$7864,C$2),4)</f>
        <v>0</v>
      </c>
      <c r="D284" s="2" t="n">
        <f aca="false">ROUND(SUMIFS(Monthly_Sold!$H$2:$H$7864,Monthly_Sold!$F$2:$F$7864,$A284,Monthly_Sold!$C$2:$C$7864,D$2),4)</f>
        <v>0</v>
      </c>
      <c r="E284" s="2" t="n">
        <f aca="false">ROUND(SUMIFS(Monthly_Sold!$H$2:$H$7864,Monthly_Sold!$F$2:$F$7864,$A284,Monthly_Sold!$C$2:$C$7864,E$2),4)</f>
        <v>0</v>
      </c>
      <c r="F284" s="2" t="n">
        <f aca="false">ROUND(SUMIFS(Monthly_Sold!$H$2:$H$7864,Monthly_Sold!$F$2:$F$7864,$A284,Monthly_Sold!$C$2:$C$7864,F$2),4)</f>
        <v>0</v>
      </c>
      <c r="G284" s="2" t="n">
        <f aca="false">ROUND(SUMIFS(Monthly_Sold!$H$2:$H$7864,Monthly_Sold!$F$2:$F$7864,$A284,Monthly_Sold!$C$2:$C$7864,G$2),4)</f>
        <v>0</v>
      </c>
      <c r="H284" s="2" t="n">
        <f aca="false">ROUND(SUMIFS(Monthly_Sold!$H$2:$H$7864,Monthly_Sold!$F$2:$F$7864,$A284,Monthly_Sold!$C$2:$C$7864,H$2),4)</f>
        <v>0.05</v>
      </c>
      <c r="I284" s="2" t="n">
        <f aca="false">ROUND(SUM(B284:H284),4)</f>
        <v>0.05</v>
      </c>
      <c r="J284" s="6" t="n">
        <f aca="false">RANK(I284,$I$3:$I$304,0)+COUNTIF($I$3:I284,I284)-1</f>
        <v>294</v>
      </c>
      <c r="K284" s="6" t="n">
        <f aca="false">RANK(B284,$B$3:$B$304,0)+COUNTIF($B$3:B284,B284)-1</f>
        <v>286</v>
      </c>
      <c r="L284" s="6" t="n">
        <f aca="false">RANK(C284,$C$3:$C$304,0)+COUNTIF($C$3:C284,C284)-1</f>
        <v>287</v>
      </c>
      <c r="M284" s="6" t="n">
        <f aca="false">RANK(D284,$D$3:$D$304,0)+COUNTIF($D$3:D284,D284)-1</f>
        <v>287</v>
      </c>
      <c r="N284" s="6" t="n">
        <f aca="false">RANK(E284,$E$3:$E$304,0)+COUNTIF($E$3:E284,E284)-1</f>
        <v>286</v>
      </c>
      <c r="O284" s="6" t="n">
        <f aca="false">RANK(F284,$F$3:$F$304,0)+COUNTIF($F$3:F284,F284)-1</f>
        <v>289</v>
      </c>
      <c r="P284" s="6" t="n">
        <f aca="false">RANK(G284,$G$3:$G$304,0)+COUNTIF($G$3:G284,G284)-1</f>
        <v>299</v>
      </c>
      <c r="Q284" s="6" t="n">
        <f aca="false">RANK(H284,$H$3:$H$304,0)+COUNTIF($H$3:H284,H284)-1</f>
        <v>184</v>
      </c>
    </row>
    <row r="285" customFormat="false" ht="15" hidden="false" customHeight="false" outlineLevel="0" collapsed="false">
      <c r="A285" s="0" t="s">
        <v>507</v>
      </c>
      <c r="B285" s="2" t="n">
        <f aca="false">ROUND(SUMIFS(Monthly_Sold!$H$2:$H$7864,Monthly_Sold!$F$2:$F$7864,$A285,Monthly_Sold!$C$2:$C$7864,B$2),4)</f>
        <v>0</v>
      </c>
      <c r="C285" s="2" t="n">
        <f aca="false">ROUND(SUMIFS(Monthly_Sold!$H$2:$H$7864,Monthly_Sold!$F$2:$F$7864,$A285,Monthly_Sold!$C$2:$C$7864,C$2),4)</f>
        <v>0</v>
      </c>
      <c r="D285" s="2" t="n">
        <f aca="false">ROUND(SUMIFS(Monthly_Sold!$H$2:$H$7864,Monthly_Sold!$F$2:$F$7864,$A285,Monthly_Sold!$C$2:$C$7864,D$2),4)</f>
        <v>0</v>
      </c>
      <c r="E285" s="2" t="n">
        <f aca="false">ROUND(SUMIFS(Monthly_Sold!$H$2:$H$7864,Monthly_Sold!$F$2:$F$7864,$A285,Monthly_Sold!$C$2:$C$7864,E$2),4)</f>
        <v>0</v>
      </c>
      <c r="F285" s="2" t="n">
        <f aca="false">ROUND(SUMIFS(Monthly_Sold!$H$2:$H$7864,Monthly_Sold!$F$2:$F$7864,$A285,Monthly_Sold!$C$2:$C$7864,F$2),4)</f>
        <v>1.7</v>
      </c>
      <c r="G285" s="2" t="n">
        <f aca="false">ROUND(SUMIFS(Monthly_Sold!$H$2:$H$7864,Monthly_Sold!$F$2:$F$7864,$A285,Monthly_Sold!$C$2:$C$7864,G$2),4)</f>
        <v>10.48</v>
      </c>
      <c r="H285" s="2" t="n">
        <f aca="false">ROUND(SUMIFS(Monthly_Sold!$H$2:$H$7864,Monthly_Sold!$F$2:$F$7864,$A285,Monthly_Sold!$C$2:$C$7864,H$2),4)</f>
        <v>0</v>
      </c>
      <c r="I285" s="2" t="n">
        <f aca="false">ROUND(SUM(B285:H285),4)</f>
        <v>12.18</v>
      </c>
      <c r="J285" s="6" t="n">
        <f aca="false">RANK(I285,$I$3:$I$304,0)+COUNTIF($I$3:I285,I285)-1</f>
        <v>205</v>
      </c>
      <c r="K285" s="6" t="n">
        <f aca="false">RANK(B285,$B$3:$B$304,0)+COUNTIF($B$3:B285,B285)-1</f>
        <v>287</v>
      </c>
      <c r="L285" s="6" t="n">
        <f aca="false">RANK(C285,$C$3:$C$304,0)+COUNTIF($C$3:C285,C285)-1</f>
        <v>288</v>
      </c>
      <c r="M285" s="6" t="n">
        <f aca="false">RANK(D285,$D$3:$D$304,0)+COUNTIF($D$3:D285,D285)-1</f>
        <v>288</v>
      </c>
      <c r="N285" s="6" t="n">
        <f aca="false">RANK(E285,$E$3:$E$304,0)+COUNTIF($E$3:E285,E285)-1</f>
        <v>287</v>
      </c>
      <c r="O285" s="6" t="n">
        <f aca="false">RANK(F285,$F$3:$F$304,0)+COUNTIF($F$3:F285,F285)-1</f>
        <v>105</v>
      </c>
      <c r="P285" s="6" t="n">
        <f aca="false">RANK(G285,$G$3:$G$304,0)+COUNTIF($G$3:G285,G285)-1</f>
        <v>138</v>
      </c>
      <c r="Q285" s="6" t="n">
        <f aca="false">RANK(H285,$H$3:$H$304,0)+COUNTIF($H$3:H285,H285)-1</f>
        <v>298</v>
      </c>
    </row>
    <row r="286" customFormat="false" ht="15" hidden="false" customHeight="false" outlineLevel="0" collapsed="false">
      <c r="A286" s="0" t="s">
        <v>425</v>
      </c>
      <c r="B286" s="2" t="n">
        <f aca="false">ROUND(SUMIFS(Monthly_Sold!$H$2:$H$7864,Monthly_Sold!$F$2:$F$7864,$A286,Monthly_Sold!$C$2:$C$7864,B$2),4)</f>
        <v>0</v>
      </c>
      <c r="C286" s="2" t="n">
        <f aca="false">ROUND(SUMIFS(Monthly_Sold!$H$2:$H$7864,Monthly_Sold!$F$2:$F$7864,$A286,Monthly_Sold!$C$2:$C$7864,C$2),4)</f>
        <v>0</v>
      </c>
      <c r="D286" s="2" t="n">
        <f aca="false">ROUND(SUMIFS(Monthly_Sold!$H$2:$H$7864,Monthly_Sold!$F$2:$F$7864,$A286,Monthly_Sold!$C$2:$C$7864,D$2),4)</f>
        <v>0</v>
      </c>
      <c r="E286" s="2" t="n">
        <f aca="false">ROUND(SUMIFS(Monthly_Sold!$H$2:$H$7864,Monthly_Sold!$F$2:$F$7864,$A286,Monthly_Sold!$C$2:$C$7864,E$2),4)</f>
        <v>0</v>
      </c>
      <c r="F286" s="2" t="n">
        <f aca="false">ROUND(SUMIFS(Monthly_Sold!$H$2:$H$7864,Monthly_Sold!$F$2:$F$7864,$A286,Monthly_Sold!$C$2:$C$7864,F$2),4)</f>
        <v>0</v>
      </c>
      <c r="G286" s="2" t="n">
        <f aca="false">ROUND(SUMIFS(Monthly_Sold!$H$2:$H$7864,Monthly_Sold!$F$2:$F$7864,$A286,Monthly_Sold!$C$2:$C$7864,G$2),4)</f>
        <v>31.81</v>
      </c>
      <c r="H286" s="2" t="n">
        <f aca="false">ROUND(SUMIFS(Monthly_Sold!$H$2:$H$7864,Monthly_Sold!$F$2:$F$7864,$A286,Monthly_Sold!$C$2:$C$7864,H$2),4)</f>
        <v>11.4</v>
      </c>
      <c r="I286" s="2" t="n">
        <f aca="false">ROUND(SUM(B286:H286),4)</f>
        <v>43.21</v>
      </c>
      <c r="J286" s="6" t="n">
        <f aca="false">RANK(I286,$I$3:$I$304,0)+COUNTIF($I$3:I286,I286)-1</f>
        <v>155</v>
      </c>
      <c r="K286" s="6" t="n">
        <f aca="false">RANK(B286,$B$3:$B$304,0)+COUNTIF($B$3:B286,B286)-1</f>
        <v>288</v>
      </c>
      <c r="L286" s="6" t="n">
        <f aca="false">RANK(C286,$C$3:$C$304,0)+COUNTIF($C$3:C286,C286)-1</f>
        <v>289</v>
      </c>
      <c r="M286" s="6" t="n">
        <f aca="false">RANK(D286,$D$3:$D$304,0)+COUNTIF($D$3:D286,D286)-1</f>
        <v>289</v>
      </c>
      <c r="N286" s="6" t="n">
        <f aca="false">RANK(E286,$E$3:$E$304,0)+COUNTIF($E$3:E286,E286)-1</f>
        <v>288</v>
      </c>
      <c r="O286" s="6" t="n">
        <f aca="false">RANK(F286,$F$3:$F$304,0)+COUNTIF($F$3:F286,F286)-1</f>
        <v>290</v>
      </c>
      <c r="P286" s="6" t="n">
        <f aca="false">RANK(G286,$G$3:$G$304,0)+COUNTIF($G$3:G286,G286)-1</f>
        <v>106</v>
      </c>
      <c r="Q286" s="6" t="n">
        <f aca="false">RANK(H286,$H$3:$H$304,0)+COUNTIF($H$3:H286,H286)-1</f>
        <v>135</v>
      </c>
    </row>
    <row r="287" customFormat="false" ht="15" hidden="false" customHeight="false" outlineLevel="0" collapsed="false">
      <c r="A287" s="0" t="s">
        <v>565</v>
      </c>
      <c r="B287" s="2" t="n">
        <f aca="false">ROUND(SUMIFS(Monthly_Sold!$H$2:$H$7864,Monthly_Sold!$F$2:$F$7864,$A287,Monthly_Sold!$C$2:$C$7864,B$2),4)</f>
        <v>0</v>
      </c>
      <c r="C287" s="2" t="n">
        <f aca="false">ROUND(SUMIFS(Monthly_Sold!$H$2:$H$7864,Monthly_Sold!$F$2:$F$7864,$A287,Monthly_Sold!$C$2:$C$7864,C$2),4)</f>
        <v>0</v>
      </c>
      <c r="D287" s="2" t="n">
        <f aca="false">ROUND(SUMIFS(Monthly_Sold!$H$2:$H$7864,Monthly_Sold!$F$2:$F$7864,$A287,Monthly_Sold!$C$2:$C$7864,D$2),4)</f>
        <v>0</v>
      </c>
      <c r="E287" s="2" t="n">
        <f aca="false">ROUND(SUMIFS(Monthly_Sold!$H$2:$H$7864,Monthly_Sold!$F$2:$F$7864,$A287,Monthly_Sold!$C$2:$C$7864,E$2),4)</f>
        <v>0</v>
      </c>
      <c r="F287" s="2" t="n">
        <f aca="false">ROUND(SUMIFS(Monthly_Sold!$H$2:$H$7864,Monthly_Sold!$F$2:$F$7864,$A287,Monthly_Sold!$C$2:$C$7864,F$2),4)</f>
        <v>0</v>
      </c>
      <c r="G287" s="2" t="n">
        <f aca="false">ROUND(SUMIFS(Monthly_Sold!$H$2:$H$7864,Monthly_Sold!$F$2:$F$7864,$A287,Monthly_Sold!$C$2:$C$7864,G$2),4)</f>
        <v>0</v>
      </c>
      <c r="H287" s="2" t="n">
        <f aca="false">ROUND(SUMIFS(Monthly_Sold!$H$2:$H$7864,Monthly_Sold!$F$2:$F$7864,$A287,Monthly_Sold!$C$2:$C$7864,H$2),4)</f>
        <v>2.18</v>
      </c>
      <c r="I287" s="2" t="n">
        <f aca="false">ROUND(SUM(B287:H287),4)</f>
        <v>2.18</v>
      </c>
      <c r="J287" s="6" t="n">
        <f aca="false">RANK(I287,$I$3:$I$304,0)+COUNTIF($I$3:I287,I287)-1</f>
        <v>247</v>
      </c>
      <c r="K287" s="6" t="n">
        <f aca="false">RANK(B287,$B$3:$B$304,0)+COUNTIF($B$3:B287,B287)-1</f>
        <v>289</v>
      </c>
      <c r="L287" s="6" t="n">
        <f aca="false">RANK(C287,$C$3:$C$304,0)+COUNTIF($C$3:C287,C287)-1</f>
        <v>290</v>
      </c>
      <c r="M287" s="6" t="n">
        <f aca="false">RANK(D287,$D$3:$D$304,0)+COUNTIF($D$3:D287,D287)-1</f>
        <v>290</v>
      </c>
      <c r="N287" s="6" t="n">
        <f aca="false">RANK(E287,$E$3:$E$304,0)+COUNTIF($E$3:E287,E287)-1</f>
        <v>289</v>
      </c>
      <c r="O287" s="6" t="n">
        <f aca="false">RANK(F287,$F$3:$F$304,0)+COUNTIF($F$3:F287,F287)-1</f>
        <v>291</v>
      </c>
      <c r="P287" s="6" t="n">
        <f aca="false">RANK(G287,$G$3:$G$304,0)+COUNTIF($G$3:G287,G287)-1</f>
        <v>300</v>
      </c>
      <c r="Q287" s="6" t="n">
        <f aca="false">RANK(H287,$H$3:$H$304,0)+COUNTIF($H$3:H287,H287)-1</f>
        <v>161</v>
      </c>
    </row>
    <row r="288" customFormat="false" ht="15" hidden="false" customHeight="false" outlineLevel="0" collapsed="false">
      <c r="A288" s="0" t="s">
        <v>577</v>
      </c>
      <c r="B288" s="2" t="n">
        <f aca="false">ROUND(SUMIFS(Monthly_Sold!$H$2:$H$7864,Monthly_Sold!$F$2:$F$7864,$A288,Monthly_Sold!$C$2:$C$7864,B$2),4)</f>
        <v>0</v>
      </c>
      <c r="C288" s="2" t="n">
        <f aca="false">ROUND(SUMIFS(Monthly_Sold!$H$2:$H$7864,Monthly_Sold!$F$2:$F$7864,$A288,Monthly_Sold!$C$2:$C$7864,C$2),4)</f>
        <v>0</v>
      </c>
      <c r="D288" s="2" t="n">
        <f aca="false">ROUND(SUMIFS(Monthly_Sold!$H$2:$H$7864,Monthly_Sold!$F$2:$F$7864,$A288,Monthly_Sold!$C$2:$C$7864,D$2),4)</f>
        <v>0</v>
      </c>
      <c r="E288" s="2" t="n">
        <f aca="false">ROUND(SUMIFS(Monthly_Sold!$H$2:$H$7864,Monthly_Sold!$F$2:$F$7864,$A288,Monthly_Sold!$C$2:$C$7864,E$2),4)</f>
        <v>0</v>
      </c>
      <c r="F288" s="2" t="n">
        <f aca="false">ROUND(SUMIFS(Monthly_Sold!$H$2:$H$7864,Monthly_Sold!$F$2:$F$7864,$A288,Monthly_Sold!$C$2:$C$7864,F$2),4)</f>
        <v>0.61</v>
      </c>
      <c r="G288" s="2" t="n">
        <f aca="false">ROUND(SUMIFS(Monthly_Sold!$H$2:$H$7864,Monthly_Sold!$F$2:$F$7864,$A288,Monthly_Sold!$C$2:$C$7864,G$2),4)</f>
        <v>0.52</v>
      </c>
      <c r="H288" s="2" t="n">
        <f aca="false">ROUND(SUMIFS(Monthly_Sold!$H$2:$H$7864,Monthly_Sold!$F$2:$F$7864,$A288,Monthly_Sold!$C$2:$C$7864,H$2),4)</f>
        <v>0</v>
      </c>
      <c r="I288" s="2" t="n">
        <f aca="false">ROUND(SUM(B288:H288),4)</f>
        <v>1.13</v>
      </c>
      <c r="J288" s="6" t="n">
        <f aca="false">RANK(I288,$I$3:$I$304,0)+COUNTIF($I$3:I288,I288)-1</f>
        <v>256</v>
      </c>
      <c r="K288" s="6" t="n">
        <f aca="false">RANK(B288,$B$3:$B$304,0)+COUNTIF($B$3:B288,B288)-1</f>
        <v>290</v>
      </c>
      <c r="L288" s="6" t="n">
        <f aca="false">RANK(C288,$C$3:$C$304,0)+COUNTIF($C$3:C288,C288)-1</f>
        <v>291</v>
      </c>
      <c r="M288" s="6" t="n">
        <f aca="false">RANK(D288,$D$3:$D$304,0)+COUNTIF($D$3:D288,D288)-1</f>
        <v>291</v>
      </c>
      <c r="N288" s="6" t="n">
        <f aca="false">RANK(E288,$E$3:$E$304,0)+COUNTIF($E$3:E288,E288)-1</f>
        <v>290</v>
      </c>
      <c r="O288" s="6" t="n">
        <f aca="false">RANK(F288,$F$3:$F$304,0)+COUNTIF($F$3:F288,F288)-1</f>
        <v>107</v>
      </c>
      <c r="P288" s="6" t="n">
        <f aca="false">RANK(G288,$G$3:$G$304,0)+COUNTIF($G$3:G288,G288)-1</f>
        <v>169</v>
      </c>
      <c r="Q288" s="6" t="n">
        <f aca="false">RANK(H288,$H$3:$H$304,0)+COUNTIF($H$3:H288,H288)-1</f>
        <v>299</v>
      </c>
    </row>
    <row r="289" customFormat="false" ht="15" hidden="false" customHeight="false" outlineLevel="0" collapsed="false">
      <c r="A289" s="0" t="s">
        <v>468</v>
      </c>
      <c r="B289" s="2" t="n">
        <f aca="false">ROUND(SUMIFS(Monthly_Sold!$H$2:$H$7864,Monthly_Sold!$F$2:$F$7864,$A289,Monthly_Sold!$C$2:$C$7864,B$2),4)</f>
        <v>0</v>
      </c>
      <c r="C289" s="2" t="n">
        <f aca="false">ROUND(SUMIFS(Monthly_Sold!$H$2:$H$7864,Monthly_Sold!$F$2:$F$7864,$A289,Monthly_Sold!$C$2:$C$7864,C$2),4)</f>
        <v>0</v>
      </c>
      <c r="D289" s="2" t="n">
        <f aca="false">ROUND(SUMIFS(Monthly_Sold!$H$2:$H$7864,Monthly_Sold!$F$2:$F$7864,$A289,Monthly_Sold!$C$2:$C$7864,D$2),4)</f>
        <v>0</v>
      </c>
      <c r="E289" s="2" t="n">
        <f aca="false">ROUND(SUMIFS(Monthly_Sold!$H$2:$H$7864,Monthly_Sold!$F$2:$F$7864,$A289,Monthly_Sold!$C$2:$C$7864,E$2),4)</f>
        <v>0</v>
      </c>
      <c r="F289" s="2" t="n">
        <f aca="false">ROUND(SUMIFS(Monthly_Sold!$H$2:$H$7864,Monthly_Sold!$F$2:$F$7864,$A289,Monthly_Sold!$C$2:$C$7864,F$2),4)</f>
        <v>0</v>
      </c>
      <c r="G289" s="2" t="n">
        <f aca="false">ROUND(SUMIFS(Monthly_Sold!$H$2:$H$7864,Monthly_Sold!$F$2:$F$7864,$A289,Monthly_Sold!$C$2:$C$7864,G$2),4)</f>
        <v>20.22</v>
      </c>
      <c r="H289" s="2" t="n">
        <f aca="false">ROUND(SUMIFS(Monthly_Sold!$H$2:$H$7864,Monthly_Sold!$F$2:$F$7864,$A289,Monthly_Sold!$C$2:$C$7864,H$2),4)</f>
        <v>1.91</v>
      </c>
      <c r="I289" s="2" t="n">
        <f aca="false">ROUND(SUM(B289:H289),4)</f>
        <v>22.13</v>
      </c>
      <c r="J289" s="6" t="n">
        <f aca="false">RANK(I289,$I$3:$I$304,0)+COUNTIF($I$3:I289,I289)-1</f>
        <v>182</v>
      </c>
      <c r="K289" s="6" t="n">
        <f aca="false">RANK(B289,$B$3:$B$304,0)+COUNTIF($B$3:B289,B289)-1</f>
        <v>291</v>
      </c>
      <c r="L289" s="6" t="n">
        <f aca="false">RANK(C289,$C$3:$C$304,0)+COUNTIF($C$3:C289,C289)-1</f>
        <v>292</v>
      </c>
      <c r="M289" s="6" t="n">
        <f aca="false">RANK(D289,$D$3:$D$304,0)+COUNTIF($D$3:D289,D289)-1</f>
        <v>292</v>
      </c>
      <c r="N289" s="6" t="n">
        <f aca="false">RANK(E289,$E$3:$E$304,0)+COUNTIF($E$3:E289,E289)-1</f>
        <v>291</v>
      </c>
      <c r="O289" s="6" t="n">
        <f aca="false">RANK(F289,$F$3:$F$304,0)+COUNTIF($F$3:F289,F289)-1</f>
        <v>292</v>
      </c>
      <c r="P289" s="6" t="n">
        <f aca="false">RANK(G289,$G$3:$G$304,0)+COUNTIF($G$3:G289,G289)-1</f>
        <v>122</v>
      </c>
      <c r="Q289" s="6" t="n">
        <f aca="false">RANK(H289,$H$3:$H$304,0)+COUNTIF($H$3:H289,H289)-1</f>
        <v>163</v>
      </c>
    </row>
    <row r="290" customFormat="false" ht="15" hidden="false" customHeight="false" outlineLevel="0" collapsed="false">
      <c r="A290" s="0" t="s">
        <v>499</v>
      </c>
      <c r="B290" s="2" t="n">
        <f aca="false">ROUND(SUMIFS(Monthly_Sold!$H$2:$H$7864,Monthly_Sold!$F$2:$F$7864,$A290,Monthly_Sold!$C$2:$C$7864,B$2),4)</f>
        <v>0</v>
      </c>
      <c r="C290" s="2" t="n">
        <f aca="false">ROUND(SUMIFS(Monthly_Sold!$H$2:$H$7864,Monthly_Sold!$F$2:$F$7864,$A290,Monthly_Sold!$C$2:$C$7864,C$2),4)</f>
        <v>0</v>
      </c>
      <c r="D290" s="2" t="n">
        <f aca="false">ROUND(SUMIFS(Monthly_Sold!$H$2:$H$7864,Monthly_Sold!$F$2:$F$7864,$A290,Monthly_Sold!$C$2:$C$7864,D$2),4)</f>
        <v>0</v>
      </c>
      <c r="E290" s="2" t="n">
        <f aca="false">ROUND(SUMIFS(Monthly_Sold!$H$2:$H$7864,Monthly_Sold!$F$2:$F$7864,$A290,Monthly_Sold!$C$2:$C$7864,E$2),4)</f>
        <v>0</v>
      </c>
      <c r="F290" s="2" t="n">
        <f aca="false">ROUND(SUMIFS(Monthly_Sold!$H$2:$H$7864,Monthly_Sold!$F$2:$F$7864,$A290,Monthly_Sold!$C$2:$C$7864,F$2),4)</f>
        <v>0</v>
      </c>
      <c r="G290" s="2" t="n">
        <f aca="false">ROUND(SUMIFS(Monthly_Sold!$H$2:$H$7864,Monthly_Sold!$F$2:$F$7864,$A290,Monthly_Sold!$C$2:$C$7864,G$2),4)</f>
        <v>14.11</v>
      </c>
      <c r="H290" s="2" t="n">
        <f aca="false">ROUND(SUMIFS(Monthly_Sold!$H$2:$H$7864,Monthly_Sold!$F$2:$F$7864,$A290,Monthly_Sold!$C$2:$C$7864,H$2),4)</f>
        <v>0</v>
      </c>
      <c r="I290" s="2" t="n">
        <f aca="false">ROUND(SUM(B290:H290),4)</f>
        <v>14.11</v>
      </c>
      <c r="J290" s="6" t="n">
        <f aca="false">RANK(I290,$I$3:$I$304,0)+COUNTIF($I$3:I290,I290)-1</f>
        <v>198</v>
      </c>
      <c r="K290" s="6" t="n">
        <f aca="false">RANK(B290,$B$3:$B$304,0)+COUNTIF($B$3:B290,B290)-1</f>
        <v>292</v>
      </c>
      <c r="L290" s="6" t="n">
        <f aca="false">RANK(C290,$C$3:$C$304,0)+COUNTIF($C$3:C290,C290)-1</f>
        <v>293</v>
      </c>
      <c r="M290" s="6" t="n">
        <f aca="false">RANK(D290,$D$3:$D$304,0)+COUNTIF($D$3:D290,D290)-1</f>
        <v>293</v>
      </c>
      <c r="N290" s="6" t="n">
        <f aca="false">RANK(E290,$E$3:$E$304,0)+COUNTIF($E$3:E290,E290)-1</f>
        <v>292</v>
      </c>
      <c r="O290" s="6" t="n">
        <f aca="false">RANK(F290,$F$3:$F$304,0)+COUNTIF($F$3:F290,F290)-1</f>
        <v>293</v>
      </c>
      <c r="P290" s="6" t="n">
        <f aca="false">RANK(G290,$G$3:$G$304,0)+COUNTIF($G$3:G290,G290)-1</f>
        <v>134</v>
      </c>
      <c r="Q290" s="6" t="n">
        <f aca="false">RANK(H290,$H$3:$H$304,0)+COUNTIF($H$3:H290,H290)-1</f>
        <v>300</v>
      </c>
    </row>
    <row r="291" customFormat="false" ht="15" hidden="false" customHeight="false" outlineLevel="0" collapsed="false">
      <c r="A291" s="0" t="s">
        <v>554</v>
      </c>
      <c r="B291" s="2" t="n">
        <f aca="false">ROUND(SUMIFS(Monthly_Sold!$H$2:$H$7864,Monthly_Sold!$F$2:$F$7864,$A291,Monthly_Sold!$C$2:$C$7864,B$2),4)</f>
        <v>0</v>
      </c>
      <c r="C291" s="2" t="n">
        <f aca="false">ROUND(SUMIFS(Monthly_Sold!$H$2:$H$7864,Monthly_Sold!$F$2:$F$7864,$A291,Monthly_Sold!$C$2:$C$7864,C$2),4)</f>
        <v>0</v>
      </c>
      <c r="D291" s="2" t="n">
        <f aca="false">ROUND(SUMIFS(Monthly_Sold!$H$2:$H$7864,Monthly_Sold!$F$2:$F$7864,$A291,Monthly_Sold!$C$2:$C$7864,D$2),4)</f>
        <v>0</v>
      </c>
      <c r="E291" s="2" t="n">
        <f aca="false">ROUND(SUMIFS(Monthly_Sold!$H$2:$H$7864,Monthly_Sold!$F$2:$F$7864,$A291,Monthly_Sold!$C$2:$C$7864,E$2),4)</f>
        <v>0</v>
      </c>
      <c r="F291" s="2" t="n">
        <f aca="false">ROUND(SUMIFS(Monthly_Sold!$H$2:$H$7864,Monthly_Sold!$F$2:$F$7864,$A291,Monthly_Sold!$C$2:$C$7864,F$2),4)</f>
        <v>0</v>
      </c>
      <c r="G291" s="2" t="n">
        <f aca="false">ROUND(SUMIFS(Monthly_Sold!$H$2:$H$7864,Monthly_Sold!$F$2:$F$7864,$A291,Monthly_Sold!$C$2:$C$7864,G$2),4)</f>
        <v>3.09</v>
      </c>
      <c r="H291" s="2" t="n">
        <f aca="false">ROUND(SUMIFS(Monthly_Sold!$H$2:$H$7864,Monthly_Sold!$F$2:$F$7864,$A291,Monthly_Sold!$C$2:$C$7864,H$2),4)</f>
        <v>0.3805</v>
      </c>
      <c r="I291" s="2" t="n">
        <f aca="false">ROUND(SUM(B291:H291),4)</f>
        <v>3.4705</v>
      </c>
      <c r="J291" s="6" t="n">
        <f aca="false">RANK(I291,$I$3:$I$304,0)+COUNTIF($I$3:I291,I291)-1</f>
        <v>238</v>
      </c>
      <c r="K291" s="6" t="n">
        <f aca="false">RANK(B291,$B$3:$B$304,0)+COUNTIF($B$3:B291,B291)-1</f>
        <v>293</v>
      </c>
      <c r="L291" s="6" t="n">
        <f aca="false">RANK(C291,$C$3:$C$304,0)+COUNTIF($C$3:C291,C291)-1</f>
        <v>294</v>
      </c>
      <c r="M291" s="6" t="n">
        <f aca="false">RANK(D291,$D$3:$D$304,0)+COUNTIF($D$3:D291,D291)-1</f>
        <v>294</v>
      </c>
      <c r="N291" s="6" t="n">
        <f aca="false">RANK(E291,$E$3:$E$304,0)+COUNTIF($E$3:E291,E291)-1</f>
        <v>293</v>
      </c>
      <c r="O291" s="6" t="n">
        <f aca="false">RANK(F291,$F$3:$F$304,0)+COUNTIF($F$3:F291,F291)-1</f>
        <v>294</v>
      </c>
      <c r="P291" s="6" t="n">
        <f aca="false">RANK(G291,$G$3:$G$304,0)+COUNTIF($G$3:G291,G291)-1</f>
        <v>153</v>
      </c>
      <c r="Q291" s="6" t="n">
        <f aca="false">RANK(H291,$H$3:$H$304,0)+COUNTIF($H$3:H291,H291)-1</f>
        <v>174</v>
      </c>
    </row>
    <row r="292" customFormat="false" ht="15" hidden="false" customHeight="false" outlineLevel="0" collapsed="false">
      <c r="A292" s="0" t="s">
        <v>632</v>
      </c>
      <c r="B292" s="2" t="n">
        <f aca="false">ROUND(SUMIFS(Monthly_Sold!$H$2:$H$7864,Monthly_Sold!$F$2:$F$7864,$A292,Monthly_Sold!$C$2:$C$7864,B$2),4)</f>
        <v>0</v>
      </c>
      <c r="C292" s="2" t="n">
        <f aca="false">ROUND(SUMIFS(Monthly_Sold!$H$2:$H$7864,Monthly_Sold!$F$2:$F$7864,$A292,Monthly_Sold!$C$2:$C$7864,C$2),4)</f>
        <v>0</v>
      </c>
      <c r="D292" s="2" t="n">
        <f aca="false">ROUND(SUMIFS(Monthly_Sold!$H$2:$H$7864,Monthly_Sold!$F$2:$F$7864,$A292,Monthly_Sold!$C$2:$C$7864,D$2),4)</f>
        <v>0</v>
      </c>
      <c r="E292" s="2" t="n">
        <f aca="false">ROUND(SUMIFS(Monthly_Sold!$H$2:$H$7864,Monthly_Sold!$F$2:$F$7864,$A292,Monthly_Sold!$C$2:$C$7864,E$2),4)</f>
        <v>0</v>
      </c>
      <c r="F292" s="2" t="n">
        <f aca="false">ROUND(SUMIFS(Monthly_Sold!$H$2:$H$7864,Monthly_Sold!$F$2:$F$7864,$A292,Monthly_Sold!$C$2:$C$7864,F$2),4)</f>
        <v>0</v>
      </c>
      <c r="G292" s="2" t="n">
        <f aca="false">ROUND(SUMIFS(Monthly_Sold!$H$2:$H$7864,Monthly_Sold!$F$2:$F$7864,$A292,Monthly_Sold!$C$2:$C$7864,G$2),4)</f>
        <v>0</v>
      </c>
      <c r="H292" s="2" t="n">
        <f aca="false">ROUND(SUMIFS(Monthly_Sold!$H$2:$H$7864,Monthly_Sold!$F$2:$F$7864,$A292,Monthly_Sold!$C$2:$C$7864,H$2),4)</f>
        <v>0.001</v>
      </c>
      <c r="I292" s="2" t="n">
        <f aca="false">ROUND(SUM(B292:H292),4)</f>
        <v>0.001</v>
      </c>
      <c r="J292" s="6" t="n">
        <f aca="false">RANK(I292,$I$3:$I$304,0)+COUNTIF($I$3:I292,I292)-1</f>
        <v>302</v>
      </c>
      <c r="K292" s="6" t="n">
        <f aca="false">RANK(B292,$B$3:$B$304,0)+COUNTIF($B$3:B292,B292)-1</f>
        <v>294</v>
      </c>
      <c r="L292" s="6" t="n">
        <f aca="false">RANK(C292,$C$3:$C$304,0)+COUNTIF($C$3:C292,C292)-1</f>
        <v>295</v>
      </c>
      <c r="M292" s="6" t="n">
        <f aca="false">RANK(D292,$D$3:$D$304,0)+COUNTIF($D$3:D292,D292)-1</f>
        <v>295</v>
      </c>
      <c r="N292" s="6" t="n">
        <f aca="false">RANK(E292,$E$3:$E$304,0)+COUNTIF($E$3:E292,E292)-1</f>
        <v>294</v>
      </c>
      <c r="O292" s="6" t="n">
        <f aca="false">RANK(F292,$F$3:$F$304,0)+COUNTIF($F$3:F292,F292)-1</f>
        <v>295</v>
      </c>
      <c r="P292" s="6" t="n">
        <f aca="false">RANK(G292,$G$3:$G$304,0)+COUNTIF($G$3:G292,G292)-1</f>
        <v>301</v>
      </c>
      <c r="Q292" s="6" t="n">
        <f aca="false">RANK(H292,$H$3:$H$304,0)+COUNTIF($H$3:H292,H292)-1</f>
        <v>189</v>
      </c>
    </row>
    <row r="293" customFormat="false" ht="15" hidden="false" customHeight="false" outlineLevel="0" collapsed="false">
      <c r="A293" s="0" t="s">
        <v>472</v>
      </c>
      <c r="B293" s="2" t="n">
        <f aca="false">ROUND(SUMIFS(Monthly_Sold!$H$2:$H$7864,Monthly_Sold!$F$2:$F$7864,$A293,Monthly_Sold!$C$2:$C$7864,B$2),4)</f>
        <v>0</v>
      </c>
      <c r="C293" s="2" t="n">
        <f aca="false">ROUND(SUMIFS(Monthly_Sold!$H$2:$H$7864,Monthly_Sold!$F$2:$F$7864,$A293,Monthly_Sold!$C$2:$C$7864,C$2),4)</f>
        <v>0</v>
      </c>
      <c r="D293" s="2" t="n">
        <f aca="false">ROUND(SUMIFS(Monthly_Sold!$H$2:$H$7864,Monthly_Sold!$F$2:$F$7864,$A293,Monthly_Sold!$C$2:$C$7864,D$2),4)</f>
        <v>0</v>
      </c>
      <c r="E293" s="2" t="n">
        <f aca="false">ROUND(SUMIFS(Monthly_Sold!$H$2:$H$7864,Monthly_Sold!$F$2:$F$7864,$A293,Monthly_Sold!$C$2:$C$7864,E$2),4)</f>
        <v>0</v>
      </c>
      <c r="F293" s="2" t="n">
        <f aca="false">ROUND(SUMIFS(Monthly_Sold!$H$2:$H$7864,Monthly_Sold!$F$2:$F$7864,$A293,Monthly_Sold!$C$2:$C$7864,F$2),4)</f>
        <v>0</v>
      </c>
      <c r="G293" s="2" t="n">
        <f aca="false">ROUND(SUMIFS(Monthly_Sold!$H$2:$H$7864,Monthly_Sold!$F$2:$F$7864,$A293,Monthly_Sold!$C$2:$C$7864,G$2),4)</f>
        <v>14.35</v>
      </c>
      <c r="H293" s="2" t="n">
        <f aca="false">ROUND(SUMIFS(Monthly_Sold!$H$2:$H$7864,Monthly_Sold!$F$2:$F$7864,$A293,Monthly_Sold!$C$2:$C$7864,H$2),4)</f>
        <v>6.56</v>
      </c>
      <c r="I293" s="2" t="n">
        <f aca="false">ROUND(SUM(B293:H293),4)</f>
        <v>20.91</v>
      </c>
      <c r="J293" s="6" t="n">
        <f aca="false">RANK(I293,$I$3:$I$304,0)+COUNTIF($I$3:I293,I293)-1</f>
        <v>185</v>
      </c>
      <c r="K293" s="6" t="n">
        <f aca="false">RANK(B293,$B$3:$B$304,0)+COUNTIF($B$3:B293,B293)-1</f>
        <v>295</v>
      </c>
      <c r="L293" s="6" t="n">
        <f aca="false">RANK(C293,$C$3:$C$304,0)+COUNTIF($C$3:C293,C293)-1</f>
        <v>296</v>
      </c>
      <c r="M293" s="6" t="n">
        <f aca="false">RANK(D293,$D$3:$D$304,0)+COUNTIF($D$3:D293,D293)-1</f>
        <v>296</v>
      </c>
      <c r="N293" s="6" t="n">
        <f aca="false">RANK(E293,$E$3:$E$304,0)+COUNTIF($E$3:E293,E293)-1</f>
        <v>295</v>
      </c>
      <c r="O293" s="6" t="n">
        <f aca="false">RANK(F293,$F$3:$F$304,0)+COUNTIF($F$3:F293,F293)-1</f>
        <v>296</v>
      </c>
      <c r="P293" s="6" t="n">
        <f aca="false">RANK(G293,$G$3:$G$304,0)+COUNTIF($G$3:G293,G293)-1</f>
        <v>132</v>
      </c>
      <c r="Q293" s="6" t="n">
        <f aca="false">RANK(H293,$H$3:$H$304,0)+COUNTIF($H$3:H293,H293)-1</f>
        <v>145</v>
      </c>
    </row>
    <row r="294" customFormat="false" ht="15" hidden="false" customHeight="false" outlineLevel="0" collapsed="false">
      <c r="A294" s="0" t="s">
        <v>594</v>
      </c>
      <c r="B294" s="2" t="n">
        <f aca="false">ROUND(SUMIFS(Monthly_Sold!$H$2:$H$7864,Monthly_Sold!$F$2:$F$7864,$A294,Monthly_Sold!$C$2:$C$7864,B$2),4)</f>
        <v>0</v>
      </c>
      <c r="C294" s="2" t="n">
        <f aca="false">ROUND(SUMIFS(Monthly_Sold!$H$2:$H$7864,Monthly_Sold!$F$2:$F$7864,$A294,Monthly_Sold!$C$2:$C$7864,C$2),4)</f>
        <v>0</v>
      </c>
      <c r="D294" s="2" t="n">
        <f aca="false">ROUND(SUMIFS(Monthly_Sold!$H$2:$H$7864,Monthly_Sold!$F$2:$F$7864,$A294,Monthly_Sold!$C$2:$C$7864,D$2),4)</f>
        <v>0</v>
      </c>
      <c r="E294" s="2" t="n">
        <f aca="false">ROUND(SUMIFS(Monthly_Sold!$H$2:$H$7864,Monthly_Sold!$F$2:$F$7864,$A294,Monthly_Sold!$C$2:$C$7864,E$2),4)</f>
        <v>0</v>
      </c>
      <c r="F294" s="2" t="n">
        <f aca="false">ROUND(SUMIFS(Monthly_Sold!$H$2:$H$7864,Monthly_Sold!$F$2:$F$7864,$A294,Monthly_Sold!$C$2:$C$7864,F$2),4)</f>
        <v>0</v>
      </c>
      <c r="G294" s="2" t="n">
        <f aca="false">ROUND(SUMIFS(Monthly_Sold!$H$2:$H$7864,Monthly_Sold!$F$2:$F$7864,$A294,Monthly_Sold!$C$2:$C$7864,G$2),4)</f>
        <v>0.45</v>
      </c>
      <c r="H294" s="2" t="n">
        <f aca="false">ROUND(SUMIFS(Monthly_Sold!$H$2:$H$7864,Monthly_Sold!$F$2:$F$7864,$A294,Monthly_Sold!$C$2:$C$7864,H$2),4)</f>
        <v>0.04</v>
      </c>
      <c r="I294" s="2" t="n">
        <f aca="false">ROUND(SUM(B294:H294),4)</f>
        <v>0.49</v>
      </c>
      <c r="J294" s="6" t="n">
        <f aca="false">RANK(I294,$I$3:$I$304,0)+COUNTIF($I$3:I294,I294)-1</f>
        <v>271</v>
      </c>
      <c r="K294" s="6" t="n">
        <f aca="false">RANK(B294,$B$3:$B$304,0)+COUNTIF($B$3:B294,B294)-1</f>
        <v>296</v>
      </c>
      <c r="L294" s="6" t="n">
        <f aca="false">RANK(C294,$C$3:$C$304,0)+COUNTIF($C$3:C294,C294)-1</f>
        <v>297</v>
      </c>
      <c r="M294" s="6" t="n">
        <f aca="false">RANK(D294,$D$3:$D$304,0)+COUNTIF($D$3:D294,D294)-1</f>
        <v>297</v>
      </c>
      <c r="N294" s="6" t="n">
        <f aca="false">RANK(E294,$E$3:$E$304,0)+COUNTIF($E$3:E294,E294)-1</f>
        <v>296</v>
      </c>
      <c r="O294" s="6" t="n">
        <f aca="false">RANK(F294,$F$3:$F$304,0)+COUNTIF($F$3:F294,F294)-1</f>
        <v>297</v>
      </c>
      <c r="P294" s="6" t="n">
        <f aca="false">RANK(G294,$G$3:$G$304,0)+COUNTIF($G$3:G294,G294)-1</f>
        <v>170</v>
      </c>
      <c r="Q294" s="6" t="n">
        <f aca="false">RANK(H294,$H$3:$H$304,0)+COUNTIF($H$3:H294,H294)-1</f>
        <v>185</v>
      </c>
    </row>
    <row r="295" customFormat="false" ht="15" hidden="false" customHeight="false" outlineLevel="0" collapsed="false">
      <c r="A295" s="0" t="s">
        <v>561</v>
      </c>
      <c r="B295" s="2" t="n">
        <f aca="false">ROUND(SUMIFS(Monthly_Sold!$H$2:$H$7864,Monthly_Sold!$F$2:$F$7864,$A295,Monthly_Sold!$C$2:$C$7864,B$2),4)</f>
        <v>0</v>
      </c>
      <c r="C295" s="2" t="n">
        <f aca="false">ROUND(SUMIFS(Monthly_Sold!$H$2:$H$7864,Monthly_Sold!$F$2:$F$7864,$A295,Monthly_Sold!$C$2:$C$7864,C$2),4)</f>
        <v>0</v>
      </c>
      <c r="D295" s="2" t="n">
        <f aca="false">ROUND(SUMIFS(Monthly_Sold!$H$2:$H$7864,Monthly_Sold!$F$2:$F$7864,$A295,Monthly_Sold!$C$2:$C$7864,D$2),4)</f>
        <v>0</v>
      </c>
      <c r="E295" s="2" t="n">
        <f aca="false">ROUND(SUMIFS(Monthly_Sold!$H$2:$H$7864,Monthly_Sold!$F$2:$F$7864,$A295,Monthly_Sold!$C$2:$C$7864,E$2),4)</f>
        <v>0</v>
      </c>
      <c r="F295" s="2" t="n">
        <f aca="false">ROUND(SUMIFS(Monthly_Sold!$H$2:$H$7864,Monthly_Sold!$F$2:$F$7864,$A295,Monthly_Sold!$C$2:$C$7864,F$2),4)</f>
        <v>0</v>
      </c>
      <c r="G295" s="2" t="n">
        <f aca="false">ROUND(SUMIFS(Monthly_Sold!$H$2:$H$7864,Monthly_Sold!$F$2:$F$7864,$A295,Monthly_Sold!$C$2:$C$7864,G$2),4)</f>
        <v>0.28</v>
      </c>
      <c r="H295" s="2" t="n">
        <f aca="false">ROUND(SUMIFS(Monthly_Sold!$H$2:$H$7864,Monthly_Sold!$F$2:$F$7864,$A295,Monthly_Sold!$C$2:$C$7864,H$2),4)</f>
        <v>2.29</v>
      </c>
      <c r="I295" s="2" t="n">
        <f aca="false">ROUND(SUM(B295:H295),4)</f>
        <v>2.57</v>
      </c>
      <c r="J295" s="6" t="n">
        <f aca="false">RANK(I295,$I$3:$I$304,0)+COUNTIF($I$3:I295,I295)-1</f>
        <v>244</v>
      </c>
      <c r="K295" s="6" t="n">
        <f aca="false">RANK(B295,$B$3:$B$304,0)+COUNTIF($B$3:B295,B295)-1</f>
        <v>297</v>
      </c>
      <c r="L295" s="6" t="n">
        <f aca="false">RANK(C295,$C$3:$C$304,0)+COUNTIF($C$3:C295,C295)-1</f>
        <v>298</v>
      </c>
      <c r="M295" s="6" t="n">
        <f aca="false">RANK(D295,$D$3:$D$304,0)+COUNTIF($D$3:D295,D295)-1</f>
        <v>298</v>
      </c>
      <c r="N295" s="6" t="n">
        <f aca="false">RANK(E295,$E$3:$E$304,0)+COUNTIF($E$3:E295,E295)-1</f>
        <v>297</v>
      </c>
      <c r="O295" s="6" t="n">
        <f aca="false">RANK(F295,$F$3:$F$304,0)+COUNTIF($F$3:F295,F295)-1</f>
        <v>298</v>
      </c>
      <c r="P295" s="6" t="n">
        <f aca="false">RANK(G295,$G$3:$G$304,0)+COUNTIF($G$3:G295,G295)-1</f>
        <v>176</v>
      </c>
      <c r="Q295" s="6" t="n">
        <f aca="false">RANK(H295,$H$3:$H$304,0)+COUNTIF($H$3:H295,H295)-1</f>
        <v>160</v>
      </c>
    </row>
    <row r="296" customFormat="false" ht="15" hidden="false" customHeight="false" outlineLevel="0" collapsed="false">
      <c r="A296" s="0" t="s">
        <v>199</v>
      </c>
      <c r="B296" s="2" t="n">
        <f aca="false">ROUND(SUMIFS(Monthly_Sold!$H$2:$H$7864,Monthly_Sold!$F$2:$F$7864,$A296,Monthly_Sold!$C$2:$C$7864,B$2),4)</f>
        <v>93.95</v>
      </c>
      <c r="C296" s="2" t="n">
        <f aca="false">ROUND(SUMIFS(Monthly_Sold!$H$2:$H$7864,Monthly_Sold!$F$2:$F$7864,$A296,Monthly_Sold!$C$2:$C$7864,C$2),4)</f>
        <v>144.93</v>
      </c>
      <c r="D296" s="2" t="n">
        <f aca="false">ROUND(SUMIFS(Monthly_Sold!$H$2:$H$7864,Monthly_Sold!$F$2:$F$7864,$A296,Monthly_Sold!$C$2:$C$7864,D$2),4)</f>
        <v>135.17</v>
      </c>
      <c r="E296" s="2" t="n">
        <f aca="false">ROUND(SUMIFS(Monthly_Sold!$H$2:$H$7864,Monthly_Sold!$F$2:$F$7864,$A296,Monthly_Sold!$C$2:$C$7864,E$2),4)</f>
        <v>138.39</v>
      </c>
      <c r="F296" s="2" t="n">
        <f aca="false">ROUND(SUMIFS(Monthly_Sold!$H$2:$H$7864,Monthly_Sold!$F$2:$F$7864,$A296,Monthly_Sold!$C$2:$C$7864,F$2),4)</f>
        <v>7.21</v>
      </c>
      <c r="G296" s="2" t="n">
        <f aca="false">ROUND(SUMIFS(Monthly_Sold!$H$2:$H$7864,Monthly_Sold!$F$2:$F$7864,$A296,Monthly_Sold!$C$2:$C$7864,G$2),4)</f>
        <v>27.15</v>
      </c>
      <c r="H296" s="2" t="n">
        <f aca="false">ROUND(SUMIFS(Monthly_Sold!$H$2:$H$7864,Monthly_Sold!$F$2:$F$7864,$A296,Monthly_Sold!$C$2:$C$7864,H$2),4)</f>
        <v>6.166</v>
      </c>
      <c r="I296" s="2" t="n">
        <f aca="false">ROUND(SUM(B296:H296),4)</f>
        <v>552.966</v>
      </c>
      <c r="J296" s="6" t="n">
        <f aca="false">RANK(I296,$I$3:$I$304,0)+COUNTIF($I$3:I296,I296)-1</f>
        <v>82</v>
      </c>
      <c r="K296" s="6" t="n">
        <f aca="false">RANK(B296,$B$3:$B$304,0)+COUNTIF($B$3:B296,B296)-1</f>
        <v>31</v>
      </c>
      <c r="L296" s="6" t="n">
        <f aca="false">RANK(C296,$C$3:$C$304,0)+COUNTIF($C$3:C296,C296)-1</f>
        <v>58</v>
      </c>
      <c r="M296" s="6" t="n">
        <f aca="false">RANK(D296,$D$3:$D$304,0)+COUNTIF($D$3:D296,D296)-1</f>
        <v>55</v>
      </c>
      <c r="N296" s="6" t="n">
        <f aca="false">RANK(E296,$E$3:$E$304,0)+COUNTIF($E$3:E296,E296)-1</f>
        <v>50</v>
      </c>
      <c r="O296" s="6" t="n">
        <f aca="false">RANK(F296,$F$3:$F$304,0)+COUNTIF($F$3:F296,F296)-1</f>
        <v>96</v>
      </c>
      <c r="P296" s="6" t="n">
        <f aca="false">RANK(G296,$G$3:$G$304,0)+COUNTIF($G$3:G296,G296)-1</f>
        <v>109</v>
      </c>
      <c r="Q296" s="6" t="n">
        <f aca="false">RANK(H296,$H$3:$H$304,0)+COUNTIF($H$3:H296,H296)-1</f>
        <v>147</v>
      </c>
    </row>
    <row r="297" customFormat="false" ht="15" hidden="false" customHeight="false" outlineLevel="0" collapsed="false">
      <c r="A297" s="0" t="s">
        <v>382</v>
      </c>
      <c r="B297" s="2" t="n">
        <f aca="false">ROUND(SUMIFS(Monthly_Sold!$H$2:$H$7864,Monthly_Sold!$F$2:$F$7864,$A297,Monthly_Sold!$C$2:$C$7864,B$2),4)</f>
        <v>0</v>
      </c>
      <c r="C297" s="2" t="n">
        <f aca="false">ROUND(SUMIFS(Monthly_Sold!$H$2:$H$7864,Monthly_Sold!$F$2:$F$7864,$A297,Monthly_Sold!$C$2:$C$7864,C$2),4)</f>
        <v>6.55</v>
      </c>
      <c r="D297" s="2" t="n">
        <f aca="false">ROUND(SUMIFS(Monthly_Sold!$H$2:$H$7864,Monthly_Sold!$F$2:$F$7864,$A297,Monthly_Sold!$C$2:$C$7864,D$2),4)</f>
        <v>13.2</v>
      </c>
      <c r="E297" s="2" t="n">
        <f aca="false">ROUND(SUMIFS(Monthly_Sold!$H$2:$H$7864,Monthly_Sold!$F$2:$F$7864,$A297,Monthly_Sold!$C$2:$C$7864,E$2),4)</f>
        <v>0</v>
      </c>
      <c r="F297" s="2" t="n">
        <f aca="false">ROUND(SUMIFS(Monthly_Sold!$H$2:$H$7864,Monthly_Sold!$F$2:$F$7864,$A297,Monthly_Sold!$C$2:$C$7864,F$2),4)</f>
        <v>19.61</v>
      </c>
      <c r="G297" s="2" t="n">
        <f aca="false">ROUND(SUMIFS(Monthly_Sold!$H$2:$H$7864,Monthly_Sold!$F$2:$F$7864,$A297,Monthly_Sold!$C$2:$C$7864,G$2),4)</f>
        <v>27</v>
      </c>
      <c r="H297" s="2" t="n">
        <f aca="false">ROUND(SUMIFS(Monthly_Sold!$H$2:$H$7864,Monthly_Sold!$F$2:$F$7864,$A297,Monthly_Sold!$C$2:$C$7864,H$2),4)</f>
        <v>0</v>
      </c>
      <c r="I297" s="2" t="n">
        <f aca="false">ROUND(SUM(B297:H297),4)</f>
        <v>66.36</v>
      </c>
      <c r="J297" s="6" t="n">
        <f aca="false">RANK(I297,$I$3:$I$304,0)+COUNTIF($I$3:I297,I297)-1</f>
        <v>135</v>
      </c>
      <c r="K297" s="6" t="n">
        <f aca="false">RANK(B297,$B$3:$B$304,0)+COUNTIF($B$3:B297,B297)-1</f>
        <v>298</v>
      </c>
      <c r="L297" s="6" t="n">
        <f aca="false">RANK(C297,$C$3:$C$304,0)+COUNTIF($C$3:C297,C297)-1</f>
        <v>75</v>
      </c>
      <c r="M297" s="6" t="n">
        <f aca="false">RANK(D297,$D$3:$D$304,0)+COUNTIF($D$3:D297,D297)-1</f>
        <v>76</v>
      </c>
      <c r="N297" s="6" t="n">
        <f aca="false">RANK(E297,$E$3:$E$304,0)+COUNTIF($E$3:E297,E297)-1</f>
        <v>298</v>
      </c>
      <c r="O297" s="6" t="n">
        <f aca="false">RANK(F297,$F$3:$F$304,0)+COUNTIF($F$3:F297,F297)-1</f>
        <v>87</v>
      </c>
      <c r="P297" s="6" t="n">
        <f aca="false">RANK(G297,$G$3:$G$304,0)+COUNTIF($G$3:G297,G297)-1</f>
        <v>110</v>
      </c>
      <c r="Q297" s="6" t="n">
        <f aca="false">RANK(H297,$H$3:$H$304,0)+COUNTIF($H$3:H297,H297)-1</f>
        <v>301</v>
      </c>
    </row>
    <row r="298" customFormat="false" ht="15" hidden="false" customHeight="false" outlineLevel="0" collapsed="false">
      <c r="A298" s="0" t="s">
        <v>370</v>
      </c>
      <c r="B298" s="2" t="n">
        <f aca="false">ROUND(SUMIFS(Monthly_Sold!$H$2:$H$7864,Monthly_Sold!$F$2:$F$7864,$A298,Monthly_Sold!$C$2:$C$7864,B$2),4)</f>
        <v>0</v>
      </c>
      <c r="C298" s="2" t="n">
        <f aca="false">ROUND(SUMIFS(Monthly_Sold!$H$2:$H$7864,Monthly_Sold!$F$2:$F$7864,$A298,Monthly_Sold!$C$2:$C$7864,C$2),4)</f>
        <v>0</v>
      </c>
      <c r="D298" s="2" t="n">
        <f aca="false">ROUND(SUMIFS(Monthly_Sold!$H$2:$H$7864,Monthly_Sold!$F$2:$F$7864,$A298,Monthly_Sold!$C$2:$C$7864,D$2),4)</f>
        <v>0</v>
      </c>
      <c r="E298" s="2" t="n">
        <f aca="false">ROUND(SUMIFS(Monthly_Sold!$H$2:$H$7864,Monthly_Sold!$F$2:$F$7864,$A298,Monthly_Sold!$C$2:$C$7864,E$2),4)</f>
        <v>0</v>
      </c>
      <c r="F298" s="2" t="n">
        <f aca="false">ROUND(SUMIFS(Monthly_Sold!$H$2:$H$7864,Monthly_Sold!$F$2:$F$7864,$A298,Monthly_Sold!$C$2:$C$7864,F$2),4)</f>
        <v>0</v>
      </c>
      <c r="G298" s="2" t="n">
        <f aca="false">ROUND(SUMIFS(Monthly_Sold!$H$2:$H$7864,Monthly_Sold!$F$2:$F$7864,$A298,Monthly_Sold!$C$2:$C$7864,G$2),4)</f>
        <v>64.26</v>
      </c>
      <c r="H298" s="2" t="n">
        <f aca="false">ROUND(SUMIFS(Monthly_Sold!$H$2:$H$7864,Monthly_Sold!$F$2:$F$7864,$A298,Monthly_Sold!$C$2:$C$7864,H$2),4)</f>
        <v>9.55</v>
      </c>
      <c r="I298" s="2" t="n">
        <f aca="false">ROUND(SUM(B298:H298),4)</f>
        <v>73.81</v>
      </c>
      <c r="J298" s="6" t="n">
        <f aca="false">RANK(I298,$I$3:$I$304,0)+COUNTIF($I$3:I298,I298)-1</f>
        <v>132</v>
      </c>
      <c r="K298" s="6" t="n">
        <f aca="false">RANK(B298,$B$3:$B$304,0)+COUNTIF($B$3:B298,B298)-1</f>
        <v>299</v>
      </c>
      <c r="L298" s="6" t="n">
        <f aca="false">RANK(C298,$C$3:$C$304,0)+COUNTIF($C$3:C298,C298)-1</f>
        <v>299</v>
      </c>
      <c r="M298" s="6" t="n">
        <f aca="false">RANK(D298,$D$3:$D$304,0)+COUNTIF($D$3:D298,D298)-1</f>
        <v>299</v>
      </c>
      <c r="N298" s="6" t="n">
        <f aca="false">RANK(E298,$E$3:$E$304,0)+COUNTIF($E$3:E298,E298)-1</f>
        <v>299</v>
      </c>
      <c r="O298" s="6" t="n">
        <f aca="false">RANK(F298,$F$3:$F$304,0)+COUNTIF($F$3:F298,F298)-1</f>
        <v>299</v>
      </c>
      <c r="P298" s="6" t="n">
        <f aca="false">RANK(G298,$G$3:$G$304,0)+COUNTIF($G$3:G298,G298)-1</f>
        <v>87</v>
      </c>
      <c r="Q298" s="6" t="n">
        <f aca="false">RANK(H298,$H$3:$H$304,0)+COUNTIF($H$3:H298,H298)-1</f>
        <v>139</v>
      </c>
    </row>
    <row r="299" customFormat="false" ht="15" hidden="false" customHeight="false" outlineLevel="0" collapsed="false">
      <c r="A299" s="0" t="s">
        <v>36</v>
      </c>
      <c r="B299" s="2" t="n">
        <f aca="false">ROUND(SUMIFS(Monthly_Sold!$H$2:$H$7864,Monthly_Sold!$F$2:$F$7864,$A299,Monthly_Sold!$C$2:$C$7864,B$2),4)</f>
        <v>695.58</v>
      </c>
      <c r="C299" s="2" t="n">
        <f aca="false">ROUND(SUMIFS(Monthly_Sold!$H$2:$H$7864,Monthly_Sold!$F$2:$F$7864,$A299,Monthly_Sold!$C$2:$C$7864,C$2),4)</f>
        <v>4827.78</v>
      </c>
      <c r="D299" s="2" t="n">
        <f aca="false">ROUND(SUMIFS(Monthly_Sold!$H$2:$H$7864,Monthly_Sold!$F$2:$F$7864,$A299,Monthly_Sold!$C$2:$C$7864,D$2),4)</f>
        <v>6372.02</v>
      </c>
      <c r="E299" s="2" t="n">
        <f aca="false">ROUND(SUMIFS(Monthly_Sold!$H$2:$H$7864,Monthly_Sold!$F$2:$F$7864,$A299,Monthly_Sold!$C$2:$C$7864,E$2),4)</f>
        <v>7819.82</v>
      </c>
      <c r="F299" s="2" t="n">
        <f aca="false">ROUND(SUMIFS(Monthly_Sold!$H$2:$H$7864,Monthly_Sold!$F$2:$F$7864,$A299,Monthly_Sold!$C$2:$C$7864,F$2),4)</f>
        <v>5898.76</v>
      </c>
      <c r="G299" s="2" t="n">
        <f aca="false">ROUND(SUMIFS(Monthly_Sold!$H$2:$H$7864,Monthly_Sold!$F$2:$F$7864,$A299,Monthly_Sold!$C$2:$C$7864,G$2),4)</f>
        <v>4357.26</v>
      </c>
      <c r="H299" s="2" t="n">
        <f aca="false">ROUND(SUMIFS(Monthly_Sold!$H$2:$H$7864,Monthly_Sold!$F$2:$F$7864,$A299,Monthly_Sold!$C$2:$C$7864,H$2),4)</f>
        <v>4058.84</v>
      </c>
      <c r="I299" s="2" t="n">
        <f aca="false">ROUND(SUM(B299:H299),4)</f>
        <v>34030.06</v>
      </c>
      <c r="J299" s="6" t="n">
        <f aca="false">RANK(I299,$I$3:$I$304,0)+COUNTIF($I$3:I299,I299)-1</f>
        <v>1</v>
      </c>
      <c r="K299" s="6" t="n">
        <f aca="false">RANK(B299,$B$3:$B$304,0)+COUNTIF($B$3:B299,B299)-1</f>
        <v>6</v>
      </c>
      <c r="L299" s="6" t="n">
        <f aca="false">RANK(C299,$C$3:$C$304,0)+COUNTIF($C$3:C299,C299)-1</f>
        <v>2</v>
      </c>
      <c r="M299" s="6" t="n">
        <f aca="false">RANK(D299,$D$3:$D$304,0)+COUNTIF($D$3:D299,D299)-1</f>
        <v>1</v>
      </c>
      <c r="N299" s="6" t="n">
        <f aca="false">RANK(E299,$E$3:$E$304,0)+COUNTIF($E$3:E299,E299)-1</f>
        <v>1</v>
      </c>
      <c r="O299" s="6" t="n">
        <f aca="false">RANK(F299,$F$3:$F$304,0)+COUNTIF($F$3:F299,F299)-1</f>
        <v>1</v>
      </c>
      <c r="P299" s="6" t="n">
        <f aca="false">RANK(G299,$G$3:$G$304,0)+COUNTIF($G$3:G299,G299)-1</f>
        <v>1</v>
      </c>
      <c r="Q299" s="6" t="n">
        <f aca="false">RANK(H299,$H$3:$H$304,0)+COUNTIF($H$3:H299,H299)-1</f>
        <v>1</v>
      </c>
    </row>
    <row r="300" customFormat="false" ht="15" hidden="false" customHeight="false" outlineLevel="0" collapsed="false">
      <c r="A300" s="0" t="s">
        <v>56</v>
      </c>
      <c r="B300" s="2" t="n">
        <f aca="false">ROUND(SUMIFS(Monthly_Sold!$H$2:$H$7864,Monthly_Sold!$F$2:$F$7864,$A300,Monthly_Sold!$C$2:$C$7864,B$2),4)</f>
        <v>128.91</v>
      </c>
      <c r="C300" s="2" t="n">
        <f aca="false">ROUND(SUMIFS(Monthly_Sold!$H$2:$H$7864,Monthly_Sold!$F$2:$F$7864,$A300,Monthly_Sold!$C$2:$C$7864,C$2),4)</f>
        <v>285.81</v>
      </c>
      <c r="D300" s="2" t="n">
        <f aca="false">ROUND(SUMIFS(Monthly_Sold!$H$2:$H$7864,Monthly_Sold!$F$2:$F$7864,$A300,Monthly_Sold!$C$2:$C$7864,D$2),4)</f>
        <v>8.152</v>
      </c>
      <c r="E300" s="2" t="n">
        <f aca="false">ROUND(SUMIFS(Monthly_Sold!$H$2:$H$7864,Monthly_Sold!$F$2:$F$7864,$A300,Monthly_Sold!$C$2:$C$7864,E$2),4)</f>
        <v>200.05</v>
      </c>
      <c r="F300" s="2" t="n">
        <f aca="false">ROUND(SUMIFS(Monthly_Sold!$H$2:$H$7864,Monthly_Sold!$F$2:$F$7864,$A300,Monthly_Sold!$C$2:$C$7864,F$2),4)</f>
        <v>162.57</v>
      </c>
      <c r="G300" s="2" t="n">
        <f aca="false">ROUND(SUMIFS(Monthly_Sold!$H$2:$H$7864,Monthly_Sold!$F$2:$F$7864,$A300,Monthly_Sold!$C$2:$C$7864,G$2),4)</f>
        <v>193.33</v>
      </c>
      <c r="H300" s="2" t="n">
        <f aca="false">ROUND(SUMIFS(Monthly_Sold!$H$2:$H$7864,Monthly_Sold!$F$2:$F$7864,$A300,Monthly_Sold!$C$2:$C$7864,H$2),4)</f>
        <v>98.98</v>
      </c>
      <c r="I300" s="2" t="n">
        <f aca="false">ROUND(SUM(B300:H300),4)</f>
        <v>1077.802</v>
      </c>
      <c r="J300" s="6" t="n">
        <f aca="false">RANK(I300,$I$3:$I$304,0)+COUNTIF($I$3:I300,I300)-1</f>
        <v>51</v>
      </c>
      <c r="K300" s="6" t="n">
        <f aca="false">RANK(B300,$B$3:$B$304,0)+COUNTIF($B$3:B300,B300)-1</f>
        <v>28</v>
      </c>
      <c r="L300" s="6" t="n">
        <f aca="false">RANK(C300,$C$3:$C$304,0)+COUNTIF($C$3:C300,C300)-1</f>
        <v>48</v>
      </c>
      <c r="M300" s="6" t="n">
        <f aca="false">RANK(D300,$D$3:$D$304,0)+COUNTIF($D$3:D300,D300)-1</f>
        <v>80</v>
      </c>
      <c r="N300" s="6" t="n">
        <f aca="false">RANK(E300,$E$3:$E$304,0)+COUNTIF($E$3:E300,E300)-1</f>
        <v>40</v>
      </c>
      <c r="O300" s="6" t="n">
        <f aca="false">RANK(F300,$F$3:$F$304,0)+COUNTIF($F$3:F300,F300)-1</f>
        <v>47</v>
      </c>
      <c r="P300" s="6" t="n">
        <f aca="false">RANK(G300,$G$3:$G$304,0)+COUNTIF($G$3:G300,G300)-1</f>
        <v>50</v>
      </c>
      <c r="Q300" s="6" t="n">
        <f aca="false">RANK(H300,$H$3:$H$304,0)+COUNTIF($H$3:H300,H300)-1</f>
        <v>79</v>
      </c>
    </row>
    <row r="301" customFormat="false" ht="15" hidden="false" customHeight="false" outlineLevel="0" collapsed="false">
      <c r="A301" s="0" t="s">
        <v>555</v>
      </c>
      <c r="B301" s="2" t="n">
        <f aca="false">ROUND(SUMIFS(Monthly_Sold!$H$2:$H$7864,Monthly_Sold!$F$2:$F$7864,$A301,Monthly_Sold!$C$2:$C$7864,B$2),4)</f>
        <v>0</v>
      </c>
      <c r="C301" s="2" t="n">
        <f aca="false">ROUND(SUMIFS(Monthly_Sold!$H$2:$H$7864,Monthly_Sold!$F$2:$F$7864,$A301,Monthly_Sold!$C$2:$C$7864,C$2),4)</f>
        <v>0</v>
      </c>
      <c r="D301" s="2" t="n">
        <f aca="false">ROUND(SUMIFS(Monthly_Sold!$H$2:$H$7864,Monthly_Sold!$F$2:$F$7864,$A301,Monthly_Sold!$C$2:$C$7864,D$2),4)</f>
        <v>0</v>
      </c>
      <c r="E301" s="2" t="n">
        <f aca="false">ROUND(SUMIFS(Monthly_Sold!$H$2:$H$7864,Monthly_Sold!$F$2:$F$7864,$A301,Monthly_Sold!$C$2:$C$7864,E$2),4)</f>
        <v>0</v>
      </c>
      <c r="F301" s="2" t="n">
        <f aca="false">ROUND(SUMIFS(Monthly_Sold!$H$2:$H$7864,Monthly_Sold!$F$2:$F$7864,$A301,Monthly_Sold!$C$2:$C$7864,F$2),4)</f>
        <v>0</v>
      </c>
      <c r="G301" s="2" t="n">
        <f aca="false">ROUND(SUMIFS(Monthly_Sold!$H$2:$H$7864,Monthly_Sold!$F$2:$F$7864,$A301,Monthly_Sold!$C$2:$C$7864,G$2),4)</f>
        <v>3.18</v>
      </c>
      <c r="H301" s="2" t="n">
        <f aca="false">ROUND(SUMIFS(Monthly_Sold!$H$2:$H$7864,Monthly_Sold!$F$2:$F$7864,$A301,Monthly_Sold!$C$2:$C$7864,H$2),4)</f>
        <v>0</v>
      </c>
      <c r="I301" s="2" t="n">
        <f aca="false">ROUND(SUM(B301:H301),4)</f>
        <v>3.18</v>
      </c>
      <c r="J301" s="6" t="n">
        <f aca="false">RANK(I301,$I$3:$I$304,0)+COUNTIF($I$3:I301,I301)-1</f>
        <v>240</v>
      </c>
      <c r="K301" s="6" t="n">
        <f aca="false">RANK(B301,$B$3:$B$304,0)+COUNTIF($B$3:B301,B301)-1</f>
        <v>300</v>
      </c>
      <c r="L301" s="6" t="n">
        <f aca="false">RANK(C301,$C$3:$C$304,0)+COUNTIF($C$3:C301,C301)-1</f>
        <v>300</v>
      </c>
      <c r="M301" s="6" t="n">
        <f aca="false">RANK(D301,$D$3:$D$304,0)+COUNTIF($D$3:D301,D301)-1</f>
        <v>300</v>
      </c>
      <c r="N301" s="6" t="n">
        <f aca="false">RANK(E301,$E$3:$E$304,0)+COUNTIF($E$3:E301,E301)-1</f>
        <v>300</v>
      </c>
      <c r="O301" s="6" t="n">
        <f aca="false">RANK(F301,$F$3:$F$304,0)+COUNTIF($F$3:F301,F301)-1</f>
        <v>300</v>
      </c>
      <c r="P301" s="6" t="n">
        <f aca="false">RANK(G301,$G$3:$G$304,0)+COUNTIF($G$3:G301,G301)-1</f>
        <v>152</v>
      </c>
      <c r="Q301" s="6" t="n">
        <f aca="false">RANK(H301,$H$3:$H$304,0)+COUNTIF($H$3:H301,H301)-1</f>
        <v>302</v>
      </c>
    </row>
    <row r="302" customFormat="false" ht="15" hidden="false" customHeight="false" outlineLevel="0" collapsed="false">
      <c r="A302" s="0" t="s">
        <v>39</v>
      </c>
      <c r="B302" s="2" t="n">
        <f aca="false">ROUND(SUMIFS(Monthly_Sold!$H$2:$H$7864,Monthly_Sold!$F$2:$F$7864,$A302,Monthly_Sold!$C$2:$C$7864,B$2),4)</f>
        <v>91.91</v>
      </c>
      <c r="C302" s="2" t="n">
        <f aca="false">ROUND(SUMIFS(Monthly_Sold!$H$2:$H$7864,Monthly_Sold!$F$2:$F$7864,$A302,Monthly_Sold!$C$2:$C$7864,C$2),4)</f>
        <v>2442.94</v>
      </c>
      <c r="D302" s="2" t="n">
        <f aca="false">ROUND(SUMIFS(Monthly_Sold!$H$2:$H$7864,Monthly_Sold!$F$2:$F$7864,$A302,Monthly_Sold!$C$2:$C$7864,D$2),4)</f>
        <v>5946.35</v>
      </c>
      <c r="E302" s="2" t="n">
        <f aca="false">ROUND(SUMIFS(Monthly_Sold!$H$2:$H$7864,Monthly_Sold!$F$2:$F$7864,$A302,Monthly_Sold!$C$2:$C$7864,E$2),4)</f>
        <v>3221.17</v>
      </c>
      <c r="F302" s="2" t="n">
        <f aca="false">ROUND(SUMIFS(Monthly_Sold!$H$2:$H$7864,Monthly_Sold!$F$2:$F$7864,$A302,Monthly_Sold!$C$2:$C$7864,F$2),4)</f>
        <v>785.89</v>
      </c>
      <c r="G302" s="2" t="n">
        <f aca="false">ROUND(SUMIFS(Monthly_Sold!$H$2:$H$7864,Monthly_Sold!$F$2:$F$7864,$A302,Monthly_Sold!$C$2:$C$7864,G$2),4)</f>
        <v>1284.99</v>
      </c>
      <c r="H302" s="2" t="n">
        <f aca="false">ROUND(SUMIFS(Monthly_Sold!$H$2:$H$7864,Monthly_Sold!$F$2:$F$7864,$A302,Monthly_Sold!$C$2:$C$7864,H$2),4)</f>
        <v>737.97</v>
      </c>
      <c r="I302" s="2" t="n">
        <f aca="false">ROUND(SUM(B302:H302),4)</f>
        <v>14511.22</v>
      </c>
      <c r="J302" s="6" t="n">
        <f aca="false">RANK(I302,$I$3:$I$304,0)+COUNTIF($I$3:I302,I302)-1</f>
        <v>4</v>
      </c>
      <c r="K302" s="6" t="n">
        <f aca="false">RANK(B302,$B$3:$B$304,0)+COUNTIF($B$3:B302,B302)-1</f>
        <v>34</v>
      </c>
      <c r="L302" s="6" t="n">
        <f aca="false">RANK(C302,$C$3:$C$304,0)+COUNTIF($C$3:C302,C302)-1</f>
        <v>7</v>
      </c>
      <c r="M302" s="6" t="n">
        <f aca="false">RANK(D302,$D$3:$D$304,0)+COUNTIF($D$3:D302,D302)-1</f>
        <v>2</v>
      </c>
      <c r="N302" s="6" t="n">
        <f aca="false">RANK(E302,$E$3:$E$304,0)+COUNTIF($E$3:E302,E302)-1</f>
        <v>3</v>
      </c>
      <c r="O302" s="6" t="n">
        <f aca="false">RANK(F302,$F$3:$F$304,0)+COUNTIF($F$3:F302,F302)-1</f>
        <v>24</v>
      </c>
      <c r="P302" s="6" t="n">
        <f aca="false">RANK(G302,$G$3:$G$304,0)+COUNTIF($G$3:G302,G302)-1</f>
        <v>18</v>
      </c>
      <c r="Q302" s="6" t="n">
        <f aca="false">RANK(H302,$H$3:$H$304,0)+COUNTIF($H$3:H302,H302)-1</f>
        <v>26</v>
      </c>
    </row>
    <row r="303" customFormat="false" ht="15" hidden="false" customHeight="false" outlineLevel="0" collapsed="false">
      <c r="A303" s="0" t="s">
        <v>375</v>
      </c>
      <c r="B303" s="2" t="n">
        <f aca="false">ROUND(SUMIFS(Monthly_Sold!$H$2:$H$7864,Monthly_Sold!$F$2:$F$7864,$A303,Monthly_Sold!$C$2:$C$7864,B$2),4)</f>
        <v>0</v>
      </c>
      <c r="C303" s="2" t="n">
        <f aca="false">ROUND(SUMIFS(Monthly_Sold!$H$2:$H$7864,Monthly_Sold!$F$2:$F$7864,$A303,Monthly_Sold!$C$2:$C$7864,C$2),4)</f>
        <v>0</v>
      </c>
      <c r="D303" s="2" t="n">
        <f aca="false">ROUND(SUMIFS(Monthly_Sold!$H$2:$H$7864,Monthly_Sold!$F$2:$F$7864,$A303,Monthly_Sold!$C$2:$C$7864,D$2),4)</f>
        <v>0</v>
      </c>
      <c r="E303" s="2" t="n">
        <f aca="false">ROUND(SUMIFS(Monthly_Sold!$H$2:$H$7864,Monthly_Sold!$F$2:$F$7864,$A303,Monthly_Sold!$C$2:$C$7864,E$2),4)</f>
        <v>0</v>
      </c>
      <c r="F303" s="2" t="n">
        <f aca="false">ROUND(SUMIFS(Monthly_Sold!$H$2:$H$7864,Monthly_Sold!$F$2:$F$7864,$A303,Monthly_Sold!$C$2:$C$7864,F$2),4)</f>
        <v>0</v>
      </c>
      <c r="G303" s="2" t="n">
        <f aca="false">ROUND(SUMIFS(Monthly_Sold!$H$2:$H$7864,Monthly_Sold!$F$2:$F$7864,$A303,Monthly_Sold!$C$2:$C$7864,G$2),4)</f>
        <v>23.76</v>
      </c>
      <c r="H303" s="2" t="n">
        <f aca="false">ROUND(SUMIFS(Monthly_Sold!$H$2:$H$7864,Monthly_Sold!$F$2:$F$7864,$A303,Monthly_Sold!$C$2:$C$7864,H$2),4)</f>
        <v>53.9</v>
      </c>
      <c r="I303" s="2" t="n">
        <f aca="false">ROUND(SUM(B303:H303),4)</f>
        <v>77.66</v>
      </c>
      <c r="J303" s="6" t="n">
        <f aca="false">RANK(I303,$I$3:$I$304,0)+COUNTIF($I$3:I303,I303)-1</f>
        <v>129</v>
      </c>
      <c r="K303" s="6" t="n">
        <f aca="false">RANK(B303,$B$3:$B$304,0)+COUNTIF($B$3:B303,B303)-1</f>
        <v>301</v>
      </c>
      <c r="L303" s="6" t="n">
        <f aca="false">RANK(C303,$C$3:$C$304,0)+COUNTIF($C$3:C303,C303)-1</f>
        <v>301</v>
      </c>
      <c r="M303" s="6" t="n">
        <f aca="false">RANK(D303,$D$3:$D$304,0)+COUNTIF($D$3:D303,D303)-1</f>
        <v>301</v>
      </c>
      <c r="N303" s="6" t="n">
        <f aca="false">RANK(E303,$E$3:$E$304,0)+COUNTIF($E$3:E303,E303)-1</f>
        <v>301</v>
      </c>
      <c r="O303" s="6" t="n">
        <f aca="false">RANK(F303,$F$3:$F$304,0)+COUNTIF($F$3:F303,F303)-1</f>
        <v>301</v>
      </c>
      <c r="P303" s="6" t="n">
        <f aca="false">RANK(G303,$G$3:$G$304,0)+COUNTIF($G$3:G303,G303)-1</f>
        <v>114</v>
      </c>
      <c r="Q303" s="6" t="n">
        <f aca="false">RANK(H303,$H$3:$H$304,0)+COUNTIF($H$3:H303,H303)-1</f>
        <v>102</v>
      </c>
    </row>
    <row r="304" customFormat="false" ht="15" hidden="false" customHeight="false" outlineLevel="0" collapsed="false">
      <c r="A304" s="0" t="s">
        <v>627</v>
      </c>
      <c r="B304" s="2" t="n">
        <f aca="false">ROUND(SUMIFS(Monthly_Sold!$H$2:$H$7864,Monthly_Sold!$F$2:$F$7864,$A304,Monthly_Sold!$C$2:$C$7864,B$2),4)</f>
        <v>0</v>
      </c>
      <c r="C304" s="2" t="n">
        <f aca="false">ROUND(SUMIFS(Monthly_Sold!$H$2:$H$7864,Monthly_Sold!$F$2:$F$7864,$A304,Monthly_Sold!$C$2:$C$7864,C$2),4)</f>
        <v>0</v>
      </c>
      <c r="D304" s="2" t="n">
        <f aca="false">ROUND(SUMIFS(Monthly_Sold!$H$2:$H$7864,Monthly_Sold!$F$2:$F$7864,$A304,Monthly_Sold!$C$2:$C$7864,D$2),4)</f>
        <v>0</v>
      </c>
      <c r="E304" s="2" t="n">
        <f aca="false">ROUND(SUMIFS(Monthly_Sold!$H$2:$H$7864,Monthly_Sold!$F$2:$F$7864,$A304,Monthly_Sold!$C$2:$C$7864,E$2),4)</f>
        <v>0</v>
      </c>
      <c r="F304" s="2" t="n">
        <f aca="false">ROUND(SUMIFS(Monthly_Sold!$H$2:$H$7864,Monthly_Sold!$F$2:$F$7864,$A304,Monthly_Sold!$C$2:$C$7864,F$2),4)</f>
        <v>0</v>
      </c>
      <c r="G304" s="2" t="n">
        <f aca="false">ROUND(SUMIFS(Monthly_Sold!$H$2:$H$7864,Monthly_Sold!$F$2:$F$7864,$A304,Monthly_Sold!$C$2:$C$7864,G$2),4)</f>
        <v>0</v>
      </c>
      <c r="H304" s="2" t="n">
        <f aca="false">ROUND(SUMIFS(Monthly_Sold!$H$2:$H$7864,Monthly_Sold!$F$2:$F$7864,$A304,Monthly_Sold!$C$2:$C$7864,H$2),4)</f>
        <v>0.02</v>
      </c>
      <c r="I304" s="2" t="n">
        <f aca="false">ROUND(SUM(B304:H304),4)</f>
        <v>0.02</v>
      </c>
      <c r="J304" s="6" t="n">
        <f aca="false">RANK(I304,$I$3:$I$304,0)+COUNTIF($I$3:I304,I304)-1</f>
        <v>300</v>
      </c>
      <c r="K304" s="6" t="n">
        <f aca="false">RANK(B304,$B$3:$B$304,0)+COUNTIF($B$3:B304,B304)-1</f>
        <v>302</v>
      </c>
      <c r="L304" s="6" t="n">
        <f aca="false">RANK(C304,$C$3:$C$304,0)+COUNTIF($C$3:C304,C304)-1</f>
        <v>302</v>
      </c>
      <c r="M304" s="6" t="n">
        <f aca="false">RANK(D304,$D$3:$D$304,0)+COUNTIF($D$3:D304,D304)-1</f>
        <v>302</v>
      </c>
      <c r="N304" s="6" t="n">
        <f aca="false">RANK(E304,$E$3:$E$304,0)+COUNTIF($E$3:E304,E304)-1</f>
        <v>302</v>
      </c>
      <c r="O304" s="6" t="n">
        <f aca="false">RANK(F304,$F$3:$F$304,0)+COUNTIF($F$3:F304,F304)-1</f>
        <v>302</v>
      </c>
      <c r="P304" s="6" t="n">
        <f aca="false">RANK(G304,$G$3:$G$304,0)+COUNTIF($G$3:G304,G304)-1</f>
        <v>302</v>
      </c>
      <c r="Q304" s="6" t="n">
        <f aca="false">RANK(H304,$H$3:$H$304,0)+COUNTIF($H$3:H304,H304)-1</f>
        <v>187</v>
      </c>
    </row>
    <row r="305" customFormat="false" ht="15" hidden="false" customHeight="false" outlineLevel="0" collapsed="false">
      <c r="A305" s="4" t="s">
        <v>888</v>
      </c>
      <c r="B305" s="7" t="n">
        <f aca="false">SUM(B3:B304)</f>
        <v>13052.38</v>
      </c>
      <c r="C305" s="7" t="n">
        <f aca="false">SUM(C3:C304)</f>
        <v>60617.314</v>
      </c>
      <c r="D305" s="7" t="n">
        <f aca="false">SUM(D3:D304)</f>
        <v>65185.735</v>
      </c>
      <c r="E305" s="7" t="n">
        <f aca="false">SUM(E3:E304)</f>
        <v>51366.26</v>
      </c>
      <c r="F305" s="7" t="n">
        <f aca="false">SUM(F3:F304)</f>
        <v>53546.175</v>
      </c>
      <c r="G305" s="7" t="n">
        <f aca="false">SUM(G3:G304)</f>
        <v>61288.4481</v>
      </c>
      <c r="H305" s="7" t="n">
        <f aca="false">SUM(H3:H304)</f>
        <v>63064.7133</v>
      </c>
      <c r="I305" s="7" t="n">
        <f aca="false">SUM(I3:I304)</f>
        <v>368121.0254</v>
      </c>
    </row>
    <row r="306" customFormat="false" ht="15" hidden="false" customHeight="false" outlineLevel="0" collapsed="false">
      <c r="A306" s="4" t="s">
        <v>897</v>
      </c>
      <c r="B306" s="0" t="str">
        <f aca="false">IF(ABS(B305-SUMIFS(Monthly_Sold!$H$2:$H$7864,Monthly_Sold!$C$2:$C$7864,B$2))&lt;0.01,"OK","MISMATCH")</f>
        <v>OK</v>
      </c>
      <c r="C306" s="0" t="str">
        <f aca="false">IF(ABS(C305-SUMIFS(Monthly_Sold!$H$2:$H$7864,Monthly_Sold!$C$2:$C$7864,C$2))&lt;0.01,"OK","MISMATCH")</f>
        <v>OK</v>
      </c>
      <c r="D306" s="0" t="str">
        <f aca="false">IF(ABS(D305-SUMIFS(Monthly_Sold!$H$2:$H$7864,Monthly_Sold!$C$2:$C$7864,D$2))&lt;0.01,"OK","MISMATCH")</f>
        <v>OK</v>
      </c>
      <c r="E306" s="0" t="str">
        <f aca="false">IF(ABS(E305-SUMIFS(Monthly_Sold!$H$2:$H$7864,Monthly_Sold!$C$2:$C$7864,E$2))&lt;0.01,"OK","MISMATCH")</f>
        <v>OK</v>
      </c>
      <c r="F306" s="0" t="str">
        <f aca="false">IF(ABS(F305-SUMIFS(Monthly_Sold!$H$2:$H$7864,Monthly_Sold!$C$2:$C$7864,F$2))&lt;0.01,"OK","MISMATCH")</f>
        <v>OK</v>
      </c>
      <c r="G306" s="0" t="str">
        <f aca="false">IF(ABS(G305-SUMIFS(Monthly_Sold!$H$2:$H$7864,Monthly_Sold!$C$2:$C$7864,G$2))&lt;0.01,"OK","MISMATCH")</f>
        <v>OK</v>
      </c>
      <c r="H306" s="0" t="str">
        <f aca="false">IF(ABS(H305-SUMIFS(Monthly_Sold!$H$2:$H$7864,Monthly_Sold!$C$2:$C$7864,H$2))&lt;0.01,"OK","MISMATCH")</f>
        <v>OK</v>
      </c>
      <c r="I306" s="0" t="str">
        <f aca="false">IF(ABS(I305-SUM(Monthly_Sold!$H$2:$H$7864))&lt;0.01,"OK","MISMATCH")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935</v>
      </c>
      <c r="C1" s="5" t="s">
        <v>920</v>
      </c>
    </row>
    <row r="2" customFormat="false" ht="15" hidden="false" customHeight="false" outlineLevel="0" collapsed="false">
      <c r="A2" s="1" t="s">
        <v>899</v>
      </c>
      <c r="B2" s="1" t="s">
        <v>637</v>
      </c>
      <c r="C2" s="1" t="s">
        <v>921</v>
      </c>
      <c r="D2" s="1" t="s">
        <v>922</v>
      </c>
      <c r="E2" s="1" t="s">
        <v>923</v>
      </c>
      <c r="F2" s="1" t="s">
        <v>924</v>
      </c>
      <c r="G2" s="1" t="s">
        <v>925</v>
      </c>
      <c r="H2" s="1" t="s">
        <v>926</v>
      </c>
      <c r="I2" s="1" t="s">
        <v>927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INDEX(Annual_Sold_FY!$A$3:$A$304,MATCH(A3,Annual_Sold_FY!$J$3:$J$304,0))</f>
        <v>UTTAR PRADESH</v>
      </c>
      <c r="C3" s="2" t="n">
        <f aca="false">INDEX(Annual_Sold_FY!$B$3:$B$304,MATCH($B3,Annual_Sold_FY!$A$3:$A$304,0))</f>
        <v>695.58</v>
      </c>
      <c r="D3" s="2" t="n">
        <f aca="false">INDEX(Annual_Sold_FY!$C$3:$C$304,MATCH($B3,Annual_Sold_FY!$A$3:$A$304,0))</f>
        <v>4827.78</v>
      </c>
      <c r="E3" s="2" t="n">
        <f aca="false">INDEX(Annual_Sold_FY!$D$3:$D$304,MATCH($B3,Annual_Sold_FY!$A$3:$A$304,0))</f>
        <v>6372.02</v>
      </c>
      <c r="F3" s="2" t="n">
        <f aca="false">INDEX(Annual_Sold_FY!$E$3:$E$304,MATCH($B3,Annual_Sold_FY!$A$3:$A$304,0))</f>
        <v>7819.82</v>
      </c>
      <c r="G3" s="2" t="n">
        <f aca="false">INDEX(Annual_Sold_FY!$F$3:$F$304,MATCH($B3,Annual_Sold_FY!$A$3:$A$304,0))</f>
        <v>5898.76</v>
      </c>
      <c r="H3" s="2" t="n">
        <f aca="false">INDEX(Annual_Sold_FY!$G$3:$G$304,MATCH($B3,Annual_Sold_FY!$A$3:$A$304,0))</f>
        <v>4357.26</v>
      </c>
      <c r="I3" s="2" t="n">
        <f aca="false">INDEX(Annual_Sold_FY!$H$3:$H$304,MATCH($B3,Annual_Sold_FY!$A$3:$A$304,0))</f>
        <v>4058.84</v>
      </c>
      <c r="J3" s="2" t="n">
        <f aca="false">INDEX(Annual_Sold_FY!$I$3:$I$304,MATCH($B3,Annual_Sold_FY!$A$3:$A$304,0))</f>
        <v>34030.06</v>
      </c>
    </row>
    <row r="4" customFormat="false" ht="15" hidden="false" customHeight="false" outlineLevel="0" collapsed="false">
      <c r="A4" s="0" t="n">
        <v>2</v>
      </c>
      <c r="B4" s="0" t="str">
        <f aca="false">INDEX(Annual_Sold_FY!$A$3:$A$304,MATCH(A4,Annual_Sold_FY!$J$3:$J$304,0))</f>
        <v>ODISHA</v>
      </c>
      <c r="C4" s="2" t="n">
        <f aca="false">INDEX(Annual_Sold_FY!$B$3:$B$304,MATCH($B4,Annual_Sold_FY!$A$3:$A$304,0))</f>
        <v>832.74</v>
      </c>
      <c r="D4" s="2" t="n">
        <f aca="false">INDEX(Annual_Sold_FY!$C$3:$C$304,MATCH($B4,Annual_Sold_FY!$A$3:$A$304,0))</f>
        <v>4878.16</v>
      </c>
      <c r="E4" s="2" t="n">
        <f aca="false">INDEX(Annual_Sold_FY!$D$3:$D$304,MATCH($B4,Annual_Sold_FY!$A$3:$A$304,0))</f>
        <v>2855.83</v>
      </c>
      <c r="F4" s="2" t="n">
        <f aca="false">INDEX(Annual_Sold_FY!$E$3:$E$304,MATCH($B4,Annual_Sold_FY!$A$3:$A$304,0))</f>
        <v>1029.25</v>
      </c>
      <c r="G4" s="2" t="n">
        <f aca="false">INDEX(Annual_Sold_FY!$F$3:$F$304,MATCH($B4,Annual_Sold_FY!$A$3:$A$304,0))</f>
        <v>1373.4</v>
      </c>
      <c r="H4" s="2" t="n">
        <f aca="false">INDEX(Annual_Sold_FY!$G$3:$G$304,MATCH($B4,Annual_Sold_FY!$A$3:$A$304,0))</f>
        <v>2769.48</v>
      </c>
      <c r="I4" s="2" t="n">
        <f aca="false">INDEX(Annual_Sold_FY!$H$3:$H$304,MATCH($B4,Annual_Sold_FY!$A$3:$A$304,0))</f>
        <v>3190.14</v>
      </c>
      <c r="J4" s="2" t="n">
        <f aca="false">INDEX(Annual_Sold_FY!$I$3:$I$304,MATCH($B4,Annual_Sold_FY!$A$3:$A$304,0))</f>
        <v>16929</v>
      </c>
    </row>
    <row r="5" customFormat="false" ht="15" hidden="false" customHeight="false" outlineLevel="0" collapsed="false">
      <c r="A5" s="0" t="n">
        <v>3</v>
      </c>
      <c r="B5" s="0" t="str">
        <f aca="false">INDEX(Annual_Sold_FY!$A$3:$A$304,MATCH(A5,Annual_Sold_FY!$J$3:$J$304,0))</f>
        <v>CHHATTISGARH</v>
      </c>
      <c r="C5" s="2" t="n">
        <f aca="false">INDEX(Annual_Sold_FY!$B$3:$B$304,MATCH($B5,Annual_Sold_FY!$A$3:$A$304,0))</f>
        <v>386.67</v>
      </c>
      <c r="D5" s="2" t="n">
        <f aca="false">INDEX(Annual_Sold_FY!$C$3:$C$304,MATCH($B5,Annual_Sold_FY!$A$3:$A$304,0))</f>
        <v>1340.84</v>
      </c>
      <c r="E5" s="2" t="n">
        <f aca="false">INDEX(Annual_Sold_FY!$D$3:$D$304,MATCH($B5,Annual_Sold_FY!$A$3:$A$304,0))</f>
        <v>2627.36</v>
      </c>
      <c r="F5" s="2" t="n">
        <f aca="false">INDEX(Annual_Sold_FY!$E$3:$E$304,MATCH($B5,Annual_Sold_FY!$A$3:$A$304,0))</f>
        <v>2011.4</v>
      </c>
      <c r="G5" s="2" t="n">
        <f aca="false">INDEX(Annual_Sold_FY!$F$3:$F$304,MATCH($B5,Annual_Sold_FY!$A$3:$A$304,0))</f>
        <v>4067.34</v>
      </c>
      <c r="H5" s="2" t="n">
        <f aca="false">INDEX(Annual_Sold_FY!$G$3:$G$304,MATCH($B5,Annual_Sold_FY!$A$3:$A$304,0))</f>
        <v>2918.39</v>
      </c>
      <c r="I5" s="2" t="n">
        <f aca="false">INDEX(Annual_Sold_FY!$H$3:$H$304,MATCH($B5,Annual_Sold_FY!$A$3:$A$304,0))</f>
        <v>2391.52</v>
      </c>
      <c r="J5" s="2" t="n">
        <f aca="false">INDEX(Annual_Sold_FY!$I$3:$I$304,MATCH($B5,Annual_Sold_FY!$A$3:$A$304,0))</f>
        <v>15743.52</v>
      </c>
    </row>
    <row r="6" customFormat="false" ht="15" hidden="false" customHeight="false" outlineLevel="0" collapsed="false">
      <c r="A6" s="0" t="n">
        <v>4</v>
      </c>
      <c r="B6" s="0" t="str">
        <f aca="false">INDEX(Annual_Sold_FY!$A$3:$A$304,MATCH(A6,Annual_Sold_FY!$J$3:$J$304,0))</f>
        <v>WEST BENGAL</v>
      </c>
      <c r="C6" s="2" t="n">
        <f aca="false">INDEX(Annual_Sold_FY!$B$3:$B$304,MATCH($B6,Annual_Sold_FY!$A$3:$A$304,0))</f>
        <v>91.91</v>
      </c>
      <c r="D6" s="2" t="n">
        <f aca="false">INDEX(Annual_Sold_FY!$C$3:$C$304,MATCH($B6,Annual_Sold_FY!$A$3:$A$304,0))</f>
        <v>2442.94</v>
      </c>
      <c r="E6" s="2" t="n">
        <f aca="false">INDEX(Annual_Sold_FY!$D$3:$D$304,MATCH($B6,Annual_Sold_FY!$A$3:$A$304,0))</f>
        <v>5946.35</v>
      </c>
      <c r="F6" s="2" t="n">
        <f aca="false">INDEX(Annual_Sold_FY!$E$3:$E$304,MATCH($B6,Annual_Sold_FY!$A$3:$A$304,0))</f>
        <v>3221.17</v>
      </c>
      <c r="G6" s="2" t="n">
        <f aca="false">INDEX(Annual_Sold_FY!$F$3:$F$304,MATCH($B6,Annual_Sold_FY!$A$3:$A$304,0))</f>
        <v>785.89</v>
      </c>
      <c r="H6" s="2" t="n">
        <f aca="false">INDEX(Annual_Sold_FY!$G$3:$G$304,MATCH($B6,Annual_Sold_FY!$A$3:$A$304,0))</f>
        <v>1284.99</v>
      </c>
      <c r="I6" s="2" t="n">
        <f aca="false">INDEX(Annual_Sold_FY!$H$3:$H$304,MATCH($B6,Annual_Sold_FY!$A$3:$A$304,0))</f>
        <v>737.97</v>
      </c>
      <c r="J6" s="2" t="n">
        <f aca="false">INDEX(Annual_Sold_FY!$I$3:$I$304,MATCH($B6,Annual_Sold_FY!$A$3:$A$304,0))</f>
        <v>14511.22</v>
      </c>
    </row>
    <row r="7" customFormat="false" ht="15" hidden="false" customHeight="false" outlineLevel="0" collapsed="false">
      <c r="A7" s="0" t="n">
        <v>5</v>
      </c>
      <c r="B7" s="0" t="str">
        <f aca="false">INDEX(Annual_Sold_FY!$A$3:$A$304,MATCH(A7,Annual_Sold_FY!$J$3:$J$304,0))</f>
        <v>BIHAR</v>
      </c>
      <c r="C7" s="2" t="n">
        <f aca="false">INDEX(Annual_Sold_FY!$B$3:$B$304,MATCH($B7,Annual_Sold_FY!$A$3:$A$304,0))</f>
        <v>359.35</v>
      </c>
      <c r="D7" s="2" t="n">
        <f aca="false">INDEX(Annual_Sold_FY!$C$3:$C$304,MATCH($B7,Annual_Sold_FY!$A$3:$A$304,0))</f>
        <v>1086.66</v>
      </c>
      <c r="E7" s="2" t="n">
        <f aca="false">INDEX(Annual_Sold_FY!$D$3:$D$304,MATCH($B7,Annual_Sold_FY!$A$3:$A$304,0))</f>
        <v>3287.62</v>
      </c>
      <c r="F7" s="2" t="n">
        <f aca="false">INDEX(Annual_Sold_FY!$E$3:$E$304,MATCH($B7,Annual_Sold_FY!$A$3:$A$304,0))</f>
        <v>4309.26</v>
      </c>
      <c r="G7" s="2" t="n">
        <f aca="false">INDEX(Annual_Sold_FY!$F$3:$F$304,MATCH($B7,Annual_Sold_FY!$A$3:$A$304,0))</f>
        <v>2087.58</v>
      </c>
      <c r="H7" s="2" t="n">
        <f aca="false">INDEX(Annual_Sold_FY!$G$3:$G$304,MATCH($B7,Annual_Sold_FY!$A$3:$A$304,0))</f>
        <v>1626.02</v>
      </c>
      <c r="I7" s="2" t="n">
        <f aca="false">INDEX(Annual_Sold_FY!$H$3:$H$304,MATCH($B7,Annual_Sold_FY!$A$3:$A$304,0))</f>
        <v>1572.09</v>
      </c>
      <c r="J7" s="2" t="n">
        <f aca="false">INDEX(Annual_Sold_FY!$I$3:$I$304,MATCH($B7,Annual_Sold_FY!$A$3:$A$304,0))</f>
        <v>14328.58</v>
      </c>
    </row>
    <row r="8" customFormat="false" ht="15" hidden="false" customHeight="false" outlineLevel="0" collapsed="false">
      <c r="A8" s="0" t="n">
        <v>6</v>
      </c>
      <c r="B8" s="0" t="str">
        <f aca="false">INDEX(Annual_Sold_FY!$A$3:$A$304,MATCH(A8,Annual_Sold_FY!$J$3:$J$304,0))</f>
        <v>JINDAL POWER LTD - STAGE 2</v>
      </c>
      <c r="C8" s="2" t="n">
        <f aca="false">INDEX(Annual_Sold_FY!$B$3:$B$304,MATCH($B8,Annual_Sold_FY!$A$3:$A$304,0))</f>
        <v>164.92</v>
      </c>
      <c r="D8" s="2" t="n">
        <f aca="false">INDEX(Annual_Sold_FY!$C$3:$C$304,MATCH($B8,Annual_Sold_FY!$A$3:$A$304,0))</f>
        <v>1350.92</v>
      </c>
      <c r="E8" s="2" t="n">
        <f aca="false">INDEX(Annual_Sold_FY!$D$3:$D$304,MATCH($B8,Annual_Sold_FY!$A$3:$A$304,0))</f>
        <v>1463.28</v>
      </c>
      <c r="F8" s="2" t="n">
        <f aca="false">INDEX(Annual_Sold_FY!$E$3:$E$304,MATCH($B8,Annual_Sold_FY!$A$3:$A$304,0))</f>
        <v>1431.63</v>
      </c>
      <c r="G8" s="2" t="n">
        <f aca="false">INDEX(Annual_Sold_FY!$F$3:$F$304,MATCH($B8,Annual_Sold_FY!$A$3:$A$304,0))</f>
        <v>1895.63</v>
      </c>
      <c r="H8" s="2" t="n">
        <f aca="false">INDEX(Annual_Sold_FY!$G$3:$G$304,MATCH($B8,Annual_Sold_FY!$A$3:$A$304,0))</f>
        <v>3712.06</v>
      </c>
      <c r="I8" s="2" t="n">
        <f aca="false">INDEX(Annual_Sold_FY!$H$3:$H$304,MATCH($B8,Annual_Sold_FY!$A$3:$A$304,0))</f>
        <v>3308.89</v>
      </c>
      <c r="J8" s="2" t="n">
        <f aca="false">INDEX(Annual_Sold_FY!$I$3:$I$304,MATCH($B8,Annual_Sold_FY!$A$3:$A$304,0))</f>
        <v>13327.33</v>
      </c>
    </row>
    <row r="9" customFormat="false" ht="15" hidden="false" customHeight="false" outlineLevel="0" collapsed="false">
      <c r="A9" s="0" t="n">
        <v>7</v>
      </c>
      <c r="B9" s="0" t="str">
        <f aca="false">INDEX(Annual_Sold_FY!$A$3:$A$304,MATCH(A9,Annual_Sold_FY!$J$3:$J$304,0))</f>
        <v>MADHYA PRADESH</v>
      </c>
      <c r="C9" s="2" t="n">
        <f aca="false">INDEX(Annual_Sold_FY!$B$3:$B$304,MATCH($B9,Annual_Sold_FY!$A$3:$A$304,0))</f>
        <v>814.64</v>
      </c>
      <c r="D9" s="2" t="n">
        <f aca="false">INDEX(Annual_Sold_FY!$C$3:$C$304,MATCH($B9,Annual_Sold_FY!$A$3:$A$304,0))</f>
        <v>2050.86</v>
      </c>
      <c r="E9" s="2" t="n">
        <f aca="false">INDEX(Annual_Sold_FY!$D$3:$D$304,MATCH($B9,Annual_Sold_FY!$A$3:$A$304,0))</f>
        <v>2301.33</v>
      </c>
      <c r="F9" s="2" t="n">
        <f aca="false">INDEX(Annual_Sold_FY!$E$3:$E$304,MATCH($B9,Annual_Sold_FY!$A$3:$A$304,0))</f>
        <v>2002.29</v>
      </c>
      <c r="G9" s="2" t="n">
        <f aca="false">INDEX(Annual_Sold_FY!$F$3:$F$304,MATCH($B9,Annual_Sold_FY!$A$3:$A$304,0))</f>
        <v>1702.17</v>
      </c>
      <c r="H9" s="2" t="n">
        <f aca="false">INDEX(Annual_Sold_FY!$G$3:$G$304,MATCH($B9,Annual_Sold_FY!$A$3:$A$304,0))</f>
        <v>1290.38</v>
      </c>
      <c r="I9" s="2" t="n">
        <f aca="false">INDEX(Annual_Sold_FY!$H$3:$H$304,MATCH($B9,Annual_Sold_FY!$A$3:$A$304,0))</f>
        <v>1930.27</v>
      </c>
      <c r="J9" s="2" t="n">
        <f aca="false">INDEX(Annual_Sold_FY!$I$3:$I$304,MATCH($B9,Annual_Sold_FY!$A$3:$A$304,0))</f>
        <v>12091.94</v>
      </c>
    </row>
    <row r="10" customFormat="false" ht="15" hidden="false" customHeight="false" outlineLevel="0" collapsed="false">
      <c r="A10" s="0" t="n">
        <v>8</v>
      </c>
      <c r="B10" s="0" t="str">
        <f aca="false">INDEX(Annual_Sold_FY!$A$3:$A$304,MATCH(A10,Annual_Sold_FY!$J$3:$J$304,0))</f>
        <v>HIMACHAL PRADESH</v>
      </c>
      <c r="C10" s="2" t="n">
        <f aca="false">INDEX(Annual_Sold_FY!$B$3:$B$304,MATCH($B10,Annual_Sold_FY!$A$3:$A$304,0))</f>
        <v>511.11</v>
      </c>
      <c r="D10" s="2" t="n">
        <f aca="false">INDEX(Annual_Sold_FY!$C$3:$C$304,MATCH($B10,Annual_Sold_FY!$A$3:$A$304,0))</f>
        <v>2720.11</v>
      </c>
      <c r="E10" s="2" t="n">
        <f aca="false">INDEX(Annual_Sold_FY!$D$3:$D$304,MATCH($B10,Annual_Sold_FY!$A$3:$A$304,0))</f>
        <v>2616.48</v>
      </c>
      <c r="F10" s="2" t="n">
        <f aca="false">INDEX(Annual_Sold_FY!$E$3:$E$304,MATCH($B10,Annual_Sold_FY!$A$3:$A$304,0))</f>
        <v>1180.7</v>
      </c>
      <c r="G10" s="2" t="n">
        <f aca="false">INDEX(Annual_Sold_FY!$F$3:$F$304,MATCH($B10,Annual_Sold_FY!$A$3:$A$304,0))</f>
        <v>1217.28</v>
      </c>
      <c r="H10" s="2" t="n">
        <f aca="false">INDEX(Annual_Sold_FY!$G$3:$G$304,MATCH($B10,Annual_Sold_FY!$A$3:$A$304,0))</f>
        <v>1674.63</v>
      </c>
      <c r="I10" s="2" t="n">
        <f aca="false">INDEX(Annual_Sold_FY!$H$3:$H$304,MATCH($B10,Annual_Sold_FY!$A$3:$A$304,0))</f>
        <v>1340.02</v>
      </c>
      <c r="J10" s="2" t="n">
        <f aca="false">INDEX(Annual_Sold_FY!$I$3:$I$304,MATCH($B10,Annual_Sold_FY!$A$3:$A$304,0))</f>
        <v>11260.33</v>
      </c>
    </row>
    <row r="11" customFormat="false" ht="15" hidden="false" customHeight="false" outlineLevel="0" collapsed="false">
      <c r="A11" s="0" t="n">
        <v>9</v>
      </c>
      <c r="B11" s="0" t="str">
        <f aca="false">INDEX(Annual_Sold_FY!$A$3:$A$304,MATCH(A11,Annual_Sold_FY!$J$3:$J$304,0))</f>
        <v>SEIL ENERGY INDIA (EX-SEMBCORP)</v>
      </c>
      <c r="C11" s="2" t="n">
        <f aca="false">INDEX(Annual_Sold_FY!$B$3:$B$304,MATCH($B11,Annual_Sold_FY!$A$3:$A$304,0))</f>
        <v>1110.92</v>
      </c>
      <c r="D11" s="2" t="n">
        <f aca="false">INDEX(Annual_Sold_FY!$C$3:$C$304,MATCH($B11,Annual_Sold_FY!$A$3:$A$304,0))</f>
        <v>3094.94</v>
      </c>
      <c r="E11" s="2" t="n">
        <f aca="false">INDEX(Annual_Sold_FY!$D$3:$D$304,MATCH($B11,Annual_Sold_FY!$A$3:$A$304,0))</f>
        <v>3138.26</v>
      </c>
      <c r="F11" s="2" t="n">
        <f aca="false">INDEX(Annual_Sold_FY!$E$3:$E$304,MATCH($B11,Annual_Sold_FY!$A$3:$A$304,0))</f>
        <v>1529.75</v>
      </c>
      <c r="G11" s="2" t="n">
        <f aca="false">INDEX(Annual_Sold_FY!$F$3:$F$304,MATCH($B11,Annual_Sold_FY!$A$3:$A$304,0))</f>
        <v>755.92</v>
      </c>
      <c r="H11" s="2" t="n">
        <f aca="false">INDEX(Annual_Sold_FY!$G$3:$G$304,MATCH($B11,Annual_Sold_FY!$A$3:$A$304,0))</f>
        <v>938.44</v>
      </c>
      <c r="I11" s="2" t="n">
        <f aca="false">INDEX(Annual_Sold_FY!$H$3:$H$304,MATCH($B11,Annual_Sold_FY!$A$3:$A$304,0))</f>
        <v>468.63</v>
      </c>
      <c r="J11" s="2" t="n">
        <f aca="false">INDEX(Annual_Sold_FY!$I$3:$I$304,MATCH($B11,Annual_Sold_FY!$A$3:$A$304,0))</f>
        <v>11036.86</v>
      </c>
    </row>
    <row r="12" customFormat="false" ht="15" hidden="false" customHeight="false" outlineLevel="0" collapsed="false">
      <c r="A12" s="0" t="n">
        <v>10</v>
      </c>
      <c r="B12" s="0" t="str">
        <f aca="false">INDEX(Annual_Sold_FY!$A$3:$A$304,MATCH(A12,Annual_Sold_FY!$J$3:$J$304,0))</f>
        <v>ADANI POWER - RAIPUR TPP (EX-GMR CHHATTISGARH)</v>
      </c>
      <c r="C12" s="2" t="n">
        <f aca="false">INDEX(Annual_Sold_FY!$B$3:$B$304,MATCH($B12,Annual_Sold_FY!$A$3:$A$304,0))</f>
        <v>789.95</v>
      </c>
      <c r="D12" s="2" t="n">
        <f aca="false">INDEX(Annual_Sold_FY!$C$3:$C$304,MATCH($B12,Annual_Sold_FY!$A$3:$A$304,0))</f>
        <v>1699.98</v>
      </c>
      <c r="E12" s="2" t="n">
        <f aca="false">INDEX(Annual_Sold_FY!$D$3:$D$304,MATCH($B12,Annual_Sold_FY!$A$3:$A$304,0))</f>
        <v>562.24</v>
      </c>
      <c r="F12" s="2" t="n">
        <f aca="false">INDEX(Annual_Sold_FY!$E$3:$E$304,MATCH($B12,Annual_Sold_FY!$A$3:$A$304,0))</f>
        <v>1446.39</v>
      </c>
      <c r="G12" s="2" t="n">
        <f aca="false">INDEX(Annual_Sold_FY!$F$3:$F$304,MATCH($B12,Annual_Sold_FY!$A$3:$A$304,0))</f>
        <v>2193.45</v>
      </c>
      <c r="H12" s="2" t="n">
        <f aca="false">INDEX(Annual_Sold_FY!$G$3:$G$304,MATCH($B12,Annual_Sold_FY!$A$3:$A$304,0))</f>
        <v>2865.12</v>
      </c>
      <c r="I12" s="2" t="n">
        <f aca="false">INDEX(Annual_Sold_FY!$H$3:$H$304,MATCH($B12,Annual_Sold_FY!$A$3:$A$304,0))</f>
        <v>1285.29</v>
      </c>
      <c r="J12" s="2" t="n">
        <f aca="false">INDEX(Annual_Sold_FY!$I$3:$I$304,MATCH($B12,Annual_Sold_FY!$A$3:$A$304,0))</f>
        <v>10842.42</v>
      </c>
    </row>
    <row r="13" customFormat="false" ht="15" hidden="false" customHeight="false" outlineLevel="0" collapsed="false">
      <c r="A13" s="0" t="n">
        <v>11</v>
      </c>
      <c r="B13" s="0" t="str">
        <f aca="false">INDEX(Annual_Sold_FY!$A$3:$A$304,MATCH(A13,Annual_Sold_FY!$J$3:$J$304,0))</f>
        <v>KARNATAKA</v>
      </c>
      <c r="C13" s="2" t="n">
        <f aca="false">INDEX(Annual_Sold_FY!$B$3:$B$304,MATCH($B13,Annual_Sold_FY!$A$3:$A$304,0))</f>
        <v>121.28</v>
      </c>
      <c r="D13" s="2" t="n">
        <f aca="false">INDEX(Annual_Sold_FY!$C$3:$C$304,MATCH($B13,Annual_Sold_FY!$A$3:$A$304,0))</f>
        <v>1032.18</v>
      </c>
      <c r="E13" s="2" t="n">
        <f aca="false">INDEX(Annual_Sold_FY!$D$3:$D$304,MATCH($B13,Annual_Sold_FY!$A$3:$A$304,0))</f>
        <v>2833.83</v>
      </c>
      <c r="F13" s="2" t="n">
        <f aca="false">INDEX(Annual_Sold_FY!$E$3:$E$304,MATCH($B13,Annual_Sold_FY!$A$3:$A$304,0))</f>
        <v>2233.43</v>
      </c>
      <c r="G13" s="2" t="n">
        <f aca="false">INDEX(Annual_Sold_FY!$F$3:$F$304,MATCH($B13,Annual_Sold_FY!$A$3:$A$304,0))</f>
        <v>461.13</v>
      </c>
      <c r="H13" s="2" t="n">
        <f aca="false">INDEX(Annual_Sold_FY!$G$3:$G$304,MATCH($B13,Annual_Sold_FY!$A$3:$A$304,0))</f>
        <v>2240.8</v>
      </c>
      <c r="I13" s="2" t="n">
        <f aca="false">INDEX(Annual_Sold_FY!$H$3:$H$304,MATCH($B13,Annual_Sold_FY!$A$3:$A$304,0))</f>
        <v>985.81</v>
      </c>
      <c r="J13" s="2" t="n">
        <f aca="false">INDEX(Annual_Sold_FY!$I$3:$I$304,MATCH($B13,Annual_Sold_FY!$A$3:$A$304,0))</f>
        <v>9908.46</v>
      </c>
    </row>
    <row r="14" customFormat="false" ht="15" hidden="false" customHeight="false" outlineLevel="0" collapsed="false">
      <c r="A14" s="0" t="n">
        <v>12</v>
      </c>
      <c r="B14" s="0" t="str">
        <f aca="false">INDEX(Annual_Sold_FY!$A$3:$A$304,MATCH(A14,Annual_Sold_FY!$J$3:$J$304,0))</f>
        <v>MAHAN ENERGEN (EX-ESSAR POWER MP)</v>
      </c>
      <c r="C14" s="2" t="n">
        <f aca="false">INDEX(Annual_Sold_FY!$B$3:$B$304,MATCH($B14,Annual_Sold_FY!$A$3:$A$304,0))</f>
        <v>109.26</v>
      </c>
      <c r="D14" s="2" t="n">
        <f aca="false">INDEX(Annual_Sold_FY!$C$3:$C$304,MATCH($B14,Annual_Sold_FY!$A$3:$A$304,0))</f>
        <v>960.81</v>
      </c>
      <c r="E14" s="2" t="n">
        <f aca="false">INDEX(Annual_Sold_FY!$D$3:$D$304,MATCH($B14,Annual_Sold_FY!$A$3:$A$304,0))</f>
        <v>1306.72</v>
      </c>
      <c r="F14" s="2" t="n">
        <f aca="false">INDEX(Annual_Sold_FY!$E$3:$E$304,MATCH($B14,Annual_Sold_FY!$A$3:$A$304,0))</f>
        <v>788.07</v>
      </c>
      <c r="G14" s="2" t="n">
        <f aca="false">INDEX(Annual_Sold_FY!$F$3:$F$304,MATCH($B14,Annual_Sold_FY!$A$3:$A$304,0))</f>
        <v>2109.08</v>
      </c>
      <c r="H14" s="2" t="n">
        <f aca="false">INDEX(Annual_Sold_FY!$G$3:$G$304,MATCH($B14,Annual_Sold_FY!$A$3:$A$304,0))</f>
        <v>2760.35</v>
      </c>
      <c r="I14" s="2" t="n">
        <f aca="false">INDEX(Annual_Sold_FY!$H$3:$H$304,MATCH($B14,Annual_Sold_FY!$A$3:$A$304,0))</f>
        <v>1590.07</v>
      </c>
      <c r="J14" s="2" t="n">
        <f aca="false">INDEX(Annual_Sold_FY!$I$3:$I$304,MATCH($B14,Annual_Sold_FY!$A$3:$A$304,0))</f>
        <v>9624.36</v>
      </c>
    </row>
    <row r="15" customFormat="false" ht="15" hidden="false" customHeight="false" outlineLevel="0" collapsed="false">
      <c r="A15" s="0" t="n">
        <v>13</v>
      </c>
      <c r="B15" s="0" t="str">
        <f aca="false">INDEX(Annual_Sold_FY!$A$3:$A$304,MATCH(A15,Annual_Sold_FY!$J$3:$J$304,0))</f>
        <v>TEESTA URJA (TEESTA-III HEP)</v>
      </c>
      <c r="C15" s="2" t="n">
        <f aca="false">INDEX(Annual_Sold_FY!$B$3:$B$304,MATCH($B15,Annual_Sold_FY!$A$3:$A$304,0))</f>
        <v>361.46</v>
      </c>
      <c r="D15" s="2" t="n">
        <f aca="false">INDEX(Annual_Sold_FY!$C$3:$C$304,MATCH($B15,Annual_Sold_FY!$A$3:$A$304,0))</f>
        <v>4676.22</v>
      </c>
      <c r="E15" s="2" t="n">
        <f aca="false">INDEX(Annual_Sold_FY!$D$3:$D$304,MATCH($B15,Annual_Sold_FY!$A$3:$A$304,0))</f>
        <v>2971.71</v>
      </c>
      <c r="F15" s="2" t="n">
        <f aca="false">INDEX(Annual_Sold_FY!$E$3:$E$304,MATCH($B15,Annual_Sold_FY!$A$3:$A$304,0))</f>
        <v>966.54</v>
      </c>
      <c r="G15" s="2" t="n">
        <f aca="false">INDEX(Annual_Sold_FY!$F$3:$F$304,MATCH($B15,Annual_Sold_FY!$A$3:$A$304,0))</f>
        <v>524.7</v>
      </c>
      <c r="H15" s="2" t="n">
        <f aca="false">INDEX(Annual_Sold_FY!$G$3:$G$304,MATCH($B15,Annual_Sold_FY!$A$3:$A$304,0))</f>
        <v>0</v>
      </c>
      <c r="I15" s="2" t="n">
        <f aca="false">INDEX(Annual_Sold_FY!$H$3:$H$304,MATCH($B15,Annual_Sold_FY!$A$3:$A$304,0))</f>
        <v>0</v>
      </c>
      <c r="J15" s="2" t="n">
        <f aca="false">INDEX(Annual_Sold_FY!$I$3:$I$304,MATCH($B15,Annual_Sold_FY!$A$3:$A$304,0))</f>
        <v>9500.63</v>
      </c>
    </row>
    <row r="16" customFormat="false" ht="15" hidden="false" customHeight="false" outlineLevel="0" collapsed="false">
      <c r="A16" s="0" t="n">
        <v>14</v>
      </c>
      <c r="B16" s="0" t="str">
        <f aca="false">INDEX(Annual_Sold_FY!$A$3:$A$304,MATCH(A16,Annual_Sold_FY!$J$3:$J$304,0))</f>
        <v>JAYPEE NIGRIE STPP</v>
      </c>
      <c r="C16" s="2" t="n">
        <f aca="false">INDEX(Annual_Sold_FY!$B$3:$B$304,MATCH($B16,Annual_Sold_FY!$A$3:$A$304,0))</f>
        <v>296.86</v>
      </c>
      <c r="D16" s="2" t="n">
        <f aca="false">INDEX(Annual_Sold_FY!$C$3:$C$304,MATCH($B16,Annual_Sold_FY!$A$3:$A$304,0))</f>
        <v>2697.79</v>
      </c>
      <c r="E16" s="2" t="n">
        <f aca="false">INDEX(Annual_Sold_FY!$D$3:$D$304,MATCH($B16,Annual_Sold_FY!$A$3:$A$304,0))</f>
        <v>1117.82</v>
      </c>
      <c r="F16" s="2" t="n">
        <f aca="false">INDEX(Annual_Sold_FY!$E$3:$E$304,MATCH($B16,Annual_Sold_FY!$A$3:$A$304,0))</f>
        <v>1109.66</v>
      </c>
      <c r="G16" s="2" t="n">
        <f aca="false">INDEX(Annual_Sold_FY!$F$3:$F$304,MATCH($B16,Annual_Sold_FY!$A$3:$A$304,0))</f>
        <v>1471.23</v>
      </c>
      <c r="H16" s="2" t="n">
        <f aca="false">INDEX(Annual_Sold_FY!$G$3:$G$304,MATCH($B16,Annual_Sold_FY!$A$3:$A$304,0))</f>
        <v>1655.32</v>
      </c>
      <c r="I16" s="2" t="n">
        <f aca="false">INDEX(Annual_Sold_FY!$H$3:$H$304,MATCH($B16,Annual_Sold_FY!$A$3:$A$304,0))</f>
        <v>1018.75</v>
      </c>
      <c r="J16" s="2" t="n">
        <f aca="false">INDEX(Annual_Sold_FY!$I$3:$I$304,MATCH($B16,Annual_Sold_FY!$A$3:$A$304,0))</f>
        <v>9367.43</v>
      </c>
    </row>
    <row r="17" customFormat="false" ht="15" hidden="false" customHeight="false" outlineLevel="0" collapsed="false">
      <c r="A17" s="0" t="n">
        <v>15</v>
      </c>
      <c r="B17" s="0" t="str">
        <f aca="false">INDEX(Annual_Sold_FY!$A$3:$A$304,MATCH(A17,Annual_Sold_FY!$J$3:$J$304,0))</f>
        <v>JINDAL POWER LTD - STAGE 1</v>
      </c>
      <c r="C17" s="2" t="n">
        <f aca="false">INDEX(Annual_Sold_FY!$B$3:$B$304,MATCH($B17,Annual_Sold_FY!$A$3:$A$304,0))</f>
        <v>292.05</v>
      </c>
      <c r="D17" s="2" t="n">
        <f aca="false">INDEX(Annual_Sold_FY!$C$3:$C$304,MATCH($B17,Annual_Sold_FY!$A$3:$A$304,0))</f>
        <v>1885.61</v>
      </c>
      <c r="E17" s="2" t="n">
        <f aca="false">INDEX(Annual_Sold_FY!$D$3:$D$304,MATCH($B17,Annual_Sold_FY!$A$3:$A$304,0))</f>
        <v>2160.82</v>
      </c>
      <c r="F17" s="2" t="n">
        <f aca="false">INDEX(Annual_Sold_FY!$E$3:$E$304,MATCH($B17,Annual_Sold_FY!$A$3:$A$304,0))</f>
        <v>691.97</v>
      </c>
      <c r="G17" s="2" t="n">
        <f aca="false">INDEX(Annual_Sold_FY!$F$3:$F$304,MATCH($B17,Annual_Sold_FY!$A$3:$A$304,0))</f>
        <v>1226.15</v>
      </c>
      <c r="H17" s="2" t="n">
        <f aca="false">INDEX(Annual_Sold_FY!$G$3:$G$304,MATCH($B17,Annual_Sold_FY!$A$3:$A$304,0))</f>
        <v>1434.35</v>
      </c>
      <c r="I17" s="2" t="n">
        <f aca="false">INDEX(Annual_Sold_FY!$H$3:$H$304,MATCH($B17,Annual_Sold_FY!$A$3:$A$304,0))</f>
        <v>1597.29</v>
      </c>
      <c r="J17" s="2" t="n">
        <f aca="false">INDEX(Annual_Sold_FY!$I$3:$I$304,MATCH($B17,Annual_Sold_FY!$A$3:$A$304,0))</f>
        <v>9288.24</v>
      </c>
    </row>
    <row r="18" customFormat="false" ht="15" hidden="false" customHeight="false" outlineLevel="0" collapsed="false">
      <c r="A18" s="0" t="n">
        <f aca="false">COUNTIF(Annual_Sold_FY!$I$3:$I$304,"&gt;0")-15</f>
        <v>287</v>
      </c>
      <c r="B18" s="4" t="str">
        <f aca="false">"OTHERS ("&amp;A18&amp;" players)"</f>
        <v>OTHERS (287 players)</v>
      </c>
      <c r="C18" s="2" t="n">
        <f aca="false">C19-SUM(C3:C17)</f>
        <v>6113.68</v>
      </c>
      <c r="D18" s="2" t="n">
        <f aca="false">D19-SUM(D3:D17)</f>
        <v>23871.514</v>
      </c>
      <c r="E18" s="2" t="n">
        <f aca="false">E19-SUM(E3:E17)</f>
        <v>23624.065</v>
      </c>
      <c r="F18" s="2" t="n">
        <f aca="false">F19-SUM(F3:F17)</f>
        <v>19594.93</v>
      </c>
      <c r="G18" s="2" t="n">
        <f aca="false">G19-SUM(G3:G17)</f>
        <v>25776.465</v>
      </c>
      <c r="H18" s="2" t="n">
        <f aca="false">H19-SUM(H3:H17)</f>
        <v>29760.8581</v>
      </c>
      <c r="I18" s="2" t="n">
        <f aca="false">I19-SUM(I3:I17)</f>
        <v>37589.1333</v>
      </c>
      <c r="J18" s="2" t="n">
        <f aca="false">J19-SUM(J3:J17)</f>
        <v>166330.6454</v>
      </c>
    </row>
    <row r="19" customFormat="false" ht="15" hidden="false" customHeight="false" outlineLevel="0" collapsed="false">
      <c r="B19" s="4" t="s">
        <v>888</v>
      </c>
      <c r="C19" s="7" t="n">
        <f aca="false">Annual_Sold_FY!B305</f>
        <v>13052.38</v>
      </c>
      <c r="D19" s="7" t="n">
        <f aca="false">Annual_Sold_FY!C305</f>
        <v>60617.314</v>
      </c>
      <c r="E19" s="7" t="n">
        <f aca="false">Annual_Sold_FY!D305</f>
        <v>65185.735</v>
      </c>
      <c r="F19" s="7" t="n">
        <f aca="false">Annual_Sold_FY!E305</f>
        <v>51366.26</v>
      </c>
      <c r="G19" s="7" t="n">
        <f aca="false">Annual_Sold_FY!F305</f>
        <v>53546.175</v>
      </c>
      <c r="H19" s="7" t="n">
        <f aca="false">Annual_Sold_FY!G305</f>
        <v>61288.4481</v>
      </c>
      <c r="I19" s="7" t="n">
        <f aca="false">Annual_Sold_FY!H305</f>
        <v>63064.7133</v>
      </c>
      <c r="J19" s="7" t="n">
        <f aca="false">Annual_Sold_FY!I305</f>
        <v>368121.0254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637</v>
      </c>
      <c r="C23" s="1" t="s">
        <v>921</v>
      </c>
      <c r="D23" s="1" t="s">
        <v>922</v>
      </c>
      <c r="E23" s="1" t="s">
        <v>923</v>
      </c>
      <c r="F23" s="1" t="s">
        <v>924</v>
      </c>
      <c r="G23" s="1" t="s">
        <v>925</v>
      </c>
      <c r="H23" s="1" t="s">
        <v>926</v>
      </c>
      <c r="I23" s="1" t="s">
        <v>927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UTTAR PRADESH</v>
      </c>
      <c r="C24" s="3" t="n">
        <f aca="false">IF(C$19=0,0,C3/C$19*100)</f>
        <v>5.329143037515</v>
      </c>
      <c r="D24" s="3" t="n">
        <f aca="false">IF(D$19=0,0,D3/D$19*100)</f>
        <v>7.96435817001063</v>
      </c>
      <c r="E24" s="3" t="n">
        <f aca="false">IF(E$19=0,0,E3/E$19*100)</f>
        <v>9.77517550427252</v>
      </c>
      <c r="F24" s="3" t="n">
        <f aca="false">IF(F$19=0,0,F3/F$19*100)</f>
        <v>15.2236506998952</v>
      </c>
      <c r="G24" s="3" t="n">
        <f aca="false">IF(G$19=0,0,G3/G$19*100)</f>
        <v>11.0162117088662</v>
      </c>
      <c r="H24" s="3" t="n">
        <f aca="false">IF(H$19=0,0,H3/H$19*100)</f>
        <v>7.10943111643253</v>
      </c>
      <c r="I24" s="3" t="n">
        <f aca="false">IF(I$19=0,0,I3/I$19*100)</f>
        <v>6.43599215411006</v>
      </c>
      <c r="J24" s="3" t="n">
        <f aca="false">IF(J$19=0,0,J3/J$19*100)</f>
        <v>9.24425872252827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ODISHA</v>
      </c>
      <c r="C25" s="3" t="n">
        <f aca="false">IF(C$19=0,0,C4/C$19*100)</f>
        <v>6.37998587230835</v>
      </c>
      <c r="D25" s="3" t="n">
        <f aca="false">IF(D$19=0,0,D4/D$19*100)</f>
        <v>8.04746973777162</v>
      </c>
      <c r="E25" s="3" t="n">
        <f aca="false">IF(E$19=0,0,E4/E$19*100)</f>
        <v>4.38106588811187</v>
      </c>
      <c r="F25" s="3" t="n">
        <f aca="false">IF(F$19=0,0,F4/F$19*100)</f>
        <v>2.00374720682409</v>
      </c>
      <c r="G25" s="3" t="n">
        <f aca="false">IF(G$19=0,0,G4/G$19*100)</f>
        <v>2.56488908871642</v>
      </c>
      <c r="H25" s="3" t="n">
        <f aca="false">IF(H$19=0,0,H4/H$19*100)</f>
        <v>4.51876346335485</v>
      </c>
      <c r="I25" s="3" t="n">
        <f aca="false">IF(I$19=0,0,I4/I$19*100)</f>
        <v>5.05851819990752</v>
      </c>
      <c r="J25" s="3" t="n">
        <f aca="false">IF(J$19=0,0,J4/J$19*100)</f>
        <v>4.59875932965387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CHHATTISGARH</v>
      </c>
      <c r="C26" s="3" t="n">
        <f aca="false">IF(C$19=0,0,C5/C$19*100)</f>
        <v>2.96244822783278</v>
      </c>
      <c r="D26" s="3" t="n">
        <f aca="false">IF(D$19=0,0,D5/D$19*100)</f>
        <v>2.21197527821836</v>
      </c>
      <c r="E26" s="3" t="n">
        <f aca="false">IF(E$19=0,0,E5/E$19*100)</f>
        <v>4.03057509438223</v>
      </c>
      <c r="F26" s="3" t="n">
        <f aca="false">IF(F$19=0,0,F5/F$19*100)</f>
        <v>3.91579998232303</v>
      </c>
      <c r="G26" s="3" t="n">
        <f aca="false">IF(G$19=0,0,G5/G$19*100)</f>
        <v>7.59594873023143</v>
      </c>
      <c r="H26" s="3" t="n">
        <f aca="false">IF(H$19=0,0,H5/H$19*100)</f>
        <v>4.76172931518558</v>
      </c>
      <c r="I26" s="3" t="n">
        <f aca="false">IF(I$19=0,0,I5/I$19*100)</f>
        <v>3.79216819495158</v>
      </c>
      <c r="J26" s="3" t="n">
        <f aca="false">IF(J$19=0,0,J5/J$19*100)</f>
        <v>4.27672393417168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WEST BENGAL</v>
      </c>
      <c r="C27" s="3" t="n">
        <f aca="false">IF(C$19=0,0,C6/C$19*100)</f>
        <v>0.704162765717823</v>
      </c>
      <c r="D27" s="3" t="n">
        <f aca="false">IF(D$19=0,0,D6/D$19*100)</f>
        <v>4.03010268650307</v>
      </c>
      <c r="E27" s="3" t="n">
        <f aca="false">IF(E$19=0,0,E6/E$19*100)</f>
        <v>9.1221645349247</v>
      </c>
      <c r="F27" s="3" t="n">
        <f aca="false">IF(F$19=0,0,F6/F$19*100)</f>
        <v>6.27098410513049</v>
      </c>
      <c r="G27" s="3" t="n">
        <f aca="false">IF(G$19=0,0,G6/G$19*100)</f>
        <v>1.46768653409884</v>
      </c>
      <c r="H27" s="3" t="n">
        <f aca="false">IF(H$19=0,0,H6/H$19*100)</f>
        <v>2.09662675403915</v>
      </c>
      <c r="I27" s="3" t="n">
        <f aca="false">IF(I$19=0,0,I6/I$19*100)</f>
        <v>1.17017895013565</v>
      </c>
      <c r="J27" s="3" t="n">
        <f aca="false">IF(J$19=0,0,J6/J$19*100)</f>
        <v>3.94196989542559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BIHAR</v>
      </c>
      <c r="C28" s="3" t="n">
        <f aca="false">IF(C$19=0,0,C7/C$19*100)</f>
        <v>2.75313774192906</v>
      </c>
      <c r="D28" s="3" t="n">
        <f aca="false">IF(D$19=0,0,D7/D$19*100)</f>
        <v>1.79265613781567</v>
      </c>
      <c r="E28" s="3" t="n">
        <f aca="false">IF(E$19=0,0,E7/E$19*100)</f>
        <v>5.04346541463405</v>
      </c>
      <c r="F28" s="3" t="n">
        <f aca="false">IF(F$19=0,0,F7/F$19*100)</f>
        <v>8.38928121299857</v>
      </c>
      <c r="G28" s="3" t="n">
        <f aca="false">IF(G$19=0,0,G7/G$19*100)</f>
        <v>3.8986538254133</v>
      </c>
      <c r="H28" s="3" t="n">
        <f aca="false">IF(H$19=0,0,H7/H$19*100)</f>
        <v>2.65306114024447</v>
      </c>
      <c r="I28" s="3" t="n">
        <f aca="false">IF(I$19=0,0,I7/I$19*100)</f>
        <v>2.4928203391991</v>
      </c>
      <c r="J28" s="3" t="n">
        <f aca="false">IF(J$19=0,0,J7/J$19*100)</f>
        <v>3.89235577740516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JINDAL POWER LTD - STAGE 2</v>
      </c>
      <c r="C29" s="3" t="n">
        <f aca="false">IF(C$19=0,0,C8/C$19*100)</f>
        <v>1.26352435341294</v>
      </c>
      <c r="D29" s="3" t="n">
        <f aca="false">IF(D$19=0,0,D8/D$19*100)</f>
        <v>2.2286041905453</v>
      </c>
      <c r="E29" s="3" t="n">
        <f aca="false">IF(E$19=0,0,E8/E$19*100)</f>
        <v>2.24478561145318</v>
      </c>
      <c r="F29" s="3" t="n">
        <f aca="false">IF(F$19=0,0,F8/F$19*100)</f>
        <v>2.78710188360998</v>
      </c>
      <c r="G29" s="3" t="n">
        <f aca="false">IF(G$19=0,0,G8/G$19*100)</f>
        <v>3.54017817332424</v>
      </c>
      <c r="H29" s="3" t="n">
        <f aca="false">IF(H$19=0,0,H8/H$19*100)</f>
        <v>6.05670418337775</v>
      </c>
      <c r="I29" s="3" t="n">
        <f aca="false">IF(I$19=0,0,I8/I$19*100)</f>
        <v>5.24681684392911</v>
      </c>
      <c r="J29" s="3" t="n">
        <f aca="false">IF(J$19=0,0,J8/J$19*100)</f>
        <v>3.62036642311276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MADHYA PRADESH</v>
      </c>
      <c r="C30" s="3" t="n">
        <f aca="false">IF(C$19=0,0,C9/C$19*100)</f>
        <v>6.24131384467814</v>
      </c>
      <c r="D30" s="3" t="n">
        <f aca="false">IF(D$19=0,0,D9/D$19*100)</f>
        <v>3.38329078718335</v>
      </c>
      <c r="E30" s="3" t="n">
        <f aca="false">IF(E$19=0,0,E9/E$19*100)</f>
        <v>3.53041965393195</v>
      </c>
      <c r="F30" s="3" t="n">
        <f aca="false">IF(F$19=0,0,F9/F$19*100)</f>
        <v>3.89806460505398</v>
      </c>
      <c r="G30" s="3" t="n">
        <f aca="false">IF(G$19=0,0,G9/G$19*100)</f>
        <v>3.17888252522239</v>
      </c>
      <c r="H30" s="3" t="n">
        <f aca="false">IF(H$19=0,0,H9/H$19*100)</f>
        <v>2.10542123353259</v>
      </c>
      <c r="I30" s="3" t="n">
        <f aca="false">IF(I$19=0,0,I9/I$19*100)</f>
        <v>3.06077661975195</v>
      </c>
      <c r="J30" s="3" t="n">
        <f aca="false">IF(J$19=0,0,J9/J$19*100)</f>
        <v>3.28477298650924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HIMACHAL PRADESH</v>
      </c>
      <c r="C31" s="3" t="n">
        <f aca="false">IF(C$19=0,0,C10/C$19*100)</f>
        <v>3.91583757138545</v>
      </c>
      <c r="D31" s="3" t="n">
        <f aca="false">IF(D$19=0,0,D10/D$19*100)</f>
        <v>4.48734828468315</v>
      </c>
      <c r="E31" s="3" t="n">
        <f aca="false">IF(E$19=0,0,E10/E$19*100)</f>
        <v>4.01388432607226</v>
      </c>
      <c r="F31" s="3" t="n">
        <f aca="false">IF(F$19=0,0,F10/F$19*100)</f>
        <v>2.29859055340996</v>
      </c>
      <c r="G31" s="3" t="n">
        <f aca="false">IF(G$19=0,0,G10/G$19*100)</f>
        <v>2.27332764665263</v>
      </c>
      <c r="H31" s="3" t="n">
        <f aca="false">IF(H$19=0,0,H10/H$19*100)</f>
        <v>2.73237461857025</v>
      </c>
      <c r="I31" s="3" t="n">
        <f aca="false">IF(I$19=0,0,I10/I$19*100)</f>
        <v>2.12483325441519</v>
      </c>
      <c r="J31" s="3" t="n">
        <f aca="false">IF(J$19=0,0,J10/J$19*100)</f>
        <v>3.0588663029406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SEIL ENERGY INDIA (EX-SEMBCORP)</v>
      </c>
      <c r="C32" s="3" t="n">
        <f aca="false">IF(C$19=0,0,C11/C$19*100)</f>
        <v>8.51124469253883</v>
      </c>
      <c r="D32" s="3" t="n">
        <f aca="false">IF(D$19=0,0,D11/D$19*100)</f>
        <v>5.1057029679672</v>
      </c>
      <c r="E32" s="3" t="n">
        <f aca="false">IF(E$19=0,0,E11/E$19*100)</f>
        <v>4.8143355290847</v>
      </c>
      <c r="F32" s="3" t="n">
        <f aca="false">IF(F$19=0,0,F11/F$19*100)</f>
        <v>2.97812221485465</v>
      </c>
      <c r="G32" s="3" t="n">
        <f aca="false">IF(G$19=0,0,G11/G$19*100)</f>
        <v>1.41171614965962</v>
      </c>
      <c r="H32" s="3" t="n">
        <f aca="false">IF(H$19=0,0,H11/H$19*100)</f>
        <v>1.53118577659009</v>
      </c>
      <c r="I32" s="3" t="n">
        <f aca="false">IF(I$19=0,0,I11/I$19*100)</f>
        <v>0.743093840402823</v>
      </c>
      <c r="J32" s="3" t="n">
        <f aca="false">IF(J$19=0,0,J11/J$19*100)</f>
        <v>2.99816072391066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ADANI POWER - RAIPUR TPP (EX-GMR CHHATTISGARH)</v>
      </c>
      <c r="C33" s="3" t="n">
        <f aca="false">IF(C$19=0,0,C12/C$19*100)</f>
        <v>6.05215294068974</v>
      </c>
      <c r="D33" s="3" t="n">
        <f aca="false">IF(D$19=0,0,D12/D$19*100)</f>
        <v>2.80444626761258</v>
      </c>
      <c r="E33" s="3" t="n">
        <f aca="false">IF(E$19=0,0,E12/E$19*100)</f>
        <v>0.862519997665133</v>
      </c>
      <c r="F33" s="3" t="n">
        <f aca="false">IF(F$19=0,0,F12/F$19*100)</f>
        <v>2.81583669903162</v>
      </c>
      <c r="G33" s="3" t="n">
        <f aca="false">IF(G$19=0,0,G12/G$19*100)</f>
        <v>4.09637102930321</v>
      </c>
      <c r="H33" s="3" t="n">
        <f aca="false">IF(H$19=0,0,H12/H$19*100)</f>
        <v>4.67481244642577</v>
      </c>
      <c r="I33" s="3" t="n">
        <f aca="false">IF(I$19=0,0,I12/I$19*100)</f>
        <v>2.03804938252213</v>
      </c>
      <c r="J33" s="3" t="n">
        <f aca="false">IF(J$19=0,0,J12/J$19*100)</f>
        <v>2.94534113834401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KARNATAKA</v>
      </c>
      <c r="C34" s="3" t="n">
        <f aca="false">IF(C$19=0,0,C13/C$19*100)</f>
        <v>0.929179199502313</v>
      </c>
      <c r="D34" s="3" t="n">
        <f aca="false">IF(D$19=0,0,D13/D$19*100)</f>
        <v>1.70278082595346</v>
      </c>
      <c r="E34" s="3" t="n">
        <f aca="false">IF(E$19=0,0,E13/E$19*100)</f>
        <v>4.34731617277921</v>
      </c>
      <c r="F34" s="3" t="n">
        <f aca="false">IF(F$19=0,0,F13/F$19*100)</f>
        <v>4.34804869967173</v>
      </c>
      <c r="G34" s="3" t="n">
        <f aca="false">IF(G$19=0,0,G13/G$19*100)</f>
        <v>0.861181961176499</v>
      </c>
      <c r="H34" s="3" t="n">
        <f aca="false">IF(H$19=0,0,H13/H$19*100)</f>
        <v>3.65615392372776</v>
      </c>
      <c r="I34" s="3" t="n">
        <f aca="false">IF(I$19=0,0,I13/I$19*100)</f>
        <v>1.56317209484563</v>
      </c>
      <c r="J34" s="3" t="n">
        <f aca="false">IF(J$19=0,0,J13/J$19*100)</f>
        <v>2.69163109855882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MAHAN ENERGEN (EX-ESSAR POWER MP)</v>
      </c>
      <c r="C35" s="3" t="n">
        <f aca="false">IF(C$19=0,0,C14/C$19*100)</f>
        <v>0.837088714855069</v>
      </c>
      <c r="D35" s="3" t="n">
        <f aca="false">IF(D$19=0,0,D14/D$19*100)</f>
        <v>1.58504218778153</v>
      </c>
      <c r="E35" s="3" t="n">
        <f aca="false">IF(E$19=0,0,E14/E$19*100)</f>
        <v>2.00461036452224</v>
      </c>
      <c r="F35" s="3" t="n">
        <f aca="false">IF(F$19=0,0,F14/F$19*100)</f>
        <v>1.53421720794934</v>
      </c>
      <c r="G35" s="3" t="n">
        <f aca="false">IF(G$19=0,0,G14/G$19*100)</f>
        <v>3.93880608652252</v>
      </c>
      <c r="H35" s="3" t="n">
        <f aca="false">IF(H$19=0,0,H14/H$19*100)</f>
        <v>4.50386669196801</v>
      </c>
      <c r="I35" s="3" t="n">
        <f aca="false">IF(I$19=0,0,I14/I$19*100)</f>
        <v>2.52133073599496</v>
      </c>
      <c r="J35" s="3" t="n">
        <f aca="false">IF(J$19=0,0,J14/J$19*100)</f>
        <v>2.61445539263675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TEESTA URJA (TEESTA-III HEP)</v>
      </c>
      <c r="C36" s="3" t="n">
        <f aca="false">IF(C$19=0,0,C15/C$19*100)</f>
        <v>2.76930337608927</v>
      </c>
      <c r="D36" s="3" t="n">
        <f aca="false">IF(D$19=0,0,D15/D$19*100)</f>
        <v>7.71433059538072</v>
      </c>
      <c r="E36" s="3" t="n">
        <f aca="false">IF(E$19=0,0,E15/E$19*100)</f>
        <v>4.55883484323679</v>
      </c>
      <c r="F36" s="3" t="n">
        <f aca="false">IF(F$19=0,0,F15/F$19*100)</f>
        <v>1.88166317734637</v>
      </c>
      <c r="G36" s="3" t="n">
        <f aca="false">IF(G$19=0,0,G15/G$19*100)</f>
        <v>0.979901925767807</v>
      </c>
      <c r="H36" s="3" t="n">
        <f aca="false">IF(H$19=0,0,H15/H$19*100)</f>
        <v>0</v>
      </c>
      <c r="I36" s="3" t="n">
        <f aca="false">IF(I$19=0,0,I15/I$19*100)</f>
        <v>0</v>
      </c>
      <c r="J36" s="3" t="n">
        <f aca="false">IF(J$19=0,0,J15/J$19*100)</f>
        <v>2.58084416386612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JAYPEE NIGRIE STPP</v>
      </c>
      <c r="C37" s="3" t="n">
        <f aca="false">IF(C$19=0,0,C16/C$19*100)</f>
        <v>2.27437448189526</v>
      </c>
      <c r="D37" s="3" t="n">
        <f aca="false">IF(D$19=0,0,D16/D$19*100)</f>
        <v>4.45052712167352</v>
      </c>
      <c r="E37" s="3" t="n">
        <f aca="false">IF(E$19=0,0,E16/E$19*100)</f>
        <v>1.71482303605229</v>
      </c>
      <c r="F37" s="3" t="n">
        <f aca="false">IF(F$19=0,0,F16/F$19*100)</f>
        <v>2.16028965316922</v>
      </c>
      <c r="G37" s="3" t="n">
        <f aca="false">IF(G$19=0,0,G16/G$19*100)</f>
        <v>2.74759121449851</v>
      </c>
      <c r="H37" s="3" t="n">
        <f aca="false">IF(H$19=0,0,H16/H$19*100)</f>
        <v>2.70086786550564</v>
      </c>
      <c r="I37" s="3" t="n">
        <f aca="false">IF(I$19=0,0,I16/I$19*100)</f>
        <v>1.61540415660623</v>
      </c>
      <c r="J37" s="3" t="n">
        <f aca="false">IF(J$19=0,0,J16/J$19*100)</f>
        <v>2.54466041156475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JINDAL POWER LTD - STAGE 1</v>
      </c>
      <c r="C38" s="3" t="n">
        <f aca="false">IF(C$19=0,0,C17/C$19*100)</f>
        <v>2.23752296516038</v>
      </c>
      <c r="D38" s="3" t="n">
        <f aca="false">IF(D$19=0,0,D17/D$19*100)</f>
        <v>3.11067890603005</v>
      </c>
      <c r="E38" s="3" t="n">
        <f aca="false">IF(E$19=0,0,E17/E$19*100)</f>
        <v>3.31486635841415</v>
      </c>
      <c r="F38" s="3" t="n">
        <f aca="false">IF(F$19=0,0,F17/F$19*100)</f>
        <v>1.34712941919462</v>
      </c>
      <c r="G38" s="3" t="n">
        <f aca="false">IF(G$19=0,0,G17/G$19*100)</f>
        <v>2.28989278879397</v>
      </c>
      <c r="H38" s="3" t="n">
        <f aca="false">IF(H$19=0,0,H17/H$19*100)</f>
        <v>2.34032683885171</v>
      </c>
      <c r="I38" s="3" t="n">
        <f aca="false">IF(I$19=0,0,I17/I$19*100)</f>
        <v>2.53277929355147</v>
      </c>
      <c r="J38" s="3" t="n">
        <f aca="false">IF(J$19=0,0,J17/J$19*100)</f>
        <v>2.52314846453212</v>
      </c>
    </row>
    <row r="39" customFormat="false" ht="15" hidden="false" customHeight="false" outlineLevel="0" collapsed="false">
      <c r="A39" s="0" t="n">
        <f aca="false">A18</f>
        <v>287</v>
      </c>
      <c r="B39" s="0" t="str">
        <f aca="false">B18</f>
        <v>OTHERS (287 players)</v>
      </c>
      <c r="C39" s="3" t="n">
        <f aca="false">IF(C$19=0,0,C18/C$19*100)</f>
        <v>46.8395802144896</v>
      </c>
      <c r="D39" s="3" t="n">
        <f aca="false">IF(D$19=0,0,D18/D$19*100)</f>
        <v>39.3806858548698</v>
      </c>
      <c r="E39" s="3" t="n">
        <f aca="false">IF(E$19=0,0,E18/E$19*100)</f>
        <v>36.2411576704627</v>
      </c>
      <c r="F39" s="3" t="n">
        <f aca="false">IF(F$19=0,0,F18/F$19*100)</f>
        <v>38.1474726795371</v>
      </c>
      <c r="G39" s="3" t="n">
        <f aca="false">IF(G$19=0,0,G18/G$19*100)</f>
        <v>48.1387606117524</v>
      </c>
      <c r="H39" s="3" t="n">
        <f aca="false">IF(H$19=0,0,H18/H$19*100)</f>
        <v>48.5586746321939</v>
      </c>
      <c r="I39" s="3" t="n">
        <f aca="false">IF(I$19=0,0,I18/I$19*100)</f>
        <v>59.6040659396766</v>
      </c>
      <c r="J39" s="3" t="n">
        <f aca="false">IF(J$19=0,0,J18/J$19*100)</f>
        <v>45.1836852348396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6" min="6" style="0" width="6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"/>
    <col collapsed="false" customWidth="true" hidden="false" outlineLevel="0" max="11" min="11" style="0" width="6"/>
    <col collapsed="false" customWidth="true" hidden="false" outlineLevel="0" max="12" min="12" style="0" width="44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3"/>
    <col collapsed="false" customWidth="true" hidden="false" outlineLevel="0" max="16" min="16" style="0" width="6"/>
    <col collapsed="false" customWidth="true" hidden="false" outlineLevel="0" max="17" min="17" style="0" width="44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3"/>
    <col collapsed="false" customWidth="true" hidden="false" outlineLevel="0" max="21" min="21" style="0" width="6"/>
    <col collapsed="false" customWidth="true" hidden="false" outlineLevel="0" max="22" min="22" style="0" width="4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"/>
    <col collapsed="false" customWidth="true" hidden="false" outlineLevel="0" max="26" min="26" style="0" width="6"/>
    <col collapsed="false" customWidth="true" hidden="false" outlineLevel="0" max="27" min="27" style="0" width="44"/>
    <col collapsed="false" customWidth="true" hidden="false" outlineLevel="0" max="28" min="28" style="0" width="12"/>
    <col collapsed="false" customWidth="true" hidden="false" outlineLevel="0" max="29" min="29" style="0" width="9"/>
    <col collapsed="false" customWidth="true" hidden="false" outlineLevel="0" max="30" min="30" style="0" width="3"/>
    <col collapsed="false" customWidth="true" hidden="false" outlineLevel="0" max="31" min="31" style="0" width="6"/>
    <col collapsed="false" customWidth="true" hidden="false" outlineLevel="0" max="32" min="32" style="0" width="44"/>
    <col collapsed="false" customWidth="true" hidden="false" outlineLevel="0" max="33" min="33" style="0" width="12"/>
    <col collapsed="false" customWidth="true" hidden="false" outlineLevel="0" max="34" min="34" style="0" width="9"/>
    <col collapsed="false" customWidth="true" hidden="false" outlineLevel="0" max="35" min="35" style="0" width="3"/>
  </cols>
  <sheetData>
    <row r="1" customFormat="false" ht="15" hidden="false" customHeight="false" outlineLevel="0" collapsed="false">
      <c r="A1" s="4" t="s">
        <v>936</v>
      </c>
    </row>
    <row r="2" customFormat="false" ht="15" hidden="false" customHeight="false" outlineLevel="0" collapsed="false">
      <c r="A2" s="4" t="s">
        <v>937</v>
      </c>
      <c r="F2" s="4" t="s">
        <v>922</v>
      </c>
      <c r="K2" s="4" t="s">
        <v>923</v>
      </c>
      <c r="P2" s="4" t="s">
        <v>924</v>
      </c>
      <c r="U2" s="4" t="s">
        <v>925</v>
      </c>
      <c r="Z2" s="4" t="s">
        <v>926</v>
      </c>
      <c r="AE2" s="4" t="s">
        <v>927</v>
      </c>
    </row>
    <row r="3" customFormat="false" ht="15" hidden="false" customHeight="false" outlineLevel="0" collapsed="false">
      <c r="A3" s="1" t="s">
        <v>899</v>
      </c>
      <c r="B3" s="1" t="s">
        <v>637</v>
      </c>
      <c r="C3" s="1" t="s">
        <v>910</v>
      </c>
      <c r="D3" s="1" t="s">
        <v>911</v>
      </c>
      <c r="F3" s="1" t="s">
        <v>899</v>
      </c>
      <c r="G3" s="1" t="s">
        <v>637</v>
      </c>
      <c r="H3" s="1" t="s">
        <v>910</v>
      </c>
      <c r="I3" s="1" t="s">
        <v>911</v>
      </c>
      <c r="K3" s="1" t="s">
        <v>899</v>
      </c>
      <c r="L3" s="1" t="s">
        <v>637</v>
      </c>
      <c r="M3" s="1" t="s">
        <v>910</v>
      </c>
      <c r="N3" s="1" t="s">
        <v>911</v>
      </c>
      <c r="P3" s="1" t="s">
        <v>899</v>
      </c>
      <c r="Q3" s="1" t="s">
        <v>637</v>
      </c>
      <c r="R3" s="1" t="s">
        <v>910</v>
      </c>
      <c r="S3" s="1" t="s">
        <v>911</v>
      </c>
      <c r="U3" s="1" t="s">
        <v>899</v>
      </c>
      <c r="V3" s="1" t="s">
        <v>637</v>
      </c>
      <c r="W3" s="1" t="s">
        <v>910</v>
      </c>
      <c r="X3" s="1" t="s">
        <v>911</v>
      </c>
      <c r="Z3" s="1" t="s">
        <v>899</v>
      </c>
      <c r="AA3" s="1" t="s">
        <v>637</v>
      </c>
      <c r="AB3" s="1" t="s">
        <v>910</v>
      </c>
      <c r="AC3" s="1" t="s">
        <v>911</v>
      </c>
      <c r="AE3" s="1" t="s">
        <v>899</v>
      </c>
      <c r="AF3" s="1" t="s">
        <v>637</v>
      </c>
      <c r="AG3" s="1" t="s">
        <v>910</v>
      </c>
      <c r="AH3" s="1" t="s">
        <v>911</v>
      </c>
    </row>
    <row r="4" customFormat="false" ht="15" hidden="false" customHeight="false" outlineLevel="0" collapsed="false">
      <c r="A4" s="0" t="n">
        <v>1</v>
      </c>
      <c r="B4" s="0" t="str">
        <f aca="false">INDEX(Annual_Sold_FY!$A$3:$A$304,MATCH(A4,Annual_Sold_FY!$K$3:$K$304,0))</f>
        <v>GUJARAT</v>
      </c>
      <c r="C4" s="2" t="n">
        <f aca="false">INDEX(Annual_Sold_FY!$B$3:$B$304,MATCH(B4,Annual_Sold_FY!$A$3:$A$304,0))</f>
        <v>1210.36</v>
      </c>
      <c r="D4" s="3" t="n">
        <f aca="false">IF(C$20=0,0,C4/C$20*100)</f>
        <v>9.27309808632602</v>
      </c>
      <c r="F4" s="0" t="n">
        <v>1</v>
      </c>
      <c r="G4" s="0" t="str">
        <f aca="false">INDEX(Annual_Sold_FY!$A$3:$A$304,MATCH(F4,Annual_Sold_FY!$L$3:$L$304,0))</f>
        <v>ODISHA</v>
      </c>
      <c r="H4" s="2" t="n">
        <f aca="false">INDEX(Annual_Sold_FY!$C$3:$C$304,MATCH(G4,Annual_Sold_FY!$A$3:$A$304,0))</f>
        <v>4878.16</v>
      </c>
      <c r="I4" s="3" t="n">
        <f aca="false">IF(H$20=0,0,H4/H$20*100)</f>
        <v>8.04746973777162</v>
      </c>
      <c r="K4" s="0" t="n">
        <v>1</v>
      </c>
      <c r="L4" s="0" t="str">
        <f aca="false">INDEX(Annual_Sold_FY!$A$3:$A$304,MATCH(K4,Annual_Sold_FY!$M$3:$M$304,0))</f>
        <v>UTTAR PRADESH</v>
      </c>
      <c r="M4" s="2" t="n">
        <f aca="false">INDEX(Annual_Sold_FY!$D$3:$D$304,MATCH(L4,Annual_Sold_FY!$A$3:$A$304,0))</f>
        <v>6372.02</v>
      </c>
      <c r="N4" s="3" t="n">
        <f aca="false">IF(M$20=0,0,M4/M$20*100)</f>
        <v>9.77517550427252</v>
      </c>
      <c r="P4" s="0" t="n">
        <v>1</v>
      </c>
      <c r="Q4" s="0" t="str">
        <f aca="false">INDEX(Annual_Sold_FY!$A$3:$A$304,MATCH(P4,Annual_Sold_FY!$N$3:$N$304,0))</f>
        <v>UTTAR PRADESH</v>
      </c>
      <c r="R4" s="2" t="n">
        <f aca="false">INDEX(Annual_Sold_FY!$E$3:$E$304,MATCH(Q4,Annual_Sold_FY!$A$3:$A$304,0))</f>
        <v>7819.82</v>
      </c>
      <c r="S4" s="3" t="n">
        <f aca="false">IF(R$20=0,0,R4/R$20*100)</f>
        <v>15.2236506998952</v>
      </c>
      <c r="U4" s="0" t="n">
        <v>1</v>
      </c>
      <c r="V4" s="0" t="str">
        <f aca="false">INDEX(Annual_Sold_FY!$A$3:$A$304,MATCH(U4,Annual_Sold_FY!$O$3:$O$304,0))</f>
        <v>UTTAR PRADESH</v>
      </c>
      <c r="W4" s="2" t="n">
        <f aca="false">INDEX(Annual_Sold_FY!$F$3:$F$304,MATCH(V4,Annual_Sold_FY!$A$3:$A$304,0))</f>
        <v>5898.76</v>
      </c>
      <c r="X4" s="3" t="n">
        <f aca="false">IF(W$20=0,0,W4/W$20*100)</f>
        <v>11.0162117088662</v>
      </c>
      <c r="Z4" s="0" t="n">
        <v>1</v>
      </c>
      <c r="AA4" s="0" t="str">
        <f aca="false">INDEX(Annual_Sold_FY!$A$3:$A$304,MATCH(Z4,Annual_Sold_FY!$P$3:$P$304,0))</f>
        <v>UTTAR PRADESH</v>
      </c>
      <c r="AB4" s="2" t="n">
        <f aca="false">INDEX(Annual_Sold_FY!$G$3:$G$304,MATCH(AA4,Annual_Sold_FY!$A$3:$A$304,0))</f>
        <v>4357.26</v>
      </c>
      <c r="AC4" s="3" t="n">
        <f aca="false">IF(AB$20=0,0,AB4/AB$20*100)</f>
        <v>7.10943111643253</v>
      </c>
      <c r="AE4" s="0" t="n">
        <v>1</v>
      </c>
      <c r="AF4" s="0" t="str">
        <f aca="false">INDEX(Annual_Sold_FY!$A$3:$A$304,MATCH(AE4,Annual_Sold_FY!$Q$3:$Q$304,0))</f>
        <v>UTTAR PRADESH</v>
      </c>
      <c r="AG4" s="2" t="n">
        <f aca="false">INDEX(Annual_Sold_FY!$H$3:$H$304,MATCH(AF4,Annual_Sold_FY!$A$3:$A$304,0))</f>
        <v>4058.84</v>
      </c>
      <c r="AH4" s="3" t="n">
        <f aca="false">IF(AG$20=0,0,AG4/AG$20*100)</f>
        <v>6.43599215411006</v>
      </c>
    </row>
    <row r="5" customFormat="false" ht="15" hidden="false" customHeight="false" outlineLevel="0" collapsed="false">
      <c r="A5" s="0" t="n">
        <v>2</v>
      </c>
      <c r="B5" s="0" t="str">
        <f aca="false">INDEX(Annual_Sold_FY!$A$3:$A$304,MATCH(A5,Annual_Sold_FY!$K$3:$K$304,0))</f>
        <v>SEIL ENERGY INDIA (EX-SEMBCORP)</v>
      </c>
      <c r="C5" s="2" t="n">
        <f aca="false">INDEX(Annual_Sold_FY!$B$3:$B$304,MATCH(B5,Annual_Sold_FY!$A$3:$A$304,0))</f>
        <v>1110.92</v>
      </c>
      <c r="D5" s="3" t="n">
        <f aca="false">IF(C$20=0,0,C5/C$20*100)</f>
        <v>8.51124469253883</v>
      </c>
      <c r="F5" s="0" t="n">
        <v>2</v>
      </c>
      <c r="G5" s="0" t="str">
        <f aca="false">INDEX(Annual_Sold_FY!$A$3:$A$304,MATCH(F5,Annual_Sold_FY!$L$3:$L$304,0))</f>
        <v>UTTAR PRADESH</v>
      </c>
      <c r="H5" s="2" t="n">
        <f aca="false">INDEX(Annual_Sold_FY!$C$3:$C$304,MATCH(G5,Annual_Sold_FY!$A$3:$A$304,0))</f>
        <v>4827.78</v>
      </c>
      <c r="I5" s="3" t="n">
        <f aca="false">IF(H$20=0,0,H5/H$20*100)</f>
        <v>7.96435817001063</v>
      </c>
      <c r="K5" s="0" t="n">
        <v>2</v>
      </c>
      <c r="L5" s="0" t="str">
        <f aca="false">INDEX(Annual_Sold_FY!$A$3:$A$304,MATCH(K5,Annual_Sold_FY!$M$3:$M$304,0))</f>
        <v>WEST BENGAL</v>
      </c>
      <c r="M5" s="2" t="n">
        <f aca="false">INDEX(Annual_Sold_FY!$D$3:$D$304,MATCH(L5,Annual_Sold_FY!$A$3:$A$304,0))</f>
        <v>5946.35</v>
      </c>
      <c r="N5" s="3" t="n">
        <f aca="false">IF(M$20=0,0,M5/M$20*100)</f>
        <v>9.1221645349247</v>
      </c>
      <c r="P5" s="0" t="n">
        <v>2</v>
      </c>
      <c r="Q5" s="0" t="str">
        <f aca="false">INDEX(Annual_Sold_FY!$A$3:$A$304,MATCH(P5,Annual_Sold_FY!$N$3:$N$304,0))</f>
        <v>BIHAR</v>
      </c>
      <c r="R5" s="2" t="n">
        <f aca="false">INDEX(Annual_Sold_FY!$E$3:$E$304,MATCH(Q5,Annual_Sold_FY!$A$3:$A$304,0))</f>
        <v>4309.26</v>
      </c>
      <c r="S5" s="3" t="n">
        <f aca="false">IF(R$20=0,0,R5/R$20*100)</f>
        <v>8.38928121299857</v>
      </c>
      <c r="U5" s="0" t="n">
        <v>2</v>
      </c>
      <c r="V5" s="0" t="str">
        <f aca="false">INDEX(Annual_Sold_FY!$A$3:$A$304,MATCH(U5,Annual_Sold_FY!$O$3:$O$304,0))</f>
        <v>CHHATTISGARH</v>
      </c>
      <c r="W5" s="2" t="n">
        <f aca="false">INDEX(Annual_Sold_FY!$F$3:$F$304,MATCH(V5,Annual_Sold_FY!$A$3:$A$304,0))</f>
        <v>4067.34</v>
      </c>
      <c r="X5" s="3" t="n">
        <f aca="false">IF(W$20=0,0,W5/W$20*100)</f>
        <v>7.59594873023143</v>
      </c>
      <c r="Z5" s="0" t="n">
        <v>2</v>
      </c>
      <c r="AA5" s="0" t="str">
        <f aca="false">INDEX(Annual_Sold_FY!$A$3:$A$304,MATCH(Z5,Annual_Sold_FY!$P$3:$P$304,0))</f>
        <v>JINDAL POWER LTD - STAGE 2</v>
      </c>
      <c r="AB5" s="2" t="n">
        <f aca="false">INDEX(Annual_Sold_FY!$G$3:$G$304,MATCH(AA5,Annual_Sold_FY!$A$3:$A$304,0))</f>
        <v>3712.06</v>
      </c>
      <c r="AC5" s="3" t="n">
        <f aca="false">IF(AB$20=0,0,AB5/AB$20*100)</f>
        <v>6.05670418337775</v>
      </c>
      <c r="AE5" s="0" t="n">
        <v>2</v>
      </c>
      <c r="AF5" s="0" t="str">
        <f aca="false">INDEX(Annual_Sold_FY!$A$3:$A$304,MATCH(AE5,Annual_Sold_FY!$Q$3:$Q$304,0))</f>
        <v>JINDAL POWER LTD - STAGE 2</v>
      </c>
      <c r="AG5" s="2" t="n">
        <f aca="false">INDEX(Annual_Sold_FY!$H$3:$H$304,MATCH(AF5,Annual_Sold_FY!$A$3:$A$304,0))</f>
        <v>3308.89</v>
      </c>
      <c r="AH5" s="3" t="n">
        <f aca="false">IF(AG$20=0,0,AG5/AG$20*100)</f>
        <v>5.24681684392911</v>
      </c>
    </row>
    <row r="6" customFormat="false" ht="15" hidden="false" customHeight="false" outlineLevel="0" collapsed="false">
      <c r="A6" s="0" t="n">
        <v>3</v>
      </c>
      <c r="B6" s="0" t="str">
        <f aca="false">INDEX(Annual_Sold_FY!$A$3:$A$304,MATCH(A6,Annual_Sold_FY!$K$3:$K$304,0))</f>
        <v>ODISHA</v>
      </c>
      <c r="C6" s="2" t="n">
        <f aca="false">INDEX(Annual_Sold_FY!$B$3:$B$304,MATCH(B6,Annual_Sold_FY!$A$3:$A$304,0))</f>
        <v>832.74</v>
      </c>
      <c r="D6" s="3" t="n">
        <f aca="false">IF(C$20=0,0,C6/C$20*100)</f>
        <v>6.37998587230835</v>
      </c>
      <c r="F6" s="0" t="n">
        <v>3</v>
      </c>
      <c r="G6" s="0" t="str">
        <f aca="false">INDEX(Annual_Sold_FY!$A$3:$A$304,MATCH(F6,Annual_Sold_FY!$L$3:$L$304,0))</f>
        <v>TEESTA URJA (TEESTA-III HEP)</v>
      </c>
      <c r="H6" s="2" t="n">
        <f aca="false">INDEX(Annual_Sold_FY!$C$3:$C$304,MATCH(G6,Annual_Sold_FY!$A$3:$A$304,0))</f>
        <v>4676.22</v>
      </c>
      <c r="I6" s="3" t="n">
        <f aca="false">IF(H$20=0,0,H6/H$20*100)</f>
        <v>7.71433059538072</v>
      </c>
      <c r="K6" s="0" t="n">
        <v>3</v>
      </c>
      <c r="L6" s="0" t="str">
        <f aca="false">INDEX(Annual_Sold_FY!$A$3:$A$304,MATCH(K6,Annual_Sold_FY!$M$3:$M$304,0))</f>
        <v>BIHAR</v>
      </c>
      <c r="M6" s="2" t="n">
        <f aca="false">INDEX(Annual_Sold_FY!$D$3:$D$304,MATCH(L6,Annual_Sold_FY!$A$3:$A$304,0))</f>
        <v>3287.62</v>
      </c>
      <c r="N6" s="3" t="n">
        <f aca="false">IF(M$20=0,0,M6/M$20*100)</f>
        <v>5.04346541463405</v>
      </c>
      <c r="P6" s="0" t="n">
        <v>3</v>
      </c>
      <c r="Q6" s="0" t="str">
        <f aca="false">INDEX(Annual_Sold_FY!$A$3:$A$304,MATCH(P6,Annual_Sold_FY!$N$3:$N$304,0))</f>
        <v>WEST BENGAL</v>
      </c>
      <c r="R6" s="2" t="n">
        <f aca="false">INDEX(Annual_Sold_FY!$E$3:$E$304,MATCH(Q6,Annual_Sold_FY!$A$3:$A$304,0))</f>
        <v>3221.17</v>
      </c>
      <c r="S6" s="3" t="n">
        <f aca="false">IF(R$20=0,0,R6/R$20*100)</f>
        <v>6.27098410513049</v>
      </c>
      <c r="U6" s="0" t="n">
        <v>3</v>
      </c>
      <c r="V6" s="0" t="str">
        <f aca="false">INDEX(Annual_Sold_FY!$A$3:$A$304,MATCH(U6,Annual_Sold_FY!$O$3:$O$304,0))</f>
        <v>ADANI POWER - RAIPUR TPP (EX-GMR CHHATTISGARH)</v>
      </c>
      <c r="W6" s="2" t="n">
        <f aca="false">INDEX(Annual_Sold_FY!$F$3:$F$304,MATCH(V6,Annual_Sold_FY!$A$3:$A$304,0))</f>
        <v>2193.45</v>
      </c>
      <c r="X6" s="3" t="n">
        <f aca="false">IF(W$20=0,0,W6/W$20*100)</f>
        <v>4.09637102930321</v>
      </c>
      <c r="Z6" s="0" t="n">
        <v>3</v>
      </c>
      <c r="AA6" s="0" t="str">
        <f aca="false">INDEX(Annual_Sold_FY!$A$3:$A$304,MATCH(Z6,Annual_Sold_FY!$P$3:$P$304,0))</f>
        <v>CHHATTISGARH</v>
      </c>
      <c r="AB6" s="2" t="n">
        <f aca="false">INDEX(Annual_Sold_FY!$G$3:$G$304,MATCH(AA6,Annual_Sold_FY!$A$3:$A$304,0))</f>
        <v>2918.39</v>
      </c>
      <c r="AC6" s="3" t="n">
        <f aca="false">IF(AB$20=0,0,AB6/AB$20*100)</f>
        <v>4.76172931518558</v>
      </c>
      <c r="AE6" s="0" t="n">
        <v>3</v>
      </c>
      <c r="AF6" s="0" t="str">
        <f aca="false">INDEX(Annual_Sold_FY!$A$3:$A$304,MATCH(AE6,Annual_Sold_FY!$Q$3:$Q$304,0))</f>
        <v>ODISHA</v>
      </c>
      <c r="AG6" s="2" t="n">
        <f aca="false">INDEX(Annual_Sold_FY!$H$3:$H$304,MATCH(AF6,Annual_Sold_FY!$A$3:$A$304,0))</f>
        <v>3190.14</v>
      </c>
      <c r="AH6" s="3" t="n">
        <f aca="false">IF(AG$20=0,0,AG6/AG$20*100)</f>
        <v>5.05851819990752</v>
      </c>
    </row>
    <row r="7" customFormat="false" ht="15" hidden="false" customHeight="false" outlineLevel="0" collapsed="false">
      <c r="A7" s="0" t="n">
        <v>4</v>
      </c>
      <c r="B7" s="0" t="str">
        <f aca="false">INDEX(Annual_Sold_FY!$A$3:$A$304,MATCH(A7,Annual_Sold_FY!$K$3:$K$304,0))</f>
        <v>MADHYA PRADESH</v>
      </c>
      <c r="C7" s="2" t="n">
        <f aca="false">INDEX(Annual_Sold_FY!$B$3:$B$304,MATCH(B7,Annual_Sold_FY!$A$3:$A$304,0))</f>
        <v>814.64</v>
      </c>
      <c r="D7" s="3" t="n">
        <f aca="false">IF(C$20=0,0,C7/C$20*100)</f>
        <v>6.24131384467814</v>
      </c>
      <c r="F7" s="0" t="n">
        <v>4</v>
      </c>
      <c r="G7" s="0" t="str">
        <f aca="false">INDEX(Annual_Sold_FY!$A$3:$A$304,MATCH(F7,Annual_Sold_FY!$L$3:$L$304,0))</f>
        <v>SEIL ENERGY INDIA (EX-SEMBCORP)</v>
      </c>
      <c r="H7" s="2" t="n">
        <f aca="false">INDEX(Annual_Sold_FY!$C$3:$C$304,MATCH(G7,Annual_Sold_FY!$A$3:$A$304,0))</f>
        <v>3094.94</v>
      </c>
      <c r="I7" s="3" t="n">
        <f aca="false">IF(H$20=0,0,H7/H$20*100)</f>
        <v>5.1057029679672</v>
      </c>
      <c r="K7" s="0" t="n">
        <v>4</v>
      </c>
      <c r="L7" s="0" t="str">
        <f aca="false">INDEX(Annual_Sold_FY!$A$3:$A$304,MATCH(K7,Annual_Sold_FY!$M$3:$M$304,0))</f>
        <v>SEIL ENERGY INDIA (EX-SEMBCORP)</v>
      </c>
      <c r="M7" s="2" t="n">
        <f aca="false">INDEX(Annual_Sold_FY!$D$3:$D$304,MATCH(L7,Annual_Sold_FY!$A$3:$A$304,0))</f>
        <v>3138.26</v>
      </c>
      <c r="N7" s="3" t="n">
        <f aca="false">IF(M$20=0,0,M7/M$20*100)</f>
        <v>4.8143355290847</v>
      </c>
      <c r="P7" s="0" t="n">
        <v>4</v>
      </c>
      <c r="Q7" s="0" t="str">
        <f aca="false">INDEX(Annual_Sold_FY!$A$3:$A$304,MATCH(P7,Annual_Sold_FY!$N$3:$N$304,0))</f>
        <v>KARNATAKA</v>
      </c>
      <c r="R7" s="2" t="n">
        <f aca="false">INDEX(Annual_Sold_FY!$E$3:$E$304,MATCH(Q7,Annual_Sold_FY!$A$3:$A$304,0))</f>
        <v>2233.43</v>
      </c>
      <c r="S7" s="3" t="n">
        <f aca="false">IF(R$20=0,0,R7/R$20*100)</f>
        <v>4.34804869967173</v>
      </c>
      <c r="U7" s="0" t="n">
        <v>4</v>
      </c>
      <c r="V7" s="0" t="str">
        <f aca="false">INDEX(Annual_Sold_FY!$A$3:$A$304,MATCH(U7,Annual_Sold_FY!$O$3:$O$304,0))</f>
        <v>MAHAN ENERGEN (EX-ESSAR POWER MP)</v>
      </c>
      <c r="W7" s="2" t="n">
        <f aca="false">INDEX(Annual_Sold_FY!$F$3:$F$304,MATCH(V7,Annual_Sold_FY!$A$3:$A$304,0))</f>
        <v>2109.08</v>
      </c>
      <c r="X7" s="3" t="n">
        <f aca="false">IF(W$20=0,0,W7/W$20*100)</f>
        <v>3.93880608652252</v>
      </c>
      <c r="Z7" s="0" t="n">
        <v>4</v>
      </c>
      <c r="AA7" s="0" t="str">
        <f aca="false">INDEX(Annual_Sold_FY!$A$3:$A$304,MATCH(Z7,Annual_Sold_FY!$P$3:$P$304,0))</f>
        <v>ADANI POWER - RAIPUR TPP (EX-GMR CHHATTISGARH)</v>
      </c>
      <c r="AB7" s="2" t="n">
        <f aca="false">INDEX(Annual_Sold_FY!$G$3:$G$304,MATCH(AA7,Annual_Sold_FY!$A$3:$A$304,0))</f>
        <v>2865.12</v>
      </c>
      <c r="AC7" s="3" t="n">
        <f aca="false">IF(AB$20=0,0,AB7/AB$20*100)</f>
        <v>4.67481244642577</v>
      </c>
      <c r="AE7" s="0" t="n">
        <v>4</v>
      </c>
      <c r="AF7" s="0" t="str">
        <f aca="false">INDEX(Annual_Sold_FY!$A$3:$A$304,MATCH(AE7,Annual_Sold_FY!$Q$3:$Q$304,0))</f>
        <v>TAMIL NADU</v>
      </c>
      <c r="AG7" s="2" t="n">
        <f aca="false">INDEX(Annual_Sold_FY!$H$3:$H$304,MATCH(AF7,Annual_Sold_FY!$A$3:$A$304,0))</f>
        <v>2975.78</v>
      </c>
      <c r="AH7" s="3" t="n">
        <f aca="false">IF(AG$20=0,0,AG7/AG$20*100)</f>
        <v>4.7186133802657</v>
      </c>
    </row>
    <row r="8" customFormat="false" ht="15" hidden="false" customHeight="false" outlineLevel="0" collapsed="false">
      <c r="A8" s="0" t="n">
        <v>5</v>
      </c>
      <c r="B8" s="0" t="str">
        <f aca="false">INDEX(Annual_Sold_FY!$A$3:$A$304,MATCH(A8,Annual_Sold_FY!$K$3:$K$304,0))</f>
        <v>ADANI POWER - RAIPUR TPP (EX-GMR CHHATTISGARH)</v>
      </c>
      <c r="C8" s="2" t="n">
        <f aca="false">INDEX(Annual_Sold_FY!$B$3:$B$304,MATCH(B8,Annual_Sold_FY!$A$3:$A$304,0))</f>
        <v>789.95</v>
      </c>
      <c r="D8" s="3" t="n">
        <f aca="false">IF(C$20=0,0,C8/C$20*100)</f>
        <v>6.05215294068974</v>
      </c>
      <c r="F8" s="0" t="n">
        <v>5</v>
      </c>
      <c r="G8" s="0" t="str">
        <f aca="false">INDEX(Annual_Sold_FY!$A$3:$A$304,MATCH(F8,Annual_Sold_FY!$L$3:$L$304,0))</f>
        <v>HIMACHAL PRADESH</v>
      </c>
      <c r="H8" s="2" t="n">
        <f aca="false">INDEX(Annual_Sold_FY!$C$3:$C$304,MATCH(G8,Annual_Sold_FY!$A$3:$A$304,0))</f>
        <v>2720.11</v>
      </c>
      <c r="I8" s="3" t="n">
        <f aca="false">IF(H$20=0,0,H8/H$20*100)</f>
        <v>4.48734828468315</v>
      </c>
      <c r="K8" s="0" t="n">
        <v>5</v>
      </c>
      <c r="L8" s="0" t="str">
        <f aca="false">INDEX(Annual_Sold_FY!$A$3:$A$304,MATCH(K8,Annual_Sold_FY!$M$3:$M$304,0))</f>
        <v>TEESTA URJA (TEESTA-III HEP)</v>
      </c>
      <c r="M8" s="2" t="n">
        <f aca="false">INDEX(Annual_Sold_FY!$D$3:$D$304,MATCH(L8,Annual_Sold_FY!$A$3:$A$304,0))</f>
        <v>2971.71</v>
      </c>
      <c r="N8" s="3" t="n">
        <f aca="false">IF(M$20=0,0,M8/M$20*100)</f>
        <v>4.55883484323679</v>
      </c>
      <c r="P8" s="0" t="n">
        <v>5</v>
      </c>
      <c r="Q8" s="0" t="str">
        <f aca="false">INDEX(Annual_Sold_FY!$A$3:$A$304,MATCH(P8,Annual_Sold_FY!$N$3:$N$304,0))</f>
        <v>CHHATTISGARH</v>
      </c>
      <c r="R8" s="2" t="n">
        <f aca="false">INDEX(Annual_Sold_FY!$E$3:$E$304,MATCH(Q8,Annual_Sold_FY!$A$3:$A$304,0))</f>
        <v>2011.4</v>
      </c>
      <c r="S8" s="3" t="n">
        <f aca="false">IF(R$20=0,0,R8/R$20*100)</f>
        <v>3.91579998232303</v>
      </c>
      <c r="U8" s="0" t="n">
        <v>5</v>
      </c>
      <c r="V8" s="0" t="str">
        <f aca="false">INDEX(Annual_Sold_FY!$A$3:$A$304,MATCH(U8,Annual_Sold_FY!$O$3:$O$304,0))</f>
        <v>BIHAR</v>
      </c>
      <c r="W8" s="2" t="n">
        <f aca="false">INDEX(Annual_Sold_FY!$F$3:$F$304,MATCH(V8,Annual_Sold_FY!$A$3:$A$304,0))</f>
        <v>2087.58</v>
      </c>
      <c r="X8" s="3" t="n">
        <f aca="false">IF(W$20=0,0,W8/W$20*100)</f>
        <v>3.8986538254133</v>
      </c>
      <c r="Z8" s="0" t="n">
        <v>5</v>
      </c>
      <c r="AA8" s="0" t="str">
        <f aca="false">INDEX(Annual_Sold_FY!$A$3:$A$304,MATCH(Z8,Annual_Sold_FY!$P$3:$P$304,0))</f>
        <v>ODISHA</v>
      </c>
      <c r="AB8" s="2" t="n">
        <f aca="false">INDEX(Annual_Sold_FY!$G$3:$G$304,MATCH(AA8,Annual_Sold_FY!$A$3:$A$304,0))</f>
        <v>2769.48</v>
      </c>
      <c r="AC8" s="3" t="n">
        <f aca="false">IF(AB$20=0,0,AB8/AB$20*100)</f>
        <v>4.51876346335485</v>
      </c>
      <c r="AE8" s="0" t="n">
        <v>5</v>
      </c>
      <c r="AF8" s="0" t="str">
        <f aca="false">INDEX(Annual_Sold_FY!$A$3:$A$304,MATCH(AE8,Annual_Sold_FY!$Q$3:$Q$304,0))</f>
        <v>CHHATTISGARH</v>
      </c>
      <c r="AG8" s="2" t="n">
        <f aca="false">INDEX(Annual_Sold_FY!$H$3:$H$304,MATCH(AF8,Annual_Sold_FY!$A$3:$A$304,0))</f>
        <v>2391.52</v>
      </c>
      <c r="AH8" s="3" t="n">
        <f aca="false">IF(AG$20=0,0,AG8/AG$20*100)</f>
        <v>3.79216819495158</v>
      </c>
    </row>
    <row r="9" customFormat="false" ht="15" hidden="false" customHeight="false" outlineLevel="0" collapsed="false">
      <c r="A9" s="0" t="n">
        <v>6</v>
      </c>
      <c r="B9" s="0" t="str">
        <f aca="false">INDEX(Annual_Sold_FY!$A$3:$A$304,MATCH(A9,Annual_Sold_FY!$K$3:$K$304,0))</f>
        <v>UTTAR PRADESH</v>
      </c>
      <c r="C9" s="2" t="n">
        <f aca="false">INDEX(Annual_Sold_FY!$B$3:$B$304,MATCH(B9,Annual_Sold_FY!$A$3:$A$304,0))</f>
        <v>695.58</v>
      </c>
      <c r="D9" s="3" t="n">
        <f aca="false">IF(C$20=0,0,C9/C$20*100)</f>
        <v>5.329143037515</v>
      </c>
      <c r="F9" s="0" t="n">
        <v>6</v>
      </c>
      <c r="G9" s="0" t="str">
        <f aca="false">INDEX(Annual_Sold_FY!$A$3:$A$304,MATCH(F9,Annual_Sold_FY!$L$3:$L$304,0))</f>
        <v>JAYPEE NIGRIE STPP</v>
      </c>
      <c r="H9" s="2" t="n">
        <f aca="false">INDEX(Annual_Sold_FY!$C$3:$C$304,MATCH(G9,Annual_Sold_FY!$A$3:$A$304,0))</f>
        <v>2697.79</v>
      </c>
      <c r="I9" s="3" t="n">
        <f aca="false">IF(H$20=0,0,H9/H$20*100)</f>
        <v>4.45052712167352</v>
      </c>
      <c r="K9" s="0" t="n">
        <v>6</v>
      </c>
      <c r="L9" s="0" t="str">
        <f aca="false">INDEX(Annual_Sold_FY!$A$3:$A$304,MATCH(K9,Annual_Sold_FY!$M$3:$M$304,0))</f>
        <v>ODISHA</v>
      </c>
      <c r="M9" s="2" t="n">
        <f aca="false">INDEX(Annual_Sold_FY!$D$3:$D$304,MATCH(L9,Annual_Sold_FY!$A$3:$A$304,0))</f>
        <v>2855.83</v>
      </c>
      <c r="N9" s="3" t="n">
        <f aca="false">IF(M$20=0,0,M9/M$20*100)</f>
        <v>4.38106588811187</v>
      </c>
      <c r="P9" s="0" t="n">
        <v>6</v>
      </c>
      <c r="Q9" s="0" t="str">
        <f aca="false">INDEX(Annual_Sold_FY!$A$3:$A$304,MATCH(P9,Annual_Sold_FY!$N$3:$N$304,0))</f>
        <v>MADHYA PRADESH</v>
      </c>
      <c r="R9" s="2" t="n">
        <f aca="false">INDEX(Annual_Sold_FY!$E$3:$E$304,MATCH(Q9,Annual_Sold_FY!$A$3:$A$304,0))</f>
        <v>2002.29</v>
      </c>
      <c r="S9" s="3" t="n">
        <f aca="false">IF(R$20=0,0,R9/R$20*100)</f>
        <v>3.89806460505398</v>
      </c>
      <c r="U9" s="0" t="n">
        <v>6</v>
      </c>
      <c r="V9" s="0" t="str">
        <f aca="false">INDEX(Annual_Sold_FY!$A$3:$A$304,MATCH(U9,Annual_Sold_FY!$O$3:$O$304,0))</f>
        <v>DELHI</v>
      </c>
      <c r="W9" s="2" t="n">
        <f aca="false">INDEX(Annual_Sold_FY!$F$3:$F$304,MATCH(V9,Annual_Sold_FY!$A$3:$A$304,0))</f>
        <v>2015.23</v>
      </c>
      <c r="X9" s="3" t="n">
        <f aca="false">IF(W$20=0,0,W9/W$20*100)</f>
        <v>3.7635367979132</v>
      </c>
      <c r="Z9" s="0" t="n">
        <v>6</v>
      </c>
      <c r="AA9" s="0" t="str">
        <f aca="false">INDEX(Annual_Sold_FY!$A$3:$A$304,MATCH(Z9,Annual_Sold_FY!$P$3:$P$304,0))</f>
        <v>MAHAN ENERGEN (EX-ESSAR POWER MP)</v>
      </c>
      <c r="AB9" s="2" t="n">
        <f aca="false">INDEX(Annual_Sold_FY!$G$3:$G$304,MATCH(AA9,Annual_Sold_FY!$A$3:$A$304,0))</f>
        <v>2760.35</v>
      </c>
      <c r="AC9" s="3" t="n">
        <f aca="false">IF(AB$20=0,0,AB9/AB$20*100)</f>
        <v>4.50386669196801</v>
      </c>
      <c r="AE9" s="0" t="n">
        <v>6</v>
      </c>
      <c r="AF9" s="0" t="str">
        <f aca="false">INDEX(Annual_Sold_FY!$A$3:$A$304,MATCH(AE9,Annual_Sold_FY!$Q$3:$Q$304,0))</f>
        <v>RAJASTHAN</v>
      </c>
      <c r="AG9" s="2" t="n">
        <f aca="false">INDEX(Annual_Sold_FY!$H$3:$H$304,MATCH(AF9,Annual_Sold_FY!$A$3:$A$304,0))</f>
        <v>2031.98</v>
      </c>
      <c r="AH9" s="3" t="n">
        <f aca="false">IF(AG$20=0,0,AG9/AG$20*100)</f>
        <v>3.22205539940194</v>
      </c>
    </row>
    <row r="10" customFormat="false" ht="15" hidden="false" customHeight="false" outlineLevel="0" collapsed="false">
      <c r="A10" s="0" t="n">
        <v>7</v>
      </c>
      <c r="B10" s="0" t="str">
        <f aca="false">INDEX(Annual_Sold_FY!$A$3:$A$304,MATCH(A10,Annual_Sold_FY!$K$3:$K$304,0))</f>
        <v>RAJASTHAN</v>
      </c>
      <c r="C10" s="2" t="n">
        <f aca="false">INDEX(Annual_Sold_FY!$B$3:$B$304,MATCH(B10,Annual_Sold_FY!$A$3:$A$304,0))</f>
        <v>559.47</v>
      </c>
      <c r="D10" s="3" t="n">
        <f aca="false">IF(C$20=0,0,C10/C$20*100)</f>
        <v>4.2863447126118</v>
      </c>
      <c r="F10" s="0" t="n">
        <v>7</v>
      </c>
      <c r="G10" s="0" t="str">
        <f aca="false">INDEX(Annual_Sold_FY!$A$3:$A$304,MATCH(F10,Annual_Sold_FY!$L$3:$L$304,0))</f>
        <v>WEST BENGAL</v>
      </c>
      <c r="H10" s="2" t="n">
        <f aca="false">INDEX(Annual_Sold_FY!$C$3:$C$304,MATCH(G10,Annual_Sold_FY!$A$3:$A$304,0))</f>
        <v>2442.94</v>
      </c>
      <c r="I10" s="3" t="n">
        <f aca="false">IF(H$20=0,0,H10/H$20*100)</f>
        <v>4.03010268650307</v>
      </c>
      <c r="K10" s="0" t="n">
        <v>7</v>
      </c>
      <c r="L10" s="0" t="str">
        <f aca="false">INDEX(Annual_Sold_FY!$A$3:$A$304,MATCH(K10,Annual_Sold_FY!$M$3:$M$304,0))</f>
        <v>KARNATAKA</v>
      </c>
      <c r="M10" s="2" t="n">
        <f aca="false">INDEX(Annual_Sold_FY!$D$3:$D$304,MATCH(L10,Annual_Sold_FY!$A$3:$A$304,0))</f>
        <v>2833.83</v>
      </c>
      <c r="N10" s="3" t="n">
        <f aca="false">IF(M$20=0,0,M10/M$20*100)</f>
        <v>4.34731617277921</v>
      </c>
      <c r="P10" s="0" t="n">
        <v>7</v>
      </c>
      <c r="Q10" s="0" t="str">
        <f aca="false">INDEX(Annual_Sold_FY!$A$3:$A$304,MATCH(P10,Annual_Sold_FY!$N$3:$N$304,0))</f>
        <v>TELANGANA</v>
      </c>
      <c r="R10" s="2" t="n">
        <f aca="false">INDEX(Annual_Sold_FY!$E$3:$E$304,MATCH(Q10,Annual_Sold_FY!$A$3:$A$304,0))</f>
        <v>1770.41</v>
      </c>
      <c r="S10" s="3" t="n">
        <f aca="false">IF(R$20=0,0,R10/R$20*100)</f>
        <v>3.44663987605872</v>
      </c>
      <c r="U10" s="0" t="n">
        <v>7</v>
      </c>
      <c r="V10" s="0" t="str">
        <f aca="false">INDEX(Annual_Sold_FY!$A$3:$A$304,MATCH(U10,Annual_Sold_FY!$O$3:$O$304,0))</f>
        <v>DB POWER</v>
      </c>
      <c r="W10" s="2" t="n">
        <f aca="false">INDEX(Annual_Sold_FY!$F$3:$F$304,MATCH(V10,Annual_Sold_FY!$A$3:$A$304,0))</f>
        <v>1956.22</v>
      </c>
      <c r="X10" s="3" t="n">
        <f aca="false">IF(W$20=0,0,W10/W$20*100)</f>
        <v>3.65333284777111</v>
      </c>
      <c r="Z10" s="0" t="n">
        <v>7</v>
      </c>
      <c r="AA10" s="0" t="str">
        <f aca="false">INDEX(Annual_Sold_FY!$A$3:$A$304,MATCH(Z10,Annual_Sold_FY!$P$3:$P$304,0))</f>
        <v>HARYANA</v>
      </c>
      <c r="AB10" s="2" t="n">
        <f aca="false">INDEX(Annual_Sold_FY!$G$3:$G$304,MATCH(AA10,Annual_Sold_FY!$A$3:$A$304,0))</f>
        <v>2374.59</v>
      </c>
      <c r="AC10" s="3" t="n">
        <f aca="false">IF(AB$20=0,0,AB10/AB$20*100)</f>
        <v>3.87444954736911</v>
      </c>
      <c r="AE10" s="0" t="n">
        <v>7</v>
      </c>
      <c r="AF10" s="0" t="str">
        <f aca="false">INDEX(Annual_Sold_FY!$A$3:$A$304,MATCH(AE10,Annual_Sold_FY!$Q$3:$Q$304,0))</f>
        <v>HARYANA</v>
      </c>
      <c r="AG10" s="2" t="n">
        <f aca="false">INDEX(Annual_Sold_FY!$H$3:$H$304,MATCH(AF10,Annual_Sold_FY!$A$3:$A$304,0))</f>
        <v>1981.3</v>
      </c>
      <c r="AH10" s="3" t="n">
        <f aca="false">IF(AG$20=0,0,AG10/AG$20*100)</f>
        <v>3.1416935023155</v>
      </c>
    </row>
    <row r="11" customFormat="false" ht="15" hidden="false" customHeight="false" outlineLevel="0" collapsed="false">
      <c r="A11" s="0" t="n">
        <v>8</v>
      </c>
      <c r="B11" s="0" t="str">
        <f aca="false">INDEX(Annual_Sold_FY!$A$3:$A$304,MATCH(A11,Annual_Sold_FY!$K$3:$K$304,0))</f>
        <v>HIMACHAL PRADESH</v>
      </c>
      <c r="C11" s="2" t="n">
        <f aca="false">INDEX(Annual_Sold_FY!$B$3:$B$304,MATCH(B11,Annual_Sold_FY!$A$3:$A$304,0))</f>
        <v>511.11</v>
      </c>
      <c r="D11" s="3" t="n">
        <f aca="false">IF(C$20=0,0,C11/C$20*100)</f>
        <v>3.91583757138545</v>
      </c>
      <c r="F11" s="0" t="n">
        <v>8</v>
      </c>
      <c r="G11" s="0" t="str">
        <f aca="false">INDEX(Annual_Sold_FY!$A$3:$A$304,MATCH(F11,Annual_Sold_FY!$L$3:$L$304,0))</f>
        <v>GUJARAT</v>
      </c>
      <c r="H11" s="2" t="n">
        <f aca="false">INDEX(Annual_Sold_FY!$C$3:$C$304,MATCH(G11,Annual_Sold_FY!$A$3:$A$304,0))</f>
        <v>2323.09</v>
      </c>
      <c r="I11" s="3" t="n">
        <f aca="false">IF(H$20=0,0,H11/H$20*100)</f>
        <v>3.83238689856829</v>
      </c>
      <c r="K11" s="0" t="n">
        <v>8</v>
      </c>
      <c r="L11" s="0" t="str">
        <f aca="false">INDEX(Annual_Sold_FY!$A$3:$A$304,MATCH(K11,Annual_Sold_FY!$M$3:$M$304,0))</f>
        <v>CHHATTISGARH</v>
      </c>
      <c r="M11" s="2" t="n">
        <f aca="false">INDEX(Annual_Sold_FY!$D$3:$D$304,MATCH(L11,Annual_Sold_FY!$A$3:$A$304,0))</f>
        <v>2627.36</v>
      </c>
      <c r="N11" s="3" t="n">
        <f aca="false">IF(M$20=0,0,M11/M$20*100)</f>
        <v>4.03057509438223</v>
      </c>
      <c r="P11" s="0" t="n">
        <v>8</v>
      </c>
      <c r="Q11" s="0" t="str">
        <f aca="false">INDEX(Annual_Sold_FY!$A$3:$A$304,MATCH(P11,Annual_Sold_FY!$N$3:$N$304,0))</f>
        <v>SEIL ENERGY INDIA (EX-SEMBCORP)</v>
      </c>
      <c r="R11" s="2" t="n">
        <f aca="false">INDEX(Annual_Sold_FY!$E$3:$E$304,MATCH(Q11,Annual_Sold_FY!$A$3:$A$304,0))</f>
        <v>1529.75</v>
      </c>
      <c r="S11" s="3" t="n">
        <f aca="false">IF(R$20=0,0,R11/R$20*100)</f>
        <v>2.97812221485465</v>
      </c>
      <c r="U11" s="0" t="n">
        <v>8</v>
      </c>
      <c r="V11" s="0" t="str">
        <f aca="false">INDEX(Annual_Sold_FY!$A$3:$A$304,MATCH(U11,Annual_Sold_FY!$O$3:$O$304,0))</f>
        <v>JINDAL POWER LTD - STAGE 2</v>
      </c>
      <c r="W11" s="2" t="n">
        <f aca="false">INDEX(Annual_Sold_FY!$F$3:$F$304,MATCH(V11,Annual_Sold_FY!$A$3:$A$304,0))</f>
        <v>1895.63</v>
      </c>
      <c r="X11" s="3" t="n">
        <f aca="false">IF(W$20=0,0,W11/W$20*100)</f>
        <v>3.54017817332424</v>
      </c>
      <c r="Z11" s="0" t="n">
        <v>8</v>
      </c>
      <c r="AA11" s="0" t="str">
        <f aca="false">INDEX(Annual_Sold_FY!$A$3:$A$304,MATCH(Z11,Annual_Sold_FY!$P$3:$P$304,0))</f>
        <v>KARNATAKA</v>
      </c>
      <c r="AB11" s="2" t="n">
        <f aca="false">INDEX(Annual_Sold_FY!$G$3:$G$304,MATCH(AA11,Annual_Sold_FY!$A$3:$A$304,0))</f>
        <v>2240.8</v>
      </c>
      <c r="AC11" s="3" t="n">
        <f aca="false">IF(AB$20=0,0,AB11/AB$20*100)</f>
        <v>3.65615392372776</v>
      </c>
      <c r="AE11" s="0" t="n">
        <v>8</v>
      </c>
      <c r="AF11" s="0" t="str">
        <f aca="false">INDEX(Annual_Sold_FY!$A$3:$A$304,MATCH(AE11,Annual_Sold_FY!$Q$3:$Q$304,0))</f>
        <v>MADHYA PRADESH</v>
      </c>
      <c r="AG11" s="2" t="n">
        <f aca="false">INDEX(Annual_Sold_FY!$H$3:$H$304,MATCH(AF11,Annual_Sold_FY!$A$3:$A$304,0))</f>
        <v>1930.27</v>
      </c>
      <c r="AH11" s="3" t="n">
        <f aca="false">IF(AG$20=0,0,AG11/AG$20*100)</f>
        <v>3.06077661975195</v>
      </c>
    </row>
    <row r="12" customFormat="false" ht="15" hidden="false" customHeight="false" outlineLevel="0" collapsed="false">
      <c r="A12" s="0" t="n">
        <v>9</v>
      </c>
      <c r="B12" s="0" t="str">
        <f aca="false">INDEX(Annual_Sold_FY!$A$3:$A$304,MATCH(A12,Annual_Sold_FY!$K$3:$K$304,0))</f>
        <v>CHHATTISGARH</v>
      </c>
      <c r="C12" s="2" t="n">
        <f aca="false">INDEX(Annual_Sold_FY!$B$3:$B$304,MATCH(B12,Annual_Sold_FY!$A$3:$A$304,0))</f>
        <v>386.67</v>
      </c>
      <c r="D12" s="3" t="n">
        <f aca="false">IF(C$20=0,0,C12/C$20*100)</f>
        <v>2.96244822783278</v>
      </c>
      <c r="F12" s="0" t="n">
        <v>9</v>
      </c>
      <c r="G12" s="0" t="str">
        <f aca="false">INDEX(Annual_Sold_FY!$A$3:$A$304,MATCH(F12,Annual_Sold_FY!$L$3:$L$304,0))</f>
        <v>MADHYA PRADESH</v>
      </c>
      <c r="H12" s="2" t="n">
        <f aca="false">INDEX(Annual_Sold_FY!$C$3:$C$304,MATCH(G12,Annual_Sold_FY!$A$3:$A$304,0))</f>
        <v>2050.86</v>
      </c>
      <c r="I12" s="3" t="n">
        <f aca="false">IF(H$20=0,0,H12/H$20*100)</f>
        <v>3.38329078718335</v>
      </c>
      <c r="K12" s="0" t="n">
        <v>9</v>
      </c>
      <c r="L12" s="0" t="str">
        <f aca="false">INDEX(Annual_Sold_FY!$A$3:$A$304,MATCH(K12,Annual_Sold_FY!$M$3:$M$304,0))</f>
        <v>HIMACHAL PRADESH</v>
      </c>
      <c r="M12" s="2" t="n">
        <f aca="false">INDEX(Annual_Sold_FY!$D$3:$D$304,MATCH(L12,Annual_Sold_FY!$A$3:$A$304,0))</f>
        <v>2616.48</v>
      </c>
      <c r="N12" s="3" t="n">
        <f aca="false">IF(M$20=0,0,M12/M$20*100)</f>
        <v>4.01388432607226</v>
      </c>
      <c r="P12" s="0" t="n">
        <v>9</v>
      </c>
      <c r="Q12" s="0" t="str">
        <f aca="false">INDEX(Annual_Sold_FY!$A$3:$A$304,MATCH(P12,Annual_Sold_FY!$N$3:$N$304,0))</f>
        <v>ADANI POWER - RAIPUR TPP (EX-GMR CHHATTISGARH)</v>
      </c>
      <c r="R12" s="2" t="n">
        <f aca="false">INDEX(Annual_Sold_FY!$E$3:$E$304,MATCH(Q12,Annual_Sold_FY!$A$3:$A$304,0))</f>
        <v>1446.39</v>
      </c>
      <c r="S12" s="3" t="n">
        <f aca="false">IF(R$20=0,0,R12/R$20*100)</f>
        <v>2.81583669903162</v>
      </c>
      <c r="U12" s="0" t="n">
        <v>9</v>
      </c>
      <c r="V12" s="0" t="str">
        <f aca="false">INDEX(Annual_Sold_FY!$A$3:$A$304,MATCH(U12,Annual_Sold_FY!$O$3:$O$304,0))</f>
        <v>MADHYA PRADESH</v>
      </c>
      <c r="W12" s="2" t="n">
        <f aca="false">INDEX(Annual_Sold_FY!$F$3:$F$304,MATCH(V12,Annual_Sold_FY!$A$3:$A$304,0))</f>
        <v>1702.17</v>
      </c>
      <c r="X12" s="3" t="n">
        <f aca="false">IF(W$20=0,0,W12/W$20*100)</f>
        <v>3.17888252522239</v>
      </c>
      <c r="Z12" s="0" t="n">
        <v>9</v>
      </c>
      <c r="AA12" s="0" t="str">
        <f aca="false">INDEX(Annual_Sold_FY!$A$3:$A$304,MATCH(Z12,Annual_Sold_FY!$P$3:$P$304,0))</f>
        <v>NTPC STATIONS</v>
      </c>
      <c r="AB12" s="2" t="n">
        <f aca="false">INDEX(Annual_Sold_FY!$G$3:$G$304,MATCH(AA12,Annual_Sold_FY!$A$3:$A$304,0))</f>
        <v>2073.9019</v>
      </c>
      <c r="AC12" s="3" t="n">
        <f aca="false">IF(AB$20=0,0,AB12/AB$20*100)</f>
        <v>3.38383816900725</v>
      </c>
      <c r="AE12" s="0" t="n">
        <v>9</v>
      </c>
      <c r="AF12" s="0" t="str">
        <f aca="false">INDEX(Annual_Sold_FY!$A$3:$A$304,MATCH(AE12,Annual_Sold_FY!$Q$3:$Q$304,0))</f>
        <v>TELANGANA</v>
      </c>
      <c r="AG12" s="2" t="n">
        <f aca="false">INDEX(Annual_Sold_FY!$H$3:$H$304,MATCH(AF12,Annual_Sold_FY!$A$3:$A$304,0))</f>
        <v>1718.92</v>
      </c>
      <c r="AH12" s="3" t="n">
        <f aca="false">IF(AG$20=0,0,AG12/AG$20*100)</f>
        <v>2.72564467521333</v>
      </c>
    </row>
    <row r="13" customFormat="false" ht="15" hidden="false" customHeight="false" outlineLevel="0" collapsed="false">
      <c r="A13" s="0" t="n">
        <v>10</v>
      </c>
      <c r="B13" s="0" t="str">
        <f aca="false">INDEX(Annual_Sold_FY!$A$3:$A$304,MATCH(A13,Annual_Sold_FY!$K$3:$K$304,0))</f>
        <v>ASSAM</v>
      </c>
      <c r="C13" s="2" t="n">
        <f aca="false">INDEX(Annual_Sold_FY!$B$3:$B$304,MATCH(B13,Annual_Sold_FY!$A$3:$A$304,0))</f>
        <v>363.14</v>
      </c>
      <c r="D13" s="3" t="n">
        <f aca="false">IF(C$20=0,0,C13/C$20*100)</f>
        <v>2.78217459191351</v>
      </c>
      <c r="F13" s="0" t="n">
        <v>10</v>
      </c>
      <c r="G13" s="0" t="str">
        <f aca="false">INDEX(Annual_Sold_FY!$A$3:$A$304,MATCH(F13,Annual_Sold_FY!$L$3:$L$304,0))</f>
        <v>JINDAL POWER LTD - STAGE 1</v>
      </c>
      <c r="H13" s="2" t="n">
        <f aca="false">INDEX(Annual_Sold_FY!$C$3:$C$304,MATCH(G13,Annual_Sold_FY!$A$3:$A$304,0))</f>
        <v>1885.61</v>
      </c>
      <c r="I13" s="3" t="n">
        <f aca="false">IF(H$20=0,0,H13/H$20*100)</f>
        <v>3.11067890603005</v>
      </c>
      <c r="K13" s="0" t="n">
        <v>10</v>
      </c>
      <c r="L13" s="0" t="str">
        <f aca="false">INDEX(Annual_Sold_FY!$A$3:$A$304,MATCH(K13,Annual_Sold_FY!$M$3:$M$304,0))</f>
        <v>RAJASTHAN</v>
      </c>
      <c r="M13" s="2" t="n">
        <f aca="false">INDEX(Annual_Sold_FY!$D$3:$D$304,MATCH(L13,Annual_Sold_FY!$A$3:$A$304,0))</f>
        <v>2420.78</v>
      </c>
      <c r="N13" s="3" t="n">
        <f aca="false">IF(M$20=0,0,M13/M$20*100)</f>
        <v>3.71366526740858</v>
      </c>
      <c r="P13" s="0" t="n">
        <v>10</v>
      </c>
      <c r="Q13" s="0" t="str">
        <f aca="false">INDEX(Annual_Sold_FY!$A$3:$A$304,MATCH(P13,Annual_Sold_FY!$N$3:$N$304,0))</f>
        <v>JINDAL POWER LTD - STAGE 2</v>
      </c>
      <c r="R13" s="2" t="n">
        <f aca="false">INDEX(Annual_Sold_FY!$E$3:$E$304,MATCH(Q13,Annual_Sold_FY!$A$3:$A$304,0))</f>
        <v>1431.63</v>
      </c>
      <c r="S13" s="3" t="n">
        <f aca="false">IF(R$20=0,0,R13/R$20*100)</f>
        <v>2.78710188360998</v>
      </c>
      <c r="U13" s="0" t="n">
        <v>10</v>
      </c>
      <c r="V13" s="0" t="str">
        <f aca="false">INDEX(Annual_Sold_FY!$A$3:$A$304,MATCH(U13,Annual_Sold_FY!$O$3:$O$304,0))</f>
        <v>JINDAL INDIA THERMAL POWER (JITPL)</v>
      </c>
      <c r="W13" s="2" t="n">
        <f aca="false">INDEX(Annual_Sold_FY!$F$3:$F$304,MATCH(V13,Annual_Sold_FY!$A$3:$A$304,0))</f>
        <v>1684.78</v>
      </c>
      <c r="X13" s="3" t="n">
        <f aca="false">IF(W$20=0,0,W13/W$20*100)</f>
        <v>3.14640588239963</v>
      </c>
      <c r="Z13" s="0" t="n">
        <v>10</v>
      </c>
      <c r="AA13" s="0" t="str">
        <f aca="false">INDEX(Annual_Sold_FY!$A$3:$A$304,MATCH(Z13,Annual_Sold_FY!$P$3:$P$304,0))</f>
        <v>HIMACHAL PRADESH</v>
      </c>
      <c r="AB13" s="2" t="n">
        <f aca="false">INDEX(Annual_Sold_FY!$G$3:$G$304,MATCH(AA13,Annual_Sold_FY!$A$3:$A$304,0))</f>
        <v>1674.63</v>
      </c>
      <c r="AC13" s="3" t="n">
        <f aca="false">IF(AB$20=0,0,AB13/AB$20*100)</f>
        <v>2.73237461857025</v>
      </c>
      <c r="AE13" s="0" t="n">
        <v>10</v>
      </c>
      <c r="AF13" s="0" t="str">
        <f aca="false">INDEX(Annual_Sold_FY!$A$3:$A$304,MATCH(AE13,Annual_Sold_FY!$Q$3:$Q$304,0))</f>
        <v>JINDAL POWER LTD - STAGE 1</v>
      </c>
      <c r="AG13" s="2" t="n">
        <f aca="false">INDEX(Annual_Sold_FY!$H$3:$H$304,MATCH(AF13,Annual_Sold_FY!$A$3:$A$304,0))</f>
        <v>1597.29</v>
      </c>
      <c r="AH13" s="3" t="n">
        <f aca="false">IF(AG$20=0,0,AG13/AG$20*100)</f>
        <v>2.53277929355147</v>
      </c>
    </row>
    <row r="14" customFormat="false" ht="15" hidden="false" customHeight="false" outlineLevel="0" collapsed="false">
      <c r="A14" s="0" t="n">
        <v>11</v>
      </c>
      <c r="B14" s="0" t="str">
        <f aca="false">INDEX(Annual_Sold_FY!$A$3:$A$304,MATCH(A14,Annual_Sold_FY!$K$3:$K$304,0))</f>
        <v>MB POWER (MP)</v>
      </c>
      <c r="C14" s="2" t="n">
        <f aca="false">INDEX(Annual_Sold_FY!$B$3:$B$304,MATCH(B14,Annual_Sold_FY!$A$3:$A$304,0))</f>
        <v>363</v>
      </c>
      <c r="D14" s="3" t="n">
        <f aca="false">IF(C$20=0,0,C14/C$20*100)</f>
        <v>2.78110199059482</v>
      </c>
      <c r="F14" s="0" t="n">
        <v>11</v>
      </c>
      <c r="G14" s="0" t="str">
        <f aca="false">INDEX(Annual_Sold_FY!$A$3:$A$304,MATCH(F14,Annual_Sold_FY!$L$3:$L$304,0))</f>
        <v>ADANI POWER - RAIPUR TPP (EX-GMR CHHATTISGARH)</v>
      </c>
      <c r="H14" s="2" t="n">
        <f aca="false">INDEX(Annual_Sold_FY!$C$3:$C$304,MATCH(G14,Annual_Sold_FY!$A$3:$A$304,0))</f>
        <v>1699.98</v>
      </c>
      <c r="I14" s="3" t="n">
        <f aca="false">IF(H$20=0,0,H14/H$20*100)</f>
        <v>2.80444626761258</v>
      </c>
      <c r="K14" s="0" t="n">
        <v>11</v>
      </c>
      <c r="L14" s="0" t="str">
        <f aca="false">INDEX(Annual_Sold_FY!$A$3:$A$304,MATCH(K14,Annual_Sold_FY!$M$3:$M$304,0))</f>
        <v>TELANGANA</v>
      </c>
      <c r="M14" s="2" t="n">
        <f aca="false">INDEX(Annual_Sold_FY!$D$3:$D$304,MATCH(L14,Annual_Sold_FY!$A$3:$A$304,0))</f>
        <v>2318.36</v>
      </c>
      <c r="N14" s="3" t="n">
        <f aca="false">IF(M$20=0,0,M14/M$20*100)</f>
        <v>3.55654500175537</v>
      </c>
      <c r="P14" s="0" t="n">
        <v>11</v>
      </c>
      <c r="Q14" s="0" t="str">
        <f aca="false">INDEX(Annual_Sold_FY!$A$3:$A$304,MATCH(P14,Annual_Sold_FY!$N$3:$N$304,0))</f>
        <v>JINDAL INDIA THERMAL POWER (JITPL)</v>
      </c>
      <c r="R14" s="2" t="n">
        <f aca="false">INDEX(Annual_Sold_FY!$E$3:$E$304,MATCH(Q14,Annual_Sold_FY!$A$3:$A$304,0))</f>
        <v>1370.16</v>
      </c>
      <c r="S14" s="3" t="n">
        <f aca="false">IF(R$20=0,0,R14/R$20*100)</f>
        <v>2.6674318901162</v>
      </c>
      <c r="U14" s="0" t="n">
        <v>11</v>
      </c>
      <c r="V14" s="0" t="str">
        <f aca="false">INDEX(Annual_Sold_FY!$A$3:$A$304,MATCH(U14,Annual_Sold_FY!$O$3:$O$304,0))</f>
        <v>NEPAL (NEA / NVVN)</v>
      </c>
      <c r="W14" s="2" t="n">
        <f aca="false">INDEX(Annual_Sold_FY!$F$3:$F$304,MATCH(V14,Annual_Sold_FY!$A$3:$A$304,0))</f>
        <v>1525.11</v>
      </c>
      <c r="X14" s="3" t="n">
        <f aca="false">IF(W$20=0,0,W14/W$20*100)</f>
        <v>2.84821464838525</v>
      </c>
      <c r="Z14" s="0" t="n">
        <v>11</v>
      </c>
      <c r="AA14" s="0" t="str">
        <f aca="false">INDEX(Annual_Sold_FY!$A$3:$A$304,MATCH(Z14,Annual_Sold_FY!$P$3:$P$304,0))</f>
        <v>DELHI</v>
      </c>
      <c r="AB14" s="2" t="n">
        <f aca="false">INDEX(Annual_Sold_FY!$G$3:$G$304,MATCH(AA14,Annual_Sold_FY!$A$3:$A$304,0))</f>
        <v>1671.34</v>
      </c>
      <c r="AC14" s="3" t="n">
        <f aca="false">IF(AB$20=0,0,AB14/AB$20*100)</f>
        <v>2.72700655965867</v>
      </c>
      <c r="AE14" s="0" t="n">
        <v>11</v>
      </c>
      <c r="AF14" s="0" t="str">
        <f aca="false">INDEX(Annual_Sold_FY!$A$3:$A$304,MATCH(AE14,Annual_Sold_FY!$Q$3:$Q$304,0))</f>
        <v>MAHAN ENERGEN (EX-ESSAR POWER MP)</v>
      </c>
      <c r="AG14" s="2" t="n">
        <f aca="false">INDEX(Annual_Sold_FY!$H$3:$H$304,MATCH(AF14,Annual_Sold_FY!$A$3:$A$304,0))</f>
        <v>1590.07</v>
      </c>
      <c r="AH14" s="3" t="n">
        <f aca="false">IF(AG$20=0,0,AG14/AG$20*100)</f>
        <v>2.52133073599496</v>
      </c>
    </row>
    <row r="15" customFormat="false" ht="15" hidden="false" customHeight="false" outlineLevel="0" collapsed="false">
      <c r="A15" s="0" t="n">
        <v>12</v>
      </c>
      <c r="B15" s="0" t="str">
        <f aca="false">INDEX(Annual_Sold_FY!$A$3:$A$304,MATCH(A15,Annual_Sold_FY!$K$3:$K$304,0))</f>
        <v>TEESTA URJA (TEESTA-III HEP)</v>
      </c>
      <c r="C15" s="2" t="n">
        <f aca="false">INDEX(Annual_Sold_FY!$B$3:$B$304,MATCH(B15,Annual_Sold_FY!$A$3:$A$304,0))</f>
        <v>361.46</v>
      </c>
      <c r="D15" s="3" t="n">
        <f aca="false">IF(C$20=0,0,C15/C$20*100)</f>
        <v>2.76930337608927</v>
      </c>
      <c r="F15" s="0" t="n">
        <v>12</v>
      </c>
      <c r="G15" s="0" t="str">
        <f aca="false">INDEX(Annual_Sold_FY!$A$3:$A$304,MATCH(F15,Annual_Sold_FY!$L$3:$L$304,0))</f>
        <v>JAMMU &amp; KASHMIR</v>
      </c>
      <c r="H15" s="2" t="n">
        <f aca="false">INDEX(Annual_Sold_FY!$C$3:$C$304,MATCH(G15,Annual_Sold_FY!$A$3:$A$304,0))</f>
        <v>1544.71</v>
      </c>
      <c r="I15" s="3" t="n">
        <f aca="false">IF(H$20=0,0,H15/H$20*100)</f>
        <v>2.5482983294179</v>
      </c>
      <c r="K15" s="0" t="n">
        <v>12</v>
      </c>
      <c r="L15" s="0" t="str">
        <f aca="false">INDEX(Annual_Sold_FY!$A$3:$A$304,MATCH(K15,Annual_Sold_FY!$M$3:$M$304,0))</f>
        <v>MADHYA PRADESH</v>
      </c>
      <c r="M15" s="2" t="n">
        <f aca="false">INDEX(Annual_Sold_FY!$D$3:$D$304,MATCH(L15,Annual_Sold_FY!$A$3:$A$304,0))</f>
        <v>2301.33</v>
      </c>
      <c r="N15" s="3" t="n">
        <f aca="false">IF(M$20=0,0,M15/M$20*100)</f>
        <v>3.53041965393195</v>
      </c>
      <c r="P15" s="0" t="n">
        <v>12</v>
      </c>
      <c r="Q15" s="0" t="str">
        <f aca="false">INDEX(Annual_Sold_FY!$A$3:$A$304,MATCH(P15,Annual_Sold_FY!$N$3:$N$304,0))</f>
        <v>NEPAL (NEA / NVVN)</v>
      </c>
      <c r="R15" s="2" t="n">
        <f aca="false">INDEX(Annual_Sold_FY!$E$3:$E$304,MATCH(Q15,Annual_Sold_FY!$A$3:$A$304,0))</f>
        <v>1357.76</v>
      </c>
      <c r="S15" s="3" t="n">
        <f aca="false">IF(R$20=0,0,R15/R$20*100)</f>
        <v>2.64329153027688</v>
      </c>
      <c r="U15" s="0" t="n">
        <v>12</v>
      </c>
      <c r="V15" s="0" t="str">
        <f aca="false">INDEX(Annual_Sold_FY!$A$3:$A$304,MATCH(U15,Annual_Sold_FY!$O$3:$O$304,0))</f>
        <v>JAYPEE NIGRIE STPP</v>
      </c>
      <c r="W15" s="2" t="n">
        <f aca="false">INDEX(Annual_Sold_FY!$F$3:$F$304,MATCH(V15,Annual_Sold_FY!$A$3:$A$304,0))</f>
        <v>1471.23</v>
      </c>
      <c r="X15" s="3" t="n">
        <f aca="false">IF(W$20=0,0,W15/W$20*100)</f>
        <v>2.74759121449851</v>
      </c>
      <c r="Z15" s="0" t="n">
        <v>12</v>
      </c>
      <c r="AA15" s="0" t="str">
        <f aca="false">INDEX(Annual_Sold_FY!$A$3:$A$304,MATCH(Z15,Annual_Sold_FY!$P$3:$P$304,0))</f>
        <v>JAYPEE NIGRIE STPP</v>
      </c>
      <c r="AB15" s="2" t="n">
        <f aca="false">INDEX(Annual_Sold_FY!$G$3:$G$304,MATCH(AA15,Annual_Sold_FY!$A$3:$A$304,0))</f>
        <v>1655.32</v>
      </c>
      <c r="AC15" s="3" t="n">
        <f aca="false">IF(AB$20=0,0,AB15/AB$20*100)</f>
        <v>2.70086786550564</v>
      </c>
      <c r="AE15" s="0" t="n">
        <v>12</v>
      </c>
      <c r="AF15" s="0" t="str">
        <f aca="false">INDEX(Annual_Sold_FY!$A$3:$A$304,MATCH(AE15,Annual_Sold_FY!$Q$3:$Q$304,0))</f>
        <v>BIHAR</v>
      </c>
      <c r="AG15" s="2" t="n">
        <f aca="false">INDEX(Annual_Sold_FY!$H$3:$H$304,MATCH(AF15,Annual_Sold_FY!$A$3:$A$304,0))</f>
        <v>1572.09</v>
      </c>
      <c r="AH15" s="3" t="n">
        <f aca="false">IF(AG$20=0,0,AG15/AG$20*100)</f>
        <v>2.4928203391991</v>
      </c>
    </row>
    <row r="16" customFormat="false" ht="15" hidden="false" customHeight="false" outlineLevel="0" collapsed="false">
      <c r="A16" s="0" t="n">
        <v>13</v>
      </c>
      <c r="B16" s="0" t="str">
        <f aca="false">INDEX(Annual_Sold_FY!$A$3:$A$304,MATCH(A16,Annual_Sold_FY!$K$3:$K$304,0))</f>
        <v>BIHAR</v>
      </c>
      <c r="C16" s="2" t="n">
        <f aca="false">INDEX(Annual_Sold_FY!$B$3:$B$304,MATCH(B16,Annual_Sold_FY!$A$3:$A$304,0))</f>
        <v>359.35</v>
      </c>
      <c r="D16" s="3" t="n">
        <f aca="false">IF(C$20=0,0,C16/C$20*100)</f>
        <v>2.75313774192906</v>
      </c>
      <c r="F16" s="0" t="n">
        <v>13</v>
      </c>
      <c r="G16" s="0" t="str">
        <f aca="false">INDEX(Annual_Sold_FY!$A$3:$A$304,MATCH(F16,Annual_Sold_FY!$L$3:$L$304,0))</f>
        <v>JINDAL POWER LTD - STAGE 2</v>
      </c>
      <c r="H16" s="2" t="n">
        <f aca="false">INDEX(Annual_Sold_FY!$C$3:$C$304,MATCH(G16,Annual_Sold_FY!$A$3:$A$304,0))</f>
        <v>1350.92</v>
      </c>
      <c r="I16" s="3" t="n">
        <f aca="false">IF(H$20=0,0,H16/H$20*100)</f>
        <v>2.2286041905453</v>
      </c>
      <c r="K16" s="0" t="n">
        <v>13</v>
      </c>
      <c r="L16" s="0" t="str">
        <f aca="false">INDEX(Annual_Sold_FY!$A$3:$A$304,MATCH(K16,Annual_Sold_FY!$M$3:$M$304,0))</f>
        <v>JINDAL POWER LTD - STAGE 1</v>
      </c>
      <c r="M16" s="2" t="n">
        <f aca="false">INDEX(Annual_Sold_FY!$D$3:$D$304,MATCH(L16,Annual_Sold_FY!$A$3:$A$304,0))</f>
        <v>2160.82</v>
      </c>
      <c r="N16" s="3" t="n">
        <f aca="false">IF(M$20=0,0,M16/M$20*100)</f>
        <v>3.31486635841415</v>
      </c>
      <c r="P16" s="0" t="n">
        <v>13</v>
      </c>
      <c r="Q16" s="0" t="str">
        <f aca="false">INDEX(Annual_Sold_FY!$A$3:$A$304,MATCH(P16,Annual_Sold_FY!$N$3:$N$304,0))</f>
        <v>DELHI</v>
      </c>
      <c r="R16" s="2" t="n">
        <f aca="false">INDEX(Annual_Sold_FY!$E$3:$E$304,MATCH(Q16,Annual_Sold_FY!$A$3:$A$304,0))</f>
        <v>1347.46</v>
      </c>
      <c r="S16" s="3" t="n">
        <f aca="false">IF(R$20=0,0,R16/R$20*100)</f>
        <v>2.62323945718454</v>
      </c>
      <c r="U16" s="0" t="n">
        <v>13</v>
      </c>
      <c r="V16" s="0" t="str">
        <f aca="false">INDEX(Annual_Sold_FY!$A$3:$A$304,MATCH(U16,Annual_Sold_FY!$O$3:$O$304,0))</f>
        <v>RAJASTHAN</v>
      </c>
      <c r="W16" s="2" t="n">
        <f aca="false">INDEX(Annual_Sold_FY!$F$3:$F$304,MATCH(V16,Annual_Sold_FY!$A$3:$A$304,0))</f>
        <v>1414.32</v>
      </c>
      <c r="X16" s="3" t="n">
        <f aca="false">IF(W$20=0,0,W16/W$20*100)</f>
        <v>2.64130911311592</v>
      </c>
      <c r="Z16" s="0" t="n">
        <v>13</v>
      </c>
      <c r="AA16" s="0" t="str">
        <f aca="false">INDEX(Annual_Sold_FY!$A$3:$A$304,MATCH(Z16,Annual_Sold_FY!$P$3:$P$304,0))</f>
        <v>BIHAR</v>
      </c>
      <c r="AB16" s="2" t="n">
        <f aca="false">INDEX(Annual_Sold_FY!$G$3:$G$304,MATCH(AA16,Annual_Sold_FY!$A$3:$A$304,0))</f>
        <v>1626.02</v>
      </c>
      <c r="AC16" s="3" t="n">
        <f aca="false">IF(AB$20=0,0,AB16/AB$20*100)</f>
        <v>2.65306114024447</v>
      </c>
      <c r="AE16" s="0" t="n">
        <v>13</v>
      </c>
      <c r="AF16" s="0" t="str">
        <f aca="false">INDEX(Annual_Sold_FY!$A$3:$A$304,MATCH(AE16,Annual_Sold_FY!$Q$3:$Q$304,0))</f>
        <v>NTPC STATIONS</v>
      </c>
      <c r="AG16" s="2" t="n">
        <f aca="false">INDEX(Annual_Sold_FY!$H$3:$H$304,MATCH(AF16,Annual_Sold_FY!$A$3:$A$304,0))</f>
        <v>1484.6474</v>
      </c>
      <c r="AH16" s="3" t="n">
        <f aca="false">IF(AG$20=0,0,AG16/AG$20*100)</f>
        <v>2.35416498753829</v>
      </c>
    </row>
    <row r="17" customFormat="false" ht="15" hidden="false" customHeight="false" outlineLevel="0" collapsed="false">
      <c r="A17" s="0" t="n">
        <v>14</v>
      </c>
      <c r="B17" s="0" t="str">
        <f aca="false">INDEX(Annual_Sold_FY!$A$3:$A$304,MATCH(A17,Annual_Sold_FY!$K$3:$K$304,0))</f>
        <v>DB POWER</v>
      </c>
      <c r="C17" s="2" t="n">
        <f aca="false">INDEX(Annual_Sold_FY!$B$3:$B$304,MATCH(B17,Annual_Sold_FY!$A$3:$A$304,0))</f>
        <v>332.64</v>
      </c>
      <c r="D17" s="3" t="n">
        <f aca="false">IF(C$20=0,0,C17/C$20*100)</f>
        <v>2.54850073319962</v>
      </c>
      <c r="F17" s="0" t="n">
        <v>14</v>
      </c>
      <c r="G17" s="0" t="str">
        <f aca="false">INDEX(Annual_Sold_FY!$A$3:$A$304,MATCH(F17,Annual_Sold_FY!$L$3:$L$304,0))</f>
        <v>CHHATTISGARH</v>
      </c>
      <c r="H17" s="2" t="n">
        <f aca="false">INDEX(Annual_Sold_FY!$C$3:$C$304,MATCH(G17,Annual_Sold_FY!$A$3:$A$304,0))</f>
        <v>1340.84</v>
      </c>
      <c r="I17" s="3" t="n">
        <f aca="false">IF(H$20=0,0,H17/H$20*100)</f>
        <v>2.21197527821836</v>
      </c>
      <c r="K17" s="0" t="n">
        <v>14</v>
      </c>
      <c r="L17" s="0" t="str">
        <f aca="false">INDEX(Annual_Sold_FY!$A$3:$A$304,MATCH(K17,Annual_Sold_FY!$M$3:$M$304,0))</f>
        <v>DELHI</v>
      </c>
      <c r="M17" s="2" t="n">
        <f aca="false">INDEX(Annual_Sold_FY!$D$3:$D$304,MATCH(L17,Annual_Sold_FY!$A$3:$A$304,0))</f>
        <v>1866.38</v>
      </c>
      <c r="N17" s="3" t="n">
        <f aca="false">IF(M$20=0,0,M17/M$20*100)</f>
        <v>2.86317244102563</v>
      </c>
      <c r="P17" s="0" t="n">
        <v>14</v>
      </c>
      <c r="Q17" s="0" t="str">
        <f aca="false">INDEX(Annual_Sold_FY!$A$3:$A$304,MATCH(P17,Annual_Sold_FY!$N$3:$N$304,0))</f>
        <v>HIMACHAL PRADESH</v>
      </c>
      <c r="R17" s="2" t="n">
        <f aca="false">INDEX(Annual_Sold_FY!$E$3:$E$304,MATCH(Q17,Annual_Sold_FY!$A$3:$A$304,0))</f>
        <v>1180.7</v>
      </c>
      <c r="S17" s="3" t="n">
        <f aca="false">IF(R$20=0,0,R17/R$20*100)</f>
        <v>2.29859055340996</v>
      </c>
      <c r="U17" s="0" t="n">
        <v>14</v>
      </c>
      <c r="V17" s="0" t="str">
        <f aca="false">INDEX(Annual_Sold_FY!$A$3:$A$304,MATCH(U17,Annual_Sold_FY!$O$3:$O$304,0))</f>
        <v>ODISHA</v>
      </c>
      <c r="W17" s="2" t="n">
        <f aca="false">INDEX(Annual_Sold_FY!$F$3:$F$304,MATCH(V17,Annual_Sold_FY!$A$3:$A$304,0))</f>
        <v>1373.4</v>
      </c>
      <c r="X17" s="3" t="n">
        <f aca="false">IF(W$20=0,0,W17/W$20*100)</f>
        <v>2.56488908871642</v>
      </c>
      <c r="Z17" s="0" t="n">
        <v>14</v>
      </c>
      <c r="AA17" s="0" t="str">
        <f aca="false">INDEX(Annual_Sold_FY!$A$3:$A$304,MATCH(Z17,Annual_Sold_FY!$P$3:$P$304,0))</f>
        <v>ADANI POWER - RAIGARH TPP (EX-REGL)</v>
      </c>
      <c r="AB17" s="2" t="n">
        <f aca="false">INDEX(Annual_Sold_FY!$G$3:$G$304,MATCH(AA17,Annual_Sold_FY!$A$3:$A$304,0))</f>
        <v>1611.16</v>
      </c>
      <c r="AC17" s="3" t="n">
        <f aca="false">IF(AB$20=0,0,AB17/AB$20*100)</f>
        <v>2.6288151355557</v>
      </c>
      <c r="AE17" s="0" t="n">
        <v>14</v>
      </c>
      <c r="AF17" s="0" t="str">
        <f aca="false">INDEX(Annual_Sold_FY!$A$3:$A$304,MATCH(AE17,Annual_Sold_FY!$Q$3:$Q$304,0))</f>
        <v>KSK MAHANADI</v>
      </c>
      <c r="AG17" s="2" t="n">
        <f aca="false">INDEX(Annual_Sold_FY!$H$3:$H$304,MATCH(AF17,Annual_Sold_FY!$A$3:$A$304,0))</f>
        <v>1462.87</v>
      </c>
      <c r="AH17" s="3" t="n">
        <f aca="false">IF(AG$20=0,0,AG17/AG$20*100)</f>
        <v>2.319633156883</v>
      </c>
    </row>
    <row r="18" customFormat="false" ht="15" hidden="false" customHeight="false" outlineLevel="0" collapsed="false">
      <c r="A18" s="0" t="n">
        <v>15</v>
      </c>
      <c r="B18" s="0" t="str">
        <f aca="false">INDEX(Annual_Sold_FY!$A$3:$A$304,MATCH(A18,Annual_Sold_FY!$K$3:$K$304,0))</f>
        <v>JINDAL INDIA THERMAL POWER (JITPL)</v>
      </c>
      <c r="C18" s="2" t="n">
        <f aca="false">INDEX(Annual_Sold_FY!$B$3:$B$304,MATCH(B18,Annual_Sold_FY!$A$3:$A$304,0))</f>
        <v>316.3</v>
      </c>
      <c r="D18" s="3" t="n">
        <f aca="false">IF(C$20=0,0,C18/C$20*100)</f>
        <v>2.4233128364329</v>
      </c>
      <c r="F18" s="0" t="n">
        <v>15</v>
      </c>
      <c r="G18" s="0" t="str">
        <f aca="false">INDEX(Annual_Sold_FY!$A$3:$A$304,MATCH(F18,Annual_Sold_FY!$L$3:$L$304,0))</f>
        <v>DB POWER</v>
      </c>
      <c r="H18" s="2" t="n">
        <f aca="false">INDEX(Annual_Sold_FY!$C$3:$C$304,MATCH(G18,Annual_Sold_FY!$A$3:$A$304,0))</f>
        <v>1301.99</v>
      </c>
      <c r="I18" s="3" t="n">
        <f aca="false">IF(H$20=0,0,H18/H$20*100)</f>
        <v>2.14788467862499</v>
      </c>
      <c r="K18" s="0" t="n">
        <v>15</v>
      </c>
      <c r="L18" s="0" t="str">
        <f aca="false">INDEX(Annual_Sold_FY!$A$3:$A$304,MATCH(K18,Annual_Sold_FY!$M$3:$M$304,0))</f>
        <v>KERALA</v>
      </c>
      <c r="M18" s="2" t="n">
        <f aca="false">INDEX(Annual_Sold_FY!$D$3:$D$304,MATCH(L18,Annual_Sold_FY!$A$3:$A$304,0))</f>
        <v>1495.75</v>
      </c>
      <c r="N18" s="3" t="n">
        <f aca="false">IF(M$20=0,0,M18/M$20*100)</f>
        <v>2.29459712312824</v>
      </c>
      <c r="P18" s="0" t="n">
        <v>15</v>
      </c>
      <c r="Q18" s="0" t="str">
        <f aca="false">INDEX(Annual_Sold_FY!$A$3:$A$304,MATCH(P18,Annual_Sold_FY!$N$3:$N$304,0))</f>
        <v>DB POWER</v>
      </c>
      <c r="R18" s="2" t="n">
        <f aca="false">INDEX(Annual_Sold_FY!$E$3:$E$304,MATCH(Q18,Annual_Sold_FY!$A$3:$A$304,0))</f>
        <v>1120.17</v>
      </c>
      <c r="S18" s="3" t="n">
        <f aca="false">IF(R$20=0,0,R18/R$20*100)</f>
        <v>2.18075055493626</v>
      </c>
      <c r="U18" s="0" t="n">
        <v>15</v>
      </c>
      <c r="V18" s="0" t="str">
        <f aca="false">INDEX(Annual_Sold_FY!$A$3:$A$304,MATCH(U18,Annual_Sold_FY!$O$3:$O$304,0))</f>
        <v>HARYANA</v>
      </c>
      <c r="W18" s="2" t="n">
        <f aca="false">INDEX(Annual_Sold_FY!$F$3:$F$304,MATCH(V18,Annual_Sold_FY!$A$3:$A$304,0))</f>
        <v>1271.83</v>
      </c>
      <c r="X18" s="3" t="n">
        <f aca="false">IF(W$20=0,0,W18/W$20*100)</f>
        <v>2.37520233704835</v>
      </c>
      <c r="Z18" s="0" t="n">
        <v>15</v>
      </c>
      <c r="AA18" s="0" t="str">
        <f aca="false">INDEX(Annual_Sold_FY!$A$3:$A$304,MATCH(Z18,Annual_Sold_FY!$P$3:$P$304,0))</f>
        <v>JINDAL POWER LTD - STAGE 1</v>
      </c>
      <c r="AB18" s="2" t="n">
        <f aca="false">INDEX(Annual_Sold_FY!$G$3:$G$304,MATCH(AA18,Annual_Sold_FY!$A$3:$A$304,0))</f>
        <v>1434.35</v>
      </c>
      <c r="AC18" s="3" t="n">
        <f aca="false">IF(AB$20=0,0,AB18/AB$20*100)</f>
        <v>2.34032683885171</v>
      </c>
      <c r="AE18" s="0" t="n">
        <v>15</v>
      </c>
      <c r="AF18" s="0" t="str">
        <f aca="false">INDEX(Annual_Sold_FY!$A$3:$A$304,MATCH(AE18,Annual_Sold_FY!$Q$3:$Q$304,0))</f>
        <v>HIMACHAL PRADESH</v>
      </c>
      <c r="AG18" s="2" t="n">
        <f aca="false">INDEX(Annual_Sold_FY!$H$3:$H$304,MATCH(AF18,Annual_Sold_FY!$A$3:$A$304,0))</f>
        <v>1340.02</v>
      </c>
      <c r="AH18" s="3" t="n">
        <f aca="false">IF(AG$20=0,0,AG18/AG$20*100)</f>
        <v>2.12483325441519</v>
      </c>
    </row>
    <row r="19" customFormat="false" ht="15" hidden="false" customHeight="false" outlineLevel="0" collapsed="false">
      <c r="B19" s="4" t="str">
        <f aca="false">"OTHERS ("&amp;(COUNTIF(Annual_Sold_FY!$B$3:$B$304,"&gt;0")-15)&amp;" players)"</f>
        <v>OTHERS (55 players)</v>
      </c>
      <c r="C19" s="2" t="n">
        <f aca="false">C20-SUM(C4:C18)</f>
        <v>4045.05</v>
      </c>
      <c r="D19" s="3" t="n">
        <f aca="false">IF(C20=0,0,C19/C20*100)</f>
        <v>30.9908997439547</v>
      </c>
      <c r="G19" s="4" t="str">
        <f aca="false">"OTHERS ("&amp;(COUNTIF(Annual_Sold_FY!$C$3:$C$304,"&gt;0")-15)&amp;" players)"</f>
        <v>OTHERS (71 players)</v>
      </c>
      <c r="H19" s="2" t="n">
        <f aca="false">H20-SUM(H4:H18)</f>
        <v>21781.374</v>
      </c>
      <c r="I19" s="3" t="n">
        <f aca="false">IF(H20=0,0,H19/H20*100)</f>
        <v>35.9325950998093</v>
      </c>
      <c r="L19" s="4" t="str">
        <f aca="false">"OTHERS ("&amp;(COUNTIF(Annual_Sold_FY!$D$3:$D$304,"&gt;0")-15)&amp;" players)"</f>
        <v>OTHERS (85 players)</v>
      </c>
      <c r="M19" s="2" t="n">
        <f aca="false">M20-SUM(M4:M18)</f>
        <v>19972.855</v>
      </c>
      <c r="N19" s="3" t="n">
        <f aca="false">IF(M20=0,0,M19/M20*100)</f>
        <v>30.6399168468377</v>
      </c>
      <c r="Q19" s="4" t="str">
        <f aca="false">"OTHERS ("&amp;(COUNTIF(Annual_Sold_FY!$E$3:$E$304,"&gt;0")-15)&amp;" players)"</f>
        <v>OTHERS (85 players)</v>
      </c>
      <c r="R19" s="2" t="n">
        <f aca="false">R20-SUM(R4:R18)</f>
        <v>17214.46</v>
      </c>
      <c r="S19" s="3" t="n">
        <f aca="false">IF(R20=0,0,R19/R20*100)</f>
        <v>33.5131660354482</v>
      </c>
      <c r="V19" s="4" t="str">
        <f aca="false">"OTHERS ("&amp;(COUNTIF(Annual_Sold_FY!$F$3:$F$304,"&gt;0")-15)&amp;" players)"</f>
        <v>OTHERS (98 players)</v>
      </c>
      <c r="W19" s="2" t="n">
        <f aca="false">W20-SUM(W4:W18)</f>
        <v>20880.045</v>
      </c>
      <c r="X19" s="3" t="n">
        <f aca="false">IF(W20=0,0,W19/W20*100)</f>
        <v>38.9944659912683</v>
      </c>
      <c r="AA19" s="4" t="str">
        <f aca="false">"OTHERS ("&amp;(COUNTIF(Annual_Sold_FY!$G$3:$G$304,"&gt;0")-15)&amp;" players)"</f>
        <v>OTHERS (180 players)</v>
      </c>
      <c r="AB19" s="2" t="n">
        <f aca="false">AB20-SUM(AB4:AB18)</f>
        <v>25543.6762</v>
      </c>
      <c r="AC19" s="3" t="n">
        <f aca="false">IF(AB20=0,0,AB19/AB20*100)</f>
        <v>41.677798984765</v>
      </c>
      <c r="AF19" s="4" t="str">
        <f aca="false">"OTHERS ("&amp;(COUNTIF(Annual_Sold_FY!$H$3:$H$304,"&gt;0")-15)&amp;" players)"</f>
        <v>OTHERS (174 players)</v>
      </c>
      <c r="AG19" s="2" t="n">
        <f aca="false">AG20-SUM(AG4:AG18)</f>
        <v>30430.0859</v>
      </c>
      <c r="AH19" s="3" t="n">
        <f aca="false">IF(AG20=0,0,AG19/AG20*100)</f>
        <v>48.2521592625713</v>
      </c>
    </row>
    <row r="20" customFormat="false" ht="15" hidden="false" customHeight="false" outlineLevel="0" collapsed="false">
      <c r="B20" s="4" t="s">
        <v>888</v>
      </c>
      <c r="C20" s="7" t="n">
        <f aca="false">Annual_Sold_FY!B305</f>
        <v>13052.38</v>
      </c>
      <c r="D20" s="3" t="n">
        <f aca="false">IF(C20=0,0,SUM(D4:D19))</f>
        <v>100</v>
      </c>
      <c r="G20" s="4" t="s">
        <v>888</v>
      </c>
      <c r="H20" s="7" t="n">
        <f aca="false">Annual_Sold_FY!C305</f>
        <v>60617.314</v>
      </c>
      <c r="I20" s="3" t="n">
        <f aca="false">IF(H20=0,0,SUM(I4:I19))</f>
        <v>100</v>
      </c>
      <c r="L20" s="4" t="s">
        <v>888</v>
      </c>
      <c r="M20" s="7" t="n">
        <f aca="false">Annual_Sold_FY!D305</f>
        <v>65185.735</v>
      </c>
      <c r="N20" s="3" t="n">
        <f aca="false">IF(M20=0,0,SUM(N4:N19))</f>
        <v>100</v>
      </c>
      <c r="Q20" s="4" t="s">
        <v>888</v>
      </c>
      <c r="R20" s="7" t="n">
        <f aca="false">Annual_Sold_FY!E305</f>
        <v>51366.26</v>
      </c>
      <c r="S20" s="3" t="n">
        <f aca="false">IF(R20=0,0,SUM(S4:S19))</f>
        <v>100</v>
      </c>
      <c r="V20" s="4" t="s">
        <v>888</v>
      </c>
      <c r="W20" s="7" t="n">
        <f aca="false">Annual_Sold_FY!F305</f>
        <v>53546.175</v>
      </c>
      <c r="X20" s="3" t="n">
        <f aca="false">IF(W20=0,0,SUM(X4:X19))</f>
        <v>100</v>
      </c>
      <c r="AA20" s="4" t="s">
        <v>888</v>
      </c>
      <c r="AB20" s="7" t="n">
        <f aca="false">Annual_Sold_FY!G305</f>
        <v>61288.4481</v>
      </c>
      <c r="AC20" s="3" t="n">
        <f aca="false">IF(AB20=0,0,SUM(AC4:AC19))</f>
        <v>100</v>
      </c>
      <c r="AF20" s="4" t="s">
        <v>888</v>
      </c>
      <c r="AG20" s="7" t="n">
        <f aca="false">Annual_Sold_FY!H305</f>
        <v>63064.7133</v>
      </c>
      <c r="AH20" s="3" t="n">
        <f aca="false">IF(AG20=0,0,SUM(AH4:AH19))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938</v>
      </c>
      <c r="B1" s="5" t="s">
        <v>920</v>
      </c>
    </row>
    <row r="2" customFormat="false" ht="28.35" hidden="false" customHeight="false" outlineLevel="0" collapsed="false">
      <c r="A2" s="1" t="s">
        <v>638</v>
      </c>
      <c r="B2" s="1" t="s">
        <v>921</v>
      </c>
      <c r="C2" s="1" t="s">
        <v>922</v>
      </c>
      <c r="D2" s="1" t="s">
        <v>923</v>
      </c>
      <c r="E2" s="1" t="s">
        <v>924</v>
      </c>
      <c r="F2" s="1" t="s">
        <v>925</v>
      </c>
      <c r="G2" s="1" t="s">
        <v>926</v>
      </c>
      <c r="H2" s="1" t="s">
        <v>927</v>
      </c>
      <c r="I2" s="1" t="s">
        <v>888</v>
      </c>
      <c r="J2" s="1" t="s">
        <v>889</v>
      </c>
      <c r="K2" s="1" t="s">
        <v>928</v>
      </c>
      <c r="L2" s="1" t="s">
        <v>929</v>
      </c>
      <c r="M2" s="1" t="s">
        <v>930</v>
      </c>
      <c r="N2" s="1" t="s">
        <v>931</v>
      </c>
      <c r="O2" s="1" t="s">
        <v>932</v>
      </c>
      <c r="P2" s="1" t="s">
        <v>933</v>
      </c>
      <c r="Q2" s="1" t="s">
        <v>934</v>
      </c>
    </row>
    <row r="3" customFormat="false" ht="15" hidden="false" customHeight="false" outlineLevel="0" collapsed="false">
      <c r="A3" s="0" t="s">
        <v>343</v>
      </c>
      <c r="B3" s="2" t="n">
        <f aca="false">ROUND(SUMIFS(Monthly_Sold!$H$2:$H$7864,Monthly_Sold!$G$2:$G$7864,$A3,Monthly_Sold!$C$2:$C$7864,B$2),4)</f>
        <v>0</v>
      </c>
      <c r="C3" s="2" t="n">
        <f aca="false">ROUND(SUMIFS(Monthly_Sold!$H$2:$H$7864,Monthly_Sold!$G$2:$G$7864,$A3,Monthly_Sold!$C$2:$C$7864,C$2),4)</f>
        <v>0</v>
      </c>
      <c r="D3" s="2" t="n">
        <f aca="false">ROUND(SUMIFS(Monthly_Sold!$H$2:$H$7864,Monthly_Sold!$G$2:$G$7864,$A3,Monthly_Sold!$C$2:$C$7864,D$2),4)</f>
        <v>0</v>
      </c>
      <c r="E3" s="2" t="n">
        <f aca="false">ROUND(SUMIFS(Monthly_Sold!$H$2:$H$7864,Monthly_Sold!$G$2:$G$7864,$A3,Monthly_Sold!$C$2:$C$7864,E$2),4)</f>
        <v>0</v>
      </c>
      <c r="F3" s="2" t="n">
        <f aca="false">ROUND(SUMIFS(Monthly_Sold!$H$2:$H$7864,Monthly_Sold!$G$2:$G$7864,$A3,Monthly_Sold!$C$2:$C$7864,F$2),4)</f>
        <v>0</v>
      </c>
      <c r="G3" s="2" t="n">
        <f aca="false">ROUND(SUMIFS(Monthly_Sold!$H$2:$H$7864,Monthly_Sold!$G$2:$G$7864,$A3,Monthly_Sold!$C$2:$C$7864,G$2),4)</f>
        <v>0</v>
      </c>
      <c r="H3" s="2" t="n">
        <f aca="false">ROUND(SUMIFS(Monthly_Sold!$H$2:$H$7864,Monthly_Sold!$G$2:$G$7864,$A3,Monthly_Sold!$C$2:$C$7864,H$2),4)</f>
        <v>92.03</v>
      </c>
      <c r="I3" s="2" t="n">
        <f aca="false">ROUND(SUM(B3:H3),4)</f>
        <v>92.03</v>
      </c>
      <c r="J3" s="6" t="n">
        <f aca="false">RANK(I3,$I$3:$I$182,0)+COUNTIF($I$3:I3,I3)-1</f>
        <v>89</v>
      </c>
      <c r="K3" s="6" t="n">
        <f aca="false">RANK(B3,$B$3:$B$182,0)+COUNTIF($B$3:B3,B3)-1</f>
        <v>65</v>
      </c>
      <c r="L3" s="6" t="n">
        <f aca="false">RANK(C3,$C$3:$C$182,0)+COUNTIF($C$3:C3,C3)-1</f>
        <v>81</v>
      </c>
      <c r="M3" s="6" t="n">
        <f aca="false">RANK(D3,$D$3:$D$182,0)+COUNTIF($D$3:D3,D3)-1</f>
        <v>91</v>
      </c>
      <c r="N3" s="6" t="n">
        <f aca="false">RANK(E3,$E$3:$E$182,0)+COUNTIF($E$3:E3,E3)-1</f>
        <v>90</v>
      </c>
      <c r="O3" s="6" t="n">
        <f aca="false">RANK(F3,$F$3:$F$182,0)+COUNTIF($F$3:F3,F3)-1</f>
        <v>96</v>
      </c>
      <c r="P3" s="6" t="n">
        <f aca="false">RANK(G3,$G$3:$G$182,0)+COUNTIF($G$3:G3,G3)-1</f>
        <v>120</v>
      </c>
      <c r="Q3" s="6" t="n">
        <f aca="false">RANK(H3,$H$3:$H$182,0)+COUNTIF($H$3:H3,H3)-1</f>
        <v>61</v>
      </c>
    </row>
    <row r="4" customFormat="false" ht="15" hidden="false" customHeight="false" outlineLevel="0" collapsed="false">
      <c r="A4" s="0" t="s">
        <v>107</v>
      </c>
      <c r="B4" s="2" t="n">
        <f aca="false">ROUND(SUMIFS(Monthly_Sold!$H$2:$H$7864,Monthly_Sold!$G$2:$G$7864,$A4,Monthly_Sold!$C$2:$C$7864,B$2),4)</f>
        <v>92.05</v>
      </c>
      <c r="C4" s="2" t="n">
        <f aca="false">ROUND(SUMIFS(Monthly_Sold!$H$2:$H$7864,Monthly_Sold!$G$2:$G$7864,$A4,Monthly_Sold!$C$2:$C$7864,C$2),4)</f>
        <v>294.73</v>
      </c>
      <c r="D4" s="2" t="n">
        <f aca="false">ROUND(SUMIFS(Monthly_Sold!$H$2:$H$7864,Monthly_Sold!$G$2:$G$7864,$A4,Monthly_Sold!$C$2:$C$7864,D$2),4)</f>
        <v>600.09</v>
      </c>
      <c r="E4" s="2" t="n">
        <f aca="false">ROUND(SUMIFS(Monthly_Sold!$H$2:$H$7864,Monthly_Sold!$G$2:$G$7864,$A4,Monthly_Sold!$C$2:$C$7864,E$2),4)</f>
        <v>579.13</v>
      </c>
      <c r="F4" s="2" t="n">
        <f aca="false">ROUND(SUMIFS(Monthly_Sold!$H$2:$H$7864,Monthly_Sold!$G$2:$G$7864,$A4,Monthly_Sold!$C$2:$C$7864,F$2),4)</f>
        <v>582.49</v>
      </c>
      <c r="G4" s="2" t="n">
        <f aca="false">ROUND(SUMIFS(Monthly_Sold!$H$2:$H$7864,Monthly_Sold!$G$2:$G$7864,$A4,Monthly_Sold!$C$2:$C$7864,G$2),4)</f>
        <v>486.6</v>
      </c>
      <c r="H4" s="2" t="n">
        <f aca="false">ROUND(SUMIFS(Monthly_Sold!$H$2:$H$7864,Monthly_Sold!$G$2:$G$7864,$A4,Monthly_Sold!$C$2:$C$7864,H$2),4)</f>
        <v>308.93</v>
      </c>
      <c r="I4" s="2" t="n">
        <f aca="false">ROUND(SUM(B4:H4),4)</f>
        <v>2944.02</v>
      </c>
      <c r="J4" s="6" t="n">
        <f aca="false">RANK(I4,$I$3:$I$182,0)+COUNTIF($I$3:I4,I4)-1</f>
        <v>29</v>
      </c>
      <c r="K4" s="6" t="n">
        <f aca="false">RANK(B4,$B$3:$B$182,0)+COUNTIF($B$3:B4,B4)-1</f>
        <v>30</v>
      </c>
      <c r="L4" s="6" t="n">
        <f aca="false">RANK(C4,$C$3:$C$182,0)+COUNTIF($C$3:C4,C4)-1</f>
        <v>43</v>
      </c>
      <c r="M4" s="6" t="n">
        <f aca="false">RANK(D4,$D$3:$D$182,0)+COUNTIF($D$3:D4,D4)-1</f>
        <v>24</v>
      </c>
      <c r="N4" s="6" t="n">
        <f aca="false">RANK(E4,$E$3:$E$182,0)+COUNTIF($E$3:E4,E4)-1</f>
        <v>25</v>
      </c>
      <c r="O4" s="6" t="n">
        <f aca="false">RANK(F4,$F$3:$F$182,0)+COUNTIF($F$3:F4,F4)-1</f>
        <v>26</v>
      </c>
      <c r="P4" s="6" t="n">
        <f aca="false">RANK(G4,$G$3:$G$182,0)+COUNTIF($G$3:G4,G4)-1</f>
        <v>30</v>
      </c>
      <c r="Q4" s="6" t="n">
        <f aca="false">RANK(H4,$H$3:$H$182,0)+COUNTIF($H$3:H4,H4)-1</f>
        <v>37</v>
      </c>
    </row>
    <row r="5" customFormat="false" ht="15" hidden="false" customHeight="false" outlineLevel="0" collapsed="false">
      <c r="A5" s="0" t="s">
        <v>610</v>
      </c>
      <c r="B5" s="2" t="n">
        <f aca="false">ROUND(SUMIFS(Monthly_Sold!$H$2:$H$7864,Monthly_Sold!$G$2:$G$7864,$A5,Monthly_Sold!$C$2:$C$7864,B$2),4)</f>
        <v>0</v>
      </c>
      <c r="C5" s="2" t="n">
        <f aca="false">ROUND(SUMIFS(Monthly_Sold!$H$2:$H$7864,Monthly_Sold!$G$2:$G$7864,$A5,Monthly_Sold!$C$2:$C$7864,C$2),4)</f>
        <v>0</v>
      </c>
      <c r="D5" s="2" t="n">
        <f aca="false">ROUND(SUMIFS(Monthly_Sold!$H$2:$H$7864,Monthly_Sold!$G$2:$G$7864,$A5,Monthly_Sold!$C$2:$C$7864,D$2),4)</f>
        <v>0</v>
      </c>
      <c r="E5" s="2" t="n">
        <f aca="false">ROUND(SUMIFS(Monthly_Sold!$H$2:$H$7864,Monthly_Sold!$G$2:$G$7864,$A5,Monthly_Sold!$C$2:$C$7864,E$2),4)</f>
        <v>0</v>
      </c>
      <c r="F5" s="2" t="n">
        <f aca="false">ROUND(SUMIFS(Monthly_Sold!$H$2:$H$7864,Monthly_Sold!$G$2:$G$7864,$A5,Monthly_Sold!$C$2:$C$7864,F$2),4)</f>
        <v>0</v>
      </c>
      <c r="G5" s="2" t="n">
        <f aca="false">ROUND(SUMIFS(Monthly_Sold!$H$2:$H$7864,Monthly_Sold!$G$2:$G$7864,$A5,Monthly_Sold!$C$2:$C$7864,G$2),4)</f>
        <v>0</v>
      </c>
      <c r="H5" s="2" t="n">
        <f aca="false">ROUND(SUMIFS(Monthly_Sold!$H$2:$H$7864,Monthly_Sold!$G$2:$G$7864,$A5,Monthly_Sold!$C$2:$C$7864,H$2),4)</f>
        <v>0.11</v>
      </c>
      <c r="I5" s="2" t="n">
        <f aca="false">ROUND(SUM(B5:H5),4)</f>
        <v>0.11</v>
      </c>
      <c r="J5" s="6" t="n">
        <f aca="false">RANK(I5,$I$3:$I$182,0)+COUNTIF($I$3:I5,I5)-1</f>
        <v>170</v>
      </c>
      <c r="K5" s="6" t="n">
        <f aca="false">RANK(B5,$B$3:$B$182,0)+COUNTIF($B$3:B5,B5)-1</f>
        <v>66</v>
      </c>
      <c r="L5" s="6" t="n">
        <f aca="false">RANK(C5,$C$3:$C$182,0)+COUNTIF($C$3:C5,C5)-1</f>
        <v>82</v>
      </c>
      <c r="M5" s="6" t="n">
        <f aca="false">RANK(D5,$D$3:$D$182,0)+COUNTIF($D$3:D5,D5)-1</f>
        <v>92</v>
      </c>
      <c r="N5" s="6" t="n">
        <f aca="false">RANK(E5,$E$3:$E$182,0)+COUNTIF($E$3:E5,E5)-1</f>
        <v>91</v>
      </c>
      <c r="O5" s="6" t="n">
        <f aca="false">RANK(F5,$F$3:$F$182,0)+COUNTIF($F$3:F5,F5)-1</f>
        <v>97</v>
      </c>
      <c r="P5" s="6" t="n">
        <f aca="false">RANK(G5,$G$3:$G$182,0)+COUNTIF($G$3:G5,G5)-1</f>
        <v>121</v>
      </c>
      <c r="Q5" s="6" t="n">
        <f aca="false">RANK(H5,$H$3:$H$182,0)+COUNTIF($H$3:H5,H5)-1</f>
        <v>108</v>
      </c>
    </row>
    <row r="6" customFormat="false" ht="15" hidden="false" customHeight="false" outlineLevel="0" collapsed="false">
      <c r="A6" s="0" t="s">
        <v>129</v>
      </c>
      <c r="B6" s="2" t="n">
        <f aca="false">ROUND(SUMIFS(Monthly_Sold!$H$2:$H$7864,Monthly_Sold!$G$2:$G$7864,$A6,Monthly_Sold!$C$2:$C$7864,B$2),4)</f>
        <v>37.35</v>
      </c>
      <c r="C6" s="2" t="n">
        <f aca="false">ROUND(SUMIFS(Monthly_Sold!$H$2:$H$7864,Monthly_Sold!$G$2:$G$7864,$A6,Monthly_Sold!$C$2:$C$7864,C$2),4)</f>
        <v>456.05</v>
      </c>
      <c r="D6" s="2" t="n">
        <f aca="false">ROUND(SUMIFS(Monthly_Sold!$H$2:$H$7864,Monthly_Sold!$G$2:$G$7864,$A6,Monthly_Sold!$C$2:$C$7864,D$2),4)</f>
        <v>333.08</v>
      </c>
      <c r="E6" s="2" t="n">
        <f aca="false">ROUND(SUMIFS(Monthly_Sold!$H$2:$H$7864,Monthly_Sold!$G$2:$G$7864,$A6,Monthly_Sold!$C$2:$C$7864,E$2),4)</f>
        <v>175.16</v>
      </c>
      <c r="F6" s="2" t="n">
        <f aca="false">ROUND(SUMIFS(Monthly_Sold!$H$2:$H$7864,Monthly_Sold!$G$2:$G$7864,$A6,Monthly_Sold!$C$2:$C$7864,F$2),4)</f>
        <v>288.39</v>
      </c>
      <c r="G6" s="2" t="n">
        <f aca="false">ROUND(SUMIFS(Monthly_Sold!$H$2:$H$7864,Monthly_Sold!$G$2:$G$7864,$A6,Monthly_Sold!$C$2:$C$7864,G$2),4)</f>
        <v>507.65</v>
      </c>
      <c r="H6" s="2" t="n">
        <f aca="false">ROUND(SUMIFS(Monthly_Sold!$H$2:$H$7864,Monthly_Sold!$G$2:$G$7864,$A6,Monthly_Sold!$C$2:$C$7864,H$2),4)</f>
        <v>532.55</v>
      </c>
      <c r="I6" s="2" t="n">
        <f aca="false">ROUND(SUM(B6:H6),4)</f>
        <v>2330.23</v>
      </c>
      <c r="J6" s="6" t="n">
        <f aca="false">RANK(I6,$I$3:$I$182,0)+COUNTIF($I$3:I6,I6)-1</f>
        <v>35</v>
      </c>
      <c r="K6" s="6" t="n">
        <f aca="false">RANK(B6,$B$3:$B$182,0)+COUNTIF($B$3:B6,B6)-1</f>
        <v>39</v>
      </c>
      <c r="L6" s="6" t="n">
        <f aca="false">RANK(C6,$C$3:$C$182,0)+COUNTIF($C$3:C6,C6)-1</f>
        <v>25</v>
      </c>
      <c r="M6" s="6" t="n">
        <f aca="false">RANK(D6,$D$3:$D$182,0)+COUNTIF($D$3:D6,D6)-1</f>
        <v>36</v>
      </c>
      <c r="N6" s="6" t="n">
        <f aca="false">RANK(E6,$E$3:$E$182,0)+COUNTIF($E$3:E6,E6)-1</f>
        <v>41</v>
      </c>
      <c r="O6" s="6" t="n">
        <f aca="false">RANK(F6,$F$3:$F$182,0)+COUNTIF($F$3:F6,F6)-1</f>
        <v>36</v>
      </c>
      <c r="P6" s="6" t="n">
        <f aca="false">RANK(G6,$G$3:$G$182,0)+COUNTIF($G$3:G6,G6)-1</f>
        <v>28</v>
      </c>
      <c r="Q6" s="6" t="n">
        <f aca="false">RANK(H6,$H$3:$H$182,0)+COUNTIF($H$3:H6,H6)-1</f>
        <v>28</v>
      </c>
    </row>
    <row r="7" customFormat="false" ht="15" hidden="false" customHeight="false" outlineLevel="0" collapsed="false">
      <c r="A7" s="0" t="s">
        <v>126</v>
      </c>
      <c r="B7" s="2" t="n">
        <f aca="false">ROUND(SUMIFS(Monthly_Sold!$H$2:$H$7864,Monthly_Sold!$G$2:$G$7864,$A7,Monthly_Sold!$C$2:$C$7864,B$2),4)</f>
        <v>0</v>
      </c>
      <c r="C7" s="2" t="n">
        <f aca="false">ROUND(SUMIFS(Monthly_Sold!$H$2:$H$7864,Monthly_Sold!$G$2:$G$7864,$A7,Monthly_Sold!$C$2:$C$7864,C$2),4)</f>
        <v>28.52</v>
      </c>
      <c r="D7" s="2" t="n">
        <f aca="false">ROUND(SUMIFS(Monthly_Sold!$H$2:$H$7864,Monthly_Sold!$G$2:$G$7864,$A7,Monthly_Sold!$C$2:$C$7864,D$2),4)</f>
        <v>11.74</v>
      </c>
      <c r="E7" s="2" t="n">
        <f aca="false">ROUND(SUMIFS(Monthly_Sold!$H$2:$H$7864,Monthly_Sold!$G$2:$G$7864,$A7,Monthly_Sold!$C$2:$C$7864,E$2),4)</f>
        <v>128.07</v>
      </c>
      <c r="F7" s="2" t="n">
        <f aca="false">ROUND(SUMIFS(Monthly_Sold!$H$2:$H$7864,Monthly_Sold!$G$2:$G$7864,$A7,Monthly_Sold!$C$2:$C$7864,F$2),4)</f>
        <v>478.17</v>
      </c>
      <c r="G7" s="2" t="n">
        <f aca="false">ROUND(SUMIFS(Monthly_Sold!$H$2:$H$7864,Monthly_Sold!$G$2:$G$7864,$A7,Monthly_Sold!$C$2:$C$7864,G$2),4)</f>
        <v>3386.32</v>
      </c>
      <c r="H7" s="2" t="n">
        <f aca="false">ROUND(SUMIFS(Monthly_Sold!$H$2:$H$7864,Monthly_Sold!$G$2:$G$7864,$A7,Monthly_Sold!$C$2:$C$7864,H$2),4)</f>
        <v>8146.11</v>
      </c>
      <c r="I7" s="2" t="n">
        <f aca="false">ROUND(SUM(B7:H7),4)</f>
        <v>12178.93</v>
      </c>
      <c r="J7" s="6" t="n">
        <f aca="false">RANK(I7,$I$3:$I$182,0)+COUNTIF($I$3:I7,I7)-1</f>
        <v>8</v>
      </c>
      <c r="K7" s="6" t="n">
        <f aca="false">RANK(B7,$B$3:$B$182,0)+COUNTIF($B$3:B7,B7)-1</f>
        <v>67</v>
      </c>
      <c r="L7" s="6" t="n">
        <f aca="false">RANK(C7,$C$3:$C$182,0)+COUNTIF($C$3:C7,C7)-1</f>
        <v>67</v>
      </c>
      <c r="M7" s="6" t="n">
        <f aca="false">RANK(D7,$D$3:$D$182,0)+COUNTIF($D$3:D7,D7)-1</f>
        <v>72</v>
      </c>
      <c r="N7" s="6" t="n">
        <f aca="false">RANK(E7,$E$3:$E$182,0)+COUNTIF($E$3:E7,E7)-1</f>
        <v>50</v>
      </c>
      <c r="O7" s="6" t="n">
        <f aca="false">RANK(F7,$F$3:$F$182,0)+COUNTIF($F$3:F7,F7)-1</f>
        <v>30</v>
      </c>
      <c r="P7" s="6" t="n">
        <f aca="false">RANK(G7,$G$3:$G$182,0)+COUNTIF($G$3:G7,G7)-1</f>
        <v>4</v>
      </c>
      <c r="Q7" s="6" t="n">
        <f aca="false">RANK(H7,$H$3:$H$182,0)+COUNTIF($H$3:H7,H7)-1</f>
        <v>1</v>
      </c>
    </row>
    <row r="8" customFormat="false" ht="15" hidden="false" customHeight="false" outlineLevel="0" collapsed="false">
      <c r="A8" s="0" t="s">
        <v>377</v>
      </c>
      <c r="B8" s="2" t="n">
        <f aca="false">ROUND(SUMIFS(Monthly_Sold!$H$2:$H$7864,Monthly_Sold!$G$2:$G$7864,$A8,Monthly_Sold!$C$2:$C$7864,B$2),4)</f>
        <v>0</v>
      </c>
      <c r="C8" s="2" t="n">
        <f aca="false">ROUND(SUMIFS(Monthly_Sold!$H$2:$H$7864,Monthly_Sold!$G$2:$G$7864,$A8,Monthly_Sold!$C$2:$C$7864,C$2),4)</f>
        <v>0</v>
      </c>
      <c r="D8" s="2" t="n">
        <f aca="false">ROUND(SUMIFS(Monthly_Sold!$H$2:$H$7864,Monthly_Sold!$G$2:$G$7864,$A8,Monthly_Sold!$C$2:$C$7864,D$2),4)</f>
        <v>0</v>
      </c>
      <c r="E8" s="2" t="n">
        <f aca="false">ROUND(SUMIFS(Monthly_Sold!$H$2:$H$7864,Monthly_Sold!$G$2:$G$7864,$A8,Monthly_Sold!$C$2:$C$7864,E$2),4)</f>
        <v>0</v>
      </c>
      <c r="F8" s="2" t="n">
        <f aca="false">ROUND(SUMIFS(Monthly_Sold!$H$2:$H$7864,Monthly_Sold!$G$2:$G$7864,$A8,Monthly_Sold!$C$2:$C$7864,F$2),4)</f>
        <v>0</v>
      </c>
      <c r="G8" s="2" t="n">
        <f aca="false">ROUND(SUMIFS(Monthly_Sold!$H$2:$H$7864,Monthly_Sold!$G$2:$G$7864,$A8,Monthly_Sold!$C$2:$C$7864,G$2),4)</f>
        <v>2.47</v>
      </c>
      <c r="H8" s="2" t="n">
        <f aca="false">ROUND(SUMIFS(Monthly_Sold!$H$2:$H$7864,Monthly_Sold!$G$2:$G$7864,$A8,Monthly_Sold!$C$2:$C$7864,H$2),4)</f>
        <v>96.58</v>
      </c>
      <c r="I8" s="2" t="n">
        <f aca="false">ROUND(SUM(B8:H8),4)</f>
        <v>99.05</v>
      </c>
      <c r="J8" s="6" t="n">
        <f aca="false">RANK(I8,$I$3:$I$182,0)+COUNTIF($I$3:I8,I8)-1</f>
        <v>85</v>
      </c>
      <c r="K8" s="6" t="n">
        <f aca="false">RANK(B8,$B$3:$B$182,0)+COUNTIF($B$3:B8,B8)-1</f>
        <v>68</v>
      </c>
      <c r="L8" s="6" t="n">
        <f aca="false">RANK(C8,$C$3:$C$182,0)+COUNTIF($C$3:C8,C8)-1</f>
        <v>83</v>
      </c>
      <c r="M8" s="6" t="n">
        <f aca="false">RANK(D8,$D$3:$D$182,0)+COUNTIF($D$3:D8,D8)-1</f>
        <v>93</v>
      </c>
      <c r="N8" s="6" t="n">
        <f aca="false">RANK(E8,$E$3:$E$182,0)+COUNTIF($E$3:E8,E8)-1</f>
        <v>92</v>
      </c>
      <c r="O8" s="6" t="n">
        <f aca="false">RANK(F8,$F$3:$F$182,0)+COUNTIF($F$3:F8,F8)-1</f>
        <v>98</v>
      </c>
      <c r="P8" s="6" t="n">
        <f aca="false">RANK(G8,$G$3:$G$182,0)+COUNTIF($G$3:G8,G8)-1</f>
        <v>103</v>
      </c>
      <c r="Q8" s="6" t="n">
        <f aca="false">RANK(H8,$H$3:$H$182,0)+COUNTIF($H$3:H8,H8)-1</f>
        <v>59</v>
      </c>
    </row>
    <row r="9" customFormat="false" ht="15" hidden="false" customHeight="false" outlineLevel="0" collapsed="false">
      <c r="A9" s="0" t="s">
        <v>81</v>
      </c>
      <c r="B9" s="2" t="n">
        <f aca="false">ROUND(SUMIFS(Monthly_Sold!$H$2:$H$7864,Monthly_Sold!$G$2:$G$7864,$A9,Monthly_Sold!$C$2:$C$7864,B$2),4)</f>
        <v>1089.46</v>
      </c>
      <c r="C9" s="2" t="n">
        <f aca="false">ROUND(SUMIFS(Monthly_Sold!$H$2:$H$7864,Monthly_Sold!$G$2:$G$7864,$A9,Monthly_Sold!$C$2:$C$7864,C$2),4)</f>
        <v>3773.29</v>
      </c>
      <c r="D9" s="2" t="n">
        <f aca="false">ROUND(SUMIFS(Monthly_Sold!$H$2:$H$7864,Monthly_Sold!$G$2:$G$7864,$A9,Monthly_Sold!$C$2:$C$7864,D$2),4)</f>
        <v>2098.39</v>
      </c>
      <c r="E9" s="2" t="n">
        <f aca="false">ROUND(SUMIFS(Monthly_Sold!$H$2:$H$7864,Monthly_Sold!$G$2:$G$7864,$A9,Monthly_Sold!$C$2:$C$7864,E$2),4)</f>
        <v>2491.89</v>
      </c>
      <c r="F9" s="2" t="n">
        <f aca="false">ROUND(SUMIFS(Monthly_Sold!$H$2:$H$7864,Monthly_Sold!$G$2:$G$7864,$A9,Monthly_Sold!$C$2:$C$7864,F$2),4)</f>
        <v>5497.63</v>
      </c>
      <c r="G9" s="2" t="n">
        <f aca="false">ROUND(SUMIFS(Monthly_Sold!$H$2:$H$7864,Monthly_Sold!$G$2:$G$7864,$A9,Monthly_Sold!$C$2:$C$7864,G$2),4)</f>
        <v>7236.63</v>
      </c>
      <c r="H9" s="2" t="n">
        <f aca="false">ROUND(SUMIFS(Monthly_Sold!$H$2:$H$7864,Monthly_Sold!$G$2:$G$7864,$A9,Monthly_Sold!$C$2:$C$7864,H$2),4)</f>
        <v>3624.41</v>
      </c>
      <c r="I9" s="2" t="n">
        <f aca="false">ROUND(SUM(B9:H9),4)</f>
        <v>25811.7</v>
      </c>
      <c r="J9" s="6" t="n">
        <f aca="false">RANK(I9,$I$3:$I$182,0)+COUNTIF($I$3:I9,I9)-1</f>
        <v>2</v>
      </c>
      <c r="K9" s="6" t="n">
        <f aca="false">RANK(B9,$B$3:$B$182,0)+COUNTIF($B$3:B9,B9)-1</f>
        <v>3</v>
      </c>
      <c r="L9" s="6" t="n">
        <f aca="false">RANK(C9,$C$3:$C$182,0)+COUNTIF($C$3:C9,C9)-1</f>
        <v>4</v>
      </c>
      <c r="M9" s="6" t="n">
        <f aca="false">RANK(D9,$D$3:$D$182,0)+COUNTIF($D$3:D9,D9)-1</f>
        <v>14</v>
      </c>
      <c r="N9" s="6" t="n">
        <f aca="false">RANK(E9,$E$3:$E$182,0)+COUNTIF($E$3:E9,E9)-1</f>
        <v>4</v>
      </c>
      <c r="O9" s="6" t="n">
        <f aca="false">RANK(F9,$F$3:$F$182,0)+COUNTIF($F$3:F9,F9)-1</f>
        <v>2</v>
      </c>
      <c r="P9" s="6" t="n">
        <f aca="false">RANK(G9,$G$3:$G$182,0)+COUNTIF($G$3:G9,G9)-1</f>
        <v>1</v>
      </c>
      <c r="Q9" s="6" t="n">
        <f aca="false">RANK(H9,$H$3:$H$182,0)+COUNTIF($H$3:H9,H9)-1</f>
        <v>4</v>
      </c>
    </row>
    <row r="10" customFormat="false" ht="15" hidden="false" customHeight="false" outlineLevel="0" collapsed="false">
      <c r="A10" s="0" t="s">
        <v>466</v>
      </c>
      <c r="B10" s="2" t="n">
        <f aca="false">ROUND(SUMIFS(Monthly_Sold!$H$2:$H$7864,Monthly_Sold!$G$2:$G$7864,$A10,Monthly_Sold!$C$2:$C$7864,B$2),4)</f>
        <v>0</v>
      </c>
      <c r="C10" s="2" t="n">
        <f aca="false">ROUND(SUMIFS(Monthly_Sold!$H$2:$H$7864,Monthly_Sold!$G$2:$G$7864,$A10,Monthly_Sold!$C$2:$C$7864,C$2),4)</f>
        <v>0</v>
      </c>
      <c r="D10" s="2" t="n">
        <f aca="false">ROUND(SUMIFS(Monthly_Sold!$H$2:$H$7864,Monthly_Sold!$G$2:$G$7864,$A10,Monthly_Sold!$C$2:$C$7864,D$2),4)</f>
        <v>22.43</v>
      </c>
      <c r="E10" s="2" t="n">
        <f aca="false">ROUND(SUMIFS(Monthly_Sold!$H$2:$H$7864,Monthly_Sold!$G$2:$G$7864,$A10,Monthly_Sold!$C$2:$C$7864,E$2),4)</f>
        <v>0</v>
      </c>
      <c r="F10" s="2" t="n">
        <f aca="false">ROUND(SUMIFS(Monthly_Sold!$H$2:$H$7864,Monthly_Sold!$G$2:$G$7864,$A10,Monthly_Sold!$C$2:$C$7864,F$2),4)</f>
        <v>0</v>
      </c>
      <c r="G10" s="2" t="n">
        <f aca="false">ROUND(SUMIFS(Monthly_Sold!$H$2:$H$7864,Monthly_Sold!$G$2:$G$7864,$A10,Monthly_Sold!$C$2:$C$7864,G$2),4)</f>
        <v>0</v>
      </c>
      <c r="H10" s="2" t="n">
        <f aca="false">ROUND(SUMIFS(Monthly_Sold!$H$2:$H$7864,Monthly_Sold!$G$2:$G$7864,$A10,Monthly_Sold!$C$2:$C$7864,H$2),4)</f>
        <v>0</v>
      </c>
      <c r="I10" s="2" t="n">
        <f aca="false">ROUND(SUM(B10:H10),4)</f>
        <v>22.43</v>
      </c>
      <c r="J10" s="6" t="n">
        <f aca="false">RANK(I10,$I$3:$I$182,0)+COUNTIF($I$3:I10,I10)-1</f>
        <v>114</v>
      </c>
      <c r="K10" s="6" t="n">
        <f aca="false">RANK(B10,$B$3:$B$182,0)+COUNTIF($B$3:B10,B10)-1</f>
        <v>69</v>
      </c>
      <c r="L10" s="6" t="n">
        <f aca="false">RANK(C10,$C$3:$C$182,0)+COUNTIF($C$3:C10,C10)-1</f>
        <v>84</v>
      </c>
      <c r="M10" s="6" t="n">
        <f aca="false">RANK(D10,$D$3:$D$182,0)+COUNTIF($D$3:D10,D10)-1</f>
        <v>64</v>
      </c>
      <c r="N10" s="6" t="n">
        <f aca="false">RANK(E10,$E$3:$E$182,0)+COUNTIF($E$3:E10,E10)-1</f>
        <v>93</v>
      </c>
      <c r="O10" s="6" t="n">
        <f aca="false">RANK(F10,$F$3:$F$182,0)+COUNTIF($F$3:F10,F10)-1</f>
        <v>99</v>
      </c>
      <c r="P10" s="6" t="n">
        <f aca="false">RANK(G10,$G$3:$G$182,0)+COUNTIF($G$3:G10,G10)-1</f>
        <v>122</v>
      </c>
      <c r="Q10" s="6" t="n">
        <f aca="false">RANK(H10,$H$3:$H$182,0)+COUNTIF($H$3:H10,H10)-1</f>
        <v>115</v>
      </c>
    </row>
    <row r="11" customFormat="false" ht="15" hidden="false" customHeight="false" outlineLevel="0" collapsed="false">
      <c r="A11" s="0" t="s">
        <v>590</v>
      </c>
      <c r="B11" s="2" t="n">
        <f aca="false">ROUND(SUMIFS(Monthly_Sold!$H$2:$H$7864,Monthly_Sold!$G$2:$G$7864,$A11,Monthly_Sold!$C$2:$C$7864,B$2),4)</f>
        <v>0</v>
      </c>
      <c r="C11" s="2" t="n">
        <f aca="false">ROUND(SUMIFS(Monthly_Sold!$H$2:$H$7864,Monthly_Sold!$G$2:$G$7864,$A11,Monthly_Sold!$C$2:$C$7864,C$2),4)</f>
        <v>0</v>
      </c>
      <c r="D11" s="2" t="n">
        <f aca="false">ROUND(SUMIFS(Monthly_Sold!$H$2:$H$7864,Monthly_Sold!$G$2:$G$7864,$A11,Monthly_Sold!$C$2:$C$7864,D$2),4)</f>
        <v>0.68</v>
      </c>
      <c r="E11" s="2" t="n">
        <f aca="false">ROUND(SUMIFS(Monthly_Sold!$H$2:$H$7864,Monthly_Sold!$G$2:$G$7864,$A11,Monthly_Sold!$C$2:$C$7864,E$2),4)</f>
        <v>0</v>
      </c>
      <c r="F11" s="2" t="n">
        <f aca="false">ROUND(SUMIFS(Monthly_Sold!$H$2:$H$7864,Monthly_Sold!$G$2:$G$7864,$A11,Monthly_Sold!$C$2:$C$7864,F$2),4)</f>
        <v>0</v>
      </c>
      <c r="G11" s="2" t="n">
        <f aca="false">ROUND(SUMIFS(Monthly_Sold!$H$2:$H$7864,Monthly_Sold!$G$2:$G$7864,$A11,Monthly_Sold!$C$2:$C$7864,G$2),4)</f>
        <v>0</v>
      </c>
      <c r="H11" s="2" t="n">
        <f aca="false">ROUND(SUMIFS(Monthly_Sold!$H$2:$H$7864,Monthly_Sold!$G$2:$G$7864,$A11,Monthly_Sold!$C$2:$C$7864,H$2),4)</f>
        <v>0</v>
      </c>
      <c r="I11" s="2" t="n">
        <f aca="false">ROUND(SUM(B11:H11),4)</f>
        <v>0.68</v>
      </c>
      <c r="J11" s="6" t="n">
        <f aca="false">RANK(I11,$I$3:$I$182,0)+COUNTIF($I$3:I11,I11)-1</f>
        <v>157</v>
      </c>
      <c r="K11" s="6" t="n">
        <f aca="false">RANK(B11,$B$3:$B$182,0)+COUNTIF($B$3:B11,B11)-1</f>
        <v>70</v>
      </c>
      <c r="L11" s="6" t="n">
        <f aca="false">RANK(C11,$C$3:$C$182,0)+COUNTIF($C$3:C11,C11)-1</f>
        <v>85</v>
      </c>
      <c r="M11" s="6" t="n">
        <f aca="false">RANK(D11,$D$3:$D$182,0)+COUNTIF($D$3:D11,D11)-1</f>
        <v>85</v>
      </c>
      <c r="N11" s="6" t="n">
        <f aca="false">RANK(E11,$E$3:$E$182,0)+COUNTIF($E$3:E11,E11)-1</f>
        <v>94</v>
      </c>
      <c r="O11" s="6" t="n">
        <f aca="false">RANK(F11,$F$3:$F$182,0)+COUNTIF($F$3:F11,F11)-1</f>
        <v>100</v>
      </c>
      <c r="P11" s="6" t="n">
        <f aca="false">RANK(G11,$G$3:$G$182,0)+COUNTIF($G$3:G11,G11)-1</f>
        <v>123</v>
      </c>
      <c r="Q11" s="6" t="n">
        <f aca="false">RANK(H11,$H$3:$H$182,0)+COUNTIF($H$3:H11,H11)-1</f>
        <v>116</v>
      </c>
    </row>
    <row r="12" customFormat="false" ht="15" hidden="false" customHeight="false" outlineLevel="0" collapsed="false">
      <c r="A12" s="0" t="s">
        <v>531</v>
      </c>
      <c r="B12" s="2" t="n">
        <f aca="false">ROUND(SUMIFS(Monthly_Sold!$H$2:$H$7864,Monthly_Sold!$G$2:$G$7864,$A12,Monthly_Sold!$C$2:$C$7864,B$2),4)</f>
        <v>0</v>
      </c>
      <c r="C12" s="2" t="n">
        <f aca="false">ROUND(SUMIFS(Monthly_Sold!$H$2:$H$7864,Monthly_Sold!$G$2:$G$7864,$A12,Monthly_Sold!$C$2:$C$7864,C$2),4)</f>
        <v>0</v>
      </c>
      <c r="D12" s="2" t="n">
        <f aca="false">ROUND(SUMIFS(Monthly_Sold!$H$2:$H$7864,Monthly_Sold!$G$2:$G$7864,$A12,Monthly_Sold!$C$2:$C$7864,D$2),4)</f>
        <v>0</v>
      </c>
      <c r="E12" s="2" t="n">
        <f aca="false">ROUND(SUMIFS(Monthly_Sold!$H$2:$H$7864,Monthly_Sold!$G$2:$G$7864,$A12,Monthly_Sold!$C$2:$C$7864,E$2),4)</f>
        <v>0</v>
      </c>
      <c r="F12" s="2" t="n">
        <f aca="false">ROUND(SUMIFS(Monthly_Sold!$H$2:$H$7864,Monthly_Sold!$G$2:$G$7864,$A12,Monthly_Sold!$C$2:$C$7864,F$2),4)</f>
        <v>0</v>
      </c>
      <c r="G12" s="2" t="n">
        <f aca="false">ROUND(SUMIFS(Monthly_Sold!$H$2:$H$7864,Monthly_Sold!$G$2:$G$7864,$A12,Monthly_Sold!$C$2:$C$7864,G$2),4)</f>
        <v>6.07</v>
      </c>
      <c r="H12" s="2" t="n">
        <f aca="false">ROUND(SUMIFS(Monthly_Sold!$H$2:$H$7864,Monthly_Sold!$G$2:$G$7864,$A12,Monthly_Sold!$C$2:$C$7864,H$2),4)</f>
        <v>0</v>
      </c>
      <c r="I12" s="2" t="n">
        <f aca="false">ROUND(SUM(B12:H12),4)</f>
        <v>6.07</v>
      </c>
      <c r="J12" s="6" t="n">
        <f aca="false">RANK(I12,$I$3:$I$182,0)+COUNTIF($I$3:I12,I12)-1</f>
        <v>133</v>
      </c>
      <c r="K12" s="6" t="n">
        <f aca="false">RANK(B12,$B$3:$B$182,0)+COUNTIF($B$3:B12,B12)-1</f>
        <v>71</v>
      </c>
      <c r="L12" s="6" t="n">
        <f aca="false">RANK(C12,$C$3:$C$182,0)+COUNTIF($C$3:C12,C12)-1</f>
        <v>86</v>
      </c>
      <c r="M12" s="6" t="n">
        <f aca="false">RANK(D12,$D$3:$D$182,0)+COUNTIF($D$3:D12,D12)-1</f>
        <v>94</v>
      </c>
      <c r="N12" s="6" t="n">
        <f aca="false">RANK(E12,$E$3:$E$182,0)+COUNTIF($E$3:E12,E12)-1</f>
        <v>95</v>
      </c>
      <c r="O12" s="6" t="n">
        <f aca="false">RANK(F12,$F$3:$F$182,0)+COUNTIF($F$3:F12,F12)-1</f>
        <v>101</v>
      </c>
      <c r="P12" s="6" t="n">
        <f aca="false">RANK(G12,$G$3:$G$182,0)+COUNTIF($G$3:G12,G12)-1</f>
        <v>97</v>
      </c>
      <c r="Q12" s="6" t="n">
        <f aca="false">RANK(H12,$H$3:$H$182,0)+COUNTIF($H$3:H12,H12)-1</f>
        <v>117</v>
      </c>
    </row>
    <row r="13" customFormat="false" ht="15" hidden="false" customHeight="false" outlineLevel="0" collapsed="false">
      <c r="A13" s="0" t="s">
        <v>469</v>
      </c>
      <c r="B13" s="2" t="n">
        <f aca="false">ROUND(SUMIFS(Monthly_Sold!$H$2:$H$7864,Monthly_Sold!$G$2:$G$7864,$A13,Monthly_Sold!$C$2:$C$7864,B$2),4)</f>
        <v>0</v>
      </c>
      <c r="C13" s="2" t="n">
        <f aca="false">ROUND(SUMIFS(Monthly_Sold!$H$2:$H$7864,Monthly_Sold!$G$2:$G$7864,$A13,Monthly_Sold!$C$2:$C$7864,C$2),4)</f>
        <v>0</v>
      </c>
      <c r="D13" s="2" t="n">
        <f aca="false">ROUND(SUMIFS(Monthly_Sold!$H$2:$H$7864,Monthly_Sold!$G$2:$G$7864,$A13,Monthly_Sold!$C$2:$C$7864,D$2),4)</f>
        <v>0</v>
      </c>
      <c r="E13" s="2" t="n">
        <f aca="false">ROUND(SUMIFS(Monthly_Sold!$H$2:$H$7864,Monthly_Sold!$G$2:$G$7864,$A13,Monthly_Sold!$C$2:$C$7864,E$2),4)</f>
        <v>0</v>
      </c>
      <c r="F13" s="2" t="n">
        <f aca="false">ROUND(SUMIFS(Monthly_Sold!$H$2:$H$7864,Monthly_Sold!$G$2:$G$7864,$A13,Monthly_Sold!$C$2:$C$7864,F$2),4)</f>
        <v>0</v>
      </c>
      <c r="G13" s="2" t="n">
        <f aca="false">ROUND(SUMIFS(Monthly_Sold!$H$2:$H$7864,Monthly_Sold!$G$2:$G$7864,$A13,Monthly_Sold!$C$2:$C$7864,G$2),4)</f>
        <v>22.06</v>
      </c>
      <c r="H13" s="2" t="n">
        <f aca="false">ROUND(SUMIFS(Monthly_Sold!$H$2:$H$7864,Monthly_Sold!$G$2:$G$7864,$A13,Monthly_Sold!$C$2:$C$7864,H$2),4)</f>
        <v>0</v>
      </c>
      <c r="I13" s="2" t="n">
        <f aca="false">ROUND(SUM(B13:H13),4)</f>
        <v>22.06</v>
      </c>
      <c r="J13" s="6" t="n">
        <f aca="false">RANK(I13,$I$3:$I$182,0)+COUNTIF($I$3:I13,I13)-1</f>
        <v>116</v>
      </c>
      <c r="K13" s="6" t="n">
        <f aca="false">RANK(B13,$B$3:$B$182,0)+COUNTIF($B$3:B13,B13)-1</f>
        <v>72</v>
      </c>
      <c r="L13" s="6" t="n">
        <f aca="false">RANK(C13,$C$3:$C$182,0)+COUNTIF($C$3:C13,C13)-1</f>
        <v>87</v>
      </c>
      <c r="M13" s="6" t="n">
        <f aca="false">RANK(D13,$D$3:$D$182,0)+COUNTIF($D$3:D13,D13)-1</f>
        <v>95</v>
      </c>
      <c r="N13" s="6" t="n">
        <f aca="false">RANK(E13,$E$3:$E$182,0)+COUNTIF($E$3:E13,E13)-1</f>
        <v>96</v>
      </c>
      <c r="O13" s="6" t="n">
        <f aca="false">RANK(F13,$F$3:$F$182,0)+COUNTIF($F$3:F13,F13)-1</f>
        <v>102</v>
      </c>
      <c r="P13" s="6" t="n">
        <f aca="false">RANK(G13,$G$3:$G$182,0)+COUNTIF($G$3:G13,G13)-1</f>
        <v>84</v>
      </c>
      <c r="Q13" s="6" t="n">
        <f aca="false">RANK(H13,$H$3:$H$182,0)+COUNTIF($H$3:H13,H13)-1</f>
        <v>118</v>
      </c>
    </row>
    <row r="14" customFormat="false" ht="15" hidden="false" customHeight="false" outlineLevel="0" collapsed="false">
      <c r="A14" s="0" t="s">
        <v>267</v>
      </c>
      <c r="B14" s="2" t="n">
        <f aca="false">ROUND(SUMIFS(Monthly_Sold!$H$2:$H$7864,Monthly_Sold!$G$2:$G$7864,$A14,Monthly_Sold!$C$2:$C$7864,B$2),4)</f>
        <v>0</v>
      </c>
      <c r="C14" s="2" t="n">
        <f aca="false">ROUND(SUMIFS(Monthly_Sold!$H$2:$H$7864,Monthly_Sold!$G$2:$G$7864,$A14,Monthly_Sold!$C$2:$C$7864,C$2),4)</f>
        <v>0</v>
      </c>
      <c r="D14" s="2" t="n">
        <f aca="false">ROUND(SUMIFS(Monthly_Sold!$H$2:$H$7864,Monthly_Sold!$G$2:$G$7864,$A14,Monthly_Sold!$C$2:$C$7864,D$2),4)</f>
        <v>0</v>
      </c>
      <c r="E14" s="2" t="n">
        <f aca="false">ROUND(SUMIFS(Monthly_Sold!$H$2:$H$7864,Monthly_Sold!$G$2:$G$7864,$A14,Monthly_Sold!$C$2:$C$7864,E$2),4)</f>
        <v>0</v>
      </c>
      <c r="F14" s="2" t="n">
        <f aca="false">ROUND(SUMIFS(Monthly_Sold!$H$2:$H$7864,Monthly_Sold!$G$2:$G$7864,$A14,Monthly_Sold!$C$2:$C$7864,F$2),4)</f>
        <v>30.79</v>
      </c>
      <c r="G14" s="2" t="n">
        <f aca="false">ROUND(SUMIFS(Monthly_Sold!$H$2:$H$7864,Monthly_Sold!$G$2:$G$7864,$A14,Monthly_Sold!$C$2:$C$7864,G$2),4)</f>
        <v>254.2</v>
      </c>
      <c r="H14" s="2" t="n">
        <f aca="false">ROUND(SUMIFS(Monthly_Sold!$H$2:$H$7864,Monthly_Sold!$G$2:$G$7864,$A14,Monthly_Sold!$C$2:$C$7864,H$2),4)</f>
        <v>187.76</v>
      </c>
      <c r="I14" s="2" t="n">
        <f aca="false">ROUND(SUM(B14:H14),4)</f>
        <v>472.75</v>
      </c>
      <c r="J14" s="6" t="n">
        <f aca="false">RANK(I14,$I$3:$I$182,0)+COUNTIF($I$3:I14,I14)-1</f>
        <v>70</v>
      </c>
      <c r="K14" s="6" t="n">
        <f aca="false">RANK(B14,$B$3:$B$182,0)+COUNTIF($B$3:B14,B14)-1</f>
        <v>73</v>
      </c>
      <c r="L14" s="6" t="n">
        <f aca="false">RANK(C14,$C$3:$C$182,0)+COUNTIF($C$3:C14,C14)-1</f>
        <v>88</v>
      </c>
      <c r="M14" s="6" t="n">
        <f aca="false">RANK(D14,$D$3:$D$182,0)+COUNTIF($D$3:D14,D14)-1</f>
        <v>96</v>
      </c>
      <c r="N14" s="6" t="n">
        <f aca="false">RANK(E14,$E$3:$E$182,0)+COUNTIF($E$3:E14,E14)-1</f>
        <v>97</v>
      </c>
      <c r="O14" s="6" t="n">
        <f aca="false">RANK(F14,$F$3:$F$182,0)+COUNTIF($F$3:F14,F14)-1</f>
        <v>74</v>
      </c>
      <c r="P14" s="6" t="n">
        <f aca="false">RANK(G14,$G$3:$G$182,0)+COUNTIF($G$3:G14,G14)-1</f>
        <v>37</v>
      </c>
      <c r="Q14" s="6" t="n">
        <f aca="false">RANK(H14,$H$3:$H$182,0)+COUNTIF($H$3:H14,H14)-1</f>
        <v>48</v>
      </c>
    </row>
    <row r="15" customFormat="false" ht="15" hidden="false" customHeight="false" outlineLevel="0" collapsed="false">
      <c r="A15" s="0" t="s">
        <v>204</v>
      </c>
      <c r="B15" s="2" t="n">
        <f aca="false">ROUND(SUMIFS(Monthly_Sold!$H$2:$H$7864,Monthly_Sold!$G$2:$G$7864,$A15,Monthly_Sold!$C$2:$C$7864,B$2),4)</f>
        <v>1.63</v>
      </c>
      <c r="C15" s="2" t="n">
        <f aca="false">ROUND(SUMIFS(Monthly_Sold!$H$2:$H$7864,Monthly_Sold!$G$2:$G$7864,$A15,Monthly_Sold!$C$2:$C$7864,C$2),4)</f>
        <v>119.15</v>
      </c>
      <c r="D15" s="2" t="n">
        <f aca="false">ROUND(SUMIFS(Monthly_Sold!$H$2:$H$7864,Monthly_Sold!$G$2:$G$7864,$A15,Monthly_Sold!$C$2:$C$7864,D$2),4)</f>
        <v>287.73</v>
      </c>
      <c r="E15" s="2" t="n">
        <f aca="false">ROUND(SUMIFS(Monthly_Sold!$H$2:$H$7864,Monthly_Sold!$G$2:$G$7864,$A15,Monthly_Sold!$C$2:$C$7864,E$2),4)</f>
        <v>163.66</v>
      </c>
      <c r="F15" s="2" t="n">
        <f aca="false">ROUND(SUMIFS(Monthly_Sold!$H$2:$H$7864,Monthly_Sold!$G$2:$G$7864,$A15,Monthly_Sold!$C$2:$C$7864,F$2),4)</f>
        <v>97.2</v>
      </c>
      <c r="G15" s="2" t="n">
        <f aca="false">ROUND(SUMIFS(Monthly_Sold!$H$2:$H$7864,Monthly_Sold!$G$2:$G$7864,$A15,Monthly_Sold!$C$2:$C$7864,G$2),4)</f>
        <v>0</v>
      </c>
      <c r="H15" s="2" t="n">
        <f aca="false">ROUND(SUMIFS(Monthly_Sold!$H$2:$H$7864,Monthly_Sold!$G$2:$G$7864,$A15,Monthly_Sold!$C$2:$C$7864,H$2),4)</f>
        <v>0</v>
      </c>
      <c r="I15" s="2" t="n">
        <f aca="false">ROUND(SUM(B15:H15),4)</f>
        <v>669.37</v>
      </c>
      <c r="J15" s="6" t="n">
        <f aca="false">RANK(I15,$I$3:$I$182,0)+COUNTIF($I$3:I15,I15)-1</f>
        <v>61</v>
      </c>
      <c r="K15" s="6" t="n">
        <f aca="false">RANK(B15,$B$3:$B$182,0)+COUNTIF($B$3:B15,B15)-1</f>
        <v>60</v>
      </c>
      <c r="L15" s="6" t="n">
        <f aca="false">RANK(C15,$C$3:$C$182,0)+COUNTIF($C$3:C15,C15)-1</f>
        <v>56</v>
      </c>
      <c r="M15" s="6" t="n">
        <f aca="false">RANK(D15,$D$3:$D$182,0)+COUNTIF($D$3:D15,D15)-1</f>
        <v>38</v>
      </c>
      <c r="N15" s="6" t="n">
        <f aca="false">RANK(E15,$E$3:$E$182,0)+COUNTIF($E$3:E15,E15)-1</f>
        <v>43</v>
      </c>
      <c r="O15" s="6" t="n">
        <f aca="false">RANK(F15,$F$3:$F$182,0)+COUNTIF($F$3:F15,F15)-1</f>
        <v>54</v>
      </c>
      <c r="P15" s="6" t="n">
        <f aca="false">RANK(G15,$G$3:$G$182,0)+COUNTIF($G$3:G15,G15)-1</f>
        <v>124</v>
      </c>
      <c r="Q15" s="6" t="n">
        <f aca="false">RANK(H15,$H$3:$H$182,0)+COUNTIF($H$3:H15,H15)-1</f>
        <v>119</v>
      </c>
    </row>
    <row r="16" customFormat="false" ht="15" hidden="false" customHeight="false" outlineLevel="0" collapsed="false">
      <c r="A16" s="0" t="s">
        <v>584</v>
      </c>
      <c r="B16" s="2" t="n">
        <f aca="false">ROUND(SUMIFS(Monthly_Sold!$H$2:$H$7864,Monthly_Sold!$G$2:$G$7864,$A16,Monthly_Sold!$C$2:$C$7864,B$2),4)</f>
        <v>0</v>
      </c>
      <c r="C16" s="2" t="n">
        <f aca="false">ROUND(SUMIFS(Monthly_Sold!$H$2:$H$7864,Monthly_Sold!$G$2:$G$7864,$A16,Monthly_Sold!$C$2:$C$7864,C$2),4)</f>
        <v>0</v>
      </c>
      <c r="D16" s="2" t="n">
        <f aca="false">ROUND(SUMIFS(Monthly_Sold!$H$2:$H$7864,Monthly_Sold!$G$2:$G$7864,$A16,Monthly_Sold!$C$2:$C$7864,D$2),4)</f>
        <v>1.02</v>
      </c>
      <c r="E16" s="2" t="n">
        <f aca="false">ROUND(SUMIFS(Monthly_Sold!$H$2:$H$7864,Monthly_Sold!$G$2:$G$7864,$A16,Monthly_Sold!$C$2:$C$7864,E$2),4)</f>
        <v>0</v>
      </c>
      <c r="F16" s="2" t="n">
        <f aca="false">ROUND(SUMIFS(Monthly_Sold!$H$2:$H$7864,Monthly_Sold!$G$2:$G$7864,$A16,Monthly_Sold!$C$2:$C$7864,F$2),4)</f>
        <v>0</v>
      </c>
      <c r="G16" s="2" t="n">
        <f aca="false">ROUND(SUMIFS(Monthly_Sold!$H$2:$H$7864,Monthly_Sold!$G$2:$G$7864,$A16,Monthly_Sold!$C$2:$C$7864,G$2),4)</f>
        <v>0</v>
      </c>
      <c r="H16" s="2" t="n">
        <f aca="false">ROUND(SUMIFS(Monthly_Sold!$H$2:$H$7864,Monthly_Sold!$G$2:$G$7864,$A16,Monthly_Sold!$C$2:$C$7864,H$2),4)</f>
        <v>0</v>
      </c>
      <c r="I16" s="2" t="n">
        <f aca="false">ROUND(SUM(B16:H16),4)</f>
        <v>1.02</v>
      </c>
      <c r="J16" s="6" t="n">
        <f aca="false">RANK(I16,$I$3:$I$182,0)+COUNTIF($I$3:I16,I16)-1</f>
        <v>153</v>
      </c>
      <c r="K16" s="6" t="n">
        <f aca="false">RANK(B16,$B$3:$B$182,0)+COUNTIF($B$3:B16,B16)-1</f>
        <v>74</v>
      </c>
      <c r="L16" s="6" t="n">
        <f aca="false">RANK(C16,$C$3:$C$182,0)+COUNTIF($C$3:C16,C16)-1</f>
        <v>89</v>
      </c>
      <c r="M16" s="6" t="n">
        <f aca="false">RANK(D16,$D$3:$D$182,0)+COUNTIF($D$3:D16,D16)-1</f>
        <v>82</v>
      </c>
      <c r="N16" s="6" t="n">
        <f aca="false">RANK(E16,$E$3:$E$182,0)+COUNTIF($E$3:E16,E16)-1</f>
        <v>98</v>
      </c>
      <c r="O16" s="6" t="n">
        <f aca="false">RANK(F16,$F$3:$F$182,0)+COUNTIF($F$3:F16,F16)-1</f>
        <v>103</v>
      </c>
      <c r="P16" s="6" t="n">
        <f aca="false">RANK(G16,$G$3:$G$182,0)+COUNTIF($G$3:G16,G16)-1</f>
        <v>125</v>
      </c>
      <c r="Q16" s="6" t="n">
        <f aca="false">RANK(H16,$H$3:$H$182,0)+COUNTIF($H$3:H16,H16)-1</f>
        <v>120</v>
      </c>
    </row>
    <row r="17" customFormat="false" ht="15" hidden="false" customHeight="false" outlineLevel="0" collapsed="false">
      <c r="A17" s="0" t="s">
        <v>465</v>
      </c>
      <c r="B17" s="2" t="n">
        <f aca="false">ROUND(SUMIFS(Monthly_Sold!$H$2:$H$7864,Monthly_Sold!$G$2:$G$7864,$A17,Monthly_Sold!$C$2:$C$7864,B$2),4)</f>
        <v>0</v>
      </c>
      <c r="C17" s="2" t="n">
        <f aca="false">ROUND(SUMIFS(Monthly_Sold!$H$2:$H$7864,Monthly_Sold!$G$2:$G$7864,$A17,Monthly_Sold!$C$2:$C$7864,C$2),4)</f>
        <v>0</v>
      </c>
      <c r="D17" s="2" t="n">
        <f aca="false">ROUND(SUMIFS(Monthly_Sold!$H$2:$H$7864,Monthly_Sold!$G$2:$G$7864,$A17,Monthly_Sold!$C$2:$C$7864,D$2),4)</f>
        <v>6.02</v>
      </c>
      <c r="E17" s="2" t="n">
        <f aca="false">ROUND(SUMIFS(Monthly_Sold!$H$2:$H$7864,Monthly_Sold!$G$2:$G$7864,$A17,Monthly_Sold!$C$2:$C$7864,E$2),4)</f>
        <v>16.59</v>
      </c>
      <c r="F17" s="2" t="n">
        <f aca="false">ROUND(SUMIFS(Monthly_Sold!$H$2:$H$7864,Monthly_Sold!$G$2:$G$7864,$A17,Monthly_Sold!$C$2:$C$7864,F$2),4)</f>
        <v>0</v>
      </c>
      <c r="G17" s="2" t="n">
        <f aca="false">ROUND(SUMIFS(Monthly_Sold!$H$2:$H$7864,Monthly_Sold!$G$2:$G$7864,$A17,Monthly_Sold!$C$2:$C$7864,G$2),4)</f>
        <v>0</v>
      </c>
      <c r="H17" s="2" t="n">
        <f aca="false">ROUND(SUMIFS(Monthly_Sold!$H$2:$H$7864,Monthly_Sold!$G$2:$G$7864,$A17,Monthly_Sold!$C$2:$C$7864,H$2),4)</f>
        <v>0</v>
      </c>
      <c r="I17" s="2" t="n">
        <f aca="false">ROUND(SUM(B17:H17),4)</f>
        <v>22.61</v>
      </c>
      <c r="J17" s="6" t="n">
        <f aca="false">RANK(I17,$I$3:$I$182,0)+COUNTIF($I$3:I17,I17)-1</f>
        <v>113</v>
      </c>
      <c r="K17" s="6" t="n">
        <f aca="false">RANK(B17,$B$3:$B$182,0)+COUNTIF($B$3:B17,B17)-1</f>
        <v>75</v>
      </c>
      <c r="L17" s="6" t="n">
        <f aca="false">RANK(C17,$C$3:$C$182,0)+COUNTIF($C$3:C17,C17)-1</f>
        <v>90</v>
      </c>
      <c r="M17" s="6" t="n">
        <f aca="false">RANK(D17,$D$3:$D$182,0)+COUNTIF($D$3:D17,D17)-1</f>
        <v>78</v>
      </c>
      <c r="N17" s="6" t="n">
        <f aca="false">RANK(E17,$E$3:$E$182,0)+COUNTIF($E$3:E17,E17)-1</f>
        <v>74</v>
      </c>
      <c r="O17" s="6" t="n">
        <f aca="false">RANK(F17,$F$3:$F$182,0)+COUNTIF($F$3:F17,F17)-1</f>
        <v>104</v>
      </c>
      <c r="P17" s="6" t="n">
        <f aca="false">RANK(G17,$G$3:$G$182,0)+COUNTIF($G$3:G17,G17)-1</f>
        <v>126</v>
      </c>
      <c r="Q17" s="6" t="n">
        <f aca="false">RANK(H17,$H$3:$H$182,0)+COUNTIF($H$3:H17,H17)-1</f>
        <v>121</v>
      </c>
    </row>
    <row r="18" customFormat="false" ht="15" hidden="false" customHeight="false" outlineLevel="0" collapsed="false">
      <c r="A18" s="0" t="s">
        <v>587</v>
      </c>
      <c r="B18" s="2" t="n">
        <f aca="false">ROUND(SUMIFS(Monthly_Sold!$H$2:$H$7864,Monthly_Sold!$G$2:$G$7864,$A18,Monthly_Sold!$C$2:$C$7864,B$2),4)</f>
        <v>0</v>
      </c>
      <c r="C18" s="2" t="n">
        <f aca="false">ROUND(SUMIFS(Monthly_Sold!$H$2:$H$7864,Monthly_Sold!$G$2:$G$7864,$A18,Monthly_Sold!$C$2:$C$7864,C$2),4)</f>
        <v>0</v>
      </c>
      <c r="D18" s="2" t="n">
        <f aca="false">ROUND(SUMIFS(Monthly_Sold!$H$2:$H$7864,Monthly_Sold!$G$2:$G$7864,$A18,Monthly_Sold!$C$2:$C$7864,D$2),4)</f>
        <v>0.94</v>
      </c>
      <c r="E18" s="2" t="n">
        <f aca="false">ROUND(SUMIFS(Monthly_Sold!$H$2:$H$7864,Monthly_Sold!$G$2:$G$7864,$A18,Monthly_Sold!$C$2:$C$7864,E$2),4)</f>
        <v>0</v>
      </c>
      <c r="F18" s="2" t="n">
        <f aca="false">ROUND(SUMIFS(Monthly_Sold!$H$2:$H$7864,Monthly_Sold!$G$2:$G$7864,$A18,Monthly_Sold!$C$2:$C$7864,F$2),4)</f>
        <v>0</v>
      </c>
      <c r="G18" s="2" t="n">
        <f aca="false">ROUND(SUMIFS(Monthly_Sold!$H$2:$H$7864,Monthly_Sold!$G$2:$G$7864,$A18,Monthly_Sold!$C$2:$C$7864,G$2),4)</f>
        <v>0</v>
      </c>
      <c r="H18" s="2" t="n">
        <f aca="false">ROUND(SUMIFS(Monthly_Sold!$H$2:$H$7864,Monthly_Sold!$G$2:$G$7864,$A18,Monthly_Sold!$C$2:$C$7864,H$2),4)</f>
        <v>0</v>
      </c>
      <c r="I18" s="2" t="n">
        <f aca="false">ROUND(SUM(B18:H18),4)</f>
        <v>0.94</v>
      </c>
      <c r="J18" s="6" t="n">
        <f aca="false">RANK(I18,$I$3:$I$182,0)+COUNTIF($I$3:I18,I18)-1</f>
        <v>154</v>
      </c>
      <c r="K18" s="6" t="n">
        <f aca="false">RANK(B18,$B$3:$B$182,0)+COUNTIF($B$3:B18,B18)-1</f>
        <v>76</v>
      </c>
      <c r="L18" s="6" t="n">
        <f aca="false">RANK(C18,$C$3:$C$182,0)+COUNTIF($C$3:C18,C18)-1</f>
        <v>91</v>
      </c>
      <c r="M18" s="6" t="n">
        <f aca="false">RANK(D18,$D$3:$D$182,0)+COUNTIF($D$3:D18,D18)-1</f>
        <v>83</v>
      </c>
      <c r="N18" s="6" t="n">
        <f aca="false">RANK(E18,$E$3:$E$182,0)+COUNTIF($E$3:E18,E18)-1</f>
        <v>99</v>
      </c>
      <c r="O18" s="6" t="n">
        <f aca="false">RANK(F18,$F$3:$F$182,0)+COUNTIF($F$3:F18,F18)-1</f>
        <v>105</v>
      </c>
      <c r="P18" s="6" t="n">
        <f aca="false">RANK(G18,$G$3:$G$182,0)+COUNTIF($G$3:G18,G18)-1</f>
        <v>127</v>
      </c>
      <c r="Q18" s="6" t="n">
        <f aca="false">RANK(H18,$H$3:$H$182,0)+COUNTIF($H$3:H18,H18)-1</f>
        <v>122</v>
      </c>
    </row>
    <row r="19" customFormat="false" ht="15" hidden="false" customHeight="false" outlineLevel="0" collapsed="false">
      <c r="A19" s="0" t="s">
        <v>415</v>
      </c>
      <c r="B19" s="2" t="n">
        <f aca="false">ROUND(SUMIFS(Monthly_Sold!$H$2:$H$7864,Monthly_Sold!$G$2:$G$7864,$A19,Monthly_Sold!$C$2:$C$7864,B$2),4)</f>
        <v>0</v>
      </c>
      <c r="C19" s="2" t="n">
        <f aca="false">ROUND(SUMIFS(Monthly_Sold!$H$2:$H$7864,Monthly_Sold!$G$2:$G$7864,$A19,Monthly_Sold!$C$2:$C$7864,C$2),4)</f>
        <v>0</v>
      </c>
      <c r="D19" s="2" t="n">
        <f aca="false">ROUND(SUMIFS(Monthly_Sold!$H$2:$H$7864,Monthly_Sold!$G$2:$G$7864,$A19,Monthly_Sold!$C$2:$C$7864,D$2),4)</f>
        <v>18.53</v>
      </c>
      <c r="E19" s="2" t="n">
        <f aca="false">ROUND(SUMIFS(Monthly_Sold!$H$2:$H$7864,Monthly_Sold!$G$2:$G$7864,$A19,Monthly_Sold!$C$2:$C$7864,E$2),4)</f>
        <v>31.2</v>
      </c>
      <c r="F19" s="2" t="n">
        <f aca="false">ROUND(SUMIFS(Monthly_Sold!$H$2:$H$7864,Monthly_Sold!$G$2:$G$7864,$A19,Monthly_Sold!$C$2:$C$7864,F$2),4)</f>
        <v>0</v>
      </c>
      <c r="G19" s="2" t="n">
        <f aca="false">ROUND(SUMIFS(Monthly_Sold!$H$2:$H$7864,Monthly_Sold!$G$2:$G$7864,$A19,Monthly_Sold!$C$2:$C$7864,G$2),4)</f>
        <v>0</v>
      </c>
      <c r="H19" s="2" t="n">
        <f aca="false">ROUND(SUMIFS(Monthly_Sold!$H$2:$H$7864,Monthly_Sold!$G$2:$G$7864,$A19,Monthly_Sold!$C$2:$C$7864,H$2),4)</f>
        <v>0</v>
      </c>
      <c r="I19" s="2" t="n">
        <f aca="false">ROUND(SUM(B19:H19),4)</f>
        <v>49.73</v>
      </c>
      <c r="J19" s="6" t="n">
        <f aca="false">RANK(I19,$I$3:$I$182,0)+COUNTIF($I$3:I19,I19)-1</f>
        <v>102</v>
      </c>
      <c r="K19" s="6" t="n">
        <f aca="false">RANK(B19,$B$3:$B$182,0)+COUNTIF($B$3:B19,B19)-1</f>
        <v>77</v>
      </c>
      <c r="L19" s="6" t="n">
        <f aca="false">RANK(C19,$C$3:$C$182,0)+COUNTIF($C$3:C19,C19)-1</f>
        <v>92</v>
      </c>
      <c r="M19" s="6" t="n">
        <f aca="false">RANK(D19,$D$3:$D$182,0)+COUNTIF($D$3:D19,D19)-1</f>
        <v>69</v>
      </c>
      <c r="N19" s="6" t="n">
        <f aca="false">RANK(E19,$E$3:$E$182,0)+COUNTIF($E$3:E19,E19)-1</f>
        <v>65</v>
      </c>
      <c r="O19" s="6" t="n">
        <f aca="false">RANK(F19,$F$3:$F$182,0)+COUNTIF($F$3:F19,F19)-1</f>
        <v>106</v>
      </c>
      <c r="P19" s="6" t="n">
        <f aca="false">RANK(G19,$G$3:$G$182,0)+COUNTIF($G$3:G19,G19)-1</f>
        <v>128</v>
      </c>
      <c r="Q19" s="6" t="n">
        <f aca="false">RANK(H19,$H$3:$H$182,0)+COUNTIF($H$3:H19,H19)-1</f>
        <v>123</v>
      </c>
    </row>
    <row r="20" customFormat="false" ht="15" hidden="false" customHeight="false" outlineLevel="0" collapsed="false">
      <c r="A20" s="0" t="s">
        <v>396</v>
      </c>
      <c r="B20" s="2" t="n">
        <f aca="false">ROUND(SUMIFS(Monthly_Sold!$H$2:$H$7864,Monthly_Sold!$G$2:$G$7864,$A20,Monthly_Sold!$C$2:$C$7864,B$2),4)</f>
        <v>0</v>
      </c>
      <c r="C20" s="2" t="n">
        <f aca="false">ROUND(SUMIFS(Monthly_Sold!$H$2:$H$7864,Monthly_Sold!$G$2:$G$7864,$A20,Monthly_Sold!$C$2:$C$7864,C$2),4)</f>
        <v>0</v>
      </c>
      <c r="D20" s="2" t="n">
        <f aca="false">ROUND(SUMIFS(Monthly_Sold!$H$2:$H$7864,Monthly_Sold!$G$2:$G$7864,$A20,Monthly_Sold!$C$2:$C$7864,D$2),4)</f>
        <v>7.15</v>
      </c>
      <c r="E20" s="2" t="n">
        <f aca="false">ROUND(SUMIFS(Monthly_Sold!$H$2:$H$7864,Monthly_Sold!$G$2:$G$7864,$A20,Monthly_Sold!$C$2:$C$7864,E$2),4)</f>
        <v>53.57</v>
      </c>
      <c r="F20" s="2" t="n">
        <f aca="false">ROUND(SUMIFS(Monthly_Sold!$H$2:$H$7864,Monthly_Sold!$G$2:$G$7864,$A20,Monthly_Sold!$C$2:$C$7864,F$2),4)</f>
        <v>0</v>
      </c>
      <c r="G20" s="2" t="n">
        <f aca="false">ROUND(SUMIFS(Monthly_Sold!$H$2:$H$7864,Monthly_Sold!$G$2:$G$7864,$A20,Monthly_Sold!$C$2:$C$7864,G$2),4)</f>
        <v>0</v>
      </c>
      <c r="H20" s="2" t="n">
        <f aca="false">ROUND(SUMIFS(Monthly_Sold!$H$2:$H$7864,Monthly_Sold!$G$2:$G$7864,$A20,Monthly_Sold!$C$2:$C$7864,H$2),4)</f>
        <v>0</v>
      </c>
      <c r="I20" s="2" t="n">
        <f aca="false">ROUND(SUM(B20:H20),4)</f>
        <v>60.72</v>
      </c>
      <c r="J20" s="6" t="n">
        <f aca="false">RANK(I20,$I$3:$I$182,0)+COUNTIF($I$3:I20,I20)-1</f>
        <v>99</v>
      </c>
      <c r="K20" s="6" t="n">
        <f aca="false">RANK(B20,$B$3:$B$182,0)+COUNTIF($B$3:B20,B20)-1</f>
        <v>78</v>
      </c>
      <c r="L20" s="6" t="n">
        <f aca="false">RANK(C20,$C$3:$C$182,0)+COUNTIF($C$3:C20,C20)-1</f>
        <v>93</v>
      </c>
      <c r="M20" s="6" t="n">
        <f aca="false">RANK(D20,$D$3:$D$182,0)+COUNTIF($D$3:D20,D20)-1</f>
        <v>76</v>
      </c>
      <c r="N20" s="6" t="n">
        <f aca="false">RANK(E20,$E$3:$E$182,0)+COUNTIF($E$3:E20,E20)-1</f>
        <v>59</v>
      </c>
      <c r="O20" s="6" t="n">
        <f aca="false">RANK(F20,$F$3:$F$182,0)+COUNTIF($F$3:F20,F20)-1</f>
        <v>107</v>
      </c>
      <c r="P20" s="6" t="n">
        <f aca="false">RANK(G20,$G$3:$G$182,0)+COUNTIF($G$3:G20,G20)-1</f>
        <v>129</v>
      </c>
      <c r="Q20" s="6" t="n">
        <f aca="false">RANK(H20,$H$3:$H$182,0)+COUNTIF($H$3:H20,H20)-1</f>
        <v>124</v>
      </c>
    </row>
    <row r="21" customFormat="false" ht="15" hidden="false" customHeight="false" outlineLevel="0" collapsed="false">
      <c r="A21" s="0" t="s">
        <v>484</v>
      </c>
      <c r="B21" s="2" t="n">
        <f aca="false">ROUND(SUMIFS(Monthly_Sold!$H$2:$H$7864,Monthly_Sold!$G$2:$G$7864,$A21,Monthly_Sold!$C$2:$C$7864,B$2),4)</f>
        <v>0</v>
      </c>
      <c r="C21" s="2" t="n">
        <f aca="false">ROUND(SUMIFS(Monthly_Sold!$H$2:$H$7864,Monthly_Sold!$G$2:$G$7864,$A21,Monthly_Sold!$C$2:$C$7864,C$2),4)</f>
        <v>0</v>
      </c>
      <c r="D21" s="2" t="n">
        <f aca="false">ROUND(SUMIFS(Monthly_Sold!$H$2:$H$7864,Monthly_Sold!$G$2:$G$7864,$A21,Monthly_Sold!$C$2:$C$7864,D$2),4)</f>
        <v>0</v>
      </c>
      <c r="E21" s="2" t="n">
        <f aca="false">ROUND(SUMIFS(Monthly_Sold!$H$2:$H$7864,Monthly_Sold!$G$2:$G$7864,$A21,Monthly_Sold!$C$2:$C$7864,E$2),4)</f>
        <v>17.4</v>
      </c>
      <c r="F21" s="2" t="n">
        <f aca="false">ROUND(SUMIFS(Monthly_Sold!$H$2:$H$7864,Monthly_Sold!$G$2:$G$7864,$A21,Monthly_Sold!$C$2:$C$7864,F$2),4)</f>
        <v>0</v>
      </c>
      <c r="G21" s="2" t="n">
        <f aca="false">ROUND(SUMIFS(Monthly_Sold!$H$2:$H$7864,Monthly_Sold!$G$2:$G$7864,$A21,Monthly_Sold!$C$2:$C$7864,G$2),4)</f>
        <v>0</v>
      </c>
      <c r="H21" s="2" t="n">
        <f aca="false">ROUND(SUMIFS(Monthly_Sold!$H$2:$H$7864,Monthly_Sold!$G$2:$G$7864,$A21,Monthly_Sold!$C$2:$C$7864,H$2),4)</f>
        <v>0</v>
      </c>
      <c r="I21" s="2" t="n">
        <f aca="false">ROUND(SUM(B21:H21),4)</f>
        <v>17.4</v>
      </c>
      <c r="J21" s="6" t="n">
        <f aca="false">RANK(I21,$I$3:$I$182,0)+COUNTIF($I$3:I21,I21)-1</f>
        <v>120</v>
      </c>
      <c r="K21" s="6" t="n">
        <f aca="false">RANK(B21,$B$3:$B$182,0)+COUNTIF($B$3:B21,B21)-1</f>
        <v>79</v>
      </c>
      <c r="L21" s="6" t="n">
        <f aca="false">RANK(C21,$C$3:$C$182,0)+COUNTIF($C$3:C21,C21)-1</f>
        <v>94</v>
      </c>
      <c r="M21" s="6" t="n">
        <f aca="false">RANK(D21,$D$3:$D$182,0)+COUNTIF($D$3:D21,D21)-1</f>
        <v>97</v>
      </c>
      <c r="N21" s="6" t="n">
        <f aca="false">RANK(E21,$E$3:$E$182,0)+COUNTIF($E$3:E21,E21)-1</f>
        <v>73</v>
      </c>
      <c r="O21" s="6" t="n">
        <f aca="false">RANK(F21,$F$3:$F$182,0)+COUNTIF($F$3:F21,F21)-1</f>
        <v>108</v>
      </c>
      <c r="P21" s="6" t="n">
        <f aca="false">RANK(G21,$G$3:$G$182,0)+COUNTIF($G$3:G21,G21)-1</f>
        <v>130</v>
      </c>
      <c r="Q21" s="6" t="n">
        <f aca="false">RANK(H21,$H$3:$H$182,0)+COUNTIF($H$3:H21,H21)-1</f>
        <v>125</v>
      </c>
    </row>
    <row r="22" customFormat="false" ht="15" hidden="false" customHeight="false" outlineLevel="0" collapsed="false">
      <c r="A22" s="0" t="s">
        <v>578</v>
      </c>
      <c r="B22" s="2" t="n">
        <f aca="false">ROUND(SUMIFS(Monthly_Sold!$H$2:$H$7864,Monthly_Sold!$G$2:$G$7864,$A22,Monthly_Sold!$C$2:$C$7864,B$2),4)</f>
        <v>0</v>
      </c>
      <c r="C22" s="2" t="n">
        <f aca="false">ROUND(SUMIFS(Monthly_Sold!$H$2:$H$7864,Monthly_Sold!$G$2:$G$7864,$A22,Monthly_Sold!$C$2:$C$7864,C$2),4)</f>
        <v>0</v>
      </c>
      <c r="D22" s="2" t="n">
        <f aca="false">ROUND(SUMIFS(Monthly_Sold!$H$2:$H$7864,Monthly_Sold!$G$2:$G$7864,$A22,Monthly_Sold!$C$2:$C$7864,D$2),4)</f>
        <v>0</v>
      </c>
      <c r="E22" s="2" t="n">
        <f aca="false">ROUND(SUMIFS(Monthly_Sold!$H$2:$H$7864,Monthly_Sold!$G$2:$G$7864,$A22,Monthly_Sold!$C$2:$C$7864,E$2),4)</f>
        <v>0</v>
      </c>
      <c r="F22" s="2" t="n">
        <f aca="false">ROUND(SUMIFS(Monthly_Sold!$H$2:$H$7864,Monthly_Sold!$G$2:$G$7864,$A22,Monthly_Sold!$C$2:$C$7864,F$2),4)</f>
        <v>0</v>
      </c>
      <c r="G22" s="2" t="n">
        <f aca="false">ROUND(SUMIFS(Monthly_Sold!$H$2:$H$7864,Monthly_Sold!$G$2:$G$7864,$A22,Monthly_Sold!$C$2:$C$7864,G$2),4)</f>
        <v>0.16</v>
      </c>
      <c r="H22" s="2" t="n">
        <f aca="false">ROUND(SUMIFS(Monthly_Sold!$H$2:$H$7864,Monthly_Sold!$G$2:$G$7864,$A22,Monthly_Sold!$C$2:$C$7864,H$2),4)</f>
        <v>0.9444</v>
      </c>
      <c r="I22" s="2" t="n">
        <f aca="false">ROUND(SUM(B22:H22),4)</f>
        <v>1.1044</v>
      </c>
      <c r="J22" s="6" t="n">
        <f aca="false">RANK(I22,$I$3:$I$182,0)+COUNTIF($I$3:I22,I22)-1</f>
        <v>151</v>
      </c>
      <c r="K22" s="6" t="n">
        <f aca="false">RANK(B22,$B$3:$B$182,0)+COUNTIF($B$3:B22,B22)-1</f>
        <v>80</v>
      </c>
      <c r="L22" s="6" t="n">
        <f aca="false">RANK(C22,$C$3:$C$182,0)+COUNTIF($C$3:C22,C22)-1</f>
        <v>95</v>
      </c>
      <c r="M22" s="6" t="n">
        <f aca="false">RANK(D22,$D$3:$D$182,0)+COUNTIF($D$3:D22,D22)-1</f>
        <v>98</v>
      </c>
      <c r="N22" s="6" t="n">
        <f aca="false">RANK(E22,$E$3:$E$182,0)+COUNTIF($E$3:E22,E22)-1</f>
        <v>100</v>
      </c>
      <c r="O22" s="6" t="n">
        <f aca="false">RANK(F22,$F$3:$F$182,0)+COUNTIF($F$3:F22,F22)-1</f>
        <v>109</v>
      </c>
      <c r="P22" s="6" t="n">
        <f aca="false">RANK(G22,$G$3:$G$182,0)+COUNTIF($G$3:G22,G22)-1</f>
        <v>115</v>
      </c>
      <c r="Q22" s="6" t="n">
        <f aca="false">RANK(H22,$H$3:$H$182,0)+COUNTIF($H$3:H22,H22)-1</f>
        <v>99</v>
      </c>
    </row>
    <row r="23" customFormat="false" ht="15" hidden="false" customHeight="false" outlineLevel="0" collapsed="false">
      <c r="A23" s="0" t="s">
        <v>92</v>
      </c>
      <c r="B23" s="2" t="n">
        <f aca="false">ROUND(SUMIFS(Monthly_Sold!$H$2:$H$7864,Monthly_Sold!$G$2:$G$7864,$A23,Monthly_Sold!$C$2:$C$7864,B$2),4)</f>
        <v>0</v>
      </c>
      <c r="C23" s="2" t="n">
        <f aca="false">ROUND(SUMIFS(Monthly_Sold!$H$2:$H$7864,Monthly_Sold!$G$2:$G$7864,$A23,Monthly_Sold!$C$2:$C$7864,C$2),4)</f>
        <v>0</v>
      </c>
      <c r="D23" s="2" t="n">
        <f aca="false">ROUND(SUMIFS(Monthly_Sold!$H$2:$H$7864,Monthly_Sold!$G$2:$G$7864,$A23,Monthly_Sold!$C$2:$C$7864,D$2),4)</f>
        <v>0</v>
      </c>
      <c r="E23" s="2" t="n">
        <f aca="false">ROUND(SUMIFS(Monthly_Sold!$H$2:$H$7864,Monthly_Sold!$G$2:$G$7864,$A23,Monthly_Sold!$C$2:$C$7864,E$2),4)</f>
        <v>7.81</v>
      </c>
      <c r="F23" s="2" t="n">
        <f aca="false">ROUND(SUMIFS(Monthly_Sold!$H$2:$H$7864,Monthly_Sold!$G$2:$G$7864,$A23,Monthly_Sold!$C$2:$C$7864,F$2),4)</f>
        <v>0</v>
      </c>
      <c r="G23" s="2" t="n">
        <f aca="false">ROUND(SUMIFS(Monthly_Sold!$H$2:$H$7864,Monthly_Sold!$G$2:$G$7864,$A23,Monthly_Sold!$C$2:$C$7864,G$2),4)</f>
        <v>0</v>
      </c>
      <c r="H23" s="2" t="n">
        <f aca="false">ROUND(SUMIFS(Monthly_Sold!$H$2:$H$7864,Monthly_Sold!$G$2:$G$7864,$A23,Monthly_Sold!$C$2:$C$7864,H$2),4)</f>
        <v>0</v>
      </c>
      <c r="I23" s="2" t="n">
        <f aca="false">ROUND(SUM(B23:H23),4)</f>
        <v>7.81</v>
      </c>
      <c r="J23" s="6" t="n">
        <f aca="false">RANK(I23,$I$3:$I$182,0)+COUNTIF($I$3:I23,I23)-1</f>
        <v>132</v>
      </c>
      <c r="K23" s="6" t="n">
        <f aca="false">RANK(B23,$B$3:$B$182,0)+COUNTIF($B$3:B23,B23)-1</f>
        <v>81</v>
      </c>
      <c r="L23" s="6" t="n">
        <f aca="false">RANK(C23,$C$3:$C$182,0)+COUNTIF($C$3:C23,C23)-1</f>
        <v>96</v>
      </c>
      <c r="M23" s="6" t="n">
        <f aca="false">RANK(D23,$D$3:$D$182,0)+COUNTIF($D$3:D23,D23)-1</f>
        <v>99</v>
      </c>
      <c r="N23" s="6" t="n">
        <f aca="false">RANK(E23,$E$3:$E$182,0)+COUNTIF($E$3:E23,E23)-1</f>
        <v>79</v>
      </c>
      <c r="O23" s="6" t="n">
        <f aca="false">RANK(F23,$F$3:$F$182,0)+COUNTIF($F$3:F23,F23)-1</f>
        <v>110</v>
      </c>
      <c r="P23" s="6" t="n">
        <f aca="false">RANK(G23,$G$3:$G$182,0)+COUNTIF($G$3:G23,G23)-1</f>
        <v>131</v>
      </c>
      <c r="Q23" s="6" t="n">
        <f aca="false">RANK(H23,$H$3:$H$182,0)+COUNTIF($H$3:H23,H23)-1</f>
        <v>126</v>
      </c>
    </row>
    <row r="24" customFormat="false" ht="15" hidden="false" customHeight="false" outlineLevel="0" collapsed="false">
      <c r="A24" s="0" t="s">
        <v>406</v>
      </c>
      <c r="B24" s="2" t="n">
        <f aca="false">ROUND(SUMIFS(Monthly_Sold!$H$2:$H$7864,Monthly_Sold!$G$2:$G$7864,$A24,Monthly_Sold!$C$2:$C$7864,B$2),4)</f>
        <v>0</v>
      </c>
      <c r="C24" s="2" t="n">
        <f aca="false">ROUND(SUMIFS(Monthly_Sold!$H$2:$H$7864,Monthly_Sold!$G$2:$G$7864,$A24,Monthly_Sold!$C$2:$C$7864,C$2),4)</f>
        <v>0</v>
      </c>
      <c r="D24" s="2" t="n">
        <f aca="false">ROUND(SUMIFS(Monthly_Sold!$H$2:$H$7864,Monthly_Sold!$G$2:$G$7864,$A24,Monthly_Sold!$C$2:$C$7864,D$2),4)</f>
        <v>0</v>
      </c>
      <c r="E24" s="2" t="n">
        <f aca="false">ROUND(SUMIFS(Monthly_Sold!$H$2:$H$7864,Monthly_Sold!$G$2:$G$7864,$A24,Monthly_Sold!$C$2:$C$7864,E$2),4)</f>
        <v>0</v>
      </c>
      <c r="F24" s="2" t="n">
        <f aca="false">ROUND(SUMIFS(Monthly_Sold!$H$2:$H$7864,Monthly_Sold!$G$2:$G$7864,$A24,Monthly_Sold!$C$2:$C$7864,F$2),4)</f>
        <v>0</v>
      </c>
      <c r="G24" s="2" t="n">
        <f aca="false">ROUND(SUMIFS(Monthly_Sold!$H$2:$H$7864,Monthly_Sold!$G$2:$G$7864,$A24,Monthly_Sold!$C$2:$C$7864,G$2),4)</f>
        <v>9.02</v>
      </c>
      <c r="H24" s="2" t="n">
        <f aca="false">ROUND(SUMIFS(Monthly_Sold!$H$2:$H$7864,Monthly_Sold!$G$2:$G$7864,$A24,Monthly_Sold!$C$2:$C$7864,H$2),4)</f>
        <v>110.679</v>
      </c>
      <c r="I24" s="2" t="n">
        <f aca="false">ROUND(SUM(B24:H24),4)</f>
        <v>119.699</v>
      </c>
      <c r="J24" s="6" t="n">
        <f aca="false">RANK(I24,$I$3:$I$182,0)+COUNTIF($I$3:I24,I24)-1</f>
        <v>83</v>
      </c>
      <c r="K24" s="6" t="n">
        <f aca="false">RANK(B24,$B$3:$B$182,0)+COUNTIF($B$3:B24,B24)-1</f>
        <v>82</v>
      </c>
      <c r="L24" s="6" t="n">
        <f aca="false">RANK(C24,$C$3:$C$182,0)+COUNTIF($C$3:C24,C24)-1</f>
        <v>97</v>
      </c>
      <c r="M24" s="6" t="n">
        <f aca="false">RANK(D24,$D$3:$D$182,0)+COUNTIF($D$3:D24,D24)-1</f>
        <v>100</v>
      </c>
      <c r="N24" s="6" t="n">
        <f aca="false">RANK(E24,$E$3:$E$182,0)+COUNTIF($E$3:E24,E24)-1</f>
        <v>101</v>
      </c>
      <c r="O24" s="6" t="n">
        <f aca="false">RANK(F24,$F$3:$F$182,0)+COUNTIF($F$3:F24,F24)-1</f>
        <v>111</v>
      </c>
      <c r="P24" s="6" t="n">
        <f aca="false">RANK(G24,$G$3:$G$182,0)+COUNTIF($G$3:G24,G24)-1</f>
        <v>95</v>
      </c>
      <c r="Q24" s="6" t="n">
        <f aca="false">RANK(H24,$H$3:$H$182,0)+COUNTIF($H$3:H24,H24)-1</f>
        <v>55</v>
      </c>
    </row>
    <row r="25" customFormat="false" ht="15" hidden="false" customHeight="false" outlineLevel="0" collapsed="false">
      <c r="A25" s="0" t="s">
        <v>284</v>
      </c>
      <c r="B25" s="2" t="n">
        <f aca="false">ROUND(SUMIFS(Monthly_Sold!$H$2:$H$7864,Monthly_Sold!$G$2:$G$7864,$A25,Monthly_Sold!$C$2:$C$7864,B$2),4)</f>
        <v>0</v>
      </c>
      <c r="C25" s="2" t="n">
        <f aca="false">ROUND(SUMIFS(Monthly_Sold!$H$2:$H$7864,Monthly_Sold!$G$2:$G$7864,$A25,Monthly_Sold!$C$2:$C$7864,C$2),4)</f>
        <v>0</v>
      </c>
      <c r="D25" s="2" t="n">
        <f aca="false">ROUND(SUMIFS(Monthly_Sold!$H$2:$H$7864,Monthly_Sold!$G$2:$G$7864,$A25,Monthly_Sold!$C$2:$C$7864,D$2),4)</f>
        <v>0</v>
      </c>
      <c r="E25" s="2" t="n">
        <f aca="false">ROUND(SUMIFS(Monthly_Sold!$H$2:$H$7864,Monthly_Sold!$G$2:$G$7864,$A25,Monthly_Sold!$C$2:$C$7864,E$2),4)</f>
        <v>0</v>
      </c>
      <c r="F25" s="2" t="n">
        <f aca="false">ROUND(SUMIFS(Monthly_Sold!$H$2:$H$7864,Monthly_Sold!$G$2:$G$7864,$A25,Monthly_Sold!$C$2:$C$7864,F$2),4)</f>
        <v>0</v>
      </c>
      <c r="G25" s="2" t="n">
        <f aca="false">ROUND(SUMIFS(Monthly_Sold!$H$2:$H$7864,Monthly_Sold!$G$2:$G$7864,$A25,Monthly_Sold!$C$2:$C$7864,G$2),4)</f>
        <v>139.31</v>
      </c>
      <c r="H25" s="2" t="n">
        <f aca="false">ROUND(SUMIFS(Monthly_Sold!$H$2:$H$7864,Monthly_Sold!$G$2:$G$7864,$A25,Monthly_Sold!$C$2:$C$7864,H$2),4)</f>
        <v>142.45</v>
      </c>
      <c r="I25" s="2" t="n">
        <f aca="false">ROUND(SUM(B25:H25),4)</f>
        <v>281.76</v>
      </c>
      <c r="J25" s="6" t="n">
        <f aca="false">RANK(I25,$I$3:$I$182,0)+COUNTIF($I$3:I25,I25)-1</f>
        <v>75</v>
      </c>
      <c r="K25" s="6" t="n">
        <f aca="false">RANK(B25,$B$3:$B$182,0)+COUNTIF($B$3:B25,B25)-1</f>
        <v>83</v>
      </c>
      <c r="L25" s="6" t="n">
        <f aca="false">RANK(C25,$C$3:$C$182,0)+COUNTIF($C$3:C25,C25)-1</f>
        <v>98</v>
      </c>
      <c r="M25" s="6" t="n">
        <f aca="false">RANK(D25,$D$3:$D$182,0)+COUNTIF($D$3:D25,D25)-1</f>
        <v>101</v>
      </c>
      <c r="N25" s="6" t="n">
        <f aca="false">RANK(E25,$E$3:$E$182,0)+COUNTIF($E$3:E25,E25)-1</f>
        <v>102</v>
      </c>
      <c r="O25" s="6" t="n">
        <f aca="false">RANK(F25,$F$3:$F$182,0)+COUNTIF($F$3:F25,F25)-1</f>
        <v>112</v>
      </c>
      <c r="P25" s="6" t="n">
        <f aca="false">RANK(G25,$G$3:$G$182,0)+COUNTIF($G$3:G25,G25)-1</f>
        <v>46</v>
      </c>
      <c r="Q25" s="6" t="n">
        <f aca="false">RANK(H25,$H$3:$H$182,0)+COUNTIF($H$3:H25,H25)-1</f>
        <v>52</v>
      </c>
    </row>
    <row r="26" customFormat="false" ht="15" hidden="false" customHeight="false" outlineLevel="0" collapsed="false">
      <c r="A26" s="0" t="s">
        <v>626</v>
      </c>
      <c r="B26" s="2" t="n">
        <f aca="false">ROUND(SUMIFS(Monthly_Sold!$H$2:$H$7864,Monthly_Sold!$G$2:$G$7864,$A26,Monthly_Sold!$C$2:$C$7864,B$2),4)</f>
        <v>0</v>
      </c>
      <c r="C26" s="2" t="n">
        <f aca="false">ROUND(SUMIFS(Monthly_Sold!$H$2:$H$7864,Monthly_Sold!$G$2:$G$7864,$A26,Monthly_Sold!$C$2:$C$7864,C$2),4)</f>
        <v>0</v>
      </c>
      <c r="D26" s="2" t="n">
        <f aca="false">ROUND(SUMIFS(Monthly_Sold!$H$2:$H$7864,Monthly_Sold!$G$2:$G$7864,$A26,Monthly_Sold!$C$2:$C$7864,D$2),4)</f>
        <v>0</v>
      </c>
      <c r="E26" s="2" t="n">
        <f aca="false">ROUND(SUMIFS(Monthly_Sold!$H$2:$H$7864,Monthly_Sold!$G$2:$G$7864,$A26,Monthly_Sold!$C$2:$C$7864,E$2),4)</f>
        <v>0</v>
      </c>
      <c r="F26" s="2" t="n">
        <f aca="false">ROUND(SUMIFS(Monthly_Sold!$H$2:$H$7864,Monthly_Sold!$G$2:$G$7864,$A26,Monthly_Sold!$C$2:$C$7864,F$2),4)</f>
        <v>0</v>
      </c>
      <c r="G26" s="2" t="n">
        <f aca="false">ROUND(SUMIFS(Monthly_Sold!$H$2:$H$7864,Monthly_Sold!$G$2:$G$7864,$A26,Monthly_Sold!$C$2:$C$7864,G$2),4)</f>
        <v>0.02</v>
      </c>
      <c r="H26" s="2" t="n">
        <f aca="false">ROUND(SUMIFS(Monthly_Sold!$H$2:$H$7864,Monthly_Sold!$G$2:$G$7864,$A26,Monthly_Sold!$C$2:$C$7864,H$2),4)</f>
        <v>0</v>
      </c>
      <c r="I26" s="2" t="n">
        <f aca="false">ROUND(SUM(B26:H26),4)</f>
        <v>0.02</v>
      </c>
      <c r="J26" s="6" t="n">
        <f aca="false">RANK(I26,$I$3:$I$182,0)+COUNTIF($I$3:I26,I26)-1</f>
        <v>178</v>
      </c>
      <c r="K26" s="6" t="n">
        <f aca="false">RANK(B26,$B$3:$B$182,0)+COUNTIF($B$3:B26,B26)-1</f>
        <v>84</v>
      </c>
      <c r="L26" s="6" t="n">
        <f aca="false">RANK(C26,$C$3:$C$182,0)+COUNTIF($C$3:C26,C26)-1</f>
        <v>99</v>
      </c>
      <c r="M26" s="6" t="n">
        <f aca="false">RANK(D26,$D$3:$D$182,0)+COUNTIF($D$3:D26,D26)-1</f>
        <v>102</v>
      </c>
      <c r="N26" s="6" t="n">
        <f aca="false">RANK(E26,$E$3:$E$182,0)+COUNTIF($E$3:E26,E26)-1</f>
        <v>103</v>
      </c>
      <c r="O26" s="6" t="n">
        <f aca="false">RANK(F26,$F$3:$F$182,0)+COUNTIF($F$3:F26,F26)-1</f>
        <v>113</v>
      </c>
      <c r="P26" s="6" t="n">
        <f aca="false">RANK(G26,$G$3:$G$182,0)+COUNTIF($G$3:G26,G26)-1</f>
        <v>118</v>
      </c>
      <c r="Q26" s="6" t="n">
        <f aca="false">RANK(H26,$H$3:$H$182,0)+COUNTIF($H$3:H26,H26)-1</f>
        <v>127</v>
      </c>
    </row>
    <row r="27" customFormat="false" ht="15" hidden="false" customHeight="false" outlineLevel="0" collapsed="false">
      <c r="A27" s="0" t="s">
        <v>519</v>
      </c>
      <c r="B27" s="2" t="n">
        <f aca="false">ROUND(SUMIFS(Monthly_Sold!$H$2:$H$7864,Monthly_Sold!$G$2:$G$7864,$A27,Monthly_Sold!$C$2:$C$7864,B$2),4)</f>
        <v>0</v>
      </c>
      <c r="C27" s="2" t="n">
        <f aca="false">ROUND(SUMIFS(Monthly_Sold!$H$2:$H$7864,Monthly_Sold!$G$2:$G$7864,$A27,Monthly_Sold!$C$2:$C$7864,C$2),4)</f>
        <v>0</v>
      </c>
      <c r="D27" s="2" t="n">
        <f aca="false">ROUND(SUMIFS(Monthly_Sold!$H$2:$H$7864,Monthly_Sold!$G$2:$G$7864,$A27,Monthly_Sold!$C$2:$C$7864,D$2),4)</f>
        <v>0</v>
      </c>
      <c r="E27" s="2" t="n">
        <f aca="false">ROUND(SUMIFS(Monthly_Sold!$H$2:$H$7864,Monthly_Sold!$G$2:$G$7864,$A27,Monthly_Sold!$C$2:$C$7864,E$2),4)</f>
        <v>0</v>
      </c>
      <c r="F27" s="2" t="n">
        <f aca="false">ROUND(SUMIFS(Monthly_Sold!$H$2:$H$7864,Monthly_Sold!$G$2:$G$7864,$A27,Monthly_Sold!$C$2:$C$7864,F$2),4)</f>
        <v>8.36</v>
      </c>
      <c r="G27" s="2" t="n">
        <f aca="false">ROUND(SUMIFS(Monthly_Sold!$H$2:$H$7864,Monthly_Sold!$G$2:$G$7864,$A27,Monthly_Sold!$C$2:$C$7864,G$2),4)</f>
        <v>1.19</v>
      </c>
      <c r="H27" s="2" t="n">
        <f aca="false">ROUND(SUMIFS(Monthly_Sold!$H$2:$H$7864,Monthly_Sold!$G$2:$G$7864,$A27,Monthly_Sold!$C$2:$C$7864,H$2),4)</f>
        <v>0</v>
      </c>
      <c r="I27" s="2" t="n">
        <f aca="false">ROUND(SUM(B27:H27),4)</f>
        <v>9.55</v>
      </c>
      <c r="J27" s="6" t="n">
        <f aca="false">RANK(I27,$I$3:$I$182,0)+COUNTIF($I$3:I27,I27)-1</f>
        <v>128</v>
      </c>
      <c r="K27" s="6" t="n">
        <f aca="false">RANK(B27,$B$3:$B$182,0)+COUNTIF($B$3:B27,B27)-1</f>
        <v>85</v>
      </c>
      <c r="L27" s="6" t="n">
        <f aca="false">RANK(C27,$C$3:$C$182,0)+COUNTIF($C$3:C27,C27)-1</f>
        <v>100</v>
      </c>
      <c r="M27" s="6" t="n">
        <f aca="false">RANK(D27,$D$3:$D$182,0)+COUNTIF($D$3:D27,D27)-1</f>
        <v>103</v>
      </c>
      <c r="N27" s="6" t="n">
        <f aca="false">RANK(E27,$E$3:$E$182,0)+COUNTIF($E$3:E27,E27)-1</f>
        <v>104</v>
      </c>
      <c r="O27" s="6" t="n">
        <f aca="false">RANK(F27,$F$3:$F$182,0)+COUNTIF($F$3:F27,F27)-1</f>
        <v>80</v>
      </c>
      <c r="P27" s="6" t="n">
        <f aca="false">RANK(G27,$G$3:$G$182,0)+COUNTIF($G$3:G27,G27)-1</f>
        <v>106</v>
      </c>
      <c r="Q27" s="6" t="n">
        <f aca="false">RANK(H27,$H$3:$H$182,0)+COUNTIF($H$3:H27,H27)-1</f>
        <v>128</v>
      </c>
    </row>
    <row r="28" customFormat="false" ht="15" hidden="false" customHeight="false" outlineLevel="0" collapsed="false">
      <c r="A28" s="0" t="s">
        <v>388</v>
      </c>
      <c r="B28" s="2" t="n">
        <f aca="false">ROUND(SUMIFS(Monthly_Sold!$H$2:$H$7864,Monthly_Sold!$G$2:$G$7864,$A28,Monthly_Sold!$C$2:$C$7864,B$2),4)</f>
        <v>0</v>
      </c>
      <c r="C28" s="2" t="n">
        <f aca="false">ROUND(SUMIFS(Monthly_Sold!$H$2:$H$7864,Monthly_Sold!$G$2:$G$7864,$A28,Monthly_Sold!$C$2:$C$7864,C$2),4)</f>
        <v>0</v>
      </c>
      <c r="D28" s="2" t="n">
        <f aca="false">ROUND(SUMIFS(Monthly_Sold!$H$2:$H$7864,Monthly_Sold!$G$2:$G$7864,$A28,Monthly_Sold!$C$2:$C$7864,D$2),4)</f>
        <v>0</v>
      </c>
      <c r="E28" s="2" t="n">
        <f aca="false">ROUND(SUMIFS(Monthly_Sold!$H$2:$H$7864,Monthly_Sold!$G$2:$G$7864,$A28,Monthly_Sold!$C$2:$C$7864,E$2),4)</f>
        <v>0</v>
      </c>
      <c r="F28" s="2" t="n">
        <f aca="false">ROUND(SUMIFS(Monthly_Sold!$H$2:$H$7864,Monthly_Sold!$G$2:$G$7864,$A28,Monthly_Sold!$C$2:$C$7864,F$2),4)</f>
        <v>44.43</v>
      </c>
      <c r="G28" s="2" t="n">
        <f aca="false">ROUND(SUMIFS(Monthly_Sold!$H$2:$H$7864,Monthly_Sold!$G$2:$G$7864,$A28,Monthly_Sold!$C$2:$C$7864,G$2),4)</f>
        <v>20.98</v>
      </c>
      <c r="H28" s="2" t="n">
        <f aca="false">ROUND(SUMIFS(Monthly_Sold!$H$2:$H$7864,Monthly_Sold!$G$2:$G$7864,$A28,Monthly_Sold!$C$2:$C$7864,H$2),4)</f>
        <v>0</v>
      </c>
      <c r="I28" s="2" t="n">
        <f aca="false">ROUND(SUM(B28:H28),4)</f>
        <v>65.41</v>
      </c>
      <c r="J28" s="6" t="n">
        <f aca="false">RANK(I28,$I$3:$I$182,0)+COUNTIF($I$3:I28,I28)-1</f>
        <v>98</v>
      </c>
      <c r="K28" s="6" t="n">
        <f aca="false">RANK(B28,$B$3:$B$182,0)+COUNTIF($B$3:B28,B28)-1</f>
        <v>86</v>
      </c>
      <c r="L28" s="6" t="n">
        <f aca="false">RANK(C28,$C$3:$C$182,0)+COUNTIF($C$3:C28,C28)-1</f>
        <v>101</v>
      </c>
      <c r="M28" s="6" t="n">
        <f aca="false">RANK(D28,$D$3:$D$182,0)+COUNTIF($D$3:D28,D28)-1</f>
        <v>104</v>
      </c>
      <c r="N28" s="6" t="n">
        <f aca="false">RANK(E28,$E$3:$E$182,0)+COUNTIF($E$3:E28,E28)-1</f>
        <v>105</v>
      </c>
      <c r="O28" s="6" t="n">
        <f aca="false">RANK(F28,$F$3:$F$182,0)+COUNTIF($F$3:F28,F28)-1</f>
        <v>67</v>
      </c>
      <c r="P28" s="6" t="n">
        <f aca="false">RANK(G28,$G$3:$G$182,0)+COUNTIF($G$3:G28,G28)-1</f>
        <v>86</v>
      </c>
      <c r="Q28" s="6" t="n">
        <f aca="false">RANK(H28,$H$3:$H$182,0)+COUNTIF($H$3:H28,H28)-1</f>
        <v>129</v>
      </c>
    </row>
    <row r="29" customFormat="false" ht="15" hidden="false" customHeight="false" outlineLevel="0" collapsed="false">
      <c r="A29" s="0" t="s">
        <v>38</v>
      </c>
      <c r="B29" s="2" t="n">
        <f aca="false">ROUND(SUMIFS(Monthly_Sold!$H$2:$H$7864,Monthly_Sold!$G$2:$G$7864,$A29,Monthly_Sold!$C$2:$C$7864,B$2),4)</f>
        <v>39.57</v>
      </c>
      <c r="C29" s="2" t="n">
        <f aca="false">ROUND(SUMIFS(Monthly_Sold!$H$2:$H$7864,Monthly_Sold!$G$2:$G$7864,$A29,Monthly_Sold!$C$2:$C$7864,C$2),4)</f>
        <v>148.92</v>
      </c>
      <c r="D29" s="2" t="n">
        <f aca="false">ROUND(SUMIFS(Monthly_Sold!$H$2:$H$7864,Monthly_Sold!$G$2:$G$7864,$A29,Monthly_Sold!$C$2:$C$7864,D$2),4)</f>
        <v>224.84</v>
      </c>
      <c r="E29" s="2" t="n">
        <f aca="false">ROUND(SUMIFS(Monthly_Sold!$H$2:$H$7864,Monthly_Sold!$G$2:$G$7864,$A29,Monthly_Sold!$C$2:$C$7864,E$2),4)</f>
        <v>423.15</v>
      </c>
      <c r="F29" s="2" t="n">
        <f aca="false">ROUND(SUMIFS(Monthly_Sold!$H$2:$H$7864,Monthly_Sold!$G$2:$G$7864,$A29,Monthly_Sold!$C$2:$C$7864,F$2),4)</f>
        <v>393.36</v>
      </c>
      <c r="G29" s="2" t="n">
        <f aca="false">ROUND(SUMIFS(Monthly_Sold!$H$2:$H$7864,Monthly_Sold!$G$2:$G$7864,$A29,Monthly_Sold!$C$2:$C$7864,G$2),4)</f>
        <v>505.87</v>
      </c>
      <c r="H29" s="2" t="n">
        <f aca="false">ROUND(SUMIFS(Monthly_Sold!$H$2:$H$7864,Monthly_Sold!$G$2:$G$7864,$A29,Monthly_Sold!$C$2:$C$7864,H$2),4)</f>
        <v>801.91</v>
      </c>
      <c r="I29" s="2" t="n">
        <f aca="false">ROUND(SUM(B29:H29),4)</f>
        <v>2537.62</v>
      </c>
      <c r="J29" s="6" t="n">
        <f aca="false">RANK(I29,$I$3:$I$182,0)+COUNTIF($I$3:I29,I29)-1</f>
        <v>33</v>
      </c>
      <c r="K29" s="6" t="n">
        <f aca="false">RANK(B29,$B$3:$B$182,0)+COUNTIF($B$3:B29,B29)-1</f>
        <v>37</v>
      </c>
      <c r="L29" s="6" t="n">
        <f aca="false">RANK(C29,$C$3:$C$182,0)+COUNTIF($C$3:C29,C29)-1</f>
        <v>53</v>
      </c>
      <c r="M29" s="6" t="n">
        <f aca="false">RANK(D29,$D$3:$D$182,0)+COUNTIF($D$3:D29,D29)-1</f>
        <v>43</v>
      </c>
      <c r="N29" s="6" t="n">
        <f aca="false">RANK(E29,$E$3:$E$182,0)+COUNTIF($E$3:E29,E29)-1</f>
        <v>28</v>
      </c>
      <c r="O29" s="6" t="n">
        <f aca="false">RANK(F29,$F$3:$F$182,0)+COUNTIF($F$3:F29,F29)-1</f>
        <v>32</v>
      </c>
      <c r="P29" s="6" t="n">
        <f aca="false">RANK(G29,$G$3:$G$182,0)+COUNTIF($G$3:G29,G29)-1</f>
        <v>29</v>
      </c>
      <c r="Q29" s="6" t="n">
        <f aca="false">RANK(H29,$H$3:$H$182,0)+COUNTIF($H$3:H29,H29)-1</f>
        <v>20</v>
      </c>
    </row>
    <row r="30" customFormat="false" ht="15" hidden="false" customHeight="false" outlineLevel="0" collapsed="false">
      <c r="A30" s="0" t="s">
        <v>181</v>
      </c>
      <c r="B30" s="2" t="n">
        <f aca="false">ROUND(SUMIFS(Monthly_Sold!$H$2:$H$7864,Monthly_Sold!$G$2:$G$7864,$A30,Monthly_Sold!$C$2:$C$7864,B$2),4)</f>
        <v>8.85</v>
      </c>
      <c r="C30" s="2" t="n">
        <f aca="false">ROUND(SUMIFS(Monthly_Sold!$H$2:$H$7864,Monthly_Sold!$G$2:$G$7864,$A30,Monthly_Sold!$C$2:$C$7864,C$2),4)</f>
        <v>177.6</v>
      </c>
      <c r="D30" s="2" t="n">
        <f aca="false">ROUND(SUMIFS(Monthly_Sold!$H$2:$H$7864,Monthly_Sold!$G$2:$G$7864,$A30,Monthly_Sold!$C$2:$C$7864,D$2),4)</f>
        <v>152.83</v>
      </c>
      <c r="E30" s="2" t="n">
        <f aca="false">ROUND(SUMIFS(Monthly_Sold!$H$2:$H$7864,Monthly_Sold!$G$2:$G$7864,$A30,Monthly_Sold!$C$2:$C$7864,E$2),4)</f>
        <v>190.83</v>
      </c>
      <c r="F30" s="2" t="n">
        <f aca="false">ROUND(SUMIFS(Monthly_Sold!$H$2:$H$7864,Monthly_Sold!$G$2:$G$7864,$A30,Monthly_Sold!$C$2:$C$7864,F$2),4)</f>
        <v>93.03</v>
      </c>
      <c r="G30" s="2" t="n">
        <f aca="false">ROUND(SUMIFS(Monthly_Sold!$H$2:$H$7864,Monthly_Sold!$G$2:$G$7864,$A30,Monthly_Sold!$C$2:$C$7864,G$2),4)</f>
        <v>20.21</v>
      </c>
      <c r="H30" s="2" t="n">
        <f aca="false">ROUND(SUMIFS(Monthly_Sold!$H$2:$H$7864,Monthly_Sold!$G$2:$G$7864,$A30,Monthly_Sold!$C$2:$C$7864,H$2),4)</f>
        <v>0.06</v>
      </c>
      <c r="I30" s="2" t="n">
        <f aca="false">ROUND(SUM(B30:H30),4)</f>
        <v>643.41</v>
      </c>
      <c r="J30" s="6" t="n">
        <f aca="false">RANK(I30,$I$3:$I$182,0)+COUNTIF($I$3:I30,I30)-1</f>
        <v>63</v>
      </c>
      <c r="K30" s="6" t="n">
        <f aca="false">RANK(B30,$B$3:$B$182,0)+COUNTIF($B$3:B30,B30)-1</f>
        <v>51</v>
      </c>
      <c r="L30" s="6" t="n">
        <f aca="false">RANK(C30,$C$3:$C$182,0)+COUNTIF($C$3:C30,C30)-1</f>
        <v>50</v>
      </c>
      <c r="M30" s="6" t="n">
        <f aca="false">RANK(D30,$D$3:$D$182,0)+COUNTIF($D$3:D30,D30)-1</f>
        <v>51</v>
      </c>
      <c r="N30" s="6" t="n">
        <f aca="false">RANK(E30,$E$3:$E$182,0)+COUNTIF($E$3:E30,E30)-1</f>
        <v>39</v>
      </c>
      <c r="O30" s="6" t="n">
        <f aca="false">RANK(F30,$F$3:$F$182,0)+COUNTIF($F$3:F30,F30)-1</f>
        <v>55</v>
      </c>
      <c r="P30" s="6" t="n">
        <f aca="false">RANK(G30,$G$3:$G$182,0)+COUNTIF($G$3:G30,G30)-1</f>
        <v>88</v>
      </c>
      <c r="Q30" s="6" t="n">
        <f aca="false">RANK(H30,$H$3:$H$182,0)+COUNTIF($H$3:H30,H30)-1</f>
        <v>109</v>
      </c>
    </row>
    <row r="31" customFormat="false" ht="15" hidden="false" customHeight="false" outlineLevel="0" collapsed="false">
      <c r="A31" s="0" t="s">
        <v>61</v>
      </c>
      <c r="B31" s="2" t="n">
        <f aca="false">ROUND(SUMIFS(Monthly_Sold!$H$2:$H$7864,Monthly_Sold!$G$2:$G$7864,$A31,Monthly_Sold!$C$2:$C$7864,B$2),4)</f>
        <v>363.14</v>
      </c>
      <c r="C31" s="2" t="n">
        <f aca="false">ROUND(SUMIFS(Monthly_Sold!$H$2:$H$7864,Monthly_Sold!$G$2:$G$7864,$A31,Monthly_Sold!$C$2:$C$7864,C$2),4)</f>
        <v>1259.8</v>
      </c>
      <c r="D31" s="2" t="n">
        <f aca="false">ROUND(SUMIFS(Monthly_Sold!$H$2:$H$7864,Monthly_Sold!$G$2:$G$7864,$A31,Monthly_Sold!$C$2:$C$7864,D$2),4)</f>
        <v>789.01</v>
      </c>
      <c r="E31" s="2" t="n">
        <f aca="false">ROUND(SUMIFS(Monthly_Sold!$H$2:$H$7864,Monthly_Sold!$G$2:$G$7864,$A31,Monthly_Sold!$C$2:$C$7864,E$2),4)</f>
        <v>643.22</v>
      </c>
      <c r="F31" s="2" t="n">
        <f aca="false">ROUND(SUMIFS(Monthly_Sold!$H$2:$H$7864,Monthly_Sold!$G$2:$G$7864,$A31,Monthly_Sold!$C$2:$C$7864,F$2),4)</f>
        <v>168.16</v>
      </c>
      <c r="G31" s="2" t="n">
        <f aca="false">ROUND(SUMIFS(Monthly_Sold!$H$2:$H$7864,Monthly_Sold!$G$2:$G$7864,$A31,Monthly_Sold!$C$2:$C$7864,G$2),4)</f>
        <v>1221.34</v>
      </c>
      <c r="H31" s="2" t="n">
        <f aca="false">ROUND(SUMIFS(Monthly_Sold!$H$2:$H$7864,Monthly_Sold!$G$2:$G$7864,$A31,Monthly_Sold!$C$2:$C$7864,H$2),4)</f>
        <v>1134.58</v>
      </c>
      <c r="I31" s="2" t="n">
        <f aca="false">ROUND(SUM(B31:H31),4)</f>
        <v>5579.25</v>
      </c>
      <c r="J31" s="6" t="n">
        <f aca="false">RANK(I31,$I$3:$I$182,0)+COUNTIF($I$3:I31,I31)-1</f>
        <v>23</v>
      </c>
      <c r="K31" s="6" t="n">
        <f aca="false">RANK(B31,$B$3:$B$182,0)+COUNTIF($B$3:B31,B31)-1</f>
        <v>11</v>
      </c>
      <c r="L31" s="6" t="n">
        <f aca="false">RANK(C31,$C$3:$C$182,0)+COUNTIF($C$3:C31,C31)-1</f>
        <v>15</v>
      </c>
      <c r="M31" s="6" t="n">
        <f aca="false">RANK(D31,$D$3:$D$182,0)+COUNTIF($D$3:D31,D31)-1</f>
        <v>22</v>
      </c>
      <c r="N31" s="6" t="n">
        <f aca="false">RANK(E31,$E$3:$E$182,0)+COUNTIF($E$3:E31,E31)-1</f>
        <v>22</v>
      </c>
      <c r="O31" s="6" t="n">
        <f aca="false">RANK(F31,$F$3:$F$182,0)+COUNTIF($F$3:F31,F31)-1</f>
        <v>42</v>
      </c>
      <c r="P31" s="6" t="n">
        <f aca="false">RANK(G31,$G$3:$G$182,0)+COUNTIF($G$3:G31,G31)-1</f>
        <v>17</v>
      </c>
      <c r="Q31" s="6" t="n">
        <f aca="false">RANK(H31,$H$3:$H$182,0)+COUNTIF($H$3:H31,H31)-1</f>
        <v>16</v>
      </c>
    </row>
    <row r="32" customFormat="false" ht="15" hidden="false" customHeight="false" outlineLevel="0" collapsed="false">
      <c r="A32" s="0" t="s">
        <v>605</v>
      </c>
      <c r="B32" s="2" t="n">
        <f aca="false">ROUND(SUMIFS(Monthly_Sold!$H$2:$H$7864,Monthly_Sold!$G$2:$G$7864,$A32,Monthly_Sold!$C$2:$C$7864,B$2),4)</f>
        <v>0</v>
      </c>
      <c r="C32" s="2" t="n">
        <f aca="false">ROUND(SUMIFS(Monthly_Sold!$H$2:$H$7864,Monthly_Sold!$G$2:$G$7864,$A32,Monthly_Sold!$C$2:$C$7864,C$2),4)</f>
        <v>0</v>
      </c>
      <c r="D32" s="2" t="n">
        <f aca="false">ROUND(SUMIFS(Monthly_Sold!$H$2:$H$7864,Monthly_Sold!$G$2:$G$7864,$A32,Monthly_Sold!$C$2:$C$7864,D$2),4)</f>
        <v>0</v>
      </c>
      <c r="E32" s="2" t="n">
        <f aca="false">ROUND(SUMIFS(Monthly_Sold!$H$2:$H$7864,Monthly_Sold!$G$2:$G$7864,$A32,Monthly_Sold!$C$2:$C$7864,E$2),4)</f>
        <v>0</v>
      </c>
      <c r="F32" s="2" t="n">
        <f aca="false">ROUND(SUMIFS(Monthly_Sold!$H$2:$H$7864,Monthly_Sold!$G$2:$G$7864,$A32,Monthly_Sold!$C$2:$C$7864,F$2),4)</f>
        <v>0</v>
      </c>
      <c r="G32" s="2" t="n">
        <f aca="false">ROUND(SUMIFS(Monthly_Sold!$H$2:$H$7864,Monthly_Sold!$G$2:$G$7864,$A32,Monthly_Sold!$C$2:$C$7864,G$2),4)</f>
        <v>0</v>
      </c>
      <c r="H32" s="2" t="n">
        <f aca="false">ROUND(SUMIFS(Monthly_Sold!$H$2:$H$7864,Monthly_Sold!$G$2:$G$7864,$A32,Monthly_Sold!$C$2:$C$7864,H$2),4)</f>
        <v>0.21</v>
      </c>
      <c r="I32" s="2" t="n">
        <f aca="false">ROUND(SUM(B32:H32),4)</f>
        <v>0.21</v>
      </c>
      <c r="J32" s="6" t="n">
        <f aca="false">RANK(I32,$I$3:$I$182,0)+COUNTIF($I$3:I32,I32)-1</f>
        <v>166</v>
      </c>
      <c r="K32" s="6" t="n">
        <f aca="false">RANK(B32,$B$3:$B$182,0)+COUNTIF($B$3:B32,B32)-1</f>
        <v>87</v>
      </c>
      <c r="L32" s="6" t="n">
        <f aca="false">RANK(C32,$C$3:$C$182,0)+COUNTIF($C$3:C32,C32)-1</f>
        <v>102</v>
      </c>
      <c r="M32" s="6" t="n">
        <f aca="false">RANK(D32,$D$3:$D$182,0)+COUNTIF($D$3:D32,D32)-1</f>
        <v>105</v>
      </c>
      <c r="N32" s="6" t="n">
        <f aca="false">RANK(E32,$E$3:$E$182,0)+COUNTIF($E$3:E32,E32)-1</f>
        <v>106</v>
      </c>
      <c r="O32" s="6" t="n">
        <f aca="false">RANK(F32,$F$3:$F$182,0)+COUNTIF($F$3:F32,F32)-1</f>
        <v>114</v>
      </c>
      <c r="P32" s="6" t="n">
        <f aca="false">RANK(G32,$G$3:$G$182,0)+COUNTIF($G$3:G32,G32)-1</f>
        <v>132</v>
      </c>
      <c r="Q32" s="6" t="n">
        <f aca="false">RANK(H32,$H$3:$H$182,0)+COUNTIF($H$3:H32,H32)-1</f>
        <v>105</v>
      </c>
    </row>
    <row r="33" customFormat="false" ht="15" hidden="false" customHeight="false" outlineLevel="0" collapsed="false">
      <c r="A33" s="0" t="s">
        <v>592</v>
      </c>
      <c r="B33" s="2" t="n">
        <f aca="false">ROUND(SUMIFS(Monthly_Sold!$H$2:$H$7864,Monthly_Sold!$G$2:$G$7864,$A33,Monthly_Sold!$C$2:$C$7864,B$2),4)</f>
        <v>0</v>
      </c>
      <c r="C33" s="2" t="n">
        <f aca="false">ROUND(SUMIFS(Monthly_Sold!$H$2:$H$7864,Monthly_Sold!$G$2:$G$7864,$A33,Monthly_Sold!$C$2:$C$7864,C$2),4)</f>
        <v>0</v>
      </c>
      <c r="D33" s="2" t="n">
        <f aca="false">ROUND(SUMIFS(Monthly_Sold!$H$2:$H$7864,Monthly_Sold!$G$2:$G$7864,$A33,Monthly_Sold!$C$2:$C$7864,D$2),4)</f>
        <v>0.57</v>
      </c>
      <c r="E33" s="2" t="n">
        <f aca="false">ROUND(SUMIFS(Monthly_Sold!$H$2:$H$7864,Monthly_Sold!$G$2:$G$7864,$A33,Monthly_Sold!$C$2:$C$7864,E$2),4)</f>
        <v>0</v>
      </c>
      <c r="F33" s="2" t="n">
        <f aca="false">ROUND(SUMIFS(Monthly_Sold!$H$2:$H$7864,Monthly_Sold!$G$2:$G$7864,$A33,Monthly_Sold!$C$2:$C$7864,F$2),4)</f>
        <v>0</v>
      </c>
      <c r="G33" s="2" t="n">
        <f aca="false">ROUND(SUMIFS(Monthly_Sold!$H$2:$H$7864,Monthly_Sold!$G$2:$G$7864,$A33,Monthly_Sold!$C$2:$C$7864,G$2),4)</f>
        <v>0</v>
      </c>
      <c r="H33" s="2" t="n">
        <f aca="false">ROUND(SUMIFS(Monthly_Sold!$H$2:$H$7864,Monthly_Sold!$G$2:$G$7864,$A33,Monthly_Sold!$C$2:$C$7864,H$2),4)</f>
        <v>0</v>
      </c>
      <c r="I33" s="2" t="n">
        <f aca="false">ROUND(SUM(B33:H33),4)</f>
        <v>0.57</v>
      </c>
      <c r="J33" s="6" t="n">
        <f aca="false">RANK(I33,$I$3:$I$182,0)+COUNTIF($I$3:I33,I33)-1</f>
        <v>158</v>
      </c>
      <c r="K33" s="6" t="n">
        <f aca="false">RANK(B33,$B$3:$B$182,0)+COUNTIF($B$3:B33,B33)-1</f>
        <v>88</v>
      </c>
      <c r="L33" s="6" t="n">
        <f aca="false">RANK(C33,$C$3:$C$182,0)+COUNTIF($C$3:C33,C33)-1</f>
        <v>103</v>
      </c>
      <c r="M33" s="6" t="n">
        <f aca="false">RANK(D33,$D$3:$D$182,0)+COUNTIF($D$3:D33,D33)-1</f>
        <v>87</v>
      </c>
      <c r="N33" s="6" t="n">
        <f aca="false">RANK(E33,$E$3:$E$182,0)+COUNTIF($E$3:E33,E33)-1</f>
        <v>107</v>
      </c>
      <c r="O33" s="6" t="n">
        <f aca="false">RANK(F33,$F$3:$F$182,0)+COUNTIF($F$3:F33,F33)-1</f>
        <v>115</v>
      </c>
      <c r="P33" s="6" t="n">
        <f aca="false">RANK(G33,$G$3:$G$182,0)+COUNTIF($G$3:G33,G33)-1</f>
        <v>133</v>
      </c>
      <c r="Q33" s="6" t="n">
        <f aca="false">RANK(H33,$H$3:$H$182,0)+COUNTIF($H$3:H33,H33)-1</f>
        <v>130</v>
      </c>
    </row>
    <row r="34" customFormat="false" ht="15" hidden="false" customHeight="false" outlineLevel="0" collapsed="false">
      <c r="A34" s="0" t="s">
        <v>539</v>
      </c>
      <c r="B34" s="2" t="n">
        <f aca="false">ROUND(SUMIFS(Monthly_Sold!$H$2:$H$7864,Monthly_Sold!$G$2:$G$7864,$A34,Monthly_Sold!$C$2:$C$7864,B$2),4)</f>
        <v>0</v>
      </c>
      <c r="C34" s="2" t="n">
        <f aca="false">ROUND(SUMIFS(Monthly_Sold!$H$2:$H$7864,Monthly_Sold!$G$2:$G$7864,$A34,Monthly_Sold!$C$2:$C$7864,C$2),4)</f>
        <v>0</v>
      </c>
      <c r="D34" s="2" t="n">
        <f aca="false">ROUND(SUMIFS(Monthly_Sold!$H$2:$H$7864,Monthly_Sold!$G$2:$G$7864,$A34,Monthly_Sold!$C$2:$C$7864,D$2),4)</f>
        <v>0</v>
      </c>
      <c r="E34" s="2" t="n">
        <f aca="false">ROUND(SUMIFS(Monthly_Sold!$H$2:$H$7864,Monthly_Sold!$G$2:$G$7864,$A34,Monthly_Sold!$C$2:$C$7864,E$2),4)</f>
        <v>0</v>
      </c>
      <c r="F34" s="2" t="n">
        <f aca="false">ROUND(SUMIFS(Monthly_Sold!$H$2:$H$7864,Monthly_Sold!$G$2:$G$7864,$A34,Monthly_Sold!$C$2:$C$7864,F$2),4)</f>
        <v>0</v>
      </c>
      <c r="G34" s="2" t="n">
        <f aca="false">ROUND(SUMIFS(Monthly_Sold!$H$2:$H$7864,Monthly_Sold!$G$2:$G$7864,$A34,Monthly_Sold!$C$2:$C$7864,G$2),4)</f>
        <v>5.65</v>
      </c>
      <c r="H34" s="2" t="n">
        <f aca="false">ROUND(SUMIFS(Monthly_Sold!$H$2:$H$7864,Monthly_Sold!$G$2:$G$7864,$A34,Monthly_Sold!$C$2:$C$7864,H$2),4)</f>
        <v>0</v>
      </c>
      <c r="I34" s="2" t="n">
        <f aca="false">ROUND(SUM(B34:H34),4)</f>
        <v>5.65</v>
      </c>
      <c r="J34" s="6" t="n">
        <f aca="false">RANK(I34,$I$3:$I$182,0)+COUNTIF($I$3:I34,I34)-1</f>
        <v>135</v>
      </c>
      <c r="K34" s="6" t="n">
        <f aca="false">RANK(B34,$B$3:$B$182,0)+COUNTIF($B$3:B34,B34)-1</f>
        <v>89</v>
      </c>
      <c r="L34" s="6" t="n">
        <f aca="false">RANK(C34,$C$3:$C$182,0)+COUNTIF($C$3:C34,C34)-1</f>
        <v>104</v>
      </c>
      <c r="M34" s="6" t="n">
        <f aca="false">RANK(D34,$D$3:$D$182,0)+COUNTIF($D$3:D34,D34)-1</f>
        <v>106</v>
      </c>
      <c r="N34" s="6" t="n">
        <f aca="false">RANK(E34,$E$3:$E$182,0)+COUNTIF($E$3:E34,E34)-1</f>
        <v>108</v>
      </c>
      <c r="O34" s="6" t="n">
        <f aca="false">RANK(F34,$F$3:$F$182,0)+COUNTIF($F$3:F34,F34)-1</f>
        <v>116</v>
      </c>
      <c r="P34" s="6" t="n">
        <f aca="false">RANK(G34,$G$3:$G$182,0)+COUNTIF($G$3:G34,G34)-1</f>
        <v>98</v>
      </c>
      <c r="Q34" s="6" t="n">
        <f aca="false">RANK(H34,$H$3:$H$182,0)+COUNTIF($H$3:H34,H34)-1</f>
        <v>131</v>
      </c>
    </row>
    <row r="35" customFormat="false" ht="15" hidden="false" customHeight="false" outlineLevel="0" collapsed="false">
      <c r="A35" s="0" t="s">
        <v>574</v>
      </c>
      <c r="B35" s="2" t="n">
        <f aca="false">ROUND(SUMIFS(Monthly_Sold!$H$2:$H$7864,Monthly_Sold!$G$2:$G$7864,$A35,Monthly_Sold!$C$2:$C$7864,B$2),4)</f>
        <v>0</v>
      </c>
      <c r="C35" s="2" t="n">
        <f aca="false">ROUND(SUMIFS(Monthly_Sold!$H$2:$H$7864,Monthly_Sold!$G$2:$G$7864,$A35,Monthly_Sold!$C$2:$C$7864,C$2),4)</f>
        <v>0</v>
      </c>
      <c r="D35" s="2" t="n">
        <f aca="false">ROUND(SUMIFS(Monthly_Sold!$H$2:$H$7864,Monthly_Sold!$G$2:$G$7864,$A35,Monthly_Sold!$C$2:$C$7864,D$2),4)</f>
        <v>1.52</v>
      </c>
      <c r="E35" s="2" t="n">
        <f aca="false">ROUND(SUMIFS(Monthly_Sold!$H$2:$H$7864,Monthly_Sold!$G$2:$G$7864,$A35,Monthly_Sold!$C$2:$C$7864,E$2),4)</f>
        <v>0</v>
      </c>
      <c r="F35" s="2" t="n">
        <f aca="false">ROUND(SUMIFS(Monthly_Sold!$H$2:$H$7864,Monthly_Sold!$G$2:$G$7864,$A35,Monthly_Sold!$C$2:$C$7864,F$2),4)</f>
        <v>0</v>
      </c>
      <c r="G35" s="2" t="n">
        <f aca="false">ROUND(SUMIFS(Monthly_Sold!$H$2:$H$7864,Monthly_Sold!$G$2:$G$7864,$A35,Monthly_Sold!$C$2:$C$7864,G$2),4)</f>
        <v>0</v>
      </c>
      <c r="H35" s="2" t="n">
        <f aca="false">ROUND(SUMIFS(Monthly_Sold!$H$2:$H$7864,Monthly_Sold!$G$2:$G$7864,$A35,Monthly_Sold!$C$2:$C$7864,H$2),4)</f>
        <v>0</v>
      </c>
      <c r="I35" s="2" t="n">
        <f aca="false">ROUND(SUM(B35:H35),4)</f>
        <v>1.52</v>
      </c>
      <c r="J35" s="6" t="n">
        <f aca="false">RANK(I35,$I$3:$I$182,0)+COUNTIF($I$3:I35,I35)-1</f>
        <v>148</v>
      </c>
      <c r="K35" s="6" t="n">
        <f aca="false">RANK(B35,$B$3:$B$182,0)+COUNTIF($B$3:B35,B35)-1</f>
        <v>90</v>
      </c>
      <c r="L35" s="6" t="n">
        <f aca="false">RANK(C35,$C$3:$C$182,0)+COUNTIF($C$3:C35,C35)-1</f>
        <v>105</v>
      </c>
      <c r="M35" s="6" t="n">
        <f aca="false">RANK(D35,$D$3:$D$182,0)+COUNTIF($D$3:D35,D35)-1</f>
        <v>81</v>
      </c>
      <c r="N35" s="6" t="n">
        <f aca="false">RANK(E35,$E$3:$E$182,0)+COUNTIF($E$3:E35,E35)-1</f>
        <v>109</v>
      </c>
      <c r="O35" s="6" t="n">
        <f aca="false">RANK(F35,$F$3:$F$182,0)+COUNTIF($F$3:F35,F35)-1</f>
        <v>117</v>
      </c>
      <c r="P35" s="6" t="n">
        <f aca="false">RANK(G35,$G$3:$G$182,0)+COUNTIF($G$3:G35,G35)-1</f>
        <v>134</v>
      </c>
      <c r="Q35" s="6" t="n">
        <f aca="false">RANK(H35,$H$3:$H$182,0)+COUNTIF($H$3:H35,H35)-1</f>
        <v>132</v>
      </c>
    </row>
    <row r="36" customFormat="false" ht="15" hidden="false" customHeight="false" outlineLevel="0" collapsed="false">
      <c r="A36" s="0" t="s">
        <v>272</v>
      </c>
      <c r="B36" s="2" t="n">
        <f aca="false">ROUND(SUMIFS(Monthly_Sold!$H$2:$H$7864,Monthly_Sold!$G$2:$G$7864,$A36,Monthly_Sold!$C$2:$C$7864,B$2),4)</f>
        <v>0.51</v>
      </c>
      <c r="C36" s="2" t="n">
        <f aca="false">ROUND(SUMIFS(Monthly_Sold!$H$2:$H$7864,Monthly_Sold!$G$2:$G$7864,$A36,Monthly_Sold!$C$2:$C$7864,C$2),4)</f>
        <v>115.81</v>
      </c>
      <c r="D36" s="2" t="n">
        <f aca="false">ROUND(SUMIFS(Monthly_Sold!$H$2:$H$7864,Monthly_Sold!$G$2:$G$7864,$A36,Monthly_Sold!$C$2:$C$7864,D$2),4)</f>
        <v>20.64</v>
      </c>
      <c r="E36" s="2" t="n">
        <f aca="false">ROUND(SUMIFS(Monthly_Sold!$H$2:$H$7864,Monthly_Sold!$G$2:$G$7864,$A36,Monthly_Sold!$C$2:$C$7864,E$2),4)</f>
        <v>11.37</v>
      </c>
      <c r="F36" s="2" t="n">
        <f aca="false">ROUND(SUMIFS(Monthly_Sold!$H$2:$H$7864,Monthly_Sold!$G$2:$G$7864,$A36,Monthly_Sold!$C$2:$C$7864,F$2),4)</f>
        <v>43.78</v>
      </c>
      <c r="G36" s="2" t="n">
        <f aca="false">ROUND(SUMIFS(Monthly_Sold!$H$2:$H$7864,Monthly_Sold!$G$2:$G$7864,$A36,Monthly_Sold!$C$2:$C$7864,G$2),4)</f>
        <v>161.26</v>
      </c>
      <c r="H36" s="2" t="n">
        <f aca="false">ROUND(SUMIFS(Monthly_Sold!$H$2:$H$7864,Monthly_Sold!$G$2:$G$7864,$A36,Monthly_Sold!$C$2:$C$7864,H$2),4)</f>
        <v>68.24</v>
      </c>
      <c r="I36" s="2" t="n">
        <f aca="false">ROUND(SUM(B36:H36),4)</f>
        <v>421.61</v>
      </c>
      <c r="J36" s="6" t="n">
        <f aca="false">RANK(I36,$I$3:$I$182,0)+COUNTIF($I$3:I36,I36)-1</f>
        <v>72</v>
      </c>
      <c r="K36" s="6" t="n">
        <f aca="false">RANK(B36,$B$3:$B$182,0)+COUNTIF($B$3:B36,B36)-1</f>
        <v>62</v>
      </c>
      <c r="L36" s="6" t="n">
        <f aca="false">RANK(C36,$C$3:$C$182,0)+COUNTIF($C$3:C36,C36)-1</f>
        <v>57</v>
      </c>
      <c r="M36" s="6" t="n">
        <f aca="false">RANK(D36,$D$3:$D$182,0)+COUNTIF($D$3:D36,D36)-1</f>
        <v>66</v>
      </c>
      <c r="N36" s="6" t="n">
        <f aca="false">RANK(E36,$E$3:$E$182,0)+COUNTIF($E$3:E36,E36)-1</f>
        <v>75</v>
      </c>
      <c r="O36" s="6" t="n">
        <f aca="false">RANK(F36,$F$3:$F$182,0)+COUNTIF($F$3:F36,F36)-1</f>
        <v>68</v>
      </c>
      <c r="P36" s="6" t="n">
        <f aca="false">RANK(G36,$G$3:$G$182,0)+COUNTIF($G$3:G36,G36)-1</f>
        <v>44</v>
      </c>
      <c r="Q36" s="6" t="n">
        <f aca="false">RANK(H36,$H$3:$H$182,0)+COUNTIF($H$3:H36,H36)-1</f>
        <v>67</v>
      </c>
    </row>
    <row r="37" customFormat="false" ht="15" hidden="false" customHeight="false" outlineLevel="0" collapsed="false">
      <c r="A37" s="0" t="s">
        <v>45</v>
      </c>
      <c r="B37" s="2" t="n">
        <f aca="false">ROUND(SUMIFS(Monthly_Sold!$H$2:$H$7864,Monthly_Sold!$G$2:$G$7864,$A37,Monthly_Sold!$C$2:$C$7864,B$2),4)</f>
        <v>359.35</v>
      </c>
      <c r="C37" s="2" t="n">
        <f aca="false">ROUND(SUMIFS(Monthly_Sold!$H$2:$H$7864,Monthly_Sold!$G$2:$G$7864,$A37,Monthly_Sold!$C$2:$C$7864,C$2),4)</f>
        <v>1086.66</v>
      </c>
      <c r="D37" s="2" t="n">
        <f aca="false">ROUND(SUMIFS(Monthly_Sold!$H$2:$H$7864,Monthly_Sold!$G$2:$G$7864,$A37,Monthly_Sold!$C$2:$C$7864,D$2),4)</f>
        <v>3287.62</v>
      </c>
      <c r="E37" s="2" t="n">
        <f aca="false">ROUND(SUMIFS(Monthly_Sold!$H$2:$H$7864,Monthly_Sold!$G$2:$G$7864,$A37,Monthly_Sold!$C$2:$C$7864,E$2),4)</f>
        <v>4309.26</v>
      </c>
      <c r="F37" s="2" t="n">
        <f aca="false">ROUND(SUMIFS(Monthly_Sold!$H$2:$H$7864,Monthly_Sold!$G$2:$G$7864,$A37,Monthly_Sold!$C$2:$C$7864,F$2),4)</f>
        <v>2087.58</v>
      </c>
      <c r="G37" s="2" t="n">
        <f aca="false">ROUND(SUMIFS(Monthly_Sold!$H$2:$H$7864,Monthly_Sold!$G$2:$G$7864,$A37,Monthly_Sold!$C$2:$C$7864,G$2),4)</f>
        <v>1626.02</v>
      </c>
      <c r="H37" s="2" t="n">
        <f aca="false">ROUND(SUMIFS(Monthly_Sold!$H$2:$H$7864,Monthly_Sold!$G$2:$G$7864,$A37,Monthly_Sold!$C$2:$C$7864,H$2),4)</f>
        <v>1572.09</v>
      </c>
      <c r="I37" s="2" t="n">
        <f aca="false">ROUND(SUM(B37:H37),4)</f>
        <v>14328.58</v>
      </c>
      <c r="J37" s="6" t="n">
        <f aca="false">RANK(I37,$I$3:$I$182,0)+COUNTIF($I$3:I37,I37)-1</f>
        <v>7</v>
      </c>
      <c r="K37" s="6" t="n">
        <f aca="false">RANK(B37,$B$3:$B$182,0)+COUNTIF($B$3:B37,B37)-1</f>
        <v>14</v>
      </c>
      <c r="L37" s="6" t="n">
        <f aca="false">RANK(C37,$C$3:$C$182,0)+COUNTIF($C$3:C37,C37)-1</f>
        <v>18</v>
      </c>
      <c r="M37" s="6" t="n">
        <f aca="false">RANK(D37,$D$3:$D$182,0)+COUNTIF($D$3:D37,D37)-1</f>
        <v>4</v>
      </c>
      <c r="N37" s="6" t="n">
        <f aca="false">RANK(E37,$E$3:$E$182,0)+COUNTIF($E$3:E37,E37)-1</f>
        <v>2</v>
      </c>
      <c r="O37" s="6" t="n">
        <f aca="false">RANK(F37,$F$3:$F$182,0)+COUNTIF($F$3:F37,F37)-1</f>
        <v>5</v>
      </c>
      <c r="P37" s="6" t="n">
        <f aca="false">RANK(G37,$G$3:$G$182,0)+COUNTIF($G$3:G37,G37)-1</f>
        <v>13</v>
      </c>
      <c r="Q37" s="6" t="n">
        <f aca="false">RANK(H37,$H$3:$H$182,0)+COUNTIF($H$3:H37,H37)-1</f>
        <v>14</v>
      </c>
    </row>
    <row r="38" customFormat="false" ht="15" hidden="false" customHeight="false" outlineLevel="0" collapsed="false">
      <c r="A38" s="0" t="s">
        <v>356</v>
      </c>
      <c r="B38" s="2" t="n">
        <f aca="false">ROUND(SUMIFS(Monthly_Sold!$H$2:$H$7864,Monthly_Sold!$G$2:$G$7864,$A38,Monthly_Sold!$C$2:$C$7864,B$2),4)</f>
        <v>0</v>
      </c>
      <c r="C38" s="2" t="n">
        <f aca="false">ROUND(SUMIFS(Monthly_Sold!$H$2:$H$7864,Monthly_Sold!$G$2:$G$7864,$A38,Monthly_Sold!$C$2:$C$7864,C$2),4)</f>
        <v>0</v>
      </c>
      <c r="D38" s="2" t="n">
        <f aca="false">ROUND(SUMIFS(Monthly_Sold!$H$2:$H$7864,Monthly_Sold!$G$2:$G$7864,$A38,Monthly_Sold!$C$2:$C$7864,D$2),4)</f>
        <v>0</v>
      </c>
      <c r="E38" s="2" t="n">
        <f aca="false">ROUND(SUMIFS(Monthly_Sold!$H$2:$H$7864,Monthly_Sold!$G$2:$G$7864,$A38,Monthly_Sold!$C$2:$C$7864,E$2),4)</f>
        <v>0</v>
      </c>
      <c r="F38" s="2" t="n">
        <f aca="false">ROUND(SUMIFS(Monthly_Sold!$H$2:$H$7864,Monthly_Sold!$G$2:$G$7864,$A38,Monthly_Sold!$C$2:$C$7864,F$2),4)</f>
        <v>0</v>
      </c>
      <c r="G38" s="2" t="n">
        <f aca="false">ROUND(SUMIFS(Monthly_Sold!$H$2:$H$7864,Monthly_Sold!$G$2:$G$7864,$A38,Monthly_Sold!$C$2:$C$7864,G$2),4)</f>
        <v>0</v>
      </c>
      <c r="H38" s="2" t="n">
        <f aca="false">ROUND(SUMIFS(Monthly_Sold!$H$2:$H$7864,Monthly_Sold!$G$2:$G$7864,$A38,Monthly_Sold!$C$2:$C$7864,H$2),4)</f>
        <v>97.41</v>
      </c>
      <c r="I38" s="2" t="n">
        <f aca="false">ROUND(SUM(B38:H38),4)</f>
        <v>97.41</v>
      </c>
      <c r="J38" s="6" t="n">
        <f aca="false">RANK(I38,$I$3:$I$182,0)+COUNTIF($I$3:I38,I38)-1</f>
        <v>86</v>
      </c>
      <c r="K38" s="6" t="n">
        <f aca="false">RANK(B38,$B$3:$B$182,0)+COUNTIF($B$3:B38,B38)-1</f>
        <v>91</v>
      </c>
      <c r="L38" s="6" t="n">
        <f aca="false">RANK(C38,$C$3:$C$182,0)+COUNTIF($C$3:C38,C38)-1</f>
        <v>106</v>
      </c>
      <c r="M38" s="6" t="n">
        <f aca="false">RANK(D38,$D$3:$D$182,0)+COUNTIF($D$3:D38,D38)-1</f>
        <v>107</v>
      </c>
      <c r="N38" s="6" t="n">
        <f aca="false">RANK(E38,$E$3:$E$182,0)+COUNTIF($E$3:E38,E38)-1</f>
        <v>110</v>
      </c>
      <c r="O38" s="6" t="n">
        <f aca="false">RANK(F38,$F$3:$F$182,0)+COUNTIF($F$3:F38,F38)-1</f>
        <v>118</v>
      </c>
      <c r="P38" s="6" t="n">
        <f aca="false">RANK(G38,$G$3:$G$182,0)+COUNTIF($G$3:G38,G38)-1</f>
        <v>135</v>
      </c>
      <c r="Q38" s="6" t="n">
        <f aca="false">RANK(H38,$H$3:$H$182,0)+COUNTIF($H$3:H38,H38)-1</f>
        <v>58</v>
      </c>
    </row>
    <row r="39" customFormat="false" ht="15" hidden="false" customHeight="false" outlineLevel="0" collapsed="false">
      <c r="A39" s="0" t="s">
        <v>360</v>
      </c>
      <c r="B39" s="2" t="n">
        <f aca="false">ROUND(SUMIFS(Monthly_Sold!$H$2:$H$7864,Monthly_Sold!$G$2:$G$7864,$A39,Monthly_Sold!$C$2:$C$7864,B$2),4)</f>
        <v>0</v>
      </c>
      <c r="C39" s="2" t="n">
        <f aca="false">ROUND(SUMIFS(Monthly_Sold!$H$2:$H$7864,Monthly_Sold!$G$2:$G$7864,$A39,Monthly_Sold!$C$2:$C$7864,C$2),4)</f>
        <v>0</v>
      </c>
      <c r="D39" s="2" t="n">
        <f aca="false">ROUND(SUMIFS(Monthly_Sold!$H$2:$H$7864,Monthly_Sold!$G$2:$G$7864,$A39,Monthly_Sold!$C$2:$C$7864,D$2),4)</f>
        <v>0</v>
      </c>
      <c r="E39" s="2" t="n">
        <f aca="false">ROUND(SUMIFS(Monthly_Sold!$H$2:$H$7864,Monthly_Sold!$G$2:$G$7864,$A39,Monthly_Sold!$C$2:$C$7864,E$2),4)</f>
        <v>0</v>
      </c>
      <c r="F39" s="2" t="n">
        <f aca="false">ROUND(SUMIFS(Monthly_Sold!$H$2:$H$7864,Monthly_Sold!$G$2:$G$7864,$A39,Monthly_Sold!$C$2:$C$7864,F$2),4)</f>
        <v>0</v>
      </c>
      <c r="G39" s="2" t="n">
        <f aca="false">ROUND(SUMIFS(Monthly_Sold!$H$2:$H$7864,Monthly_Sold!$G$2:$G$7864,$A39,Monthly_Sold!$C$2:$C$7864,G$2),4)</f>
        <v>0</v>
      </c>
      <c r="H39" s="2" t="n">
        <f aca="false">ROUND(SUMIFS(Monthly_Sold!$H$2:$H$7864,Monthly_Sold!$G$2:$G$7864,$A39,Monthly_Sold!$C$2:$C$7864,H$2),4)</f>
        <v>93.27</v>
      </c>
      <c r="I39" s="2" t="n">
        <f aca="false">ROUND(SUM(B39:H39),4)</f>
        <v>93.27</v>
      </c>
      <c r="J39" s="6" t="n">
        <f aca="false">RANK(I39,$I$3:$I$182,0)+COUNTIF($I$3:I39,I39)-1</f>
        <v>87</v>
      </c>
      <c r="K39" s="6" t="n">
        <f aca="false">RANK(B39,$B$3:$B$182,0)+COUNTIF($B$3:B39,B39)-1</f>
        <v>92</v>
      </c>
      <c r="L39" s="6" t="n">
        <f aca="false">RANK(C39,$C$3:$C$182,0)+COUNTIF($C$3:C39,C39)-1</f>
        <v>107</v>
      </c>
      <c r="M39" s="6" t="n">
        <f aca="false">RANK(D39,$D$3:$D$182,0)+COUNTIF($D$3:D39,D39)-1</f>
        <v>108</v>
      </c>
      <c r="N39" s="6" t="n">
        <f aca="false">RANK(E39,$E$3:$E$182,0)+COUNTIF($E$3:E39,E39)-1</f>
        <v>111</v>
      </c>
      <c r="O39" s="6" t="n">
        <f aca="false">RANK(F39,$F$3:$F$182,0)+COUNTIF($F$3:F39,F39)-1</f>
        <v>119</v>
      </c>
      <c r="P39" s="6" t="n">
        <f aca="false">RANK(G39,$G$3:$G$182,0)+COUNTIF($G$3:G39,G39)-1</f>
        <v>136</v>
      </c>
      <c r="Q39" s="6" t="n">
        <f aca="false">RANK(H39,$H$3:$H$182,0)+COUNTIF($H$3:H39,H39)-1</f>
        <v>60</v>
      </c>
    </row>
    <row r="40" customFormat="false" ht="15" hidden="false" customHeight="false" outlineLevel="0" collapsed="false">
      <c r="A40" s="0" t="s">
        <v>412</v>
      </c>
      <c r="B40" s="2" t="n">
        <f aca="false">ROUND(SUMIFS(Monthly_Sold!$H$2:$H$7864,Monthly_Sold!$G$2:$G$7864,$A40,Monthly_Sold!$C$2:$C$7864,B$2),4)</f>
        <v>0</v>
      </c>
      <c r="C40" s="2" t="n">
        <f aca="false">ROUND(SUMIFS(Monthly_Sold!$H$2:$H$7864,Monthly_Sold!$G$2:$G$7864,$A40,Monthly_Sold!$C$2:$C$7864,C$2),4)</f>
        <v>0</v>
      </c>
      <c r="D40" s="2" t="n">
        <f aca="false">ROUND(SUMIFS(Monthly_Sold!$H$2:$H$7864,Monthly_Sold!$G$2:$G$7864,$A40,Monthly_Sold!$C$2:$C$7864,D$2),4)</f>
        <v>0</v>
      </c>
      <c r="E40" s="2" t="n">
        <f aca="false">ROUND(SUMIFS(Monthly_Sold!$H$2:$H$7864,Monthly_Sold!$G$2:$G$7864,$A40,Monthly_Sold!$C$2:$C$7864,E$2),4)</f>
        <v>52.54</v>
      </c>
      <c r="F40" s="2" t="n">
        <f aca="false">ROUND(SUMIFS(Monthly_Sold!$H$2:$H$7864,Monthly_Sold!$G$2:$G$7864,$A40,Monthly_Sold!$C$2:$C$7864,F$2),4)</f>
        <v>0</v>
      </c>
      <c r="G40" s="2" t="n">
        <f aca="false">ROUND(SUMIFS(Monthly_Sold!$H$2:$H$7864,Monthly_Sold!$G$2:$G$7864,$A40,Monthly_Sold!$C$2:$C$7864,G$2),4)</f>
        <v>0</v>
      </c>
      <c r="H40" s="2" t="n">
        <f aca="false">ROUND(SUMIFS(Monthly_Sold!$H$2:$H$7864,Monthly_Sold!$G$2:$G$7864,$A40,Monthly_Sold!$C$2:$C$7864,H$2),4)</f>
        <v>0</v>
      </c>
      <c r="I40" s="2" t="n">
        <f aca="false">ROUND(SUM(B40:H40),4)</f>
        <v>52.54</v>
      </c>
      <c r="J40" s="6" t="n">
        <f aca="false">RANK(I40,$I$3:$I$182,0)+COUNTIF($I$3:I40,I40)-1</f>
        <v>101</v>
      </c>
      <c r="K40" s="6" t="n">
        <f aca="false">RANK(B40,$B$3:$B$182,0)+COUNTIF($B$3:B40,B40)-1</f>
        <v>93</v>
      </c>
      <c r="L40" s="6" t="n">
        <f aca="false">RANK(C40,$C$3:$C$182,0)+COUNTIF($C$3:C40,C40)-1</f>
        <v>108</v>
      </c>
      <c r="M40" s="6" t="n">
        <f aca="false">RANK(D40,$D$3:$D$182,0)+COUNTIF($D$3:D40,D40)-1</f>
        <v>109</v>
      </c>
      <c r="N40" s="6" t="n">
        <f aca="false">RANK(E40,$E$3:$E$182,0)+COUNTIF($E$3:E40,E40)-1</f>
        <v>60</v>
      </c>
      <c r="O40" s="6" t="n">
        <f aca="false">RANK(F40,$F$3:$F$182,0)+COUNTIF($F$3:F40,F40)-1</f>
        <v>120</v>
      </c>
      <c r="P40" s="6" t="n">
        <f aca="false">RANK(G40,$G$3:$G$182,0)+COUNTIF($G$3:G40,G40)-1</f>
        <v>137</v>
      </c>
      <c r="Q40" s="6" t="n">
        <f aca="false">RANK(H40,$H$3:$H$182,0)+COUNTIF($H$3:H40,H40)-1</f>
        <v>133</v>
      </c>
    </row>
    <row r="41" customFormat="false" ht="15" hidden="false" customHeight="false" outlineLevel="0" collapsed="false">
      <c r="A41" s="0" t="s">
        <v>152</v>
      </c>
      <c r="B41" s="2" t="n">
        <f aca="false">ROUND(SUMIFS(Monthly_Sold!$H$2:$H$7864,Monthly_Sold!$G$2:$G$7864,$A41,Monthly_Sold!$C$2:$C$7864,B$2),4)</f>
        <v>48.71</v>
      </c>
      <c r="C41" s="2" t="n">
        <f aca="false">ROUND(SUMIFS(Monthly_Sold!$H$2:$H$7864,Monthly_Sold!$G$2:$G$7864,$A41,Monthly_Sold!$C$2:$C$7864,C$2),4)</f>
        <v>237.72</v>
      </c>
      <c r="D41" s="2" t="n">
        <f aca="false">ROUND(SUMIFS(Monthly_Sold!$H$2:$H$7864,Monthly_Sold!$G$2:$G$7864,$A41,Monthly_Sold!$C$2:$C$7864,D$2),4)</f>
        <v>178.89</v>
      </c>
      <c r="E41" s="2" t="n">
        <f aca="false">ROUND(SUMIFS(Monthly_Sold!$H$2:$H$7864,Monthly_Sold!$G$2:$G$7864,$A41,Monthly_Sold!$C$2:$C$7864,E$2),4)</f>
        <v>222.99</v>
      </c>
      <c r="F41" s="2" t="n">
        <f aca="false">ROUND(SUMIFS(Monthly_Sold!$H$2:$H$7864,Monthly_Sold!$G$2:$G$7864,$A41,Monthly_Sold!$C$2:$C$7864,F$2),4)</f>
        <v>330.2</v>
      </c>
      <c r="G41" s="2" t="n">
        <f aca="false">ROUND(SUMIFS(Monthly_Sold!$H$2:$H$7864,Monthly_Sold!$G$2:$G$7864,$A41,Monthly_Sold!$C$2:$C$7864,G$2),4)</f>
        <v>253.76</v>
      </c>
      <c r="H41" s="2" t="n">
        <f aca="false">ROUND(SUMIFS(Monthly_Sold!$H$2:$H$7864,Monthly_Sold!$G$2:$G$7864,$A41,Monthly_Sold!$C$2:$C$7864,H$2),4)</f>
        <v>409.48</v>
      </c>
      <c r="I41" s="2" t="n">
        <f aca="false">ROUND(SUM(B41:H41),4)</f>
        <v>1681.75</v>
      </c>
      <c r="J41" s="6" t="n">
        <f aca="false">RANK(I41,$I$3:$I$182,0)+COUNTIF($I$3:I41,I41)-1</f>
        <v>40</v>
      </c>
      <c r="K41" s="6" t="n">
        <f aca="false">RANK(B41,$B$3:$B$182,0)+COUNTIF($B$3:B41,B41)-1</f>
        <v>35</v>
      </c>
      <c r="L41" s="6" t="n">
        <f aca="false">RANK(C41,$C$3:$C$182,0)+COUNTIF($C$3:C41,C41)-1</f>
        <v>46</v>
      </c>
      <c r="M41" s="6" t="n">
        <f aca="false">RANK(D41,$D$3:$D$182,0)+COUNTIF($D$3:D41,D41)-1</f>
        <v>47</v>
      </c>
      <c r="N41" s="6" t="n">
        <f aca="false">RANK(E41,$E$3:$E$182,0)+COUNTIF($E$3:E41,E41)-1</f>
        <v>36</v>
      </c>
      <c r="O41" s="6" t="n">
        <f aca="false">RANK(F41,$F$3:$F$182,0)+COUNTIF($F$3:F41,F41)-1</f>
        <v>35</v>
      </c>
      <c r="P41" s="6" t="n">
        <f aca="false">RANK(G41,$G$3:$G$182,0)+COUNTIF($G$3:G41,G41)-1</f>
        <v>38</v>
      </c>
      <c r="Q41" s="6" t="n">
        <f aca="false">RANK(H41,$H$3:$H$182,0)+COUNTIF($H$3:H41,H41)-1</f>
        <v>34</v>
      </c>
    </row>
    <row r="42" customFormat="false" ht="15" hidden="false" customHeight="false" outlineLevel="0" collapsed="false">
      <c r="A42" s="0" t="s">
        <v>46</v>
      </c>
      <c r="B42" s="2" t="n">
        <f aca="false">ROUND(SUMIFS(Monthly_Sold!$H$2:$H$7864,Monthly_Sold!$G$2:$G$7864,$A42,Monthly_Sold!$C$2:$C$7864,B$2),4)</f>
        <v>386.67</v>
      </c>
      <c r="C42" s="2" t="n">
        <f aca="false">ROUND(SUMIFS(Monthly_Sold!$H$2:$H$7864,Monthly_Sold!$G$2:$G$7864,$A42,Monthly_Sold!$C$2:$C$7864,C$2),4)</f>
        <v>1340.84</v>
      </c>
      <c r="D42" s="2" t="n">
        <f aca="false">ROUND(SUMIFS(Monthly_Sold!$H$2:$H$7864,Monthly_Sold!$G$2:$G$7864,$A42,Monthly_Sold!$C$2:$C$7864,D$2),4)</f>
        <v>2627.36</v>
      </c>
      <c r="E42" s="2" t="n">
        <f aca="false">ROUND(SUMIFS(Monthly_Sold!$H$2:$H$7864,Monthly_Sold!$G$2:$G$7864,$A42,Monthly_Sold!$C$2:$C$7864,E$2),4)</f>
        <v>2011.4</v>
      </c>
      <c r="F42" s="2" t="n">
        <f aca="false">ROUND(SUMIFS(Monthly_Sold!$H$2:$H$7864,Monthly_Sold!$G$2:$G$7864,$A42,Monthly_Sold!$C$2:$C$7864,F$2),4)</f>
        <v>4067.34</v>
      </c>
      <c r="G42" s="2" t="n">
        <f aca="false">ROUND(SUMIFS(Monthly_Sold!$H$2:$H$7864,Monthly_Sold!$G$2:$G$7864,$A42,Monthly_Sold!$C$2:$C$7864,G$2),4)</f>
        <v>2918.39</v>
      </c>
      <c r="H42" s="2" t="n">
        <f aca="false">ROUND(SUMIFS(Monthly_Sold!$H$2:$H$7864,Monthly_Sold!$G$2:$G$7864,$A42,Monthly_Sold!$C$2:$C$7864,H$2),4)</f>
        <v>2391.52</v>
      </c>
      <c r="I42" s="2" t="n">
        <f aca="false">ROUND(SUM(B42:H42),4)</f>
        <v>15743.52</v>
      </c>
      <c r="J42" s="6" t="n">
        <f aca="false">RANK(I42,$I$3:$I$182,0)+COUNTIF($I$3:I42,I42)-1</f>
        <v>5</v>
      </c>
      <c r="K42" s="6" t="n">
        <f aca="false">RANK(B42,$B$3:$B$182,0)+COUNTIF($B$3:B42,B42)-1</f>
        <v>10</v>
      </c>
      <c r="L42" s="6" t="n">
        <f aca="false">RANK(C42,$C$3:$C$182,0)+COUNTIF($C$3:C42,C42)-1</f>
        <v>13</v>
      </c>
      <c r="M42" s="6" t="n">
        <f aca="false">RANK(D42,$D$3:$D$182,0)+COUNTIF($D$3:D42,D42)-1</f>
        <v>9</v>
      </c>
      <c r="N42" s="6" t="n">
        <f aca="false">RANK(E42,$E$3:$E$182,0)+COUNTIF($E$3:E42,E42)-1</f>
        <v>7</v>
      </c>
      <c r="O42" s="6" t="n">
        <f aca="false">RANK(F42,$F$3:$F$182,0)+COUNTIF($F$3:F42,F42)-1</f>
        <v>3</v>
      </c>
      <c r="P42" s="6" t="n">
        <f aca="false">RANK(G42,$G$3:$G$182,0)+COUNTIF($G$3:G42,G42)-1</f>
        <v>5</v>
      </c>
      <c r="Q42" s="6" t="n">
        <f aca="false">RANK(H42,$H$3:$H$182,0)+COUNTIF($H$3:H42,H42)-1</f>
        <v>7</v>
      </c>
    </row>
    <row r="43" customFormat="false" ht="15" hidden="false" customHeight="false" outlineLevel="0" collapsed="false">
      <c r="A43" s="0" t="s">
        <v>240</v>
      </c>
      <c r="B43" s="2" t="n">
        <f aca="false">ROUND(SUMIFS(Monthly_Sold!$H$2:$H$7864,Monthly_Sold!$G$2:$G$7864,$A43,Monthly_Sold!$C$2:$C$7864,B$2),4)</f>
        <v>3.22</v>
      </c>
      <c r="C43" s="2" t="n">
        <f aca="false">ROUND(SUMIFS(Monthly_Sold!$H$2:$H$7864,Monthly_Sold!$G$2:$G$7864,$A43,Monthly_Sold!$C$2:$C$7864,C$2),4)</f>
        <v>251.19</v>
      </c>
      <c r="D43" s="2" t="n">
        <f aca="false">ROUND(SUMIFS(Monthly_Sold!$H$2:$H$7864,Monthly_Sold!$G$2:$G$7864,$A43,Monthly_Sold!$C$2:$C$7864,D$2),4)</f>
        <v>65.23</v>
      </c>
      <c r="E43" s="2" t="n">
        <f aca="false">ROUND(SUMIFS(Monthly_Sold!$H$2:$H$7864,Monthly_Sold!$G$2:$G$7864,$A43,Monthly_Sold!$C$2:$C$7864,E$2),4)</f>
        <v>61.96</v>
      </c>
      <c r="F43" s="2" t="n">
        <f aca="false">ROUND(SUMIFS(Monthly_Sold!$H$2:$H$7864,Monthly_Sold!$G$2:$G$7864,$A43,Monthly_Sold!$C$2:$C$7864,F$2),4)</f>
        <v>48.09</v>
      </c>
      <c r="G43" s="2" t="n">
        <f aca="false">ROUND(SUMIFS(Monthly_Sold!$H$2:$H$7864,Monthly_Sold!$G$2:$G$7864,$A43,Monthly_Sold!$C$2:$C$7864,G$2),4)</f>
        <v>0</v>
      </c>
      <c r="H43" s="2" t="n">
        <f aca="false">ROUND(SUMIFS(Monthly_Sold!$H$2:$H$7864,Monthly_Sold!$G$2:$G$7864,$A43,Monthly_Sold!$C$2:$C$7864,H$2),4)</f>
        <v>0</v>
      </c>
      <c r="I43" s="2" t="n">
        <f aca="false">ROUND(SUM(B43:H43),4)</f>
        <v>429.69</v>
      </c>
      <c r="J43" s="6" t="n">
        <f aca="false">RANK(I43,$I$3:$I$182,0)+COUNTIF($I$3:I43,I43)-1</f>
        <v>71</v>
      </c>
      <c r="K43" s="6" t="n">
        <f aca="false">RANK(B43,$B$3:$B$182,0)+COUNTIF($B$3:B43,B43)-1</f>
        <v>58</v>
      </c>
      <c r="L43" s="6" t="n">
        <f aca="false">RANK(C43,$C$3:$C$182,0)+COUNTIF($C$3:C43,C43)-1</f>
        <v>45</v>
      </c>
      <c r="M43" s="6" t="n">
        <f aca="false">RANK(D43,$D$3:$D$182,0)+COUNTIF($D$3:D43,D43)-1</f>
        <v>56</v>
      </c>
      <c r="N43" s="6" t="n">
        <f aca="false">RANK(E43,$E$3:$E$182,0)+COUNTIF($E$3:E43,E43)-1</f>
        <v>57</v>
      </c>
      <c r="O43" s="6" t="n">
        <f aca="false">RANK(F43,$F$3:$F$182,0)+COUNTIF($F$3:F43,F43)-1</f>
        <v>65</v>
      </c>
      <c r="P43" s="6" t="n">
        <f aca="false">RANK(G43,$G$3:$G$182,0)+COUNTIF($G$3:G43,G43)-1</f>
        <v>138</v>
      </c>
      <c r="Q43" s="6" t="n">
        <f aca="false">RANK(H43,$H$3:$H$182,0)+COUNTIF($H$3:H43,H43)-1</f>
        <v>134</v>
      </c>
    </row>
    <row r="44" customFormat="false" ht="15" hidden="false" customHeight="false" outlineLevel="0" collapsed="false">
      <c r="A44" s="0" t="s">
        <v>196</v>
      </c>
      <c r="B44" s="2" t="n">
        <f aca="false">ROUND(SUMIFS(Monthly_Sold!$H$2:$H$7864,Monthly_Sold!$G$2:$G$7864,$A44,Monthly_Sold!$C$2:$C$7864,B$2),4)</f>
        <v>0</v>
      </c>
      <c r="C44" s="2" t="n">
        <f aca="false">ROUND(SUMIFS(Monthly_Sold!$H$2:$H$7864,Monthly_Sold!$G$2:$G$7864,$A44,Monthly_Sold!$C$2:$C$7864,C$2),4)</f>
        <v>373.82</v>
      </c>
      <c r="D44" s="2" t="n">
        <f aca="false">ROUND(SUMIFS(Monthly_Sold!$H$2:$H$7864,Monthly_Sold!$G$2:$G$7864,$A44,Monthly_Sold!$C$2:$C$7864,D$2),4)</f>
        <v>32.65</v>
      </c>
      <c r="E44" s="2" t="n">
        <f aca="false">ROUND(SUMIFS(Monthly_Sold!$H$2:$H$7864,Monthly_Sold!$G$2:$G$7864,$A44,Monthly_Sold!$C$2:$C$7864,E$2),4)</f>
        <v>60.16</v>
      </c>
      <c r="F44" s="2" t="n">
        <f aca="false">ROUND(SUMIFS(Monthly_Sold!$H$2:$H$7864,Monthly_Sold!$G$2:$G$7864,$A44,Monthly_Sold!$C$2:$C$7864,F$2),4)</f>
        <v>198.97</v>
      </c>
      <c r="G44" s="2" t="n">
        <f aca="false">ROUND(SUMIFS(Monthly_Sold!$H$2:$H$7864,Monthly_Sold!$G$2:$G$7864,$A44,Monthly_Sold!$C$2:$C$7864,G$2),4)</f>
        <v>90.44</v>
      </c>
      <c r="H44" s="2" t="n">
        <f aca="false">ROUND(SUMIFS(Monthly_Sold!$H$2:$H$7864,Monthly_Sold!$G$2:$G$7864,$A44,Monthly_Sold!$C$2:$C$7864,H$2),4)</f>
        <v>202.83</v>
      </c>
      <c r="I44" s="2" t="n">
        <f aca="false">ROUND(SUM(B44:H44),4)</f>
        <v>958.87</v>
      </c>
      <c r="J44" s="6" t="n">
        <f aca="false">RANK(I44,$I$3:$I$182,0)+COUNTIF($I$3:I44,I44)-1</f>
        <v>51</v>
      </c>
      <c r="K44" s="6" t="n">
        <f aca="false">RANK(B44,$B$3:$B$182,0)+COUNTIF($B$3:B44,B44)-1</f>
        <v>94</v>
      </c>
      <c r="L44" s="6" t="n">
        <f aca="false">RANK(C44,$C$3:$C$182,0)+COUNTIF($C$3:C44,C44)-1</f>
        <v>34</v>
      </c>
      <c r="M44" s="6" t="n">
        <f aca="false">RANK(D44,$D$3:$D$182,0)+COUNTIF($D$3:D44,D44)-1</f>
        <v>60</v>
      </c>
      <c r="N44" s="6" t="n">
        <f aca="false">RANK(E44,$E$3:$E$182,0)+COUNTIF($E$3:E44,E44)-1</f>
        <v>58</v>
      </c>
      <c r="O44" s="6" t="n">
        <f aca="false">RANK(F44,$F$3:$F$182,0)+COUNTIF($F$3:F44,F44)-1</f>
        <v>39</v>
      </c>
      <c r="P44" s="6" t="n">
        <f aca="false">RANK(G44,$G$3:$G$182,0)+COUNTIF($G$3:G44,G44)-1</f>
        <v>54</v>
      </c>
      <c r="Q44" s="6" t="n">
        <f aca="false">RANK(H44,$H$3:$H$182,0)+COUNTIF($H$3:H44,H44)-1</f>
        <v>45</v>
      </c>
    </row>
    <row r="45" customFormat="false" ht="15" hidden="false" customHeight="false" outlineLevel="0" collapsed="false">
      <c r="A45" s="0" t="s">
        <v>548</v>
      </c>
      <c r="B45" s="2" t="n">
        <f aca="false">ROUND(SUMIFS(Monthly_Sold!$H$2:$H$7864,Monthly_Sold!$G$2:$G$7864,$A45,Monthly_Sold!$C$2:$C$7864,B$2),4)</f>
        <v>0</v>
      </c>
      <c r="C45" s="2" t="n">
        <f aca="false">ROUND(SUMIFS(Monthly_Sold!$H$2:$H$7864,Monthly_Sold!$G$2:$G$7864,$A45,Monthly_Sold!$C$2:$C$7864,C$2),4)</f>
        <v>0</v>
      </c>
      <c r="D45" s="2" t="n">
        <f aca="false">ROUND(SUMIFS(Monthly_Sold!$H$2:$H$7864,Monthly_Sold!$G$2:$G$7864,$A45,Monthly_Sold!$C$2:$C$7864,D$2),4)</f>
        <v>0.313</v>
      </c>
      <c r="E45" s="2" t="n">
        <f aca="false">ROUND(SUMIFS(Monthly_Sold!$H$2:$H$7864,Monthly_Sold!$G$2:$G$7864,$A45,Monthly_Sold!$C$2:$C$7864,E$2),4)</f>
        <v>0</v>
      </c>
      <c r="F45" s="2" t="n">
        <f aca="false">ROUND(SUMIFS(Monthly_Sold!$H$2:$H$7864,Monthly_Sold!$G$2:$G$7864,$A45,Monthly_Sold!$C$2:$C$7864,F$2),4)</f>
        <v>2.94</v>
      </c>
      <c r="G45" s="2" t="n">
        <f aca="false">ROUND(SUMIFS(Monthly_Sold!$H$2:$H$7864,Monthly_Sold!$G$2:$G$7864,$A45,Monthly_Sold!$C$2:$C$7864,G$2),4)</f>
        <v>0.97</v>
      </c>
      <c r="H45" s="2" t="n">
        <f aca="false">ROUND(SUMIFS(Monthly_Sold!$H$2:$H$7864,Monthly_Sold!$G$2:$G$7864,$A45,Monthly_Sold!$C$2:$C$7864,H$2),4)</f>
        <v>0</v>
      </c>
      <c r="I45" s="2" t="n">
        <f aca="false">ROUND(SUM(B45:H45),4)</f>
        <v>4.223</v>
      </c>
      <c r="J45" s="6" t="n">
        <f aca="false">RANK(I45,$I$3:$I$182,0)+COUNTIF($I$3:I45,I45)-1</f>
        <v>139</v>
      </c>
      <c r="K45" s="6" t="n">
        <f aca="false">RANK(B45,$B$3:$B$182,0)+COUNTIF($B$3:B45,B45)-1</f>
        <v>95</v>
      </c>
      <c r="L45" s="6" t="n">
        <f aca="false">RANK(C45,$C$3:$C$182,0)+COUNTIF($C$3:C45,C45)-1</f>
        <v>109</v>
      </c>
      <c r="M45" s="6" t="n">
        <f aca="false">RANK(D45,$D$3:$D$182,0)+COUNTIF($D$3:D45,D45)-1</f>
        <v>89</v>
      </c>
      <c r="N45" s="6" t="n">
        <f aca="false">RANK(E45,$E$3:$E$182,0)+COUNTIF($E$3:E45,E45)-1</f>
        <v>112</v>
      </c>
      <c r="O45" s="6" t="n">
        <f aca="false">RANK(F45,$F$3:$F$182,0)+COUNTIF($F$3:F45,F45)-1</f>
        <v>85</v>
      </c>
      <c r="P45" s="6" t="n">
        <f aca="false">RANK(G45,$G$3:$G$182,0)+COUNTIF($G$3:G45,G45)-1</f>
        <v>107</v>
      </c>
      <c r="Q45" s="6" t="n">
        <f aca="false">RANK(H45,$H$3:$H$182,0)+COUNTIF($H$3:H45,H45)-1</f>
        <v>135</v>
      </c>
    </row>
    <row r="46" customFormat="false" ht="15" hidden="false" customHeight="false" outlineLevel="0" collapsed="false">
      <c r="A46" s="0" t="s">
        <v>547</v>
      </c>
      <c r="B46" s="2" t="n">
        <f aca="false">ROUND(SUMIFS(Monthly_Sold!$H$2:$H$7864,Monthly_Sold!$G$2:$G$7864,$A46,Monthly_Sold!$C$2:$C$7864,B$2),4)</f>
        <v>0</v>
      </c>
      <c r="C46" s="2" t="n">
        <f aca="false">ROUND(SUMIFS(Monthly_Sold!$H$2:$H$7864,Monthly_Sold!$G$2:$G$7864,$A46,Monthly_Sold!$C$2:$C$7864,C$2),4)</f>
        <v>4.23</v>
      </c>
      <c r="D46" s="2" t="n">
        <f aca="false">ROUND(SUMIFS(Monthly_Sold!$H$2:$H$7864,Monthly_Sold!$G$2:$G$7864,$A46,Monthly_Sold!$C$2:$C$7864,D$2),4)</f>
        <v>0</v>
      </c>
      <c r="E46" s="2" t="n">
        <f aca="false">ROUND(SUMIFS(Monthly_Sold!$H$2:$H$7864,Monthly_Sold!$G$2:$G$7864,$A46,Monthly_Sold!$C$2:$C$7864,E$2),4)</f>
        <v>0</v>
      </c>
      <c r="F46" s="2" t="n">
        <f aca="false">ROUND(SUMIFS(Monthly_Sold!$H$2:$H$7864,Monthly_Sold!$G$2:$G$7864,$A46,Monthly_Sold!$C$2:$C$7864,F$2),4)</f>
        <v>0</v>
      </c>
      <c r="G46" s="2" t="n">
        <f aca="false">ROUND(SUMIFS(Monthly_Sold!$H$2:$H$7864,Monthly_Sold!$G$2:$G$7864,$A46,Monthly_Sold!$C$2:$C$7864,G$2),4)</f>
        <v>0</v>
      </c>
      <c r="H46" s="2" t="n">
        <f aca="false">ROUND(SUMIFS(Monthly_Sold!$H$2:$H$7864,Monthly_Sold!$G$2:$G$7864,$A46,Monthly_Sold!$C$2:$C$7864,H$2),4)</f>
        <v>0</v>
      </c>
      <c r="I46" s="2" t="n">
        <f aca="false">ROUND(SUM(B46:H46),4)</f>
        <v>4.23</v>
      </c>
      <c r="J46" s="6" t="n">
        <f aca="false">RANK(I46,$I$3:$I$182,0)+COUNTIF($I$3:I46,I46)-1</f>
        <v>138</v>
      </c>
      <c r="K46" s="6" t="n">
        <f aca="false">RANK(B46,$B$3:$B$182,0)+COUNTIF($B$3:B46,B46)-1</f>
        <v>96</v>
      </c>
      <c r="L46" s="6" t="n">
        <f aca="false">RANK(C46,$C$3:$C$182,0)+COUNTIF($C$3:C46,C46)-1</f>
        <v>75</v>
      </c>
      <c r="M46" s="6" t="n">
        <f aca="false">RANK(D46,$D$3:$D$182,0)+COUNTIF($D$3:D46,D46)-1</f>
        <v>110</v>
      </c>
      <c r="N46" s="6" t="n">
        <f aca="false">RANK(E46,$E$3:$E$182,0)+COUNTIF($E$3:E46,E46)-1</f>
        <v>113</v>
      </c>
      <c r="O46" s="6" t="n">
        <f aca="false">RANK(F46,$F$3:$F$182,0)+COUNTIF($F$3:F46,F46)-1</f>
        <v>121</v>
      </c>
      <c r="P46" s="6" t="n">
        <f aca="false">RANK(G46,$G$3:$G$182,0)+COUNTIF($G$3:G46,G46)-1</f>
        <v>139</v>
      </c>
      <c r="Q46" s="6" t="n">
        <f aca="false">RANK(H46,$H$3:$H$182,0)+COUNTIF($H$3:H46,H46)-1</f>
        <v>136</v>
      </c>
    </row>
    <row r="47" customFormat="false" ht="15" hidden="false" customHeight="false" outlineLevel="0" collapsed="false">
      <c r="A47" s="0" t="s">
        <v>84</v>
      </c>
      <c r="B47" s="2" t="n">
        <f aca="false">ROUND(SUMIFS(Monthly_Sold!$H$2:$H$7864,Monthly_Sold!$G$2:$G$7864,$A47,Monthly_Sold!$C$2:$C$7864,B$2),4)</f>
        <v>332.64</v>
      </c>
      <c r="C47" s="2" t="n">
        <f aca="false">ROUND(SUMIFS(Monthly_Sold!$H$2:$H$7864,Monthly_Sold!$G$2:$G$7864,$A47,Monthly_Sold!$C$2:$C$7864,C$2),4)</f>
        <v>1301.99</v>
      </c>
      <c r="D47" s="2" t="n">
        <f aca="false">ROUND(SUMIFS(Monthly_Sold!$H$2:$H$7864,Monthly_Sold!$G$2:$G$7864,$A47,Monthly_Sold!$C$2:$C$7864,D$2),4)</f>
        <v>538.14</v>
      </c>
      <c r="E47" s="2" t="n">
        <f aca="false">ROUND(SUMIFS(Monthly_Sold!$H$2:$H$7864,Monthly_Sold!$G$2:$G$7864,$A47,Monthly_Sold!$C$2:$C$7864,E$2),4)</f>
        <v>1120.17</v>
      </c>
      <c r="F47" s="2" t="n">
        <f aca="false">ROUND(SUMIFS(Monthly_Sold!$H$2:$H$7864,Monthly_Sold!$G$2:$G$7864,$A47,Monthly_Sold!$C$2:$C$7864,F$2),4)</f>
        <v>1956.22</v>
      </c>
      <c r="G47" s="2" t="n">
        <f aca="false">ROUND(SUMIFS(Monthly_Sold!$H$2:$H$7864,Monthly_Sold!$G$2:$G$7864,$A47,Monthly_Sold!$C$2:$C$7864,G$2),4)</f>
        <v>994.46</v>
      </c>
      <c r="H47" s="2" t="n">
        <f aca="false">ROUND(SUMIFS(Monthly_Sold!$H$2:$H$7864,Monthly_Sold!$G$2:$G$7864,$A47,Monthly_Sold!$C$2:$C$7864,H$2),4)</f>
        <v>379.28</v>
      </c>
      <c r="I47" s="2" t="n">
        <f aca="false">ROUND(SUM(B47:H47),4)</f>
        <v>6622.9</v>
      </c>
      <c r="J47" s="6" t="n">
        <f aca="false">RANK(I47,$I$3:$I$182,0)+COUNTIF($I$3:I47,I47)-1</f>
        <v>22</v>
      </c>
      <c r="K47" s="6" t="n">
        <f aca="false">RANK(B47,$B$3:$B$182,0)+COUNTIF($B$3:B47,B47)-1</f>
        <v>15</v>
      </c>
      <c r="L47" s="6" t="n">
        <f aca="false">RANK(C47,$C$3:$C$182,0)+COUNTIF($C$3:C47,C47)-1</f>
        <v>14</v>
      </c>
      <c r="M47" s="6" t="n">
        <f aca="false">RANK(D47,$D$3:$D$182,0)+COUNTIF($D$3:D47,D47)-1</f>
        <v>25</v>
      </c>
      <c r="N47" s="6" t="n">
        <f aca="false">RANK(E47,$E$3:$E$182,0)+COUNTIF($E$3:E47,E47)-1</f>
        <v>15</v>
      </c>
      <c r="O47" s="6" t="n">
        <f aca="false">RANK(F47,$F$3:$F$182,0)+COUNTIF($F$3:F47,F47)-1</f>
        <v>7</v>
      </c>
      <c r="P47" s="6" t="n">
        <f aca="false">RANK(G47,$G$3:$G$182,0)+COUNTIF($G$3:G47,G47)-1</f>
        <v>19</v>
      </c>
      <c r="Q47" s="6" t="n">
        <f aca="false">RANK(H47,$H$3:$H$182,0)+COUNTIF($H$3:H47,H47)-1</f>
        <v>35</v>
      </c>
    </row>
    <row r="48" customFormat="false" ht="15" hidden="false" customHeight="false" outlineLevel="0" collapsed="false">
      <c r="A48" s="0" t="s">
        <v>48</v>
      </c>
      <c r="B48" s="2" t="n">
        <f aca="false">ROUND(SUMIFS(Monthly_Sold!$H$2:$H$7864,Monthly_Sold!$G$2:$G$7864,$A48,Monthly_Sold!$C$2:$C$7864,B$2),4)</f>
        <v>285.92</v>
      </c>
      <c r="C48" s="2" t="n">
        <f aca="false">ROUND(SUMIFS(Monthly_Sold!$H$2:$H$7864,Monthly_Sold!$G$2:$G$7864,$A48,Monthly_Sold!$C$2:$C$7864,C$2),4)</f>
        <v>1026.98</v>
      </c>
      <c r="D48" s="2" t="n">
        <f aca="false">ROUND(SUMIFS(Monthly_Sold!$H$2:$H$7864,Monthly_Sold!$G$2:$G$7864,$A48,Monthly_Sold!$C$2:$C$7864,D$2),4)</f>
        <v>1866.38</v>
      </c>
      <c r="E48" s="2" t="n">
        <f aca="false">ROUND(SUMIFS(Monthly_Sold!$H$2:$H$7864,Monthly_Sold!$G$2:$G$7864,$A48,Monthly_Sold!$C$2:$C$7864,E$2),4)</f>
        <v>1347.46</v>
      </c>
      <c r="F48" s="2" t="n">
        <f aca="false">ROUND(SUMIFS(Monthly_Sold!$H$2:$H$7864,Monthly_Sold!$G$2:$G$7864,$A48,Monthly_Sold!$C$2:$C$7864,F$2),4)</f>
        <v>2015.23</v>
      </c>
      <c r="G48" s="2" t="n">
        <f aca="false">ROUND(SUMIFS(Monthly_Sold!$H$2:$H$7864,Monthly_Sold!$G$2:$G$7864,$A48,Monthly_Sold!$C$2:$C$7864,G$2),4)</f>
        <v>1671.34</v>
      </c>
      <c r="H48" s="2" t="n">
        <f aca="false">ROUND(SUMIFS(Monthly_Sold!$H$2:$H$7864,Monthly_Sold!$G$2:$G$7864,$A48,Monthly_Sold!$C$2:$C$7864,H$2),4)</f>
        <v>1031.74</v>
      </c>
      <c r="I48" s="2" t="n">
        <f aca="false">ROUND(SUM(B48:H48),4)</f>
        <v>9245.05</v>
      </c>
      <c r="J48" s="6" t="n">
        <f aca="false">RANK(I48,$I$3:$I$182,0)+COUNTIF($I$3:I48,I48)-1</f>
        <v>15</v>
      </c>
      <c r="K48" s="6" t="n">
        <f aca="false">RANK(B48,$B$3:$B$182,0)+COUNTIF($B$3:B48,B48)-1</f>
        <v>19</v>
      </c>
      <c r="L48" s="6" t="n">
        <f aca="false">RANK(C48,$C$3:$C$182,0)+COUNTIF($C$3:C48,C48)-1</f>
        <v>21</v>
      </c>
      <c r="M48" s="6" t="n">
        <f aca="false">RANK(D48,$D$3:$D$182,0)+COUNTIF($D$3:D48,D48)-1</f>
        <v>15</v>
      </c>
      <c r="N48" s="6" t="n">
        <f aca="false">RANK(E48,$E$3:$E$182,0)+COUNTIF($E$3:E48,E48)-1</f>
        <v>13</v>
      </c>
      <c r="O48" s="6" t="n">
        <f aca="false">RANK(F48,$F$3:$F$182,0)+COUNTIF($F$3:F48,F48)-1</f>
        <v>6</v>
      </c>
      <c r="P48" s="6" t="n">
        <f aca="false">RANK(G48,$G$3:$G$182,0)+COUNTIF($G$3:G48,G48)-1</f>
        <v>11</v>
      </c>
      <c r="Q48" s="6" t="n">
        <f aca="false">RANK(H48,$H$3:$H$182,0)+COUNTIF($H$3:H48,H48)-1</f>
        <v>17</v>
      </c>
    </row>
    <row r="49" customFormat="false" ht="15" hidden="false" customHeight="false" outlineLevel="0" collapsed="false">
      <c r="A49" s="0" t="s">
        <v>378</v>
      </c>
      <c r="B49" s="2" t="n">
        <f aca="false">ROUND(SUMIFS(Monthly_Sold!$H$2:$H$7864,Monthly_Sold!$G$2:$G$7864,$A49,Monthly_Sold!$C$2:$C$7864,B$2),4)</f>
        <v>0</v>
      </c>
      <c r="C49" s="2" t="n">
        <f aca="false">ROUND(SUMIFS(Monthly_Sold!$H$2:$H$7864,Monthly_Sold!$G$2:$G$7864,$A49,Monthly_Sold!$C$2:$C$7864,C$2),4)</f>
        <v>0</v>
      </c>
      <c r="D49" s="2" t="n">
        <f aca="false">ROUND(SUMIFS(Monthly_Sold!$H$2:$H$7864,Monthly_Sold!$G$2:$G$7864,$A49,Monthly_Sold!$C$2:$C$7864,D$2),4)</f>
        <v>0</v>
      </c>
      <c r="E49" s="2" t="n">
        <f aca="false">ROUND(SUMIFS(Monthly_Sold!$H$2:$H$7864,Monthly_Sold!$G$2:$G$7864,$A49,Monthly_Sold!$C$2:$C$7864,E$2),4)</f>
        <v>0</v>
      </c>
      <c r="F49" s="2" t="n">
        <f aca="false">ROUND(SUMIFS(Monthly_Sold!$H$2:$H$7864,Monthly_Sold!$G$2:$G$7864,$A49,Monthly_Sold!$C$2:$C$7864,F$2),4)</f>
        <v>0</v>
      </c>
      <c r="G49" s="2" t="n">
        <f aca="false">ROUND(SUMIFS(Monthly_Sold!$H$2:$H$7864,Monthly_Sold!$G$2:$G$7864,$A49,Monthly_Sold!$C$2:$C$7864,G$2),4)</f>
        <v>75.99</v>
      </c>
      <c r="H49" s="2" t="n">
        <f aca="false">ROUND(SUMIFS(Monthly_Sold!$H$2:$H$7864,Monthly_Sold!$G$2:$G$7864,$A49,Monthly_Sold!$C$2:$C$7864,H$2),4)</f>
        <v>0</v>
      </c>
      <c r="I49" s="2" t="n">
        <f aca="false">ROUND(SUM(B49:H49),4)</f>
        <v>75.99</v>
      </c>
      <c r="J49" s="6" t="n">
        <f aca="false">RANK(I49,$I$3:$I$182,0)+COUNTIF($I$3:I49,I49)-1</f>
        <v>95</v>
      </c>
      <c r="K49" s="6" t="n">
        <f aca="false">RANK(B49,$B$3:$B$182,0)+COUNTIF($B$3:B49,B49)-1</f>
        <v>97</v>
      </c>
      <c r="L49" s="6" t="n">
        <f aca="false">RANK(C49,$C$3:$C$182,0)+COUNTIF($C$3:C49,C49)-1</f>
        <v>110</v>
      </c>
      <c r="M49" s="6" t="n">
        <f aca="false">RANK(D49,$D$3:$D$182,0)+COUNTIF($D$3:D49,D49)-1</f>
        <v>111</v>
      </c>
      <c r="N49" s="6" t="n">
        <f aca="false">RANK(E49,$E$3:$E$182,0)+COUNTIF($E$3:E49,E49)-1</f>
        <v>114</v>
      </c>
      <c r="O49" s="6" t="n">
        <f aca="false">RANK(F49,$F$3:$F$182,0)+COUNTIF($F$3:F49,F49)-1</f>
        <v>122</v>
      </c>
      <c r="P49" s="6" t="n">
        <f aca="false">RANK(G49,$G$3:$G$182,0)+COUNTIF($G$3:G49,G49)-1</f>
        <v>64</v>
      </c>
      <c r="Q49" s="6" t="n">
        <f aca="false">RANK(H49,$H$3:$H$182,0)+COUNTIF($H$3:H49,H49)-1</f>
        <v>137</v>
      </c>
    </row>
    <row r="50" customFormat="false" ht="15" hidden="false" customHeight="false" outlineLevel="0" collapsed="false">
      <c r="A50" s="0" t="s">
        <v>165</v>
      </c>
      <c r="B50" s="2" t="n">
        <f aca="false">ROUND(SUMIFS(Monthly_Sold!$H$2:$H$7864,Monthly_Sold!$G$2:$G$7864,$A50,Monthly_Sold!$C$2:$C$7864,B$2),4)</f>
        <v>197.57</v>
      </c>
      <c r="C50" s="2" t="n">
        <f aca="false">ROUND(SUMIFS(Monthly_Sold!$H$2:$H$7864,Monthly_Sold!$G$2:$G$7864,$A50,Monthly_Sold!$C$2:$C$7864,C$2),4)</f>
        <v>589.984</v>
      </c>
      <c r="D50" s="2" t="n">
        <f aca="false">ROUND(SUMIFS(Monthly_Sold!$H$2:$H$7864,Monthly_Sold!$G$2:$G$7864,$A50,Monthly_Sold!$C$2:$C$7864,D$2),4)</f>
        <v>20.09</v>
      </c>
      <c r="E50" s="2" t="n">
        <f aca="false">ROUND(SUMIFS(Monthly_Sold!$H$2:$H$7864,Monthly_Sold!$G$2:$G$7864,$A50,Monthly_Sold!$C$2:$C$7864,E$2),4)</f>
        <v>0</v>
      </c>
      <c r="F50" s="2" t="n">
        <f aca="false">ROUND(SUMIFS(Monthly_Sold!$H$2:$H$7864,Monthly_Sold!$G$2:$G$7864,$A50,Monthly_Sold!$C$2:$C$7864,F$2),4)</f>
        <v>73.87</v>
      </c>
      <c r="G50" s="2" t="n">
        <f aca="false">ROUND(SUMIFS(Monthly_Sold!$H$2:$H$7864,Monthly_Sold!$G$2:$G$7864,$A50,Monthly_Sold!$C$2:$C$7864,G$2),4)</f>
        <v>44.9</v>
      </c>
      <c r="H50" s="2" t="n">
        <f aca="false">ROUND(SUMIFS(Monthly_Sold!$H$2:$H$7864,Monthly_Sold!$G$2:$G$7864,$A50,Monthly_Sold!$C$2:$C$7864,H$2),4)</f>
        <v>0</v>
      </c>
      <c r="I50" s="2" t="n">
        <f aca="false">ROUND(SUM(B50:H50),4)</f>
        <v>926.414</v>
      </c>
      <c r="J50" s="6" t="n">
        <f aca="false">RANK(I50,$I$3:$I$182,0)+COUNTIF($I$3:I50,I50)-1</f>
        <v>53</v>
      </c>
      <c r="K50" s="6" t="n">
        <f aca="false">RANK(B50,$B$3:$B$182,0)+COUNTIF($B$3:B50,B50)-1</f>
        <v>21</v>
      </c>
      <c r="L50" s="6" t="n">
        <f aca="false">RANK(C50,$C$3:$C$182,0)+COUNTIF($C$3:C50,C50)-1</f>
        <v>23</v>
      </c>
      <c r="M50" s="6" t="n">
        <f aca="false">RANK(D50,$D$3:$D$182,0)+COUNTIF($D$3:D50,D50)-1</f>
        <v>67</v>
      </c>
      <c r="N50" s="6" t="n">
        <f aca="false">RANK(E50,$E$3:$E$182,0)+COUNTIF($E$3:E50,E50)-1</f>
        <v>115</v>
      </c>
      <c r="O50" s="6" t="n">
        <f aca="false">RANK(F50,$F$3:$F$182,0)+COUNTIF($F$3:F50,F50)-1</f>
        <v>58</v>
      </c>
      <c r="P50" s="6" t="n">
        <f aca="false">RANK(G50,$G$3:$G$182,0)+COUNTIF($G$3:G50,G50)-1</f>
        <v>70</v>
      </c>
      <c r="Q50" s="6" t="n">
        <f aca="false">RANK(H50,$H$3:$H$182,0)+COUNTIF($H$3:H50,H50)-1</f>
        <v>138</v>
      </c>
    </row>
    <row r="51" customFormat="false" ht="15" hidden="false" customHeight="false" outlineLevel="0" collapsed="false">
      <c r="A51" s="0" t="s">
        <v>435</v>
      </c>
      <c r="B51" s="2" t="n">
        <f aca="false">ROUND(SUMIFS(Monthly_Sold!$H$2:$H$7864,Monthly_Sold!$G$2:$G$7864,$A51,Monthly_Sold!$C$2:$C$7864,B$2),4)</f>
        <v>0</v>
      </c>
      <c r="C51" s="2" t="n">
        <f aca="false">ROUND(SUMIFS(Monthly_Sold!$H$2:$H$7864,Monthly_Sold!$G$2:$G$7864,$A51,Monthly_Sold!$C$2:$C$7864,C$2),4)</f>
        <v>0</v>
      </c>
      <c r="D51" s="2" t="n">
        <f aca="false">ROUND(SUMIFS(Monthly_Sold!$H$2:$H$7864,Monthly_Sold!$G$2:$G$7864,$A51,Monthly_Sold!$C$2:$C$7864,D$2),4)</f>
        <v>0</v>
      </c>
      <c r="E51" s="2" t="n">
        <f aca="false">ROUND(SUMIFS(Monthly_Sold!$H$2:$H$7864,Monthly_Sold!$G$2:$G$7864,$A51,Monthly_Sold!$C$2:$C$7864,E$2),4)</f>
        <v>0</v>
      </c>
      <c r="F51" s="2" t="n">
        <f aca="false">ROUND(SUMIFS(Monthly_Sold!$H$2:$H$7864,Monthly_Sold!$G$2:$G$7864,$A51,Monthly_Sold!$C$2:$C$7864,F$2),4)</f>
        <v>0</v>
      </c>
      <c r="G51" s="2" t="n">
        <f aca="false">ROUND(SUMIFS(Monthly_Sold!$H$2:$H$7864,Monthly_Sold!$G$2:$G$7864,$A51,Monthly_Sold!$C$2:$C$7864,G$2),4)</f>
        <v>33.11</v>
      </c>
      <c r="H51" s="2" t="n">
        <f aca="false">ROUND(SUMIFS(Monthly_Sold!$H$2:$H$7864,Monthly_Sold!$G$2:$G$7864,$A51,Monthly_Sold!$C$2:$C$7864,H$2),4)</f>
        <v>6.35</v>
      </c>
      <c r="I51" s="2" t="n">
        <f aca="false">ROUND(SUM(B51:H51),4)</f>
        <v>39.46</v>
      </c>
      <c r="J51" s="6" t="n">
        <f aca="false">RANK(I51,$I$3:$I$182,0)+COUNTIF($I$3:I51,I51)-1</f>
        <v>107</v>
      </c>
      <c r="K51" s="6" t="n">
        <f aca="false">RANK(B51,$B$3:$B$182,0)+COUNTIF($B$3:B51,B51)-1</f>
        <v>98</v>
      </c>
      <c r="L51" s="6" t="n">
        <f aca="false">RANK(C51,$C$3:$C$182,0)+COUNTIF($C$3:C51,C51)-1</f>
        <v>111</v>
      </c>
      <c r="M51" s="6" t="n">
        <f aca="false">RANK(D51,$D$3:$D$182,0)+COUNTIF($D$3:D51,D51)-1</f>
        <v>112</v>
      </c>
      <c r="N51" s="6" t="n">
        <f aca="false">RANK(E51,$E$3:$E$182,0)+COUNTIF($E$3:E51,E51)-1</f>
        <v>116</v>
      </c>
      <c r="O51" s="6" t="n">
        <f aca="false">RANK(F51,$F$3:$F$182,0)+COUNTIF($F$3:F51,F51)-1</f>
        <v>123</v>
      </c>
      <c r="P51" s="6" t="n">
        <f aca="false">RANK(G51,$G$3:$G$182,0)+COUNTIF($G$3:G51,G51)-1</f>
        <v>75</v>
      </c>
      <c r="Q51" s="6" t="n">
        <f aca="false">RANK(H51,$H$3:$H$182,0)+COUNTIF($H$3:H51,H51)-1</f>
        <v>87</v>
      </c>
    </row>
    <row r="52" customFormat="false" ht="15" hidden="false" customHeight="false" outlineLevel="0" collapsed="false">
      <c r="A52" s="0" t="s">
        <v>316</v>
      </c>
      <c r="B52" s="2" t="n">
        <f aca="false">ROUND(SUMIFS(Monthly_Sold!$H$2:$H$7864,Monthly_Sold!$G$2:$G$7864,$A52,Monthly_Sold!$C$2:$C$7864,B$2),4)</f>
        <v>0.41</v>
      </c>
      <c r="C52" s="2" t="n">
        <f aca="false">ROUND(SUMIFS(Monthly_Sold!$H$2:$H$7864,Monthly_Sold!$G$2:$G$7864,$A52,Monthly_Sold!$C$2:$C$7864,C$2),4)</f>
        <v>5.92</v>
      </c>
      <c r="D52" s="2" t="n">
        <f aca="false">ROUND(SUMIFS(Monthly_Sold!$H$2:$H$7864,Monthly_Sold!$G$2:$G$7864,$A52,Monthly_Sold!$C$2:$C$7864,D$2),4)</f>
        <v>9.15</v>
      </c>
      <c r="E52" s="2" t="n">
        <f aca="false">ROUND(SUMIFS(Monthly_Sold!$H$2:$H$7864,Monthly_Sold!$G$2:$G$7864,$A52,Monthly_Sold!$C$2:$C$7864,E$2),4)</f>
        <v>7.86</v>
      </c>
      <c r="F52" s="2" t="n">
        <f aca="false">ROUND(SUMIFS(Monthly_Sold!$H$2:$H$7864,Monthly_Sold!$G$2:$G$7864,$A52,Monthly_Sold!$C$2:$C$7864,F$2),4)</f>
        <v>111.35</v>
      </c>
      <c r="G52" s="2" t="n">
        <f aca="false">ROUND(SUMIFS(Monthly_Sold!$H$2:$H$7864,Monthly_Sold!$G$2:$G$7864,$A52,Monthly_Sold!$C$2:$C$7864,G$2),4)</f>
        <v>86.32</v>
      </c>
      <c r="H52" s="2" t="n">
        <f aca="false">ROUND(SUMIFS(Monthly_Sold!$H$2:$H$7864,Monthly_Sold!$G$2:$G$7864,$A52,Monthly_Sold!$C$2:$C$7864,H$2),4)</f>
        <v>79.86</v>
      </c>
      <c r="I52" s="2" t="n">
        <f aca="false">ROUND(SUM(B52:H52),4)</f>
        <v>300.87</v>
      </c>
      <c r="J52" s="6" t="n">
        <f aca="false">RANK(I52,$I$3:$I$182,0)+COUNTIF($I$3:I52,I52)-1</f>
        <v>74</v>
      </c>
      <c r="K52" s="6" t="n">
        <f aca="false">RANK(B52,$B$3:$B$182,0)+COUNTIF($B$3:B52,B52)-1</f>
        <v>64</v>
      </c>
      <c r="L52" s="6" t="n">
        <f aca="false">RANK(C52,$C$3:$C$182,0)+COUNTIF($C$3:C52,C52)-1</f>
        <v>72</v>
      </c>
      <c r="M52" s="6" t="n">
        <f aca="false">RANK(D52,$D$3:$D$182,0)+COUNTIF($D$3:D52,D52)-1</f>
        <v>74</v>
      </c>
      <c r="N52" s="6" t="n">
        <f aca="false">RANK(E52,$E$3:$E$182,0)+COUNTIF($E$3:E52,E52)-1</f>
        <v>78</v>
      </c>
      <c r="O52" s="6" t="n">
        <f aca="false">RANK(F52,$F$3:$F$182,0)+COUNTIF($F$3:F52,F52)-1</f>
        <v>50</v>
      </c>
      <c r="P52" s="6" t="n">
        <f aca="false">RANK(G52,$G$3:$G$182,0)+COUNTIF($G$3:G52,G52)-1</f>
        <v>58</v>
      </c>
      <c r="Q52" s="6" t="n">
        <f aca="false">RANK(H52,$H$3:$H$182,0)+COUNTIF($H$3:H52,H52)-1</f>
        <v>65</v>
      </c>
    </row>
    <row r="53" customFormat="false" ht="15" hidden="false" customHeight="false" outlineLevel="0" collapsed="false">
      <c r="A53" s="0" t="s">
        <v>191</v>
      </c>
      <c r="B53" s="2" t="n">
        <f aca="false">ROUND(SUMIFS(Monthly_Sold!$H$2:$H$7864,Monthly_Sold!$G$2:$G$7864,$A53,Monthly_Sold!$C$2:$C$7864,B$2),4)</f>
        <v>20.94</v>
      </c>
      <c r="C53" s="2" t="n">
        <f aca="false">ROUND(SUMIFS(Monthly_Sold!$H$2:$H$7864,Monthly_Sold!$G$2:$G$7864,$A53,Monthly_Sold!$C$2:$C$7864,C$2),4)</f>
        <v>393.66</v>
      </c>
      <c r="D53" s="2" t="n">
        <f aca="false">ROUND(SUMIFS(Monthly_Sold!$H$2:$H$7864,Monthly_Sold!$G$2:$G$7864,$A53,Monthly_Sold!$C$2:$C$7864,D$2),4)</f>
        <v>210.83</v>
      </c>
      <c r="E53" s="2" t="n">
        <f aca="false">ROUND(SUMIFS(Monthly_Sold!$H$2:$H$7864,Monthly_Sold!$G$2:$G$7864,$A53,Monthly_Sold!$C$2:$C$7864,E$2),4)</f>
        <v>37</v>
      </c>
      <c r="F53" s="2" t="n">
        <f aca="false">ROUND(SUMIFS(Monthly_Sold!$H$2:$H$7864,Monthly_Sold!$G$2:$G$7864,$A53,Monthly_Sold!$C$2:$C$7864,F$2),4)</f>
        <v>51.58</v>
      </c>
      <c r="G53" s="2" t="n">
        <f aca="false">ROUND(SUMIFS(Monthly_Sold!$H$2:$H$7864,Monthly_Sold!$G$2:$G$7864,$A53,Monthly_Sold!$C$2:$C$7864,G$2),4)</f>
        <v>17.3</v>
      </c>
      <c r="H53" s="2" t="n">
        <f aca="false">ROUND(SUMIFS(Monthly_Sold!$H$2:$H$7864,Monthly_Sold!$G$2:$G$7864,$A53,Monthly_Sold!$C$2:$C$7864,H$2),4)</f>
        <v>214.76</v>
      </c>
      <c r="I53" s="2" t="n">
        <f aca="false">ROUND(SUM(B53:H53),4)</f>
        <v>946.07</v>
      </c>
      <c r="J53" s="6" t="n">
        <f aca="false">RANK(I53,$I$3:$I$182,0)+COUNTIF($I$3:I53,I53)-1</f>
        <v>52</v>
      </c>
      <c r="K53" s="6" t="n">
        <f aca="false">RANK(B53,$B$3:$B$182,0)+COUNTIF($B$3:B53,B53)-1</f>
        <v>48</v>
      </c>
      <c r="L53" s="6" t="n">
        <f aca="false">RANK(C53,$C$3:$C$182,0)+COUNTIF($C$3:C53,C53)-1</f>
        <v>30</v>
      </c>
      <c r="M53" s="6" t="n">
        <f aca="false">RANK(D53,$D$3:$D$182,0)+COUNTIF($D$3:D53,D53)-1</f>
        <v>45</v>
      </c>
      <c r="N53" s="6" t="n">
        <f aca="false">RANK(E53,$E$3:$E$182,0)+COUNTIF($E$3:E53,E53)-1</f>
        <v>63</v>
      </c>
      <c r="O53" s="6" t="n">
        <f aca="false">RANK(F53,$F$3:$F$182,0)+COUNTIF($F$3:F53,F53)-1</f>
        <v>63</v>
      </c>
      <c r="P53" s="6" t="n">
        <f aca="false">RANK(G53,$G$3:$G$182,0)+COUNTIF($G$3:G53,G53)-1</f>
        <v>89</v>
      </c>
      <c r="Q53" s="6" t="n">
        <f aca="false">RANK(H53,$H$3:$H$182,0)+COUNTIF($H$3:H53,H53)-1</f>
        <v>43</v>
      </c>
    </row>
    <row r="54" customFormat="false" ht="15" hidden="false" customHeight="false" outlineLevel="0" collapsed="false">
      <c r="A54" s="0" t="s">
        <v>101</v>
      </c>
      <c r="B54" s="2" t="n">
        <f aca="false">ROUND(SUMIFS(Monthly_Sold!$H$2:$H$7864,Monthly_Sold!$G$2:$G$7864,$A54,Monthly_Sold!$C$2:$C$7864,B$2),4)</f>
        <v>6</v>
      </c>
      <c r="C54" s="2" t="n">
        <f aca="false">ROUND(SUMIFS(Monthly_Sold!$H$2:$H$7864,Monthly_Sold!$G$2:$G$7864,$A54,Monthly_Sold!$C$2:$C$7864,C$2),4)</f>
        <v>68.06</v>
      </c>
      <c r="D54" s="2" t="n">
        <f aca="false">ROUND(SUMIFS(Monthly_Sold!$H$2:$H$7864,Monthly_Sold!$G$2:$G$7864,$A54,Monthly_Sold!$C$2:$C$7864,D$2),4)</f>
        <v>6.55</v>
      </c>
      <c r="E54" s="2" t="n">
        <f aca="false">ROUND(SUMIFS(Monthly_Sold!$H$2:$H$7864,Monthly_Sold!$G$2:$G$7864,$A54,Monthly_Sold!$C$2:$C$7864,E$2),4)</f>
        <v>0.35</v>
      </c>
      <c r="F54" s="2" t="n">
        <f aca="false">ROUND(SUMIFS(Monthly_Sold!$H$2:$H$7864,Monthly_Sold!$G$2:$G$7864,$A54,Monthly_Sold!$C$2:$C$7864,F$2),4)</f>
        <v>0</v>
      </c>
      <c r="G54" s="2" t="n">
        <f aca="false">ROUND(SUMIFS(Monthly_Sold!$H$2:$H$7864,Monthly_Sold!$G$2:$G$7864,$A54,Monthly_Sold!$C$2:$C$7864,G$2),4)</f>
        <v>0</v>
      </c>
      <c r="H54" s="2" t="n">
        <f aca="false">ROUND(SUMIFS(Monthly_Sold!$H$2:$H$7864,Monthly_Sold!$G$2:$G$7864,$A54,Monthly_Sold!$C$2:$C$7864,H$2),4)</f>
        <v>0</v>
      </c>
      <c r="I54" s="2" t="n">
        <f aca="false">ROUND(SUM(B54:H54),4)</f>
        <v>80.96</v>
      </c>
      <c r="J54" s="6" t="n">
        <f aca="false">RANK(I54,$I$3:$I$182,0)+COUNTIF($I$3:I54,I54)-1</f>
        <v>92</v>
      </c>
      <c r="K54" s="6" t="n">
        <f aca="false">RANK(B54,$B$3:$B$182,0)+COUNTIF($B$3:B54,B54)-1</f>
        <v>56</v>
      </c>
      <c r="L54" s="6" t="n">
        <f aca="false">RANK(C54,$C$3:$C$182,0)+COUNTIF($C$3:C54,C54)-1</f>
        <v>60</v>
      </c>
      <c r="M54" s="6" t="n">
        <f aca="false">RANK(D54,$D$3:$D$182,0)+COUNTIF($D$3:D54,D54)-1</f>
        <v>77</v>
      </c>
      <c r="N54" s="6" t="n">
        <f aca="false">RANK(E54,$E$3:$E$182,0)+COUNTIF($E$3:E54,E54)-1</f>
        <v>86</v>
      </c>
      <c r="O54" s="6" t="n">
        <f aca="false">RANK(F54,$F$3:$F$182,0)+COUNTIF($F$3:F54,F54)-1</f>
        <v>124</v>
      </c>
      <c r="P54" s="6" t="n">
        <f aca="false">RANK(G54,$G$3:$G$182,0)+COUNTIF($G$3:G54,G54)-1</f>
        <v>140</v>
      </c>
      <c r="Q54" s="6" t="n">
        <f aca="false">RANK(H54,$H$3:$H$182,0)+COUNTIF($H$3:H54,H54)-1</f>
        <v>139</v>
      </c>
    </row>
    <row r="55" customFormat="false" ht="15" hidden="false" customHeight="false" outlineLevel="0" collapsed="false">
      <c r="A55" s="0" t="s">
        <v>623</v>
      </c>
      <c r="B55" s="2" t="n">
        <f aca="false">ROUND(SUMIFS(Monthly_Sold!$H$2:$H$7864,Monthly_Sold!$G$2:$G$7864,$A55,Monthly_Sold!$C$2:$C$7864,B$2),4)</f>
        <v>0</v>
      </c>
      <c r="C55" s="2" t="n">
        <f aca="false">ROUND(SUMIFS(Monthly_Sold!$H$2:$H$7864,Monthly_Sold!$G$2:$G$7864,$A55,Monthly_Sold!$C$2:$C$7864,C$2),4)</f>
        <v>0.03</v>
      </c>
      <c r="D55" s="2" t="n">
        <f aca="false">ROUND(SUMIFS(Monthly_Sold!$H$2:$H$7864,Monthly_Sold!$G$2:$G$7864,$A55,Monthly_Sold!$C$2:$C$7864,D$2),4)</f>
        <v>0</v>
      </c>
      <c r="E55" s="2" t="n">
        <f aca="false">ROUND(SUMIFS(Monthly_Sold!$H$2:$H$7864,Monthly_Sold!$G$2:$G$7864,$A55,Monthly_Sold!$C$2:$C$7864,E$2),4)</f>
        <v>0</v>
      </c>
      <c r="F55" s="2" t="n">
        <f aca="false">ROUND(SUMIFS(Monthly_Sold!$H$2:$H$7864,Monthly_Sold!$G$2:$G$7864,$A55,Monthly_Sold!$C$2:$C$7864,F$2),4)</f>
        <v>0</v>
      </c>
      <c r="G55" s="2" t="n">
        <f aca="false">ROUND(SUMIFS(Monthly_Sold!$H$2:$H$7864,Monthly_Sold!$G$2:$G$7864,$A55,Monthly_Sold!$C$2:$C$7864,G$2),4)</f>
        <v>0</v>
      </c>
      <c r="H55" s="2" t="n">
        <f aca="false">ROUND(SUMIFS(Monthly_Sold!$H$2:$H$7864,Monthly_Sold!$G$2:$G$7864,$A55,Monthly_Sold!$C$2:$C$7864,H$2),4)</f>
        <v>0</v>
      </c>
      <c r="I55" s="2" t="n">
        <f aca="false">ROUND(SUM(B55:H55),4)</f>
        <v>0.03</v>
      </c>
      <c r="J55" s="6" t="n">
        <f aca="false">RANK(I55,$I$3:$I$182,0)+COUNTIF($I$3:I55,I55)-1</f>
        <v>176</v>
      </c>
      <c r="K55" s="6" t="n">
        <f aca="false">RANK(B55,$B$3:$B$182,0)+COUNTIF($B$3:B55,B55)-1</f>
        <v>99</v>
      </c>
      <c r="L55" s="6" t="n">
        <f aca="false">RANK(C55,$C$3:$C$182,0)+COUNTIF($C$3:C55,C55)-1</f>
        <v>80</v>
      </c>
      <c r="M55" s="6" t="n">
        <f aca="false">RANK(D55,$D$3:$D$182,0)+COUNTIF($D$3:D55,D55)-1</f>
        <v>113</v>
      </c>
      <c r="N55" s="6" t="n">
        <f aca="false">RANK(E55,$E$3:$E$182,0)+COUNTIF($E$3:E55,E55)-1</f>
        <v>117</v>
      </c>
      <c r="O55" s="6" t="n">
        <f aca="false">RANK(F55,$F$3:$F$182,0)+COUNTIF($F$3:F55,F55)-1</f>
        <v>125</v>
      </c>
      <c r="P55" s="6" t="n">
        <f aca="false">RANK(G55,$G$3:$G$182,0)+COUNTIF($G$3:G55,G55)-1</f>
        <v>141</v>
      </c>
      <c r="Q55" s="6" t="n">
        <f aca="false">RANK(H55,$H$3:$H$182,0)+COUNTIF($H$3:H55,H55)-1</f>
        <v>140</v>
      </c>
    </row>
    <row r="56" customFormat="false" ht="15" hidden="false" customHeight="false" outlineLevel="0" collapsed="false">
      <c r="A56" s="0" t="s">
        <v>96</v>
      </c>
      <c r="B56" s="2" t="n">
        <f aca="false">ROUND(SUMIFS(Monthly_Sold!$H$2:$H$7864,Monthly_Sold!$G$2:$G$7864,$A56,Monthly_Sold!$C$2:$C$7864,B$2),4)</f>
        <v>0</v>
      </c>
      <c r="C56" s="2" t="n">
        <f aca="false">ROUND(SUMIFS(Monthly_Sold!$H$2:$H$7864,Monthly_Sold!$G$2:$G$7864,$A56,Monthly_Sold!$C$2:$C$7864,C$2),4)</f>
        <v>0</v>
      </c>
      <c r="D56" s="2" t="n">
        <f aca="false">ROUND(SUMIFS(Monthly_Sold!$H$2:$H$7864,Monthly_Sold!$G$2:$G$7864,$A56,Monthly_Sold!$C$2:$C$7864,D$2),4)</f>
        <v>0</v>
      </c>
      <c r="E56" s="2" t="n">
        <f aca="false">ROUND(SUMIFS(Monthly_Sold!$H$2:$H$7864,Monthly_Sold!$G$2:$G$7864,$A56,Monthly_Sold!$C$2:$C$7864,E$2),4)</f>
        <v>0</v>
      </c>
      <c r="F56" s="2" t="n">
        <f aca="false">ROUND(SUMIFS(Monthly_Sold!$H$2:$H$7864,Monthly_Sold!$G$2:$G$7864,$A56,Monthly_Sold!$C$2:$C$7864,F$2),4)</f>
        <v>40.27</v>
      </c>
      <c r="G56" s="2" t="n">
        <f aca="false">ROUND(SUMIFS(Monthly_Sold!$H$2:$H$7864,Monthly_Sold!$G$2:$G$7864,$A56,Monthly_Sold!$C$2:$C$7864,G$2),4)</f>
        <v>152.76</v>
      </c>
      <c r="H56" s="2" t="n">
        <f aca="false">ROUND(SUMIFS(Monthly_Sold!$H$2:$H$7864,Monthly_Sold!$G$2:$G$7864,$A56,Monthly_Sold!$C$2:$C$7864,H$2),4)</f>
        <v>123.75</v>
      </c>
      <c r="I56" s="2" t="n">
        <f aca="false">ROUND(SUM(B56:H56),4)</f>
        <v>316.78</v>
      </c>
      <c r="J56" s="6" t="n">
        <f aca="false">RANK(I56,$I$3:$I$182,0)+COUNTIF($I$3:I56,I56)-1</f>
        <v>73</v>
      </c>
      <c r="K56" s="6" t="n">
        <f aca="false">RANK(B56,$B$3:$B$182,0)+COUNTIF($B$3:B56,B56)-1</f>
        <v>100</v>
      </c>
      <c r="L56" s="6" t="n">
        <f aca="false">RANK(C56,$C$3:$C$182,0)+COUNTIF($C$3:C56,C56)-1</f>
        <v>112</v>
      </c>
      <c r="M56" s="6" t="n">
        <f aca="false">RANK(D56,$D$3:$D$182,0)+COUNTIF($D$3:D56,D56)-1</f>
        <v>114</v>
      </c>
      <c r="N56" s="6" t="n">
        <f aca="false">RANK(E56,$E$3:$E$182,0)+COUNTIF($E$3:E56,E56)-1</f>
        <v>118</v>
      </c>
      <c r="O56" s="6" t="n">
        <f aca="false">RANK(F56,$F$3:$F$182,0)+COUNTIF($F$3:F56,F56)-1</f>
        <v>70</v>
      </c>
      <c r="P56" s="6" t="n">
        <f aca="false">RANK(G56,$G$3:$G$182,0)+COUNTIF($G$3:G56,G56)-1</f>
        <v>45</v>
      </c>
      <c r="Q56" s="6" t="n">
        <f aca="false">RANK(H56,$H$3:$H$182,0)+COUNTIF($H$3:H56,H56)-1</f>
        <v>53</v>
      </c>
    </row>
    <row r="57" customFormat="false" ht="15" hidden="false" customHeight="false" outlineLevel="0" collapsed="false">
      <c r="A57" s="0" t="s">
        <v>154</v>
      </c>
      <c r="B57" s="2" t="n">
        <f aca="false">ROUND(SUMIFS(Monthly_Sold!$H$2:$H$7864,Monthly_Sold!$G$2:$G$7864,$A57,Monthly_Sold!$C$2:$C$7864,B$2),4)</f>
        <v>8.11</v>
      </c>
      <c r="C57" s="2" t="n">
        <f aca="false">ROUND(SUMIFS(Monthly_Sold!$H$2:$H$7864,Monthly_Sold!$G$2:$G$7864,$A57,Monthly_Sold!$C$2:$C$7864,C$2),4)</f>
        <v>160.23</v>
      </c>
      <c r="D57" s="2" t="n">
        <f aca="false">ROUND(SUMIFS(Monthly_Sold!$H$2:$H$7864,Monthly_Sold!$G$2:$G$7864,$A57,Monthly_Sold!$C$2:$C$7864,D$2),4)</f>
        <v>224.08</v>
      </c>
      <c r="E57" s="2" t="n">
        <f aca="false">ROUND(SUMIFS(Monthly_Sold!$H$2:$H$7864,Monthly_Sold!$G$2:$G$7864,$A57,Monthly_Sold!$C$2:$C$7864,E$2),4)</f>
        <v>134.98</v>
      </c>
      <c r="F57" s="2" t="n">
        <f aca="false">ROUND(SUMIFS(Monthly_Sold!$H$2:$H$7864,Monthly_Sold!$G$2:$G$7864,$A57,Monthly_Sold!$C$2:$C$7864,F$2),4)</f>
        <v>192.42</v>
      </c>
      <c r="G57" s="2" t="n">
        <f aca="false">ROUND(SUMIFS(Monthly_Sold!$H$2:$H$7864,Monthly_Sold!$G$2:$G$7864,$A57,Monthly_Sold!$C$2:$C$7864,G$2),4)</f>
        <v>268.21</v>
      </c>
      <c r="H57" s="2" t="n">
        <f aca="false">ROUND(SUMIFS(Monthly_Sold!$H$2:$H$7864,Monthly_Sold!$G$2:$G$7864,$A57,Monthly_Sold!$C$2:$C$7864,H$2),4)</f>
        <v>253.09</v>
      </c>
      <c r="I57" s="2" t="n">
        <f aca="false">ROUND(SUM(B57:H57),4)</f>
        <v>1241.12</v>
      </c>
      <c r="J57" s="6" t="n">
        <f aca="false">RANK(I57,$I$3:$I$182,0)+COUNTIF($I$3:I57,I57)-1</f>
        <v>47</v>
      </c>
      <c r="K57" s="6" t="n">
        <f aca="false">RANK(B57,$B$3:$B$182,0)+COUNTIF($B$3:B57,B57)-1</f>
        <v>54</v>
      </c>
      <c r="L57" s="6" t="n">
        <f aca="false">RANK(C57,$C$3:$C$182,0)+COUNTIF($C$3:C57,C57)-1</f>
        <v>52</v>
      </c>
      <c r="M57" s="6" t="n">
        <f aca="false">RANK(D57,$D$3:$D$182,0)+COUNTIF($D$3:D57,D57)-1</f>
        <v>44</v>
      </c>
      <c r="N57" s="6" t="n">
        <f aca="false">RANK(E57,$E$3:$E$182,0)+COUNTIF($E$3:E57,E57)-1</f>
        <v>49</v>
      </c>
      <c r="O57" s="6" t="n">
        <f aca="false">RANK(F57,$F$3:$F$182,0)+COUNTIF($F$3:F57,F57)-1</f>
        <v>40</v>
      </c>
      <c r="P57" s="6" t="n">
        <f aca="false">RANK(G57,$G$3:$G$182,0)+COUNTIF($G$3:G57,G57)-1</f>
        <v>35</v>
      </c>
      <c r="Q57" s="6" t="n">
        <f aca="false">RANK(H57,$H$3:$H$182,0)+COUNTIF($H$3:H57,H57)-1</f>
        <v>41</v>
      </c>
    </row>
    <row r="58" customFormat="false" ht="15" hidden="false" customHeight="false" outlineLevel="0" collapsed="false">
      <c r="A58" s="0" t="s">
        <v>161</v>
      </c>
      <c r="B58" s="2" t="n">
        <f aca="false">ROUND(SUMIFS(Monthly_Sold!$H$2:$H$7864,Monthly_Sold!$G$2:$G$7864,$A58,Monthly_Sold!$C$2:$C$7864,B$2),4)</f>
        <v>11.08</v>
      </c>
      <c r="C58" s="2" t="n">
        <f aca="false">ROUND(SUMIFS(Monthly_Sold!$H$2:$H$7864,Monthly_Sold!$G$2:$G$7864,$A58,Monthly_Sold!$C$2:$C$7864,C$2),4)</f>
        <v>1057.649</v>
      </c>
      <c r="D58" s="2" t="n">
        <f aca="false">ROUND(SUMIFS(Monthly_Sold!$H$2:$H$7864,Monthly_Sold!$G$2:$G$7864,$A58,Monthly_Sold!$C$2:$C$7864,D$2),4)</f>
        <v>469.86</v>
      </c>
      <c r="E58" s="2" t="n">
        <f aca="false">ROUND(SUMIFS(Monthly_Sold!$H$2:$H$7864,Monthly_Sold!$G$2:$G$7864,$A58,Monthly_Sold!$C$2:$C$7864,E$2),4)</f>
        <v>134.99</v>
      </c>
      <c r="F58" s="2" t="n">
        <f aca="false">ROUND(SUMIFS(Monthly_Sold!$H$2:$H$7864,Monthly_Sold!$G$2:$G$7864,$A58,Monthly_Sold!$C$2:$C$7864,F$2),4)</f>
        <v>163.85</v>
      </c>
      <c r="G58" s="2" t="n">
        <f aca="false">ROUND(SUMIFS(Monthly_Sold!$H$2:$H$7864,Monthly_Sold!$G$2:$G$7864,$A58,Monthly_Sold!$C$2:$C$7864,G$2),4)</f>
        <v>53.77</v>
      </c>
      <c r="H58" s="2" t="n">
        <f aca="false">ROUND(SUMIFS(Monthly_Sold!$H$2:$H$7864,Monthly_Sold!$G$2:$G$7864,$A58,Monthly_Sold!$C$2:$C$7864,H$2),4)</f>
        <v>35.88</v>
      </c>
      <c r="I58" s="2" t="n">
        <f aca="false">ROUND(SUM(B58:H58),4)</f>
        <v>1927.079</v>
      </c>
      <c r="J58" s="6" t="n">
        <f aca="false">RANK(I58,$I$3:$I$182,0)+COUNTIF($I$3:I58,I58)-1</f>
        <v>38</v>
      </c>
      <c r="K58" s="6" t="n">
        <f aca="false">RANK(B58,$B$3:$B$182,0)+COUNTIF($B$3:B58,B58)-1</f>
        <v>50</v>
      </c>
      <c r="L58" s="6" t="n">
        <f aca="false">RANK(C58,$C$3:$C$182,0)+COUNTIF($C$3:C58,C58)-1</f>
        <v>19</v>
      </c>
      <c r="M58" s="6" t="n">
        <f aca="false">RANK(D58,$D$3:$D$182,0)+COUNTIF($D$3:D58,D58)-1</f>
        <v>27</v>
      </c>
      <c r="N58" s="6" t="n">
        <f aca="false">RANK(E58,$E$3:$E$182,0)+COUNTIF($E$3:E58,E58)-1</f>
        <v>48</v>
      </c>
      <c r="O58" s="6" t="n">
        <f aca="false">RANK(F58,$F$3:$F$182,0)+COUNTIF($F$3:F58,F58)-1</f>
        <v>44</v>
      </c>
      <c r="P58" s="6" t="n">
        <f aca="false">RANK(G58,$G$3:$G$182,0)+COUNTIF($G$3:G58,G58)-1</f>
        <v>67</v>
      </c>
      <c r="Q58" s="6" t="n">
        <f aca="false">RANK(H58,$H$3:$H$182,0)+COUNTIF($H$3:H58,H58)-1</f>
        <v>74</v>
      </c>
    </row>
    <row r="59" customFormat="false" ht="15" hidden="false" customHeight="false" outlineLevel="0" collapsed="false">
      <c r="A59" s="0" t="s">
        <v>119</v>
      </c>
      <c r="B59" s="2" t="n">
        <f aca="false">ROUND(SUMIFS(Monthly_Sold!$H$2:$H$7864,Monthly_Sold!$G$2:$G$7864,$A59,Monthly_Sold!$C$2:$C$7864,B$2),4)</f>
        <v>81.16</v>
      </c>
      <c r="C59" s="2" t="n">
        <f aca="false">ROUND(SUMIFS(Monthly_Sold!$H$2:$H$7864,Monthly_Sold!$G$2:$G$7864,$A59,Monthly_Sold!$C$2:$C$7864,C$2),4)</f>
        <v>404.28</v>
      </c>
      <c r="D59" s="2" t="n">
        <f aca="false">ROUND(SUMIFS(Monthly_Sold!$H$2:$H$7864,Monthly_Sold!$G$2:$G$7864,$A59,Monthly_Sold!$C$2:$C$7864,D$2),4)</f>
        <v>273.58</v>
      </c>
      <c r="E59" s="2" t="n">
        <f aca="false">ROUND(SUMIFS(Monthly_Sold!$H$2:$H$7864,Monthly_Sold!$G$2:$G$7864,$A59,Monthly_Sold!$C$2:$C$7864,E$2),4)</f>
        <v>289.28</v>
      </c>
      <c r="F59" s="2" t="n">
        <f aca="false">ROUND(SUMIFS(Monthly_Sold!$H$2:$H$7864,Monthly_Sold!$G$2:$G$7864,$A59,Monthly_Sold!$C$2:$C$7864,F$2),4)</f>
        <v>118.13</v>
      </c>
      <c r="G59" s="2" t="n">
        <f aca="false">ROUND(SUMIFS(Monthly_Sold!$H$2:$H$7864,Monthly_Sold!$G$2:$G$7864,$A59,Monthly_Sold!$C$2:$C$7864,G$2),4)</f>
        <v>214.93</v>
      </c>
      <c r="H59" s="2" t="n">
        <f aca="false">ROUND(SUMIFS(Monthly_Sold!$H$2:$H$7864,Monthly_Sold!$G$2:$G$7864,$A59,Monthly_Sold!$C$2:$C$7864,H$2),4)</f>
        <v>181.01</v>
      </c>
      <c r="I59" s="2" t="n">
        <f aca="false">ROUND(SUM(B59:H59),4)</f>
        <v>1562.37</v>
      </c>
      <c r="J59" s="6" t="n">
        <f aca="false">RANK(I59,$I$3:$I$182,0)+COUNTIF($I$3:I59,I59)-1</f>
        <v>43</v>
      </c>
      <c r="K59" s="6" t="n">
        <f aca="false">RANK(B59,$B$3:$B$182,0)+COUNTIF($B$3:B59,B59)-1</f>
        <v>33</v>
      </c>
      <c r="L59" s="6" t="n">
        <f aca="false">RANK(C59,$C$3:$C$182,0)+COUNTIF($C$3:C59,C59)-1</f>
        <v>28</v>
      </c>
      <c r="M59" s="6" t="n">
        <f aca="false">RANK(D59,$D$3:$D$182,0)+COUNTIF($D$3:D59,D59)-1</f>
        <v>39</v>
      </c>
      <c r="N59" s="6" t="n">
        <f aca="false">RANK(E59,$E$3:$E$182,0)+COUNTIF($E$3:E59,E59)-1</f>
        <v>32</v>
      </c>
      <c r="O59" s="6" t="n">
        <f aca="false">RANK(F59,$F$3:$F$182,0)+COUNTIF($F$3:F59,F59)-1</f>
        <v>48</v>
      </c>
      <c r="P59" s="6" t="n">
        <f aca="false">RANK(G59,$G$3:$G$182,0)+COUNTIF($G$3:G59,G59)-1</f>
        <v>40</v>
      </c>
      <c r="Q59" s="6" t="n">
        <f aca="false">RANK(H59,$H$3:$H$182,0)+COUNTIF($H$3:H59,H59)-1</f>
        <v>49</v>
      </c>
    </row>
    <row r="60" customFormat="false" ht="15" hidden="false" customHeight="false" outlineLevel="0" collapsed="false">
      <c r="A60" s="0" t="s">
        <v>482</v>
      </c>
      <c r="B60" s="2" t="n">
        <f aca="false">ROUND(SUMIFS(Monthly_Sold!$H$2:$H$7864,Monthly_Sold!$G$2:$G$7864,$A60,Monthly_Sold!$C$2:$C$7864,B$2),4)</f>
        <v>0</v>
      </c>
      <c r="C60" s="2" t="n">
        <f aca="false">ROUND(SUMIFS(Monthly_Sold!$H$2:$H$7864,Monthly_Sold!$G$2:$G$7864,$A60,Monthly_Sold!$C$2:$C$7864,C$2),4)</f>
        <v>0</v>
      </c>
      <c r="D60" s="2" t="n">
        <f aca="false">ROUND(SUMIFS(Monthly_Sold!$H$2:$H$7864,Monthly_Sold!$G$2:$G$7864,$A60,Monthly_Sold!$C$2:$C$7864,D$2),4)</f>
        <v>0</v>
      </c>
      <c r="E60" s="2" t="n">
        <f aca="false">ROUND(SUMIFS(Monthly_Sold!$H$2:$H$7864,Monthly_Sold!$G$2:$G$7864,$A60,Monthly_Sold!$C$2:$C$7864,E$2),4)</f>
        <v>0</v>
      </c>
      <c r="F60" s="2" t="n">
        <f aca="false">ROUND(SUMIFS(Monthly_Sold!$H$2:$H$7864,Monthly_Sold!$G$2:$G$7864,$A60,Monthly_Sold!$C$2:$C$7864,F$2),4)</f>
        <v>0</v>
      </c>
      <c r="G60" s="2" t="n">
        <f aca="false">ROUND(SUMIFS(Monthly_Sold!$H$2:$H$7864,Monthly_Sold!$G$2:$G$7864,$A60,Monthly_Sold!$C$2:$C$7864,G$2),4)</f>
        <v>0</v>
      </c>
      <c r="H60" s="2" t="n">
        <f aca="false">ROUND(SUMIFS(Monthly_Sold!$H$2:$H$7864,Monthly_Sold!$G$2:$G$7864,$A60,Monthly_Sold!$C$2:$C$7864,H$2),4)</f>
        <v>0.26</v>
      </c>
      <c r="I60" s="2" t="n">
        <f aca="false">ROUND(SUM(B60:H60),4)</f>
        <v>0.26</v>
      </c>
      <c r="J60" s="6" t="n">
        <f aca="false">RANK(I60,$I$3:$I$182,0)+COUNTIF($I$3:I60,I60)-1</f>
        <v>164</v>
      </c>
      <c r="K60" s="6" t="n">
        <f aca="false">RANK(B60,$B$3:$B$182,0)+COUNTIF($B$3:B60,B60)-1</f>
        <v>101</v>
      </c>
      <c r="L60" s="6" t="n">
        <f aca="false">RANK(C60,$C$3:$C$182,0)+COUNTIF($C$3:C60,C60)-1</f>
        <v>113</v>
      </c>
      <c r="M60" s="6" t="n">
        <f aca="false">RANK(D60,$D$3:$D$182,0)+COUNTIF($D$3:D60,D60)-1</f>
        <v>115</v>
      </c>
      <c r="N60" s="6" t="n">
        <f aca="false">RANK(E60,$E$3:$E$182,0)+COUNTIF($E$3:E60,E60)-1</f>
        <v>119</v>
      </c>
      <c r="O60" s="6" t="n">
        <f aca="false">RANK(F60,$F$3:$F$182,0)+COUNTIF($F$3:F60,F60)-1</f>
        <v>126</v>
      </c>
      <c r="P60" s="6" t="n">
        <f aca="false">RANK(G60,$G$3:$G$182,0)+COUNTIF($G$3:G60,G60)-1</f>
        <v>142</v>
      </c>
      <c r="Q60" s="6" t="n">
        <f aca="false">RANK(H60,$H$3:$H$182,0)+COUNTIF($H$3:H60,H60)-1</f>
        <v>104</v>
      </c>
    </row>
    <row r="61" customFormat="false" ht="15" hidden="false" customHeight="false" outlineLevel="0" collapsed="false">
      <c r="A61" s="0" t="s">
        <v>521</v>
      </c>
      <c r="B61" s="2" t="n">
        <f aca="false">ROUND(SUMIFS(Monthly_Sold!$H$2:$H$7864,Monthly_Sold!$G$2:$G$7864,$A61,Monthly_Sold!$C$2:$C$7864,B$2),4)</f>
        <v>0</v>
      </c>
      <c r="C61" s="2" t="n">
        <f aca="false">ROUND(SUMIFS(Monthly_Sold!$H$2:$H$7864,Monthly_Sold!$G$2:$G$7864,$A61,Monthly_Sold!$C$2:$C$7864,C$2),4)</f>
        <v>0</v>
      </c>
      <c r="D61" s="2" t="n">
        <f aca="false">ROUND(SUMIFS(Monthly_Sold!$H$2:$H$7864,Monthly_Sold!$G$2:$G$7864,$A61,Monthly_Sold!$C$2:$C$7864,D$2),4)</f>
        <v>0</v>
      </c>
      <c r="E61" s="2" t="n">
        <f aca="false">ROUND(SUMIFS(Monthly_Sold!$H$2:$H$7864,Monthly_Sold!$G$2:$G$7864,$A61,Monthly_Sold!$C$2:$C$7864,E$2),4)</f>
        <v>0</v>
      </c>
      <c r="F61" s="2" t="n">
        <f aca="false">ROUND(SUMIFS(Monthly_Sold!$H$2:$H$7864,Monthly_Sold!$G$2:$G$7864,$A61,Monthly_Sold!$C$2:$C$7864,F$2),4)</f>
        <v>0</v>
      </c>
      <c r="G61" s="2" t="n">
        <f aca="false">ROUND(SUMIFS(Monthly_Sold!$H$2:$H$7864,Monthly_Sold!$G$2:$G$7864,$A61,Monthly_Sold!$C$2:$C$7864,G$2),4)</f>
        <v>0</v>
      </c>
      <c r="H61" s="2" t="n">
        <f aca="false">ROUND(SUMIFS(Monthly_Sold!$H$2:$H$7864,Monthly_Sold!$G$2:$G$7864,$A61,Monthly_Sold!$C$2:$C$7864,H$2),4)</f>
        <v>8.43</v>
      </c>
      <c r="I61" s="2" t="n">
        <f aca="false">ROUND(SUM(B61:H61),4)</f>
        <v>8.43</v>
      </c>
      <c r="J61" s="6" t="n">
        <f aca="false">RANK(I61,$I$3:$I$182,0)+COUNTIF($I$3:I61,I61)-1</f>
        <v>129</v>
      </c>
      <c r="K61" s="6" t="n">
        <f aca="false">RANK(B61,$B$3:$B$182,0)+COUNTIF($B$3:B61,B61)-1</f>
        <v>102</v>
      </c>
      <c r="L61" s="6" t="n">
        <f aca="false">RANK(C61,$C$3:$C$182,0)+COUNTIF($C$3:C61,C61)-1</f>
        <v>114</v>
      </c>
      <c r="M61" s="6" t="n">
        <f aca="false">RANK(D61,$D$3:$D$182,0)+COUNTIF($D$3:D61,D61)-1</f>
        <v>116</v>
      </c>
      <c r="N61" s="6" t="n">
        <f aca="false">RANK(E61,$E$3:$E$182,0)+COUNTIF($E$3:E61,E61)-1</f>
        <v>120</v>
      </c>
      <c r="O61" s="6" t="n">
        <f aca="false">RANK(F61,$F$3:$F$182,0)+COUNTIF($F$3:F61,F61)-1</f>
        <v>127</v>
      </c>
      <c r="P61" s="6" t="n">
        <f aca="false">RANK(G61,$G$3:$G$182,0)+COUNTIF($G$3:G61,G61)-1</f>
        <v>143</v>
      </c>
      <c r="Q61" s="6" t="n">
        <f aca="false">RANK(H61,$H$3:$H$182,0)+COUNTIF($H$3:H61,H61)-1</f>
        <v>83</v>
      </c>
    </row>
    <row r="62" customFormat="false" ht="15" hidden="false" customHeight="false" outlineLevel="0" collapsed="false">
      <c r="A62" s="0" t="s">
        <v>250</v>
      </c>
      <c r="B62" s="2" t="n">
        <f aca="false">ROUND(SUMIFS(Monthly_Sold!$H$2:$H$7864,Monthly_Sold!$G$2:$G$7864,$A62,Monthly_Sold!$C$2:$C$7864,B$2),4)</f>
        <v>2.13</v>
      </c>
      <c r="C62" s="2" t="n">
        <f aca="false">ROUND(SUMIFS(Monthly_Sold!$H$2:$H$7864,Monthly_Sold!$G$2:$G$7864,$A62,Monthly_Sold!$C$2:$C$7864,C$2),4)</f>
        <v>32.67</v>
      </c>
      <c r="D62" s="2" t="n">
        <f aca="false">ROUND(SUMIFS(Monthly_Sold!$H$2:$H$7864,Monthly_Sold!$G$2:$G$7864,$A62,Monthly_Sold!$C$2:$C$7864,D$2),4)</f>
        <v>29.34</v>
      </c>
      <c r="E62" s="2" t="n">
        <f aca="false">ROUND(SUMIFS(Monthly_Sold!$H$2:$H$7864,Monthly_Sold!$G$2:$G$7864,$A62,Monthly_Sold!$C$2:$C$7864,E$2),4)</f>
        <v>31.08</v>
      </c>
      <c r="F62" s="2" t="n">
        <f aca="false">ROUND(SUMIFS(Monthly_Sold!$H$2:$H$7864,Monthly_Sold!$G$2:$G$7864,$A62,Monthly_Sold!$C$2:$C$7864,F$2),4)</f>
        <v>28.4</v>
      </c>
      <c r="G62" s="2" t="n">
        <f aca="false">ROUND(SUMIFS(Monthly_Sold!$H$2:$H$7864,Monthly_Sold!$G$2:$G$7864,$A62,Monthly_Sold!$C$2:$C$7864,G$2),4)</f>
        <v>39.15</v>
      </c>
      <c r="H62" s="2" t="n">
        <f aca="false">ROUND(SUMIFS(Monthly_Sold!$H$2:$H$7864,Monthly_Sold!$G$2:$G$7864,$A62,Monthly_Sold!$C$2:$C$7864,H$2),4)</f>
        <v>536.92</v>
      </c>
      <c r="I62" s="2" t="n">
        <f aca="false">ROUND(SUM(B62:H62),4)</f>
        <v>699.69</v>
      </c>
      <c r="J62" s="6" t="n">
        <f aca="false">RANK(I62,$I$3:$I$182,0)+COUNTIF($I$3:I62,I62)-1</f>
        <v>56</v>
      </c>
      <c r="K62" s="6" t="n">
        <f aca="false">RANK(B62,$B$3:$B$182,0)+COUNTIF($B$3:B62,B62)-1</f>
        <v>59</v>
      </c>
      <c r="L62" s="6" t="n">
        <f aca="false">RANK(C62,$C$3:$C$182,0)+COUNTIF($C$3:C62,C62)-1</f>
        <v>65</v>
      </c>
      <c r="M62" s="6" t="n">
        <f aca="false">RANK(D62,$D$3:$D$182,0)+COUNTIF($D$3:D62,D62)-1</f>
        <v>62</v>
      </c>
      <c r="N62" s="6" t="n">
        <f aca="false">RANK(E62,$E$3:$E$182,0)+COUNTIF($E$3:E62,E62)-1</f>
        <v>66</v>
      </c>
      <c r="O62" s="6" t="n">
        <f aca="false">RANK(F62,$F$3:$F$182,0)+COUNTIF($F$3:F62,F62)-1</f>
        <v>75</v>
      </c>
      <c r="P62" s="6" t="n">
        <f aca="false">RANK(G62,$G$3:$G$182,0)+COUNTIF($G$3:G62,G62)-1</f>
        <v>73</v>
      </c>
      <c r="Q62" s="6" t="n">
        <f aca="false">RANK(H62,$H$3:$H$182,0)+COUNTIF($H$3:H62,H62)-1</f>
        <v>27</v>
      </c>
    </row>
    <row r="63" customFormat="false" ht="15" hidden="false" customHeight="false" outlineLevel="0" collapsed="false">
      <c r="A63" s="0" t="s">
        <v>438</v>
      </c>
      <c r="B63" s="2" t="n">
        <f aca="false">ROUND(SUMIFS(Monthly_Sold!$H$2:$H$7864,Monthly_Sold!$G$2:$G$7864,$A63,Monthly_Sold!$C$2:$C$7864,B$2),4)</f>
        <v>0</v>
      </c>
      <c r="C63" s="2" t="n">
        <f aca="false">ROUND(SUMIFS(Monthly_Sold!$H$2:$H$7864,Monthly_Sold!$G$2:$G$7864,$A63,Monthly_Sold!$C$2:$C$7864,C$2),4)</f>
        <v>0</v>
      </c>
      <c r="D63" s="2" t="n">
        <f aca="false">ROUND(SUMIFS(Monthly_Sold!$H$2:$H$7864,Monthly_Sold!$G$2:$G$7864,$A63,Monthly_Sold!$C$2:$C$7864,D$2),4)</f>
        <v>0</v>
      </c>
      <c r="E63" s="2" t="n">
        <f aca="false">ROUND(SUMIFS(Monthly_Sold!$H$2:$H$7864,Monthly_Sold!$G$2:$G$7864,$A63,Monthly_Sold!$C$2:$C$7864,E$2),4)</f>
        <v>0</v>
      </c>
      <c r="F63" s="2" t="n">
        <f aca="false">ROUND(SUMIFS(Monthly_Sold!$H$2:$H$7864,Monthly_Sold!$G$2:$G$7864,$A63,Monthly_Sold!$C$2:$C$7864,F$2),4)</f>
        <v>16.2</v>
      </c>
      <c r="G63" s="2" t="n">
        <f aca="false">ROUND(SUMIFS(Monthly_Sold!$H$2:$H$7864,Monthly_Sold!$G$2:$G$7864,$A63,Monthly_Sold!$C$2:$C$7864,G$2),4)</f>
        <v>22.01</v>
      </c>
      <c r="H63" s="2" t="n">
        <f aca="false">ROUND(SUMIFS(Monthly_Sold!$H$2:$H$7864,Monthly_Sold!$G$2:$G$7864,$A63,Monthly_Sold!$C$2:$C$7864,H$2),4)</f>
        <v>0</v>
      </c>
      <c r="I63" s="2" t="n">
        <f aca="false">ROUND(SUM(B63:H63),4)</f>
        <v>38.21</v>
      </c>
      <c r="J63" s="6" t="n">
        <f aca="false">RANK(I63,$I$3:$I$182,0)+COUNTIF($I$3:I63,I63)-1</f>
        <v>109</v>
      </c>
      <c r="K63" s="6" t="n">
        <f aca="false">RANK(B63,$B$3:$B$182,0)+COUNTIF($B$3:B63,B63)-1</f>
        <v>103</v>
      </c>
      <c r="L63" s="6" t="n">
        <f aca="false">RANK(C63,$C$3:$C$182,0)+COUNTIF($C$3:C63,C63)-1</f>
        <v>115</v>
      </c>
      <c r="M63" s="6" t="n">
        <f aca="false">RANK(D63,$D$3:$D$182,0)+COUNTIF($D$3:D63,D63)-1</f>
        <v>117</v>
      </c>
      <c r="N63" s="6" t="n">
        <f aca="false">RANK(E63,$E$3:$E$182,0)+COUNTIF($E$3:E63,E63)-1</f>
        <v>121</v>
      </c>
      <c r="O63" s="6" t="n">
        <f aca="false">RANK(F63,$F$3:$F$182,0)+COUNTIF($F$3:F63,F63)-1</f>
        <v>77</v>
      </c>
      <c r="P63" s="6" t="n">
        <f aca="false">RANK(G63,$G$3:$G$182,0)+COUNTIF($G$3:G63,G63)-1</f>
        <v>85</v>
      </c>
      <c r="Q63" s="6" t="n">
        <f aca="false">RANK(H63,$H$3:$H$182,0)+COUNTIF($H$3:H63,H63)-1</f>
        <v>141</v>
      </c>
    </row>
    <row r="64" customFormat="false" ht="15" hidden="false" customHeight="false" outlineLevel="0" collapsed="false">
      <c r="A64" s="0" t="s">
        <v>621</v>
      </c>
      <c r="B64" s="2" t="n">
        <f aca="false">ROUND(SUMIFS(Monthly_Sold!$H$2:$H$7864,Monthly_Sold!$G$2:$G$7864,$A64,Monthly_Sold!$C$2:$C$7864,B$2),4)</f>
        <v>0</v>
      </c>
      <c r="C64" s="2" t="n">
        <f aca="false">ROUND(SUMIFS(Monthly_Sold!$H$2:$H$7864,Monthly_Sold!$G$2:$G$7864,$A64,Monthly_Sold!$C$2:$C$7864,C$2),4)</f>
        <v>0</v>
      </c>
      <c r="D64" s="2" t="n">
        <f aca="false">ROUND(SUMIFS(Monthly_Sold!$H$2:$H$7864,Monthly_Sold!$G$2:$G$7864,$A64,Monthly_Sold!$C$2:$C$7864,D$2),4)</f>
        <v>0</v>
      </c>
      <c r="E64" s="2" t="n">
        <f aca="false">ROUND(SUMIFS(Monthly_Sold!$H$2:$H$7864,Monthly_Sold!$G$2:$G$7864,$A64,Monthly_Sold!$C$2:$C$7864,E$2),4)</f>
        <v>0</v>
      </c>
      <c r="F64" s="2" t="n">
        <f aca="false">ROUND(SUMIFS(Monthly_Sold!$H$2:$H$7864,Monthly_Sold!$G$2:$G$7864,$A64,Monthly_Sold!$C$2:$C$7864,F$2),4)</f>
        <v>0</v>
      </c>
      <c r="G64" s="2" t="n">
        <f aca="false">ROUND(SUMIFS(Monthly_Sold!$H$2:$H$7864,Monthly_Sold!$G$2:$G$7864,$A64,Monthly_Sold!$C$2:$C$7864,G$2),4)</f>
        <v>0.05</v>
      </c>
      <c r="H64" s="2" t="n">
        <f aca="false">ROUND(SUMIFS(Monthly_Sold!$H$2:$H$7864,Monthly_Sold!$G$2:$G$7864,$A64,Monthly_Sold!$C$2:$C$7864,H$2),4)</f>
        <v>0</v>
      </c>
      <c r="I64" s="2" t="n">
        <f aca="false">ROUND(SUM(B64:H64),4)</f>
        <v>0.05</v>
      </c>
      <c r="J64" s="6" t="n">
        <f aca="false">RANK(I64,$I$3:$I$182,0)+COUNTIF($I$3:I64,I64)-1</f>
        <v>173</v>
      </c>
      <c r="K64" s="6" t="n">
        <f aca="false">RANK(B64,$B$3:$B$182,0)+COUNTIF($B$3:B64,B64)-1</f>
        <v>104</v>
      </c>
      <c r="L64" s="6" t="n">
        <f aca="false">RANK(C64,$C$3:$C$182,0)+COUNTIF($C$3:C64,C64)-1</f>
        <v>116</v>
      </c>
      <c r="M64" s="6" t="n">
        <f aca="false">RANK(D64,$D$3:$D$182,0)+COUNTIF($D$3:D64,D64)-1</f>
        <v>118</v>
      </c>
      <c r="N64" s="6" t="n">
        <f aca="false">RANK(E64,$E$3:$E$182,0)+COUNTIF($E$3:E64,E64)-1</f>
        <v>122</v>
      </c>
      <c r="O64" s="6" t="n">
        <f aca="false">RANK(F64,$F$3:$F$182,0)+COUNTIF($F$3:F64,F64)-1</f>
        <v>128</v>
      </c>
      <c r="P64" s="6" t="n">
        <f aca="false">RANK(G64,$G$3:$G$182,0)+COUNTIF($G$3:G64,G64)-1</f>
        <v>117</v>
      </c>
      <c r="Q64" s="6" t="n">
        <f aca="false">RANK(H64,$H$3:$H$182,0)+COUNTIF($H$3:H64,H64)-1</f>
        <v>142</v>
      </c>
    </row>
    <row r="65" customFormat="false" ht="15" hidden="false" customHeight="false" outlineLevel="0" collapsed="false">
      <c r="A65" s="0" t="s">
        <v>31</v>
      </c>
      <c r="B65" s="2" t="n">
        <f aca="false">ROUND(SUMIFS(Monthly_Sold!$H$2:$H$7864,Monthly_Sold!$G$2:$G$7864,$A65,Monthly_Sold!$C$2:$C$7864,B$2),4)</f>
        <v>1210.36</v>
      </c>
      <c r="C65" s="2" t="n">
        <f aca="false">ROUND(SUMIFS(Monthly_Sold!$H$2:$H$7864,Monthly_Sold!$G$2:$G$7864,$A65,Monthly_Sold!$C$2:$C$7864,C$2),4)</f>
        <v>2323.09</v>
      </c>
      <c r="D65" s="2" t="n">
        <f aca="false">ROUND(SUMIFS(Monthly_Sold!$H$2:$H$7864,Monthly_Sold!$G$2:$G$7864,$A65,Monthly_Sold!$C$2:$C$7864,D$2),4)</f>
        <v>498.49</v>
      </c>
      <c r="E65" s="2" t="n">
        <f aca="false">ROUND(SUMIFS(Monthly_Sold!$H$2:$H$7864,Monthly_Sold!$G$2:$G$7864,$A65,Monthly_Sold!$C$2:$C$7864,E$2),4)</f>
        <v>324.76</v>
      </c>
      <c r="F65" s="2" t="n">
        <f aca="false">ROUND(SUMIFS(Monthly_Sold!$H$2:$H$7864,Monthly_Sold!$G$2:$G$7864,$A65,Monthly_Sold!$C$2:$C$7864,F$2),4)</f>
        <v>1185.65</v>
      </c>
      <c r="G65" s="2" t="n">
        <f aca="false">ROUND(SUMIFS(Monthly_Sold!$H$2:$H$7864,Monthly_Sold!$G$2:$G$7864,$A65,Monthly_Sold!$C$2:$C$7864,G$2),4)</f>
        <v>725.03</v>
      </c>
      <c r="H65" s="2" t="n">
        <f aca="false">ROUND(SUMIFS(Monthly_Sold!$H$2:$H$7864,Monthly_Sold!$G$2:$G$7864,$A65,Monthly_Sold!$C$2:$C$7864,H$2),4)</f>
        <v>464.21</v>
      </c>
      <c r="I65" s="2" t="n">
        <f aca="false">ROUND(SUM(B65:H65),4)</f>
        <v>6731.59</v>
      </c>
      <c r="J65" s="6" t="n">
        <f aca="false">RANK(I65,$I$3:$I$182,0)+COUNTIF($I$3:I65,I65)-1</f>
        <v>20</v>
      </c>
      <c r="K65" s="6" t="n">
        <f aca="false">RANK(B65,$B$3:$B$182,0)+COUNTIF($B$3:B65,B65)-1</f>
        <v>1</v>
      </c>
      <c r="L65" s="6" t="n">
        <f aca="false">RANK(C65,$C$3:$C$182,0)+COUNTIF($C$3:C65,C65)-1</f>
        <v>10</v>
      </c>
      <c r="M65" s="6" t="n">
        <f aca="false">RANK(D65,$D$3:$D$182,0)+COUNTIF($D$3:D65,D65)-1</f>
        <v>26</v>
      </c>
      <c r="N65" s="6" t="n">
        <f aca="false">RANK(E65,$E$3:$E$182,0)+COUNTIF($E$3:E65,E65)-1</f>
        <v>31</v>
      </c>
      <c r="O65" s="6" t="n">
        <f aca="false">RANK(F65,$F$3:$F$182,0)+COUNTIF($F$3:F65,F65)-1</f>
        <v>16</v>
      </c>
      <c r="P65" s="6" t="n">
        <f aca="false">RANK(G65,$G$3:$G$182,0)+COUNTIF($G$3:G65,G65)-1</f>
        <v>23</v>
      </c>
      <c r="Q65" s="6" t="n">
        <f aca="false">RANK(H65,$H$3:$H$182,0)+COUNTIF($H$3:H65,H65)-1</f>
        <v>32</v>
      </c>
    </row>
    <row r="66" customFormat="false" ht="15" hidden="false" customHeight="false" outlineLevel="0" collapsed="false">
      <c r="A66" s="0" t="s">
        <v>44</v>
      </c>
      <c r="B66" s="2" t="n">
        <f aca="false">ROUND(SUMIFS(Monthly_Sold!$H$2:$H$7864,Monthly_Sold!$G$2:$G$7864,$A66,Monthly_Sold!$C$2:$C$7864,B$2),4)</f>
        <v>89.74</v>
      </c>
      <c r="C66" s="2" t="n">
        <f aca="false">ROUND(SUMIFS(Monthly_Sold!$H$2:$H$7864,Monthly_Sold!$G$2:$G$7864,$A66,Monthly_Sold!$C$2:$C$7864,C$2),4)</f>
        <v>297.6</v>
      </c>
      <c r="D66" s="2" t="n">
        <f aca="false">ROUND(SUMIFS(Monthly_Sold!$H$2:$H$7864,Monthly_Sold!$G$2:$G$7864,$A66,Monthly_Sold!$C$2:$C$7864,D$2),4)</f>
        <v>345.77</v>
      </c>
      <c r="E66" s="2" t="n">
        <f aca="false">ROUND(SUMIFS(Monthly_Sold!$H$2:$H$7864,Monthly_Sold!$G$2:$G$7864,$A66,Monthly_Sold!$C$2:$C$7864,E$2),4)</f>
        <v>336.42</v>
      </c>
      <c r="F66" s="2" t="n">
        <f aca="false">ROUND(SUMIFS(Monthly_Sold!$H$2:$H$7864,Monthly_Sold!$G$2:$G$7864,$A66,Monthly_Sold!$C$2:$C$7864,F$2),4)</f>
        <v>1271.83</v>
      </c>
      <c r="G66" s="2" t="n">
        <f aca="false">ROUND(SUMIFS(Monthly_Sold!$H$2:$H$7864,Monthly_Sold!$G$2:$G$7864,$A66,Monthly_Sold!$C$2:$C$7864,G$2),4)</f>
        <v>2374.59</v>
      </c>
      <c r="H66" s="2" t="n">
        <f aca="false">ROUND(SUMIFS(Monthly_Sold!$H$2:$H$7864,Monthly_Sold!$G$2:$G$7864,$A66,Monthly_Sold!$C$2:$C$7864,H$2),4)</f>
        <v>1981.3</v>
      </c>
      <c r="I66" s="2" t="n">
        <f aca="false">ROUND(SUM(B66:H66),4)</f>
        <v>6697.25</v>
      </c>
      <c r="J66" s="6" t="n">
        <f aca="false">RANK(I66,$I$3:$I$182,0)+COUNTIF($I$3:I66,I66)-1</f>
        <v>21</v>
      </c>
      <c r="K66" s="6" t="n">
        <f aca="false">RANK(B66,$B$3:$B$182,0)+COUNTIF($B$3:B66,B66)-1</f>
        <v>32</v>
      </c>
      <c r="L66" s="6" t="n">
        <f aca="false">RANK(C66,$C$3:$C$182,0)+COUNTIF($C$3:C66,C66)-1</f>
        <v>42</v>
      </c>
      <c r="M66" s="6" t="n">
        <f aca="false">RANK(D66,$D$3:$D$182,0)+COUNTIF($D$3:D66,D66)-1</f>
        <v>31</v>
      </c>
      <c r="N66" s="6" t="n">
        <f aca="false">RANK(E66,$E$3:$E$182,0)+COUNTIF($E$3:E66,E66)-1</f>
        <v>30</v>
      </c>
      <c r="O66" s="6" t="n">
        <f aca="false">RANK(F66,$F$3:$F$182,0)+COUNTIF($F$3:F66,F66)-1</f>
        <v>14</v>
      </c>
      <c r="P66" s="6" t="n">
        <f aca="false">RANK(G66,$G$3:$G$182,0)+COUNTIF($G$3:G66,G66)-1</f>
        <v>8</v>
      </c>
      <c r="Q66" s="6" t="n">
        <f aca="false">RANK(H66,$H$3:$H$182,0)+COUNTIF($H$3:H66,H66)-1</f>
        <v>10</v>
      </c>
    </row>
    <row r="67" customFormat="false" ht="15" hidden="false" customHeight="false" outlineLevel="0" collapsed="false">
      <c r="A67" s="0" t="s">
        <v>53</v>
      </c>
      <c r="B67" s="2" t="n">
        <f aca="false">ROUND(SUMIFS(Monthly_Sold!$H$2:$H$7864,Monthly_Sold!$G$2:$G$7864,$A67,Monthly_Sold!$C$2:$C$7864,B$2),4)</f>
        <v>511.11</v>
      </c>
      <c r="C67" s="2" t="n">
        <f aca="false">ROUND(SUMIFS(Monthly_Sold!$H$2:$H$7864,Monthly_Sold!$G$2:$G$7864,$A67,Monthly_Sold!$C$2:$C$7864,C$2),4)</f>
        <v>2720.11</v>
      </c>
      <c r="D67" s="2" t="n">
        <f aca="false">ROUND(SUMIFS(Monthly_Sold!$H$2:$H$7864,Monthly_Sold!$G$2:$G$7864,$A67,Monthly_Sold!$C$2:$C$7864,D$2),4)</f>
        <v>2616.48</v>
      </c>
      <c r="E67" s="2" t="n">
        <f aca="false">ROUND(SUMIFS(Monthly_Sold!$H$2:$H$7864,Monthly_Sold!$G$2:$G$7864,$A67,Monthly_Sold!$C$2:$C$7864,E$2),4)</f>
        <v>1180.7</v>
      </c>
      <c r="F67" s="2" t="n">
        <f aca="false">ROUND(SUMIFS(Monthly_Sold!$H$2:$H$7864,Monthly_Sold!$G$2:$G$7864,$A67,Monthly_Sold!$C$2:$C$7864,F$2),4)</f>
        <v>1217.28</v>
      </c>
      <c r="G67" s="2" t="n">
        <f aca="false">ROUND(SUMIFS(Monthly_Sold!$H$2:$H$7864,Monthly_Sold!$G$2:$G$7864,$A67,Monthly_Sold!$C$2:$C$7864,G$2),4)</f>
        <v>1674.63</v>
      </c>
      <c r="H67" s="2" t="n">
        <f aca="false">ROUND(SUMIFS(Monthly_Sold!$H$2:$H$7864,Monthly_Sold!$G$2:$G$7864,$A67,Monthly_Sold!$C$2:$C$7864,H$2),4)</f>
        <v>1340.02</v>
      </c>
      <c r="I67" s="2" t="n">
        <f aca="false">ROUND(SUM(B67:H67),4)</f>
        <v>11260.33</v>
      </c>
      <c r="J67" s="6" t="n">
        <f aca="false">RANK(I67,$I$3:$I$182,0)+COUNTIF($I$3:I67,I67)-1</f>
        <v>10</v>
      </c>
      <c r="K67" s="6" t="n">
        <f aca="false">RANK(B67,$B$3:$B$182,0)+COUNTIF($B$3:B67,B67)-1</f>
        <v>8</v>
      </c>
      <c r="L67" s="6" t="n">
        <f aca="false">RANK(C67,$C$3:$C$182,0)+COUNTIF($C$3:C67,C67)-1</f>
        <v>7</v>
      </c>
      <c r="M67" s="6" t="n">
        <f aca="false">RANK(D67,$D$3:$D$182,0)+COUNTIF($D$3:D67,D67)-1</f>
        <v>10</v>
      </c>
      <c r="N67" s="6" t="n">
        <f aca="false">RANK(E67,$E$3:$E$182,0)+COUNTIF($E$3:E67,E67)-1</f>
        <v>14</v>
      </c>
      <c r="O67" s="6" t="n">
        <f aca="false">RANK(F67,$F$3:$F$182,0)+COUNTIF($F$3:F67,F67)-1</f>
        <v>15</v>
      </c>
      <c r="P67" s="6" t="n">
        <f aca="false">RANK(G67,$G$3:$G$182,0)+COUNTIF($G$3:G67,G67)-1</f>
        <v>10</v>
      </c>
      <c r="Q67" s="6" t="n">
        <f aca="false">RANK(H67,$H$3:$H$182,0)+COUNTIF($H$3:H67,H67)-1</f>
        <v>15</v>
      </c>
    </row>
    <row r="68" customFormat="false" ht="15" hidden="false" customHeight="false" outlineLevel="0" collapsed="false">
      <c r="A68" s="0" t="s">
        <v>336</v>
      </c>
      <c r="B68" s="2" t="n">
        <f aca="false">ROUND(SUMIFS(Monthly_Sold!$H$2:$H$7864,Monthly_Sold!$G$2:$G$7864,$A68,Monthly_Sold!$C$2:$C$7864,B$2),4)</f>
        <v>0</v>
      </c>
      <c r="C68" s="2" t="n">
        <f aca="false">ROUND(SUMIFS(Monthly_Sold!$H$2:$H$7864,Monthly_Sold!$G$2:$G$7864,$A68,Monthly_Sold!$C$2:$C$7864,C$2),4)</f>
        <v>0</v>
      </c>
      <c r="D68" s="2" t="n">
        <f aca="false">ROUND(SUMIFS(Monthly_Sold!$H$2:$H$7864,Monthly_Sold!$G$2:$G$7864,$A68,Monthly_Sold!$C$2:$C$7864,D$2),4)</f>
        <v>0</v>
      </c>
      <c r="E68" s="2" t="n">
        <f aca="false">ROUND(SUMIFS(Monthly_Sold!$H$2:$H$7864,Monthly_Sold!$G$2:$G$7864,$A68,Monthly_Sold!$C$2:$C$7864,E$2),4)</f>
        <v>0</v>
      </c>
      <c r="F68" s="2" t="n">
        <f aca="false">ROUND(SUMIFS(Monthly_Sold!$H$2:$H$7864,Monthly_Sold!$G$2:$G$7864,$A68,Monthly_Sold!$C$2:$C$7864,F$2),4)</f>
        <v>56.93</v>
      </c>
      <c r="G68" s="2" t="n">
        <f aca="false">ROUND(SUMIFS(Monthly_Sold!$H$2:$H$7864,Monthly_Sold!$G$2:$G$7864,$A68,Monthly_Sold!$C$2:$C$7864,G$2),4)</f>
        <v>76.59</v>
      </c>
      <c r="H68" s="2" t="n">
        <f aca="false">ROUND(SUMIFS(Monthly_Sold!$H$2:$H$7864,Monthly_Sold!$G$2:$G$7864,$A68,Monthly_Sold!$C$2:$C$7864,H$2),4)</f>
        <v>0</v>
      </c>
      <c r="I68" s="2" t="n">
        <f aca="false">ROUND(SUM(B68:H68),4)</f>
        <v>133.52</v>
      </c>
      <c r="J68" s="6" t="n">
        <f aca="false">RANK(I68,$I$3:$I$182,0)+COUNTIF($I$3:I68,I68)-1</f>
        <v>80</v>
      </c>
      <c r="K68" s="6" t="n">
        <f aca="false">RANK(B68,$B$3:$B$182,0)+COUNTIF($B$3:B68,B68)-1</f>
        <v>105</v>
      </c>
      <c r="L68" s="6" t="n">
        <f aca="false">RANK(C68,$C$3:$C$182,0)+COUNTIF($C$3:C68,C68)-1</f>
        <v>117</v>
      </c>
      <c r="M68" s="6" t="n">
        <f aca="false">RANK(D68,$D$3:$D$182,0)+COUNTIF($D$3:D68,D68)-1</f>
        <v>119</v>
      </c>
      <c r="N68" s="6" t="n">
        <f aca="false">RANK(E68,$E$3:$E$182,0)+COUNTIF($E$3:E68,E68)-1</f>
        <v>123</v>
      </c>
      <c r="O68" s="6" t="n">
        <f aca="false">RANK(F68,$F$3:$F$182,0)+COUNTIF($F$3:F68,F68)-1</f>
        <v>60</v>
      </c>
      <c r="P68" s="6" t="n">
        <f aca="false">RANK(G68,$G$3:$G$182,0)+COUNTIF($G$3:G68,G68)-1</f>
        <v>63</v>
      </c>
      <c r="Q68" s="6" t="n">
        <f aca="false">RANK(H68,$H$3:$H$182,0)+COUNTIF($H$3:H68,H68)-1</f>
        <v>143</v>
      </c>
    </row>
    <row r="69" customFormat="false" ht="15" hidden="false" customHeight="false" outlineLevel="0" collapsed="false">
      <c r="A69" s="0" t="s">
        <v>622</v>
      </c>
      <c r="B69" s="2" t="n">
        <f aca="false">ROUND(SUMIFS(Monthly_Sold!$H$2:$H$7864,Monthly_Sold!$G$2:$G$7864,$A69,Monthly_Sold!$C$2:$C$7864,B$2),4)</f>
        <v>0</v>
      </c>
      <c r="C69" s="2" t="n">
        <f aca="false">ROUND(SUMIFS(Monthly_Sold!$H$2:$H$7864,Monthly_Sold!$G$2:$G$7864,$A69,Monthly_Sold!$C$2:$C$7864,C$2),4)</f>
        <v>0</v>
      </c>
      <c r="D69" s="2" t="n">
        <f aca="false">ROUND(SUMIFS(Monthly_Sold!$H$2:$H$7864,Monthly_Sold!$G$2:$G$7864,$A69,Monthly_Sold!$C$2:$C$7864,D$2),4)</f>
        <v>0</v>
      </c>
      <c r="E69" s="2" t="n">
        <f aca="false">ROUND(SUMIFS(Monthly_Sold!$H$2:$H$7864,Monthly_Sold!$G$2:$G$7864,$A69,Monthly_Sold!$C$2:$C$7864,E$2),4)</f>
        <v>0</v>
      </c>
      <c r="F69" s="2" t="n">
        <f aca="false">ROUND(SUMIFS(Monthly_Sold!$H$2:$H$7864,Monthly_Sold!$G$2:$G$7864,$A69,Monthly_Sold!$C$2:$C$7864,F$2),4)</f>
        <v>0.031</v>
      </c>
      <c r="G69" s="2" t="n">
        <f aca="false">ROUND(SUMIFS(Monthly_Sold!$H$2:$H$7864,Monthly_Sold!$G$2:$G$7864,$A69,Monthly_Sold!$C$2:$C$7864,G$2),4)</f>
        <v>0</v>
      </c>
      <c r="H69" s="2" t="n">
        <f aca="false">ROUND(SUMIFS(Monthly_Sold!$H$2:$H$7864,Monthly_Sold!$G$2:$G$7864,$A69,Monthly_Sold!$C$2:$C$7864,H$2),4)</f>
        <v>0</v>
      </c>
      <c r="I69" s="2" t="n">
        <f aca="false">ROUND(SUM(B69:H69),4)</f>
        <v>0.031</v>
      </c>
      <c r="J69" s="6" t="n">
        <f aca="false">RANK(I69,$I$3:$I$182,0)+COUNTIF($I$3:I69,I69)-1</f>
        <v>175</v>
      </c>
      <c r="K69" s="6" t="n">
        <f aca="false">RANK(B69,$B$3:$B$182,0)+COUNTIF($B$3:B69,B69)-1</f>
        <v>106</v>
      </c>
      <c r="L69" s="6" t="n">
        <f aca="false">RANK(C69,$C$3:$C$182,0)+COUNTIF($C$3:C69,C69)-1</f>
        <v>118</v>
      </c>
      <c r="M69" s="6" t="n">
        <f aca="false">RANK(D69,$D$3:$D$182,0)+COUNTIF($D$3:D69,D69)-1</f>
        <v>120</v>
      </c>
      <c r="N69" s="6" t="n">
        <f aca="false">RANK(E69,$E$3:$E$182,0)+COUNTIF($E$3:E69,E69)-1</f>
        <v>124</v>
      </c>
      <c r="O69" s="6" t="n">
        <f aca="false">RANK(F69,$F$3:$F$182,0)+COUNTIF($F$3:F69,F69)-1</f>
        <v>95</v>
      </c>
      <c r="P69" s="6" t="n">
        <f aca="false">RANK(G69,$G$3:$G$182,0)+COUNTIF($G$3:G69,G69)-1</f>
        <v>144</v>
      </c>
      <c r="Q69" s="6" t="n">
        <f aca="false">RANK(H69,$H$3:$H$182,0)+COUNTIF($H$3:H69,H69)-1</f>
        <v>144</v>
      </c>
    </row>
    <row r="70" customFormat="false" ht="15" hidden="false" customHeight="false" outlineLevel="0" collapsed="false">
      <c r="A70" s="0" t="s">
        <v>236</v>
      </c>
      <c r="B70" s="2" t="n">
        <f aca="false">ROUND(SUMIFS(Monthly_Sold!$H$2:$H$7864,Monthly_Sold!$G$2:$G$7864,$A70,Monthly_Sold!$C$2:$C$7864,B$2),4)</f>
        <v>27.73</v>
      </c>
      <c r="C70" s="2" t="n">
        <f aca="false">ROUND(SUMIFS(Monthly_Sold!$H$2:$H$7864,Monthly_Sold!$G$2:$G$7864,$A70,Monthly_Sold!$C$2:$C$7864,C$2),4)</f>
        <v>88.76</v>
      </c>
      <c r="D70" s="2" t="n">
        <f aca="false">ROUND(SUMIFS(Monthly_Sold!$H$2:$H$7864,Monthly_Sold!$G$2:$G$7864,$A70,Monthly_Sold!$C$2:$C$7864,D$2),4)</f>
        <v>69.54</v>
      </c>
      <c r="E70" s="2" t="n">
        <f aca="false">ROUND(SUMIFS(Monthly_Sold!$H$2:$H$7864,Monthly_Sold!$G$2:$G$7864,$A70,Monthly_Sold!$C$2:$C$7864,E$2),4)</f>
        <v>22</v>
      </c>
      <c r="F70" s="2" t="n">
        <f aca="false">ROUND(SUMIFS(Monthly_Sold!$H$2:$H$7864,Monthly_Sold!$G$2:$G$7864,$A70,Monthly_Sold!$C$2:$C$7864,F$2),4)</f>
        <v>207.38</v>
      </c>
      <c r="G70" s="2" t="n">
        <f aca="false">ROUND(SUMIFS(Monthly_Sold!$H$2:$H$7864,Monthly_Sold!$G$2:$G$7864,$A70,Monthly_Sold!$C$2:$C$7864,G$2),4)</f>
        <v>107.88</v>
      </c>
      <c r="H70" s="2" t="n">
        <f aca="false">ROUND(SUMIFS(Monthly_Sold!$H$2:$H$7864,Monthly_Sold!$G$2:$G$7864,$A70,Monthly_Sold!$C$2:$C$7864,H$2),4)</f>
        <v>63.14</v>
      </c>
      <c r="I70" s="2" t="n">
        <f aca="false">ROUND(SUM(B70:H70),4)</f>
        <v>586.43</v>
      </c>
      <c r="J70" s="6" t="n">
        <f aca="false">RANK(I70,$I$3:$I$182,0)+COUNTIF($I$3:I70,I70)-1</f>
        <v>67</v>
      </c>
      <c r="K70" s="6" t="n">
        <f aca="false">RANK(B70,$B$3:$B$182,0)+COUNTIF($B$3:B70,B70)-1</f>
        <v>44</v>
      </c>
      <c r="L70" s="6" t="n">
        <f aca="false">RANK(C70,$C$3:$C$182,0)+COUNTIF($C$3:C70,C70)-1</f>
        <v>59</v>
      </c>
      <c r="M70" s="6" t="n">
        <f aca="false">RANK(D70,$D$3:$D$182,0)+COUNTIF($D$3:D70,D70)-1</f>
        <v>55</v>
      </c>
      <c r="N70" s="6" t="n">
        <f aca="false">RANK(E70,$E$3:$E$182,0)+COUNTIF($E$3:E70,E70)-1</f>
        <v>72</v>
      </c>
      <c r="O70" s="6" t="n">
        <f aca="false">RANK(F70,$F$3:$F$182,0)+COUNTIF($F$3:F70,F70)-1</f>
        <v>38</v>
      </c>
      <c r="P70" s="6" t="n">
        <f aca="false">RANK(G70,$G$3:$G$182,0)+COUNTIF($G$3:G70,G70)-1</f>
        <v>50</v>
      </c>
      <c r="Q70" s="6" t="n">
        <f aca="false">RANK(H70,$H$3:$H$182,0)+COUNTIF($H$3:H70,H70)-1</f>
        <v>69</v>
      </c>
    </row>
    <row r="71" customFormat="false" ht="15" hidden="false" customHeight="false" outlineLevel="0" collapsed="false">
      <c r="A71" s="0" t="s">
        <v>55</v>
      </c>
      <c r="B71" s="2" t="n">
        <f aca="false">ROUND(SUMIFS(Monthly_Sold!$H$2:$H$7864,Monthly_Sold!$G$2:$G$7864,$A71,Monthly_Sold!$C$2:$C$7864,B$2),4)</f>
        <v>1.34</v>
      </c>
      <c r="C71" s="2" t="n">
        <f aca="false">ROUND(SUMIFS(Monthly_Sold!$H$2:$H$7864,Monthly_Sold!$G$2:$G$7864,$A71,Monthly_Sold!$C$2:$C$7864,C$2),4)</f>
        <v>1544.71</v>
      </c>
      <c r="D71" s="2" t="n">
        <f aca="false">ROUND(SUMIFS(Monthly_Sold!$H$2:$H$7864,Monthly_Sold!$G$2:$G$7864,$A71,Monthly_Sold!$C$2:$C$7864,D$2),4)</f>
        <v>439.22</v>
      </c>
      <c r="E71" s="2" t="n">
        <f aca="false">ROUND(SUMIFS(Monthly_Sold!$H$2:$H$7864,Monthly_Sold!$G$2:$G$7864,$A71,Monthly_Sold!$C$2:$C$7864,E$2),4)</f>
        <v>186.47</v>
      </c>
      <c r="F71" s="2" t="n">
        <f aca="false">ROUND(SUMIFS(Monthly_Sold!$H$2:$H$7864,Monthly_Sold!$G$2:$G$7864,$A71,Monthly_Sold!$C$2:$C$7864,F$2),4)</f>
        <v>80.76</v>
      </c>
      <c r="G71" s="2" t="n">
        <f aca="false">ROUND(SUMIFS(Monthly_Sold!$H$2:$H$7864,Monthly_Sold!$G$2:$G$7864,$A71,Monthly_Sold!$C$2:$C$7864,G$2),4)</f>
        <v>67.69</v>
      </c>
      <c r="H71" s="2" t="n">
        <f aca="false">ROUND(SUMIFS(Monthly_Sold!$H$2:$H$7864,Monthly_Sold!$G$2:$G$7864,$A71,Monthly_Sold!$C$2:$C$7864,H$2),4)</f>
        <v>465.21</v>
      </c>
      <c r="I71" s="2" t="n">
        <f aca="false">ROUND(SUM(B71:H71),4)</f>
        <v>2785.4</v>
      </c>
      <c r="J71" s="6" t="n">
        <f aca="false">RANK(I71,$I$3:$I$182,0)+COUNTIF($I$3:I71,I71)-1</f>
        <v>32</v>
      </c>
      <c r="K71" s="6" t="n">
        <f aca="false">RANK(B71,$B$3:$B$182,0)+COUNTIF($B$3:B71,B71)-1</f>
        <v>61</v>
      </c>
      <c r="L71" s="6" t="n">
        <f aca="false">RANK(C71,$C$3:$C$182,0)+COUNTIF($C$3:C71,C71)-1</f>
        <v>12</v>
      </c>
      <c r="M71" s="6" t="n">
        <f aca="false">RANK(D71,$D$3:$D$182,0)+COUNTIF($D$3:D71,D71)-1</f>
        <v>29</v>
      </c>
      <c r="N71" s="6" t="n">
        <f aca="false">RANK(E71,$E$3:$E$182,0)+COUNTIF($E$3:E71,E71)-1</f>
        <v>40</v>
      </c>
      <c r="O71" s="6" t="n">
        <f aca="false">RANK(F71,$F$3:$F$182,0)+COUNTIF($F$3:F71,F71)-1</f>
        <v>57</v>
      </c>
      <c r="P71" s="6" t="n">
        <f aca="false">RANK(G71,$G$3:$G$182,0)+COUNTIF($G$3:G71,G71)-1</f>
        <v>65</v>
      </c>
      <c r="Q71" s="6" t="n">
        <f aca="false">RANK(H71,$H$3:$H$182,0)+COUNTIF($H$3:H71,H71)-1</f>
        <v>31</v>
      </c>
    </row>
    <row r="72" customFormat="false" ht="15" hidden="false" customHeight="false" outlineLevel="0" collapsed="false">
      <c r="A72" s="0" t="s">
        <v>66</v>
      </c>
      <c r="B72" s="2" t="n">
        <f aca="false">ROUND(SUMIFS(Monthly_Sold!$H$2:$H$7864,Monthly_Sold!$G$2:$G$7864,$A72,Monthly_Sold!$C$2:$C$7864,B$2),4)</f>
        <v>296.86</v>
      </c>
      <c r="C72" s="2" t="n">
        <f aca="false">ROUND(SUMIFS(Monthly_Sold!$H$2:$H$7864,Monthly_Sold!$G$2:$G$7864,$A72,Monthly_Sold!$C$2:$C$7864,C$2),4)</f>
        <v>2697.79</v>
      </c>
      <c r="D72" s="2" t="n">
        <f aca="false">ROUND(SUMIFS(Monthly_Sold!$H$2:$H$7864,Monthly_Sold!$G$2:$G$7864,$A72,Monthly_Sold!$C$2:$C$7864,D$2),4)</f>
        <v>1117.82</v>
      </c>
      <c r="E72" s="2" t="n">
        <f aca="false">ROUND(SUMIFS(Monthly_Sold!$H$2:$H$7864,Monthly_Sold!$G$2:$G$7864,$A72,Monthly_Sold!$C$2:$C$7864,E$2),4)</f>
        <v>1109.66</v>
      </c>
      <c r="F72" s="2" t="n">
        <f aca="false">ROUND(SUMIFS(Monthly_Sold!$H$2:$H$7864,Monthly_Sold!$G$2:$G$7864,$A72,Monthly_Sold!$C$2:$C$7864,F$2),4)</f>
        <v>1471.23</v>
      </c>
      <c r="G72" s="2" t="n">
        <f aca="false">ROUND(SUMIFS(Monthly_Sold!$H$2:$H$7864,Monthly_Sold!$G$2:$G$7864,$A72,Monthly_Sold!$C$2:$C$7864,G$2),4)</f>
        <v>1655.32</v>
      </c>
      <c r="H72" s="2" t="n">
        <f aca="false">ROUND(SUMIFS(Monthly_Sold!$H$2:$H$7864,Monthly_Sold!$G$2:$G$7864,$A72,Monthly_Sold!$C$2:$C$7864,H$2),4)</f>
        <v>1018.75</v>
      </c>
      <c r="I72" s="2" t="n">
        <f aca="false">ROUND(SUM(B72:H72),4)</f>
        <v>9367.43</v>
      </c>
      <c r="J72" s="6" t="n">
        <f aca="false">RANK(I72,$I$3:$I$182,0)+COUNTIF($I$3:I72,I72)-1</f>
        <v>14</v>
      </c>
      <c r="K72" s="6" t="n">
        <f aca="false">RANK(B72,$B$3:$B$182,0)+COUNTIF($B$3:B72,B72)-1</f>
        <v>18</v>
      </c>
      <c r="L72" s="6" t="n">
        <f aca="false">RANK(C72,$C$3:$C$182,0)+COUNTIF($C$3:C72,C72)-1</f>
        <v>8</v>
      </c>
      <c r="M72" s="6" t="n">
        <f aca="false">RANK(D72,$D$3:$D$182,0)+COUNTIF($D$3:D72,D72)-1</f>
        <v>19</v>
      </c>
      <c r="N72" s="6" t="n">
        <f aca="false">RANK(E72,$E$3:$E$182,0)+COUNTIF($E$3:E72,E72)-1</f>
        <v>16</v>
      </c>
      <c r="O72" s="6" t="n">
        <f aca="false">RANK(F72,$F$3:$F$182,0)+COUNTIF($F$3:F72,F72)-1</f>
        <v>11</v>
      </c>
      <c r="P72" s="6" t="n">
        <f aca="false">RANK(G72,$G$3:$G$182,0)+COUNTIF($G$3:G72,G72)-1</f>
        <v>12</v>
      </c>
      <c r="Q72" s="6" t="n">
        <f aca="false">RANK(H72,$H$3:$H$182,0)+COUNTIF($H$3:H72,H72)-1</f>
        <v>18</v>
      </c>
    </row>
    <row r="73" customFormat="false" ht="15" hidden="false" customHeight="false" outlineLevel="0" collapsed="false">
      <c r="A73" s="0" t="s">
        <v>170</v>
      </c>
      <c r="B73" s="2" t="n">
        <f aca="false">ROUND(SUMIFS(Monthly_Sold!$H$2:$H$7864,Monthly_Sold!$G$2:$G$7864,$A73,Monthly_Sold!$C$2:$C$7864,B$2),4)</f>
        <v>93.75</v>
      </c>
      <c r="C73" s="2" t="n">
        <f aca="false">ROUND(SUMIFS(Monthly_Sold!$H$2:$H$7864,Monthly_Sold!$G$2:$G$7864,$A73,Monthly_Sold!$C$2:$C$7864,C$2),4)</f>
        <v>345.26</v>
      </c>
      <c r="D73" s="2" t="n">
        <f aca="false">ROUND(SUMIFS(Monthly_Sold!$H$2:$H$7864,Monthly_Sold!$G$2:$G$7864,$A73,Monthly_Sold!$C$2:$C$7864,D$2),4)</f>
        <v>173.35</v>
      </c>
      <c r="E73" s="2" t="n">
        <f aca="false">ROUND(SUMIFS(Monthly_Sold!$H$2:$H$7864,Monthly_Sold!$G$2:$G$7864,$A73,Monthly_Sold!$C$2:$C$7864,E$2),4)</f>
        <v>98.67</v>
      </c>
      <c r="F73" s="2" t="n">
        <f aca="false">ROUND(SUMIFS(Monthly_Sold!$H$2:$H$7864,Monthly_Sold!$G$2:$G$7864,$A73,Monthly_Sold!$C$2:$C$7864,F$2),4)</f>
        <v>133.82</v>
      </c>
      <c r="G73" s="2" t="n">
        <f aca="false">ROUND(SUMIFS(Monthly_Sold!$H$2:$H$7864,Monthly_Sold!$G$2:$G$7864,$A73,Monthly_Sold!$C$2:$C$7864,G$2),4)</f>
        <v>134.21</v>
      </c>
      <c r="H73" s="2" t="n">
        <f aca="false">ROUND(SUMIFS(Monthly_Sold!$H$2:$H$7864,Monthly_Sold!$G$2:$G$7864,$A73,Monthly_Sold!$C$2:$C$7864,H$2),4)</f>
        <v>29.1</v>
      </c>
      <c r="I73" s="2" t="n">
        <f aca="false">ROUND(SUM(B73:H73),4)</f>
        <v>1008.16</v>
      </c>
      <c r="J73" s="6" t="n">
        <f aca="false">RANK(I73,$I$3:$I$182,0)+COUNTIF($I$3:I73,I73)-1</f>
        <v>50</v>
      </c>
      <c r="K73" s="6" t="n">
        <f aca="false">RANK(B73,$B$3:$B$182,0)+COUNTIF($B$3:B73,B73)-1</f>
        <v>29</v>
      </c>
      <c r="L73" s="6" t="n">
        <f aca="false">RANK(C73,$C$3:$C$182,0)+COUNTIF($C$3:C73,C73)-1</f>
        <v>36</v>
      </c>
      <c r="M73" s="6" t="n">
        <f aca="false">RANK(D73,$D$3:$D$182,0)+COUNTIF($D$3:D73,D73)-1</f>
        <v>48</v>
      </c>
      <c r="N73" s="6" t="n">
        <f aca="false">RANK(E73,$E$3:$E$182,0)+COUNTIF($E$3:E73,E73)-1</f>
        <v>53</v>
      </c>
      <c r="O73" s="6" t="n">
        <f aca="false">RANK(F73,$F$3:$F$182,0)+COUNTIF($F$3:F73,F73)-1</f>
        <v>46</v>
      </c>
      <c r="P73" s="6" t="n">
        <f aca="false">RANK(G73,$G$3:$G$182,0)+COUNTIF($G$3:G73,G73)-1</f>
        <v>47</v>
      </c>
      <c r="Q73" s="6" t="n">
        <f aca="false">RANK(H73,$H$3:$H$182,0)+COUNTIF($H$3:H73,H73)-1</f>
        <v>76</v>
      </c>
    </row>
    <row r="74" customFormat="false" ht="15" hidden="false" customHeight="false" outlineLevel="0" collapsed="false">
      <c r="A74" s="0" t="s">
        <v>94</v>
      </c>
      <c r="B74" s="2" t="n">
        <f aca="false">ROUND(SUMIFS(Monthly_Sold!$H$2:$H$7864,Monthly_Sold!$G$2:$G$7864,$A74,Monthly_Sold!$C$2:$C$7864,B$2),4)</f>
        <v>147.37</v>
      </c>
      <c r="C74" s="2" t="n">
        <f aca="false">ROUND(SUMIFS(Monthly_Sold!$H$2:$H$7864,Monthly_Sold!$G$2:$G$7864,$A74,Monthly_Sold!$C$2:$C$7864,C$2),4)</f>
        <v>376.54</v>
      </c>
      <c r="D74" s="2" t="n">
        <f aca="false">ROUND(SUMIFS(Monthly_Sold!$H$2:$H$7864,Monthly_Sold!$G$2:$G$7864,$A74,Monthly_Sold!$C$2:$C$7864,D$2),4)</f>
        <v>256.56</v>
      </c>
      <c r="E74" s="2" t="n">
        <f aca="false">ROUND(SUMIFS(Monthly_Sold!$H$2:$H$7864,Monthly_Sold!$G$2:$G$7864,$A74,Monthly_Sold!$C$2:$C$7864,E$2),4)</f>
        <v>248.24</v>
      </c>
      <c r="F74" s="2" t="n">
        <f aca="false">ROUND(SUMIFS(Monthly_Sold!$H$2:$H$7864,Monthly_Sold!$G$2:$G$7864,$A74,Monthly_Sold!$C$2:$C$7864,F$2),4)</f>
        <v>105.14</v>
      </c>
      <c r="G74" s="2" t="n">
        <f aca="false">ROUND(SUMIFS(Monthly_Sold!$H$2:$H$7864,Monthly_Sold!$G$2:$G$7864,$A74,Monthly_Sold!$C$2:$C$7864,G$2),4)</f>
        <v>85.69</v>
      </c>
      <c r="H74" s="2" t="n">
        <f aca="false">ROUND(SUMIFS(Monthly_Sold!$H$2:$H$7864,Monthly_Sold!$G$2:$G$7864,$A74,Monthly_Sold!$C$2:$C$7864,H$2),4)</f>
        <v>565.66</v>
      </c>
      <c r="I74" s="2" t="n">
        <f aca="false">ROUND(SUM(B74:H74),4)</f>
        <v>1785.2</v>
      </c>
      <c r="J74" s="6" t="n">
        <f aca="false">RANK(I74,$I$3:$I$182,0)+COUNTIF($I$3:I74,I74)-1</f>
        <v>39</v>
      </c>
      <c r="K74" s="6" t="n">
        <f aca="false">RANK(B74,$B$3:$B$182,0)+COUNTIF($B$3:B74,B74)-1</f>
        <v>23</v>
      </c>
      <c r="L74" s="6" t="n">
        <f aca="false">RANK(C74,$C$3:$C$182,0)+COUNTIF($C$3:C74,C74)-1</f>
        <v>33</v>
      </c>
      <c r="M74" s="6" t="n">
        <f aca="false">RANK(D74,$D$3:$D$182,0)+COUNTIF($D$3:D74,D74)-1</f>
        <v>41</v>
      </c>
      <c r="N74" s="6" t="n">
        <f aca="false">RANK(E74,$E$3:$E$182,0)+COUNTIF($E$3:E74,E74)-1</f>
        <v>33</v>
      </c>
      <c r="O74" s="6" t="n">
        <f aca="false">RANK(F74,$F$3:$F$182,0)+COUNTIF($F$3:F74,F74)-1</f>
        <v>51</v>
      </c>
      <c r="P74" s="6" t="n">
        <f aca="false">RANK(G74,$G$3:$G$182,0)+COUNTIF($G$3:G74,G74)-1</f>
        <v>59</v>
      </c>
      <c r="Q74" s="6" t="n">
        <f aca="false">RANK(H74,$H$3:$H$182,0)+COUNTIF($H$3:H74,H74)-1</f>
        <v>26</v>
      </c>
    </row>
    <row r="75" customFormat="false" ht="15" hidden="false" customHeight="false" outlineLevel="0" collapsed="false">
      <c r="A75" s="0" t="s">
        <v>83</v>
      </c>
      <c r="B75" s="2" t="n">
        <f aca="false">ROUND(SUMIFS(Monthly_Sold!$H$2:$H$7864,Monthly_Sold!$G$2:$G$7864,$A75,Monthly_Sold!$C$2:$C$7864,B$2),4)</f>
        <v>316.3</v>
      </c>
      <c r="C75" s="2" t="n">
        <f aca="false">ROUND(SUMIFS(Monthly_Sold!$H$2:$H$7864,Monthly_Sold!$G$2:$G$7864,$A75,Monthly_Sold!$C$2:$C$7864,C$2),4)</f>
        <v>1179</v>
      </c>
      <c r="D75" s="2" t="n">
        <f aca="false">ROUND(SUMIFS(Monthly_Sold!$H$2:$H$7864,Monthly_Sold!$G$2:$G$7864,$A75,Monthly_Sold!$C$2:$C$7864,D$2),4)</f>
        <v>1006.86</v>
      </c>
      <c r="E75" s="2" t="n">
        <f aca="false">ROUND(SUMIFS(Monthly_Sold!$H$2:$H$7864,Monthly_Sold!$G$2:$G$7864,$A75,Monthly_Sold!$C$2:$C$7864,E$2),4)</f>
        <v>1370.16</v>
      </c>
      <c r="F75" s="2" t="n">
        <f aca="false">ROUND(SUMIFS(Monthly_Sold!$H$2:$H$7864,Monthly_Sold!$G$2:$G$7864,$A75,Monthly_Sold!$C$2:$C$7864,F$2),4)</f>
        <v>1684.78</v>
      </c>
      <c r="G75" s="2" t="n">
        <f aca="false">ROUND(SUMIFS(Monthly_Sold!$H$2:$H$7864,Monthly_Sold!$G$2:$G$7864,$A75,Monthly_Sold!$C$2:$C$7864,G$2),4)</f>
        <v>1354.88</v>
      </c>
      <c r="H75" s="2" t="n">
        <f aca="false">ROUND(SUMIFS(Monthly_Sold!$H$2:$H$7864,Monthly_Sold!$G$2:$G$7864,$A75,Monthly_Sold!$C$2:$C$7864,H$2),4)</f>
        <v>448.53</v>
      </c>
      <c r="I75" s="2" t="n">
        <f aca="false">ROUND(SUM(B75:H75),4)</f>
        <v>7360.51</v>
      </c>
      <c r="J75" s="6" t="n">
        <f aca="false">RANK(I75,$I$3:$I$182,0)+COUNTIF($I$3:I75,I75)-1</f>
        <v>19</v>
      </c>
      <c r="K75" s="6" t="n">
        <f aca="false">RANK(B75,$B$3:$B$182,0)+COUNTIF($B$3:B75,B75)-1</f>
        <v>16</v>
      </c>
      <c r="L75" s="6" t="n">
        <f aca="false">RANK(C75,$C$3:$C$182,0)+COUNTIF($C$3:C75,C75)-1</f>
        <v>16</v>
      </c>
      <c r="M75" s="6" t="n">
        <f aca="false">RANK(D75,$D$3:$D$182,0)+COUNTIF($D$3:D75,D75)-1</f>
        <v>20</v>
      </c>
      <c r="N75" s="6" t="n">
        <f aca="false">RANK(E75,$E$3:$E$182,0)+COUNTIF($E$3:E75,E75)-1</f>
        <v>11</v>
      </c>
      <c r="O75" s="6" t="n">
        <f aca="false">RANK(F75,$F$3:$F$182,0)+COUNTIF($F$3:F75,F75)-1</f>
        <v>9</v>
      </c>
      <c r="P75" s="6" t="n">
        <f aca="false">RANK(G75,$G$3:$G$182,0)+COUNTIF($G$3:G75,G75)-1</f>
        <v>14</v>
      </c>
      <c r="Q75" s="6" t="n">
        <f aca="false">RANK(H75,$H$3:$H$182,0)+COUNTIF($H$3:H75,H75)-1</f>
        <v>33</v>
      </c>
    </row>
    <row r="76" customFormat="false" ht="15" hidden="false" customHeight="false" outlineLevel="0" collapsed="false">
      <c r="A76" s="0" t="s">
        <v>69</v>
      </c>
      <c r="B76" s="2" t="n">
        <f aca="false">ROUND(SUMIFS(Monthly_Sold!$H$2:$H$7864,Monthly_Sold!$G$2:$G$7864,$A76,Monthly_Sold!$C$2:$C$7864,B$2),4)</f>
        <v>456.97</v>
      </c>
      <c r="C76" s="2" t="n">
        <f aca="false">ROUND(SUMIFS(Monthly_Sold!$H$2:$H$7864,Monthly_Sold!$G$2:$G$7864,$A76,Monthly_Sold!$C$2:$C$7864,C$2),4)</f>
        <v>3236.53</v>
      </c>
      <c r="D76" s="2" t="n">
        <f aca="false">ROUND(SUMIFS(Monthly_Sold!$H$2:$H$7864,Monthly_Sold!$G$2:$G$7864,$A76,Monthly_Sold!$C$2:$C$7864,D$2),4)</f>
        <v>3624.1</v>
      </c>
      <c r="E76" s="2" t="n">
        <f aca="false">ROUND(SUMIFS(Monthly_Sold!$H$2:$H$7864,Monthly_Sold!$G$2:$G$7864,$A76,Monthly_Sold!$C$2:$C$7864,E$2),4)</f>
        <v>2123.6</v>
      </c>
      <c r="F76" s="2" t="n">
        <f aca="false">ROUND(SUMIFS(Monthly_Sold!$H$2:$H$7864,Monthly_Sold!$G$2:$G$7864,$A76,Monthly_Sold!$C$2:$C$7864,F$2),4)</f>
        <v>3121.78</v>
      </c>
      <c r="G76" s="2" t="n">
        <f aca="false">ROUND(SUMIFS(Monthly_Sold!$H$2:$H$7864,Monthly_Sold!$G$2:$G$7864,$A76,Monthly_Sold!$C$2:$C$7864,G$2),4)</f>
        <v>5146.41</v>
      </c>
      <c r="H76" s="2" t="n">
        <f aca="false">ROUND(SUMIFS(Monthly_Sold!$H$2:$H$7864,Monthly_Sold!$G$2:$G$7864,$A76,Monthly_Sold!$C$2:$C$7864,H$2),4)</f>
        <v>4906.18</v>
      </c>
      <c r="I76" s="2" t="n">
        <f aca="false">ROUND(SUM(B76:H76),4)</f>
        <v>22615.57</v>
      </c>
      <c r="J76" s="6" t="n">
        <f aca="false">RANK(I76,$I$3:$I$182,0)+COUNTIF($I$3:I76,I76)-1</f>
        <v>3</v>
      </c>
      <c r="K76" s="6" t="n">
        <f aca="false">RANK(B76,$B$3:$B$182,0)+COUNTIF($B$3:B76,B76)-1</f>
        <v>9</v>
      </c>
      <c r="L76" s="6" t="n">
        <f aca="false">RANK(C76,$C$3:$C$182,0)+COUNTIF($C$3:C76,C76)-1</f>
        <v>5</v>
      </c>
      <c r="M76" s="6" t="n">
        <f aca="false">RANK(D76,$D$3:$D$182,0)+COUNTIF($D$3:D76,D76)-1</f>
        <v>3</v>
      </c>
      <c r="N76" s="6" t="n">
        <f aca="false">RANK(E76,$E$3:$E$182,0)+COUNTIF($E$3:E76,E76)-1</f>
        <v>6</v>
      </c>
      <c r="O76" s="6" t="n">
        <f aca="false">RANK(F76,$F$3:$F$182,0)+COUNTIF($F$3:F76,F76)-1</f>
        <v>4</v>
      </c>
      <c r="P76" s="6" t="n">
        <f aca="false">RANK(G76,$G$3:$G$182,0)+COUNTIF($G$3:G76,G76)-1</f>
        <v>2</v>
      </c>
      <c r="Q76" s="6" t="n">
        <f aca="false">RANK(H76,$H$3:$H$182,0)+COUNTIF($H$3:H76,H76)-1</f>
        <v>2</v>
      </c>
    </row>
    <row r="77" customFormat="false" ht="15" hidden="false" customHeight="false" outlineLevel="0" collapsed="false">
      <c r="A77" s="0" t="s">
        <v>190</v>
      </c>
      <c r="B77" s="2" t="n">
        <f aca="false">ROUND(SUMIFS(Monthly_Sold!$H$2:$H$7864,Monthly_Sold!$G$2:$G$7864,$A77,Monthly_Sold!$C$2:$C$7864,B$2),4)</f>
        <v>32.14</v>
      </c>
      <c r="C77" s="2" t="n">
        <f aca="false">ROUND(SUMIFS(Monthly_Sold!$H$2:$H$7864,Monthly_Sold!$G$2:$G$7864,$A77,Monthly_Sold!$C$2:$C$7864,C$2),4)</f>
        <v>326.9</v>
      </c>
      <c r="D77" s="2" t="n">
        <f aca="false">ROUND(SUMIFS(Monthly_Sold!$H$2:$H$7864,Monthly_Sold!$G$2:$G$7864,$A77,Monthly_Sold!$C$2:$C$7864,D$2),4)</f>
        <v>335.49</v>
      </c>
      <c r="E77" s="2" t="n">
        <f aca="false">ROUND(SUMIFS(Monthly_Sold!$H$2:$H$7864,Monthly_Sold!$G$2:$G$7864,$A77,Monthly_Sold!$C$2:$C$7864,E$2),4)</f>
        <v>24.57</v>
      </c>
      <c r="F77" s="2" t="n">
        <f aca="false">ROUND(SUMIFS(Monthly_Sold!$H$2:$H$7864,Monthly_Sold!$G$2:$G$7864,$A77,Monthly_Sold!$C$2:$C$7864,F$2),4)</f>
        <v>0.05</v>
      </c>
      <c r="G77" s="2" t="n">
        <f aca="false">ROUND(SUMIFS(Monthly_Sold!$H$2:$H$7864,Monthly_Sold!$G$2:$G$7864,$A77,Monthly_Sold!$C$2:$C$7864,G$2),4)</f>
        <v>0</v>
      </c>
      <c r="H77" s="2" t="n">
        <f aca="false">ROUND(SUMIFS(Monthly_Sold!$H$2:$H$7864,Monthly_Sold!$G$2:$G$7864,$A77,Monthly_Sold!$C$2:$C$7864,H$2),4)</f>
        <v>0</v>
      </c>
      <c r="I77" s="2" t="n">
        <f aca="false">ROUND(SUM(B77:H77),4)</f>
        <v>719.15</v>
      </c>
      <c r="J77" s="6" t="n">
        <f aca="false">RANK(I77,$I$3:$I$182,0)+COUNTIF($I$3:I77,I77)-1</f>
        <v>55</v>
      </c>
      <c r="K77" s="6" t="n">
        <f aca="false">RANK(B77,$B$3:$B$182,0)+COUNTIF($B$3:B77,B77)-1</f>
        <v>42</v>
      </c>
      <c r="L77" s="6" t="n">
        <f aca="false">RANK(C77,$C$3:$C$182,0)+COUNTIF($C$3:C77,C77)-1</f>
        <v>37</v>
      </c>
      <c r="M77" s="6" t="n">
        <f aca="false">RANK(D77,$D$3:$D$182,0)+COUNTIF($D$3:D77,D77)-1</f>
        <v>34</v>
      </c>
      <c r="N77" s="6" t="n">
        <f aca="false">RANK(E77,$E$3:$E$182,0)+COUNTIF($E$3:E77,E77)-1</f>
        <v>70</v>
      </c>
      <c r="O77" s="6" t="n">
        <f aca="false">RANK(F77,$F$3:$F$182,0)+COUNTIF($F$3:F77,F77)-1</f>
        <v>93</v>
      </c>
      <c r="P77" s="6" t="n">
        <f aca="false">RANK(G77,$G$3:$G$182,0)+COUNTIF($G$3:G77,G77)-1</f>
        <v>145</v>
      </c>
      <c r="Q77" s="6" t="n">
        <f aca="false">RANK(H77,$H$3:$H$182,0)+COUNTIF($H$3:H77,H77)-1</f>
        <v>145</v>
      </c>
    </row>
    <row r="78" customFormat="false" ht="15" hidden="false" customHeight="false" outlineLevel="0" collapsed="false">
      <c r="A78" s="0" t="s">
        <v>139</v>
      </c>
      <c r="B78" s="2" t="n">
        <f aca="false">ROUND(SUMIFS(Monthly_Sold!$H$2:$H$7864,Monthly_Sold!$G$2:$G$7864,$A78,Monthly_Sold!$C$2:$C$7864,B$2),4)</f>
        <v>0</v>
      </c>
      <c r="C78" s="2" t="n">
        <f aca="false">ROUND(SUMIFS(Monthly_Sold!$H$2:$H$7864,Monthly_Sold!$G$2:$G$7864,$A78,Monthly_Sold!$C$2:$C$7864,C$2),4)</f>
        <v>0</v>
      </c>
      <c r="D78" s="2" t="n">
        <f aca="false">ROUND(SUMIFS(Monthly_Sold!$H$2:$H$7864,Monthly_Sold!$G$2:$G$7864,$A78,Monthly_Sold!$C$2:$C$7864,D$2),4)</f>
        <v>0</v>
      </c>
      <c r="E78" s="2" t="n">
        <f aca="false">ROUND(SUMIFS(Monthly_Sold!$H$2:$H$7864,Monthly_Sold!$G$2:$G$7864,$A78,Monthly_Sold!$C$2:$C$7864,E$2),4)</f>
        <v>144.1</v>
      </c>
      <c r="F78" s="2" t="n">
        <f aca="false">ROUND(SUMIFS(Monthly_Sold!$H$2:$H$7864,Monthly_Sold!$G$2:$G$7864,$A78,Monthly_Sold!$C$2:$C$7864,F$2),4)</f>
        <v>975.98</v>
      </c>
      <c r="G78" s="2" t="n">
        <f aca="false">ROUND(SUMIFS(Monthly_Sold!$H$2:$H$7864,Monthly_Sold!$G$2:$G$7864,$A78,Monthly_Sold!$C$2:$C$7864,G$2),4)</f>
        <v>947.82</v>
      </c>
      <c r="H78" s="2" t="n">
        <f aca="false">ROUND(SUMIFS(Monthly_Sold!$H$2:$H$7864,Monthly_Sold!$G$2:$G$7864,$A78,Monthly_Sold!$C$2:$C$7864,H$2),4)</f>
        <v>764.8</v>
      </c>
      <c r="I78" s="2" t="n">
        <f aca="false">ROUND(SUM(B78:H78),4)</f>
        <v>2832.7</v>
      </c>
      <c r="J78" s="6" t="n">
        <f aca="false">RANK(I78,$I$3:$I$182,0)+COUNTIF($I$3:I78,I78)-1</f>
        <v>30</v>
      </c>
      <c r="K78" s="6" t="n">
        <f aca="false">RANK(B78,$B$3:$B$182,0)+COUNTIF($B$3:B78,B78)-1</f>
        <v>107</v>
      </c>
      <c r="L78" s="6" t="n">
        <f aca="false">RANK(C78,$C$3:$C$182,0)+COUNTIF($C$3:C78,C78)-1</f>
        <v>119</v>
      </c>
      <c r="M78" s="6" t="n">
        <f aca="false">RANK(D78,$D$3:$D$182,0)+COUNTIF($D$3:D78,D78)-1</f>
        <v>121</v>
      </c>
      <c r="N78" s="6" t="n">
        <f aca="false">RANK(E78,$E$3:$E$182,0)+COUNTIF($E$3:E78,E78)-1</f>
        <v>46</v>
      </c>
      <c r="O78" s="6" t="n">
        <f aca="false">RANK(F78,$F$3:$F$182,0)+COUNTIF($F$3:F78,F78)-1</f>
        <v>17</v>
      </c>
      <c r="P78" s="6" t="n">
        <f aca="false">RANK(G78,$G$3:$G$182,0)+COUNTIF($G$3:G78,G78)-1</f>
        <v>21</v>
      </c>
      <c r="Q78" s="6" t="n">
        <f aca="false">RANK(H78,$H$3:$H$182,0)+COUNTIF($H$3:H78,H78)-1</f>
        <v>21</v>
      </c>
    </row>
    <row r="79" customFormat="false" ht="15" hidden="false" customHeight="false" outlineLevel="0" collapsed="false">
      <c r="A79" s="0" t="s">
        <v>132</v>
      </c>
      <c r="B79" s="2" t="n">
        <f aca="false">ROUND(SUMIFS(Monthly_Sold!$H$2:$H$7864,Monthly_Sold!$G$2:$G$7864,$A79,Monthly_Sold!$C$2:$C$7864,B$2),4)</f>
        <v>0</v>
      </c>
      <c r="C79" s="2" t="n">
        <f aca="false">ROUND(SUMIFS(Monthly_Sold!$H$2:$H$7864,Monthly_Sold!$G$2:$G$7864,$A79,Monthly_Sold!$C$2:$C$7864,C$2),4)</f>
        <v>5.42</v>
      </c>
      <c r="D79" s="2" t="n">
        <f aca="false">ROUND(SUMIFS(Monthly_Sold!$H$2:$H$7864,Monthly_Sold!$G$2:$G$7864,$A79,Monthly_Sold!$C$2:$C$7864,D$2),4)</f>
        <v>16.31</v>
      </c>
      <c r="E79" s="2" t="n">
        <f aca="false">ROUND(SUMIFS(Monthly_Sold!$H$2:$H$7864,Monthly_Sold!$G$2:$G$7864,$A79,Monthly_Sold!$C$2:$C$7864,E$2),4)</f>
        <v>0.03</v>
      </c>
      <c r="F79" s="2" t="n">
        <f aca="false">ROUND(SUMIFS(Monthly_Sold!$H$2:$H$7864,Monthly_Sold!$G$2:$G$7864,$A79,Monthly_Sold!$C$2:$C$7864,F$2),4)</f>
        <v>7.92</v>
      </c>
      <c r="G79" s="2" t="n">
        <f aca="false">ROUND(SUMIFS(Monthly_Sold!$H$2:$H$7864,Monthly_Sold!$G$2:$G$7864,$A79,Monthly_Sold!$C$2:$C$7864,G$2),4)</f>
        <v>528.56</v>
      </c>
      <c r="H79" s="2" t="n">
        <f aca="false">ROUND(SUMIFS(Monthly_Sold!$H$2:$H$7864,Monthly_Sold!$G$2:$G$7864,$A79,Monthly_Sold!$C$2:$C$7864,H$2),4)</f>
        <v>2229.81</v>
      </c>
      <c r="I79" s="2" t="n">
        <f aca="false">ROUND(SUM(B79:H79),4)</f>
        <v>2788.05</v>
      </c>
      <c r="J79" s="6" t="n">
        <f aca="false">RANK(I79,$I$3:$I$182,0)+COUNTIF($I$3:I79,I79)-1</f>
        <v>31</v>
      </c>
      <c r="K79" s="6" t="n">
        <f aca="false">RANK(B79,$B$3:$B$182,0)+COUNTIF($B$3:B79,B79)-1</f>
        <v>108</v>
      </c>
      <c r="L79" s="6" t="n">
        <f aca="false">RANK(C79,$C$3:$C$182,0)+COUNTIF($C$3:C79,C79)-1</f>
        <v>73</v>
      </c>
      <c r="M79" s="6" t="n">
        <f aca="false">RANK(D79,$D$3:$D$182,0)+COUNTIF($D$3:D79,D79)-1</f>
        <v>70</v>
      </c>
      <c r="N79" s="6" t="n">
        <f aca="false">RANK(E79,$E$3:$E$182,0)+COUNTIF($E$3:E79,E79)-1</f>
        <v>89</v>
      </c>
      <c r="O79" s="6" t="n">
        <f aca="false">RANK(F79,$F$3:$F$182,0)+COUNTIF($F$3:F79,F79)-1</f>
        <v>81</v>
      </c>
      <c r="P79" s="6" t="n">
        <f aca="false">RANK(G79,$G$3:$G$182,0)+COUNTIF($G$3:G79,G79)-1</f>
        <v>27</v>
      </c>
      <c r="Q79" s="6" t="n">
        <f aca="false">RANK(H79,$H$3:$H$182,0)+COUNTIF($H$3:H79,H79)-1</f>
        <v>8</v>
      </c>
    </row>
    <row r="80" customFormat="false" ht="15" hidden="false" customHeight="false" outlineLevel="0" collapsed="false">
      <c r="A80" s="0" t="s">
        <v>611</v>
      </c>
      <c r="B80" s="2" t="n">
        <f aca="false">ROUND(SUMIFS(Monthly_Sold!$H$2:$H$7864,Monthly_Sold!$G$2:$G$7864,$A80,Monthly_Sold!$C$2:$C$7864,B$2),4)</f>
        <v>0</v>
      </c>
      <c r="C80" s="2" t="n">
        <f aca="false">ROUND(SUMIFS(Monthly_Sold!$H$2:$H$7864,Monthly_Sold!$G$2:$G$7864,$A80,Monthly_Sold!$C$2:$C$7864,C$2),4)</f>
        <v>0</v>
      </c>
      <c r="D80" s="2" t="n">
        <f aca="false">ROUND(SUMIFS(Monthly_Sold!$H$2:$H$7864,Monthly_Sold!$G$2:$G$7864,$A80,Monthly_Sold!$C$2:$C$7864,D$2),4)</f>
        <v>0</v>
      </c>
      <c r="E80" s="2" t="n">
        <f aca="false">ROUND(SUMIFS(Monthly_Sold!$H$2:$H$7864,Monthly_Sold!$G$2:$G$7864,$A80,Monthly_Sold!$C$2:$C$7864,E$2),4)</f>
        <v>0</v>
      </c>
      <c r="F80" s="2" t="n">
        <f aca="false">ROUND(SUMIFS(Monthly_Sold!$H$2:$H$7864,Monthly_Sold!$G$2:$G$7864,$A80,Monthly_Sold!$C$2:$C$7864,F$2),4)</f>
        <v>0</v>
      </c>
      <c r="G80" s="2" t="n">
        <f aca="false">ROUND(SUMIFS(Monthly_Sold!$H$2:$H$7864,Monthly_Sold!$G$2:$G$7864,$A80,Monthly_Sold!$C$2:$C$7864,G$2),4)</f>
        <v>0</v>
      </c>
      <c r="H80" s="2" t="n">
        <f aca="false">ROUND(SUMIFS(Monthly_Sold!$H$2:$H$7864,Monthly_Sold!$G$2:$G$7864,$A80,Monthly_Sold!$C$2:$C$7864,H$2),4)</f>
        <v>0.1603</v>
      </c>
      <c r="I80" s="2" t="n">
        <f aca="false">ROUND(SUM(B80:H80),4)</f>
        <v>0.1603</v>
      </c>
      <c r="J80" s="6" t="n">
        <f aca="false">RANK(I80,$I$3:$I$182,0)+COUNTIF($I$3:I80,I80)-1</f>
        <v>168</v>
      </c>
      <c r="K80" s="6" t="n">
        <f aca="false">RANK(B80,$B$3:$B$182,0)+COUNTIF($B$3:B80,B80)-1</f>
        <v>109</v>
      </c>
      <c r="L80" s="6" t="n">
        <f aca="false">RANK(C80,$C$3:$C$182,0)+COUNTIF($C$3:C80,C80)-1</f>
        <v>120</v>
      </c>
      <c r="M80" s="6" t="n">
        <f aca="false">RANK(D80,$D$3:$D$182,0)+COUNTIF($D$3:D80,D80)-1</f>
        <v>122</v>
      </c>
      <c r="N80" s="6" t="n">
        <f aca="false">RANK(E80,$E$3:$E$182,0)+COUNTIF($E$3:E80,E80)-1</f>
        <v>125</v>
      </c>
      <c r="O80" s="6" t="n">
        <f aca="false">RANK(F80,$F$3:$F$182,0)+COUNTIF($F$3:F80,F80)-1</f>
        <v>129</v>
      </c>
      <c r="P80" s="6" t="n">
        <f aca="false">RANK(G80,$G$3:$G$182,0)+COUNTIF($G$3:G80,G80)-1</f>
        <v>146</v>
      </c>
      <c r="Q80" s="6" t="n">
        <f aca="false">RANK(H80,$H$3:$H$182,0)+COUNTIF($H$3:H80,H80)-1</f>
        <v>107</v>
      </c>
    </row>
    <row r="81" customFormat="false" ht="15" hidden="false" customHeight="false" outlineLevel="0" collapsed="false">
      <c r="A81" s="0" t="s">
        <v>432</v>
      </c>
      <c r="B81" s="2" t="n">
        <f aca="false">ROUND(SUMIFS(Monthly_Sold!$H$2:$H$7864,Monthly_Sold!$G$2:$G$7864,$A81,Monthly_Sold!$C$2:$C$7864,B$2),4)</f>
        <v>0</v>
      </c>
      <c r="C81" s="2" t="n">
        <f aca="false">ROUND(SUMIFS(Monthly_Sold!$H$2:$H$7864,Monthly_Sold!$G$2:$G$7864,$A81,Monthly_Sold!$C$2:$C$7864,C$2),4)</f>
        <v>0</v>
      </c>
      <c r="D81" s="2" t="n">
        <f aca="false">ROUND(SUMIFS(Monthly_Sold!$H$2:$H$7864,Monthly_Sold!$G$2:$G$7864,$A81,Monthly_Sold!$C$2:$C$7864,D$2),4)</f>
        <v>0</v>
      </c>
      <c r="E81" s="2" t="n">
        <f aca="false">ROUND(SUMIFS(Monthly_Sold!$H$2:$H$7864,Monthly_Sold!$G$2:$G$7864,$A81,Monthly_Sold!$C$2:$C$7864,E$2),4)</f>
        <v>0</v>
      </c>
      <c r="F81" s="2" t="n">
        <f aca="false">ROUND(SUMIFS(Monthly_Sold!$H$2:$H$7864,Monthly_Sold!$G$2:$G$7864,$A81,Monthly_Sold!$C$2:$C$7864,F$2),4)</f>
        <v>0</v>
      </c>
      <c r="G81" s="2" t="n">
        <f aca="false">ROUND(SUMIFS(Monthly_Sold!$H$2:$H$7864,Monthly_Sold!$G$2:$G$7864,$A81,Monthly_Sold!$C$2:$C$7864,G$2),4)</f>
        <v>30.52</v>
      </c>
      <c r="H81" s="2" t="n">
        <f aca="false">ROUND(SUMIFS(Monthly_Sold!$H$2:$H$7864,Monthly_Sold!$G$2:$G$7864,$A81,Monthly_Sold!$C$2:$C$7864,H$2),4)</f>
        <v>29.94</v>
      </c>
      <c r="I81" s="2" t="n">
        <f aca="false">ROUND(SUM(B81:H81),4)</f>
        <v>60.46</v>
      </c>
      <c r="J81" s="6" t="n">
        <f aca="false">RANK(I81,$I$3:$I$182,0)+COUNTIF($I$3:I81,I81)-1</f>
        <v>100</v>
      </c>
      <c r="K81" s="6" t="n">
        <f aca="false">RANK(B81,$B$3:$B$182,0)+COUNTIF($B$3:B81,B81)-1</f>
        <v>110</v>
      </c>
      <c r="L81" s="6" t="n">
        <f aca="false">RANK(C81,$C$3:$C$182,0)+COUNTIF($C$3:C81,C81)-1</f>
        <v>121</v>
      </c>
      <c r="M81" s="6" t="n">
        <f aca="false">RANK(D81,$D$3:$D$182,0)+COUNTIF($D$3:D81,D81)-1</f>
        <v>123</v>
      </c>
      <c r="N81" s="6" t="n">
        <f aca="false">RANK(E81,$E$3:$E$182,0)+COUNTIF($E$3:E81,E81)-1</f>
        <v>126</v>
      </c>
      <c r="O81" s="6" t="n">
        <f aca="false">RANK(F81,$F$3:$F$182,0)+COUNTIF($F$3:F81,F81)-1</f>
        <v>130</v>
      </c>
      <c r="P81" s="6" t="n">
        <f aca="false">RANK(G81,$G$3:$G$182,0)+COUNTIF($G$3:G81,G81)-1</f>
        <v>78</v>
      </c>
      <c r="Q81" s="6" t="n">
        <f aca="false">RANK(H81,$H$3:$H$182,0)+COUNTIF($H$3:H81,H81)-1</f>
        <v>75</v>
      </c>
    </row>
    <row r="82" customFormat="false" ht="15" hidden="false" customHeight="false" outlineLevel="0" collapsed="false">
      <c r="A82" s="0" t="s">
        <v>416</v>
      </c>
      <c r="B82" s="2" t="n">
        <f aca="false">ROUND(SUMIFS(Monthly_Sold!$H$2:$H$7864,Monthly_Sold!$G$2:$G$7864,$A82,Monthly_Sold!$C$2:$C$7864,B$2),4)</f>
        <v>0</v>
      </c>
      <c r="C82" s="2" t="n">
        <f aca="false">ROUND(SUMIFS(Monthly_Sold!$H$2:$H$7864,Monthly_Sold!$G$2:$G$7864,$A82,Monthly_Sold!$C$2:$C$7864,C$2),4)</f>
        <v>0</v>
      </c>
      <c r="D82" s="2" t="n">
        <f aca="false">ROUND(SUMIFS(Monthly_Sold!$H$2:$H$7864,Monthly_Sold!$G$2:$G$7864,$A82,Monthly_Sold!$C$2:$C$7864,D$2),4)</f>
        <v>0</v>
      </c>
      <c r="E82" s="2" t="n">
        <f aca="false">ROUND(SUMIFS(Monthly_Sold!$H$2:$H$7864,Monthly_Sold!$G$2:$G$7864,$A82,Monthly_Sold!$C$2:$C$7864,E$2),4)</f>
        <v>34.82</v>
      </c>
      <c r="F82" s="2" t="n">
        <f aca="false">ROUND(SUMIFS(Monthly_Sold!$H$2:$H$7864,Monthly_Sold!$G$2:$G$7864,$A82,Monthly_Sold!$C$2:$C$7864,F$2),4)</f>
        <v>0</v>
      </c>
      <c r="G82" s="2" t="n">
        <f aca="false">ROUND(SUMIFS(Monthly_Sold!$H$2:$H$7864,Monthly_Sold!$G$2:$G$7864,$A82,Monthly_Sold!$C$2:$C$7864,G$2),4)</f>
        <v>0</v>
      </c>
      <c r="H82" s="2" t="n">
        <f aca="false">ROUND(SUMIFS(Monthly_Sold!$H$2:$H$7864,Monthly_Sold!$G$2:$G$7864,$A82,Monthly_Sold!$C$2:$C$7864,H$2),4)</f>
        <v>0</v>
      </c>
      <c r="I82" s="2" t="n">
        <f aca="false">ROUND(SUM(B82:H82),4)</f>
        <v>34.82</v>
      </c>
      <c r="J82" s="6" t="n">
        <f aca="false">RANK(I82,$I$3:$I$182,0)+COUNTIF($I$3:I82,I82)-1</f>
        <v>110</v>
      </c>
      <c r="K82" s="6" t="n">
        <f aca="false">RANK(B82,$B$3:$B$182,0)+COUNTIF($B$3:B82,B82)-1</f>
        <v>111</v>
      </c>
      <c r="L82" s="6" t="n">
        <f aca="false">RANK(C82,$C$3:$C$182,0)+COUNTIF($C$3:C82,C82)-1</f>
        <v>122</v>
      </c>
      <c r="M82" s="6" t="n">
        <f aca="false">RANK(D82,$D$3:$D$182,0)+COUNTIF($D$3:D82,D82)-1</f>
        <v>124</v>
      </c>
      <c r="N82" s="6" t="n">
        <f aca="false">RANK(E82,$E$3:$E$182,0)+COUNTIF($E$3:E82,E82)-1</f>
        <v>64</v>
      </c>
      <c r="O82" s="6" t="n">
        <f aca="false">RANK(F82,$F$3:$F$182,0)+COUNTIF($F$3:F82,F82)-1</f>
        <v>131</v>
      </c>
      <c r="P82" s="6" t="n">
        <f aca="false">RANK(G82,$G$3:$G$182,0)+COUNTIF($G$3:G82,G82)-1</f>
        <v>147</v>
      </c>
      <c r="Q82" s="6" t="n">
        <f aca="false">RANK(H82,$H$3:$H$182,0)+COUNTIF($H$3:H82,H82)-1</f>
        <v>146</v>
      </c>
    </row>
    <row r="83" customFormat="false" ht="15" hidden="false" customHeight="false" outlineLevel="0" collapsed="false">
      <c r="A83" s="0" t="s">
        <v>123</v>
      </c>
      <c r="B83" s="2" t="n">
        <f aca="false">ROUND(SUMIFS(Monthly_Sold!$H$2:$H$7864,Monthly_Sold!$G$2:$G$7864,$A83,Monthly_Sold!$C$2:$C$7864,B$2),4)</f>
        <v>39.47</v>
      </c>
      <c r="C83" s="2" t="n">
        <f aca="false">ROUND(SUMIFS(Monthly_Sold!$H$2:$H$7864,Monthly_Sold!$G$2:$G$7864,$A83,Monthly_Sold!$C$2:$C$7864,C$2),4)</f>
        <v>471.8</v>
      </c>
      <c r="D83" s="2" t="n">
        <f aca="false">ROUND(SUMIFS(Monthly_Sold!$H$2:$H$7864,Monthly_Sold!$G$2:$G$7864,$A83,Monthly_Sold!$C$2:$C$7864,D$2),4)</f>
        <v>327.16</v>
      </c>
      <c r="E83" s="2" t="n">
        <f aca="false">ROUND(SUMIFS(Monthly_Sold!$H$2:$H$7864,Monthly_Sold!$G$2:$G$7864,$A83,Monthly_Sold!$C$2:$C$7864,E$2),4)</f>
        <v>195.89</v>
      </c>
      <c r="F83" s="2" t="n">
        <f aca="false">ROUND(SUMIFS(Monthly_Sold!$H$2:$H$7864,Monthly_Sold!$G$2:$G$7864,$A83,Monthly_Sold!$C$2:$C$7864,F$2),4)</f>
        <v>367.38</v>
      </c>
      <c r="G83" s="2" t="n">
        <f aca="false">ROUND(SUMIFS(Monthly_Sold!$H$2:$H$7864,Monthly_Sold!$G$2:$G$7864,$A83,Monthly_Sold!$C$2:$C$7864,G$2),4)</f>
        <v>622.69</v>
      </c>
      <c r="H83" s="2" t="n">
        <f aca="false">ROUND(SUMIFS(Monthly_Sold!$H$2:$H$7864,Monthly_Sold!$G$2:$G$7864,$A83,Monthly_Sold!$C$2:$C$7864,H$2),4)</f>
        <v>319.16</v>
      </c>
      <c r="I83" s="2" t="n">
        <f aca="false">ROUND(SUM(B83:H83),4)</f>
        <v>2343.55</v>
      </c>
      <c r="J83" s="6" t="n">
        <f aca="false">RANK(I83,$I$3:$I$182,0)+COUNTIF($I$3:I83,I83)-1</f>
        <v>34</v>
      </c>
      <c r="K83" s="6" t="n">
        <f aca="false">RANK(B83,$B$3:$B$182,0)+COUNTIF($B$3:B83,B83)-1</f>
        <v>38</v>
      </c>
      <c r="L83" s="6" t="n">
        <f aca="false">RANK(C83,$C$3:$C$182,0)+COUNTIF($C$3:C83,C83)-1</f>
        <v>24</v>
      </c>
      <c r="M83" s="6" t="n">
        <f aca="false">RANK(D83,$D$3:$D$182,0)+COUNTIF($D$3:D83,D83)-1</f>
        <v>37</v>
      </c>
      <c r="N83" s="6" t="n">
        <f aca="false">RANK(E83,$E$3:$E$182,0)+COUNTIF($E$3:E83,E83)-1</f>
        <v>38</v>
      </c>
      <c r="O83" s="6" t="n">
        <f aca="false">RANK(F83,$F$3:$F$182,0)+COUNTIF($F$3:F83,F83)-1</f>
        <v>34</v>
      </c>
      <c r="P83" s="6" t="n">
        <f aca="false">RANK(G83,$G$3:$G$182,0)+COUNTIF($G$3:G83,G83)-1</f>
        <v>25</v>
      </c>
      <c r="Q83" s="6" t="n">
        <f aca="false">RANK(H83,$H$3:$H$182,0)+COUNTIF($H$3:H83,H83)-1</f>
        <v>36</v>
      </c>
    </row>
    <row r="84" customFormat="false" ht="15" hidden="false" customHeight="false" outlineLevel="0" collapsed="false">
      <c r="A84" s="0" t="s">
        <v>47</v>
      </c>
      <c r="B84" s="2" t="n">
        <f aca="false">ROUND(SUMIFS(Monthly_Sold!$H$2:$H$7864,Monthly_Sold!$G$2:$G$7864,$A84,Monthly_Sold!$C$2:$C$7864,B$2),4)</f>
        <v>121.28</v>
      </c>
      <c r="C84" s="2" t="n">
        <f aca="false">ROUND(SUMIFS(Monthly_Sold!$H$2:$H$7864,Monthly_Sold!$G$2:$G$7864,$A84,Monthly_Sold!$C$2:$C$7864,C$2),4)</f>
        <v>1032.18</v>
      </c>
      <c r="D84" s="2" t="n">
        <f aca="false">ROUND(SUMIFS(Monthly_Sold!$H$2:$H$7864,Monthly_Sold!$G$2:$G$7864,$A84,Monthly_Sold!$C$2:$C$7864,D$2),4)</f>
        <v>2833.83</v>
      </c>
      <c r="E84" s="2" t="n">
        <f aca="false">ROUND(SUMIFS(Monthly_Sold!$H$2:$H$7864,Monthly_Sold!$G$2:$G$7864,$A84,Monthly_Sold!$C$2:$C$7864,E$2),4)</f>
        <v>2233.43</v>
      </c>
      <c r="F84" s="2" t="n">
        <f aca="false">ROUND(SUMIFS(Monthly_Sold!$H$2:$H$7864,Monthly_Sold!$G$2:$G$7864,$A84,Monthly_Sold!$C$2:$C$7864,F$2),4)</f>
        <v>461.13</v>
      </c>
      <c r="G84" s="2" t="n">
        <f aca="false">ROUND(SUMIFS(Monthly_Sold!$H$2:$H$7864,Monthly_Sold!$G$2:$G$7864,$A84,Monthly_Sold!$C$2:$C$7864,G$2),4)</f>
        <v>2240.8</v>
      </c>
      <c r="H84" s="2" t="n">
        <f aca="false">ROUND(SUMIFS(Monthly_Sold!$H$2:$H$7864,Monthly_Sold!$G$2:$G$7864,$A84,Monthly_Sold!$C$2:$C$7864,H$2),4)</f>
        <v>985.81</v>
      </c>
      <c r="I84" s="2" t="n">
        <f aca="false">ROUND(SUM(B84:H84),4)</f>
        <v>9908.46</v>
      </c>
      <c r="J84" s="6" t="n">
        <f aca="false">RANK(I84,$I$3:$I$182,0)+COUNTIF($I$3:I84,I84)-1</f>
        <v>12</v>
      </c>
      <c r="K84" s="6" t="n">
        <f aca="false">RANK(B84,$B$3:$B$182,0)+COUNTIF($B$3:B84,B84)-1</f>
        <v>27</v>
      </c>
      <c r="L84" s="6" t="n">
        <f aca="false">RANK(C84,$C$3:$C$182,0)+COUNTIF($C$3:C84,C84)-1</f>
        <v>20</v>
      </c>
      <c r="M84" s="6" t="n">
        <f aca="false">RANK(D84,$D$3:$D$182,0)+COUNTIF($D$3:D84,D84)-1</f>
        <v>8</v>
      </c>
      <c r="N84" s="6" t="n">
        <f aca="false">RANK(E84,$E$3:$E$182,0)+COUNTIF($E$3:E84,E84)-1</f>
        <v>5</v>
      </c>
      <c r="O84" s="6" t="n">
        <f aca="false">RANK(F84,$F$3:$F$182,0)+COUNTIF($F$3:F84,F84)-1</f>
        <v>31</v>
      </c>
      <c r="P84" s="6" t="n">
        <f aca="false">RANK(G84,$G$3:$G$182,0)+COUNTIF($G$3:G84,G84)-1</f>
        <v>9</v>
      </c>
      <c r="Q84" s="6" t="n">
        <f aca="false">RANK(H84,$H$3:$H$182,0)+COUNTIF($H$3:H84,H84)-1</f>
        <v>19</v>
      </c>
    </row>
    <row r="85" customFormat="false" ht="15" hidden="false" customHeight="false" outlineLevel="0" collapsed="false">
      <c r="A85" s="0" t="s">
        <v>421</v>
      </c>
      <c r="B85" s="2" t="n">
        <f aca="false">ROUND(SUMIFS(Monthly_Sold!$H$2:$H$7864,Monthly_Sold!$G$2:$G$7864,$A85,Monthly_Sold!$C$2:$C$7864,B$2),4)</f>
        <v>0</v>
      </c>
      <c r="C85" s="2" t="n">
        <f aca="false">ROUND(SUMIFS(Monthly_Sold!$H$2:$H$7864,Monthly_Sold!$G$2:$G$7864,$A85,Monthly_Sold!$C$2:$C$7864,C$2),4)</f>
        <v>0</v>
      </c>
      <c r="D85" s="2" t="n">
        <f aca="false">ROUND(SUMIFS(Monthly_Sold!$H$2:$H$7864,Monthly_Sold!$G$2:$G$7864,$A85,Monthly_Sold!$C$2:$C$7864,D$2),4)</f>
        <v>0</v>
      </c>
      <c r="E85" s="2" t="n">
        <f aca="false">ROUND(SUMIFS(Monthly_Sold!$H$2:$H$7864,Monthly_Sold!$G$2:$G$7864,$A85,Monthly_Sold!$C$2:$C$7864,E$2),4)</f>
        <v>0</v>
      </c>
      <c r="F85" s="2" t="n">
        <f aca="false">ROUND(SUMIFS(Monthly_Sold!$H$2:$H$7864,Monthly_Sold!$G$2:$G$7864,$A85,Monthly_Sold!$C$2:$C$7864,F$2),4)</f>
        <v>2.63</v>
      </c>
      <c r="G85" s="2" t="n">
        <f aca="false">ROUND(SUMIFS(Monthly_Sold!$H$2:$H$7864,Monthly_Sold!$G$2:$G$7864,$A85,Monthly_Sold!$C$2:$C$7864,G$2),4)</f>
        <v>42.95</v>
      </c>
      <c r="H85" s="2" t="n">
        <f aca="false">ROUND(SUMIFS(Monthly_Sold!$H$2:$H$7864,Monthly_Sold!$G$2:$G$7864,$A85,Monthly_Sold!$C$2:$C$7864,H$2),4)</f>
        <v>0</v>
      </c>
      <c r="I85" s="2" t="n">
        <f aca="false">ROUND(SUM(B85:H85),4)</f>
        <v>45.58</v>
      </c>
      <c r="J85" s="6" t="n">
        <f aca="false">RANK(I85,$I$3:$I$182,0)+COUNTIF($I$3:I85,I85)-1</f>
        <v>105</v>
      </c>
      <c r="K85" s="6" t="n">
        <f aca="false">RANK(B85,$B$3:$B$182,0)+COUNTIF($B$3:B85,B85)-1</f>
        <v>112</v>
      </c>
      <c r="L85" s="6" t="n">
        <f aca="false">RANK(C85,$C$3:$C$182,0)+COUNTIF($C$3:C85,C85)-1</f>
        <v>123</v>
      </c>
      <c r="M85" s="6" t="n">
        <f aca="false">RANK(D85,$D$3:$D$182,0)+COUNTIF($D$3:D85,D85)-1</f>
        <v>125</v>
      </c>
      <c r="N85" s="6" t="n">
        <f aca="false">RANK(E85,$E$3:$E$182,0)+COUNTIF($E$3:E85,E85)-1</f>
        <v>127</v>
      </c>
      <c r="O85" s="6" t="n">
        <f aca="false">RANK(F85,$F$3:$F$182,0)+COUNTIF($F$3:F85,F85)-1</f>
        <v>86</v>
      </c>
      <c r="P85" s="6" t="n">
        <f aca="false">RANK(G85,$G$3:$G$182,0)+COUNTIF($G$3:G85,G85)-1</f>
        <v>72</v>
      </c>
      <c r="Q85" s="6" t="n">
        <f aca="false">RANK(H85,$H$3:$H$182,0)+COUNTIF($H$3:H85,H85)-1</f>
        <v>147</v>
      </c>
    </row>
    <row r="86" customFormat="false" ht="15" hidden="false" customHeight="false" outlineLevel="0" collapsed="false">
      <c r="A86" s="0" t="s">
        <v>71</v>
      </c>
      <c r="B86" s="2" t="n">
        <f aca="false">ROUND(SUMIFS(Monthly_Sold!$H$2:$H$7864,Monthly_Sold!$G$2:$G$7864,$A86,Monthly_Sold!$C$2:$C$7864,B$2),4)</f>
        <v>8.77</v>
      </c>
      <c r="C86" s="2" t="n">
        <f aca="false">ROUND(SUMIFS(Monthly_Sold!$H$2:$H$7864,Monthly_Sold!$G$2:$G$7864,$A86,Monthly_Sold!$C$2:$C$7864,C$2),4)</f>
        <v>231.21</v>
      </c>
      <c r="D86" s="2" t="n">
        <f aca="false">ROUND(SUMIFS(Monthly_Sold!$H$2:$H$7864,Monthly_Sold!$G$2:$G$7864,$A86,Monthly_Sold!$C$2:$C$7864,D$2),4)</f>
        <v>1495.75</v>
      </c>
      <c r="E86" s="2" t="n">
        <f aca="false">ROUND(SUMIFS(Monthly_Sold!$H$2:$H$7864,Monthly_Sold!$G$2:$G$7864,$A86,Monthly_Sold!$C$2:$C$7864,E$2),4)</f>
        <v>1039.08</v>
      </c>
      <c r="F86" s="2" t="n">
        <f aca="false">ROUND(SUMIFS(Monthly_Sold!$H$2:$H$7864,Monthly_Sold!$G$2:$G$7864,$A86,Monthly_Sold!$C$2:$C$7864,F$2),4)</f>
        <v>55.82</v>
      </c>
      <c r="G86" s="2" t="n">
        <f aca="false">ROUND(SUMIFS(Monthly_Sold!$H$2:$H$7864,Monthly_Sold!$G$2:$G$7864,$A86,Monthly_Sold!$C$2:$C$7864,G$2),4)</f>
        <v>192.54</v>
      </c>
      <c r="H86" s="2" t="n">
        <f aca="false">ROUND(SUMIFS(Monthly_Sold!$H$2:$H$7864,Monthly_Sold!$G$2:$G$7864,$A86,Monthly_Sold!$C$2:$C$7864,H$2),4)</f>
        <v>264.73</v>
      </c>
      <c r="I86" s="2" t="n">
        <f aca="false">ROUND(SUM(B86:H86),4)</f>
        <v>3287.9</v>
      </c>
      <c r="J86" s="6" t="n">
        <f aca="false">RANK(I86,$I$3:$I$182,0)+COUNTIF($I$3:I86,I86)-1</f>
        <v>28</v>
      </c>
      <c r="K86" s="6" t="n">
        <f aca="false">RANK(B86,$B$3:$B$182,0)+COUNTIF($B$3:B86,B86)-1</f>
        <v>52</v>
      </c>
      <c r="L86" s="6" t="n">
        <f aca="false">RANK(C86,$C$3:$C$182,0)+COUNTIF($C$3:C86,C86)-1</f>
        <v>47</v>
      </c>
      <c r="M86" s="6" t="n">
        <f aca="false">RANK(D86,$D$3:$D$182,0)+COUNTIF($D$3:D86,D86)-1</f>
        <v>16</v>
      </c>
      <c r="N86" s="6" t="n">
        <f aca="false">RANK(E86,$E$3:$E$182,0)+COUNTIF($E$3:E86,E86)-1</f>
        <v>17</v>
      </c>
      <c r="O86" s="6" t="n">
        <f aca="false">RANK(F86,$F$3:$F$182,0)+COUNTIF($F$3:F86,F86)-1</f>
        <v>61</v>
      </c>
      <c r="P86" s="6" t="n">
        <f aca="false">RANK(G86,$G$3:$G$182,0)+COUNTIF($G$3:G86,G86)-1</f>
        <v>43</v>
      </c>
      <c r="Q86" s="6" t="n">
        <f aca="false">RANK(H86,$H$3:$H$182,0)+COUNTIF($H$3:H86,H86)-1</f>
        <v>40</v>
      </c>
    </row>
    <row r="87" customFormat="false" ht="15" hidden="false" customHeight="false" outlineLevel="0" collapsed="false">
      <c r="A87" s="0" t="s">
        <v>597</v>
      </c>
      <c r="B87" s="2" t="n">
        <f aca="false">ROUND(SUMIFS(Monthly_Sold!$H$2:$H$7864,Monthly_Sold!$G$2:$G$7864,$A87,Monthly_Sold!$C$2:$C$7864,B$2),4)</f>
        <v>0</v>
      </c>
      <c r="C87" s="2" t="n">
        <f aca="false">ROUND(SUMIFS(Monthly_Sold!$H$2:$H$7864,Monthly_Sold!$G$2:$G$7864,$A87,Monthly_Sold!$C$2:$C$7864,C$2),4)</f>
        <v>0</v>
      </c>
      <c r="D87" s="2" t="n">
        <f aca="false">ROUND(SUMIFS(Monthly_Sold!$H$2:$H$7864,Monthly_Sold!$G$2:$G$7864,$A87,Monthly_Sold!$C$2:$C$7864,D$2),4)</f>
        <v>0</v>
      </c>
      <c r="E87" s="2" t="n">
        <f aca="false">ROUND(SUMIFS(Monthly_Sold!$H$2:$H$7864,Monthly_Sold!$G$2:$G$7864,$A87,Monthly_Sold!$C$2:$C$7864,E$2),4)</f>
        <v>0</v>
      </c>
      <c r="F87" s="2" t="n">
        <f aca="false">ROUND(SUMIFS(Monthly_Sold!$H$2:$H$7864,Monthly_Sold!$G$2:$G$7864,$A87,Monthly_Sold!$C$2:$C$7864,F$2),4)</f>
        <v>0</v>
      </c>
      <c r="G87" s="2" t="n">
        <f aca="false">ROUND(SUMIFS(Monthly_Sold!$H$2:$H$7864,Monthly_Sold!$G$2:$G$7864,$A87,Monthly_Sold!$C$2:$C$7864,G$2),4)</f>
        <v>0</v>
      </c>
      <c r="H87" s="2" t="n">
        <f aca="false">ROUND(SUMIFS(Monthly_Sold!$H$2:$H$7864,Monthly_Sold!$G$2:$G$7864,$A87,Monthly_Sold!$C$2:$C$7864,H$2),4)</f>
        <v>0.43</v>
      </c>
      <c r="I87" s="2" t="n">
        <f aca="false">ROUND(SUM(B87:H87),4)</f>
        <v>0.43</v>
      </c>
      <c r="J87" s="6" t="n">
        <f aca="false">RANK(I87,$I$3:$I$182,0)+COUNTIF($I$3:I87,I87)-1</f>
        <v>162</v>
      </c>
      <c r="K87" s="6" t="n">
        <f aca="false">RANK(B87,$B$3:$B$182,0)+COUNTIF($B$3:B87,B87)-1</f>
        <v>113</v>
      </c>
      <c r="L87" s="6" t="n">
        <f aca="false">RANK(C87,$C$3:$C$182,0)+COUNTIF($C$3:C87,C87)-1</f>
        <v>124</v>
      </c>
      <c r="M87" s="6" t="n">
        <f aca="false">RANK(D87,$D$3:$D$182,0)+COUNTIF($D$3:D87,D87)-1</f>
        <v>126</v>
      </c>
      <c r="N87" s="6" t="n">
        <f aca="false">RANK(E87,$E$3:$E$182,0)+COUNTIF($E$3:E87,E87)-1</f>
        <v>128</v>
      </c>
      <c r="O87" s="6" t="n">
        <f aca="false">RANK(F87,$F$3:$F$182,0)+COUNTIF($F$3:F87,F87)-1</f>
        <v>132</v>
      </c>
      <c r="P87" s="6" t="n">
        <f aca="false">RANK(G87,$G$3:$G$182,0)+COUNTIF($G$3:G87,G87)-1</f>
        <v>148</v>
      </c>
      <c r="Q87" s="6" t="n">
        <f aca="false">RANK(H87,$H$3:$H$182,0)+COUNTIF($H$3:H87,H87)-1</f>
        <v>101</v>
      </c>
    </row>
    <row r="88" customFormat="false" ht="15" hidden="false" customHeight="false" outlineLevel="0" collapsed="false">
      <c r="A88" s="0" t="s">
        <v>556</v>
      </c>
      <c r="B88" s="2" t="n">
        <f aca="false">ROUND(SUMIFS(Monthly_Sold!$H$2:$H$7864,Monthly_Sold!$G$2:$G$7864,$A88,Monthly_Sold!$C$2:$C$7864,B$2),4)</f>
        <v>0</v>
      </c>
      <c r="C88" s="2" t="n">
        <f aca="false">ROUND(SUMIFS(Monthly_Sold!$H$2:$H$7864,Monthly_Sold!$G$2:$G$7864,$A88,Monthly_Sold!$C$2:$C$7864,C$2),4)</f>
        <v>0</v>
      </c>
      <c r="D88" s="2" t="n">
        <f aca="false">ROUND(SUMIFS(Monthly_Sold!$H$2:$H$7864,Monthly_Sold!$G$2:$G$7864,$A88,Monthly_Sold!$C$2:$C$7864,D$2),4)</f>
        <v>0</v>
      </c>
      <c r="E88" s="2" t="n">
        <f aca="false">ROUND(SUMIFS(Monthly_Sold!$H$2:$H$7864,Monthly_Sold!$G$2:$G$7864,$A88,Monthly_Sold!$C$2:$C$7864,E$2),4)</f>
        <v>0</v>
      </c>
      <c r="F88" s="2" t="n">
        <f aca="false">ROUND(SUMIFS(Monthly_Sold!$H$2:$H$7864,Monthly_Sold!$G$2:$G$7864,$A88,Monthly_Sold!$C$2:$C$7864,F$2),4)</f>
        <v>0</v>
      </c>
      <c r="G88" s="2" t="n">
        <f aca="false">ROUND(SUMIFS(Monthly_Sold!$H$2:$H$7864,Monthly_Sold!$G$2:$G$7864,$A88,Monthly_Sold!$C$2:$C$7864,G$2),4)</f>
        <v>0</v>
      </c>
      <c r="H88" s="2" t="n">
        <f aca="false">ROUND(SUMIFS(Monthly_Sold!$H$2:$H$7864,Monthly_Sold!$G$2:$G$7864,$A88,Monthly_Sold!$C$2:$C$7864,H$2),4)</f>
        <v>2.93</v>
      </c>
      <c r="I88" s="2" t="n">
        <f aca="false">ROUND(SUM(B88:H88),4)</f>
        <v>2.93</v>
      </c>
      <c r="J88" s="6" t="n">
        <f aca="false">RANK(I88,$I$3:$I$182,0)+COUNTIF($I$3:I88,I88)-1</f>
        <v>143</v>
      </c>
      <c r="K88" s="6" t="n">
        <f aca="false">RANK(B88,$B$3:$B$182,0)+COUNTIF($B$3:B88,B88)-1</f>
        <v>114</v>
      </c>
      <c r="L88" s="6" t="n">
        <f aca="false">RANK(C88,$C$3:$C$182,0)+COUNTIF($C$3:C88,C88)-1</f>
        <v>125</v>
      </c>
      <c r="M88" s="6" t="n">
        <f aca="false">RANK(D88,$D$3:$D$182,0)+COUNTIF($D$3:D88,D88)-1</f>
        <v>127</v>
      </c>
      <c r="N88" s="6" t="n">
        <f aca="false">RANK(E88,$E$3:$E$182,0)+COUNTIF($E$3:E88,E88)-1</f>
        <v>129</v>
      </c>
      <c r="O88" s="6" t="n">
        <f aca="false">RANK(F88,$F$3:$F$182,0)+COUNTIF($F$3:F88,F88)-1</f>
        <v>133</v>
      </c>
      <c r="P88" s="6" t="n">
        <f aca="false">RANK(G88,$G$3:$G$182,0)+COUNTIF($G$3:G88,G88)-1</f>
        <v>149</v>
      </c>
      <c r="Q88" s="6" t="n">
        <f aca="false">RANK(H88,$H$3:$H$182,0)+COUNTIF($H$3:H88,H88)-1</f>
        <v>93</v>
      </c>
    </row>
    <row r="89" customFormat="false" ht="15" hidden="false" customHeight="false" outlineLevel="0" collapsed="false">
      <c r="A89" s="0" t="s">
        <v>342</v>
      </c>
      <c r="B89" s="2" t="n">
        <f aca="false">ROUND(SUMIFS(Monthly_Sold!$H$2:$H$7864,Monthly_Sold!$G$2:$G$7864,$A89,Monthly_Sold!$C$2:$C$7864,B$2),4)</f>
        <v>0</v>
      </c>
      <c r="C89" s="2" t="n">
        <f aca="false">ROUND(SUMIFS(Monthly_Sold!$H$2:$H$7864,Monthly_Sold!$G$2:$G$7864,$A89,Monthly_Sold!$C$2:$C$7864,C$2),4)</f>
        <v>0</v>
      </c>
      <c r="D89" s="2" t="n">
        <f aca="false">ROUND(SUMIFS(Monthly_Sold!$H$2:$H$7864,Monthly_Sold!$G$2:$G$7864,$A89,Monthly_Sold!$C$2:$C$7864,D$2),4)</f>
        <v>0</v>
      </c>
      <c r="E89" s="2" t="n">
        <f aca="false">ROUND(SUMIFS(Monthly_Sold!$H$2:$H$7864,Monthly_Sold!$G$2:$G$7864,$A89,Monthly_Sold!$C$2:$C$7864,E$2),4)</f>
        <v>0</v>
      </c>
      <c r="F89" s="2" t="n">
        <f aca="false">ROUND(SUMIFS(Monthly_Sold!$H$2:$H$7864,Monthly_Sold!$G$2:$G$7864,$A89,Monthly_Sold!$C$2:$C$7864,F$2),4)</f>
        <v>0</v>
      </c>
      <c r="G89" s="2" t="n">
        <f aca="false">ROUND(SUMIFS(Monthly_Sold!$H$2:$H$7864,Monthly_Sold!$G$2:$G$7864,$A89,Monthly_Sold!$C$2:$C$7864,G$2),4)</f>
        <v>0</v>
      </c>
      <c r="H89" s="2" t="n">
        <f aca="false">ROUND(SUMIFS(Monthly_Sold!$H$2:$H$7864,Monthly_Sold!$G$2:$G$7864,$A89,Monthly_Sold!$C$2:$C$7864,H$2),4)</f>
        <v>121.2</v>
      </c>
      <c r="I89" s="2" t="n">
        <f aca="false">ROUND(SUM(B89:H89),4)</f>
        <v>121.2</v>
      </c>
      <c r="J89" s="6" t="n">
        <f aca="false">RANK(I89,$I$3:$I$182,0)+COUNTIF($I$3:I89,I89)-1</f>
        <v>81</v>
      </c>
      <c r="K89" s="6" t="n">
        <f aca="false">RANK(B89,$B$3:$B$182,0)+COUNTIF($B$3:B89,B89)-1</f>
        <v>115</v>
      </c>
      <c r="L89" s="6" t="n">
        <f aca="false">RANK(C89,$C$3:$C$182,0)+COUNTIF($C$3:C89,C89)-1</f>
        <v>126</v>
      </c>
      <c r="M89" s="6" t="n">
        <f aca="false">RANK(D89,$D$3:$D$182,0)+COUNTIF($D$3:D89,D89)-1</f>
        <v>128</v>
      </c>
      <c r="N89" s="6" t="n">
        <f aca="false">RANK(E89,$E$3:$E$182,0)+COUNTIF($E$3:E89,E89)-1</f>
        <v>130</v>
      </c>
      <c r="O89" s="6" t="n">
        <f aca="false">RANK(F89,$F$3:$F$182,0)+COUNTIF($F$3:F89,F89)-1</f>
        <v>134</v>
      </c>
      <c r="P89" s="6" t="n">
        <f aca="false">RANK(G89,$G$3:$G$182,0)+COUNTIF($G$3:G89,G89)-1</f>
        <v>150</v>
      </c>
      <c r="Q89" s="6" t="n">
        <f aca="false">RANK(H89,$H$3:$H$182,0)+COUNTIF($H$3:H89,H89)-1</f>
        <v>54</v>
      </c>
    </row>
    <row r="90" customFormat="false" ht="15" hidden="false" customHeight="false" outlineLevel="0" collapsed="false">
      <c r="A90" s="0" t="s">
        <v>321</v>
      </c>
      <c r="B90" s="2" t="n">
        <f aca="false">ROUND(SUMIFS(Monthly_Sold!$H$2:$H$7864,Monthly_Sold!$G$2:$G$7864,$A90,Monthly_Sold!$C$2:$C$7864,B$2),4)</f>
        <v>0</v>
      </c>
      <c r="C90" s="2" t="n">
        <f aca="false">ROUND(SUMIFS(Monthly_Sold!$H$2:$H$7864,Monthly_Sold!$G$2:$G$7864,$A90,Monthly_Sold!$C$2:$C$7864,C$2),4)</f>
        <v>0</v>
      </c>
      <c r="D90" s="2" t="n">
        <f aca="false">ROUND(SUMIFS(Monthly_Sold!$H$2:$H$7864,Monthly_Sold!$G$2:$G$7864,$A90,Monthly_Sold!$C$2:$C$7864,D$2),4)</f>
        <v>0</v>
      </c>
      <c r="E90" s="2" t="n">
        <f aca="false">ROUND(SUMIFS(Monthly_Sold!$H$2:$H$7864,Monthly_Sold!$G$2:$G$7864,$A90,Monthly_Sold!$C$2:$C$7864,E$2),4)</f>
        <v>0</v>
      </c>
      <c r="F90" s="2" t="n">
        <f aca="false">ROUND(SUMIFS(Monthly_Sold!$H$2:$H$7864,Monthly_Sold!$G$2:$G$7864,$A90,Monthly_Sold!$C$2:$C$7864,F$2),4)</f>
        <v>0</v>
      </c>
      <c r="G90" s="2" t="n">
        <f aca="false">ROUND(SUMIFS(Monthly_Sold!$H$2:$H$7864,Monthly_Sold!$G$2:$G$7864,$A90,Monthly_Sold!$C$2:$C$7864,G$2),4)</f>
        <v>0</v>
      </c>
      <c r="H90" s="2" t="n">
        <f aca="false">ROUND(SUMIFS(Monthly_Sold!$H$2:$H$7864,Monthly_Sold!$G$2:$G$7864,$A90,Monthly_Sold!$C$2:$C$7864,H$2),4)</f>
        <v>156.28</v>
      </c>
      <c r="I90" s="2" t="n">
        <f aca="false">ROUND(SUM(B90:H90),4)</f>
        <v>156.28</v>
      </c>
      <c r="J90" s="6" t="n">
        <f aca="false">RANK(I90,$I$3:$I$182,0)+COUNTIF($I$3:I90,I90)-1</f>
        <v>78</v>
      </c>
      <c r="K90" s="6" t="n">
        <f aca="false">RANK(B90,$B$3:$B$182,0)+COUNTIF($B$3:B90,B90)-1</f>
        <v>116</v>
      </c>
      <c r="L90" s="6" t="n">
        <f aca="false">RANK(C90,$C$3:$C$182,0)+COUNTIF($C$3:C90,C90)-1</f>
        <v>127</v>
      </c>
      <c r="M90" s="6" t="n">
        <f aca="false">RANK(D90,$D$3:$D$182,0)+COUNTIF($D$3:D90,D90)-1</f>
        <v>129</v>
      </c>
      <c r="N90" s="6" t="n">
        <f aca="false">RANK(E90,$E$3:$E$182,0)+COUNTIF($E$3:E90,E90)-1</f>
        <v>131</v>
      </c>
      <c r="O90" s="6" t="n">
        <f aca="false">RANK(F90,$F$3:$F$182,0)+COUNTIF($F$3:F90,F90)-1</f>
        <v>135</v>
      </c>
      <c r="P90" s="6" t="n">
        <f aca="false">RANK(G90,$G$3:$G$182,0)+COUNTIF($G$3:G90,G90)-1</f>
        <v>151</v>
      </c>
      <c r="Q90" s="6" t="n">
        <f aca="false">RANK(H90,$H$3:$H$182,0)+COUNTIF($H$3:H90,H90)-1</f>
        <v>51</v>
      </c>
    </row>
    <row r="91" customFormat="false" ht="15" hidden="false" customHeight="false" outlineLevel="0" collapsed="false">
      <c r="A91" s="0" t="s">
        <v>449</v>
      </c>
      <c r="B91" s="2" t="n">
        <f aca="false">ROUND(SUMIFS(Monthly_Sold!$H$2:$H$7864,Monthly_Sold!$G$2:$G$7864,$A91,Monthly_Sold!$C$2:$C$7864,B$2),4)</f>
        <v>0</v>
      </c>
      <c r="C91" s="2" t="n">
        <f aca="false">ROUND(SUMIFS(Monthly_Sold!$H$2:$H$7864,Monthly_Sold!$G$2:$G$7864,$A91,Monthly_Sold!$C$2:$C$7864,C$2),4)</f>
        <v>30.76</v>
      </c>
      <c r="D91" s="2" t="n">
        <f aca="false">ROUND(SUMIFS(Monthly_Sold!$H$2:$H$7864,Monthly_Sold!$G$2:$G$7864,$A91,Monthly_Sold!$C$2:$C$7864,D$2),4)</f>
        <v>0</v>
      </c>
      <c r="E91" s="2" t="n">
        <f aca="false">ROUND(SUMIFS(Monthly_Sold!$H$2:$H$7864,Monthly_Sold!$G$2:$G$7864,$A91,Monthly_Sold!$C$2:$C$7864,E$2),4)</f>
        <v>0</v>
      </c>
      <c r="F91" s="2" t="n">
        <f aca="false">ROUND(SUMIFS(Monthly_Sold!$H$2:$H$7864,Monthly_Sold!$G$2:$G$7864,$A91,Monthly_Sold!$C$2:$C$7864,F$2),4)</f>
        <v>0</v>
      </c>
      <c r="G91" s="2" t="n">
        <f aca="false">ROUND(SUMIFS(Monthly_Sold!$H$2:$H$7864,Monthly_Sold!$G$2:$G$7864,$A91,Monthly_Sold!$C$2:$C$7864,G$2),4)</f>
        <v>0</v>
      </c>
      <c r="H91" s="2" t="n">
        <f aca="false">ROUND(SUMIFS(Monthly_Sold!$H$2:$H$7864,Monthly_Sold!$G$2:$G$7864,$A91,Monthly_Sold!$C$2:$C$7864,H$2),4)</f>
        <v>0</v>
      </c>
      <c r="I91" s="2" t="n">
        <f aca="false">ROUND(SUM(B91:H91),4)</f>
        <v>30.76</v>
      </c>
      <c r="J91" s="6" t="n">
        <f aca="false">RANK(I91,$I$3:$I$182,0)+COUNTIF($I$3:I91,I91)-1</f>
        <v>111</v>
      </c>
      <c r="K91" s="6" t="n">
        <f aca="false">RANK(B91,$B$3:$B$182,0)+COUNTIF($B$3:B91,B91)-1</f>
        <v>117</v>
      </c>
      <c r="L91" s="6" t="n">
        <f aca="false">RANK(C91,$C$3:$C$182,0)+COUNTIF($C$3:C91,C91)-1</f>
        <v>66</v>
      </c>
      <c r="M91" s="6" t="n">
        <f aca="false">RANK(D91,$D$3:$D$182,0)+COUNTIF($D$3:D91,D91)-1</f>
        <v>130</v>
      </c>
      <c r="N91" s="6" t="n">
        <f aca="false">RANK(E91,$E$3:$E$182,0)+COUNTIF($E$3:E91,E91)-1</f>
        <v>132</v>
      </c>
      <c r="O91" s="6" t="n">
        <f aca="false">RANK(F91,$F$3:$F$182,0)+COUNTIF($F$3:F91,F91)-1</f>
        <v>136</v>
      </c>
      <c r="P91" s="6" t="n">
        <f aca="false">RANK(G91,$G$3:$G$182,0)+COUNTIF($G$3:G91,G91)-1</f>
        <v>152</v>
      </c>
      <c r="Q91" s="6" t="n">
        <f aca="false">RANK(H91,$H$3:$H$182,0)+COUNTIF($H$3:H91,H91)-1</f>
        <v>148</v>
      </c>
    </row>
    <row r="92" customFormat="false" ht="15" hidden="false" customHeight="false" outlineLevel="0" collapsed="false">
      <c r="A92" s="0" t="s">
        <v>50</v>
      </c>
      <c r="B92" s="2" t="n">
        <f aca="false">ROUND(SUMIFS(Monthly_Sold!$H$2:$H$7864,Monthly_Sold!$G$2:$G$7864,$A92,Monthly_Sold!$C$2:$C$7864,B$2),4)</f>
        <v>814.64</v>
      </c>
      <c r="C92" s="2" t="n">
        <f aca="false">ROUND(SUMIFS(Monthly_Sold!$H$2:$H$7864,Monthly_Sold!$G$2:$G$7864,$A92,Monthly_Sold!$C$2:$C$7864,C$2),4)</f>
        <v>2050.86</v>
      </c>
      <c r="D92" s="2" t="n">
        <f aca="false">ROUND(SUMIFS(Monthly_Sold!$H$2:$H$7864,Monthly_Sold!$G$2:$G$7864,$A92,Monthly_Sold!$C$2:$C$7864,D$2),4)</f>
        <v>2301.33</v>
      </c>
      <c r="E92" s="2" t="n">
        <f aca="false">ROUND(SUMIFS(Monthly_Sold!$H$2:$H$7864,Monthly_Sold!$G$2:$G$7864,$A92,Monthly_Sold!$C$2:$C$7864,E$2),4)</f>
        <v>2002.29</v>
      </c>
      <c r="F92" s="2" t="n">
        <f aca="false">ROUND(SUMIFS(Monthly_Sold!$H$2:$H$7864,Monthly_Sold!$G$2:$G$7864,$A92,Monthly_Sold!$C$2:$C$7864,F$2),4)</f>
        <v>1702.17</v>
      </c>
      <c r="G92" s="2" t="n">
        <f aca="false">ROUND(SUMIFS(Monthly_Sold!$H$2:$H$7864,Monthly_Sold!$G$2:$G$7864,$A92,Monthly_Sold!$C$2:$C$7864,G$2),4)</f>
        <v>1290.38</v>
      </c>
      <c r="H92" s="2" t="n">
        <f aca="false">ROUND(SUMIFS(Monthly_Sold!$H$2:$H$7864,Monthly_Sold!$G$2:$G$7864,$A92,Monthly_Sold!$C$2:$C$7864,H$2),4)</f>
        <v>1930.27</v>
      </c>
      <c r="I92" s="2" t="n">
        <f aca="false">ROUND(SUM(B92:H92),4)</f>
        <v>12091.94</v>
      </c>
      <c r="J92" s="6" t="n">
        <f aca="false">RANK(I92,$I$3:$I$182,0)+COUNTIF($I$3:I92,I92)-1</f>
        <v>9</v>
      </c>
      <c r="K92" s="6" t="n">
        <f aca="false">RANK(B92,$B$3:$B$182,0)+COUNTIF($B$3:B92,B92)-1</f>
        <v>5</v>
      </c>
      <c r="L92" s="6" t="n">
        <f aca="false">RANK(C92,$C$3:$C$182,0)+COUNTIF($C$3:C92,C92)-1</f>
        <v>11</v>
      </c>
      <c r="M92" s="6" t="n">
        <f aca="false">RANK(D92,$D$3:$D$182,0)+COUNTIF($D$3:D92,D92)-1</f>
        <v>13</v>
      </c>
      <c r="N92" s="6" t="n">
        <f aca="false">RANK(E92,$E$3:$E$182,0)+COUNTIF($E$3:E92,E92)-1</f>
        <v>8</v>
      </c>
      <c r="O92" s="6" t="n">
        <f aca="false">RANK(F92,$F$3:$F$182,0)+COUNTIF($F$3:F92,F92)-1</f>
        <v>8</v>
      </c>
      <c r="P92" s="6" t="n">
        <f aca="false">RANK(G92,$G$3:$G$182,0)+COUNTIF($G$3:G92,G92)-1</f>
        <v>15</v>
      </c>
      <c r="Q92" s="6" t="n">
        <f aca="false">RANK(H92,$H$3:$H$182,0)+COUNTIF($H$3:H92,H92)-1</f>
        <v>11</v>
      </c>
    </row>
    <row r="93" customFormat="false" ht="15" hidden="false" customHeight="false" outlineLevel="0" collapsed="false">
      <c r="A93" s="0" t="s">
        <v>37</v>
      </c>
      <c r="B93" s="2" t="n">
        <f aca="false">ROUND(SUMIFS(Monthly_Sold!$H$2:$H$7864,Monthly_Sold!$G$2:$G$7864,$A93,Monthly_Sold!$C$2:$C$7864,B$2),4)</f>
        <v>45</v>
      </c>
      <c r="C93" s="2" t="n">
        <f aca="false">ROUND(SUMIFS(Monthly_Sold!$H$2:$H$7864,Monthly_Sold!$G$2:$G$7864,$A93,Monthly_Sold!$C$2:$C$7864,C$2),4)</f>
        <v>322.27</v>
      </c>
      <c r="D93" s="2" t="n">
        <f aca="false">ROUND(SUMIFS(Monthly_Sold!$H$2:$H$7864,Monthly_Sold!$G$2:$G$7864,$A93,Monthly_Sold!$C$2:$C$7864,D$2),4)</f>
        <v>614.71</v>
      </c>
      <c r="E93" s="2" t="n">
        <f aca="false">ROUND(SUMIFS(Monthly_Sold!$H$2:$H$7864,Monthly_Sold!$G$2:$G$7864,$A93,Monthly_Sold!$C$2:$C$7864,E$2),4)</f>
        <v>911.11</v>
      </c>
      <c r="F93" s="2" t="n">
        <f aca="false">ROUND(SUMIFS(Monthly_Sold!$H$2:$H$7864,Monthly_Sold!$G$2:$G$7864,$A93,Monthly_Sold!$C$2:$C$7864,F$2),4)</f>
        <v>855.31</v>
      </c>
      <c r="G93" s="2" t="n">
        <f aca="false">ROUND(SUMIFS(Monthly_Sold!$H$2:$H$7864,Monthly_Sold!$G$2:$G$7864,$A93,Monthly_Sold!$C$2:$C$7864,G$2),4)</f>
        <v>575.67</v>
      </c>
      <c r="H93" s="2" t="n">
        <f aca="false">ROUND(SUMIFS(Monthly_Sold!$H$2:$H$7864,Monthly_Sold!$G$2:$G$7864,$A93,Monthly_Sold!$C$2:$C$7864,H$2),4)</f>
        <v>696.12</v>
      </c>
      <c r="I93" s="2" t="n">
        <f aca="false">ROUND(SUM(B93:H93),4)</f>
        <v>4020.19</v>
      </c>
      <c r="J93" s="6" t="n">
        <f aca="false">RANK(I93,$I$3:$I$182,0)+COUNTIF($I$3:I93,I93)-1</f>
        <v>27</v>
      </c>
      <c r="K93" s="6" t="n">
        <f aca="false">RANK(B93,$B$3:$B$182,0)+COUNTIF($B$3:B93,B93)-1</f>
        <v>36</v>
      </c>
      <c r="L93" s="6" t="n">
        <f aca="false">RANK(C93,$C$3:$C$182,0)+COUNTIF($C$3:C93,C93)-1</f>
        <v>39</v>
      </c>
      <c r="M93" s="6" t="n">
        <f aca="false">RANK(D93,$D$3:$D$182,0)+COUNTIF($D$3:D93,D93)-1</f>
        <v>23</v>
      </c>
      <c r="N93" s="6" t="n">
        <f aca="false">RANK(E93,$E$3:$E$182,0)+COUNTIF($E$3:E93,E93)-1</f>
        <v>20</v>
      </c>
      <c r="O93" s="6" t="n">
        <f aca="false">RANK(F93,$F$3:$F$182,0)+COUNTIF($F$3:F93,F93)-1</f>
        <v>20</v>
      </c>
      <c r="P93" s="6" t="n">
        <f aca="false">RANK(G93,$G$3:$G$182,0)+COUNTIF($G$3:G93,G93)-1</f>
        <v>26</v>
      </c>
      <c r="Q93" s="6" t="n">
        <f aca="false">RANK(H93,$H$3:$H$182,0)+COUNTIF($H$3:H93,H93)-1</f>
        <v>23</v>
      </c>
    </row>
    <row r="94" customFormat="false" ht="15" hidden="false" customHeight="false" outlineLevel="0" collapsed="false">
      <c r="A94" s="0" t="s">
        <v>571</v>
      </c>
      <c r="B94" s="2" t="n">
        <f aca="false">ROUND(SUMIFS(Monthly_Sold!$H$2:$H$7864,Monthly_Sold!$G$2:$G$7864,$A94,Monthly_Sold!$C$2:$C$7864,B$2),4)</f>
        <v>0</v>
      </c>
      <c r="C94" s="2" t="n">
        <f aca="false">ROUND(SUMIFS(Monthly_Sold!$H$2:$H$7864,Monthly_Sold!$G$2:$G$7864,$A94,Monthly_Sold!$C$2:$C$7864,C$2),4)</f>
        <v>0</v>
      </c>
      <c r="D94" s="2" t="n">
        <f aca="false">ROUND(SUMIFS(Monthly_Sold!$H$2:$H$7864,Monthly_Sold!$G$2:$G$7864,$A94,Monthly_Sold!$C$2:$C$7864,D$2),4)</f>
        <v>0</v>
      </c>
      <c r="E94" s="2" t="n">
        <f aca="false">ROUND(SUMIFS(Monthly_Sold!$H$2:$H$7864,Monthly_Sold!$G$2:$G$7864,$A94,Monthly_Sold!$C$2:$C$7864,E$2),4)</f>
        <v>0</v>
      </c>
      <c r="F94" s="2" t="n">
        <f aca="false">ROUND(SUMIFS(Monthly_Sold!$H$2:$H$7864,Monthly_Sold!$G$2:$G$7864,$A94,Monthly_Sold!$C$2:$C$7864,F$2),4)</f>
        <v>0</v>
      </c>
      <c r="G94" s="2" t="n">
        <f aca="false">ROUND(SUMIFS(Monthly_Sold!$H$2:$H$7864,Monthly_Sold!$G$2:$G$7864,$A94,Monthly_Sold!$C$2:$C$7864,G$2),4)</f>
        <v>0.01</v>
      </c>
      <c r="H94" s="2" t="n">
        <f aca="false">ROUND(SUMIFS(Monthly_Sold!$H$2:$H$7864,Monthly_Sold!$G$2:$G$7864,$A94,Monthly_Sold!$C$2:$C$7864,H$2),4)</f>
        <v>1.61</v>
      </c>
      <c r="I94" s="2" t="n">
        <f aca="false">ROUND(SUM(B94:H94),4)</f>
        <v>1.62</v>
      </c>
      <c r="J94" s="6" t="n">
        <f aca="false">RANK(I94,$I$3:$I$182,0)+COUNTIF($I$3:I94,I94)-1</f>
        <v>147</v>
      </c>
      <c r="K94" s="6" t="n">
        <f aca="false">RANK(B94,$B$3:$B$182,0)+COUNTIF($B$3:B94,B94)-1</f>
        <v>118</v>
      </c>
      <c r="L94" s="6" t="n">
        <f aca="false">RANK(C94,$C$3:$C$182,0)+COUNTIF($C$3:C94,C94)-1</f>
        <v>128</v>
      </c>
      <c r="M94" s="6" t="n">
        <f aca="false">RANK(D94,$D$3:$D$182,0)+COUNTIF($D$3:D94,D94)-1</f>
        <v>131</v>
      </c>
      <c r="N94" s="6" t="n">
        <f aca="false">RANK(E94,$E$3:$E$182,0)+COUNTIF($E$3:E94,E94)-1</f>
        <v>133</v>
      </c>
      <c r="O94" s="6" t="n">
        <f aca="false">RANK(F94,$F$3:$F$182,0)+COUNTIF($F$3:F94,F94)-1</f>
        <v>137</v>
      </c>
      <c r="P94" s="6" t="n">
        <f aca="false">RANK(G94,$G$3:$G$182,0)+COUNTIF($G$3:G94,G94)-1</f>
        <v>119</v>
      </c>
      <c r="Q94" s="6" t="n">
        <f aca="false">RANK(H94,$H$3:$H$182,0)+COUNTIF($H$3:H94,H94)-1</f>
        <v>97</v>
      </c>
    </row>
    <row r="95" customFormat="false" ht="15" hidden="false" customHeight="false" outlineLevel="0" collapsed="false">
      <c r="A95" s="0" t="s">
        <v>617</v>
      </c>
      <c r="B95" s="2" t="n">
        <f aca="false">ROUND(SUMIFS(Monthly_Sold!$H$2:$H$7864,Monthly_Sold!$G$2:$G$7864,$A95,Monthly_Sold!$C$2:$C$7864,B$2),4)</f>
        <v>0</v>
      </c>
      <c r="C95" s="2" t="n">
        <f aca="false">ROUND(SUMIFS(Monthly_Sold!$H$2:$H$7864,Monthly_Sold!$G$2:$G$7864,$A95,Monthly_Sold!$C$2:$C$7864,C$2),4)</f>
        <v>0</v>
      </c>
      <c r="D95" s="2" t="n">
        <f aca="false">ROUND(SUMIFS(Monthly_Sold!$H$2:$H$7864,Monthly_Sold!$G$2:$G$7864,$A95,Monthly_Sold!$C$2:$C$7864,D$2),4)</f>
        <v>0</v>
      </c>
      <c r="E95" s="2" t="n">
        <f aca="false">ROUND(SUMIFS(Monthly_Sold!$H$2:$H$7864,Monthly_Sold!$G$2:$G$7864,$A95,Monthly_Sold!$C$2:$C$7864,E$2),4)</f>
        <v>0</v>
      </c>
      <c r="F95" s="2" t="n">
        <f aca="false">ROUND(SUMIFS(Monthly_Sold!$H$2:$H$7864,Monthly_Sold!$G$2:$G$7864,$A95,Monthly_Sold!$C$2:$C$7864,F$2),4)</f>
        <v>0</v>
      </c>
      <c r="G95" s="2" t="n">
        <f aca="false">ROUND(SUMIFS(Monthly_Sold!$H$2:$H$7864,Monthly_Sold!$G$2:$G$7864,$A95,Monthly_Sold!$C$2:$C$7864,G$2),4)</f>
        <v>0.07</v>
      </c>
      <c r="H95" s="2" t="n">
        <f aca="false">ROUND(SUMIFS(Monthly_Sold!$H$2:$H$7864,Monthly_Sold!$G$2:$G$7864,$A95,Monthly_Sold!$C$2:$C$7864,H$2),4)</f>
        <v>0</v>
      </c>
      <c r="I95" s="2" t="n">
        <f aca="false">ROUND(SUM(B95:H95),4)</f>
        <v>0.07</v>
      </c>
      <c r="J95" s="6" t="n">
        <f aca="false">RANK(I95,$I$3:$I$182,0)+COUNTIF($I$3:I95,I95)-1</f>
        <v>171</v>
      </c>
      <c r="K95" s="6" t="n">
        <f aca="false">RANK(B95,$B$3:$B$182,0)+COUNTIF($B$3:B95,B95)-1</f>
        <v>119</v>
      </c>
      <c r="L95" s="6" t="n">
        <f aca="false">RANK(C95,$C$3:$C$182,0)+COUNTIF($C$3:C95,C95)-1</f>
        <v>129</v>
      </c>
      <c r="M95" s="6" t="n">
        <f aca="false">RANK(D95,$D$3:$D$182,0)+COUNTIF($D$3:D95,D95)-1</f>
        <v>132</v>
      </c>
      <c r="N95" s="6" t="n">
        <f aca="false">RANK(E95,$E$3:$E$182,0)+COUNTIF($E$3:E95,E95)-1</f>
        <v>134</v>
      </c>
      <c r="O95" s="6" t="n">
        <f aca="false">RANK(F95,$F$3:$F$182,0)+COUNTIF($F$3:F95,F95)-1</f>
        <v>138</v>
      </c>
      <c r="P95" s="6" t="n">
        <f aca="false">RANK(G95,$G$3:$G$182,0)+COUNTIF($G$3:G95,G95)-1</f>
        <v>116</v>
      </c>
      <c r="Q95" s="6" t="n">
        <f aca="false">RANK(H95,$H$3:$H$182,0)+COUNTIF($H$3:H95,H95)-1</f>
        <v>149</v>
      </c>
    </row>
    <row r="96" customFormat="false" ht="15" hidden="false" customHeight="false" outlineLevel="0" collapsed="false">
      <c r="A96" s="0" t="s">
        <v>291</v>
      </c>
      <c r="B96" s="2" t="n">
        <f aca="false">ROUND(SUMIFS(Monthly_Sold!$H$2:$H$7864,Monthly_Sold!$G$2:$G$7864,$A96,Monthly_Sold!$C$2:$C$7864,B$2),4)</f>
        <v>59.44</v>
      </c>
      <c r="C96" s="2" t="n">
        <f aca="false">ROUND(SUMIFS(Monthly_Sold!$H$2:$H$7864,Monthly_Sold!$G$2:$G$7864,$A96,Monthly_Sold!$C$2:$C$7864,C$2),4)</f>
        <v>45.44</v>
      </c>
      <c r="D96" s="2" t="n">
        <f aca="false">ROUND(SUMIFS(Monthly_Sold!$H$2:$H$7864,Monthly_Sold!$G$2:$G$7864,$A96,Monthly_Sold!$C$2:$C$7864,D$2),4)</f>
        <v>0.63</v>
      </c>
      <c r="E96" s="2" t="n">
        <f aca="false">ROUND(SUMIFS(Monthly_Sold!$H$2:$H$7864,Monthly_Sold!$G$2:$G$7864,$A96,Monthly_Sold!$C$2:$C$7864,E$2),4)</f>
        <v>0.15</v>
      </c>
      <c r="F96" s="2" t="n">
        <f aca="false">ROUND(SUMIFS(Monthly_Sold!$H$2:$H$7864,Monthly_Sold!$G$2:$G$7864,$A96,Monthly_Sold!$C$2:$C$7864,F$2),4)</f>
        <v>15.03</v>
      </c>
      <c r="G96" s="2" t="n">
        <f aca="false">ROUND(SUMIFS(Monthly_Sold!$H$2:$H$7864,Monthly_Sold!$G$2:$G$7864,$A96,Monthly_Sold!$C$2:$C$7864,G$2),4)</f>
        <v>0</v>
      </c>
      <c r="H96" s="2" t="n">
        <f aca="false">ROUND(SUMIFS(Monthly_Sold!$H$2:$H$7864,Monthly_Sold!$G$2:$G$7864,$A96,Monthly_Sold!$C$2:$C$7864,H$2),4)</f>
        <v>0</v>
      </c>
      <c r="I96" s="2" t="n">
        <f aca="false">ROUND(SUM(B96:H96),4)</f>
        <v>120.69</v>
      </c>
      <c r="J96" s="6" t="n">
        <f aca="false">RANK(I96,$I$3:$I$182,0)+COUNTIF($I$3:I96,I96)-1</f>
        <v>82</v>
      </c>
      <c r="K96" s="6" t="n">
        <f aca="false">RANK(B96,$B$3:$B$182,0)+COUNTIF($B$3:B96,B96)-1</f>
        <v>34</v>
      </c>
      <c r="L96" s="6" t="n">
        <f aca="false">RANK(C96,$C$3:$C$182,0)+COUNTIF($C$3:C96,C96)-1</f>
        <v>64</v>
      </c>
      <c r="M96" s="6" t="n">
        <f aca="false">RANK(D96,$D$3:$D$182,0)+COUNTIF($D$3:D96,D96)-1</f>
        <v>86</v>
      </c>
      <c r="N96" s="6" t="n">
        <f aca="false">RANK(E96,$E$3:$E$182,0)+COUNTIF($E$3:E96,E96)-1</f>
        <v>88</v>
      </c>
      <c r="O96" s="6" t="n">
        <f aca="false">RANK(F96,$F$3:$F$182,0)+COUNTIF($F$3:F96,F96)-1</f>
        <v>79</v>
      </c>
      <c r="P96" s="6" t="n">
        <f aca="false">RANK(G96,$G$3:$G$182,0)+COUNTIF($G$3:G96,G96)-1</f>
        <v>153</v>
      </c>
      <c r="Q96" s="6" t="n">
        <f aca="false">RANK(H96,$H$3:$H$182,0)+COUNTIF($H$3:H96,H96)-1</f>
        <v>150</v>
      </c>
    </row>
    <row r="97" customFormat="false" ht="15" hidden="false" customHeight="false" outlineLevel="0" collapsed="false">
      <c r="A97" s="0" t="s">
        <v>144</v>
      </c>
      <c r="B97" s="2" t="n">
        <f aca="false">ROUND(SUMIFS(Monthly_Sold!$H$2:$H$7864,Monthly_Sold!$G$2:$G$7864,$A97,Monthly_Sold!$C$2:$C$7864,B$2),4)</f>
        <v>130.92</v>
      </c>
      <c r="C97" s="2" t="n">
        <f aca="false">ROUND(SUMIFS(Monthly_Sold!$H$2:$H$7864,Monthly_Sold!$G$2:$G$7864,$A97,Monthly_Sold!$C$2:$C$7864,C$2),4)</f>
        <v>425.23</v>
      </c>
      <c r="D97" s="2" t="n">
        <f aca="false">ROUND(SUMIFS(Monthly_Sold!$H$2:$H$7864,Monthly_Sold!$G$2:$G$7864,$A97,Monthly_Sold!$C$2:$C$7864,D$2),4)</f>
        <v>428.57</v>
      </c>
      <c r="E97" s="2" t="n">
        <f aca="false">ROUND(SUMIFS(Monthly_Sold!$H$2:$H$7864,Monthly_Sold!$G$2:$G$7864,$A97,Monthly_Sold!$C$2:$C$7864,E$2),4)</f>
        <v>225.44</v>
      </c>
      <c r="F97" s="2" t="n">
        <f aca="false">ROUND(SUMIFS(Monthly_Sold!$H$2:$H$7864,Monthly_Sold!$G$2:$G$7864,$A97,Monthly_Sold!$C$2:$C$7864,F$2),4)</f>
        <v>129.88</v>
      </c>
      <c r="G97" s="2" t="n">
        <f aca="false">ROUND(SUMIFS(Monthly_Sold!$H$2:$H$7864,Monthly_Sold!$G$2:$G$7864,$A97,Monthly_Sold!$C$2:$C$7864,G$2),4)</f>
        <v>90.37</v>
      </c>
      <c r="H97" s="2" t="n">
        <f aca="false">ROUND(SUMIFS(Monthly_Sold!$H$2:$H$7864,Monthly_Sold!$G$2:$G$7864,$A97,Monthly_Sold!$C$2:$C$7864,H$2),4)</f>
        <v>87.9</v>
      </c>
      <c r="I97" s="2" t="n">
        <f aca="false">ROUND(SUM(B97:H97),4)</f>
        <v>1518.31</v>
      </c>
      <c r="J97" s="6" t="n">
        <f aca="false">RANK(I97,$I$3:$I$182,0)+COUNTIF($I$3:I97,I97)-1</f>
        <v>44</v>
      </c>
      <c r="K97" s="6" t="n">
        <f aca="false">RANK(B97,$B$3:$B$182,0)+COUNTIF($B$3:B97,B97)-1</f>
        <v>25</v>
      </c>
      <c r="L97" s="6" t="n">
        <f aca="false">RANK(C97,$C$3:$C$182,0)+COUNTIF($C$3:C97,C97)-1</f>
        <v>26</v>
      </c>
      <c r="M97" s="6" t="n">
        <f aca="false">RANK(D97,$D$3:$D$182,0)+COUNTIF($D$3:D97,D97)-1</f>
        <v>30</v>
      </c>
      <c r="N97" s="6" t="n">
        <f aca="false">RANK(E97,$E$3:$E$182,0)+COUNTIF($E$3:E97,E97)-1</f>
        <v>35</v>
      </c>
      <c r="O97" s="6" t="n">
        <f aca="false">RANK(F97,$F$3:$F$182,0)+COUNTIF($F$3:F97,F97)-1</f>
        <v>47</v>
      </c>
      <c r="P97" s="6" t="n">
        <f aca="false">RANK(G97,$G$3:$G$182,0)+COUNTIF($G$3:G97,G97)-1</f>
        <v>55</v>
      </c>
      <c r="Q97" s="6" t="n">
        <f aca="false">RANK(H97,$H$3:$H$182,0)+COUNTIF($H$3:H97,H97)-1</f>
        <v>63</v>
      </c>
    </row>
    <row r="98" customFormat="false" ht="15" hidden="false" customHeight="false" outlineLevel="0" collapsed="false">
      <c r="A98" s="0" t="s">
        <v>90</v>
      </c>
      <c r="B98" s="2" t="n">
        <f aca="false">ROUND(SUMIFS(Monthly_Sold!$H$2:$H$7864,Monthly_Sold!$G$2:$G$7864,$A98,Monthly_Sold!$C$2:$C$7864,B$2),4)</f>
        <v>363</v>
      </c>
      <c r="C98" s="2" t="n">
        <f aca="false">ROUND(SUMIFS(Monthly_Sold!$H$2:$H$7864,Monthly_Sold!$G$2:$G$7864,$A98,Monthly_Sold!$C$2:$C$7864,C$2),4)</f>
        <v>777.17</v>
      </c>
      <c r="D98" s="2" t="n">
        <f aca="false">ROUND(SUMIFS(Monthly_Sold!$H$2:$H$7864,Monthly_Sold!$G$2:$G$7864,$A98,Monthly_Sold!$C$2:$C$7864,D$2),4)</f>
        <v>1117.94</v>
      </c>
      <c r="E98" s="2" t="n">
        <f aca="false">ROUND(SUMIFS(Monthly_Sold!$H$2:$H$7864,Monthly_Sold!$G$2:$G$7864,$A98,Monthly_Sold!$C$2:$C$7864,E$2),4)</f>
        <v>627.13</v>
      </c>
      <c r="F98" s="2" t="n">
        <f aca="false">ROUND(SUMIFS(Monthly_Sold!$H$2:$H$7864,Monthly_Sold!$G$2:$G$7864,$A98,Monthly_Sold!$C$2:$C$7864,F$2),4)</f>
        <v>936.21</v>
      </c>
      <c r="G98" s="2" t="n">
        <f aca="false">ROUND(SUMIFS(Monthly_Sold!$H$2:$H$7864,Monthly_Sold!$G$2:$G$7864,$A98,Monthly_Sold!$C$2:$C$7864,G$2),4)</f>
        <v>103.4</v>
      </c>
      <c r="H98" s="2" t="n">
        <f aca="false">ROUND(SUMIFS(Monthly_Sold!$H$2:$H$7864,Monthly_Sold!$G$2:$G$7864,$A98,Monthly_Sold!$C$2:$C$7864,H$2),4)</f>
        <v>513.94</v>
      </c>
      <c r="I98" s="2" t="n">
        <f aca="false">ROUND(SUM(B98:H98),4)</f>
        <v>4438.79</v>
      </c>
      <c r="J98" s="6" t="n">
        <f aca="false">RANK(I98,$I$3:$I$182,0)+COUNTIF($I$3:I98,I98)-1</f>
        <v>26</v>
      </c>
      <c r="K98" s="6" t="n">
        <f aca="false">RANK(B98,$B$3:$B$182,0)+COUNTIF($B$3:B98,B98)-1</f>
        <v>12</v>
      </c>
      <c r="L98" s="6" t="n">
        <f aca="false">RANK(C98,$C$3:$C$182,0)+COUNTIF($C$3:C98,C98)-1</f>
        <v>22</v>
      </c>
      <c r="M98" s="6" t="n">
        <f aca="false">RANK(D98,$D$3:$D$182,0)+COUNTIF($D$3:D98,D98)-1</f>
        <v>18</v>
      </c>
      <c r="N98" s="6" t="n">
        <f aca="false">RANK(E98,$E$3:$E$182,0)+COUNTIF($E$3:E98,E98)-1</f>
        <v>24</v>
      </c>
      <c r="O98" s="6" t="n">
        <f aca="false">RANK(F98,$F$3:$F$182,0)+COUNTIF($F$3:F98,F98)-1</f>
        <v>18</v>
      </c>
      <c r="P98" s="6" t="n">
        <f aca="false">RANK(G98,$G$3:$G$182,0)+COUNTIF($G$3:G98,G98)-1</f>
        <v>51</v>
      </c>
      <c r="Q98" s="6" t="n">
        <f aca="false">RANK(H98,$H$3:$H$182,0)+COUNTIF($H$3:H98,H98)-1</f>
        <v>29</v>
      </c>
    </row>
    <row r="99" customFormat="false" ht="15" hidden="false" customHeight="false" outlineLevel="0" collapsed="false">
      <c r="A99" s="0" t="s">
        <v>275</v>
      </c>
      <c r="B99" s="2" t="n">
        <f aca="false">ROUND(SUMIFS(Monthly_Sold!$H$2:$H$7864,Monthly_Sold!$G$2:$G$7864,$A99,Monthly_Sold!$C$2:$C$7864,B$2),4)</f>
        <v>0</v>
      </c>
      <c r="C99" s="2" t="n">
        <f aca="false">ROUND(SUMIFS(Monthly_Sold!$H$2:$H$7864,Monthly_Sold!$G$2:$G$7864,$A99,Monthly_Sold!$C$2:$C$7864,C$2),4)</f>
        <v>0.96</v>
      </c>
      <c r="D99" s="2" t="n">
        <f aca="false">ROUND(SUMIFS(Monthly_Sold!$H$2:$H$7864,Monthly_Sold!$G$2:$G$7864,$A99,Monthly_Sold!$C$2:$C$7864,D$2),4)</f>
        <v>0.9</v>
      </c>
      <c r="E99" s="2" t="n">
        <f aca="false">ROUND(SUMIFS(Monthly_Sold!$H$2:$H$7864,Monthly_Sold!$G$2:$G$7864,$A99,Monthly_Sold!$C$2:$C$7864,E$2),4)</f>
        <v>0</v>
      </c>
      <c r="F99" s="2" t="n">
        <f aca="false">ROUND(SUMIFS(Monthly_Sold!$H$2:$H$7864,Monthly_Sold!$G$2:$G$7864,$A99,Monthly_Sold!$C$2:$C$7864,F$2),4)</f>
        <v>0</v>
      </c>
      <c r="G99" s="2" t="n">
        <f aca="false">ROUND(SUMIFS(Monthly_Sold!$H$2:$H$7864,Monthly_Sold!$G$2:$G$7864,$A99,Monthly_Sold!$C$2:$C$7864,G$2),4)</f>
        <v>0.3</v>
      </c>
      <c r="H99" s="2" t="n">
        <f aca="false">ROUND(SUMIFS(Monthly_Sold!$H$2:$H$7864,Monthly_Sold!$G$2:$G$7864,$A99,Monthly_Sold!$C$2:$C$7864,H$2),4)</f>
        <v>18.11</v>
      </c>
      <c r="I99" s="2" t="n">
        <f aca="false">ROUND(SUM(B99:H99),4)</f>
        <v>20.27</v>
      </c>
      <c r="J99" s="6" t="n">
        <f aca="false">RANK(I99,$I$3:$I$182,0)+COUNTIF($I$3:I99,I99)-1</f>
        <v>119</v>
      </c>
      <c r="K99" s="6" t="n">
        <f aca="false">RANK(B99,$B$3:$B$182,0)+COUNTIF($B$3:B99,B99)-1</f>
        <v>120</v>
      </c>
      <c r="L99" s="6" t="n">
        <f aca="false">RANK(C99,$C$3:$C$182,0)+COUNTIF($C$3:C99,C99)-1</f>
        <v>77</v>
      </c>
      <c r="M99" s="6" t="n">
        <f aca="false">RANK(D99,$D$3:$D$182,0)+COUNTIF($D$3:D99,D99)-1</f>
        <v>84</v>
      </c>
      <c r="N99" s="6" t="n">
        <f aca="false">RANK(E99,$E$3:$E$182,0)+COUNTIF($E$3:E99,E99)-1</f>
        <v>135</v>
      </c>
      <c r="O99" s="6" t="n">
        <f aca="false">RANK(F99,$F$3:$F$182,0)+COUNTIF($F$3:F99,F99)-1</f>
        <v>139</v>
      </c>
      <c r="P99" s="6" t="n">
        <f aca="false">RANK(G99,$G$3:$G$182,0)+COUNTIF($G$3:G99,G99)-1</f>
        <v>111</v>
      </c>
      <c r="Q99" s="6" t="n">
        <f aca="false">RANK(H99,$H$3:$H$182,0)+COUNTIF($H$3:H99,H99)-1</f>
        <v>80</v>
      </c>
    </row>
    <row r="100" customFormat="false" ht="15" hidden="false" customHeight="false" outlineLevel="0" collapsed="false">
      <c r="A100" s="0" t="s">
        <v>121</v>
      </c>
      <c r="B100" s="2" t="n">
        <f aca="false">ROUND(SUMIFS(Monthly_Sold!$H$2:$H$7864,Monthly_Sold!$G$2:$G$7864,$A100,Monthly_Sold!$C$2:$C$7864,B$2),4)</f>
        <v>0</v>
      </c>
      <c r="C100" s="2" t="n">
        <f aca="false">ROUND(SUMIFS(Monthly_Sold!$H$2:$H$7864,Monthly_Sold!$G$2:$G$7864,$A100,Monthly_Sold!$C$2:$C$7864,C$2),4)</f>
        <v>226.13</v>
      </c>
      <c r="D100" s="2" t="n">
        <f aca="false">ROUND(SUMIFS(Monthly_Sold!$H$2:$H$7864,Monthly_Sold!$G$2:$G$7864,$A100,Monthly_Sold!$C$2:$C$7864,D$2),4)</f>
        <v>117.51</v>
      </c>
      <c r="E100" s="2" t="n">
        <f aca="false">ROUND(SUMIFS(Monthly_Sold!$H$2:$H$7864,Monthly_Sold!$G$2:$G$7864,$A100,Monthly_Sold!$C$2:$C$7864,E$2),4)</f>
        <v>49.74</v>
      </c>
      <c r="F100" s="2" t="n">
        <f aca="false">ROUND(SUMIFS(Monthly_Sold!$H$2:$H$7864,Monthly_Sold!$G$2:$G$7864,$A100,Monthly_Sold!$C$2:$C$7864,F$2),4)</f>
        <v>114.08</v>
      </c>
      <c r="G100" s="2" t="n">
        <f aca="false">ROUND(SUMIFS(Monthly_Sold!$H$2:$H$7864,Monthly_Sold!$G$2:$G$7864,$A100,Monthly_Sold!$C$2:$C$7864,G$2),4)</f>
        <v>90.27</v>
      </c>
      <c r="H100" s="2" t="n">
        <f aca="false">ROUND(SUMIFS(Monthly_Sold!$H$2:$H$7864,Monthly_Sold!$G$2:$G$7864,$A100,Monthly_Sold!$C$2:$C$7864,H$2),4)</f>
        <v>6.57</v>
      </c>
      <c r="I100" s="2" t="n">
        <f aca="false">ROUND(SUM(B100:H100),4)</f>
        <v>604.3</v>
      </c>
      <c r="J100" s="6" t="n">
        <f aca="false">RANK(I100,$I$3:$I$182,0)+COUNTIF($I$3:I100,I100)-1</f>
        <v>66</v>
      </c>
      <c r="K100" s="6" t="n">
        <f aca="false">RANK(B100,$B$3:$B$182,0)+COUNTIF($B$3:B100,B100)-1</f>
        <v>121</v>
      </c>
      <c r="L100" s="6" t="n">
        <f aca="false">RANK(C100,$C$3:$C$182,0)+COUNTIF($C$3:C100,C100)-1</f>
        <v>48</v>
      </c>
      <c r="M100" s="6" t="n">
        <f aca="false">RANK(D100,$D$3:$D$182,0)+COUNTIF($D$3:D100,D100)-1</f>
        <v>53</v>
      </c>
      <c r="N100" s="6" t="n">
        <f aca="false">RANK(E100,$E$3:$E$182,0)+COUNTIF($E$3:E100,E100)-1</f>
        <v>61</v>
      </c>
      <c r="O100" s="6" t="n">
        <f aca="false">RANK(F100,$F$3:$F$182,0)+COUNTIF($F$3:F100,F100)-1</f>
        <v>49</v>
      </c>
      <c r="P100" s="6" t="n">
        <f aca="false">RANK(G100,$G$3:$G$182,0)+COUNTIF($G$3:G100,G100)-1</f>
        <v>56</v>
      </c>
      <c r="Q100" s="6" t="n">
        <f aca="false">RANK(H100,$H$3:$H$182,0)+COUNTIF($H$3:H100,H100)-1</f>
        <v>85</v>
      </c>
    </row>
    <row r="101" customFormat="false" ht="15" hidden="false" customHeight="false" outlineLevel="0" collapsed="false">
      <c r="A101" s="0" t="s">
        <v>193</v>
      </c>
      <c r="B101" s="2" t="n">
        <f aca="false">ROUND(SUMIFS(Monthly_Sold!$H$2:$H$7864,Monthly_Sold!$G$2:$G$7864,$A101,Monthly_Sold!$C$2:$C$7864,B$2),4)</f>
        <v>21.79</v>
      </c>
      <c r="C101" s="2" t="n">
        <f aca="false">ROUND(SUMIFS(Monthly_Sold!$H$2:$H$7864,Monthly_Sold!$G$2:$G$7864,$A101,Monthly_Sold!$C$2:$C$7864,C$2),4)</f>
        <v>49.54</v>
      </c>
      <c r="D101" s="2" t="n">
        <f aca="false">ROUND(SUMIFS(Monthly_Sold!$H$2:$H$7864,Monthly_Sold!$G$2:$G$7864,$A101,Monthly_Sold!$C$2:$C$7864,D$2),4)</f>
        <v>63.1</v>
      </c>
      <c r="E101" s="2" t="n">
        <f aca="false">ROUND(SUMIFS(Monthly_Sold!$H$2:$H$7864,Monthly_Sold!$G$2:$G$7864,$A101,Monthly_Sold!$C$2:$C$7864,E$2),4)</f>
        <v>159.37</v>
      </c>
      <c r="F101" s="2" t="n">
        <f aca="false">ROUND(SUMIFS(Monthly_Sold!$H$2:$H$7864,Monthly_Sold!$G$2:$G$7864,$A101,Monthly_Sold!$C$2:$C$7864,F$2),4)</f>
        <v>82.19</v>
      </c>
      <c r="G101" s="2" t="n">
        <f aca="false">ROUND(SUMIFS(Monthly_Sold!$H$2:$H$7864,Monthly_Sold!$G$2:$G$7864,$A101,Monthly_Sold!$C$2:$C$7864,G$2),4)</f>
        <v>115.23</v>
      </c>
      <c r="H101" s="2" t="n">
        <f aca="false">ROUND(SUMIFS(Monthly_Sold!$H$2:$H$7864,Monthly_Sold!$G$2:$G$7864,$A101,Monthly_Sold!$C$2:$C$7864,H$2),4)</f>
        <v>208.04</v>
      </c>
      <c r="I101" s="2" t="n">
        <f aca="false">ROUND(SUM(B101:H101),4)</f>
        <v>699.26</v>
      </c>
      <c r="J101" s="6" t="n">
        <f aca="false">RANK(I101,$I$3:$I$182,0)+COUNTIF($I$3:I101,I101)-1</f>
        <v>57</v>
      </c>
      <c r="K101" s="6" t="n">
        <f aca="false">RANK(B101,$B$3:$B$182,0)+COUNTIF($B$3:B101,B101)-1</f>
        <v>47</v>
      </c>
      <c r="L101" s="6" t="n">
        <f aca="false">RANK(C101,$C$3:$C$182,0)+COUNTIF($C$3:C101,C101)-1</f>
        <v>62</v>
      </c>
      <c r="M101" s="6" t="n">
        <f aca="false">RANK(D101,$D$3:$D$182,0)+COUNTIF($D$3:D101,D101)-1</f>
        <v>57</v>
      </c>
      <c r="N101" s="6" t="n">
        <f aca="false">RANK(E101,$E$3:$E$182,0)+COUNTIF($E$3:E101,E101)-1</f>
        <v>44</v>
      </c>
      <c r="O101" s="6" t="n">
        <f aca="false">RANK(F101,$F$3:$F$182,0)+COUNTIF($F$3:F101,F101)-1</f>
        <v>56</v>
      </c>
      <c r="P101" s="6" t="n">
        <f aca="false">RANK(G101,$G$3:$G$182,0)+COUNTIF($G$3:G101,G101)-1</f>
        <v>49</v>
      </c>
      <c r="Q101" s="6" t="n">
        <f aca="false">RANK(H101,$H$3:$H$182,0)+COUNTIF($H$3:H101,H101)-1</f>
        <v>44</v>
      </c>
    </row>
    <row r="102" customFormat="false" ht="15" hidden="false" customHeight="false" outlineLevel="0" collapsed="false">
      <c r="A102" s="0" t="s">
        <v>545</v>
      </c>
      <c r="B102" s="2" t="n">
        <f aca="false">ROUND(SUMIFS(Monthly_Sold!$H$2:$H$7864,Monthly_Sold!$G$2:$G$7864,$A102,Monthly_Sold!$C$2:$C$7864,B$2),4)</f>
        <v>0</v>
      </c>
      <c r="C102" s="2" t="n">
        <f aca="false">ROUND(SUMIFS(Monthly_Sold!$H$2:$H$7864,Monthly_Sold!$G$2:$G$7864,$A102,Monthly_Sold!$C$2:$C$7864,C$2),4)</f>
        <v>0</v>
      </c>
      <c r="D102" s="2" t="n">
        <f aca="false">ROUND(SUMIFS(Monthly_Sold!$H$2:$H$7864,Monthly_Sold!$G$2:$G$7864,$A102,Monthly_Sold!$C$2:$C$7864,D$2),4)</f>
        <v>0</v>
      </c>
      <c r="E102" s="2" t="n">
        <f aca="false">ROUND(SUMIFS(Monthly_Sold!$H$2:$H$7864,Monthly_Sold!$G$2:$G$7864,$A102,Monthly_Sold!$C$2:$C$7864,E$2),4)</f>
        <v>0</v>
      </c>
      <c r="F102" s="2" t="n">
        <f aca="false">ROUND(SUMIFS(Monthly_Sold!$H$2:$H$7864,Monthly_Sold!$G$2:$G$7864,$A102,Monthly_Sold!$C$2:$C$7864,F$2),4)</f>
        <v>1.83</v>
      </c>
      <c r="G102" s="2" t="n">
        <f aca="false">ROUND(SUMIFS(Monthly_Sold!$H$2:$H$7864,Monthly_Sold!$G$2:$G$7864,$A102,Monthly_Sold!$C$2:$C$7864,G$2),4)</f>
        <v>2.45</v>
      </c>
      <c r="H102" s="2" t="n">
        <f aca="false">ROUND(SUMIFS(Monthly_Sold!$H$2:$H$7864,Monthly_Sold!$G$2:$G$7864,$A102,Monthly_Sold!$C$2:$C$7864,H$2),4)</f>
        <v>0</v>
      </c>
      <c r="I102" s="2" t="n">
        <f aca="false">ROUND(SUM(B102:H102),4)</f>
        <v>4.28</v>
      </c>
      <c r="J102" s="6" t="n">
        <f aca="false">RANK(I102,$I$3:$I$182,0)+COUNTIF($I$3:I102,I102)-1</f>
        <v>137</v>
      </c>
      <c r="K102" s="6" t="n">
        <f aca="false">RANK(B102,$B$3:$B$182,0)+COUNTIF($B$3:B102,B102)-1</f>
        <v>122</v>
      </c>
      <c r="L102" s="6" t="n">
        <f aca="false">RANK(C102,$C$3:$C$182,0)+COUNTIF($C$3:C102,C102)-1</f>
        <v>130</v>
      </c>
      <c r="M102" s="6" t="n">
        <f aca="false">RANK(D102,$D$3:$D$182,0)+COUNTIF($D$3:D102,D102)-1</f>
        <v>133</v>
      </c>
      <c r="N102" s="6" t="n">
        <f aca="false">RANK(E102,$E$3:$E$182,0)+COUNTIF($E$3:E102,E102)-1</f>
        <v>136</v>
      </c>
      <c r="O102" s="6" t="n">
        <f aca="false">RANK(F102,$F$3:$F$182,0)+COUNTIF($F$3:F102,F102)-1</f>
        <v>87</v>
      </c>
      <c r="P102" s="6" t="n">
        <f aca="false">RANK(G102,$G$3:$G$182,0)+COUNTIF($G$3:G102,G102)-1</f>
        <v>104</v>
      </c>
      <c r="Q102" s="6" t="n">
        <f aca="false">RANK(H102,$H$3:$H$182,0)+COUNTIF($H$3:H102,H102)-1</f>
        <v>151</v>
      </c>
    </row>
    <row r="103" customFormat="false" ht="15" hidden="false" customHeight="false" outlineLevel="0" collapsed="false">
      <c r="A103" s="0" t="s">
        <v>253</v>
      </c>
      <c r="B103" s="2" t="n">
        <f aca="false">ROUND(SUMIFS(Monthly_Sold!$H$2:$H$7864,Monthly_Sold!$G$2:$G$7864,$A103,Monthly_Sold!$C$2:$C$7864,B$2),4)</f>
        <v>0</v>
      </c>
      <c r="C103" s="2" t="n">
        <f aca="false">ROUND(SUMIFS(Monthly_Sold!$H$2:$H$7864,Monthly_Sold!$G$2:$G$7864,$A103,Monthly_Sold!$C$2:$C$7864,C$2),4)</f>
        <v>12.45</v>
      </c>
      <c r="D103" s="2" t="n">
        <f aca="false">ROUND(SUMIFS(Monthly_Sold!$H$2:$H$7864,Monthly_Sold!$G$2:$G$7864,$A103,Monthly_Sold!$C$2:$C$7864,D$2),4)</f>
        <v>21.55</v>
      </c>
      <c r="E103" s="2" t="n">
        <f aca="false">ROUND(SUMIFS(Monthly_Sold!$H$2:$H$7864,Monthly_Sold!$G$2:$G$7864,$A103,Monthly_Sold!$C$2:$C$7864,E$2),4)</f>
        <v>62.41</v>
      </c>
      <c r="F103" s="2" t="n">
        <f aca="false">ROUND(SUMIFS(Monthly_Sold!$H$2:$H$7864,Monthly_Sold!$G$2:$G$7864,$A103,Monthly_Sold!$C$2:$C$7864,F$2),4)</f>
        <v>42.69</v>
      </c>
      <c r="G103" s="2" t="n">
        <f aca="false">ROUND(SUMIFS(Monthly_Sold!$H$2:$H$7864,Monthly_Sold!$G$2:$G$7864,$A103,Monthly_Sold!$C$2:$C$7864,G$2),4)</f>
        <v>45.67</v>
      </c>
      <c r="H103" s="2" t="n">
        <f aca="false">ROUND(SUMIFS(Monthly_Sold!$H$2:$H$7864,Monthly_Sold!$G$2:$G$7864,$A103,Monthly_Sold!$C$2:$C$7864,H$2),4)</f>
        <v>49.83</v>
      </c>
      <c r="I103" s="2" t="n">
        <f aca="false">ROUND(SUM(B103:H103),4)</f>
        <v>234.6</v>
      </c>
      <c r="J103" s="6" t="n">
        <f aca="false">RANK(I103,$I$3:$I$182,0)+COUNTIF($I$3:I103,I103)-1</f>
        <v>76</v>
      </c>
      <c r="K103" s="6" t="n">
        <f aca="false">RANK(B103,$B$3:$B$182,0)+COUNTIF($B$3:B103,B103)-1</f>
        <v>123</v>
      </c>
      <c r="L103" s="6" t="n">
        <f aca="false">RANK(C103,$C$3:$C$182,0)+COUNTIF($C$3:C103,C103)-1</f>
        <v>68</v>
      </c>
      <c r="M103" s="6" t="n">
        <f aca="false">RANK(D103,$D$3:$D$182,0)+COUNTIF($D$3:D103,D103)-1</f>
        <v>65</v>
      </c>
      <c r="N103" s="6" t="n">
        <f aca="false">RANK(E103,$E$3:$E$182,0)+COUNTIF($E$3:E103,E103)-1</f>
        <v>56</v>
      </c>
      <c r="O103" s="6" t="n">
        <f aca="false">RANK(F103,$F$3:$F$182,0)+COUNTIF($F$3:F103,F103)-1</f>
        <v>69</v>
      </c>
      <c r="P103" s="6" t="n">
        <f aca="false">RANK(G103,$G$3:$G$182,0)+COUNTIF($G$3:G103,G103)-1</f>
        <v>69</v>
      </c>
      <c r="Q103" s="6" t="n">
        <f aca="false">RANK(H103,$H$3:$H$182,0)+COUNTIF($H$3:H103,H103)-1</f>
        <v>72</v>
      </c>
    </row>
    <row r="104" customFormat="false" ht="15" hidden="false" customHeight="false" outlineLevel="0" collapsed="false">
      <c r="A104" s="0" t="s">
        <v>595</v>
      </c>
      <c r="B104" s="2" t="n">
        <f aca="false">ROUND(SUMIFS(Monthly_Sold!$H$2:$H$7864,Monthly_Sold!$G$2:$G$7864,$A104,Monthly_Sold!$C$2:$C$7864,B$2),4)</f>
        <v>0</v>
      </c>
      <c r="C104" s="2" t="n">
        <f aca="false">ROUND(SUMIFS(Monthly_Sold!$H$2:$H$7864,Monthly_Sold!$G$2:$G$7864,$A104,Monthly_Sold!$C$2:$C$7864,C$2),4)</f>
        <v>0</v>
      </c>
      <c r="D104" s="2" t="n">
        <f aca="false">ROUND(SUMIFS(Monthly_Sold!$H$2:$H$7864,Monthly_Sold!$G$2:$G$7864,$A104,Monthly_Sold!$C$2:$C$7864,D$2),4)</f>
        <v>0</v>
      </c>
      <c r="E104" s="2" t="n">
        <f aca="false">ROUND(SUMIFS(Monthly_Sold!$H$2:$H$7864,Monthly_Sold!$G$2:$G$7864,$A104,Monthly_Sold!$C$2:$C$7864,E$2),4)</f>
        <v>0</v>
      </c>
      <c r="F104" s="2" t="n">
        <f aca="false">ROUND(SUMIFS(Monthly_Sold!$H$2:$H$7864,Monthly_Sold!$G$2:$G$7864,$A104,Monthly_Sold!$C$2:$C$7864,F$2),4)</f>
        <v>0</v>
      </c>
      <c r="G104" s="2" t="n">
        <f aca="false">ROUND(SUMIFS(Monthly_Sold!$H$2:$H$7864,Monthly_Sold!$G$2:$G$7864,$A104,Monthly_Sold!$C$2:$C$7864,G$2),4)</f>
        <v>0.26</v>
      </c>
      <c r="H104" s="2" t="n">
        <f aca="false">ROUND(SUMIFS(Monthly_Sold!$H$2:$H$7864,Monthly_Sold!$G$2:$G$7864,$A104,Monthly_Sold!$C$2:$C$7864,H$2),4)</f>
        <v>0.194</v>
      </c>
      <c r="I104" s="2" t="n">
        <f aca="false">ROUND(SUM(B104:H104),4)</f>
        <v>0.454</v>
      </c>
      <c r="J104" s="6" t="n">
        <f aca="false">RANK(I104,$I$3:$I$182,0)+COUNTIF($I$3:I104,I104)-1</f>
        <v>161</v>
      </c>
      <c r="K104" s="6" t="n">
        <f aca="false">RANK(B104,$B$3:$B$182,0)+COUNTIF($B$3:B104,B104)-1</f>
        <v>124</v>
      </c>
      <c r="L104" s="6" t="n">
        <f aca="false">RANK(C104,$C$3:$C$182,0)+COUNTIF($C$3:C104,C104)-1</f>
        <v>131</v>
      </c>
      <c r="M104" s="6" t="n">
        <f aca="false">RANK(D104,$D$3:$D$182,0)+COUNTIF($D$3:D104,D104)-1</f>
        <v>134</v>
      </c>
      <c r="N104" s="6" t="n">
        <f aca="false">RANK(E104,$E$3:$E$182,0)+COUNTIF($E$3:E104,E104)-1</f>
        <v>137</v>
      </c>
      <c r="O104" s="6" t="n">
        <f aca="false">RANK(F104,$F$3:$F$182,0)+COUNTIF($F$3:F104,F104)-1</f>
        <v>140</v>
      </c>
      <c r="P104" s="6" t="n">
        <f aca="false">RANK(G104,$G$3:$G$182,0)+COUNTIF($G$3:G104,G104)-1</f>
        <v>113</v>
      </c>
      <c r="Q104" s="6" t="n">
        <f aca="false">RANK(H104,$H$3:$H$182,0)+COUNTIF($H$3:H104,H104)-1</f>
        <v>106</v>
      </c>
    </row>
    <row r="105" customFormat="false" ht="15" hidden="false" customHeight="false" outlineLevel="0" collapsed="false">
      <c r="A105" s="0" t="s">
        <v>602</v>
      </c>
      <c r="B105" s="2" t="n">
        <f aca="false">ROUND(SUMIFS(Monthly_Sold!$H$2:$H$7864,Monthly_Sold!$G$2:$G$7864,$A105,Monthly_Sold!$C$2:$C$7864,B$2),4)</f>
        <v>0</v>
      </c>
      <c r="C105" s="2" t="n">
        <f aca="false">ROUND(SUMIFS(Monthly_Sold!$H$2:$H$7864,Monthly_Sold!$G$2:$G$7864,$A105,Monthly_Sold!$C$2:$C$7864,C$2),4)</f>
        <v>0</v>
      </c>
      <c r="D105" s="2" t="n">
        <f aca="false">ROUND(SUMIFS(Monthly_Sold!$H$2:$H$7864,Monthly_Sold!$G$2:$G$7864,$A105,Monthly_Sold!$C$2:$C$7864,D$2),4)</f>
        <v>0</v>
      </c>
      <c r="E105" s="2" t="n">
        <f aca="false">ROUND(SUMIFS(Monthly_Sold!$H$2:$H$7864,Monthly_Sold!$G$2:$G$7864,$A105,Monthly_Sold!$C$2:$C$7864,E$2),4)</f>
        <v>0</v>
      </c>
      <c r="F105" s="2" t="n">
        <f aca="false">ROUND(SUMIFS(Monthly_Sold!$H$2:$H$7864,Monthly_Sold!$G$2:$G$7864,$A105,Monthly_Sold!$C$2:$C$7864,F$2),4)</f>
        <v>0.04</v>
      </c>
      <c r="G105" s="2" t="n">
        <f aca="false">ROUND(SUMIFS(Monthly_Sold!$H$2:$H$7864,Monthly_Sold!$G$2:$G$7864,$A105,Monthly_Sold!$C$2:$C$7864,G$2),4)</f>
        <v>0.2</v>
      </c>
      <c r="H105" s="2" t="n">
        <f aca="false">ROUND(SUMIFS(Monthly_Sold!$H$2:$H$7864,Monthly_Sold!$G$2:$G$7864,$A105,Monthly_Sold!$C$2:$C$7864,H$2),4)</f>
        <v>0</v>
      </c>
      <c r="I105" s="2" t="n">
        <f aca="false">ROUND(SUM(B105:H105),4)</f>
        <v>0.24</v>
      </c>
      <c r="J105" s="6" t="n">
        <f aca="false">RANK(I105,$I$3:$I$182,0)+COUNTIF($I$3:I105,I105)-1</f>
        <v>165</v>
      </c>
      <c r="K105" s="6" t="n">
        <f aca="false">RANK(B105,$B$3:$B$182,0)+COUNTIF($B$3:B105,B105)-1</f>
        <v>125</v>
      </c>
      <c r="L105" s="6" t="n">
        <f aca="false">RANK(C105,$C$3:$C$182,0)+COUNTIF($C$3:C105,C105)-1</f>
        <v>132</v>
      </c>
      <c r="M105" s="6" t="n">
        <f aca="false">RANK(D105,$D$3:$D$182,0)+COUNTIF($D$3:D105,D105)-1</f>
        <v>135</v>
      </c>
      <c r="N105" s="6" t="n">
        <f aca="false">RANK(E105,$E$3:$E$182,0)+COUNTIF($E$3:E105,E105)-1</f>
        <v>138</v>
      </c>
      <c r="O105" s="6" t="n">
        <f aca="false">RANK(F105,$F$3:$F$182,0)+COUNTIF($F$3:F105,F105)-1</f>
        <v>94</v>
      </c>
      <c r="P105" s="6" t="n">
        <f aca="false">RANK(G105,$G$3:$G$182,0)+COUNTIF($G$3:G105,G105)-1</f>
        <v>114</v>
      </c>
      <c r="Q105" s="6" t="n">
        <f aca="false">RANK(H105,$H$3:$H$182,0)+COUNTIF($H$3:H105,H105)-1</f>
        <v>152</v>
      </c>
    </row>
    <row r="106" customFormat="false" ht="15" hidden="false" customHeight="false" outlineLevel="0" collapsed="false">
      <c r="A106" s="0" t="s">
        <v>140</v>
      </c>
      <c r="B106" s="2" t="n">
        <f aca="false">ROUND(SUMIFS(Monthly_Sold!$H$2:$H$7864,Monthly_Sold!$G$2:$G$7864,$A106,Monthly_Sold!$C$2:$C$7864,B$2),4)</f>
        <v>0</v>
      </c>
      <c r="C106" s="2" t="n">
        <f aca="false">ROUND(SUMIFS(Monthly_Sold!$H$2:$H$7864,Monthly_Sold!$G$2:$G$7864,$A106,Monthly_Sold!$C$2:$C$7864,C$2),4)</f>
        <v>387.5</v>
      </c>
      <c r="D106" s="2" t="n">
        <f aca="false">ROUND(SUMIFS(Monthly_Sold!$H$2:$H$7864,Monthly_Sold!$G$2:$G$7864,$A106,Monthly_Sold!$C$2:$C$7864,D$2),4)</f>
        <v>459.01</v>
      </c>
      <c r="E106" s="2" t="n">
        <f aca="false">ROUND(SUMIFS(Monthly_Sold!$H$2:$H$7864,Monthly_Sold!$G$2:$G$7864,$A106,Monthly_Sold!$C$2:$C$7864,E$2),4)</f>
        <v>491.71</v>
      </c>
      <c r="F106" s="2" t="n">
        <f aca="false">ROUND(SUMIFS(Monthly_Sold!$H$2:$H$7864,Monthly_Sold!$G$2:$G$7864,$A106,Monthly_Sold!$C$2:$C$7864,F$2),4)</f>
        <v>100.97</v>
      </c>
      <c r="G106" s="2" t="n">
        <f aca="false">ROUND(SUMIFS(Monthly_Sold!$H$2:$H$7864,Monthly_Sold!$G$2:$G$7864,$A106,Monthly_Sold!$C$2:$C$7864,G$2),4)</f>
        <v>95.35</v>
      </c>
      <c r="H106" s="2" t="n">
        <f aca="false">ROUND(SUMIFS(Monthly_Sold!$H$2:$H$7864,Monthly_Sold!$G$2:$G$7864,$A106,Monthly_Sold!$C$2:$C$7864,H$2),4)</f>
        <v>108.59</v>
      </c>
      <c r="I106" s="2" t="n">
        <f aca="false">ROUND(SUM(B106:H106),4)</f>
        <v>1643.13</v>
      </c>
      <c r="J106" s="6" t="n">
        <f aca="false">RANK(I106,$I$3:$I$182,0)+COUNTIF($I$3:I106,I106)-1</f>
        <v>41</v>
      </c>
      <c r="K106" s="6" t="n">
        <f aca="false">RANK(B106,$B$3:$B$182,0)+COUNTIF($B$3:B106,B106)-1</f>
        <v>126</v>
      </c>
      <c r="L106" s="6" t="n">
        <f aca="false">RANK(C106,$C$3:$C$182,0)+COUNTIF($C$3:C106,C106)-1</f>
        <v>31</v>
      </c>
      <c r="M106" s="6" t="n">
        <f aca="false">RANK(D106,$D$3:$D$182,0)+COUNTIF($D$3:D106,D106)-1</f>
        <v>28</v>
      </c>
      <c r="N106" s="6" t="n">
        <f aca="false">RANK(E106,$E$3:$E$182,0)+COUNTIF($E$3:E106,E106)-1</f>
        <v>26</v>
      </c>
      <c r="O106" s="6" t="n">
        <f aca="false">RANK(F106,$F$3:$F$182,0)+COUNTIF($F$3:F106,F106)-1</f>
        <v>52</v>
      </c>
      <c r="P106" s="6" t="n">
        <f aca="false">RANK(G106,$G$3:$G$182,0)+COUNTIF($G$3:G106,G106)-1</f>
        <v>52</v>
      </c>
      <c r="Q106" s="6" t="n">
        <f aca="false">RANK(H106,$H$3:$H$182,0)+COUNTIF($H$3:H106,H106)-1</f>
        <v>56</v>
      </c>
    </row>
    <row r="107" customFormat="false" ht="15" hidden="false" customHeight="false" outlineLevel="0" collapsed="false">
      <c r="A107" s="0" t="s">
        <v>75</v>
      </c>
      <c r="B107" s="2" t="n">
        <f aca="false">ROUND(SUMIFS(Monthly_Sold!$H$2:$H$7864,Monthly_Sold!$G$2:$G$7864,$A107,Monthly_Sold!$C$2:$C$7864,B$2),4)</f>
        <v>0</v>
      </c>
      <c r="C107" s="2" t="n">
        <f aca="false">ROUND(SUMIFS(Monthly_Sold!$H$2:$H$7864,Monthly_Sold!$G$2:$G$7864,$A107,Monthly_Sold!$C$2:$C$7864,C$2),4)</f>
        <v>0</v>
      </c>
      <c r="D107" s="2" t="n">
        <f aca="false">ROUND(SUMIFS(Monthly_Sold!$H$2:$H$7864,Monthly_Sold!$G$2:$G$7864,$A107,Monthly_Sold!$C$2:$C$7864,D$2),4)</f>
        <v>32.04</v>
      </c>
      <c r="E107" s="2" t="n">
        <f aca="false">ROUND(SUMIFS(Monthly_Sold!$H$2:$H$7864,Monthly_Sold!$G$2:$G$7864,$A107,Monthly_Sold!$C$2:$C$7864,E$2),4)</f>
        <v>1357.76</v>
      </c>
      <c r="F107" s="2" t="n">
        <f aca="false">ROUND(SUMIFS(Monthly_Sold!$H$2:$H$7864,Monthly_Sold!$G$2:$G$7864,$A107,Monthly_Sold!$C$2:$C$7864,F$2),4)</f>
        <v>1525.11</v>
      </c>
      <c r="G107" s="2" t="n">
        <f aca="false">ROUND(SUMIFS(Monthly_Sold!$H$2:$H$7864,Monthly_Sold!$G$2:$G$7864,$A107,Monthly_Sold!$C$2:$C$7864,G$2),4)</f>
        <v>1177.77</v>
      </c>
      <c r="H107" s="2" t="n">
        <f aca="false">ROUND(SUMIFS(Monthly_Sold!$H$2:$H$7864,Monthly_Sold!$G$2:$G$7864,$A107,Monthly_Sold!$C$2:$C$7864,H$2),4)</f>
        <v>653.94</v>
      </c>
      <c r="I107" s="2" t="n">
        <f aca="false">ROUND(SUM(B107:H107),4)</f>
        <v>4746.62</v>
      </c>
      <c r="J107" s="6" t="n">
        <f aca="false">RANK(I107,$I$3:$I$182,0)+COUNTIF($I$3:I107,I107)-1</f>
        <v>25</v>
      </c>
      <c r="K107" s="6" t="n">
        <f aca="false">RANK(B107,$B$3:$B$182,0)+COUNTIF($B$3:B107,B107)-1</f>
        <v>127</v>
      </c>
      <c r="L107" s="6" t="n">
        <f aca="false">RANK(C107,$C$3:$C$182,0)+COUNTIF($C$3:C107,C107)-1</f>
        <v>133</v>
      </c>
      <c r="M107" s="6" t="n">
        <f aca="false">RANK(D107,$D$3:$D$182,0)+COUNTIF($D$3:D107,D107)-1</f>
        <v>61</v>
      </c>
      <c r="N107" s="6" t="n">
        <f aca="false">RANK(E107,$E$3:$E$182,0)+COUNTIF($E$3:E107,E107)-1</f>
        <v>12</v>
      </c>
      <c r="O107" s="6" t="n">
        <f aca="false">RANK(F107,$F$3:$F$182,0)+COUNTIF($F$3:F107,F107)-1</f>
        <v>10</v>
      </c>
      <c r="P107" s="6" t="n">
        <f aca="false">RANK(G107,$G$3:$G$182,0)+COUNTIF($G$3:G107,G107)-1</f>
        <v>18</v>
      </c>
      <c r="Q107" s="6" t="n">
        <f aca="false">RANK(H107,$H$3:$H$182,0)+COUNTIF($H$3:H107,H107)-1</f>
        <v>25</v>
      </c>
    </row>
    <row r="108" customFormat="false" ht="15" hidden="false" customHeight="false" outlineLevel="0" collapsed="false">
      <c r="A108" s="0" t="s">
        <v>575</v>
      </c>
      <c r="B108" s="2" t="n">
        <f aca="false">ROUND(SUMIFS(Monthly_Sold!$H$2:$H$7864,Monthly_Sold!$G$2:$G$7864,$A108,Monthly_Sold!$C$2:$C$7864,B$2),4)</f>
        <v>0</v>
      </c>
      <c r="C108" s="2" t="n">
        <f aca="false">ROUND(SUMIFS(Monthly_Sold!$H$2:$H$7864,Monthly_Sold!$G$2:$G$7864,$A108,Monthly_Sold!$C$2:$C$7864,C$2),4)</f>
        <v>0</v>
      </c>
      <c r="D108" s="2" t="n">
        <f aca="false">ROUND(SUMIFS(Monthly_Sold!$H$2:$H$7864,Monthly_Sold!$G$2:$G$7864,$A108,Monthly_Sold!$C$2:$C$7864,D$2),4)</f>
        <v>0</v>
      </c>
      <c r="E108" s="2" t="n">
        <f aca="false">ROUND(SUMIFS(Monthly_Sold!$H$2:$H$7864,Monthly_Sold!$G$2:$G$7864,$A108,Monthly_Sold!$C$2:$C$7864,E$2),4)</f>
        <v>0</v>
      </c>
      <c r="F108" s="2" t="n">
        <f aca="false">ROUND(SUMIFS(Monthly_Sold!$H$2:$H$7864,Monthly_Sold!$G$2:$G$7864,$A108,Monthly_Sold!$C$2:$C$7864,F$2),4)</f>
        <v>0.06</v>
      </c>
      <c r="G108" s="2" t="n">
        <f aca="false">ROUND(SUMIFS(Monthly_Sold!$H$2:$H$7864,Monthly_Sold!$G$2:$G$7864,$A108,Monthly_Sold!$C$2:$C$7864,G$2),4)</f>
        <v>1.29</v>
      </c>
      <c r="H108" s="2" t="n">
        <f aca="false">ROUND(SUMIFS(Monthly_Sold!$H$2:$H$7864,Monthly_Sold!$G$2:$G$7864,$A108,Monthly_Sold!$C$2:$C$7864,H$2),4)</f>
        <v>0</v>
      </c>
      <c r="I108" s="2" t="n">
        <f aca="false">ROUND(SUM(B108:H108),4)</f>
        <v>1.35</v>
      </c>
      <c r="J108" s="6" t="n">
        <f aca="false">RANK(I108,$I$3:$I$182,0)+COUNTIF($I$3:I108,I108)-1</f>
        <v>149</v>
      </c>
      <c r="K108" s="6" t="n">
        <f aca="false">RANK(B108,$B$3:$B$182,0)+COUNTIF($B$3:B108,B108)-1</f>
        <v>128</v>
      </c>
      <c r="L108" s="6" t="n">
        <f aca="false">RANK(C108,$C$3:$C$182,0)+COUNTIF($C$3:C108,C108)-1</f>
        <v>134</v>
      </c>
      <c r="M108" s="6" t="n">
        <f aca="false">RANK(D108,$D$3:$D$182,0)+COUNTIF($D$3:D108,D108)-1</f>
        <v>136</v>
      </c>
      <c r="N108" s="6" t="n">
        <f aca="false">RANK(E108,$E$3:$E$182,0)+COUNTIF($E$3:E108,E108)-1</f>
        <v>139</v>
      </c>
      <c r="O108" s="6" t="n">
        <f aca="false">RANK(F108,$F$3:$F$182,0)+COUNTIF($F$3:F108,F108)-1</f>
        <v>92</v>
      </c>
      <c r="P108" s="6" t="n">
        <f aca="false">RANK(G108,$G$3:$G$182,0)+COUNTIF($G$3:G108,G108)-1</f>
        <v>105</v>
      </c>
      <c r="Q108" s="6" t="n">
        <f aca="false">RANK(H108,$H$3:$H$182,0)+COUNTIF($H$3:H108,H108)-1</f>
        <v>153</v>
      </c>
    </row>
    <row r="109" customFormat="false" ht="15" hidden="false" customHeight="false" outlineLevel="0" collapsed="false">
      <c r="A109" s="0" t="s">
        <v>487</v>
      </c>
      <c r="B109" s="2" t="n">
        <f aca="false">ROUND(SUMIFS(Monthly_Sold!$H$2:$H$7864,Monthly_Sold!$G$2:$G$7864,$A109,Monthly_Sold!$C$2:$C$7864,B$2),4)</f>
        <v>0</v>
      </c>
      <c r="C109" s="2" t="n">
        <f aca="false">ROUND(SUMIFS(Monthly_Sold!$H$2:$H$7864,Monthly_Sold!$G$2:$G$7864,$A109,Monthly_Sold!$C$2:$C$7864,C$2),4)</f>
        <v>0</v>
      </c>
      <c r="D109" s="2" t="n">
        <f aca="false">ROUND(SUMIFS(Monthly_Sold!$H$2:$H$7864,Monthly_Sold!$G$2:$G$7864,$A109,Monthly_Sold!$C$2:$C$7864,D$2),4)</f>
        <v>0.3</v>
      </c>
      <c r="E109" s="2" t="n">
        <f aca="false">ROUND(SUMIFS(Monthly_Sold!$H$2:$H$7864,Monthly_Sold!$G$2:$G$7864,$A109,Monthly_Sold!$C$2:$C$7864,E$2),4)</f>
        <v>5.23</v>
      </c>
      <c r="F109" s="2" t="n">
        <f aca="false">ROUND(SUMIFS(Monthly_Sold!$H$2:$H$7864,Monthly_Sold!$G$2:$G$7864,$A109,Monthly_Sold!$C$2:$C$7864,F$2),4)</f>
        <v>6.47</v>
      </c>
      <c r="G109" s="2" t="n">
        <f aca="false">ROUND(SUMIFS(Monthly_Sold!$H$2:$H$7864,Monthly_Sold!$G$2:$G$7864,$A109,Monthly_Sold!$C$2:$C$7864,G$2),4)</f>
        <v>5.39</v>
      </c>
      <c r="H109" s="2" t="n">
        <f aca="false">ROUND(SUMIFS(Monthly_Sold!$H$2:$H$7864,Monthly_Sold!$G$2:$G$7864,$A109,Monthly_Sold!$C$2:$C$7864,H$2),4)</f>
        <v>0</v>
      </c>
      <c r="I109" s="2" t="n">
        <f aca="false">ROUND(SUM(B109:H109),4)</f>
        <v>17.39</v>
      </c>
      <c r="J109" s="6" t="n">
        <f aca="false">RANK(I109,$I$3:$I$182,0)+COUNTIF($I$3:I109,I109)-1</f>
        <v>121</v>
      </c>
      <c r="K109" s="6" t="n">
        <f aca="false">RANK(B109,$B$3:$B$182,0)+COUNTIF($B$3:B109,B109)-1</f>
        <v>129</v>
      </c>
      <c r="L109" s="6" t="n">
        <f aca="false">RANK(C109,$C$3:$C$182,0)+COUNTIF($C$3:C109,C109)-1</f>
        <v>135</v>
      </c>
      <c r="M109" s="6" t="n">
        <f aca="false">RANK(D109,$D$3:$D$182,0)+COUNTIF($D$3:D109,D109)-1</f>
        <v>90</v>
      </c>
      <c r="N109" s="6" t="n">
        <f aca="false">RANK(E109,$E$3:$E$182,0)+COUNTIF($E$3:E109,E109)-1</f>
        <v>81</v>
      </c>
      <c r="O109" s="6" t="n">
        <f aca="false">RANK(F109,$F$3:$F$182,0)+COUNTIF($F$3:F109,F109)-1</f>
        <v>84</v>
      </c>
      <c r="P109" s="6" t="n">
        <f aca="false">RANK(G109,$G$3:$G$182,0)+COUNTIF($G$3:G109,G109)-1</f>
        <v>99</v>
      </c>
      <c r="Q109" s="6" t="n">
        <f aca="false">RANK(H109,$H$3:$H$182,0)+COUNTIF($H$3:H109,H109)-1</f>
        <v>154</v>
      </c>
    </row>
    <row r="110" customFormat="false" ht="15" hidden="false" customHeight="false" outlineLevel="0" collapsed="false">
      <c r="A110" s="0" t="s">
        <v>461</v>
      </c>
      <c r="B110" s="2" t="n">
        <f aca="false">ROUND(SUMIFS(Monthly_Sold!$H$2:$H$7864,Monthly_Sold!$G$2:$G$7864,$A110,Monthly_Sold!$C$2:$C$7864,B$2),4)</f>
        <v>0</v>
      </c>
      <c r="C110" s="2" t="n">
        <f aca="false">ROUND(SUMIFS(Monthly_Sold!$H$2:$H$7864,Monthly_Sold!$G$2:$G$7864,$A110,Monthly_Sold!$C$2:$C$7864,C$2),4)</f>
        <v>0</v>
      </c>
      <c r="D110" s="2" t="n">
        <f aca="false">ROUND(SUMIFS(Monthly_Sold!$H$2:$H$7864,Monthly_Sold!$G$2:$G$7864,$A110,Monthly_Sold!$C$2:$C$7864,D$2),4)</f>
        <v>0</v>
      </c>
      <c r="E110" s="2" t="n">
        <f aca="false">ROUND(SUMIFS(Monthly_Sold!$H$2:$H$7864,Monthly_Sold!$G$2:$G$7864,$A110,Monthly_Sold!$C$2:$C$7864,E$2),4)</f>
        <v>0</v>
      </c>
      <c r="F110" s="2" t="n">
        <f aca="false">ROUND(SUMIFS(Monthly_Sold!$H$2:$H$7864,Monthly_Sold!$G$2:$G$7864,$A110,Monthly_Sold!$C$2:$C$7864,F$2),4)</f>
        <v>0</v>
      </c>
      <c r="G110" s="2" t="n">
        <f aca="false">ROUND(SUMIFS(Monthly_Sold!$H$2:$H$7864,Monthly_Sold!$G$2:$G$7864,$A110,Monthly_Sold!$C$2:$C$7864,G$2),4)</f>
        <v>24.63</v>
      </c>
      <c r="H110" s="2" t="n">
        <f aca="false">ROUND(SUMIFS(Monthly_Sold!$H$2:$H$7864,Monthly_Sold!$G$2:$G$7864,$A110,Monthly_Sold!$C$2:$C$7864,H$2),4)</f>
        <v>0</v>
      </c>
      <c r="I110" s="2" t="n">
        <f aca="false">ROUND(SUM(B110:H110),4)</f>
        <v>24.63</v>
      </c>
      <c r="J110" s="6" t="n">
        <f aca="false">RANK(I110,$I$3:$I$182,0)+COUNTIF($I$3:I110,I110)-1</f>
        <v>112</v>
      </c>
      <c r="K110" s="6" t="n">
        <f aca="false">RANK(B110,$B$3:$B$182,0)+COUNTIF($B$3:B110,B110)-1</f>
        <v>130</v>
      </c>
      <c r="L110" s="6" t="n">
        <f aca="false">RANK(C110,$C$3:$C$182,0)+COUNTIF($C$3:C110,C110)-1</f>
        <v>136</v>
      </c>
      <c r="M110" s="6" t="n">
        <f aca="false">RANK(D110,$D$3:$D$182,0)+COUNTIF($D$3:D110,D110)-1</f>
        <v>137</v>
      </c>
      <c r="N110" s="6" t="n">
        <f aca="false">RANK(E110,$E$3:$E$182,0)+COUNTIF($E$3:E110,E110)-1</f>
        <v>140</v>
      </c>
      <c r="O110" s="6" t="n">
        <f aca="false">RANK(F110,$F$3:$F$182,0)+COUNTIF($F$3:F110,F110)-1</f>
        <v>141</v>
      </c>
      <c r="P110" s="6" t="n">
        <f aca="false">RANK(G110,$G$3:$G$182,0)+COUNTIF($G$3:G110,G110)-1</f>
        <v>81</v>
      </c>
      <c r="Q110" s="6" t="n">
        <f aca="false">RANK(H110,$H$3:$H$182,0)+COUNTIF($H$3:H110,H110)-1</f>
        <v>155</v>
      </c>
    </row>
    <row r="111" customFormat="false" ht="15" hidden="false" customHeight="false" outlineLevel="0" collapsed="false">
      <c r="A111" s="0" t="s">
        <v>331</v>
      </c>
      <c r="B111" s="2" t="n">
        <f aca="false">ROUND(SUMIFS(Monthly_Sold!$H$2:$H$7864,Monthly_Sold!$G$2:$G$7864,$A111,Monthly_Sold!$C$2:$C$7864,B$2),4)</f>
        <v>0</v>
      </c>
      <c r="C111" s="2" t="n">
        <f aca="false">ROUND(SUMIFS(Monthly_Sold!$H$2:$H$7864,Monthly_Sold!$G$2:$G$7864,$A111,Monthly_Sold!$C$2:$C$7864,C$2),4)</f>
        <v>0</v>
      </c>
      <c r="D111" s="2" t="n">
        <f aca="false">ROUND(SUMIFS(Monthly_Sold!$H$2:$H$7864,Monthly_Sold!$G$2:$G$7864,$A111,Monthly_Sold!$C$2:$C$7864,D$2),4)</f>
        <v>0</v>
      </c>
      <c r="E111" s="2" t="n">
        <f aca="false">ROUND(SUMIFS(Monthly_Sold!$H$2:$H$7864,Monthly_Sold!$G$2:$G$7864,$A111,Monthly_Sold!$C$2:$C$7864,E$2),4)</f>
        <v>0</v>
      </c>
      <c r="F111" s="2" t="n">
        <f aca="false">ROUND(SUMIFS(Monthly_Sold!$H$2:$H$7864,Monthly_Sold!$G$2:$G$7864,$A111,Monthly_Sold!$C$2:$C$7864,F$2),4)</f>
        <v>0</v>
      </c>
      <c r="G111" s="2" t="n">
        <f aca="false">ROUND(SUMIFS(Monthly_Sold!$H$2:$H$7864,Monthly_Sold!$G$2:$G$7864,$A111,Monthly_Sold!$C$2:$C$7864,G$2),4)</f>
        <v>52.52</v>
      </c>
      <c r="H111" s="2" t="n">
        <f aca="false">ROUND(SUMIFS(Monthly_Sold!$H$2:$H$7864,Monthly_Sold!$G$2:$G$7864,$A111,Monthly_Sold!$C$2:$C$7864,H$2),4)</f>
        <v>85.51</v>
      </c>
      <c r="I111" s="2" t="n">
        <f aca="false">ROUND(SUM(B111:H111),4)</f>
        <v>138.03</v>
      </c>
      <c r="J111" s="6" t="n">
        <f aca="false">RANK(I111,$I$3:$I$182,0)+COUNTIF($I$3:I111,I111)-1</f>
        <v>79</v>
      </c>
      <c r="K111" s="6" t="n">
        <f aca="false">RANK(B111,$B$3:$B$182,0)+COUNTIF($B$3:B111,B111)-1</f>
        <v>131</v>
      </c>
      <c r="L111" s="6" t="n">
        <f aca="false">RANK(C111,$C$3:$C$182,0)+COUNTIF($C$3:C111,C111)-1</f>
        <v>137</v>
      </c>
      <c r="M111" s="6" t="n">
        <f aca="false">RANK(D111,$D$3:$D$182,0)+COUNTIF($D$3:D111,D111)-1</f>
        <v>138</v>
      </c>
      <c r="N111" s="6" t="n">
        <f aca="false">RANK(E111,$E$3:$E$182,0)+COUNTIF($E$3:E111,E111)-1</f>
        <v>141</v>
      </c>
      <c r="O111" s="6" t="n">
        <f aca="false">RANK(F111,$F$3:$F$182,0)+COUNTIF($F$3:F111,F111)-1</f>
        <v>142</v>
      </c>
      <c r="P111" s="6" t="n">
        <f aca="false">RANK(G111,$G$3:$G$182,0)+COUNTIF($G$3:G111,G111)-1</f>
        <v>68</v>
      </c>
      <c r="Q111" s="6" t="n">
        <f aca="false">RANK(H111,$H$3:$H$182,0)+COUNTIF($H$3:H111,H111)-1</f>
        <v>64</v>
      </c>
    </row>
    <row r="112" customFormat="false" ht="15" hidden="false" customHeight="false" outlineLevel="0" collapsed="false">
      <c r="A112" s="0" t="s">
        <v>436</v>
      </c>
      <c r="B112" s="2" t="n">
        <f aca="false">ROUND(SUMIFS(Monthly_Sold!$H$2:$H$7864,Monthly_Sold!$G$2:$G$7864,$A112,Monthly_Sold!$C$2:$C$7864,B$2),4)</f>
        <v>23.46</v>
      </c>
      <c r="C112" s="2" t="n">
        <f aca="false">ROUND(SUMIFS(Monthly_Sold!$H$2:$H$7864,Monthly_Sold!$G$2:$G$7864,$A112,Monthly_Sold!$C$2:$C$7864,C$2),4)</f>
        <v>5.97</v>
      </c>
      <c r="D112" s="2" t="n">
        <f aca="false">ROUND(SUMIFS(Monthly_Sold!$H$2:$H$7864,Monthly_Sold!$G$2:$G$7864,$A112,Monthly_Sold!$C$2:$C$7864,D$2),4)</f>
        <v>0</v>
      </c>
      <c r="E112" s="2" t="n">
        <f aca="false">ROUND(SUMIFS(Monthly_Sold!$H$2:$H$7864,Monthly_Sold!$G$2:$G$7864,$A112,Monthly_Sold!$C$2:$C$7864,E$2),4)</f>
        <v>9.26</v>
      </c>
      <c r="F112" s="2" t="n">
        <f aca="false">ROUND(SUMIFS(Monthly_Sold!$H$2:$H$7864,Monthly_Sold!$G$2:$G$7864,$A112,Monthly_Sold!$C$2:$C$7864,F$2),4)</f>
        <v>0</v>
      </c>
      <c r="G112" s="2" t="n">
        <f aca="false">ROUND(SUMIFS(Monthly_Sold!$H$2:$H$7864,Monthly_Sold!$G$2:$G$7864,$A112,Monthly_Sold!$C$2:$C$7864,G$2),4)</f>
        <v>0</v>
      </c>
      <c r="H112" s="2" t="n">
        <f aca="false">ROUND(SUMIFS(Monthly_Sold!$H$2:$H$7864,Monthly_Sold!$G$2:$G$7864,$A112,Monthly_Sold!$C$2:$C$7864,H$2),4)</f>
        <v>0</v>
      </c>
      <c r="I112" s="2" t="n">
        <f aca="false">ROUND(SUM(B112:H112),4)</f>
        <v>38.69</v>
      </c>
      <c r="J112" s="6" t="n">
        <f aca="false">RANK(I112,$I$3:$I$182,0)+COUNTIF($I$3:I112,I112)-1</f>
        <v>108</v>
      </c>
      <c r="K112" s="6" t="n">
        <f aca="false">RANK(B112,$B$3:$B$182,0)+COUNTIF($B$3:B112,B112)-1</f>
        <v>46</v>
      </c>
      <c r="L112" s="6" t="n">
        <f aca="false">RANK(C112,$C$3:$C$182,0)+COUNTIF($C$3:C112,C112)-1</f>
        <v>71</v>
      </c>
      <c r="M112" s="6" t="n">
        <f aca="false">RANK(D112,$D$3:$D$182,0)+COUNTIF($D$3:D112,D112)-1</f>
        <v>139</v>
      </c>
      <c r="N112" s="6" t="n">
        <f aca="false">RANK(E112,$E$3:$E$182,0)+COUNTIF($E$3:E112,E112)-1</f>
        <v>76</v>
      </c>
      <c r="O112" s="6" t="n">
        <f aca="false">RANK(F112,$F$3:$F$182,0)+COUNTIF($F$3:F112,F112)-1</f>
        <v>143</v>
      </c>
      <c r="P112" s="6" t="n">
        <f aca="false">RANK(G112,$G$3:$G$182,0)+COUNTIF($G$3:G112,G112)-1</f>
        <v>154</v>
      </c>
      <c r="Q112" s="6" t="n">
        <f aca="false">RANK(H112,$H$3:$H$182,0)+COUNTIF($H$3:H112,H112)-1</f>
        <v>156</v>
      </c>
    </row>
    <row r="113" customFormat="false" ht="15" hidden="false" customHeight="false" outlineLevel="0" collapsed="false">
      <c r="A113" s="0" t="s">
        <v>216</v>
      </c>
      <c r="B113" s="2" t="n">
        <f aca="false">ROUND(SUMIFS(Monthly_Sold!$H$2:$H$7864,Monthly_Sold!$G$2:$G$7864,$A113,Monthly_Sold!$C$2:$C$7864,B$2),4)</f>
        <v>226.01</v>
      </c>
      <c r="C113" s="2" t="n">
        <f aca="false">ROUND(SUMIFS(Monthly_Sold!$H$2:$H$7864,Monthly_Sold!$G$2:$G$7864,$A113,Monthly_Sold!$C$2:$C$7864,C$2),4)</f>
        <v>205.801</v>
      </c>
      <c r="D113" s="2" t="n">
        <f aca="false">ROUND(SUMIFS(Monthly_Sold!$H$2:$H$7864,Monthly_Sold!$G$2:$G$7864,$A113,Monthly_Sold!$C$2:$C$7864,D$2),4)</f>
        <v>171.37</v>
      </c>
      <c r="E113" s="2" t="n">
        <f aca="false">ROUND(SUMIFS(Monthly_Sold!$H$2:$H$7864,Monthly_Sold!$G$2:$G$7864,$A113,Monthly_Sold!$C$2:$C$7864,E$2),4)</f>
        <v>48.61</v>
      </c>
      <c r="F113" s="2" t="n">
        <f aca="false">ROUND(SUMIFS(Monthly_Sold!$H$2:$H$7864,Monthly_Sold!$G$2:$G$7864,$A113,Monthly_Sold!$C$2:$C$7864,F$2),4)</f>
        <v>0.814</v>
      </c>
      <c r="G113" s="2" t="n">
        <f aca="false">ROUND(SUMIFS(Monthly_Sold!$H$2:$H$7864,Monthly_Sold!$G$2:$G$7864,$A113,Monthly_Sold!$C$2:$C$7864,G$2),4)</f>
        <v>5.2842</v>
      </c>
      <c r="H113" s="2" t="n">
        <f aca="false">ROUND(SUMIFS(Monthly_Sold!$H$2:$H$7864,Monthly_Sold!$G$2:$G$7864,$A113,Monthly_Sold!$C$2:$C$7864,H$2),4)</f>
        <v>22.6137</v>
      </c>
      <c r="I113" s="2" t="n">
        <f aca="false">ROUND(SUM(B113:H113),4)</f>
        <v>680.5029</v>
      </c>
      <c r="J113" s="6" t="n">
        <f aca="false">RANK(I113,$I$3:$I$182,0)+COUNTIF($I$3:I113,I113)-1</f>
        <v>60</v>
      </c>
      <c r="K113" s="6" t="n">
        <f aca="false">RANK(B113,$B$3:$B$182,0)+COUNTIF($B$3:B113,B113)-1</f>
        <v>20</v>
      </c>
      <c r="L113" s="6" t="n">
        <f aca="false">RANK(C113,$C$3:$C$182,0)+COUNTIF($C$3:C113,C113)-1</f>
        <v>49</v>
      </c>
      <c r="M113" s="6" t="n">
        <f aca="false">RANK(D113,$D$3:$D$182,0)+COUNTIF($D$3:D113,D113)-1</f>
        <v>49</v>
      </c>
      <c r="N113" s="6" t="n">
        <f aca="false">RANK(E113,$E$3:$E$182,0)+COUNTIF($E$3:E113,E113)-1</f>
        <v>62</v>
      </c>
      <c r="O113" s="6" t="n">
        <f aca="false">RANK(F113,$F$3:$F$182,0)+COUNTIF($F$3:F113,F113)-1</f>
        <v>89</v>
      </c>
      <c r="P113" s="6" t="n">
        <f aca="false">RANK(G113,$G$3:$G$182,0)+COUNTIF($G$3:G113,G113)-1</f>
        <v>100</v>
      </c>
      <c r="Q113" s="6" t="n">
        <f aca="false">RANK(H113,$H$3:$H$182,0)+COUNTIF($H$3:H113,H113)-1</f>
        <v>79</v>
      </c>
    </row>
    <row r="114" customFormat="false" ht="15" hidden="false" customHeight="false" outlineLevel="0" collapsed="false">
      <c r="A114" s="0" t="s">
        <v>136</v>
      </c>
      <c r="B114" s="2" t="n">
        <f aca="false">ROUND(SUMIFS(Monthly_Sold!$H$2:$H$7864,Monthly_Sold!$G$2:$G$7864,$A114,Monthly_Sold!$C$2:$C$7864,B$2),4)</f>
        <v>136.47</v>
      </c>
      <c r="C114" s="2" t="n">
        <f aca="false">ROUND(SUMIFS(Monthly_Sold!$H$2:$H$7864,Monthly_Sold!$G$2:$G$7864,$A114,Monthly_Sold!$C$2:$C$7864,C$2),4)</f>
        <v>404.45</v>
      </c>
      <c r="D114" s="2" t="n">
        <f aca="false">ROUND(SUMIFS(Monthly_Sold!$H$2:$H$7864,Monthly_Sold!$G$2:$G$7864,$A114,Monthly_Sold!$C$2:$C$7864,D$2),4)</f>
        <v>1130.86</v>
      </c>
      <c r="E114" s="2" t="n">
        <f aca="false">ROUND(SUMIFS(Monthly_Sold!$H$2:$H$7864,Monthly_Sold!$G$2:$G$7864,$A114,Monthly_Sold!$C$2:$C$7864,E$2),4)</f>
        <v>471.91</v>
      </c>
      <c r="F114" s="2" t="n">
        <f aca="false">ROUND(SUMIFS(Monthly_Sold!$H$2:$H$7864,Monthly_Sold!$G$2:$G$7864,$A114,Monthly_Sold!$C$2:$C$7864,F$2),4)</f>
        <v>852.33</v>
      </c>
      <c r="G114" s="2" t="n">
        <f aca="false">ROUND(SUMIFS(Monthly_Sold!$H$2:$H$7864,Monthly_Sold!$G$2:$G$7864,$A114,Monthly_Sold!$C$2:$C$7864,G$2),4)</f>
        <v>2690.7639</v>
      </c>
      <c r="H114" s="2" t="n">
        <f aca="false">ROUND(SUMIFS(Monthly_Sold!$H$2:$H$7864,Monthly_Sold!$G$2:$G$7864,$A114,Monthly_Sold!$C$2:$C$7864,H$2),4)</f>
        <v>1851.2574</v>
      </c>
      <c r="I114" s="2" t="n">
        <f aca="false">ROUND(SUM(B114:H114),4)</f>
        <v>7538.0413</v>
      </c>
      <c r="J114" s="6" t="n">
        <f aca="false">RANK(I114,$I$3:$I$182,0)+COUNTIF($I$3:I114,I114)-1</f>
        <v>17</v>
      </c>
      <c r="K114" s="6" t="n">
        <f aca="false">RANK(B114,$B$3:$B$182,0)+COUNTIF($B$3:B114,B114)-1</f>
        <v>24</v>
      </c>
      <c r="L114" s="6" t="n">
        <f aca="false">RANK(C114,$C$3:$C$182,0)+COUNTIF($C$3:C114,C114)-1</f>
        <v>27</v>
      </c>
      <c r="M114" s="6" t="n">
        <f aca="false">RANK(D114,$D$3:$D$182,0)+COUNTIF($D$3:D114,D114)-1</f>
        <v>17</v>
      </c>
      <c r="N114" s="6" t="n">
        <f aca="false">RANK(E114,$E$3:$E$182,0)+COUNTIF($E$3:E114,E114)-1</f>
        <v>27</v>
      </c>
      <c r="O114" s="6" t="n">
        <f aca="false">RANK(F114,$F$3:$F$182,0)+COUNTIF($F$3:F114,F114)-1</f>
        <v>21</v>
      </c>
      <c r="P114" s="6" t="n">
        <f aca="false">RANK(G114,$G$3:$G$182,0)+COUNTIF($G$3:G114,G114)-1</f>
        <v>7</v>
      </c>
      <c r="Q114" s="6" t="n">
        <f aca="false">RANK(H114,$H$3:$H$182,0)+COUNTIF($H$3:H114,H114)-1</f>
        <v>12</v>
      </c>
    </row>
    <row r="115" customFormat="false" ht="15" hidden="false" customHeight="false" outlineLevel="0" collapsed="false">
      <c r="A115" s="0" t="s">
        <v>624</v>
      </c>
      <c r="B115" s="2" t="n">
        <f aca="false">ROUND(SUMIFS(Monthly_Sold!$H$2:$H$7864,Monthly_Sold!$G$2:$G$7864,$A115,Monthly_Sold!$C$2:$C$7864,B$2),4)</f>
        <v>0</v>
      </c>
      <c r="C115" s="2" t="n">
        <f aca="false">ROUND(SUMIFS(Monthly_Sold!$H$2:$H$7864,Monthly_Sold!$G$2:$G$7864,$A115,Monthly_Sold!$C$2:$C$7864,C$2),4)</f>
        <v>0</v>
      </c>
      <c r="D115" s="2" t="n">
        <f aca="false">ROUND(SUMIFS(Monthly_Sold!$H$2:$H$7864,Monthly_Sold!$G$2:$G$7864,$A115,Monthly_Sold!$C$2:$C$7864,D$2),4)</f>
        <v>0</v>
      </c>
      <c r="E115" s="2" t="n">
        <f aca="false">ROUND(SUMIFS(Monthly_Sold!$H$2:$H$7864,Monthly_Sold!$G$2:$G$7864,$A115,Monthly_Sold!$C$2:$C$7864,E$2),4)</f>
        <v>0</v>
      </c>
      <c r="F115" s="2" t="n">
        <f aca="false">ROUND(SUMIFS(Monthly_Sold!$H$2:$H$7864,Monthly_Sold!$G$2:$G$7864,$A115,Monthly_Sold!$C$2:$C$7864,F$2),4)</f>
        <v>0</v>
      </c>
      <c r="G115" s="2" t="n">
        <f aca="false">ROUND(SUMIFS(Monthly_Sold!$H$2:$H$7864,Monthly_Sold!$G$2:$G$7864,$A115,Monthly_Sold!$C$2:$C$7864,G$2),4)</f>
        <v>0</v>
      </c>
      <c r="H115" s="2" t="n">
        <f aca="false">ROUND(SUMIFS(Monthly_Sold!$H$2:$H$7864,Monthly_Sold!$G$2:$G$7864,$A115,Monthly_Sold!$C$2:$C$7864,H$2),4)</f>
        <v>0.03</v>
      </c>
      <c r="I115" s="2" t="n">
        <f aca="false">ROUND(SUM(B115:H115),4)</f>
        <v>0.03</v>
      </c>
      <c r="J115" s="6" t="n">
        <f aca="false">RANK(I115,$I$3:$I$182,0)+COUNTIF($I$3:I115,I115)-1</f>
        <v>177</v>
      </c>
      <c r="K115" s="6" t="n">
        <f aca="false">RANK(B115,$B$3:$B$182,0)+COUNTIF($B$3:B115,B115)-1</f>
        <v>132</v>
      </c>
      <c r="L115" s="6" t="n">
        <f aca="false">RANK(C115,$C$3:$C$182,0)+COUNTIF($C$3:C115,C115)-1</f>
        <v>138</v>
      </c>
      <c r="M115" s="6" t="n">
        <f aca="false">RANK(D115,$D$3:$D$182,0)+COUNTIF($D$3:D115,D115)-1</f>
        <v>140</v>
      </c>
      <c r="N115" s="6" t="n">
        <f aca="false">RANK(E115,$E$3:$E$182,0)+COUNTIF($E$3:E115,E115)-1</f>
        <v>142</v>
      </c>
      <c r="O115" s="6" t="n">
        <f aca="false">RANK(F115,$F$3:$F$182,0)+COUNTIF($F$3:F115,F115)-1</f>
        <v>144</v>
      </c>
      <c r="P115" s="6" t="n">
        <f aca="false">RANK(G115,$G$3:$G$182,0)+COUNTIF($G$3:G115,G115)-1</f>
        <v>155</v>
      </c>
      <c r="Q115" s="6" t="n">
        <f aca="false">RANK(H115,$H$3:$H$182,0)+COUNTIF($H$3:H115,H115)-1</f>
        <v>112</v>
      </c>
    </row>
    <row r="116" customFormat="false" ht="15" hidden="false" customHeight="false" outlineLevel="0" collapsed="false">
      <c r="A116" s="0" t="s">
        <v>43</v>
      </c>
      <c r="B116" s="2" t="n">
        <f aca="false">ROUND(SUMIFS(Monthly_Sold!$H$2:$H$7864,Monthly_Sold!$G$2:$G$7864,$A116,Monthly_Sold!$C$2:$C$7864,B$2),4)</f>
        <v>832.74</v>
      </c>
      <c r="C116" s="2" t="n">
        <f aca="false">ROUND(SUMIFS(Monthly_Sold!$H$2:$H$7864,Monthly_Sold!$G$2:$G$7864,$A116,Monthly_Sold!$C$2:$C$7864,C$2),4)</f>
        <v>4878.16</v>
      </c>
      <c r="D116" s="2" t="n">
        <f aca="false">ROUND(SUMIFS(Monthly_Sold!$H$2:$H$7864,Monthly_Sold!$G$2:$G$7864,$A116,Monthly_Sold!$C$2:$C$7864,D$2),4)</f>
        <v>2855.83</v>
      </c>
      <c r="E116" s="2" t="n">
        <f aca="false">ROUND(SUMIFS(Monthly_Sold!$H$2:$H$7864,Monthly_Sold!$G$2:$G$7864,$A116,Monthly_Sold!$C$2:$C$7864,E$2),4)</f>
        <v>1029.25</v>
      </c>
      <c r="F116" s="2" t="n">
        <f aca="false">ROUND(SUMIFS(Monthly_Sold!$H$2:$H$7864,Monthly_Sold!$G$2:$G$7864,$A116,Monthly_Sold!$C$2:$C$7864,F$2),4)</f>
        <v>1373.4</v>
      </c>
      <c r="G116" s="2" t="n">
        <f aca="false">ROUND(SUMIFS(Monthly_Sold!$H$2:$H$7864,Monthly_Sold!$G$2:$G$7864,$A116,Monthly_Sold!$C$2:$C$7864,G$2),4)</f>
        <v>2769.48</v>
      </c>
      <c r="H116" s="2" t="n">
        <f aca="false">ROUND(SUMIFS(Monthly_Sold!$H$2:$H$7864,Monthly_Sold!$G$2:$G$7864,$A116,Monthly_Sold!$C$2:$C$7864,H$2),4)</f>
        <v>3190.14</v>
      </c>
      <c r="I116" s="2" t="n">
        <f aca="false">ROUND(SUM(B116:H116),4)</f>
        <v>16929</v>
      </c>
      <c r="J116" s="6" t="n">
        <f aca="false">RANK(I116,$I$3:$I$182,0)+COUNTIF($I$3:I116,I116)-1</f>
        <v>4</v>
      </c>
      <c r="K116" s="6" t="n">
        <f aca="false">RANK(B116,$B$3:$B$182,0)+COUNTIF($B$3:B116,B116)-1</f>
        <v>4</v>
      </c>
      <c r="L116" s="6" t="n">
        <f aca="false">RANK(C116,$C$3:$C$182,0)+COUNTIF($C$3:C116,C116)-1</f>
        <v>1</v>
      </c>
      <c r="M116" s="6" t="n">
        <f aca="false">RANK(D116,$D$3:$D$182,0)+COUNTIF($D$3:D116,D116)-1</f>
        <v>7</v>
      </c>
      <c r="N116" s="6" t="n">
        <f aca="false">RANK(E116,$E$3:$E$182,0)+COUNTIF($E$3:E116,E116)-1</f>
        <v>18</v>
      </c>
      <c r="O116" s="6" t="n">
        <f aca="false">RANK(F116,$F$3:$F$182,0)+COUNTIF($F$3:F116,F116)-1</f>
        <v>13</v>
      </c>
      <c r="P116" s="6" t="n">
        <f aca="false">RANK(G116,$G$3:$G$182,0)+COUNTIF($G$3:G116,G116)-1</f>
        <v>6</v>
      </c>
      <c r="Q116" s="6" t="n">
        <f aca="false">RANK(H116,$H$3:$H$182,0)+COUNTIF($H$3:H116,H116)-1</f>
        <v>5</v>
      </c>
    </row>
    <row r="117" customFormat="false" ht="15" hidden="false" customHeight="false" outlineLevel="0" collapsed="false">
      <c r="A117" s="0" t="s">
        <v>345</v>
      </c>
      <c r="B117" s="2" t="n">
        <f aca="false">ROUND(SUMIFS(Monthly_Sold!$H$2:$H$7864,Monthly_Sold!$G$2:$G$7864,$A117,Monthly_Sold!$C$2:$C$7864,B$2),4)</f>
        <v>0</v>
      </c>
      <c r="C117" s="2" t="n">
        <f aca="false">ROUND(SUMIFS(Monthly_Sold!$H$2:$H$7864,Monthly_Sold!$G$2:$G$7864,$A117,Monthly_Sold!$C$2:$C$7864,C$2),4)</f>
        <v>0</v>
      </c>
      <c r="D117" s="2" t="n">
        <f aca="false">ROUND(SUMIFS(Monthly_Sold!$H$2:$H$7864,Monthly_Sold!$G$2:$G$7864,$A117,Monthly_Sold!$C$2:$C$7864,D$2),4)</f>
        <v>0</v>
      </c>
      <c r="E117" s="2" t="n">
        <f aca="false">ROUND(SUMIFS(Monthly_Sold!$H$2:$H$7864,Monthly_Sold!$G$2:$G$7864,$A117,Monthly_Sold!$C$2:$C$7864,E$2),4)</f>
        <v>0</v>
      </c>
      <c r="F117" s="2" t="n">
        <f aca="false">ROUND(SUMIFS(Monthly_Sold!$H$2:$H$7864,Monthly_Sold!$G$2:$G$7864,$A117,Monthly_Sold!$C$2:$C$7864,F$2),4)</f>
        <v>32.76</v>
      </c>
      <c r="G117" s="2" t="n">
        <f aca="false">ROUND(SUMIFS(Monthly_Sold!$H$2:$H$7864,Monthly_Sold!$G$2:$G$7864,$A117,Monthly_Sold!$C$2:$C$7864,G$2),4)</f>
        <v>83.45</v>
      </c>
      <c r="H117" s="2" t="n">
        <f aca="false">ROUND(SUMIFS(Monthly_Sold!$H$2:$H$7864,Monthly_Sold!$G$2:$G$7864,$A117,Monthly_Sold!$C$2:$C$7864,H$2),4)</f>
        <v>0</v>
      </c>
      <c r="I117" s="2" t="n">
        <f aca="false">ROUND(SUM(B117:H117),4)</f>
        <v>116.21</v>
      </c>
      <c r="J117" s="6" t="n">
        <f aca="false">RANK(I117,$I$3:$I$182,0)+COUNTIF($I$3:I117,I117)-1</f>
        <v>84</v>
      </c>
      <c r="K117" s="6" t="n">
        <f aca="false">RANK(B117,$B$3:$B$182,0)+COUNTIF($B$3:B117,B117)-1</f>
        <v>133</v>
      </c>
      <c r="L117" s="6" t="n">
        <f aca="false">RANK(C117,$C$3:$C$182,0)+COUNTIF($C$3:C117,C117)-1</f>
        <v>139</v>
      </c>
      <c r="M117" s="6" t="n">
        <f aca="false">RANK(D117,$D$3:$D$182,0)+COUNTIF($D$3:D117,D117)-1</f>
        <v>141</v>
      </c>
      <c r="N117" s="6" t="n">
        <f aca="false">RANK(E117,$E$3:$E$182,0)+COUNTIF($E$3:E117,E117)-1</f>
        <v>143</v>
      </c>
      <c r="O117" s="6" t="n">
        <f aca="false">RANK(F117,$F$3:$F$182,0)+COUNTIF($F$3:F117,F117)-1</f>
        <v>73</v>
      </c>
      <c r="P117" s="6" t="n">
        <f aca="false">RANK(G117,$G$3:$G$182,0)+COUNTIF($G$3:G117,G117)-1</f>
        <v>60</v>
      </c>
      <c r="Q117" s="6" t="n">
        <f aca="false">RANK(H117,$H$3:$H$182,0)+COUNTIF($H$3:H117,H117)-1</f>
        <v>157</v>
      </c>
    </row>
    <row r="118" customFormat="false" ht="15" hidden="false" customHeight="false" outlineLevel="0" collapsed="false">
      <c r="A118" s="0" t="s">
        <v>474</v>
      </c>
      <c r="B118" s="2" t="n">
        <f aca="false">ROUND(SUMIFS(Monthly_Sold!$H$2:$H$7864,Monthly_Sold!$G$2:$G$7864,$A118,Monthly_Sold!$C$2:$C$7864,B$2),4)</f>
        <v>0</v>
      </c>
      <c r="C118" s="2" t="n">
        <f aca="false">ROUND(SUMIFS(Monthly_Sold!$H$2:$H$7864,Monthly_Sold!$G$2:$G$7864,$A118,Monthly_Sold!$C$2:$C$7864,C$2),4)</f>
        <v>0</v>
      </c>
      <c r="D118" s="2" t="n">
        <f aca="false">ROUND(SUMIFS(Monthly_Sold!$H$2:$H$7864,Monthly_Sold!$G$2:$G$7864,$A118,Monthly_Sold!$C$2:$C$7864,D$2),4)</f>
        <v>0</v>
      </c>
      <c r="E118" s="2" t="n">
        <f aca="false">ROUND(SUMIFS(Monthly_Sold!$H$2:$H$7864,Monthly_Sold!$G$2:$G$7864,$A118,Monthly_Sold!$C$2:$C$7864,E$2),4)</f>
        <v>0</v>
      </c>
      <c r="F118" s="2" t="n">
        <f aca="false">ROUND(SUMIFS(Monthly_Sold!$H$2:$H$7864,Monthly_Sold!$G$2:$G$7864,$A118,Monthly_Sold!$C$2:$C$7864,F$2),4)</f>
        <v>0</v>
      </c>
      <c r="G118" s="2" t="n">
        <f aca="false">ROUND(SUMIFS(Monthly_Sold!$H$2:$H$7864,Monthly_Sold!$G$2:$G$7864,$A118,Monthly_Sold!$C$2:$C$7864,G$2),4)</f>
        <v>17.04</v>
      </c>
      <c r="H118" s="2" t="n">
        <f aca="false">ROUND(SUMIFS(Monthly_Sold!$H$2:$H$7864,Monthly_Sold!$G$2:$G$7864,$A118,Monthly_Sold!$C$2:$C$7864,H$2),4)</f>
        <v>3.43</v>
      </c>
      <c r="I118" s="2" t="n">
        <f aca="false">ROUND(SUM(B118:H118),4)</f>
        <v>20.47</v>
      </c>
      <c r="J118" s="6" t="n">
        <f aca="false">RANK(I118,$I$3:$I$182,0)+COUNTIF($I$3:I118,I118)-1</f>
        <v>118</v>
      </c>
      <c r="K118" s="6" t="n">
        <f aca="false">RANK(B118,$B$3:$B$182,0)+COUNTIF($B$3:B118,B118)-1</f>
        <v>134</v>
      </c>
      <c r="L118" s="6" t="n">
        <f aca="false">RANK(C118,$C$3:$C$182,0)+COUNTIF($C$3:C118,C118)-1</f>
        <v>140</v>
      </c>
      <c r="M118" s="6" t="n">
        <f aca="false">RANK(D118,$D$3:$D$182,0)+COUNTIF($D$3:D118,D118)-1</f>
        <v>142</v>
      </c>
      <c r="N118" s="6" t="n">
        <f aca="false">RANK(E118,$E$3:$E$182,0)+COUNTIF($E$3:E118,E118)-1</f>
        <v>144</v>
      </c>
      <c r="O118" s="6" t="n">
        <f aca="false">RANK(F118,$F$3:$F$182,0)+COUNTIF($F$3:F118,F118)-1</f>
        <v>145</v>
      </c>
      <c r="P118" s="6" t="n">
        <f aca="false">RANK(G118,$G$3:$G$182,0)+COUNTIF($G$3:G118,G118)-1</f>
        <v>90</v>
      </c>
      <c r="Q118" s="6" t="n">
        <f aca="false">RANK(H118,$H$3:$H$182,0)+COUNTIF($H$3:H118,H118)-1</f>
        <v>92</v>
      </c>
    </row>
    <row r="119" customFormat="false" ht="15" hidden="false" customHeight="false" outlineLevel="0" collapsed="false">
      <c r="A119" s="0" t="s">
        <v>523</v>
      </c>
      <c r="B119" s="2" t="n">
        <f aca="false">ROUND(SUMIFS(Monthly_Sold!$H$2:$H$7864,Monthly_Sold!$G$2:$G$7864,$A119,Monthly_Sold!$C$2:$C$7864,B$2),4)</f>
        <v>0</v>
      </c>
      <c r="C119" s="2" t="n">
        <f aca="false">ROUND(SUMIFS(Monthly_Sold!$H$2:$H$7864,Monthly_Sold!$G$2:$G$7864,$A119,Monthly_Sold!$C$2:$C$7864,C$2),4)</f>
        <v>0</v>
      </c>
      <c r="D119" s="2" t="n">
        <f aca="false">ROUND(SUMIFS(Monthly_Sold!$H$2:$H$7864,Monthly_Sold!$G$2:$G$7864,$A119,Monthly_Sold!$C$2:$C$7864,D$2),4)</f>
        <v>0.43</v>
      </c>
      <c r="E119" s="2" t="n">
        <f aca="false">ROUND(SUMIFS(Monthly_Sold!$H$2:$H$7864,Monthly_Sold!$G$2:$G$7864,$A119,Monthly_Sold!$C$2:$C$7864,E$2),4)</f>
        <v>7.9</v>
      </c>
      <c r="F119" s="2" t="n">
        <f aca="false">ROUND(SUMIFS(Monthly_Sold!$H$2:$H$7864,Monthly_Sold!$G$2:$G$7864,$A119,Monthly_Sold!$C$2:$C$7864,F$2),4)</f>
        <v>0</v>
      </c>
      <c r="G119" s="2" t="n">
        <f aca="false">ROUND(SUMIFS(Monthly_Sold!$H$2:$H$7864,Monthly_Sold!$G$2:$G$7864,$A119,Monthly_Sold!$C$2:$C$7864,G$2),4)</f>
        <v>0</v>
      </c>
      <c r="H119" s="2" t="n">
        <f aca="false">ROUND(SUMIFS(Monthly_Sold!$H$2:$H$7864,Monthly_Sold!$G$2:$G$7864,$A119,Monthly_Sold!$C$2:$C$7864,H$2),4)</f>
        <v>0</v>
      </c>
      <c r="I119" s="2" t="n">
        <f aca="false">ROUND(SUM(B119:H119),4)</f>
        <v>8.33</v>
      </c>
      <c r="J119" s="6" t="n">
        <f aca="false">RANK(I119,$I$3:$I$182,0)+COUNTIF($I$3:I119,I119)-1</f>
        <v>131</v>
      </c>
      <c r="K119" s="6" t="n">
        <f aca="false">RANK(B119,$B$3:$B$182,0)+COUNTIF($B$3:B119,B119)-1</f>
        <v>135</v>
      </c>
      <c r="L119" s="6" t="n">
        <f aca="false">RANK(C119,$C$3:$C$182,0)+COUNTIF($C$3:C119,C119)-1</f>
        <v>141</v>
      </c>
      <c r="M119" s="6" t="n">
        <f aca="false">RANK(D119,$D$3:$D$182,0)+COUNTIF($D$3:D119,D119)-1</f>
        <v>88</v>
      </c>
      <c r="N119" s="6" t="n">
        <f aca="false">RANK(E119,$E$3:$E$182,0)+COUNTIF($E$3:E119,E119)-1</f>
        <v>77</v>
      </c>
      <c r="O119" s="6" t="n">
        <f aca="false">RANK(F119,$F$3:$F$182,0)+COUNTIF($F$3:F119,F119)-1</f>
        <v>146</v>
      </c>
      <c r="P119" s="6" t="n">
        <f aca="false">RANK(G119,$G$3:$G$182,0)+COUNTIF($G$3:G119,G119)-1</f>
        <v>156</v>
      </c>
      <c r="Q119" s="6" t="n">
        <f aca="false">RANK(H119,$H$3:$H$182,0)+COUNTIF($H$3:H119,H119)-1</f>
        <v>158</v>
      </c>
    </row>
    <row r="120" customFormat="false" ht="15" hidden="false" customHeight="false" outlineLevel="0" collapsed="false">
      <c r="A120" s="0" t="s">
        <v>368</v>
      </c>
      <c r="B120" s="2" t="n">
        <f aca="false">ROUND(SUMIFS(Monthly_Sold!$H$2:$H$7864,Monthly_Sold!$G$2:$G$7864,$A120,Monthly_Sold!$C$2:$C$7864,B$2),4)</f>
        <v>0</v>
      </c>
      <c r="C120" s="2" t="n">
        <f aca="false">ROUND(SUMIFS(Monthly_Sold!$H$2:$H$7864,Monthly_Sold!$G$2:$G$7864,$A120,Monthly_Sold!$C$2:$C$7864,C$2),4)</f>
        <v>0</v>
      </c>
      <c r="D120" s="2" t="n">
        <f aca="false">ROUND(SUMIFS(Monthly_Sold!$H$2:$H$7864,Monthly_Sold!$G$2:$G$7864,$A120,Monthly_Sold!$C$2:$C$7864,D$2),4)</f>
        <v>0</v>
      </c>
      <c r="E120" s="2" t="n">
        <f aca="false">ROUND(SUMIFS(Monthly_Sold!$H$2:$H$7864,Monthly_Sold!$G$2:$G$7864,$A120,Monthly_Sold!$C$2:$C$7864,E$2),4)</f>
        <v>4.11</v>
      </c>
      <c r="F120" s="2" t="n">
        <f aca="false">ROUND(SUMIFS(Monthly_Sold!$H$2:$H$7864,Monthly_Sold!$G$2:$G$7864,$A120,Monthly_Sold!$C$2:$C$7864,F$2),4)</f>
        <v>48.36</v>
      </c>
      <c r="G120" s="2" t="n">
        <f aca="false">ROUND(SUMIFS(Monthly_Sold!$H$2:$H$7864,Monthly_Sold!$G$2:$G$7864,$A120,Monthly_Sold!$C$2:$C$7864,G$2),4)</f>
        <v>34.82</v>
      </c>
      <c r="H120" s="2" t="n">
        <f aca="false">ROUND(SUMIFS(Monthly_Sold!$H$2:$H$7864,Monthly_Sold!$G$2:$G$7864,$A120,Monthly_Sold!$C$2:$C$7864,H$2),4)</f>
        <v>0</v>
      </c>
      <c r="I120" s="2" t="n">
        <f aca="false">ROUND(SUM(B120:H120),4)</f>
        <v>87.29</v>
      </c>
      <c r="J120" s="6" t="n">
        <f aca="false">RANK(I120,$I$3:$I$182,0)+COUNTIF($I$3:I120,I120)-1</f>
        <v>91</v>
      </c>
      <c r="K120" s="6" t="n">
        <f aca="false">RANK(B120,$B$3:$B$182,0)+COUNTIF($B$3:B120,B120)-1</f>
        <v>136</v>
      </c>
      <c r="L120" s="6" t="n">
        <f aca="false">RANK(C120,$C$3:$C$182,0)+COUNTIF($C$3:C120,C120)-1</f>
        <v>142</v>
      </c>
      <c r="M120" s="6" t="n">
        <f aca="false">RANK(D120,$D$3:$D$182,0)+COUNTIF($D$3:D120,D120)-1</f>
        <v>143</v>
      </c>
      <c r="N120" s="6" t="n">
        <f aca="false">RANK(E120,$E$3:$E$182,0)+COUNTIF($E$3:E120,E120)-1</f>
        <v>82</v>
      </c>
      <c r="O120" s="6" t="n">
        <f aca="false">RANK(F120,$F$3:$F$182,0)+COUNTIF($F$3:F120,F120)-1</f>
        <v>64</v>
      </c>
      <c r="P120" s="6" t="n">
        <f aca="false">RANK(G120,$G$3:$G$182,0)+COUNTIF($G$3:G120,G120)-1</f>
        <v>74</v>
      </c>
      <c r="Q120" s="6" t="n">
        <f aca="false">RANK(H120,$H$3:$H$182,0)+COUNTIF($H$3:H120,H120)-1</f>
        <v>159</v>
      </c>
    </row>
    <row r="121" customFormat="false" ht="15" hidden="false" customHeight="false" outlineLevel="0" collapsed="false">
      <c r="A121" s="0" t="s">
        <v>418</v>
      </c>
      <c r="B121" s="2" t="n">
        <f aca="false">ROUND(SUMIFS(Monthly_Sold!$H$2:$H$7864,Monthly_Sold!$G$2:$G$7864,$A121,Monthly_Sold!$C$2:$C$7864,B$2),4)</f>
        <v>0</v>
      </c>
      <c r="C121" s="2" t="n">
        <f aca="false">ROUND(SUMIFS(Monthly_Sold!$H$2:$H$7864,Monthly_Sold!$G$2:$G$7864,$A121,Monthly_Sold!$C$2:$C$7864,C$2),4)</f>
        <v>0</v>
      </c>
      <c r="D121" s="2" t="n">
        <f aca="false">ROUND(SUMIFS(Monthly_Sold!$H$2:$H$7864,Monthly_Sold!$G$2:$G$7864,$A121,Monthly_Sold!$C$2:$C$7864,D$2),4)</f>
        <v>0</v>
      </c>
      <c r="E121" s="2" t="n">
        <f aca="false">ROUND(SUMIFS(Monthly_Sold!$H$2:$H$7864,Monthly_Sold!$G$2:$G$7864,$A121,Monthly_Sold!$C$2:$C$7864,E$2),4)</f>
        <v>0</v>
      </c>
      <c r="F121" s="2" t="n">
        <f aca="false">ROUND(SUMIFS(Monthly_Sold!$H$2:$H$7864,Monthly_Sold!$G$2:$G$7864,$A121,Monthly_Sold!$C$2:$C$7864,F$2),4)</f>
        <v>0</v>
      </c>
      <c r="G121" s="2" t="n">
        <f aca="false">ROUND(SUMIFS(Monthly_Sold!$H$2:$H$7864,Monthly_Sold!$G$2:$G$7864,$A121,Monthly_Sold!$C$2:$C$7864,G$2),4)</f>
        <v>23.09</v>
      </c>
      <c r="H121" s="2" t="n">
        <f aca="false">ROUND(SUMIFS(Monthly_Sold!$H$2:$H$7864,Monthly_Sold!$G$2:$G$7864,$A121,Monthly_Sold!$C$2:$C$7864,H$2),4)</f>
        <v>26.02</v>
      </c>
      <c r="I121" s="2" t="n">
        <f aca="false">ROUND(SUM(B121:H121),4)</f>
        <v>49.11</v>
      </c>
      <c r="J121" s="6" t="n">
        <f aca="false">RANK(I121,$I$3:$I$182,0)+COUNTIF($I$3:I121,I121)-1</f>
        <v>103</v>
      </c>
      <c r="K121" s="6" t="n">
        <f aca="false">RANK(B121,$B$3:$B$182,0)+COUNTIF($B$3:B121,B121)-1</f>
        <v>137</v>
      </c>
      <c r="L121" s="6" t="n">
        <f aca="false">RANK(C121,$C$3:$C$182,0)+COUNTIF($C$3:C121,C121)-1</f>
        <v>143</v>
      </c>
      <c r="M121" s="6" t="n">
        <f aca="false">RANK(D121,$D$3:$D$182,0)+COUNTIF($D$3:D121,D121)-1</f>
        <v>144</v>
      </c>
      <c r="N121" s="6" t="n">
        <f aca="false">RANK(E121,$E$3:$E$182,0)+COUNTIF($E$3:E121,E121)-1</f>
        <v>145</v>
      </c>
      <c r="O121" s="6" t="n">
        <f aca="false">RANK(F121,$F$3:$F$182,0)+COUNTIF($F$3:F121,F121)-1</f>
        <v>147</v>
      </c>
      <c r="P121" s="6" t="n">
        <f aca="false">RANK(G121,$G$3:$G$182,0)+COUNTIF($G$3:G121,G121)-1</f>
        <v>83</v>
      </c>
      <c r="Q121" s="6" t="n">
        <f aca="false">RANK(H121,$H$3:$H$182,0)+COUNTIF($H$3:H121,H121)-1</f>
        <v>77</v>
      </c>
    </row>
    <row r="122" customFormat="false" ht="15" hidden="false" customHeight="false" outlineLevel="0" collapsed="false">
      <c r="A122" s="0" t="s">
        <v>229</v>
      </c>
      <c r="B122" s="2" t="n">
        <f aca="false">ROUND(SUMIFS(Monthly_Sold!$H$2:$H$7864,Monthly_Sold!$G$2:$G$7864,$A122,Monthly_Sold!$C$2:$C$7864,B$2),4)</f>
        <v>4.12</v>
      </c>
      <c r="C122" s="2" t="n">
        <f aca="false">ROUND(SUMIFS(Monthly_Sold!$H$2:$H$7864,Monthly_Sold!$G$2:$G$7864,$A122,Monthly_Sold!$C$2:$C$7864,C$2),4)</f>
        <v>119.17</v>
      </c>
      <c r="D122" s="2" t="n">
        <f aca="false">ROUND(SUMIFS(Monthly_Sold!$H$2:$H$7864,Monthly_Sold!$G$2:$G$7864,$A122,Monthly_Sold!$C$2:$C$7864,D$2),4)</f>
        <v>180.18</v>
      </c>
      <c r="E122" s="2" t="n">
        <f aca="false">ROUND(SUMIFS(Monthly_Sold!$H$2:$H$7864,Monthly_Sold!$G$2:$G$7864,$A122,Monthly_Sold!$C$2:$C$7864,E$2),4)</f>
        <v>99.76</v>
      </c>
      <c r="F122" s="2" t="n">
        <f aca="false">ROUND(SUMIFS(Monthly_Sold!$H$2:$H$7864,Monthly_Sold!$G$2:$G$7864,$A122,Monthly_Sold!$C$2:$C$7864,F$2),4)</f>
        <v>70.72</v>
      </c>
      <c r="G122" s="2" t="n">
        <f aca="false">ROUND(SUMIFS(Monthly_Sold!$H$2:$H$7864,Monthly_Sold!$G$2:$G$7864,$A122,Monthly_Sold!$C$2:$C$7864,G$2),4)</f>
        <v>80.57</v>
      </c>
      <c r="H122" s="2" t="n">
        <f aca="false">ROUND(SUMIFS(Monthly_Sold!$H$2:$H$7864,Monthly_Sold!$G$2:$G$7864,$A122,Monthly_Sold!$C$2:$C$7864,H$2),4)</f>
        <v>24.09</v>
      </c>
      <c r="I122" s="2" t="n">
        <f aca="false">ROUND(SUM(B122:H122),4)</f>
        <v>578.61</v>
      </c>
      <c r="J122" s="6" t="n">
        <f aca="false">RANK(I122,$I$3:$I$182,0)+COUNTIF($I$3:I122,I122)-1</f>
        <v>68</v>
      </c>
      <c r="K122" s="6" t="n">
        <f aca="false">RANK(B122,$B$3:$B$182,0)+COUNTIF($B$3:B122,B122)-1</f>
        <v>57</v>
      </c>
      <c r="L122" s="6" t="n">
        <f aca="false">RANK(C122,$C$3:$C$182,0)+COUNTIF($C$3:C122,C122)-1</f>
        <v>55</v>
      </c>
      <c r="M122" s="6" t="n">
        <f aca="false">RANK(D122,$D$3:$D$182,0)+COUNTIF($D$3:D122,D122)-1</f>
        <v>46</v>
      </c>
      <c r="N122" s="6" t="n">
        <f aca="false">RANK(E122,$E$3:$E$182,0)+COUNTIF($E$3:E122,E122)-1</f>
        <v>52</v>
      </c>
      <c r="O122" s="6" t="n">
        <f aca="false">RANK(F122,$F$3:$F$182,0)+COUNTIF($F$3:F122,F122)-1</f>
        <v>59</v>
      </c>
      <c r="P122" s="6" t="n">
        <f aca="false">RANK(G122,$G$3:$G$182,0)+COUNTIF($G$3:G122,G122)-1</f>
        <v>61</v>
      </c>
      <c r="Q122" s="6" t="n">
        <f aca="false">RANK(H122,$H$3:$H$182,0)+COUNTIF($H$3:H122,H122)-1</f>
        <v>78</v>
      </c>
    </row>
    <row r="123" customFormat="false" ht="15" hidden="false" customHeight="false" outlineLevel="0" collapsed="false">
      <c r="A123" s="0" t="s">
        <v>619</v>
      </c>
      <c r="B123" s="2" t="n">
        <f aca="false">ROUND(SUMIFS(Monthly_Sold!$H$2:$H$7864,Monthly_Sold!$G$2:$G$7864,$A123,Monthly_Sold!$C$2:$C$7864,B$2),4)</f>
        <v>0</v>
      </c>
      <c r="C123" s="2" t="n">
        <f aca="false">ROUND(SUMIFS(Monthly_Sold!$H$2:$H$7864,Monthly_Sold!$G$2:$G$7864,$A123,Monthly_Sold!$C$2:$C$7864,C$2),4)</f>
        <v>0.06</v>
      </c>
      <c r="D123" s="2" t="n">
        <f aca="false">ROUND(SUMIFS(Monthly_Sold!$H$2:$H$7864,Monthly_Sold!$G$2:$G$7864,$A123,Monthly_Sold!$C$2:$C$7864,D$2),4)</f>
        <v>0</v>
      </c>
      <c r="E123" s="2" t="n">
        <f aca="false">ROUND(SUMIFS(Monthly_Sold!$H$2:$H$7864,Monthly_Sold!$G$2:$G$7864,$A123,Monthly_Sold!$C$2:$C$7864,E$2),4)</f>
        <v>0</v>
      </c>
      <c r="F123" s="2" t="n">
        <f aca="false">ROUND(SUMIFS(Monthly_Sold!$H$2:$H$7864,Monthly_Sold!$G$2:$G$7864,$A123,Monthly_Sold!$C$2:$C$7864,F$2),4)</f>
        <v>0</v>
      </c>
      <c r="G123" s="2" t="n">
        <f aca="false">ROUND(SUMIFS(Monthly_Sold!$H$2:$H$7864,Monthly_Sold!$G$2:$G$7864,$A123,Monthly_Sold!$C$2:$C$7864,G$2),4)</f>
        <v>0</v>
      </c>
      <c r="H123" s="2" t="n">
        <f aca="false">ROUND(SUMIFS(Monthly_Sold!$H$2:$H$7864,Monthly_Sold!$G$2:$G$7864,$A123,Monthly_Sold!$C$2:$C$7864,H$2),4)</f>
        <v>0</v>
      </c>
      <c r="I123" s="2" t="n">
        <f aca="false">ROUND(SUM(B123:H123),4)</f>
        <v>0.06</v>
      </c>
      <c r="J123" s="6" t="n">
        <f aca="false">RANK(I123,$I$3:$I$182,0)+COUNTIF($I$3:I123,I123)-1</f>
        <v>172</v>
      </c>
      <c r="K123" s="6" t="n">
        <f aca="false">RANK(B123,$B$3:$B$182,0)+COUNTIF($B$3:B123,B123)-1</f>
        <v>138</v>
      </c>
      <c r="L123" s="6" t="n">
        <f aca="false">RANK(C123,$C$3:$C$182,0)+COUNTIF($C$3:C123,C123)-1</f>
        <v>79</v>
      </c>
      <c r="M123" s="6" t="n">
        <f aca="false">RANK(D123,$D$3:$D$182,0)+COUNTIF($D$3:D123,D123)-1</f>
        <v>145</v>
      </c>
      <c r="N123" s="6" t="n">
        <f aca="false">RANK(E123,$E$3:$E$182,0)+COUNTIF($E$3:E123,E123)-1</f>
        <v>146</v>
      </c>
      <c r="O123" s="6" t="n">
        <f aca="false">RANK(F123,$F$3:$F$182,0)+COUNTIF($F$3:F123,F123)-1</f>
        <v>148</v>
      </c>
      <c r="P123" s="6" t="n">
        <f aca="false">RANK(G123,$G$3:$G$182,0)+COUNTIF($G$3:G123,G123)-1</f>
        <v>157</v>
      </c>
      <c r="Q123" s="6" t="n">
        <f aca="false">RANK(H123,$H$3:$H$182,0)+COUNTIF($H$3:H123,H123)-1</f>
        <v>160</v>
      </c>
    </row>
    <row r="124" customFormat="false" ht="15" hidden="false" customHeight="false" outlineLevel="0" collapsed="false">
      <c r="A124" s="0" t="s">
        <v>364</v>
      </c>
      <c r="B124" s="2" t="n">
        <f aca="false">ROUND(SUMIFS(Monthly_Sold!$H$2:$H$7864,Monthly_Sold!$G$2:$G$7864,$A124,Monthly_Sold!$C$2:$C$7864,B$2),4)</f>
        <v>0</v>
      </c>
      <c r="C124" s="2" t="n">
        <f aca="false">ROUND(SUMIFS(Monthly_Sold!$H$2:$H$7864,Monthly_Sold!$G$2:$G$7864,$A124,Monthly_Sold!$C$2:$C$7864,C$2),4)</f>
        <v>0</v>
      </c>
      <c r="D124" s="2" t="n">
        <f aca="false">ROUND(SUMIFS(Monthly_Sold!$H$2:$H$7864,Monthly_Sold!$G$2:$G$7864,$A124,Monthly_Sold!$C$2:$C$7864,D$2),4)</f>
        <v>0</v>
      </c>
      <c r="E124" s="2" t="n">
        <f aca="false">ROUND(SUMIFS(Monthly_Sold!$H$2:$H$7864,Monthly_Sold!$G$2:$G$7864,$A124,Monthly_Sold!$C$2:$C$7864,E$2),4)</f>
        <v>0</v>
      </c>
      <c r="F124" s="2" t="n">
        <f aca="false">ROUND(SUMIFS(Monthly_Sold!$H$2:$H$7864,Monthly_Sold!$G$2:$G$7864,$A124,Monthly_Sold!$C$2:$C$7864,F$2),4)</f>
        <v>0</v>
      </c>
      <c r="G124" s="2" t="n">
        <f aca="false">ROUND(SUMIFS(Monthly_Sold!$H$2:$H$7864,Monthly_Sold!$G$2:$G$7864,$A124,Monthly_Sold!$C$2:$C$7864,G$2),4)</f>
        <v>0</v>
      </c>
      <c r="H124" s="2" t="n">
        <f aca="false">ROUND(SUMIFS(Monthly_Sold!$H$2:$H$7864,Monthly_Sold!$G$2:$G$7864,$A124,Monthly_Sold!$C$2:$C$7864,H$2),4)</f>
        <v>91.32</v>
      </c>
      <c r="I124" s="2" t="n">
        <f aca="false">ROUND(SUM(B124:H124),4)</f>
        <v>91.32</v>
      </c>
      <c r="J124" s="6" t="n">
        <f aca="false">RANK(I124,$I$3:$I$182,0)+COUNTIF($I$3:I124,I124)-1</f>
        <v>90</v>
      </c>
      <c r="K124" s="6" t="n">
        <f aca="false">RANK(B124,$B$3:$B$182,0)+COUNTIF($B$3:B124,B124)-1</f>
        <v>139</v>
      </c>
      <c r="L124" s="6" t="n">
        <f aca="false">RANK(C124,$C$3:$C$182,0)+COUNTIF($C$3:C124,C124)-1</f>
        <v>144</v>
      </c>
      <c r="M124" s="6" t="n">
        <f aca="false">RANK(D124,$D$3:$D$182,0)+COUNTIF($D$3:D124,D124)-1</f>
        <v>146</v>
      </c>
      <c r="N124" s="6" t="n">
        <f aca="false">RANK(E124,$E$3:$E$182,0)+COUNTIF($E$3:E124,E124)-1</f>
        <v>147</v>
      </c>
      <c r="O124" s="6" t="n">
        <f aca="false">RANK(F124,$F$3:$F$182,0)+COUNTIF($F$3:F124,F124)-1</f>
        <v>149</v>
      </c>
      <c r="P124" s="6" t="n">
        <f aca="false">RANK(G124,$G$3:$G$182,0)+COUNTIF($G$3:G124,G124)-1</f>
        <v>158</v>
      </c>
      <c r="Q124" s="6" t="n">
        <f aca="false">RANK(H124,$H$3:$H$182,0)+COUNTIF($H$3:H124,H124)-1</f>
        <v>62</v>
      </c>
    </row>
    <row r="125" customFormat="false" ht="15" hidden="false" customHeight="false" outlineLevel="0" collapsed="false">
      <c r="A125" s="0" t="s">
        <v>233</v>
      </c>
      <c r="B125" s="2" t="n">
        <f aca="false">ROUND(SUMIFS(Monthly_Sold!$H$2:$H$7864,Monthly_Sold!$G$2:$G$7864,$A125,Monthly_Sold!$C$2:$C$7864,B$2),4)</f>
        <v>0</v>
      </c>
      <c r="C125" s="2" t="n">
        <f aca="false">ROUND(SUMIFS(Monthly_Sold!$H$2:$H$7864,Monthly_Sold!$G$2:$G$7864,$A125,Monthly_Sold!$C$2:$C$7864,C$2),4)</f>
        <v>0</v>
      </c>
      <c r="D125" s="2" t="n">
        <f aca="false">ROUND(SUMIFS(Monthly_Sold!$H$2:$H$7864,Monthly_Sold!$G$2:$G$7864,$A125,Monthly_Sold!$C$2:$C$7864,D$2),4)</f>
        <v>0</v>
      </c>
      <c r="E125" s="2" t="n">
        <f aca="false">ROUND(SUMIFS(Monthly_Sold!$H$2:$H$7864,Monthly_Sold!$G$2:$G$7864,$A125,Monthly_Sold!$C$2:$C$7864,E$2),4)</f>
        <v>0</v>
      </c>
      <c r="F125" s="2" t="n">
        <f aca="false">ROUND(SUMIFS(Monthly_Sold!$H$2:$H$7864,Monthly_Sold!$G$2:$G$7864,$A125,Monthly_Sold!$C$2:$C$7864,F$2),4)</f>
        <v>384.02</v>
      </c>
      <c r="G125" s="2" t="n">
        <f aca="false">ROUND(SUMIFS(Monthly_Sold!$H$2:$H$7864,Monthly_Sold!$G$2:$G$7864,$A125,Monthly_Sold!$C$2:$C$7864,G$2),4)</f>
        <v>92.79</v>
      </c>
      <c r="H125" s="2" t="n">
        <f aca="false">ROUND(SUMIFS(Monthly_Sold!$H$2:$H$7864,Monthly_Sold!$G$2:$G$7864,$A125,Monthly_Sold!$C$2:$C$7864,H$2),4)</f>
        <v>161.59</v>
      </c>
      <c r="I125" s="2" t="n">
        <f aca="false">ROUND(SUM(B125:H125),4)</f>
        <v>638.4</v>
      </c>
      <c r="J125" s="6" t="n">
        <f aca="false">RANK(I125,$I$3:$I$182,0)+COUNTIF($I$3:I125,I125)-1</f>
        <v>64</v>
      </c>
      <c r="K125" s="6" t="n">
        <f aca="false">RANK(B125,$B$3:$B$182,0)+COUNTIF($B$3:B125,B125)-1</f>
        <v>140</v>
      </c>
      <c r="L125" s="6" t="n">
        <f aca="false">RANK(C125,$C$3:$C$182,0)+COUNTIF($C$3:C125,C125)-1</f>
        <v>145</v>
      </c>
      <c r="M125" s="6" t="n">
        <f aca="false">RANK(D125,$D$3:$D$182,0)+COUNTIF($D$3:D125,D125)-1</f>
        <v>147</v>
      </c>
      <c r="N125" s="6" t="n">
        <f aca="false">RANK(E125,$E$3:$E$182,0)+COUNTIF($E$3:E125,E125)-1</f>
        <v>148</v>
      </c>
      <c r="O125" s="6" t="n">
        <f aca="false">RANK(F125,$F$3:$F$182,0)+COUNTIF($F$3:F125,F125)-1</f>
        <v>33</v>
      </c>
      <c r="P125" s="6" t="n">
        <f aca="false">RANK(G125,$G$3:$G$182,0)+COUNTIF($G$3:G125,G125)-1</f>
        <v>53</v>
      </c>
      <c r="Q125" s="6" t="n">
        <f aca="false">RANK(H125,$H$3:$H$182,0)+COUNTIF($H$3:H125,H125)-1</f>
        <v>50</v>
      </c>
    </row>
    <row r="126" customFormat="false" ht="15" hidden="false" customHeight="false" outlineLevel="0" collapsed="false">
      <c r="A126" s="0" t="s">
        <v>42</v>
      </c>
      <c r="B126" s="2" t="n">
        <f aca="false">ROUND(SUMIFS(Monthly_Sold!$H$2:$H$7864,Monthly_Sold!$G$2:$G$7864,$A126,Monthly_Sold!$C$2:$C$7864,B$2),4)</f>
        <v>0</v>
      </c>
      <c r="C126" s="2" t="n">
        <f aca="false">ROUND(SUMIFS(Monthly_Sold!$H$2:$H$7864,Monthly_Sold!$G$2:$G$7864,$A126,Monthly_Sold!$C$2:$C$7864,C$2),4)</f>
        <v>58.84</v>
      </c>
      <c r="D126" s="2" t="n">
        <f aca="false">ROUND(SUMIFS(Monthly_Sold!$H$2:$H$7864,Monthly_Sold!$G$2:$G$7864,$A126,Monthly_Sold!$C$2:$C$7864,D$2),4)</f>
        <v>25.73</v>
      </c>
      <c r="E126" s="2" t="n">
        <f aca="false">ROUND(SUMIFS(Monthly_Sold!$H$2:$H$7864,Monthly_Sold!$G$2:$G$7864,$A126,Monthly_Sold!$C$2:$C$7864,E$2),4)</f>
        <v>170.72</v>
      </c>
      <c r="F126" s="2" t="n">
        <f aca="false">ROUND(SUMIFS(Monthly_Sold!$H$2:$H$7864,Monthly_Sold!$G$2:$G$7864,$A126,Monthly_Sold!$C$2:$C$7864,F$2),4)</f>
        <v>584.58</v>
      </c>
      <c r="G126" s="2" t="n">
        <f aca="false">ROUND(SUMIFS(Monthly_Sold!$H$2:$H$7864,Monthly_Sold!$G$2:$G$7864,$A126,Monthly_Sold!$C$2:$C$7864,G$2),4)</f>
        <v>128.85</v>
      </c>
      <c r="H126" s="2" t="n">
        <f aca="false">ROUND(SUMIFS(Monthly_Sold!$H$2:$H$7864,Monthly_Sold!$G$2:$G$7864,$A126,Monthly_Sold!$C$2:$C$7864,H$2),4)</f>
        <v>284.91</v>
      </c>
      <c r="I126" s="2" t="n">
        <f aca="false">ROUND(SUM(B126:H126),4)</f>
        <v>1253.63</v>
      </c>
      <c r="J126" s="6" t="n">
        <f aca="false">RANK(I126,$I$3:$I$182,0)+COUNTIF($I$3:I126,I126)-1</f>
        <v>46</v>
      </c>
      <c r="K126" s="6" t="n">
        <f aca="false">RANK(B126,$B$3:$B$182,0)+COUNTIF($B$3:B126,B126)-1</f>
        <v>141</v>
      </c>
      <c r="L126" s="6" t="n">
        <f aca="false">RANK(C126,$C$3:$C$182,0)+COUNTIF($C$3:C126,C126)-1</f>
        <v>61</v>
      </c>
      <c r="M126" s="6" t="n">
        <f aca="false">RANK(D126,$D$3:$D$182,0)+COUNTIF($D$3:D126,D126)-1</f>
        <v>63</v>
      </c>
      <c r="N126" s="6" t="n">
        <f aca="false">RANK(E126,$E$3:$E$182,0)+COUNTIF($E$3:E126,E126)-1</f>
        <v>42</v>
      </c>
      <c r="O126" s="6" t="n">
        <f aca="false">RANK(F126,$F$3:$F$182,0)+COUNTIF($F$3:F126,F126)-1</f>
        <v>25</v>
      </c>
      <c r="P126" s="6" t="n">
        <f aca="false">RANK(G126,$G$3:$G$182,0)+COUNTIF($G$3:G126,G126)-1</f>
        <v>48</v>
      </c>
      <c r="Q126" s="6" t="n">
        <f aca="false">RANK(H126,$H$3:$H$182,0)+COUNTIF($H$3:H126,H126)-1</f>
        <v>39</v>
      </c>
    </row>
    <row r="127" customFormat="false" ht="15" hidden="false" customHeight="false" outlineLevel="0" collapsed="false">
      <c r="A127" s="0" t="s">
        <v>41</v>
      </c>
      <c r="B127" s="2" t="n">
        <f aca="false">ROUND(SUMIFS(Monthly_Sold!$H$2:$H$7864,Monthly_Sold!$G$2:$G$7864,$A127,Monthly_Sold!$C$2:$C$7864,B$2),4)</f>
        <v>559.47</v>
      </c>
      <c r="C127" s="2" t="n">
        <f aca="false">ROUND(SUMIFS(Monthly_Sold!$H$2:$H$7864,Monthly_Sold!$G$2:$G$7864,$A127,Monthly_Sold!$C$2:$C$7864,C$2),4)</f>
        <v>1129.76</v>
      </c>
      <c r="D127" s="2" t="n">
        <f aca="false">ROUND(SUMIFS(Monthly_Sold!$H$2:$H$7864,Monthly_Sold!$G$2:$G$7864,$A127,Monthly_Sold!$C$2:$C$7864,D$2),4)</f>
        <v>2420.78</v>
      </c>
      <c r="E127" s="2" t="n">
        <f aca="false">ROUND(SUMIFS(Monthly_Sold!$H$2:$H$7864,Monthly_Sold!$G$2:$G$7864,$A127,Monthly_Sold!$C$2:$C$7864,E$2),4)</f>
        <v>773.74</v>
      </c>
      <c r="F127" s="2" t="n">
        <f aca="false">ROUND(SUMIFS(Monthly_Sold!$H$2:$H$7864,Monthly_Sold!$G$2:$G$7864,$A127,Monthly_Sold!$C$2:$C$7864,F$2),4)</f>
        <v>1414.32</v>
      </c>
      <c r="G127" s="2" t="n">
        <f aca="false">ROUND(SUMIFS(Monthly_Sold!$H$2:$H$7864,Monthly_Sold!$G$2:$G$7864,$A127,Monthly_Sold!$C$2:$C$7864,G$2),4)</f>
        <v>720.82</v>
      </c>
      <c r="H127" s="2" t="n">
        <f aca="false">ROUND(SUMIFS(Monthly_Sold!$H$2:$H$7864,Monthly_Sold!$G$2:$G$7864,$A127,Monthly_Sold!$C$2:$C$7864,H$2),4)</f>
        <v>2031.98</v>
      </c>
      <c r="I127" s="2" t="n">
        <f aca="false">ROUND(SUM(B127:H127),4)</f>
        <v>9050.87</v>
      </c>
      <c r="J127" s="6" t="n">
        <f aca="false">RANK(I127,$I$3:$I$182,0)+COUNTIF($I$3:I127,I127)-1</f>
        <v>16</v>
      </c>
      <c r="K127" s="6" t="n">
        <f aca="false">RANK(B127,$B$3:$B$182,0)+COUNTIF($B$3:B127,B127)-1</f>
        <v>7</v>
      </c>
      <c r="L127" s="6" t="n">
        <f aca="false">RANK(C127,$C$3:$C$182,0)+COUNTIF($C$3:C127,C127)-1</f>
        <v>17</v>
      </c>
      <c r="M127" s="6" t="n">
        <f aca="false">RANK(D127,$D$3:$D$182,0)+COUNTIF($D$3:D127,D127)-1</f>
        <v>11</v>
      </c>
      <c r="N127" s="6" t="n">
        <f aca="false">RANK(E127,$E$3:$E$182,0)+COUNTIF($E$3:E127,E127)-1</f>
        <v>21</v>
      </c>
      <c r="O127" s="6" t="n">
        <f aca="false">RANK(F127,$F$3:$F$182,0)+COUNTIF($F$3:F127,F127)-1</f>
        <v>12</v>
      </c>
      <c r="P127" s="6" t="n">
        <f aca="false">RANK(G127,$G$3:$G$182,0)+COUNTIF($G$3:G127,G127)-1</f>
        <v>24</v>
      </c>
      <c r="Q127" s="6" t="n">
        <f aca="false">RANK(H127,$H$3:$H$182,0)+COUNTIF($H$3:H127,H127)-1</f>
        <v>9</v>
      </c>
    </row>
    <row r="128" customFormat="false" ht="15" hidden="false" customHeight="false" outlineLevel="0" collapsed="false">
      <c r="A128" s="0" t="s">
        <v>536</v>
      </c>
      <c r="B128" s="2" t="n">
        <f aca="false">ROUND(SUMIFS(Monthly_Sold!$H$2:$H$7864,Monthly_Sold!$G$2:$G$7864,$A128,Monthly_Sold!$C$2:$C$7864,B$2),4)</f>
        <v>0</v>
      </c>
      <c r="C128" s="2" t="n">
        <f aca="false">ROUND(SUMIFS(Monthly_Sold!$H$2:$H$7864,Monthly_Sold!$G$2:$G$7864,$A128,Monthly_Sold!$C$2:$C$7864,C$2),4)</f>
        <v>3.24</v>
      </c>
      <c r="D128" s="2" t="n">
        <f aca="false">ROUND(SUMIFS(Monthly_Sold!$H$2:$H$7864,Monthly_Sold!$G$2:$G$7864,$A128,Monthly_Sold!$C$2:$C$7864,D$2),4)</f>
        <v>0</v>
      </c>
      <c r="E128" s="2" t="n">
        <f aca="false">ROUND(SUMIFS(Monthly_Sold!$H$2:$H$7864,Monthly_Sold!$G$2:$G$7864,$A128,Monthly_Sold!$C$2:$C$7864,E$2),4)</f>
        <v>2.43</v>
      </c>
      <c r="F128" s="2" t="n">
        <f aca="false">ROUND(SUMIFS(Monthly_Sold!$H$2:$H$7864,Monthly_Sold!$G$2:$G$7864,$A128,Monthly_Sold!$C$2:$C$7864,F$2),4)</f>
        <v>0</v>
      </c>
      <c r="G128" s="2" t="n">
        <f aca="false">ROUND(SUMIFS(Monthly_Sold!$H$2:$H$7864,Monthly_Sold!$G$2:$G$7864,$A128,Monthly_Sold!$C$2:$C$7864,G$2),4)</f>
        <v>0</v>
      </c>
      <c r="H128" s="2" t="n">
        <f aca="false">ROUND(SUMIFS(Monthly_Sold!$H$2:$H$7864,Monthly_Sold!$G$2:$G$7864,$A128,Monthly_Sold!$C$2:$C$7864,H$2),4)</f>
        <v>0</v>
      </c>
      <c r="I128" s="2" t="n">
        <f aca="false">ROUND(SUM(B128:H128),4)</f>
        <v>5.67</v>
      </c>
      <c r="J128" s="6" t="n">
        <f aca="false">RANK(I128,$I$3:$I$182,0)+COUNTIF($I$3:I128,I128)-1</f>
        <v>134</v>
      </c>
      <c r="K128" s="6" t="n">
        <f aca="false">RANK(B128,$B$3:$B$182,0)+COUNTIF($B$3:B128,B128)-1</f>
        <v>142</v>
      </c>
      <c r="L128" s="6" t="n">
        <f aca="false">RANK(C128,$C$3:$C$182,0)+COUNTIF($C$3:C128,C128)-1</f>
        <v>76</v>
      </c>
      <c r="M128" s="6" t="n">
        <f aca="false">RANK(D128,$D$3:$D$182,0)+COUNTIF($D$3:D128,D128)-1</f>
        <v>148</v>
      </c>
      <c r="N128" s="6" t="n">
        <f aca="false">RANK(E128,$E$3:$E$182,0)+COUNTIF($E$3:E128,E128)-1</f>
        <v>85</v>
      </c>
      <c r="O128" s="6" t="n">
        <f aca="false">RANK(F128,$F$3:$F$182,0)+COUNTIF($F$3:F128,F128)-1</f>
        <v>150</v>
      </c>
      <c r="P128" s="6" t="n">
        <f aca="false">RANK(G128,$G$3:$G$182,0)+COUNTIF($G$3:G128,G128)-1</f>
        <v>159</v>
      </c>
      <c r="Q128" s="6" t="n">
        <f aca="false">RANK(H128,$H$3:$H$182,0)+COUNTIF($H$3:H128,H128)-1</f>
        <v>161</v>
      </c>
    </row>
    <row r="129" customFormat="false" ht="15" hidden="false" customHeight="false" outlineLevel="0" collapsed="false">
      <c r="A129" s="0" t="s">
        <v>612</v>
      </c>
      <c r="B129" s="2" t="n">
        <f aca="false">ROUND(SUMIFS(Monthly_Sold!$H$2:$H$7864,Monthly_Sold!$G$2:$G$7864,$A129,Monthly_Sold!$C$2:$C$7864,B$2),4)</f>
        <v>0</v>
      </c>
      <c r="C129" s="2" t="n">
        <f aca="false">ROUND(SUMIFS(Monthly_Sold!$H$2:$H$7864,Monthly_Sold!$G$2:$G$7864,$A129,Monthly_Sold!$C$2:$C$7864,C$2),4)</f>
        <v>0.14</v>
      </c>
      <c r="D129" s="2" t="n">
        <f aca="false">ROUND(SUMIFS(Monthly_Sold!$H$2:$H$7864,Monthly_Sold!$G$2:$G$7864,$A129,Monthly_Sold!$C$2:$C$7864,D$2),4)</f>
        <v>0</v>
      </c>
      <c r="E129" s="2" t="n">
        <f aca="false">ROUND(SUMIFS(Monthly_Sold!$H$2:$H$7864,Monthly_Sold!$G$2:$G$7864,$A129,Monthly_Sold!$C$2:$C$7864,E$2),4)</f>
        <v>0</v>
      </c>
      <c r="F129" s="2" t="n">
        <f aca="false">ROUND(SUMIFS(Monthly_Sold!$H$2:$H$7864,Monthly_Sold!$G$2:$G$7864,$A129,Monthly_Sold!$C$2:$C$7864,F$2),4)</f>
        <v>0</v>
      </c>
      <c r="G129" s="2" t="n">
        <f aca="false">ROUND(SUMIFS(Monthly_Sold!$H$2:$H$7864,Monthly_Sold!$G$2:$G$7864,$A129,Monthly_Sold!$C$2:$C$7864,G$2),4)</f>
        <v>0</v>
      </c>
      <c r="H129" s="2" t="n">
        <f aca="false">ROUND(SUMIFS(Monthly_Sold!$H$2:$H$7864,Monthly_Sold!$G$2:$G$7864,$A129,Monthly_Sold!$C$2:$C$7864,H$2),4)</f>
        <v>0</v>
      </c>
      <c r="I129" s="2" t="n">
        <f aca="false">ROUND(SUM(B129:H129),4)</f>
        <v>0.14</v>
      </c>
      <c r="J129" s="6" t="n">
        <f aca="false">RANK(I129,$I$3:$I$182,0)+COUNTIF($I$3:I129,I129)-1</f>
        <v>169</v>
      </c>
      <c r="K129" s="6" t="n">
        <f aca="false">RANK(B129,$B$3:$B$182,0)+COUNTIF($B$3:B129,B129)-1</f>
        <v>143</v>
      </c>
      <c r="L129" s="6" t="n">
        <f aca="false">RANK(C129,$C$3:$C$182,0)+COUNTIF($C$3:C129,C129)-1</f>
        <v>78</v>
      </c>
      <c r="M129" s="6" t="n">
        <f aca="false">RANK(D129,$D$3:$D$182,0)+COUNTIF($D$3:D129,D129)-1</f>
        <v>149</v>
      </c>
      <c r="N129" s="6" t="n">
        <f aca="false">RANK(E129,$E$3:$E$182,0)+COUNTIF($E$3:E129,E129)-1</f>
        <v>149</v>
      </c>
      <c r="O129" s="6" t="n">
        <f aca="false">RANK(F129,$F$3:$F$182,0)+COUNTIF($F$3:F129,F129)-1</f>
        <v>151</v>
      </c>
      <c r="P129" s="6" t="n">
        <f aca="false">RANK(G129,$G$3:$G$182,0)+COUNTIF($G$3:G129,G129)-1</f>
        <v>160</v>
      </c>
      <c r="Q129" s="6" t="n">
        <f aca="false">RANK(H129,$H$3:$H$182,0)+COUNTIF($H$3:H129,H129)-1</f>
        <v>162</v>
      </c>
    </row>
    <row r="130" customFormat="false" ht="15" hidden="false" customHeight="false" outlineLevel="0" collapsed="false">
      <c r="A130" s="0" t="s">
        <v>420</v>
      </c>
      <c r="B130" s="2" t="n">
        <f aca="false">ROUND(SUMIFS(Monthly_Sold!$H$2:$H$7864,Monthly_Sold!$G$2:$G$7864,$A130,Monthly_Sold!$C$2:$C$7864,B$2),4)</f>
        <v>0</v>
      </c>
      <c r="C130" s="2" t="n">
        <f aca="false">ROUND(SUMIFS(Monthly_Sold!$H$2:$H$7864,Monthly_Sold!$G$2:$G$7864,$A130,Monthly_Sold!$C$2:$C$7864,C$2),4)</f>
        <v>0</v>
      </c>
      <c r="D130" s="2" t="n">
        <f aca="false">ROUND(SUMIFS(Monthly_Sold!$H$2:$H$7864,Monthly_Sold!$G$2:$G$7864,$A130,Monthly_Sold!$C$2:$C$7864,D$2),4)</f>
        <v>0</v>
      </c>
      <c r="E130" s="2" t="n">
        <f aca="false">ROUND(SUMIFS(Monthly_Sold!$H$2:$H$7864,Monthly_Sold!$G$2:$G$7864,$A130,Monthly_Sold!$C$2:$C$7864,E$2),4)</f>
        <v>0</v>
      </c>
      <c r="F130" s="2" t="n">
        <f aca="false">ROUND(SUMIFS(Monthly_Sold!$H$2:$H$7864,Monthly_Sold!$G$2:$G$7864,$A130,Monthly_Sold!$C$2:$C$7864,F$2),4)</f>
        <v>15.51</v>
      </c>
      <c r="G130" s="2" t="n">
        <f aca="false">ROUND(SUMIFS(Monthly_Sold!$H$2:$H$7864,Monthly_Sold!$G$2:$G$7864,$A130,Monthly_Sold!$C$2:$C$7864,G$2),4)</f>
        <v>31.93</v>
      </c>
      <c r="H130" s="2" t="n">
        <f aca="false">ROUND(SUMIFS(Monthly_Sold!$H$2:$H$7864,Monthly_Sold!$G$2:$G$7864,$A130,Monthly_Sold!$C$2:$C$7864,H$2),4)</f>
        <v>0</v>
      </c>
      <c r="I130" s="2" t="n">
        <f aca="false">ROUND(SUM(B130:H130),4)</f>
        <v>47.44</v>
      </c>
      <c r="J130" s="6" t="n">
        <f aca="false">RANK(I130,$I$3:$I$182,0)+COUNTIF($I$3:I130,I130)-1</f>
        <v>104</v>
      </c>
      <c r="K130" s="6" t="n">
        <f aca="false">RANK(B130,$B$3:$B$182,0)+COUNTIF($B$3:B130,B130)-1</f>
        <v>144</v>
      </c>
      <c r="L130" s="6" t="n">
        <f aca="false">RANK(C130,$C$3:$C$182,0)+COUNTIF($C$3:C130,C130)-1</f>
        <v>146</v>
      </c>
      <c r="M130" s="6" t="n">
        <f aca="false">RANK(D130,$D$3:$D$182,0)+COUNTIF($D$3:D130,D130)-1</f>
        <v>150</v>
      </c>
      <c r="N130" s="6" t="n">
        <f aca="false">RANK(E130,$E$3:$E$182,0)+COUNTIF($E$3:E130,E130)-1</f>
        <v>150</v>
      </c>
      <c r="O130" s="6" t="n">
        <f aca="false">RANK(F130,$F$3:$F$182,0)+COUNTIF($F$3:F130,F130)-1</f>
        <v>78</v>
      </c>
      <c r="P130" s="6" t="n">
        <f aca="false">RANK(G130,$G$3:$G$182,0)+COUNTIF($G$3:G130,G130)-1</f>
        <v>76</v>
      </c>
      <c r="Q130" s="6" t="n">
        <f aca="false">RANK(H130,$H$3:$H$182,0)+COUNTIF($H$3:H130,H130)-1</f>
        <v>163</v>
      </c>
    </row>
    <row r="131" customFormat="false" ht="15" hidden="false" customHeight="false" outlineLevel="0" collapsed="false">
      <c r="A131" s="0" t="s">
        <v>221</v>
      </c>
      <c r="B131" s="2" t="n">
        <f aca="false">ROUND(SUMIFS(Monthly_Sold!$H$2:$H$7864,Monthly_Sold!$G$2:$G$7864,$A131,Monthly_Sold!$C$2:$C$7864,B$2),4)</f>
        <v>0</v>
      </c>
      <c r="C131" s="2" t="n">
        <f aca="false">ROUND(SUMIFS(Monthly_Sold!$H$2:$H$7864,Monthly_Sold!$G$2:$G$7864,$A131,Monthly_Sold!$C$2:$C$7864,C$2),4)</f>
        <v>0</v>
      </c>
      <c r="D131" s="2" t="n">
        <f aca="false">ROUND(SUMIFS(Monthly_Sold!$H$2:$H$7864,Monthly_Sold!$G$2:$G$7864,$A131,Monthly_Sold!$C$2:$C$7864,D$2),4)</f>
        <v>40.31</v>
      </c>
      <c r="E131" s="2" t="n">
        <f aca="false">ROUND(SUMIFS(Monthly_Sold!$H$2:$H$7864,Monthly_Sold!$G$2:$G$7864,$A131,Monthly_Sold!$C$2:$C$7864,E$2),4)</f>
        <v>93.11</v>
      </c>
      <c r="F131" s="2" t="n">
        <f aca="false">ROUND(SUMIFS(Monthly_Sold!$H$2:$H$7864,Monthly_Sold!$G$2:$G$7864,$A131,Monthly_Sold!$C$2:$C$7864,F$2),4)</f>
        <v>479.29</v>
      </c>
      <c r="G131" s="2" t="n">
        <f aca="false">ROUND(SUMIFS(Monthly_Sold!$H$2:$H$7864,Monthly_Sold!$G$2:$G$7864,$A131,Monthly_Sold!$C$2:$C$7864,G$2),4)</f>
        <v>950.28</v>
      </c>
      <c r="H131" s="2" t="n">
        <f aca="false">ROUND(SUMIFS(Monthly_Sold!$H$2:$H$7864,Monthly_Sold!$G$2:$G$7864,$A131,Monthly_Sold!$C$2:$C$7864,H$2),4)</f>
        <v>659.95</v>
      </c>
      <c r="I131" s="2" t="n">
        <f aca="false">ROUND(SUM(B131:H131),4)</f>
        <v>2222.94</v>
      </c>
      <c r="J131" s="6" t="n">
        <f aca="false">RANK(I131,$I$3:$I$182,0)+COUNTIF($I$3:I131,I131)-1</f>
        <v>37</v>
      </c>
      <c r="K131" s="6" t="n">
        <f aca="false">RANK(B131,$B$3:$B$182,0)+COUNTIF($B$3:B131,B131)-1</f>
        <v>145</v>
      </c>
      <c r="L131" s="6" t="n">
        <f aca="false">RANK(C131,$C$3:$C$182,0)+COUNTIF($C$3:C131,C131)-1</f>
        <v>147</v>
      </c>
      <c r="M131" s="6" t="n">
        <f aca="false">RANK(D131,$D$3:$D$182,0)+COUNTIF($D$3:D131,D131)-1</f>
        <v>59</v>
      </c>
      <c r="N131" s="6" t="n">
        <f aca="false">RANK(E131,$E$3:$E$182,0)+COUNTIF($E$3:E131,E131)-1</f>
        <v>54</v>
      </c>
      <c r="O131" s="6" t="n">
        <f aca="false">RANK(F131,$F$3:$F$182,0)+COUNTIF($F$3:F131,F131)-1</f>
        <v>29</v>
      </c>
      <c r="P131" s="6" t="n">
        <f aca="false">RANK(G131,$G$3:$G$182,0)+COUNTIF($G$3:G131,G131)-1</f>
        <v>20</v>
      </c>
      <c r="Q131" s="6" t="n">
        <f aca="false">RANK(H131,$H$3:$H$182,0)+COUNTIF($H$3:H131,H131)-1</f>
        <v>24</v>
      </c>
    </row>
    <row r="132" customFormat="false" ht="15" hidden="false" customHeight="false" outlineLevel="0" collapsed="false">
      <c r="A132" s="0" t="s">
        <v>361</v>
      </c>
      <c r="B132" s="2" t="n">
        <f aca="false">ROUND(SUMIFS(Monthly_Sold!$H$2:$H$7864,Monthly_Sold!$G$2:$G$7864,$A132,Monthly_Sold!$C$2:$C$7864,B$2),4)</f>
        <v>0</v>
      </c>
      <c r="C132" s="2" t="n">
        <f aca="false">ROUND(SUMIFS(Monthly_Sold!$H$2:$H$7864,Monthly_Sold!$G$2:$G$7864,$A132,Monthly_Sold!$C$2:$C$7864,C$2),4)</f>
        <v>9.25</v>
      </c>
      <c r="D132" s="2" t="n">
        <f aca="false">ROUND(SUMIFS(Monthly_Sold!$H$2:$H$7864,Monthly_Sold!$G$2:$G$7864,$A132,Monthly_Sold!$C$2:$C$7864,D$2),4)</f>
        <v>44.21</v>
      </c>
      <c r="E132" s="2" t="n">
        <f aca="false">ROUND(SUMIFS(Monthly_Sold!$H$2:$H$7864,Monthly_Sold!$G$2:$G$7864,$A132,Monthly_Sold!$C$2:$C$7864,E$2),4)</f>
        <v>3.38</v>
      </c>
      <c r="F132" s="2" t="n">
        <f aca="false">ROUND(SUMIFS(Monthly_Sold!$H$2:$H$7864,Monthly_Sold!$G$2:$G$7864,$A132,Monthly_Sold!$C$2:$C$7864,F$2),4)</f>
        <v>35.66</v>
      </c>
      <c r="G132" s="2" t="n">
        <f aca="false">ROUND(SUMIFS(Monthly_Sold!$H$2:$H$7864,Monthly_Sold!$G$2:$G$7864,$A132,Monthly_Sold!$C$2:$C$7864,G$2),4)</f>
        <v>0</v>
      </c>
      <c r="H132" s="2" t="n">
        <f aca="false">ROUND(SUMIFS(Monthly_Sold!$H$2:$H$7864,Monthly_Sold!$G$2:$G$7864,$A132,Monthly_Sold!$C$2:$C$7864,H$2),4)</f>
        <v>0</v>
      </c>
      <c r="I132" s="2" t="n">
        <f aca="false">ROUND(SUM(B132:H132),4)</f>
        <v>92.5</v>
      </c>
      <c r="J132" s="6" t="n">
        <f aca="false">RANK(I132,$I$3:$I$182,0)+COUNTIF($I$3:I132,I132)-1</f>
        <v>88</v>
      </c>
      <c r="K132" s="6" t="n">
        <f aca="false">RANK(B132,$B$3:$B$182,0)+COUNTIF($B$3:B132,B132)-1</f>
        <v>146</v>
      </c>
      <c r="L132" s="6" t="n">
        <f aca="false">RANK(C132,$C$3:$C$182,0)+COUNTIF($C$3:C132,C132)-1</f>
        <v>69</v>
      </c>
      <c r="M132" s="6" t="n">
        <f aca="false">RANK(D132,$D$3:$D$182,0)+COUNTIF($D$3:D132,D132)-1</f>
        <v>58</v>
      </c>
      <c r="N132" s="6" t="n">
        <f aca="false">RANK(E132,$E$3:$E$182,0)+COUNTIF($E$3:E132,E132)-1</f>
        <v>83</v>
      </c>
      <c r="O132" s="6" t="n">
        <f aca="false">RANK(F132,$F$3:$F$182,0)+COUNTIF($F$3:F132,F132)-1</f>
        <v>72</v>
      </c>
      <c r="P132" s="6" t="n">
        <f aca="false">RANK(G132,$G$3:$G$182,0)+COUNTIF($G$3:G132,G132)-1</f>
        <v>161</v>
      </c>
      <c r="Q132" s="6" t="n">
        <f aca="false">RANK(H132,$H$3:$H$182,0)+COUNTIF($H$3:H132,H132)-1</f>
        <v>164</v>
      </c>
    </row>
    <row r="133" customFormat="false" ht="15" hidden="false" customHeight="false" outlineLevel="0" collapsed="false">
      <c r="A133" s="0" t="s">
        <v>593</v>
      </c>
      <c r="B133" s="2" t="n">
        <f aca="false">ROUND(SUMIFS(Monthly_Sold!$H$2:$H$7864,Monthly_Sold!$G$2:$G$7864,$A133,Monthly_Sold!$C$2:$C$7864,B$2),4)</f>
        <v>0.5</v>
      </c>
      <c r="C133" s="2" t="n">
        <f aca="false">ROUND(SUMIFS(Monthly_Sold!$H$2:$H$7864,Monthly_Sold!$G$2:$G$7864,$A133,Monthly_Sold!$C$2:$C$7864,C$2),4)</f>
        <v>0</v>
      </c>
      <c r="D133" s="2" t="n">
        <f aca="false">ROUND(SUMIFS(Monthly_Sold!$H$2:$H$7864,Monthly_Sold!$G$2:$G$7864,$A133,Monthly_Sold!$C$2:$C$7864,D$2),4)</f>
        <v>0</v>
      </c>
      <c r="E133" s="2" t="n">
        <f aca="false">ROUND(SUMIFS(Monthly_Sold!$H$2:$H$7864,Monthly_Sold!$G$2:$G$7864,$A133,Monthly_Sold!$C$2:$C$7864,E$2),4)</f>
        <v>0</v>
      </c>
      <c r="F133" s="2" t="n">
        <f aca="false">ROUND(SUMIFS(Monthly_Sold!$H$2:$H$7864,Monthly_Sold!$G$2:$G$7864,$A133,Monthly_Sold!$C$2:$C$7864,F$2),4)</f>
        <v>0</v>
      </c>
      <c r="G133" s="2" t="n">
        <f aca="false">ROUND(SUMIFS(Monthly_Sold!$H$2:$H$7864,Monthly_Sold!$G$2:$G$7864,$A133,Monthly_Sold!$C$2:$C$7864,G$2),4)</f>
        <v>0</v>
      </c>
      <c r="H133" s="2" t="n">
        <f aca="false">ROUND(SUMIFS(Monthly_Sold!$H$2:$H$7864,Monthly_Sold!$G$2:$G$7864,$A133,Monthly_Sold!$C$2:$C$7864,H$2),4)</f>
        <v>0</v>
      </c>
      <c r="I133" s="2" t="n">
        <f aca="false">ROUND(SUM(B133:H133),4)</f>
        <v>0.5</v>
      </c>
      <c r="J133" s="6" t="n">
        <f aca="false">RANK(I133,$I$3:$I$182,0)+COUNTIF($I$3:I133,I133)-1</f>
        <v>159</v>
      </c>
      <c r="K133" s="6" t="n">
        <f aca="false">RANK(B133,$B$3:$B$182,0)+COUNTIF($B$3:B133,B133)-1</f>
        <v>63</v>
      </c>
      <c r="L133" s="6" t="n">
        <f aca="false">RANK(C133,$C$3:$C$182,0)+COUNTIF($C$3:C133,C133)-1</f>
        <v>148</v>
      </c>
      <c r="M133" s="6" t="n">
        <f aca="false">RANK(D133,$D$3:$D$182,0)+COUNTIF($D$3:D133,D133)-1</f>
        <v>151</v>
      </c>
      <c r="N133" s="6" t="n">
        <f aca="false">RANK(E133,$E$3:$E$182,0)+COUNTIF($E$3:E133,E133)-1</f>
        <v>151</v>
      </c>
      <c r="O133" s="6" t="n">
        <f aca="false">RANK(F133,$F$3:$F$182,0)+COUNTIF($F$3:F133,F133)-1</f>
        <v>152</v>
      </c>
      <c r="P133" s="6" t="n">
        <f aca="false">RANK(G133,$G$3:$G$182,0)+COUNTIF($G$3:G133,G133)-1</f>
        <v>162</v>
      </c>
      <c r="Q133" s="6" t="n">
        <f aca="false">RANK(H133,$H$3:$H$182,0)+COUNTIF($H$3:H133,H133)-1</f>
        <v>165</v>
      </c>
    </row>
    <row r="134" customFormat="false" ht="15" hidden="false" customHeight="false" outlineLevel="0" collapsed="false">
      <c r="A134" s="0" t="s">
        <v>494</v>
      </c>
      <c r="B134" s="2" t="n">
        <f aca="false">ROUND(SUMIFS(Monthly_Sold!$H$2:$H$7864,Monthly_Sold!$G$2:$G$7864,$A134,Monthly_Sold!$C$2:$C$7864,B$2),4)</f>
        <v>0</v>
      </c>
      <c r="C134" s="2" t="n">
        <f aca="false">ROUND(SUMIFS(Monthly_Sold!$H$2:$H$7864,Monthly_Sold!$G$2:$G$7864,$A134,Monthly_Sold!$C$2:$C$7864,C$2),4)</f>
        <v>0</v>
      </c>
      <c r="D134" s="2" t="n">
        <f aca="false">ROUND(SUMIFS(Monthly_Sold!$H$2:$H$7864,Monthly_Sold!$G$2:$G$7864,$A134,Monthly_Sold!$C$2:$C$7864,D$2),4)</f>
        <v>5.96</v>
      </c>
      <c r="E134" s="2" t="n">
        <f aca="false">ROUND(SUMIFS(Monthly_Sold!$H$2:$H$7864,Monthly_Sold!$G$2:$G$7864,$A134,Monthly_Sold!$C$2:$C$7864,E$2),4)</f>
        <v>7.51</v>
      </c>
      <c r="F134" s="2" t="n">
        <f aca="false">ROUND(SUMIFS(Monthly_Sold!$H$2:$H$7864,Monthly_Sold!$G$2:$G$7864,$A134,Monthly_Sold!$C$2:$C$7864,F$2),4)</f>
        <v>0</v>
      </c>
      <c r="G134" s="2" t="n">
        <f aca="false">ROUND(SUMIFS(Monthly_Sold!$H$2:$H$7864,Monthly_Sold!$G$2:$G$7864,$A134,Monthly_Sold!$C$2:$C$7864,G$2),4)</f>
        <v>0</v>
      </c>
      <c r="H134" s="2" t="n">
        <f aca="false">ROUND(SUMIFS(Monthly_Sold!$H$2:$H$7864,Monthly_Sold!$G$2:$G$7864,$A134,Monthly_Sold!$C$2:$C$7864,H$2),4)</f>
        <v>0</v>
      </c>
      <c r="I134" s="2" t="n">
        <f aca="false">ROUND(SUM(B134:H134),4)</f>
        <v>13.47</v>
      </c>
      <c r="J134" s="6" t="n">
        <f aca="false">RANK(I134,$I$3:$I$182,0)+COUNTIF($I$3:I134,I134)-1</f>
        <v>125</v>
      </c>
      <c r="K134" s="6" t="n">
        <f aca="false">RANK(B134,$B$3:$B$182,0)+COUNTIF($B$3:B134,B134)-1</f>
        <v>147</v>
      </c>
      <c r="L134" s="6" t="n">
        <f aca="false">RANK(C134,$C$3:$C$182,0)+COUNTIF($C$3:C134,C134)-1</f>
        <v>149</v>
      </c>
      <c r="M134" s="6" t="n">
        <f aca="false">RANK(D134,$D$3:$D$182,0)+COUNTIF($D$3:D134,D134)-1</f>
        <v>79</v>
      </c>
      <c r="N134" s="6" t="n">
        <f aca="false">RANK(E134,$E$3:$E$182,0)+COUNTIF($E$3:E134,E134)-1</f>
        <v>80</v>
      </c>
      <c r="O134" s="6" t="n">
        <f aca="false">RANK(F134,$F$3:$F$182,0)+COUNTIF($F$3:F134,F134)-1</f>
        <v>153</v>
      </c>
      <c r="P134" s="6" t="n">
        <f aca="false">RANK(G134,$G$3:$G$182,0)+COUNTIF($G$3:G134,G134)-1</f>
        <v>163</v>
      </c>
      <c r="Q134" s="6" t="n">
        <f aca="false">RANK(H134,$H$3:$H$182,0)+COUNTIF($H$3:H134,H134)-1</f>
        <v>166</v>
      </c>
    </row>
    <row r="135" customFormat="false" ht="15" hidden="false" customHeight="false" outlineLevel="0" collapsed="false">
      <c r="A135" s="0" t="s">
        <v>558</v>
      </c>
      <c r="B135" s="2" t="n">
        <f aca="false">ROUND(SUMIFS(Monthly_Sold!$H$2:$H$7864,Monthly_Sold!$G$2:$G$7864,$A135,Monthly_Sold!$C$2:$C$7864,B$2),4)</f>
        <v>0</v>
      </c>
      <c r="C135" s="2" t="n">
        <f aca="false">ROUND(SUMIFS(Monthly_Sold!$H$2:$H$7864,Monthly_Sold!$G$2:$G$7864,$A135,Monthly_Sold!$C$2:$C$7864,C$2),4)</f>
        <v>0</v>
      </c>
      <c r="D135" s="2" t="n">
        <f aca="false">ROUND(SUMIFS(Monthly_Sold!$H$2:$H$7864,Monthly_Sold!$G$2:$G$7864,$A135,Monthly_Sold!$C$2:$C$7864,D$2),4)</f>
        <v>2.82</v>
      </c>
      <c r="E135" s="2" t="n">
        <f aca="false">ROUND(SUMIFS(Monthly_Sold!$H$2:$H$7864,Monthly_Sold!$G$2:$G$7864,$A135,Monthly_Sold!$C$2:$C$7864,E$2),4)</f>
        <v>0</v>
      </c>
      <c r="F135" s="2" t="n">
        <f aca="false">ROUND(SUMIFS(Monthly_Sold!$H$2:$H$7864,Monthly_Sold!$G$2:$G$7864,$A135,Monthly_Sold!$C$2:$C$7864,F$2),4)</f>
        <v>0</v>
      </c>
      <c r="G135" s="2" t="n">
        <f aca="false">ROUND(SUMIFS(Monthly_Sold!$H$2:$H$7864,Monthly_Sold!$G$2:$G$7864,$A135,Monthly_Sold!$C$2:$C$7864,G$2),4)</f>
        <v>0</v>
      </c>
      <c r="H135" s="2" t="n">
        <f aca="false">ROUND(SUMIFS(Monthly_Sold!$H$2:$H$7864,Monthly_Sold!$G$2:$G$7864,$A135,Monthly_Sold!$C$2:$C$7864,H$2),4)</f>
        <v>0</v>
      </c>
      <c r="I135" s="2" t="n">
        <f aca="false">ROUND(SUM(B135:H135),4)</f>
        <v>2.82</v>
      </c>
      <c r="J135" s="6" t="n">
        <f aca="false">RANK(I135,$I$3:$I$182,0)+COUNTIF($I$3:I135,I135)-1</f>
        <v>144</v>
      </c>
      <c r="K135" s="6" t="n">
        <f aca="false">RANK(B135,$B$3:$B$182,0)+COUNTIF($B$3:B135,B135)-1</f>
        <v>148</v>
      </c>
      <c r="L135" s="6" t="n">
        <f aca="false">RANK(C135,$C$3:$C$182,0)+COUNTIF($C$3:C135,C135)-1</f>
        <v>150</v>
      </c>
      <c r="M135" s="6" t="n">
        <f aca="false">RANK(D135,$D$3:$D$182,0)+COUNTIF($D$3:D135,D135)-1</f>
        <v>80</v>
      </c>
      <c r="N135" s="6" t="n">
        <f aca="false">RANK(E135,$E$3:$E$182,0)+COUNTIF($E$3:E135,E135)-1</f>
        <v>152</v>
      </c>
      <c r="O135" s="6" t="n">
        <f aca="false">RANK(F135,$F$3:$F$182,0)+COUNTIF($F$3:F135,F135)-1</f>
        <v>154</v>
      </c>
      <c r="P135" s="6" t="n">
        <f aca="false">RANK(G135,$G$3:$G$182,0)+COUNTIF($G$3:G135,G135)-1</f>
        <v>164</v>
      </c>
      <c r="Q135" s="6" t="n">
        <f aca="false">RANK(H135,$H$3:$H$182,0)+COUNTIF($H$3:H135,H135)-1</f>
        <v>167</v>
      </c>
    </row>
    <row r="136" customFormat="false" ht="15" hidden="false" customHeight="false" outlineLevel="0" collapsed="false">
      <c r="A136" s="0" t="s">
        <v>117</v>
      </c>
      <c r="B136" s="2" t="n">
        <f aca="false">ROUND(SUMIFS(Monthly_Sold!$H$2:$H$7864,Monthly_Sold!$G$2:$G$7864,$A136,Monthly_Sold!$C$2:$C$7864,B$2),4)</f>
        <v>0</v>
      </c>
      <c r="C136" s="2" t="n">
        <f aca="false">ROUND(SUMIFS(Monthly_Sold!$H$2:$H$7864,Monthly_Sold!$G$2:$G$7864,$A136,Monthly_Sold!$C$2:$C$7864,C$2),4)</f>
        <v>386.04</v>
      </c>
      <c r="D136" s="2" t="n">
        <f aca="false">ROUND(SUMIFS(Monthly_Sold!$H$2:$H$7864,Monthly_Sold!$G$2:$G$7864,$A136,Monthly_Sold!$C$2:$C$7864,D$2),4)</f>
        <v>881.38</v>
      </c>
      <c r="E136" s="2" t="n">
        <f aca="false">ROUND(SUMIFS(Monthly_Sold!$H$2:$H$7864,Monthly_Sold!$G$2:$G$7864,$A136,Monthly_Sold!$C$2:$C$7864,E$2),4)</f>
        <v>393.49</v>
      </c>
      <c r="F136" s="2" t="n">
        <f aca="false">ROUND(SUMIFS(Monthly_Sold!$H$2:$H$7864,Monthly_Sold!$G$2:$G$7864,$A136,Monthly_Sold!$C$2:$C$7864,F$2),4)</f>
        <v>209.91</v>
      </c>
      <c r="G136" s="2" t="n">
        <f aca="false">ROUND(SUMIFS(Monthly_Sold!$H$2:$H$7864,Monthly_Sold!$G$2:$G$7864,$A136,Monthly_Sold!$C$2:$C$7864,G$2),4)</f>
        <v>224.91</v>
      </c>
      <c r="H136" s="2" t="n">
        <f aca="false">ROUND(SUMIFS(Monthly_Sold!$H$2:$H$7864,Monthly_Sold!$G$2:$G$7864,$A136,Monthly_Sold!$C$2:$C$7864,H$2),4)</f>
        <v>191.97</v>
      </c>
      <c r="I136" s="2" t="n">
        <f aca="false">ROUND(SUM(B136:H136),4)</f>
        <v>2287.7</v>
      </c>
      <c r="J136" s="6" t="n">
        <f aca="false">RANK(I136,$I$3:$I$182,0)+COUNTIF($I$3:I136,I136)-1</f>
        <v>36</v>
      </c>
      <c r="K136" s="6" t="n">
        <f aca="false">RANK(B136,$B$3:$B$182,0)+COUNTIF($B$3:B136,B136)-1</f>
        <v>149</v>
      </c>
      <c r="L136" s="6" t="n">
        <f aca="false">RANK(C136,$C$3:$C$182,0)+COUNTIF($C$3:C136,C136)-1</f>
        <v>32</v>
      </c>
      <c r="M136" s="6" t="n">
        <f aca="false">RANK(D136,$D$3:$D$182,0)+COUNTIF($D$3:D136,D136)-1</f>
        <v>21</v>
      </c>
      <c r="N136" s="6" t="n">
        <f aca="false">RANK(E136,$E$3:$E$182,0)+COUNTIF($E$3:E136,E136)-1</f>
        <v>29</v>
      </c>
      <c r="O136" s="6" t="n">
        <f aca="false">RANK(F136,$F$3:$F$182,0)+COUNTIF($F$3:F136,F136)-1</f>
        <v>37</v>
      </c>
      <c r="P136" s="6" t="n">
        <f aca="false">RANK(G136,$G$3:$G$182,0)+COUNTIF($G$3:G136,G136)-1</f>
        <v>39</v>
      </c>
      <c r="Q136" s="6" t="n">
        <f aca="false">RANK(H136,$H$3:$H$182,0)+COUNTIF($H$3:H136,H136)-1</f>
        <v>46</v>
      </c>
    </row>
    <row r="137" customFormat="false" ht="15" hidden="false" customHeight="false" outlineLevel="0" collapsed="false">
      <c r="A137" s="0" t="s">
        <v>374</v>
      </c>
      <c r="B137" s="2" t="n">
        <f aca="false">ROUND(SUMIFS(Monthly_Sold!$H$2:$H$7864,Monthly_Sold!$G$2:$G$7864,$A137,Monthly_Sold!$C$2:$C$7864,B$2),4)</f>
        <v>0</v>
      </c>
      <c r="C137" s="2" t="n">
        <f aca="false">ROUND(SUMIFS(Monthly_Sold!$H$2:$H$7864,Monthly_Sold!$G$2:$G$7864,$A137,Monthly_Sold!$C$2:$C$7864,C$2),4)</f>
        <v>0</v>
      </c>
      <c r="D137" s="2" t="n">
        <f aca="false">ROUND(SUMIFS(Monthly_Sold!$H$2:$H$7864,Monthly_Sold!$G$2:$G$7864,$A137,Monthly_Sold!$C$2:$C$7864,D$2),4)</f>
        <v>0</v>
      </c>
      <c r="E137" s="2" t="n">
        <f aca="false">ROUND(SUMIFS(Monthly_Sold!$H$2:$H$7864,Monthly_Sold!$G$2:$G$7864,$A137,Monthly_Sold!$C$2:$C$7864,E$2),4)</f>
        <v>0</v>
      </c>
      <c r="F137" s="2" t="n">
        <f aca="false">ROUND(SUMIFS(Monthly_Sold!$H$2:$H$7864,Monthly_Sold!$G$2:$G$7864,$A137,Monthly_Sold!$C$2:$C$7864,F$2),4)</f>
        <v>0</v>
      </c>
      <c r="G137" s="2" t="n">
        <f aca="false">ROUND(SUMIFS(Monthly_Sold!$H$2:$H$7864,Monthly_Sold!$G$2:$G$7864,$A137,Monthly_Sold!$C$2:$C$7864,G$2),4)</f>
        <v>0</v>
      </c>
      <c r="H137" s="2" t="n">
        <f aca="false">ROUND(SUMIFS(Monthly_Sold!$H$2:$H$7864,Monthly_Sold!$G$2:$G$7864,$A137,Monthly_Sold!$C$2:$C$7864,H$2),4)</f>
        <v>78.11</v>
      </c>
      <c r="I137" s="2" t="n">
        <f aca="false">ROUND(SUM(B137:H137),4)</f>
        <v>78.11</v>
      </c>
      <c r="J137" s="6" t="n">
        <f aca="false">RANK(I137,$I$3:$I$182,0)+COUNTIF($I$3:I137,I137)-1</f>
        <v>93</v>
      </c>
      <c r="K137" s="6" t="n">
        <f aca="false">RANK(B137,$B$3:$B$182,0)+COUNTIF($B$3:B137,B137)-1</f>
        <v>150</v>
      </c>
      <c r="L137" s="6" t="n">
        <f aca="false">RANK(C137,$C$3:$C$182,0)+COUNTIF($C$3:C137,C137)-1</f>
        <v>151</v>
      </c>
      <c r="M137" s="6" t="n">
        <f aca="false">RANK(D137,$D$3:$D$182,0)+COUNTIF($D$3:D137,D137)-1</f>
        <v>152</v>
      </c>
      <c r="N137" s="6" t="n">
        <f aca="false">RANK(E137,$E$3:$E$182,0)+COUNTIF($E$3:E137,E137)-1</f>
        <v>153</v>
      </c>
      <c r="O137" s="6" t="n">
        <f aca="false">RANK(F137,$F$3:$F$182,0)+COUNTIF($F$3:F137,F137)-1</f>
        <v>155</v>
      </c>
      <c r="P137" s="6" t="n">
        <f aca="false">RANK(G137,$G$3:$G$182,0)+COUNTIF($G$3:G137,G137)-1</f>
        <v>165</v>
      </c>
      <c r="Q137" s="6" t="n">
        <f aca="false">RANK(H137,$H$3:$H$182,0)+COUNTIF($H$3:H137,H137)-1</f>
        <v>66</v>
      </c>
    </row>
    <row r="138" customFormat="false" ht="15" hidden="false" customHeight="false" outlineLevel="0" collapsed="false">
      <c r="A138" s="0" t="s">
        <v>142</v>
      </c>
      <c r="B138" s="2" t="n">
        <f aca="false">ROUND(SUMIFS(Monthly_Sold!$H$2:$H$7864,Monthly_Sold!$G$2:$G$7864,$A138,Monthly_Sold!$C$2:$C$7864,B$2),4)</f>
        <v>32.28</v>
      </c>
      <c r="C138" s="2" t="n">
        <f aca="false">ROUND(SUMIFS(Monthly_Sold!$H$2:$H$7864,Monthly_Sold!$G$2:$G$7864,$A138,Monthly_Sold!$C$2:$C$7864,C$2),4)</f>
        <v>354.74</v>
      </c>
      <c r="D138" s="2" t="n">
        <f aca="false">ROUND(SUMIFS(Monthly_Sold!$H$2:$H$7864,Monthly_Sold!$G$2:$G$7864,$A138,Monthly_Sold!$C$2:$C$7864,D$2),4)</f>
        <v>333.93</v>
      </c>
      <c r="E138" s="2" t="n">
        <f aca="false">ROUND(SUMIFS(Monthly_Sold!$H$2:$H$7864,Monthly_Sold!$G$2:$G$7864,$A138,Monthly_Sold!$C$2:$C$7864,E$2),4)</f>
        <v>225.66</v>
      </c>
      <c r="F138" s="2" t="n">
        <f aca="false">ROUND(SUMIFS(Monthly_Sold!$H$2:$H$7864,Monthly_Sold!$G$2:$G$7864,$A138,Monthly_Sold!$C$2:$C$7864,F$2),4)</f>
        <v>169.03</v>
      </c>
      <c r="G138" s="2" t="n">
        <f aca="false">ROUND(SUMIFS(Monthly_Sold!$H$2:$H$7864,Monthly_Sold!$G$2:$G$7864,$A138,Monthly_Sold!$C$2:$C$7864,G$2),4)</f>
        <v>212.62</v>
      </c>
      <c r="H138" s="2" t="n">
        <f aca="false">ROUND(SUMIFS(Monthly_Sold!$H$2:$H$7864,Monthly_Sold!$G$2:$G$7864,$A138,Monthly_Sold!$C$2:$C$7864,H$2),4)</f>
        <v>55.94</v>
      </c>
      <c r="I138" s="2" t="n">
        <f aca="false">ROUND(SUM(B138:H138),4)</f>
        <v>1384.2</v>
      </c>
      <c r="J138" s="6" t="n">
        <f aca="false">RANK(I138,$I$3:$I$182,0)+COUNTIF($I$3:I138,I138)-1</f>
        <v>45</v>
      </c>
      <c r="K138" s="6" t="n">
        <f aca="false">RANK(B138,$B$3:$B$182,0)+COUNTIF($B$3:B138,B138)-1</f>
        <v>41</v>
      </c>
      <c r="L138" s="6" t="n">
        <f aca="false">RANK(C138,$C$3:$C$182,0)+COUNTIF($C$3:C138,C138)-1</f>
        <v>35</v>
      </c>
      <c r="M138" s="6" t="n">
        <f aca="false">RANK(D138,$D$3:$D$182,0)+COUNTIF($D$3:D138,D138)-1</f>
        <v>35</v>
      </c>
      <c r="N138" s="6" t="n">
        <f aca="false">RANK(E138,$E$3:$E$182,0)+COUNTIF($E$3:E138,E138)-1</f>
        <v>34</v>
      </c>
      <c r="O138" s="6" t="n">
        <f aca="false">RANK(F138,$F$3:$F$182,0)+COUNTIF($F$3:F138,F138)-1</f>
        <v>41</v>
      </c>
      <c r="P138" s="6" t="n">
        <f aca="false">RANK(G138,$G$3:$G$182,0)+COUNTIF($G$3:G138,G138)-1</f>
        <v>41</v>
      </c>
      <c r="Q138" s="6" t="n">
        <f aca="false">RANK(H138,$H$3:$H$182,0)+COUNTIF($H$3:H138,H138)-1</f>
        <v>70</v>
      </c>
    </row>
    <row r="139" customFormat="false" ht="15" hidden="false" customHeight="false" outlineLevel="0" collapsed="false">
      <c r="A139" s="0" t="s">
        <v>542</v>
      </c>
      <c r="B139" s="2" t="n">
        <f aca="false">ROUND(SUMIFS(Monthly_Sold!$H$2:$H$7864,Monthly_Sold!$G$2:$G$7864,$A139,Monthly_Sold!$C$2:$C$7864,B$2),4)</f>
        <v>0</v>
      </c>
      <c r="C139" s="2" t="n">
        <f aca="false">ROUND(SUMIFS(Monthly_Sold!$H$2:$H$7864,Monthly_Sold!$G$2:$G$7864,$A139,Monthly_Sold!$C$2:$C$7864,C$2),4)</f>
        <v>0</v>
      </c>
      <c r="D139" s="2" t="n">
        <f aca="false">ROUND(SUMIFS(Monthly_Sold!$H$2:$H$7864,Monthly_Sold!$G$2:$G$7864,$A139,Monthly_Sold!$C$2:$C$7864,D$2),4)</f>
        <v>0</v>
      </c>
      <c r="E139" s="2" t="n">
        <f aca="false">ROUND(SUMIFS(Monthly_Sold!$H$2:$H$7864,Monthly_Sold!$G$2:$G$7864,$A139,Monthly_Sold!$C$2:$C$7864,E$2),4)</f>
        <v>0</v>
      </c>
      <c r="F139" s="2" t="n">
        <f aca="false">ROUND(SUMIFS(Monthly_Sold!$H$2:$H$7864,Monthly_Sold!$G$2:$G$7864,$A139,Monthly_Sold!$C$2:$C$7864,F$2),4)</f>
        <v>0</v>
      </c>
      <c r="G139" s="2" t="n">
        <f aca="false">ROUND(SUMIFS(Monthly_Sold!$H$2:$H$7864,Monthly_Sold!$G$2:$G$7864,$A139,Monthly_Sold!$C$2:$C$7864,G$2),4)</f>
        <v>0</v>
      </c>
      <c r="H139" s="2" t="n">
        <f aca="false">ROUND(SUMIFS(Monthly_Sold!$H$2:$H$7864,Monthly_Sold!$G$2:$G$7864,$A139,Monthly_Sold!$C$2:$C$7864,H$2),4)</f>
        <v>4.77</v>
      </c>
      <c r="I139" s="2" t="n">
        <f aca="false">ROUND(SUM(B139:H139),4)</f>
        <v>4.77</v>
      </c>
      <c r="J139" s="6" t="n">
        <f aca="false">RANK(I139,$I$3:$I$182,0)+COUNTIF($I$3:I139,I139)-1</f>
        <v>136</v>
      </c>
      <c r="K139" s="6" t="n">
        <f aca="false">RANK(B139,$B$3:$B$182,0)+COUNTIF($B$3:B139,B139)-1</f>
        <v>151</v>
      </c>
      <c r="L139" s="6" t="n">
        <f aca="false">RANK(C139,$C$3:$C$182,0)+COUNTIF($C$3:C139,C139)-1</f>
        <v>152</v>
      </c>
      <c r="M139" s="6" t="n">
        <f aca="false">RANK(D139,$D$3:$D$182,0)+COUNTIF($D$3:D139,D139)-1</f>
        <v>153</v>
      </c>
      <c r="N139" s="6" t="n">
        <f aca="false">RANK(E139,$E$3:$E$182,0)+COUNTIF($E$3:E139,E139)-1</f>
        <v>154</v>
      </c>
      <c r="O139" s="6" t="n">
        <f aca="false">RANK(F139,$F$3:$F$182,0)+COUNTIF($F$3:F139,F139)-1</f>
        <v>156</v>
      </c>
      <c r="P139" s="6" t="n">
        <f aca="false">RANK(G139,$G$3:$G$182,0)+COUNTIF($G$3:G139,G139)-1</f>
        <v>166</v>
      </c>
      <c r="Q139" s="6" t="n">
        <f aca="false">RANK(H139,$H$3:$H$182,0)+COUNTIF($H$3:H139,H139)-1</f>
        <v>89</v>
      </c>
    </row>
    <row r="140" customFormat="false" ht="15" hidden="false" customHeight="false" outlineLevel="0" collapsed="false">
      <c r="A140" s="0" t="s">
        <v>606</v>
      </c>
      <c r="B140" s="2" t="n">
        <f aca="false">ROUND(SUMIFS(Monthly_Sold!$H$2:$H$7864,Monthly_Sold!$G$2:$G$7864,$A140,Monthly_Sold!$C$2:$C$7864,B$2),4)</f>
        <v>0</v>
      </c>
      <c r="C140" s="2" t="n">
        <f aca="false">ROUND(SUMIFS(Monthly_Sold!$H$2:$H$7864,Monthly_Sold!$G$2:$G$7864,$A140,Monthly_Sold!$C$2:$C$7864,C$2),4)</f>
        <v>0</v>
      </c>
      <c r="D140" s="2" t="n">
        <f aca="false">ROUND(SUMIFS(Monthly_Sold!$H$2:$H$7864,Monthly_Sold!$G$2:$G$7864,$A140,Monthly_Sold!$C$2:$C$7864,D$2),4)</f>
        <v>0</v>
      </c>
      <c r="E140" s="2" t="n">
        <f aca="false">ROUND(SUMIFS(Monthly_Sold!$H$2:$H$7864,Monthly_Sold!$G$2:$G$7864,$A140,Monthly_Sold!$C$2:$C$7864,E$2),4)</f>
        <v>0.21</v>
      </c>
      <c r="F140" s="2" t="n">
        <f aca="false">ROUND(SUMIFS(Monthly_Sold!$H$2:$H$7864,Monthly_Sold!$G$2:$G$7864,$A140,Monthly_Sold!$C$2:$C$7864,F$2),4)</f>
        <v>0</v>
      </c>
      <c r="G140" s="2" t="n">
        <f aca="false">ROUND(SUMIFS(Monthly_Sold!$H$2:$H$7864,Monthly_Sold!$G$2:$G$7864,$A140,Monthly_Sold!$C$2:$C$7864,G$2),4)</f>
        <v>0</v>
      </c>
      <c r="H140" s="2" t="n">
        <f aca="false">ROUND(SUMIFS(Monthly_Sold!$H$2:$H$7864,Monthly_Sold!$G$2:$G$7864,$A140,Monthly_Sold!$C$2:$C$7864,H$2),4)</f>
        <v>0</v>
      </c>
      <c r="I140" s="2" t="n">
        <f aca="false">ROUND(SUM(B140:H140),4)</f>
        <v>0.21</v>
      </c>
      <c r="J140" s="6" t="n">
        <f aca="false">RANK(I140,$I$3:$I$182,0)+COUNTIF($I$3:I140,I140)-1</f>
        <v>167</v>
      </c>
      <c r="K140" s="6" t="n">
        <f aca="false">RANK(B140,$B$3:$B$182,0)+COUNTIF($B$3:B140,B140)-1</f>
        <v>152</v>
      </c>
      <c r="L140" s="6" t="n">
        <f aca="false">RANK(C140,$C$3:$C$182,0)+COUNTIF($C$3:C140,C140)-1</f>
        <v>153</v>
      </c>
      <c r="M140" s="6" t="n">
        <f aca="false">RANK(D140,$D$3:$D$182,0)+COUNTIF($D$3:D140,D140)-1</f>
        <v>154</v>
      </c>
      <c r="N140" s="6" t="n">
        <f aca="false">RANK(E140,$E$3:$E$182,0)+COUNTIF($E$3:E140,E140)-1</f>
        <v>87</v>
      </c>
      <c r="O140" s="6" t="n">
        <f aca="false">RANK(F140,$F$3:$F$182,0)+COUNTIF($F$3:F140,F140)-1</f>
        <v>157</v>
      </c>
      <c r="P140" s="6" t="n">
        <f aca="false">RANK(G140,$G$3:$G$182,0)+COUNTIF($G$3:G140,G140)-1</f>
        <v>167</v>
      </c>
      <c r="Q140" s="6" t="n">
        <f aca="false">RANK(H140,$H$3:$H$182,0)+COUNTIF($H$3:H140,H140)-1</f>
        <v>168</v>
      </c>
    </row>
    <row r="141" customFormat="false" ht="15" hidden="false" customHeight="false" outlineLevel="0" collapsed="false">
      <c r="A141" s="0" t="s">
        <v>515</v>
      </c>
      <c r="B141" s="2" t="n">
        <f aca="false">ROUND(SUMIFS(Monthly_Sold!$H$2:$H$7864,Monthly_Sold!$G$2:$G$7864,$A141,Monthly_Sold!$C$2:$C$7864,B$2),4)</f>
        <v>0</v>
      </c>
      <c r="C141" s="2" t="n">
        <f aca="false">ROUND(SUMIFS(Monthly_Sold!$H$2:$H$7864,Monthly_Sold!$G$2:$G$7864,$A141,Monthly_Sold!$C$2:$C$7864,C$2),4)</f>
        <v>0</v>
      </c>
      <c r="D141" s="2" t="n">
        <f aca="false">ROUND(SUMIFS(Monthly_Sold!$H$2:$H$7864,Monthly_Sold!$G$2:$G$7864,$A141,Monthly_Sold!$C$2:$C$7864,D$2),4)</f>
        <v>0</v>
      </c>
      <c r="E141" s="2" t="n">
        <f aca="false">ROUND(SUMIFS(Monthly_Sold!$H$2:$H$7864,Monthly_Sold!$G$2:$G$7864,$A141,Monthly_Sold!$C$2:$C$7864,E$2),4)</f>
        <v>2.78</v>
      </c>
      <c r="F141" s="2" t="n">
        <f aca="false">ROUND(SUMIFS(Monthly_Sold!$H$2:$H$7864,Monthly_Sold!$G$2:$G$7864,$A141,Monthly_Sold!$C$2:$C$7864,F$2),4)</f>
        <v>7.81</v>
      </c>
      <c r="G141" s="2" t="n">
        <f aca="false">ROUND(SUMIFS(Monthly_Sold!$H$2:$H$7864,Monthly_Sold!$G$2:$G$7864,$A141,Monthly_Sold!$C$2:$C$7864,G$2),4)</f>
        <v>0</v>
      </c>
      <c r="H141" s="2" t="n">
        <f aca="false">ROUND(SUMIFS(Monthly_Sold!$H$2:$H$7864,Monthly_Sold!$G$2:$G$7864,$A141,Monthly_Sold!$C$2:$C$7864,H$2),4)</f>
        <v>0</v>
      </c>
      <c r="I141" s="2" t="n">
        <f aca="false">ROUND(SUM(B141:H141),4)</f>
        <v>10.59</v>
      </c>
      <c r="J141" s="6" t="n">
        <f aca="false">RANK(I141,$I$3:$I$182,0)+COUNTIF($I$3:I141,I141)-1</f>
        <v>127</v>
      </c>
      <c r="K141" s="6" t="n">
        <f aca="false">RANK(B141,$B$3:$B$182,0)+COUNTIF($B$3:B141,B141)-1</f>
        <v>153</v>
      </c>
      <c r="L141" s="6" t="n">
        <f aca="false">RANK(C141,$C$3:$C$182,0)+COUNTIF($C$3:C141,C141)-1</f>
        <v>154</v>
      </c>
      <c r="M141" s="6" t="n">
        <f aca="false">RANK(D141,$D$3:$D$182,0)+COUNTIF($D$3:D141,D141)-1</f>
        <v>155</v>
      </c>
      <c r="N141" s="6" t="n">
        <f aca="false">RANK(E141,$E$3:$E$182,0)+COUNTIF($E$3:E141,E141)-1</f>
        <v>84</v>
      </c>
      <c r="O141" s="6" t="n">
        <f aca="false">RANK(F141,$F$3:$F$182,0)+COUNTIF($F$3:F141,F141)-1</f>
        <v>82</v>
      </c>
      <c r="P141" s="6" t="n">
        <f aca="false">RANK(G141,$G$3:$G$182,0)+COUNTIF($G$3:G141,G141)-1</f>
        <v>168</v>
      </c>
      <c r="Q141" s="6" t="n">
        <f aca="false">RANK(H141,$H$3:$H$182,0)+COUNTIF($H$3:H141,H141)-1</f>
        <v>169</v>
      </c>
    </row>
    <row r="142" customFormat="false" ht="15" hidden="false" customHeight="false" outlineLevel="0" collapsed="false">
      <c r="A142" s="0" t="s">
        <v>59</v>
      </c>
      <c r="B142" s="2" t="n">
        <f aca="false">ROUND(SUMIFS(Monthly_Sold!$H$2:$H$7864,Monthly_Sold!$G$2:$G$7864,$A142,Monthly_Sold!$C$2:$C$7864,B$2),4)</f>
        <v>1110.92</v>
      </c>
      <c r="C142" s="2" t="n">
        <f aca="false">ROUND(SUMIFS(Monthly_Sold!$H$2:$H$7864,Monthly_Sold!$G$2:$G$7864,$A142,Monthly_Sold!$C$2:$C$7864,C$2),4)</f>
        <v>3094.94</v>
      </c>
      <c r="D142" s="2" t="n">
        <f aca="false">ROUND(SUMIFS(Monthly_Sold!$H$2:$H$7864,Monthly_Sold!$G$2:$G$7864,$A142,Monthly_Sold!$C$2:$C$7864,D$2),4)</f>
        <v>3138.26</v>
      </c>
      <c r="E142" s="2" t="n">
        <f aca="false">ROUND(SUMIFS(Monthly_Sold!$H$2:$H$7864,Monthly_Sold!$G$2:$G$7864,$A142,Monthly_Sold!$C$2:$C$7864,E$2),4)</f>
        <v>1529.75</v>
      </c>
      <c r="F142" s="2" t="n">
        <f aca="false">ROUND(SUMIFS(Monthly_Sold!$H$2:$H$7864,Monthly_Sold!$G$2:$G$7864,$A142,Monthly_Sold!$C$2:$C$7864,F$2),4)</f>
        <v>755.92</v>
      </c>
      <c r="G142" s="2" t="n">
        <f aca="false">ROUND(SUMIFS(Monthly_Sold!$H$2:$H$7864,Monthly_Sold!$G$2:$G$7864,$A142,Monthly_Sold!$C$2:$C$7864,G$2),4)</f>
        <v>938.44</v>
      </c>
      <c r="H142" s="2" t="n">
        <f aca="false">ROUND(SUMIFS(Monthly_Sold!$H$2:$H$7864,Monthly_Sold!$G$2:$G$7864,$A142,Monthly_Sold!$C$2:$C$7864,H$2),4)</f>
        <v>468.63</v>
      </c>
      <c r="I142" s="2" t="n">
        <f aca="false">ROUND(SUM(B142:H142),4)</f>
        <v>11036.86</v>
      </c>
      <c r="J142" s="6" t="n">
        <f aca="false">RANK(I142,$I$3:$I$182,0)+COUNTIF($I$3:I142,I142)-1</f>
        <v>11</v>
      </c>
      <c r="K142" s="6" t="n">
        <f aca="false">RANK(B142,$B$3:$B$182,0)+COUNTIF($B$3:B142,B142)-1</f>
        <v>2</v>
      </c>
      <c r="L142" s="6" t="n">
        <f aca="false">RANK(C142,$C$3:$C$182,0)+COUNTIF($C$3:C142,C142)-1</f>
        <v>6</v>
      </c>
      <c r="M142" s="6" t="n">
        <f aca="false">RANK(D142,$D$3:$D$182,0)+COUNTIF($D$3:D142,D142)-1</f>
        <v>5</v>
      </c>
      <c r="N142" s="6" t="n">
        <f aca="false">RANK(E142,$E$3:$E$182,0)+COUNTIF($E$3:E142,E142)-1</f>
        <v>10</v>
      </c>
      <c r="O142" s="6" t="n">
        <f aca="false">RANK(F142,$F$3:$F$182,0)+COUNTIF($F$3:F142,F142)-1</f>
        <v>24</v>
      </c>
      <c r="P142" s="6" t="n">
        <f aca="false">RANK(G142,$G$3:$G$182,0)+COUNTIF($G$3:G142,G142)-1</f>
        <v>22</v>
      </c>
      <c r="Q142" s="6" t="n">
        <f aca="false">RANK(H142,$H$3:$H$182,0)+COUNTIF($H$3:H142,H142)-1</f>
        <v>30</v>
      </c>
    </row>
    <row r="143" customFormat="false" ht="15" hidden="false" customHeight="false" outlineLevel="0" collapsed="false">
      <c r="A143" s="0" t="s">
        <v>511</v>
      </c>
      <c r="B143" s="2" t="n">
        <f aca="false">ROUND(SUMIFS(Monthly_Sold!$H$2:$H$7864,Monthly_Sold!$G$2:$G$7864,$A143,Monthly_Sold!$C$2:$C$7864,B$2),4)</f>
        <v>0</v>
      </c>
      <c r="C143" s="2" t="n">
        <f aca="false">ROUND(SUMIFS(Monthly_Sold!$H$2:$H$7864,Monthly_Sold!$G$2:$G$7864,$A143,Monthly_Sold!$C$2:$C$7864,C$2),4)</f>
        <v>0</v>
      </c>
      <c r="D143" s="2" t="n">
        <f aca="false">ROUND(SUMIFS(Monthly_Sold!$H$2:$H$7864,Monthly_Sold!$G$2:$G$7864,$A143,Monthly_Sold!$C$2:$C$7864,D$2),4)</f>
        <v>0</v>
      </c>
      <c r="E143" s="2" t="n">
        <f aca="false">ROUND(SUMIFS(Monthly_Sold!$H$2:$H$7864,Monthly_Sold!$G$2:$G$7864,$A143,Monthly_Sold!$C$2:$C$7864,E$2),4)</f>
        <v>0</v>
      </c>
      <c r="F143" s="2" t="n">
        <f aca="false">ROUND(SUMIFS(Monthly_Sold!$H$2:$H$7864,Monthly_Sold!$G$2:$G$7864,$A143,Monthly_Sold!$C$2:$C$7864,F$2),4)</f>
        <v>0</v>
      </c>
      <c r="G143" s="2" t="n">
        <f aca="false">ROUND(SUMIFS(Monthly_Sold!$H$2:$H$7864,Monthly_Sold!$G$2:$G$7864,$A143,Monthly_Sold!$C$2:$C$7864,G$2),4)</f>
        <v>7.32</v>
      </c>
      <c r="H143" s="2" t="n">
        <f aca="false">ROUND(SUMIFS(Monthly_Sold!$H$2:$H$7864,Monthly_Sold!$G$2:$G$7864,$A143,Monthly_Sold!$C$2:$C$7864,H$2),4)</f>
        <v>7.437</v>
      </c>
      <c r="I143" s="2" t="n">
        <f aca="false">ROUND(SUM(B143:H143),4)</f>
        <v>14.757</v>
      </c>
      <c r="J143" s="6" t="n">
        <f aca="false">RANK(I143,$I$3:$I$182,0)+COUNTIF($I$3:I143,I143)-1</f>
        <v>123</v>
      </c>
      <c r="K143" s="6" t="n">
        <f aca="false">RANK(B143,$B$3:$B$182,0)+COUNTIF($B$3:B143,B143)-1</f>
        <v>154</v>
      </c>
      <c r="L143" s="6" t="n">
        <f aca="false">RANK(C143,$C$3:$C$182,0)+COUNTIF($C$3:C143,C143)-1</f>
        <v>155</v>
      </c>
      <c r="M143" s="6" t="n">
        <f aca="false">RANK(D143,$D$3:$D$182,0)+COUNTIF($D$3:D143,D143)-1</f>
        <v>156</v>
      </c>
      <c r="N143" s="6" t="n">
        <f aca="false">RANK(E143,$E$3:$E$182,0)+COUNTIF($E$3:E143,E143)-1</f>
        <v>155</v>
      </c>
      <c r="O143" s="6" t="n">
        <f aca="false">RANK(F143,$F$3:$F$182,0)+COUNTIF($F$3:F143,F143)-1</f>
        <v>158</v>
      </c>
      <c r="P143" s="6" t="n">
        <f aca="false">RANK(G143,$G$3:$G$182,0)+COUNTIF($G$3:G143,G143)-1</f>
        <v>96</v>
      </c>
      <c r="Q143" s="6" t="n">
        <f aca="false">RANK(H143,$H$3:$H$182,0)+COUNTIF($H$3:H143,H143)-1</f>
        <v>84</v>
      </c>
    </row>
    <row r="144" customFormat="false" ht="15" hidden="false" customHeight="false" outlineLevel="0" collapsed="false">
      <c r="A144" s="0" t="s">
        <v>217</v>
      </c>
      <c r="B144" s="2" t="n">
        <f aca="false">ROUND(SUMIFS(Monthly_Sold!$H$2:$H$7864,Monthly_Sold!$G$2:$G$7864,$A144,Monthly_Sold!$C$2:$C$7864,B$2),4)</f>
        <v>7.47</v>
      </c>
      <c r="C144" s="2" t="n">
        <f aca="false">ROUND(SUMIFS(Monthly_Sold!$H$2:$H$7864,Monthly_Sold!$G$2:$G$7864,$A144,Monthly_Sold!$C$2:$C$7864,C$2),4)</f>
        <v>4.59</v>
      </c>
      <c r="D144" s="2" t="n">
        <f aca="false">ROUND(SUMIFS(Monthly_Sold!$H$2:$H$7864,Monthly_Sold!$G$2:$G$7864,$A144,Monthly_Sold!$C$2:$C$7864,D$2),4)</f>
        <v>257.85</v>
      </c>
      <c r="E144" s="2" t="n">
        <f aca="false">ROUND(SUMIFS(Monthly_Sold!$H$2:$H$7864,Monthly_Sold!$G$2:$G$7864,$A144,Monthly_Sold!$C$2:$C$7864,E$2),4)</f>
        <v>62.82</v>
      </c>
      <c r="F144" s="2" t="n">
        <f aca="false">ROUND(SUMIFS(Monthly_Sold!$H$2:$H$7864,Monthly_Sold!$G$2:$G$7864,$A144,Monthly_Sold!$C$2:$C$7864,F$2),4)</f>
        <v>167.57</v>
      </c>
      <c r="G144" s="2" t="n">
        <f aca="false">ROUND(SUMIFS(Monthly_Sold!$H$2:$H$7864,Monthly_Sold!$G$2:$G$7864,$A144,Monthly_Sold!$C$2:$C$7864,G$2),4)</f>
        <v>283.01</v>
      </c>
      <c r="H144" s="2" t="n">
        <f aca="false">ROUND(SUMIFS(Monthly_Sold!$H$2:$H$7864,Monthly_Sold!$G$2:$G$7864,$A144,Monthly_Sold!$C$2:$C$7864,H$2),4)</f>
        <v>289.7</v>
      </c>
      <c r="I144" s="2" t="n">
        <f aca="false">ROUND(SUM(B144:H144),4)</f>
        <v>1073.01</v>
      </c>
      <c r="J144" s="6" t="n">
        <f aca="false">RANK(I144,$I$3:$I$182,0)+COUNTIF($I$3:I144,I144)-1</f>
        <v>49</v>
      </c>
      <c r="K144" s="6" t="n">
        <f aca="false">RANK(B144,$B$3:$B$182,0)+COUNTIF($B$3:B144,B144)-1</f>
        <v>55</v>
      </c>
      <c r="L144" s="6" t="n">
        <f aca="false">RANK(C144,$C$3:$C$182,0)+COUNTIF($C$3:C144,C144)-1</f>
        <v>74</v>
      </c>
      <c r="M144" s="6" t="n">
        <f aca="false">RANK(D144,$D$3:$D$182,0)+COUNTIF($D$3:D144,D144)-1</f>
        <v>40</v>
      </c>
      <c r="N144" s="6" t="n">
        <f aca="false">RANK(E144,$E$3:$E$182,0)+COUNTIF($E$3:E144,E144)-1</f>
        <v>55</v>
      </c>
      <c r="O144" s="6" t="n">
        <f aca="false">RANK(F144,$F$3:$F$182,0)+COUNTIF($F$3:F144,F144)-1</f>
        <v>43</v>
      </c>
      <c r="P144" s="6" t="n">
        <f aca="false">RANK(G144,$G$3:$G$182,0)+COUNTIF($G$3:G144,G144)-1</f>
        <v>33</v>
      </c>
      <c r="Q144" s="6" t="n">
        <f aca="false">RANK(H144,$H$3:$H$182,0)+COUNTIF($H$3:H144,H144)-1</f>
        <v>38</v>
      </c>
    </row>
    <row r="145" customFormat="false" ht="15" hidden="false" customHeight="false" outlineLevel="0" collapsed="false">
      <c r="A145" s="0" t="s">
        <v>176</v>
      </c>
      <c r="B145" s="2" t="n">
        <f aca="false">ROUND(SUMIFS(Monthly_Sold!$H$2:$H$7864,Monthly_Sold!$G$2:$G$7864,$A145,Monthly_Sold!$C$2:$C$7864,B$2),4)</f>
        <v>33.05</v>
      </c>
      <c r="C145" s="2" t="n">
        <f aca="false">ROUND(SUMIFS(Monthly_Sold!$H$2:$H$7864,Monthly_Sold!$G$2:$G$7864,$A145,Monthly_Sold!$C$2:$C$7864,C$2),4)</f>
        <v>316.16</v>
      </c>
      <c r="D145" s="2" t="n">
        <f aca="false">ROUND(SUMIFS(Monthly_Sold!$H$2:$H$7864,Monthly_Sold!$G$2:$G$7864,$A145,Monthly_Sold!$C$2:$C$7864,D$2),4)</f>
        <v>103.22</v>
      </c>
      <c r="E145" s="2" t="n">
        <f aca="false">ROUND(SUMIFS(Monthly_Sold!$H$2:$H$7864,Monthly_Sold!$G$2:$G$7864,$A145,Monthly_Sold!$C$2:$C$7864,E$2),4)</f>
        <v>102.1</v>
      </c>
      <c r="F145" s="2" t="n">
        <f aca="false">ROUND(SUMIFS(Monthly_Sold!$H$2:$H$7864,Monthly_Sold!$G$2:$G$7864,$A145,Monthly_Sold!$C$2:$C$7864,F$2),4)</f>
        <v>51.95</v>
      </c>
      <c r="G145" s="2" t="n">
        <f aca="false">ROUND(SUMIFS(Monthly_Sold!$H$2:$H$7864,Monthly_Sold!$G$2:$G$7864,$A145,Monthly_Sold!$C$2:$C$7864,G$2),4)</f>
        <v>43.46</v>
      </c>
      <c r="H145" s="2" t="n">
        <f aca="false">ROUND(SUMIFS(Monthly_Sold!$H$2:$H$7864,Monthly_Sold!$G$2:$G$7864,$A145,Monthly_Sold!$C$2:$C$7864,H$2),4)</f>
        <v>45</v>
      </c>
      <c r="I145" s="2" t="n">
        <f aca="false">ROUND(SUM(B145:H145),4)</f>
        <v>694.94</v>
      </c>
      <c r="J145" s="6" t="n">
        <f aca="false">RANK(I145,$I$3:$I$182,0)+COUNTIF($I$3:I145,I145)-1</f>
        <v>59</v>
      </c>
      <c r="K145" s="6" t="n">
        <f aca="false">RANK(B145,$B$3:$B$182,0)+COUNTIF($B$3:B145,B145)-1</f>
        <v>40</v>
      </c>
      <c r="L145" s="6" t="n">
        <f aca="false">RANK(C145,$C$3:$C$182,0)+COUNTIF($C$3:C145,C145)-1</f>
        <v>40</v>
      </c>
      <c r="M145" s="6" t="n">
        <f aca="false">RANK(D145,$D$3:$D$182,0)+COUNTIF($D$3:D145,D145)-1</f>
        <v>54</v>
      </c>
      <c r="N145" s="6" t="n">
        <f aca="false">RANK(E145,$E$3:$E$182,0)+COUNTIF($E$3:E145,E145)-1</f>
        <v>51</v>
      </c>
      <c r="O145" s="6" t="n">
        <f aca="false">RANK(F145,$F$3:$F$182,0)+COUNTIF($F$3:F145,F145)-1</f>
        <v>62</v>
      </c>
      <c r="P145" s="6" t="n">
        <f aca="false">RANK(G145,$G$3:$G$182,0)+COUNTIF($G$3:G145,G145)-1</f>
        <v>71</v>
      </c>
      <c r="Q145" s="6" t="n">
        <f aca="false">RANK(H145,$H$3:$H$182,0)+COUNTIF($H$3:H145,H145)-1</f>
        <v>73</v>
      </c>
    </row>
    <row r="146" customFormat="false" ht="15" hidden="false" customHeight="false" outlineLevel="0" collapsed="false">
      <c r="A146" s="0" t="s">
        <v>239</v>
      </c>
      <c r="B146" s="2" t="n">
        <f aca="false">ROUND(SUMIFS(Monthly_Sold!$H$2:$H$7864,Monthly_Sold!$G$2:$G$7864,$A146,Monthly_Sold!$C$2:$C$7864,B$2),4)</f>
        <v>0</v>
      </c>
      <c r="C146" s="2" t="n">
        <f aca="false">ROUND(SUMIFS(Monthly_Sold!$H$2:$H$7864,Monthly_Sold!$G$2:$G$7864,$A146,Monthly_Sold!$C$2:$C$7864,C$2),4)</f>
        <v>0</v>
      </c>
      <c r="D146" s="2" t="n">
        <f aca="false">ROUND(SUMIFS(Monthly_Sold!$H$2:$H$7864,Monthly_Sold!$G$2:$G$7864,$A146,Monthly_Sold!$C$2:$C$7864,D$2),4)</f>
        <v>0</v>
      </c>
      <c r="E146" s="2" t="n">
        <f aca="false">ROUND(SUMIFS(Monthly_Sold!$H$2:$H$7864,Monthly_Sold!$G$2:$G$7864,$A146,Monthly_Sold!$C$2:$C$7864,E$2),4)</f>
        <v>29.68</v>
      </c>
      <c r="F146" s="2" t="n">
        <f aca="false">ROUND(SUMIFS(Monthly_Sold!$H$2:$H$7864,Monthly_Sold!$G$2:$G$7864,$A146,Monthly_Sold!$C$2:$C$7864,F$2),4)</f>
        <v>99.99</v>
      </c>
      <c r="G146" s="2" t="n">
        <f aca="false">ROUND(SUMIFS(Monthly_Sold!$H$2:$H$7864,Monthly_Sold!$G$2:$G$7864,$A146,Monthly_Sold!$C$2:$C$7864,G$2),4)</f>
        <v>281.49</v>
      </c>
      <c r="H146" s="2" t="n">
        <f aca="false">ROUND(SUMIFS(Monthly_Sold!$H$2:$H$7864,Monthly_Sold!$G$2:$G$7864,$A146,Monthly_Sold!$C$2:$C$7864,H$2),4)</f>
        <v>241.15</v>
      </c>
      <c r="I146" s="2" t="n">
        <f aca="false">ROUND(SUM(B146:H146),4)</f>
        <v>652.31</v>
      </c>
      <c r="J146" s="6" t="n">
        <f aca="false">RANK(I146,$I$3:$I$182,0)+COUNTIF($I$3:I146,I146)-1</f>
        <v>62</v>
      </c>
      <c r="K146" s="6" t="n">
        <f aca="false">RANK(B146,$B$3:$B$182,0)+COUNTIF($B$3:B146,B146)-1</f>
        <v>155</v>
      </c>
      <c r="L146" s="6" t="n">
        <f aca="false">RANK(C146,$C$3:$C$182,0)+COUNTIF($C$3:C146,C146)-1</f>
        <v>156</v>
      </c>
      <c r="M146" s="6" t="n">
        <f aca="false">RANK(D146,$D$3:$D$182,0)+COUNTIF($D$3:D146,D146)-1</f>
        <v>157</v>
      </c>
      <c r="N146" s="6" t="n">
        <f aca="false">RANK(E146,$E$3:$E$182,0)+COUNTIF($E$3:E146,E146)-1</f>
        <v>67</v>
      </c>
      <c r="O146" s="6" t="n">
        <f aca="false">RANK(F146,$F$3:$F$182,0)+COUNTIF($F$3:F146,F146)-1</f>
        <v>53</v>
      </c>
      <c r="P146" s="6" t="n">
        <f aca="false">RANK(G146,$G$3:$G$182,0)+COUNTIF($G$3:G146,G146)-1</f>
        <v>34</v>
      </c>
      <c r="Q146" s="6" t="n">
        <f aca="false">RANK(H146,$H$3:$H$182,0)+COUNTIF($H$3:H146,H146)-1</f>
        <v>42</v>
      </c>
    </row>
    <row r="147" customFormat="false" ht="15" hidden="false" customHeight="false" outlineLevel="0" collapsed="false">
      <c r="A147" s="0" t="s">
        <v>211</v>
      </c>
      <c r="B147" s="2" t="n">
        <f aca="false">ROUND(SUMIFS(Monthly_Sold!$H$2:$H$7864,Monthly_Sold!$G$2:$G$7864,$A147,Monthly_Sold!$C$2:$C$7864,B$2),4)</f>
        <v>0</v>
      </c>
      <c r="C147" s="2" t="n">
        <f aca="false">ROUND(SUMIFS(Monthly_Sold!$H$2:$H$7864,Monthly_Sold!$G$2:$G$7864,$A147,Monthly_Sold!$C$2:$C$7864,C$2),4)</f>
        <v>49.05</v>
      </c>
      <c r="D147" s="2" t="n">
        <f aca="false">ROUND(SUMIFS(Monthly_Sold!$H$2:$H$7864,Monthly_Sold!$G$2:$G$7864,$A147,Monthly_Sold!$C$2:$C$7864,D$2),4)</f>
        <v>343.44</v>
      </c>
      <c r="E147" s="2" t="n">
        <f aca="false">ROUND(SUMIFS(Monthly_Sold!$H$2:$H$7864,Monthly_Sold!$G$2:$G$7864,$A147,Monthly_Sold!$C$2:$C$7864,E$2),4)</f>
        <v>26.85</v>
      </c>
      <c r="F147" s="2" t="n">
        <f aca="false">ROUND(SUMIFS(Monthly_Sold!$H$2:$H$7864,Monthly_Sold!$G$2:$G$7864,$A147,Monthly_Sold!$C$2:$C$7864,F$2),4)</f>
        <v>45.86</v>
      </c>
      <c r="G147" s="2" t="n">
        <f aca="false">ROUND(SUMIFS(Monthly_Sold!$H$2:$H$7864,Monthly_Sold!$G$2:$G$7864,$A147,Monthly_Sold!$C$2:$C$7864,G$2),4)</f>
        <v>88.78</v>
      </c>
      <c r="H147" s="2" t="n">
        <f aca="false">ROUND(SUMIFS(Monthly_Sold!$H$2:$H$7864,Monthly_Sold!$G$2:$G$7864,$A147,Monthly_Sold!$C$2:$C$7864,H$2),4)</f>
        <v>67.41</v>
      </c>
      <c r="I147" s="2" t="n">
        <f aca="false">ROUND(SUM(B147:H147),4)</f>
        <v>621.39</v>
      </c>
      <c r="J147" s="6" t="n">
        <f aca="false">RANK(I147,$I$3:$I$182,0)+COUNTIF($I$3:I147,I147)-1</f>
        <v>65</v>
      </c>
      <c r="K147" s="6" t="n">
        <f aca="false">RANK(B147,$B$3:$B$182,0)+COUNTIF($B$3:B147,B147)-1</f>
        <v>156</v>
      </c>
      <c r="L147" s="6" t="n">
        <f aca="false">RANK(C147,$C$3:$C$182,0)+COUNTIF($C$3:C147,C147)-1</f>
        <v>63</v>
      </c>
      <c r="M147" s="6" t="n">
        <f aca="false">RANK(D147,$D$3:$D$182,0)+COUNTIF($D$3:D147,D147)-1</f>
        <v>32</v>
      </c>
      <c r="N147" s="6" t="n">
        <f aca="false">RANK(E147,$E$3:$E$182,0)+COUNTIF($E$3:E147,E147)-1</f>
        <v>68</v>
      </c>
      <c r="O147" s="6" t="n">
        <f aca="false">RANK(F147,$F$3:$F$182,0)+COUNTIF($F$3:F147,F147)-1</f>
        <v>66</v>
      </c>
      <c r="P147" s="6" t="n">
        <f aca="false">RANK(G147,$G$3:$G$182,0)+COUNTIF($G$3:G147,G147)-1</f>
        <v>57</v>
      </c>
      <c r="Q147" s="6" t="n">
        <f aca="false">RANK(H147,$H$3:$H$182,0)+COUNTIF($H$3:H147,H147)-1</f>
        <v>68</v>
      </c>
    </row>
    <row r="148" customFormat="false" ht="15" hidden="false" customHeight="false" outlineLevel="0" collapsed="false">
      <c r="A148" s="0" t="s">
        <v>155</v>
      </c>
      <c r="B148" s="2" t="n">
        <f aca="false">ROUND(SUMIFS(Monthly_Sold!$H$2:$H$7864,Monthly_Sold!$G$2:$G$7864,$A148,Monthly_Sold!$C$2:$C$7864,B$2),4)</f>
        <v>300.33</v>
      </c>
      <c r="C148" s="2" t="n">
        <f aca="false">ROUND(SUMIFS(Monthly_Sold!$H$2:$H$7864,Monthly_Sold!$G$2:$G$7864,$A148,Monthly_Sold!$C$2:$C$7864,C$2),4)</f>
        <v>164.02</v>
      </c>
      <c r="D148" s="2" t="n">
        <f aca="false">ROUND(SUMIFS(Monthly_Sold!$H$2:$H$7864,Monthly_Sold!$G$2:$G$7864,$A148,Monthly_Sold!$C$2:$C$7864,D$2),4)</f>
        <v>11.58</v>
      </c>
      <c r="E148" s="2" t="n">
        <f aca="false">ROUND(SUMIFS(Monthly_Sold!$H$2:$H$7864,Monthly_Sold!$G$2:$G$7864,$A148,Monthly_Sold!$C$2:$C$7864,E$2),4)</f>
        <v>150.62</v>
      </c>
      <c r="F148" s="2" t="n">
        <f aca="false">ROUND(SUMIFS(Monthly_Sold!$H$2:$H$7864,Monthly_Sold!$G$2:$G$7864,$A148,Monthly_Sold!$C$2:$C$7864,F$2),4)</f>
        <v>494.38</v>
      </c>
      <c r="G148" s="2" t="n">
        <f aca="false">ROUND(SUMIFS(Monthly_Sold!$H$2:$H$7864,Monthly_Sold!$G$2:$G$7864,$A148,Monthly_Sold!$C$2:$C$7864,G$2),4)</f>
        <v>259.26</v>
      </c>
      <c r="H148" s="2" t="n">
        <f aca="false">ROUND(SUMIFS(Monthly_Sold!$H$2:$H$7864,Monthly_Sold!$G$2:$G$7864,$A148,Monthly_Sold!$C$2:$C$7864,H$2),4)</f>
        <v>188.79</v>
      </c>
      <c r="I148" s="2" t="n">
        <f aca="false">ROUND(SUM(B148:H148),4)</f>
        <v>1568.98</v>
      </c>
      <c r="J148" s="6" t="n">
        <f aca="false">RANK(I148,$I$3:$I$182,0)+COUNTIF($I$3:I148,I148)-1</f>
        <v>42</v>
      </c>
      <c r="K148" s="6" t="n">
        <f aca="false">RANK(B148,$B$3:$B$182,0)+COUNTIF($B$3:B148,B148)-1</f>
        <v>17</v>
      </c>
      <c r="L148" s="6" t="n">
        <f aca="false">RANK(C148,$C$3:$C$182,0)+COUNTIF($C$3:C148,C148)-1</f>
        <v>51</v>
      </c>
      <c r="M148" s="6" t="n">
        <f aca="false">RANK(D148,$D$3:$D$182,0)+COUNTIF($D$3:D148,D148)-1</f>
        <v>73</v>
      </c>
      <c r="N148" s="6" t="n">
        <f aca="false">RANK(E148,$E$3:$E$182,0)+COUNTIF($E$3:E148,E148)-1</f>
        <v>45</v>
      </c>
      <c r="O148" s="6" t="n">
        <f aca="false">RANK(F148,$F$3:$F$182,0)+COUNTIF($F$3:F148,F148)-1</f>
        <v>28</v>
      </c>
      <c r="P148" s="6" t="n">
        <f aca="false">RANK(G148,$G$3:$G$182,0)+COUNTIF($G$3:G148,G148)-1</f>
        <v>36</v>
      </c>
      <c r="Q148" s="6" t="n">
        <f aca="false">RANK(H148,$H$3:$H$182,0)+COUNTIF($H$3:H148,H148)-1</f>
        <v>47</v>
      </c>
    </row>
    <row r="149" customFormat="false" ht="15" hidden="false" customHeight="false" outlineLevel="0" collapsed="false">
      <c r="A149" s="0" t="s">
        <v>319</v>
      </c>
      <c r="B149" s="2" t="n">
        <f aca="false">ROUND(SUMIFS(Monthly_Sold!$H$2:$H$7864,Monthly_Sold!$G$2:$G$7864,$A149,Monthly_Sold!$C$2:$C$7864,B$2),4)</f>
        <v>0</v>
      </c>
      <c r="C149" s="2" t="n">
        <f aca="false">ROUND(SUMIFS(Monthly_Sold!$H$2:$H$7864,Monthly_Sold!$G$2:$G$7864,$A149,Monthly_Sold!$C$2:$C$7864,C$2),4)</f>
        <v>0</v>
      </c>
      <c r="D149" s="2" t="n">
        <f aca="false">ROUND(SUMIFS(Monthly_Sold!$H$2:$H$7864,Monthly_Sold!$G$2:$G$7864,$A149,Monthly_Sold!$C$2:$C$7864,D$2),4)</f>
        <v>19.71</v>
      </c>
      <c r="E149" s="2" t="n">
        <f aca="false">ROUND(SUMIFS(Monthly_Sold!$H$2:$H$7864,Monthly_Sold!$G$2:$G$7864,$A149,Monthly_Sold!$C$2:$C$7864,E$2),4)</f>
        <v>22.19</v>
      </c>
      <c r="F149" s="2" t="n">
        <f aca="false">ROUND(SUMIFS(Monthly_Sold!$H$2:$H$7864,Monthly_Sold!$G$2:$G$7864,$A149,Monthly_Sold!$C$2:$C$7864,F$2),4)</f>
        <v>37.92</v>
      </c>
      <c r="G149" s="2" t="n">
        <f aca="false">ROUND(SUMIFS(Monthly_Sold!$H$2:$H$7864,Monthly_Sold!$G$2:$G$7864,$A149,Monthly_Sold!$C$2:$C$7864,G$2),4)</f>
        <v>80.44</v>
      </c>
      <c r="H149" s="2" t="n">
        <f aca="false">ROUND(SUMIFS(Monthly_Sold!$H$2:$H$7864,Monthly_Sold!$G$2:$G$7864,$A149,Monthly_Sold!$C$2:$C$7864,H$2),4)</f>
        <v>0</v>
      </c>
      <c r="I149" s="2" t="n">
        <f aca="false">ROUND(SUM(B149:H149),4)</f>
        <v>160.26</v>
      </c>
      <c r="J149" s="6" t="n">
        <f aca="false">RANK(I149,$I$3:$I$182,0)+COUNTIF($I$3:I149,I149)-1</f>
        <v>77</v>
      </c>
      <c r="K149" s="6" t="n">
        <f aca="false">RANK(B149,$B$3:$B$182,0)+COUNTIF($B$3:B149,B149)-1</f>
        <v>157</v>
      </c>
      <c r="L149" s="6" t="n">
        <f aca="false">RANK(C149,$C$3:$C$182,0)+COUNTIF($C$3:C149,C149)-1</f>
        <v>157</v>
      </c>
      <c r="M149" s="6" t="n">
        <f aca="false">RANK(D149,$D$3:$D$182,0)+COUNTIF($D$3:D149,D149)-1</f>
        <v>68</v>
      </c>
      <c r="N149" s="6" t="n">
        <f aca="false">RANK(E149,$E$3:$E$182,0)+COUNTIF($E$3:E149,E149)-1</f>
        <v>71</v>
      </c>
      <c r="O149" s="6" t="n">
        <f aca="false">RANK(F149,$F$3:$F$182,0)+COUNTIF($F$3:F149,F149)-1</f>
        <v>71</v>
      </c>
      <c r="P149" s="6" t="n">
        <f aca="false">RANK(G149,$G$3:$G$182,0)+COUNTIF($G$3:G149,G149)-1</f>
        <v>62</v>
      </c>
      <c r="Q149" s="6" t="n">
        <f aca="false">RANK(H149,$H$3:$H$182,0)+COUNTIF($H$3:H149,H149)-1</f>
        <v>170</v>
      </c>
    </row>
    <row r="150" customFormat="false" ht="15" hidden="false" customHeight="false" outlineLevel="0" collapsed="false">
      <c r="A150" s="0" t="s">
        <v>588</v>
      </c>
      <c r="B150" s="2" t="n">
        <f aca="false">ROUND(SUMIFS(Monthly_Sold!$H$2:$H$7864,Monthly_Sold!$G$2:$G$7864,$A150,Monthly_Sold!$C$2:$C$7864,B$2),4)</f>
        <v>0</v>
      </c>
      <c r="C150" s="2" t="n">
        <f aca="false">ROUND(SUMIFS(Monthly_Sold!$H$2:$H$7864,Monthly_Sold!$G$2:$G$7864,$A150,Monthly_Sold!$C$2:$C$7864,C$2),4)</f>
        <v>0</v>
      </c>
      <c r="D150" s="2" t="n">
        <f aca="false">ROUND(SUMIFS(Monthly_Sold!$H$2:$H$7864,Monthly_Sold!$G$2:$G$7864,$A150,Monthly_Sold!$C$2:$C$7864,D$2),4)</f>
        <v>0</v>
      </c>
      <c r="E150" s="2" t="n">
        <f aca="false">ROUND(SUMIFS(Monthly_Sold!$H$2:$H$7864,Monthly_Sold!$G$2:$G$7864,$A150,Monthly_Sold!$C$2:$C$7864,E$2),4)</f>
        <v>0</v>
      </c>
      <c r="F150" s="2" t="n">
        <f aca="false">ROUND(SUMIFS(Monthly_Sold!$H$2:$H$7864,Monthly_Sold!$G$2:$G$7864,$A150,Monthly_Sold!$C$2:$C$7864,F$2),4)</f>
        <v>0</v>
      </c>
      <c r="G150" s="2" t="n">
        <f aca="false">ROUND(SUMIFS(Monthly_Sold!$H$2:$H$7864,Monthly_Sold!$G$2:$G$7864,$A150,Monthly_Sold!$C$2:$C$7864,G$2),4)</f>
        <v>0.78</v>
      </c>
      <c r="H150" s="2" t="n">
        <f aca="false">ROUND(SUMIFS(Monthly_Sold!$H$2:$H$7864,Monthly_Sold!$G$2:$G$7864,$A150,Monthly_Sold!$C$2:$C$7864,H$2),4)</f>
        <v>0</v>
      </c>
      <c r="I150" s="2" t="n">
        <f aca="false">ROUND(SUM(B150:H150),4)</f>
        <v>0.78</v>
      </c>
      <c r="J150" s="6" t="n">
        <f aca="false">RANK(I150,$I$3:$I$182,0)+COUNTIF($I$3:I150,I150)-1</f>
        <v>155</v>
      </c>
      <c r="K150" s="6" t="n">
        <f aca="false">RANK(B150,$B$3:$B$182,0)+COUNTIF($B$3:B150,B150)-1</f>
        <v>158</v>
      </c>
      <c r="L150" s="6" t="n">
        <f aca="false">RANK(C150,$C$3:$C$182,0)+COUNTIF($C$3:C150,C150)-1</f>
        <v>158</v>
      </c>
      <c r="M150" s="6" t="n">
        <f aca="false">RANK(D150,$D$3:$D$182,0)+COUNTIF($D$3:D150,D150)-1</f>
        <v>158</v>
      </c>
      <c r="N150" s="6" t="n">
        <f aca="false">RANK(E150,$E$3:$E$182,0)+COUNTIF($E$3:E150,E150)-1</f>
        <v>156</v>
      </c>
      <c r="O150" s="6" t="n">
        <f aca="false">RANK(F150,$F$3:$F$182,0)+COUNTIF($F$3:F150,F150)-1</f>
        <v>159</v>
      </c>
      <c r="P150" s="6" t="n">
        <f aca="false">RANK(G150,$G$3:$G$182,0)+COUNTIF($G$3:G150,G150)-1</f>
        <v>108</v>
      </c>
      <c r="Q150" s="6" t="n">
        <f aca="false">RANK(H150,$H$3:$H$182,0)+COUNTIF($H$3:H150,H150)-1</f>
        <v>171</v>
      </c>
    </row>
    <row r="151" customFormat="false" ht="15" hidden="false" customHeight="false" outlineLevel="0" collapsed="false">
      <c r="A151" s="0" t="s">
        <v>491</v>
      </c>
      <c r="B151" s="2" t="n">
        <f aca="false">ROUND(SUMIFS(Monthly_Sold!$H$2:$H$7864,Monthly_Sold!$G$2:$G$7864,$A151,Monthly_Sold!$C$2:$C$7864,B$2),4)</f>
        <v>0</v>
      </c>
      <c r="C151" s="2" t="n">
        <f aca="false">ROUND(SUMIFS(Monthly_Sold!$H$2:$H$7864,Monthly_Sold!$G$2:$G$7864,$A151,Monthly_Sold!$C$2:$C$7864,C$2),4)</f>
        <v>0</v>
      </c>
      <c r="D151" s="2" t="n">
        <f aca="false">ROUND(SUMIFS(Monthly_Sold!$H$2:$H$7864,Monthly_Sold!$G$2:$G$7864,$A151,Monthly_Sold!$C$2:$C$7864,D$2),4)</f>
        <v>0</v>
      </c>
      <c r="E151" s="2" t="n">
        <f aca="false">ROUND(SUMIFS(Monthly_Sold!$H$2:$H$7864,Monthly_Sold!$G$2:$G$7864,$A151,Monthly_Sold!$C$2:$C$7864,E$2),4)</f>
        <v>0</v>
      </c>
      <c r="F151" s="2" t="n">
        <f aca="false">ROUND(SUMIFS(Monthly_Sold!$H$2:$H$7864,Monthly_Sold!$G$2:$G$7864,$A151,Monthly_Sold!$C$2:$C$7864,F$2),4)</f>
        <v>0</v>
      </c>
      <c r="G151" s="2" t="n">
        <f aca="false">ROUND(SUMIFS(Monthly_Sold!$H$2:$H$7864,Monthly_Sold!$G$2:$G$7864,$A151,Monthly_Sold!$C$2:$C$7864,G$2),4)</f>
        <v>11.66</v>
      </c>
      <c r="H151" s="2" t="n">
        <f aca="false">ROUND(SUMIFS(Monthly_Sold!$H$2:$H$7864,Monthly_Sold!$G$2:$G$7864,$A151,Monthly_Sold!$C$2:$C$7864,H$2),4)</f>
        <v>4.5</v>
      </c>
      <c r="I151" s="2" t="n">
        <f aca="false">ROUND(SUM(B151:H151),4)</f>
        <v>16.16</v>
      </c>
      <c r="J151" s="6" t="n">
        <f aca="false">RANK(I151,$I$3:$I$182,0)+COUNTIF($I$3:I151,I151)-1</f>
        <v>122</v>
      </c>
      <c r="K151" s="6" t="n">
        <f aca="false">RANK(B151,$B$3:$B$182,0)+COUNTIF($B$3:B151,B151)-1</f>
        <v>159</v>
      </c>
      <c r="L151" s="6" t="n">
        <f aca="false">RANK(C151,$C$3:$C$182,0)+COUNTIF($C$3:C151,C151)-1</f>
        <v>159</v>
      </c>
      <c r="M151" s="6" t="n">
        <f aca="false">RANK(D151,$D$3:$D$182,0)+COUNTIF($D$3:D151,D151)-1</f>
        <v>159</v>
      </c>
      <c r="N151" s="6" t="n">
        <f aca="false">RANK(E151,$E$3:$E$182,0)+COUNTIF($E$3:E151,E151)-1</f>
        <v>157</v>
      </c>
      <c r="O151" s="6" t="n">
        <f aca="false">RANK(F151,$F$3:$F$182,0)+COUNTIF($F$3:F151,F151)-1</f>
        <v>160</v>
      </c>
      <c r="P151" s="6" t="n">
        <f aca="false">RANK(G151,$G$3:$G$182,0)+COUNTIF($G$3:G151,G151)-1</f>
        <v>93</v>
      </c>
      <c r="Q151" s="6" t="n">
        <f aca="false">RANK(H151,$H$3:$H$182,0)+COUNTIF($H$3:H151,H151)-1</f>
        <v>90</v>
      </c>
    </row>
    <row r="152" customFormat="false" ht="15" hidden="false" customHeight="false" outlineLevel="0" collapsed="false">
      <c r="A152" s="0" t="s">
        <v>187</v>
      </c>
      <c r="B152" s="2" t="n">
        <f aca="false">ROUND(SUMIFS(Monthly_Sold!$H$2:$H$7864,Monthly_Sold!$G$2:$G$7864,$A152,Monthly_Sold!$C$2:$C$7864,B$2),4)</f>
        <v>170.36</v>
      </c>
      <c r="C152" s="2" t="n">
        <f aca="false">ROUND(SUMIFS(Monthly_Sold!$H$2:$H$7864,Monthly_Sold!$G$2:$G$7864,$A152,Monthly_Sold!$C$2:$C$7864,C$2),4)</f>
        <v>401.89</v>
      </c>
      <c r="D152" s="2" t="n">
        <f aca="false">ROUND(SUMIFS(Monthly_Sold!$H$2:$H$7864,Monthly_Sold!$G$2:$G$7864,$A152,Monthly_Sold!$C$2:$C$7864,D$2),4)</f>
        <v>154.38</v>
      </c>
      <c r="E152" s="2" t="n">
        <f aca="false">ROUND(SUMIFS(Monthly_Sold!$H$2:$H$7864,Monthly_Sold!$G$2:$G$7864,$A152,Monthly_Sold!$C$2:$C$7864,E$2),4)</f>
        <v>0</v>
      </c>
      <c r="F152" s="2" t="n">
        <f aca="false">ROUND(SUMIFS(Monthly_Sold!$H$2:$H$7864,Monthly_Sold!$G$2:$G$7864,$A152,Monthly_Sold!$C$2:$C$7864,F$2),4)</f>
        <v>0</v>
      </c>
      <c r="G152" s="2" t="n">
        <f aca="false">ROUND(SUMIFS(Monthly_Sold!$H$2:$H$7864,Monthly_Sold!$G$2:$G$7864,$A152,Monthly_Sold!$C$2:$C$7864,G$2),4)</f>
        <v>0</v>
      </c>
      <c r="H152" s="2" t="n">
        <f aca="false">ROUND(SUMIFS(Monthly_Sold!$H$2:$H$7864,Monthly_Sold!$G$2:$G$7864,$A152,Monthly_Sold!$C$2:$C$7864,H$2),4)</f>
        <v>0</v>
      </c>
      <c r="I152" s="2" t="n">
        <f aca="false">ROUND(SUM(B152:H152),4)</f>
        <v>726.63</v>
      </c>
      <c r="J152" s="6" t="n">
        <f aca="false">RANK(I152,$I$3:$I$182,0)+COUNTIF($I$3:I152,I152)-1</f>
        <v>54</v>
      </c>
      <c r="K152" s="6" t="n">
        <f aca="false">RANK(B152,$B$3:$B$182,0)+COUNTIF($B$3:B152,B152)-1</f>
        <v>22</v>
      </c>
      <c r="L152" s="6" t="n">
        <f aca="false">RANK(C152,$C$3:$C$182,0)+COUNTIF($C$3:C152,C152)-1</f>
        <v>29</v>
      </c>
      <c r="M152" s="6" t="n">
        <f aca="false">RANK(D152,$D$3:$D$182,0)+COUNTIF($D$3:D152,D152)-1</f>
        <v>50</v>
      </c>
      <c r="N152" s="6" t="n">
        <f aca="false">RANK(E152,$E$3:$E$182,0)+COUNTIF($E$3:E152,E152)-1</f>
        <v>158</v>
      </c>
      <c r="O152" s="6" t="n">
        <f aca="false">RANK(F152,$F$3:$F$182,0)+COUNTIF($F$3:F152,F152)-1</f>
        <v>161</v>
      </c>
      <c r="P152" s="6" t="n">
        <f aca="false">RANK(G152,$G$3:$G$182,0)+COUNTIF($G$3:G152,G152)-1</f>
        <v>169</v>
      </c>
      <c r="Q152" s="6" t="n">
        <f aca="false">RANK(H152,$H$3:$H$182,0)+COUNTIF($H$3:H152,H152)-1</f>
        <v>172</v>
      </c>
    </row>
    <row r="153" customFormat="false" ht="15" hidden="false" customHeight="false" outlineLevel="0" collapsed="false">
      <c r="A153" s="0" t="s">
        <v>581</v>
      </c>
      <c r="B153" s="2" t="n">
        <f aca="false">ROUND(SUMIFS(Monthly_Sold!$H$2:$H$7864,Monthly_Sold!$G$2:$G$7864,$A153,Monthly_Sold!$C$2:$C$7864,B$2),4)</f>
        <v>0</v>
      </c>
      <c r="C153" s="2" t="n">
        <f aca="false">ROUND(SUMIFS(Monthly_Sold!$H$2:$H$7864,Monthly_Sold!$G$2:$G$7864,$A153,Monthly_Sold!$C$2:$C$7864,C$2),4)</f>
        <v>0</v>
      </c>
      <c r="D153" s="2" t="n">
        <f aca="false">ROUND(SUMIFS(Monthly_Sold!$H$2:$H$7864,Monthly_Sold!$G$2:$G$7864,$A153,Monthly_Sold!$C$2:$C$7864,D$2),4)</f>
        <v>0</v>
      </c>
      <c r="E153" s="2" t="n">
        <f aca="false">ROUND(SUMIFS(Monthly_Sold!$H$2:$H$7864,Monthly_Sold!$G$2:$G$7864,$A153,Monthly_Sold!$C$2:$C$7864,E$2),4)</f>
        <v>0</v>
      </c>
      <c r="F153" s="2" t="n">
        <f aca="false">ROUND(SUMIFS(Monthly_Sold!$H$2:$H$7864,Monthly_Sold!$G$2:$G$7864,$A153,Monthly_Sold!$C$2:$C$7864,F$2),4)</f>
        <v>0</v>
      </c>
      <c r="G153" s="2" t="n">
        <f aca="false">ROUND(SUMIFS(Monthly_Sold!$H$2:$H$7864,Monthly_Sold!$G$2:$G$7864,$A153,Monthly_Sold!$C$2:$C$7864,G$2),4)</f>
        <v>0</v>
      </c>
      <c r="H153" s="2" t="n">
        <f aca="false">ROUND(SUMIFS(Monthly_Sold!$H$2:$H$7864,Monthly_Sold!$G$2:$G$7864,$A153,Monthly_Sold!$C$2:$C$7864,H$2),4)</f>
        <v>1.07</v>
      </c>
      <c r="I153" s="2" t="n">
        <f aca="false">ROUND(SUM(B153:H153),4)</f>
        <v>1.07</v>
      </c>
      <c r="J153" s="6" t="n">
        <f aca="false">RANK(I153,$I$3:$I$182,0)+COUNTIF($I$3:I153,I153)-1</f>
        <v>152</v>
      </c>
      <c r="K153" s="6" t="n">
        <f aca="false">RANK(B153,$B$3:$B$182,0)+COUNTIF($B$3:B153,B153)-1</f>
        <v>160</v>
      </c>
      <c r="L153" s="6" t="n">
        <f aca="false">RANK(C153,$C$3:$C$182,0)+COUNTIF($C$3:C153,C153)-1</f>
        <v>160</v>
      </c>
      <c r="M153" s="6" t="n">
        <f aca="false">RANK(D153,$D$3:$D$182,0)+COUNTIF($D$3:D153,D153)-1</f>
        <v>160</v>
      </c>
      <c r="N153" s="6" t="n">
        <f aca="false">RANK(E153,$E$3:$E$182,0)+COUNTIF($E$3:E153,E153)-1</f>
        <v>159</v>
      </c>
      <c r="O153" s="6" t="n">
        <f aca="false">RANK(F153,$F$3:$F$182,0)+COUNTIF($F$3:F153,F153)-1</f>
        <v>162</v>
      </c>
      <c r="P153" s="6" t="n">
        <f aca="false">RANK(G153,$G$3:$G$182,0)+COUNTIF($G$3:G153,G153)-1</f>
        <v>170</v>
      </c>
      <c r="Q153" s="6" t="n">
        <f aca="false">RANK(H153,$H$3:$H$182,0)+COUNTIF($H$3:H153,H153)-1</f>
        <v>98</v>
      </c>
    </row>
    <row r="154" customFormat="false" ht="15" hidden="false" customHeight="false" outlineLevel="0" collapsed="false">
      <c r="A154" s="0" t="s">
        <v>599</v>
      </c>
      <c r="B154" s="2" t="n">
        <f aca="false">ROUND(SUMIFS(Monthly_Sold!$H$2:$H$7864,Monthly_Sold!$G$2:$G$7864,$A154,Monthly_Sold!$C$2:$C$7864,B$2),4)</f>
        <v>0</v>
      </c>
      <c r="C154" s="2" t="n">
        <f aca="false">ROUND(SUMIFS(Monthly_Sold!$H$2:$H$7864,Monthly_Sold!$G$2:$G$7864,$A154,Monthly_Sold!$C$2:$C$7864,C$2),4)</f>
        <v>0</v>
      </c>
      <c r="D154" s="2" t="n">
        <f aca="false">ROUND(SUMIFS(Monthly_Sold!$H$2:$H$7864,Monthly_Sold!$G$2:$G$7864,$A154,Monthly_Sold!$C$2:$C$7864,D$2),4)</f>
        <v>0</v>
      </c>
      <c r="E154" s="2" t="n">
        <f aca="false">ROUND(SUMIFS(Monthly_Sold!$H$2:$H$7864,Monthly_Sold!$G$2:$G$7864,$A154,Monthly_Sold!$C$2:$C$7864,E$2),4)</f>
        <v>0</v>
      </c>
      <c r="F154" s="2" t="n">
        <f aca="false">ROUND(SUMIFS(Monthly_Sold!$H$2:$H$7864,Monthly_Sold!$G$2:$G$7864,$A154,Monthly_Sold!$C$2:$C$7864,F$2),4)</f>
        <v>0</v>
      </c>
      <c r="G154" s="2" t="n">
        <f aca="false">ROUND(SUMIFS(Monthly_Sold!$H$2:$H$7864,Monthly_Sold!$G$2:$G$7864,$A154,Monthly_Sold!$C$2:$C$7864,G$2),4)</f>
        <v>0</v>
      </c>
      <c r="H154" s="2" t="n">
        <f aca="false">ROUND(SUMIFS(Monthly_Sold!$H$2:$H$7864,Monthly_Sold!$G$2:$G$7864,$A154,Monthly_Sold!$C$2:$C$7864,H$2),4)</f>
        <v>0.32</v>
      </c>
      <c r="I154" s="2" t="n">
        <f aca="false">ROUND(SUM(B154:H154),4)</f>
        <v>0.32</v>
      </c>
      <c r="J154" s="6" t="n">
        <f aca="false">RANK(I154,$I$3:$I$182,0)+COUNTIF($I$3:I154,I154)-1</f>
        <v>163</v>
      </c>
      <c r="K154" s="6" t="n">
        <f aca="false">RANK(B154,$B$3:$B$182,0)+COUNTIF($B$3:B154,B154)-1</f>
        <v>161</v>
      </c>
      <c r="L154" s="6" t="n">
        <f aca="false">RANK(C154,$C$3:$C$182,0)+COUNTIF($C$3:C154,C154)-1</f>
        <v>161</v>
      </c>
      <c r="M154" s="6" t="n">
        <f aca="false">RANK(D154,$D$3:$D$182,0)+COUNTIF($D$3:D154,D154)-1</f>
        <v>161</v>
      </c>
      <c r="N154" s="6" t="n">
        <f aca="false">RANK(E154,$E$3:$E$182,0)+COUNTIF($E$3:E154,E154)-1</f>
        <v>160</v>
      </c>
      <c r="O154" s="6" t="n">
        <f aca="false">RANK(F154,$F$3:$F$182,0)+COUNTIF($F$3:F154,F154)-1</f>
        <v>163</v>
      </c>
      <c r="P154" s="6" t="n">
        <f aca="false">RANK(G154,$G$3:$G$182,0)+COUNTIF($G$3:G154,G154)-1</f>
        <v>171</v>
      </c>
      <c r="Q154" s="6" t="n">
        <f aca="false">RANK(H154,$H$3:$H$182,0)+COUNTIF($H$3:H154,H154)-1</f>
        <v>103</v>
      </c>
    </row>
    <row r="155" customFormat="false" ht="15" hidden="false" customHeight="false" outlineLevel="0" collapsed="false">
      <c r="A155" s="0" t="s">
        <v>40</v>
      </c>
      <c r="B155" s="2" t="n">
        <f aca="false">ROUND(SUMIFS(Monthly_Sold!$H$2:$H$7864,Monthly_Sold!$G$2:$G$7864,$A155,Monthly_Sold!$C$2:$C$7864,B$2),4)</f>
        <v>16.68</v>
      </c>
      <c r="C155" s="2" t="n">
        <f aca="false">ROUND(SUMIFS(Monthly_Sold!$H$2:$H$7864,Monthly_Sold!$G$2:$G$7864,$A155,Monthly_Sold!$C$2:$C$7864,C$2),4)</f>
        <v>102.9</v>
      </c>
      <c r="D155" s="2" t="n">
        <f aca="false">ROUND(SUMIFS(Monthly_Sold!$H$2:$H$7864,Monthly_Sold!$G$2:$G$7864,$A155,Monthly_Sold!$C$2:$C$7864,D$2),4)</f>
        <v>230.09</v>
      </c>
      <c r="E155" s="2" t="n">
        <f aca="false">ROUND(SUMIFS(Monthly_Sold!$H$2:$H$7864,Monthly_Sold!$G$2:$G$7864,$A155,Monthly_Sold!$C$2:$C$7864,E$2),4)</f>
        <v>636.87</v>
      </c>
      <c r="F155" s="2" t="n">
        <f aca="false">ROUND(SUMIFS(Monthly_Sold!$H$2:$H$7864,Monthly_Sold!$G$2:$G$7864,$A155,Monthly_Sold!$C$2:$C$7864,F$2),4)</f>
        <v>763.89</v>
      </c>
      <c r="G155" s="2" t="n">
        <f aca="false">ROUND(SUMIFS(Monthly_Sold!$H$2:$H$7864,Monthly_Sold!$G$2:$G$7864,$A155,Monthly_Sold!$C$2:$C$7864,G$2),4)</f>
        <v>483.24</v>
      </c>
      <c r="H155" s="2" t="n">
        <f aca="false">ROUND(SUMIFS(Monthly_Sold!$H$2:$H$7864,Monthly_Sold!$G$2:$G$7864,$A155,Monthly_Sold!$C$2:$C$7864,H$2),4)</f>
        <v>2975.78</v>
      </c>
      <c r="I155" s="2" t="n">
        <f aca="false">ROUND(SUM(B155:H155),4)</f>
        <v>5209.45</v>
      </c>
      <c r="J155" s="6" t="n">
        <f aca="false">RANK(I155,$I$3:$I$182,0)+COUNTIF($I$3:I155,I155)-1</f>
        <v>24</v>
      </c>
      <c r="K155" s="6" t="n">
        <f aca="false">RANK(B155,$B$3:$B$182,0)+COUNTIF($B$3:B155,B155)-1</f>
        <v>49</v>
      </c>
      <c r="L155" s="6" t="n">
        <f aca="false">RANK(C155,$C$3:$C$182,0)+COUNTIF($C$3:C155,C155)-1</f>
        <v>58</v>
      </c>
      <c r="M155" s="6" t="n">
        <f aca="false">RANK(D155,$D$3:$D$182,0)+COUNTIF($D$3:D155,D155)-1</f>
        <v>42</v>
      </c>
      <c r="N155" s="6" t="n">
        <f aca="false">RANK(E155,$E$3:$E$182,0)+COUNTIF($E$3:E155,E155)-1</f>
        <v>23</v>
      </c>
      <c r="O155" s="6" t="n">
        <f aca="false">RANK(F155,$F$3:$F$182,0)+COUNTIF($F$3:F155,F155)-1</f>
        <v>23</v>
      </c>
      <c r="P155" s="6" t="n">
        <f aca="false">RANK(G155,$G$3:$G$182,0)+COUNTIF($G$3:G155,G155)-1</f>
        <v>31</v>
      </c>
      <c r="Q155" s="6" t="n">
        <f aca="false">RANK(H155,$H$3:$H$182,0)+COUNTIF($H$3:H155,H155)-1</f>
        <v>6</v>
      </c>
    </row>
    <row r="156" customFormat="false" ht="15" hidden="false" customHeight="false" outlineLevel="0" collapsed="false">
      <c r="A156" s="0" t="s">
        <v>522</v>
      </c>
      <c r="B156" s="2" t="n">
        <f aca="false">ROUND(SUMIFS(Monthly_Sold!$H$2:$H$7864,Monthly_Sold!$G$2:$G$7864,$A156,Monthly_Sold!$C$2:$C$7864,B$2),4)</f>
        <v>8.34</v>
      </c>
      <c r="C156" s="2" t="n">
        <f aca="false">ROUND(SUMIFS(Monthly_Sold!$H$2:$H$7864,Monthly_Sold!$G$2:$G$7864,$A156,Monthly_Sold!$C$2:$C$7864,C$2),4)</f>
        <v>0</v>
      </c>
      <c r="D156" s="2" t="n">
        <f aca="false">ROUND(SUMIFS(Monthly_Sold!$H$2:$H$7864,Monthly_Sold!$G$2:$G$7864,$A156,Monthly_Sold!$C$2:$C$7864,D$2),4)</f>
        <v>0</v>
      </c>
      <c r="E156" s="2" t="n">
        <f aca="false">ROUND(SUMIFS(Monthly_Sold!$H$2:$H$7864,Monthly_Sold!$G$2:$G$7864,$A156,Monthly_Sold!$C$2:$C$7864,E$2),4)</f>
        <v>0</v>
      </c>
      <c r="F156" s="2" t="n">
        <f aca="false">ROUND(SUMIFS(Monthly_Sold!$H$2:$H$7864,Monthly_Sold!$G$2:$G$7864,$A156,Monthly_Sold!$C$2:$C$7864,F$2),4)</f>
        <v>0</v>
      </c>
      <c r="G156" s="2" t="n">
        <f aca="false">ROUND(SUMIFS(Monthly_Sold!$H$2:$H$7864,Monthly_Sold!$G$2:$G$7864,$A156,Monthly_Sold!$C$2:$C$7864,G$2),4)</f>
        <v>0</v>
      </c>
      <c r="H156" s="2" t="n">
        <f aca="false">ROUND(SUMIFS(Monthly_Sold!$H$2:$H$7864,Monthly_Sold!$G$2:$G$7864,$A156,Monthly_Sold!$C$2:$C$7864,H$2),4)</f>
        <v>0</v>
      </c>
      <c r="I156" s="2" t="n">
        <f aca="false">ROUND(SUM(B156:H156),4)</f>
        <v>8.34</v>
      </c>
      <c r="J156" s="6" t="n">
        <f aca="false">RANK(I156,$I$3:$I$182,0)+COUNTIF($I$3:I156,I156)-1</f>
        <v>130</v>
      </c>
      <c r="K156" s="6" t="n">
        <f aca="false">RANK(B156,$B$3:$B$182,0)+COUNTIF($B$3:B156,B156)-1</f>
        <v>53</v>
      </c>
      <c r="L156" s="6" t="n">
        <f aca="false">RANK(C156,$C$3:$C$182,0)+COUNTIF($C$3:C156,C156)-1</f>
        <v>162</v>
      </c>
      <c r="M156" s="6" t="n">
        <f aca="false">RANK(D156,$D$3:$D$182,0)+COUNTIF($D$3:D156,D156)-1</f>
        <v>162</v>
      </c>
      <c r="N156" s="6" t="n">
        <f aca="false">RANK(E156,$E$3:$E$182,0)+COUNTIF($E$3:E156,E156)-1</f>
        <v>161</v>
      </c>
      <c r="O156" s="6" t="n">
        <f aca="false">RANK(F156,$F$3:$F$182,0)+COUNTIF($F$3:F156,F156)-1</f>
        <v>164</v>
      </c>
      <c r="P156" s="6" t="n">
        <f aca="false">RANK(G156,$G$3:$G$182,0)+COUNTIF($G$3:G156,G156)-1</f>
        <v>172</v>
      </c>
      <c r="Q156" s="6" t="n">
        <f aca="false">RANK(H156,$H$3:$H$182,0)+COUNTIF($H$3:H156,H156)-1</f>
        <v>173</v>
      </c>
    </row>
    <row r="157" customFormat="false" ht="15" hidden="false" customHeight="false" outlineLevel="0" collapsed="false">
      <c r="A157" s="0" t="s">
        <v>194</v>
      </c>
      <c r="B157" s="2" t="n">
        <f aca="false">ROUND(SUMIFS(Monthly_Sold!$H$2:$H$7864,Monthly_Sold!$G$2:$G$7864,$A157,Monthly_Sold!$C$2:$C$7864,B$2),4)</f>
        <v>28.34</v>
      </c>
      <c r="C157" s="2" t="n">
        <f aca="false">ROUND(SUMIFS(Monthly_Sold!$H$2:$H$7864,Monthly_Sold!$G$2:$G$7864,$A157,Monthly_Sold!$C$2:$C$7864,C$2),4)</f>
        <v>304.16</v>
      </c>
      <c r="D157" s="2" t="n">
        <f aca="false">ROUND(SUMIFS(Monthly_Sold!$H$2:$H$7864,Monthly_Sold!$G$2:$G$7864,$A157,Monthly_Sold!$C$2:$C$7864,D$2),4)</f>
        <v>336.86</v>
      </c>
      <c r="E157" s="2" t="n">
        <f aca="false">ROUND(SUMIFS(Monthly_Sold!$H$2:$H$7864,Monthly_Sold!$G$2:$G$7864,$A157,Monthly_Sold!$C$2:$C$7864,E$2),4)</f>
        <v>25.7</v>
      </c>
      <c r="F157" s="2" t="n">
        <f aca="false">ROUND(SUMIFS(Monthly_Sold!$H$2:$H$7864,Monthly_Sold!$G$2:$G$7864,$A157,Monthly_Sold!$C$2:$C$7864,F$2),4)</f>
        <v>0.13</v>
      </c>
      <c r="G157" s="2" t="n">
        <f aca="false">ROUND(SUMIFS(Monthly_Sold!$H$2:$H$7864,Monthly_Sold!$G$2:$G$7864,$A157,Monthly_Sold!$C$2:$C$7864,G$2),4)</f>
        <v>0</v>
      </c>
      <c r="H157" s="2" t="n">
        <f aca="false">ROUND(SUMIFS(Monthly_Sold!$H$2:$H$7864,Monthly_Sold!$G$2:$G$7864,$A157,Monthly_Sold!$C$2:$C$7864,H$2),4)</f>
        <v>0</v>
      </c>
      <c r="I157" s="2" t="n">
        <f aca="false">ROUND(SUM(B157:H157),4)</f>
        <v>695.19</v>
      </c>
      <c r="J157" s="6" t="n">
        <f aca="false">RANK(I157,$I$3:$I$182,0)+COUNTIF($I$3:I157,I157)-1</f>
        <v>58</v>
      </c>
      <c r="K157" s="6" t="n">
        <f aca="false">RANK(B157,$B$3:$B$182,0)+COUNTIF($B$3:B157,B157)-1</f>
        <v>43</v>
      </c>
      <c r="L157" s="6" t="n">
        <f aca="false">RANK(C157,$C$3:$C$182,0)+COUNTIF($C$3:C157,C157)-1</f>
        <v>41</v>
      </c>
      <c r="M157" s="6" t="n">
        <f aca="false">RANK(D157,$D$3:$D$182,0)+COUNTIF($D$3:D157,D157)-1</f>
        <v>33</v>
      </c>
      <c r="N157" s="6" t="n">
        <f aca="false">RANK(E157,$E$3:$E$182,0)+COUNTIF($E$3:E157,E157)-1</f>
        <v>69</v>
      </c>
      <c r="O157" s="6" t="n">
        <f aca="false">RANK(F157,$F$3:$F$182,0)+COUNTIF($F$3:F157,F157)-1</f>
        <v>91</v>
      </c>
      <c r="P157" s="6" t="n">
        <f aca="false">RANK(G157,$G$3:$G$182,0)+COUNTIF($G$3:G157,G157)-1</f>
        <v>173</v>
      </c>
      <c r="Q157" s="6" t="n">
        <f aca="false">RANK(H157,$H$3:$H$182,0)+COUNTIF($H$3:H157,H157)-1</f>
        <v>174</v>
      </c>
    </row>
    <row r="158" customFormat="false" ht="15" hidden="false" customHeight="false" outlineLevel="0" collapsed="false">
      <c r="A158" s="0" t="s">
        <v>566</v>
      </c>
      <c r="B158" s="2" t="n">
        <f aca="false">ROUND(SUMIFS(Monthly_Sold!$H$2:$H$7864,Monthly_Sold!$G$2:$G$7864,$A158,Monthly_Sold!$C$2:$C$7864,B$2),4)</f>
        <v>0</v>
      </c>
      <c r="C158" s="2" t="n">
        <f aca="false">ROUND(SUMIFS(Monthly_Sold!$H$2:$H$7864,Monthly_Sold!$G$2:$G$7864,$A158,Monthly_Sold!$C$2:$C$7864,C$2),4)</f>
        <v>0</v>
      </c>
      <c r="D158" s="2" t="n">
        <f aca="false">ROUND(SUMIFS(Monthly_Sold!$H$2:$H$7864,Monthly_Sold!$G$2:$G$7864,$A158,Monthly_Sold!$C$2:$C$7864,D$2),4)</f>
        <v>0</v>
      </c>
      <c r="E158" s="2" t="n">
        <f aca="false">ROUND(SUMIFS(Monthly_Sold!$H$2:$H$7864,Monthly_Sold!$G$2:$G$7864,$A158,Monthly_Sold!$C$2:$C$7864,E$2),4)</f>
        <v>0</v>
      </c>
      <c r="F158" s="2" t="n">
        <f aca="false">ROUND(SUMIFS(Monthly_Sold!$H$2:$H$7864,Monthly_Sold!$G$2:$G$7864,$A158,Monthly_Sold!$C$2:$C$7864,F$2),4)</f>
        <v>0</v>
      </c>
      <c r="G158" s="2" t="n">
        <f aca="false">ROUND(SUMIFS(Monthly_Sold!$H$2:$H$7864,Monthly_Sold!$G$2:$G$7864,$A158,Monthly_Sold!$C$2:$C$7864,G$2),4)</f>
        <v>0</v>
      </c>
      <c r="H158" s="2" t="n">
        <f aca="false">ROUND(SUMIFS(Monthly_Sold!$H$2:$H$7864,Monthly_Sold!$G$2:$G$7864,$A158,Monthly_Sold!$C$2:$C$7864,H$2),4)</f>
        <v>2.18</v>
      </c>
      <c r="I158" s="2" t="n">
        <f aca="false">ROUND(SUM(B158:H158),4)</f>
        <v>2.18</v>
      </c>
      <c r="J158" s="6" t="n">
        <f aca="false">RANK(I158,$I$3:$I$182,0)+COUNTIF($I$3:I158,I158)-1</f>
        <v>146</v>
      </c>
      <c r="K158" s="6" t="n">
        <f aca="false">RANK(B158,$B$3:$B$182,0)+COUNTIF($B$3:B158,B158)-1</f>
        <v>162</v>
      </c>
      <c r="L158" s="6" t="n">
        <f aca="false">RANK(C158,$C$3:$C$182,0)+COUNTIF($C$3:C158,C158)-1</f>
        <v>163</v>
      </c>
      <c r="M158" s="6" t="n">
        <f aca="false">RANK(D158,$D$3:$D$182,0)+COUNTIF($D$3:D158,D158)-1</f>
        <v>163</v>
      </c>
      <c r="N158" s="6" t="n">
        <f aca="false">RANK(E158,$E$3:$E$182,0)+COUNTIF($E$3:E158,E158)-1</f>
        <v>162</v>
      </c>
      <c r="O158" s="6" t="n">
        <f aca="false">RANK(F158,$F$3:$F$182,0)+COUNTIF($F$3:F158,F158)-1</f>
        <v>165</v>
      </c>
      <c r="P158" s="6" t="n">
        <f aca="false">RANK(G158,$G$3:$G$182,0)+COUNTIF($G$3:G158,G158)-1</f>
        <v>174</v>
      </c>
      <c r="Q158" s="6" t="n">
        <f aca="false">RANK(H158,$H$3:$H$182,0)+COUNTIF($H$3:H158,H158)-1</f>
        <v>95</v>
      </c>
    </row>
    <row r="159" customFormat="false" ht="15" hidden="false" customHeight="false" outlineLevel="0" collapsed="false">
      <c r="A159" s="0" t="s">
        <v>63</v>
      </c>
      <c r="B159" s="2" t="n">
        <f aca="false">ROUND(SUMIFS(Monthly_Sold!$H$2:$H$7864,Monthly_Sold!$G$2:$G$7864,$A159,Monthly_Sold!$C$2:$C$7864,B$2),4)</f>
        <v>361.46</v>
      </c>
      <c r="C159" s="2" t="n">
        <f aca="false">ROUND(SUMIFS(Monthly_Sold!$H$2:$H$7864,Monthly_Sold!$G$2:$G$7864,$A159,Monthly_Sold!$C$2:$C$7864,C$2),4)</f>
        <v>4676.22</v>
      </c>
      <c r="D159" s="2" t="n">
        <f aca="false">ROUND(SUMIFS(Monthly_Sold!$H$2:$H$7864,Monthly_Sold!$G$2:$G$7864,$A159,Monthly_Sold!$C$2:$C$7864,D$2),4)</f>
        <v>2971.71</v>
      </c>
      <c r="E159" s="2" t="n">
        <f aca="false">ROUND(SUMIFS(Monthly_Sold!$H$2:$H$7864,Monthly_Sold!$G$2:$G$7864,$A159,Monthly_Sold!$C$2:$C$7864,E$2),4)</f>
        <v>966.54</v>
      </c>
      <c r="F159" s="2" t="n">
        <f aca="false">ROUND(SUMIFS(Monthly_Sold!$H$2:$H$7864,Monthly_Sold!$G$2:$G$7864,$A159,Monthly_Sold!$C$2:$C$7864,F$2),4)</f>
        <v>524.7</v>
      </c>
      <c r="G159" s="2" t="n">
        <f aca="false">ROUND(SUMIFS(Monthly_Sold!$H$2:$H$7864,Monthly_Sold!$G$2:$G$7864,$A159,Monthly_Sold!$C$2:$C$7864,G$2),4)</f>
        <v>0</v>
      </c>
      <c r="H159" s="2" t="n">
        <f aca="false">ROUND(SUMIFS(Monthly_Sold!$H$2:$H$7864,Monthly_Sold!$G$2:$G$7864,$A159,Monthly_Sold!$C$2:$C$7864,H$2),4)</f>
        <v>0</v>
      </c>
      <c r="I159" s="2" t="n">
        <f aca="false">ROUND(SUM(B159:H159),4)</f>
        <v>9500.63</v>
      </c>
      <c r="J159" s="6" t="n">
        <f aca="false">RANK(I159,$I$3:$I$182,0)+COUNTIF($I$3:I159,I159)-1</f>
        <v>13</v>
      </c>
      <c r="K159" s="6" t="n">
        <f aca="false">RANK(B159,$B$3:$B$182,0)+COUNTIF($B$3:B159,B159)-1</f>
        <v>13</v>
      </c>
      <c r="L159" s="6" t="n">
        <f aca="false">RANK(C159,$C$3:$C$182,0)+COUNTIF($C$3:C159,C159)-1</f>
        <v>3</v>
      </c>
      <c r="M159" s="6" t="n">
        <f aca="false">RANK(D159,$D$3:$D$182,0)+COUNTIF($D$3:D159,D159)-1</f>
        <v>6</v>
      </c>
      <c r="N159" s="6" t="n">
        <f aca="false">RANK(E159,$E$3:$E$182,0)+COUNTIF($E$3:E159,E159)-1</f>
        <v>19</v>
      </c>
      <c r="O159" s="6" t="n">
        <f aca="false">RANK(F159,$F$3:$F$182,0)+COUNTIF($F$3:F159,F159)-1</f>
        <v>27</v>
      </c>
      <c r="P159" s="6" t="n">
        <f aca="false">RANK(G159,$G$3:$G$182,0)+COUNTIF($G$3:G159,G159)-1</f>
        <v>175</v>
      </c>
      <c r="Q159" s="6" t="n">
        <f aca="false">RANK(H159,$H$3:$H$182,0)+COUNTIF($H$3:H159,H159)-1</f>
        <v>175</v>
      </c>
    </row>
    <row r="160" customFormat="false" ht="15" hidden="false" customHeight="false" outlineLevel="0" collapsed="false">
      <c r="A160" s="0" t="s">
        <v>525</v>
      </c>
      <c r="B160" s="2" t="n">
        <f aca="false">ROUND(SUMIFS(Monthly_Sold!$H$2:$H$7864,Monthly_Sold!$G$2:$G$7864,$A160,Monthly_Sold!$C$2:$C$7864,B$2),4)</f>
        <v>0</v>
      </c>
      <c r="C160" s="2" t="n">
        <f aca="false">ROUND(SUMIFS(Monthly_Sold!$H$2:$H$7864,Monthly_Sold!$G$2:$G$7864,$A160,Monthly_Sold!$C$2:$C$7864,C$2),4)</f>
        <v>0</v>
      </c>
      <c r="D160" s="2" t="n">
        <f aca="false">ROUND(SUMIFS(Monthly_Sold!$H$2:$H$7864,Monthly_Sold!$G$2:$G$7864,$A160,Monthly_Sold!$C$2:$C$7864,D$2),4)</f>
        <v>0</v>
      </c>
      <c r="E160" s="2" t="n">
        <f aca="false">ROUND(SUMIFS(Monthly_Sold!$H$2:$H$7864,Monthly_Sold!$G$2:$G$7864,$A160,Monthly_Sold!$C$2:$C$7864,E$2),4)</f>
        <v>0</v>
      </c>
      <c r="F160" s="2" t="n">
        <f aca="false">ROUND(SUMIFS(Monthly_Sold!$H$2:$H$7864,Monthly_Sold!$G$2:$G$7864,$A160,Monthly_Sold!$C$2:$C$7864,F$2),4)</f>
        <v>0</v>
      </c>
      <c r="G160" s="2" t="n">
        <f aca="false">ROUND(SUMIFS(Monthly_Sold!$H$2:$H$7864,Monthly_Sold!$G$2:$G$7864,$A160,Monthly_Sold!$C$2:$C$7864,G$2),4)</f>
        <v>0</v>
      </c>
      <c r="H160" s="2" t="n">
        <f aca="false">ROUND(SUMIFS(Monthly_Sold!$H$2:$H$7864,Monthly_Sold!$G$2:$G$7864,$A160,Monthly_Sold!$C$2:$C$7864,H$2),4)</f>
        <v>3.46</v>
      </c>
      <c r="I160" s="2" t="n">
        <f aca="false">ROUND(SUM(B160:H160),4)</f>
        <v>3.46</v>
      </c>
      <c r="J160" s="6" t="n">
        <f aca="false">RANK(I160,$I$3:$I$182,0)+COUNTIF($I$3:I160,I160)-1</f>
        <v>141</v>
      </c>
      <c r="K160" s="6" t="n">
        <f aca="false">RANK(B160,$B$3:$B$182,0)+COUNTIF($B$3:B160,B160)-1</f>
        <v>163</v>
      </c>
      <c r="L160" s="6" t="n">
        <f aca="false">RANK(C160,$C$3:$C$182,0)+COUNTIF($C$3:C160,C160)-1</f>
        <v>164</v>
      </c>
      <c r="M160" s="6" t="n">
        <f aca="false">RANK(D160,$D$3:$D$182,0)+COUNTIF($D$3:D160,D160)-1</f>
        <v>164</v>
      </c>
      <c r="N160" s="6" t="n">
        <f aca="false">RANK(E160,$E$3:$E$182,0)+COUNTIF($E$3:E160,E160)-1</f>
        <v>163</v>
      </c>
      <c r="O160" s="6" t="n">
        <f aca="false">RANK(F160,$F$3:$F$182,0)+COUNTIF($F$3:F160,F160)-1</f>
        <v>166</v>
      </c>
      <c r="P160" s="6" t="n">
        <f aca="false">RANK(G160,$G$3:$G$182,0)+COUNTIF($G$3:G160,G160)-1</f>
        <v>176</v>
      </c>
      <c r="Q160" s="6" t="n">
        <f aca="false">RANK(H160,$H$3:$H$182,0)+COUNTIF($H$3:H160,H160)-1</f>
        <v>91</v>
      </c>
    </row>
    <row r="161" customFormat="false" ht="15" hidden="false" customHeight="false" outlineLevel="0" collapsed="false">
      <c r="A161" s="0" t="s">
        <v>35</v>
      </c>
      <c r="B161" s="2" t="n">
        <f aca="false">ROUND(SUMIFS(Monthly_Sold!$H$2:$H$7864,Monthly_Sold!$G$2:$G$7864,$A161,Monthly_Sold!$C$2:$C$7864,B$2),4)</f>
        <v>25.58</v>
      </c>
      <c r="C161" s="2" t="n">
        <f aca="false">ROUND(SUMIFS(Monthly_Sold!$H$2:$H$7864,Monthly_Sold!$G$2:$G$7864,$A161,Monthly_Sold!$C$2:$C$7864,C$2),4)</f>
        <v>324.76</v>
      </c>
      <c r="D161" s="2" t="n">
        <f aca="false">ROUND(SUMIFS(Monthly_Sold!$H$2:$H$7864,Monthly_Sold!$G$2:$G$7864,$A161,Monthly_Sold!$C$2:$C$7864,D$2),4)</f>
        <v>2318.36</v>
      </c>
      <c r="E161" s="2" t="n">
        <f aca="false">ROUND(SUMIFS(Monthly_Sold!$H$2:$H$7864,Monthly_Sold!$G$2:$G$7864,$A161,Monthly_Sold!$C$2:$C$7864,E$2),4)</f>
        <v>1770.41</v>
      </c>
      <c r="F161" s="2" t="n">
        <f aca="false">ROUND(SUMIFS(Monthly_Sold!$H$2:$H$7864,Monthly_Sold!$G$2:$G$7864,$A161,Monthly_Sold!$C$2:$C$7864,F$2),4)</f>
        <v>901.01</v>
      </c>
      <c r="G161" s="2" t="n">
        <f aca="false">ROUND(SUMIFS(Monthly_Sold!$H$2:$H$7864,Monthly_Sold!$G$2:$G$7864,$A161,Monthly_Sold!$C$2:$C$7864,G$2),4)</f>
        <v>436.71</v>
      </c>
      <c r="H161" s="2" t="n">
        <f aca="false">ROUND(SUMIFS(Monthly_Sold!$H$2:$H$7864,Monthly_Sold!$G$2:$G$7864,$A161,Monthly_Sold!$C$2:$C$7864,H$2),4)</f>
        <v>1718.92</v>
      </c>
      <c r="I161" s="2" t="n">
        <f aca="false">ROUND(SUM(B161:H161),4)</f>
        <v>7495.75</v>
      </c>
      <c r="J161" s="6" t="n">
        <f aca="false">RANK(I161,$I$3:$I$182,0)+COUNTIF($I$3:I161,I161)-1</f>
        <v>18</v>
      </c>
      <c r="K161" s="6" t="n">
        <f aca="false">RANK(B161,$B$3:$B$182,0)+COUNTIF($B$3:B161,B161)-1</f>
        <v>45</v>
      </c>
      <c r="L161" s="6" t="n">
        <f aca="false">RANK(C161,$C$3:$C$182,0)+COUNTIF($C$3:C161,C161)-1</f>
        <v>38</v>
      </c>
      <c r="M161" s="6" t="n">
        <f aca="false">RANK(D161,$D$3:$D$182,0)+COUNTIF($D$3:D161,D161)-1</f>
        <v>12</v>
      </c>
      <c r="N161" s="6" t="n">
        <f aca="false">RANK(E161,$E$3:$E$182,0)+COUNTIF($E$3:E161,E161)-1</f>
        <v>9</v>
      </c>
      <c r="O161" s="6" t="n">
        <f aca="false">RANK(F161,$F$3:$F$182,0)+COUNTIF($F$3:F161,F161)-1</f>
        <v>19</v>
      </c>
      <c r="P161" s="6" t="n">
        <f aca="false">RANK(G161,$G$3:$G$182,0)+COUNTIF($G$3:G161,G161)-1</f>
        <v>32</v>
      </c>
      <c r="Q161" s="6" t="n">
        <f aca="false">RANK(H161,$H$3:$H$182,0)+COUNTIF($H$3:H161,H161)-1</f>
        <v>13</v>
      </c>
    </row>
    <row r="162" customFormat="false" ht="15" hidden="false" customHeight="false" outlineLevel="0" collapsed="false">
      <c r="A162" s="0" t="s">
        <v>589</v>
      </c>
      <c r="B162" s="2" t="n">
        <f aca="false">ROUND(SUMIFS(Monthly_Sold!$H$2:$H$7864,Monthly_Sold!$G$2:$G$7864,$A162,Monthly_Sold!$C$2:$C$7864,B$2),4)</f>
        <v>0</v>
      </c>
      <c r="C162" s="2" t="n">
        <f aca="false">ROUND(SUMIFS(Monthly_Sold!$H$2:$H$7864,Monthly_Sold!$G$2:$G$7864,$A162,Monthly_Sold!$C$2:$C$7864,C$2),4)</f>
        <v>0</v>
      </c>
      <c r="D162" s="2" t="n">
        <f aca="false">ROUND(SUMIFS(Monthly_Sold!$H$2:$H$7864,Monthly_Sold!$G$2:$G$7864,$A162,Monthly_Sold!$C$2:$C$7864,D$2),4)</f>
        <v>0</v>
      </c>
      <c r="E162" s="2" t="n">
        <f aca="false">ROUND(SUMIFS(Monthly_Sold!$H$2:$H$7864,Monthly_Sold!$G$2:$G$7864,$A162,Monthly_Sold!$C$2:$C$7864,E$2),4)</f>
        <v>0</v>
      </c>
      <c r="F162" s="2" t="n">
        <f aca="false">ROUND(SUMIFS(Monthly_Sold!$H$2:$H$7864,Monthly_Sold!$G$2:$G$7864,$A162,Monthly_Sold!$C$2:$C$7864,F$2),4)</f>
        <v>0</v>
      </c>
      <c r="G162" s="2" t="n">
        <f aca="false">ROUND(SUMIFS(Monthly_Sold!$H$2:$H$7864,Monthly_Sold!$G$2:$G$7864,$A162,Monthly_Sold!$C$2:$C$7864,G$2),4)</f>
        <v>0</v>
      </c>
      <c r="H162" s="2" t="n">
        <f aca="false">ROUND(SUMIFS(Monthly_Sold!$H$2:$H$7864,Monthly_Sold!$G$2:$G$7864,$A162,Monthly_Sold!$C$2:$C$7864,H$2),4)</f>
        <v>0.73</v>
      </c>
      <c r="I162" s="2" t="n">
        <f aca="false">ROUND(SUM(B162:H162),4)</f>
        <v>0.73</v>
      </c>
      <c r="J162" s="6" t="n">
        <f aca="false">RANK(I162,$I$3:$I$182,0)+COUNTIF($I$3:I162,I162)-1</f>
        <v>156</v>
      </c>
      <c r="K162" s="6" t="n">
        <f aca="false">RANK(B162,$B$3:$B$182,0)+COUNTIF($B$3:B162,B162)-1</f>
        <v>164</v>
      </c>
      <c r="L162" s="6" t="n">
        <f aca="false">RANK(C162,$C$3:$C$182,0)+COUNTIF($C$3:C162,C162)-1</f>
        <v>165</v>
      </c>
      <c r="M162" s="6" t="n">
        <f aca="false">RANK(D162,$D$3:$D$182,0)+COUNTIF($D$3:D162,D162)-1</f>
        <v>165</v>
      </c>
      <c r="N162" s="6" t="n">
        <f aca="false">RANK(E162,$E$3:$E$182,0)+COUNTIF($E$3:E162,E162)-1</f>
        <v>164</v>
      </c>
      <c r="O162" s="6" t="n">
        <f aca="false">RANK(F162,$F$3:$F$182,0)+COUNTIF($F$3:F162,F162)-1</f>
        <v>167</v>
      </c>
      <c r="P162" s="6" t="n">
        <f aca="false">RANK(G162,$G$3:$G$182,0)+COUNTIF($G$3:G162,G162)-1</f>
        <v>177</v>
      </c>
      <c r="Q162" s="6" t="n">
        <f aca="false">RANK(H162,$H$3:$H$182,0)+COUNTIF($H$3:H162,H162)-1</f>
        <v>100</v>
      </c>
    </row>
    <row r="163" customFormat="false" ht="15" hidden="false" customHeight="false" outlineLevel="0" collapsed="false">
      <c r="A163" s="0" t="s">
        <v>620</v>
      </c>
      <c r="B163" s="2" t="n">
        <f aca="false">ROUND(SUMIFS(Monthly_Sold!$H$2:$H$7864,Monthly_Sold!$G$2:$G$7864,$A163,Monthly_Sold!$C$2:$C$7864,B$2),4)</f>
        <v>0</v>
      </c>
      <c r="C163" s="2" t="n">
        <f aca="false">ROUND(SUMIFS(Monthly_Sold!$H$2:$H$7864,Monthly_Sold!$G$2:$G$7864,$A163,Monthly_Sold!$C$2:$C$7864,C$2),4)</f>
        <v>0</v>
      </c>
      <c r="D163" s="2" t="n">
        <f aca="false">ROUND(SUMIFS(Monthly_Sold!$H$2:$H$7864,Monthly_Sold!$G$2:$G$7864,$A163,Monthly_Sold!$C$2:$C$7864,D$2),4)</f>
        <v>0</v>
      </c>
      <c r="E163" s="2" t="n">
        <f aca="false">ROUND(SUMIFS(Monthly_Sold!$H$2:$H$7864,Monthly_Sold!$G$2:$G$7864,$A163,Monthly_Sold!$C$2:$C$7864,E$2),4)</f>
        <v>0</v>
      </c>
      <c r="F163" s="2" t="n">
        <f aca="false">ROUND(SUMIFS(Monthly_Sold!$H$2:$H$7864,Monthly_Sold!$G$2:$G$7864,$A163,Monthly_Sold!$C$2:$C$7864,F$2),4)</f>
        <v>0</v>
      </c>
      <c r="G163" s="2" t="n">
        <f aca="false">ROUND(SUMIFS(Monthly_Sold!$H$2:$H$7864,Monthly_Sold!$G$2:$G$7864,$A163,Monthly_Sold!$C$2:$C$7864,G$2),4)</f>
        <v>0</v>
      </c>
      <c r="H163" s="2" t="n">
        <f aca="false">ROUND(SUMIFS(Monthly_Sold!$H$2:$H$7864,Monthly_Sold!$G$2:$G$7864,$A163,Monthly_Sold!$C$2:$C$7864,H$2),4)</f>
        <v>0.05</v>
      </c>
      <c r="I163" s="2" t="n">
        <f aca="false">ROUND(SUM(B163:H163),4)</f>
        <v>0.05</v>
      </c>
      <c r="J163" s="6" t="n">
        <f aca="false">RANK(I163,$I$3:$I$182,0)+COUNTIF($I$3:I163,I163)-1</f>
        <v>174</v>
      </c>
      <c r="K163" s="6" t="n">
        <f aca="false">RANK(B163,$B$3:$B$182,0)+COUNTIF($B$3:B163,B163)-1</f>
        <v>165</v>
      </c>
      <c r="L163" s="6" t="n">
        <f aca="false">RANK(C163,$C$3:$C$182,0)+COUNTIF($C$3:C163,C163)-1</f>
        <v>166</v>
      </c>
      <c r="M163" s="6" t="n">
        <f aca="false">RANK(D163,$D$3:$D$182,0)+COUNTIF($D$3:D163,D163)-1</f>
        <v>166</v>
      </c>
      <c r="N163" s="6" t="n">
        <f aca="false">RANK(E163,$E$3:$E$182,0)+COUNTIF($E$3:E163,E163)-1</f>
        <v>165</v>
      </c>
      <c r="O163" s="6" t="n">
        <f aca="false">RANK(F163,$F$3:$F$182,0)+COUNTIF($F$3:F163,F163)-1</f>
        <v>168</v>
      </c>
      <c r="P163" s="6" t="n">
        <f aca="false">RANK(G163,$G$3:$G$182,0)+COUNTIF($G$3:G163,G163)-1</f>
        <v>178</v>
      </c>
      <c r="Q163" s="6" t="n">
        <f aca="false">RANK(H163,$H$3:$H$182,0)+COUNTIF($H$3:H163,H163)-1</f>
        <v>110</v>
      </c>
    </row>
    <row r="164" customFormat="false" ht="15" hidden="false" customHeight="false" outlineLevel="0" collapsed="false">
      <c r="A164" s="0" t="s">
        <v>507</v>
      </c>
      <c r="B164" s="2" t="n">
        <f aca="false">ROUND(SUMIFS(Monthly_Sold!$H$2:$H$7864,Monthly_Sold!$G$2:$G$7864,$A164,Monthly_Sold!$C$2:$C$7864,B$2),4)</f>
        <v>0</v>
      </c>
      <c r="C164" s="2" t="n">
        <f aca="false">ROUND(SUMIFS(Monthly_Sold!$H$2:$H$7864,Monthly_Sold!$G$2:$G$7864,$A164,Monthly_Sold!$C$2:$C$7864,C$2),4)</f>
        <v>0</v>
      </c>
      <c r="D164" s="2" t="n">
        <f aca="false">ROUND(SUMIFS(Monthly_Sold!$H$2:$H$7864,Monthly_Sold!$G$2:$G$7864,$A164,Monthly_Sold!$C$2:$C$7864,D$2),4)</f>
        <v>0</v>
      </c>
      <c r="E164" s="2" t="n">
        <f aca="false">ROUND(SUMIFS(Monthly_Sold!$H$2:$H$7864,Monthly_Sold!$G$2:$G$7864,$A164,Monthly_Sold!$C$2:$C$7864,E$2),4)</f>
        <v>0</v>
      </c>
      <c r="F164" s="2" t="n">
        <f aca="false">ROUND(SUMIFS(Monthly_Sold!$H$2:$H$7864,Monthly_Sold!$G$2:$G$7864,$A164,Monthly_Sold!$C$2:$C$7864,F$2),4)</f>
        <v>1.7</v>
      </c>
      <c r="G164" s="2" t="n">
        <f aca="false">ROUND(SUMIFS(Monthly_Sold!$H$2:$H$7864,Monthly_Sold!$G$2:$G$7864,$A164,Monthly_Sold!$C$2:$C$7864,G$2),4)</f>
        <v>10.48</v>
      </c>
      <c r="H164" s="2" t="n">
        <f aca="false">ROUND(SUMIFS(Monthly_Sold!$H$2:$H$7864,Monthly_Sold!$G$2:$G$7864,$A164,Monthly_Sold!$C$2:$C$7864,H$2),4)</f>
        <v>0</v>
      </c>
      <c r="I164" s="2" t="n">
        <f aca="false">ROUND(SUM(B164:H164),4)</f>
        <v>12.18</v>
      </c>
      <c r="J164" s="6" t="n">
        <f aca="false">RANK(I164,$I$3:$I$182,0)+COUNTIF($I$3:I164,I164)-1</f>
        <v>126</v>
      </c>
      <c r="K164" s="6" t="n">
        <f aca="false">RANK(B164,$B$3:$B$182,0)+COUNTIF($B$3:B164,B164)-1</f>
        <v>166</v>
      </c>
      <c r="L164" s="6" t="n">
        <f aca="false">RANK(C164,$C$3:$C$182,0)+COUNTIF($C$3:C164,C164)-1</f>
        <v>167</v>
      </c>
      <c r="M164" s="6" t="n">
        <f aca="false">RANK(D164,$D$3:$D$182,0)+COUNTIF($D$3:D164,D164)-1</f>
        <v>167</v>
      </c>
      <c r="N164" s="6" t="n">
        <f aca="false">RANK(E164,$E$3:$E$182,0)+COUNTIF($E$3:E164,E164)-1</f>
        <v>166</v>
      </c>
      <c r="O164" s="6" t="n">
        <f aca="false">RANK(F164,$F$3:$F$182,0)+COUNTIF($F$3:F164,F164)-1</f>
        <v>88</v>
      </c>
      <c r="P164" s="6" t="n">
        <f aca="false">RANK(G164,$G$3:$G$182,0)+COUNTIF($G$3:G164,G164)-1</f>
        <v>94</v>
      </c>
      <c r="Q164" s="6" t="n">
        <f aca="false">RANK(H164,$H$3:$H$182,0)+COUNTIF($H$3:H164,H164)-1</f>
        <v>176</v>
      </c>
    </row>
    <row r="165" customFormat="false" ht="15" hidden="false" customHeight="false" outlineLevel="0" collapsed="false">
      <c r="A165" s="0" t="s">
        <v>425</v>
      </c>
      <c r="B165" s="2" t="n">
        <f aca="false">ROUND(SUMIFS(Monthly_Sold!$H$2:$H$7864,Monthly_Sold!$G$2:$G$7864,$A165,Monthly_Sold!$C$2:$C$7864,B$2),4)</f>
        <v>0</v>
      </c>
      <c r="C165" s="2" t="n">
        <f aca="false">ROUND(SUMIFS(Monthly_Sold!$H$2:$H$7864,Monthly_Sold!$G$2:$G$7864,$A165,Monthly_Sold!$C$2:$C$7864,C$2),4)</f>
        <v>0</v>
      </c>
      <c r="D165" s="2" t="n">
        <f aca="false">ROUND(SUMIFS(Monthly_Sold!$H$2:$H$7864,Monthly_Sold!$G$2:$G$7864,$A165,Monthly_Sold!$C$2:$C$7864,D$2),4)</f>
        <v>0</v>
      </c>
      <c r="E165" s="2" t="n">
        <f aca="false">ROUND(SUMIFS(Monthly_Sold!$H$2:$H$7864,Monthly_Sold!$G$2:$G$7864,$A165,Monthly_Sold!$C$2:$C$7864,E$2),4)</f>
        <v>0</v>
      </c>
      <c r="F165" s="2" t="n">
        <f aca="false">ROUND(SUMIFS(Monthly_Sold!$H$2:$H$7864,Monthly_Sold!$G$2:$G$7864,$A165,Monthly_Sold!$C$2:$C$7864,F$2),4)</f>
        <v>0</v>
      </c>
      <c r="G165" s="2" t="n">
        <f aca="false">ROUND(SUMIFS(Monthly_Sold!$H$2:$H$7864,Monthly_Sold!$G$2:$G$7864,$A165,Monthly_Sold!$C$2:$C$7864,G$2),4)</f>
        <v>31.81</v>
      </c>
      <c r="H165" s="2" t="n">
        <f aca="false">ROUND(SUMIFS(Monthly_Sold!$H$2:$H$7864,Monthly_Sold!$G$2:$G$7864,$A165,Monthly_Sold!$C$2:$C$7864,H$2),4)</f>
        <v>11.4</v>
      </c>
      <c r="I165" s="2" t="n">
        <f aca="false">ROUND(SUM(B165:H165),4)</f>
        <v>43.21</v>
      </c>
      <c r="J165" s="6" t="n">
        <f aca="false">RANK(I165,$I$3:$I$182,0)+COUNTIF($I$3:I165,I165)-1</f>
        <v>106</v>
      </c>
      <c r="K165" s="6" t="n">
        <f aca="false">RANK(B165,$B$3:$B$182,0)+COUNTIF($B$3:B165,B165)-1</f>
        <v>167</v>
      </c>
      <c r="L165" s="6" t="n">
        <f aca="false">RANK(C165,$C$3:$C$182,0)+COUNTIF($C$3:C165,C165)-1</f>
        <v>168</v>
      </c>
      <c r="M165" s="6" t="n">
        <f aca="false">RANK(D165,$D$3:$D$182,0)+COUNTIF($D$3:D165,D165)-1</f>
        <v>168</v>
      </c>
      <c r="N165" s="6" t="n">
        <f aca="false">RANK(E165,$E$3:$E$182,0)+COUNTIF($E$3:E165,E165)-1</f>
        <v>167</v>
      </c>
      <c r="O165" s="6" t="n">
        <f aca="false">RANK(F165,$F$3:$F$182,0)+COUNTIF($F$3:F165,F165)-1</f>
        <v>169</v>
      </c>
      <c r="P165" s="6" t="n">
        <f aca="false">RANK(G165,$G$3:$G$182,0)+COUNTIF($G$3:G165,G165)-1</f>
        <v>77</v>
      </c>
      <c r="Q165" s="6" t="n">
        <f aca="false">RANK(H165,$H$3:$H$182,0)+COUNTIF($H$3:H165,H165)-1</f>
        <v>81</v>
      </c>
    </row>
    <row r="166" customFormat="false" ht="15" hidden="false" customHeight="false" outlineLevel="0" collapsed="false">
      <c r="A166" s="0" t="s">
        <v>577</v>
      </c>
      <c r="B166" s="2" t="n">
        <f aca="false">ROUND(SUMIFS(Monthly_Sold!$H$2:$H$7864,Monthly_Sold!$G$2:$G$7864,$A166,Monthly_Sold!$C$2:$C$7864,B$2),4)</f>
        <v>0</v>
      </c>
      <c r="C166" s="2" t="n">
        <f aca="false">ROUND(SUMIFS(Monthly_Sold!$H$2:$H$7864,Monthly_Sold!$G$2:$G$7864,$A166,Monthly_Sold!$C$2:$C$7864,C$2),4)</f>
        <v>0</v>
      </c>
      <c r="D166" s="2" t="n">
        <f aca="false">ROUND(SUMIFS(Monthly_Sold!$H$2:$H$7864,Monthly_Sold!$G$2:$G$7864,$A166,Monthly_Sold!$C$2:$C$7864,D$2),4)</f>
        <v>0</v>
      </c>
      <c r="E166" s="2" t="n">
        <f aca="false">ROUND(SUMIFS(Monthly_Sold!$H$2:$H$7864,Monthly_Sold!$G$2:$G$7864,$A166,Monthly_Sold!$C$2:$C$7864,E$2),4)</f>
        <v>0</v>
      </c>
      <c r="F166" s="2" t="n">
        <f aca="false">ROUND(SUMIFS(Monthly_Sold!$H$2:$H$7864,Monthly_Sold!$G$2:$G$7864,$A166,Monthly_Sold!$C$2:$C$7864,F$2),4)</f>
        <v>0.61</v>
      </c>
      <c r="G166" s="2" t="n">
        <f aca="false">ROUND(SUMIFS(Monthly_Sold!$H$2:$H$7864,Monthly_Sold!$G$2:$G$7864,$A166,Monthly_Sold!$C$2:$C$7864,G$2),4)</f>
        <v>0.52</v>
      </c>
      <c r="H166" s="2" t="n">
        <f aca="false">ROUND(SUMIFS(Monthly_Sold!$H$2:$H$7864,Monthly_Sold!$G$2:$G$7864,$A166,Monthly_Sold!$C$2:$C$7864,H$2),4)</f>
        <v>0</v>
      </c>
      <c r="I166" s="2" t="n">
        <f aca="false">ROUND(SUM(B166:H166),4)</f>
        <v>1.13</v>
      </c>
      <c r="J166" s="6" t="n">
        <f aca="false">RANK(I166,$I$3:$I$182,0)+COUNTIF($I$3:I166,I166)-1</f>
        <v>150</v>
      </c>
      <c r="K166" s="6" t="n">
        <f aca="false">RANK(B166,$B$3:$B$182,0)+COUNTIF($B$3:B166,B166)-1</f>
        <v>168</v>
      </c>
      <c r="L166" s="6" t="n">
        <f aca="false">RANK(C166,$C$3:$C$182,0)+COUNTIF($C$3:C166,C166)-1</f>
        <v>169</v>
      </c>
      <c r="M166" s="6" t="n">
        <f aca="false">RANK(D166,$D$3:$D$182,0)+COUNTIF($D$3:D166,D166)-1</f>
        <v>169</v>
      </c>
      <c r="N166" s="6" t="n">
        <f aca="false">RANK(E166,$E$3:$E$182,0)+COUNTIF($E$3:E166,E166)-1</f>
        <v>168</v>
      </c>
      <c r="O166" s="6" t="n">
        <f aca="false">RANK(F166,$F$3:$F$182,0)+COUNTIF($F$3:F166,F166)-1</f>
        <v>90</v>
      </c>
      <c r="P166" s="6" t="n">
        <f aca="false">RANK(G166,$G$3:$G$182,0)+COUNTIF($G$3:G166,G166)-1</f>
        <v>109</v>
      </c>
      <c r="Q166" s="6" t="n">
        <f aca="false">RANK(H166,$H$3:$H$182,0)+COUNTIF($H$3:H166,H166)-1</f>
        <v>177</v>
      </c>
    </row>
    <row r="167" customFormat="false" ht="15" hidden="false" customHeight="false" outlineLevel="0" collapsed="false">
      <c r="A167" s="0" t="s">
        <v>468</v>
      </c>
      <c r="B167" s="2" t="n">
        <f aca="false">ROUND(SUMIFS(Monthly_Sold!$H$2:$H$7864,Monthly_Sold!$G$2:$G$7864,$A167,Monthly_Sold!$C$2:$C$7864,B$2),4)</f>
        <v>0</v>
      </c>
      <c r="C167" s="2" t="n">
        <f aca="false">ROUND(SUMIFS(Monthly_Sold!$H$2:$H$7864,Monthly_Sold!$G$2:$G$7864,$A167,Monthly_Sold!$C$2:$C$7864,C$2),4)</f>
        <v>0</v>
      </c>
      <c r="D167" s="2" t="n">
        <f aca="false">ROUND(SUMIFS(Monthly_Sold!$H$2:$H$7864,Monthly_Sold!$G$2:$G$7864,$A167,Monthly_Sold!$C$2:$C$7864,D$2),4)</f>
        <v>0</v>
      </c>
      <c r="E167" s="2" t="n">
        <f aca="false">ROUND(SUMIFS(Monthly_Sold!$H$2:$H$7864,Monthly_Sold!$G$2:$G$7864,$A167,Monthly_Sold!$C$2:$C$7864,E$2),4)</f>
        <v>0</v>
      </c>
      <c r="F167" s="2" t="n">
        <f aca="false">ROUND(SUMIFS(Monthly_Sold!$H$2:$H$7864,Monthly_Sold!$G$2:$G$7864,$A167,Monthly_Sold!$C$2:$C$7864,F$2),4)</f>
        <v>0</v>
      </c>
      <c r="G167" s="2" t="n">
        <f aca="false">ROUND(SUMIFS(Monthly_Sold!$H$2:$H$7864,Monthly_Sold!$G$2:$G$7864,$A167,Monthly_Sold!$C$2:$C$7864,G$2),4)</f>
        <v>20.22</v>
      </c>
      <c r="H167" s="2" t="n">
        <f aca="false">ROUND(SUMIFS(Monthly_Sold!$H$2:$H$7864,Monthly_Sold!$G$2:$G$7864,$A167,Monthly_Sold!$C$2:$C$7864,H$2),4)</f>
        <v>1.91</v>
      </c>
      <c r="I167" s="2" t="n">
        <f aca="false">ROUND(SUM(B167:H167),4)</f>
        <v>22.13</v>
      </c>
      <c r="J167" s="6" t="n">
        <f aca="false">RANK(I167,$I$3:$I$182,0)+COUNTIF($I$3:I167,I167)-1</f>
        <v>115</v>
      </c>
      <c r="K167" s="6" t="n">
        <f aca="false">RANK(B167,$B$3:$B$182,0)+COUNTIF($B$3:B167,B167)-1</f>
        <v>169</v>
      </c>
      <c r="L167" s="6" t="n">
        <f aca="false">RANK(C167,$C$3:$C$182,0)+COUNTIF($C$3:C167,C167)-1</f>
        <v>170</v>
      </c>
      <c r="M167" s="6" t="n">
        <f aca="false">RANK(D167,$D$3:$D$182,0)+COUNTIF($D$3:D167,D167)-1</f>
        <v>170</v>
      </c>
      <c r="N167" s="6" t="n">
        <f aca="false">RANK(E167,$E$3:$E$182,0)+COUNTIF($E$3:E167,E167)-1</f>
        <v>169</v>
      </c>
      <c r="O167" s="6" t="n">
        <f aca="false">RANK(F167,$F$3:$F$182,0)+COUNTIF($F$3:F167,F167)-1</f>
        <v>170</v>
      </c>
      <c r="P167" s="6" t="n">
        <f aca="false">RANK(G167,$G$3:$G$182,0)+COUNTIF($G$3:G167,G167)-1</f>
        <v>87</v>
      </c>
      <c r="Q167" s="6" t="n">
        <f aca="false">RANK(H167,$H$3:$H$182,0)+COUNTIF($H$3:H167,H167)-1</f>
        <v>96</v>
      </c>
    </row>
    <row r="168" customFormat="false" ht="15" hidden="false" customHeight="false" outlineLevel="0" collapsed="false">
      <c r="A168" s="0" t="s">
        <v>499</v>
      </c>
      <c r="B168" s="2" t="n">
        <f aca="false">ROUND(SUMIFS(Monthly_Sold!$H$2:$H$7864,Monthly_Sold!$G$2:$G$7864,$A168,Monthly_Sold!$C$2:$C$7864,B$2),4)</f>
        <v>0</v>
      </c>
      <c r="C168" s="2" t="n">
        <f aca="false">ROUND(SUMIFS(Monthly_Sold!$H$2:$H$7864,Monthly_Sold!$G$2:$G$7864,$A168,Monthly_Sold!$C$2:$C$7864,C$2),4)</f>
        <v>0</v>
      </c>
      <c r="D168" s="2" t="n">
        <f aca="false">ROUND(SUMIFS(Monthly_Sold!$H$2:$H$7864,Monthly_Sold!$G$2:$G$7864,$A168,Monthly_Sold!$C$2:$C$7864,D$2),4)</f>
        <v>0</v>
      </c>
      <c r="E168" s="2" t="n">
        <f aca="false">ROUND(SUMIFS(Monthly_Sold!$H$2:$H$7864,Monthly_Sold!$G$2:$G$7864,$A168,Monthly_Sold!$C$2:$C$7864,E$2),4)</f>
        <v>0</v>
      </c>
      <c r="F168" s="2" t="n">
        <f aca="false">ROUND(SUMIFS(Monthly_Sold!$H$2:$H$7864,Monthly_Sold!$G$2:$G$7864,$A168,Monthly_Sold!$C$2:$C$7864,F$2),4)</f>
        <v>0</v>
      </c>
      <c r="G168" s="2" t="n">
        <f aca="false">ROUND(SUMIFS(Monthly_Sold!$H$2:$H$7864,Monthly_Sold!$G$2:$G$7864,$A168,Monthly_Sold!$C$2:$C$7864,G$2),4)</f>
        <v>14.11</v>
      </c>
      <c r="H168" s="2" t="n">
        <f aca="false">ROUND(SUMIFS(Monthly_Sold!$H$2:$H$7864,Monthly_Sold!$G$2:$G$7864,$A168,Monthly_Sold!$C$2:$C$7864,H$2),4)</f>
        <v>0</v>
      </c>
      <c r="I168" s="2" t="n">
        <f aca="false">ROUND(SUM(B168:H168),4)</f>
        <v>14.11</v>
      </c>
      <c r="J168" s="6" t="n">
        <f aca="false">RANK(I168,$I$3:$I$182,0)+COUNTIF($I$3:I168,I168)-1</f>
        <v>124</v>
      </c>
      <c r="K168" s="6" t="n">
        <f aca="false">RANK(B168,$B$3:$B$182,0)+COUNTIF($B$3:B168,B168)-1</f>
        <v>170</v>
      </c>
      <c r="L168" s="6" t="n">
        <f aca="false">RANK(C168,$C$3:$C$182,0)+COUNTIF($C$3:C168,C168)-1</f>
        <v>171</v>
      </c>
      <c r="M168" s="6" t="n">
        <f aca="false">RANK(D168,$D$3:$D$182,0)+COUNTIF($D$3:D168,D168)-1</f>
        <v>171</v>
      </c>
      <c r="N168" s="6" t="n">
        <f aca="false">RANK(E168,$E$3:$E$182,0)+COUNTIF($E$3:E168,E168)-1</f>
        <v>170</v>
      </c>
      <c r="O168" s="6" t="n">
        <f aca="false">RANK(F168,$F$3:$F$182,0)+COUNTIF($F$3:F168,F168)-1</f>
        <v>171</v>
      </c>
      <c r="P168" s="6" t="n">
        <f aca="false">RANK(G168,$G$3:$G$182,0)+COUNTIF($G$3:G168,G168)-1</f>
        <v>92</v>
      </c>
      <c r="Q168" s="6" t="n">
        <f aca="false">RANK(H168,$H$3:$H$182,0)+COUNTIF($H$3:H168,H168)-1</f>
        <v>178</v>
      </c>
    </row>
    <row r="169" customFormat="false" ht="15" hidden="false" customHeight="false" outlineLevel="0" collapsed="false">
      <c r="A169" s="0" t="s">
        <v>554</v>
      </c>
      <c r="B169" s="2" t="n">
        <f aca="false">ROUND(SUMIFS(Monthly_Sold!$H$2:$H$7864,Monthly_Sold!$G$2:$G$7864,$A169,Monthly_Sold!$C$2:$C$7864,B$2),4)</f>
        <v>0</v>
      </c>
      <c r="C169" s="2" t="n">
        <f aca="false">ROUND(SUMIFS(Monthly_Sold!$H$2:$H$7864,Monthly_Sold!$G$2:$G$7864,$A169,Monthly_Sold!$C$2:$C$7864,C$2),4)</f>
        <v>0</v>
      </c>
      <c r="D169" s="2" t="n">
        <f aca="false">ROUND(SUMIFS(Monthly_Sold!$H$2:$H$7864,Monthly_Sold!$G$2:$G$7864,$A169,Monthly_Sold!$C$2:$C$7864,D$2),4)</f>
        <v>0</v>
      </c>
      <c r="E169" s="2" t="n">
        <f aca="false">ROUND(SUMIFS(Monthly_Sold!$H$2:$H$7864,Monthly_Sold!$G$2:$G$7864,$A169,Monthly_Sold!$C$2:$C$7864,E$2),4)</f>
        <v>0</v>
      </c>
      <c r="F169" s="2" t="n">
        <f aca="false">ROUND(SUMIFS(Monthly_Sold!$H$2:$H$7864,Monthly_Sold!$G$2:$G$7864,$A169,Monthly_Sold!$C$2:$C$7864,F$2),4)</f>
        <v>0</v>
      </c>
      <c r="G169" s="2" t="n">
        <f aca="false">ROUND(SUMIFS(Monthly_Sold!$H$2:$H$7864,Monthly_Sold!$G$2:$G$7864,$A169,Monthly_Sold!$C$2:$C$7864,G$2),4)</f>
        <v>3.09</v>
      </c>
      <c r="H169" s="2" t="n">
        <f aca="false">ROUND(SUMIFS(Monthly_Sold!$H$2:$H$7864,Monthly_Sold!$G$2:$G$7864,$A169,Monthly_Sold!$C$2:$C$7864,H$2),4)</f>
        <v>0.3805</v>
      </c>
      <c r="I169" s="2" t="n">
        <f aca="false">ROUND(SUM(B169:H169),4)</f>
        <v>3.4705</v>
      </c>
      <c r="J169" s="6" t="n">
        <f aca="false">RANK(I169,$I$3:$I$182,0)+COUNTIF($I$3:I169,I169)-1</f>
        <v>140</v>
      </c>
      <c r="K169" s="6" t="n">
        <f aca="false">RANK(B169,$B$3:$B$182,0)+COUNTIF($B$3:B169,B169)-1</f>
        <v>171</v>
      </c>
      <c r="L169" s="6" t="n">
        <f aca="false">RANK(C169,$C$3:$C$182,0)+COUNTIF($C$3:C169,C169)-1</f>
        <v>172</v>
      </c>
      <c r="M169" s="6" t="n">
        <f aca="false">RANK(D169,$D$3:$D$182,0)+COUNTIF($D$3:D169,D169)-1</f>
        <v>172</v>
      </c>
      <c r="N169" s="6" t="n">
        <f aca="false">RANK(E169,$E$3:$E$182,0)+COUNTIF($E$3:E169,E169)-1</f>
        <v>171</v>
      </c>
      <c r="O169" s="6" t="n">
        <f aca="false">RANK(F169,$F$3:$F$182,0)+COUNTIF($F$3:F169,F169)-1</f>
        <v>172</v>
      </c>
      <c r="P169" s="6" t="n">
        <f aca="false">RANK(G169,$G$3:$G$182,0)+COUNTIF($G$3:G169,G169)-1</f>
        <v>102</v>
      </c>
      <c r="Q169" s="6" t="n">
        <f aca="false">RANK(H169,$H$3:$H$182,0)+COUNTIF($H$3:H169,H169)-1</f>
        <v>102</v>
      </c>
    </row>
    <row r="170" customFormat="false" ht="15" hidden="false" customHeight="false" outlineLevel="0" collapsed="false">
      <c r="A170" s="0" t="s">
        <v>632</v>
      </c>
      <c r="B170" s="2" t="n">
        <f aca="false">ROUND(SUMIFS(Monthly_Sold!$H$2:$H$7864,Monthly_Sold!$G$2:$G$7864,$A170,Monthly_Sold!$C$2:$C$7864,B$2),4)</f>
        <v>0</v>
      </c>
      <c r="C170" s="2" t="n">
        <f aca="false">ROUND(SUMIFS(Monthly_Sold!$H$2:$H$7864,Monthly_Sold!$G$2:$G$7864,$A170,Monthly_Sold!$C$2:$C$7864,C$2),4)</f>
        <v>0</v>
      </c>
      <c r="D170" s="2" t="n">
        <f aca="false">ROUND(SUMIFS(Monthly_Sold!$H$2:$H$7864,Monthly_Sold!$G$2:$G$7864,$A170,Monthly_Sold!$C$2:$C$7864,D$2),4)</f>
        <v>0</v>
      </c>
      <c r="E170" s="2" t="n">
        <f aca="false">ROUND(SUMIFS(Monthly_Sold!$H$2:$H$7864,Monthly_Sold!$G$2:$G$7864,$A170,Monthly_Sold!$C$2:$C$7864,E$2),4)</f>
        <v>0</v>
      </c>
      <c r="F170" s="2" t="n">
        <f aca="false">ROUND(SUMIFS(Monthly_Sold!$H$2:$H$7864,Monthly_Sold!$G$2:$G$7864,$A170,Monthly_Sold!$C$2:$C$7864,F$2),4)</f>
        <v>0</v>
      </c>
      <c r="G170" s="2" t="n">
        <f aca="false">ROUND(SUMIFS(Monthly_Sold!$H$2:$H$7864,Monthly_Sold!$G$2:$G$7864,$A170,Monthly_Sold!$C$2:$C$7864,G$2),4)</f>
        <v>0</v>
      </c>
      <c r="H170" s="2" t="n">
        <f aca="false">ROUND(SUMIFS(Monthly_Sold!$H$2:$H$7864,Monthly_Sold!$G$2:$G$7864,$A170,Monthly_Sold!$C$2:$C$7864,H$2),4)</f>
        <v>0.001</v>
      </c>
      <c r="I170" s="2" t="n">
        <f aca="false">ROUND(SUM(B170:H170),4)</f>
        <v>0.001</v>
      </c>
      <c r="J170" s="6" t="n">
        <f aca="false">RANK(I170,$I$3:$I$182,0)+COUNTIF($I$3:I170,I170)-1</f>
        <v>180</v>
      </c>
      <c r="K170" s="6" t="n">
        <f aca="false">RANK(B170,$B$3:$B$182,0)+COUNTIF($B$3:B170,B170)-1</f>
        <v>172</v>
      </c>
      <c r="L170" s="6" t="n">
        <f aca="false">RANK(C170,$C$3:$C$182,0)+COUNTIF($C$3:C170,C170)-1</f>
        <v>173</v>
      </c>
      <c r="M170" s="6" t="n">
        <f aca="false">RANK(D170,$D$3:$D$182,0)+COUNTIF($D$3:D170,D170)-1</f>
        <v>173</v>
      </c>
      <c r="N170" s="6" t="n">
        <f aca="false">RANK(E170,$E$3:$E$182,0)+COUNTIF($E$3:E170,E170)-1</f>
        <v>172</v>
      </c>
      <c r="O170" s="6" t="n">
        <f aca="false">RANK(F170,$F$3:$F$182,0)+COUNTIF($F$3:F170,F170)-1</f>
        <v>173</v>
      </c>
      <c r="P170" s="6" t="n">
        <f aca="false">RANK(G170,$G$3:$G$182,0)+COUNTIF($G$3:G170,G170)-1</f>
        <v>179</v>
      </c>
      <c r="Q170" s="6" t="n">
        <f aca="false">RANK(H170,$H$3:$H$182,0)+COUNTIF($H$3:H170,H170)-1</f>
        <v>114</v>
      </c>
    </row>
    <row r="171" customFormat="false" ht="15" hidden="false" customHeight="false" outlineLevel="0" collapsed="false">
      <c r="A171" s="0" t="s">
        <v>472</v>
      </c>
      <c r="B171" s="2" t="n">
        <f aca="false">ROUND(SUMIFS(Monthly_Sold!$H$2:$H$7864,Monthly_Sold!$G$2:$G$7864,$A171,Monthly_Sold!$C$2:$C$7864,B$2),4)</f>
        <v>0</v>
      </c>
      <c r="C171" s="2" t="n">
        <f aca="false">ROUND(SUMIFS(Monthly_Sold!$H$2:$H$7864,Monthly_Sold!$G$2:$G$7864,$A171,Monthly_Sold!$C$2:$C$7864,C$2),4)</f>
        <v>0</v>
      </c>
      <c r="D171" s="2" t="n">
        <f aca="false">ROUND(SUMIFS(Monthly_Sold!$H$2:$H$7864,Monthly_Sold!$G$2:$G$7864,$A171,Monthly_Sold!$C$2:$C$7864,D$2),4)</f>
        <v>0</v>
      </c>
      <c r="E171" s="2" t="n">
        <f aca="false">ROUND(SUMIFS(Monthly_Sold!$H$2:$H$7864,Monthly_Sold!$G$2:$G$7864,$A171,Monthly_Sold!$C$2:$C$7864,E$2),4)</f>
        <v>0</v>
      </c>
      <c r="F171" s="2" t="n">
        <f aca="false">ROUND(SUMIFS(Monthly_Sold!$H$2:$H$7864,Monthly_Sold!$G$2:$G$7864,$A171,Monthly_Sold!$C$2:$C$7864,F$2),4)</f>
        <v>0</v>
      </c>
      <c r="G171" s="2" t="n">
        <f aca="false">ROUND(SUMIFS(Monthly_Sold!$H$2:$H$7864,Monthly_Sold!$G$2:$G$7864,$A171,Monthly_Sold!$C$2:$C$7864,G$2),4)</f>
        <v>14.35</v>
      </c>
      <c r="H171" s="2" t="n">
        <f aca="false">ROUND(SUMIFS(Monthly_Sold!$H$2:$H$7864,Monthly_Sold!$G$2:$G$7864,$A171,Monthly_Sold!$C$2:$C$7864,H$2),4)</f>
        <v>6.56</v>
      </c>
      <c r="I171" s="2" t="n">
        <f aca="false">ROUND(SUM(B171:H171),4)</f>
        <v>20.91</v>
      </c>
      <c r="J171" s="6" t="n">
        <f aca="false">RANK(I171,$I$3:$I$182,0)+COUNTIF($I$3:I171,I171)-1</f>
        <v>117</v>
      </c>
      <c r="K171" s="6" t="n">
        <f aca="false">RANK(B171,$B$3:$B$182,0)+COUNTIF($B$3:B171,B171)-1</f>
        <v>173</v>
      </c>
      <c r="L171" s="6" t="n">
        <f aca="false">RANK(C171,$C$3:$C$182,0)+COUNTIF($C$3:C171,C171)-1</f>
        <v>174</v>
      </c>
      <c r="M171" s="6" t="n">
        <f aca="false">RANK(D171,$D$3:$D$182,0)+COUNTIF($D$3:D171,D171)-1</f>
        <v>174</v>
      </c>
      <c r="N171" s="6" t="n">
        <f aca="false">RANK(E171,$E$3:$E$182,0)+COUNTIF($E$3:E171,E171)-1</f>
        <v>173</v>
      </c>
      <c r="O171" s="6" t="n">
        <f aca="false">RANK(F171,$F$3:$F$182,0)+COUNTIF($F$3:F171,F171)-1</f>
        <v>174</v>
      </c>
      <c r="P171" s="6" t="n">
        <f aca="false">RANK(G171,$G$3:$G$182,0)+COUNTIF($G$3:G171,G171)-1</f>
        <v>91</v>
      </c>
      <c r="Q171" s="6" t="n">
        <f aca="false">RANK(H171,$H$3:$H$182,0)+COUNTIF($H$3:H171,H171)-1</f>
        <v>86</v>
      </c>
    </row>
    <row r="172" customFormat="false" ht="15" hidden="false" customHeight="false" outlineLevel="0" collapsed="false">
      <c r="A172" s="0" t="s">
        <v>594</v>
      </c>
      <c r="B172" s="2" t="n">
        <f aca="false">ROUND(SUMIFS(Monthly_Sold!$H$2:$H$7864,Monthly_Sold!$G$2:$G$7864,$A172,Monthly_Sold!$C$2:$C$7864,B$2),4)</f>
        <v>0</v>
      </c>
      <c r="C172" s="2" t="n">
        <f aca="false">ROUND(SUMIFS(Monthly_Sold!$H$2:$H$7864,Monthly_Sold!$G$2:$G$7864,$A172,Monthly_Sold!$C$2:$C$7864,C$2),4)</f>
        <v>0</v>
      </c>
      <c r="D172" s="2" t="n">
        <f aca="false">ROUND(SUMIFS(Monthly_Sold!$H$2:$H$7864,Monthly_Sold!$G$2:$G$7864,$A172,Monthly_Sold!$C$2:$C$7864,D$2),4)</f>
        <v>0</v>
      </c>
      <c r="E172" s="2" t="n">
        <f aca="false">ROUND(SUMIFS(Monthly_Sold!$H$2:$H$7864,Monthly_Sold!$G$2:$G$7864,$A172,Monthly_Sold!$C$2:$C$7864,E$2),4)</f>
        <v>0</v>
      </c>
      <c r="F172" s="2" t="n">
        <f aca="false">ROUND(SUMIFS(Monthly_Sold!$H$2:$H$7864,Monthly_Sold!$G$2:$G$7864,$A172,Monthly_Sold!$C$2:$C$7864,F$2),4)</f>
        <v>0</v>
      </c>
      <c r="G172" s="2" t="n">
        <f aca="false">ROUND(SUMIFS(Monthly_Sold!$H$2:$H$7864,Monthly_Sold!$G$2:$G$7864,$A172,Monthly_Sold!$C$2:$C$7864,G$2),4)</f>
        <v>0.45</v>
      </c>
      <c r="H172" s="2" t="n">
        <f aca="false">ROUND(SUMIFS(Monthly_Sold!$H$2:$H$7864,Monthly_Sold!$G$2:$G$7864,$A172,Monthly_Sold!$C$2:$C$7864,H$2),4)</f>
        <v>0.04</v>
      </c>
      <c r="I172" s="2" t="n">
        <f aca="false">ROUND(SUM(B172:H172),4)</f>
        <v>0.49</v>
      </c>
      <c r="J172" s="6" t="n">
        <f aca="false">RANK(I172,$I$3:$I$182,0)+COUNTIF($I$3:I172,I172)-1</f>
        <v>160</v>
      </c>
      <c r="K172" s="6" t="n">
        <f aca="false">RANK(B172,$B$3:$B$182,0)+COUNTIF($B$3:B172,B172)-1</f>
        <v>174</v>
      </c>
      <c r="L172" s="6" t="n">
        <f aca="false">RANK(C172,$C$3:$C$182,0)+COUNTIF($C$3:C172,C172)-1</f>
        <v>175</v>
      </c>
      <c r="M172" s="6" t="n">
        <f aca="false">RANK(D172,$D$3:$D$182,0)+COUNTIF($D$3:D172,D172)-1</f>
        <v>175</v>
      </c>
      <c r="N172" s="6" t="n">
        <f aca="false">RANK(E172,$E$3:$E$182,0)+COUNTIF($E$3:E172,E172)-1</f>
        <v>174</v>
      </c>
      <c r="O172" s="6" t="n">
        <f aca="false">RANK(F172,$F$3:$F$182,0)+COUNTIF($F$3:F172,F172)-1</f>
        <v>175</v>
      </c>
      <c r="P172" s="6" t="n">
        <f aca="false">RANK(G172,$G$3:$G$182,0)+COUNTIF($G$3:G172,G172)-1</f>
        <v>110</v>
      </c>
      <c r="Q172" s="6" t="n">
        <f aca="false">RANK(H172,$H$3:$H$182,0)+COUNTIF($H$3:H172,H172)-1</f>
        <v>111</v>
      </c>
    </row>
    <row r="173" customFormat="false" ht="15" hidden="false" customHeight="false" outlineLevel="0" collapsed="false">
      <c r="A173" s="0" t="s">
        <v>561</v>
      </c>
      <c r="B173" s="2" t="n">
        <f aca="false">ROUND(SUMIFS(Monthly_Sold!$H$2:$H$7864,Monthly_Sold!$G$2:$G$7864,$A173,Monthly_Sold!$C$2:$C$7864,B$2),4)</f>
        <v>0</v>
      </c>
      <c r="C173" s="2" t="n">
        <f aca="false">ROUND(SUMIFS(Monthly_Sold!$H$2:$H$7864,Monthly_Sold!$G$2:$G$7864,$A173,Monthly_Sold!$C$2:$C$7864,C$2),4)</f>
        <v>0</v>
      </c>
      <c r="D173" s="2" t="n">
        <f aca="false">ROUND(SUMIFS(Monthly_Sold!$H$2:$H$7864,Monthly_Sold!$G$2:$G$7864,$A173,Monthly_Sold!$C$2:$C$7864,D$2),4)</f>
        <v>0</v>
      </c>
      <c r="E173" s="2" t="n">
        <f aca="false">ROUND(SUMIFS(Monthly_Sold!$H$2:$H$7864,Monthly_Sold!$G$2:$G$7864,$A173,Monthly_Sold!$C$2:$C$7864,E$2),4)</f>
        <v>0</v>
      </c>
      <c r="F173" s="2" t="n">
        <f aca="false">ROUND(SUMIFS(Monthly_Sold!$H$2:$H$7864,Monthly_Sold!$G$2:$G$7864,$A173,Monthly_Sold!$C$2:$C$7864,F$2),4)</f>
        <v>0</v>
      </c>
      <c r="G173" s="2" t="n">
        <f aca="false">ROUND(SUMIFS(Monthly_Sold!$H$2:$H$7864,Monthly_Sold!$G$2:$G$7864,$A173,Monthly_Sold!$C$2:$C$7864,G$2),4)</f>
        <v>0.28</v>
      </c>
      <c r="H173" s="2" t="n">
        <f aca="false">ROUND(SUMIFS(Monthly_Sold!$H$2:$H$7864,Monthly_Sold!$G$2:$G$7864,$A173,Monthly_Sold!$C$2:$C$7864,H$2),4)</f>
        <v>2.29</v>
      </c>
      <c r="I173" s="2" t="n">
        <f aca="false">ROUND(SUM(B173:H173),4)</f>
        <v>2.57</v>
      </c>
      <c r="J173" s="6" t="n">
        <f aca="false">RANK(I173,$I$3:$I$182,0)+COUNTIF($I$3:I173,I173)-1</f>
        <v>145</v>
      </c>
      <c r="K173" s="6" t="n">
        <f aca="false">RANK(B173,$B$3:$B$182,0)+COUNTIF($B$3:B173,B173)-1</f>
        <v>175</v>
      </c>
      <c r="L173" s="6" t="n">
        <f aca="false">RANK(C173,$C$3:$C$182,0)+COUNTIF($C$3:C173,C173)-1</f>
        <v>176</v>
      </c>
      <c r="M173" s="6" t="n">
        <f aca="false">RANK(D173,$D$3:$D$182,0)+COUNTIF($D$3:D173,D173)-1</f>
        <v>176</v>
      </c>
      <c r="N173" s="6" t="n">
        <f aca="false">RANK(E173,$E$3:$E$182,0)+COUNTIF($E$3:E173,E173)-1</f>
        <v>175</v>
      </c>
      <c r="O173" s="6" t="n">
        <f aca="false">RANK(F173,$F$3:$F$182,0)+COUNTIF($F$3:F173,F173)-1</f>
        <v>176</v>
      </c>
      <c r="P173" s="6" t="n">
        <f aca="false">RANK(G173,$G$3:$G$182,0)+COUNTIF($G$3:G173,G173)-1</f>
        <v>112</v>
      </c>
      <c r="Q173" s="6" t="n">
        <f aca="false">RANK(H173,$H$3:$H$182,0)+COUNTIF($H$3:H173,H173)-1</f>
        <v>94</v>
      </c>
    </row>
    <row r="174" customFormat="false" ht="15" hidden="false" customHeight="false" outlineLevel="0" collapsed="false">
      <c r="A174" s="0" t="s">
        <v>199</v>
      </c>
      <c r="B174" s="2" t="n">
        <f aca="false">ROUND(SUMIFS(Monthly_Sold!$H$2:$H$7864,Monthly_Sold!$G$2:$G$7864,$A174,Monthly_Sold!$C$2:$C$7864,B$2),4)</f>
        <v>93.95</v>
      </c>
      <c r="C174" s="2" t="n">
        <f aca="false">ROUND(SUMIFS(Monthly_Sold!$H$2:$H$7864,Monthly_Sold!$G$2:$G$7864,$A174,Monthly_Sold!$C$2:$C$7864,C$2),4)</f>
        <v>144.93</v>
      </c>
      <c r="D174" s="2" t="n">
        <f aca="false">ROUND(SUMIFS(Monthly_Sold!$H$2:$H$7864,Monthly_Sold!$G$2:$G$7864,$A174,Monthly_Sold!$C$2:$C$7864,D$2),4)</f>
        <v>135.17</v>
      </c>
      <c r="E174" s="2" t="n">
        <f aca="false">ROUND(SUMIFS(Monthly_Sold!$H$2:$H$7864,Monthly_Sold!$G$2:$G$7864,$A174,Monthly_Sold!$C$2:$C$7864,E$2),4)</f>
        <v>138.39</v>
      </c>
      <c r="F174" s="2" t="n">
        <f aca="false">ROUND(SUMIFS(Monthly_Sold!$H$2:$H$7864,Monthly_Sold!$G$2:$G$7864,$A174,Monthly_Sold!$C$2:$C$7864,F$2),4)</f>
        <v>7.21</v>
      </c>
      <c r="G174" s="2" t="n">
        <f aca="false">ROUND(SUMIFS(Monthly_Sold!$H$2:$H$7864,Monthly_Sold!$G$2:$G$7864,$A174,Monthly_Sold!$C$2:$C$7864,G$2),4)</f>
        <v>27.15</v>
      </c>
      <c r="H174" s="2" t="n">
        <f aca="false">ROUND(SUMIFS(Monthly_Sold!$H$2:$H$7864,Monthly_Sold!$G$2:$G$7864,$A174,Monthly_Sold!$C$2:$C$7864,H$2),4)</f>
        <v>6.166</v>
      </c>
      <c r="I174" s="2" t="n">
        <f aca="false">ROUND(SUM(B174:H174),4)</f>
        <v>552.966</v>
      </c>
      <c r="J174" s="6" t="n">
        <f aca="false">RANK(I174,$I$3:$I$182,0)+COUNTIF($I$3:I174,I174)-1</f>
        <v>69</v>
      </c>
      <c r="K174" s="6" t="n">
        <f aca="false">RANK(B174,$B$3:$B$182,0)+COUNTIF($B$3:B174,B174)-1</f>
        <v>28</v>
      </c>
      <c r="L174" s="6" t="n">
        <f aca="false">RANK(C174,$C$3:$C$182,0)+COUNTIF($C$3:C174,C174)-1</f>
        <v>54</v>
      </c>
      <c r="M174" s="6" t="n">
        <f aca="false">RANK(D174,$D$3:$D$182,0)+COUNTIF($D$3:D174,D174)-1</f>
        <v>52</v>
      </c>
      <c r="N174" s="6" t="n">
        <f aca="false">RANK(E174,$E$3:$E$182,0)+COUNTIF($E$3:E174,E174)-1</f>
        <v>47</v>
      </c>
      <c r="O174" s="6" t="n">
        <f aca="false">RANK(F174,$F$3:$F$182,0)+COUNTIF($F$3:F174,F174)-1</f>
        <v>83</v>
      </c>
      <c r="P174" s="6" t="n">
        <f aca="false">RANK(G174,$G$3:$G$182,0)+COUNTIF($G$3:G174,G174)-1</f>
        <v>79</v>
      </c>
      <c r="Q174" s="6" t="n">
        <f aca="false">RANK(H174,$H$3:$H$182,0)+COUNTIF($H$3:H174,H174)-1</f>
        <v>88</v>
      </c>
    </row>
    <row r="175" customFormat="false" ht="15" hidden="false" customHeight="false" outlineLevel="0" collapsed="false">
      <c r="A175" s="0" t="s">
        <v>382</v>
      </c>
      <c r="B175" s="2" t="n">
        <f aca="false">ROUND(SUMIFS(Monthly_Sold!$H$2:$H$7864,Monthly_Sold!$G$2:$G$7864,$A175,Monthly_Sold!$C$2:$C$7864,B$2),4)</f>
        <v>0</v>
      </c>
      <c r="C175" s="2" t="n">
        <f aca="false">ROUND(SUMIFS(Monthly_Sold!$H$2:$H$7864,Monthly_Sold!$G$2:$G$7864,$A175,Monthly_Sold!$C$2:$C$7864,C$2),4)</f>
        <v>6.55</v>
      </c>
      <c r="D175" s="2" t="n">
        <f aca="false">ROUND(SUMIFS(Monthly_Sold!$H$2:$H$7864,Monthly_Sold!$G$2:$G$7864,$A175,Monthly_Sold!$C$2:$C$7864,D$2),4)</f>
        <v>13.2</v>
      </c>
      <c r="E175" s="2" t="n">
        <f aca="false">ROUND(SUMIFS(Monthly_Sold!$H$2:$H$7864,Monthly_Sold!$G$2:$G$7864,$A175,Monthly_Sold!$C$2:$C$7864,E$2),4)</f>
        <v>0</v>
      </c>
      <c r="F175" s="2" t="n">
        <f aca="false">ROUND(SUMIFS(Monthly_Sold!$H$2:$H$7864,Monthly_Sold!$G$2:$G$7864,$A175,Monthly_Sold!$C$2:$C$7864,F$2),4)</f>
        <v>19.61</v>
      </c>
      <c r="G175" s="2" t="n">
        <f aca="false">ROUND(SUMIFS(Monthly_Sold!$H$2:$H$7864,Monthly_Sold!$G$2:$G$7864,$A175,Monthly_Sold!$C$2:$C$7864,G$2),4)</f>
        <v>27</v>
      </c>
      <c r="H175" s="2" t="n">
        <f aca="false">ROUND(SUMIFS(Monthly_Sold!$H$2:$H$7864,Monthly_Sold!$G$2:$G$7864,$A175,Monthly_Sold!$C$2:$C$7864,H$2),4)</f>
        <v>0</v>
      </c>
      <c r="I175" s="2" t="n">
        <f aca="false">ROUND(SUM(B175:H175),4)</f>
        <v>66.36</v>
      </c>
      <c r="J175" s="6" t="n">
        <f aca="false">RANK(I175,$I$3:$I$182,0)+COUNTIF($I$3:I175,I175)-1</f>
        <v>97</v>
      </c>
      <c r="K175" s="6" t="n">
        <f aca="false">RANK(B175,$B$3:$B$182,0)+COUNTIF($B$3:B175,B175)-1</f>
        <v>176</v>
      </c>
      <c r="L175" s="6" t="n">
        <f aca="false">RANK(C175,$C$3:$C$182,0)+COUNTIF($C$3:C175,C175)-1</f>
        <v>70</v>
      </c>
      <c r="M175" s="6" t="n">
        <f aca="false">RANK(D175,$D$3:$D$182,0)+COUNTIF($D$3:D175,D175)-1</f>
        <v>71</v>
      </c>
      <c r="N175" s="6" t="n">
        <f aca="false">RANK(E175,$E$3:$E$182,0)+COUNTIF($E$3:E175,E175)-1</f>
        <v>176</v>
      </c>
      <c r="O175" s="6" t="n">
        <f aca="false">RANK(F175,$F$3:$F$182,0)+COUNTIF($F$3:F175,F175)-1</f>
        <v>76</v>
      </c>
      <c r="P175" s="6" t="n">
        <f aca="false">RANK(G175,$G$3:$G$182,0)+COUNTIF($G$3:G175,G175)-1</f>
        <v>80</v>
      </c>
      <c r="Q175" s="6" t="n">
        <f aca="false">RANK(H175,$H$3:$H$182,0)+COUNTIF($H$3:H175,H175)-1</f>
        <v>179</v>
      </c>
    </row>
    <row r="176" customFormat="false" ht="15" hidden="false" customHeight="false" outlineLevel="0" collapsed="false">
      <c r="A176" s="0" t="s">
        <v>370</v>
      </c>
      <c r="B176" s="2" t="n">
        <f aca="false">ROUND(SUMIFS(Monthly_Sold!$H$2:$H$7864,Monthly_Sold!$G$2:$G$7864,$A176,Monthly_Sold!$C$2:$C$7864,B$2),4)</f>
        <v>0</v>
      </c>
      <c r="C176" s="2" t="n">
        <f aca="false">ROUND(SUMIFS(Monthly_Sold!$H$2:$H$7864,Monthly_Sold!$G$2:$G$7864,$A176,Monthly_Sold!$C$2:$C$7864,C$2),4)</f>
        <v>0</v>
      </c>
      <c r="D176" s="2" t="n">
        <f aca="false">ROUND(SUMIFS(Monthly_Sold!$H$2:$H$7864,Monthly_Sold!$G$2:$G$7864,$A176,Monthly_Sold!$C$2:$C$7864,D$2),4)</f>
        <v>0</v>
      </c>
      <c r="E176" s="2" t="n">
        <f aca="false">ROUND(SUMIFS(Monthly_Sold!$H$2:$H$7864,Monthly_Sold!$G$2:$G$7864,$A176,Monthly_Sold!$C$2:$C$7864,E$2),4)</f>
        <v>0</v>
      </c>
      <c r="F176" s="2" t="n">
        <f aca="false">ROUND(SUMIFS(Monthly_Sold!$H$2:$H$7864,Monthly_Sold!$G$2:$G$7864,$A176,Monthly_Sold!$C$2:$C$7864,F$2),4)</f>
        <v>0</v>
      </c>
      <c r="G176" s="2" t="n">
        <f aca="false">ROUND(SUMIFS(Monthly_Sold!$H$2:$H$7864,Monthly_Sold!$G$2:$G$7864,$A176,Monthly_Sold!$C$2:$C$7864,G$2),4)</f>
        <v>64.26</v>
      </c>
      <c r="H176" s="2" t="n">
        <f aca="false">ROUND(SUMIFS(Monthly_Sold!$H$2:$H$7864,Monthly_Sold!$G$2:$G$7864,$A176,Monthly_Sold!$C$2:$C$7864,H$2),4)</f>
        <v>9.55</v>
      </c>
      <c r="I176" s="2" t="n">
        <f aca="false">ROUND(SUM(B176:H176),4)</f>
        <v>73.81</v>
      </c>
      <c r="J176" s="6" t="n">
        <f aca="false">RANK(I176,$I$3:$I$182,0)+COUNTIF($I$3:I176,I176)-1</f>
        <v>96</v>
      </c>
      <c r="K176" s="6" t="n">
        <f aca="false">RANK(B176,$B$3:$B$182,0)+COUNTIF($B$3:B176,B176)-1</f>
        <v>177</v>
      </c>
      <c r="L176" s="6" t="n">
        <f aca="false">RANK(C176,$C$3:$C$182,0)+COUNTIF($C$3:C176,C176)-1</f>
        <v>177</v>
      </c>
      <c r="M176" s="6" t="n">
        <f aca="false">RANK(D176,$D$3:$D$182,0)+COUNTIF($D$3:D176,D176)-1</f>
        <v>177</v>
      </c>
      <c r="N176" s="6" t="n">
        <f aca="false">RANK(E176,$E$3:$E$182,0)+COUNTIF($E$3:E176,E176)-1</f>
        <v>177</v>
      </c>
      <c r="O176" s="6" t="n">
        <f aca="false">RANK(F176,$F$3:$F$182,0)+COUNTIF($F$3:F176,F176)-1</f>
        <v>177</v>
      </c>
      <c r="P176" s="6" t="n">
        <f aca="false">RANK(G176,$G$3:$G$182,0)+COUNTIF($G$3:G176,G176)-1</f>
        <v>66</v>
      </c>
      <c r="Q176" s="6" t="n">
        <f aca="false">RANK(H176,$H$3:$H$182,0)+COUNTIF($H$3:H176,H176)-1</f>
        <v>82</v>
      </c>
    </row>
    <row r="177" customFormat="false" ht="15" hidden="false" customHeight="false" outlineLevel="0" collapsed="false">
      <c r="A177" s="0" t="s">
        <v>36</v>
      </c>
      <c r="B177" s="2" t="n">
        <f aca="false">ROUND(SUMIFS(Monthly_Sold!$H$2:$H$7864,Monthly_Sold!$G$2:$G$7864,$A177,Monthly_Sold!$C$2:$C$7864,B$2),4)</f>
        <v>695.58</v>
      </c>
      <c r="C177" s="2" t="n">
        <f aca="false">ROUND(SUMIFS(Monthly_Sold!$H$2:$H$7864,Monthly_Sold!$G$2:$G$7864,$A177,Monthly_Sold!$C$2:$C$7864,C$2),4)</f>
        <v>4827.78</v>
      </c>
      <c r="D177" s="2" t="n">
        <f aca="false">ROUND(SUMIFS(Monthly_Sold!$H$2:$H$7864,Monthly_Sold!$G$2:$G$7864,$A177,Monthly_Sold!$C$2:$C$7864,D$2),4)</f>
        <v>6372.02</v>
      </c>
      <c r="E177" s="2" t="n">
        <f aca="false">ROUND(SUMIFS(Monthly_Sold!$H$2:$H$7864,Monthly_Sold!$G$2:$G$7864,$A177,Monthly_Sold!$C$2:$C$7864,E$2),4)</f>
        <v>7819.82</v>
      </c>
      <c r="F177" s="2" t="n">
        <f aca="false">ROUND(SUMIFS(Monthly_Sold!$H$2:$H$7864,Monthly_Sold!$G$2:$G$7864,$A177,Monthly_Sold!$C$2:$C$7864,F$2),4)</f>
        <v>5898.76</v>
      </c>
      <c r="G177" s="2" t="n">
        <f aca="false">ROUND(SUMIFS(Monthly_Sold!$H$2:$H$7864,Monthly_Sold!$G$2:$G$7864,$A177,Monthly_Sold!$C$2:$C$7864,G$2),4)</f>
        <v>4357.26</v>
      </c>
      <c r="H177" s="2" t="n">
        <f aca="false">ROUND(SUMIFS(Monthly_Sold!$H$2:$H$7864,Monthly_Sold!$G$2:$G$7864,$A177,Monthly_Sold!$C$2:$C$7864,H$2),4)</f>
        <v>4058.84</v>
      </c>
      <c r="I177" s="2" t="n">
        <f aca="false">ROUND(SUM(B177:H177),4)</f>
        <v>34030.06</v>
      </c>
      <c r="J177" s="6" t="n">
        <f aca="false">RANK(I177,$I$3:$I$182,0)+COUNTIF($I$3:I177,I177)-1</f>
        <v>1</v>
      </c>
      <c r="K177" s="6" t="n">
        <f aca="false">RANK(B177,$B$3:$B$182,0)+COUNTIF($B$3:B177,B177)-1</f>
        <v>6</v>
      </c>
      <c r="L177" s="6" t="n">
        <f aca="false">RANK(C177,$C$3:$C$182,0)+COUNTIF($C$3:C177,C177)-1</f>
        <v>2</v>
      </c>
      <c r="M177" s="6" t="n">
        <f aca="false">RANK(D177,$D$3:$D$182,0)+COUNTIF($D$3:D177,D177)-1</f>
        <v>1</v>
      </c>
      <c r="N177" s="6" t="n">
        <f aca="false">RANK(E177,$E$3:$E$182,0)+COUNTIF($E$3:E177,E177)-1</f>
        <v>1</v>
      </c>
      <c r="O177" s="6" t="n">
        <f aca="false">RANK(F177,$F$3:$F$182,0)+COUNTIF($F$3:F177,F177)-1</f>
        <v>1</v>
      </c>
      <c r="P177" s="6" t="n">
        <f aca="false">RANK(G177,$G$3:$G$182,0)+COUNTIF($G$3:G177,G177)-1</f>
        <v>3</v>
      </c>
      <c r="Q177" s="6" t="n">
        <f aca="false">RANK(H177,$H$3:$H$182,0)+COUNTIF($H$3:H177,H177)-1</f>
        <v>3</v>
      </c>
    </row>
    <row r="178" customFormat="false" ht="15" hidden="false" customHeight="false" outlineLevel="0" collapsed="false">
      <c r="A178" s="0" t="s">
        <v>56</v>
      </c>
      <c r="B178" s="2" t="n">
        <f aca="false">ROUND(SUMIFS(Monthly_Sold!$H$2:$H$7864,Monthly_Sold!$G$2:$G$7864,$A178,Monthly_Sold!$C$2:$C$7864,B$2),4)</f>
        <v>128.91</v>
      </c>
      <c r="C178" s="2" t="n">
        <f aca="false">ROUND(SUMIFS(Monthly_Sold!$H$2:$H$7864,Monthly_Sold!$G$2:$G$7864,$A178,Monthly_Sold!$C$2:$C$7864,C$2),4)</f>
        <v>285.81</v>
      </c>
      <c r="D178" s="2" t="n">
        <f aca="false">ROUND(SUMIFS(Monthly_Sold!$H$2:$H$7864,Monthly_Sold!$G$2:$G$7864,$A178,Monthly_Sold!$C$2:$C$7864,D$2),4)</f>
        <v>8.152</v>
      </c>
      <c r="E178" s="2" t="n">
        <f aca="false">ROUND(SUMIFS(Monthly_Sold!$H$2:$H$7864,Monthly_Sold!$G$2:$G$7864,$A178,Monthly_Sold!$C$2:$C$7864,E$2),4)</f>
        <v>200.05</v>
      </c>
      <c r="F178" s="2" t="n">
        <f aca="false">ROUND(SUMIFS(Monthly_Sold!$H$2:$H$7864,Monthly_Sold!$G$2:$G$7864,$A178,Monthly_Sold!$C$2:$C$7864,F$2),4)</f>
        <v>162.57</v>
      </c>
      <c r="G178" s="2" t="n">
        <f aca="false">ROUND(SUMIFS(Monthly_Sold!$H$2:$H$7864,Monthly_Sold!$G$2:$G$7864,$A178,Monthly_Sold!$C$2:$C$7864,G$2),4)</f>
        <v>193.33</v>
      </c>
      <c r="H178" s="2" t="n">
        <f aca="false">ROUND(SUMIFS(Monthly_Sold!$H$2:$H$7864,Monthly_Sold!$G$2:$G$7864,$A178,Monthly_Sold!$C$2:$C$7864,H$2),4)</f>
        <v>98.98</v>
      </c>
      <c r="I178" s="2" t="n">
        <f aca="false">ROUND(SUM(B178:H178),4)</f>
        <v>1077.802</v>
      </c>
      <c r="J178" s="6" t="n">
        <f aca="false">RANK(I178,$I$3:$I$182,0)+COUNTIF($I$3:I178,I178)-1</f>
        <v>48</v>
      </c>
      <c r="K178" s="6" t="n">
        <f aca="false">RANK(B178,$B$3:$B$182,0)+COUNTIF($B$3:B178,B178)-1</f>
        <v>26</v>
      </c>
      <c r="L178" s="6" t="n">
        <f aca="false">RANK(C178,$C$3:$C$182,0)+COUNTIF($C$3:C178,C178)-1</f>
        <v>44</v>
      </c>
      <c r="M178" s="6" t="n">
        <f aca="false">RANK(D178,$D$3:$D$182,0)+COUNTIF($D$3:D178,D178)-1</f>
        <v>75</v>
      </c>
      <c r="N178" s="6" t="n">
        <f aca="false">RANK(E178,$E$3:$E$182,0)+COUNTIF($E$3:E178,E178)-1</f>
        <v>37</v>
      </c>
      <c r="O178" s="6" t="n">
        <f aca="false">RANK(F178,$F$3:$F$182,0)+COUNTIF($F$3:F178,F178)-1</f>
        <v>45</v>
      </c>
      <c r="P178" s="6" t="n">
        <f aca="false">RANK(G178,$G$3:$G$182,0)+COUNTIF($G$3:G178,G178)-1</f>
        <v>42</v>
      </c>
      <c r="Q178" s="6" t="n">
        <f aca="false">RANK(H178,$H$3:$H$182,0)+COUNTIF($H$3:H178,H178)-1</f>
        <v>57</v>
      </c>
    </row>
    <row r="179" customFormat="false" ht="15" hidden="false" customHeight="false" outlineLevel="0" collapsed="false">
      <c r="A179" s="0" t="s">
        <v>555</v>
      </c>
      <c r="B179" s="2" t="n">
        <f aca="false">ROUND(SUMIFS(Monthly_Sold!$H$2:$H$7864,Monthly_Sold!$G$2:$G$7864,$A179,Monthly_Sold!$C$2:$C$7864,B$2),4)</f>
        <v>0</v>
      </c>
      <c r="C179" s="2" t="n">
        <f aca="false">ROUND(SUMIFS(Monthly_Sold!$H$2:$H$7864,Monthly_Sold!$G$2:$G$7864,$A179,Monthly_Sold!$C$2:$C$7864,C$2),4)</f>
        <v>0</v>
      </c>
      <c r="D179" s="2" t="n">
        <f aca="false">ROUND(SUMIFS(Monthly_Sold!$H$2:$H$7864,Monthly_Sold!$G$2:$G$7864,$A179,Monthly_Sold!$C$2:$C$7864,D$2),4)</f>
        <v>0</v>
      </c>
      <c r="E179" s="2" t="n">
        <f aca="false">ROUND(SUMIFS(Monthly_Sold!$H$2:$H$7864,Monthly_Sold!$G$2:$G$7864,$A179,Monthly_Sold!$C$2:$C$7864,E$2),4)</f>
        <v>0</v>
      </c>
      <c r="F179" s="2" t="n">
        <f aca="false">ROUND(SUMIFS(Monthly_Sold!$H$2:$H$7864,Monthly_Sold!$G$2:$G$7864,$A179,Monthly_Sold!$C$2:$C$7864,F$2),4)</f>
        <v>0</v>
      </c>
      <c r="G179" s="2" t="n">
        <f aca="false">ROUND(SUMIFS(Monthly_Sold!$H$2:$H$7864,Monthly_Sold!$G$2:$G$7864,$A179,Monthly_Sold!$C$2:$C$7864,G$2),4)</f>
        <v>3.18</v>
      </c>
      <c r="H179" s="2" t="n">
        <f aca="false">ROUND(SUMIFS(Monthly_Sold!$H$2:$H$7864,Monthly_Sold!$G$2:$G$7864,$A179,Monthly_Sold!$C$2:$C$7864,H$2),4)</f>
        <v>0</v>
      </c>
      <c r="I179" s="2" t="n">
        <f aca="false">ROUND(SUM(B179:H179),4)</f>
        <v>3.18</v>
      </c>
      <c r="J179" s="6" t="n">
        <f aca="false">RANK(I179,$I$3:$I$182,0)+COUNTIF($I$3:I179,I179)-1</f>
        <v>142</v>
      </c>
      <c r="K179" s="6" t="n">
        <f aca="false">RANK(B179,$B$3:$B$182,0)+COUNTIF($B$3:B179,B179)-1</f>
        <v>178</v>
      </c>
      <c r="L179" s="6" t="n">
        <f aca="false">RANK(C179,$C$3:$C$182,0)+COUNTIF($C$3:C179,C179)-1</f>
        <v>178</v>
      </c>
      <c r="M179" s="6" t="n">
        <f aca="false">RANK(D179,$D$3:$D$182,0)+COUNTIF($D$3:D179,D179)-1</f>
        <v>178</v>
      </c>
      <c r="N179" s="6" t="n">
        <f aca="false">RANK(E179,$E$3:$E$182,0)+COUNTIF($E$3:E179,E179)-1</f>
        <v>178</v>
      </c>
      <c r="O179" s="6" t="n">
        <f aca="false">RANK(F179,$F$3:$F$182,0)+COUNTIF($F$3:F179,F179)-1</f>
        <v>178</v>
      </c>
      <c r="P179" s="6" t="n">
        <f aca="false">RANK(G179,$G$3:$G$182,0)+COUNTIF($G$3:G179,G179)-1</f>
        <v>101</v>
      </c>
      <c r="Q179" s="6" t="n">
        <f aca="false">RANK(H179,$H$3:$H$182,0)+COUNTIF($H$3:H179,H179)-1</f>
        <v>180</v>
      </c>
    </row>
    <row r="180" customFormat="false" ht="15" hidden="false" customHeight="false" outlineLevel="0" collapsed="false">
      <c r="A180" s="0" t="s">
        <v>39</v>
      </c>
      <c r="B180" s="2" t="n">
        <f aca="false">ROUND(SUMIFS(Monthly_Sold!$H$2:$H$7864,Monthly_Sold!$G$2:$G$7864,$A180,Monthly_Sold!$C$2:$C$7864,B$2),4)</f>
        <v>91.91</v>
      </c>
      <c r="C180" s="2" t="n">
        <f aca="false">ROUND(SUMIFS(Monthly_Sold!$H$2:$H$7864,Monthly_Sold!$G$2:$G$7864,$A180,Monthly_Sold!$C$2:$C$7864,C$2),4)</f>
        <v>2442.94</v>
      </c>
      <c r="D180" s="2" t="n">
        <f aca="false">ROUND(SUMIFS(Monthly_Sold!$H$2:$H$7864,Monthly_Sold!$G$2:$G$7864,$A180,Monthly_Sold!$C$2:$C$7864,D$2),4)</f>
        <v>5946.35</v>
      </c>
      <c r="E180" s="2" t="n">
        <f aca="false">ROUND(SUMIFS(Monthly_Sold!$H$2:$H$7864,Monthly_Sold!$G$2:$G$7864,$A180,Monthly_Sold!$C$2:$C$7864,E$2),4)</f>
        <v>3221.17</v>
      </c>
      <c r="F180" s="2" t="n">
        <f aca="false">ROUND(SUMIFS(Monthly_Sold!$H$2:$H$7864,Monthly_Sold!$G$2:$G$7864,$A180,Monthly_Sold!$C$2:$C$7864,F$2),4)</f>
        <v>785.89</v>
      </c>
      <c r="G180" s="2" t="n">
        <f aca="false">ROUND(SUMIFS(Monthly_Sold!$H$2:$H$7864,Monthly_Sold!$G$2:$G$7864,$A180,Monthly_Sold!$C$2:$C$7864,G$2),4)</f>
        <v>1284.99</v>
      </c>
      <c r="H180" s="2" t="n">
        <f aca="false">ROUND(SUMIFS(Monthly_Sold!$H$2:$H$7864,Monthly_Sold!$G$2:$G$7864,$A180,Monthly_Sold!$C$2:$C$7864,H$2),4)</f>
        <v>737.97</v>
      </c>
      <c r="I180" s="2" t="n">
        <f aca="false">ROUND(SUM(B180:H180),4)</f>
        <v>14511.22</v>
      </c>
      <c r="J180" s="6" t="n">
        <f aca="false">RANK(I180,$I$3:$I$182,0)+COUNTIF($I$3:I180,I180)-1</f>
        <v>6</v>
      </c>
      <c r="K180" s="6" t="n">
        <f aca="false">RANK(B180,$B$3:$B$182,0)+COUNTIF($B$3:B180,B180)-1</f>
        <v>31</v>
      </c>
      <c r="L180" s="6" t="n">
        <f aca="false">RANK(C180,$C$3:$C$182,0)+COUNTIF($C$3:C180,C180)-1</f>
        <v>9</v>
      </c>
      <c r="M180" s="6" t="n">
        <f aca="false">RANK(D180,$D$3:$D$182,0)+COUNTIF($D$3:D180,D180)-1</f>
        <v>2</v>
      </c>
      <c r="N180" s="6" t="n">
        <f aca="false">RANK(E180,$E$3:$E$182,0)+COUNTIF($E$3:E180,E180)-1</f>
        <v>3</v>
      </c>
      <c r="O180" s="6" t="n">
        <f aca="false">RANK(F180,$F$3:$F$182,0)+COUNTIF($F$3:F180,F180)-1</f>
        <v>22</v>
      </c>
      <c r="P180" s="6" t="n">
        <f aca="false">RANK(G180,$G$3:$G$182,0)+COUNTIF($G$3:G180,G180)-1</f>
        <v>16</v>
      </c>
      <c r="Q180" s="6" t="n">
        <f aca="false">RANK(H180,$H$3:$H$182,0)+COUNTIF($H$3:H180,H180)-1</f>
        <v>22</v>
      </c>
    </row>
    <row r="181" customFormat="false" ht="15" hidden="false" customHeight="false" outlineLevel="0" collapsed="false">
      <c r="A181" s="0" t="s">
        <v>375</v>
      </c>
      <c r="B181" s="2" t="n">
        <f aca="false">ROUND(SUMIFS(Monthly_Sold!$H$2:$H$7864,Monthly_Sold!$G$2:$G$7864,$A181,Monthly_Sold!$C$2:$C$7864,B$2),4)</f>
        <v>0</v>
      </c>
      <c r="C181" s="2" t="n">
        <f aca="false">ROUND(SUMIFS(Monthly_Sold!$H$2:$H$7864,Monthly_Sold!$G$2:$G$7864,$A181,Monthly_Sold!$C$2:$C$7864,C$2),4)</f>
        <v>0</v>
      </c>
      <c r="D181" s="2" t="n">
        <f aca="false">ROUND(SUMIFS(Monthly_Sold!$H$2:$H$7864,Monthly_Sold!$G$2:$G$7864,$A181,Monthly_Sold!$C$2:$C$7864,D$2),4)</f>
        <v>0</v>
      </c>
      <c r="E181" s="2" t="n">
        <f aca="false">ROUND(SUMIFS(Monthly_Sold!$H$2:$H$7864,Monthly_Sold!$G$2:$G$7864,$A181,Monthly_Sold!$C$2:$C$7864,E$2),4)</f>
        <v>0</v>
      </c>
      <c r="F181" s="2" t="n">
        <f aca="false">ROUND(SUMIFS(Monthly_Sold!$H$2:$H$7864,Monthly_Sold!$G$2:$G$7864,$A181,Monthly_Sold!$C$2:$C$7864,F$2),4)</f>
        <v>0</v>
      </c>
      <c r="G181" s="2" t="n">
        <f aca="false">ROUND(SUMIFS(Monthly_Sold!$H$2:$H$7864,Monthly_Sold!$G$2:$G$7864,$A181,Monthly_Sold!$C$2:$C$7864,G$2),4)</f>
        <v>23.76</v>
      </c>
      <c r="H181" s="2" t="n">
        <f aca="false">ROUND(SUMIFS(Monthly_Sold!$H$2:$H$7864,Monthly_Sold!$G$2:$G$7864,$A181,Monthly_Sold!$C$2:$C$7864,H$2),4)</f>
        <v>53.9</v>
      </c>
      <c r="I181" s="2" t="n">
        <f aca="false">ROUND(SUM(B181:H181),4)</f>
        <v>77.66</v>
      </c>
      <c r="J181" s="6" t="n">
        <f aca="false">RANK(I181,$I$3:$I$182,0)+COUNTIF($I$3:I181,I181)-1</f>
        <v>94</v>
      </c>
      <c r="K181" s="6" t="n">
        <f aca="false">RANK(B181,$B$3:$B$182,0)+COUNTIF($B$3:B181,B181)-1</f>
        <v>179</v>
      </c>
      <c r="L181" s="6" t="n">
        <f aca="false">RANK(C181,$C$3:$C$182,0)+COUNTIF($C$3:C181,C181)-1</f>
        <v>179</v>
      </c>
      <c r="M181" s="6" t="n">
        <f aca="false">RANK(D181,$D$3:$D$182,0)+COUNTIF($D$3:D181,D181)-1</f>
        <v>179</v>
      </c>
      <c r="N181" s="6" t="n">
        <f aca="false">RANK(E181,$E$3:$E$182,0)+COUNTIF($E$3:E181,E181)-1</f>
        <v>179</v>
      </c>
      <c r="O181" s="6" t="n">
        <f aca="false">RANK(F181,$F$3:$F$182,0)+COUNTIF($F$3:F181,F181)-1</f>
        <v>179</v>
      </c>
      <c r="P181" s="6" t="n">
        <f aca="false">RANK(G181,$G$3:$G$182,0)+COUNTIF($G$3:G181,G181)-1</f>
        <v>82</v>
      </c>
      <c r="Q181" s="6" t="n">
        <f aca="false">RANK(H181,$H$3:$H$182,0)+COUNTIF($H$3:H181,H181)-1</f>
        <v>71</v>
      </c>
    </row>
    <row r="182" customFormat="false" ht="15" hidden="false" customHeight="false" outlineLevel="0" collapsed="false">
      <c r="A182" s="0" t="s">
        <v>627</v>
      </c>
      <c r="B182" s="2" t="n">
        <f aca="false">ROUND(SUMIFS(Monthly_Sold!$H$2:$H$7864,Monthly_Sold!$G$2:$G$7864,$A182,Monthly_Sold!$C$2:$C$7864,B$2),4)</f>
        <v>0</v>
      </c>
      <c r="C182" s="2" t="n">
        <f aca="false">ROUND(SUMIFS(Monthly_Sold!$H$2:$H$7864,Monthly_Sold!$G$2:$G$7864,$A182,Monthly_Sold!$C$2:$C$7864,C$2),4)</f>
        <v>0</v>
      </c>
      <c r="D182" s="2" t="n">
        <f aca="false">ROUND(SUMIFS(Monthly_Sold!$H$2:$H$7864,Monthly_Sold!$G$2:$G$7864,$A182,Monthly_Sold!$C$2:$C$7864,D$2),4)</f>
        <v>0</v>
      </c>
      <c r="E182" s="2" t="n">
        <f aca="false">ROUND(SUMIFS(Monthly_Sold!$H$2:$H$7864,Monthly_Sold!$G$2:$G$7864,$A182,Monthly_Sold!$C$2:$C$7864,E$2),4)</f>
        <v>0</v>
      </c>
      <c r="F182" s="2" t="n">
        <f aca="false">ROUND(SUMIFS(Monthly_Sold!$H$2:$H$7864,Monthly_Sold!$G$2:$G$7864,$A182,Monthly_Sold!$C$2:$C$7864,F$2),4)</f>
        <v>0</v>
      </c>
      <c r="G182" s="2" t="n">
        <f aca="false">ROUND(SUMIFS(Monthly_Sold!$H$2:$H$7864,Monthly_Sold!$G$2:$G$7864,$A182,Monthly_Sold!$C$2:$C$7864,G$2),4)</f>
        <v>0</v>
      </c>
      <c r="H182" s="2" t="n">
        <f aca="false">ROUND(SUMIFS(Monthly_Sold!$H$2:$H$7864,Monthly_Sold!$G$2:$G$7864,$A182,Monthly_Sold!$C$2:$C$7864,H$2),4)</f>
        <v>0.02</v>
      </c>
      <c r="I182" s="2" t="n">
        <f aca="false">ROUND(SUM(B182:H182),4)</f>
        <v>0.02</v>
      </c>
      <c r="J182" s="6" t="n">
        <f aca="false">RANK(I182,$I$3:$I$182,0)+COUNTIF($I$3:I182,I182)-1</f>
        <v>179</v>
      </c>
      <c r="K182" s="6" t="n">
        <f aca="false">RANK(B182,$B$3:$B$182,0)+COUNTIF($B$3:B182,B182)-1</f>
        <v>180</v>
      </c>
      <c r="L182" s="6" t="n">
        <f aca="false">RANK(C182,$C$3:$C$182,0)+COUNTIF($C$3:C182,C182)-1</f>
        <v>180</v>
      </c>
      <c r="M182" s="6" t="n">
        <f aca="false">RANK(D182,$D$3:$D$182,0)+COUNTIF($D$3:D182,D182)-1</f>
        <v>180</v>
      </c>
      <c r="N182" s="6" t="n">
        <f aca="false">RANK(E182,$E$3:$E$182,0)+COUNTIF($E$3:E182,E182)-1</f>
        <v>180</v>
      </c>
      <c r="O182" s="6" t="n">
        <f aca="false">RANK(F182,$F$3:$F$182,0)+COUNTIF($F$3:F182,F182)-1</f>
        <v>180</v>
      </c>
      <c r="P182" s="6" t="n">
        <f aca="false">RANK(G182,$G$3:$G$182,0)+COUNTIF($G$3:G182,G182)-1</f>
        <v>180</v>
      </c>
      <c r="Q182" s="6" t="n">
        <f aca="false">RANK(H182,$H$3:$H$182,0)+COUNTIF($H$3:H182,H182)-1</f>
        <v>113</v>
      </c>
    </row>
    <row r="183" customFormat="false" ht="15" hidden="false" customHeight="false" outlineLevel="0" collapsed="false">
      <c r="A183" s="4" t="s">
        <v>888</v>
      </c>
      <c r="B183" s="7" t="n">
        <f aca="false">SUM(B3:B182)</f>
        <v>13052.38</v>
      </c>
      <c r="C183" s="7" t="n">
        <f aca="false">SUM(C3:C182)</f>
        <v>60617.314</v>
      </c>
      <c r="D183" s="7" t="n">
        <f aca="false">SUM(D3:D182)</f>
        <v>65185.735</v>
      </c>
      <c r="E183" s="7" t="n">
        <f aca="false">SUM(E3:E182)</f>
        <v>51366.26</v>
      </c>
      <c r="F183" s="7" t="n">
        <f aca="false">SUM(F3:F182)</f>
        <v>53546.175</v>
      </c>
      <c r="G183" s="7" t="n">
        <f aca="false">SUM(G3:G182)</f>
        <v>61288.4481</v>
      </c>
      <c r="H183" s="7" t="n">
        <f aca="false">SUM(H3:H182)</f>
        <v>63064.7133</v>
      </c>
      <c r="I183" s="7" t="n">
        <f aca="false">SUM(I3:I182)</f>
        <v>368121.0254</v>
      </c>
    </row>
    <row r="184" customFormat="false" ht="15" hidden="false" customHeight="false" outlineLevel="0" collapsed="false">
      <c r="A184" s="4" t="s">
        <v>897</v>
      </c>
      <c r="B184" s="0" t="str">
        <f aca="false">IF(ABS(B183-SUMIFS(Monthly_Sold!$H$2:$H$7864,Monthly_Sold!$C$2:$C$7864,B$2))&lt;0.01,"OK","MISMATCH")</f>
        <v>OK</v>
      </c>
      <c r="C184" s="0" t="str">
        <f aca="false">IF(ABS(C183-SUMIFS(Monthly_Sold!$H$2:$H$7864,Monthly_Sold!$C$2:$C$7864,C$2))&lt;0.01,"OK","MISMATCH")</f>
        <v>OK</v>
      </c>
      <c r="D184" s="0" t="str">
        <f aca="false">IF(ABS(D183-SUMIFS(Monthly_Sold!$H$2:$H$7864,Monthly_Sold!$C$2:$C$7864,D$2))&lt;0.01,"OK","MISMATCH")</f>
        <v>OK</v>
      </c>
      <c r="E184" s="0" t="str">
        <f aca="false">IF(ABS(E183-SUMIFS(Monthly_Sold!$H$2:$H$7864,Monthly_Sold!$C$2:$C$7864,E$2))&lt;0.01,"OK","MISMATCH")</f>
        <v>OK</v>
      </c>
      <c r="F184" s="0" t="str">
        <f aca="false">IF(ABS(F183-SUMIFS(Monthly_Sold!$H$2:$H$7864,Monthly_Sold!$C$2:$C$7864,F$2))&lt;0.01,"OK","MISMATCH")</f>
        <v>OK</v>
      </c>
      <c r="G184" s="0" t="str">
        <f aca="false">IF(ABS(G183-SUMIFS(Monthly_Sold!$H$2:$H$7864,Monthly_Sold!$C$2:$C$7864,G$2))&lt;0.01,"OK","MISMATCH")</f>
        <v>OK</v>
      </c>
      <c r="H184" s="0" t="str">
        <f aca="false">IF(ABS(H183-SUMIFS(Monthly_Sold!$H$2:$H$7864,Monthly_Sold!$C$2:$C$7864,H$2))&lt;0.01,"OK","MISMATCH")</f>
        <v>OK</v>
      </c>
      <c r="I184" s="0" t="str">
        <f aca="false">IF(ABS(I183-SUM(Monthly_Sold!$H$2:$H$7864))&lt;0.01,"OK","MISMATCH")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939</v>
      </c>
      <c r="C1" s="5" t="s">
        <v>920</v>
      </c>
    </row>
    <row r="2" customFormat="false" ht="15" hidden="false" customHeight="false" outlineLevel="0" collapsed="false">
      <c r="A2" s="1" t="s">
        <v>899</v>
      </c>
      <c r="B2" s="1" t="s">
        <v>638</v>
      </c>
      <c r="C2" s="1" t="s">
        <v>921</v>
      </c>
      <c r="D2" s="1" t="s">
        <v>922</v>
      </c>
      <c r="E2" s="1" t="s">
        <v>923</v>
      </c>
      <c r="F2" s="1" t="s">
        <v>924</v>
      </c>
      <c r="G2" s="1" t="s">
        <v>925</v>
      </c>
      <c r="H2" s="1" t="s">
        <v>926</v>
      </c>
      <c r="I2" s="1" t="s">
        <v>927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INDEX(AnnualGroup_Sold_FY!$A$3:$A$182,MATCH(A3,AnnualGroup_Sold_FY!$J$3:$J$182,0))</f>
        <v>UTTAR PRADESH</v>
      </c>
      <c r="C3" s="2" t="n">
        <f aca="false">INDEX(AnnualGroup_Sold_FY!$B$3:$B$182,MATCH($B3,AnnualGroup_Sold_FY!$A$3:$A$182,0))</f>
        <v>695.58</v>
      </c>
      <c r="D3" s="2" t="n">
        <f aca="false">INDEX(AnnualGroup_Sold_FY!$C$3:$C$182,MATCH($B3,AnnualGroup_Sold_FY!$A$3:$A$182,0))</f>
        <v>4827.78</v>
      </c>
      <c r="E3" s="2" t="n">
        <f aca="false">INDEX(AnnualGroup_Sold_FY!$D$3:$D$182,MATCH($B3,AnnualGroup_Sold_FY!$A$3:$A$182,0))</f>
        <v>6372.02</v>
      </c>
      <c r="F3" s="2" t="n">
        <f aca="false">INDEX(AnnualGroup_Sold_FY!$E$3:$E$182,MATCH($B3,AnnualGroup_Sold_FY!$A$3:$A$182,0))</f>
        <v>7819.82</v>
      </c>
      <c r="G3" s="2" t="n">
        <f aca="false">INDEX(AnnualGroup_Sold_FY!$F$3:$F$182,MATCH($B3,AnnualGroup_Sold_FY!$A$3:$A$182,0))</f>
        <v>5898.76</v>
      </c>
      <c r="H3" s="2" t="n">
        <f aca="false">INDEX(AnnualGroup_Sold_FY!$G$3:$G$182,MATCH($B3,AnnualGroup_Sold_FY!$A$3:$A$182,0))</f>
        <v>4357.26</v>
      </c>
      <c r="I3" s="2" t="n">
        <f aca="false">INDEX(AnnualGroup_Sold_FY!$H$3:$H$182,MATCH($B3,AnnualGroup_Sold_FY!$A$3:$A$182,0))</f>
        <v>4058.84</v>
      </c>
      <c r="J3" s="2" t="n">
        <f aca="false">INDEX(AnnualGroup_Sold_FY!$I$3:$I$182,MATCH($B3,AnnualGroup_Sold_FY!$A$3:$A$182,0))</f>
        <v>34030.06</v>
      </c>
    </row>
    <row r="4" customFormat="false" ht="15" hidden="false" customHeight="false" outlineLevel="0" collapsed="false">
      <c r="A4" s="0" t="n">
        <v>2</v>
      </c>
      <c r="B4" s="0" t="str">
        <f aca="false">INDEX(AnnualGroup_Sold_FY!$A$3:$A$182,MATCH(A4,AnnualGroup_Sold_FY!$J$3:$J$182,0))</f>
        <v>ADANI POWER (ALL PLANTS)</v>
      </c>
      <c r="C4" s="2" t="n">
        <f aca="false">INDEX(AnnualGroup_Sold_FY!$B$3:$B$182,MATCH($B4,AnnualGroup_Sold_FY!$A$3:$A$182,0))</f>
        <v>1089.46</v>
      </c>
      <c r="D4" s="2" t="n">
        <f aca="false">INDEX(AnnualGroup_Sold_FY!$C$3:$C$182,MATCH($B4,AnnualGroup_Sold_FY!$A$3:$A$182,0))</f>
        <v>3773.29</v>
      </c>
      <c r="E4" s="2" t="n">
        <f aca="false">INDEX(AnnualGroup_Sold_FY!$D$3:$D$182,MATCH($B4,AnnualGroup_Sold_FY!$A$3:$A$182,0))</f>
        <v>2098.39</v>
      </c>
      <c r="F4" s="2" t="n">
        <f aca="false">INDEX(AnnualGroup_Sold_FY!$E$3:$E$182,MATCH($B4,AnnualGroup_Sold_FY!$A$3:$A$182,0))</f>
        <v>2491.89</v>
      </c>
      <c r="G4" s="2" t="n">
        <f aca="false">INDEX(AnnualGroup_Sold_FY!$F$3:$F$182,MATCH($B4,AnnualGroup_Sold_FY!$A$3:$A$182,0))</f>
        <v>5497.63</v>
      </c>
      <c r="H4" s="2" t="n">
        <f aca="false">INDEX(AnnualGroup_Sold_FY!$G$3:$G$182,MATCH($B4,AnnualGroup_Sold_FY!$A$3:$A$182,0))</f>
        <v>7236.63</v>
      </c>
      <c r="I4" s="2" t="n">
        <f aca="false">INDEX(AnnualGroup_Sold_FY!$H$3:$H$182,MATCH($B4,AnnualGroup_Sold_FY!$A$3:$A$182,0))</f>
        <v>3624.41</v>
      </c>
      <c r="J4" s="2" t="n">
        <f aca="false">INDEX(AnnualGroup_Sold_FY!$I$3:$I$182,MATCH($B4,AnnualGroup_Sold_FY!$A$3:$A$182,0))</f>
        <v>25811.7</v>
      </c>
    </row>
    <row r="5" customFormat="false" ht="15" hidden="false" customHeight="false" outlineLevel="0" collapsed="false">
      <c r="A5" s="0" t="n">
        <v>3</v>
      </c>
      <c r="B5" s="0" t="str">
        <f aca="false">INDEX(AnnualGroup_Sold_FY!$A$3:$A$182,MATCH(A5,AnnualGroup_Sold_FY!$J$3:$J$182,0))</f>
        <v>JINDAL POWER LTD (BOTH STAGES)</v>
      </c>
      <c r="C5" s="2" t="n">
        <f aca="false">INDEX(AnnualGroup_Sold_FY!$B$3:$B$182,MATCH($B5,AnnualGroup_Sold_FY!$A$3:$A$182,0))</f>
        <v>456.97</v>
      </c>
      <c r="D5" s="2" t="n">
        <f aca="false">INDEX(AnnualGroup_Sold_FY!$C$3:$C$182,MATCH($B5,AnnualGroup_Sold_FY!$A$3:$A$182,0))</f>
        <v>3236.53</v>
      </c>
      <c r="E5" s="2" t="n">
        <f aca="false">INDEX(AnnualGroup_Sold_FY!$D$3:$D$182,MATCH($B5,AnnualGroup_Sold_FY!$A$3:$A$182,0))</f>
        <v>3624.1</v>
      </c>
      <c r="F5" s="2" t="n">
        <f aca="false">INDEX(AnnualGroup_Sold_FY!$E$3:$E$182,MATCH($B5,AnnualGroup_Sold_FY!$A$3:$A$182,0))</f>
        <v>2123.6</v>
      </c>
      <c r="G5" s="2" t="n">
        <f aca="false">INDEX(AnnualGroup_Sold_FY!$F$3:$F$182,MATCH($B5,AnnualGroup_Sold_FY!$A$3:$A$182,0))</f>
        <v>3121.78</v>
      </c>
      <c r="H5" s="2" t="n">
        <f aca="false">INDEX(AnnualGroup_Sold_FY!$G$3:$G$182,MATCH($B5,AnnualGroup_Sold_FY!$A$3:$A$182,0))</f>
        <v>5146.41</v>
      </c>
      <c r="I5" s="2" t="n">
        <f aca="false">INDEX(AnnualGroup_Sold_FY!$H$3:$H$182,MATCH($B5,AnnualGroup_Sold_FY!$A$3:$A$182,0))</f>
        <v>4906.18</v>
      </c>
      <c r="J5" s="2" t="n">
        <f aca="false">INDEX(AnnualGroup_Sold_FY!$I$3:$I$182,MATCH($B5,AnnualGroup_Sold_FY!$A$3:$A$182,0))</f>
        <v>22615.57</v>
      </c>
    </row>
    <row r="6" customFormat="false" ht="15" hidden="false" customHeight="false" outlineLevel="0" collapsed="false">
      <c r="A6" s="0" t="n">
        <v>4</v>
      </c>
      <c r="B6" s="0" t="str">
        <f aca="false">INDEX(AnnualGroup_Sold_FY!$A$3:$A$182,MATCH(A6,AnnualGroup_Sold_FY!$J$3:$J$182,0))</f>
        <v>ODISHA</v>
      </c>
      <c r="C6" s="2" t="n">
        <f aca="false">INDEX(AnnualGroup_Sold_FY!$B$3:$B$182,MATCH($B6,AnnualGroup_Sold_FY!$A$3:$A$182,0))</f>
        <v>832.74</v>
      </c>
      <c r="D6" s="2" t="n">
        <f aca="false">INDEX(AnnualGroup_Sold_FY!$C$3:$C$182,MATCH($B6,AnnualGroup_Sold_FY!$A$3:$A$182,0))</f>
        <v>4878.16</v>
      </c>
      <c r="E6" s="2" t="n">
        <f aca="false">INDEX(AnnualGroup_Sold_FY!$D$3:$D$182,MATCH($B6,AnnualGroup_Sold_FY!$A$3:$A$182,0))</f>
        <v>2855.83</v>
      </c>
      <c r="F6" s="2" t="n">
        <f aca="false">INDEX(AnnualGroup_Sold_FY!$E$3:$E$182,MATCH($B6,AnnualGroup_Sold_FY!$A$3:$A$182,0))</f>
        <v>1029.25</v>
      </c>
      <c r="G6" s="2" t="n">
        <f aca="false">INDEX(AnnualGroup_Sold_FY!$F$3:$F$182,MATCH($B6,AnnualGroup_Sold_FY!$A$3:$A$182,0))</f>
        <v>1373.4</v>
      </c>
      <c r="H6" s="2" t="n">
        <f aca="false">INDEX(AnnualGroup_Sold_FY!$G$3:$G$182,MATCH($B6,AnnualGroup_Sold_FY!$A$3:$A$182,0))</f>
        <v>2769.48</v>
      </c>
      <c r="I6" s="2" t="n">
        <f aca="false">INDEX(AnnualGroup_Sold_FY!$H$3:$H$182,MATCH($B6,AnnualGroup_Sold_FY!$A$3:$A$182,0))</f>
        <v>3190.14</v>
      </c>
      <c r="J6" s="2" t="n">
        <f aca="false">INDEX(AnnualGroup_Sold_FY!$I$3:$I$182,MATCH($B6,AnnualGroup_Sold_FY!$A$3:$A$182,0))</f>
        <v>16929</v>
      </c>
    </row>
    <row r="7" customFormat="false" ht="15" hidden="false" customHeight="false" outlineLevel="0" collapsed="false">
      <c r="A7" s="0" t="n">
        <v>5</v>
      </c>
      <c r="B7" s="0" t="str">
        <f aca="false">INDEX(AnnualGroup_Sold_FY!$A$3:$A$182,MATCH(A7,AnnualGroup_Sold_FY!$J$3:$J$182,0))</f>
        <v>CHHATTISGARH</v>
      </c>
      <c r="C7" s="2" t="n">
        <f aca="false">INDEX(AnnualGroup_Sold_FY!$B$3:$B$182,MATCH($B7,AnnualGroup_Sold_FY!$A$3:$A$182,0))</f>
        <v>386.67</v>
      </c>
      <c r="D7" s="2" t="n">
        <f aca="false">INDEX(AnnualGroup_Sold_FY!$C$3:$C$182,MATCH($B7,AnnualGroup_Sold_FY!$A$3:$A$182,0))</f>
        <v>1340.84</v>
      </c>
      <c r="E7" s="2" t="n">
        <f aca="false">INDEX(AnnualGroup_Sold_FY!$D$3:$D$182,MATCH($B7,AnnualGroup_Sold_FY!$A$3:$A$182,0))</f>
        <v>2627.36</v>
      </c>
      <c r="F7" s="2" t="n">
        <f aca="false">INDEX(AnnualGroup_Sold_FY!$E$3:$E$182,MATCH($B7,AnnualGroup_Sold_FY!$A$3:$A$182,0))</f>
        <v>2011.4</v>
      </c>
      <c r="G7" s="2" t="n">
        <f aca="false">INDEX(AnnualGroup_Sold_FY!$F$3:$F$182,MATCH($B7,AnnualGroup_Sold_FY!$A$3:$A$182,0))</f>
        <v>4067.34</v>
      </c>
      <c r="H7" s="2" t="n">
        <f aca="false">INDEX(AnnualGroup_Sold_FY!$G$3:$G$182,MATCH($B7,AnnualGroup_Sold_FY!$A$3:$A$182,0))</f>
        <v>2918.39</v>
      </c>
      <c r="I7" s="2" t="n">
        <f aca="false">INDEX(AnnualGroup_Sold_FY!$H$3:$H$182,MATCH($B7,AnnualGroup_Sold_FY!$A$3:$A$182,0))</f>
        <v>2391.52</v>
      </c>
      <c r="J7" s="2" t="n">
        <f aca="false">INDEX(AnnualGroup_Sold_FY!$I$3:$I$182,MATCH($B7,AnnualGroup_Sold_FY!$A$3:$A$182,0))</f>
        <v>15743.52</v>
      </c>
    </row>
    <row r="8" customFormat="false" ht="15" hidden="false" customHeight="false" outlineLevel="0" collapsed="false">
      <c r="A8" s="0" t="n">
        <v>6</v>
      </c>
      <c r="B8" s="0" t="str">
        <f aca="false">INDEX(AnnualGroup_Sold_FY!$A$3:$A$182,MATCH(A8,AnnualGroup_Sold_FY!$J$3:$J$182,0))</f>
        <v>WEST BENGAL</v>
      </c>
      <c r="C8" s="2" t="n">
        <f aca="false">INDEX(AnnualGroup_Sold_FY!$B$3:$B$182,MATCH($B8,AnnualGroup_Sold_FY!$A$3:$A$182,0))</f>
        <v>91.91</v>
      </c>
      <c r="D8" s="2" t="n">
        <f aca="false">INDEX(AnnualGroup_Sold_FY!$C$3:$C$182,MATCH($B8,AnnualGroup_Sold_FY!$A$3:$A$182,0))</f>
        <v>2442.94</v>
      </c>
      <c r="E8" s="2" t="n">
        <f aca="false">INDEX(AnnualGroup_Sold_FY!$D$3:$D$182,MATCH($B8,AnnualGroup_Sold_FY!$A$3:$A$182,0))</f>
        <v>5946.35</v>
      </c>
      <c r="F8" s="2" t="n">
        <f aca="false">INDEX(AnnualGroup_Sold_FY!$E$3:$E$182,MATCH($B8,AnnualGroup_Sold_FY!$A$3:$A$182,0))</f>
        <v>3221.17</v>
      </c>
      <c r="G8" s="2" t="n">
        <f aca="false">INDEX(AnnualGroup_Sold_FY!$F$3:$F$182,MATCH($B8,AnnualGroup_Sold_FY!$A$3:$A$182,0))</f>
        <v>785.89</v>
      </c>
      <c r="H8" s="2" t="n">
        <f aca="false">INDEX(AnnualGroup_Sold_FY!$G$3:$G$182,MATCH($B8,AnnualGroup_Sold_FY!$A$3:$A$182,0))</f>
        <v>1284.99</v>
      </c>
      <c r="I8" s="2" t="n">
        <f aca="false">INDEX(AnnualGroup_Sold_FY!$H$3:$H$182,MATCH($B8,AnnualGroup_Sold_FY!$A$3:$A$182,0))</f>
        <v>737.97</v>
      </c>
      <c r="J8" s="2" t="n">
        <f aca="false">INDEX(AnnualGroup_Sold_FY!$I$3:$I$182,MATCH($B8,AnnualGroup_Sold_FY!$A$3:$A$182,0))</f>
        <v>14511.22</v>
      </c>
    </row>
    <row r="9" customFormat="false" ht="15" hidden="false" customHeight="false" outlineLevel="0" collapsed="false">
      <c r="A9" s="0" t="n">
        <v>7</v>
      </c>
      <c r="B9" s="0" t="str">
        <f aca="false">INDEX(AnnualGroup_Sold_FY!$A$3:$A$182,MATCH(A9,AnnualGroup_Sold_FY!$J$3:$J$182,0))</f>
        <v>BIHAR</v>
      </c>
      <c r="C9" s="2" t="n">
        <f aca="false">INDEX(AnnualGroup_Sold_FY!$B$3:$B$182,MATCH($B9,AnnualGroup_Sold_FY!$A$3:$A$182,0))</f>
        <v>359.35</v>
      </c>
      <c r="D9" s="2" t="n">
        <f aca="false">INDEX(AnnualGroup_Sold_FY!$C$3:$C$182,MATCH($B9,AnnualGroup_Sold_FY!$A$3:$A$182,0))</f>
        <v>1086.66</v>
      </c>
      <c r="E9" s="2" t="n">
        <f aca="false">INDEX(AnnualGroup_Sold_FY!$D$3:$D$182,MATCH($B9,AnnualGroup_Sold_FY!$A$3:$A$182,0))</f>
        <v>3287.62</v>
      </c>
      <c r="F9" s="2" t="n">
        <f aca="false">INDEX(AnnualGroup_Sold_FY!$E$3:$E$182,MATCH($B9,AnnualGroup_Sold_FY!$A$3:$A$182,0))</f>
        <v>4309.26</v>
      </c>
      <c r="G9" s="2" t="n">
        <f aca="false">INDEX(AnnualGroup_Sold_FY!$F$3:$F$182,MATCH($B9,AnnualGroup_Sold_FY!$A$3:$A$182,0))</f>
        <v>2087.58</v>
      </c>
      <c r="H9" s="2" t="n">
        <f aca="false">INDEX(AnnualGroup_Sold_FY!$G$3:$G$182,MATCH($B9,AnnualGroup_Sold_FY!$A$3:$A$182,0))</f>
        <v>1626.02</v>
      </c>
      <c r="I9" s="2" t="n">
        <f aca="false">INDEX(AnnualGroup_Sold_FY!$H$3:$H$182,MATCH($B9,AnnualGroup_Sold_FY!$A$3:$A$182,0))</f>
        <v>1572.09</v>
      </c>
      <c r="J9" s="2" t="n">
        <f aca="false">INDEX(AnnualGroup_Sold_FY!$I$3:$I$182,MATCH($B9,AnnualGroup_Sold_FY!$A$3:$A$182,0))</f>
        <v>14328.58</v>
      </c>
    </row>
    <row r="10" customFormat="false" ht="15" hidden="false" customHeight="false" outlineLevel="0" collapsed="false">
      <c r="A10" s="0" t="n">
        <v>8</v>
      </c>
      <c r="B10" s="0" t="str">
        <f aca="false">INDEX(AnnualGroup_Sold_FY!$A$3:$A$182,MATCH(A10,AnnualGroup_Sold_FY!$J$3:$J$182,0))</f>
        <v>ADANI GREEN ENERGY (ALL SPVs)</v>
      </c>
      <c r="C10" s="2" t="n">
        <f aca="false">INDEX(AnnualGroup_Sold_FY!$B$3:$B$182,MATCH($B10,AnnualGroup_Sold_FY!$A$3:$A$182,0))</f>
        <v>0</v>
      </c>
      <c r="D10" s="2" t="n">
        <f aca="false">INDEX(AnnualGroup_Sold_FY!$C$3:$C$182,MATCH($B10,AnnualGroup_Sold_FY!$A$3:$A$182,0))</f>
        <v>28.52</v>
      </c>
      <c r="E10" s="2" t="n">
        <f aca="false">INDEX(AnnualGroup_Sold_FY!$D$3:$D$182,MATCH($B10,AnnualGroup_Sold_FY!$A$3:$A$182,0))</f>
        <v>11.74</v>
      </c>
      <c r="F10" s="2" t="n">
        <f aca="false">INDEX(AnnualGroup_Sold_FY!$E$3:$E$182,MATCH($B10,AnnualGroup_Sold_FY!$A$3:$A$182,0))</f>
        <v>128.07</v>
      </c>
      <c r="G10" s="2" t="n">
        <f aca="false">INDEX(AnnualGroup_Sold_FY!$F$3:$F$182,MATCH($B10,AnnualGroup_Sold_FY!$A$3:$A$182,0))</f>
        <v>478.17</v>
      </c>
      <c r="H10" s="2" t="n">
        <f aca="false">INDEX(AnnualGroup_Sold_FY!$G$3:$G$182,MATCH($B10,AnnualGroup_Sold_FY!$A$3:$A$182,0))</f>
        <v>3386.32</v>
      </c>
      <c r="I10" s="2" t="n">
        <f aca="false">INDEX(AnnualGroup_Sold_FY!$H$3:$H$182,MATCH($B10,AnnualGroup_Sold_FY!$A$3:$A$182,0))</f>
        <v>8146.11</v>
      </c>
      <c r="J10" s="2" t="n">
        <f aca="false">INDEX(AnnualGroup_Sold_FY!$I$3:$I$182,MATCH($B10,AnnualGroup_Sold_FY!$A$3:$A$182,0))</f>
        <v>12178.93</v>
      </c>
    </row>
    <row r="11" customFormat="false" ht="15" hidden="false" customHeight="false" outlineLevel="0" collapsed="false">
      <c r="A11" s="0" t="n">
        <v>9</v>
      </c>
      <c r="B11" s="0" t="str">
        <f aca="false">INDEX(AnnualGroup_Sold_FY!$A$3:$A$182,MATCH(A11,AnnualGroup_Sold_FY!$J$3:$J$182,0))</f>
        <v>MADHYA PRADESH</v>
      </c>
      <c r="C11" s="2" t="n">
        <f aca="false">INDEX(AnnualGroup_Sold_FY!$B$3:$B$182,MATCH($B11,AnnualGroup_Sold_FY!$A$3:$A$182,0))</f>
        <v>814.64</v>
      </c>
      <c r="D11" s="2" t="n">
        <f aca="false">INDEX(AnnualGroup_Sold_FY!$C$3:$C$182,MATCH($B11,AnnualGroup_Sold_FY!$A$3:$A$182,0))</f>
        <v>2050.86</v>
      </c>
      <c r="E11" s="2" t="n">
        <f aca="false">INDEX(AnnualGroup_Sold_FY!$D$3:$D$182,MATCH($B11,AnnualGroup_Sold_FY!$A$3:$A$182,0))</f>
        <v>2301.33</v>
      </c>
      <c r="F11" s="2" t="n">
        <f aca="false">INDEX(AnnualGroup_Sold_FY!$E$3:$E$182,MATCH($B11,AnnualGroup_Sold_FY!$A$3:$A$182,0))</f>
        <v>2002.29</v>
      </c>
      <c r="G11" s="2" t="n">
        <f aca="false">INDEX(AnnualGroup_Sold_FY!$F$3:$F$182,MATCH($B11,AnnualGroup_Sold_FY!$A$3:$A$182,0))</f>
        <v>1702.17</v>
      </c>
      <c r="H11" s="2" t="n">
        <f aca="false">INDEX(AnnualGroup_Sold_FY!$G$3:$G$182,MATCH($B11,AnnualGroup_Sold_FY!$A$3:$A$182,0))</f>
        <v>1290.38</v>
      </c>
      <c r="I11" s="2" t="n">
        <f aca="false">INDEX(AnnualGroup_Sold_FY!$H$3:$H$182,MATCH($B11,AnnualGroup_Sold_FY!$A$3:$A$182,0))</f>
        <v>1930.27</v>
      </c>
      <c r="J11" s="2" t="n">
        <f aca="false">INDEX(AnnualGroup_Sold_FY!$I$3:$I$182,MATCH($B11,AnnualGroup_Sold_FY!$A$3:$A$182,0))</f>
        <v>12091.94</v>
      </c>
    </row>
    <row r="12" customFormat="false" ht="15" hidden="false" customHeight="false" outlineLevel="0" collapsed="false">
      <c r="A12" s="0" t="n">
        <v>10</v>
      </c>
      <c r="B12" s="0" t="str">
        <f aca="false">INDEX(AnnualGroup_Sold_FY!$A$3:$A$182,MATCH(A12,AnnualGroup_Sold_FY!$J$3:$J$182,0))</f>
        <v>HIMACHAL PRADESH</v>
      </c>
      <c r="C12" s="2" t="n">
        <f aca="false">INDEX(AnnualGroup_Sold_FY!$B$3:$B$182,MATCH($B12,AnnualGroup_Sold_FY!$A$3:$A$182,0))</f>
        <v>511.11</v>
      </c>
      <c r="D12" s="2" t="n">
        <f aca="false">INDEX(AnnualGroup_Sold_FY!$C$3:$C$182,MATCH($B12,AnnualGroup_Sold_FY!$A$3:$A$182,0))</f>
        <v>2720.11</v>
      </c>
      <c r="E12" s="2" t="n">
        <f aca="false">INDEX(AnnualGroup_Sold_FY!$D$3:$D$182,MATCH($B12,AnnualGroup_Sold_FY!$A$3:$A$182,0))</f>
        <v>2616.48</v>
      </c>
      <c r="F12" s="2" t="n">
        <f aca="false">INDEX(AnnualGroup_Sold_FY!$E$3:$E$182,MATCH($B12,AnnualGroup_Sold_FY!$A$3:$A$182,0))</f>
        <v>1180.7</v>
      </c>
      <c r="G12" s="2" t="n">
        <f aca="false">INDEX(AnnualGroup_Sold_FY!$F$3:$F$182,MATCH($B12,AnnualGroup_Sold_FY!$A$3:$A$182,0))</f>
        <v>1217.28</v>
      </c>
      <c r="H12" s="2" t="n">
        <f aca="false">INDEX(AnnualGroup_Sold_FY!$G$3:$G$182,MATCH($B12,AnnualGroup_Sold_FY!$A$3:$A$182,0))</f>
        <v>1674.63</v>
      </c>
      <c r="I12" s="2" t="n">
        <f aca="false">INDEX(AnnualGroup_Sold_FY!$H$3:$H$182,MATCH($B12,AnnualGroup_Sold_FY!$A$3:$A$182,0))</f>
        <v>1340.02</v>
      </c>
      <c r="J12" s="2" t="n">
        <f aca="false">INDEX(AnnualGroup_Sold_FY!$I$3:$I$182,MATCH($B12,AnnualGroup_Sold_FY!$A$3:$A$182,0))</f>
        <v>11260.33</v>
      </c>
    </row>
    <row r="13" customFormat="false" ht="15" hidden="false" customHeight="false" outlineLevel="0" collapsed="false">
      <c r="A13" s="0" t="n">
        <v>11</v>
      </c>
      <c r="B13" s="0" t="str">
        <f aca="false">INDEX(AnnualGroup_Sold_FY!$A$3:$A$182,MATCH(A13,AnnualGroup_Sold_FY!$J$3:$J$182,0))</f>
        <v>SEIL ENERGY INDIA</v>
      </c>
      <c r="C13" s="2" t="n">
        <f aca="false">INDEX(AnnualGroup_Sold_FY!$B$3:$B$182,MATCH($B13,AnnualGroup_Sold_FY!$A$3:$A$182,0))</f>
        <v>1110.92</v>
      </c>
      <c r="D13" s="2" t="n">
        <f aca="false">INDEX(AnnualGroup_Sold_FY!$C$3:$C$182,MATCH($B13,AnnualGroup_Sold_FY!$A$3:$A$182,0))</f>
        <v>3094.94</v>
      </c>
      <c r="E13" s="2" t="n">
        <f aca="false">INDEX(AnnualGroup_Sold_FY!$D$3:$D$182,MATCH($B13,AnnualGroup_Sold_FY!$A$3:$A$182,0))</f>
        <v>3138.26</v>
      </c>
      <c r="F13" s="2" t="n">
        <f aca="false">INDEX(AnnualGroup_Sold_FY!$E$3:$E$182,MATCH($B13,AnnualGroup_Sold_FY!$A$3:$A$182,0))</f>
        <v>1529.75</v>
      </c>
      <c r="G13" s="2" t="n">
        <f aca="false">INDEX(AnnualGroup_Sold_FY!$F$3:$F$182,MATCH($B13,AnnualGroup_Sold_FY!$A$3:$A$182,0))</f>
        <v>755.92</v>
      </c>
      <c r="H13" s="2" t="n">
        <f aca="false">INDEX(AnnualGroup_Sold_FY!$G$3:$G$182,MATCH($B13,AnnualGroup_Sold_FY!$A$3:$A$182,0))</f>
        <v>938.44</v>
      </c>
      <c r="I13" s="2" t="n">
        <f aca="false">INDEX(AnnualGroup_Sold_FY!$H$3:$H$182,MATCH($B13,AnnualGroup_Sold_FY!$A$3:$A$182,0))</f>
        <v>468.63</v>
      </c>
      <c r="J13" s="2" t="n">
        <f aca="false">INDEX(AnnualGroup_Sold_FY!$I$3:$I$182,MATCH($B13,AnnualGroup_Sold_FY!$A$3:$A$182,0))</f>
        <v>11036.86</v>
      </c>
    </row>
    <row r="14" customFormat="false" ht="15" hidden="false" customHeight="false" outlineLevel="0" collapsed="false">
      <c r="A14" s="0" t="n">
        <v>12</v>
      </c>
      <c r="B14" s="0" t="str">
        <f aca="false">INDEX(AnnualGroup_Sold_FY!$A$3:$A$182,MATCH(A14,AnnualGroup_Sold_FY!$J$3:$J$182,0))</f>
        <v>KARNATAKA</v>
      </c>
      <c r="C14" s="2" t="n">
        <f aca="false">INDEX(AnnualGroup_Sold_FY!$B$3:$B$182,MATCH($B14,AnnualGroup_Sold_FY!$A$3:$A$182,0))</f>
        <v>121.28</v>
      </c>
      <c r="D14" s="2" t="n">
        <f aca="false">INDEX(AnnualGroup_Sold_FY!$C$3:$C$182,MATCH($B14,AnnualGroup_Sold_FY!$A$3:$A$182,0))</f>
        <v>1032.18</v>
      </c>
      <c r="E14" s="2" t="n">
        <f aca="false">INDEX(AnnualGroup_Sold_FY!$D$3:$D$182,MATCH($B14,AnnualGroup_Sold_FY!$A$3:$A$182,0))</f>
        <v>2833.83</v>
      </c>
      <c r="F14" s="2" t="n">
        <f aca="false">INDEX(AnnualGroup_Sold_FY!$E$3:$E$182,MATCH($B14,AnnualGroup_Sold_FY!$A$3:$A$182,0))</f>
        <v>2233.43</v>
      </c>
      <c r="G14" s="2" t="n">
        <f aca="false">INDEX(AnnualGroup_Sold_FY!$F$3:$F$182,MATCH($B14,AnnualGroup_Sold_FY!$A$3:$A$182,0))</f>
        <v>461.13</v>
      </c>
      <c r="H14" s="2" t="n">
        <f aca="false">INDEX(AnnualGroup_Sold_FY!$G$3:$G$182,MATCH($B14,AnnualGroup_Sold_FY!$A$3:$A$182,0))</f>
        <v>2240.8</v>
      </c>
      <c r="I14" s="2" t="n">
        <f aca="false">INDEX(AnnualGroup_Sold_FY!$H$3:$H$182,MATCH($B14,AnnualGroup_Sold_FY!$A$3:$A$182,0))</f>
        <v>985.81</v>
      </c>
      <c r="J14" s="2" t="n">
        <f aca="false">INDEX(AnnualGroup_Sold_FY!$I$3:$I$182,MATCH($B14,AnnualGroup_Sold_FY!$A$3:$A$182,0))</f>
        <v>9908.46</v>
      </c>
    </row>
    <row r="15" customFormat="false" ht="15" hidden="false" customHeight="false" outlineLevel="0" collapsed="false">
      <c r="A15" s="0" t="n">
        <v>13</v>
      </c>
      <c r="B15" s="0" t="str">
        <f aca="false">INDEX(AnnualGroup_Sold_FY!$A$3:$A$182,MATCH(A15,AnnualGroup_Sold_FY!$J$3:$J$182,0))</f>
        <v>TEESTA URJA (TEESTA-III HEP)</v>
      </c>
      <c r="C15" s="2" t="n">
        <f aca="false">INDEX(AnnualGroup_Sold_FY!$B$3:$B$182,MATCH($B15,AnnualGroup_Sold_FY!$A$3:$A$182,0))</f>
        <v>361.46</v>
      </c>
      <c r="D15" s="2" t="n">
        <f aca="false">INDEX(AnnualGroup_Sold_FY!$C$3:$C$182,MATCH($B15,AnnualGroup_Sold_FY!$A$3:$A$182,0))</f>
        <v>4676.22</v>
      </c>
      <c r="E15" s="2" t="n">
        <f aca="false">INDEX(AnnualGroup_Sold_FY!$D$3:$D$182,MATCH($B15,AnnualGroup_Sold_FY!$A$3:$A$182,0))</f>
        <v>2971.71</v>
      </c>
      <c r="F15" s="2" t="n">
        <f aca="false">INDEX(AnnualGroup_Sold_FY!$E$3:$E$182,MATCH($B15,AnnualGroup_Sold_FY!$A$3:$A$182,0))</f>
        <v>966.54</v>
      </c>
      <c r="G15" s="2" t="n">
        <f aca="false">INDEX(AnnualGroup_Sold_FY!$F$3:$F$182,MATCH($B15,AnnualGroup_Sold_FY!$A$3:$A$182,0))</f>
        <v>524.7</v>
      </c>
      <c r="H15" s="2" t="n">
        <f aca="false">INDEX(AnnualGroup_Sold_FY!$G$3:$G$182,MATCH($B15,AnnualGroup_Sold_FY!$A$3:$A$182,0))</f>
        <v>0</v>
      </c>
      <c r="I15" s="2" t="n">
        <f aca="false">INDEX(AnnualGroup_Sold_FY!$H$3:$H$182,MATCH($B15,AnnualGroup_Sold_FY!$A$3:$A$182,0))</f>
        <v>0</v>
      </c>
      <c r="J15" s="2" t="n">
        <f aca="false">INDEX(AnnualGroup_Sold_FY!$I$3:$I$182,MATCH($B15,AnnualGroup_Sold_FY!$A$3:$A$182,0))</f>
        <v>9500.63</v>
      </c>
    </row>
    <row r="16" customFormat="false" ht="15" hidden="false" customHeight="false" outlineLevel="0" collapsed="false">
      <c r="A16" s="0" t="n">
        <v>14</v>
      </c>
      <c r="B16" s="0" t="str">
        <f aca="false">INDEX(AnnualGroup_Sold_FY!$A$3:$A$182,MATCH(A16,AnnualGroup_Sold_FY!$J$3:$J$182,0))</f>
        <v>JAYPEE NIGRIE STPP</v>
      </c>
      <c r="C16" s="2" t="n">
        <f aca="false">INDEX(AnnualGroup_Sold_FY!$B$3:$B$182,MATCH($B16,AnnualGroup_Sold_FY!$A$3:$A$182,0))</f>
        <v>296.86</v>
      </c>
      <c r="D16" s="2" t="n">
        <f aca="false">INDEX(AnnualGroup_Sold_FY!$C$3:$C$182,MATCH($B16,AnnualGroup_Sold_FY!$A$3:$A$182,0))</f>
        <v>2697.79</v>
      </c>
      <c r="E16" s="2" t="n">
        <f aca="false">INDEX(AnnualGroup_Sold_FY!$D$3:$D$182,MATCH($B16,AnnualGroup_Sold_FY!$A$3:$A$182,0))</f>
        <v>1117.82</v>
      </c>
      <c r="F16" s="2" t="n">
        <f aca="false">INDEX(AnnualGroup_Sold_FY!$E$3:$E$182,MATCH($B16,AnnualGroup_Sold_FY!$A$3:$A$182,0))</f>
        <v>1109.66</v>
      </c>
      <c r="G16" s="2" t="n">
        <f aca="false">INDEX(AnnualGroup_Sold_FY!$F$3:$F$182,MATCH($B16,AnnualGroup_Sold_FY!$A$3:$A$182,0))</f>
        <v>1471.23</v>
      </c>
      <c r="H16" s="2" t="n">
        <f aca="false">INDEX(AnnualGroup_Sold_FY!$G$3:$G$182,MATCH($B16,AnnualGroup_Sold_FY!$A$3:$A$182,0))</f>
        <v>1655.32</v>
      </c>
      <c r="I16" s="2" t="n">
        <f aca="false">INDEX(AnnualGroup_Sold_FY!$H$3:$H$182,MATCH($B16,AnnualGroup_Sold_FY!$A$3:$A$182,0))</f>
        <v>1018.75</v>
      </c>
      <c r="J16" s="2" t="n">
        <f aca="false">INDEX(AnnualGroup_Sold_FY!$I$3:$I$182,MATCH($B16,AnnualGroup_Sold_FY!$A$3:$A$182,0))</f>
        <v>9367.43</v>
      </c>
    </row>
    <row r="17" customFormat="false" ht="15" hidden="false" customHeight="false" outlineLevel="0" collapsed="false">
      <c r="A17" s="0" t="n">
        <v>15</v>
      </c>
      <c r="B17" s="0" t="str">
        <f aca="false">INDEX(AnnualGroup_Sold_FY!$A$3:$A$182,MATCH(A17,AnnualGroup_Sold_FY!$J$3:$J$182,0))</f>
        <v>DELHI</v>
      </c>
      <c r="C17" s="2" t="n">
        <f aca="false">INDEX(AnnualGroup_Sold_FY!$B$3:$B$182,MATCH($B17,AnnualGroup_Sold_FY!$A$3:$A$182,0))</f>
        <v>285.92</v>
      </c>
      <c r="D17" s="2" t="n">
        <f aca="false">INDEX(AnnualGroup_Sold_FY!$C$3:$C$182,MATCH($B17,AnnualGroup_Sold_FY!$A$3:$A$182,0))</f>
        <v>1026.98</v>
      </c>
      <c r="E17" s="2" t="n">
        <f aca="false">INDEX(AnnualGroup_Sold_FY!$D$3:$D$182,MATCH($B17,AnnualGroup_Sold_FY!$A$3:$A$182,0))</f>
        <v>1866.38</v>
      </c>
      <c r="F17" s="2" t="n">
        <f aca="false">INDEX(AnnualGroup_Sold_FY!$E$3:$E$182,MATCH($B17,AnnualGroup_Sold_FY!$A$3:$A$182,0))</f>
        <v>1347.46</v>
      </c>
      <c r="G17" s="2" t="n">
        <f aca="false">INDEX(AnnualGroup_Sold_FY!$F$3:$F$182,MATCH($B17,AnnualGroup_Sold_FY!$A$3:$A$182,0))</f>
        <v>2015.23</v>
      </c>
      <c r="H17" s="2" t="n">
        <f aca="false">INDEX(AnnualGroup_Sold_FY!$G$3:$G$182,MATCH($B17,AnnualGroup_Sold_FY!$A$3:$A$182,0))</f>
        <v>1671.34</v>
      </c>
      <c r="I17" s="2" t="n">
        <f aca="false">INDEX(AnnualGroup_Sold_FY!$H$3:$H$182,MATCH($B17,AnnualGroup_Sold_FY!$A$3:$A$182,0))</f>
        <v>1031.74</v>
      </c>
      <c r="J17" s="2" t="n">
        <f aca="false">INDEX(AnnualGroup_Sold_FY!$I$3:$I$182,MATCH($B17,AnnualGroup_Sold_FY!$A$3:$A$182,0))</f>
        <v>9245.05</v>
      </c>
    </row>
    <row r="18" customFormat="false" ht="15" hidden="false" customHeight="false" outlineLevel="0" collapsed="false">
      <c r="A18" s="0" t="n">
        <f aca="false">COUNTIF(AnnualGroup_Sold_FY!$I$3:$I$182,"&gt;0")-15</f>
        <v>165</v>
      </c>
      <c r="B18" s="4" t="str">
        <f aca="false">"OTHERS ("&amp;A18&amp;" groups)"</f>
        <v>OTHERS (165 groups)</v>
      </c>
      <c r="C18" s="2" t="n">
        <f aca="false">C19-SUM(C3:C17)</f>
        <v>5637.51</v>
      </c>
      <c r="D18" s="2" t="n">
        <f aca="false">D19-SUM(D3:D17)</f>
        <v>21703.514</v>
      </c>
      <c r="E18" s="2" t="n">
        <f aca="false">E19-SUM(E3:E17)</f>
        <v>21516.515</v>
      </c>
      <c r="F18" s="2" t="n">
        <f aca="false">F19-SUM(F3:F17)</f>
        <v>17861.97</v>
      </c>
      <c r="G18" s="2" t="n">
        <f aca="false">G19-SUM(G3:G17)</f>
        <v>22087.965</v>
      </c>
      <c r="H18" s="2" t="n">
        <f aca="false">H19-SUM(H3:H17)</f>
        <v>23092.0381</v>
      </c>
      <c r="I18" s="2" t="n">
        <f aca="false">I19-SUM(I3:I17)</f>
        <v>27662.2333</v>
      </c>
      <c r="J18" s="2" t="n">
        <f aca="false">J19-SUM(J3:J17)</f>
        <v>139561.7454</v>
      </c>
    </row>
    <row r="19" customFormat="false" ht="15" hidden="false" customHeight="false" outlineLevel="0" collapsed="false">
      <c r="B19" s="4" t="s">
        <v>888</v>
      </c>
      <c r="C19" s="7" t="n">
        <f aca="false">AnnualGroup_Sold_FY!B183</f>
        <v>13052.38</v>
      </c>
      <c r="D19" s="7" t="n">
        <f aca="false">AnnualGroup_Sold_FY!C183</f>
        <v>60617.314</v>
      </c>
      <c r="E19" s="7" t="n">
        <f aca="false">AnnualGroup_Sold_FY!D183</f>
        <v>65185.735</v>
      </c>
      <c r="F19" s="7" t="n">
        <f aca="false">AnnualGroup_Sold_FY!E183</f>
        <v>51366.26</v>
      </c>
      <c r="G19" s="7" t="n">
        <f aca="false">AnnualGroup_Sold_FY!F183</f>
        <v>53546.175</v>
      </c>
      <c r="H19" s="7" t="n">
        <f aca="false">AnnualGroup_Sold_FY!G183</f>
        <v>61288.4481</v>
      </c>
      <c r="I19" s="7" t="n">
        <f aca="false">AnnualGroup_Sold_FY!H183</f>
        <v>63064.7133</v>
      </c>
      <c r="J19" s="7" t="n">
        <f aca="false">AnnualGroup_Sold_FY!I183</f>
        <v>368121.0254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638</v>
      </c>
      <c r="C23" s="1" t="s">
        <v>921</v>
      </c>
      <c r="D23" s="1" t="s">
        <v>922</v>
      </c>
      <c r="E23" s="1" t="s">
        <v>923</v>
      </c>
      <c r="F23" s="1" t="s">
        <v>924</v>
      </c>
      <c r="G23" s="1" t="s">
        <v>925</v>
      </c>
      <c r="H23" s="1" t="s">
        <v>926</v>
      </c>
      <c r="I23" s="1" t="s">
        <v>927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UTTAR PRADESH</v>
      </c>
      <c r="C24" s="3" t="n">
        <f aca="false">IF(C$19=0,0,C3/C$19*100)</f>
        <v>5.329143037515</v>
      </c>
      <c r="D24" s="3" t="n">
        <f aca="false">IF(D$19=0,0,D3/D$19*100)</f>
        <v>7.96435817001063</v>
      </c>
      <c r="E24" s="3" t="n">
        <f aca="false">IF(E$19=0,0,E3/E$19*100)</f>
        <v>9.77517550427252</v>
      </c>
      <c r="F24" s="3" t="n">
        <f aca="false">IF(F$19=0,0,F3/F$19*100)</f>
        <v>15.2236506998952</v>
      </c>
      <c r="G24" s="3" t="n">
        <f aca="false">IF(G$19=0,0,G3/G$19*100)</f>
        <v>11.0162117088662</v>
      </c>
      <c r="H24" s="3" t="n">
        <f aca="false">IF(H$19=0,0,H3/H$19*100)</f>
        <v>7.10943111643253</v>
      </c>
      <c r="I24" s="3" t="n">
        <f aca="false">IF(I$19=0,0,I3/I$19*100)</f>
        <v>6.43599215411006</v>
      </c>
      <c r="J24" s="3" t="n">
        <f aca="false">IF(J$19=0,0,J3/J$19*100)</f>
        <v>9.24425872252827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ADANI POWER (ALL PLANTS)</v>
      </c>
      <c r="C25" s="3" t="n">
        <f aca="false">IF(C$19=0,0,C4/C$19*100)</f>
        <v>8.34683023326014</v>
      </c>
      <c r="D25" s="3" t="n">
        <f aca="false">IF(D$19=0,0,D4/D$19*100)</f>
        <v>6.22477267798438</v>
      </c>
      <c r="E25" s="3" t="n">
        <f aca="false">IF(E$19=0,0,E4/E$19*100)</f>
        <v>3.21909387076789</v>
      </c>
      <c r="F25" s="3" t="n">
        <f aca="false">IF(F$19=0,0,F4/F$19*100)</f>
        <v>4.8512194580645</v>
      </c>
      <c r="G25" s="3" t="n">
        <f aca="false">IF(G$19=0,0,G4/G$19*100)</f>
        <v>10.2670825693899</v>
      </c>
      <c r="H25" s="3" t="n">
        <f aca="false">IF(H$19=0,0,H4/H$19*100)</f>
        <v>11.8074942739495</v>
      </c>
      <c r="I25" s="3" t="n">
        <f aca="false">IF(I$19=0,0,I4/I$19*100)</f>
        <v>5.74712832318545</v>
      </c>
      <c r="J25" s="3" t="n">
        <f aca="false">IF(J$19=0,0,J4/J$19*100)</f>
        <v>7.01174293751709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JINDAL POWER LTD (BOTH STAGES)</v>
      </c>
      <c r="C26" s="3" t="n">
        <f aca="false">IF(C$19=0,0,C5/C$19*100)</f>
        <v>3.50104731857332</v>
      </c>
      <c r="D26" s="3" t="n">
        <f aca="false">IF(D$19=0,0,D5/D$19*100)</f>
        <v>5.33928309657534</v>
      </c>
      <c r="E26" s="3" t="n">
        <f aca="false">IF(E$19=0,0,E5/E$19*100)</f>
        <v>5.55965196986733</v>
      </c>
      <c r="F26" s="3" t="n">
        <f aca="false">IF(F$19=0,0,F5/F$19*100)</f>
        <v>4.1342313028046</v>
      </c>
      <c r="G26" s="3" t="n">
        <f aca="false">IF(G$19=0,0,G5/G$19*100)</f>
        <v>5.83007096211821</v>
      </c>
      <c r="H26" s="3" t="n">
        <f aca="false">IF(H$19=0,0,H5/H$19*100)</f>
        <v>8.39703102222946</v>
      </c>
      <c r="I26" s="3" t="n">
        <f aca="false">IF(I$19=0,0,I5/I$19*100)</f>
        <v>7.77959613748058</v>
      </c>
      <c r="J26" s="3" t="n">
        <f aca="false">IF(J$19=0,0,J5/J$19*100)</f>
        <v>6.14351488764488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ODISHA</v>
      </c>
      <c r="C27" s="3" t="n">
        <f aca="false">IF(C$19=0,0,C6/C$19*100)</f>
        <v>6.37998587230835</v>
      </c>
      <c r="D27" s="3" t="n">
        <f aca="false">IF(D$19=0,0,D6/D$19*100)</f>
        <v>8.04746973777162</v>
      </c>
      <c r="E27" s="3" t="n">
        <f aca="false">IF(E$19=0,0,E6/E$19*100)</f>
        <v>4.38106588811187</v>
      </c>
      <c r="F27" s="3" t="n">
        <f aca="false">IF(F$19=0,0,F6/F$19*100)</f>
        <v>2.00374720682409</v>
      </c>
      <c r="G27" s="3" t="n">
        <f aca="false">IF(G$19=0,0,G6/G$19*100)</f>
        <v>2.56488908871642</v>
      </c>
      <c r="H27" s="3" t="n">
        <f aca="false">IF(H$19=0,0,H6/H$19*100)</f>
        <v>4.51876346335485</v>
      </c>
      <c r="I27" s="3" t="n">
        <f aca="false">IF(I$19=0,0,I6/I$19*100)</f>
        <v>5.05851819990752</v>
      </c>
      <c r="J27" s="3" t="n">
        <f aca="false">IF(J$19=0,0,J6/J$19*100)</f>
        <v>4.59875932965387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CHHATTISGARH</v>
      </c>
      <c r="C28" s="3" t="n">
        <f aca="false">IF(C$19=0,0,C7/C$19*100)</f>
        <v>2.96244822783278</v>
      </c>
      <c r="D28" s="3" t="n">
        <f aca="false">IF(D$19=0,0,D7/D$19*100)</f>
        <v>2.21197527821836</v>
      </c>
      <c r="E28" s="3" t="n">
        <f aca="false">IF(E$19=0,0,E7/E$19*100)</f>
        <v>4.03057509438223</v>
      </c>
      <c r="F28" s="3" t="n">
        <f aca="false">IF(F$19=0,0,F7/F$19*100)</f>
        <v>3.91579998232303</v>
      </c>
      <c r="G28" s="3" t="n">
        <f aca="false">IF(G$19=0,0,G7/G$19*100)</f>
        <v>7.59594873023143</v>
      </c>
      <c r="H28" s="3" t="n">
        <f aca="false">IF(H$19=0,0,H7/H$19*100)</f>
        <v>4.76172931518558</v>
      </c>
      <c r="I28" s="3" t="n">
        <f aca="false">IF(I$19=0,0,I7/I$19*100)</f>
        <v>3.79216819495158</v>
      </c>
      <c r="J28" s="3" t="n">
        <f aca="false">IF(J$19=0,0,J7/J$19*100)</f>
        <v>4.27672393417168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WEST BENGAL</v>
      </c>
      <c r="C29" s="3" t="n">
        <f aca="false">IF(C$19=0,0,C8/C$19*100)</f>
        <v>0.704162765717823</v>
      </c>
      <c r="D29" s="3" t="n">
        <f aca="false">IF(D$19=0,0,D8/D$19*100)</f>
        <v>4.03010268650307</v>
      </c>
      <c r="E29" s="3" t="n">
        <f aca="false">IF(E$19=0,0,E8/E$19*100)</f>
        <v>9.1221645349247</v>
      </c>
      <c r="F29" s="3" t="n">
        <f aca="false">IF(F$19=0,0,F8/F$19*100)</f>
        <v>6.27098410513049</v>
      </c>
      <c r="G29" s="3" t="n">
        <f aca="false">IF(G$19=0,0,G8/G$19*100)</f>
        <v>1.46768653409884</v>
      </c>
      <c r="H29" s="3" t="n">
        <f aca="false">IF(H$19=0,0,H8/H$19*100)</f>
        <v>2.09662675403915</v>
      </c>
      <c r="I29" s="3" t="n">
        <f aca="false">IF(I$19=0,0,I8/I$19*100)</f>
        <v>1.17017895013565</v>
      </c>
      <c r="J29" s="3" t="n">
        <f aca="false">IF(J$19=0,0,J8/J$19*100)</f>
        <v>3.94196989542559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BIHAR</v>
      </c>
      <c r="C30" s="3" t="n">
        <f aca="false">IF(C$19=0,0,C9/C$19*100)</f>
        <v>2.75313774192906</v>
      </c>
      <c r="D30" s="3" t="n">
        <f aca="false">IF(D$19=0,0,D9/D$19*100)</f>
        <v>1.79265613781567</v>
      </c>
      <c r="E30" s="3" t="n">
        <f aca="false">IF(E$19=0,0,E9/E$19*100)</f>
        <v>5.04346541463405</v>
      </c>
      <c r="F30" s="3" t="n">
        <f aca="false">IF(F$19=0,0,F9/F$19*100)</f>
        <v>8.38928121299857</v>
      </c>
      <c r="G30" s="3" t="n">
        <f aca="false">IF(G$19=0,0,G9/G$19*100)</f>
        <v>3.8986538254133</v>
      </c>
      <c r="H30" s="3" t="n">
        <f aca="false">IF(H$19=0,0,H9/H$19*100)</f>
        <v>2.65306114024447</v>
      </c>
      <c r="I30" s="3" t="n">
        <f aca="false">IF(I$19=0,0,I9/I$19*100)</f>
        <v>2.4928203391991</v>
      </c>
      <c r="J30" s="3" t="n">
        <f aca="false">IF(J$19=0,0,J9/J$19*100)</f>
        <v>3.89235577740516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ADANI GREEN ENERGY (ALL SPVs)</v>
      </c>
      <c r="C31" s="3" t="n">
        <f aca="false">IF(C$19=0,0,C10/C$19*100)</f>
        <v>0</v>
      </c>
      <c r="D31" s="3" t="n">
        <f aca="false">IF(D$19=0,0,D10/D$19*100)</f>
        <v>0.0470492638456399</v>
      </c>
      <c r="E31" s="3" t="n">
        <f aca="false">IF(E$19=0,0,E10/E$19*100)</f>
        <v>0.0180100753638814</v>
      </c>
      <c r="F31" s="3" t="n">
        <f aca="false">IF(F$19=0,0,F10/F$19*100)</f>
        <v>0.249327087469479</v>
      </c>
      <c r="G31" s="3" t="n">
        <f aca="false">IF(G$19=0,0,G10/G$19*100)</f>
        <v>0.893004962539341</v>
      </c>
      <c r="H31" s="3" t="n">
        <f aca="false">IF(H$19=0,0,H10/H$19*100)</f>
        <v>5.52521740226606</v>
      </c>
      <c r="I31" s="3" t="n">
        <f aca="false">IF(I$19=0,0,I10/I$19*100)</f>
        <v>12.9170649856899</v>
      </c>
      <c r="J31" s="3" t="n">
        <f aca="false">IF(J$19=0,0,J10/J$19*100)</f>
        <v>3.30840380191987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MADHYA PRADESH</v>
      </c>
      <c r="C32" s="3" t="n">
        <f aca="false">IF(C$19=0,0,C11/C$19*100)</f>
        <v>6.24131384467814</v>
      </c>
      <c r="D32" s="3" t="n">
        <f aca="false">IF(D$19=0,0,D11/D$19*100)</f>
        <v>3.38329078718335</v>
      </c>
      <c r="E32" s="3" t="n">
        <f aca="false">IF(E$19=0,0,E11/E$19*100)</f>
        <v>3.53041965393195</v>
      </c>
      <c r="F32" s="3" t="n">
        <f aca="false">IF(F$19=0,0,F11/F$19*100)</f>
        <v>3.89806460505398</v>
      </c>
      <c r="G32" s="3" t="n">
        <f aca="false">IF(G$19=0,0,G11/G$19*100)</f>
        <v>3.17888252522239</v>
      </c>
      <c r="H32" s="3" t="n">
        <f aca="false">IF(H$19=0,0,H11/H$19*100)</f>
        <v>2.10542123353259</v>
      </c>
      <c r="I32" s="3" t="n">
        <f aca="false">IF(I$19=0,0,I11/I$19*100)</f>
        <v>3.06077661975195</v>
      </c>
      <c r="J32" s="3" t="n">
        <f aca="false">IF(J$19=0,0,J11/J$19*100)</f>
        <v>3.28477298650924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HIMACHAL PRADESH</v>
      </c>
      <c r="C33" s="3" t="n">
        <f aca="false">IF(C$19=0,0,C12/C$19*100)</f>
        <v>3.91583757138545</v>
      </c>
      <c r="D33" s="3" t="n">
        <f aca="false">IF(D$19=0,0,D12/D$19*100)</f>
        <v>4.48734828468315</v>
      </c>
      <c r="E33" s="3" t="n">
        <f aca="false">IF(E$19=0,0,E12/E$19*100)</f>
        <v>4.01388432607226</v>
      </c>
      <c r="F33" s="3" t="n">
        <f aca="false">IF(F$19=0,0,F12/F$19*100)</f>
        <v>2.29859055340996</v>
      </c>
      <c r="G33" s="3" t="n">
        <f aca="false">IF(G$19=0,0,G12/G$19*100)</f>
        <v>2.27332764665263</v>
      </c>
      <c r="H33" s="3" t="n">
        <f aca="false">IF(H$19=0,0,H12/H$19*100)</f>
        <v>2.73237461857025</v>
      </c>
      <c r="I33" s="3" t="n">
        <f aca="false">IF(I$19=0,0,I12/I$19*100)</f>
        <v>2.12483325441519</v>
      </c>
      <c r="J33" s="3" t="n">
        <f aca="false">IF(J$19=0,0,J12/J$19*100)</f>
        <v>3.0588663029406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SEIL ENERGY INDIA</v>
      </c>
      <c r="C34" s="3" t="n">
        <f aca="false">IF(C$19=0,0,C13/C$19*100)</f>
        <v>8.51124469253883</v>
      </c>
      <c r="D34" s="3" t="n">
        <f aca="false">IF(D$19=0,0,D13/D$19*100)</f>
        <v>5.1057029679672</v>
      </c>
      <c r="E34" s="3" t="n">
        <f aca="false">IF(E$19=0,0,E13/E$19*100)</f>
        <v>4.8143355290847</v>
      </c>
      <c r="F34" s="3" t="n">
        <f aca="false">IF(F$19=0,0,F13/F$19*100)</f>
        <v>2.97812221485465</v>
      </c>
      <c r="G34" s="3" t="n">
        <f aca="false">IF(G$19=0,0,G13/G$19*100)</f>
        <v>1.41171614965962</v>
      </c>
      <c r="H34" s="3" t="n">
        <f aca="false">IF(H$19=0,0,H13/H$19*100)</f>
        <v>1.53118577659009</v>
      </c>
      <c r="I34" s="3" t="n">
        <f aca="false">IF(I$19=0,0,I13/I$19*100)</f>
        <v>0.743093840402823</v>
      </c>
      <c r="J34" s="3" t="n">
        <f aca="false">IF(J$19=0,0,J13/J$19*100)</f>
        <v>2.99816072391066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KARNATAKA</v>
      </c>
      <c r="C35" s="3" t="n">
        <f aca="false">IF(C$19=0,0,C14/C$19*100)</f>
        <v>0.929179199502313</v>
      </c>
      <c r="D35" s="3" t="n">
        <f aca="false">IF(D$19=0,0,D14/D$19*100)</f>
        <v>1.70278082595346</v>
      </c>
      <c r="E35" s="3" t="n">
        <f aca="false">IF(E$19=0,0,E14/E$19*100)</f>
        <v>4.34731617277921</v>
      </c>
      <c r="F35" s="3" t="n">
        <f aca="false">IF(F$19=0,0,F14/F$19*100)</f>
        <v>4.34804869967173</v>
      </c>
      <c r="G35" s="3" t="n">
        <f aca="false">IF(G$19=0,0,G14/G$19*100)</f>
        <v>0.861181961176499</v>
      </c>
      <c r="H35" s="3" t="n">
        <f aca="false">IF(H$19=0,0,H14/H$19*100)</f>
        <v>3.65615392372776</v>
      </c>
      <c r="I35" s="3" t="n">
        <f aca="false">IF(I$19=0,0,I14/I$19*100)</f>
        <v>1.56317209484563</v>
      </c>
      <c r="J35" s="3" t="n">
        <f aca="false">IF(J$19=0,0,J14/J$19*100)</f>
        <v>2.69163109855882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TEESTA URJA (TEESTA-III HEP)</v>
      </c>
      <c r="C36" s="3" t="n">
        <f aca="false">IF(C$19=0,0,C15/C$19*100)</f>
        <v>2.76930337608927</v>
      </c>
      <c r="D36" s="3" t="n">
        <f aca="false">IF(D$19=0,0,D15/D$19*100)</f>
        <v>7.71433059538072</v>
      </c>
      <c r="E36" s="3" t="n">
        <f aca="false">IF(E$19=0,0,E15/E$19*100)</f>
        <v>4.55883484323679</v>
      </c>
      <c r="F36" s="3" t="n">
        <f aca="false">IF(F$19=0,0,F15/F$19*100)</f>
        <v>1.88166317734637</v>
      </c>
      <c r="G36" s="3" t="n">
        <f aca="false">IF(G$19=0,0,G15/G$19*100)</f>
        <v>0.979901925767807</v>
      </c>
      <c r="H36" s="3" t="n">
        <f aca="false">IF(H$19=0,0,H15/H$19*100)</f>
        <v>0</v>
      </c>
      <c r="I36" s="3" t="n">
        <f aca="false">IF(I$19=0,0,I15/I$19*100)</f>
        <v>0</v>
      </c>
      <c r="J36" s="3" t="n">
        <f aca="false">IF(J$19=0,0,J15/J$19*100)</f>
        <v>2.58084416386612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JAYPEE NIGRIE STPP</v>
      </c>
      <c r="C37" s="3" t="n">
        <f aca="false">IF(C$19=0,0,C16/C$19*100)</f>
        <v>2.27437448189526</v>
      </c>
      <c r="D37" s="3" t="n">
        <f aca="false">IF(D$19=0,0,D16/D$19*100)</f>
        <v>4.45052712167352</v>
      </c>
      <c r="E37" s="3" t="n">
        <f aca="false">IF(E$19=0,0,E16/E$19*100)</f>
        <v>1.71482303605229</v>
      </c>
      <c r="F37" s="3" t="n">
        <f aca="false">IF(F$19=0,0,F16/F$19*100)</f>
        <v>2.16028965316922</v>
      </c>
      <c r="G37" s="3" t="n">
        <f aca="false">IF(G$19=0,0,G16/G$19*100)</f>
        <v>2.74759121449851</v>
      </c>
      <c r="H37" s="3" t="n">
        <f aca="false">IF(H$19=0,0,H16/H$19*100)</f>
        <v>2.70086786550564</v>
      </c>
      <c r="I37" s="3" t="n">
        <f aca="false">IF(I$19=0,0,I16/I$19*100)</f>
        <v>1.61540415660623</v>
      </c>
      <c r="J37" s="3" t="n">
        <f aca="false">IF(J$19=0,0,J16/J$19*100)</f>
        <v>2.54466041156475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DELHI</v>
      </c>
      <c r="C38" s="3" t="n">
        <f aca="false">IF(C$19=0,0,C17/C$19*100)</f>
        <v>2.19055835027788</v>
      </c>
      <c r="D38" s="3" t="n">
        <f aca="false">IF(D$19=0,0,D17/D$19*100)</f>
        <v>1.69420241880067</v>
      </c>
      <c r="E38" s="3" t="n">
        <f aca="false">IF(E$19=0,0,E17/E$19*100)</f>
        <v>2.86317244102563</v>
      </c>
      <c r="F38" s="3" t="n">
        <f aca="false">IF(F$19=0,0,F17/F$19*100)</f>
        <v>2.62323945718454</v>
      </c>
      <c r="G38" s="3" t="n">
        <f aca="false">IF(G$19=0,0,G17/G$19*100)</f>
        <v>3.7635367979132</v>
      </c>
      <c r="H38" s="3" t="n">
        <f aca="false">IF(H$19=0,0,H17/H$19*100)</f>
        <v>2.72700655965867</v>
      </c>
      <c r="I38" s="3" t="n">
        <f aca="false">IF(I$19=0,0,I17/I$19*100)</f>
        <v>1.6360020461712</v>
      </c>
      <c r="J38" s="3" t="n">
        <f aca="false">IF(J$19=0,0,J17/J$19*100)</f>
        <v>2.51141591001338</v>
      </c>
    </row>
    <row r="39" customFormat="false" ht="15" hidden="false" customHeight="false" outlineLevel="0" collapsed="false">
      <c r="A39" s="0" t="n">
        <f aca="false">A18</f>
        <v>165</v>
      </c>
      <c r="B39" s="0" t="str">
        <f aca="false">B18</f>
        <v>OTHERS (165 groups)</v>
      </c>
      <c r="C39" s="3" t="n">
        <f aca="false">IF(C$19=0,0,C18/C$19*100)</f>
        <v>43.1914332864964</v>
      </c>
      <c r="D39" s="3" t="n">
        <f aca="false">IF(D$19=0,0,D18/D$19*100)</f>
        <v>35.8041499496332</v>
      </c>
      <c r="E39" s="3" t="n">
        <f aca="false">IF(E$19=0,0,E18/E$19*100)</f>
        <v>33.0080116454927</v>
      </c>
      <c r="F39" s="3" t="n">
        <f aca="false">IF(F$19=0,0,F18/F$19*100)</f>
        <v>34.7737405837996</v>
      </c>
      <c r="G39" s="3" t="n">
        <f aca="false">IF(G$19=0,0,G18/G$19*100)</f>
        <v>41.2503133977357</v>
      </c>
      <c r="H39" s="3" t="n">
        <f aca="false">IF(H$19=0,0,H18/H$19*100)</f>
        <v>37.6776355347134</v>
      </c>
      <c r="I39" s="3" t="n">
        <f aca="false">IF(I$19=0,0,I18/I$19*100)</f>
        <v>43.8632507031472</v>
      </c>
      <c r="J39" s="3" t="n">
        <f aca="false">IF(J$19=0,0,J18/J$19*100)</f>
        <v>37.91191911637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940</v>
      </c>
      <c r="B1" s="5" t="s">
        <v>920</v>
      </c>
    </row>
    <row r="2" customFormat="false" ht="28.35" hidden="false" customHeight="false" outlineLevel="0" collapsed="false">
      <c r="A2" s="1" t="s">
        <v>637</v>
      </c>
      <c r="B2" s="1" t="s">
        <v>921</v>
      </c>
      <c r="C2" s="1" t="s">
        <v>922</v>
      </c>
      <c r="D2" s="1" t="s">
        <v>923</v>
      </c>
      <c r="E2" s="1" t="s">
        <v>924</v>
      </c>
      <c r="F2" s="1" t="s">
        <v>925</v>
      </c>
      <c r="G2" s="1" t="s">
        <v>926</v>
      </c>
      <c r="H2" s="1" t="s">
        <v>927</v>
      </c>
      <c r="I2" s="1" t="s">
        <v>888</v>
      </c>
      <c r="J2" s="1" t="s">
        <v>889</v>
      </c>
      <c r="K2" s="1" t="s">
        <v>928</v>
      </c>
      <c r="L2" s="1" t="s">
        <v>929</v>
      </c>
      <c r="M2" s="1" t="s">
        <v>930</v>
      </c>
      <c r="N2" s="1" t="s">
        <v>931</v>
      </c>
      <c r="O2" s="1" t="s">
        <v>932</v>
      </c>
      <c r="P2" s="1" t="s">
        <v>933</v>
      </c>
      <c r="Q2" s="1" t="s">
        <v>934</v>
      </c>
    </row>
    <row r="3" customFormat="false" ht="15" hidden="false" customHeight="false" outlineLevel="0" collapsed="false">
      <c r="A3" s="0" t="s">
        <v>343</v>
      </c>
      <c r="B3" s="2" t="n">
        <f aca="false">ROUND(SUMIFS(Monthly_Purchased!$H$2:$H$2607,Monthly_Purchased!$F$2:$F$2607,$A3,Monthly_Purchased!$C$2:$C$2607,B$2),4)</f>
        <v>0</v>
      </c>
      <c r="C3" s="2" t="n">
        <f aca="false">ROUND(SUMIFS(Monthly_Purchased!$H$2:$H$2607,Monthly_Purchased!$F$2:$F$2607,$A3,Monthly_Purchased!$C$2:$C$2607,C$2),4)</f>
        <v>0</v>
      </c>
      <c r="D3" s="2" t="n">
        <f aca="false">ROUND(SUMIFS(Monthly_Purchased!$H$2:$H$2607,Monthly_Purchased!$F$2:$F$2607,$A3,Monthly_Purchased!$C$2:$C$2607,D$2),4)</f>
        <v>0</v>
      </c>
      <c r="E3" s="2" t="n">
        <f aca="false">ROUND(SUMIFS(Monthly_Purchased!$H$2:$H$2607,Monthly_Purchased!$F$2:$F$2607,$A3,Monthly_Purchased!$C$2:$C$2607,E$2),4)</f>
        <v>0</v>
      </c>
      <c r="F3" s="2" t="n">
        <f aca="false">ROUND(SUMIFS(Monthly_Purchased!$H$2:$H$2607,Monthly_Purchased!$F$2:$F$2607,$A3,Monthly_Purchased!$C$2:$C$2607,F$2),4)</f>
        <v>0</v>
      </c>
      <c r="G3" s="2" t="n">
        <f aca="false">ROUND(SUMIFS(Monthly_Purchased!$H$2:$H$2607,Monthly_Purchased!$F$2:$F$2607,$A3,Monthly_Purchased!$C$2:$C$2607,G$2),4)</f>
        <v>0</v>
      </c>
      <c r="H3" s="2" t="n">
        <f aca="false">ROUND(SUMIFS(Monthly_Purchased!$H$2:$H$2607,Monthly_Purchased!$F$2:$F$2607,$A3,Monthly_Purchased!$C$2:$C$2607,H$2),4)</f>
        <v>26.81</v>
      </c>
      <c r="I3" s="2" t="n">
        <f aca="false">ROUND(SUM(B3:H3),4)</f>
        <v>26.81</v>
      </c>
      <c r="J3" s="6" t="n">
        <f aca="false">RANK(I3,$I$3:$I$71,0)+COUNTIF($I$3:I3,I3)-1</f>
        <v>48</v>
      </c>
      <c r="K3" s="6" t="n">
        <f aca="false">RANK(B3,$B$3:$B$71,0)+COUNTIF($B$3:B3,B3)-1</f>
        <v>32</v>
      </c>
      <c r="L3" s="6" t="n">
        <f aca="false">RANK(C3,$C$3:$C$71,0)+COUNTIF($C$3:C3,C3)-1</f>
        <v>37</v>
      </c>
      <c r="M3" s="6" t="n">
        <f aca="false">RANK(D3,$D$3:$D$71,0)+COUNTIF($D$3:D3,D3)-1</f>
        <v>43</v>
      </c>
      <c r="N3" s="6" t="n">
        <f aca="false">RANK(E3,$E$3:$E$71,0)+COUNTIF($E$3:E3,E3)-1</f>
        <v>40</v>
      </c>
      <c r="O3" s="6" t="n">
        <f aca="false">RANK(F3,$F$3:$F$71,0)+COUNTIF($F$3:F3,F3)-1</f>
        <v>47</v>
      </c>
      <c r="P3" s="6" t="n">
        <f aca="false">RANK(G3,$G$3:$G$71,0)+COUNTIF($G$3:G3,G3)-1</f>
        <v>47</v>
      </c>
      <c r="Q3" s="6" t="n">
        <f aca="false">RANK(H3,$H$3:$H$71,0)+COUNTIF($H$3:H3,H3)-1</f>
        <v>40</v>
      </c>
    </row>
    <row r="4" customFormat="false" ht="15" hidden="false" customHeight="false" outlineLevel="0" collapsed="false">
      <c r="A4" s="0" t="s">
        <v>609</v>
      </c>
      <c r="B4" s="2" t="n">
        <f aca="false">ROUND(SUMIFS(Monthly_Purchased!$H$2:$H$2607,Monthly_Purchased!$F$2:$F$2607,$A4,Monthly_Purchased!$C$2:$C$2607,B$2),4)</f>
        <v>0</v>
      </c>
      <c r="C4" s="2" t="n">
        <f aca="false">ROUND(SUMIFS(Monthly_Purchased!$H$2:$H$2607,Monthly_Purchased!$F$2:$F$2607,$A4,Monthly_Purchased!$C$2:$C$2607,C$2),4)</f>
        <v>0</v>
      </c>
      <c r="D4" s="2" t="n">
        <f aca="false">ROUND(SUMIFS(Monthly_Purchased!$H$2:$H$2607,Monthly_Purchased!$F$2:$F$2607,$A4,Monthly_Purchased!$C$2:$C$2607,D$2),4)</f>
        <v>0</v>
      </c>
      <c r="E4" s="2" t="n">
        <f aca="false">ROUND(SUMIFS(Monthly_Purchased!$H$2:$H$2607,Monthly_Purchased!$F$2:$F$2607,$A4,Monthly_Purchased!$C$2:$C$2607,E$2),4)</f>
        <v>0</v>
      </c>
      <c r="F4" s="2" t="n">
        <f aca="false">ROUND(SUMIFS(Monthly_Purchased!$H$2:$H$2607,Monthly_Purchased!$F$2:$F$2607,$A4,Monthly_Purchased!$C$2:$C$2607,F$2),4)</f>
        <v>0</v>
      </c>
      <c r="G4" s="2" t="n">
        <f aca="false">ROUND(SUMIFS(Monthly_Purchased!$H$2:$H$2607,Monthly_Purchased!$F$2:$F$2607,$A4,Monthly_Purchased!$C$2:$C$2607,G$2),4)</f>
        <v>0</v>
      </c>
      <c r="H4" s="2" t="n">
        <f aca="false">ROUND(SUMIFS(Monthly_Purchased!$H$2:$H$2607,Monthly_Purchased!$F$2:$F$2607,$A4,Monthly_Purchased!$C$2:$C$2607,H$2),4)</f>
        <v>0.06</v>
      </c>
      <c r="I4" s="2" t="n">
        <f aca="false">ROUND(SUM(B4:H4),4)</f>
        <v>0.06</v>
      </c>
      <c r="J4" s="6" t="n">
        <f aca="false">RANK(I4,$I$3:$I$71,0)+COUNTIF($I$3:I4,I4)-1</f>
        <v>68</v>
      </c>
      <c r="K4" s="6" t="n">
        <f aca="false">RANK(B4,$B$3:$B$71,0)+COUNTIF($B$3:B4,B4)-1</f>
        <v>33</v>
      </c>
      <c r="L4" s="6" t="n">
        <f aca="false">RANK(C4,$C$3:$C$71,0)+COUNTIF($C$3:C4,C4)-1</f>
        <v>38</v>
      </c>
      <c r="M4" s="6" t="n">
        <f aca="false">RANK(D4,$D$3:$D$71,0)+COUNTIF($D$3:D4,D4)-1</f>
        <v>44</v>
      </c>
      <c r="N4" s="6" t="n">
        <f aca="false">RANK(E4,$E$3:$E$71,0)+COUNTIF($E$3:E4,E4)-1</f>
        <v>41</v>
      </c>
      <c r="O4" s="6" t="n">
        <f aca="false">RANK(F4,$F$3:$F$71,0)+COUNTIF($F$3:F4,F4)-1</f>
        <v>48</v>
      </c>
      <c r="P4" s="6" t="n">
        <f aca="false">RANK(G4,$G$3:$G$71,0)+COUNTIF($G$3:G4,G4)-1</f>
        <v>48</v>
      </c>
      <c r="Q4" s="6" t="n">
        <f aca="false">RANK(H4,$H$3:$H$71,0)+COUNTIF($H$3:H4,H4)-1</f>
        <v>59</v>
      </c>
    </row>
    <row r="5" customFormat="false" ht="15" hidden="false" customHeight="false" outlineLevel="0" collapsed="false">
      <c r="A5" s="0" t="s">
        <v>110</v>
      </c>
      <c r="B5" s="2" t="n">
        <f aca="false">ROUND(SUMIFS(Monthly_Purchased!$H$2:$H$2607,Monthly_Purchased!$F$2:$F$2607,$A5,Monthly_Purchased!$C$2:$C$2607,B$2),4)</f>
        <v>0</v>
      </c>
      <c r="C5" s="2" t="n">
        <f aca="false">ROUND(SUMIFS(Monthly_Purchased!$H$2:$H$2607,Monthly_Purchased!$F$2:$F$2607,$A5,Monthly_Purchased!$C$2:$C$2607,C$2),4)</f>
        <v>0</v>
      </c>
      <c r="D5" s="2" t="n">
        <f aca="false">ROUND(SUMIFS(Monthly_Purchased!$H$2:$H$2607,Monthly_Purchased!$F$2:$F$2607,$A5,Monthly_Purchased!$C$2:$C$2607,D$2),4)</f>
        <v>0</v>
      </c>
      <c r="E5" s="2" t="n">
        <f aca="false">ROUND(SUMIFS(Monthly_Purchased!$H$2:$H$2607,Monthly_Purchased!$F$2:$F$2607,$A5,Monthly_Purchased!$C$2:$C$2607,E$2),4)</f>
        <v>0</v>
      </c>
      <c r="F5" s="2" t="n">
        <f aca="false">ROUND(SUMIFS(Monthly_Purchased!$H$2:$H$2607,Monthly_Purchased!$F$2:$F$2607,$A5,Monthly_Purchased!$C$2:$C$2607,F$2),4)</f>
        <v>0</v>
      </c>
      <c r="G5" s="2" t="n">
        <f aca="false">ROUND(SUMIFS(Monthly_Purchased!$H$2:$H$2607,Monthly_Purchased!$F$2:$F$2607,$A5,Monthly_Purchased!$C$2:$C$2607,G$2),4)</f>
        <v>0</v>
      </c>
      <c r="H5" s="2" t="n">
        <f aca="false">ROUND(SUMIFS(Monthly_Purchased!$H$2:$H$2607,Monthly_Purchased!$F$2:$F$2607,$A5,Monthly_Purchased!$C$2:$C$2607,H$2),4)</f>
        <v>26.91</v>
      </c>
      <c r="I5" s="2" t="n">
        <f aca="false">ROUND(SUM(B5:H5),4)</f>
        <v>26.91</v>
      </c>
      <c r="J5" s="6" t="n">
        <f aca="false">RANK(I5,$I$3:$I$71,0)+COUNTIF($I$3:I5,I5)-1</f>
        <v>47</v>
      </c>
      <c r="K5" s="6" t="n">
        <f aca="false">RANK(B5,$B$3:$B$71,0)+COUNTIF($B$3:B5,B5)-1</f>
        <v>34</v>
      </c>
      <c r="L5" s="6" t="n">
        <f aca="false">RANK(C5,$C$3:$C$71,0)+COUNTIF($C$3:C5,C5)-1</f>
        <v>39</v>
      </c>
      <c r="M5" s="6" t="n">
        <f aca="false">RANK(D5,$D$3:$D$71,0)+COUNTIF($D$3:D5,D5)-1</f>
        <v>45</v>
      </c>
      <c r="N5" s="6" t="n">
        <f aca="false">RANK(E5,$E$3:$E$71,0)+COUNTIF($E$3:E5,E5)-1</f>
        <v>42</v>
      </c>
      <c r="O5" s="6" t="n">
        <f aca="false">RANK(F5,$F$3:$F$71,0)+COUNTIF($F$3:F5,F5)-1</f>
        <v>49</v>
      </c>
      <c r="P5" s="6" t="n">
        <f aca="false">RANK(G5,$G$3:$G$71,0)+COUNTIF($G$3:G5,G5)-1</f>
        <v>49</v>
      </c>
      <c r="Q5" s="6" t="n">
        <f aca="false">RANK(H5,$H$3:$H$71,0)+COUNTIF($H$3:H5,H5)-1</f>
        <v>39</v>
      </c>
    </row>
    <row r="6" customFormat="false" ht="15" hidden="false" customHeight="false" outlineLevel="0" collapsed="false">
      <c r="A6" s="0" t="s">
        <v>86</v>
      </c>
      <c r="B6" s="2" t="n">
        <f aca="false">ROUND(SUMIFS(Monthly_Purchased!$H$2:$H$2607,Monthly_Purchased!$F$2:$F$2607,$A6,Monthly_Purchased!$C$2:$C$2607,B$2),4)</f>
        <v>0</v>
      </c>
      <c r="C6" s="2" t="n">
        <f aca="false">ROUND(SUMIFS(Monthly_Purchased!$H$2:$H$2607,Monthly_Purchased!$F$2:$F$2607,$A6,Monthly_Purchased!$C$2:$C$2607,C$2),4)</f>
        <v>0</v>
      </c>
      <c r="D6" s="2" t="n">
        <f aca="false">ROUND(SUMIFS(Monthly_Purchased!$H$2:$H$2607,Monthly_Purchased!$F$2:$F$2607,$A6,Monthly_Purchased!$C$2:$C$2607,D$2),4)</f>
        <v>0</v>
      </c>
      <c r="E6" s="2" t="n">
        <f aca="false">ROUND(SUMIFS(Monthly_Purchased!$H$2:$H$2607,Monthly_Purchased!$F$2:$F$2607,$A6,Monthly_Purchased!$C$2:$C$2607,E$2),4)</f>
        <v>0</v>
      </c>
      <c r="F6" s="2" t="n">
        <f aca="false">ROUND(SUMIFS(Monthly_Purchased!$H$2:$H$2607,Monthly_Purchased!$F$2:$F$2607,$A6,Monthly_Purchased!$C$2:$C$2607,F$2),4)</f>
        <v>0</v>
      </c>
      <c r="G6" s="2" t="n">
        <f aca="false">ROUND(SUMIFS(Monthly_Purchased!$H$2:$H$2607,Monthly_Purchased!$F$2:$F$2607,$A6,Monthly_Purchased!$C$2:$C$2607,G$2),4)</f>
        <v>0</v>
      </c>
      <c r="H6" s="2" t="n">
        <f aca="false">ROUND(SUMIFS(Monthly_Purchased!$H$2:$H$2607,Monthly_Purchased!$F$2:$F$2607,$A6,Monthly_Purchased!$C$2:$C$2607,H$2),4)</f>
        <v>42.26</v>
      </c>
      <c r="I6" s="2" t="n">
        <f aca="false">ROUND(SUM(B6:H6),4)</f>
        <v>42.26</v>
      </c>
      <c r="J6" s="6" t="n">
        <f aca="false">RANK(I6,$I$3:$I$71,0)+COUNTIF($I$3:I6,I6)-1</f>
        <v>45</v>
      </c>
      <c r="K6" s="6" t="n">
        <f aca="false">RANK(B6,$B$3:$B$71,0)+COUNTIF($B$3:B6,B6)-1</f>
        <v>35</v>
      </c>
      <c r="L6" s="6" t="n">
        <f aca="false">RANK(C6,$C$3:$C$71,0)+COUNTIF($C$3:C6,C6)-1</f>
        <v>40</v>
      </c>
      <c r="M6" s="6" t="n">
        <f aca="false">RANK(D6,$D$3:$D$71,0)+COUNTIF($D$3:D6,D6)-1</f>
        <v>46</v>
      </c>
      <c r="N6" s="6" t="n">
        <f aca="false">RANK(E6,$E$3:$E$71,0)+COUNTIF($E$3:E6,E6)-1</f>
        <v>43</v>
      </c>
      <c r="O6" s="6" t="n">
        <f aca="false">RANK(F6,$F$3:$F$71,0)+COUNTIF($F$3:F6,F6)-1</f>
        <v>50</v>
      </c>
      <c r="P6" s="6" t="n">
        <f aca="false">RANK(G6,$G$3:$G$71,0)+COUNTIF($G$3:G6,G6)-1</f>
        <v>50</v>
      </c>
      <c r="Q6" s="6" t="n">
        <f aca="false">RANK(H6,$H$3:$H$71,0)+COUNTIF($H$3:H6,H6)-1</f>
        <v>35</v>
      </c>
    </row>
    <row r="7" customFormat="false" ht="15" hidden="false" customHeight="false" outlineLevel="0" collapsed="false">
      <c r="A7" s="0" t="s">
        <v>92</v>
      </c>
      <c r="B7" s="2" t="n">
        <f aca="false">ROUND(SUMIFS(Monthly_Purchased!$H$2:$H$2607,Monthly_Purchased!$F$2:$F$2607,$A7,Monthly_Purchased!$C$2:$C$2607,B$2),4)</f>
        <v>102.12</v>
      </c>
      <c r="C7" s="2" t="n">
        <f aca="false">ROUND(SUMIFS(Monthly_Purchased!$H$2:$H$2607,Monthly_Purchased!$F$2:$F$2607,$A7,Monthly_Purchased!$C$2:$C$2607,C$2),4)</f>
        <v>1128.45</v>
      </c>
      <c r="D7" s="2" t="n">
        <f aca="false">ROUND(SUMIFS(Monthly_Purchased!$H$2:$H$2607,Monthly_Purchased!$F$2:$F$2607,$A7,Monthly_Purchased!$C$2:$C$2607,D$2),4)</f>
        <v>569.89</v>
      </c>
      <c r="E7" s="2" t="n">
        <f aca="false">ROUND(SUMIFS(Monthly_Purchased!$H$2:$H$2607,Monthly_Purchased!$F$2:$F$2607,$A7,Monthly_Purchased!$C$2:$C$2607,E$2),4)</f>
        <v>1357.78</v>
      </c>
      <c r="F7" s="2" t="n">
        <f aca="false">ROUND(SUMIFS(Monthly_Purchased!$H$2:$H$2607,Monthly_Purchased!$F$2:$F$2607,$A7,Monthly_Purchased!$C$2:$C$2607,F$2),4)</f>
        <v>560.89</v>
      </c>
      <c r="G7" s="2" t="n">
        <f aca="false">ROUND(SUMIFS(Monthly_Purchased!$H$2:$H$2607,Monthly_Purchased!$F$2:$F$2607,$A7,Monthly_Purchased!$C$2:$C$2607,G$2),4)</f>
        <v>547.67</v>
      </c>
      <c r="H7" s="2" t="n">
        <f aca="false">ROUND(SUMIFS(Monthly_Purchased!$H$2:$H$2607,Monthly_Purchased!$F$2:$F$2607,$A7,Monthly_Purchased!$C$2:$C$2607,H$2),4)</f>
        <v>674.14</v>
      </c>
      <c r="I7" s="2" t="n">
        <f aca="false">ROUND(SUM(B7:H7),4)</f>
        <v>4940.94</v>
      </c>
      <c r="J7" s="6" t="n">
        <f aca="false">RANK(I7,$I$3:$I$71,0)+COUNTIF($I$3:I7,I7)-1</f>
        <v>17</v>
      </c>
      <c r="K7" s="6" t="n">
        <f aca="false">RANK(B7,$B$3:$B$71,0)+COUNTIF($B$3:B7,B7)-1</f>
        <v>21</v>
      </c>
      <c r="L7" s="6" t="n">
        <f aca="false">RANK(C7,$C$3:$C$71,0)+COUNTIF($C$3:C7,C7)-1</f>
        <v>14</v>
      </c>
      <c r="M7" s="6" t="n">
        <f aca="false">RANK(D7,$D$3:$D$71,0)+COUNTIF($D$3:D7,D7)-1</f>
        <v>19</v>
      </c>
      <c r="N7" s="6" t="n">
        <f aca="false">RANK(E7,$E$3:$E$71,0)+COUNTIF($E$3:E7,E7)-1</f>
        <v>12</v>
      </c>
      <c r="O7" s="6" t="n">
        <f aca="false">RANK(F7,$F$3:$F$71,0)+COUNTIF($F$3:F7,F7)-1</f>
        <v>20</v>
      </c>
      <c r="P7" s="6" t="n">
        <f aca="false">RANK(G7,$G$3:$G$71,0)+COUNTIF($G$3:G7,G7)-1</f>
        <v>22</v>
      </c>
      <c r="Q7" s="6" t="n">
        <f aca="false">RANK(H7,$H$3:$H$71,0)+COUNTIF($H$3:H7,H7)-1</f>
        <v>18</v>
      </c>
    </row>
    <row r="8" customFormat="false" ht="15" hidden="false" customHeight="false" outlineLevel="0" collapsed="false">
      <c r="A8" s="0" t="s">
        <v>38</v>
      </c>
      <c r="B8" s="2" t="n">
        <f aca="false">ROUND(SUMIFS(Monthly_Purchased!$H$2:$H$2607,Monthly_Purchased!$F$2:$F$2607,$A8,Monthly_Purchased!$C$2:$C$2607,B$2),4)</f>
        <v>723.89</v>
      </c>
      <c r="C8" s="2" t="n">
        <f aca="false">ROUND(SUMIFS(Monthly_Purchased!$H$2:$H$2607,Monthly_Purchased!$F$2:$F$2607,$A8,Monthly_Purchased!$C$2:$C$2607,C$2),4)</f>
        <v>8334.35</v>
      </c>
      <c r="D8" s="2" t="n">
        <f aca="false">ROUND(SUMIFS(Monthly_Purchased!$H$2:$H$2607,Monthly_Purchased!$F$2:$F$2607,$A8,Monthly_Purchased!$C$2:$C$2607,D$2),4)</f>
        <v>8571.58</v>
      </c>
      <c r="E8" s="2" t="n">
        <f aca="false">ROUND(SUMIFS(Monthly_Purchased!$H$2:$H$2607,Monthly_Purchased!$F$2:$F$2607,$A8,Monthly_Purchased!$C$2:$C$2607,E$2),4)</f>
        <v>4727.26</v>
      </c>
      <c r="F8" s="2" t="n">
        <f aca="false">ROUND(SUMIFS(Monthly_Purchased!$H$2:$H$2607,Monthly_Purchased!$F$2:$F$2607,$A8,Monthly_Purchased!$C$2:$C$2607,F$2),4)</f>
        <v>3859.23</v>
      </c>
      <c r="G8" s="2" t="n">
        <f aca="false">ROUND(SUMIFS(Monthly_Purchased!$H$2:$H$2607,Monthly_Purchased!$F$2:$F$2607,$A8,Monthly_Purchased!$C$2:$C$2607,G$2),4)</f>
        <v>2589.86</v>
      </c>
      <c r="H8" s="2" t="n">
        <f aca="false">ROUND(SUMIFS(Monthly_Purchased!$H$2:$H$2607,Monthly_Purchased!$F$2:$F$2607,$A8,Monthly_Purchased!$C$2:$C$2607,H$2),4)</f>
        <v>2394.42</v>
      </c>
      <c r="I8" s="2" t="n">
        <f aca="false">ROUND(SUM(B8:H8),4)</f>
        <v>31200.59</v>
      </c>
      <c r="J8" s="6" t="n">
        <f aca="false">RANK(I8,$I$3:$I$71,0)+COUNTIF($I$3:I8,I8)-1</f>
        <v>4</v>
      </c>
      <c r="K8" s="6" t="n">
        <f aca="false">RANK(B8,$B$3:$B$71,0)+COUNTIF($B$3:B8,B8)-1</f>
        <v>6</v>
      </c>
      <c r="L8" s="6" t="n">
        <f aca="false">RANK(C8,$C$3:$C$71,0)+COUNTIF($C$3:C8,C8)-1</f>
        <v>2</v>
      </c>
      <c r="M8" s="6" t="n">
        <f aca="false">RANK(D8,$D$3:$D$71,0)+COUNTIF($D$3:D8,D8)-1</f>
        <v>2</v>
      </c>
      <c r="N8" s="6" t="n">
        <f aca="false">RANK(E8,$E$3:$E$71,0)+COUNTIF($E$3:E8,E8)-1</f>
        <v>2</v>
      </c>
      <c r="O8" s="6" t="n">
        <f aca="false">RANK(F8,$F$3:$F$71,0)+COUNTIF($F$3:F8,F8)-1</f>
        <v>5</v>
      </c>
      <c r="P8" s="6" t="n">
        <f aca="false">RANK(G8,$G$3:$G$71,0)+COUNTIF($G$3:G8,G8)-1</f>
        <v>6</v>
      </c>
      <c r="Q8" s="6" t="n">
        <f aca="false">RANK(H8,$H$3:$H$71,0)+COUNTIF($H$3:H8,H8)-1</f>
        <v>7</v>
      </c>
    </row>
    <row r="9" customFormat="false" ht="15" hidden="false" customHeight="false" outlineLevel="0" collapsed="false">
      <c r="A9" s="0" t="s">
        <v>181</v>
      </c>
      <c r="B9" s="2" t="n">
        <f aca="false">ROUND(SUMIFS(Monthly_Purchased!$H$2:$H$2607,Monthly_Purchased!$F$2:$F$2607,$A9,Monthly_Purchased!$C$2:$C$2607,B$2),4)</f>
        <v>0.63</v>
      </c>
      <c r="C9" s="2" t="n">
        <f aca="false">ROUND(SUMIFS(Monthly_Purchased!$H$2:$H$2607,Monthly_Purchased!$F$2:$F$2607,$A9,Monthly_Purchased!$C$2:$C$2607,C$2),4)</f>
        <v>52.16</v>
      </c>
      <c r="D9" s="2" t="n">
        <f aca="false">ROUND(SUMIFS(Monthly_Purchased!$H$2:$H$2607,Monthly_Purchased!$F$2:$F$2607,$A9,Monthly_Purchased!$C$2:$C$2607,D$2),4)</f>
        <v>15.58</v>
      </c>
      <c r="E9" s="2" t="n">
        <f aca="false">ROUND(SUMIFS(Monthly_Purchased!$H$2:$H$2607,Monthly_Purchased!$F$2:$F$2607,$A9,Monthly_Purchased!$C$2:$C$2607,E$2),4)</f>
        <v>1.4</v>
      </c>
      <c r="F9" s="2" t="n">
        <f aca="false">ROUND(SUMIFS(Monthly_Purchased!$H$2:$H$2607,Monthly_Purchased!$F$2:$F$2607,$A9,Monthly_Purchased!$C$2:$C$2607,F$2),4)</f>
        <v>29.98</v>
      </c>
      <c r="G9" s="2" t="n">
        <f aca="false">ROUND(SUMIFS(Monthly_Purchased!$H$2:$H$2607,Monthly_Purchased!$F$2:$F$2607,$A9,Monthly_Purchased!$C$2:$C$2607,G$2),4)</f>
        <v>7.89</v>
      </c>
      <c r="H9" s="2" t="n">
        <f aca="false">ROUND(SUMIFS(Monthly_Purchased!$H$2:$H$2607,Monthly_Purchased!$F$2:$F$2607,$A9,Monthly_Purchased!$C$2:$C$2607,H$2),4)</f>
        <v>18.53</v>
      </c>
      <c r="I9" s="2" t="n">
        <f aca="false">ROUND(SUM(B9:H9),4)</f>
        <v>126.17</v>
      </c>
      <c r="J9" s="6" t="n">
        <f aca="false">RANK(I9,$I$3:$I$71,0)+COUNTIF($I$3:I9,I9)-1</f>
        <v>38</v>
      </c>
      <c r="K9" s="6" t="n">
        <f aca="false">RANK(B9,$B$3:$B$71,0)+COUNTIF($B$3:B9,B9)-1</f>
        <v>31</v>
      </c>
      <c r="L9" s="6" t="n">
        <f aca="false">RANK(C9,$C$3:$C$71,0)+COUNTIF($C$3:C9,C9)-1</f>
        <v>28</v>
      </c>
      <c r="M9" s="6" t="n">
        <f aca="false">RANK(D9,$D$3:$D$71,0)+COUNTIF($D$3:D9,D9)-1</f>
        <v>36</v>
      </c>
      <c r="N9" s="6" t="n">
        <f aca="false">RANK(E9,$E$3:$E$71,0)+COUNTIF($E$3:E9,E9)-1</f>
        <v>38</v>
      </c>
      <c r="O9" s="6" t="n">
        <f aca="false">RANK(F9,$F$3:$F$71,0)+COUNTIF($F$3:F9,F9)-1</f>
        <v>33</v>
      </c>
      <c r="P9" s="6" t="n">
        <f aca="false">RANK(G9,$G$3:$G$71,0)+COUNTIF($G$3:G9,G9)-1</f>
        <v>42</v>
      </c>
      <c r="Q9" s="6" t="n">
        <f aca="false">RANK(H9,$H$3:$H$71,0)+COUNTIF($H$3:H9,H9)-1</f>
        <v>45</v>
      </c>
    </row>
    <row r="10" customFormat="false" ht="15" hidden="false" customHeight="false" outlineLevel="0" collapsed="false">
      <c r="A10" s="0" t="s">
        <v>61</v>
      </c>
      <c r="B10" s="2" t="n">
        <f aca="false">ROUND(SUMIFS(Monthly_Purchased!$H$2:$H$2607,Monthly_Purchased!$F$2:$F$2607,$A10,Monthly_Purchased!$C$2:$C$2607,B$2),4)</f>
        <v>122.69</v>
      </c>
      <c r="C10" s="2" t="n">
        <f aca="false">ROUND(SUMIFS(Monthly_Purchased!$H$2:$H$2607,Monthly_Purchased!$F$2:$F$2607,$A10,Monthly_Purchased!$C$2:$C$2607,C$2),4)</f>
        <v>687.49</v>
      </c>
      <c r="D10" s="2" t="n">
        <f aca="false">ROUND(SUMIFS(Monthly_Purchased!$H$2:$H$2607,Monthly_Purchased!$F$2:$F$2607,$A10,Monthly_Purchased!$C$2:$C$2607,D$2),4)</f>
        <v>969.15</v>
      </c>
      <c r="E10" s="2" t="n">
        <f aca="false">ROUND(SUMIFS(Monthly_Purchased!$H$2:$H$2607,Monthly_Purchased!$F$2:$F$2607,$A10,Monthly_Purchased!$C$2:$C$2607,E$2),4)</f>
        <v>909.32</v>
      </c>
      <c r="F10" s="2" t="n">
        <f aca="false">ROUND(SUMIFS(Monthly_Purchased!$H$2:$H$2607,Monthly_Purchased!$F$2:$F$2607,$A10,Monthly_Purchased!$C$2:$C$2607,F$2),4)</f>
        <v>472.4</v>
      </c>
      <c r="G10" s="2" t="n">
        <f aca="false">ROUND(SUMIFS(Monthly_Purchased!$H$2:$H$2607,Monthly_Purchased!$F$2:$F$2607,$A10,Monthly_Purchased!$C$2:$C$2607,G$2),4)</f>
        <v>50.1</v>
      </c>
      <c r="H10" s="2" t="n">
        <f aca="false">ROUND(SUMIFS(Monthly_Purchased!$H$2:$H$2607,Monthly_Purchased!$F$2:$F$2607,$A10,Monthly_Purchased!$C$2:$C$2607,H$2),4)</f>
        <v>94.37</v>
      </c>
      <c r="I10" s="2" t="n">
        <f aca="false">ROUND(SUM(B10:H10),4)</f>
        <v>3305.52</v>
      </c>
      <c r="J10" s="6" t="n">
        <f aca="false">RANK(I10,$I$3:$I$71,0)+COUNTIF($I$3:I10,I10)-1</f>
        <v>23</v>
      </c>
      <c r="K10" s="6" t="n">
        <f aca="false">RANK(B10,$B$3:$B$71,0)+COUNTIF($B$3:B10,B10)-1</f>
        <v>19</v>
      </c>
      <c r="L10" s="6" t="n">
        <f aca="false">RANK(C10,$C$3:$C$71,0)+COUNTIF($C$3:C10,C10)-1</f>
        <v>17</v>
      </c>
      <c r="M10" s="6" t="n">
        <f aca="false">RANK(D10,$D$3:$D$71,0)+COUNTIF($D$3:D10,D10)-1</f>
        <v>13</v>
      </c>
      <c r="N10" s="6" t="n">
        <f aca="false">RANK(E10,$E$3:$E$71,0)+COUNTIF($E$3:E10,E10)-1</f>
        <v>17</v>
      </c>
      <c r="O10" s="6" t="n">
        <f aca="false">RANK(F10,$F$3:$F$71,0)+COUNTIF($F$3:F10,F10)-1</f>
        <v>21</v>
      </c>
      <c r="P10" s="6" t="n">
        <f aca="false">RANK(G10,$G$3:$G$71,0)+COUNTIF($G$3:G10,G10)-1</f>
        <v>35</v>
      </c>
      <c r="Q10" s="6" t="n">
        <f aca="false">RANK(H10,$H$3:$H$71,0)+COUNTIF($H$3:H10,H10)-1</f>
        <v>31</v>
      </c>
    </row>
    <row r="11" customFormat="false" ht="15" hidden="false" customHeight="false" outlineLevel="0" collapsed="false">
      <c r="A11" s="0" t="s">
        <v>272</v>
      </c>
      <c r="B11" s="2" t="n">
        <f aca="false">ROUND(SUMIFS(Monthly_Purchased!$H$2:$H$2607,Monthly_Purchased!$F$2:$F$2607,$A11,Monthly_Purchased!$C$2:$C$2607,B$2),4)</f>
        <v>0</v>
      </c>
      <c r="C11" s="2" t="n">
        <f aca="false">ROUND(SUMIFS(Monthly_Purchased!$H$2:$H$2607,Monthly_Purchased!$F$2:$F$2607,$A11,Monthly_Purchased!$C$2:$C$2607,C$2),4)</f>
        <v>0</v>
      </c>
      <c r="D11" s="2" t="n">
        <f aca="false">ROUND(SUMIFS(Monthly_Purchased!$H$2:$H$2607,Monthly_Purchased!$F$2:$F$2607,$A11,Monthly_Purchased!$C$2:$C$2607,D$2),4)</f>
        <v>32.83</v>
      </c>
      <c r="E11" s="2" t="n">
        <f aca="false">ROUND(SUMIFS(Monthly_Purchased!$H$2:$H$2607,Monthly_Purchased!$F$2:$F$2607,$A11,Monthly_Purchased!$C$2:$C$2607,E$2),4)</f>
        <v>28.304</v>
      </c>
      <c r="F11" s="2" t="n">
        <f aca="false">ROUND(SUMIFS(Monthly_Purchased!$H$2:$H$2607,Monthly_Purchased!$F$2:$F$2607,$A11,Monthly_Purchased!$C$2:$C$2607,F$2),4)</f>
        <v>22.69</v>
      </c>
      <c r="G11" s="2" t="n">
        <f aca="false">ROUND(SUMIFS(Monthly_Purchased!$H$2:$H$2607,Monthly_Purchased!$F$2:$F$2607,$A11,Monthly_Purchased!$C$2:$C$2607,G$2),4)</f>
        <v>170.5</v>
      </c>
      <c r="H11" s="2" t="n">
        <f aca="false">ROUND(SUMIFS(Monthly_Purchased!$H$2:$H$2607,Monthly_Purchased!$F$2:$F$2607,$A11,Monthly_Purchased!$C$2:$C$2607,H$2),4)</f>
        <v>13</v>
      </c>
      <c r="I11" s="2" t="n">
        <f aca="false">ROUND(SUM(B11:H11),4)</f>
        <v>267.324</v>
      </c>
      <c r="J11" s="6" t="n">
        <f aca="false">RANK(I11,$I$3:$I$71,0)+COUNTIF($I$3:I11,I11)-1</f>
        <v>34</v>
      </c>
      <c r="K11" s="6" t="n">
        <f aca="false">RANK(B11,$B$3:$B$71,0)+COUNTIF($B$3:B11,B11)-1</f>
        <v>36</v>
      </c>
      <c r="L11" s="6" t="n">
        <f aca="false">RANK(C11,$C$3:$C$71,0)+COUNTIF($C$3:C11,C11)-1</f>
        <v>41</v>
      </c>
      <c r="M11" s="6" t="n">
        <f aca="false">RANK(D11,$D$3:$D$71,0)+COUNTIF($D$3:D11,D11)-1</f>
        <v>32</v>
      </c>
      <c r="N11" s="6" t="n">
        <f aca="false">RANK(E11,$E$3:$E$71,0)+COUNTIF($E$3:E11,E11)-1</f>
        <v>33</v>
      </c>
      <c r="O11" s="6" t="n">
        <f aca="false">RANK(F11,$F$3:$F$71,0)+COUNTIF($F$3:F11,F11)-1</f>
        <v>35</v>
      </c>
      <c r="P11" s="6" t="n">
        <f aca="false">RANK(G11,$G$3:$G$71,0)+COUNTIF($G$3:G11,G11)-1</f>
        <v>27</v>
      </c>
      <c r="Q11" s="6" t="n">
        <f aca="false">RANK(H11,$H$3:$H$71,0)+COUNTIF($H$3:H11,H11)-1</f>
        <v>46</v>
      </c>
    </row>
    <row r="12" customFormat="false" ht="15" hidden="false" customHeight="false" outlineLevel="0" collapsed="false">
      <c r="A12" s="0" t="s">
        <v>45</v>
      </c>
      <c r="B12" s="2" t="n">
        <f aca="false">ROUND(SUMIFS(Monthly_Purchased!$H$2:$H$2607,Monthly_Purchased!$F$2:$F$2607,$A12,Monthly_Purchased!$C$2:$C$2607,B$2),4)</f>
        <v>388.64</v>
      </c>
      <c r="C12" s="2" t="n">
        <f aca="false">ROUND(SUMIFS(Monthly_Purchased!$H$2:$H$2607,Monthly_Purchased!$F$2:$F$2607,$A12,Monthly_Purchased!$C$2:$C$2607,C$2),4)</f>
        <v>1287.6</v>
      </c>
      <c r="D12" s="2" t="n">
        <f aca="false">ROUND(SUMIFS(Monthly_Purchased!$H$2:$H$2607,Monthly_Purchased!$F$2:$F$2607,$A12,Monthly_Purchased!$C$2:$C$2607,D$2),4)</f>
        <v>933.66</v>
      </c>
      <c r="E12" s="2" t="n">
        <f aca="false">ROUND(SUMIFS(Monthly_Purchased!$H$2:$H$2607,Monthly_Purchased!$F$2:$F$2607,$A12,Monthly_Purchased!$C$2:$C$2607,E$2),4)</f>
        <v>133.1</v>
      </c>
      <c r="F12" s="2" t="n">
        <f aca="false">ROUND(SUMIFS(Monthly_Purchased!$H$2:$H$2607,Monthly_Purchased!$F$2:$F$2607,$A12,Monthly_Purchased!$C$2:$C$2607,F$2),4)</f>
        <v>185.05</v>
      </c>
      <c r="G12" s="2" t="n">
        <f aca="false">ROUND(SUMIFS(Monthly_Purchased!$H$2:$H$2607,Monthly_Purchased!$F$2:$F$2607,$A12,Monthly_Purchased!$C$2:$C$2607,G$2),4)</f>
        <v>260.15</v>
      </c>
      <c r="H12" s="2" t="n">
        <f aca="false">ROUND(SUMIFS(Monthly_Purchased!$H$2:$H$2607,Monthly_Purchased!$F$2:$F$2607,$A12,Monthly_Purchased!$C$2:$C$2607,H$2),4)</f>
        <v>366.06</v>
      </c>
      <c r="I12" s="2" t="n">
        <f aca="false">ROUND(SUM(B12:H12),4)</f>
        <v>3554.26</v>
      </c>
      <c r="J12" s="6" t="n">
        <f aca="false">RANK(I12,$I$3:$I$71,0)+COUNTIF($I$3:I12,I12)-1</f>
        <v>22</v>
      </c>
      <c r="K12" s="6" t="n">
        <f aca="false">RANK(B12,$B$3:$B$71,0)+COUNTIF($B$3:B12,B12)-1</f>
        <v>11</v>
      </c>
      <c r="L12" s="6" t="n">
        <f aca="false">RANK(C12,$C$3:$C$71,0)+COUNTIF($C$3:C12,C12)-1</f>
        <v>13</v>
      </c>
      <c r="M12" s="6" t="n">
        <f aca="false">RANK(D12,$D$3:$D$71,0)+COUNTIF($D$3:D12,D12)-1</f>
        <v>14</v>
      </c>
      <c r="N12" s="6" t="n">
        <f aca="false">RANK(E12,$E$3:$E$71,0)+COUNTIF($E$3:E12,E12)-1</f>
        <v>28</v>
      </c>
      <c r="O12" s="6" t="n">
        <f aca="false">RANK(F12,$F$3:$F$71,0)+COUNTIF($F$3:F12,F12)-1</f>
        <v>28</v>
      </c>
      <c r="P12" s="6" t="n">
        <f aca="false">RANK(G12,$G$3:$G$71,0)+COUNTIF($G$3:G12,G12)-1</f>
        <v>25</v>
      </c>
      <c r="Q12" s="6" t="n">
        <f aca="false">RANK(H12,$H$3:$H$71,0)+COUNTIF($H$3:H12,H12)-1</f>
        <v>23</v>
      </c>
    </row>
    <row r="13" customFormat="false" ht="15" hidden="false" customHeight="false" outlineLevel="0" collapsed="false">
      <c r="A13" s="0" t="s">
        <v>152</v>
      </c>
      <c r="B13" s="2" t="n">
        <f aca="false">ROUND(SUMIFS(Monthly_Purchased!$H$2:$H$2607,Monthly_Purchased!$F$2:$F$2607,$A13,Monthly_Purchased!$C$2:$C$2607,B$2),4)</f>
        <v>17.94</v>
      </c>
      <c r="C13" s="2" t="n">
        <f aca="false">ROUND(SUMIFS(Monthly_Purchased!$H$2:$H$2607,Monthly_Purchased!$F$2:$F$2607,$A13,Monthly_Purchased!$C$2:$C$2607,C$2),4)</f>
        <v>43.27</v>
      </c>
      <c r="D13" s="2" t="n">
        <f aca="false">ROUND(SUMIFS(Monthly_Purchased!$H$2:$H$2607,Monthly_Purchased!$F$2:$F$2607,$A13,Monthly_Purchased!$C$2:$C$2607,D$2),4)</f>
        <v>17.56</v>
      </c>
      <c r="E13" s="2" t="n">
        <f aca="false">ROUND(SUMIFS(Monthly_Purchased!$H$2:$H$2607,Monthly_Purchased!$F$2:$F$2607,$A13,Monthly_Purchased!$C$2:$C$2607,E$2),4)</f>
        <v>35.35</v>
      </c>
      <c r="F13" s="2" t="n">
        <f aca="false">ROUND(SUMIFS(Monthly_Purchased!$H$2:$H$2607,Monthly_Purchased!$F$2:$F$2607,$A13,Monthly_Purchased!$C$2:$C$2607,F$2),4)</f>
        <v>43.51</v>
      </c>
      <c r="G13" s="2" t="n">
        <f aca="false">ROUND(SUMIFS(Monthly_Purchased!$H$2:$H$2607,Monthly_Purchased!$F$2:$F$2607,$A13,Monthly_Purchased!$C$2:$C$2607,G$2),4)</f>
        <v>85.2</v>
      </c>
      <c r="H13" s="2" t="n">
        <f aca="false">ROUND(SUMIFS(Monthly_Purchased!$H$2:$H$2607,Monthly_Purchased!$F$2:$F$2607,$A13,Monthly_Purchased!$C$2:$C$2607,H$2),4)</f>
        <v>58.27</v>
      </c>
      <c r="I13" s="2" t="n">
        <f aca="false">ROUND(SUM(B13:H13),4)</f>
        <v>301.1</v>
      </c>
      <c r="J13" s="6" t="n">
        <f aca="false">RANK(I13,$I$3:$I$71,0)+COUNTIF($I$3:I13,I13)-1</f>
        <v>33</v>
      </c>
      <c r="K13" s="6" t="n">
        <f aca="false">RANK(B13,$B$3:$B$71,0)+COUNTIF($B$3:B13,B13)-1</f>
        <v>27</v>
      </c>
      <c r="L13" s="6" t="n">
        <f aca="false">RANK(C13,$C$3:$C$71,0)+COUNTIF($C$3:C13,C13)-1</f>
        <v>29</v>
      </c>
      <c r="M13" s="6" t="n">
        <f aca="false">RANK(D13,$D$3:$D$71,0)+COUNTIF($D$3:D13,D13)-1</f>
        <v>35</v>
      </c>
      <c r="N13" s="6" t="n">
        <f aca="false">RANK(E13,$E$3:$E$71,0)+COUNTIF($E$3:E13,E13)-1</f>
        <v>32</v>
      </c>
      <c r="O13" s="6" t="n">
        <f aca="false">RANK(F13,$F$3:$F$71,0)+COUNTIF($F$3:F13,F13)-1</f>
        <v>32</v>
      </c>
      <c r="P13" s="6" t="n">
        <f aca="false">RANK(G13,$G$3:$G$71,0)+COUNTIF($G$3:G13,G13)-1</f>
        <v>29</v>
      </c>
      <c r="Q13" s="6" t="n">
        <f aca="false">RANK(H13,$H$3:$H$71,0)+COUNTIF($H$3:H13,H13)-1</f>
        <v>32</v>
      </c>
    </row>
    <row r="14" customFormat="false" ht="15" hidden="false" customHeight="false" outlineLevel="0" collapsed="false">
      <c r="A14" s="0" t="s">
        <v>46</v>
      </c>
      <c r="B14" s="2" t="n">
        <f aca="false">ROUND(SUMIFS(Monthly_Purchased!$H$2:$H$2607,Monthly_Purchased!$F$2:$F$2607,$A14,Monthly_Purchased!$C$2:$C$2607,B$2),4)</f>
        <v>211.76</v>
      </c>
      <c r="C14" s="2" t="n">
        <f aca="false">ROUND(SUMIFS(Monthly_Purchased!$H$2:$H$2607,Monthly_Purchased!$F$2:$F$2607,$A14,Monthly_Purchased!$C$2:$C$2607,C$2),4)</f>
        <v>333.98</v>
      </c>
      <c r="D14" s="2" t="n">
        <f aca="false">ROUND(SUMIFS(Monthly_Purchased!$H$2:$H$2607,Monthly_Purchased!$F$2:$F$2607,$A14,Monthly_Purchased!$C$2:$C$2607,D$2),4)</f>
        <v>143.33</v>
      </c>
      <c r="E14" s="2" t="n">
        <f aca="false">ROUND(SUMIFS(Monthly_Purchased!$H$2:$H$2607,Monthly_Purchased!$F$2:$F$2607,$A14,Monthly_Purchased!$C$2:$C$2607,E$2),4)</f>
        <v>307.97</v>
      </c>
      <c r="F14" s="2" t="n">
        <f aca="false">ROUND(SUMIFS(Monthly_Purchased!$H$2:$H$2607,Monthly_Purchased!$F$2:$F$2607,$A14,Monthly_Purchased!$C$2:$C$2607,F$2),4)</f>
        <v>80.05</v>
      </c>
      <c r="G14" s="2" t="n">
        <f aca="false">ROUND(SUMIFS(Monthly_Purchased!$H$2:$H$2607,Monthly_Purchased!$F$2:$F$2607,$A14,Monthly_Purchased!$C$2:$C$2607,G$2),4)</f>
        <v>631.38</v>
      </c>
      <c r="H14" s="2" t="n">
        <f aca="false">ROUND(SUMIFS(Monthly_Purchased!$H$2:$H$2607,Monthly_Purchased!$F$2:$F$2607,$A14,Monthly_Purchased!$C$2:$C$2607,H$2),4)</f>
        <v>353.24</v>
      </c>
      <c r="I14" s="2" t="n">
        <f aca="false">ROUND(SUM(B14:H14),4)</f>
        <v>2061.71</v>
      </c>
      <c r="J14" s="6" t="n">
        <f aca="false">RANK(I14,$I$3:$I$71,0)+COUNTIF($I$3:I14,I14)-1</f>
        <v>24</v>
      </c>
      <c r="K14" s="6" t="n">
        <f aca="false">RANK(B14,$B$3:$B$71,0)+COUNTIF($B$3:B14,B14)-1</f>
        <v>15</v>
      </c>
      <c r="L14" s="6" t="n">
        <f aca="false">RANK(C14,$C$3:$C$71,0)+COUNTIF($C$3:C14,C14)-1</f>
        <v>23</v>
      </c>
      <c r="M14" s="6" t="n">
        <f aca="false">RANK(D14,$D$3:$D$71,0)+COUNTIF($D$3:D14,D14)-1</f>
        <v>28</v>
      </c>
      <c r="N14" s="6" t="n">
        <f aca="false">RANK(E14,$E$3:$E$71,0)+COUNTIF($E$3:E14,E14)-1</f>
        <v>23</v>
      </c>
      <c r="O14" s="6" t="n">
        <f aca="false">RANK(F14,$F$3:$F$71,0)+COUNTIF($F$3:F14,F14)-1</f>
        <v>30</v>
      </c>
      <c r="P14" s="6" t="n">
        <f aca="false">RANK(G14,$G$3:$G$71,0)+COUNTIF($G$3:G14,G14)-1</f>
        <v>21</v>
      </c>
      <c r="Q14" s="6" t="n">
        <f aca="false">RANK(H14,$H$3:$H$71,0)+COUNTIF($H$3:H14,H14)-1</f>
        <v>24</v>
      </c>
    </row>
    <row r="15" customFormat="false" ht="15" hidden="false" customHeight="false" outlineLevel="0" collapsed="false">
      <c r="A15" s="0" t="s">
        <v>196</v>
      </c>
      <c r="B15" s="2" t="n">
        <f aca="false">ROUND(SUMIFS(Monthly_Purchased!$H$2:$H$2607,Monthly_Purchased!$F$2:$F$2607,$A15,Monthly_Purchased!$C$2:$C$2607,B$2),4)</f>
        <v>0</v>
      </c>
      <c r="C15" s="2" t="n">
        <f aca="false">ROUND(SUMIFS(Monthly_Purchased!$H$2:$H$2607,Monthly_Purchased!$F$2:$F$2607,$A15,Monthly_Purchased!$C$2:$C$2607,C$2),4)</f>
        <v>0</v>
      </c>
      <c r="D15" s="2" t="n">
        <f aca="false">ROUND(SUMIFS(Monthly_Purchased!$H$2:$H$2607,Monthly_Purchased!$F$2:$F$2607,$A15,Monthly_Purchased!$C$2:$C$2607,D$2),4)</f>
        <v>0</v>
      </c>
      <c r="E15" s="2" t="n">
        <f aca="false">ROUND(SUMIFS(Monthly_Purchased!$H$2:$H$2607,Monthly_Purchased!$F$2:$F$2607,$A15,Monthly_Purchased!$C$2:$C$2607,E$2),4)</f>
        <v>0</v>
      </c>
      <c r="F15" s="2" t="n">
        <f aca="false">ROUND(SUMIFS(Monthly_Purchased!$H$2:$H$2607,Monthly_Purchased!$F$2:$F$2607,$A15,Monthly_Purchased!$C$2:$C$2607,F$2),4)</f>
        <v>0</v>
      </c>
      <c r="G15" s="2" t="n">
        <f aca="false">ROUND(SUMIFS(Monthly_Purchased!$H$2:$H$2607,Monthly_Purchased!$F$2:$F$2607,$A15,Monthly_Purchased!$C$2:$C$2607,G$2),4)</f>
        <v>0</v>
      </c>
      <c r="H15" s="2" t="n">
        <f aca="false">ROUND(SUMIFS(Monthly_Purchased!$H$2:$H$2607,Monthly_Purchased!$F$2:$F$2607,$A15,Monthly_Purchased!$C$2:$C$2607,H$2),4)</f>
        <v>20.38</v>
      </c>
      <c r="I15" s="2" t="n">
        <f aca="false">ROUND(SUM(B15:H15),4)</f>
        <v>20.38</v>
      </c>
      <c r="J15" s="6" t="n">
        <f aca="false">RANK(I15,$I$3:$I$71,0)+COUNTIF($I$3:I15,I15)-1</f>
        <v>51</v>
      </c>
      <c r="K15" s="6" t="n">
        <f aca="false">RANK(B15,$B$3:$B$71,0)+COUNTIF($B$3:B15,B15)-1</f>
        <v>37</v>
      </c>
      <c r="L15" s="6" t="n">
        <f aca="false">RANK(C15,$C$3:$C$71,0)+COUNTIF($C$3:C15,C15)-1</f>
        <v>42</v>
      </c>
      <c r="M15" s="6" t="n">
        <f aca="false">RANK(D15,$D$3:$D$71,0)+COUNTIF($D$3:D15,D15)-1</f>
        <v>47</v>
      </c>
      <c r="N15" s="6" t="n">
        <f aca="false">RANK(E15,$E$3:$E$71,0)+COUNTIF($E$3:E15,E15)-1</f>
        <v>44</v>
      </c>
      <c r="O15" s="6" t="n">
        <f aca="false">RANK(F15,$F$3:$F$71,0)+COUNTIF($F$3:F15,F15)-1</f>
        <v>51</v>
      </c>
      <c r="P15" s="6" t="n">
        <f aca="false">RANK(G15,$G$3:$G$71,0)+COUNTIF($G$3:G15,G15)-1</f>
        <v>51</v>
      </c>
      <c r="Q15" s="6" t="n">
        <f aca="false">RANK(H15,$H$3:$H$71,0)+COUNTIF($H$3:H15,H15)-1</f>
        <v>44</v>
      </c>
    </row>
    <row r="16" customFormat="false" ht="15" hidden="false" customHeight="false" outlineLevel="0" collapsed="false">
      <c r="A16" s="0" t="s">
        <v>84</v>
      </c>
      <c r="B16" s="2" t="n">
        <f aca="false">ROUND(SUMIFS(Monthly_Purchased!$H$2:$H$2607,Monthly_Purchased!$F$2:$F$2607,$A16,Monthly_Purchased!$C$2:$C$2607,B$2),4)</f>
        <v>0</v>
      </c>
      <c r="C16" s="2" t="n">
        <f aca="false">ROUND(SUMIFS(Monthly_Purchased!$H$2:$H$2607,Monthly_Purchased!$F$2:$F$2607,$A16,Monthly_Purchased!$C$2:$C$2607,C$2),4)</f>
        <v>0</v>
      </c>
      <c r="D16" s="2" t="n">
        <f aca="false">ROUND(SUMIFS(Monthly_Purchased!$H$2:$H$2607,Monthly_Purchased!$F$2:$F$2607,$A16,Monthly_Purchased!$C$2:$C$2607,D$2),4)</f>
        <v>0</v>
      </c>
      <c r="E16" s="2" t="n">
        <f aca="false">ROUND(SUMIFS(Monthly_Purchased!$H$2:$H$2607,Monthly_Purchased!$F$2:$F$2607,$A16,Monthly_Purchased!$C$2:$C$2607,E$2),4)</f>
        <v>0</v>
      </c>
      <c r="F16" s="2" t="n">
        <f aca="false">ROUND(SUMIFS(Monthly_Purchased!$H$2:$H$2607,Monthly_Purchased!$F$2:$F$2607,$A16,Monthly_Purchased!$C$2:$C$2607,F$2),4)</f>
        <v>0</v>
      </c>
      <c r="G16" s="2" t="n">
        <f aca="false">ROUND(SUMIFS(Monthly_Purchased!$H$2:$H$2607,Monthly_Purchased!$F$2:$F$2607,$A16,Monthly_Purchased!$C$2:$C$2607,G$2),4)</f>
        <v>0</v>
      </c>
      <c r="H16" s="2" t="n">
        <f aca="false">ROUND(SUMIFS(Monthly_Purchased!$H$2:$H$2607,Monthly_Purchased!$F$2:$F$2607,$A16,Monthly_Purchased!$C$2:$C$2607,H$2),4)</f>
        <v>0.57</v>
      </c>
      <c r="I16" s="2" t="n">
        <f aca="false">ROUND(SUM(B16:H16),4)</f>
        <v>0.57</v>
      </c>
      <c r="J16" s="6" t="n">
        <f aca="false">RANK(I16,$I$3:$I$71,0)+COUNTIF($I$3:I16,I16)-1</f>
        <v>65</v>
      </c>
      <c r="K16" s="6" t="n">
        <f aca="false">RANK(B16,$B$3:$B$71,0)+COUNTIF($B$3:B16,B16)-1</f>
        <v>38</v>
      </c>
      <c r="L16" s="6" t="n">
        <f aca="false">RANK(C16,$C$3:$C$71,0)+COUNTIF($C$3:C16,C16)-1</f>
        <v>43</v>
      </c>
      <c r="M16" s="6" t="n">
        <f aca="false">RANK(D16,$D$3:$D$71,0)+COUNTIF($D$3:D16,D16)-1</f>
        <v>48</v>
      </c>
      <c r="N16" s="6" t="n">
        <f aca="false">RANK(E16,$E$3:$E$71,0)+COUNTIF($E$3:E16,E16)-1</f>
        <v>45</v>
      </c>
      <c r="O16" s="6" t="n">
        <f aca="false">RANK(F16,$F$3:$F$71,0)+COUNTIF($F$3:F16,F16)-1</f>
        <v>52</v>
      </c>
      <c r="P16" s="6" t="n">
        <f aca="false">RANK(G16,$G$3:$G$71,0)+COUNTIF($G$3:G16,G16)-1</f>
        <v>52</v>
      </c>
      <c r="Q16" s="6" t="n">
        <f aca="false">RANK(H16,$H$3:$H$71,0)+COUNTIF($H$3:H16,H16)-1</f>
        <v>58</v>
      </c>
    </row>
    <row r="17" customFormat="false" ht="15" hidden="false" customHeight="false" outlineLevel="0" collapsed="false">
      <c r="A17" s="0" t="s">
        <v>48</v>
      </c>
      <c r="B17" s="2" t="n">
        <f aca="false">ROUND(SUMIFS(Monthly_Purchased!$H$2:$H$2607,Monthly_Purchased!$F$2:$F$2607,$A17,Monthly_Purchased!$C$2:$C$2607,B$2),4)</f>
        <v>614.93</v>
      </c>
      <c r="C17" s="2" t="n">
        <f aca="false">ROUND(SUMIFS(Monthly_Purchased!$H$2:$H$2607,Monthly_Purchased!$F$2:$F$2607,$A17,Monthly_Purchased!$C$2:$C$2607,C$2),4)</f>
        <v>1890.52</v>
      </c>
      <c r="D17" s="2" t="n">
        <f aca="false">ROUND(SUMIFS(Monthly_Purchased!$H$2:$H$2607,Monthly_Purchased!$F$2:$F$2607,$A17,Monthly_Purchased!$C$2:$C$2607,D$2),4)</f>
        <v>881.2</v>
      </c>
      <c r="E17" s="2" t="n">
        <f aca="false">ROUND(SUMIFS(Monthly_Purchased!$H$2:$H$2607,Monthly_Purchased!$F$2:$F$2607,$A17,Monthly_Purchased!$C$2:$C$2607,E$2),4)</f>
        <v>475.8</v>
      </c>
      <c r="F17" s="2" t="n">
        <f aca="false">ROUND(SUMIFS(Monthly_Purchased!$H$2:$H$2607,Monthly_Purchased!$F$2:$F$2607,$A17,Monthly_Purchased!$C$2:$C$2607,F$2),4)</f>
        <v>351.95</v>
      </c>
      <c r="G17" s="2" t="n">
        <f aca="false">ROUND(SUMIFS(Monthly_Purchased!$H$2:$H$2607,Monthly_Purchased!$F$2:$F$2607,$A17,Monthly_Purchased!$C$2:$C$2607,G$2),4)</f>
        <v>1027.44</v>
      </c>
      <c r="H17" s="2" t="n">
        <f aca="false">ROUND(SUMIFS(Monthly_Purchased!$H$2:$H$2607,Monthly_Purchased!$F$2:$F$2607,$A17,Monthly_Purchased!$C$2:$C$2607,H$2),4)</f>
        <v>1279.28</v>
      </c>
      <c r="I17" s="2" t="n">
        <f aca="false">ROUND(SUM(B17:H17),4)</f>
        <v>6521.12</v>
      </c>
      <c r="J17" s="6" t="n">
        <f aca="false">RANK(I17,$I$3:$I$71,0)+COUNTIF($I$3:I17,I17)-1</f>
        <v>13</v>
      </c>
      <c r="K17" s="6" t="n">
        <f aca="false">RANK(B17,$B$3:$B$71,0)+COUNTIF($B$3:B17,B17)-1</f>
        <v>7</v>
      </c>
      <c r="L17" s="6" t="n">
        <f aca="false">RANK(C17,$C$3:$C$71,0)+COUNTIF($C$3:C17,C17)-1</f>
        <v>11</v>
      </c>
      <c r="M17" s="6" t="n">
        <f aca="false">RANK(D17,$D$3:$D$71,0)+COUNTIF($D$3:D17,D17)-1</f>
        <v>15</v>
      </c>
      <c r="N17" s="6" t="n">
        <f aca="false">RANK(E17,$E$3:$E$71,0)+COUNTIF($E$3:E17,E17)-1</f>
        <v>20</v>
      </c>
      <c r="O17" s="6" t="n">
        <f aca="false">RANK(F17,$F$3:$F$71,0)+COUNTIF($F$3:F17,F17)-1</f>
        <v>22</v>
      </c>
      <c r="P17" s="6" t="n">
        <f aca="false">RANK(G17,$G$3:$G$71,0)+COUNTIF($G$3:G17,G17)-1</f>
        <v>15</v>
      </c>
      <c r="Q17" s="6" t="n">
        <f aca="false">RANK(H17,$H$3:$H$71,0)+COUNTIF($H$3:H17,H17)-1</f>
        <v>15</v>
      </c>
    </row>
    <row r="18" customFormat="false" ht="15" hidden="false" customHeight="false" outlineLevel="0" collapsed="false">
      <c r="A18" s="0" t="s">
        <v>101</v>
      </c>
      <c r="B18" s="2" t="n">
        <f aca="false">ROUND(SUMIFS(Monthly_Purchased!$H$2:$H$2607,Monthly_Purchased!$F$2:$F$2607,$A18,Monthly_Purchased!$C$2:$C$2607,B$2),4)</f>
        <v>286.47</v>
      </c>
      <c r="C18" s="2" t="n">
        <f aca="false">ROUND(SUMIFS(Monthly_Purchased!$H$2:$H$2607,Monthly_Purchased!$F$2:$F$2607,$A18,Monthly_Purchased!$C$2:$C$2607,C$2),4)</f>
        <v>688.77</v>
      </c>
      <c r="D18" s="2" t="n">
        <f aca="false">ROUND(SUMIFS(Monthly_Purchased!$H$2:$H$2607,Monthly_Purchased!$F$2:$F$2607,$A18,Monthly_Purchased!$C$2:$C$2607,D$2),4)</f>
        <v>551.82</v>
      </c>
      <c r="E18" s="2" t="n">
        <f aca="false">ROUND(SUMIFS(Monthly_Purchased!$H$2:$H$2607,Monthly_Purchased!$F$2:$F$2607,$A18,Monthly_Purchased!$C$2:$C$2607,E$2),4)</f>
        <v>1159.9</v>
      </c>
      <c r="F18" s="2" t="n">
        <f aca="false">ROUND(SUMIFS(Monthly_Purchased!$H$2:$H$2607,Monthly_Purchased!$F$2:$F$2607,$A18,Monthly_Purchased!$C$2:$C$2607,F$2),4)</f>
        <v>958.93</v>
      </c>
      <c r="G18" s="2" t="n">
        <f aca="false">ROUND(SUMIFS(Monthly_Purchased!$H$2:$H$2607,Monthly_Purchased!$F$2:$F$2607,$A18,Monthly_Purchased!$C$2:$C$2607,G$2),4)</f>
        <v>1543.02</v>
      </c>
      <c r="H18" s="2" t="n">
        <f aca="false">ROUND(SUMIFS(Monthly_Purchased!$H$2:$H$2607,Monthly_Purchased!$F$2:$F$2607,$A18,Monthly_Purchased!$C$2:$C$2607,H$2),4)</f>
        <v>1323.16</v>
      </c>
      <c r="I18" s="2" t="n">
        <f aca="false">ROUND(SUM(B18:H18),4)</f>
        <v>6512.07</v>
      </c>
      <c r="J18" s="6" t="n">
        <f aca="false">RANK(I18,$I$3:$I$71,0)+COUNTIF($I$3:I18,I18)-1</f>
        <v>14</v>
      </c>
      <c r="K18" s="6" t="n">
        <f aca="false">RANK(B18,$B$3:$B$71,0)+COUNTIF($B$3:B18,B18)-1</f>
        <v>13</v>
      </c>
      <c r="L18" s="6" t="n">
        <f aca="false">RANK(C18,$C$3:$C$71,0)+COUNTIF($C$3:C18,C18)-1</f>
        <v>16</v>
      </c>
      <c r="M18" s="6" t="n">
        <f aca="false">RANK(D18,$D$3:$D$71,0)+COUNTIF($D$3:D18,D18)-1</f>
        <v>20</v>
      </c>
      <c r="N18" s="6" t="n">
        <f aca="false">RANK(E18,$E$3:$E$71,0)+COUNTIF($E$3:E18,E18)-1</f>
        <v>13</v>
      </c>
      <c r="O18" s="6" t="n">
        <f aca="false">RANK(F18,$F$3:$F$71,0)+COUNTIF($F$3:F18,F18)-1</f>
        <v>15</v>
      </c>
      <c r="P18" s="6" t="n">
        <f aca="false">RANK(G18,$G$3:$G$71,0)+COUNTIF($G$3:G18,G18)-1</f>
        <v>11</v>
      </c>
      <c r="Q18" s="6" t="n">
        <f aca="false">RANK(H18,$H$3:$H$71,0)+COUNTIF($H$3:H18,H18)-1</f>
        <v>14</v>
      </c>
    </row>
    <row r="19" customFormat="false" ht="15" hidden="false" customHeight="false" outlineLevel="0" collapsed="false">
      <c r="A19" s="0" t="s">
        <v>96</v>
      </c>
      <c r="B19" s="2" t="n">
        <f aca="false">ROUND(SUMIFS(Monthly_Purchased!$H$2:$H$2607,Monthly_Purchased!$F$2:$F$2607,$A19,Monthly_Purchased!$C$2:$C$2607,B$2),4)</f>
        <v>0</v>
      </c>
      <c r="C19" s="2" t="n">
        <f aca="false">ROUND(SUMIFS(Monthly_Purchased!$H$2:$H$2607,Monthly_Purchased!$F$2:$F$2607,$A19,Monthly_Purchased!$C$2:$C$2607,C$2),4)</f>
        <v>0</v>
      </c>
      <c r="D19" s="2" t="n">
        <f aca="false">ROUND(SUMIFS(Monthly_Purchased!$H$2:$H$2607,Monthly_Purchased!$F$2:$F$2607,$A19,Monthly_Purchased!$C$2:$C$2607,D$2),4)</f>
        <v>240.11</v>
      </c>
      <c r="E19" s="2" t="n">
        <f aca="false">ROUND(SUMIFS(Monthly_Purchased!$H$2:$H$2607,Monthly_Purchased!$F$2:$F$2607,$A19,Monthly_Purchased!$C$2:$C$2607,E$2),4)</f>
        <v>318.84</v>
      </c>
      <c r="F19" s="2" t="n">
        <f aca="false">ROUND(SUMIFS(Monthly_Purchased!$H$2:$H$2607,Monthly_Purchased!$F$2:$F$2607,$A19,Monthly_Purchased!$C$2:$C$2607,F$2),4)</f>
        <v>1256.06</v>
      </c>
      <c r="G19" s="2" t="n">
        <f aca="false">ROUND(SUMIFS(Monthly_Purchased!$H$2:$H$2607,Monthly_Purchased!$F$2:$F$2607,$A19,Monthly_Purchased!$C$2:$C$2607,G$2),4)</f>
        <v>1031.89</v>
      </c>
      <c r="H19" s="2" t="n">
        <f aca="false">ROUND(SUMIFS(Monthly_Purchased!$H$2:$H$2607,Monthly_Purchased!$F$2:$F$2607,$A19,Monthly_Purchased!$C$2:$C$2607,H$2),4)</f>
        <v>1863.73</v>
      </c>
      <c r="I19" s="2" t="n">
        <f aca="false">ROUND(SUM(B19:H19),4)</f>
        <v>4710.63</v>
      </c>
      <c r="J19" s="6" t="n">
        <f aca="false">RANK(I19,$I$3:$I$71,0)+COUNTIF($I$3:I19,I19)-1</f>
        <v>18</v>
      </c>
      <c r="K19" s="6" t="n">
        <f aca="false">RANK(B19,$B$3:$B$71,0)+COUNTIF($B$3:B19,B19)-1</f>
        <v>39</v>
      </c>
      <c r="L19" s="6" t="n">
        <f aca="false">RANK(C19,$C$3:$C$71,0)+COUNTIF($C$3:C19,C19)-1</f>
        <v>44</v>
      </c>
      <c r="M19" s="6" t="n">
        <f aca="false">RANK(D19,$D$3:$D$71,0)+COUNTIF($D$3:D19,D19)-1</f>
        <v>24</v>
      </c>
      <c r="N19" s="6" t="n">
        <f aca="false">RANK(E19,$E$3:$E$71,0)+COUNTIF($E$3:E19,E19)-1</f>
        <v>22</v>
      </c>
      <c r="O19" s="6" t="n">
        <f aca="false">RANK(F19,$F$3:$F$71,0)+COUNTIF($F$3:F19,F19)-1</f>
        <v>13</v>
      </c>
      <c r="P19" s="6" t="n">
        <f aca="false">RANK(G19,$G$3:$G$71,0)+COUNTIF($G$3:G19,G19)-1</f>
        <v>14</v>
      </c>
      <c r="Q19" s="6" t="n">
        <f aca="false">RANK(H19,$H$3:$H$71,0)+COUNTIF($H$3:H19,H19)-1</f>
        <v>9</v>
      </c>
    </row>
    <row r="20" customFormat="false" ht="15" hidden="false" customHeight="false" outlineLevel="0" collapsed="false">
      <c r="A20" s="0" t="s">
        <v>154</v>
      </c>
      <c r="B20" s="2" t="n">
        <f aca="false">ROUND(SUMIFS(Monthly_Purchased!$H$2:$H$2607,Monthly_Purchased!$F$2:$F$2607,$A20,Monthly_Purchased!$C$2:$C$2607,B$2),4)</f>
        <v>0</v>
      </c>
      <c r="C20" s="2" t="n">
        <f aca="false">ROUND(SUMIFS(Monthly_Purchased!$H$2:$H$2607,Monthly_Purchased!$F$2:$F$2607,$A20,Monthly_Purchased!$C$2:$C$2607,C$2),4)</f>
        <v>4.04</v>
      </c>
      <c r="D20" s="2" t="n">
        <f aca="false">ROUND(SUMIFS(Monthly_Purchased!$H$2:$H$2607,Monthly_Purchased!$F$2:$F$2607,$A20,Monthly_Purchased!$C$2:$C$2607,D$2),4)</f>
        <v>63</v>
      </c>
      <c r="E20" s="2" t="n">
        <f aca="false">ROUND(SUMIFS(Monthly_Purchased!$H$2:$H$2607,Monthly_Purchased!$F$2:$F$2607,$A20,Monthly_Purchased!$C$2:$C$2607,E$2),4)</f>
        <v>122.69</v>
      </c>
      <c r="F20" s="2" t="n">
        <f aca="false">ROUND(SUMIFS(Monthly_Purchased!$H$2:$H$2607,Monthly_Purchased!$F$2:$F$2607,$A20,Monthly_Purchased!$C$2:$C$2607,F$2),4)</f>
        <v>153.88</v>
      </c>
      <c r="G20" s="2" t="n">
        <f aca="false">ROUND(SUMIFS(Monthly_Purchased!$H$2:$H$2607,Monthly_Purchased!$F$2:$F$2607,$A20,Monthly_Purchased!$C$2:$C$2607,G$2),4)</f>
        <v>123.75</v>
      </c>
      <c r="H20" s="2" t="n">
        <f aca="false">ROUND(SUMIFS(Monthly_Purchased!$H$2:$H$2607,Monthly_Purchased!$F$2:$F$2607,$A20,Monthly_Purchased!$C$2:$C$2607,H$2),4)</f>
        <v>719.2</v>
      </c>
      <c r="I20" s="2" t="n">
        <f aca="false">ROUND(SUM(B20:H20),4)</f>
        <v>1186.56</v>
      </c>
      <c r="J20" s="6" t="n">
        <f aca="false">RANK(I20,$I$3:$I$71,0)+COUNTIF($I$3:I20,I20)-1</f>
        <v>27</v>
      </c>
      <c r="K20" s="6" t="n">
        <f aca="false">RANK(B20,$B$3:$B$71,0)+COUNTIF($B$3:B20,B20)-1</f>
        <v>40</v>
      </c>
      <c r="L20" s="6" t="n">
        <f aca="false">RANK(C20,$C$3:$C$71,0)+COUNTIF($C$3:C20,C20)-1</f>
        <v>32</v>
      </c>
      <c r="M20" s="6" t="n">
        <f aca="false">RANK(D20,$D$3:$D$71,0)+COUNTIF($D$3:D20,D20)-1</f>
        <v>31</v>
      </c>
      <c r="N20" s="6" t="n">
        <f aca="false">RANK(E20,$E$3:$E$71,0)+COUNTIF($E$3:E20,E20)-1</f>
        <v>29</v>
      </c>
      <c r="O20" s="6" t="n">
        <f aca="false">RANK(F20,$F$3:$F$71,0)+COUNTIF($F$3:F20,F20)-1</f>
        <v>29</v>
      </c>
      <c r="P20" s="6" t="n">
        <f aca="false">RANK(G20,$G$3:$G$71,0)+COUNTIF($G$3:G20,G20)-1</f>
        <v>28</v>
      </c>
      <c r="Q20" s="6" t="n">
        <f aca="false">RANK(H20,$H$3:$H$71,0)+COUNTIF($H$3:H20,H20)-1</f>
        <v>16</v>
      </c>
    </row>
    <row r="21" customFormat="false" ht="15" hidden="false" customHeight="false" outlineLevel="0" collapsed="false">
      <c r="A21" s="0" t="s">
        <v>119</v>
      </c>
      <c r="B21" s="2" t="n">
        <f aca="false">ROUND(SUMIFS(Monthly_Purchased!$H$2:$H$2607,Monthly_Purchased!$F$2:$F$2607,$A21,Monthly_Purchased!$C$2:$C$2607,B$2),4)</f>
        <v>28.46</v>
      </c>
      <c r="C21" s="2" t="n">
        <f aca="false">ROUND(SUMIFS(Monthly_Purchased!$H$2:$H$2607,Monthly_Purchased!$F$2:$F$2607,$A21,Monthly_Purchased!$C$2:$C$2607,C$2),4)</f>
        <v>85.93</v>
      </c>
      <c r="D21" s="2" t="n">
        <f aca="false">ROUND(SUMIFS(Monthly_Purchased!$H$2:$H$2607,Monthly_Purchased!$F$2:$F$2607,$A21,Monthly_Purchased!$C$2:$C$2607,D$2),4)</f>
        <v>96.14</v>
      </c>
      <c r="E21" s="2" t="n">
        <f aca="false">ROUND(SUMIFS(Monthly_Purchased!$H$2:$H$2607,Monthly_Purchased!$F$2:$F$2607,$A21,Monthly_Purchased!$C$2:$C$2607,E$2),4)</f>
        <v>133.47</v>
      </c>
      <c r="F21" s="2" t="n">
        <f aca="false">ROUND(SUMIFS(Monthly_Purchased!$H$2:$H$2607,Monthly_Purchased!$F$2:$F$2607,$A21,Monthly_Purchased!$C$2:$C$2607,F$2),4)</f>
        <v>238.97</v>
      </c>
      <c r="G21" s="2" t="n">
        <f aca="false">ROUND(SUMIFS(Monthly_Purchased!$H$2:$H$2607,Monthly_Purchased!$F$2:$F$2607,$A21,Monthly_Purchased!$C$2:$C$2607,G$2),4)</f>
        <v>77.33</v>
      </c>
      <c r="H21" s="2" t="n">
        <f aca="false">ROUND(SUMIFS(Monthly_Purchased!$H$2:$H$2607,Monthly_Purchased!$F$2:$F$2607,$A21,Monthly_Purchased!$C$2:$C$2607,H$2),4)</f>
        <v>1.332</v>
      </c>
      <c r="I21" s="2" t="n">
        <f aca="false">ROUND(SUM(B21:H21),4)</f>
        <v>661.632</v>
      </c>
      <c r="J21" s="6" t="n">
        <f aca="false">RANK(I21,$I$3:$I$71,0)+COUNTIF($I$3:I21,I21)-1</f>
        <v>30</v>
      </c>
      <c r="K21" s="6" t="n">
        <f aca="false">RANK(B21,$B$3:$B$71,0)+COUNTIF($B$3:B21,B21)-1</f>
        <v>25</v>
      </c>
      <c r="L21" s="6" t="n">
        <f aca="false">RANK(C21,$C$3:$C$71,0)+COUNTIF($C$3:C21,C21)-1</f>
        <v>25</v>
      </c>
      <c r="M21" s="6" t="n">
        <f aca="false">RANK(D21,$D$3:$D$71,0)+COUNTIF($D$3:D21,D21)-1</f>
        <v>30</v>
      </c>
      <c r="N21" s="6" t="n">
        <f aca="false">RANK(E21,$E$3:$E$71,0)+COUNTIF($E$3:E21,E21)-1</f>
        <v>27</v>
      </c>
      <c r="O21" s="6" t="n">
        <f aca="false">RANK(F21,$F$3:$F$71,0)+COUNTIF($F$3:F21,F21)-1</f>
        <v>25</v>
      </c>
      <c r="P21" s="6" t="n">
        <f aca="false">RANK(G21,$G$3:$G$71,0)+COUNTIF($G$3:G21,G21)-1</f>
        <v>30</v>
      </c>
      <c r="Q21" s="6" t="n">
        <f aca="false">RANK(H21,$H$3:$H$71,0)+COUNTIF($H$3:H21,H21)-1</f>
        <v>53</v>
      </c>
    </row>
    <row r="22" customFormat="false" ht="15" hidden="false" customHeight="false" outlineLevel="0" collapsed="false">
      <c r="A22" s="0" t="s">
        <v>482</v>
      </c>
      <c r="B22" s="2" t="n">
        <f aca="false">ROUND(SUMIFS(Monthly_Purchased!$H$2:$H$2607,Monthly_Purchased!$F$2:$F$2607,$A22,Monthly_Purchased!$C$2:$C$2607,B$2),4)</f>
        <v>0</v>
      </c>
      <c r="C22" s="2" t="n">
        <f aca="false">ROUND(SUMIFS(Monthly_Purchased!$H$2:$H$2607,Monthly_Purchased!$F$2:$F$2607,$A22,Monthly_Purchased!$C$2:$C$2607,C$2),4)</f>
        <v>0</v>
      </c>
      <c r="D22" s="2" t="n">
        <f aca="false">ROUND(SUMIFS(Monthly_Purchased!$H$2:$H$2607,Monthly_Purchased!$F$2:$F$2607,$A22,Monthly_Purchased!$C$2:$C$2607,D$2),4)</f>
        <v>0</v>
      </c>
      <c r="E22" s="2" t="n">
        <f aca="false">ROUND(SUMIFS(Monthly_Purchased!$H$2:$H$2607,Monthly_Purchased!$F$2:$F$2607,$A22,Monthly_Purchased!$C$2:$C$2607,E$2),4)</f>
        <v>0</v>
      </c>
      <c r="F22" s="2" t="n">
        <f aca="false">ROUND(SUMIFS(Monthly_Purchased!$H$2:$H$2607,Monthly_Purchased!$F$2:$F$2607,$A22,Monthly_Purchased!$C$2:$C$2607,F$2),4)</f>
        <v>0</v>
      </c>
      <c r="G22" s="2" t="n">
        <f aca="false">ROUND(SUMIFS(Monthly_Purchased!$H$2:$H$2607,Monthly_Purchased!$F$2:$F$2607,$A22,Monthly_Purchased!$C$2:$C$2607,G$2),4)</f>
        <v>16.36</v>
      </c>
      <c r="H22" s="2" t="n">
        <f aca="false">ROUND(SUMIFS(Monthly_Purchased!$H$2:$H$2607,Monthly_Purchased!$F$2:$F$2607,$A22,Monthly_Purchased!$C$2:$C$2607,H$2),4)</f>
        <v>1.302</v>
      </c>
      <c r="I22" s="2" t="n">
        <f aca="false">ROUND(SUM(B22:H22),4)</f>
        <v>17.662</v>
      </c>
      <c r="J22" s="6" t="n">
        <f aca="false">RANK(I22,$I$3:$I$71,0)+COUNTIF($I$3:I22,I22)-1</f>
        <v>52</v>
      </c>
      <c r="K22" s="6" t="n">
        <f aca="false">RANK(B22,$B$3:$B$71,0)+COUNTIF($B$3:B22,B22)-1</f>
        <v>41</v>
      </c>
      <c r="L22" s="6" t="n">
        <f aca="false">RANK(C22,$C$3:$C$71,0)+COUNTIF($C$3:C22,C22)-1</f>
        <v>45</v>
      </c>
      <c r="M22" s="6" t="n">
        <f aca="false">RANK(D22,$D$3:$D$71,0)+COUNTIF($D$3:D22,D22)-1</f>
        <v>49</v>
      </c>
      <c r="N22" s="6" t="n">
        <f aca="false">RANK(E22,$E$3:$E$71,0)+COUNTIF($E$3:E22,E22)-1</f>
        <v>46</v>
      </c>
      <c r="O22" s="6" t="n">
        <f aca="false">RANK(F22,$F$3:$F$71,0)+COUNTIF($F$3:F22,F22)-1</f>
        <v>53</v>
      </c>
      <c r="P22" s="6" t="n">
        <f aca="false">RANK(G22,$G$3:$G$71,0)+COUNTIF($G$3:G22,G22)-1</f>
        <v>41</v>
      </c>
      <c r="Q22" s="6" t="n">
        <f aca="false">RANK(H22,$H$3:$H$71,0)+COUNTIF($H$3:H22,H22)-1</f>
        <v>54</v>
      </c>
    </row>
    <row r="23" customFormat="false" ht="15" hidden="false" customHeight="false" outlineLevel="0" collapsed="false">
      <c r="A23" s="0" t="s">
        <v>249</v>
      </c>
      <c r="B23" s="2" t="n">
        <f aca="false">ROUND(SUMIFS(Monthly_Purchased!$H$2:$H$2607,Monthly_Purchased!$F$2:$F$2607,$A23,Monthly_Purchased!$C$2:$C$2607,B$2),4)</f>
        <v>0</v>
      </c>
      <c r="C23" s="2" t="n">
        <f aca="false">ROUND(SUMIFS(Monthly_Purchased!$H$2:$H$2607,Monthly_Purchased!$F$2:$F$2607,$A23,Monthly_Purchased!$C$2:$C$2607,C$2),4)</f>
        <v>0</v>
      </c>
      <c r="D23" s="2" t="n">
        <f aca="false">ROUND(SUMIFS(Monthly_Purchased!$H$2:$H$2607,Monthly_Purchased!$F$2:$F$2607,$A23,Monthly_Purchased!$C$2:$C$2607,D$2),4)</f>
        <v>0</v>
      </c>
      <c r="E23" s="2" t="n">
        <f aca="false">ROUND(SUMIFS(Monthly_Purchased!$H$2:$H$2607,Monthly_Purchased!$F$2:$F$2607,$A23,Monthly_Purchased!$C$2:$C$2607,E$2),4)</f>
        <v>0</v>
      </c>
      <c r="F23" s="2" t="n">
        <f aca="false">ROUND(SUMIFS(Monthly_Purchased!$H$2:$H$2607,Monthly_Purchased!$F$2:$F$2607,$A23,Monthly_Purchased!$C$2:$C$2607,F$2),4)</f>
        <v>0</v>
      </c>
      <c r="G23" s="2" t="n">
        <f aca="false">ROUND(SUMIFS(Monthly_Purchased!$H$2:$H$2607,Monthly_Purchased!$F$2:$F$2607,$A23,Monthly_Purchased!$C$2:$C$2607,G$2),4)</f>
        <v>0</v>
      </c>
      <c r="H23" s="2" t="n">
        <f aca="false">ROUND(SUMIFS(Monthly_Purchased!$H$2:$H$2607,Monthly_Purchased!$F$2:$F$2607,$A23,Monthly_Purchased!$C$2:$C$2607,H$2),4)</f>
        <v>646.92</v>
      </c>
      <c r="I23" s="2" t="n">
        <f aca="false">ROUND(SUM(B23:H23),4)</f>
        <v>646.92</v>
      </c>
      <c r="J23" s="6" t="n">
        <f aca="false">RANK(I23,$I$3:$I$71,0)+COUNTIF($I$3:I23,I23)-1</f>
        <v>31</v>
      </c>
      <c r="K23" s="6" t="n">
        <f aca="false">RANK(B23,$B$3:$B$71,0)+COUNTIF($B$3:B23,B23)-1</f>
        <v>42</v>
      </c>
      <c r="L23" s="6" t="n">
        <f aca="false">RANK(C23,$C$3:$C$71,0)+COUNTIF($C$3:C23,C23)-1</f>
        <v>46</v>
      </c>
      <c r="M23" s="6" t="n">
        <f aca="false">RANK(D23,$D$3:$D$71,0)+COUNTIF($D$3:D23,D23)-1</f>
        <v>50</v>
      </c>
      <c r="N23" s="6" t="n">
        <f aca="false">RANK(E23,$E$3:$E$71,0)+COUNTIF($E$3:E23,E23)-1</f>
        <v>47</v>
      </c>
      <c r="O23" s="6" t="n">
        <f aca="false">RANK(F23,$F$3:$F$71,0)+COUNTIF($F$3:F23,F23)-1</f>
        <v>54</v>
      </c>
      <c r="P23" s="6" t="n">
        <f aca="false">RANK(G23,$G$3:$G$71,0)+COUNTIF($G$3:G23,G23)-1</f>
        <v>53</v>
      </c>
      <c r="Q23" s="6" t="n">
        <f aca="false">RANK(H23,$H$3:$H$71,0)+COUNTIF($H$3:H23,H23)-1</f>
        <v>19</v>
      </c>
    </row>
    <row r="24" customFormat="false" ht="15" hidden="false" customHeight="false" outlineLevel="0" collapsed="false">
      <c r="A24" s="0" t="s">
        <v>31</v>
      </c>
      <c r="B24" s="2" t="n">
        <f aca="false">ROUND(SUMIFS(Monthly_Purchased!$H$2:$H$2607,Monthly_Purchased!$F$2:$F$2607,$A24,Monthly_Purchased!$C$2:$C$2607,B$2),4)</f>
        <v>1486.32</v>
      </c>
      <c r="C24" s="2" t="n">
        <f aca="false">ROUND(SUMIFS(Monthly_Purchased!$H$2:$H$2607,Monthly_Purchased!$F$2:$F$2607,$A24,Monthly_Purchased!$C$2:$C$2607,C$2),4)</f>
        <v>8483.95</v>
      </c>
      <c r="D24" s="2" t="n">
        <f aca="false">ROUND(SUMIFS(Monthly_Purchased!$H$2:$H$2607,Monthly_Purchased!$F$2:$F$2607,$A24,Monthly_Purchased!$C$2:$C$2607,D$2),4)</f>
        <v>14721.77</v>
      </c>
      <c r="E24" s="2" t="n">
        <f aca="false">ROUND(SUMIFS(Monthly_Purchased!$H$2:$H$2607,Monthly_Purchased!$F$2:$F$2607,$A24,Monthly_Purchased!$C$2:$C$2607,E$2),4)</f>
        <v>9947.47</v>
      </c>
      <c r="F24" s="2" t="n">
        <f aca="false">ROUND(SUMIFS(Monthly_Purchased!$H$2:$H$2607,Monthly_Purchased!$F$2:$F$2607,$A24,Monthly_Purchased!$C$2:$C$2607,F$2),4)</f>
        <v>7345.53</v>
      </c>
      <c r="G24" s="2" t="n">
        <f aca="false">ROUND(SUMIFS(Monthly_Purchased!$H$2:$H$2607,Monthly_Purchased!$F$2:$F$2607,$A24,Monthly_Purchased!$C$2:$C$2607,G$2),4)</f>
        <v>9146.06</v>
      </c>
      <c r="H24" s="2" t="n">
        <f aca="false">ROUND(SUMIFS(Monthly_Purchased!$H$2:$H$2607,Monthly_Purchased!$F$2:$F$2607,$A24,Monthly_Purchased!$C$2:$C$2607,H$2),4)</f>
        <v>11928.05</v>
      </c>
      <c r="I24" s="2" t="n">
        <f aca="false">ROUND(SUM(B24:H24),4)</f>
        <v>63059.15</v>
      </c>
      <c r="J24" s="6" t="n">
        <f aca="false">RANK(I24,$I$3:$I$71,0)+COUNTIF($I$3:I24,I24)-1</f>
        <v>1</v>
      </c>
      <c r="K24" s="6" t="n">
        <f aca="false">RANK(B24,$B$3:$B$71,0)+COUNTIF($B$3:B24,B24)-1</f>
        <v>2</v>
      </c>
      <c r="L24" s="6" t="n">
        <f aca="false">RANK(C24,$C$3:$C$71,0)+COUNTIF($C$3:C24,C24)-1</f>
        <v>1</v>
      </c>
      <c r="M24" s="6" t="n">
        <f aca="false">RANK(D24,$D$3:$D$71,0)+COUNTIF($D$3:D24,D24)-1</f>
        <v>1</v>
      </c>
      <c r="N24" s="6" t="n">
        <f aca="false">RANK(E24,$E$3:$E$71,0)+COUNTIF($E$3:E24,E24)-1</f>
        <v>1</v>
      </c>
      <c r="O24" s="6" t="n">
        <f aca="false">RANK(F24,$F$3:$F$71,0)+COUNTIF($F$3:F24,F24)-1</f>
        <v>1</v>
      </c>
      <c r="P24" s="6" t="n">
        <f aca="false">RANK(G24,$G$3:$G$71,0)+COUNTIF($G$3:G24,G24)-1</f>
        <v>2</v>
      </c>
      <c r="Q24" s="6" t="n">
        <f aca="false">RANK(H24,$H$3:$H$71,0)+COUNTIF($H$3:H24,H24)-1</f>
        <v>1</v>
      </c>
    </row>
    <row r="25" customFormat="false" ht="15" hidden="false" customHeight="false" outlineLevel="0" collapsed="false">
      <c r="A25" s="0" t="s">
        <v>44</v>
      </c>
      <c r="B25" s="2" t="n">
        <f aca="false">ROUND(SUMIFS(Monthly_Purchased!$H$2:$H$2607,Monthly_Purchased!$F$2:$F$2607,$A25,Monthly_Purchased!$C$2:$C$2607,B$2),4)</f>
        <v>444.34</v>
      </c>
      <c r="C25" s="2" t="n">
        <f aca="false">ROUND(SUMIFS(Monthly_Purchased!$H$2:$H$2607,Monthly_Purchased!$F$2:$F$2607,$A25,Monthly_Purchased!$C$2:$C$2607,C$2),4)</f>
        <v>2803.61</v>
      </c>
      <c r="D25" s="2" t="n">
        <f aca="false">ROUND(SUMIFS(Monthly_Purchased!$H$2:$H$2607,Monthly_Purchased!$F$2:$F$2607,$A25,Monthly_Purchased!$C$2:$C$2607,D$2),4)</f>
        <v>3276.27</v>
      </c>
      <c r="E25" s="2" t="n">
        <f aca="false">ROUND(SUMIFS(Monthly_Purchased!$H$2:$H$2607,Monthly_Purchased!$F$2:$F$2607,$A25,Monthly_Purchased!$C$2:$C$2607,E$2),4)</f>
        <v>2318.3</v>
      </c>
      <c r="F25" s="2" t="n">
        <f aca="false">ROUND(SUMIFS(Monthly_Purchased!$H$2:$H$2607,Monthly_Purchased!$F$2:$F$2607,$A25,Monthly_Purchased!$C$2:$C$2607,F$2),4)</f>
        <v>1083.6</v>
      </c>
      <c r="G25" s="2" t="n">
        <f aca="false">ROUND(SUMIFS(Monthly_Purchased!$H$2:$H$2607,Monthly_Purchased!$F$2:$F$2607,$A25,Monthly_Purchased!$C$2:$C$2607,G$2),4)</f>
        <v>809.64</v>
      </c>
      <c r="H25" s="2" t="n">
        <f aca="false">ROUND(SUMIFS(Monthly_Purchased!$H$2:$H$2607,Monthly_Purchased!$F$2:$F$2607,$A25,Monthly_Purchased!$C$2:$C$2607,H$2),4)</f>
        <v>457.54</v>
      </c>
      <c r="I25" s="2" t="n">
        <f aca="false">ROUND(SUM(B25:H25),4)</f>
        <v>11193.3</v>
      </c>
      <c r="J25" s="6" t="n">
        <f aca="false">RANK(I25,$I$3:$I$71,0)+COUNTIF($I$3:I25,I25)-1</f>
        <v>10</v>
      </c>
      <c r="K25" s="6" t="n">
        <f aca="false">RANK(B25,$B$3:$B$71,0)+COUNTIF($B$3:B25,B25)-1</f>
        <v>9</v>
      </c>
      <c r="L25" s="6" t="n">
        <f aca="false">RANK(C25,$C$3:$C$71,0)+COUNTIF($C$3:C25,C25)-1</f>
        <v>7</v>
      </c>
      <c r="M25" s="6" t="n">
        <f aca="false">RANK(D25,$D$3:$D$71,0)+COUNTIF($D$3:D25,D25)-1</f>
        <v>7</v>
      </c>
      <c r="N25" s="6" t="n">
        <f aca="false">RANK(E25,$E$3:$E$71,0)+COUNTIF($E$3:E25,E25)-1</f>
        <v>9</v>
      </c>
      <c r="O25" s="6" t="n">
        <f aca="false">RANK(F25,$F$3:$F$71,0)+COUNTIF($F$3:F25,F25)-1</f>
        <v>14</v>
      </c>
      <c r="P25" s="6" t="n">
        <f aca="false">RANK(G25,$G$3:$G$71,0)+COUNTIF($G$3:G25,G25)-1</f>
        <v>18</v>
      </c>
      <c r="Q25" s="6" t="n">
        <f aca="false">RANK(H25,$H$3:$H$71,0)+COUNTIF($H$3:H25,H25)-1</f>
        <v>21</v>
      </c>
    </row>
    <row r="26" customFormat="false" ht="15" hidden="false" customHeight="false" outlineLevel="0" collapsed="false">
      <c r="A26" s="0" t="s">
        <v>53</v>
      </c>
      <c r="B26" s="2" t="n">
        <f aca="false">ROUND(SUMIFS(Monthly_Purchased!$H$2:$H$2607,Monthly_Purchased!$F$2:$F$2607,$A26,Monthly_Purchased!$C$2:$C$2607,B$2),4)</f>
        <v>96.79</v>
      </c>
      <c r="C26" s="2" t="n">
        <f aca="false">ROUND(SUMIFS(Monthly_Purchased!$H$2:$H$2607,Monthly_Purchased!$F$2:$F$2607,$A26,Monthly_Purchased!$C$2:$C$2607,C$2),4)</f>
        <v>580.04</v>
      </c>
      <c r="D26" s="2" t="n">
        <f aca="false">ROUND(SUMIFS(Monthly_Purchased!$H$2:$H$2607,Monthly_Purchased!$F$2:$F$2607,$A26,Monthly_Purchased!$C$2:$C$2607,D$2),4)</f>
        <v>350.37</v>
      </c>
      <c r="E26" s="2" t="n">
        <f aca="false">ROUND(SUMIFS(Monthly_Purchased!$H$2:$H$2607,Monthly_Purchased!$F$2:$F$2607,$A26,Monthly_Purchased!$C$2:$C$2607,E$2),4)</f>
        <v>170.78</v>
      </c>
      <c r="F26" s="2" t="n">
        <f aca="false">ROUND(SUMIFS(Monthly_Purchased!$H$2:$H$2607,Monthly_Purchased!$F$2:$F$2607,$A26,Monthly_Purchased!$C$2:$C$2607,F$2),4)</f>
        <v>223.34</v>
      </c>
      <c r="G26" s="2" t="n">
        <f aca="false">ROUND(SUMIFS(Monthly_Purchased!$H$2:$H$2607,Monthly_Purchased!$F$2:$F$2607,$A26,Monthly_Purchased!$C$2:$C$2607,G$2),4)</f>
        <v>391.71</v>
      </c>
      <c r="H26" s="2" t="n">
        <f aca="false">ROUND(SUMIFS(Monthly_Purchased!$H$2:$H$2607,Monthly_Purchased!$F$2:$F$2607,$A26,Monthly_Purchased!$C$2:$C$2607,H$2),4)</f>
        <v>224.84</v>
      </c>
      <c r="I26" s="2" t="n">
        <f aca="false">ROUND(SUM(B26:H26),4)</f>
        <v>2037.87</v>
      </c>
      <c r="J26" s="6" t="n">
        <f aca="false">RANK(I26,$I$3:$I$71,0)+COUNTIF($I$3:I26,I26)-1</f>
        <v>25</v>
      </c>
      <c r="K26" s="6" t="n">
        <f aca="false">RANK(B26,$B$3:$B$71,0)+COUNTIF($B$3:B26,B26)-1</f>
        <v>22</v>
      </c>
      <c r="L26" s="6" t="n">
        <f aca="false">RANK(C26,$C$3:$C$71,0)+COUNTIF($C$3:C26,C26)-1</f>
        <v>18</v>
      </c>
      <c r="M26" s="6" t="n">
        <f aca="false">RANK(D26,$D$3:$D$71,0)+COUNTIF($D$3:D26,D26)-1</f>
        <v>22</v>
      </c>
      <c r="N26" s="6" t="n">
        <f aca="false">RANK(E26,$E$3:$E$71,0)+COUNTIF($E$3:E26,E26)-1</f>
        <v>26</v>
      </c>
      <c r="O26" s="6" t="n">
        <f aca="false">RANK(F26,$F$3:$F$71,0)+COUNTIF($F$3:F26,F26)-1</f>
        <v>27</v>
      </c>
      <c r="P26" s="6" t="n">
        <f aca="false">RANK(G26,$G$3:$G$71,0)+COUNTIF($G$3:G26,G26)-1</f>
        <v>23</v>
      </c>
      <c r="Q26" s="6" t="n">
        <f aca="false">RANK(H26,$H$3:$H$71,0)+COUNTIF($H$3:H26,H26)-1</f>
        <v>27</v>
      </c>
    </row>
    <row r="27" customFormat="false" ht="15" hidden="false" customHeight="false" outlineLevel="0" collapsed="false">
      <c r="A27" s="0" t="s">
        <v>295</v>
      </c>
      <c r="B27" s="2" t="n">
        <f aca="false">ROUND(SUMIFS(Monthly_Purchased!$H$2:$H$2607,Monthly_Purchased!$F$2:$F$2607,$A27,Monthly_Purchased!$C$2:$C$2607,B$2),4)</f>
        <v>0</v>
      </c>
      <c r="C27" s="2" t="n">
        <f aca="false">ROUND(SUMIFS(Monthly_Purchased!$H$2:$H$2607,Monthly_Purchased!$F$2:$F$2607,$A27,Monthly_Purchased!$C$2:$C$2607,C$2),4)</f>
        <v>0</v>
      </c>
      <c r="D27" s="2" t="n">
        <f aca="false">ROUND(SUMIFS(Monthly_Purchased!$H$2:$H$2607,Monthly_Purchased!$F$2:$F$2607,$A27,Monthly_Purchased!$C$2:$C$2607,D$2),4)</f>
        <v>224.64</v>
      </c>
      <c r="E27" s="2" t="n">
        <f aca="false">ROUND(SUMIFS(Monthly_Purchased!$H$2:$H$2607,Monthly_Purchased!$F$2:$F$2607,$A27,Monthly_Purchased!$C$2:$C$2607,E$2),4)</f>
        <v>0</v>
      </c>
      <c r="F27" s="2" t="n">
        <f aca="false">ROUND(SUMIFS(Monthly_Purchased!$H$2:$H$2607,Monthly_Purchased!$F$2:$F$2607,$A27,Monthly_Purchased!$C$2:$C$2607,F$2),4)</f>
        <v>0</v>
      </c>
      <c r="G27" s="2" t="n">
        <f aca="false">ROUND(SUMIFS(Monthly_Purchased!$H$2:$H$2607,Monthly_Purchased!$F$2:$F$2607,$A27,Monthly_Purchased!$C$2:$C$2607,G$2),4)</f>
        <v>0</v>
      </c>
      <c r="H27" s="2" t="n">
        <f aca="false">ROUND(SUMIFS(Monthly_Purchased!$H$2:$H$2607,Monthly_Purchased!$F$2:$F$2607,$A27,Monthly_Purchased!$C$2:$C$2607,H$2),4)</f>
        <v>0</v>
      </c>
      <c r="I27" s="2" t="n">
        <f aca="false">ROUND(SUM(B27:H27),4)</f>
        <v>224.64</v>
      </c>
      <c r="J27" s="6" t="n">
        <f aca="false">RANK(I27,$I$3:$I$71,0)+COUNTIF($I$3:I27,I27)-1</f>
        <v>35</v>
      </c>
      <c r="K27" s="6" t="n">
        <f aca="false">RANK(B27,$B$3:$B$71,0)+COUNTIF($B$3:B27,B27)-1</f>
        <v>43</v>
      </c>
      <c r="L27" s="6" t="n">
        <f aca="false">RANK(C27,$C$3:$C$71,0)+COUNTIF($C$3:C27,C27)-1</f>
        <v>47</v>
      </c>
      <c r="M27" s="6" t="n">
        <f aca="false">RANK(D27,$D$3:$D$71,0)+COUNTIF($D$3:D27,D27)-1</f>
        <v>26</v>
      </c>
      <c r="N27" s="6" t="n">
        <f aca="false">RANK(E27,$E$3:$E$71,0)+COUNTIF($E$3:E27,E27)-1</f>
        <v>48</v>
      </c>
      <c r="O27" s="6" t="n">
        <f aca="false">RANK(F27,$F$3:$F$71,0)+COUNTIF($F$3:F27,F27)-1</f>
        <v>55</v>
      </c>
      <c r="P27" s="6" t="n">
        <f aca="false">RANK(G27,$G$3:$G$71,0)+COUNTIF($G$3:G27,G27)-1</f>
        <v>54</v>
      </c>
      <c r="Q27" s="6" t="n">
        <f aca="false">RANK(H27,$H$3:$H$71,0)+COUNTIF($H$3:H27,H27)-1</f>
        <v>61</v>
      </c>
    </row>
    <row r="28" customFormat="false" ht="15" hidden="false" customHeight="false" outlineLevel="0" collapsed="false">
      <c r="A28" s="0" t="s">
        <v>336</v>
      </c>
      <c r="B28" s="2" t="n">
        <f aca="false">ROUND(SUMIFS(Monthly_Purchased!$H$2:$H$2607,Monthly_Purchased!$F$2:$F$2607,$A28,Monthly_Purchased!$C$2:$C$2607,B$2),4)</f>
        <v>0</v>
      </c>
      <c r="C28" s="2" t="n">
        <f aca="false">ROUND(SUMIFS(Monthly_Purchased!$H$2:$H$2607,Monthly_Purchased!$F$2:$F$2607,$A28,Monthly_Purchased!$C$2:$C$2607,C$2),4)</f>
        <v>0</v>
      </c>
      <c r="D28" s="2" t="n">
        <f aca="false">ROUND(SUMIFS(Monthly_Purchased!$H$2:$H$2607,Monthly_Purchased!$F$2:$F$2607,$A28,Monthly_Purchased!$C$2:$C$2607,D$2),4)</f>
        <v>0</v>
      </c>
      <c r="E28" s="2" t="n">
        <f aca="false">ROUND(SUMIFS(Monthly_Purchased!$H$2:$H$2607,Monthly_Purchased!$F$2:$F$2607,$A28,Monthly_Purchased!$C$2:$C$2607,E$2),4)</f>
        <v>0</v>
      </c>
      <c r="F28" s="2" t="n">
        <f aca="false">ROUND(SUMIFS(Monthly_Purchased!$H$2:$H$2607,Monthly_Purchased!$F$2:$F$2607,$A28,Monthly_Purchased!$C$2:$C$2607,F$2),4)</f>
        <v>0.38</v>
      </c>
      <c r="G28" s="2" t="n">
        <f aca="false">ROUND(SUMIFS(Monthly_Purchased!$H$2:$H$2607,Monthly_Purchased!$F$2:$F$2607,$A28,Monthly_Purchased!$C$2:$C$2607,G$2),4)</f>
        <v>0</v>
      </c>
      <c r="H28" s="2" t="n">
        <f aca="false">ROUND(SUMIFS(Monthly_Purchased!$H$2:$H$2607,Monthly_Purchased!$F$2:$F$2607,$A28,Monthly_Purchased!$C$2:$C$2607,H$2),4)</f>
        <v>0</v>
      </c>
      <c r="I28" s="2" t="n">
        <f aca="false">ROUND(SUM(B28:H28),4)</f>
        <v>0.38</v>
      </c>
      <c r="J28" s="6" t="n">
        <f aca="false">RANK(I28,$I$3:$I$71,0)+COUNTIF($I$3:I28,I28)-1</f>
        <v>67</v>
      </c>
      <c r="K28" s="6" t="n">
        <f aca="false">RANK(B28,$B$3:$B$71,0)+COUNTIF($B$3:B28,B28)-1</f>
        <v>44</v>
      </c>
      <c r="L28" s="6" t="n">
        <f aca="false">RANK(C28,$C$3:$C$71,0)+COUNTIF($C$3:C28,C28)-1</f>
        <v>48</v>
      </c>
      <c r="M28" s="6" t="n">
        <f aca="false">RANK(D28,$D$3:$D$71,0)+COUNTIF($D$3:D28,D28)-1</f>
        <v>51</v>
      </c>
      <c r="N28" s="6" t="n">
        <f aca="false">RANK(E28,$E$3:$E$71,0)+COUNTIF($E$3:E28,E28)-1</f>
        <v>49</v>
      </c>
      <c r="O28" s="6" t="n">
        <f aca="false">RANK(F28,$F$3:$F$71,0)+COUNTIF($F$3:F28,F28)-1</f>
        <v>44</v>
      </c>
      <c r="P28" s="6" t="n">
        <f aca="false">RANK(G28,$G$3:$G$71,0)+COUNTIF($G$3:G28,G28)-1</f>
        <v>55</v>
      </c>
      <c r="Q28" s="6" t="n">
        <f aca="false">RANK(H28,$H$3:$H$71,0)+COUNTIF($H$3:H28,H28)-1</f>
        <v>62</v>
      </c>
    </row>
    <row r="29" customFormat="false" ht="15" hidden="false" customHeight="false" outlineLevel="0" collapsed="false">
      <c r="A29" s="0" t="s">
        <v>258</v>
      </c>
      <c r="B29" s="2" t="n">
        <f aca="false">ROUND(SUMIFS(Monthly_Purchased!$H$2:$H$2607,Monthly_Purchased!$F$2:$F$2607,$A29,Monthly_Purchased!$C$2:$C$2607,B$2),4)</f>
        <v>0</v>
      </c>
      <c r="C29" s="2" t="n">
        <f aca="false">ROUND(SUMIFS(Monthly_Purchased!$H$2:$H$2607,Monthly_Purchased!$F$2:$F$2607,$A29,Monthly_Purchased!$C$2:$C$2607,C$2),4)</f>
        <v>0</v>
      </c>
      <c r="D29" s="2" t="n">
        <f aca="false">ROUND(SUMIFS(Monthly_Purchased!$H$2:$H$2607,Monthly_Purchased!$F$2:$F$2607,$A29,Monthly_Purchased!$C$2:$C$2607,D$2),4)</f>
        <v>23.35</v>
      </c>
      <c r="E29" s="2" t="n">
        <f aca="false">ROUND(SUMIFS(Monthly_Purchased!$H$2:$H$2607,Monthly_Purchased!$F$2:$F$2607,$A29,Monthly_Purchased!$C$2:$C$2607,E$2),4)</f>
        <v>188.85</v>
      </c>
      <c r="F29" s="2" t="n">
        <f aca="false">ROUND(SUMIFS(Monthly_Purchased!$H$2:$H$2607,Monthly_Purchased!$F$2:$F$2607,$A29,Monthly_Purchased!$C$2:$C$2607,F$2),4)</f>
        <v>231.98</v>
      </c>
      <c r="G29" s="2" t="n">
        <f aca="false">ROUND(SUMIFS(Monthly_Purchased!$H$2:$H$2607,Monthly_Purchased!$F$2:$F$2607,$A29,Monthly_Purchased!$C$2:$C$2607,G$2),4)</f>
        <v>171.22</v>
      </c>
      <c r="H29" s="2" t="n">
        <f aca="false">ROUND(SUMIFS(Monthly_Purchased!$H$2:$H$2607,Monthly_Purchased!$F$2:$F$2607,$A29,Monthly_Purchased!$C$2:$C$2607,H$2),4)</f>
        <v>223.87</v>
      </c>
      <c r="I29" s="2" t="n">
        <f aca="false">ROUND(SUM(B29:H29),4)</f>
        <v>839.27</v>
      </c>
      <c r="J29" s="6" t="n">
        <f aca="false">RANK(I29,$I$3:$I$71,0)+COUNTIF($I$3:I29,I29)-1</f>
        <v>29</v>
      </c>
      <c r="K29" s="6" t="n">
        <f aca="false">RANK(B29,$B$3:$B$71,0)+COUNTIF($B$3:B29,B29)-1</f>
        <v>45</v>
      </c>
      <c r="L29" s="6" t="n">
        <f aca="false">RANK(C29,$C$3:$C$71,0)+COUNTIF($C$3:C29,C29)-1</f>
        <v>49</v>
      </c>
      <c r="M29" s="6" t="n">
        <f aca="false">RANK(D29,$D$3:$D$71,0)+COUNTIF($D$3:D29,D29)-1</f>
        <v>33</v>
      </c>
      <c r="N29" s="6" t="n">
        <f aca="false">RANK(E29,$E$3:$E$71,0)+COUNTIF($E$3:E29,E29)-1</f>
        <v>25</v>
      </c>
      <c r="O29" s="6" t="n">
        <f aca="false">RANK(F29,$F$3:$F$71,0)+COUNTIF($F$3:F29,F29)-1</f>
        <v>26</v>
      </c>
      <c r="P29" s="6" t="n">
        <f aca="false">RANK(G29,$G$3:$G$71,0)+COUNTIF($G$3:G29,G29)-1</f>
        <v>26</v>
      </c>
      <c r="Q29" s="6" t="n">
        <f aca="false">RANK(H29,$H$3:$H$71,0)+COUNTIF($H$3:H29,H29)-1</f>
        <v>28</v>
      </c>
    </row>
    <row r="30" customFormat="false" ht="15" hidden="false" customHeight="false" outlineLevel="0" collapsed="false">
      <c r="A30" s="0" t="s">
        <v>236</v>
      </c>
      <c r="B30" s="2" t="n">
        <f aca="false">ROUND(SUMIFS(Monthly_Purchased!$H$2:$H$2607,Monthly_Purchased!$F$2:$F$2607,$A30,Monthly_Purchased!$C$2:$C$2607,B$2),4)</f>
        <v>0</v>
      </c>
      <c r="C30" s="2" t="n">
        <f aca="false">ROUND(SUMIFS(Monthly_Purchased!$H$2:$H$2607,Monthly_Purchased!$F$2:$F$2607,$A30,Monthly_Purchased!$C$2:$C$2607,C$2),4)</f>
        <v>0</v>
      </c>
      <c r="D30" s="2" t="n">
        <f aca="false">ROUND(SUMIFS(Monthly_Purchased!$H$2:$H$2607,Monthly_Purchased!$F$2:$F$2607,$A30,Monthly_Purchased!$C$2:$C$2607,D$2),4)</f>
        <v>0</v>
      </c>
      <c r="E30" s="2" t="n">
        <f aca="false">ROUND(SUMIFS(Monthly_Purchased!$H$2:$H$2607,Monthly_Purchased!$F$2:$F$2607,$A30,Monthly_Purchased!$C$2:$C$2607,E$2),4)</f>
        <v>1.73</v>
      </c>
      <c r="F30" s="2" t="n">
        <f aca="false">ROUND(SUMIFS(Monthly_Purchased!$H$2:$H$2607,Monthly_Purchased!$F$2:$F$2607,$A30,Monthly_Purchased!$C$2:$C$2607,F$2),4)</f>
        <v>0</v>
      </c>
      <c r="G30" s="2" t="n">
        <f aca="false">ROUND(SUMIFS(Monthly_Purchased!$H$2:$H$2607,Monthly_Purchased!$F$2:$F$2607,$A30,Monthly_Purchased!$C$2:$C$2607,G$2),4)</f>
        <v>0</v>
      </c>
      <c r="H30" s="2" t="n">
        <f aca="false">ROUND(SUMIFS(Monthly_Purchased!$H$2:$H$2607,Monthly_Purchased!$F$2:$F$2607,$A30,Monthly_Purchased!$C$2:$C$2607,H$2),4)</f>
        <v>0</v>
      </c>
      <c r="I30" s="2" t="n">
        <f aca="false">ROUND(SUM(B30:H30),4)</f>
        <v>1.73</v>
      </c>
      <c r="J30" s="6" t="n">
        <f aca="false">RANK(I30,$I$3:$I$71,0)+COUNTIF($I$3:I30,I30)-1</f>
        <v>60</v>
      </c>
      <c r="K30" s="6" t="n">
        <f aca="false">RANK(B30,$B$3:$B$71,0)+COUNTIF($B$3:B30,B30)-1</f>
        <v>46</v>
      </c>
      <c r="L30" s="6" t="n">
        <f aca="false">RANK(C30,$C$3:$C$71,0)+COUNTIF($C$3:C30,C30)-1</f>
        <v>50</v>
      </c>
      <c r="M30" s="6" t="n">
        <f aca="false">RANK(D30,$D$3:$D$71,0)+COUNTIF($D$3:D30,D30)-1</f>
        <v>52</v>
      </c>
      <c r="N30" s="6" t="n">
        <f aca="false">RANK(E30,$E$3:$E$71,0)+COUNTIF($E$3:E30,E30)-1</f>
        <v>37</v>
      </c>
      <c r="O30" s="6" t="n">
        <f aca="false">RANK(F30,$F$3:$F$71,0)+COUNTIF($F$3:F30,F30)-1</f>
        <v>56</v>
      </c>
      <c r="P30" s="6" t="n">
        <f aca="false">RANK(G30,$G$3:$G$71,0)+COUNTIF($G$3:G30,G30)-1</f>
        <v>56</v>
      </c>
      <c r="Q30" s="6" t="n">
        <f aca="false">RANK(H30,$H$3:$H$71,0)+COUNTIF($H$3:H30,H30)-1</f>
        <v>63</v>
      </c>
    </row>
    <row r="31" customFormat="false" ht="15" hidden="false" customHeight="false" outlineLevel="0" collapsed="false">
      <c r="A31" s="0" t="s">
        <v>55</v>
      </c>
      <c r="B31" s="2" t="n">
        <f aca="false">ROUND(SUMIFS(Monthly_Purchased!$H$2:$H$2607,Monthly_Purchased!$F$2:$F$2607,$A31,Monthly_Purchased!$C$2:$C$2607,B$2),4)</f>
        <v>903.36</v>
      </c>
      <c r="C31" s="2" t="n">
        <f aca="false">ROUND(SUMIFS(Monthly_Purchased!$H$2:$H$2607,Monthly_Purchased!$F$2:$F$2607,$A31,Monthly_Purchased!$C$2:$C$2607,C$2),4)</f>
        <v>1539.81</v>
      </c>
      <c r="D31" s="2" t="n">
        <f aca="false">ROUND(SUMIFS(Monthly_Purchased!$H$2:$H$2607,Monthly_Purchased!$F$2:$F$2607,$A31,Monthly_Purchased!$C$2:$C$2607,D$2),4)</f>
        <v>1977.31</v>
      </c>
      <c r="E31" s="2" t="n">
        <f aca="false">ROUND(SUMIFS(Monthly_Purchased!$H$2:$H$2607,Monthly_Purchased!$F$2:$F$2607,$A31,Monthly_Purchased!$C$2:$C$2607,E$2),4)</f>
        <v>2149.43</v>
      </c>
      <c r="F31" s="2" t="n">
        <f aca="false">ROUND(SUMIFS(Monthly_Purchased!$H$2:$H$2607,Monthly_Purchased!$F$2:$F$2607,$A31,Monthly_Purchased!$C$2:$C$2607,F$2),4)</f>
        <v>2363.38</v>
      </c>
      <c r="G31" s="2" t="n">
        <f aca="false">ROUND(SUMIFS(Monthly_Purchased!$H$2:$H$2607,Monthly_Purchased!$F$2:$F$2607,$A31,Monthly_Purchased!$C$2:$C$2607,G$2),4)</f>
        <v>738.4</v>
      </c>
      <c r="H31" s="2" t="n">
        <f aca="false">ROUND(SUMIFS(Monthly_Purchased!$H$2:$H$2607,Monthly_Purchased!$F$2:$F$2607,$A31,Monthly_Purchased!$C$2:$C$2607,H$2),4)</f>
        <v>209.97</v>
      </c>
      <c r="I31" s="2" t="n">
        <f aca="false">ROUND(SUM(B31:H31),4)</f>
        <v>9881.66</v>
      </c>
      <c r="J31" s="6" t="n">
        <f aca="false">RANK(I31,$I$3:$I$71,0)+COUNTIF($I$3:I31,I31)-1</f>
        <v>12</v>
      </c>
      <c r="K31" s="6" t="n">
        <f aca="false">RANK(B31,$B$3:$B$71,0)+COUNTIF($B$3:B31,B31)-1</f>
        <v>5</v>
      </c>
      <c r="L31" s="6" t="n">
        <f aca="false">RANK(C31,$C$3:$C$71,0)+COUNTIF($C$3:C31,C31)-1</f>
        <v>12</v>
      </c>
      <c r="M31" s="6" t="n">
        <f aca="false">RANK(D31,$D$3:$D$71,0)+COUNTIF($D$3:D31,D31)-1</f>
        <v>10</v>
      </c>
      <c r="N31" s="6" t="n">
        <f aca="false">RANK(E31,$E$3:$E$71,0)+COUNTIF($E$3:E31,E31)-1</f>
        <v>11</v>
      </c>
      <c r="O31" s="6" t="n">
        <f aca="false">RANK(F31,$F$3:$F$71,0)+COUNTIF($F$3:F31,F31)-1</f>
        <v>8</v>
      </c>
      <c r="P31" s="6" t="n">
        <f aca="false">RANK(G31,$G$3:$G$71,0)+COUNTIF($G$3:G31,G31)-1</f>
        <v>19</v>
      </c>
      <c r="Q31" s="6" t="n">
        <f aca="false">RANK(H31,$H$3:$H$71,0)+COUNTIF($H$3:H31,H31)-1</f>
        <v>29</v>
      </c>
    </row>
    <row r="32" customFormat="false" ht="15" hidden="false" customHeight="false" outlineLevel="0" collapsed="false">
      <c r="A32" s="0" t="s">
        <v>66</v>
      </c>
      <c r="B32" s="2" t="n">
        <f aca="false">ROUND(SUMIFS(Monthly_Purchased!$H$2:$H$2607,Monthly_Purchased!$F$2:$F$2607,$A32,Monthly_Purchased!$C$2:$C$2607,B$2),4)</f>
        <v>0</v>
      </c>
      <c r="C32" s="2" t="n">
        <f aca="false">ROUND(SUMIFS(Monthly_Purchased!$H$2:$H$2607,Monthly_Purchased!$F$2:$F$2607,$A32,Monthly_Purchased!$C$2:$C$2607,C$2),4)</f>
        <v>0</v>
      </c>
      <c r="D32" s="2" t="n">
        <f aca="false">ROUND(SUMIFS(Monthly_Purchased!$H$2:$H$2607,Monthly_Purchased!$F$2:$F$2607,$A32,Monthly_Purchased!$C$2:$C$2607,D$2),4)</f>
        <v>0</v>
      </c>
      <c r="E32" s="2" t="n">
        <f aca="false">ROUND(SUMIFS(Monthly_Purchased!$H$2:$H$2607,Monthly_Purchased!$F$2:$F$2607,$A32,Monthly_Purchased!$C$2:$C$2607,E$2),4)</f>
        <v>0</v>
      </c>
      <c r="F32" s="2" t="n">
        <f aca="false">ROUND(SUMIFS(Monthly_Purchased!$H$2:$H$2607,Monthly_Purchased!$F$2:$F$2607,$A32,Monthly_Purchased!$C$2:$C$2607,F$2),4)</f>
        <v>0</v>
      </c>
      <c r="G32" s="2" t="n">
        <f aca="false">ROUND(SUMIFS(Monthly_Purchased!$H$2:$H$2607,Monthly_Purchased!$F$2:$F$2607,$A32,Monthly_Purchased!$C$2:$C$2607,G$2),4)</f>
        <v>0</v>
      </c>
      <c r="H32" s="2" t="n">
        <f aca="false">ROUND(SUMIFS(Monthly_Purchased!$H$2:$H$2607,Monthly_Purchased!$F$2:$F$2607,$A32,Monthly_Purchased!$C$2:$C$2607,H$2),4)</f>
        <v>0.63</v>
      </c>
      <c r="I32" s="2" t="n">
        <f aca="false">ROUND(SUM(B32:H32),4)</f>
        <v>0.63</v>
      </c>
      <c r="J32" s="6" t="n">
        <f aca="false">RANK(I32,$I$3:$I$71,0)+COUNTIF($I$3:I32,I32)-1</f>
        <v>64</v>
      </c>
      <c r="K32" s="6" t="n">
        <f aca="false">RANK(B32,$B$3:$B$71,0)+COUNTIF($B$3:B32,B32)-1</f>
        <v>47</v>
      </c>
      <c r="L32" s="6" t="n">
        <f aca="false">RANK(C32,$C$3:$C$71,0)+COUNTIF($C$3:C32,C32)-1</f>
        <v>51</v>
      </c>
      <c r="M32" s="6" t="n">
        <f aca="false">RANK(D32,$D$3:$D$71,0)+COUNTIF($D$3:D32,D32)-1</f>
        <v>53</v>
      </c>
      <c r="N32" s="6" t="n">
        <f aca="false">RANK(E32,$E$3:$E$71,0)+COUNTIF($E$3:E32,E32)-1</f>
        <v>50</v>
      </c>
      <c r="O32" s="6" t="n">
        <f aca="false">RANK(F32,$F$3:$F$71,0)+COUNTIF($F$3:F32,F32)-1</f>
        <v>57</v>
      </c>
      <c r="P32" s="6" t="n">
        <f aca="false">RANK(G32,$G$3:$G$71,0)+COUNTIF($G$3:G32,G32)-1</f>
        <v>57</v>
      </c>
      <c r="Q32" s="6" t="n">
        <f aca="false">RANK(H32,$H$3:$H$71,0)+COUNTIF($H$3:H32,H32)-1</f>
        <v>57</v>
      </c>
    </row>
    <row r="33" customFormat="false" ht="15" hidden="false" customHeight="false" outlineLevel="0" collapsed="false">
      <c r="A33" s="0" t="s">
        <v>170</v>
      </c>
      <c r="B33" s="2" t="n">
        <f aca="false">ROUND(SUMIFS(Monthly_Purchased!$H$2:$H$2607,Monthly_Purchased!$F$2:$F$2607,$A33,Monthly_Purchased!$C$2:$C$2607,B$2),4)</f>
        <v>0</v>
      </c>
      <c r="C33" s="2" t="n">
        <f aca="false">ROUND(SUMIFS(Monthly_Purchased!$H$2:$H$2607,Monthly_Purchased!$F$2:$F$2607,$A33,Monthly_Purchased!$C$2:$C$2607,C$2),4)</f>
        <v>0</v>
      </c>
      <c r="D33" s="2" t="n">
        <f aca="false">ROUND(SUMIFS(Monthly_Purchased!$H$2:$H$2607,Monthly_Purchased!$F$2:$F$2607,$A33,Monthly_Purchased!$C$2:$C$2607,D$2),4)</f>
        <v>0</v>
      </c>
      <c r="E33" s="2" t="n">
        <f aca="false">ROUND(SUMIFS(Monthly_Purchased!$H$2:$H$2607,Monthly_Purchased!$F$2:$F$2607,$A33,Monthly_Purchased!$C$2:$C$2607,E$2),4)</f>
        <v>0</v>
      </c>
      <c r="F33" s="2" t="n">
        <f aca="false">ROUND(SUMIFS(Monthly_Purchased!$H$2:$H$2607,Monthly_Purchased!$F$2:$F$2607,$A33,Monthly_Purchased!$C$2:$C$2607,F$2),4)</f>
        <v>12.88</v>
      </c>
      <c r="G33" s="2" t="n">
        <f aca="false">ROUND(SUMIFS(Monthly_Purchased!$H$2:$H$2607,Monthly_Purchased!$F$2:$F$2607,$A33,Monthly_Purchased!$C$2:$C$2607,G$2),4)</f>
        <v>24.41</v>
      </c>
      <c r="H33" s="2" t="n">
        <f aca="false">ROUND(SUMIFS(Monthly_Purchased!$H$2:$H$2607,Monthly_Purchased!$F$2:$F$2607,$A33,Monthly_Purchased!$C$2:$C$2607,H$2),4)</f>
        <v>20.61</v>
      </c>
      <c r="I33" s="2" t="n">
        <f aca="false">ROUND(SUM(B33:H33),4)</f>
        <v>57.9</v>
      </c>
      <c r="J33" s="6" t="n">
        <f aca="false">RANK(I33,$I$3:$I$71,0)+COUNTIF($I$3:I33,I33)-1</f>
        <v>44</v>
      </c>
      <c r="K33" s="6" t="n">
        <f aca="false">RANK(B33,$B$3:$B$71,0)+COUNTIF($B$3:B33,B33)-1</f>
        <v>48</v>
      </c>
      <c r="L33" s="6" t="n">
        <f aca="false">RANK(C33,$C$3:$C$71,0)+COUNTIF($C$3:C33,C33)-1</f>
        <v>52</v>
      </c>
      <c r="M33" s="6" t="n">
        <f aca="false">RANK(D33,$D$3:$D$71,0)+COUNTIF($D$3:D33,D33)-1</f>
        <v>54</v>
      </c>
      <c r="N33" s="6" t="n">
        <f aca="false">RANK(E33,$E$3:$E$71,0)+COUNTIF($E$3:E33,E33)-1</f>
        <v>51</v>
      </c>
      <c r="O33" s="6" t="n">
        <f aca="false">RANK(F33,$F$3:$F$71,0)+COUNTIF($F$3:F33,F33)-1</f>
        <v>38</v>
      </c>
      <c r="P33" s="6" t="n">
        <f aca="false">RANK(G33,$G$3:$G$71,0)+COUNTIF($G$3:G33,G33)-1</f>
        <v>40</v>
      </c>
      <c r="Q33" s="6" t="n">
        <f aca="false">RANK(H33,$H$3:$H$71,0)+COUNTIF($H$3:H33,H33)-1</f>
        <v>43</v>
      </c>
    </row>
    <row r="34" customFormat="false" ht="15" hidden="false" customHeight="false" outlineLevel="0" collapsed="false">
      <c r="A34" s="0" t="s">
        <v>94</v>
      </c>
      <c r="B34" s="2" t="n">
        <f aca="false">ROUND(SUMIFS(Monthly_Purchased!$H$2:$H$2607,Monthly_Purchased!$F$2:$F$2607,$A34,Monthly_Purchased!$C$2:$C$2607,B$2),4)</f>
        <v>62.75</v>
      </c>
      <c r="C34" s="2" t="n">
        <f aca="false">ROUND(SUMIFS(Monthly_Purchased!$H$2:$H$2607,Monthly_Purchased!$F$2:$F$2607,$A34,Monthly_Purchased!$C$2:$C$2607,C$2),4)</f>
        <v>240.51</v>
      </c>
      <c r="D34" s="2" t="n">
        <f aca="false">ROUND(SUMIFS(Monthly_Purchased!$H$2:$H$2607,Monthly_Purchased!$F$2:$F$2607,$A34,Monthly_Purchased!$C$2:$C$2607,D$2),4)</f>
        <v>207.6</v>
      </c>
      <c r="E34" s="2" t="n">
        <f aca="false">ROUND(SUMIFS(Monthly_Purchased!$H$2:$H$2607,Monthly_Purchased!$F$2:$F$2607,$A34,Monthly_Purchased!$C$2:$C$2607,E$2),4)</f>
        <v>356.58</v>
      </c>
      <c r="F34" s="2" t="n">
        <f aca="false">ROUND(SUMIFS(Monthly_Purchased!$H$2:$H$2607,Monthly_Purchased!$F$2:$F$2607,$A34,Monthly_Purchased!$C$2:$C$2607,F$2),4)</f>
        <v>306.4</v>
      </c>
      <c r="G34" s="2" t="n">
        <f aca="false">ROUND(SUMIFS(Monthly_Purchased!$H$2:$H$2607,Monthly_Purchased!$F$2:$F$2607,$A34,Monthly_Purchased!$C$2:$C$2607,G$2),4)</f>
        <v>74.11</v>
      </c>
      <c r="H34" s="2" t="n">
        <f aca="false">ROUND(SUMIFS(Monthly_Purchased!$H$2:$H$2607,Monthly_Purchased!$F$2:$F$2607,$A34,Monthly_Purchased!$C$2:$C$2607,H$2),4)</f>
        <v>103.31</v>
      </c>
      <c r="I34" s="2" t="n">
        <f aca="false">ROUND(SUM(B34:H34),4)</f>
        <v>1351.26</v>
      </c>
      <c r="J34" s="6" t="n">
        <f aca="false">RANK(I34,$I$3:$I$71,0)+COUNTIF($I$3:I34,I34)-1</f>
        <v>26</v>
      </c>
      <c r="K34" s="6" t="n">
        <f aca="false">RANK(B34,$B$3:$B$71,0)+COUNTIF($B$3:B34,B34)-1</f>
        <v>24</v>
      </c>
      <c r="L34" s="6" t="n">
        <f aca="false">RANK(C34,$C$3:$C$71,0)+COUNTIF($C$3:C34,C34)-1</f>
        <v>24</v>
      </c>
      <c r="M34" s="6" t="n">
        <f aca="false">RANK(D34,$D$3:$D$71,0)+COUNTIF($D$3:D34,D34)-1</f>
        <v>27</v>
      </c>
      <c r="N34" s="6" t="n">
        <f aca="false">RANK(E34,$E$3:$E$71,0)+COUNTIF($E$3:E34,E34)-1</f>
        <v>21</v>
      </c>
      <c r="O34" s="6" t="n">
        <f aca="false">RANK(F34,$F$3:$F$71,0)+COUNTIF($F$3:F34,F34)-1</f>
        <v>23</v>
      </c>
      <c r="P34" s="6" t="n">
        <f aca="false">RANK(G34,$G$3:$G$71,0)+COUNTIF($G$3:G34,G34)-1</f>
        <v>32</v>
      </c>
      <c r="Q34" s="6" t="n">
        <f aca="false">RANK(H34,$H$3:$H$71,0)+COUNTIF($H$3:H34,H34)-1</f>
        <v>30</v>
      </c>
    </row>
    <row r="35" customFormat="false" ht="15" hidden="false" customHeight="false" outlineLevel="0" collapsed="false">
      <c r="A35" s="0" t="s">
        <v>73</v>
      </c>
      <c r="B35" s="2" t="n">
        <f aca="false">ROUND(SUMIFS(Monthly_Purchased!$H$2:$H$2607,Monthly_Purchased!$F$2:$F$2607,$A35,Monthly_Purchased!$C$2:$C$2607,B$2),4)</f>
        <v>0</v>
      </c>
      <c r="C35" s="2" t="n">
        <f aca="false">ROUND(SUMIFS(Monthly_Purchased!$H$2:$H$2607,Monthly_Purchased!$F$2:$F$2607,$A35,Monthly_Purchased!$C$2:$C$2607,C$2),4)</f>
        <v>0</v>
      </c>
      <c r="D35" s="2" t="n">
        <f aca="false">ROUND(SUMIFS(Monthly_Purchased!$H$2:$H$2607,Monthly_Purchased!$F$2:$F$2607,$A35,Monthly_Purchased!$C$2:$C$2607,D$2),4)</f>
        <v>0</v>
      </c>
      <c r="E35" s="2" t="n">
        <f aca="false">ROUND(SUMIFS(Monthly_Purchased!$H$2:$H$2607,Monthly_Purchased!$F$2:$F$2607,$A35,Monthly_Purchased!$C$2:$C$2607,E$2),4)</f>
        <v>0</v>
      </c>
      <c r="F35" s="2" t="n">
        <f aca="false">ROUND(SUMIFS(Monthly_Purchased!$H$2:$H$2607,Monthly_Purchased!$F$2:$F$2607,$A35,Monthly_Purchased!$C$2:$C$2607,F$2),4)</f>
        <v>1.03</v>
      </c>
      <c r="G35" s="2" t="n">
        <f aca="false">ROUND(SUMIFS(Monthly_Purchased!$H$2:$H$2607,Monthly_Purchased!$F$2:$F$2607,$A35,Monthly_Purchased!$C$2:$C$2607,G$2),4)</f>
        <v>1.37</v>
      </c>
      <c r="H35" s="2" t="n">
        <f aca="false">ROUND(SUMIFS(Monthly_Purchased!$H$2:$H$2607,Monthly_Purchased!$F$2:$F$2607,$A35,Monthly_Purchased!$C$2:$C$2607,H$2),4)</f>
        <v>0</v>
      </c>
      <c r="I35" s="2" t="n">
        <f aca="false">ROUND(SUM(B35:H35),4)</f>
        <v>2.4</v>
      </c>
      <c r="J35" s="6" t="n">
        <f aca="false">RANK(I35,$I$3:$I$71,0)+COUNTIF($I$3:I35,I35)-1</f>
        <v>58</v>
      </c>
      <c r="K35" s="6" t="n">
        <f aca="false">RANK(B35,$B$3:$B$71,0)+COUNTIF($B$3:B35,B35)-1</f>
        <v>49</v>
      </c>
      <c r="L35" s="6" t="n">
        <f aca="false">RANK(C35,$C$3:$C$71,0)+COUNTIF($C$3:C35,C35)-1</f>
        <v>53</v>
      </c>
      <c r="M35" s="6" t="n">
        <f aca="false">RANK(D35,$D$3:$D$71,0)+COUNTIF($D$3:D35,D35)-1</f>
        <v>55</v>
      </c>
      <c r="N35" s="6" t="n">
        <f aca="false">RANK(E35,$E$3:$E$71,0)+COUNTIF($E$3:E35,E35)-1</f>
        <v>52</v>
      </c>
      <c r="O35" s="6" t="n">
        <f aca="false">RANK(F35,$F$3:$F$71,0)+COUNTIF($F$3:F35,F35)-1</f>
        <v>42</v>
      </c>
      <c r="P35" s="6" t="n">
        <f aca="false">RANK(G35,$G$3:$G$71,0)+COUNTIF($G$3:G35,G35)-1</f>
        <v>43</v>
      </c>
      <c r="Q35" s="6" t="n">
        <f aca="false">RANK(H35,$H$3:$H$71,0)+COUNTIF($H$3:H35,H35)-1</f>
        <v>64</v>
      </c>
    </row>
    <row r="36" customFormat="false" ht="15" hidden="false" customHeight="false" outlineLevel="0" collapsed="false">
      <c r="A36" s="0" t="s">
        <v>68</v>
      </c>
      <c r="B36" s="2" t="n">
        <f aca="false">ROUND(SUMIFS(Monthly_Purchased!$H$2:$H$2607,Monthly_Purchased!$F$2:$F$2607,$A36,Monthly_Purchased!$C$2:$C$2607,B$2),4)</f>
        <v>0</v>
      </c>
      <c r="C36" s="2" t="n">
        <f aca="false">ROUND(SUMIFS(Monthly_Purchased!$H$2:$H$2607,Monthly_Purchased!$F$2:$F$2607,$A36,Monthly_Purchased!$C$2:$C$2607,C$2),4)</f>
        <v>0</v>
      </c>
      <c r="D36" s="2" t="n">
        <f aca="false">ROUND(SUMIFS(Monthly_Purchased!$H$2:$H$2607,Monthly_Purchased!$F$2:$F$2607,$A36,Monthly_Purchased!$C$2:$C$2607,D$2),4)</f>
        <v>0</v>
      </c>
      <c r="E36" s="2" t="n">
        <f aca="false">ROUND(SUMIFS(Monthly_Purchased!$H$2:$H$2607,Monthly_Purchased!$F$2:$F$2607,$A36,Monthly_Purchased!$C$2:$C$2607,E$2),4)</f>
        <v>0</v>
      </c>
      <c r="F36" s="2" t="n">
        <f aca="false">ROUND(SUMIFS(Monthly_Purchased!$H$2:$H$2607,Monthly_Purchased!$F$2:$F$2607,$A36,Monthly_Purchased!$C$2:$C$2607,F$2),4)</f>
        <v>20.38</v>
      </c>
      <c r="G36" s="2" t="n">
        <f aca="false">ROUND(SUMIFS(Monthly_Purchased!$H$2:$H$2607,Monthly_Purchased!$F$2:$F$2607,$A36,Monthly_Purchased!$C$2:$C$2607,G$2),4)</f>
        <v>0</v>
      </c>
      <c r="H36" s="2" t="n">
        <f aca="false">ROUND(SUMIFS(Monthly_Purchased!$H$2:$H$2607,Monthly_Purchased!$F$2:$F$2607,$A36,Monthly_Purchased!$C$2:$C$2607,H$2),4)</f>
        <v>2.99</v>
      </c>
      <c r="I36" s="2" t="n">
        <f aca="false">ROUND(SUM(B36:H36),4)</f>
        <v>23.37</v>
      </c>
      <c r="J36" s="6" t="n">
        <f aca="false">RANK(I36,$I$3:$I$71,0)+COUNTIF($I$3:I36,I36)-1</f>
        <v>49</v>
      </c>
      <c r="K36" s="6" t="n">
        <f aca="false">RANK(B36,$B$3:$B$71,0)+COUNTIF($B$3:B36,B36)-1</f>
        <v>50</v>
      </c>
      <c r="L36" s="6" t="n">
        <f aca="false">RANK(C36,$C$3:$C$71,0)+COUNTIF($C$3:C36,C36)-1</f>
        <v>54</v>
      </c>
      <c r="M36" s="6" t="n">
        <f aca="false">RANK(D36,$D$3:$D$71,0)+COUNTIF($D$3:D36,D36)-1</f>
        <v>56</v>
      </c>
      <c r="N36" s="6" t="n">
        <f aca="false">RANK(E36,$E$3:$E$71,0)+COUNTIF($E$3:E36,E36)-1</f>
        <v>53</v>
      </c>
      <c r="O36" s="6" t="n">
        <f aca="false">RANK(F36,$F$3:$F$71,0)+COUNTIF($F$3:F36,F36)-1</f>
        <v>36</v>
      </c>
      <c r="P36" s="6" t="n">
        <f aca="false">RANK(G36,$G$3:$G$71,0)+COUNTIF($G$3:G36,G36)-1</f>
        <v>58</v>
      </c>
      <c r="Q36" s="6" t="n">
        <f aca="false">RANK(H36,$H$3:$H$71,0)+COUNTIF($H$3:H36,H36)-1</f>
        <v>52</v>
      </c>
    </row>
    <row r="37" customFormat="false" ht="15" hidden="false" customHeight="false" outlineLevel="0" collapsed="false">
      <c r="A37" s="0" t="s">
        <v>201</v>
      </c>
      <c r="B37" s="2" t="n">
        <f aca="false">ROUND(SUMIFS(Monthly_Purchased!$H$2:$H$2607,Monthly_Purchased!$F$2:$F$2607,$A37,Monthly_Purchased!$C$2:$C$2607,B$2),4)</f>
        <v>0</v>
      </c>
      <c r="C37" s="2" t="n">
        <f aca="false">ROUND(SUMIFS(Monthly_Purchased!$H$2:$H$2607,Monthly_Purchased!$F$2:$F$2607,$A37,Monthly_Purchased!$C$2:$C$2607,C$2),4)</f>
        <v>0</v>
      </c>
      <c r="D37" s="2" t="n">
        <f aca="false">ROUND(SUMIFS(Monthly_Purchased!$H$2:$H$2607,Monthly_Purchased!$F$2:$F$2607,$A37,Monthly_Purchased!$C$2:$C$2607,D$2),4)</f>
        <v>0</v>
      </c>
      <c r="E37" s="2" t="n">
        <f aca="false">ROUND(SUMIFS(Monthly_Purchased!$H$2:$H$2607,Monthly_Purchased!$F$2:$F$2607,$A37,Monthly_Purchased!$C$2:$C$2607,E$2),4)</f>
        <v>0</v>
      </c>
      <c r="F37" s="2" t="n">
        <f aca="false">ROUND(SUMIFS(Monthly_Purchased!$H$2:$H$2607,Monthly_Purchased!$F$2:$F$2607,$A37,Monthly_Purchased!$C$2:$C$2607,F$2),4)</f>
        <v>0</v>
      </c>
      <c r="G37" s="2" t="n">
        <f aca="false">ROUND(SUMIFS(Monthly_Purchased!$H$2:$H$2607,Monthly_Purchased!$F$2:$F$2607,$A37,Monthly_Purchased!$C$2:$C$2607,G$2),4)</f>
        <v>65.98</v>
      </c>
      <c r="H37" s="2" t="n">
        <f aca="false">ROUND(SUMIFS(Monthly_Purchased!$H$2:$H$2607,Monthly_Purchased!$F$2:$F$2607,$A37,Monthly_Purchased!$C$2:$C$2607,H$2),4)</f>
        <v>10.17</v>
      </c>
      <c r="I37" s="2" t="n">
        <f aca="false">ROUND(SUM(B37:H37),4)</f>
        <v>76.15</v>
      </c>
      <c r="J37" s="6" t="n">
        <f aca="false">RANK(I37,$I$3:$I$71,0)+COUNTIF($I$3:I37,I37)-1</f>
        <v>43</v>
      </c>
      <c r="K37" s="6" t="n">
        <f aca="false">RANK(B37,$B$3:$B$71,0)+COUNTIF($B$3:B37,B37)-1</f>
        <v>51</v>
      </c>
      <c r="L37" s="6" t="n">
        <f aca="false">RANK(C37,$C$3:$C$71,0)+COUNTIF($C$3:C37,C37)-1</f>
        <v>55</v>
      </c>
      <c r="M37" s="6" t="n">
        <f aca="false">RANK(D37,$D$3:$D$71,0)+COUNTIF($D$3:D37,D37)-1</f>
        <v>57</v>
      </c>
      <c r="N37" s="6" t="n">
        <f aca="false">RANK(E37,$E$3:$E$71,0)+COUNTIF($E$3:E37,E37)-1</f>
        <v>54</v>
      </c>
      <c r="O37" s="6" t="n">
        <f aca="false">RANK(F37,$F$3:$F$71,0)+COUNTIF($F$3:F37,F37)-1</f>
        <v>58</v>
      </c>
      <c r="P37" s="6" t="n">
        <f aca="false">RANK(G37,$G$3:$G$71,0)+COUNTIF($G$3:G37,G37)-1</f>
        <v>33</v>
      </c>
      <c r="Q37" s="6" t="n">
        <f aca="false">RANK(H37,$H$3:$H$71,0)+COUNTIF($H$3:H37,H37)-1</f>
        <v>47</v>
      </c>
    </row>
    <row r="38" customFormat="false" ht="15" hidden="false" customHeight="false" outlineLevel="0" collapsed="false">
      <c r="A38" s="0" t="s">
        <v>503</v>
      </c>
      <c r="B38" s="2" t="n">
        <f aca="false">ROUND(SUMIFS(Monthly_Purchased!$H$2:$H$2607,Monthly_Purchased!$F$2:$F$2607,$A38,Monthly_Purchased!$C$2:$C$2607,B$2),4)</f>
        <v>0</v>
      </c>
      <c r="C38" s="2" t="n">
        <f aca="false">ROUND(SUMIFS(Monthly_Purchased!$H$2:$H$2607,Monthly_Purchased!$F$2:$F$2607,$A38,Monthly_Purchased!$C$2:$C$2607,C$2),4)</f>
        <v>0</v>
      </c>
      <c r="D38" s="2" t="n">
        <f aca="false">ROUND(SUMIFS(Monthly_Purchased!$H$2:$H$2607,Monthly_Purchased!$F$2:$F$2607,$A38,Monthly_Purchased!$C$2:$C$2607,D$2),4)</f>
        <v>0</v>
      </c>
      <c r="E38" s="2" t="n">
        <f aca="false">ROUND(SUMIFS(Monthly_Purchased!$H$2:$H$2607,Monthly_Purchased!$F$2:$F$2607,$A38,Monthly_Purchased!$C$2:$C$2607,E$2),4)</f>
        <v>0</v>
      </c>
      <c r="F38" s="2" t="n">
        <f aca="false">ROUND(SUMIFS(Monthly_Purchased!$H$2:$H$2607,Monthly_Purchased!$F$2:$F$2607,$A38,Monthly_Purchased!$C$2:$C$2607,F$2),4)</f>
        <v>0</v>
      </c>
      <c r="G38" s="2" t="n">
        <f aca="false">ROUND(SUMIFS(Monthly_Purchased!$H$2:$H$2607,Monthly_Purchased!$F$2:$F$2607,$A38,Monthly_Purchased!$C$2:$C$2607,G$2),4)</f>
        <v>0</v>
      </c>
      <c r="H38" s="2" t="n">
        <f aca="false">ROUND(SUMIFS(Monthly_Purchased!$H$2:$H$2607,Monthly_Purchased!$F$2:$F$2607,$A38,Monthly_Purchased!$C$2:$C$2607,H$2),4)</f>
        <v>5.25</v>
      </c>
      <c r="I38" s="2" t="n">
        <f aca="false">ROUND(SUM(B38:H38),4)</f>
        <v>5.25</v>
      </c>
      <c r="J38" s="6" t="n">
        <f aca="false">RANK(I38,$I$3:$I$71,0)+COUNTIF($I$3:I38,I38)-1</f>
        <v>56</v>
      </c>
      <c r="K38" s="6" t="n">
        <f aca="false">RANK(B38,$B$3:$B$71,0)+COUNTIF($B$3:B38,B38)-1</f>
        <v>52</v>
      </c>
      <c r="L38" s="6" t="n">
        <f aca="false">RANK(C38,$C$3:$C$71,0)+COUNTIF($C$3:C38,C38)-1</f>
        <v>56</v>
      </c>
      <c r="M38" s="6" t="n">
        <f aca="false">RANK(D38,$D$3:$D$71,0)+COUNTIF($D$3:D38,D38)-1</f>
        <v>58</v>
      </c>
      <c r="N38" s="6" t="n">
        <f aca="false">RANK(E38,$E$3:$E$71,0)+COUNTIF($E$3:E38,E38)-1</f>
        <v>55</v>
      </c>
      <c r="O38" s="6" t="n">
        <f aca="false">RANK(F38,$F$3:$F$71,0)+COUNTIF($F$3:F38,F38)-1</f>
        <v>59</v>
      </c>
      <c r="P38" s="6" t="n">
        <f aca="false">RANK(G38,$G$3:$G$71,0)+COUNTIF($G$3:G38,G38)-1</f>
        <v>59</v>
      </c>
      <c r="Q38" s="6" t="n">
        <f aca="false">RANK(H38,$H$3:$H$71,0)+COUNTIF($H$3:H38,H38)-1</f>
        <v>49</v>
      </c>
    </row>
    <row r="39" customFormat="false" ht="15" hidden="false" customHeight="false" outlineLevel="0" collapsed="false">
      <c r="A39" s="0" t="s">
        <v>416</v>
      </c>
      <c r="B39" s="2" t="n">
        <f aca="false">ROUND(SUMIFS(Monthly_Purchased!$H$2:$H$2607,Monthly_Purchased!$F$2:$F$2607,$A39,Monthly_Purchased!$C$2:$C$2607,B$2),4)</f>
        <v>0</v>
      </c>
      <c r="C39" s="2" t="n">
        <f aca="false">ROUND(SUMIFS(Monthly_Purchased!$H$2:$H$2607,Monthly_Purchased!$F$2:$F$2607,$A39,Monthly_Purchased!$C$2:$C$2607,C$2),4)</f>
        <v>14.47</v>
      </c>
      <c r="D39" s="2" t="n">
        <f aca="false">ROUND(SUMIFS(Monthly_Purchased!$H$2:$H$2607,Monthly_Purchased!$F$2:$F$2607,$A39,Monthly_Purchased!$C$2:$C$2607,D$2),4)</f>
        <v>0</v>
      </c>
      <c r="E39" s="2" t="n">
        <f aca="false">ROUND(SUMIFS(Monthly_Purchased!$H$2:$H$2607,Monthly_Purchased!$F$2:$F$2607,$A39,Monthly_Purchased!$C$2:$C$2607,E$2),4)</f>
        <v>0</v>
      </c>
      <c r="F39" s="2" t="n">
        <f aca="false">ROUND(SUMIFS(Monthly_Purchased!$H$2:$H$2607,Monthly_Purchased!$F$2:$F$2607,$A39,Monthly_Purchased!$C$2:$C$2607,F$2),4)</f>
        <v>0</v>
      </c>
      <c r="G39" s="2" t="n">
        <f aca="false">ROUND(SUMIFS(Monthly_Purchased!$H$2:$H$2607,Monthly_Purchased!$F$2:$F$2607,$A39,Monthly_Purchased!$C$2:$C$2607,G$2),4)</f>
        <v>0</v>
      </c>
      <c r="H39" s="2" t="n">
        <f aca="false">ROUND(SUMIFS(Monthly_Purchased!$H$2:$H$2607,Monthly_Purchased!$F$2:$F$2607,$A39,Monthly_Purchased!$C$2:$C$2607,H$2),4)</f>
        <v>0</v>
      </c>
      <c r="I39" s="2" t="n">
        <f aca="false">ROUND(SUM(B39:H39),4)</f>
        <v>14.47</v>
      </c>
      <c r="J39" s="6" t="n">
        <f aca="false">RANK(I39,$I$3:$I$71,0)+COUNTIF($I$3:I39,I39)-1</f>
        <v>53</v>
      </c>
      <c r="K39" s="6" t="n">
        <f aca="false">RANK(B39,$B$3:$B$71,0)+COUNTIF($B$3:B39,B39)-1</f>
        <v>53</v>
      </c>
      <c r="L39" s="6" t="n">
        <f aca="false">RANK(C39,$C$3:$C$71,0)+COUNTIF($C$3:C39,C39)-1</f>
        <v>30</v>
      </c>
      <c r="M39" s="6" t="n">
        <f aca="false">RANK(D39,$D$3:$D$71,0)+COUNTIF($D$3:D39,D39)-1</f>
        <v>59</v>
      </c>
      <c r="N39" s="6" t="n">
        <f aca="false">RANK(E39,$E$3:$E$71,0)+COUNTIF($E$3:E39,E39)-1</f>
        <v>56</v>
      </c>
      <c r="O39" s="6" t="n">
        <f aca="false">RANK(F39,$F$3:$F$71,0)+COUNTIF($F$3:F39,F39)-1</f>
        <v>60</v>
      </c>
      <c r="P39" s="6" t="n">
        <f aca="false">RANK(G39,$G$3:$G$71,0)+COUNTIF($G$3:G39,G39)-1</f>
        <v>60</v>
      </c>
      <c r="Q39" s="6" t="n">
        <f aca="false">RANK(H39,$H$3:$H$71,0)+COUNTIF($H$3:H39,H39)-1</f>
        <v>65</v>
      </c>
    </row>
    <row r="40" customFormat="false" ht="15" hidden="false" customHeight="false" outlineLevel="0" collapsed="false">
      <c r="A40" s="0" t="s">
        <v>47</v>
      </c>
      <c r="B40" s="2" t="n">
        <f aca="false">ROUND(SUMIFS(Monthly_Purchased!$H$2:$H$2607,Monthly_Purchased!$F$2:$F$2607,$A40,Monthly_Purchased!$C$2:$C$2607,B$2),4)</f>
        <v>277.65</v>
      </c>
      <c r="C40" s="2" t="n">
        <f aca="false">ROUND(SUMIFS(Monthly_Purchased!$H$2:$H$2607,Monthly_Purchased!$F$2:$F$2607,$A40,Monthly_Purchased!$C$2:$C$2607,C$2),4)</f>
        <v>739.25</v>
      </c>
      <c r="D40" s="2" t="n">
        <f aca="false">ROUND(SUMIFS(Monthly_Purchased!$H$2:$H$2607,Monthly_Purchased!$F$2:$F$2607,$A40,Monthly_Purchased!$C$2:$C$2607,D$2),4)</f>
        <v>697.51</v>
      </c>
      <c r="E40" s="2" t="n">
        <f aca="false">ROUND(SUMIFS(Monthly_Purchased!$H$2:$H$2607,Monthly_Purchased!$F$2:$F$2607,$A40,Monthly_Purchased!$C$2:$C$2607,E$2),4)</f>
        <v>538.66</v>
      </c>
      <c r="F40" s="2" t="n">
        <f aca="false">ROUND(SUMIFS(Monthly_Purchased!$H$2:$H$2607,Monthly_Purchased!$F$2:$F$2607,$A40,Monthly_Purchased!$C$2:$C$2607,F$2),4)</f>
        <v>873.45</v>
      </c>
      <c r="G40" s="2" t="n">
        <f aca="false">ROUND(SUMIFS(Monthly_Purchased!$H$2:$H$2607,Monthly_Purchased!$F$2:$F$2607,$A40,Monthly_Purchased!$C$2:$C$2607,G$2),4)</f>
        <v>1066.37</v>
      </c>
      <c r="H40" s="2" t="n">
        <f aca="false">ROUND(SUMIFS(Monthly_Purchased!$H$2:$H$2607,Monthly_Purchased!$F$2:$F$2607,$A40,Monthly_Purchased!$C$2:$C$2607,H$2),4)</f>
        <v>2268.12</v>
      </c>
      <c r="I40" s="2" t="n">
        <f aca="false">ROUND(SUM(B40:H40),4)</f>
        <v>6461.01</v>
      </c>
      <c r="J40" s="6" t="n">
        <f aca="false">RANK(I40,$I$3:$I$71,0)+COUNTIF($I$3:I40,I40)-1</f>
        <v>15</v>
      </c>
      <c r="K40" s="6" t="n">
        <f aca="false">RANK(B40,$B$3:$B$71,0)+COUNTIF($B$3:B40,B40)-1</f>
        <v>14</v>
      </c>
      <c r="L40" s="6" t="n">
        <f aca="false">RANK(C40,$C$3:$C$71,0)+COUNTIF($C$3:C40,C40)-1</f>
        <v>15</v>
      </c>
      <c r="M40" s="6" t="n">
        <f aca="false">RANK(D40,$D$3:$D$71,0)+COUNTIF($D$3:D40,D40)-1</f>
        <v>17</v>
      </c>
      <c r="N40" s="6" t="n">
        <f aca="false">RANK(E40,$E$3:$E$71,0)+COUNTIF($E$3:E40,E40)-1</f>
        <v>19</v>
      </c>
      <c r="O40" s="6" t="n">
        <f aca="false">RANK(F40,$F$3:$F$71,0)+COUNTIF($F$3:F40,F40)-1</f>
        <v>17</v>
      </c>
      <c r="P40" s="6" t="n">
        <f aca="false">RANK(G40,$G$3:$G$71,0)+COUNTIF($G$3:G40,G40)-1</f>
        <v>13</v>
      </c>
      <c r="Q40" s="6" t="n">
        <f aca="false">RANK(H40,$H$3:$H$71,0)+COUNTIF($H$3:H40,H40)-1</f>
        <v>8</v>
      </c>
    </row>
    <row r="41" customFormat="false" ht="15" hidden="false" customHeight="false" outlineLevel="0" collapsed="false">
      <c r="A41" s="0" t="s">
        <v>71</v>
      </c>
      <c r="B41" s="2" t="n">
        <f aca="false">ROUND(SUMIFS(Monthly_Purchased!$H$2:$H$2607,Monthly_Purchased!$F$2:$F$2607,$A41,Monthly_Purchased!$C$2:$C$2607,B$2),4)</f>
        <v>147.83</v>
      </c>
      <c r="C41" s="2" t="n">
        <f aca="false">ROUND(SUMIFS(Monthly_Purchased!$H$2:$H$2607,Monthly_Purchased!$F$2:$F$2607,$A41,Monthly_Purchased!$C$2:$C$2607,C$2),4)</f>
        <v>444.22</v>
      </c>
      <c r="D41" s="2" t="n">
        <f aca="false">ROUND(SUMIFS(Monthly_Purchased!$H$2:$H$2607,Monthly_Purchased!$F$2:$F$2607,$A41,Monthly_Purchased!$C$2:$C$2607,D$2),4)</f>
        <v>239.67</v>
      </c>
      <c r="E41" s="2" t="n">
        <f aca="false">ROUND(SUMIFS(Monthly_Purchased!$H$2:$H$2607,Monthly_Purchased!$F$2:$F$2607,$A41,Monthly_Purchased!$C$2:$C$2607,E$2),4)</f>
        <v>216.2</v>
      </c>
      <c r="F41" s="2" t="n">
        <f aca="false">ROUND(SUMIFS(Monthly_Purchased!$H$2:$H$2607,Monthly_Purchased!$F$2:$F$2607,$A41,Monthly_Purchased!$C$2:$C$2607,F$2),4)</f>
        <v>951.47</v>
      </c>
      <c r="G41" s="2" t="n">
        <f aca="false">ROUND(SUMIFS(Monthly_Purchased!$H$2:$H$2607,Monthly_Purchased!$F$2:$F$2607,$A41,Monthly_Purchased!$C$2:$C$2607,G$2),4)</f>
        <v>955.93</v>
      </c>
      <c r="H41" s="2" t="n">
        <f aca="false">ROUND(SUMIFS(Monthly_Purchased!$H$2:$H$2607,Monthly_Purchased!$F$2:$F$2607,$A41,Monthly_Purchased!$C$2:$C$2607,H$2),4)</f>
        <v>714.74</v>
      </c>
      <c r="I41" s="2" t="n">
        <f aca="false">ROUND(SUM(B41:H41),4)</f>
        <v>3670.06</v>
      </c>
      <c r="J41" s="6" t="n">
        <f aca="false">RANK(I41,$I$3:$I$71,0)+COUNTIF($I$3:I41,I41)-1</f>
        <v>21</v>
      </c>
      <c r="K41" s="6" t="n">
        <f aca="false">RANK(B41,$B$3:$B$71,0)+COUNTIF($B$3:B41,B41)-1</f>
        <v>18</v>
      </c>
      <c r="L41" s="6" t="n">
        <f aca="false">RANK(C41,$C$3:$C$71,0)+COUNTIF($C$3:C41,C41)-1</f>
        <v>20</v>
      </c>
      <c r="M41" s="6" t="n">
        <f aca="false">RANK(D41,$D$3:$D$71,0)+COUNTIF($D$3:D41,D41)-1</f>
        <v>25</v>
      </c>
      <c r="N41" s="6" t="n">
        <f aca="false">RANK(E41,$E$3:$E$71,0)+COUNTIF($E$3:E41,E41)-1</f>
        <v>24</v>
      </c>
      <c r="O41" s="6" t="n">
        <f aca="false">RANK(F41,$F$3:$F$71,0)+COUNTIF($F$3:F41,F41)-1</f>
        <v>16</v>
      </c>
      <c r="P41" s="6" t="n">
        <f aca="false">RANK(G41,$G$3:$G$71,0)+COUNTIF($G$3:G41,G41)-1</f>
        <v>16</v>
      </c>
      <c r="Q41" s="6" t="n">
        <f aca="false">RANK(H41,$H$3:$H$71,0)+COUNTIF($H$3:H41,H41)-1</f>
        <v>17</v>
      </c>
    </row>
    <row r="42" customFormat="false" ht="15" hidden="false" customHeight="false" outlineLevel="0" collapsed="false">
      <c r="A42" s="0" t="s">
        <v>50</v>
      </c>
      <c r="B42" s="2" t="n">
        <f aca="false">ROUND(SUMIFS(Monthly_Purchased!$H$2:$H$2607,Monthly_Purchased!$F$2:$F$2607,$A42,Monthly_Purchased!$C$2:$C$2607,B$2),4)</f>
        <v>25.36</v>
      </c>
      <c r="C42" s="2" t="n">
        <f aca="false">ROUND(SUMIFS(Monthly_Purchased!$H$2:$H$2607,Monthly_Purchased!$F$2:$F$2607,$A42,Monthly_Purchased!$C$2:$C$2607,C$2),4)</f>
        <v>511.09</v>
      </c>
      <c r="D42" s="2" t="n">
        <f aca="false">ROUND(SUMIFS(Monthly_Purchased!$H$2:$H$2607,Monthly_Purchased!$F$2:$F$2607,$A42,Monthly_Purchased!$C$2:$C$2607,D$2),4)</f>
        <v>1013.95</v>
      </c>
      <c r="E42" s="2" t="n">
        <f aca="false">ROUND(SUMIFS(Monthly_Purchased!$H$2:$H$2607,Monthly_Purchased!$F$2:$F$2607,$A42,Monthly_Purchased!$C$2:$C$2607,E$2),4)</f>
        <v>831.46</v>
      </c>
      <c r="F42" s="2" t="n">
        <f aca="false">ROUND(SUMIFS(Monthly_Purchased!$H$2:$H$2607,Monthly_Purchased!$F$2:$F$2607,$A42,Monthly_Purchased!$C$2:$C$2607,F$2),4)</f>
        <v>842.25</v>
      </c>
      <c r="G42" s="2" t="n">
        <f aca="false">ROUND(SUMIFS(Monthly_Purchased!$H$2:$H$2607,Monthly_Purchased!$F$2:$F$2607,$A42,Monthly_Purchased!$C$2:$C$2607,G$2),4)</f>
        <v>889.28</v>
      </c>
      <c r="H42" s="2" t="n">
        <f aca="false">ROUND(SUMIFS(Monthly_Purchased!$H$2:$H$2607,Monthly_Purchased!$F$2:$F$2607,$A42,Monthly_Purchased!$C$2:$C$2607,H$2),4)</f>
        <v>1610.51</v>
      </c>
      <c r="I42" s="2" t="n">
        <f aca="false">ROUND(SUM(B42:H42),4)</f>
        <v>5723.9</v>
      </c>
      <c r="J42" s="6" t="n">
        <f aca="false">RANK(I42,$I$3:$I$71,0)+COUNTIF($I$3:I42,I42)-1</f>
        <v>16</v>
      </c>
      <c r="K42" s="6" t="n">
        <f aca="false">RANK(B42,$B$3:$B$71,0)+COUNTIF($B$3:B42,B42)-1</f>
        <v>26</v>
      </c>
      <c r="L42" s="6" t="n">
        <f aca="false">RANK(C42,$C$3:$C$71,0)+COUNTIF($C$3:C42,C42)-1</f>
        <v>19</v>
      </c>
      <c r="M42" s="6" t="n">
        <f aca="false">RANK(D42,$D$3:$D$71,0)+COUNTIF($D$3:D42,D42)-1</f>
        <v>12</v>
      </c>
      <c r="N42" s="6" t="n">
        <f aca="false">RANK(E42,$E$3:$E$71,0)+COUNTIF($E$3:E42,E42)-1</f>
        <v>18</v>
      </c>
      <c r="O42" s="6" t="n">
        <f aca="false">RANK(F42,$F$3:$F$71,0)+COUNTIF($F$3:F42,F42)-1</f>
        <v>18</v>
      </c>
      <c r="P42" s="6" t="n">
        <f aca="false">RANK(G42,$G$3:$G$71,0)+COUNTIF($G$3:G42,G42)-1</f>
        <v>17</v>
      </c>
      <c r="Q42" s="6" t="n">
        <f aca="false">RANK(H42,$H$3:$H$71,0)+COUNTIF($H$3:H42,H42)-1</f>
        <v>12</v>
      </c>
    </row>
    <row r="43" customFormat="false" ht="15" hidden="false" customHeight="false" outlineLevel="0" collapsed="false">
      <c r="A43" s="0" t="s">
        <v>80</v>
      </c>
      <c r="B43" s="2" t="n">
        <f aca="false">ROUND(SUMIFS(Monthly_Purchased!$H$2:$H$2607,Monthly_Purchased!$F$2:$F$2607,$A43,Monthly_Purchased!$C$2:$C$2607,B$2),4)</f>
        <v>0</v>
      </c>
      <c r="C43" s="2" t="n">
        <f aca="false">ROUND(SUMIFS(Monthly_Purchased!$H$2:$H$2607,Monthly_Purchased!$F$2:$F$2607,$A43,Monthly_Purchased!$C$2:$C$2607,C$2),4)</f>
        <v>0</v>
      </c>
      <c r="D43" s="2" t="n">
        <f aca="false">ROUND(SUMIFS(Monthly_Purchased!$H$2:$H$2607,Monthly_Purchased!$F$2:$F$2607,$A43,Monthly_Purchased!$C$2:$C$2607,D$2),4)</f>
        <v>0</v>
      </c>
      <c r="E43" s="2" t="n">
        <f aca="false">ROUND(SUMIFS(Monthly_Purchased!$H$2:$H$2607,Monthly_Purchased!$F$2:$F$2607,$A43,Monthly_Purchased!$C$2:$C$2607,E$2),4)</f>
        <v>0</v>
      </c>
      <c r="F43" s="2" t="n">
        <f aca="false">ROUND(SUMIFS(Monthly_Purchased!$H$2:$H$2607,Monthly_Purchased!$F$2:$F$2607,$A43,Monthly_Purchased!$C$2:$C$2607,F$2),4)</f>
        <v>0</v>
      </c>
      <c r="G43" s="2" t="n">
        <f aca="false">ROUND(SUMIFS(Monthly_Purchased!$H$2:$H$2607,Monthly_Purchased!$F$2:$F$2607,$A43,Monthly_Purchased!$C$2:$C$2607,G$2),4)</f>
        <v>0</v>
      </c>
      <c r="H43" s="2" t="n">
        <f aca="false">ROUND(SUMIFS(Monthly_Purchased!$H$2:$H$2607,Monthly_Purchased!$F$2:$F$2607,$A43,Monthly_Purchased!$C$2:$C$2607,H$2),4)</f>
        <v>37.93</v>
      </c>
      <c r="I43" s="2" t="n">
        <f aca="false">ROUND(SUM(B43:H43),4)</f>
        <v>37.93</v>
      </c>
      <c r="J43" s="6" t="n">
        <f aca="false">RANK(I43,$I$3:$I$71,0)+COUNTIF($I$3:I43,I43)-1</f>
        <v>46</v>
      </c>
      <c r="K43" s="6" t="n">
        <f aca="false">RANK(B43,$B$3:$B$71,0)+COUNTIF($B$3:B43,B43)-1</f>
        <v>54</v>
      </c>
      <c r="L43" s="6" t="n">
        <f aca="false">RANK(C43,$C$3:$C$71,0)+COUNTIF($C$3:C43,C43)-1</f>
        <v>57</v>
      </c>
      <c r="M43" s="6" t="n">
        <f aca="false">RANK(D43,$D$3:$D$71,0)+COUNTIF($D$3:D43,D43)-1</f>
        <v>60</v>
      </c>
      <c r="N43" s="6" t="n">
        <f aca="false">RANK(E43,$E$3:$E$71,0)+COUNTIF($E$3:E43,E43)-1</f>
        <v>57</v>
      </c>
      <c r="O43" s="6" t="n">
        <f aca="false">RANK(F43,$F$3:$F$71,0)+COUNTIF($F$3:F43,F43)-1</f>
        <v>61</v>
      </c>
      <c r="P43" s="6" t="n">
        <f aca="false">RANK(G43,$G$3:$G$71,0)+COUNTIF($G$3:G43,G43)-1</f>
        <v>61</v>
      </c>
      <c r="Q43" s="6" t="n">
        <f aca="false">RANK(H43,$H$3:$H$71,0)+COUNTIF($H$3:H43,H43)-1</f>
        <v>36</v>
      </c>
    </row>
    <row r="44" customFormat="false" ht="15" hidden="false" customHeight="false" outlineLevel="0" collapsed="false">
      <c r="A44" s="0" t="s">
        <v>37</v>
      </c>
      <c r="B44" s="2" t="n">
        <f aca="false">ROUND(SUMIFS(Monthly_Purchased!$H$2:$H$2607,Monthly_Purchased!$F$2:$F$2607,$A44,Monthly_Purchased!$C$2:$C$2607,B$2),4)</f>
        <v>1229.15</v>
      </c>
      <c r="C44" s="2" t="n">
        <f aca="false">ROUND(SUMIFS(Monthly_Purchased!$H$2:$H$2607,Monthly_Purchased!$F$2:$F$2607,$A44,Monthly_Purchased!$C$2:$C$2607,C$2),4)</f>
        <v>7990.06</v>
      </c>
      <c r="D44" s="2" t="n">
        <f aca="false">ROUND(SUMIFS(Monthly_Purchased!$H$2:$H$2607,Monthly_Purchased!$F$2:$F$2607,$A44,Monthly_Purchased!$C$2:$C$2607,D$2),4)</f>
        <v>5841.72</v>
      </c>
      <c r="E44" s="2" t="n">
        <f aca="false">ROUND(SUMIFS(Monthly_Purchased!$H$2:$H$2607,Monthly_Purchased!$F$2:$F$2607,$A44,Monthly_Purchased!$C$2:$C$2607,E$2),4)</f>
        <v>3118.46</v>
      </c>
      <c r="F44" s="2" t="n">
        <f aca="false">ROUND(SUMIFS(Monthly_Purchased!$H$2:$H$2607,Monthly_Purchased!$F$2:$F$2607,$A44,Monthly_Purchased!$C$2:$C$2607,F$2),4)</f>
        <v>5190.89</v>
      </c>
      <c r="G44" s="2" t="n">
        <f aca="false">ROUND(SUMIFS(Monthly_Purchased!$H$2:$H$2607,Monthly_Purchased!$F$2:$F$2607,$A44,Monthly_Purchased!$C$2:$C$2607,G$2),4)</f>
        <v>5359.33</v>
      </c>
      <c r="H44" s="2" t="n">
        <f aca="false">ROUND(SUMIFS(Monthly_Purchased!$H$2:$H$2607,Monthly_Purchased!$F$2:$F$2607,$A44,Monthly_Purchased!$C$2:$C$2607,H$2),4)</f>
        <v>5694.72</v>
      </c>
      <c r="I44" s="2" t="n">
        <f aca="false">ROUND(SUM(B44:H44),4)</f>
        <v>34424.33</v>
      </c>
      <c r="J44" s="6" t="n">
        <f aca="false">RANK(I44,$I$3:$I$71,0)+COUNTIF($I$3:I44,I44)-1</f>
        <v>3</v>
      </c>
      <c r="K44" s="6" t="n">
        <f aca="false">RANK(B44,$B$3:$B$71,0)+COUNTIF($B$3:B44,B44)-1</f>
        <v>3</v>
      </c>
      <c r="L44" s="6" t="n">
        <f aca="false">RANK(C44,$C$3:$C$71,0)+COUNTIF($C$3:C44,C44)-1</f>
        <v>3</v>
      </c>
      <c r="M44" s="6" t="n">
        <f aca="false">RANK(D44,$D$3:$D$71,0)+COUNTIF($D$3:D44,D44)-1</f>
        <v>3</v>
      </c>
      <c r="N44" s="6" t="n">
        <f aca="false">RANK(E44,$E$3:$E$71,0)+COUNTIF($E$3:E44,E44)-1</f>
        <v>7</v>
      </c>
      <c r="O44" s="6" t="n">
        <f aca="false">RANK(F44,$F$3:$F$71,0)+COUNTIF($F$3:F44,F44)-1</f>
        <v>3</v>
      </c>
      <c r="P44" s="6" t="n">
        <f aca="false">RANK(G44,$G$3:$G$71,0)+COUNTIF($G$3:G44,G44)-1</f>
        <v>3</v>
      </c>
      <c r="Q44" s="6" t="n">
        <f aca="false">RANK(H44,$H$3:$H$71,0)+COUNTIF($H$3:H44,H44)-1</f>
        <v>4</v>
      </c>
    </row>
    <row r="45" customFormat="false" ht="15" hidden="false" customHeight="false" outlineLevel="0" collapsed="false">
      <c r="A45" s="0" t="s">
        <v>291</v>
      </c>
      <c r="B45" s="2" t="n">
        <f aca="false">ROUND(SUMIFS(Monthly_Purchased!$H$2:$H$2607,Monthly_Purchased!$F$2:$F$2607,$A45,Monthly_Purchased!$C$2:$C$2607,B$2),4)</f>
        <v>1.79</v>
      </c>
      <c r="C45" s="2" t="n">
        <f aca="false">ROUND(SUMIFS(Monthly_Purchased!$H$2:$H$2607,Monthly_Purchased!$F$2:$F$2607,$A45,Monthly_Purchased!$C$2:$C$2607,C$2),4)</f>
        <v>57.42</v>
      </c>
      <c r="D45" s="2" t="n">
        <f aca="false">ROUND(SUMIFS(Monthly_Purchased!$H$2:$H$2607,Monthly_Purchased!$F$2:$F$2607,$A45,Monthly_Purchased!$C$2:$C$2607,D$2),4)</f>
        <v>7.67</v>
      </c>
      <c r="E45" s="2" t="n">
        <f aca="false">ROUND(SUMIFS(Monthly_Purchased!$H$2:$H$2607,Monthly_Purchased!$F$2:$F$2607,$A45,Monthly_Purchased!$C$2:$C$2607,E$2),4)</f>
        <v>10.29</v>
      </c>
      <c r="F45" s="2" t="n">
        <f aca="false">ROUND(SUMIFS(Monthly_Purchased!$H$2:$H$2607,Monthly_Purchased!$F$2:$F$2607,$A45,Monthly_Purchased!$C$2:$C$2607,F$2),4)</f>
        <v>5.19</v>
      </c>
      <c r="G45" s="2" t="n">
        <f aca="false">ROUND(SUMIFS(Monthly_Purchased!$H$2:$H$2607,Monthly_Purchased!$F$2:$F$2607,$A45,Monthly_Purchased!$C$2:$C$2607,G$2),4)</f>
        <v>27.88</v>
      </c>
      <c r="H45" s="2" t="n">
        <f aca="false">ROUND(SUMIFS(Monthly_Purchased!$H$2:$H$2607,Monthly_Purchased!$F$2:$F$2607,$A45,Monthly_Purchased!$C$2:$C$2607,H$2),4)</f>
        <v>1.3</v>
      </c>
      <c r="I45" s="2" t="n">
        <f aca="false">ROUND(SUM(B45:H45),4)</f>
        <v>111.54</v>
      </c>
      <c r="J45" s="6" t="n">
        <f aca="false">RANK(I45,$I$3:$I$71,0)+COUNTIF($I$3:I45,I45)-1</f>
        <v>39</v>
      </c>
      <c r="K45" s="6" t="n">
        <f aca="false">RANK(B45,$B$3:$B$71,0)+COUNTIF($B$3:B45,B45)-1</f>
        <v>29</v>
      </c>
      <c r="L45" s="6" t="n">
        <f aca="false">RANK(C45,$C$3:$C$71,0)+COUNTIF($C$3:C45,C45)-1</f>
        <v>27</v>
      </c>
      <c r="M45" s="6" t="n">
        <f aca="false">RANK(D45,$D$3:$D$71,0)+COUNTIF($D$3:D45,D45)-1</f>
        <v>37</v>
      </c>
      <c r="N45" s="6" t="n">
        <f aca="false">RANK(E45,$E$3:$E$71,0)+COUNTIF($E$3:E45,E45)-1</f>
        <v>35</v>
      </c>
      <c r="O45" s="6" t="n">
        <f aca="false">RANK(F45,$F$3:$F$71,0)+COUNTIF($F$3:F45,F45)-1</f>
        <v>41</v>
      </c>
      <c r="P45" s="6" t="n">
        <f aca="false">RANK(G45,$G$3:$G$71,0)+COUNTIF($G$3:G45,G45)-1</f>
        <v>38</v>
      </c>
      <c r="Q45" s="6" t="n">
        <f aca="false">RANK(H45,$H$3:$H$71,0)+COUNTIF($H$3:H45,H45)-1</f>
        <v>55</v>
      </c>
    </row>
    <row r="46" customFormat="false" ht="15" hidden="false" customHeight="false" outlineLevel="0" collapsed="false">
      <c r="A46" s="0" t="s">
        <v>90</v>
      </c>
      <c r="B46" s="2" t="n">
        <f aca="false">ROUND(SUMIFS(Monthly_Purchased!$H$2:$H$2607,Monthly_Purchased!$F$2:$F$2607,$A46,Monthly_Purchased!$C$2:$C$2607,B$2),4)</f>
        <v>0</v>
      </c>
      <c r="C46" s="2" t="n">
        <f aca="false">ROUND(SUMIFS(Monthly_Purchased!$H$2:$H$2607,Monthly_Purchased!$F$2:$F$2607,$A46,Monthly_Purchased!$C$2:$C$2607,C$2),4)</f>
        <v>0</v>
      </c>
      <c r="D46" s="2" t="n">
        <f aca="false">ROUND(SUMIFS(Monthly_Purchased!$H$2:$H$2607,Monthly_Purchased!$F$2:$F$2607,$A46,Monthly_Purchased!$C$2:$C$2607,D$2),4)</f>
        <v>0</v>
      </c>
      <c r="E46" s="2" t="n">
        <f aca="false">ROUND(SUMIFS(Monthly_Purchased!$H$2:$H$2607,Monthly_Purchased!$F$2:$F$2607,$A46,Monthly_Purchased!$C$2:$C$2607,E$2),4)</f>
        <v>0</v>
      </c>
      <c r="F46" s="2" t="n">
        <f aca="false">ROUND(SUMIFS(Monthly_Purchased!$H$2:$H$2607,Monthly_Purchased!$F$2:$F$2607,$A46,Monthly_Purchased!$C$2:$C$2607,F$2),4)</f>
        <v>58.78</v>
      </c>
      <c r="G46" s="2" t="n">
        <f aca="false">ROUND(SUMIFS(Monthly_Purchased!$H$2:$H$2607,Monthly_Purchased!$F$2:$F$2607,$A46,Monthly_Purchased!$C$2:$C$2607,G$2),4)</f>
        <v>74.4</v>
      </c>
      <c r="H46" s="2" t="n">
        <f aca="false">ROUND(SUMIFS(Monthly_Purchased!$H$2:$H$2607,Monthly_Purchased!$F$2:$F$2607,$A46,Monthly_Purchased!$C$2:$C$2607,H$2),4)</f>
        <v>56.6</v>
      </c>
      <c r="I46" s="2" t="n">
        <f aca="false">ROUND(SUM(B46:H46),4)</f>
        <v>189.78</v>
      </c>
      <c r="J46" s="6" t="n">
        <f aca="false">RANK(I46,$I$3:$I$71,0)+COUNTIF($I$3:I46,I46)-1</f>
        <v>36</v>
      </c>
      <c r="K46" s="6" t="n">
        <f aca="false">RANK(B46,$B$3:$B$71,0)+COUNTIF($B$3:B46,B46)-1</f>
        <v>55</v>
      </c>
      <c r="L46" s="6" t="n">
        <f aca="false">RANK(C46,$C$3:$C$71,0)+COUNTIF($C$3:C46,C46)-1</f>
        <v>58</v>
      </c>
      <c r="M46" s="6" t="n">
        <f aca="false">RANK(D46,$D$3:$D$71,0)+COUNTIF($D$3:D46,D46)-1</f>
        <v>61</v>
      </c>
      <c r="N46" s="6" t="n">
        <f aca="false">RANK(E46,$E$3:$E$71,0)+COUNTIF($E$3:E46,E46)-1</f>
        <v>58</v>
      </c>
      <c r="O46" s="6" t="n">
        <f aca="false">RANK(F46,$F$3:$F$71,0)+COUNTIF($F$3:F46,F46)-1</f>
        <v>31</v>
      </c>
      <c r="P46" s="6" t="n">
        <f aca="false">RANK(G46,$G$3:$G$71,0)+COUNTIF($G$3:G46,G46)-1</f>
        <v>31</v>
      </c>
      <c r="Q46" s="6" t="n">
        <f aca="false">RANK(H46,$H$3:$H$71,0)+COUNTIF($H$3:H46,H46)-1</f>
        <v>33</v>
      </c>
    </row>
    <row r="47" customFormat="false" ht="15" hidden="false" customHeight="false" outlineLevel="0" collapsed="false">
      <c r="A47" s="0" t="s">
        <v>275</v>
      </c>
      <c r="B47" s="2" t="n">
        <f aca="false">ROUND(SUMIFS(Monthly_Purchased!$H$2:$H$2607,Monthly_Purchased!$F$2:$F$2607,$A47,Monthly_Purchased!$C$2:$C$2607,B$2),4)</f>
        <v>0</v>
      </c>
      <c r="C47" s="2" t="n">
        <f aca="false">ROUND(SUMIFS(Monthly_Purchased!$H$2:$H$2607,Monthly_Purchased!$F$2:$F$2607,$A47,Monthly_Purchased!$C$2:$C$2607,C$2),4)</f>
        <v>0.24</v>
      </c>
      <c r="D47" s="2" t="n">
        <f aca="false">ROUND(SUMIFS(Monthly_Purchased!$H$2:$H$2607,Monthly_Purchased!$F$2:$F$2607,$A47,Monthly_Purchased!$C$2:$C$2607,D$2),4)</f>
        <v>308.36</v>
      </c>
      <c r="E47" s="2" t="n">
        <f aca="false">ROUND(SUMIFS(Monthly_Purchased!$H$2:$H$2607,Monthly_Purchased!$F$2:$F$2607,$A47,Monthly_Purchased!$C$2:$C$2607,E$2),4)</f>
        <v>0</v>
      </c>
      <c r="F47" s="2" t="n">
        <f aca="false">ROUND(SUMIFS(Monthly_Purchased!$H$2:$H$2607,Monthly_Purchased!$F$2:$F$2607,$A47,Monthly_Purchased!$C$2:$C$2607,F$2),4)</f>
        <v>0</v>
      </c>
      <c r="G47" s="2" t="n">
        <f aca="false">ROUND(SUMIFS(Monthly_Purchased!$H$2:$H$2607,Monthly_Purchased!$F$2:$F$2607,$A47,Monthly_Purchased!$C$2:$C$2607,G$2),4)</f>
        <v>0.65</v>
      </c>
      <c r="H47" s="2" t="n">
        <f aca="false">ROUND(SUMIFS(Monthly_Purchased!$H$2:$H$2607,Monthly_Purchased!$F$2:$F$2607,$A47,Monthly_Purchased!$C$2:$C$2607,H$2),4)</f>
        <v>247.75</v>
      </c>
      <c r="I47" s="2" t="n">
        <f aca="false">ROUND(SUM(B47:H47),4)</f>
        <v>557</v>
      </c>
      <c r="J47" s="6" t="n">
        <f aca="false">RANK(I47,$I$3:$I$71,0)+COUNTIF($I$3:I47,I47)-1</f>
        <v>32</v>
      </c>
      <c r="K47" s="6" t="n">
        <f aca="false">RANK(B47,$B$3:$B$71,0)+COUNTIF($B$3:B47,B47)-1</f>
        <v>56</v>
      </c>
      <c r="L47" s="6" t="n">
        <f aca="false">RANK(C47,$C$3:$C$71,0)+COUNTIF($C$3:C47,C47)-1</f>
        <v>34</v>
      </c>
      <c r="M47" s="6" t="n">
        <f aca="false">RANK(D47,$D$3:$D$71,0)+COUNTIF($D$3:D47,D47)-1</f>
        <v>23</v>
      </c>
      <c r="N47" s="6" t="n">
        <f aca="false">RANK(E47,$E$3:$E$71,0)+COUNTIF($E$3:E47,E47)-1</f>
        <v>59</v>
      </c>
      <c r="O47" s="6" t="n">
        <f aca="false">RANK(F47,$F$3:$F$71,0)+COUNTIF($F$3:F47,F47)-1</f>
        <v>62</v>
      </c>
      <c r="P47" s="6" t="n">
        <f aca="false">RANK(G47,$G$3:$G$71,0)+COUNTIF($G$3:G47,G47)-1</f>
        <v>45</v>
      </c>
      <c r="Q47" s="6" t="n">
        <f aca="false">RANK(H47,$H$3:$H$71,0)+COUNTIF($H$3:H47,H47)-1</f>
        <v>26</v>
      </c>
    </row>
    <row r="48" customFormat="false" ht="15" hidden="false" customHeight="false" outlineLevel="0" collapsed="false">
      <c r="A48" s="0" t="s">
        <v>121</v>
      </c>
      <c r="B48" s="2" t="n">
        <f aca="false">ROUND(SUMIFS(Monthly_Purchased!$H$2:$H$2607,Monthly_Purchased!$F$2:$F$2607,$A48,Monthly_Purchased!$C$2:$C$2607,B$2),4)</f>
        <v>76.48</v>
      </c>
      <c r="C48" s="2" t="n">
        <f aca="false">ROUND(SUMIFS(Monthly_Purchased!$H$2:$H$2607,Monthly_Purchased!$F$2:$F$2607,$A48,Monthly_Purchased!$C$2:$C$2607,C$2),4)</f>
        <v>70.83</v>
      </c>
      <c r="D48" s="2" t="n">
        <f aca="false">ROUND(SUMIFS(Monthly_Purchased!$H$2:$H$2607,Monthly_Purchased!$F$2:$F$2607,$A48,Monthly_Purchased!$C$2:$C$2607,D$2),4)</f>
        <v>96.9</v>
      </c>
      <c r="E48" s="2" t="n">
        <f aca="false">ROUND(SUMIFS(Monthly_Purchased!$H$2:$H$2607,Monthly_Purchased!$F$2:$F$2607,$A48,Monthly_Purchased!$C$2:$C$2607,E$2),4)</f>
        <v>44.99</v>
      </c>
      <c r="F48" s="2" t="n">
        <f aca="false">ROUND(SUMIFS(Monthly_Purchased!$H$2:$H$2607,Monthly_Purchased!$F$2:$F$2607,$A48,Monthly_Purchased!$C$2:$C$2607,F$2),4)</f>
        <v>239.31</v>
      </c>
      <c r="G48" s="2" t="n">
        <f aca="false">ROUND(SUMIFS(Monthly_Purchased!$H$2:$H$2607,Monthly_Purchased!$F$2:$F$2607,$A48,Monthly_Purchased!$C$2:$C$2607,G$2),4)</f>
        <v>290.51</v>
      </c>
      <c r="H48" s="2" t="n">
        <f aca="false">ROUND(SUMIFS(Monthly_Purchased!$H$2:$H$2607,Monthly_Purchased!$F$2:$F$2607,$A48,Monthly_Purchased!$C$2:$C$2607,H$2),4)</f>
        <v>352.99</v>
      </c>
      <c r="I48" s="2" t="n">
        <f aca="false">ROUND(SUM(B48:H48),4)</f>
        <v>1172.01</v>
      </c>
      <c r="J48" s="6" t="n">
        <f aca="false">RANK(I48,$I$3:$I$71,0)+COUNTIF($I$3:I48,I48)-1</f>
        <v>28</v>
      </c>
      <c r="K48" s="6" t="n">
        <f aca="false">RANK(B48,$B$3:$B$71,0)+COUNTIF($B$3:B48,B48)-1</f>
        <v>23</v>
      </c>
      <c r="L48" s="6" t="n">
        <f aca="false">RANK(C48,$C$3:$C$71,0)+COUNTIF($C$3:C48,C48)-1</f>
        <v>26</v>
      </c>
      <c r="M48" s="6" t="n">
        <f aca="false">RANK(D48,$D$3:$D$71,0)+COUNTIF($D$3:D48,D48)-1</f>
        <v>29</v>
      </c>
      <c r="N48" s="6" t="n">
        <f aca="false">RANK(E48,$E$3:$E$71,0)+COUNTIF($E$3:E48,E48)-1</f>
        <v>30</v>
      </c>
      <c r="O48" s="6" t="n">
        <f aca="false">RANK(F48,$F$3:$F$71,0)+COUNTIF($F$3:F48,F48)-1</f>
        <v>24</v>
      </c>
      <c r="P48" s="6" t="n">
        <f aca="false">RANK(G48,$G$3:$G$71,0)+COUNTIF($G$3:G48,G48)-1</f>
        <v>24</v>
      </c>
      <c r="Q48" s="6" t="n">
        <f aca="false">RANK(H48,$H$3:$H$71,0)+COUNTIF($H$3:H48,H48)-1</f>
        <v>25</v>
      </c>
    </row>
    <row r="49" customFormat="false" ht="15" hidden="false" customHeight="false" outlineLevel="0" collapsed="false">
      <c r="A49" s="0" t="s">
        <v>193</v>
      </c>
      <c r="B49" s="2" t="n">
        <f aca="false">ROUND(SUMIFS(Monthly_Purchased!$H$2:$H$2607,Monthly_Purchased!$F$2:$F$2607,$A49,Monthly_Purchased!$C$2:$C$2607,B$2),4)</f>
        <v>0</v>
      </c>
      <c r="C49" s="2" t="n">
        <f aca="false">ROUND(SUMIFS(Monthly_Purchased!$H$2:$H$2607,Monthly_Purchased!$F$2:$F$2607,$A49,Monthly_Purchased!$C$2:$C$2607,C$2),4)</f>
        <v>0.21</v>
      </c>
      <c r="D49" s="2" t="n">
        <f aca="false">ROUND(SUMIFS(Monthly_Purchased!$H$2:$H$2607,Monthly_Purchased!$F$2:$F$2607,$A49,Monthly_Purchased!$C$2:$C$2607,D$2),4)</f>
        <v>0.93</v>
      </c>
      <c r="E49" s="2" t="n">
        <f aca="false">ROUND(SUMIFS(Monthly_Purchased!$H$2:$H$2607,Monthly_Purchased!$F$2:$F$2607,$A49,Monthly_Purchased!$C$2:$C$2607,E$2),4)</f>
        <v>0</v>
      </c>
      <c r="F49" s="2" t="n">
        <f aca="false">ROUND(SUMIFS(Monthly_Purchased!$H$2:$H$2607,Monthly_Purchased!$F$2:$F$2607,$A49,Monthly_Purchased!$C$2:$C$2607,F$2),4)</f>
        <v>0</v>
      </c>
      <c r="G49" s="2" t="n">
        <f aca="false">ROUND(SUMIFS(Monthly_Purchased!$H$2:$H$2607,Monthly_Purchased!$F$2:$F$2607,$A49,Monthly_Purchased!$C$2:$C$2607,G$2),4)</f>
        <v>0.08</v>
      </c>
      <c r="H49" s="2" t="n">
        <f aca="false">ROUND(SUMIFS(Monthly_Purchased!$H$2:$H$2607,Monthly_Purchased!$F$2:$F$2607,$A49,Monthly_Purchased!$C$2:$C$2607,H$2),4)</f>
        <v>0</v>
      </c>
      <c r="I49" s="2" t="n">
        <f aca="false">ROUND(SUM(B49:H49),4)</f>
        <v>1.22</v>
      </c>
      <c r="J49" s="6" t="n">
        <f aca="false">RANK(I49,$I$3:$I$71,0)+COUNTIF($I$3:I49,I49)-1</f>
        <v>62</v>
      </c>
      <c r="K49" s="6" t="n">
        <f aca="false">RANK(B49,$B$3:$B$71,0)+COUNTIF($B$3:B49,B49)-1</f>
        <v>57</v>
      </c>
      <c r="L49" s="6" t="n">
        <f aca="false">RANK(C49,$C$3:$C$71,0)+COUNTIF($C$3:C49,C49)-1</f>
        <v>35</v>
      </c>
      <c r="M49" s="6" t="n">
        <f aca="false">RANK(D49,$D$3:$D$71,0)+COUNTIF($D$3:D49,D49)-1</f>
        <v>41</v>
      </c>
      <c r="N49" s="6" t="n">
        <f aca="false">RANK(E49,$E$3:$E$71,0)+COUNTIF($E$3:E49,E49)-1</f>
        <v>60</v>
      </c>
      <c r="O49" s="6" t="n">
        <f aca="false">RANK(F49,$F$3:$F$71,0)+COUNTIF($F$3:F49,F49)-1</f>
        <v>63</v>
      </c>
      <c r="P49" s="6" t="n">
        <f aca="false">RANK(G49,$G$3:$G$71,0)+COUNTIF($G$3:G49,G49)-1</f>
        <v>46</v>
      </c>
      <c r="Q49" s="6" t="n">
        <f aca="false">RANK(H49,$H$3:$H$71,0)+COUNTIF($H$3:H49,H49)-1</f>
        <v>66</v>
      </c>
    </row>
    <row r="50" customFormat="false" ht="15" hidden="false" customHeight="false" outlineLevel="0" collapsed="false">
      <c r="A50" s="0" t="s">
        <v>253</v>
      </c>
      <c r="B50" s="2" t="n">
        <f aca="false">ROUND(SUMIFS(Monthly_Purchased!$H$2:$H$2607,Monthly_Purchased!$F$2:$F$2607,$A50,Monthly_Purchased!$C$2:$C$2607,B$2),4)</f>
        <v>1.62</v>
      </c>
      <c r="C50" s="2" t="n">
        <f aca="false">ROUND(SUMIFS(Monthly_Purchased!$H$2:$H$2607,Monthly_Purchased!$F$2:$F$2607,$A50,Monthly_Purchased!$C$2:$C$2607,C$2),4)</f>
        <v>11.12</v>
      </c>
      <c r="D50" s="2" t="n">
        <f aca="false">ROUND(SUMIFS(Monthly_Purchased!$H$2:$H$2607,Monthly_Purchased!$F$2:$F$2607,$A50,Monthly_Purchased!$C$2:$C$2607,D$2),4)</f>
        <v>21.55</v>
      </c>
      <c r="E50" s="2" t="n">
        <f aca="false">ROUND(SUMIFS(Monthly_Purchased!$H$2:$H$2607,Monthly_Purchased!$F$2:$F$2607,$A50,Monthly_Purchased!$C$2:$C$2607,E$2),4)</f>
        <v>4.49</v>
      </c>
      <c r="F50" s="2" t="n">
        <f aca="false">ROUND(SUMIFS(Monthly_Purchased!$H$2:$H$2607,Monthly_Purchased!$F$2:$F$2607,$A50,Monthly_Purchased!$C$2:$C$2607,F$2),4)</f>
        <v>9.66</v>
      </c>
      <c r="G50" s="2" t="n">
        <f aca="false">ROUND(SUMIFS(Monthly_Purchased!$H$2:$H$2607,Monthly_Purchased!$F$2:$F$2607,$A50,Monthly_Purchased!$C$2:$C$2607,G$2),4)</f>
        <v>26.29</v>
      </c>
      <c r="H50" s="2" t="n">
        <f aca="false">ROUND(SUMIFS(Monthly_Purchased!$H$2:$H$2607,Monthly_Purchased!$F$2:$F$2607,$A50,Monthly_Purchased!$C$2:$C$2607,H$2),4)</f>
        <v>34.75</v>
      </c>
      <c r="I50" s="2" t="n">
        <f aca="false">ROUND(SUM(B50:H50),4)</f>
        <v>109.48</v>
      </c>
      <c r="J50" s="6" t="n">
        <f aca="false">RANK(I50,$I$3:$I$71,0)+COUNTIF($I$3:I50,I50)-1</f>
        <v>40</v>
      </c>
      <c r="K50" s="6" t="n">
        <f aca="false">RANK(B50,$B$3:$B$71,0)+COUNTIF($B$3:B50,B50)-1</f>
        <v>30</v>
      </c>
      <c r="L50" s="6" t="n">
        <f aca="false">RANK(C50,$C$3:$C$71,0)+COUNTIF($C$3:C50,C50)-1</f>
        <v>31</v>
      </c>
      <c r="M50" s="6" t="n">
        <f aca="false">RANK(D50,$D$3:$D$71,0)+COUNTIF($D$3:D50,D50)-1</f>
        <v>34</v>
      </c>
      <c r="N50" s="6" t="n">
        <f aca="false">RANK(E50,$E$3:$E$71,0)+COUNTIF($E$3:E50,E50)-1</f>
        <v>36</v>
      </c>
      <c r="O50" s="6" t="n">
        <f aca="false">RANK(F50,$F$3:$F$71,0)+COUNTIF($F$3:F50,F50)-1</f>
        <v>39</v>
      </c>
      <c r="P50" s="6" t="n">
        <f aca="false">RANK(G50,$G$3:$G$71,0)+COUNTIF($G$3:G50,G50)-1</f>
        <v>39</v>
      </c>
      <c r="Q50" s="6" t="n">
        <f aca="false">RANK(H50,$H$3:$H$71,0)+COUNTIF($H$3:H50,H50)-1</f>
        <v>37</v>
      </c>
    </row>
    <row r="51" customFormat="false" ht="15" hidden="false" customHeight="false" outlineLevel="0" collapsed="false">
      <c r="A51" s="0" t="s">
        <v>140</v>
      </c>
      <c r="B51" s="2" t="n">
        <f aca="false">ROUND(SUMIFS(Monthly_Purchased!$H$2:$H$2607,Monthly_Purchased!$F$2:$F$2607,$A51,Monthly_Purchased!$C$2:$C$2607,B$2),4)</f>
        <v>0</v>
      </c>
      <c r="C51" s="2" t="n">
        <f aca="false">ROUND(SUMIFS(Monthly_Purchased!$H$2:$H$2607,Monthly_Purchased!$F$2:$F$2607,$A51,Monthly_Purchased!$C$2:$C$2607,C$2),4)</f>
        <v>0</v>
      </c>
      <c r="D51" s="2" t="n">
        <f aca="false">ROUND(SUMIFS(Monthly_Purchased!$H$2:$H$2607,Monthly_Purchased!$F$2:$F$2607,$A51,Monthly_Purchased!$C$2:$C$2607,D$2),4)</f>
        <v>0</v>
      </c>
      <c r="E51" s="2" t="n">
        <f aca="false">ROUND(SUMIFS(Monthly_Purchased!$H$2:$H$2607,Monthly_Purchased!$F$2:$F$2607,$A51,Monthly_Purchased!$C$2:$C$2607,E$2),4)</f>
        <v>0</v>
      </c>
      <c r="F51" s="2" t="n">
        <f aca="false">ROUND(SUMIFS(Monthly_Purchased!$H$2:$H$2607,Monthly_Purchased!$F$2:$F$2607,$A51,Monthly_Purchased!$C$2:$C$2607,F$2),4)</f>
        <v>0</v>
      </c>
      <c r="G51" s="2" t="n">
        <f aca="false">ROUND(SUMIFS(Monthly_Purchased!$H$2:$H$2607,Monthly_Purchased!$F$2:$F$2607,$A51,Monthly_Purchased!$C$2:$C$2607,G$2),4)</f>
        <v>0</v>
      </c>
      <c r="H51" s="2" t="n">
        <f aca="false">ROUND(SUMIFS(Monthly_Purchased!$H$2:$H$2607,Monthly_Purchased!$F$2:$F$2607,$A51,Monthly_Purchased!$C$2:$C$2607,H$2),4)</f>
        <v>1.25</v>
      </c>
      <c r="I51" s="2" t="n">
        <f aca="false">ROUND(SUM(B51:H51),4)</f>
        <v>1.25</v>
      </c>
      <c r="J51" s="6" t="n">
        <f aca="false">RANK(I51,$I$3:$I$71,0)+COUNTIF($I$3:I51,I51)-1</f>
        <v>61</v>
      </c>
      <c r="K51" s="6" t="n">
        <f aca="false">RANK(B51,$B$3:$B$71,0)+COUNTIF($B$3:B51,B51)-1</f>
        <v>58</v>
      </c>
      <c r="L51" s="6" t="n">
        <f aca="false">RANK(C51,$C$3:$C$71,0)+COUNTIF($C$3:C51,C51)-1</f>
        <v>59</v>
      </c>
      <c r="M51" s="6" t="n">
        <f aca="false">RANK(D51,$D$3:$D$71,0)+COUNTIF($D$3:D51,D51)-1</f>
        <v>62</v>
      </c>
      <c r="N51" s="6" t="n">
        <f aca="false">RANK(E51,$E$3:$E$71,0)+COUNTIF($E$3:E51,E51)-1</f>
        <v>61</v>
      </c>
      <c r="O51" s="6" t="n">
        <f aca="false">RANK(F51,$F$3:$F$71,0)+COUNTIF($F$3:F51,F51)-1</f>
        <v>64</v>
      </c>
      <c r="P51" s="6" t="n">
        <f aca="false">RANK(G51,$G$3:$G$71,0)+COUNTIF($G$3:G51,G51)-1</f>
        <v>62</v>
      </c>
      <c r="Q51" s="6" t="n">
        <f aca="false">RANK(H51,$H$3:$H$71,0)+COUNTIF($H$3:H51,H51)-1</f>
        <v>56</v>
      </c>
    </row>
    <row r="52" customFormat="false" ht="15" hidden="false" customHeight="false" outlineLevel="0" collapsed="false">
      <c r="A52" s="0" t="s">
        <v>75</v>
      </c>
      <c r="B52" s="2" t="n">
        <f aca="false">ROUND(SUMIFS(Monthly_Purchased!$H$2:$H$2607,Monthly_Purchased!$F$2:$F$2607,$A52,Monthly_Purchased!$C$2:$C$2607,B$2),4)</f>
        <v>0</v>
      </c>
      <c r="C52" s="2" t="n">
        <f aca="false">ROUND(SUMIFS(Monthly_Purchased!$H$2:$H$2607,Monthly_Purchased!$F$2:$F$2607,$A52,Monthly_Purchased!$C$2:$C$2607,C$2),4)</f>
        <v>0</v>
      </c>
      <c r="D52" s="2" t="n">
        <f aca="false">ROUND(SUMIFS(Monthly_Purchased!$H$2:$H$2607,Monthly_Purchased!$F$2:$F$2607,$A52,Monthly_Purchased!$C$2:$C$2607,D$2),4)</f>
        <v>785.84</v>
      </c>
      <c r="E52" s="2" t="n">
        <f aca="false">ROUND(SUMIFS(Monthly_Purchased!$H$2:$H$2607,Monthly_Purchased!$F$2:$F$2607,$A52,Monthly_Purchased!$C$2:$C$2607,E$2),4)</f>
        <v>1035.69</v>
      </c>
      <c r="F52" s="2" t="n">
        <f aca="false">ROUND(SUMIFS(Monthly_Purchased!$H$2:$H$2607,Monthly_Purchased!$F$2:$F$2607,$A52,Monthly_Purchased!$C$2:$C$2607,F$2),4)</f>
        <v>1284.01</v>
      </c>
      <c r="G52" s="2" t="n">
        <f aca="false">ROUND(SUMIFS(Monthly_Purchased!$H$2:$H$2607,Monthly_Purchased!$F$2:$F$2607,$A52,Monthly_Purchased!$C$2:$C$2607,G$2),4)</f>
        <v>1089.76</v>
      </c>
      <c r="H52" s="2" t="n">
        <f aca="false">ROUND(SUMIFS(Monthly_Purchased!$H$2:$H$2607,Monthly_Purchased!$F$2:$F$2607,$A52,Monthly_Purchased!$C$2:$C$2607,H$2),4)</f>
        <v>387.56</v>
      </c>
      <c r="I52" s="2" t="n">
        <f aca="false">ROUND(SUM(B52:H52),4)</f>
        <v>4582.86</v>
      </c>
      <c r="J52" s="6" t="n">
        <f aca="false">RANK(I52,$I$3:$I$71,0)+COUNTIF($I$3:I52,I52)-1</f>
        <v>19</v>
      </c>
      <c r="K52" s="6" t="n">
        <f aca="false">RANK(B52,$B$3:$B$71,0)+COUNTIF($B$3:B52,B52)-1</f>
        <v>59</v>
      </c>
      <c r="L52" s="6" t="n">
        <f aca="false">RANK(C52,$C$3:$C$71,0)+COUNTIF($C$3:C52,C52)-1</f>
        <v>60</v>
      </c>
      <c r="M52" s="6" t="n">
        <f aca="false">RANK(D52,$D$3:$D$71,0)+COUNTIF($D$3:D52,D52)-1</f>
        <v>16</v>
      </c>
      <c r="N52" s="6" t="n">
        <f aca="false">RANK(E52,$E$3:$E$71,0)+COUNTIF($E$3:E52,E52)-1</f>
        <v>15</v>
      </c>
      <c r="O52" s="6" t="n">
        <f aca="false">RANK(F52,$F$3:$F$71,0)+COUNTIF($F$3:F52,F52)-1</f>
        <v>12</v>
      </c>
      <c r="P52" s="6" t="n">
        <f aca="false">RANK(G52,$G$3:$G$71,0)+COUNTIF($G$3:G52,G52)-1</f>
        <v>12</v>
      </c>
      <c r="Q52" s="6" t="n">
        <f aca="false">RANK(H52,$H$3:$H$71,0)+COUNTIF($H$3:H52,H52)-1</f>
        <v>22</v>
      </c>
    </row>
    <row r="53" customFormat="false" ht="15" hidden="false" customHeight="false" outlineLevel="0" collapsed="false">
      <c r="A53" s="0" t="s">
        <v>215</v>
      </c>
      <c r="B53" s="2" t="n">
        <f aca="false">ROUND(SUMIFS(Monthly_Purchased!$H$2:$H$2607,Monthly_Purchased!$F$2:$F$2607,$A53,Monthly_Purchased!$C$2:$C$2607,B$2),4)</f>
        <v>0</v>
      </c>
      <c r="C53" s="2" t="n">
        <f aca="false">ROUND(SUMIFS(Monthly_Purchased!$H$2:$H$2607,Monthly_Purchased!$F$2:$F$2607,$A53,Monthly_Purchased!$C$2:$C$2607,C$2),4)</f>
        <v>0.01</v>
      </c>
      <c r="D53" s="2" t="n">
        <f aca="false">ROUND(SUMIFS(Monthly_Purchased!$H$2:$H$2607,Monthly_Purchased!$F$2:$F$2607,$A53,Monthly_Purchased!$C$2:$C$2607,D$2),4)</f>
        <v>0</v>
      </c>
      <c r="E53" s="2" t="n">
        <f aca="false">ROUND(SUMIFS(Monthly_Purchased!$H$2:$H$2607,Monthly_Purchased!$F$2:$F$2607,$A53,Monthly_Purchased!$C$2:$C$2607,E$2),4)</f>
        <v>0</v>
      </c>
      <c r="F53" s="2" t="n">
        <f aca="false">ROUND(SUMIFS(Monthly_Purchased!$H$2:$H$2607,Monthly_Purchased!$F$2:$F$2607,$A53,Monthly_Purchased!$C$2:$C$2607,F$2),4)</f>
        <v>0.01</v>
      </c>
      <c r="G53" s="2" t="n">
        <f aca="false">ROUND(SUMIFS(Monthly_Purchased!$H$2:$H$2607,Monthly_Purchased!$F$2:$F$2607,$A53,Monthly_Purchased!$C$2:$C$2607,G$2),4)</f>
        <v>0</v>
      </c>
      <c r="H53" s="2" t="n">
        <f aca="false">ROUND(SUMIFS(Monthly_Purchased!$H$2:$H$2607,Monthly_Purchased!$F$2:$F$2607,$A53,Monthly_Purchased!$C$2:$C$2607,H$2),4)</f>
        <v>0.01</v>
      </c>
      <c r="I53" s="2" t="n">
        <f aca="false">ROUND(SUM(B53:H53),4)</f>
        <v>0.03</v>
      </c>
      <c r="J53" s="6" t="n">
        <f aca="false">RANK(I53,$I$3:$I$71,0)+COUNTIF($I$3:I53,I53)-1</f>
        <v>69</v>
      </c>
      <c r="K53" s="6" t="n">
        <f aca="false">RANK(B53,$B$3:$B$71,0)+COUNTIF($B$3:B53,B53)-1</f>
        <v>60</v>
      </c>
      <c r="L53" s="6" t="n">
        <f aca="false">RANK(C53,$C$3:$C$71,0)+COUNTIF($C$3:C53,C53)-1</f>
        <v>36</v>
      </c>
      <c r="M53" s="6" t="n">
        <f aca="false">RANK(D53,$D$3:$D$71,0)+COUNTIF($D$3:D53,D53)-1</f>
        <v>63</v>
      </c>
      <c r="N53" s="6" t="n">
        <f aca="false">RANK(E53,$E$3:$E$71,0)+COUNTIF($E$3:E53,E53)-1</f>
        <v>62</v>
      </c>
      <c r="O53" s="6" t="n">
        <f aca="false">RANK(F53,$F$3:$F$71,0)+COUNTIF($F$3:F53,F53)-1</f>
        <v>46</v>
      </c>
      <c r="P53" s="6" t="n">
        <f aca="false">RANK(G53,$G$3:$G$71,0)+COUNTIF($G$3:G53,G53)-1</f>
        <v>63</v>
      </c>
      <c r="Q53" s="6" t="n">
        <f aca="false">RANK(H53,$H$3:$H$71,0)+COUNTIF($H$3:H53,H53)-1</f>
        <v>60</v>
      </c>
    </row>
    <row r="54" customFormat="false" ht="15" hidden="false" customHeight="false" outlineLevel="0" collapsed="false">
      <c r="A54" s="0" t="s">
        <v>135</v>
      </c>
      <c r="B54" s="2" t="n">
        <f aca="false">ROUND(SUMIFS(Monthly_Purchased!$H$2:$H$2607,Monthly_Purchased!$F$2:$F$2607,$A54,Monthly_Purchased!$C$2:$C$2607,B$2),4)</f>
        <v>0</v>
      </c>
      <c r="C54" s="2" t="n">
        <f aca="false">ROUND(SUMIFS(Monthly_Purchased!$H$2:$H$2607,Monthly_Purchased!$F$2:$F$2607,$A54,Monthly_Purchased!$C$2:$C$2607,C$2),4)</f>
        <v>0</v>
      </c>
      <c r="D54" s="2" t="n">
        <f aca="false">ROUND(SUMIFS(Monthly_Purchased!$H$2:$H$2607,Monthly_Purchased!$F$2:$F$2607,$A54,Monthly_Purchased!$C$2:$C$2607,D$2),4)</f>
        <v>1.22</v>
      </c>
      <c r="E54" s="2" t="n">
        <f aca="false">ROUND(SUMIFS(Monthly_Purchased!$H$2:$H$2607,Monthly_Purchased!$F$2:$F$2607,$A54,Monthly_Purchased!$C$2:$C$2607,E$2),4)</f>
        <v>0</v>
      </c>
      <c r="F54" s="2" t="n">
        <f aca="false">ROUND(SUMIFS(Monthly_Purchased!$H$2:$H$2607,Monthly_Purchased!$F$2:$F$2607,$A54,Monthly_Purchased!$C$2:$C$2607,F$2),4)</f>
        <v>0</v>
      </c>
      <c r="G54" s="2" t="n">
        <f aca="false">ROUND(SUMIFS(Monthly_Purchased!$H$2:$H$2607,Monthly_Purchased!$F$2:$F$2607,$A54,Monthly_Purchased!$C$2:$C$2607,G$2),4)</f>
        <v>0</v>
      </c>
      <c r="H54" s="2" t="n">
        <f aca="false">ROUND(SUMIFS(Monthly_Purchased!$H$2:$H$2607,Monthly_Purchased!$F$2:$F$2607,$A54,Monthly_Purchased!$C$2:$C$2607,H$2),4)</f>
        <v>0</v>
      </c>
      <c r="I54" s="2" t="n">
        <f aca="false">ROUND(SUM(B54:H54),4)</f>
        <v>1.22</v>
      </c>
      <c r="J54" s="6" t="n">
        <f aca="false">RANK(I54,$I$3:$I$71,0)+COUNTIF($I$3:I54,I54)-1</f>
        <v>63</v>
      </c>
      <c r="K54" s="6" t="n">
        <f aca="false">RANK(B54,$B$3:$B$71,0)+COUNTIF($B$3:B54,B54)-1</f>
        <v>61</v>
      </c>
      <c r="L54" s="6" t="n">
        <f aca="false">RANK(C54,$C$3:$C$71,0)+COUNTIF($C$3:C54,C54)-1</f>
        <v>61</v>
      </c>
      <c r="M54" s="6" t="n">
        <f aca="false">RANK(D54,$D$3:$D$71,0)+COUNTIF($D$3:D54,D54)-1</f>
        <v>40</v>
      </c>
      <c r="N54" s="6" t="n">
        <f aca="false">RANK(E54,$E$3:$E$71,0)+COUNTIF($E$3:E54,E54)-1</f>
        <v>63</v>
      </c>
      <c r="O54" s="6" t="n">
        <f aca="false">RANK(F54,$F$3:$F$71,0)+COUNTIF($F$3:F54,F54)-1</f>
        <v>65</v>
      </c>
      <c r="P54" s="6" t="n">
        <f aca="false">RANK(G54,$G$3:$G$71,0)+COUNTIF($G$3:G54,G54)-1</f>
        <v>64</v>
      </c>
      <c r="Q54" s="6" t="n">
        <f aca="false">RANK(H54,$H$3:$H$71,0)+COUNTIF($H$3:H54,H54)-1</f>
        <v>67</v>
      </c>
    </row>
    <row r="55" customFormat="false" ht="15" hidden="false" customHeight="false" outlineLevel="0" collapsed="false">
      <c r="A55" s="0" t="s">
        <v>386</v>
      </c>
      <c r="B55" s="2" t="n">
        <f aca="false">ROUND(SUMIFS(Monthly_Purchased!$H$2:$H$2607,Monthly_Purchased!$F$2:$F$2607,$A55,Monthly_Purchased!$C$2:$C$2607,B$2),4)</f>
        <v>0</v>
      </c>
      <c r="C55" s="2" t="n">
        <f aca="false">ROUND(SUMIFS(Monthly_Purchased!$H$2:$H$2607,Monthly_Purchased!$F$2:$F$2607,$A55,Monthly_Purchased!$C$2:$C$2607,C$2),4)</f>
        <v>0</v>
      </c>
      <c r="D55" s="2" t="n">
        <f aca="false">ROUND(SUMIFS(Monthly_Purchased!$H$2:$H$2607,Monthly_Purchased!$F$2:$F$2607,$A55,Monthly_Purchased!$C$2:$C$2607,D$2),4)</f>
        <v>0.44</v>
      </c>
      <c r="E55" s="2" t="n">
        <f aca="false">ROUND(SUMIFS(Monthly_Purchased!$H$2:$H$2607,Monthly_Purchased!$F$2:$F$2607,$A55,Monthly_Purchased!$C$2:$C$2607,E$2),4)</f>
        <v>0</v>
      </c>
      <c r="F55" s="2" t="n">
        <f aca="false">ROUND(SUMIFS(Monthly_Purchased!$H$2:$H$2607,Monthly_Purchased!$F$2:$F$2607,$A55,Monthly_Purchased!$C$2:$C$2607,F$2),4)</f>
        <v>0</v>
      </c>
      <c r="G55" s="2" t="n">
        <f aca="false">ROUND(SUMIFS(Monthly_Purchased!$H$2:$H$2607,Monthly_Purchased!$F$2:$F$2607,$A55,Monthly_Purchased!$C$2:$C$2607,G$2),4)</f>
        <v>0</v>
      </c>
      <c r="H55" s="2" t="n">
        <f aca="false">ROUND(SUMIFS(Monthly_Purchased!$H$2:$H$2607,Monthly_Purchased!$F$2:$F$2607,$A55,Monthly_Purchased!$C$2:$C$2607,H$2),4)</f>
        <v>0</v>
      </c>
      <c r="I55" s="2" t="n">
        <f aca="false">ROUND(SUM(B55:H55),4)</f>
        <v>0.44</v>
      </c>
      <c r="J55" s="6" t="n">
        <f aca="false">RANK(I55,$I$3:$I$71,0)+COUNTIF($I$3:I55,I55)-1</f>
        <v>66</v>
      </c>
      <c r="K55" s="6" t="n">
        <f aca="false">RANK(B55,$B$3:$B$71,0)+COUNTIF($B$3:B55,B55)-1</f>
        <v>62</v>
      </c>
      <c r="L55" s="6" t="n">
        <f aca="false">RANK(C55,$C$3:$C$71,0)+COUNTIF($C$3:C55,C55)-1</f>
        <v>62</v>
      </c>
      <c r="M55" s="6" t="n">
        <f aca="false">RANK(D55,$D$3:$D$71,0)+COUNTIF($D$3:D55,D55)-1</f>
        <v>42</v>
      </c>
      <c r="N55" s="6" t="n">
        <f aca="false">RANK(E55,$E$3:$E$71,0)+COUNTIF($E$3:E55,E55)-1</f>
        <v>64</v>
      </c>
      <c r="O55" s="6" t="n">
        <f aca="false">RANK(F55,$F$3:$F$71,0)+COUNTIF($F$3:F55,F55)-1</f>
        <v>66</v>
      </c>
      <c r="P55" s="6" t="n">
        <f aca="false">RANK(G55,$G$3:$G$71,0)+COUNTIF($G$3:G55,G55)-1</f>
        <v>65</v>
      </c>
      <c r="Q55" s="6" t="n">
        <f aca="false">RANK(H55,$H$3:$H$71,0)+COUNTIF($H$3:H55,H55)-1</f>
        <v>68</v>
      </c>
    </row>
    <row r="56" customFormat="false" ht="15" hidden="false" customHeight="false" outlineLevel="0" collapsed="false">
      <c r="A56" s="0" t="s">
        <v>43</v>
      </c>
      <c r="B56" s="2" t="n">
        <f aca="false">ROUND(SUMIFS(Monthly_Purchased!$H$2:$H$2607,Monthly_Purchased!$F$2:$F$2607,$A56,Monthly_Purchased!$C$2:$C$2607,B$2),4)</f>
        <v>104.3</v>
      </c>
      <c r="C56" s="2" t="n">
        <f aca="false">ROUND(SUMIFS(Monthly_Purchased!$H$2:$H$2607,Monthly_Purchased!$F$2:$F$2607,$A56,Monthly_Purchased!$C$2:$C$2607,C$2),4)</f>
        <v>392.19</v>
      </c>
      <c r="D56" s="2" t="n">
        <f aca="false">ROUND(SUMIFS(Monthly_Purchased!$H$2:$H$2607,Monthly_Purchased!$F$2:$F$2607,$A56,Monthly_Purchased!$C$2:$C$2607,D$2),4)</f>
        <v>601.29</v>
      </c>
      <c r="E56" s="2" t="n">
        <f aca="false">ROUND(SUMIFS(Monthly_Purchased!$H$2:$H$2607,Monthly_Purchased!$F$2:$F$2607,$A56,Monthly_Purchased!$C$2:$C$2607,E$2),4)</f>
        <v>962.32</v>
      </c>
      <c r="F56" s="2" t="n">
        <f aca="false">ROUND(SUMIFS(Monthly_Purchased!$H$2:$H$2607,Monthly_Purchased!$F$2:$F$2607,$A56,Monthly_Purchased!$C$2:$C$2607,F$2),4)</f>
        <v>623.84</v>
      </c>
      <c r="G56" s="2" t="n">
        <f aca="false">ROUND(SUMIFS(Monthly_Purchased!$H$2:$H$2607,Monthly_Purchased!$F$2:$F$2607,$A56,Monthly_Purchased!$C$2:$C$2607,G$2),4)</f>
        <v>638.63</v>
      </c>
      <c r="H56" s="2" t="n">
        <f aca="false">ROUND(SUMIFS(Monthly_Purchased!$H$2:$H$2607,Monthly_Purchased!$F$2:$F$2607,$A56,Monthly_Purchased!$C$2:$C$2607,H$2),4)</f>
        <v>560.2</v>
      </c>
      <c r="I56" s="2" t="n">
        <f aca="false">ROUND(SUM(B56:H56),4)</f>
        <v>3882.77</v>
      </c>
      <c r="J56" s="6" t="n">
        <f aca="false">RANK(I56,$I$3:$I$71,0)+COUNTIF($I$3:I56,I56)-1</f>
        <v>20</v>
      </c>
      <c r="K56" s="6" t="n">
        <f aca="false">RANK(B56,$B$3:$B$71,0)+COUNTIF($B$3:B56,B56)-1</f>
        <v>20</v>
      </c>
      <c r="L56" s="6" t="n">
        <f aca="false">RANK(C56,$C$3:$C$71,0)+COUNTIF($C$3:C56,C56)-1</f>
        <v>21</v>
      </c>
      <c r="M56" s="6" t="n">
        <f aca="false">RANK(D56,$D$3:$D$71,0)+COUNTIF($D$3:D56,D56)-1</f>
        <v>18</v>
      </c>
      <c r="N56" s="6" t="n">
        <f aca="false">RANK(E56,$E$3:$E$71,0)+COUNTIF($E$3:E56,E56)-1</f>
        <v>16</v>
      </c>
      <c r="O56" s="6" t="n">
        <f aca="false">RANK(F56,$F$3:$F$71,0)+COUNTIF($F$3:F56,F56)-1</f>
        <v>19</v>
      </c>
      <c r="P56" s="6" t="n">
        <f aca="false">RANK(G56,$G$3:$G$71,0)+COUNTIF($G$3:G56,G56)-1</f>
        <v>20</v>
      </c>
      <c r="Q56" s="6" t="n">
        <f aca="false">RANK(H56,$H$3:$H$71,0)+COUNTIF($H$3:H56,H56)-1</f>
        <v>20</v>
      </c>
    </row>
    <row r="57" customFormat="false" ht="15" hidden="false" customHeight="false" outlineLevel="0" collapsed="false">
      <c r="A57" s="0" t="s">
        <v>233</v>
      </c>
      <c r="B57" s="2" t="n">
        <f aca="false">ROUND(SUMIFS(Monthly_Purchased!$H$2:$H$2607,Monthly_Purchased!$F$2:$F$2607,$A57,Monthly_Purchased!$C$2:$C$2607,B$2),4)</f>
        <v>0</v>
      </c>
      <c r="C57" s="2" t="n">
        <f aca="false">ROUND(SUMIFS(Monthly_Purchased!$H$2:$H$2607,Monthly_Purchased!$F$2:$F$2607,$A57,Monthly_Purchased!$C$2:$C$2607,C$2),4)</f>
        <v>0</v>
      </c>
      <c r="D57" s="2" t="n">
        <f aca="false">ROUND(SUMIFS(Monthly_Purchased!$H$2:$H$2607,Monthly_Purchased!$F$2:$F$2607,$A57,Monthly_Purchased!$C$2:$C$2607,D$2),4)</f>
        <v>0</v>
      </c>
      <c r="E57" s="2" t="n">
        <f aca="false">ROUND(SUMIFS(Monthly_Purchased!$H$2:$H$2607,Monthly_Purchased!$F$2:$F$2607,$A57,Monthly_Purchased!$C$2:$C$2607,E$2),4)</f>
        <v>0</v>
      </c>
      <c r="F57" s="2" t="n">
        <f aca="false">ROUND(SUMIFS(Monthly_Purchased!$H$2:$H$2607,Monthly_Purchased!$F$2:$F$2607,$A57,Monthly_Purchased!$C$2:$C$2607,F$2),4)</f>
        <v>0.122</v>
      </c>
      <c r="G57" s="2" t="n">
        <f aca="false">ROUND(SUMIFS(Monthly_Purchased!$H$2:$H$2607,Monthly_Purchased!$F$2:$F$2607,$A57,Monthly_Purchased!$C$2:$C$2607,G$2),4)</f>
        <v>1.29</v>
      </c>
      <c r="H57" s="2" t="n">
        <f aca="false">ROUND(SUMIFS(Monthly_Purchased!$H$2:$H$2607,Monthly_Purchased!$F$2:$F$2607,$A57,Monthly_Purchased!$C$2:$C$2607,H$2),4)</f>
        <v>4.14</v>
      </c>
      <c r="I57" s="2" t="n">
        <f aca="false">ROUND(SUM(B57:H57),4)</f>
        <v>5.552</v>
      </c>
      <c r="J57" s="6" t="n">
        <f aca="false">RANK(I57,$I$3:$I$71,0)+COUNTIF($I$3:I57,I57)-1</f>
        <v>55</v>
      </c>
      <c r="K57" s="6" t="n">
        <f aca="false">RANK(B57,$B$3:$B$71,0)+COUNTIF($B$3:B57,B57)-1</f>
        <v>63</v>
      </c>
      <c r="L57" s="6" t="n">
        <f aca="false">RANK(C57,$C$3:$C$71,0)+COUNTIF($C$3:C57,C57)-1</f>
        <v>63</v>
      </c>
      <c r="M57" s="6" t="n">
        <f aca="false">RANK(D57,$D$3:$D$71,0)+COUNTIF($D$3:D57,D57)-1</f>
        <v>64</v>
      </c>
      <c r="N57" s="6" t="n">
        <f aca="false">RANK(E57,$E$3:$E$71,0)+COUNTIF($E$3:E57,E57)-1</f>
        <v>65</v>
      </c>
      <c r="O57" s="6" t="n">
        <f aca="false">RANK(F57,$F$3:$F$71,0)+COUNTIF($F$3:F57,F57)-1</f>
        <v>45</v>
      </c>
      <c r="P57" s="6" t="n">
        <f aca="false">RANK(G57,$G$3:$G$71,0)+COUNTIF($G$3:G57,G57)-1</f>
        <v>44</v>
      </c>
      <c r="Q57" s="6" t="n">
        <f aca="false">RANK(H57,$H$3:$H$71,0)+COUNTIF($H$3:H57,H57)-1</f>
        <v>51</v>
      </c>
    </row>
    <row r="58" customFormat="false" ht="15" hidden="false" customHeight="false" outlineLevel="0" collapsed="false">
      <c r="A58" s="0" t="s">
        <v>42</v>
      </c>
      <c r="B58" s="2" t="n">
        <f aca="false">ROUND(SUMIFS(Monthly_Purchased!$H$2:$H$2607,Monthly_Purchased!$F$2:$F$2607,$A58,Monthly_Purchased!$C$2:$C$2607,B$2),4)</f>
        <v>413.98</v>
      </c>
      <c r="C58" s="2" t="n">
        <f aca="false">ROUND(SUMIFS(Monthly_Purchased!$H$2:$H$2607,Monthly_Purchased!$F$2:$F$2607,$A58,Monthly_Purchased!$C$2:$C$2607,C$2),4)</f>
        <v>3342.6</v>
      </c>
      <c r="D58" s="2" t="n">
        <f aca="false">ROUND(SUMIFS(Monthly_Purchased!$H$2:$H$2607,Monthly_Purchased!$F$2:$F$2607,$A58,Monthly_Purchased!$C$2:$C$2607,D$2),4)</f>
        <v>5341.93</v>
      </c>
      <c r="E58" s="2" t="n">
        <f aca="false">ROUND(SUMIFS(Monthly_Purchased!$H$2:$H$2607,Monthly_Purchased!$F$2:$F$2607,$A58,Monthly_Purchased!$C$2:$C$2607,E$2),4)</f>
        <v>3235.51</v>
      </c>
      <c r="F58" s="2" t="n">
        <f aca="false">ROUND(SUMIFS(Monthly_Purchased!$H$2:$H$2607,Monthly_Purchased!$F$2:$F$2607,$A58,Monthly_Purchased!$C$2:$C$2607,F$2),4)</f>
        <v>3101.36</v>
      </c>
      <c r="G58" s="2" t="n">
        <f aca="false">ROUND(SUMIFS(Monthly_Purchased!$H$2:$H$2607,Monthly_Purchased!$F$2:$F$2607,$A58,Monthly_Purchased!$C$2:$C$2607,G$2),4)</f>
        <v>2496.5</v>
      </c>
      <c r="H58" s="2" t="n">
        <f aca="false">ROUND(SUMIFS(Monthly_Purchased!$H$2:$H$2607,Monthly_Purchased!$F$2:$F$2607,$A58,Monthly_Purchased!$C$2:$C$2607,H$2),4)</f>
        <v>1663.76</v>
      </c>
      <c r="I58" s="2" t="n">
        <f aca="false">ROUND(SUM(B58:H58),4)</f>
        <v>19595.64</v>
      </c>
      <c r="J58" s="6" t="n">
        <f aca="false">RANK(I58,$I$3:$I$71,0)+COUNTIF($I$3:I58,I58)-1</f>
        <v>6</v>
      </c>
      <c r="K58" s="6" t="n">
        <f aca="false">RANK(B58,$B$3:$B$71,0)+COUNTIF($B$3:B58,B58)-1</f>
        <v>10</v>
      </c>
      <c r="L58" s="6" t="n">
        <f aca="false">RANK(C58,$C$3:$C$71,0)+COUNTIF($C$3:C58,C58)-1</f>
        <v>6</v>
      </c>
      <c r="M58" s="6" t="n">
        <f aca="false">RANK(D58,$D$3:$D$71,0)+COUNTIF($D$3:D58,D58)-1</f>
        <v>5</v>
      </c>
      <c r="N58" s="6" t="n">
        <f aca="false">RANK(E58,$E$3:$E$71,0)+COUNTIF($E$3:E58,E58)-1</f>
        <v>6</v>
      </c>
      <c r="O58" s="6" t="n">
        <f aca="false">RANK(F58,$F$3:$F$71,0)+COUNTIF($F$3:F58,F58)-1</f>
        <v>7</v>
      </c>
      <c r="P58" s="6" t="n">
        <f aca="false">RANK(G58,$G$3:$G$71,0)+COUNTIF($G$3:G58,G58)-1</f>
        <v>7</v>
      </c>
      <c r="Q58" s="6" t="n">
        <f aca="false">RANK(H58,$H$3:$H$71,0)+COUNTIF($H$3:H58,H58)-1</f>
        <v>11</v>
      </c>
    </row>
    <row r="59" customFormat="false" ht="15" hidden="false" customHeight="false" outlineLevel="0" collapsed="false">
      <c r="A59" s="0" t="s">
        <v>41</v>
      </c>
      <c r="B59" s="2" t="n">
        <f aca="false">ROUND(SUMIFS(Monthly_Purchased!$H$2:$H$2607,Monthly_Purchased!$F$2:$F$2607,$A59,Monthly_Purchased!$C$2:$C$2607,B$2),4)</f>
        <v>606.8</v>
      </c>
      <c r="C59" s="2" t="n">
        <f aca="false">ROUND(SUMIFS(Monthly_Purchased!$H$2:$H$2607,Monthly_Purchased!$F$2:$F$2607,$A59,Monthly_Purchased!$C$2:$C$2607,C$2),4)</f>
        <v>2664.9</v>
      </c>
      <c r="D59" s="2" t="n">
        <f aca="false">ROUND(SUMIFS(Monthly_Purchased!$H$2:$H$2607,Monthly_Purchased!$F$2:$F$2607,$A59,Monthly_Purchased!$C$2:$C$2607,D$2),4)</f>
        <v>2555.65</v>
      </c>
      <c r="E59" s="2" t="n">
        <f aca="false">ROUND(SUMIFS(Monthly_Purchased!$H$2:$H$2607,Monthly_Purchased!$F$2:$F$2607,$A59,Monthly_Purchased!$C$2:$C$2607,E$2),4)</f>
        <v>3494.32</v>
      </c>
      <c r="F59" s="2" t="n">
        <f aca="false">ROUND(SUMIFS(Monthly_Purchased!$H$2:$H$2607,Monthly_Purchased!$F$2:$F$2607,$A59,Monthly_Purchased!$C$2:$C$2607,F$2),4)</f>
        <v>1851.36</v>
      </c>
      <c r="G59" s="2" t="n">
        <f aca="false">ROUND(SUMIFS(Monthly_Purchased!$H$2:$H$2607,Monthly_Purchased!$F$2:$F$2607,$A59,Monthly_Purchased!$C$2:$C$2607,G$2),4)</f>
        <v>3286.39</v>
      </c>
      <c r="H59" s="2" t="n">
        <f aca="false">ROUND(SUMIFS(Monthly_Purchased!$H$2:$H$2607,Monthly_Purchased!$F$2:$F$2607,$A59,Monthly_Purchased!$C$2:$C$2607,H$2),4)</f>
        <v>1440.45</v>
      </c>
      <c r="I59" s="2" t="n">
        <f aca="false">ROUND(SUM(B59:H59),4)</f>
        <v>15899.87</v>
      </c>
      <c r="J59" s="6" t="n">
        <f aca="false">RANK(I59,$I$3:$I$71,0)+COUNTIF($I$3:I59,I59)-1</f>
        <v>9</v>
      </c>
      <c r="K59" s="6" t="n">
        <f aca="false">RANK(B59,$B$3:$B$71,0)+COUNTIF($B$3:B59,B59)-1</f>
        <v>8</v>
      </c>
      <c r="L59" s="6" t="n">
        <f aca="false">RANK(C59,$C$3:$C$71,0)+COUNTIF($C$3:C59,C59)-1</f>
        <v>8</v>
      </c>
      <c r="M59" s="6" t="n">
        <f aca="false">RANK(D59,$D$3:$D$71,0)+COUNTIF($D$3:D59,D59)-1</f>
        <v>8</v>
      </c>
      <c r="N59" s="6" t="n">
        <f aca="false">RANK(E59,$E$3:$E$71,0)+COUNTIF($E$3:E59,E59)-1</f>
        <v>4</v>
      </c>
      <c r="O59" s="6" t="n">
        <f aca="false">RANK(F59,$F$3:$F$71,0)+COUNTIF($F$3:F59,F59)-1</f>
        <v>10</v>
      </c>
      <c r="P59" s="6" t="n">
        <f aca="false">RANK(G59,$G$3:$G$71,0)+COUNTIF($G$3:G59,G59)-1</f>
        <v>5</v>
      </c>
      <c r="Q59" s="6" t="n">
        <f aca="false">RANK(H59,$H$3:$H$71,0)+COUNTIF($H$3:H59,H59)-1</f>
        <v>13</v>
      </c>
    </row>
    <row r="60" customFormat="false" ht="15" hidden="false" customHeight="false" outlineLevel="0" collapsed="false">
      <c r="A60" s="0" t="s">
        <v>463</v>
      </c>
      <c r="B60" s="2" t="n">
        <f aca="false">ROUND(SUMIFS(Monthly_Purchased!$H$2:$H$2607,Monthly_Purchased!$F$2:$F$2607,$A60,Monthly_Purchased!$C$2:$C$2607,B$2),4)</f>
        <v>0</v>
      </c>
      <c r="C60" s="2" t="n">
        <f aca="false">ROUND(SUMIFS(Monthly_Purchased!$H$2:$H$2607,Monthly_Purchased!$F$2:$F$2607,$A60,Monthly_Purchased!$C$2:$C$2607,C$2),4)</f>
        <v>0</v>
      </c>
      <c r="D60" s="2" t="n">
        <f aca="false">ROUND(SUMIFS(Monthly_Purchased!$H$2:$H$2607,Monthly_Purchased!$F$2:$F$2607,$A60,Monthly_Purchased!$C$2:$C$2607,D$2),4)</f>
        <v>0</v>
      </c>
      <c r="E60" s="2" t="n">
        <f aca="false">ROUND(SUMIFS(Monthly_Purchased!$H$2:$H$2607,Monthly_Purchased!$F$2:$F$2607,$A60,Monthly_Purchased!$C$2:$C$2607,E$2),4)</f>
        <v>0</v>
      </c>
      <c r="F60" s="2" t="n">
        <f aca="false">ROUND(SUMIFS(Monthly_Purchased!$H$2:$H$2607,Monthly_Purchased!$F$2:$F$2607,$A60,Monthly_Purchased!$C$2:$C$2607,F$2),4)</f>
        <v>0</v>
      </c>
      <c r="G60" s="2" t="n">
        <f aca="false">ROUND(SUMIFS(Monthly_Purchased!$H$2:$H$2607,Monthly_Purchased!$F$2:$F$2607,$A60,Monthly_Purchased!$C$2:$C$2607,G$2),4)</f>
        <v>0</v>
      </c>
      <c r="H60" s="2" t="n">
        <f aca="false">ROUND(SUMIFS(Monthly_Purchased!$H$2:$H$2607,Monthly_Purchased!$F$2:$F$2607,$A60,Monthly_Purchased!$C$2:$C$2607,H$2),4)</f>
        <v>23.11</v>
      </c>
      <c r="I60" s="2" t="n">
        <f aca="false">ROUND(SUM(B60:H60),4)</f>
        <v>23.11</v>
      </c>
      <c r="J60" s="6" t="n">
        <f aca="false">RANK(I60,$I$3:$I$71,0)+COUNTIF($I$3:I60,I60)-1</f>
        <v>50</v>
      </c>
      <c r="K60" s="6" t="n">
        <f aca="false">RANK(B60,$B$3:$B$71,0)+COUNTIF($B$3:B60,B60)-1</f>
        <v>64</v>
      </c>
      <c r="L60" s="6" t="n">
        <f aca="false">RANK(C60,$C$3:$C$71,0)+COUNTIF($C$3:C60,C60)-1</f>
        <v>64</v>
      </c>
      <c r="M60" s="6" t="n">
        <f aca="false">RANK(D60,$D$3:$D$71,0)+COUNTIF($D$3:D60,D60)-1</f>
        <v>65</v>
      </c>
      <c r="N60" s="6" t="n">
        <f aca="false">RANK(E60,$E$3:$E$71,0)+COUNTIF($E$3:E60,E60)-1</f>
        <v>66</v>
      </c>
      <c r="O60" s="6" t="n">
        <f aca="false">RANK(F60,$F$3:$F$71,0)+COUNTIF($F$3:F60,F60)-1</f>
        <v>67</v>
      </c>
      <c r="P60" s="6" t="n">
        <f aca="false">RANK(G60,$G$3:$G$71,0)+COUNTIF($G$3:G60,G60)-1</f>
        <v>66</v>
      </c>
      <c r="Q60" s="6" t="n">
        <f aca="false">RANK(H60,$H$3:$H$71,0)+COUNTIF($H$3:H60,H60)-1</f>
        <v>41</v>
      </c>
    </row>
    <row r="61" customFormat="false" ht="15" hidden="false" customHeight="false" outlineLevel="0" collapsed="false">
      <c r="A61" s="0" t="s">
        <v>494</v>
      </c>
      <c r="B61" s="2" t="n">
        <f aca="false">ROUND(SUMIFS(Monthly_Purchased!$H$2:$H$2607,Monthly_Purchased!$F$2:$F$2607,$A61,Monthly_Purchased!$C$2:$C$2607,B$2),4)</f>
        <v>0</v>
      </c>
      <c r="C61" s="2" t="n">
        <f aca="false">ROUND(SUMIFS(Monthly_Purchased!$H$2:$H$2607,Monthly_Purchased!$F$2:$F$2607,$A61,Monthly_Purchased!$C$2:$C$2607,C$2),4)</f>
        <v>0</v>
      </c>
      <c r="D61" s="2" t="n">
        <f aca="false">ROUND(SUMIFS(Monthly_Purchased!$H$2:$H$2607,Monthly_Purchased!$F$2:$F$2607,$A61,Monthly_Purchased!$C$2:$C$2607,D$2),4)</f>
        <v>0</v>
      </c>
      <c r="E61" s="2" t="n">
        <f aca="false">ROUND(SUMIFS(Monthly_Purchased!$H$2:$H$2607,Monthly_Purchased!$F$2:$F$2607,$A61,Monthly_Purchased!$C$2:$C$2607,E$2),4)</f>
        <v>0.94</v>
      </c>
      <c r="F61" s="2" t="n">
        <f aca="false">ROUND(SUMIFS(Monthly_Purchased!$H$2:$H$2607,Monthly_Purchased!$F$2:$F$2607,$A61,Monthly_Purchased!$C$2:$C$2607,F$2),4)</f>
        <v>0.81</v>
      </c>
      <c r="G61" s="2" t="n">
        <f aca="false">ROUND(SUMIFS(Monthly_Purchased!$H$2:$H$2607,Monthly_Purchased!$F$2:$F$2607,$A61,Monthly_Purchased!$C$2:$C$2607,G$2),4)</f>
        <v>0</v>
      </c>
      <c r="H61" s="2" t="n">
        <f aca="false">ROUND(SUMIFS(Monthly_Purchased!$H$2:$H$2607,Monthly_Purchased!$F$2:$F$2607,$A61,Monthly_Purchased!$C$2:$C$2607,H$2),4)</f>
        <v>0</v>
      </c>
      <c r="I61" s="2" t="n">
        <f aca="false">ROUND(SUM(B61:H61),4)</f>
        <v>1.75</v>
      </c>
      <c r="J61" s="6" t="n">
        <f aca="false">RANK(I61,$I$3:$I$71,0)+COUNTIF($I$3:I61,I61)-1</f>
        <v>59</v>
      </c>
      <c r="K61" s="6" t="n">
        <f aca="false">RANK(B61,$B$3:$B$71,0)+COUNTIF($B$3:B61,B61)-1</f>
        <v>65</v>
      </c>
      <c r="L61" s="6" t="n">
        <f aca="false">RANK(C61,$C$3:$C$71,0)+COUNTIF($C$3:C61,C61)-1</f>
        <v>65</v>
      </c>
      <c r="M61" s="6" t="n">
        <f aca="false">RANK(D61,$D$3:$D$71,0)+COUNTIF($D$3:D61,D61)-1</f>
        <v>66</v>
      </c>
      <c r="N61" s="6" t="n">
        <f aca="false">RANK(E61,$E$3:$E$71,0)+COUNTIF($E$3:E61,E61)-1</f>
        <v>39</v>
      </c>
      <c r="O61" s="6" t="n">
        <f aca="false">RANK(F61,$F$3:$F$71,0)+COUNTIF($F$3:F61,F61)-1</f>
        <v>43</v>
      </c>
      <c r="P61" s="6" t="n">
        <f aca="false">RANK(G61,$G$3:$G$71,0)+COUNTIF($G$3:G61,G61)-1</f>
        <v>67</v>
      </c>
      <c r="Q61" s="6" t="n">
        <f aca="false">RANK(H61,$H$3:$H$71,0)+COUNTIF($H$3:H61,H61)-1</f>
        <v>69</v>
      </c>
    </row>
    <row r="62" customFormat="false" ht="15" hidden="false" customHeight="false" outlineLevel="0" collapsed="false">
      <c r="A62" s="0" t="s">
        <v>176</v>
      </c>
      <c r="B62" s="2" t="n">
        <f aca="false">ROUND(SUMIFS(Monthly_Purchased!$H$2:$H$2607,Monthly_Purchased!$F$2:$F$2607,$A62,Monthly_Purchased!$C$2:$C$2607,B$2),4)</f>
        <v>0</v>
      </c>
      <c r="C62" s="2" t="n">
        <f aca="false">ROUND(SUMIFS(Monthly_Purchased!$H$2:$H$2607,Monthly_Purchased!$F$2:$F$2607,$A62,Monthly_Purchased!$C$2:$C$2607,C$2),4)</f>
        <v>0</v>
      </c>
      <c r="D62" s="2" t="n">
        <f aca="false">ROUND(SUMIFS(Monthly_Purchased!$H$2:$H$2607,Monthly_Purchased!$F$2:$F$2607,$A62,Monthly_Purchased!$C$2:$C$2607,D$2),4)</f>
        <v>3.3</v>
      </c>
      <c r="E62" s="2" t="n">
        <f aca="false">ROUND(SUMIFS(Monthly_Purchased!$H$2:$H$2607,Monthly_Purchased!$F$2:$F$2607,$A62,Monthly_Purchased!$C$2:$C$2607,E$2),4)</f>
        <v>15.94</v>
      </c>
      <c r="F62" s="2" t="n">
        <f aca="false">ROUND(SUMIFS(Monthly_Purchased!$H$2:$H$2607,Monthly_Purchased!$F$2:$F$2607,$A62,Monthly_Purchased!$C$2:$C$2607,F$2),4)</f>
        <v>14.43</v>
      </c>
      <c r="G62" s="2" t="n">
        <f aca="false">ROUND(SUMIFS(Monthly_Purchased!$H$2:$H$2607,Monthly_Purchased!$F$2:$F$2607,$A62,Monthly_Purchased!$C$2:$C$2607,G$2),4)</f>
        <v>50.36</v>
      </c>
      <c r="H62" s="2" t="n">
        <f aca="false">ROUND(SUMIFS(Monthly_Purchased!$H$2:$H$2607,Monthly_Purchased!$F$2:$F$2607,$A62,Monthly_Purchased!$C$2:$C$2607,H$2),4)</f>
        <v>21.72</v>
      </c>
      <c r="I62" s="2" t="n">
        <f aca="false">ROUND(SUM(B62:H62),4)</f>
        <v>105.75</v>
      </c>
      <c r="J62" s="6" t="n">
        <f aca="false">RANK(I62,$I$3:$I$71,0)+COUNTIF($I$3:I62,I62)-1</f>
        <v>41</v>
      </c>
      <c r="K62" s="6" t="n">
        <f aca="false">RANK(B62,$B$3:$B$71,0)+COUNTIF($B$3:B62,B62)-1</f>
        <v>66</v>
      </c>
      <c r="L62" s="6" t="n">
        <f aca="false">RANK(C62,$C$3:$C$71,0)+COUNTIF($C$3:C62,C62)-1</f>
        <v>66</v>
      </c>
      <c r="M62" s="6" t="n">
        <f aca="false">RANK(D62,$D$3:$D$71,0)+COUNTIF($D$3:D62,D62)-1</f>
        <v>39</v>
      </c>
      <c r="N62" s="6" t="n">
        <f aca="false">RANK(E62,$E$3:$E$71,0)+COUNTIF($E$3:E62,E62)-1</f>
        <v>34</v>
      </c>
      <c r="O62" s="6" t="n">
        <f aca="false">RANK(F62,$F$3:$F$71,0)+COUNTIF($F$3:F62,F62)-1</f>
        <v>37</v>
      </c>
      <c r="P62" s="6" t="n">
        <f aca="false">RANK(G62,$G$3:$G$71,0)+COUNTIF($G$3:G62,G62)-1</f>
        <v>34</v>
      </c>
      <c r="Q62" s="6" t="n">
        <f aca="false">RANK(H62,$H$3:$H$71,0)+COUNTIF($H$3:H62,H62)-1</f>
        <v>42</v>
      </c>
    </row>
    <row r="63" customFormat="false" ht="15" hidden="false" customHeight="false" outlineLevel="0" collapsed="false">
      <c r="A63" s="0" t="s">
        <v>155</v>
      </c>
      <c r="B63" s="2" t="n">
        <f aca="false">ROUND(SUMIFS(Monthly_Purchased!$H$2:$H$2607,Monthly_Purchased!$F$2:$F$2607,$A63,Monthly_Purchased!$C$2:$C$2607,B$2),4)</f>
        <v>0</v>
      </c>
      <c r="C63" s="2" t="n">
        <f aca="false">ROUND(SUMIFS(Monthly_Purchased!$H$2:$H$2607,Monthly_Purchased!$F$2:$F$2607,$A63,Monthly_Purchased!$C$2:$C$2607,C$2),4)</f>
        <v>0</v>
      </c>
      <c r="D63" s="2" t="n">
        <f aca="false">ROUND(SUMIFS(Monthly_Purchased!$H$2:$H$2607,Monthly_Purchased!$F$2:$F$2607,$A63,Monthly_Purchased!$C$2:$C$2607,D$2),4)</f>
        <v>0</v>
      </c>
      <c r="E63" s="2" t="n">
        <f aca="false">ROUND(SUMIFS(Monthly_Purchased!$H$2:$H$2607,Monthly_Purchased!$F$2:$F$2607,$A63,Monthly_Purchased!$C$2:$C$2607,E$2),4)</f>
        <v>0</v>
      </c>
      <c r="F63" s="2" t="n">
        <f aca="false">ROUND(SUMIFS(Monthly_Purchased!$H$2:$H$2607,Monthly_Purchased!$F$2:$F$2607,$A63,Monthly_Purchased!$C$2:$C$2607,F$2),4)</f>
        <v>6.95</v>
      </c>
      <c r="G63" s="2" t="n">
        <f aca="false">ROUND(SUMIFS(Monthly_Purchased!$H$2:$H$2607,Monthly_Purchased!$F$2:$F$2607,$A63,Monthly_Purchased!$C$2:$C$2607,G$2),4)</f>
        <v>35.87</v>
      </c>
      <c r="H63" s="2" t="n">
        <f aca="false">ROUND(SUMIFS(Monthly_Purchased!$H$2:$H$2607,Monthly_Purchased!$F$2:$F$2607,$A63,Monthly_Purchased!$C$2:$C$2607,H$2),4)</f>
        <v>56.59</v>
      </c>
      <c r="I63" s="2" t="n">
        <f aca="false">ROUND(SUM(B63:H63),4)</f>
        <v>99.41</v>
      </c>
      <c r="J63" s="6" t="n">
        <f aca="false">RANK(I63,$I$3:$I$71,0)+COUNTIF($I$3:I63,I63)-1</f>
        <v>42</v>
      </c>
      <c r="K63" s="6" t="n">
        <f aca="false">RANK(B63,$B$3:$B$71,0)+COUNTIF($B$3:B63,B63)-1</f>
        <v>67</v>
      </c>
      <c r="L63" s="6" t="n">
        <f aca="false">RANK(C63,$C$3:$C$71,0)+COUNTIF($C$3:C63,C63)-1</f>
        <v>67</v>
      </c>
      <c r="M63" s="6" t="n">
        <f aca="false">RANK(D63,$D$3:$D$71,0)+COUNTIF($D$3:D63,D63)-1</f>
        <v>67</v>
      </c>
      <c r="N63" s="6" t="n">
        <f aca="false">RANK(E63,$E$3:$E$71,0)+COUNTIF($E$3:E63,E63)-1</f>
        <v>67</v>
      </c>
      <c r="O63" s="6" t="n">
        <f aca="false">RANK(F63,$F$3:$F$71,0)+COUNTIF($F$3:F63,F63)-1</f>
        <v>40</v>
      </c>
      <c r="P63" s="6" t="n">
        <f aca="false">RANK(G63,$G$3:$G$71,0)+COUNTIF($G$3:G63,G63)-1</f>
        <v>36</v>
      </c>
      <c r="Q63" s="6" t="n">
        <f aca="false">RANK(H63,$H$3:$H$71,0)+COUNTIF($H$3:H63,H63)-1</f>
        <v>34</v>
      </c>
    </row>
    <row r="64" customFormat="false" ht="15" hidden="false" customHeight="false" outlineLevel="0" collapsed="false">
      <c r="A64" s="0" t="s">
        <v>40</v>
      </c>
      <c r="B64" s="2" t="n">
        <f aca="false">ROUND(SUMIFS(Monthly_Purchased!$H$2:$H$2607,Monthly_Purchased!$F$2:$F$2607,$A64,Monthly_Purchased!$C$2:$C$2607,B$2),4)</f>
        <v>1017.96</v>
      </c>
      <c r="C64" s="2" t="n">
        <f aca="false">ROUND(SUMIFS(Monthly_Purchased!$H$2:$H$2607,Monthly_Purchased!$F$2:$F$2607,$A64,Monthly_Purchased!$C$2:$C$2607,C$2),4)</f>
        <v>4265.96</v>
      </c>
      <c r="D64" s="2" t="n">
        <f aca="false">ROUND(SUMIFS(Monthly_Purchased!$H$2:$H$2607,Monthly_Purchased!$F$2:$F$2607,$A64,Monthly_Purchased!$C$2:$C$2607,D$2),4)</f>
        <v>5553.25</v>
      </c>
      <c r="E64" s="2" t="n">
        <f aca="false">ROUND(SUMIFS(Monthly_Purchased!$H$2:$H$2607,Monthly_Purchased!$F$2:$F$2607,$A64,Monthly_Purchased!$C$2:$C$2607,E$2),4)</f>
        <v>2671.34</v>
      </c>
      <c r="F64" s="2" t="n">
        <f aca="false">ROUND(SUMIFS(Monthly_Purchased!$H$2:$H$2607,Monthly_Purchased!$F$2:$F$2607,$A64,Monthly_Purchased!$C$2:$C$2607,F$2),4)</f>
        <v>2328.32</v>
      </c>
      <c r="G64" s="2" t="n">
        <f aca="false">ROUND(SUMIFS(Monthly_Purchased!$H$2:$H$2607,Monthly_Purchased!$F$2:$F$2607,$A64,Monthly_Purchased!$C$2:$C$2607,G$2),4)</f>
        <v>2360.22</v>
      </c>
      <c r="H64" s="2" t="n">
        <f aca="false">ROUND(SUMIFS(Monthly_Purchased!$H$2:$H$2607,Monthly_Purchased!$F$2:$F$2607,$A64,Monthly_Purchased!$C$2:$C$2607,H$2),4)</f>
        <v>2705.4</v>
      </c>
      <c r="I64" s="2" t="n">
        <f aca="false">ROUND(SUM(B64:H64),4)</f>
        <v>20902.45</v>
      </c>
      <c r="J64" s="6" t="n">
        <f aca="false">RANK(I64,$I$3:$I$71,0)+COUNTIF($I$3:I64,I64)-1</f>
        <v>5</v>
      </c>
      <c r="K64" s="6" t="n">
        <f aca="false">RANK(B64,$B$3:$B$71,0)+COUNTIF($B$3:B64,B64)-1</f>
        <v>4</v>
      </c>
      <c r="L64" s="6" t="n">
        <f aca="false">RANK(C64,$C$3:$C$71,0)+COUNTIF($C$3:C64,C64)-1</f>
        <v>5</v>
      </c>
      <c r="M64" s="6" t="n">
        <f aca="false">RANK(D64,$D$3:$D$71,0)+COUNTIF($D$3:D64,D64)-1</f>
        <v>4</v>
      </c>
      <c r="N64" s="6" t="n">
        <f aca="false">RANK(E64,$E$3:$E$71,0)+COUNTIF($E$3:E64,E64)-1</f>
        <v>8</v>
      </c>
      <c r="O64" s="6" t="n">
        <f aca="false">RANK(F64,$F$3:$F$71,0)+COUNTIF($F$3:F64,F64)-1</f>
        <v>9</v>
      </c>
      <c r="P64" s="6" t="n">
        <f aca="false">RANK(G64,$G$3:$G$71,0)+COUNTIF($G$3:G64,G64)-1</f>
        <v>9</v>
      </c>
      <c r="Q64" s="6" t="n">
        <f aca="false">RANK(H64,$H$3:$H$71,0)+COUNTIF($H$3:H64,H64)-1</f>
        <v>6</v>
      </c>
    </row>
    <row r="65" customFormat="false" ht="15" hidden="false" customHeight="false" outlineLevel="0" collapsed="false">
      <c r="A65" s="0" t="s">
        <v>525</v>
      </c>
      <c r="B65" s="2" t="n">
        <f aca="false">ROUND(SUMIFS(Monthly_Purchased!$H$2:$H$2607,Monthly_Purchased!$F$2:$F$2607,$A65,Monthly_Purchased!$C$2:$C$2607,B$2),4)</f>
        <v>0</v>
      </c>
      <c r="C65" s="2" t="n">
        <f aca="false">ROUND(SUMIFS(Monthly_Purchased!$H$2:$H$2607,Monthly_Purchased!$F$2:$F$2607,$A65,Monthly_Purchased!$C$2:$C$2607,C$2),4)</f>
        <v>0</v>
      </c>
      <c r="D65" s="2" t="n">
        <f aca="false">ROUND(SUMIFS(Monthly_Purchased!$H$2:$H$2607,Monthly_Purchased!$F$2:$F$2607,$A65,Monthly_Purchased!$C$2:$C$2607,D$2),4)</f>
        <v>0</v>
      </c>
      <c r="E65" s="2" t="n">
        <f aca="false">ROUND(SUMIFS(Monthly_Purchased!$H$2:$H$2607,Monthly_Purchased!$F$2:$F$2607,$A65,Monthly_Purchased!$C$2:$C$2607,E$2),4)</f>
        <v>0</v>
      </c>
      <c r="F65" s="2" t="n">
        <f aca="false">ROUND(SUMIFS(Monthly_Purchased!$H$2:$H$2607,Monthly_Purchased!$F$2:$F$2607,$A65,Monthly_Purchased!$C$2:$C$2607,F$2),4)</f>
        <v>0</v>
      </c>
      <c r="G65" s="2" t="n">
        <f aca="false">ROUND(SUMIFS(Monthly_Purchased!$H$2:$H$2607,Monthly_Purchased!$F$2:$F$2607,$A65,Monthly_Purchased!$C$2:$C$2607,G$2),4)</f>
        <v>0</v>
      </c>
      <c r="H65" s="2" t="n">
        <f aca="false">ROUND(SUMIFS(Monthly_Purchased!$H$2:$H$2607,Monthly_Purchased!$F$2:$F$2607,$A65,Monthly_Purchased!$C$2:$C$2607,H$2),4)</f>
        <v>4.51</v>
      </c>
      <c r="I65" s="2" t="n">
        <f aca="false">ROUND(SUM(B65:H65),4)</f>
        <v>4.51</v>
      </c>
      <c r="J65" s="6" t="n">
        <f aca="false">RANK(I65,$I$3:$I$71,0)+COUNTIF($I$3:I65,I65)-1</f>
        <v>57</v>
      </c>
      <c r="K65" s="6" t="n">
        <f aca="false">RANK(B65,$B$3:$B$71,0)+COUNTIF($B$3:B65,B65)-1</f>
        <v>68</v>
      </c>
      <c r="L65" s="6" t="n">
        <f aca="false">RANK(C65,$C$3:$C$71,0)+COUNTIF($C$3:C65,C65)-1</f>
        <v>68</v>
      </c>
      <c r="M65" s="6" t="n">
        <f aca="false">RANK(D65,$D$3:$D$71,0)+COUNTIF($D$3:D65,D65)-1</f>
        <v>68</v>
      </c>
      <c r="N65" s="6" t="n">
        <f aca="false">RANK(E65,$E$3:$E$71,0)+COUNTIF($E$3:E65,E65)-1</f>
        <v>68</v>
      </c>
      <c r="O65" s="6" t="n">
        <f aca="false">RANK(F65,$F$3:$F$71,0)+COUNTIF($F$3:F65,F65)-1</f>
        <v>68</v>
      </c>
      <c r="P65" s="6" t="n">
        <f aca="false">RANK(G65,$G$3:$G$71,0)+COUNTIF($G$3:G65,G65)-1</f>
        <v>68</v>
      </c>
      <c r="Q65" s="6" t="n">
        <f aca="false">RANK(H65,$H$3:$H$71,0)+COUNTIF($H$3:H65,H65)-1</f>
        <v>50</v>
      </c>
    </row>
    <row r="66" customFormat="false" ht="15" hidden="false" customHeight="false" outlineLevel="0" collapsed="false">
      <c r="A66" s="0" t="s">
        <v>35</v>
      </c>
      <c r="B66" s="2" t="n">
        <f aca="false">ROUND(SUMIFS(Monthly_Purchased!$H$2:$H$2607,Monthly_Purchased!$F$2:$F$2607,$A66,Monthly_Purchased!$C$2:$C$2607,B$2),4)</f>
        <v>3005.04</v>
      </c>
      <c r="C66" s="2" t="n">
        <f aca="false">ROUND(SUMIFS(Monthly_Purchased!$H$2:$H$2607,Monthly_Purchased!$F$2:$F$2607,$A66,Monthly_Purchased!$C$2:$C$2607,C$2),4)</f>
        <v>7038.44</v>
      </c>
      <c r="D66" s="2" t="n">
        <f aca="false">ROUND(SUMIFS(Monthly_Purchased!$H$2:$H$2607,Monthly_Purchased!$F$2:$F$2607,$A66,Monthly_Purchased!$C$2:$C$2607,D$2),4)</f>
        <v>3908.4</v>
      </c>
      <c r="E66" s="2" t="n">
        <f aca="false">ROUND(SUMIFS(Monthly_Purchased!$H$2:$H$2607,Monthly_Purchased!$F$2:$F$2607,$A66,Monthly_Purchased!$C$2:$C$2607,E$2),4)</f>
        <v>3656.23</v>
      </c>
      <c r="F66" s="2" t="n">
        <f aca="false">ROUND(SUMIFS(Monthly_Purchased!$H$2:$H$2607,Monthly_Purchased!$F$2:$F$2607,$A66,Monthly_Purchased!$C$2:$C$2607,F$2),4)</f>
        <v>6964.82</v>
      </c>
      <c r="G66" s="2" t="n">
        <f aca="false">ROUND(SUMIFS(Monthly_Purchased!$H$2:$H$2607,Monthly_Purchased!$F$2:$F$2607,$A66,Monthly_Purchased!$C$2:$C$2607,G$2),4)</f>
        <v>15216.02</v>
      </c>
      <c r="H66" s="2" t="n">
        <f aca="false">ROUND(SUMIFS(Monthly_Purchased!$H$2:$H$2607,Monthly_Purchased!$F$2:$F$2607,$A66,Monthly_Purchased!$C$2:$C$2607,H$2),4)</f>
        <v>10058.48</v>
      </c>
      <c r="I66" s="2" t="n">
        <f aca="false">ROUND(SUM(B66:H66),4)</f>
        <v>49847.43</v>
      </c>
      <c r="J66" s="6" t="n">
        <f aca="false">RANK(I66,$I$3:$I$71,0)+COUNTIF($I$3:I66,I66)-1</f>
        <v>2</v>
      </c>
      <c r="K66" s="6" t="n">
        <f aca="false">RANK(B66,$B$3:$B$71,0)+COUNTIF($B$3:B66,B66)-1</f>
        <v>1</v>
      </c>
      <c r="L66" s="6" t="n">
        <f aca="false">RANK(C66,$C$3:$C$71,0)+COUNTIF($C$3:C66,C66)-1</f>
        <v>4</v>
      </c>
      <c r="M66" s="6" t="n">
        <f aca="false">RANK(D66,$D$3:$D$71,0)+COUNTIF($D$3:D66,D66)-1</f>
        <v>6</v>
      </c>
      <c r="N66" s="6" t="n">
        <f aca="false">RANK(E66,$E$3:$E$71,0)+COUNTIF($E$3:E66,E66)-1</f>
        <v>3</v>
      </c>
      <c r="O66" s="6" t="n">
        <f aca="false">RANK(F66,$F$3:$F$71,0)+COUNTIF($F$3:F66,F66)-1</f>
        <v>2</v>
      </c>
      <c r="P66" s="6" t="n">
        <f aca="false">RANK(G66,$G$3:$G$71,0)+COUNTIF($G$3:G66,G66)-1</f>
        <v>1</v>
      </c>
      <c r="Q66" s="6" t="n">
        <f aca="false">RANK(H66,$H$3:$H$71,0)+COUNTIF($H$3:H66,H66)-1</f>
        <v>2</v>
      </c>
    </row>
    <row r="67" customFormat="false" ht="15" hidden="false" customHeight="false" outlineLevel="0" collapsed="false">
      <c r="A67" s="0" t="s">
        <v>199</v>
      </c>
      <c r="B67" s="2" t="n">
        <f aca="false">ROUND(SUMIFS(Monthly_Purchased!$H$2:$H$2607,Monthly_Purchased!$F$2:$F$2607,$A67,Monthly_Purchased!$C$2:$C$2607,B$2),4)</f>
        <v>4.29</v>
      </c>
      <c r="C67" s="2" t="n">
        <f aca="false">ROUND(SUMIFS(Monthly_Purchased!$H$2:$H$2607,Monthly_Purchased!$F$2:$F$2607,$A67,Monthly_Purchased!$C$2:$C$2607,C$2),4)</f>
        <v>0.64</v>
      </c>
      <c r="D67" s="2" t="n">
        <f aca="false">ROUND(SUMIFS(Monthly_Purchased!$H$2:$H$2607,Monthly_Purchased!$F$2:$F$2607,$A67,Monthly_Purchased!$C$2:$C$2607,D$2),4)</f>
        <v>6.8</v>
      </c>
      <c r="E67" s="2" t="n">
        <f aca="false">ROUND(SUMIFS(Monthly_Purchased!$H$2:$H$2607,Monthly_Purchased!$F$2:$F$2607,$A67,Monthly_Purchased!$C$2:$C$2607,E$2),4)</f>
        <v>39.72</v>
      </c>
      <c r="F67" s="2" t="n">
        <f aca="false">ROUND(SUMIFS(Monthly_Purchased!$H$2:$H$2607,Monthly_Purchased!$F$2:$F$2607,$A67,Monthly_Purchased!$C$2:$C$2607,F$2),4)</f>
        <v>26.8</v>
      </c>
      <c r="G67" s="2" t="n">
        <f aca="false">ROUND(SUMIFS(Monthly_Purchased!$H$2:$H$2607,Monthly_Purchased!$F$2:$F$2607,$A67,Monthly_Purchased!$C$2:$C$2607,G$2),4)</f>
        <v>28.79</v>
      </c>
      <c r="H67" s="2" t="n">
        <f aca="false">ROUND(SUMIFS(Monthly_Purchased!$H$2:$H$2607,Monthly_Purchased!$F$2:$F$2607,$A67,Monthly_Purchased!$C$2:$C$2607,H$2),4)</f>
        <v>30.74</v>
      </c>
      <c r="I67" s="2" t="n">
        <f aca="false">ROUND(SUM(B67:H67),4)</f>
        <v>137.78</v>
      </c>
      <c r="J67" s="6" t="n">
        <f aca="false">RANK(I67,$I$3:$I$71,0)+COUNTIF($I$3:I67,I67)-1</f>
        <v>37</v>
      </c>
      <c r="K67" s="6" t="n">
        <f aca="false">RANK(B67,$B$3:$B$71,0)+COUNTIF($B$3:B67,B67)-1</f>
        <v>28</v>
      </c>
      <c r="L67" s="6" t="n">
        <f aca="false">RANK(C67,$C$3:$C$71,0)+COUNTIF($C$3:C67,C67)-1</f>
        <v>33</v>
      </c>
      <c r="M67" s="6" t="n">
        <f aca="false">RANK(D67,$D$3:$D$71,0)+COUNTIF($D$3:D67,D67)-1</f>
        <v>38</v>
      </c>
      <c r="N67" s="6" t="n">
        <f aca="false">RANK(E67,$E$3:$E$71,0)+COUNTIF($E$3:E67,E67)-1</f>
        <v>31</v>
      </c>
      <c r="O67" s="6" t="n">
        <f aca="false">RANK(F67,$F$3:$F$71,0)+COUNTIF($F$3:F67,F67)-1</f>
        <v>34</v>
      </c>
      <c r="P67" s="6" t="n">
        <f aca="false">RANK(G67,$G$3:$G$71,0)+COUNTIF($G$3:G67,G67)-1</f>
        <v>37</v>
      </c>
      <c r="Q67" s="6" t="n">
        <f aca="false">RANK(H67,$H$3:$H$71,0)+COUNTIF($H$3:H67,H67)-1</f>
        <v>38</v>
      </c>
    </row>
    <row r="68" customFormat="false" ht="15" hidden="false" customHeight="false" outlineLevel="0" collapsed="false">
      <c r="A68" s="0" t="s">
        <v>370</v>
      </c>
      <c r="B68" s="2" t="n">
        <f aca="false">ROUND(SUMIFS(Monthly_Purchased!$H$2:$H$2607,Monthly_Purchased!$F$2:$F$2607,$A68,Monthly_Purchased!$C$2:$C$2607,B$2),4)</f>
        <v>0</v>
      </c>
      <c r="C68" s="2" t="n">
        <f aca="false">ROUND(SUMIFS(Monthly_Purchased!$H$2:$H$2607,Monthly_Purchased!$F$2:$F$2607,$A68,Monthly_Purchased!$C$2:$C$2607,C$2),4)</f>
        <v>0</v>
      </c>
      <c r="D68" s="2" t="n">
        <f aca="false">ROUND(SUMIFS(Monthly_Purchased!$H$2:$H$2607,Monthly_Purchased!$F$2:$F$2607,$A68,Monthly_Purchased!$C$2:$C$2607,D$2),4)</f>
        <v>0</v>
      </c>
      <c r="E68" s="2" t="n">
        <f aca="false">ROUND(SUMIFS(Monthly_Purchased!$H$2:$H$2607,Monthly_Purchased!$F$2:$F$2607,$A68,Monthly_Purchased!$C$2:$C$2607,E$2),4)</f>
        <v>0</v>
      </c>
      <c r="F68" s="2" t="n">
        <f aca="false">ROUND(SUMIFS(Monthly_Purchased!$H$2:$H$2607,Monthly_Purchased!$F$2:$F$2607,$A68,Monthly_Purchased!$C$2:$C$2607,F$2),4)</f>
        <v>0</v>
      </c>
      <c r="G68" s="2" t="n">
        <f aca="false">ROUND(SUMIFS(Monthly_Purchased!$H$2:$H$2607,Monthly_Purchased!$F$2:$F$2607,$A68,Monthly_Purchased!$C$2:$C$2607,G$2),4)</f>
        <v>0</v>
      </c>
      <c r="H68" s="2" t="n">
        <f aca="false">ROUND(SUMIFS(Monthly_Purchased!$H$2:$H$2607,Monthly_Purchased!$F$2:$F$2607,$A68,Monthly_Purchased!$C$2:$C$2607,H$2),4)</f>
        <v>8.07</v>
      </c>
      <c r="I68" s="2" t="n">
        <f aca="false">ROUND(SUM(B68:H68),4)</f>
        <v>8.07</v>
      </c>
      <c r="J68" s="6" t="n">
        <f aca="false">RANK(I68,$I$3:$I$71,0)+COUNTIF($I$3:I68,I68)-1</f>
        <v>54</v>
      </c>
      <c r="K68" s="6" t="n">
        <f aca="false">RANK(B68,$B$3:$B$71,0)+COUNTIF($B$3:B68,B68)-1</f>
        <v>69</v>
      </c>
      <c r="L68" s="6" t="n">
        <f aca="false">RANK(C68,$C$3:$C$71,0)+COUNTIF($C$3:C68,C68)-1</f>
        <v>69</v>
      </c>
      <c r="M68" s="6" t="n">
        <f aca="false">RANK(D68,$D$3:$D$71,0)+COUNTIF($D$3:D68,D68)-1</f>
        <v>69</v>
      </c>
      <c r="N68" s="6" t="n">
        <f aca="false">RANK(E68,$E$3:$E$71,0)+COUNTIF($E$3:E68,E68)-1</f>
        <v>69</v>
      </c>
      <c r="O68" s="6" t="n">
        <f aca="false">RANK(F68,$F$3:$F$71,0)+COUNTIF($F$3:F68,F68)-1</f>
        <v>69</v>
      </c>
      <c r="P68" s="6" t="n">
        <f aca="false">RANK(G68,$G$3:$G$71,0)+COUNTIF($G$3:G68,G68)-1</f>
        <v>69</v>
      </c>
      <c r="Q68" s="6" t="n">
        <f aca="false">RANK(H68,$H$3:$H$71,0)+COUNTIF($H$3:H68,H68)-1</f>
        <v>48</v>
      </c>
    </row>
    <row r="69" customFormat="false" ht="15" hidden="false" customHeight="false" outlineLevel="0" collapsed="false">
      <c r="A69" s="0" t="s">
        <v>36</v>
      </c>
      <c r="B69" s="2" t="n">
        <f aca="false">ROUND(SUMIFS(Monthly_Purchased!$H$2:$H$2607,Monthly_Purchased!$F$2:$F$2607,$A69,Monthly_Purchased!$C$2:$C$2607,B$2),4)</f>
        <v>299.67</v>
      </c>
      <c r="C69" s="2" t="n">
        <f aca="false">ROUND(SUMIFS(Monthly_Purchased!$H$2:$H$2607,Monthly_Purchased!$F$2:$F$2607,$A69,Monthly_Purchased!$C$2:$C$2607,C$2),4)</f>
        <v>2557.85</v>
      </c>
      <c r="D69" s="2" t="n">
        <f aca="false">ROUND(SUMIFS(Monthly_Purchased!$H$2:$H$2607,Monthly_Purchased!$F$2:$F$2607,$A69,Monthly_Purchased!$C$2:$C$2607,D$2),4)</f>
        <v>2224.81</v>
      </c>
      <c r="E69" s="2" t="n">
        <f aca="false">ROUND(SUMIFS(Monthly_Purchased!$H$2:$H$2607,Monthly_Purchased!$F$2:$F$2607,$A69,Monthly_Purchased!$C$2:$C$2607,E$2),4)</f>
        <v>3283.58</v>
      </c>
      <c r="F69" s="2" t="n">
        <f aca="false">ROUND(SUMIFS(Monthly_Purchased!$H$2:$H$2607,Monthly_Purchased!$F$2:$F$2607,$A69,Monthly_Purchased!$C$2:$C$2607,F$2),4)</f>
        <v>3296.23</v>
      </c>
      <c r="G69" s="2" t="n">
        <f aca="false">ROUND(SUMIFS(Monthly_Purchased!$H$2:$H$2607,Monthly_Purchased!$F$2:$F$2607,$A69,Monthly_Purchased!$C$2:$C$2607,G$2),4)</f>
        <v>3556.81</v>
      </c>
      <c r="H69" s="2" t="n">
        <f aca="false">ROUND(SUMIFS(Monthly_Purchased!$H$2:$H$2607,Monthly_Purchased!$F$2:$F$2607,$A69,Monthly_Purchased!$C$2:$C$2607,H$2),4)</f>
        <v>3296.05</v>
      </c>
      <c r="I69" s="2" t="n">
        <f aca="false">ROUND(SUM(B69:H69),4)</f>
        <v>18515</v>
      </c>
      <c r="J69" s="6" t="n">
        <f aca="false">RANK(I69,$I$3:$I$71,0)+COUNTIF($I$3:I69,I69)-1</f>
        <v>7</v>
      </c>
      <c r="K69" s="6" t="n">
        <f aca="false">RANK(B69,$B$3:$B$71,0)+COUNTIF($B$3:B69,B69)-1</f>
        <v>12</v>
      </c>
      <c r="L69" s="6" t="n">
        <f aca="false">RANK(C69,$C$3:$C$71,0)+COUNTIF($C$3:C69,C69)-1</f>
        <v>9</v>
      </c>
      <c r="M69" s="6" t="n">
        <f aca="false">RANK(D69,$D$3:$D$71,0)+COUNTIF($D$3:D69,D69)-1</f>
        <v>9</v>
      </c>
      <c r="N69" s="6" t="n">
        <f aca="false">RANK(E69,$E$3:$E$71,0)+COUNTIF($E$3:E69,E69)-1</f>
        <v>5</v>
      </c>
      <c r="O69" s="6" t="n">
        <f aca="false">RANK(F69,$F$3:$F$71,0)+COUNTIF($F$3:F69,F69)-1</f>
        <v>6</v>
      </c>
      <c r="P69" s="6" t="n">
        <f aca="false">RANK(G69,$G$3:$G$71,0)+COUNTIF($G$3:G69,G69)-1</f>
        <v>4</v>
      </c>
      <c r="Q69" s="6" t="n">
        <f aca="false">RANK(H69,$H$3:$H$71,0)+COUNTIF($H$3:H69,H69)-1</f>
        <v>5</v>
      </c>
    </row>
    <row r="70" customFormat="false" ht="15" hidden="false" customHeight="false" outlineLevel="0" collapsed="false">
      <c r="A70" s="0" t="s">
        <v>56</v>
      </c>
      <c r="B70" s="2" t="n">
        <f aca="false">ROUND(SUMIFS(Monthly_Purchased!$H$2:$H$2607,Monthly_Purchased!$F$2:$F$2607,$A70,Monthly_Purchased!$C$2:$C$2607,B$2),4)</f>
        <v>176.09</v>
      </c>
      <c r="C70" s="2" t="n">
        <f aca="false">ROUND(SUMIFS(Monthly_Purchased!$H$2:$H$2607,Monthly_Purchased!$F$2:$F$2607,$A70,Monthly_Purchased!$C$2:$C$2607,C$2),4)</f>
        <v>1955.04</v>
      </c>
      <c r="D70" s="2" t="n">
        <f aca="false">ROUND(SUMIFS(Monthly_Purchased!$H$2:$H$2607,Monthly_Purchased!$F$2:$F$2607,$A70,Monthly_Purchased!$C$2:$C$2607,D$2),4)</f>
        <v>1701.74</v>
      </c>
      <c r="E70" s="2" t="n">
        <f aca="false">ROUND(SUMIFS(Monthly_Purchased!$H$2:$H$2607,Monthly_Purchased!$F$2:$F$2607,$A70,Monthly_Purchased!$C$2:$C$2607,E$2),4)</f>
        <v>1134.13</v>
      </c>
      <c r="F70" s="2" t="n">
        <f aca="false">ROUND(SUMIFS(Monthly_Purchased!$H$2:$H$2607,Monthly_Purchased!$F$2:$F$2607,$A70,Monthly_Purchased!$C$2:$C$2607,F$2),4)</f>
        <v>1621.14</v>
      </c>
      <c r="G70" s="2" t="n">
        <f aca="false">ROUND(SUMIFS(Monthly_Purchased!$H$2:$H$2607,Monthly_Purchased!$F$2:$F$2607,$A70,Monthly_Purchased!$C$2:$C$2607,G$2),4)</f>
        <v>1787.56</v>
      </c>
      <c r="H70" s="2" t="n">
        <f aca="false">ROUND(SUMIFS(Monthly_Purchased!$H$2:$H$2607,Monthly_Purchased!$F$2:$F$2607,$A70,Monthly_Purchased!$C$2:$C$2607,H$2),4)</f>
        <v>1843.46</v>
      </c>
      <c r="I70" s="2" t="n">
        <f aca="false">ROUND(SUM(B70:H70),4)</f>
        <v>10219.16</v>
      </c>
      <c r="J70" s="6" t="n">
        <f aca="false">RANK(I70,$I$3:$I$71,0)+COUNTIF($I$3:I70,I70)-1</f>
        <v>11</v>
      </c>
      <c r="K70" s="6" t="n">
        <f aca="false">RANK(B70,$B$3:$B$71,0)+COUNTIF($B$3:B70,B70)-1</f>
        <v>16</v>
      </c>
      <c r="L70" s="6" t="n">
        <f aca="false">RANK(C70,$C$3:$C$71,0)+COUNTIF($C$3:C70,C70)-1</f>
        <v>10</v>
      </c>
      <c r="M70" s="6" t="n">
        <f aca="false">RANK(D70,$D$3:$D$71,0)+COUNTIF($D$3:D70,D70)-1</f>
        <v>11</v>
      </c>
      <c r="N70" s="6" t="n">
        <f aca="false">RANK(E70,$E$3:$E$71,0)+COUNTIF($E$3:E70,E70)-1</f>
        <v>14</v>
      </c>
      <c r="O70" s="6" t="n">
        <f aca="false">RANK(F70,$F$3:$F$71,0)+COUNTIF($F$3:F70,F70)-1</f>
        <v>11</v>
      </c>
      <c r="P70" s="6" t="n">
        <f aca="false">RANK(G70,$G$3:$G$71,0)+COUNTIF($G$3:G70,G70)-1</f>
        <v>10</v>
      </c>
      <c r="Q70" s="6" t="n">
        <f aca="false">RANK(H70,$H$3:$H$71,0)+COUNTIF($H$3:H70,H70)-1</f>
        <v>10</v>
      </c>
    </row>
    <row r="71" customFormat="false" ht="15" hidden="false" customHeight="false" outlineLevel="0" collapsed="false">
      <c r="A71" s="0" t="s">
        <v>39</v>
      </c>
      <c r="B71" s="2" t="n">
        <f aca="false">ROUND(SUMIFS(Monthly_Purchased!$H$2:$H$2607,Monthly_Purchased!$F$2:$F$2607,$A71,Monthly_Purchased!$C$2:$C$2607,B$2),4)</f>
        <v>173.29</v>
      </c>
      <c r="C71" s="2" t="n">
        <f aca="false">ROUND(SUMIFS(Monthly_Purchased!$H$2:$H$2607,Monthly_Purchased!$F$2:$F$2607,$A71,Monthly_Purchased!$C$2:$C$2607,C$2),4)</f>
        <v>376.22</v>
      </c>
      <c r="D71" s="2" t="n">
        <f aca="false">ROUND(SUMIFS(Monthly_Purchased!$H$2:$H$2607,Monthly_Purchased!$F$2:$F$2607,$A71,Monthly_Purchased!$C$2:$C$2607,D$2),4)</f>
        <v>405.64</v>
      </c>
      <c r="E71" s="2" t="n">
        <f aca="false">ROUND(SUMIFS(Monthly_Purchased!$H$2:$H$2607,Monthly_Purchased!$F$2:$F$2607,$A71,Monthly_Purchased!$C$2:$C$2607,E$2),4)</f>
        <v>2227.5</v>
      </c>
      <c r="F71" s="2" t="n">
        <f aca="false">ROUND(SUMIFS(Monthly_Purchased!$H$2:$H$2607,Monthly_Purchased!$F$2:$F$2607,$A71,Monthly_Purchased!$C$2:$C$2607,F$2),4)</f>
        <v>4452.7</v>
      </c>
      <c r="G71" s="2" t="n">
        <f aca="false">ROUND(SUMIFS(Monthly_Purchased!$H$2:$H$2607,Monthly_Purchased!$F$2:$F$2607,$A71,Monthly_Purchased!$C$2:$C$2607,G$2),4)</f>
        <v>2464.1</v>
      </c>
      <c r="H71" s="2" t="n">
        <f aca="false">ROUND(SUMIFS(Monthly_Purchased!$H$2:$H$2607,Monthly_Purchased!$F$2:$F$2607,$A71,Monthly_Purchased!$C$2:$C$2607,H$2),4)</f>
        <v>6828.8</v>
      </c>
      <c r="I71" s="2" t="n">
        <f aca="false">ROUND(SUM(B71:H71),4)</f>
        <v>16928.25</v>
      </c>
      <c r="J71" s="6" t="n">
        <f aca="false">RANK(I71,$I$3:$I$71,0)+COUNTIF($I$3:I71,I71)-1</f>
        <v>8</v>
      </c>
      <c r="K71" s="6" t="n">
        <f aca="false">RANK(B71,$B$3:$B$71,0)+COUNTIF($B$3:B71,B71)-1</f>
        <v>17</v>
      </c>
      <c r="L71" s="6" t="n">
        <f aca="false">RANK(C71,$C$3:$C$71,0)+COUNTIF($C$3:C71,C71)-1</f>
        <v>22</v>
      </c>
      <c r="M71" s="6" t="n">
        <f aca="false">RANK(D71,$D$3:$D$71,0)+COUNTIF($D$3:D71,D71)-1</f>
        <v>21</v>
      </c>
      <c r="N71" s="6" t="n">
        <f aca="false">RANK(E71,$E$3:$E$71,0)+COUNTIF($E$3:E71,E71)-1</f>
        <v>10</v>
      </c>
      <c r="O71" s="6" t="n">
        <f aca="false">RANK(F71,$F$3:$F$71,0)+COUNTIF($F$3:F71,F71)-1</f>
        <v>4</v>
      </c>
      <c r="P71" s="6" t="n">
        <f aca="false">RANK(G71,$G$3:$G$71,0)+COUNTIF($G$3:G71,G71)-1</f>
        <v>8</v>
      </c>
      <c r="Q71" s="6" t="n">
        <f aca="false">RANK(H71,$H$3:$H$71,0)+COUNTIF($H$3:H71,H71)-1</f>
        <v>3</v>
      </c>
    </row>
    <row r="72" customFormat="false" ht="15" hidden="false" customHeight="false" outlineLevel="0" collapsed="false">
      <c r="A72" s="4" t="s">
        <v>888</v>
      </c>
      <c r="B72" s="7" t="n">
        <f aca="false">SUM(B3:B71)</f>
        <v>13052.39</v>
      </c>
      <c r="C72" s="7" t="n">
        <f aca="false">SUM(C3:C71)</f>
        <v>60617.24</v>
      </c>
      <c r="D72" s="7" t="n">
        <f aca="false">SUM(D3:D71)</f>
        <v>65185.73</v>
      </c>
      <c r="E72" s="7" t="n">
        <f aca="false">SUM(E3:E71)</f>
        <v>51366.094</v>
      </c>
      <c r="F72" s="7" t="n">
        <f aca="false">SUM(F3:F71)</f>
        <v>53546.392</v>
      </c>
      <c r="G72" s="7" t="n">
        <f aca="false">SUM(G3:G71)</f>
        <v>61288.46</v>
      </c>
      <c r="H72" s="7" t="n">
        <f aca="false">SUM(H3:H71)</f>
        <v>63064.884</v>
      </c>
      <c r="I72" s="7" t="n">
        <f aca="false">SUM(I3:I71)</f>
        <v>368121.19</v>
      </c>
    </row>
    <row r="73" customFormat="false" ht="15" hidden="false" customHeight="false" outlineLevel="0" collapsed="false">
      <c r="A73" s="4" t="s">
        <v>897</v>
      </c>
      <c r="B73" s="0" t="str">
        <f aca="false">IF(ABS(B72-SUMIFS(Monthly_Purchased!$H$2:$H$2607,Monthly_Purchased!$C$2:$C$2607,B$2))&lt;0.01,"OK","MISMATCH")</f>
        <v>OK</v>
      </c>
      <c r="C73" s="0" t="str">
        <f aca="false">IF(ABS(C72-SUMIFS(Monthly_Purchased!$H$2:$H$2607,Monthly_Purchased!$C$2:$C$2607,C$2))&lt;0.01,"OK","MISMATCH")</f>
        <v>OK</v>
      </c>
      <c r="D73" s="0" t="str">
        <f aca="false">IF(ABS(D72-SUMIFS(Monthly_Purchased!$H$2:$H$2607,Monthly_Purchased!$C$2:$C$2607,D$2))&lt;0.01,"OK","MISMATCH")</f>
        <v>OK</v>
      </c>
      <c r="E73" s="0" t="str">
        <f aca="false">IF(ABS(E72-SUMIFS(Monthly_Purchased!$H$2:$H$2607,Monthly_Purchased!$C$2:$C$2607,E$2))&lt;0.01,"OK","MISMATCH")</f>
        <v>OK</v>
      </c>
      <c r="F73" s="0" t="str">
        <f aca="false">IF(ABS(F72-SUMIFS(Monthly_Purchased!$H$2:$H$2607,Monthly_Purchased!$C$2:$C$2607,F$2))&lt;0.01,"OK","MISMATCH")</f>
        <v>OK</v>
      </c>
      <c r="G73" s="0" t="str">
        <f aca="false">IF(ABS(G72-SUMIFS(Monthly_Purchased!$H$2:$H$2607,Monthly_Purchased!$C$2:$C$2607,G$2))&lt;0.01,"OK","MISMATCH")</f>
        <v>OK</v>
      </c>
      <c r="H73" s="0" t="str">
        <f aca="false">IF(ABS(H72-SUMIFS(Monthly_Purchased!$H$2:$H$2607,Monthly_Purchased!$C$2:$C$2607,H$2))&lt;0.01,"OK","MISMATCH")</f>
        <v>OK</v>
      </c>
      <c r="I73" s="0" t="str">
        <f aca="false">IF(ABS(I72-SUM(Monthly_Purchased!$H$2:$H$2607))&lt;0.01,"OK","MISMATCH")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941</v>
      </c>
      <c r="C1" s="5" t="s">
        <v>920</v>
      </c>
    </row>
    <row r="2" customFormat="false" ht="15" hidden="false" customHeight="false" outlineLevel="0" collapsed="false">
      <c r="A2" s="1" t="s">
        <v>899</v>
      </c>
      <c r="B2" s="1" t="s">
        <v>637</v>
      </c>
      <c r="C2" s="1" t="s">
        <v>921</v>
      </c>
      <c r="D2" s="1" t="s">
        <v>922</v>
      </c>
      <c r="E2" s="1" t="s">
        <v>923</v>
      </c>
      <c r="F2" s="1" t="s">
        <v>924</v>
      </c>
      <c r="G2" s="1" t="s">
        <v>925</v>
      </c>
      <c r="H2" s="1" t="s">
        <v>926</v>
      </c>
      <c r="I2" s="1" t="s">
        <v>927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INDEX(Annual_Purchased_FY!$A$3:$A$71,MATCH(A3,Annual_Purchased_FY!$J$3:$J$71,0))</f>
        <v>GUJARAT</v>
      </c>
      <c r="C3" s="2" t="n">
        <f aca="false">INDEX(Annual_Purchased_FY!$B$3:$B$71,MATCH($B3,Annual_Purchased_FY!$A$3:$A$71,0))</f>
        <v>1486.32</v>
      </c>
      <c r="D3" s="2" t="n">
        <f aca="false">INDEX(Annual_Purchased_FY!$C$3:$C$71,MATCH($B3,Annual_Purchased_FY!$A$3:$A$71,0))</f>
        <v>8483.95</v>
      </c>
      <c r="E3" s="2" t="n">
        <f aca="false">INDEX(Annual_Purchased_FY!$D$3:$D$71,MATCH($B3,Annual_Purchased_FY!$A$3:$A$71,0))</f>
        <v>14721.77</v>
      </c>
      <c r="F3" s="2" t="n">
        <f aca="false">INDEX(Annual_Purchased_FY!$E$3:$E$71,MATCH($B3,Annual_Purchased_FY!$A$3:$A$71,0))</f>
        <v>9947.47</v>
      </c>
      <c r="G3" s="2" t="n">
        <f aca="false">INDEX(Annual_Purchased_FY!$F$3:$F$71,MATCH($B3,Annual_Purchased_FY!$A$3:$A$71,0))</f>
        <v>7345.53</v>
      </c>
      <c r="H3" s="2" t="n">
        <f aca="false">INDEX(Annual_Purchased_FY!$G$3:$G$71,MATCH($B3,Annual_Purchased_FY!$A$3:$A$71,0))</f>
        <v>9146.06</v>
      </c>
      <c r="I3" s="2" t="n">
        <f aca="false">INDEX(Annual_Purchased_FY!$H$3:$H$71,MATCH($B3,Annual_Purchased_FY!$A$3:$A$71,0))</f>
        <v>11928.05</v>
      </c>
      <c r="J3" s="2" t="n">
        <f aca="false">INDEX(Annual_Purchased_FY!$I$3:$I$71,MATCH($B3,Annual_Purchased_FY!$A$3:$A$71,0))</f>
        <v>63059.15</v>
      </c>
    </row>
    <row r="4" customFormat="false" ht="15" hidden="false" customHeight="false" outlineLevel="0" collapsed="false">
      <c r="A4" s="0" t="n">
        <v>2</v>
      </c>
      <c r="B4" s="0" t="str">
        <f aca="false">INDEX(Annual_Purchased_FY!$A$3:$A$71,MATCH(A4,Annual_Purchased_FY!$J$3:$J$71,0))</f>
        <v>TELANGANA</v>
      </c>
      <c r="C4" s="2" t="n">
        <f aca="false">INDEX(Annual_Purchased_FY!$B$3:$B$71,MATCH($B4,Annual_Purchased_FY!$A$3:$A$71,0))</f>
        <v>3005.04</v>
      </c>
      <c r="D4" s="2" t="n">
        <f aca="false">INDEX(Annual_Purchased_FY!$C$3:$C$71,MATCH($B4,Annual_Purchased_FY!$A$3:$A$71,0))</f>
        <v>7038.44</v>
      </c>
      <c r="E4" s="2" t="n">
        <f aca="false">INDEX(Annual_Purchased_FY!$D$3:$D$71,MATCH($B4,Annual_Purchased_FY!$A$3:$A$71,0))</f>
        <v>3908.4</v>
      </c>
      <c r="F4" s="2" t="n">
        <f aca="false">INDEX(Annual_Purchased_FY!$E$3:$E$71,MATCH($B4,Annual_Purchased_FY!$A$3:$A$71,0))</f>
        <v>3656.23</v>
      </c>
      <c r="G4" s="2" t="n">
        <f aca="false">INDEX(Annual_Purchased_FY!$F$3:$F$71,MATCH($B4,Annual_Purchased_FY!$A$3:$A$71,0))</f>
        <v>6964.82</v>
      </c>
      <c r="H4" s="2" t="n">
        <f aca="false">INDEX(Annual_Purchased_FY!$G$3:$G$71,MATCH($B4,Annual_Purchased_FY!$A$3:$A$71,0))</f>
        <v>15216.02</v>
      </c>
      <c r="I4" s="2" t="n">
        <f aca="false">INDEX(Annual_Purchased_FY!$H$3:$H$71,MATCH($B4,Annual_Purchased_FY!$A$3:$A$71,0))</f>
        <v>10058.48</v>
      </c>
      <c r="J4" s="2" t="n">
        <f aca="false">INDEX(Annual_Purchased_FY!$I$3:$I$71,MATCH($B4,Annual_Purchased_FY!$A$3:$A$71,0))</f>
        <v>49847.43</v>
      </c>
    </row>
    <row r="5" customFormat="false" ht="15" hidden="false" customHeight="false" outlineLevel="0" collapsed="false">
      <c r="A5" s="0" t="n">
        <v>3</v>
      </c>
      <c r="B5" s="0" t="str">
        <f aca="false">INDEX(Annual_Purchased_FY!$A$3:$A$71,MATCH(A5,Annual_Purchased_FY!$J$3:$J$71,0))</f>
        <v>MAHARASHTRA</v>
      </c>
      <c r="C5" s="2" t="n">
        <f aca="false">INDEX(Annual_Purchased_FY!$B$3:$B$71,MATCH($B5,Annual_Purchased_FY!$A$3:$A$71,0))</f>
        <v>1229.15</v>
      </c>
      <c r="D5" s="2" t="n">
        <f aca="false">INDEX(Annual_Purchased_FY!$C$3:$C$71,MATCH($B5,Annual_Purchased_FY!$A$3:$A$71,0))</f>
        <v>7990.06</v>
      </c>
      <c r="E5" s="2" t="n">
        <f aca="false">INDEX(Annual_Purchased_FY!$D$3:$D$71,MATCH($B5,Annual_Purchased_FY!$A$3:$A$71,0))</f>
        <v>5841.72</v>
      </c>
      <c r="F5" s="2" t="n">
        <f aca="false">INDEX(Annual_Purchased_FY!$E$3:$E$71,MATCH($B5,Annual_Purchased_FY!$A$3:$A$71,0))</f>
        <v>3118.46</v>
      </c>
      <c r="G5" s="2" t="n">
        <f aca="false">INDEX(Annual_Purchased_FY!$F$3:$F$71,MATCH($B5,Annual_Purchased_FY!$A$3:$A$71,0))</f>
        <v>5190.89</v>
      </c>
      <c r="H5" s="2" t="n">
        <f aca="false">INDEX(Annual_Purchased_FY!$G$3:$G$71,MATCH($B5,Annual_Purchased_FY!$A$3:$A$71,0))</f>
        <v>5359.33</v>
      </c>
      <c r="I5" s="2" t="n">
        <f aca="false">INDEX(Annual_Purchased_FY!$H$3:$H$71,MATCH($B5,Annual_Purchased_FY!$A$3:$A$71,0))</f>
        <v>5694.72</v>
      </c>
      <c r="J5" s="2" t="n">
        <f aca="false">INDEX(Annual_Purchased_FY!$I$3:$I$71,MATCH($B5,Annual_Purchased_FY!$A$3:$A$71,0))</f>
        <v>34424.33</v>
      </c>
    </row>
    <row r="6" customFormat="false" ht="15" hidden="false" customHeight="false" outlineLevel="0" collapsed="false">
      <c r="A6" s="0" t="n">
        <v>4</v>
      </c>
      <c r="B6" s="0" t="str">
        <f aca="false">INDEX(Annual_Purchased_FY!$A$3:$A$71,MATCH(A6,Annual_Purchased_FY!$J$3:$J$71,0))</f>
        <v>ANDHRA PRADESH</v>
      </c>
      <c r="C6" s="2" t="n">
        <f aca="false">INDEX(Annual_Purchased_FY!$B$3:$B$71,MATCH($B6,Annual_Purchased_FY!$A$3:$A$71,0))</f>
        <v>723.89</v>
      </c>
      <c r="D6" s="2" t="n">
        <f aca="false">INDEX(Annual_Purchased_FY!$C$3:$C$71,MATCH($B6,Annual_Purchased_FY!$A$3:$A$71,0))</f>
        <v>8334.35</v>
      </c>
      <c r="E6" s="2" t="n">
        <f aca="false">INDEX(Annual_Purchased_FY!$D$3:$D$71,MATCH($B6,Annual_Purchased_FY!$A$3:$A$71,0))</f>
        <v>8571.58</v>
      </c>
      <c r="F6" s="2" t="n">
        <f aca="false">INDEX(Annual_Purchased_FY!$E$3:$E$71,MATCH($B6,Annual_Purchased_FY!$A$3:$A$71,0))</f>
        <v>4727.26</v>
      </c>
      <c r="G6" s="2" t="n">
        <f aca="false">INDEX(Annual_Purchased_FY!$F$3:$F$71,MATCH($B6,Annual_Purchased_FY!$A$3:$A$71,0))</f>
        <v>3859.23</v>
      </c>
      <c r="H6" s="2" t="n">
        <f aca="false">INDEX(Annual_Purchased_FY!$G$3:$G$71,MATCH($B6,Annual_Purchased_FY!$A$3:$A$71,0))</f>
        <v>2589.86</v>
      </c>
      <c r="I6" s="2" t="n">
        <f aca="false">INDEX(Annual_Purchased_FY!$H$3:$H$71,MATCH($B6,Annual_Purchased_FY!$A$3:$A$71,0))</f>
        <v>2394.42</v>
      </c>
      <c r="J6" s="2" t="n">
        <f aca="false">INDEX(Annual_Purchased_FY!$I$3:$I$71,MATCH($B6,Annual_Purchased_FY!$A$3:$A$71,0))</f>
        <v>31200.59</v>
      </c>
    </row>
    <row r="7" customFormat="false" ht="15" hidden="false" customHeight="false" outlineLevel="0" collapsed="false">
      <c r="A7" s="0" t="n">
        <v>5</v>
      </c>
      <c r="B7" s="0" t="str">
        <f aca="false">INDEX(Annual_Purchased_FY!$A$3:$A$71,MATCH(A7,Annual_Purchased_FY!$J$3:$J$71,0))</f>
        <v>TAMIL NADU</v>
      </c>
      <c r="C7" s="2" t="n">
        <f aca="false">INDEX(Annual_Purchased_FY!$B$3:$B$71,MATCH($B7,Annual_Purchased_FY!$A$3:$A$71,0))</f>
        <v>1017.96</v>
      </c>
      <c r="D7" s="2" t="n">
        <f aca="false">INDEX(Annual_Purchased_FY!$C$3:$C$71,MATCH($B7,Annual_Purchased_FY!$A$3:$A$71,0))</f>
        <v>4265.96</v>
      </c>
      <c r="E7" s="2" t="n">
        <f aca="false">INDEX(Annual_Purchased_FY!$D$3:$D$71,MATCH($B7,Annual_Purchased_FY!$A$3:$A$71,0))</f>
        <v>5553.25</v>
      </c>
      <c r="F7" s="2" t="n">
        <f aca="false">INDEX(Annual_Purchased_FY!$E$3:$E$71,MATCH($B7,Annual_Purchased_FY!$A$3:$A$71,0))</f>
        <v>2671.34</v>
      </c>
      <c r="G7" s="2" t="n">
        <f aca="false">INDEX(Annual_Purchased_FY!$F$3:$F$71,MATCH($B7,Annual_Purchased_FY!$A$3:$A$71,0))</f>
        <v>2328.32</v>
      </c>
      <c r="H7" s="2" t="n">
        <f aca="false">INDEX(Annual_Purchased_FY!$G$3:$G$71,MATCH($B7,Annual_Purchased_FY!$A$3:$A$71,0))</f>
        <v>2360.22</v>
      </c>
      <c r="I7" s="2" t="n">
        <f aca="false">INDEX(Annual_Purchased_FY!$H$3:$H$71,MATCH($B7,Annual_Purchased_FY!$A$3:$A$71,0))</f>
        <v>2705.4</v>
      </c>
      <c r="J7" s="2" t="n">
        <f aca="false">INDEX(Annual_Purchased_FY!$I$3:$I$71,MATCH($B7,Annual_Purchased_FY!$A$3:$A$71,0))</f>
        <v>20902.45</v>
      </c>
    </row>
    <row r="8" customFormat="false" ht="15" hidden="false" customHeight="false" outlineLevel="0" collapsed="false">
      <c r="A8" s="0" t="n">
        <v>6</v>
      </c>
      <c r="B8" s="0" t="str">
        <f aca="false">INDEX(Annual_Purchased_FY!$A$3:$A$71,MATCH(A8,Annual_Purchased_FY!$J$3:$J$71,0))</f>
        <v>PUNJAB</v>
      </c>
      <c r="C8" s="2" t="n">
        <f aca="false">INDEX(Annual_Purchased_FY!$B$3:$B$71,MATCH($B8,Annual_Purchased_FY!$A$3:$A$71,0))</f>
        <v>413.98</v>
      </c>
      <c r="D8" s="2" t="n">
        <f aca="false">INDEX(Annual_Purchased_FY!$C$3:$C$71,MATCH($B8,Annual_Purchased_FY!$A$3:$A$71,0))</f>
        <v>3342.6</v>
      </c>
      <c r="E8" s="2" t="n">
        <f aca="false">INDEX(Annual_Purchased_FY!$D$3:$D$71,MATCH($B8,Annual_Purchased_FY!$A$3:$A$71,0))</f>
        <v>5341.93</v>
      </c>
      <c r="F8" s="2" t="n">
        <f aca="false">INDEX(Annual_Purchased_FY!$E$3:$E$71,MATCH($B8,Annual_Purchased_FY!$A$3:$A$71,0))</f>
        <v>3235.51</v>
      </c>
      <c r="G8" s="2" t="n">
        <f aca="false">INDEX(Annual_Purchased_FY!$F$3:$F$71,MATCH($B8,Annual_Purchased_FY!$A$3:$A$71,0))</f>
        <v>3101.36</v>
      </c>
      <c r="H8" s="2" t="n">
        <f aca="false">INDEX(Annual_Purchased_FY!$G$3:$G$71,MATCH($B8,Annual_Purchased_FY!$A$3:$A$71,0))</f>
        <v>2496.5</v>
      </c>
      <c r="I8" s="2" t="n">
        <f aca="false">INDEX(Annual_Purchased_FY!$H$3:$H$71,MATCH($B8,Annual_Purchased_FY!$A$3:$A$71,0))</f>
        <v>1663.76</v>
      </c>
      <c r="J8" s="2" t="n">
        <f aca="false">INDEX(Annual_Purchased_FY!$I$3:$I$71,MATCH($B8,Annual_Purchased_FY!$A$3:$A$71,0))</f>
        <v>19595.64</v>
      </c>
    </row>
    <row r="9" customFormat="false" ht="15" hidden="false" customHeight="false" outlineLevel="0" collapsed="false">
      <c r="A9" s="0" t="n">
        <v>7</v>
      </c>
      <c r="B9" s="0" t="str">
        <f aca="false">INDEX(Annual_Purchased_FY!$A$3:$A$71,MATCH(A9,Annual_Purchased_FY!$J$3:$J$71,0))</f>
        <v>UTTAR PRADESH</v>
      </c>
      <c r="C9" s="2" t="n">
        <f aca="false">INDEX(Annual_Purchased_FY!$B$3:$B$71,MATCH($B9,Annual_Purchased_FY!$A$3:$A$71,0))</f>
        <v>299.67</v>
      </c>
      <c r="D9" s="2" t="n">
        <f aca="false">INDEX(Annual_Purchased_FY!$C$3:$C$71,MATCH($B9,Annual_Purchased_FY!$A$3:$A$71,0))</f>
        <v>2557.85</v>
      </c>
      <c r="E9" s="2" t="n">
        <f aca="false">INDEX(Annual_Purchased_FY!$D$3:$D$71,MATCH($B9,Annual_Purchased_FY!$A$3:$A$71,0))</f>
        <v>2224.81</v>
      </c>
      <c r="F9" s="2" t="n">
        <f aca="false">INDEX(Annual_Purchased_FY!$E$3:$E$71,MATCH($B9,Annual_Purchased_FY!$A$3:$A$71,0))</f>
        <v>3283.58</v>
      </c>
      <c r="G9" s="2" t="n">
        <f aca="false">INDEX(Annual_Purchased_FY!$F$3:$F$71,MATCH($B9,Annual_Purchased_FY!$A$3:$A$71,0))</f>
        <v>3296.23</v>
      </c>
      <c r="H9" s="2" t="n">
        <f aca="false">INDEX(Annual_Purchased_FY!$G$3:$G$71,MATCH($B9,Annual_Purchased_FY!$A$3:$A$71,0))</f>
        <v>3556.81</v>
      </c>
      <c r="I9" s="2" t="n">
        <f aca="false">INDEX(Annual_Purchased_FY!$H$3:$H$71,MATCH($B9,Annual_Purchased_FY!$A$3:$A$71,0))</f>
        <v>3296.05</v>
      </c>
      <c r="J9" s="2" t="n">
        <f aca="false">INDEX(Annual_Purchased_FY!$I$3:$I$71,MATCH($B9,Annual_Purchased_FY!$A$3:$A$71,0))</f>
        <v>18515</v>
      </c>
    </row>
    <row r="10" customFormat="false" ht="15" hidden="false" customHeight="false" outlineLevel="0" collapsed="false">
      <c r="A10" s="0" t="n">
        <v>8</v>
      </c>
      <c r="B10" s="0" t="str">
        <f aca="false">INDEX(Annual_Purchased_FY!$A$3:$A$71,MATCH(A10,Annual_Purchased_FY!$J$3:$J$71,0))</f>
        <v>WEST BENGAL</v>
      </c>
      <c r="C10" s="2" t="n">
        <f aca="false">INDEX(Annual_Purchased_FY!$B$3:$B$71,MATCH($B10,Annual_Purchased_FY!$A$3:$A$71,0))</f>
        <v>173.29</v>
      </c>
      <c r="D10" s="2" t="n">
        <f aca="false">INDEX(Annual_Purchased_FY!$C$3:$C$71,MATCH($B10,Annual_Purchased_FY!$A$3:$A$71,0))</f>
        <v>376.22</v>
      </c>
      <c r="E10" s="2" t="n">
        <f aca="false">INDEX(Annual_Purchased_FY!$D$3:$D$71,MATCH($B10,Annual_Purchased_FY!$A$3:$A$71,0))</f>
        <v>405.64</v>
      </c>
      <c r="F10" s="2" t="n">
        <f aca="false">INDEX(Annual_Purchased_FY!$E$3:$E$71,MATCH($B10,Annual_Purchased_FY!$A$3:$A$71,0))</f>
        <v>2227.5</v>
      </c>
      <c r="G10" s="2" t="n">
        <f aca="false">INDEX(Annual_Purchased_FY!$F$3:$F$71,MATCH($B10,Annual_Purchased_FY!$A$3:$A$71,0))</f>
        <v>4452.7</v>
      </c>
      <c r="H10" s="2" t="n">
        <f aca="false">INDEX(Annual_Purchased_FY!$G$3:$G$71,MATCH($B10,Annual_Purchased_FY!$A$3:$A$71,0))</f>
        <v>2464.1</v>
      </c>
      <c r="I10" s="2" t="n">
        <f aca="false">INDEX(Annual_Purchased_FY!$H$3:$H$71,MATCH($B10,Annual_Purchased_FY!$A$3:$A$71,0))</f>
        <v>6828.8</v>
      </c>
      <c r="J10" s="2" t="n">
        <f aca="false">INDEX(Annual_Purchased_FY!$I$3:$I$71,MATCH($B10,Annual_Purchased_FY!$A$3:$A$71,0))</f>
        <v>16928.25</v>
      </c>
    </row>
    <row r="11" customFormat="false" ht="15" hidden="false" customHeight="false" outlineLevel="0" collapsed="false">
      <c r="A11" s="0" t="n">
        <v>9</v>
      </c>
      <c r="B11" s="0" t="str">
        <f aca="false">INDEX(Annual_Purchased_FY!$A$3:$A$71,MATCH(A11,Annual_Purchased_FY!$J$3:$J$71,0))</f>
        <v>RAJASTHAN</v>
      </c>
      <c r="C11" s="2" t="n">
        <f aca="false">INDEX(Annual_Purchased_FY!$B$3:$B$71,MATCH($B11,Annual_Purchased_FY!$A$3:$A$71,0))</f>
        <v>606.8</v>
      </c>
      <c r="D11" s="2" t="n">
        <f aca="false">INDEX(Annual_Purchased_FY!$C$3:$C$71,MATCH($B11,Annual_Purchased_FY!$A$3:$A$71,0))</f>
        <v>2664.9</v>
      </c>
      <c r="E11" s="2" t="n">
        <f aca="false">INDEX(Annual_Purchased_FY!$D$3:$D$71,MATCH($B11,Annual_Purchased_FY!$A$3:$A$71,0))</f>
        <v>2555.65</v>
      </c>
      <c r="F11" s="2" t="n">
        <f aca="false">INDEX(Annual_Purchased_FY!$E$3:$E$71,MATCH($B11,Annual_Purchased_FY!$A$3:$A$71,0))</f>
        <v>3494.32</v>
      </c>
      <c r="G11" s="2" t="n">
        <f aca="false">INDEX(Annual_Purchased_FY!$F$3:$F$71,MATCH($B11,Annual_Purchased_FY!$A$3:$A$71,0))</f>
        <v>1851.36</v>
      </c>
      <c r="H11" s="2" t="n">
        <f aca="false">INDEX(Annual_Purchased_FY!$G$3:$G$71,MATCH($B11,Annual_Purchased_FY!$A$3:$A$71,0))</f>
        <v>3286.39</v>
      </c>
      <c r="I11" s="2" t="n">
        <f aca="false">INDEX(Annual_Purchased_FY!$H$3:$H$71,MATCH($B11,Annual_Purchased_FY!$A$3:$A$71,0))</f>
        <v>1440.45</v>
      </c>
      <c r="J11" s="2" t="n">
        <f aca="false">INDEX(Annual_Purchased_FY!$I$3:$I$71,MATCH($B11,Annual_Purchased_FY!$A$3:$A$71,0))</f>
        <v>15899.87</v>
      </c>
    </row>
    <row r="12" customFormat="false" ht="15" hidden="false" customHeight="false" outlineLevel="0" collapsed="false">
      <c r="A12" s="0" t="n">
        <v>10</v>
      </c>
      <c r="B12" s="0" t="str">
        <f aca="false">INDEX(Annual_Purchased_FY!$A$3:$A$71,MATCH(A12,Annual_Purchased_FY!$J$3:$J$71,0))</f>
        <v>HARYANA</v>
      </c>
      <c r="C12" s="2" t="n">
        <f aca="false">INDEX(Annual_Purchased_FY!$B$3:$B$71,MATCH($B12,Annual_Purchased_FY!$A$3:$A$71,0))</f>
        <v>444.34</v>
      </c>
      <c r="D12" s="2" t="n">
        <f aca="false">INDEX(Annual_Purchased_FY!$C$3:$C$71,MATCH($B12,Annual_Purchased_FY!$A$3:$A$71,0))</f>
        <v>2803.61</v>
      </c>
      <c r="E12" s="2" t="n">
        <f aca="false">INDEX(Annual_Purchased_FY!$D$3:$D$71,MATCH($B12,Annual_Purchased_FY!$A$3:$A$71,0))</f>
        <v>3276.27</v>
      </c>
      <c r="F12" s="2" t="n">
        <f aca="false">INDEX(Annual_Purchased_FY!$E$3:$E$71,MATCH($B12,Annual_Purchased_FY!$A$3:$A$71,0))</f>
        <v>2318.3</v>
      </c>
      <c r="G12" s="2" t="n">
        <f aca="false">INDEX(Annual_Purchased_FY!$F$3:$F$71,MATCH($B12,Annual_Purchased_FY!$A$3:$A$71,0))</f>
        <v>1083.6</v>
      </c>
      <c r="H12" s="2" t="n">
        <f aca="false">INDEX(Annual_Purchased_FY!$G$3:$G$71,MATCH($B12,Annual_Purchased_FY!$A$3:$A$71,0))</f>
        <v>809.64</v>
      </c>
      <c r="I12" s="2" t="n">
        <f aca="false">INDEX(Annual_Purchased_FY!$H$3:$H$71,MATCH($B12,Annual_Purchased_FY!$A$3:$A$71,0))</f>
        <v>457.54</v>
      </c>
      <c r="J12" s="2" t="n">
        <f aca="false">INDEX(Annual_Purchased_FY!$I$3:$I$71,MATCH($B12,Annual_Purchased_FY!$A$3:$A$71,0))</f>
        <v>11193.3</v>
      </c>
    </row>
    <row r="13" customFormat="false" ht="15" hidden="false" customHeight="false" outlineLevel="0" collapsed="false">
      <c r="A13" s="0" t="n">
        <v>11</v>
      </c>
      <c r="B13" s="0" t="str">
        <f aca="false">INDEX(Annual_Purchased_FY!$A$3:$A$71,MATCH(A13,Annual_Purchased_FY!$J$3:$J$71,0))</f>
        <v>UTTARAKHAND</v>
      </c>
      <c r="C13" s="2" t="n">
        <f aca="false">INDEX(Annual_Purchased_FY!$B$3:$B$71,MATCH($B13,Annual_Purchased_FY!$A$3:$A$71,0))</f>
        <v>176.09</v>
      </c>
      <c r="D13" s="2" t="n">
        <f aca="false">INDEX(Annual_Purchased_FY!$C$3:$C$71,MATCH($B13,Annual_Purchased_FY!$A$3:$A$71,0))</f>
        <v>1955.04</v>
      </c>
      <c r="E13" s="2" t="n">
        <f aca="false">INDEX(Annual_Purchased_FY!$D$3:$D$71,MATCH($B13,Annual_Purchased_FY!$A$3:$A$71,0))</f>
        <v>1701.74</v>
      </c>
      <c r="F13" s="2" t="n">
        <f aca="false">INDEX(Annual_Purchased_FY!$E$3:$E$71,MATCH($B13,Annual_Purchased_FY!$A$3:$A$71,0))</f>
        <v>1134.13</v>
      </c>
      <c r="G13" s="2" t="n">
        <f aca="false">INDEX(Annual_Purchased_FY!$F$3:$F$71,MATCH($B13,Annual_Purchased_FY!$A$3:$A$71,0))</f>
        <v>1621.14</v>
      </c>
      <c r="H13" s="2" t="n">
        <f aca="false">INDEX(Annual_Purchased_FY!$G$3:$G$71,MATCH($B13,Annual_Purchased_FY!$A$3:$A$71,0))</f>
        <v>1787.56</v>
      </c>
      <c r="I13" s="2" t="n">
        <f aca="false">INDEX(Annual_Purchased_FY!$H$3:$H$71,MATCH($B13,Annual_Purchased_FY!$A$3:$A$71,0))</f>
        <v>1843.46</v>
      </c>
      <c r="J13" s="2" t="n">
        <f aca="false">INDEX(Annual_Purchased_FY!$I$3:$I$71,MATCH($B13,Annual_Purchased_FY!$A$3:$A$71,0))</f>
        <v>10219.16</v>
      </c>
    </row>
    <row r="14" customFormat="false" ht="15" hidden="false" customHeight="false" outlineLevel="0" collapsed="false">
      <c r="A14" s="0" t="n">
        <v>12</v>
      </c>
      <c r="B14" s="0" t="str">
        <f aca="false">INDEX(Annual_Purchased_FY!$A$3:$A$71,MATCH(A14,Annual_Purchased_FY!$J$3:$J$71,0))</f>
        <v>JAMMU &amp; KASHMIR</v>
      </c>
      <c r="C14" s="2" t="n">
        <f aca="false">INDEX(Annual_Purchased_FY!$B$3:$B$71,MATCH($B14,Annual_Purchased_FY!$A$3:$A$71,0))</f>
        <v>903.36</v>
      </c>
      <c r="D14" s="2" t="n">
        <f aca="false">INDEX(Annual_Purchased_FY!$C$3:$C$71,MATCH($B14,Annual_Purchased_FY!$A$3:$A$71,0))</f>
        <v>1539.81</v>
      </c>
      <c r="E14" s="2" t="n">
        <f aca="false">INDEX(Annual_Purchased_FY!$D$3:$D$71,MATCH($B14,Annual_Purchased_FY!$A$3:$A$71,0))</f>
        <v>1977.31</v>
      </c>
      <c r="F14" s="2" t="n">
        <f aca="false">INDEX(Annual_Purchased_FY!$E$3:$E$71,MATCH($B14,Annual_Purchased_FY!$A$3:$A$71,0))</f>
        <v>2149.43</v>
      </c>
      <c r="G14" s="2" t="n">
        <f aca="false">INDEX(Annual_Purchased_FY!$F$3:$F$71,MATCH($B14,Annual_Purchased_FY!$A$3:$A$71,0))</f>
        <v>2363.38</v>
      </c>
      <c r="H14" s="2" t="n">
        <f aca="false">INDEX(Annual_Purchased_FY!$G$3:$G$71,MATCH($B14,Annual_Purchased_FY!$A$3:$A$71,0))</f>
        <v>738.4</v>
      </c>
      <c r="I14" s="2" t="n">
        <f aca="false">INDEX(Annual_Purchased_FY!$H$3:$H$71,MATCH($B14,Annual_Purchased_FY!$A$3:$A$71,0))</f>
        <v>209.97</v>
      </c>
      <c r="J14" s="2" t="n">
        <f aca="false">INDEX(Annual_Purchased_FY!$I$3:$I$71,MATCH($B14,Annual_Purchased_FY!$A$3:$A$71,0))</f>
        <v>9881.66</v>
      </c>
    </row>
    <row r="15" customFormat="false" ht="15" hidden="false" customHeight="false" outlineLevel="0" collapsed="false">
      <c r="A15" s="0" t="n">
        <v>13</v>
      </c>
      <c r="B15" s="0" t="str">
        <f aca="false">INDEX(Annual_Purchased_FY!$A$3:$A$71,MATCH(A15,Annual_Purchased_FY!$J$3:$J$71,0))</f>
        <v>DELHI</v>
      </c>
      <c r="C15" s="2" t="n">
        <f aca="false">INDEX(Annual_Purchased_FY!$B$3:$B$71,MATCH($B15,Annual_Purchased_FY!$A$3:$A$71,0))</f>
        <v>614.93</v>
      </c>
      <c r="D15" s="2" t="n">
        <f aca="false">INDEX(Annual_Purchased_FY!$C$3:$C$71,MATCH($B15,Annual_Purchased_FY!$A$3:$A$71,0))</f>
        <v>1890.52</v>
      </c>
      <c r="E15" s="2" t="n">
        <f aca="false">INDEX(Annual_Purchased_FY!$D$3:$D$71,MATCH($B15,Annual_Purchased_FY!$A$3:$A$71,0))</f>
        <v>881.2</v>
      </c>
      <c r="F15" s="2" t="n">
        <f aca="false">INDEX(Annual_Purchased_FY!$E$3:$E$71,MATCH($B15,Annual_Purchased_FY!$A$3:$A$71,0))</f>
        <v>475.8</v>
      </c>
      <c r="G15" s="2" t="n">
        <f aca="false">INDEX(Annual_Purchased_FY!$F$3:$F$71,MATCH($B15,Annual_Purchased_FY!$A$3:$A$71,0))</f>
        <v>351.95</v>
      </c>
      <c r="H15" s="2" t="n">
        <f aca="false">INDEX(Annual_Purchased_FY!$G$3:$G$71,MATCH($B15,Annual_Purchased_FY!$A$3:$A$71,0))</f>
        <v>1027.44</v>
      </c>
      <c r="I15" s="2" t="n">
        <f aca="false">INDEX(Annual_Purchased_FY!$H$3:$H$71,MATCH($B15,Annual_Purchased_FY!$A$3:$A$71,0))</f>
        <v>1279.28</v>
      </c>
      <c r="J15" s="2" t="n">
        <f aca="false">INDEX(Annual_Purchased_FY!$I$3:$I$71,MATCH($B15,Annual_Purchased_FY!$A$3:$A$71,0))</f>
        <v>6521.12</v>
      </c>
    </row>
    <row r="16" customFormat="false" ht="15" hidden="false" customHeight="false" outlineLevel="0" collapsed="false">
      <c r="A16" s="0" t="n">
        <v>14</v>
      </c>
      <c r="B16" s="0" t="str">
        <f aca="false">INDEX(Annual_Purchased_FY!$A$3:$A$71,MATCH(A16,Annual_Purchased_FY!$J$3:$J$71,0))</f>
        <v>DNH &amp; DD (UT)</v>
      </c>
      <c r="C16" s="2" t="n">
        <f aca="false">INDEX(Annual_Purchased_FY!$B$3:$B$71,MATCH($B16,Annual_Purchased_FY!$A$3:$A$71,0))</f>
        <v>286.47</v>
      </c>
      <c r="D16" s="2" t="n">
        <f aca="false">INDEX(Annual_Purchased_FY!$C$3:$C$71,MATCH($B16,Annual_Purchased_FY!$A$3:$A$71,0))</f>
        <v>688.77</v>
      </c>
      <c r="E16" s="2" t="n">
        <f aca="false">INDEX(Annual_Purchased_FY!$D$3:$D$71,MATCH($B16,Annual_Purchased_FY!$A$3:$A$71,0))</f>
        <v>551.82</v>
      </c>
      <c r="F16" s="2" t="n">
        <f aca="false">INDEX(Annual_Purchased_FY!$E$3:$E$71,MATCH($B16,Annual_Purchased_FY!$A$3:$A$71,0))</f>
        <v>1159.9</v>
      </c>
      <c r="G16" s="2" t="n">
        <f aca="false">INDEX(Annual_Purchased_FY!$F$3:$F$71,MATCH($B16,Annual_Purchased_FY!$A$3:$A$71,0))</f>
        <v>958.93</v>
      </c>
      <c r="H16" s="2" t="n">
        <f aca="false">INDEX(Annual_Purchased_FY!$G$3:$G$71,MATCH($B16,Annual_Purchased_FY!$A$3:$A$71,0))</f>
        <v>1543.02</v>
      </c>
      <c r="I16" s="2" t="n">
        <f aca="false">INDEX(Annual_Purchased_FY!$H$3:$H$71,MATCH($B16,Annual_Purchased_FY!$A$3:$A$71,0))</f>
        <v>1323.16</v>
      </c>
      <c r="J16" s="2" t="n">
        <f aca="false">INDEX(Annual_Purchased_FY!$I$3:$I$71,MATCH($B16,Annual_Purchased_FY!$A$3:$A$71,0))</f>
        <v>6512.07</v>
      </c>
    </row>
    <row r="17" customFormat="false" ht="15" hidden="false" customHeight="false" outlineLevel="0" collapsed="false">
      <c r="A17" s="0" t="n">
        <v>15</v>
      </c>
      <c r="B17" s="0" t="str">
        <f aca="false">INDEX(Annual_Purchased_FY!$A$3:$A$71,MATCH(A17,Annual_Purchased_FY!$J$3:$J$71,0))</f>
        <v>KARNATAKA</v>
      </c>
      <c r="C17" s="2" t="n">
        <f aca="false">INDEX(Annual_Purchased_FY!$B$3:$B$71,MATCH($B17,Annual_Purchased_FY!$A$3:$A$71,0))</f>
        <v>277.65</v>
      </c>
      <c r="D17" s="2" t="n">
        <f aca="false">INDEX(Annual_Purchased_FY!$C$3:$C$71,MATCH($B17,Annual_Purchased_FY!$A$3:$A$71,0))</f>
        <v>739.25</v>
      </c>
      <c r="E17" s="2" t="n">
        <f aca="false">INDEX(Annual_Purchased_FY!$D$3:$D$71,MATCH($B17,Annual_Purchased_FY!$A$3:$A$71,0))</f>
        <v>697.51</v>
      </c>
      <c r="F17" s="2" t="n">
        <f aca="false">INDEX(Annual_Purchased_FY!$E$3:$E$71,MATCH($B17,Annual_Purchased_FY!$A$3:$A$71,0))</f>
        <v>538.66</v>
      </c>
      <c r="G17" s="2" t="n">
        <f aca="false">INDEX(Annual_Purchased_FY!$F$3:$F$71,MATCH($B17,Annual_Purchased_FY!$A$3:$A$71,0))</f>
        <v>873.45</v>
      </c>
      <c r="H17" s="2" t="n">
        <f aca="false">INDEX(Annual_Purchased_FY!$G$3:$G$71,MATCH($B17,Annual_Purchased_FY!$A$3:$A$71,0))</f>
        <v>1066.37</v>
      </c>
      <c r="I17" s="2" t="n">
        <f aca="false">INDEX(Annual_Purchased_FY!$H$3:$H$71,MATCH($B17,Annual_Purchased_FY!$A$3:$A$71,0))</f>
        <v>2268.12</v>
      </c>
      <c r="J17" s="2" t="n">
        <f aca="false">INDEX(Annual_Purchased_FY!$I$3:$I$71,MATCH($B17,Annual_Purchased_FY!$A$3:$A$71,0))</f>
        <v>6461.01</v>
      </c>
    </row>
    <row r="18" customFormat="false" ht="15" hidden="false" customHeight="false" outlineLevel="0" collapsed="false">
      <c r="A18" s="0" t="n">
        <f aca="false">COUNTIF(Annual_Purchased_FY!$I$3:$I$71,"&gt;0")-15</f>
        <v>54</v>
      </c>
      <c r="B18" s="4" t="str">
        <f aca="false">"OTHERS ("&amp;A18&amp;" players)"</f>
        <v>OTHERS (54 players)</v>
      </c>
      <c r="C18" s="2" t="n">
        <f aca="false">C19-SUM(C3:C17)</f>
        <v>1393.45</v>
      </c>
      <c r="D18" s="2" t="n">
        <f aca="false">D19-SUM(D3:D17)</f>
        <v>5945.91</v>
      </c>
      <c r="E18" s="2" t="n">
        <f aca="false">E19-SUM(E3:E17)</f>
        <v>6975.13</v>
      </c>
      <c r="F18" s="2" t="n">
        <f aca="false">F19-SUM(F3:F17)</f>
        <v>7228.20399999999</v>
      </c>
      <c r="G18" s="2" t="n">
        <f aca="false">G19-SUM(G3:G17)</f>
        <v>7903.502</v>
      </c>
      <c r="H18" s="2" t="n">
        <f aca="false">H19-SUM(H3:H17)</f>
        <v>7840.74</v>
      </c>
      <c r="I18" s="2" t="n">
        <f aca="false">I19-SUM(I3:I17)</f>
        <v>9673.224</v>
      </c>
      <c r="J18" s="2" t="n">
        <f aca="false">J19-SUM(J3:J17)</f>
        <v>46960.16</v>
      </c>
    </row>
    <row r="19" customFormat="false" ht="15" hidden="false" customHeight="false" outlineLevel="0" collapsed="false">
      <c r="B19" s="4" t="s">
        <v>888</v>
      </c>
      <c r="C19" s="7" t="n">
        <f aca="false">Annual_Purchased_FY!B72</f>
        <v>13052.39</v>
      </c>
      <c r="D19" s="7" t="n">
        <f aca="false">Annual_Purchased_FY!C72</f>
        <v>60617.24</v>
      </c>
      <c r="E19" s="7" t="n">
        <f aca="false">Annual_Purchased_FY!D72</f>
        <v>65185.73</v>
      </c>
      <c r="F19" s="7" t="n">
        <f aca="false">Annual_Purchased_FY!E72</f>
        <v>51366.094</v>
      </c>
      <c r="G19" s="7" t="n">
        <f aca="false">Annual_Purchased_FY!F72</f>
        <v>53546.392</v>
      </c>
      <c r="H19" s="7" t="n">
        <f aca="false">Annual_Purchased_FY!G72</f>
        <v>61288.46</v>
      </c>
      <c r="I19" s="7" t="n">
        <f aca="false">Annual_Purchased_FY!H72</f>
        <v>63064.884</v>
      </c>
      <c r="J19" s="7" t="n">
        <f aca="false">Annual_Purchased_FY!I72</f>
        <v>368121.19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637</v>
      </c>
      <c r="C23" s="1" t="s">
        <v>921</v>
      </c>
      <c r="D23" s="1" t="s">
        <v>922</v>
      </c>
      <c r="E23" s="1" t="s">
        <v>923</v>
      </c>
      <c r="F23" s="1" t="s">
        <v>924</v>
      </c>
      <c r="G23" s="1" t="s">
        <v>925</v>
      </c>
      <c r="H23" s="1" t="s">
        <v>926</v>
      </c>
      <c r="I23" s="1" t="s">
        <v>927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GUJARAT</v>
      </c>
      <c r="C24" s="3" t="n">
        <f aca="false">IF(C$19=0,0,C3/C$19*100)</f>
        <v>11.3873397898776</v>
      </c>
      <c r="D24" s="3" t="n">
        <f aca="false">IF(D$19=0,0,D3/D$19*100)</f>
        <v>13.9959358096805</v>
      </c>
      <c r="E24" s="3" t="n">
        <f aca="false">IF(E$19=0,0,E3/E$19*100)</f>
        <v>22.5843447638003</v>
      </c>
      <c r="F24" s="3" t="n">
        <f aca="false">IF(F$19=0,0,F3/F$19*100)</f>
        <v>19.3658291401328</v>
      </c>
      <c r="G24" s="3" t="n">
        <f aca="false">IF(G$19=0,0,G3/G$19*100)</f>
        <v>13.7180671295276</v>
      </c>
      <c r="H24" s="3" t="n">
        <f aca="false">IF(H$19=0,0,H3/H$19*100)</f>
        <v>14.9229724486469</v>
      </c>
      <c r="I24" s="3" t="n">
        <f aca="false">IF(I$19=0,0,I3/I$19*100)</f>
        <v>18.9139331485966</v>
      </c>
      <c r="J24" s="3" t="n">
        <f aca="false">IF(J$19=0,0,J3/J$19*100)</f>
        <v>17.1299973250657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TELANGANA</v>
      </c>
      <c r="C25" s="3" t="n">
        <f aca="false">IF(C$19=0,0,C4/C$19*100)</f>
        <v>23.022909980471</v>
      </c>
      <c r="D25" s="3" t="n">
        <f aca="false">IF(D$19=0,0,D4/D$19*100)</f>
        <v>11.6112841825197</v>
      </c>
      <c r="E25" s="3" t="n">
        <f aca="false">IF(E$19=0,0,E4/E$19*100)</f>
        <v>5.99579079654397</v>
      </c>
      <c r="F25" s="3" t="n">
        <f aca="false">IF(F$19=0,0,F4/F$19*100)</f>
        <v>7.11798331405148</v>
      </c>
      <c r="G25" s="3" t="n">
        <f aca="false">IF(G$19=0,0,G4/G$19*100)</f>
        <v>13.0070761817155</v>
      </c>
      <c r="H25" s="3" t="n">
        <f aca="false">IF(H$19=0,0,H4/H$19*100)</f>
        <v>24.8268923709292</v>
      </c>
      <c r="I25" s="3" t="n">
        <f aca="false">IF(I$19=0,0,I4/I$19*100)</f>
        <v>15.9494148914949</v>
      </c>
      <c r="J25" s="3" t="n">
        <f aca="false">IF(J$19=0,0,J4/J$19*100)</f>
        <v>13.5410379391635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MAHARASHTRA</v>
      </c>
      <c r="C26" s="3" t="n">
        <f aca="false">IF(C$19=0,0,C5/C$19*100)</f>
        <v>9.41704929135584</v>
      </c>
      <c r="D26" s="3" t="n">
        <f aca="false">IF(D$19=0,0,D5/D$19*100)</f>
        <v>13.1811676018242</v>
      </c>
      <c r="E26" s="3" t="n">
        <f aca="false">IF(E$19=0,0,E5/E$19*100)</f>
        <v>8.96165464435238</v>
      </c>
      <c r="F26" s="3" t="n">
        <f aca="false">IF(F$19=0,0,F5/F$19*100)</f>
        <v>6.07104756690279</v>
      </c>
      <c r="G26" s="3" t="n">
        <f aca="false">IF(G$19=0,0,G5/G$19*100)</f>
        <v>9.69419190745849</v>
      </c>
      <c r="H26" s="3" t="n">
        <f aca="false">IF(H$19=0,0,H5/H$19*100)</f>
        <v>8.74443573879977</v>
      </c>
      <c r="I26" s="3" t="n">
        <f aca="false">IF(I$19=0,0,I5/I$19*100)</f>
        <v>9.02993811896966</v>
      </c>
      <c r="J26" s="3" t="n">
        <f aca="false">IF(J$19=0,0,J5/J$19*100)</f>
        <v>9.35135790471611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ANDHRA PRADESH</v>
      </c>
      <c r="C27" s="3" t="n">
        <f aca="false">IF(C$19=0,0,C6/C$19*100)</f>
        <v>5.5460340979698</v>
      </c>
      <c r="D27" s="3" t="n">
        <f aca="false">IF(D$19=0,0,D6/D$19*100)</f>
        <v>13.7491413333896</v>
      </c>
      <c r="E27" s="3" t="n">
        <f aca="false">IF(E$19=0,0,E6/E$19*100)</f>
        <v>13.1494730518474</v>
      </c>
      <c r="F27" s="3" t="n">
        <f aca="false">IF(F$19=0,0,F6/F$19*100)</f>
        <v>9.2030746974843</v>
      </c>
      <c r="G27" s="3" t="n">
        <f aca="false">IF(G$19=0,0,G6/G$19*100)</f>
        <v>7.20726431017052</v>
      </c>
      <c r="H27" s="3" t="n">
        <f aca="false">IF(H$19=0,0,H6/H$19*100)</f>
        <v>4.2256894691105</v>
      </c>
      <c r="I27" s="3" t="n">
        <f aca="false">IF(I$19=0,0,I6/I$19*100)</f>
        <v>3.79675636920223</v>
      </c>
      <c r="J27" s="3" t="n">
        <f aca="false">IF(J$19=0,0,J6/J$19*100)</f>
        <v>8.47562999565442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TAMIL NADU</v>
      </c>
      <c r="C28" s="3" t="n">
        <f aca="false">IF(C$19=0,0,C7/C$19*100)</f>
        <v>7.79903144175128</v>
      </c>
      <c r="D28" s="3" t="n">
        <f aca="false">IF(D$19=0,0,D7/D$19*100)</f>
        <v>7.03753585613598</v>
      </c>
      <c r="E28" s="3" t="n">
        <f aca="false">IF(E$19=0,0,E7/E$19*100)</f>
        <v>8.51911913849856</v>
      </c>
      <c r="F28" s="3" t="n">
        <f aca="false">IF(F$19=0,0,F7/F$19*100)</f>
        <v>5.20059010132248</v>
      </c>
      <c r="G28" s="3" t="n">
        <f aca="false">IF(G$19=0,0,G7/G$19*100)</f>
        <v>4.34822947547988</v>
      </c>
      <c r="H28" s="3" t="n">
        <f aca="false">IF(H$19=0,0,H7/H$19*100)</f>
        <v>3.85100229309074</v>
      </c>
      <c r="I28" s="3" t="n">
        <f aca="false">IF(I$19=0,0,I7/I$19*100)</f>
        <v>4.28986755925849</v>
      </c>
      <c r="J28" s="3" t="n">
        <f aca="false">IF(J$19=0,0,J7/J$19*100)</f>
        <v>5.67814365698427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PUNJAB</v>
      </c>
      <c r="C29" s="3" t="n">
        <f aca="false">IF(C$19=0,0,C8/C$19*100)</f>
        <v>3.17167966939388</v>
      </c>
      <c r="D29" s="3" t="n">
        <f aca="false">IF(D$19=0,0,D8/D$19*100)</f>
        <v>5.51427283723244</v>
      </c>
      <c r="E29" s="3" t="n">
        <f aca="false">IF(E$19=0,0,E8/E$19*100)</f>
        <v>8.19493775708272</v>
      </c>
      <c r="F29" s="3" t="n">
        <f aca="false">IF(F$19=0,0,F8/F$19*100)</f>
        <v>6.29892161938574</v>
      </c>
      <c r="G29" s="3" t="n">
        <f aca="false">IF(G$19=0,0,G8/G$19*100)</f>
        <v>5.79191217962921</v>
      </c>
      <c r="H29" s="3" t="n">
        <f aca="false">IF(H$19=0,0,H8/H$19*100)</f>
        <v>4.07336062939092</v>
      </c>
      <c r="I29" s="3" t="n">
        <f aca="false">IF(I$19=0,0,I8/I$19*100)</f>
        <v>2.63817182316549</v>
      </c>
      <c r="J29" s="3" t="n">
        <f aca="false">IF(J$19=0,0,J8/J$19*100)</f>
        <v>5.32314915096303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UTTAR PRADESH</v>
      </c>
      <c r="C30" s="3" t="n">
        <f aca="false">IF(C$19=0,0,C9/C$19*100)</f>
        <v>2.2959013636583</v>
      </c>
      <c r="D30" s="3" t="n">
        <f aca="false">IF(D$19=0,0,D9/D$19*100)</f>
        <v>4.21967413890834</v>
      </c>
      <c r="E30" s="3" t="n">
        <f aca="false">IF(E$19=0,0,E9/E$19*100)</f>
        <v>3.41303226948597</v>
      </c>
      <c r="F30" s="3" t="n">
        <f aca="false">IF(F$19=0,0,F9/F$19*100)</f>
        <v>6.39250475225934</v>
      </c>
      <c r="G30" s="3" t="n">
        <f aca="false">IF(G$19=0,0,G9/G$19*100)</f>
        <v>6.15583959419712</v>
      </c>
      <c r="H30" s="3" t="n">
        <f aca="false">IF(H$19=0,0,H9/H$19*100)</f>
        <v>5.80339267783854</v>
      </c>
      <c r="I30" s="3" t="n">
        <f aca="false">IF(I$19=0,0,I9/I$19*100)</f>
        <v>5.22644265864344</v>
      </c>
      <c r="J30" s="3" t="n">
        <f aca="false">IF(J$19=0,0,J9/J$19*100)</f>
        <v>5.0295936509387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WEST BENGAL</v>
      </c>
      <c r="C31" s="3" t="n">
        <f aca="false">IF(C$19=0,0,C10/C$19*100)</f>
        <v>1.32764957222394</v>
      </c>
      <c r="D31" s="3" t="n">
        <f aca="false">IF(D$19=0,0,D10/D$19*100)</f>
        <v>0.620648515174891</v>
      </c>
      <c r="E31" s="3" t="n">
        <f aca="false">IF(E$19=0,0,E10/E$19*100)</f>
        <v>0.622283435346969</v>
      </c>
      <c r="F31" s="3" t="n">
        <f aca="false">IF(F$19=0,0,F10/F$19*100)</f>
        <v>4.3365181709164</v>
      </c>
      <c r="G31" s="3" t="n">
        <f aca="false">IF(G$19=0,0,G10/G$19*100)</f>
        <v>8.31559295348975</v>
      </c>
      <c r="H31" s="3" t="n">
        <f aca="false">IF(H$19=0,0,H10/H$19*100)</f>
        <v>4.02049586496381</v>
      </c>
      <c r="I31" s="3" t="n">
        <f aca="false">IF(I$19=0,0,I10/I$19*100)</f>
        <v>10.8282130511807</v>
      </c>
      <c r="J31" s="3" t="n">
        <f aca="false">IF(J$19=0,0,J10/J$19*100)</f>
        <v>4.59855353613303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RAJASTHAN</v>
      </c>
      <c r="C32" s="3" t="n">
        <f aca="false">IF(C$19=0,0,C11/C$19*100)</f>
        <v>4.64895701093823</v>
      </c>
      <c r="D32" s="3" t="n">
        <f aca="false">IF(D$19=0,0,D11/D$19*100)</f>
        <v>4.39627406328629</v>
      </c>
      <c r="E32" s="3" t="n">
        <f aca="false">IF(E$19=0,0,E11/E$19*100)</f>
        <v>3.92056666390021</v>
      </c>
      <c r="F32" s="3" t="n">
        <f aca="false">IF(F$19=0,0,F11/F$19*100)</f>
        <v>6.80277538720386</v>
      </c>
      <c r="G32" s="3" t="n">
        <f aca="false">IF(G$19=0,0,G11/G$19*100)</f>
        <v>3.45748785464388</v>
      </c>
      <c r="H32" s="3" t="n">
        <f aca="false">IF(H$19=0,0,H11/H$19*100)</f>
        <v>5.36216769029602</v>
      </c>
      <c r="I32" s="3" t="n">
        <f aca="false">IF(I$19=0,0,I11/I$19*100)</f>
        <v>2.28407619048344</v>
      </c>
      <c r="J32" s="3" t="n">
        <f aca="false">IF(J$19=0,0,J11/J$19*100)</f>
        <v>4.31919444789364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HARYANA</v>
      </c>
      <c r="C33" s="3" t="n">
        <f aca="false">IF(C$19=0,0,C12/C$19*100)</f>
        <v>3.40428074858321</v>
      </c>
      <c r="D33" s="3" t="n">
        <f aca="false">IF(D$19=0,0,D12/D$19*100)</f>
        <v>4.62510335343543</v>
      </c>
      <c r="E33" s="3" t="n">
        <f aca="false">IF(E$19=0,0,E12/E$19*100)</f>
        <v>5.02605401519627</v>
      </c>
      <c r="F33" s="3" t="n">
        <f aca="false">IF(F$19=0,0,F12/F$19*100)</f>
        <v>4.51328847391044</v>
      </c>
      <c r="G33" s="3" t="n">
        <f aca="false">IF(G$19=0,0,G12/G$19*100)</f>
        <v>2.02366575884328</v>
      </c>
      <c r="H33" s="3" t="n">
        <f aca="false">IF(H$19=0,0,H12/H$19*100)</f>
        <v>1.32103172440619</v>
      </c>
      <c r="I33" s="3" t="n">
        <f aca="false">IF(I$19=0,0,I12/I$19*100)</f>
        <v>0.725506765381508</v>
      </c>
      <c r="J33" s="3" t="n">
        <f aca="false">IF(J$19=0,0,J12/J$19*100)</f>
        <v>3.0406562577938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UTTARAKHAND</v>
      </c>
      <c r="C34" s="3" t="n">
        <f aca="false">IF(C$19=0,0,C13/C$19*100)</f>
        <v>1.34910158216235</v>
      </c>
      <c r="D34" s="3" t="n">
        <f aca="false">IF(D$19=0,0,D13/D$19*100)</f>
        <v>3.22522107572037</v>
      </c>
      <c r="E34" s="3" t="n">
        <f aca="false">IF(E$19=0,0,E13/E$19*100)</f>
        <v>2.61060204434314</v>
      </c>
      <c r="F34" s="3" t="n">
        <f aca="false">IF(F$19=0,0,F13/F$19*100)</f>
        <v>2.20793506315664</v>
      </c>
      <c r="G34" s="3" t="n">
        <f aca="false">IF(G$19=0,0,G13/G$19*100)</f>
        <v>3.02754292016538</v>
      </c>
      <c r="H34" s="3" t="n">
        <f aca="false">IF(H$19=0,0,H13/H$19*100)</f>
        <v>2.91663389812699</v>
      </c>
      <c r="I34" s="3" t="n">
        <f aca="false">IF(I$19=0,0,I13/I$19*100)</f>
        <v>2.92311645257288</v>
      </c>
      <c r="J34" s="3" t="n">
        <f aca="false">IF(J$19=0,0,J13/J$19*100)</f>
        <v>2.77603144768711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JAMMU &amp; KASHMIR</v>
      </c>
      <c r="C35" s="3" t="n">
        <f aca="false">IF(C$19=0,0,C14/C$19*100)</f>
        <v>6.92103132070065</v>
      </c>
      <c r="D35" s="3" t="n">
        <f aca="false">IF(D$19=0,0,D14/D$19*100)</f>
        <v>2.54021793140037</v>
      </c>
      <c r="E35" s="3" t="n">
        <f aca="false">IF(E$19=0,0,E14/E$19*100)</f>
        <v>3.03334794287032</v>
      </c>
      <c r="F35" s="3" t="n">
        <f aca="false">IF(F$19=0,0,F14/F$19*100)</f>
        <v>4.18453075291261</v>
      </c>
      <c r="G35" s="3" t="n">
        <f aca="false">IF(G$19=0,0,G14/G$19*100)</f>
        <v>4.41370540894707</v>
      </c>
      <c r="H35" s="3" t="n">
        <f aca="false">IF(H$19=0,0,H14/H$19*100)</f>
        <v>1.20479450780783</v>
      </c>
      <c r="I35" s="3" t="n">
        <f aca="false">IF(I$19=0,0,I14/I$19*100)</f>
        <v>0.332942814895212</v>
      </c>
      <c r="J35" s="3" t="n">
        <f aca="false">IF(J$19=0,0,J14/J$19*100)</f>
        <v>2.68434968386362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DELHI</v>
      </c>
      <c r="C36" s="3" t="n">
        <f aca="false">IF(C$19=0,0,C15/C$19*100)</f>
        <v>4.71124445408082</v>
      </c>
      <c r="D36" s="3" t="n">
        <f aca="false">IF(D$19=0,0,D15/D$19*100)</f>
        <v>3.11878270934144</v>
      </c>
      <c r="E36" s="3" t="n">
        <f aca="false">IF(E$19=0,0,E15/E$19*100)</f>
        <v>1.35182961056047</v>
      </c>
      <c r="F36" s="3" t="n">
        <f aca="false">IF(F$19=0,0,F15/F$19*100)</f>
        <v>0.92629196216477</v>
      </c>
      <c r="G36" s="3" t="n">
        <f aca="false">IF(G$19=0,0,G15/G$19*100)</f>
        <v>0.65728051294287</v>
      </c>
      <c r="H36" s="3" t="n">
        <f aca="false">IF(H$19=0,0,H15/H$19*100)</f>
        <v>1.67640041861062</v>
      </c>
      <c r="I36" s="3" t="n">
        <f aca="false">IF(I$19=0,0,I15/I$19*100)</f>
        <v>2.02851399837666</v>
      </c>
      <c r="J36" s="3" t="n">
        <f aca="false">IF(J$19=0,0,J15/J$19*100)</f>
        <v>1.77146009986548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DNH &amp; DD (UT)</v>
      </c>
      <c r="C37" s="3" t="n">
        <f aca="false">IF(C$19=0,0,C16/C$19*100)</f>
        <v>2.19477045966294</v>
      </c>
      <c r="D37" s="3" t="n">
        <f aca="false">IF(D$19=0,0,D16/D$19*100)</f>
        <v>1.13626090531341</v>
      </c>
      <c r="E37" s="3" t="n">
        <f aca="false">IF(E$19=0,0,E16/E$19*100)</f>
        <v>0.846534970153744</v>
      </c>
      <c r="F37" s="3" t="n">
        <f aca="false">IF(F$19=0,0,F16/F$19*100)</f>
        <v>2.25810434408347</v>
      </c>
      <c r="G37" s="3" t="n">
        <f aca="false">IF(G$19=0,0,G16/G$19*100)</f>
        <v>1.79083961436655</v>
      </c>
      <c r="H37" s="3" t="n">
        <f aca="false">IF(H$19=0,0,H16/H$19*100)</f>
        <v>2.51763545698489</v>
      </c>
      <c r="I37" s="3" t="n">
        <f aca="false">IF(I$19=0,0,I16/I$19*100)</f>
        <v>2.09809313214625</v>
      </c>
      <c r="J37" s="3" t="n">
        <f aca="false">IF(J$19=0,0,J16/J$19*100)</f>
        <v>1.76900167034666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KARNATAKA</v>
      </c>
      <c r="C38" s="3" t="n">
        <f aca="false">IF(C$19=0,0,C17/C$19*100)</f>
        <v>2.12719662835695</v>
      </c>
      <c r="D38" s="3" t="n">
        <f aca="false">IF(D$19=0,0,D17/D$19*100)</f>
        <v>1.21953754410461</v>
      </c>
      <c r="E38" s="3" t="n">
        <f aca="false">IF(E$19=0,0,E17/E$19*100)</f>
        <v>1.07003480669772</v>
      </c>
      <c r="F38" s="3" t="n">
        <f aca="false">IF(F$19=0,0,F17/F$19*100)</f>
        <v>1.04866840760756</v>
      </c>
      <c r="G38" s="3" t="n">
        <f aca="false">IF(G$19=0,0,G17/G$19*100)</f>
        <v>1.63120234132675</v>
      </c>
      <c r="H38" s="3" t="n">
        <f aca="false">IF(H$19=0,0,H17/H$19*100)</f>
        <v>1.73991971734973</v>
      </c>
      <c r="I38" s="3" t="n">
        <f aca="false">IF(I$19=0,0,I17/I$19*100)</f>
        <v>3.59648643768218</v>
      </c>
      <c r="J38" s="3" t="n">
        <f aca="false">IF(J$19=0,0,J17/J$19*100)</f>
        <v>1.75513123816643</v>
      </c>
    </row>
    <row r="39" customFormat="false" ht="15" hidden="false" customHeight="false" outlineLevel="0" collapsed="false">
      <c r="A39" s="0" t="n">
        <f aca="false">A18</f>
        <v>54</v>
      </c>
      <c r="B39" s="0" t="str">
        <f aca="false">B18</f>
        <v>OTHERS (54 players)</v>
      </c>
      <c r="C39" s="3" t="n">
        <f aca="false">IF(C$19=0,0,C18/C$19*100)</f>
        <v>10.6758225888132</v>
      </c>
      <c r="D39" s="3" t="n">
        <f aca="false">IF(D$19=0,0,D18/D$19*100)</f>
        <v>9.80894214253239</v>
      </c>
      <c r="E39" s="3" t="n">
        <f aca="false">IF(E$19=0,0,E18/E$19*100)</f>
        <v>10.7003940893199</v>
      </c>
      <c r="F39" s="3" t="n">
        <f aca="false">IF(F$19=0,0,F18/F$19*100)</f>
        <v>14.0719362465053</v>
      </c>
      <c r="G39" s="3" t="n">
        <f aca="false">IF(G$19=0,0,G18/G$19*100)</f>
        <v>14.7601018570962</v>
      </c>
      <c r="H39" s="3" t="n">
        <f aca="false">IF(H$19=0,0,H18/H$19*100)</f>
        <v>12.7931750936473</v>
      </c>
      <c r="I39" s="3" t="n">
        <f aca="false">IF(I$19=0,0,I18/I$19*100)</f>
        <v>15.3385265879503</v>
      </c>
      <c r="J39" s="3" t="n">
        <f aca="false">IF(J$19=0,0,J18/J$19*100)</f>
        <v>12.7567119947645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3"/>
    <col collapsed="false" customWidth="true" hidden="false" outlineLevel="0" max="6" min="6" style="0" width="6"/>
    <col collapsed="false" customWidth="true" hidden="false" outlineLevel="0" max="7" min="7" style="0" width="4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"/>
    <col collapsed="false" customWidth="true" hidden="false" outlineLevel="0" max="11" min="11" style="0" width="6"/>
    <col collapsed="false" customWidth="true" hidden="false" outlineLevel="0" max="12" min="12" style="0" width="44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3"/>
    <col collapsed="false" customWidth="true" hidden="false" outlineLevel="0" max="16" min="16" style="0" width="6"/>
    <col collapsed="false" customWidth="true" hidden="false" outlineLevel="0" max="17" min="17" style="0" width="44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3"/>
    <col collapsed="false" customWidth="true" hidden="false" outlineLevel="0" max="21" min="21" style="0" width="6"/>
    <col collapsed="false" customWidth="true" hidden="false" outlineLevel="0" max="22" min="22" style="0" width="44"/>
    <col collapsed="false" customWidth="true" hidden="false" outlineLevel="0" max="23" min="23" style="0" width="12"/>
    <col collapsed="false" customWidth="true" hidden="false" outlineLevel="0" max="24" min="24" style="0" width="9"/>
    <col collapsed="false" customWidth="true" hidden="false" outlineLevel="0" max="25" min="25" style="0" width="3"/>
    <col collapsed="false" customWidth="true" hidden="false" outlineLevel="0" max="26" min="26" style="0" width="6"/>
    <col collapsed="false" customWidth="true" hidden="false" outlineLevel="0" max="27" min="27" style="0" width="44"/>
    <col collapsed="false" customWidth="true" hidden="false" outlineLevel="0" max="28" min="28" style="0" width="12"/>
    <col collapsed="false" customWidth="true" hidden="false" outlineLevel="0" max="29" min="29" style="0" width="9"/>
    <col collapsed="false" customWidth="true" hidden="false" outlineLevel="0" max="30" min="30" style="0" width="3"/>
    <col collapsed="false" customWidth="true" hidden="false" outlineLevel="0" max="31" min="31" style="0" width="6"/>
    <col collapsed="false" customWidth="true" hidden="false" outlineLevel="0" max="32" min="32" style="0" width="44"/>
    <col collapsed="false" customWidth="true" hidden="false" outlineLevel="0" max="33" min="33" style="0" width="12"/>
    <col collapsed="false" customWidth="true" hidden="false" outlineLevel="0" max="34" min="34" style="0" width="9"/>
    <col collapsed="false" customWidth="true" hidden="false" outlineLevel="0" max="35" min="35" style="0" width="3"/>
  </cols>
  <sheetData>
    <row r="1" customFormat="false" ht="15" hidden="false" customHeight="false" outlineLevel="0" collapsed="false">
      <c r="A1" s="4" t="s">
        <v>942</v>
      </c>
    </row>
    <row r="2" customFormat="false" ht="15" hidden="false" customHeight="false" outlineLevel="0" collapsed="false">
      <c r="A2" s="4" t="s">
        <v>937</v>
      </c>
      <c r="F2" s="4" t="s">
        <v>922</v>
      </c>
      <c r="K2" s="4" t="s">
        <v>923</v>
      </c>
      <c r="P2" s="4" t="s">
        <v>924</v>
      </c>
      <c r="U2" s="4" t="s">
        <v>925</v>
      </c>
      <c r="Z2" s="4" t="s">
        <v>926</v>
      </c>
      <c r="AE2" s="4" t="s">
        <v>927</v>
      </c>
    </row>
    <row r="3" customFormat="false" ht="15" hidden="false" customHeight="false" outlineLevel="0" collapsed="false">
      <c r="A3" s="1" t="s">
        <v>899</v>
      </c>
      <c r="B3" s="1" t="s">
        <v>637</v>
      </c>
      <c r="C3" s="1" t="s">
        <v>910</v>
      </c>
      <c r="D3" s="1" t="s">
        <v>911</v>
      </c>
      <c r="F3" s="1" t="s">
        <v>899</v>
      </c>
      <c r="G3" s="1" t="s">
        <v>637</v>
      </c>
      <c r="H3" s="1" t="s">
        <v>910</v>
      </c>
      <c r="I3" s="1" t="s">
        <v>911</v>
      </c>
      <c r="K3" s="1" t="s">
        <v>899</v>
      </c>
      <c r="L3" s="1" t="s">
        <v>637</v>
      </c>
      <c r="M3" s="1" t="s">
        <v>910</v>
      </c>
      <c r="N3" s="1" t="s">
        <v>911</v>
      </c>
      <c r="P3" s="1" t="s">
        <v>899</v>
      </c>
      <c r="Q3" s="1" t="s">
        <v>637</v>
      </c>
      <c r="R3" s="1" t="s">
        <v>910</v>
      </c>
      <c r="S3" s="1" t="s">
        <v>911</v>
      </c>
      <c r="U3" s="1" t="s">
        <v>899</v>
      </c>
      <c r="V3" s="1" t="s">
        <v>637</v>
      </c>
      <c r="W3" s="1" t="s">
        <v>910</v>
      </c>
      <c r="X3" s="1" t="s">
        <v>911</v>
      </c>
      <c r="Z3" s="1" t="s">
        <v>899</v>
      </c>
      <c r="AA3" s="1" t="s">
        <v>637</v>
      </c>
      <c r="AB3" s="1" t="s">
        <v>910</v>
      </c>
      <c r="AC3" s="1" t="s">
        <v>911</v>
      </c>
      <c r="AE3" s="1" t="s">
        <v>899</v>
      </c>
      <c r="AF3" s="1" t="s">
        <v>637</v>
      </c>
      <c r="AG3" s="1" t="s">
        <v>910</v>
      </c>
      <c r="AH3" s="1" t="s">
        <v>911</v>
      </c>
    </row>
    <row r="4" customFormat="false" ht="15" hidden="false" customHeight="false" outlineLevel="0" collapsed="false">
      <c r="A4" s="0" t="n">
        <v>1</v>
      </c>
      <c r="B4" s="0" t="str">
        <f aca="false">INDEX(Annual_Purchased_FY!$A$3:$A$71,MATCH(A4,Annual_Purchased_FY!$K$3:$K$71,0))</f>
        <v>TELANGANA</v>
      </c>
      <c r="C4" s="2" t="n">
        <f aca="false">INDEX(Annual_Purchased_FY!$B$3:$B$71,MATCH(B4,Annual_Purchased_FY!$A$3:$A$71,0))</f>
        <v>3005.04</v>
      </c>
      <c r="D4" s="3" t="n">
        <f aca="false">IF(C$20=0,0,C4/C$20*100)</f>
        <v>23.022909980471</v>
      </c>
      <c r="F4" s="0" t="n">
        <v>1</v>
      </c>
      <c r="G4" s="0" t="str">
        <f aca="false">INDEX(Annual_Purchased_FY!$A$3:$A$71,MATCH(F4,Annual_Purchased_FY!$L$3:$L$71,0))</f>
        <v>GUJARAT</v>
      </c>
      <c r="H4" s="2" t="n">
        <f aca="false">INDEX(Annual_Purchased_FY!$C$3:$C$71,MATCH(G4,Annual_Purchased_FY!$A$3:$A$71,0))</f>
        <v>8483.95</v>
      </c>
      <c r="I4" s="3" t="n">
        <f aca="false">IF(H$20=0,0,H4/H$20*100)</f>
        <v>13.9959358096805</v>
      </c>
      <c r="K4" s="0" t="n">
        <v>1</v>
      </c>
      <c r="L4" s="0" t="str">
        <f aca="false">INDEX(Annual_Purchased_FY!$A$3:$A$71,MATCH(K4,Annual_Purchased_FY!$M$3:$M$71,0))</f>
        <v>GUJARAT</v>
      </c>
      <c r="M4" s="2" t="n">
        <f aca="false">INDEX(Annual_Purchased_FY!$D$3:$D$71,MATCH(L4,Annual_Purchased_FY!$A$3:$A$71,0))</f>
        <v>14721.77</v>
      </c>
      <c r="N4" s="3" t="n">
        <f aca="false">IF(M$20=0,0,M4/M$20*100)</f>
        <v>22.5843447638003</v>
      </c>
      <c r="P4" s="0" t="n">
        <v>1</v>
      </c>
      <c r="Q4" s="0" t="str">
        <f aca="false">INDEX(Annual_Purchased_FY!$A$3:$A$71,MATCH(P4,Annual_Purchased_FY!$N$3:$N$71,0))</f>
        <v>GUJARAT</v>
      </c>
      <c r="R4" s="2" t="n">
        <f aca="false">INDEX(Annual_Purchased_FY!$E$3:$E$71,MATCH(Q4,Annual_Purchased_FY!$A$3:$A$71,0))</f>
        <v>9947.47</v>
      </c>
      <c r="S4" s="3" t="n">
        <f aca="false">IF(R$20=0,0,R4/R$20*100)</f>
        <v>19.3658291401328</v>
      </c>
      <c r="U4" s="0" t="n">
        <v>1</v>
      </c>
      <c r="V4" s="0" t="str">
        <f aca="false">INDEX(Annual_Purchased_FY!$A$3:$A$71,MATCH(U4,Annual_Purchased_FY!$O$3:$O$71,0))</f>
        <v>GUJARAT</v>
      </c>
      <c r="W4" s="2" t="n">
        <f aca="false">INDEX(Annual_Purchased_FY!$F$3:$F$71,MATCH(V4,Annual_Purchased_FY!$A$3:$A$71,0))</f>
        <v>7345.53</v>
      </c>
      <c r="X4" s="3" t="n">
        <f aca="false">IF(W$20=0,0,W4/W$20*100)</f>
        <v>13.7180671295276</v>
      </c>
      <c r="Z4" s="0" t="n">
        <v>1</v>
      </c>
      <c r="AA4" s="0" t="str">
        <f aca="false">INDEX(Annual_Purchased_FY!$A$3:$A$71,MATCH(Z4,Annual_Purchased_FY!$P$3:$P$71,0))</f>
        <v>TELANGANA</v>
      </c>
      <c r="AB4" s="2" t="n">
        <f aca="false">INDEX(Annual_Purchased_FY!$G$3:$G$71,MATCH(AA4,Annual_Purchased_FY!$A$3:$A$71,0))</f>
        <v>15216.02</v>
      </c>
      <c r="AC4" s="3" t="n">
        <f aca="false">IF(AB$20=0,0,AB4/AB$20*100)</f>
        <v>24.8268923709292</v>
      </c>
      <c r="AE4" s="0" t="n">
        <v>1</v>
      </c>
      <c r="AF4" s="0" t="str">
        <f aca="false">INDEX(Annual_Purchased_FY!$A$3:$A$71,MATCH(AE4,Annual_Purchased_FY!$Q$3:$Q$71,0))</f>
        <v>GUJARAT</v>
      </c>
      <c r="AG4" s="2" t="n">
        <f aca="false">INDEX(Annual_Purchased_FY!$H$3:$H$71,MATCH(AF4,Annual_Purchased_FY!$A$3:$A$71,0))</f>
        <v>11928.05</v>
      </c>
      <c r="AH4" s="3" t="n">
        <f aca="false">IF(AG$20=0,0,AG4/AG$20*100)</f>
        <v>18.9139331485966</v>
      </c>
    </row>
    <row r="5" customFormat="false" ht="15" hidden="false" customHeight="false" outlineLevel="0" collapsed="false">
      <c r="A5" s="0" t="n">
        <v>2</v>
      </c>
      <c r="B5" s="0" t="str">
        <f aca="false">INDEX(Annual_Purchased_FY!$A$3:$A$71,MATCH(A5,Annual_Purchased_FY!$K$3:$K$71,0))</f>
        <v>GUJARAT</v>
      </c>
      <c r="C5" s="2" t="n">
        <f aca="false">INDEX(Annual_Purchased_FY!$B$3:$B$71,MATCH(B5,Annual_Purchased_FY!$A$3:$A$71,0))</f>
        <v>1486.32</v>
      </c>
      <c r="D5" s="3" t="n">
        <f aca="false">IF(C$20=0,0,C5/C$20*100)</f>
        <v>11.3873397898776</v>
      </c>
      <c r="F5" s="0" t="n">
        <v>2</v>
      </c>
      <c r="G5" s="0" t="str">
        <f aca="false">INDEX(Annual_Purchased_FY!$A$3:$A$71,MATCH(F5,Annual_Purchased_FY!$L$3:$L$71,0))</f>
        <v>ANDHRA PRADESH</v>
      </c>
      <c r="H5" s="2" t="n">
        <f aca="false">INDEX(Annual_Purchased_FY!$C$3:$C$71,MATCH(G5,Annual_Purchased_FY!$A$3:$A$71,0))</f>
        <v>8334.35</v>
      </c>
      <c r="I5" s="3" t="n">
        <f aca="false">IF(H$20=0,0,H5/H$20*100)</f>
        <v>13.7491413333896</v>
      </c>
      <c r="K5" s="0" t="n">
        <v>2</v>
      </c>
      <c r="L5" s="0" t="str">
        <f aca="false">INDEX(Annual_Purchased_FY!$A$3:$A$71,MATCH(K5,Annual_Purchased_FY!$M$3:$M$71,0))</f>
        <v>ANDHRA PRADESH</v>
      </c>
      <c r="M5" s="2" t="n">
        <f aca="false">INDEX(Annual_Purchased_FY!$D$3:$D$71,MATCH(L5,Annual_Purchased_FY!$A$3:$A$71,0))</f>
        <v>8571.58</v>
      </c>
      <c r="N5" s="3" t="n">
        <f aca="false">IF(M$20=0,0,M5/M$20*100)</f>
        <v>13.1494730518474</v>
      </c>
      <c r="P5" s="0" t="n">
        <v>2</v>
      </c>
      <c r="Q5" s="0" t="str">
        <f aca="false">INDEX(Annual_Purchased_FY!$A$3:$A$71,MATCH(P5,Annual_Purchased_FY!$N$3:$N$71,0))</f>
        <v>ANDHRA PRADESH</v>
      </c>
      <c r="R5" s="2" t="n">
        <f aca="false">INDEX(Annual_Purchased_FY!$E$3:$E$71,MATCH(Q5,Annual_Purchased_FY!$A$3:$A$71,0))</f>
        <v>4727.26</v>
      </c>
      <c r="S5" s="3" t="n">
        <f aca="false">IF(R$20=0,0,R5/R$20*100)</f>
        <v>9.2030746974843</v>
      </c>
      <c r="U5" s="0" t="n">
        <v>2</v>
      </c>
      <c r="V5" s="0" t="str">
        <f aca="false">INDEX(Annual_Purchased_FY!$A$3:$A$71,MATCH(U5,Annual_Purchased_FY!$O$3:$O$71,0))</f>
        <v>TELANGANA</v>
      </c>
      <c r="W5" s="2" t="n">
        <f aca="false">INDEX(Annual_Purchased_FY!$F$3:$F$71,MATCH(V5,Annual_Purchased_FY!$A$3:$A$71,0))</f>
        <v>6964.82</v>
      </c>
      <c r="X5" s="3" t="n">
        <f aca="false">IF(W$20=0,0,W5/W$20*100)</f>
        <v>13.0070761817155</v>
      </c>
      <c r="Z5" s="0" t="n">
        <v>2</v>
      </c>
      <c r="AA5" s="0" t="str">
        <f aca="false">INDEX(Annual_Purchased_FY!$A$3:$A$71,MATCH(Z5,Annual_Purchased_FY!$P$3:$P$71,0))</f>
        <v>GUJARAT</v>
      </c>
      <c r="AB5" s="2" t="n">
        <f aca="false">INDEX(Annual_Purchased_FY!$G$3:$G$71,MATCH(AA5,Annual_Purchased_FY!$A$3:$A$71,0))</f>
        <v>9146.06</v>
      </c>
      <c r="AC5" s="3" t="n">
        <f aca="false">IF(AB$20=0,0,AB5/AB$20*100)</f>
        <v>14.9229724486469</v>
      </c>
      <c r="AE5" s="0" t="n">
        <v>2</v>
      </c>
      <c r="AF5" s="0" t="str">
        <f aca="false">INDEX(Annual_Purchased_FY!$A$3:$A$71,MATCH(AE5,Annual_Purchased_FY!$Q$3:$Q$71,0))</f>
        <v>TELANGANA</v>
      </c>
      <c r="AG5" s="2" t="n">
        <f aca="false">INDEX(Annual_Purchased_FY!$H$3:$H$71,MATCH(AF5,Annual_Purchased_FY!$A$3:$A$71,0))</f>
        <v>10058.48</v>
      </c>
      <c r="AH5" s="3" t="n">
        <f aca="false">IF(AG$20=0,0,AG5/AG$20*100)</f>
        <v>15.9494148914949</v>
      </c>
    </row>
    <row r="6" customFormat="false" ht="15" hidden="false" customHeight="false" outlineLevel="0" collapsed="false">
      <c r="A6" s="0" t="n">
        <v>3</v>
      </c>
      <c r="B6" s="0" t="str">
        <f aca="false">INDEX(Annual_Purchased_FY!$A$3:$A$71,MATCH(A6,Annual_Purchased_FY!$K$3:$K$71,0))</f>
        <v>MAHARASHTRA</v>
      </c>
      <c r="C6" s="2" t="n">
        <f aca="false">INDEX(Annual_Purchased_FY!$B$3:$B$71,MATCH(B6,Annual_Purchased_FY!$A$3:$A$71,0))</f>
        <v>1229.15</v>
      </c>
      <c r="D6" s="3" t="n">
        <f aca="false">IF(C$20=0,0,C6/C$20*100)</f>
        <v>9.41704929135584</v>
      </c>
      <c r="F6" s="0" t="n">
        <v>3</v>
      </c>
      <c r="G6" s="0" t="str">
        <f aca="false">INDEX(Annual_Purchased_FY!$A$3:$A$71,MATCH(F6,Annual_Purchased_FY!$L$3:$L$71,0))</f>
        <v>MAHARASHTRA</v>
      </c>
      <c r="H6" s="2" t="n">
        <f aca="false">INDEX(Annual_Purchased_FY!$C$3:$C$71,MATCH(G6,Annual_Purchased_FY!$A$3:$A$71,0))</f>
        <v>7990.06</v>
      </c>
      <c r="I6" s="3" t="n">
        <f aca="false">IF(H$20=0,0,H6/H$20*100)</f>
        <v>13.1811676018242</v>
      </c>
      <c r="K6" s="0" t="n">
        <v>3</v>
      </c>
      <c r="L6" s="0" t="str">
        <f aca="false">INDEX(Annual_Purchased_FY!$A$3:$A$71,MATCH(K6,Annual_Purchased_FY!$M$3:$M$71,0))</f>
        <v>MAHARASHTRA</v>
      </c>
      <c r="M6" s="2" t="n">
        <f aca="false">INDEX(Annual_Purchased_FY!$D$3:$D$71,MATCH(L6,Annual_Purchased_FY!$A$3:$A$71,0))</f>
        <v>5841.72</v>
      </c>
      <c r="N6" s="3" t="n">
        <f aca="false">IF(M$20=0,0,M6/M$20*100)</f>
        <v>8.96165464435238</v>
      </c>
      <c r="P6" s="0" t="n">
        <v>3</v>
      </c>
      <c r="Q6" s="0" t="str">
        <f aca="false">INDEX(Annual_Purchased_FY!$A$3:$A$71,MATCH(P6,Annual_Purchased_FY!$N$3:$N$71,0))</f>
        <v>TELANGANA</v>
      </c>
      <c r="R6" s="2" t="n">
        <f aca="false">INDEX(Annual_Purchased_FY!$E$3:$E$71,MATCH(Q6,Annual_Purchased_FY!$A$3:$A$71,0))</f>
        <v>3656.23</v>
      </c>
      <c r="S6" s="3" t="n">
        <f aca="false">IF(R$20=0,0,R6/R$20*100)</f>
        <v>7.11798331405148</v>
      </c>
      <c r="U6" s="0" t="n">
        <v>3</v>
      </c>
      <c r="V6" s="0" t="str">
        <f aca="false">INDEX(Annual_Purchased_FY!$A$3:$A$71,MATCH(U6,Annual_Purchased_FY!$O$3:$O$71,0))</f>
        <v>MAHARASHTRA</v>
      </c>
      <c r="W6" s="2" t="n">
        <f aca="false">INDEX(Annual_Purchased_FY!$F$3:$F$71,MATCH(V6,Annual_Purchased_FY!$A$3:$A$71,0))</f>
        <v>5190.89</v>
      </c>
      <c r="X6" s="3" t="n">
        <f aca="false">IF(W$20=0,0,W6/W$20*100)</f>
        <v>9.69419190745849</v>
      </c>
      <c r="Z6" s="0" t="n">
        <v>3</v>
      </c>
      <c r="AA6" s="0" t="str">
        <f aca="false">INDEX(Annual_Purchased_FY!$A$3:$A$71,MATCH(Z6,Annual_Purchased_FY!$P$3:$P$71,0))</f>
        <v>MAHARASHTRA</v>
      </c>
      <c r="AB6" s="2" t="n">
        <f aca="false">INDEX(Annual_Purchased_FY!$G$3:$G$71,MATCH(AA6,Annual_Purchased_FY!$A$3:$A$71,0))</f>
        <v>5359.33</v>
      </c>
      <c r="AC6" s="3" t="n">
        <f aca="false">IF(AB$20=0,0,AB6/AB$20*100)</f>
        <v>8.74443573879977</v>
      </c>
      <c r="AE6" s="0" t="n">
        <v>3</v>
      </c>
      <c r="AF6" s="0" t="str">
        <f aca="false">INDEX(Annual_Purchased_FY!$A$3:$A$71,MATCH(AE6,Annual_Purchased_FY!$Q$3:$Q$71,0))</f>
        <v>WEST BENGAL</v>
      </c>
      <c r="AG6" s="2" t="n">
        <f aca="false">INDEX(Annual_Purchased_FY!$H$3:$H$71,MATCH(AF6,Annual_Purchased_FY!$A$3:$A$71,0))</f>
        <v>6828.8</v>
      </c>
      <c r="AH6" s="3" t="n">
        <f aca="false">IF(AG$20=0,0,AG6/AG$20*100)</f>
        <v>10.8282130511807</v>
      </c>
    </row>
    <row r="7" customFormat="false" ht="15" hidden="false" customHeight="false" outlineLevel="0" collapsed="false">
      <c r="A7" s="0" t="n">
        <v>4</v>
      </c>
      <c r="B7" s="0" t="str">
        <f aca="false">INDEX(Annual_Purchased_FY!$A$3:$A$71,MATCH(A7,Annual_Purchased_FY!$K$3:$K$71,0))</f>
        <v>TAMIL NADU</v>
      </c>
      <c r="C7" s="2" t="n">
        <f aca="false">INDEX(Annual_Purchased_FY!$B$3:$B$71,MATCH(B7,Annual_Purchased_FY!$A$3:$A$71,0))</f>
        <v>1017.96</v>
      </c>
      <c r="D7" s="3" t="n">
        <f aca="false">IF(C$20=0,0,C7/C$20*100)</f>
        <v>7.79903144175128</v>
      </c>
      <c r="F7" s="0" t="n">
        <v>4</v>
      </c>
      <c r="G7" s="0" t="str">
        <f aca="false">INDEX(Annual_Purchased_FY!$A$3:$A$71,MATCH(F7,Annual_Purchased_FY!$L$3:$L$71,0))</f>
        <v>TELANGANA</v>
      </c>
      <c r="H7" s="2" t="n">
        <f aca="false">INDEX(Annual_Purchased_FY!$C$3:$C$71,MATCH(G7,Annual_Purchased_FY!$A$3:$A$71,0))</f>
        <v>7038.44</v>
      </c>
      <c r="I7" s="3" t="n">
        <f aca="false">IF(H$20=0,0,H7/H$20*100)</f>
        <v>11.6112841825197</v>
      </c>
      <c r="K7" s="0" t="n">
        <v>4</v>
      </c>
      <c r="L7" s="0" t="str">
        <f aca="false">INDEX(Annual_Purchased_FY!$A$3:$A$71,MATCH(K7,Annual_Purchased_FY!$M$3:$M$71,0))</f>
        <v>TAMIL NADU</v>
      </c>
      <c r="M7" s="2" t="n">
        <f aca="false">INDEX(Annual_Purchased_FY!$D$3:$D$71,MATCH(L7,Annual_Purchased_FY!$A$3:$A$71,0))</f>
        <v>5553.25</v>
      </c>
      <c r="N7" s="3" t="n">
        <f aca="false">IF(M$20=0,0,M7/M$20*100)</f>
        <v>8.51911913849856</v>
      </c>
      <c r="P7" s="0" t="n">
        <v>4</v>
      </c>
      <c r="Q7" s="0" t="str">
        <f aca="false">INDEX(Annual_Purchased_FY!$A$3:$A$71,MATCH(P7,Annual_Purchased_FY!$N$3:$N$71,0))</f>
        <v>RAJASTHAN</v>
      </c>
      <c r="R7" s="2" t="n">
        <f aca="false">INDEX(Annual_Purchased_FY!$E$3:$E$71,MATCH(Q7,Annual_Purchased_FY!$A$3:$A$71,0))</f>
        <v>3494.32</v>
      </c>
      <c r="S7" s="3" t="n">
        <f aca="false">IF(R$20=0,0,R7/R$20*100)</f>
        <v>6.80277538720386</v>
      </c>
      <c r="U7" s="0" t="n">
        <v>4</v>
      </c>
      <c r="V7" s="0" t="str">
        <f aca="false">INDEX(Annual_Purchased_FY!$A$3:$A$71,MATCH(U7,Annual_Purchased_FY!$O$3:$O$71,0))</f>
        <v>WEST BENGAL</v>
      </c>
      <c r="W7" s="2" t="n">
        <f aca="false">INDEX(Annual_Purchased_FY!$F$3:$F$71,MATCH(V7,Annual_Purchased_FY!$A$3:$A$71,0))</f>
        <v>4452.7</v>
      </c>
      <c r="X7" s="3" t="n">
        <f aca="false">IF(W$20=0,0,W7/W$20*100)</f>
        <v>8.31559295348975</v>
      </c>
      <c r="Z7" s="0" t="n">
        <v>4</v>
      </c>
      <c r="AA7" s="0" t="str">
        <f aca="false">INDEX(Annual_Purchased_FY!$A$3:$A$71,MATCH(Z7,Annual_Purchased_FY!$P$3:$P$71,0))</f>
        <v>UTTAR PRADESH</v>
      </c>
      <c r="AB7" s="2" t="n">
        <f aca="false">INDEX(Annual_Purchased_FY!$G$3:$G$71,MATCH(AA7,Annual_Purchased_FY!$A$3:$A$71,0))</f>
        <v>3556.81</v>
      </c>
      <c r="AC7" s="3" t="n">
        <f aca="false">IF(AB$20=0,0,AB7/AB$20*100)</f>
        <v>5.80339267783854</v>
      </c>
      <c r="AE7" s="0" t="n">
        <v>4</v>
      </c>
      <c r="AF7" s="0" t="str">
        <f aca="false">INDEX(Annual_Purchased_FY!$A$3:$A$71,MATCH(AE7,Annual_Purchased_FY!$Q$3:$Q$71,0))</f>
        <v>MAHARASHTRA</v>
      </c>
      <c r="AG7" s="2" t="n">
        <f aca="false">INDEX(Annual_Purchased_FY!$H$3:$H$71,MATCH(AF7,Annual_Purchased_FY!$A$3:$A$71,0))</f>
        <v>5694.72</v>
      </c>
      <c r="AH7" s="3" t="n">
        <f aca="false">IF(AG$20=0,0,AG7/AG$20*100)</f>
        <v>9.02993811896966</v>
      </c>
    </row>
    <row r="8" customFormat="false" ht="15" hidden="false" customHeight="false" outlineLevel="0" collapsed="false">
      <c r="A8" s="0" t="n">
        <v>5</v>
      </c>
      <c r="B8" s="0" t="str">
        <f aca="false">INDEX(Annual_Purchased_FY!$A$3:$A$71,MATCH(A8,Annual_Purchased_FY!$K$3:$K$71,0))</f>
        <v>JAMMU &amp; KASHMIR</v>
      </c>
      <c r="C8" s="2" t="n">
        <f aca="false">INDEX(Annual_Purchased_FY!$B$3:$B$71,MATCH(B8,Annual_Purchased_FY!$A$3:$A$71,0))</f>
        <v>903.36</v>
      </c>
      <c r="D8" s="3" t="n">
        <f aca="false">IF(C$20=0,0,C8/C$20*100)</f>
        <v>6.92103132070065</v>
      </c>
      <c r="F8" s="0" t="n">
        <v>5</v>
      </c>
      <c r="G8" s="0" t="str">
        <f aca="false">INDEX(Annual_Purchased_FY!$A$3:$A$71,MATCH(F8,Annual_Purchased_FY!$L$3:$L$71,0))</f>
        <v>TAMIL NADU</v>
      </c>
      <c r="H8" s="2" t="n">
        <f aca="false">INDEX(Annual_Purchased_FY!$C$3:$C$71,MATCH(G8,Annual_Purchased_FY!$A$3:$A$71,0))</f>
        <v>4265.96</v>
      </c>
      <c r="I8" s="3" t="n">
        <f aca="false">IF(H$20=0,0,H8/H$20*100)</f>
        <v>7.03753585613598</v>
      </c>
      <c r="K8" s="0" t="n">
        <v>5</v>
      </c>
      <c r="L8" s="0" t="str">
        <f aca="false">INDEX(Annual_Purchased_FY!$A$3:$A$71,MATCH(K8,Annual_Purchased_FY!$M$3:$M$71,0))</f>
        <v>PUNJAB</v>
      </c>
      <c r="M8" s="2" t="n">
        <f aca="false">INDEX(Annual_Purchased_FY!$D$3:$D$71,MATCH(L8,Annual_Purchased_FY!$A$3:$A$71,0))</f>
        <v>5341.93</v>
      </c>
      <c r="N8" s="3" t="n">
        <f aca="false">IF(M$20=0,0,M8/M$20*100)</f>
        <v>8.19493775708272</v>
      </c>
      <c r="P8" s="0" t="n">
        <v>5</v>
      </c>
      <c r="Q8" s="0" t="str">
        <f aca="false">INDEX(Annual_Purchased_FY!$A$3:$A$71,MATCH(P8,Annual_Purchased_FY!$N$3:$N$71,0))</f>
        <v>UTTAR PRADESH</v>
      </c>
      <c r="R8" s="2" t="n">
        <f aca="false">INDEX(Annual_Purchased_FY!$E$3:$E$71,MATCH(Q8,Annual_Purchased_FY!$A$3:$A$71,0))</f>
        <v>3283.58</v>
      </c>
      <c r="S8" s="3" t="n">
        <f aca="false">IF(R$20=0,0,R8/R$20*100)</f>
        <v>6.39250475225934</v>
      </c>
      <c r="U8" s="0" t="n">
        <v>5</v>
      </c>
      <c r="V8" s="0" t="str">
        <f aca="false">INDEX(Annual_Purchased_FY!$A$3:$A$71,MATCH(U8,Annual_Purchased_FY!$O$3:$O$71,0))</f>
        <v>ANDHRA PRADESH</v>
      </c>
      <c r="W8" s="2" t="n">
        <f aca="false">INDEX(Annual_Purchased_FY!$F$3:$F$71,MATCH(V8,Annual_Purchased_FY!$A$3:$A$71,0))</f>
        <v>3859.23</v>
      </c>
      <c r="X8" s="3" t="n">
        <f aca="false">IF(W$20=0,0,W8/W$20*100)</f>
        <v>7.20726431017052</v>
      </c>
      <c r="Z8" s="0" t="n">
        <v>5</v>
      </c>
      <c r="AA8" s="0" t="str">
        <f aca="false">INDEX(Annual_Purchased_FY!$A$3:$A$71,MATCH(Z8,Annual_Purchased_FY!$P$3:$P$71,0))</f>
        <v>RAJASTHAN</v>
      </c>
      <c r="AB8" s="2" t="n">
        <f aca="false">INDEX(Annual_Purchased_FY!$G$3:$G$71,MATCH(AA8,Annual_Purchased_FY!$A$3:$A$71,0))</f>
        <v>3286.39</v>
      </c>
      <c r="AC8" s="3" t="n">
        <f aca="false">IF(AB$20=0,0,AB8/AB$20*100)</f>
        <v>5.36216769029602</v>
      </c>
      <c r="AE8" s="0" t="n">
        <v>5</v>
      </c>
      <c r="AF8" s="0" t="str">
        <f aca="false">INDEX(Annual_Purchased_FY!$A$3:$A$71,MATCH(AE8,Annual_Purchased_FY!$Q$3:$Q$71,0))</f>
        <v>UTTAR PRADESH</v>
      </c>
      <c r="AG8" s="2" t="n">
        <f aca="false">INDEX(Annual_Purchased_FY!$H$3:$H$71,MATCH(AF8,Annual_Purchased_FY!$A$3:$A$71,0))</f>
        <v>3296.05</v>
      </c>
      <c r="AH8" s="3" t="n">
        <f aca="false">IF(AG$20=0,0,AG8/AG$20*100)</f>
        <v>5.22644265864344</v>
      </c>
    </row>
    <row r="9" customFormat="false" ht="15" hidden="false" customHeight="false" outlineLevel="0" collapsed="false">
      <c r="A9" s="0" t="n">
        <v>6</v>
      </c>
      <c r="B9" s="0" t="str">
        <f aca="false">INDEX(Annual_Purchased_FY!$A$3:$A$71,MATCH(A9,Annual_Purchased_FY!$K$3:$K$71,0))</f>
        <v>ANDHRA PRADESH</v>
      </c>
      <c r="C9" s="2" t="n">
        <f aca="false">INDEX(Annual_Purchased_FY!$B$3:$B$71,MATCH(B9,Annual_Purchased_FY!$A$3:$A$71,0))</f>
        <v>723.89</v>
      </c>
      <c r="D9" s="3" t="n">
        <f aca="false">IF(C$20=0,0,C9/C$20*100)</f>
        <v>5.5460340979698</v>
      </c>
      <c r="F9" s="0" t="n">
        <v>6</v>
      </c>
      <c r="G9" s="0" t="str">
        <f aca="false">INDEX(Annual_Purchased_FY!$A$3:$A$71,MATCH(F9,Annual_Purchased_FY!$L$3:$L$71,0))</f>
        <v>PUNJAB</v>
      </c>
      <c r="H9" s="2" t="n">
        <f aca="false">INDEX(Annual_Purchased_FY!$C$3:$C$71,MATCH(G9,Annual_Purchased_FY!$A$3:$A$71,0))</f>
        <v>3342.6</v>
      </c>
      <c r="I9" s="3" t="n">
        <f aca="false">IF(H$20=0,0,H9/H$20*100)</f>
        <v>5.51427283723244</v>
      </c>
      <c r="K9" s="0" t="n">
        <v>6</v>
      </c>
      <c r="L9" s="0" t="str">
        <f aca="false">INDEX(Annual_Purchased_FY!$A$3:$A$71,MATCH(K9,Annual_Purchased_FY!$M$3:$M$71,0))</f>
        <v>TELANGANA</v>
      </c>
      <c r="M9" s="2" t="n">
        <f aca="false">INDEX(Annual_Purchased_FY!$D$3:$D$71,MATCH(L9,Annual_Purchased_FY!$A$3:$A$71,0))</f>
        <v>3908.4</v>
      </c>
      <c r="N9" s="3" t="n">
        <f aca="false">IF(M$20=0,0,M9/M$20*100)</f>
        <v>5.99579079654397</v>
      </c>
      <c r="P9" s="0" t="n">
        <v>6</v>
      </c>
      <c r="Q9" s="0" t="str">
        <f aca="false">INDEX(Annual_Purchased_FY!$A$3:$A$71,MATCH(P9,Annual_Purchased_FY!$N$3:$N$71,0))</f>
        <v>PUNJAB</v>
      </c>
      <c r="R9" s="2" t="n">
        <f aca="false">INDEX(Annual_Purchased_FY!$E$3:$E$71,MATCH(Q9,Annual_Purchased_FY!$A$3:$A$71,0))</f>
        <v>3235.51</v>
      </c>
      <c r="S9" s="3" t="n">
        <f aca="false">IF(R$20=0,0,R9/R$20*100)</f>
        <v>6.29892161938574</v>
      </c>
      <c r="U9" s="0" t="n">
        <v>6</v>
      </c>
      <c r="V9" s="0" t="str">
        <f aca="false">INDEX(Annual_Purchased_FY!$A$3:$A$71,MATCH(U9,Annual_Purchased_FY!$O$3:$O$71,0))</f>
        <v>UTTAR PRADESH</v>
      </c>
      <c r="W9" s="2" t="n">
        <f aca="false">INDEX(Annual_Purchased_FY!$F$3:$F$71,MATCH(V9,Annual_Purchased_FY!$A$3:$A$71,0))</f>
        <v>3296.23</v>
      </c>
      <c r="X9" s="3" t="n">
        <f aca="false">IF(W$20=0,0,W9/W$20*100)</f>
        <v>6.15583959419712</v>
      </c>
      <c r="Z9" s="0" t="n">
        <v>6</v>
      </c>
      <c r="AA9" s="0" t="str">
        <f aca="false">INDEX(Annual_Purchased_FY!$A$3:$A$71,MATCH(Z9,Annual_Purchased_FY!$P$3:$P$71,0))</f>
        <v>ANDHRA PRADESH</v>
      </c>
      <c r="AB9" s="2" t="n">
        <f aca="false">INDEX(Annual_Purchased_FY!$G$3:$G$71,MATCH(AA9,Annual_Purchased_FY!$A$3:$A$71,0))</f>
        <v>2589.86</v>
      </c>
      <c r="AC9" s="3" t="n">
        <f aca="false">IF(AB$20=0,0,AB9/AB$20*100)</f>
        <v>4.2256894691105</v>
      </c>
      <c r="AE9" s="0" t="n">
        <v>6</v>
      </c>
      <c r="AF9" s="0" t="str">
        <f aca="false">INDEX(Annual_Purchased_FY!$A$3:$A$71,MATCH(AE9,Annual_Purchased_FY!$Q$3:$Q$71,0))</f>
        <v>TAMIL NADU</v>
      </c>
      <c r="AG9" s="2" t="n">
        <f aca="false">INDEX(Annual_Purchased_FY!$H$3:$H$71,MATCH(AF9,Annual_Purchased_FY!$A$3:$A$71,0))</f>
        <v>2705.4</v>
      </c>
      <c r="AH9" s="3" t="n">
        <f aca="false">IF(AG$20=0,0,AG9/AG$20*100)</f>
        <v>4.28986755925849</v>
      </c>
    </row>
    <row r="10" customFormat="false" ht="15" hidden="false" customHeight="false" outlineLevel="0" collapsed="false">
      <c r="A10" s="0" t="n">
        <v>7</v>
      </c>
      <c r="B10" s="0" t="str">
        <f aca="false">INDEX(Annual_Purchased_FY!$A$3:$A$71,MATCH(A10,Annual_Purchased_FY!$K$3:$K$71,0))</f>
        <v>DELHI</v>
      </c>
      <c r="C10" s="2" t="n">
        <f aca="false">INDEX(Annual_Purchased_FY!$B$3:$B$71,MATCH(B10,Annual_Purchased_FY!$A$3:$A$71,0))</f>
        <v>614.93</v>
      </c>
      <c r="D10" s="3" t="n">
        <f aca="false">IF(C$20=0,0,C10/C$20*100)</f>
        <v>4.71124445408082</v>
      </c>
      <c r="F10" s="0" t="n">
        <v>7</v>
      </c>
      <c r="G10" s="0" t="str">
        <f aca="false">INDEX(Annual_Purchased_FY!$A$3:$A$71,MATCH(F10,Annual_Purchased_FY!$L$3:$L$71,0))</f>
        <v>HARYANA</v>
      </c>
      <c r="H10" s="2" t="n">
        <f aca="false">INDEX(Annual_Purchased_FY!$C$3:$C$71,MATCH(G10,Annual_Purchased_FY!$A$3:$A$71,0))</f>
        <v>2803.61</v>
      </c>
      <c r="I10" s="3" t="n">
        <f aca="false">IF(H$20=0,0,H10/H$20*100)</f>
        <v>4.62510335343543</v>
      </c>
      <c r="K10" s="0" t="n">
        <v>7</v>
      </c>
      <c r="L10" s="0" t="str">
        <f aca="false">INDEX(Annual_Purchased_FY!$A$3:$A$71,MATCH(K10,Annual_Purchased_FY!$M$3:$M$71,0))</f>
        <v>HARYANA</v>
      </c>
      <c r="M10" s="2" t="n">
        <f aca="false">INDEX(Annual_Purchased_FY!$D$3:$D$71,MATCH(L10,Annual_Purchased_FY!$A$3:$A$71,0))</f>
        <v>3276.27</v>
      </c>
      <c r="N10" s="3" t="n">
        <f aca="false">IF(M$20=0,0,M10/M$20*100)</f>
        <v>5.02605401519627</v>
      </c>
      <c r="P10" s="0" t="n">
        <v>7</v>
      </c>
      <c r="Q10" s="0" t="str">
        <f aca="false">INDEX(Annual_Purchased_FY!$A$3:$A$71,MATCH(P10,Annual_Purchased_FY!$N$3:$N$71,0))</f>
        <v>MAHARASHTRA</v>
      </c>
      <c r="R10" s="2" t="n">
        <f aca="false">INDEX(Annual_Purchased_FY!$E$3:$E$71,MATCH(Q10,Annual_Purchased_FY!$A$3:$A$71,0))</f>
        <v>3118.46</v>
      </c>
      <c r="S10" s="3" t="n">
        <f aca="false">IF(R$20=0,0,R10/R$20*100)</f>
        <v>6.07104756690279</v>
      </c>
      <c r="U10" s="0" t="n">
        <v>7</v>
      </c>
      <c r="V10" s="0" t="str">
        <f aca="false">INDEX(Annual_Purchased_FY!$A$3:$A$71,MATCH(U10,Annual_Purchased_FY!$O$3:$O$71,0))</f>
        <v>PUNJAB</v>
      </c>
      <c r="W10" s="2" t="n">
        <f aca="false">INDEX(Annual_Purchased_FY!$F$3:$F$71,MATCH(V10,Annual_Purchased_FY!$A$3:$A$71,0))</f>
        <v>3101.36</v>
      </c>
      <c r="X10" s="3" t="n">
        <f aca="false">IF(W$20=0,0,W10/W$20*100)</f>
        <v>5.79191217962921</v>
      </c>
      <c r="Z10" s="0" t="n">
        <v>7</v>
      </c>
      <c r="AA10" s="0" t="str">
        <f aca="false">INDEX(Annual_Purchased_FY!$A$3:$A$71,MATCH(Z10,Annual_Purchased_FY!$P$3:$P$71,0))</f>
        <v>PUNJAB</v>
      </c>
      <c r="AB10" s="2" t="n">
        <f aca="false">INDEX(Annual_Purchased_FY!$G$3:$G$71,MATCH(AA10,Annual_Purchased_FY!$A$3:$A$71,0))</f>
        <v>2496.5</v>
      </c>
      <c r="AC10" s="3" t="n">
        <f aca="false">IF(AB$20=0,0,AB10/AB$20*100)</f>
        <v>4.07336062939092</v>
      </c>
      <c r="AE10" s="0" t="n">
        <v>7</v>
      </c>
      <c r="AF10" s="0" t="str">
        <f aca="false">INDEX(Annual_Purchased_FY!$A$3:$A$71,MATCH(AE10,Annual_Purchased_FY!$Q$3:$Q$71,0))</f>
        <v>ANDHRA PRADESH</v>
      </c>
      <c r="AG10" s="2" t="n">
        <f aca="false">INDEX(Annual_Purchased_FY!$H$3:$H$71,MATCH(AF10,Annual_Purchased_FY!$A$3:$A$71,0))</f>
        <v>2394.42</v>
      </c>
      <c r="AH10" s="3" t="n">
        <f aca="false">IF(AG$20=0,0,AG10/AG$20*100)</f>
        <v>3.79675636920223</v>
      </c>
    </row>
    <row r="11" customFormat="false" ht="15" hidden="false" customHeight="false" outlineLevel="0" collapsed="false">
      <c r="A11" s="0" t="n">
        <v>8</v>
      </c>
      <c r="B11" s="0" t="str">
        <f aca="false">INDEX(Annual_Purchased_FY!$A$3:$A$71,MATCH(A11,Annual_Purchased_FY!$K$3:$K$71,0))</f>
        <v>RAJASTHAN</v>
      </c>
      <c r="C11" s="2" t="n">
        <f aca="false">INDEX(Annual_Purchased_FY!$B$3:$B$71,MATCH(B11,Annual_Purchased_FY!$A$3:$A$71,0))</f>
        <v>606.8</v>
      </c>
      <c r="D11" s="3" t="n">
        <f aca="false">IF(C$20=0,0,C11/C$20*100)</f>
        <v>4.64895701093823</v>
      </c>
      <c r="F11" s="0" t="n">
        <v>8</v>
      </c>
      <c r="G11" s="0" t="str">
        <f aca="false">INDEX(Annual_Purchased_FY!$A$3:$A$71,MATCH(F11,Annual_Purchased_FY!$L$3:$L$71,0))</f>
        <v>RAJASTHAN</v>
      </c>
      <c r="H11" s="2" t="n">
        <f aca="false">INDEX(Annual_Purchased_FY!$C$3:$C$71,MATCH(G11,Annual_Purchased_FY!$A$3:$A$71,0))</f>
        <v>2664.9</v>
      </c>
      <c r="I11" s="3" t="n">
        <f aca="false">IF(H$20=0,0,H11/H$20*100)</f>
        <v>4.39627406328629</v>
      </c>
      <c r="K11" s="0" t="n">
        <v>8</v>
      </c>
      <c r="L11" s="0" t="str">
        <f aca="false">INDEX(Annual_Purchased_FY!$A$3:$A$71,MATCH(K11,Annual_Purchased_FY!$M$3:$M$71,0))</f>
        <v>RAJASTHAN</v>
      </c>
      <c r="M11" s="2" t="n">
        <f aca="false">INDEX(Annual_Purchased_FY!$D$3:$D$71,MATCH(L11,Annual_Purchased_FY!$A$3:$A$71,0))</f>
        <v>2555.65</v>
      </c>
      <c r="N11" s="3" t="n">
        <f aca="false">IF(M$20=0,0,M11/M$20*100)</f>
        <v>3.92056666390021</v>
      </c>
      <c r="P11" s="0" t="n">
        <v>8</v>
      </c>
      <c r="Q11" s="0" t="str">
        <f aca="false">INDEX(Annual_Purchased_FY!$A$3:$A$71,MATCH(P11,Annual_Purchased_FY!$N$3:$N$71,0))</f>
        <v>TAMIL NADU</v>
      </c>
      <c r="R11" s="2" t="n">
        <f aca="false">INDEX(Annual_Purchased_FY!$E$3:$E$71,MATCH(Q11,Annual_Purchased_FY!$A$3:$A$71,0))</f>
        <v>2671.34</v>
      </c>
      <c r="S11" s="3" t="n">
        <f aca="false">IF(R$20=0,0,R11/R$20*100)</f>
        <v>5.20059010132248</v>
      </c>
      <c r="U11" s="0" t="n">
        <v>8</v>
      </c>
      <c r="V11" s="0" t="str">
        <f aca="false">INDEX(Annual_Purchased_FY!$A$3:$A$71,MATCH(U11,Annual_Purchased_FY!$O$3:$O$71,0))</f>
        <v>JAMMU &amp; KASHMIR</v>
      </c>
      <c r="W11" s="2" t="n">
        <f aca="false">INDEX(Annual_Purchased_FY!$F$3:$F$71,MATCH(V11,Annual_Purchased_FY!$A$3:$A$71,0))</f>
        <v>2363.38</v>
      </c>
      <c r="X11" s="3" t="n">
        <f aca="false">IF(W$20=0,0,W11/W$20*100)</f>
        <v>4.41370540894707</v>
      </c>
      <c r="Z11" s="0" t="n">
        <v>8</v>
      </c>
      <c r="AA11" s="0" t="str">
        <f aca="false">INDEX(Annual_Purchased_FY!$A$3:$A$71,MATCH(Z11,Annual_Purchased_FY!$P$3:$P$71,0))</f>
        <v>WEST BENGAL</v>
      </c>
      <c r="AB11" s="2" t="n">
        <f aca="false">INDEX(Annual_Purchased_FY!$G$3:$G$71,MATCH(AA11,Annual_Purchased_FY!$A$3:$A$71,0))</f>
        <v>2464.1</v>
      </c>
      <c r="AC11" s="3" t="n">
        <f aca="false">IF(AB$20=0,0,AB11/AB$20*100)</f>
        <v>4.02049586496381</v>
      </c>
      <c r="AE11" s="0" t="n">
        <v>8</v>
      </c>
      <c r="AF11" s="0" t="str">
        <f aca="false">INDEX(Annual_Purchased_FY!$A$3:$A$71,MATCH(AE11,Annual_Purchased_FY!$Q$3:$Q$71,0))</f>
        <v>KARNATAKA</v>
      </c>
      <c r="AG11" s="2" t="n">
        <f aca="false">INDEX(Annual_Purchased_FY!$H$3:$H$71,MATCH(AF11,Annual_Purchased_FY!$A$3:$A$71,0))</f>
        <v>2268.12</v>
      </c>
      <c r="AH11" s="3" t="n">
        <f aca="false">IF(AG$20=0,0,AG11/AG$20*100)</f>
        <v>3.59648643768218</v>
      </c>
    </row>
    <row r="12" customFormat="false" ht="15" hidden="false" customHeight="false" outlineLevel="0" collapsed="false">
      <c r="A12" s="0" t="n">
        <v>9</v>
      </c>
      <c r="B12" s="0" t="str">
        <f aca="false">INDEX(Annual_Purchased_FY!$A$3:$A$71,MATCH(A12,Annual_Purchased_FY!$K$3:$K$71,0))</f>
        <v>HARYANA</v>
      </c>
      <c r="C12" s="2" t="n">
        <f aca="false">INDEX(Annual_Purchased_FY!$B$3:$B$71,MATCH(B12,Annual_Purchased_FY!$A$3:$A$71,0))</f>
        <v>444.34</v>
      </c>
      <c r="D12" s="3" t="n">
        <f aca="false">IF(C$20=0,0,C12/C$20*100)</f>
        <v>3.40428074858321</v>
      </c>
      <c r="F12" s="0" t="n">
        <v>9</v>
      </c>
      <c r="G12" s="0" t="str">
        <f aca="false">INDEX(Annual_Purchased_FY!$A$3:$A$71,MATCH(F12,Annual_Purchased_FY!$L$3:$L$71,0))</f>
        <v>UTTAR PRADESH</v>
      </c>
      <c r="H12" s="2" t="n">
        <f aca="false">INDEX(Annual_Purchased_FY!$C$3:$C$71,MATCH(G12,Annual_Purchased_FY!$A$3:$A$71,0))</f>
        <v>2557.85</v>
      </c>
      <c r="I12" s="3" t="n">
        <f aca="false">IF(H$20=0,0,H12/H$20*100)</f>
        <v>4.21967413890834</v>
      </c>
      <c r="K12" s="0" t="n">
        <v>9</v>
      </c>
      <c r="L12" s="0" t="str">
        <f aca="false">INDEX(Annual_Purchased_FY!$A$3:$A$71,MATCH(K12,Annual_Purchased_FY!$M$3:$M$71,0))</f>
        <v>UTTAR PRADESH</v>
      </c>
      <c r="M12" s="2" t="n">
        <f aca="false">INDEX(Annual_Purchased_FY!$D$3:$D$71,MATCH(L12,Annual_Purchased_FY!$A$3:$A$71,0))</f>
        <v>2224.81</v>
      </c>
      <c r="N12" s="3" t="n">
        <f aca="false">IF(M$20=0,0,M12/M$20*100)</f>
        <v>3.41303226948597</v>
      </c>
      <c r="P12" s="0" t="n">
        <v>9</v>
      </c>
      <c r="Q12" s="0" t="str">
        <f aca="false">INDEX(Annual_Purchased_FY!$A$3:$A$71,MATCH(P12,Annual_Purchased_FY!$N$3:$N$71,0))</f>
        <v>HARYANA</v>
      </c>
      <c r="R12" s="2" t="n">
        <f aca="false">INDEX(Annual_Purchased_FY!$E$3:$E$71,MATCH(Q12,Annual_Purchased_FY!$A$3:$A$71,0))</f>
        <v>2318.3</v>
      </c>
      <c r="S12" s="3" t="n">
        <f aca="false">IF(R$20=0,0,R12/R$20*100)</f>
        <v>4.51328847391044</v>
      </c>
      <c r="U12" s="0" t="n">
        <v>9</v>
      </c>
      <c r="V12" s="0" t="str">
        <f aca="false">INDEX(Annual_Purchased_FY!$A$3:$A$71,MATCH(U12,Annual_Purchased_FY!$O$3:$O$71,0))</f>
        <v>TAMIL NADU</v>
      </c>
      <c r="W12" s="2" t="n">
        <f aca="false">INDEX(Annual_Purchased_FY!$F$3:$F$71,MATCH(V12,Annual_Purchased_FY!$A$3:$A$71,0))</f>
        <v>2328.32</v>
      </c>
      <c r="X12" s="3" t="n">
        <f aca="false">IF(W$20=0,0,W12/W$20*100)</f>
        <v>4.34822947547988</v>
      </c>
      <c r="Z12" s="0" t="n">
        <v>9</v>
      </c>
      <c r="AA12" s="0" t="str">
        <f aca="false">INDEX(Annual_Purchased_FY!$A$3:$A$71,MATCH(Z12,Annual_Purchased_FY!$P$3:$P$71,0))</f>
        <v>TAMIL NADU</v>
      </c>
      <c r="AB12" s="2" t="n">
        <f aca="false">INDEX(Annual_Purchased_FY!$G$3:$G$71,MATCH(AA12,Annual_Purchased_FY!$A$3:$A$71,0))</f>
        <v>2360.22</v>
      </c>
      <c r="AC12" s="3" t="n">
        <f aca="false">IF(AB$20=0,0,AB12/AB$20*100)</f>
        <v>3.85100229309074</v>
      </c>
      <c r="AE12" s="0" t="n">
        <v>9</v>
      </c>
      <c r="AF12" s="0" t="str">
        <f aca="false">INDEX(Annual_Purchased_FY!$A$3:$A$71,MATCH(AE12,Annual_Purchased_FY!$Q$3:$Q$71,0))</f>
        <v>DRUK GREEN POWER (BHUTAN)</v>
      </c>
      <c r="AG12" s="2" t="n">
        <f aca="false">INDEX(Annual_Purchased_FY!$H$3:$H$71,MATCH(AF12,Annual_Purchased_FY!$A$3:$A$71,0))</f>
        <v>1863.73</v>
      </c>
      <c r="AH12" s="3" t="n">
        <f aca="false">IF(AG$20=0,0,AG12/AG$20*100)</f>
        <v>2.95525795306307</v>
      </c>
    </row>
    <row r="13" customFormat="false" ht="15" hidden="false" customHeight="false" outlineLevel="0" collapsed="false">
      <c r="A13" s="0" t="n">
        <v>10</v>
      </c>
      <c r="B13" s="0" t="str">
        <f aca="false">INDEX(Annual_Purchased_FY!$A$3:$A$71,MATCH(A13,Annual_Purchased_FY!$K$3:$K$71,0))</f>
        <v>PUNJAB</v>
      </c>
      <c r="C13" s="2" t="n">
        <f aca="false">INDEX(Annual_Purchased_FY!$B$3:$B$71,MATCH(B13,Annual_Purchased_FY!$A$3:$A$71,0))</f>
        <v>413.98</v>
      </c>
      <c r="D13" s="3" t="n">
        <f aca="false">IF(C$20=0,0,C13/C$20*100)</f>
        <v>3.17167966939388</v>
      </c>
      <c r="F13" s="0" t="n">
        <v>10</v>
      </c>
      <c r="G13" s="0" t="str">
        <f aca="false">INDEX(Annual_Purchased_FY!$A$3:$A$71,MATCH(F13,Annual_Purchased_FY!$L$3:$L$71,0))</f>
        <v>UTTARAKHAND</v>
      </c>
      <c r="H13" s="2" t="n">
        <f aca="false">INDEX(Annual_Purchased_FY!$C$3:$C$71,MATCH(G13,Annual_Purchased_FY!$A$3:$A$71,0))</f>
        <v>1955.04</v>
      </c>
      <c r="I13" s="3" t="n">
        <f aca="false">IF(H$20=0,0,H13/H$20*100)</f>
        <v>3.22522107572037</v>
      </c>
      <c r="K13" s="0" t="n">
        <v>10</v>
      </c>
      <c r="L13" s="0" t="str">
        <f aca="false">INDEX(Annual_Purchased_FY!$A$3:$A$71,MATCH(K13,Annual_Purchased_FY!$M$3:$M$71,0))</f>
        <v>JAMMU &amp; KASHMIR</v>
      </c>
      <c r="M13" s="2" t="n">
        <f aca="false">INDEX(Annual_Purchased_FY!$D$3:$D$71,MATCH(L13,Annual_Purchased_FY!$A$3:$A$71,0))</f>
        <v>1977.31</v>
      </c>
      <c r="N13" s="3" t="n">
        <f aca="false">IF(M$20=0,0,M13/M$20*100)</f>
        <v>3.03334794287032</v>
      </c>
      <c r="P13" s="0" t="n">
        <v>10</v>
      </c>
      <c r="Q13" s="0" t="str">
        <f aca="false">INDEX(Annual_Purchased_FY!$A$3:$A$71,MATCH(P13,Annual_Purchased_FY!$N$3:$N$71,0))</f>
        <v>WEST BENGAL</v>
      </c>
      <c r="R13" s="2" t="n">
        <f aca="false">INDEX(Annual_Purchased_FY!$E$3:$E$71,MATCH(Q13,Annual_Purchased_FY!$A$3:$A$71,0))</f>
        <v>2227.5</v>
      </c>
      <c r="S13" s="3" t="n">
        <f aca="false">IF(R$20=0,0,R13/R$20*100)</f>
        <v>4.3365181709164</v>
      </c>
      <c r="U13" s="0" t="n">
        <v>10</v>
      </c>
      <c r="V13" s="0" t="str">
        <f aca="false">INDEX(Annual_Purchased_FY!$A$3:$A$71,MATCH(U13,Annual_Purchased_FY!$O$3:$O$71,0))</f>
        <v>RAJASTHAN</v>
      </c>
      <c r="W13" s="2" t="n">
        <f aca="false">INDEX(Annual_Purchased_FY!$F$3:$F$71,MATCH(V13,Annual_Purchased_FY!$A$3:$A$71,0))</f>
        <v>1851.36</v>
      </c>
      <c r="X13" s="3" t="n">
        <f aca="false">IF(W$20=0,0,W13/W$20*100)</f>
        <v>3.45748785464388</v>
      </c>
      <c r="Z13" s="0" t="n">
        <v>10</v>
      </c>
      <c r="AA13" s="0" t="str">
        <f aca="false">INDEX(Annual_Purchased_FY!$A$3:$A$71,MATCH(Z13,Annual_Purchased_FY!$P$3:$P$71,0))</f>
        <v>UTTARAKHAND</v>
      </c>
      <c r="AB13" s="2" t="n">
        <f aca="false">INDEX(Annual_Purchased_FY!$G$3:$G$71,MATCH(AA13,Annual_Purchased_FY!$A$3:$A$71,0))</f>
        <v>1787.56</v>
      </c>
      <c r="AC13" s="3" t="n">
        <f aca="false">IF(AB$20=0,0,AB13/AB$20*100)</f>
        <v>2.91663389812699</v>
      </c>
      <c r="AE13" s="0" t="n">
        <v>10</v>
      </c>
      <c r="AF13" s="0" t="str">
        <f aca="false">INDEX(Annual_Purchased_FY!$A$3:$A$71,MATCH(AE13,Annual_Purchased_FY!$Q$3:$Q$71,0))</f>
        <v>UTTARAKHAND</v>
      </c>
      <c r="AG13" s="2" t="n">
        <f aca="false">INDEX(Annual_Purchased_FY!$H$3:$H$71,MATCH(AF13,Annual_Purchased_FY!$A$3:$A$71,0))</f>
        <v>1843.46</v>
      </c>
      <c r="AH13" s="3" t="n">
        <f aca="false">IF(AG$20=0,0,AG13/AG$20*100)</f>
        <v>2.92311645257288</v>
      </c>
    </row>
    <row r="14" customFormat="false" ht="15" hidden="false" customHeight="false" outlineLevel="0" collapsed="false">
      <c r="A14" s="0" t="n">
        <v>11</v>
      </c>
      <c r="B14" s="0" t="str">
        <f aca="false">INDEX(Annual_Purchased_FY!$A$3:$A$71,MATCH(A14,Annual_Purchased_FY!$K$3:$K$71,0))</f>
        <v>BIHAR</v>
      </c>
      <c r="C14" s="2" t="n">
        <f aca="false">INDEX(Annual_Purchased_FY!$B$3:$B$71,MATCH(B14,Annual_Purchased_FY!$A$3:$A$71,0))</f>
        <v>388.64</v>
      </c>
      <c r="D14" s="3" t="n">
        <f aca="false">IF(C$20=0,0,C14/C$20*100)</f>
        <v>2.97753897945127</v>
      </c>
      <c r="F14" s="0" t="n">
        <v>11</v>
      </c>
      <c r="G14" s="0" t="str">
        <f aca="false">INDEX(Annual_Purchased_FY!$A$3:$A$71,MATCH(F14,Annual_Purchased_FY!$L$3:$L$71,0))</f>
        <v>DELHI</v>
      </c>
      <c r="H14" s="2" t="n">
        <f aca="false">INDEX(Annual_Purchased_FY!$C$3:$C$71,MATCH(G14,Annual_Purchased_FY!$A$3:$A$71,0))</f>
        <v>1890.52</v>
      </c>
      <c r="I14" s="3" t="n">
        <f aca="false">IF(H$20=0,0,H14/H$20*100)</f>
        <v>3.11878270934144</v>
      </c>
      <c r="K14" s="0" t="n">
        <v>11</v>
      </c>
      <c r="L14" s="0" t="str">
        <f aca="false">INDEX(Annual_Purchased_FY!$A$3:$A$71,MATCH(K14,Annual_Purchased_FY!$M$3:$M$71,0))</f>
        <v>UTTARAKHAND</v>
      </c>
      <c r="M14" s="2" t="n">
        <f aca="false">INDEX(Annual_Purchased_FY!$D$3:$D$71,MATCH(L14,Annual_Purchased_FY!$A$3:$A$71,0))</f>
        <v>1701.74</v>
      </c>
      <c r="N14" s="3" t="n">
        <f aca="false">IF(M$20=0,0,M14/M$20*100)</f>
        <v>2.61060204434314</v>
      </c>
      <c r="P14" s="0" t="n">
        <v>11</v>
      </c>
      <c r="Q14" s="0" t="str">
        <f aca="false">INDEX(Annual_Purchased_FY!$A$3:$A$71,MATCH(P14,Annual_Purchased_FY!$N$3:$N$71,0))</f>
        <v>JAMMU &amp; KASHMIR</v>
      </c>
      <c r="R14" s="2" t="n">
        <f aca="false">INDEX(Annual_Purchased_FY!$E$3:$E$71,MATCH(Q14,Annual_Purchased_FY!$A$3:$A$71,0))</f>
        <v>2149.43</v>
      </c>
      <c r="S14" s="3" t="n">
        <f aca="false">IF(R$20=0,0,R14/R$20*100)</f>
        <v>4.18453075291261</v>
      </c>
      <c r="U14" s="0" t="n">
        <v>11</v>
      </c>
      <c r="V14" s="0" t="str">
        <f aca="false">INDEX(Annual_Purchased_FY!$A$3:$A$71,MATCH(U14,Annual_Purchased_FY!$O$3:$O$71,0))</f>
        <v>UTTARAKHAND</v>
      </c>
      <c r="W14" s="2" t="n">
        <f aca="false">INDEX(Annual_Purchased_FY!$F$3:$F$71,MATCH(V14,Annual_Purchased_FY!$A$3:$A$71,0))</f>
        <v>1621.14</v>
      </c>
      <c r="X14" s="3" t="n">
        <f aca="false">IF(W$20=0,0,W14/W$20*100)</f>
        <v>3.02754292016538</v>
      </c>
      <c r="Z14" s="0" t="n">
        <v>11</v>
      </c>
      <c r="AA14" s="0" t="str">
        <f aca="false">INDEX(Annual_Purchased_FY!$A$3:$A$71,MATCH(Z14,Annual_Purchased_FY!$P$3:$P$71,0))</f>
        <v>DNH &amp; DD (UT)</v>
      </c>
      <c r="AB14" s="2" t="n">
        <f aca="false">INDEX(Annual_Purchased_FY!$G$3:$G$71,MATCH(AA14,Annual_Purchased_FY!$A$3:$A$71,0))</f>
        <v>1543.02</v>
      </c>
      <c r="AC14" s="3" t="n">
        <f aca="false">IF(AB$20=0,0,AB14/AB$20*100)</f>
        <v>2.51763545698489</v>
      </c>
      <c r="AE14" s="0" t="n">
        <v>11</v>
      </c>
      <c r="AF14" s="0" t="str">
        <f aca="false">INDEX(Annual_Purchased_FY!$A$3:$A$71,MATCH(AE14,Annual_Purchased_FY!$Q$3:$Q$71,0))</f>
        <v>PUNJAB</v>
      </c>
      <c r="AG14" s="2" t="n">
        <f aca="false">INDEX(Annual_Purchased_FY!$H$3:$H$71,MATCH(AF14,Annual_Purchased_FY!$A$3:$A$71,0))</f>
        <v>1663.76</v>
      </c>
      <c r="AH14" s="3" t="n">
        <f aca="false">IF(AG$20=0,0,AG14/AG$20*100)</f>
        <v>2.63817182316549</v>
      </c>
    </row>
    <row r="15" customFormat="false" ht="15" hidden="false" customHeight="false" outlineLevel="0" collapsed="false">
      <c r="A15" s="0" t="n">
        <v>12</v>
      </c>
      <c r="B15" s="0" t="str">
        <f aca="false">INDEX(Annual_Purchased_FY!$A$3:$A$71,MATCH(A15,Annual_Purchased_FY!$K$3:$K$71,0))</f>
        <v>UTTAR PRADESH</v>
      </c>
      <c r="C15" s="2" t="n">
        <f aca="false">INDEX(Annual_Purchased_FY!$B$3:$B$71,MATCH(B15,Annual_Purchased_FY!$A$3:$A$71,0))</f>
        <v>299.67</v>
      </c>
      <c r="D15" s="3" t="n">
        <f aca="false">IF(C$20=0,0,C15/C$20*100)</f>
        <v>2.2959013636583</v>
      </c>
      <c r="F15" s="0" t="n">
        <v>12</v>
      </c>
      <c r="G15" s="0" t="str">
        <f aca="false">INDEX(Annual_Purchased_FY!$A$3:$A$71,MATCH(F15,Annual_Purchased_FY!$L$3:$L$71,0))</f>
        <v>JAMMU &amp; KASHMIR</v>
      </c>
      <c r="H15" s="2" t="n">
        <f aca="false">INDEX(Annual_Purchased_FY!$C$3:$C$71,MATCH(G15,Annual_Purchased_FY!$A$3:$A$71,0))</f>
        <v>1539.81</v>
      </c>
      <c r="I15" s="3" t="n">
        <f aca="false">IF(H$20=0,0,H15/H$20*100)</f>
        <v>2.54021793140037</v>
      </c>
      <c r="K15" s="0" t="n">
        <v>12</v>
      </c>
      <c r="L15" s="0" t="str">
        <f aca="false">INDEX(Annual_Purchased_FY!$A$3:$A$71,MATCH(K15,Annual_Purchased_FY!$M$3:$M$71,0))</f>
        <v>MADHYA PRADESH</v>
      </c>
      <c r="M15" s="2" t="n">
        <f aca="false">INDEX(Annual_Purchased_FY!$D$3:$D$71,MATCH(L15,Annual_Purchased_FY!$A$3:$A$71,0))</f>
        <v>1013.95</v>
      </c>
      <c r="N15" s="3" t="n">
        <f aca="false">IF(M$20=0,0,M15/M$20*100)</f>
        <v>1.55547847665432</v>
      </c>
      <c r="P15" s="0" t="n">
        <v>12</v>
      </c>
      <c r="Q15" s="0" t="str">
        <f aca="false">INDEX(Annual_Purchased_FY!$A$3:$A$71,MATCH(P15,Annual_Purchased_FY!$N$3:$N$71,0))</f>
        <v>AM/NS INDIA (HAZIRA)</v>
      </c>
      <c r="R15" s="2" t="n">
        <f aca="false">INDEX(Annual_Purchased_FY!$E$3:$E$71,MATCH(Q15,Annual_Purchased_FY!$A$3:$A$71,0))</f>
        <v>1357.78</v>
      </c>
      <c r="S15" s="3" t="n">
        <f aca="false">IF(R$20=0,0,R15/R$20*100)</f>
        <v>2.64333900880219</v>
      </c>
      <c r="U15" s="0" t="n">
        <v>12</v>
      </c>
      <c r="V15" s="0" t="str">
        <f aca="false">INDEX(Annual_Purchased_FY!$A$3:$A$71,MATCH(U15,Annual_Purchased_FY!$O$3:$O$71,0))</f>
        <v>NEPAL (NEA / NVVN)</v>
      </c>
      <c r="W15" s="2" t="n">
        <f aca="false">INDEX(Annual_Purchased_FY!$F$3:$F$71,MATCH(V15,Annual_Purchased_FY!$A$3:$A$71,0))</f>
        <v>1284.01</v>
      </c>
      <c r="X15" s="3" t="n">
        <f aca="false">IF(W$20=0,0,W15/W$20*100)</f>
        <v>2.39793934201953</v>
      </c>
      <c r="Z15" s="0" t="n">
        <v>12</v>
      </c>
      <c r="AA15" s="0" t="str">
        <f aca="false">INDEX(Annual_Purchased_FY!$A$3:$A$71,MATCH(Z15,Annual_Purchased_FY!$P$3:$P$71,0))</f>
        <v>NEPAL (NEA / NVVN)</v>
      </c>
      <c r="AB15" s="2" t="n">
        <f aca="false">INDEX(Annual_Purchased_FY!$G$3:$G$71,MATCH(AA15,Annual_Purchased_FY!$A$3:$A$71,0))</f>
        <v>1089.76</v>
      </c>
      <c r="AC15" s="3" t="n">
        <f aca="false">IF(AB$20=0,0,AB15/AB$20*100)</f>
        <v>1.77808350870621</v>
      </c>
      <c r="AE15" s="0" t="n">
        <v>12</v>
      </c>
      <c r="AF15" s="0" t="str">
        <f aca="false">INDEX(Annual_Purchased_FY!$A$3:$A$71,MATCH(AE15,Annual_Purchased_FY!$Q$3:$Q$71,0))</f>
        <v>MADHYA PRADESH</v>
      </c>
      <c r="AG15" s="2" t="n">
        <f aca="false">INDEX(Annual_Purchased_FY!$H$3:$H$71,MATCH(AF15,Annual_Purchased_FY!$A$3:$A$71,0))</f>
        <v>1610.51</v>
      </c>
      <c r="AH15" s="3" t="n">
        <f aca="false">IF(AG$20=0,0,AG15/AG$20*100)</f>
        <v>2.55373497555311</v>
      </c>
    </row>
    <row r="16" customFormat="false" ht="15" hidden="false" customHeight="false" outlineLevel="0" collapsed="false">
      <c r="A16" s="0" t="n">
        <v>13</v>
      </c>
      <c r="B16" s="0" t="str">
        <f aca="false">INDEX(Annual_Purchased_FY!$A$3:$A$71,MATCH(A16,Annual_Purchased_FY!$K$3:$K$71,0))</f>
        <v>DNH &amp; DD (UT)</v>
      </c>
      <c r="C16" s="2" t="n">
        <f aca="false">INDEX(Annual_Purchased_FY!$B$3:$B$71,MATCH(B16,Annual_Purchased_FY!$A$3:$A$71,0))</f>
        <v>286.47</v>
      </c>
      <c r="D16" s="3" t="n">
        <f aca="false">IF(C$20=0,0,C16/C$20*100)</f>
        <v>2.19477045966294</v>
      </c>
      <c r="F16" s="0" t="n">
        <v>13</v>
      </c>
      <c r="G16" s="0" t="str">
        <f aca="false">INDEX(Annual_Purchased_FY!$A$3:$A$71,MATCH(F16,Annual_Purchased_FY!$L$3:$L$71,0))</f>
        <v>BIHAR</v>
      </c>
      <c r="H16" s="2" t="n">
        <f aca="false">INDEX(Annual_Purchased_FY!$C$3:$C$71,MATCH(G16,Annual_Purchased_FY!$A$3:$A$71,0))</f>
        <v>1287.6</v>
      </c>
      <c r="I16" s="3" t="n">
        <f aca="false">IF(H$20=0,0,H16/H$20*100)</f>
        <v>2.12414817962679</v>
      </c>
      <c r="K16" s="0" t="n">
        <v>13</v>
      </c>
      <c r="L16" s="0" t="str">
        <f aca="false">INDEX(Annual_Purchased_FY!$A$3:$A$71,MATCH(K16,Annual_Purchased_FY!$M$3:$M$71,0))</f>
        <v>ASSAM</v>
      </c>
      <c r="M16" s="2" t="n">
        <f aca="false">INDEX(Annual_Purchased_FY!$D$3:$D$71,MATCH(L16,Annual_Purchased_FY!$A$3:$A$71,0))</f>
        <v>969.15</v>
      </c>
      <c r="N16" s="3" t="n">
        <f aca="false">IF(M$20=0,0,M16/M$20*100)</f>
        <v>1.48675177834167</v>
      </c>
      <c r="P16" s="0" t="n">
        <v>13</v>
      </c>
      <c r="Q16" s="0" t="str">
        <f aca="false">INDEX(Annual_Purchased_FY!$A$3:$A$71,MATCH(P16,Annual_Purchased_FY!$N$3:$N$71,0))</f>
        <v>DNH &amp; DD (UT)</v>
      </c>
      <c r="R16" s="2" t="n">
        <f aca="false">INDEX(Annual_Purchased_FY!$E$3:$E$71,MATCH(Q16,Annual_Purchased_FY!$A$3:$A$71,0))</f>
        <v>1159.9</v>
      </c>
      <c r="S16" s="3" t="n">
        <f aca="false">IF(R$20=0,0,R16/R$20*100)</f>
        <v>2.25810434408347</v>
      </c>
      <c r="U16" s="0" t="n">
        <v>13</v>
      </c>
      <c r="V16" s="0" t="str">
        <f aca="false">INDEX(Annual_Purchased_FY!$A$3:$A$71,MATCH(U16,Annual_Purchased_FY!$O$3:$O$71,0))</f>
        <v>DRUK GREEN POWER (BHUTAN)</v>
      </c>
      <c r="W16" s="2" t="n">
        <f aca="false">INDEX(Annual_Purchased_FY!$F$3:$F$71,MATCH(V16,Annual_Purchased_FY!$A$3:$A$71,0))</f>
        <v>1256.06</v>
      </c>
      <c r="X16" s="3" t="n">
        <f aca="false">IF(W$20=0,0,W16/W$20*100)</f>
        <v>2.34574161411286</v>
      </c>
      <c r="Z16" s="0" t="n">
        <v>13</v>
      </c>
      <c r="AA16" s="0" t="str">
        <f aca="false">INDEX(Annual_Purchased_FY!$A$3:$A$71,MATCH(Z16,Annual_Purchased_FY!$P$3:$P$71,0))</f>
        <v>KARNATAKA</v>
      </c>
      <c r="AB16" s="2" t="n">
        <f aca="false">INDEX(Annual_Purchased_FY!$G$3:$G$71,MATCH(AA16,Annual_Purchased_FY!$A$3:$A$71,0))</f>
        <v>1066.37</v>
      </c>
      <c r="AC16" s="3" t="n">
        <f aca="false">IF(AB$20=0,0,AB16/AB$20*100)</f>
        <v>1.73991971734973</v>
      </c>
      <c r="AE16" s="0" t="n">
        <v>13</v>
      </c>
      <c r="AF16" s="0" t="str">
        <f aca="false">INDEX(Annual_Purchased_FY!$A$3:$A$71,MATCH(AE16,Annual_Purchased_FY!$Q$3:$Q$71,0))</f>
        <v>RAJASTHAN</v>
      </c>
      <c r="AG16" s="2" t="n">
        <f aca="false">INDEX(Annual_Purchased_FY!$H$3:$H$71,MATCH(AF16,Annual_Purchased_FY!$A$3:$A$71,0))</f>
        <v>1440.45</v>
      </c>
      <c r="AH16" s="3" t="n">
        <f aca="false">IF(AG$20=0,0,AG16/AG$20*100)</f>
        <v>2.28407619048344</v>
      </c>
    </row>
    <row r="17" customFormat="false" ht="15" hidden="false" customHeight="false" outlineLevel="0" collapsed="false">
      <c r="A17" s="0" t="n">
        <v>14</v>
      </c>
      <c r="B17" s="0" t="str">
        <f aca="false">INDEX(Annual_Purchased_FY!$A$3:$A$71,MATCH(A17,Annual_Purchased_FY!$K$3:$K$71,0))</f>
        <v>KARNATAKA</v>
      </c>
      <c r="C17" s="2" t="n">
        <f aca="false">INDEX(Annual_Purchased_FY!$B$3:$B$71,MATCH(B17,Annual_Purchased_FY!$A$3:$A$71,0))</f>
        <v>277.65</v>
      </c>
      <c r="D17" s="3" t="n">
        <f aca="false">IF(C$20=0,0,C17/C$20*100)</f>
        <v>2.12719662835695</v>
      </c>
      <c r="F17" s="0" t="n">
        <v>14</v>
      </c>
      <c r="G17" s="0" t="str">
        <f aca="false">INDEX(Annual_Purchased_FY!$A$3:$A$71,MATCH(F17,Annual_Purchased_FY!$L$3:$L$71,0))</f>
        <v>AM/NS INDIA (HAZIRA)</v>
      </c>
      <c r="H17" s="2" t="n">
        <f aca="false">INDEX(Annual_Purchased_FY!$C$3:$C$71,MATCH(G17,Annual_Purchased_FY!$A$3:$A$71,0))</f>
        <v>1128.45</v>
      </c>
      <c r="I17" s="3" t="n">
        <f aca="false">IF(H$20=0,0,H17/H$20*100)</f>
        <v>1.86159910942827</v>
      </c>
      <c r="K17" s="0" t="n">
        <v>14</v>
      </c>
      <c r="L17" s="0" t="str">
        <f aca="false">INDEX(Annual_Purchased_FY!$A$3:$A$71,MATCH(K17,Annual_Purchased_FY!$M$3:$M$71,0))</f>
        <v>BIHAR</v>
      </c>
      <c r="M17" s="2" t="n">
        <f aca="false">INDEX(Annual_Purchased_FY!$D$3:$D$71,MATCH(L17,Annual_Purchased_FY!$A$3:$A$71,0))</f>
        <v>933.66</v>
      </c>
      <c r="N17" s="3" t="n">
        <f aca="false">IF(M$20=0,0,M17/M$20*100)</f>
        <v>1.43230734702212</v>
      </c>
      <c r="P17" s="0" t="n">
        <v>14</v>
      </c>
      <c r="Q17" s="0" t="str">
        <f aca="false">INDEX(Annual_Purchased_FY!$A$3:$A$71,MATCH(P17,Annual_Purchased_FY!$N$3:$N$71,0))</f>
        <v>UTTARAKHAND</v>
      </c>
      <c r="R17" s="2" t="n">
        <f aca="false">INDEX(Annual_Purchased_FY!$E$3:$E$71,MATCH(Q17,Annual_Purchased_FY!$A$3:$A$71,0))</f>
        <v>1134.13</v>
      </c>
      <c r="S17" s="3" t="n">
        <f aca="false">IF(R$20=0,0,R17/R$20*100)</f>
        <v>2.20793506315664</v>
      </c>
      <c r="U17" s="0" t="n">
        <v>14</v>
      </c>
      <c r="V17" s="0" t="str">
        <f aca="false">INDEX(Annual_Purchased_FY!$A$3:$A$71,MATCH(U17,Annual_Purchased_FY!$O$3:$O$71,0))</f>
        <v>HARYANA</v>
      </c>
      <c r="W17" s="2" t="n">
        <f aca="false">INDEX(Annual_Purchased_FY!$F$3:$F$71,MATCH(V17,Annual_Purchased_FY!$A$3:$A$71,0))</f>
        <v>1083.6</v>
      </c>
      <c r="X17" s="3" t="n">
        <f aca="false">IF(W$20=0,0,W17/W$20*100)</f>
        <v>2.02366575884328</v>
      </c>
      <c r="Z17" s="0" t="n">
        <v>14</v>
      </c>
      <c r="AA17" s="0" t="str">
        <f aca="false">INDEX(Annual_Purchased_FY!$A$3:$A$71,MATCH(Z17,Annual_Purchased_FY!$P$3:$P$71,0))</f>
        <v>DRUK GREEN POWER (BHUTAN)</v>
      </c>
      <c r="AB17" s="2" t="n">
        <f aca="false">INDEX(Annual_Purchased_FY!$G$3:$G$71,MATCH(AA17,Annual_Purchased_FY!$A$3:$A$71,0))</f>
        <v>1031.89</v>
      </c>
      <c r="AC17" s="3" t="n">
        <f aca="false">IF(AB$20=0,0,AB17/AB$20*100)</f>
        <v>1.68366116557668</v>
      </c>
      <c r="AE17" s="0" t="n">
        <v>14</v>
      </c>
      <c r="AF17" s="0" t="str">
        <f aca="false">INDEX(Annual_Purchased_FY!$A$3:$A$71,MATCH(AE17,Annual_Purchased_FY!$Q$3:$Q$71,0))</f>
        <v>DNH &amp; DD (UT)</v>
      </c>
      <c r="AG17" s="2" t="n">
        <f aca="false">INDEX(Annual_Purchased_FY!$H$3:$H$71,MATCH(AF17,Annual_Purchased_FY!$A$3:$A$71,0))</f>
        <v>1323.16</v>
      </c>
      <c r="AH17" s="3" t="n">
        <f aca="false">IF(AG$20=0,0,AG17/AG$20*100)</f>
        <v>2.09809313214625</v>
      </c>
    </row>
    <row r="18" customFormat="false" ht="15" hidden="false" customHeight="false" outlineLevel="0" collapsed="false">
      <c r="A18" s="0" t="n">
        <v>15</v>
      </c>
      <c r="B18" s="0" t="str">
        <f aca="false">INDEX(Annual_Purchased_FY!$A$3:$A$71,MATCH(A18,Annual_Purchased_FY!$K$3:$K$71,0))</f>
        <v>CHHATTISGARH</v>
      </c>
      <c r="C18" s="2" t="n">
        <f aca="false">INDEX(Annual_Purchased_FY!$B$3:$B$71,MATCH(B18,Annual_Purchased_FY!$A$3:$A$71,0))</f>
        <v>211.76</v>
      </c>
      <c r="D18" s="3" t="n">
        <f aca="false">IF(C$20=0,0,C18/C$20*100)</f>
        <v>1.62238486591345</v>
      </c>
      <c r="F18" s="0" t="n">
        <v>15</v>
      </c>
      <c r="G18" s="0" t="str">
        <f aca="false">INDEX(Annual_Purchased_FY!$A$3:$A$71,MATCH(F18,Annual_Purchased_FY!$L$3:$L$71,0))</f>
        <v>KARNATAKA</v>
      </c>
      <c r="H18" s="2" t="n">
        <f aca="false">INDEX(Annual_Purchased_FY!$C$3:$C$71,MATCH(G18,Annual_Purchased_FY!$A$3:$A$71,0))</f>
        <v>739.25</v>
      </c>
      <c r="I18" s="3" t="n">
        <f aca="false">IF(H$20=0,0,H18/H$20*100)</f>
        <v>1.21953754410461</v>
      </c>
      <c r="K18" s="0" t="n">
        <v>15</v>
      </c>
      <c r="L18" s="0" t="str">
        <f aca="false">INDEX(Annual_Purchased_FY!$A$3:$A$71,MATCH(K18,Annual_Purchased_FY!$M$3:$M$71,0))</f>
        <v>DELHI</v>
      </c>
      <c r="M18" s="2" t="n">
        <f aca="false">INDEX(Annual_Purchased_FY!$D$3:$D$71,MATCH(L18,Annual_Purchased_FY!$A$3:$A$71,0))</f>
        <v>881.2</v>
      </c>
      <c r="N18" s="3" t="n">
        <f aca="false">IF(M$20=0,0,M18/M$20*100)</f>
        <v>1.35182961056047</v>
      </c>
      <c r="P18" s="0" t="n">
        <v>15</v>
      </c>
      <c r="Q18" s="0" t="str">
        <f aca="false">INDEX(Annual_Purchased_FY!$A$3:$A$71,MATCH(P18,Annual_Purchased_FY!$N$3:$N$71,0))</f>
        <v>NEPAL (NEA / NVVN)</v>
      </c>
      <c r="R18" s="2" t="n">
        <f aca="false">INDEX(Annual_Purchased_FY!$E$3:$E$71,MATCH(Q18,Annual_Purchased_FY!$A$3:$A$71,0))</f>
        <v>1035.69</v>
      </c>
      <c r="S18" s="3" t="n">
        <f aca="false">IF(R$20=0,0,R18/R$20*100)</f>
        <v>2.01629113554945</v>
      </c>
      <c r="U18" s="0" t="n">
        <v>15</v>
      </c>
      <c r="V18" s="0" t="str">
        <f aca="false">INDEX(Annual_Purchased_FY!$A$3:$A$71,MATCH(U18,Annual_Purchased_FY!$O$3:$O$71,0))</f>
        <v>DNH &amp; DD (UT)</v>
      </c>
      <c r="W18" s="2" t="n">
        <f aca="false">INDEX(Annual_Purchased_FY!$F$3:$F$71,MATCH(V18,Annual_Purchased_FY!$A$3:$A$71,0))</f>
        <v>958.93</v>
      </c>
      <c r="X18" s="3" t="n">
        <f aca="false">IF(W$20=0,0,W18/W$20*100)</f>
        <v>1.79083961436655</v>
      </c>
      <c r="Z18" s="0" t="n">
        <v>15</v>
      </c>
      <c r="AA18" s="0" t="str">
        <f aca="false">INDEX(Annual_Purchased_FY!$A$3:$A$71,MATCH(Z18,Annual_Purchased_FY!$P$3:$P$71,0))</f>
        <v>DELHI</v>
      </c>
      <c r="AB18" s="2" t="n">
        <f aca="false">INDEX(Annual_Purchased_FY!$G$3:$G$71,MATCH(AA18,Annual_Purchased_FY!$A$3:$A$71,0))</f>
        <v>1027.44</v>
      </c>
      <c r="AC18" s="3" t="n">
        <f aca="false">IF(AB$20=0,0,AB18/AB$20*100)</f>
        <v>1.67640041861062</v>
      </c>
      <c r="AE18" s="0" t="n">
        <v>15</v>
      </c>
      <c r="AF18" s="0" t="str">
        <f aca="false">INDEX(Annual_Purchased_FY!$A$3:$A$71,MATCH(AE18,Annual_Purchased_FY!$Q$3:$Q$71,0))</f>
        <v>DELHI</v>
      </c>
      <c r="AG18" s="2" t="n">
        <f aca="false">INDEX(Annual_Purchased_FY!$H$3:$H$71,MATCH(AF18,Annual_Purchased_FY!$A$3:$A$71,0))</f>
        <v>1279.28</v>
      </c>
      <c r="AH18" s="3" t="n">
        <f aca="false">IF(AG$20=0,0,AG18/AG$20*100)</f>
        <v>2.02851399837666</v>
      </c>
    </row>
    <row r="19" customFormat="false" ht="15" hidden="false" customHeight="false" outlineLevel="0" collapsed="false">
      <c r="B19" s="4" t="str">
        <f aca="false">"OTHERS ("&amp;(COUNTIF(Annual_Purchased_FY!$B$3:$B$71,"&gt;0")-15)&amp;" players)"</f>
        <v>OTHERS (16 players)</v>
      </c>
      <c r="C19" s="2" t="n">
        <f aca="false">C20-SUM(C4:C18)</f>
        <v>1142.43</v>
      </c>
      <c r="D19" s="3" t="n">
        <f aca="false">IF(C20=0,0,C19/C20*100)</f>
        <v>8.7526498978348</v>
      </c>
      <c r="G19" s="4" t="str">
        <f aca="false">"OTHERS ("&amp;(COUNTIF(Annual_Purchased_FY!$C$3:$C$71,"&gt;0")-15)&amp;" players)"</f>
        <v>OTHERS (21 players)</v>
      </c>
      <c r="H19" s="2" t="n">
        <f aca="false">H20-SUM(H4:H18)</f>
        <v>4594.85000000001</v>
      </c>
      <c r="I19" s="3" t="n">
        <f aca="false">IF(H20=0,0,H19/H20*100)</f>
        <v>7.58010427396563</v>
      </c>
      <c r="L19" s="4" t="str">
        <f aca="false">"OTHERS ("&amp;(COUNTIF(Annual_Purchased_FY!$D$3:$D$71,"&gt;0")-15)&amp;" players)"</f>
        <v>OTHERS (27 players)</v>
      </c>
      <c r="M19" s="2" t="n">
        <f aca="false">M20-SUM(M4:M18)</f>
        <v>5713.34</v>
      </c>
      <c r="N19" s="3" t="n">
        <f aca="false">IF(M20=0,0,M19/M20*100)</f>
        <v>8.76470969950019</v>
      </c>
      <c r="Q19" s="4" t="str">
        <f aca="false">"OTHERS ("&amp;(COUNTIF(Annual_Purchased_FY!$E$3:$E$71,"&gt;0")-15)&amp;" players)"</f>
        <v>OTHERS (24 players)</v>
      </c>
      <c r="R19" s="2" t="n">
        <f aca="false">R20-SUM(R4:R18)</f>
        <v>5849.194</v>
      </c>
      <c r="S19" s="3" t="n">
        <f aca="false">IF(R20=0,0,R19/R20*100)</f>
        <v>11.387266471926</v>
      </c>
      <c r="V19" s="4" t="str">
        <f aca="false">"OTHERS ("&amp;(COUNTIF(Annual_Purchased_FY!$F$3:$F$71,"&gt;0")-15)&amp;" players)"</f>
        <v>OTHERS (31 players)</v>
      </c>
      <c r="W19" s="2" t="n">
        <f aca="false">W20-SUM(W4:W18)</f>
        <v>6588.832</v>
      </c>
      <c r="X19" s="3" t="n">
        <f aca="false">IF(W20=0,0,W19/W20*100)</f>
        <v>12.3049037552334</v>
      </c>
      <c r="AA19" s="4" t="str">
        <f aca="false">"OTHERS ("&amp;(COUNTIF(Annual_Purchased_FY!$G$3:$G$71,"&gt;0")-15)&amp;" players)"</f>
        <v>OTHERS (31 players)</v>
      </c>
      <c r="AB19" s="2" t="n">
        <f aca="false">AB20-SUM(AB4:AB18)</f>
        <v>7267.13</v>
      </c>
      <c r="AC19" s="3" t="n">
        <f aca="false">IF(AB20=0,0,AB19/AB20*100)</f>
        <v>11.8572566515785</v>
      </c>
      <c r="AF19" s="4" t="str">
        <f aca="false">"OTHERS ("&amp;(COUNTIF(Annual_Purchased_FY!$H$3:$H$71,"&gt;0")-15)&amp;" players)"</f>
        <v>OTHERS (45 players)</v>
      </c>
      <c r="AG19" s="2" t="n">
        <f aca="false">AG20-SUM(AG4:AG18)</f>
        <v>6866.49400000001</v>
      </c>
      <c r="AH19" s="3" t="n">
        <f aca="false">IF(AG20=0,0,AG19/AG20*100)</f>
        <v>10.8879832396108</v>
      </c>
    </row>
    <row r="20" customFormat="false" ht="15" hidden="false" customHeight="false" outlineLevel="0" collapsed="false">
      <c r="B20" s="4" t="s">
        <v>888</v>
      </c>
      <c r="C20" s="7" t="n">
        <f aca="false">Annual_Purchased_FY!B72</f>
        <v>13052.39</v>
      </c>
      <c r="D20" s="3" t="n">
        <f aca="false">IF(C20=0,0,SUM(D4:D19))</f>
        <v>100</v>
      </c>
      <c r="G20" s="4" t="s">
        <v>888</v>
      </c>
      <c r="H20" s="7" t="n">
        <f aca="false">Annual_Purchased_FY!C72</f>
        <v>60617.24</v>
      </c>
      <c r="I20" s="3" t="n">
        <f aca="false">IF(H20=0,0,SUM(I4:I19))</f>
        <v>100</v>
      </c>
      <c r="L20" s="4" t="s">
        <v>888</v>
      </c>
      <c r="M20" s="7" t="n">
        <f aca="false">Annual_Purchased_FY!D72</f>
        <v>65185.73</v>
      </c>
      <c r="N20" s="3" t="n">
        <f aca="false">IF(M20=0,0,SUM(N4:N19))</f>
        <v>100</v>
      </c>
      <c r="Q20" s="4" t="s">
        <v>888</v>
      </c>
      <c r="R20" s="7" t="n">
        <f aca="false">Annual_Purchased_FY!E72</f>
        <v>51366.094</v>
      </c>
      <c r="S20" s="3" t="n">
        <f aca="false">IF(R20=0,0,SUM(S4:S19))</f>
        <v>100</v>
      </c>
      <c r="V20" s="4" t="s">
        <v>888</v>
      </c>
      <c r="W20" s="7" t="n">
        <f aca="false">Annual_Purchased_FY!F72</f>
        <v>53546.392</v>
      </c>
      <c r="X20" s="3" t="n">
        <f aca="false">IF(W20=0,0,SUM(X4:X19))</f>
        <v>100</v>
      </c>
      <c r="AA20" s="4" t="s">
        <v>888</v>
      </c>
      <c r="AB20" s="7" t="n">
        <f aca="false">Annual_Purchased_FY!G72</f>
        <v>61288.46</v>
      </c>
      <c r="AC20" s="3" t="n">
        <f aca="false">IF(AB20=0,0,SUM(AC4:AC19))</f>
        <v>100</v>
      </c>
      <c r="AF20" s="4" t="s">
        <v>888</v>
      </c>
      <c r="AG20" s="7" t="n">
        <f aca="false">Annual_Purchased_FY!H72</f>
        <v>63064.884</v>
      </c>
      <c r="AH20" s="3" t="n">
        <f aca="false">IF(AG20=0,0,SUM(AH4:AH19))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7" min="2" style="0" width="13"/>
  </cols>
  <sheetData>
    <row r="1" customFormat="false" ht="15" hidden="false" customHeight="false" outlineLevel="0" collapsed="false">
      <c r="A1" s="4" t="s">
        <v>943</v>
      </c>
      <c r="B1" s="5" t="s">
        <v>920</v>
      </c>
    </row>
    <row r="2" customFormat="false" ht="28.35" hidden="false" customHeight="false" outlineLevel="0" collapsed="false">
      <c r="A2" s="1" t="s">
        <v>638</v>
      </c>
      <c r="B2" s="1" t="s">
        <v>921</v>
      </c>
      <c r="C2" s="1" t="s">
        <v>922</v>
      </c>
      <c r="D2" s="1" t="s">
        <v>923</v>
      </c>
      <c r="E2" s="1" t="s">
        <v>924</v>
      </c>
      <c r="F2" s="1" t="s">
        <v>925</v>
      </c>
      <c r="G2" s="1" t="s">
        <v>926</v>
      </c>
      <c r="H2" s="1" t="s">
        <v>927</v>
      </c>
      <c r="I2" s="1" t="s">
        <v>888</v>
      </c>
      <c r="J2" s="1" t="s">
        <v>889</v>
      </c>
      <c r="K2" s="1" t="s">
        <v>928</v>
      </c>
      <c r="L2" s="1" t="s">
        <v>929</v>
      </c>
      <c r="M2" s="1" t="s">
        <v>930</v>
      </c>
      <c r="N2" s="1" t="s">
        <v>931</v>
      </c>
      <c r="O2" s="1" t="s">
        <v>932</v>
      </c>
      <c r="P2" s="1" t="s">
        <v>933</v>
      </c>
      <c r="Q2" s="1" t="s">
        <v>934</v>
      </c>
    </row>
    <row r="3" customFormat="false" ht="15" hidden="false" customHeight="false" outlineLevel="0" collapsed="false">
      <c r="A3" s="0" t="s">
        <v>343</v>
      </c>
      <c r="B3" s="2" t="n">
        <f aca="false">ROUND(SUMIFS(Monthly_Purchased!$H$2:$H$2607,Monthly_Purchased!$G$2:$G$2607,$A3,Monthly_Purchased!$C$2:$C$2607,B$2),4)</f>
        <v>0</v>
      </c>
      <c r="C3" s="2" t="n">
        <f aca="false">ROUND(SUMIFS(Monthly_Purchased!$H$2:$H$2607,Monthly_Purchased!$G$2:$G$2607,$A3,Monthly_Purchased!$C$2:$C$2607,C$2),4)</f>
        <v>0</v>
      </c>
      <c r="D3" s="2" t="n">
        <f aca="false">ROUND(SUMIFS(Monthly_Purchased!$H$2:$H$2607,Monthly_Purchased!$G$2:$G$2607,$A3,Monthly_Purchased!$C$2:$C$2607,D$2),4)</f>
        <v>0</v>
      </c>
      <c r="E3" s="2" t="n">
        <f aca="false">ROUND(SUMIFS(Monthly_Purchased!$H$2:$H$2607,Monthly_Purchased!$G$2:$G$2607,$A3,Monthly_Purchased!$C$2:$C$2607,E$2),4)</f>
        <v>0</v>
      </c>
      <c r="F3" s="2" t="n">
        <f aca="false">ROUND(SUMIFS(Monthly_Purchased!$H$2:$H$2607,Monthly_Purchased!$G$2:$G$2607,$A3,Monthly_Purchased!$C$2:$C$2607,F$2),4)</f>
        <v>0</v>
      </c>
      <c r="G3" s="2" t="n">
        <f aca="false">ROUND(SUMIFS(Monthly_Purchased!$H$2:$H$2607,Monthly_Purchased!$G$2:$G$2607,$A3,Monthly_Purchased!$C$2:$C$2607,G$2),4)</f>
        <v>0</v>
      </c>
      <c r="H3" s="2" t="n">
        <f aca="false">ROUND(SUMIFS(Monthly_Purchased!$H$2:$H$2607,Monthly_Purchased!$G$2:$G$2607,$A3,Monthly_Purchased!$C$2:$C$2607,H$2),4)</f>
        <v>26.81</v>
      </c>
      <c r="I3" s="2" t="n">
        <f aca="false">ROUND(SUM(B3:H3),4)</f>
        <v>26.81</v>
      </c>
      <c r="J3" s="6" t="n">
        <f aca="false">RANK(I3,$I$3:$I$67,0)+COUNTIF($I$3:I3,I3)-1</f>
        <v>46</v>
      </c>
      <c r="K3" s="6" t="n">
        <f aca="false">RANK(B3,$B$3:$B$67,0)+COUNTIF($B$3:B3,B3)-1</f>
        <v>32</v>
      </c>
      <c r="L3" s="6" t="n">
        <f aca="false">RANK(C3,$C$3:$C$67,0)+COUNTIF($C$3:C3,C3)-1</f>
        <v>37</v>
      </c>
      <c r="M3" s="6" t="n">
        <f aca="false">RANK(D3,$D$3:$D$67,0)+COUNTIF($D$3:D3,D3)-1</f>
        <v>43</v>
      </c>
      <c r="N3" s="6" t="n">
        <f aca="false">RANK(E3,$E$3:$E$67,0)+COUNTIF($E$3:E3,E3)-1</f>
        <v>40</v>
      </c>
      <c r="O3" s="6" t="n">
        <f aca="false">RANK(F3,$F$3:$F$67,0)+COUNTIF($F$3:F3,F3)-1</f>
        <v>46</v>
      </c>
      <c r="P3" s="6" t="n">
        <f aca="false">RANK(G3,$G$3:$G$67,0)+COUNTIF($G$3:G3,G3)-1</f>
        <v>47</v>
      </c>
      <c r="Q3" s="6" t="n">
        <f aca="false">RANK(H3,$H$3:$H$67,0)+COUNTIF($H$3:H3,H3)-1</f>
        <v>38</v>
      </c>
    </row>
    <row r="4" customFormat="false" ht="15" hidden="false" customHeight="false" outlineLevel="0" collapsed="false">
      <c r="A4" s="0" t="s">
        <v>610</v>
      </c>
      <c r="B4" s="2" t="n">
        <f aca="false">ROUND(SUMIFS(Monthly_Purchased!$H$2:$H$2607,Monthly_Purchased!$G$2:$G$2607,$A4,Monthly_Purchased!$C$2:$C$2607,B$2),4)</f>
        <v>0</v>
      </c>
      <c r="C4" s="2" t="n">
        <f aca="false">ROUND(SUMIFS(Monthly_Purchased!$H$2:$H$2607,Monthly_Purchased!$G$2:$G$2607,$A4,Monthly_Purchased!$C$2:$C$2607,C$2),4)</f>
        <v>0</v>
      </c>
      <c r="D4" s="2" t="n">
        <f aca="false">ROUND(SUMIFS(Monthly_Purchased!$H$2:$H$2607,Monthly_Purchased!$G$2:$G$2607,$A4,Monthly_Purchased!$C$2:$C$2607,D$2),4)</f>
        <v>0</v>
      </c>
      <c r="E4" s="2" t="n">
        <f aca="false">ROUND(SUMIFS(Monthly_Purchased!$H$2:$H$2607,Monthly_Purchased!$G$2:$G$2607,$A4,Monthly_Purchased!$C$2:$C$2607,E$2),4)</f>
        <v>0</v>
      </c>
      <c r="F4" s="2" t="n">
        <f aca="false">ROUND(SUMIFS(Monthly_Purchased!$H$2:$H$2607,Monthly_Purchased!$G$2:$G$2607,$A4,Monthly_Purchased!$C$2:$C$2607,F$2),4)</f>
        <v>0</v>
      </c>
      <c r="G4" s="2" t="n">
        <f aca="false">ROUND(SUMIFS(Monthly_Purchased!$H$2:$H$2607,Monthly_Purchased!$G$2:$G$2607,$A4,Monthly_Purchased!$C$2:$C$2607,G$2),4)</f>
        <v>0</v>
      </c>
      <c r="H4" s="2" t="n">
        <f aca="false">ROUND(SUMIFS(Monthly_Purchased!$H$2:$H$2607,Monthly_Purchased!$G$2:$G$2607,$A4,Monthly_Purchased!$C$2:$C$2607,H$2),4)</f>
        <v>0.06</v>
      </c>
      <c r="I4" s="2" t="n">
        <f aca="false">ROUND(SUM(B4:H4),4)</f>
        <v>0.06</v>
      </c>
      <c r="J4" s="6" t="n">
        <f aca="false">RANK(I4,$I$3:$I$67,0)+COUNTIF($I$3:I4,I4)-1</f>
        <v>65</v>
      </c>
      <c r="K4" s="6" t="n">
        <f aca="false">RANK(B4,$B$3:$B$67,0)+COUNTIF($B$3:B4,B4)-1</f>
        <v>33</v>
      </c>
      <c r="L4" s="6" t="n">
        <f aca="false">RANK(C4,$C$3:$C$67,0)+COUNTIF($C$3:C4,C4)-1</f>
        <v>38</v>
      </c>
      <c r="M4" s="6" t="n">
        <f aca="false">RANK(D4,$D$3:$D$67,0)+COUNTIF($D$3:D4,D4)-1</f>
        <v>44</v>
      </c>
      <c r="N4" s="6" t="n">
        <f aca="false">RANK(E4,$E$3:$E$67,0)+COUNTIF($E$3:E4,E4)-1</f>
        <v>41</v>
      </c>
      <c r="O4" s="6" t="n">
        <f aca="false">RANK(F4,$F$3:$F$67,0)+COUNTIF($F$3:F4,F4)-1</f>
        <v>47</v>
      </c>
      <c r="P4" s="6" t="n">
        <f aca="false">RANK(G4,$G$3:$G$67,0)+COUNTIF($G$3:G4,G4)-1</f>
        <v>48</v>
      </c>
      <c r="Q4" s="6" t="n">
        <f aca="false">RANK(H4,$H$3:$H$67,0)+COUNTIF($H$3:H4,H4)-1</f>
        <v>57</v>
      </c>
    </row>
    <row r="5" customFormat="false" ht="15" hidden="false" customHeight="false" outlineLevel="0" collapsed="false">
      <c r="A5" s="0" t="s">
        <v>81</v>
      </c>
      <c r="B5" s="2" t="n">
        <f aca="false">ROUND(SUMIFS(Monthly_Purchased!$H$2:$H$2607,Monthly_Purchased!$G$2:$G$2607,$A5,Monthly_Purchased!$C$2:$C$2607,B$2),4)</f>
        <v>0</v>
      </c>
      <c r="C5" s="2" t="n">
        <f aca="false">ROUND(SUMIFS(Monthly_Purchased!$H$2:$H$2607,Monthly_Purchased!$G$2:$G$2607,$A5,Monthly_Purchased!$C$2:$C$2607,C$2),4)</f>
        <v>0</v>
      </c>
      <c r="D5" s="2" t="n">
        <f aca="false">ROUND(SUMIFS(Monthly_Purchased!$H$2:$H$2607,Monthly_Purchased!$G$2:$G$2607,$A5,Monthly_Purchased!$C$2:$C$2607,D$2),4)</f>
        <v>0</v>
      </c>
      <c r="E5" s="2" t="n">
        <f aca="false">ROUND(SUMIFS(Monthly_Purchased!$H$2:$H$2607,Monthly_Purchased!$G$2:$G$2607,$A5,Monthly_Purchased!$C$2:$C$2607,E$2),4)</f>
        <v>0</v>
      </c>
      <c r="F5" s="2" t="n">
        <f aca="false">ROUND(SUMIFS(Monthly_Purchased!$H$2:$H$2607,Monthly_Purchased!$G$2:$G$2607,$A5,Monthly_Purchased!$C$2:$C$2607,F$2),4)</f>
        <v>0</v>
      </c>
      <c r="G5" s="2" t="n">
        <f aca="false">ROUND(SUMIFS(Monthly_Purchased!$H$2:$H$2607,Monthly_Purchased!$G$2:$G$2607,$A5,Monthly_Purchased!$C$2:$C$2607,G$2),4)</f>
        <v>0</v>
      </c>
      <c r="H5" s="2" t="n">
        <f aca="false">ROUND(SUMIFS(Monthly_Purchased!$H$2:$H$2607,Monthly_Purchased!$G$2:$G$2607,$A5,Monthly_Purchased!$C$2:$C$2607,H$2),4)</f>
        <v>107.1</v>
      </c>
      <c r="I5" s="2" t="n">
        <f aca="false">ROUND(SUM(B5:H5),4)</f>
        <v>107.1</v>
      </c>
      <c r="J5" s="6" t="n">
        <f aca="false">RANK(I5,$I$3:$I$67,0)+COUNTIF($I$3:I5,I5)-1</f>
        <v>41</v>
      </c>
      <c r="K5" s="6" t="n">
        <f aca="false">RANK(B5,$B$3:$B$67,0)+COUNTIF($B$3:B5,B5)-1</f>
        <v>34</v>
      </c>
      <c r="L5" s="6" t="n">
        <f aca="false">RANK(C5,$C$3:$C$67,0)+COUNTIF($C$3:C5,C5)-1</f>
        <v>39</v>
      </c>
      <c r="M5" s="6" t="n">
        <f aca="false">RANK(D5,$D$3:$D$67,0)+COUNTIF($D$3:D5,D5)-1</f>
        <v>45</v>
      </c>
      <c r="N5" s="6" t="n">
        <f aca="false">RANK(E5,$E$3:$E$67,0)+COUNTIF($E$3:E5,E5)-1</f>
        <v>42</v>
      </c>
      <c r="O5" s="6" t="n">
        <f aca="false">RANK(F5,$F$3:$F$67,0)+COUNTIF($F$3:F5,F5)-1</f>
        <v>48</v>
      </c>
      <c r="P5" s="6" t="n">
        <f aca="false">RANK(G5,$G$3:$G$67,0)+COUNTIF($G$3:G5,G5)-1</f>
        <v>49</v>
      </c>
      <c r="Q5" s="6" t="n">
        <f aca="false">RANK(H5,$H$3:$H$67,0)+COUNTIF($H$3:H5,H5)-1</f>
        <v>30</v>
      </c>
    </row>
    <row r="6" customFormat="false" ht="15" hidden="false" customHeight="false" outlineLevel="0" collapsed="false">
      <c r="A6" s="0" t="s">
        <v>92</v>
      </c>
      <c r="B6" s="2" t="n">
        <f aca="false">ROUND(SUMIFS(Monthly_Purchased!$H$2:$H$2607,Monthly_Purchased!$G$2:$G$2607,$A6,Monthly_Purchased!$C$2:$C$2607,B$2),4)</f>
        <v>102.12</v>
      </c>
      <c r="C6" s="2" t="n">
        <f aca="false">ROUND(SUMIFS(Monthly_Purchased!$H$2:$H$2607,Monthly_Purchased!$G$2:$G$2607,$A6,Monthly_Purchased!$C$2:$C$2607,C$2),4)</f>
        <v>1128.45</v>
      </c>
      <c r="D6" s="2" t="n">
        <f aca="false">ROUND(SUMIFS(Monthly_Purchased!$H$2:$H$2607,Monthly_Purchased!$G$2:$G$2607,$A6,Monthly_Purchased!$C$2:$C$2607,D$2),4)</f>
        <v>569.89</v>
      </c>
      <c r="E6" s="2" t="n">
        <f aca="false">ROUND(SUMIFS(Monthly_Purchased!$H$2:$H$2607,Monthly_Purchased!$G$2:$G$2607,$A6,Monthly_Purchased!$C$2:$C$2607,E$2),4)</f>
        <v>1357.78</v>
      </c>
      <c r="F6" s="2" t="n">
        <f aca="false">ROUND(SUMIFS(Monthly_Purchased!$H$2:$H$2607,Monthly_Purchased!$G$2:$G$2607,$A6,Monthly_Purchased!$C$2:$C$2607,F$2),4)</f>
        <v>560.89</v>
      </c>
      <c r="G6" s="2" t="n">
        <f aca="false">ROUND(SUMIFS(Monthly_Purchased!$H$2:$H$2607,Monthly_Purchased!$G$2:$G$2607,$A6,Monthly_Purchased!$C$2:$C$2607,G$2),4)</f>
        <v>547.67</v>
      </c>
      <c r="H6" s="2" t="n">
        <f aca="false">ROUND(SUMIFS(Monthly_Purchased!$H$2:$H$2607,Monthly_Purchased!$G$2:$G$2607,$A6,Monthly_Purchased!$C$2:$C$2607,H$2),4)</f>
        <v>674.14</v>
      </c>
      <c r="I6" s="2" t="n">
        <f aca="false">ROUND(SUM(B6:H6),4)</f>
        <v>4940.94</v>
      </c>
      <c r="J6" s="6" t="n">
        <f aca="false">RANK(I6,$I$3:$I$67,0)+COUNTIF($I$3:I6,I6)-1</f>
        <v>17</v>
      </c>
      <c r="K6" s="6" t="n">
        <f aca="false">RANK(B6,$B$3:$B$67,0)+COUNTIF($B$3:B6,B6)-1</f>
        <v>21</v>
      </c>
      <c r="L6" s="6" t="n">
        <f aca="false">RANK(C6,$C$3:$C$67,0)+COUNTIF($C$3:C6,C6)-1</f>
        <v>14</v>
      </c>
      <c r="M6" s="6" t="n">
        <f aca="false">RANK(D6,$D$3:$D$67,0)+COUNTIF($D$3:D6,D6)-1</f>
        <v>19</v>
      </c>
      <c r="N6" s="6" t="n">
        <f aca="false">RANK(E6,$E$3:$E$67,0)+COUNTIF($E$3:E6,E6)-1</f>
        <v>12</v>
      </c>
      <c r="O6" s="6" t="n">
        <f aca="false">RANK(F6,$F$3:$F$67,0)+COUNTIF($F$3:F6,F6)-1</f>
        <v>20</v>
      </c>
      <c r="P6" s="6" t="n">
        <f aca="false">RANK(G6,$G$3:$G$67,0)+COUNTIF($G$3:G6,G6)-1</f>
        <v>22</v>
      </c>
      <c r="Q6" s="6" t="n">
        <f aca="false">RANK(H6,$H$3:$H$67,0)+COUNTIF($H$3:H6,H6)-1</f>
        <v>18</v>
      </c>
    </row>
    <row r="7" customFormat="false" ht="15" hidden="false" customHeight="false" outlineLevel="0" collapsed="false">
      <c r="A7" s="0" t="s">
        <v>38</v>
      </c>
      <c r="B7" s="2" t="n">
        <f aca="false">ROUND(SUMIFS(Monthly_Purchased!$H$2:$H$2607,Monthly_Purchased!$G$2:$G$2607,$A7,Monthly_Purchased!$C$2:$C$2607,B$2),4)</f>
        <v>723.89</v>
      </c>
      <c r="C7" s="2" t="n">
        <f aca="false">ROUND(SUMIFS(Monthly_Purchased!$H$2:$H$2607,Monthly_Purchased!$G$2:$G$2607,$A7,Monthly_Purchased!$C$2:$C$2607,C$2),4)</f>
        <v>8334.35</v>
      </c>
      <c r="D7" s="2" t="n">
        <f aca="false">ROUND(SUMIFS(Monthly_Purchased!$H$2:$H$2607,Monthly_Purchased!$G$2:$G$2607,$A7,Monthly_Purchased!$C$2:$C$2607,D$2),4)</f>
        <v>8571.58</v>
      </c>
      <c r="E7" s="2" t="n">
        <f aca="false">ROUND(SUMIFS(Monthly_Purchased!$H$2:$H$2607,Monthly_Purchased!$G$2:$G$2607,$A7,Monthly_Purchased!$C$2:$C$2607,E$2),4)</f>
        <v>4727.26</v>
      </c>
      <c r="F7" s="2" t="n">
        <f aca="false">ROUND(SUMIFS(Monthly_Purchased!$H$2:$H$2607,Monthly_Purchased!$G$2:$G$2607,$A7,Monthly_Purchased!$C$2:$C$2607,F$2),4)</f>
        <v>3859.23</v>
      </c>
      <c r="G7" s="2" t="n">
        <f aca="false">ROUND(SUMIFS(Monthly_Purchased!$H$2:$H$2607,Monthly_Purchased!$G$2:$G$2607,$A7,Monthly_Purchased!$C$2:$C$2607,G$2),4)</f>
        <v>2589.86</v>
      </c>
      <c r="H7" s="2" t="n">
        <f aca="false">ROUND(SUMIFS(Monthly_Purchased!$H$2:$H$2607,Monthly_Purchased!$G$2:$G$2607,$A7,Monthly_Purchased!$C$2:$C$2607,H$2),4)</f>
        <v>2394.42</v>
      </c>
      <c r="I7" s="2" t="n">
        <f aca="false">ROUND(SUM(B7:H7),4)</f>
        <v>31200.59</v>
      </c>
      <c r="J7" s="6" t="n">
        <f aca="false">RANK(I7,$I$3:$I$67,0)+COUNTIF($I$3:I7,I7)-1</f>
        <v>4</v>
      </c>
      <c r="K7" s="6" t="n">
        <f aca="false">RANK(B7,$B$3:$B$67,0)+COUNTIF($B$3:B7,B7)-1</f>
        <v>6</v>
      </c>
      <c r="L7" s="6" t="n">
        <f aca="false">RANK(C7,$C$3:$C$67,0)+COUNTIF($C$3:C7,C7)-1</f>
        <v>2</v>
      </c>
      <c r="M7" s="6" t="n">
        <f aca="false">RANK(D7,$D$3:$D$67,0)+COUNTIF($D$3:D7,D7)-1</f>
        <v>2</v>
      </c>
      <c r="N7" s="6" t="n">
        <f aca="false">RANK(E7,$E$3:$E$67,0)+COUNTIF($E$3:E7,E7)-1</f>
        <v>2</v>
      </c>
      <c r="O7" s="6" t="n">
        <f aca="false">RANK(F7,$F$3:$F$67,0)+COUNTIF($F$3:F7,F7)-1</f>
        <v>5</v>
      </c>
      <c r="P7" s="6" t="n">
        <f aca="false">RANK(G7,$G$3:$G$67,0)+COUNTIF($G$3:G7,G7)-1</f>
        <v>6</v>
      </c>
      <c r="Q7" s="6" t="n">
        <f aca="false">RANK(H7,$H$3:$H$67,0)+COUNTIF($H$3:H7,H7)-1</f>
        <v>7</v>
      </c>
    </row>
    <row r="8" customFormat="false" ht="15" hidden="false" customHeight="false" outlineLevel="0" collapsed="false">
      <c r="A8" s="0" t="s">
        <v>181</v>
      </c>
      <c r="B8" s="2" t="n">
        <f aca="false">ROUND(SUMIFS(Monthly_Purchased!$H$2:$H$2607,Monthly_Purchased!$G$2:$G$2607,$A8,Monthly_Purchased!$C$2:$C$2607,B$2),4)</f>
        <v>0.63</v>
      </c>
      <c r="C8" s="2" t="n">
        <f aca="false">ROUND(SUMIFS(Monthly_Purchased!$H$2:$H$2607,Monthly_Purchased!$G$2:$G$2607,$A8,Monthly_Purchased!$C$2:$C$2607,C$2),4)</f>
        <v>52.16</v>
      </c>
      <c r="D8" s="2" t="n">
        <f aca="false">ROUND(SUMIFS(Monthly_Purchased!$H$2:$H$2607,Monthly_Purchased!$G$2:$G$2607,$A8,Monthly_Purchased!$C$2:$C$2607,D$2),4)</f>
        <v>15.58</v>
      </c>
      <c r="E8" s="2" t="n">
        <f aca="false">ROUND(SUMIFS(Monthly_Purchased!$H$2:$H$2607,Monthly_Purchased!$G$2:$G$2607,$A8,Monthly_Purchased!$C$2:$C$2607,E$2),4)</f>
        <v>1.4</v>
      </c>
      <c r="F8" s="2" t="n">
        <f aca="false">ROUND(SUMIFS(Monthly_Purchased!$H$2:$H$2607,Monthly_Purchased!$G$2:$G$2607,$A8,Monthly_Purchased!$C$2:$C$2607,F$2),4)</f>
        <v>29.98</v>
      </c>
      <c r="G8" s="2" t="n">
        <f aca="false">ROUND(SUMIFS(Monthly_Purchased!$H$2:$H$2607,Monthly_Purchased!$G$2:$G$2607,$A8,Monthly_Purchased!$C$2:$C$2607,G$2),4)</f>
        <v>7.89</v>
      </c>
      <c r="H8" s="2" t="n">
        <f aca="false">ROUND(SUMIFS(Monthly_Purchased!$H$2:$H$2607,Monthly_Purchased!$G$2:$G$2607,$A8,Monthly_Purchased!$C$2:$C$2607,H$2),4)</f>
        <v>18.53</v>
      </c>
      <c r="I8" s="2" t="n">
        <f aca="false">ROUND(SUM(B8:H8),4)</f>
        <v>126.17</v>
      </c>
      <c r="J8" s="6" t="n">
        <f aca="false">RANK(I8,$I$3:$I$67,0)+COUNTIF($I$3:I8,I8)-1</f>
        <v>38</v>
      </c>
      <c r="K8" s="6" t="n">
        <f aca="false">RANK(B8,$B$3:$B$67,0)+COUNTIF($B$3:B8,B8)-1</f>
        <v>31</v>
      </c>
      <c r="L8" s="6" t="n">
        <f aca="false">RANK(C8,$C$3:$C$67,0)+COUNTIF($C$3:C8,C8)-1</f>
        <v>28</v>
      </c>
      <c r="M8" s="6" t="n">
        <f aca="false">RANK(D8,$D$3:$D$67,0)+COUNTIF($D$3:D8,D8)-1</f>
        <v>36</v>
      </c>
      <c r="N8" s="6" t="n">
        <f aca="false">RANK(E8,$E$3:$E$67,0)+COUNTIF($E$3:E8,E8)-1</f>
        <v>38</v>
      </c>
      <c r="O8" s="6" t="n">
        <f aca="false">RANK(F8,$F$3:$F$67,0)+COUNTIF($F$3:F8,F8)-1</f>
        <v>33</v>
      </c>
      <c r="P8" s="6" t="n">
        <f aca="false">RANK(G8,$G$3:$G$67,0)+COUNTIF($G$3:G8,G8)-1</f>
        <v>42</v>
      </c>
      <c r="Q8" s="6" t="n">
        <f aca="false">RANK(H8,$H$3:$H$67,0)+COUNTIF($H$3:H8,H8)-1</f>
        <v>43</v>
      </c>
    </row>
    <row r="9" customFormat="false" ht="15" hidden="false" customHeight="false" outlineLevel="0" collapsed="false">
      <c r="A9" s="0" t="s">
        <v>61</v>
      </c>
      <c r="B9" s="2" t="n">
        <f aca="false">ROUND(SUMIFS(Monthly_Purchased!$H$2:$H$2607,Monthly_Purchased!$G$2:$G$2607,$A9,Monthly_Purchased!$C$2:$C$2607,B$2),4)</f>
        <v>122.69</v>
      </c>
      <c r="C9" s="2" t="n">
        <f aca="false">ROUND(SUMIFS(Monthly_Purchased!$H$2:$H$2607,Monthly_Purchased!$G$2:$G$2607,$A9,Monthly_Purchased!$C$2:$C$2607,C$2),4)</f>
        <v>687.49</v>
      </c>
      <c r="D9" s="2" t="n">
        <f aca="false">ROUND(SUMIFS(Monthly_Purchased!$H$2:$H$2607,Monthly_Purchased!$G$2:$G$2607,$A9,Monthly_Purchased!$C$2:$C$2607,D$2),4)</f>
        <v>969.15</v>
      </c>
      <c r="E9" s="2" t="n">
        <f aca="false">ROUND(SUMIFS(Monthly_Purchased!$H$2:$H$2607,Monthly_Purchased!$G$2:$G$2607,$A9,Monthly_Purchased!$C$2:$C$2607,E$2),4)</f>
        <v>909.32</v>
      </c>
      <c r="F9" s="2" t="n">
        <f aca="false">ROUND(SUMIFS(Monthly_Purchased!$H$2:$H$2607,Monthly_Purchased!$G$2:$G$2607,$A9,Monthly_Purchased!$C$2:$C$2607,F$2),4)</f>
        <v>472.4</v>
      </c>
      <c r="G9" s="2" t="n">
        <f aca="false">ROUND(SUMIFS(Monthly_Purchased!$H$2:$H$2607,Monthly_Purchased!$G$2:$G$2607,$A9,Monthly_Purchased!$C$2:$C$2607,G$2),4)</f>
        <v>50.1</v>
      </c>
      <c r="H9" s="2" t="n">
        <f aca="false">ROUND(SUMIFS(Monthly_Purchased!$H$2:$H$2607,Monthly_Purchased!$G$2:$G$2607,$A9,Monthly_Purchased!$C$2:$C$2607,H$2),4)</f>
        <v>94.37</v>
      </c>
      <c r="I9" s="2" t="n">
        <f aca="false">ROUND(SUM(B9:H9),4)</f>
        <v>3305.52</v>
      </c>
      <c r="J9" s="6" t="n">
        <f aca="false">RANK(I9,$I$3:$I$67,0)+COUNTIF($I$3:I9,I9)-1</f>
        <v>23</v>
      </c>
      <c r="K9" s="6" t="n">
        <f aca="false">RANK(B9,$B$3:$B$67,0)+COUNTIF($B$3:B9,B9)-1</f>
        <v>19</v>
      </c>
      <c r="L9" s="6" t="n">
        <f aca="false">RANK(C9,$C$3:$C$67,0)+COUNTIF($C$3:C9,C9)-1</f>
        <v>17</v>
      </c>
      <c r="M9" s="6" t="n">
        <f aca="false">RANK(D9,$D$3:$D$67,0)+COUNTIF($D$3:D9,D9)-1</f>
        <v>13</v>
      </c>
      <c r="N9" s="6" t="n">
        <f aca="false">RANK(E9,$E$3:$E$67,0)+COUNTIF($E$3:E9,E9)-1</f>
        <v>17</v>
      </c>
      <c r="O9" s="6" t="n">
        <f aca="false">RANK(F9,$F$3:$F$67,0)+COUNTIF($F$3:F9,F9)-1</f>
        <v>21</v>
      </c>
      <c r="P9" s="6" t="n">
        <f aca="false">RANK(G9,$G$3:$G$67,0)+COUNTIF($G$3:G9,G9)-1</f>
        <v>35</v>
      </c>
      <c r="Q9" s="6" t="n">
        <f aca="false">RANK(H9,$H$3:$H$67,0)+COUNTIF($H$3:H9,H9)-1</f>
        <v>32</v>
      </c>
    </row>
    <row r="10" customFormat="false" ht="15" hidden="false" customHeight="false" outlineLevel="0" collapsed="false">
      <c r="A10" s="0" t="s">
        <v>272</v>
      </c>
      <c r="B10" s="2" t="n">
        <f aca="false">ROUND(SUMIFS(Monthly_Purchased!$H$2:$H$2607,Monthly_Purchased!$G$2:$G$2607,$A10,Monthly_Purchased!$C$2:$C$2607,B$2),4)</f>
        <v>0</v>
      </c>
      <c r="C10" s="2" t="n">
        <f aca="false">ROUND(SUMIFS(Monthly_Purchased!$H$2:$H$2607,Monthly_Purchased!$G$2:$G$2607,$A10,Monthly_Purchased!$C$2:$C$2607,C$2),4)</f>
        <v>0</v>
      </c>
      <c r="D10" s="2" t="n">
        <f aca="false">ROUND(SUMIFS(Monthly_Purchased!$H$2:$H$2607,Monthly_Purchased!$G$2:$G$2607,$A10,Monthly_Purchased!$C$2:$C$2607,D$2),4)</f>
        <v>32.83</v>
      </c>
      <c r="E10" s="2" t="n">
        <f aca="false">ROUND(SUMIFS(Monthly_Purchased!$H$2:$H$2607,Monthly_Purchased!$G$2:$G$2607,$A10,Monthly_Purchased!$C$2:$C$2607,E$2),4)</f>
        <v>28.304</v>
      </c>
      <c r="F10" s="2" t="n">
        <f aca="false">ROUND(SUMIFS(Monthly_Purchased!$H$2:$H$2607,Monthly_Purchased!$G$2:$G$2607,$A10,Monthly_Purchased!$C$2:$C$2607,F$2),4)</f>
        <v>22.69</v>
      </c>
      <c r="G10" s="2" t="n">
        <f aca="false">ROUND(SUMIFS(Monthly_Purchased!$H$2:$H$2607,Monthly_Purchased!$G$2:$G$2607,$A10,Monthly_Purchased!$C$2:$C$2607,G$2),4)</f>
        <v>170.5</v>
      </c>
      <c r="H10" s="2" t="n">
        <f aca="false">ROUND(SUMIFS(Monthly_Purchased!$H$2:$H$2607,Monthly_Purchased!$G$2:$G$2607,$A10,Monthly_Purchased!$C$2:$C$2607,H$2),4)</f>
        <v>13</v>
      </c>
      <c r="I10" s="2" t="n">
        <f aca="false">ROUND(SUM(B10:H10),4)</f>
        <v>267.324</v>
      </c>
      <c r="J10" s="6" t="n">
        <f aca="false">RANK(I10,$I$3:$I$67,0)+COUNTIF($I$3:I10,I10)-1</f>
        <v>34</v>
      </c>
      <c r="K10" s="6" t="n">
        <f aca="false">RANK(B10,$B$3:$B$67,0)+COUNTIF($B$3:B10,B10)-1</f>
        <v>35</v>
      </c>
      <c r="L10" s="6" t="n">
        <f aca="false">RANK(C10,$C$3:$C$67,0)+COUNTIF($C$3:C10,C10)-1</f>
        <v>40</v>
      </c>
      <c r="M10" s="6" t="n">
        <f aca="false">RANK(D10,$D$3:$D$67,0)+COUNTIF($D$3:D10,D10)-1</f>
        <v>32</v>
      </c>
      <c r="N10" s="6" t="n">
        <f aca="false">RANK(E10,$E$3:$E$67,0)+COUNTIF($E$3:E10,E10)-1</f>
        <v>33</v>
      </c>
      <c r="O10" s="6" t="n">
        <f aca="false">RANK(F10,$F$3:$F$67,0)+COUNTIF($F$3:F10,F10)-1</f>
        <v>35</v>
      </c>
      <c r="P10" s="6" t="n">
        <f aca="false">RANK(G10,$G$3:$G$67,0)+COUNTIF($G$3:G10,G10)-1</f>
        <v>27</v>
      </c>
      <c r="Q10" s="6" t="n">
        <f aca="false">RANK(H10,$H$3:$H$67,0)+COUNTIF($H$3:H10,H10)-1</f>
        <v>44</v>
      </c>
    </row>
    <row r="11" customFormat="false" ht="15" hidden="false" customHeight="false" outlineLevel="0" collapsed="false">
      <c r="A11" s="0" t="s">
        <v>45</v>
      </c>
      <c r="B11" s="2" t="n">
        <f aca="false">ROUND(SUMIFS(Monthly_Purchased!$H$2:$H$2607,Monthly_Purchased!$G$2:$G$2607,$A11,Monthly_Purchased!$C$2:$C$2607,B$2),4)</f>
        <v>388.64</v>
      </c>
      <c r="C11" s="2" t="n">
        <f aca="false">ROUND(SUMIFS(Monthly_Purchased!$H$2:$H$2607,Monthly_Purchased!$G$2:$G$2607,$A11,Monthly_Purchased!$C$2:$C$2607,C$2),4)</f>
        <v>1287.6</v>
      </c>
      <c r="D11" s="2" t="n">
        <f aca="false">ROUND(SUMIFS(Monthly_Purchased!$H$2:$H$2607,Monthly_Purchased!$G$2:$G$2607,$A11,Monthly_Purchased!$C$2:$C$2607,D$2),4)</f>
        <v>933.66</v>
      </c>
      <c r="E11" s="2" t="n">
        <f aca="false">ROUND(SUMIFS(Monthly_Purchased!$H$2:$H$2607,Monthly_Purchased!$G$2:$G$2607,$A11,Monthly_Purchased!$C$2:$C$2607,E$2),4)</f>
        <v>133.1</v>
      </c>
      <c r="F11" s="2" t="n">
        <f aca="false">ROUND(SUMIFS(Monthly_Purchased!$H$2:$H$2607,Monthly_Purchased!$G$2:$G$2607,$A11,Monthly_Purchased!$C$2:$C$2607,F$2),4)</f>
        <v>185.05</v>
      </c>
      <c r="G11" s="2" t="n">
        <f aca="false">ROUND(SUMIFS(Monthly_Purchased!$H$2:$H$2607,Monthly_Purchased!$G$2:$G$2607,$A11,Monthly_Purchased!$C$2:$C$2607,G$2),4)</f>
        <v>260.15</v>
      </c>
      <c r="H11" s="2" t="n">
        <f aca="false">ROUND(SUMIFS(Monthly_Purchased!$H$2:$H$2607,Monthly_Purchased!$G$2:$G$2607,$A11,Monthly_Purchased!$C$2:$C$2607,H$2),4)</f>
        <v>366.06</v>
      </c>
      <c r="I11" s="2" t="n">
        <f aca="false">ROUND(SUM(B11:H11),4)</f>
        <v>3554.26</v>
      </c>
      <c r="J11" s="6" t="n">
        <f aca="false">RANK(I11,$I$3:$I$67,0)+COUNTIF($I$3:I11,I11)-1</f>
        <v>22</v>
      </c>
      <c r="K11" s="6" t="n">
        <f aca="false">RANK(B11,$B$3:$B$67,0)+COUNTIF($B$3:B11,B11)-1</f>
        <v>11</v>
      </c>
      <c r="L11" s="6" t="n">
        <f aca="false">RANK(C11,$C$3:$C$67,0)+COUNTIF($C$3:C11,C11)-1</f>
        <v>13</v>
      </c>
      <c r="M11" s="6" t="n">
        <f aca="false">RANK(D11,$D$3:$D$67,0)+COUNTIF($D$3:D11,D11)-1</f>
        <v>14</v>
      </c>
      <c r="N11" s="6" t="n">
        <f aca="false">RANK(E11,$E$3:$E$67,0)+COUNTIF($E$3:E11,E11)-1</f>
        <v>28</v>
      </c>
      <c r="O11" s="6" t="n">
        <f aca="false">RANK(F11,$F$3:$F$67,0)+COUNTIF($F$3:F11,F11)-1</f>
        <v>28</v>
      </c>
      <c r="P11" s="6" t="n">
        <f aca="false">RANK(G11,$G$3:$G$67,0)+COUNTIF($G$3:G11,G11)-1</f>
        <v>25</v>
      </c>
      <c r="Q11" s="6" t="n">
        <f aca="false">RANK(H11,$H$3:$H$67,0)+COUNTIF($H$3:H11,H11)-1</f>
        <v>23</v>
      </c>
    </row>
    <row r="12" customFormat="false" ht="15" hidden="false" customHeight="false" outlineLevel="0" collapsed="false">
      <c r="A12" s="0" t="s">
        <v>152</v>
      </c>
      <c r="B12" s="2" t="n">
        <f aca="false">ROUND(SUMIFS(Monthly_Purchased!$H$2:$H$2607,Monthly_Purchased!$G$2:$G$2607,$A12,Monthly_Purchased!$C$2:$C$2607,B$2),4)</f>
        <v>17.94</v>
      </c>
      <c r="C12" s="2" t="n">
        <f aca="false">ROUND(SUMIFS(Monthly_Purchased!$H$2:$H$2607,Monthly_Purchased!$G$2:$G$2607,$A12,Monthly_Purchased!$C$2:$C$2607,C$2),4)</f>
        <v>43.27</v>
      </c>
      <c r="D12" s="2" t="n">
        <f aca="false">ROUND(SUMIFS(Monthly_Purchased!$H$2:$H$2607,Monthly_Purchased!$G$2:$G$2607,$A12,Monthly_Purchased!$C$2:$C$2607,D$2),4)</f>
        <v>17.56</v>
      </c>
      <c r="E12" s="2" t="n">
        <f aca="false">ROUND(SUMIFS(Monthly_Purchased!$H$2:$H$2607,Monthly_Purchased!$G$2:$G$2607,$A12,Monthly_Purchased!$C$2:$C$2607,E$2),4)</f>
        <v>35.35</v>
      </c>
      <c r="F12" s="2" t="n">
        <f aca="false">ROUND(SUMIFS(Monthly_Purchased!$H$2:$H$2607,Monthly_Purchased!$G$2:$G$2607,$A12,Monthly_Purchased!$C$2:$C$2607,F$2),4)</f>
        <v>43.51</v>
      </c>
      <c r="G12" s="2" t="n">
        <f aca="false">ROUND(SUMIFS(Monthly_Purchased!$H$2:$H$2607,Monthly_Purchased!$G$2:$G$2607,$A12,Monthly_Purchased!$C$2:$C$2607,G$2),4)</f>
        <v>85.2</v>
      </c>
      <c r="H12" s="2" t="n">
        <f aca="false">ROUND(SUMIFS(Monthly_Purchased!$H$2:$H$2607,Monthly_Purchased!$G$2:$G$2607,$A12,Monthly_Purchased!$C$2:$C$2607,H$2),4)</f>
        <v>58.27</v>
      </c>
      <c r="I12" s="2" t="n">
        <f aca="false">ROUND(SUM(B12:H12),4)</f>
        <v>301.1</v>
      </c>
      <c r="J12" s="6" t="n">
        <f aca="false">RANK(I12,$I$3:$I$67,0)+COUNTIF($I$3:I12,I12)-1</f>
        <v>33</v>
      </c>
      <c r="K12" s="6" t="n">
        <f aca="false">RANK(B12,$B$3:$B$67,0)+COUNTIF($B$3:B12,B12)-1</f>
        <v>27</v>
      </c>
      <c r="L12" s="6" t="n">
        <f aca="false">RANK(C12,$C$3:$C$67,0)+COUNTIF($C$3:C12,C12)-1</f>
        <v>29</v>
      </c>
      <c r="M12" s="6" t="n">
        <f aca="false">RANK(D12,$D$3:$D$67,0)+COUNTIF($D$3:D12,D12)-1</f>
        <v>35</v>
      </c>
      <c r="N12" s="6" t="n">
        <f aca="false">RANK(E12,$E$3:$E$67,0)+COUNTIF($E$3:E12,E12)-1</f>
        <v>32</v>
      </c>
      <c r="O12" s="6" t="n">
        <f aca="false">RANK(F12,$F$3:$F$67,0)+COUNTIF($F$3:F12,F12)-1</f>
        <v>32</v>
      </c>
      <c r="P12" s="6" t="n">
        <f aca="false">RANK(G12,$G$3:$G$67,0)+COUNTIF($G$3:G12,G12)-1</f>
        <v>29</v>
      </c>
      <c r="Q12" s="6" t="n">
        <f aca="false">RANK(H12,$H$3:$H$67,0)+COUNTIF($H$3:H12,H12)-1</f>
        <v>33</v>
      </c>
    </row>
    <row r="13" customFormat="false" ht="15" hidden="false" customHeight="false" outlineLevel="0" collapsed="false">
      <c r="A13" s="0" t="s">
        <v>46</v>
      </c>
      <c r="B13" s="2" t="n">
        <f aca="false">ROUND(SUMIFS(Monthly_Purchased!$H$2:$H$2607,Monthly_Purchased!$G$2:$G$2607,$A13,Monthly_Purchased!$C$2:$C$2607,B$2),4)</f>
        <v>211.76</v>
      </c>
      <c r="C13" s="2" t="n">
        <f aca="false">ROUND(SUMIFS(Monthly_Purchased!$H$2:$H$2607,Monthly_Purchased!$G$2:$G$2607,$A13,Monthly_Purchased!$C$2:$C$2607,C$2),4)</f>
        <v>333.98</v>
      </c>
      <c r="D13" s="2" t="n">
        <f aca="false">ROUND(SUMIFS(Monthly_Purchased!$H$2:$H$2607,Monthly_Purchased!$G$2:$G$2607,$A13,Monthly_Purchased!$C$2:$C$2607,D$2),4)</f>
        <v>143.33</v>
      </c>
      <c r="E13" s="2" t="n">
        <f aca="false">ROUND(SUMIFS(Monthly_Purchased!$H$2:$H$2607,Monthly_Purchased!$G$2:$G$2607,$A13,Monthly_Purchased!$C$2:$C$2607,E$2),4)</f>
        <v>307.97</v>
      </c>
      <c r="F13" s="2" t="n">
        <f aca="false">ROUND(SUMIFS(Monthly_Purchased!$H$2:$H$2607,Monthly_Purchased!$G$2:$G$2607,$A13,Monthly_Purchased!$C$2:$C$2607,F$2),4)</f>
        <v>80.05</v>
      </c>
      <c r="G13" s="2" t="n">
        <f aca="false">ROUND(SUMIFS(Monthly_Purchased!$H$2:$H$2607,Monthly_Purchased!$G$2:$G$2607,$A13,Monthly_Purchased!$C$2:$C$2607,G$2),4)</f>
        <v>631.38</v>
      </c>
      <c r="H13" s="2" t="n">
        <f aca="false">ROUND(SUMIFS(Monthly_Purchased!$H$2:$H$2607,Monthly_Purchased!$G$2:$G$2607,$A13,Monthly_Purchased!$C$2:$C$2607,H$2),4)</f>
        <v>353.24</v>
      </c>
      <c r="I13" s="2" t="n">
        <f aca="false">ROUND(SUM(B13:H13),4)</f>
        <v>2061.71</v>
      </c>
      <c r="J13" s="6" t="n">
        <f aca="false">RANK(I13,$I$3:$I$67,0)+COUNTIF($I$3:I13,I13)-1</f>
        <v>24</v>
      </c>
      <c r="K13" s="6" t="n">
        <f aca="false">RANK(B13,$B$3:$B$67,0)+COUNTIF($B$3:B13,B13)-1</f>
        <v>15</v>
      </c>
      <c r="L13" s="6" t="n">
        <f aca="false">RANK(C13,$C$3:$C$67,0)+COUNTIF($C$3:C13,C13)-1</f>
        <v>23</v>
      </c>
      <c r="M13" s="6" t="n">
        <f aca="false">RANK(D13,$D$3:$D$67,0)+COUNTIF($D$3:D13,D13)-1</f>
        <v>28</v>
      </c>
      <c r="N13" s="6" t="n">
        <f aca="false">RANK(E13,$E$3:$E$67,0)+COUNTIF($E$3:E13,E13)-1</f>
        <v>23</v>
      </c>
      <c r="O13" s="6" t="n">
        <f aca="false">RANK(F13,$F$3:$F$67,0)+COUNTIF($F$3:F13,F13)-1</f>
        <v>30</v>
      </c>
      <c r="P13" s="6" t="n">
        <f aca="false">RANK(G13,$G$3:$G$67,0)+COUNTIF($G$3:G13,G13)-1</f>
        <v>21</v>
      </c>
      <c r="Q13" s="6" t="n">
        <f aca="false">RANK(H13,$H$3:$H$67,0)+COUNTIF($H$3:H13,H13)-1</f>
        <v>24</v>
      </c>
    </row>
    <row r="14" customFormat="false" ht="15" hidden="false" customHeight="false" outlineLevel="0" collapsed="false">
      <c r="A14" s="0" t="s">
        <v>196</v>
      </c>
      <c r="B14" s="2" t="n">
        <f aca="false">ROUND(SUMIFS(Monthly_Purchased!$H$2:$H$2607,Monthly_Purchased!$G$2:$G$2607,$A14,Monthly_Purchased!$C$2:$C$2607,B$2),4)</f>
        <v>0</v>
      </c>
      <c r="C14" s="2" t="n">
        <f aca="false">ROUND(SUMIFS(Monthly_Purchased!$H$2:$H$2607,Monthly_Purchased!$G$2:$G$2607,$A14,Monthly_Purchased!$C$2:$C$2607,C$2),4)</f>
        <v>0</v>
      </c>
      <c r="D14" s="2" t="n">
        <f aca="false">ROUND(SUMIFS(Monthly_Purchased!$H$2:$H$2607,Monthly_Purchased!$G$2:$G$2607,$A14,Monthly_Purchased!$C$2:$C$2607,D$2),4)</f>
        <v>0</v>
      </c>
      <c r="E14" s="2" t="n">
        <f aca="false">ROUND(SUMIFS(Monthly_Purchased!$H$2:$H$2607,Monthly_Purchased!$G$2:$G$2607,$A14,Monthly_Purchased!$C$2:$C$2607,E$2),4)</f>
        <v>0</v>
      </c>
      <c r="F14" s="2" t="n">
        <f aca="false">ROUND(SUMIFS(Monthly_Purchased!$H$2:$H$2607,Monthly_Purchased!$G$2:$G$2607,$A14,Monthly_Purchased!$C$2:$C$2607,F$2),4)</f>
        <v>0</v>
      </c>
      <c r="G14" s="2" t="n">
        <f aca="false">ROUND(SUMIFS(Monthly_Purchased!$H$2:$H$2607,Monthly_Purchased!$G$2:$G$2607,$A14,Monthly_Purchased!$C$2:$C$2607,G$2),4)</f>
        <v>0</v>
      </c>
      <c r="H14" s="2" t="n">
        <f aca="false">ROUND(SUMIFS(Monthly_Purchased!$H$2:$H$2607,Monthly_Purchased!$G$2:$G$2607,$A14,Monthly_Purchased!$C$2:$C$2607,H$2),4)</f>
        <v>20.38</v>
      </c>
      <c r="I14" s="2" t="n">
        <f aca="false">ROUND(SUM(B14:H14),4)</f>
        <v>20.38</v>
      </c>
      <c r="J14" s="6" t="n">
        <f aca="false">RANK(I14,$I$3:$I$67,0)+COUNTIF($I$3:I14,I14)-1</f>
        <v>49</v>
      </c>
      <c r="K14" s="6" t="n">
        <f aca="false">RANK(B14,$B$3:$B$67,0)+COUNTIF($B$3:B14,B14)-1</f>
        <v>36</v>
      </c>
      <c r="L14" s="6" t="n">
        <f aca="false">RANK(C14,$C$3:$C$67,0)+COUNTIF($C$3:C14,C14)-1</f>
        <v>41</v>
      </c>
      <c r="M14" s="6" t="n">
        <f aca="false">RANK(D14,$D$3:$D$67,0)+COUNTIF($D$3:D14,D14)-1</f>
        <v>46</v>
      </c>
      <c r="N14" s="6" t="n">
        <f aca="false">RANK(E14,$E$3:$E$67,0)+COUNTIF($E$3:E14,E14)-1</f>
        <v>43</v>
      </c>
      <c r="O14" s="6" t="n">
        <f aca="false">RANK(F14,$F$3:$F$67,0)+COUNTIF($F$3:F14,F14)-1</f>
        <v>49</v>
      </c>
      <c r="P14" s="6" t="n">
        <f aca="false">RANK(G14,$G$3:$G$67,0)+COUNTIF($G$3:G14,G14)-1</f>
        <v>50</v>
      </c>
      <c r="Q14" s="6" t="n">
        <f aca="false">RANK(H14,$H$3:$H$67,0)+COUNTIF($H$3:H14,H14)-1</f>
        <v>42</v>
      </c>
    </row>
    <row r="15" customFormat="false" ht="15" hidden="false" customHeight="false" outlineLevel="0" collapsed="false">
      <c r="A15" s="0" t="s">
        <v>84</v>
      </c>
      <c r="B15" s="2" t="n">
        <f aca="false">ROUND(SUMIFS(Monthly_Purchased!$H$2:$H$2607,Monthly_Purchased!$G$2:$G$2607,$A15,Monthly_Purchased!$C$2:$C$2607,B$2),4)</f>
        <v>0</v>
      </c>
      <c r="C15" s="2" t="n">
        <f aca="false">ROUND(SUMIFS(Monthly_Purchased!$H$2:$H$2607,Monthly_Purchased!$G$2:$G$2607,$A15,Monthly_Purchased!$C$2:$C$2607,C$2),4)</f>
        <v>0</v>
      </c>
      <c r="D15" s="2" t="n">
        <f aca="false">ROUND(SUMIFS(Monthly_Purchased!$H$2:$H$2607,Monthly_Purchased!$G$2:$G$2607,$A15,Monthly_Purchased!$C$2:$C$2607,D$2),4)</f>
        <v>0</v>
      </c>
      <c r="E15" s="2" t="n">
        <f aca="false">ROUND(SUMIFS(Monthly_Purchased!$H$2:$H$2607,Monthly_Purchased!$G$2:$G$2607,$A15,Monthly_Purchased!$C$2:$C$2607,E$2),4)</f>
        <v>0</v>
      </c>
      <c r="F15" s="2" t="n">
        <f aca="false">ROUND(SUMIFS(Monthly_Purchased!$H$2:$H$2607,Monthly_Purchased!$G$2:$G$2607,$A15,Monthly_Purchased!$C$2:$C$2607,F$2),4)</f>
        <v>0</v>
      </c>
      <c r="G15" s="2" t="n">
        <f aca="false">ROUND(SUMIFS(Monthly_Purchased!$H$2:$H$2607,Monthly_Purchased!$G$2:$G$2607,$A15,Monthly_Purchased!$C$2:$C$2607,G$2),4)</f>
        <v>0</v>
      </c>
      <c r="H15" s="2" t="n">
        <f aca="false">ROUND(SUMIFS(Monthly_Purchased!$H$2:$H$2607,Monthly_Purchased!$G$2:$G$2607,$A15,Monthly_Purchased!$C$2:$C$2607,H$2),4)</f>
        <v>0.57</v>
      </c>
      <c r="I15" s="2" t="n">
        <f aca="false">ROUND(SUM(B15:H15),4)</f>
        <v>0.57</v>
      </c>
      <c r="J15" s="6" t="n">
        <f aca="false">RANK(I15,$I$3:$I$67,0)+COUNTIF($I$3:I15,I15)-1</f>
        <v>62</v>
      </c>
      <c r="K15" s="6" t="n">
        <f aca="false">RANK(B15,$B$3:$B$67,0)+COUNTIF($B$3:B15,B15)-1</f>
        <v>37</v>
      </c>
      <c r="L15" s="6" t="n">
        <f aca="false">RANK(C15,$C$3:$C$67,0)+COUNTIF($C$3:C15,C15)-1</f>
        <v>42</v>
      </c>
      <c r="M15" s="6" t="n">
        <f aca="false">RANK(D15,$D$3:$D$67,0)+COUNTIF($D$3:D15,D15)-1</f>
        <v>47</v>
      </c>
      <c r="N15" s="6" t="n">
        <f aca="false">RANK(E15,$E$3:$E$67,0)+COUNTIF($E$3:E15,E15)-1</f>
        <v>44</v>
      </c>
      <c r="O15" s="6" t="n">
        <f aca="false">RANK(F15,$F$3:$F$67,0)+COUNTIF($F$3:F15,F15)-1</f>
        <v>50</v>
      </c>
      <c r="P15" s="6" t="n">
        <f aca="false">RANK(G15,$G$3:$G$67,0)+COUNTIF($G$3:G15,G15)-1</f>
        <v>51</v>
      </c>
      <c r="Q15" s="6" t="n">
        <f aca="false">RANK(H15,$H$3:$H$67,0)+COUNTIF($H$3:H15,H15)-1</f>
        <v>56</v>
      </c>
    </row>
    <row r="16" customFormat="false" ht="15" hidden="false" customHeight="false" outlineLevel="0" collapsed="false">
      <c r="A16" s="0" t="s">
        <v>48</v>
      </c>
      <c r="B16" s="2" t="n">
        <f aca="false">ROUND(SUMIFS(Monthly_Purchased!$H$2:$H$2607,Monthly_Purchased!$G$2:$G$2607,$A16,Monthly_Purchased!$C$2:$C$2607,B$2),4)</f>
        <v>614.93</v>
      </c>
      <c r="C16" s="2" t="n">
        <f aca="false">ROUND(SUMIFS(Monthly_Purchased!$H$2:$H$2607,Monthly_Purchased!$G$2:$G$2607,$A16,Monthly_Purchased!$C$2:$C$2607,C$2),4)</f>
        <v>1890.52</v>
      </c>
      <c r="D16" s="2" t="n">
        <f aca="false">ROUND(SUMIFS(Monthly_Purchased!$H$2:$H$2607,Monthly_Purchased!$G$2:$G$2607,$A16,Monthly_Purchased!$C$2:$C$2607,D$2),4)</f>
        <v>881.2</v>
      </c>
      <c r="E16" s="2" t="n">
        <f aca="false">ROUND(SUMIFS(Monthly_Purchased!$H$2:$H$2607,Monthly_Purchased!$G$2:$G$2607,$A16,Monthly_Purchased!$C$2:$C$2607,E$2),4)</f>
        <v>475.8</v>
      </c>
      <c r="F16" s="2" t="n">
        <f aca="false">ROUND(SUMIFS(Monthly_Purchased!$H$2:$H$2607,Monthly_Purchased!$G$2:$G$2607,$A16,Monthly_Purchased!$C$2:$C$2607,F$2),4)</f>
        <v>351.95</v>
      </c>
      <c r="G16" s="2" t="n">
        <f aca="false">ROUND(SUMIFS(Monthly_Purchased!$H$2:$H$2607,Monthly_Purchased!$G$2:$G$2607,$A16,Monthly_Purchased!$C$2:$C$2607,G$2),4)</f>
        <v>1027.44</v>
      </c>
      <c r="H16" s="2" t="n">
        <f aca="false">ROUND(SUMIFS(Monthly_Purchased!$H$2:$H$2607,Monthly_Purchased!$G$2:$G$2607,$A16,Monthly_Purchased!$C$2:$C$2607,H$2),4)</f>
        <v>1279.28</v>
      </c>
      <c r="I16" s="2" t="n">
        <f aca="false">ROUND(SUM(B16:H16),4)</f>
        <v>6521.12</v>
      </c>
      <c r="J16" s="6" t="n">
        <f aca="false">RANK(I16,$I$3:$I$67,0)+COUNTIF($I$3:I16,I16)-1</f>
        <v>13</v>
      </c>
      <c r="K16" s="6" t="n">
        <f aca="false">RANK(B16,$B$3:$B$67,0)+COUNTIF($B$3:B16,B16)-1</f>
        <v>7</v>
      </c>
      <c r="L16" s="6" t="n">
        <f aca="false">RANK(C16,$C$3:$C$67,0)+COUNTIF($C$3:C16,C16)-1</f>
        <v>11</v>
      </c>
      <c r="M16" s="6" t="n">
        <f aca="false">RANK(D16,$D$3:$D$67,0)+COUNTIF($D$3:D16,D16)-1</f>
        <v>15</v>
      </c>
      <c r="N16" s="6" t="n">
        <f aca="false">RANK(E16,$E$3:$E$67,0)+COUNTIF($E$3:E16,E16)-1</f>
        <v>20</v>
      </c>
      <c r="O16" s="6" t="n">
        <f aca="false">RANK(F16,$F$3:$F$67,0)+COUNTIF($F$3:F16,F16)-1</f>
        <v>22</v>
      </c>
      <c r="P16" s="6" t="n">
        <f aca="false">RANK(G16,$G$3:$G$67,0)+COUNTIF($G$3:G16,G16)-1</f>
        <v>15</v>
      </c>
      <c r="Q16" s="6" t="n">
        <f aca="false">RANK(H16,$H$3:$H$67,0)+COUNTIF($H$3:H16,H16)-1</f>
        <v>15</v>
      </c>
    </row>
    <row r="17" customFormat="false" ht="15" hidden="false" customHeight="false" outlineLevel="0" collapsed="false">
      <c r="A17" s="0" t="s">
        <v>101</v>
      </c>
      <c r="B17" s="2" t="n">
        <f aca="false">ROUND(SUMIFS(Monthly_Purchased!$H$2:$H$2607,Monthly_Purchased!$G$2:$G$2607,$A17,Monthly_Purchased!$C$2:$C$2607,B$2),4)</f>
        <v>286.47</v>
      </c>
      <c r="C17" s="2" t="n">
        <f aca="false">ROUND(SUMIFS(Monthly_Purchased!$H$2:$H$2607,Monthly_Purchased!$G$2:$G$2607,$A17,Monthly_Purchased!$C$2:$C$2607,C$2),4)</f>
        <v>688.77</v>
      </c>
      <c r="D17" s="2" t="n">
        <f aca="false">ROUND(SUMIFS(Monthly_Purchased!$H$2:$H$2607,Monthly_Purchased!$G$2:$G$2607,$A17,Monthly_Purchased!$C$2:$C$2607,D$2),4)</f>
        <v>551.82</v>
      </c>
      <c r="E17" s="2" t="n">
        <f aca="false">ROUND(SUMIFS(Monthly_Purchased!$H$2:$H$2607,Monthly_Purchased!$G$2:$G$2607,$A17,Monthly_Purchased!$C$2:$C$2607,E$2),4)</f>
        <v>1159.9</v>
      </c>
      <c r="F17" s="2" t="n">
        <f aca="false">ROUND(SUMIFS(Monthly_Purchased!$H$2:$H$2607,Monthly_Purchased!$G$2:$G$2607,$A17,Monthly_Purchased!$C$2:$C$2607,F$2),4)</f>
        <v>958.93</v>
      </c>
      <c r="G17" s="2" t="n">
        <f aca="false">ROUND(SUMIFS(Monthly_Purchased!$H$2:$H$2607,Monthly_Purchased!$G$2:$G$2607,$A17,Monthly_Purchased!$C$2:$C$2607,G$2),4)</f>
        <v>1543.02</v>
      </c>
      <c r="H17" s="2" t="n">
        <f aca="false">ROUND(SUMIFS(Monthly_Purchased!$H$2:$H$2607,Monthly_Purchased!$G$2:$G$2607,$A17,Monthly_Purchased!$C$2:$C$2607,H$2),4)</f>
        <v>1323.16</v>
      </c>
      <c r="I17" s="2" t="n">
        <f aca="false">ROUND(SUM(B17:H17),4)</f>
        <v>6512.07</v>
      </c>
      <c r="J17" s="6" t="n">
        <f aca="false">RANK(I17,$I$3:$I$67,0)+COUNTIF($I$3:I17,I17)-1</f>
        <v>14</v>
      </c>
      <c r="K17" s="6" t="n">
        <f aca="false">RANK(B17,$B$3:$B$67,0)+COUNTIF($B$3:B17,B17)-1</f>
        <v>13</v>
      </c>
      <c r="L17" s="6" t="n">
        <f aca="false">RANK(C17,$C$3:$C$67,0)+COUNTIF($C$3:C17,C17)-1</f>
        <v>16</v>
      </c>
      <c r="M17" s="6" t="n">
        <f aca="false">RANK(D17,$D$3:$D$67,0)+COUNTIF($D$3:D17,D17)-1</f>
        <v>20</v>
      </c>
      <c r="N17" s="6" t="n">
        <f aca="false">RANK(E17,$E$3:$E$67,0)+COUNTIF($E$3:E17,E17)-1</f>
        <v>13</v>
      </c>
      <c r="O17" s="6" t="n">
        <f aca="false">RANK(F17,$F$3:$F$67,0)+COUNTIF($F$3:F17,F17)-1</f>
        <v>15</v>
      </c>
      <c r="P17" s="6" t="n">
        <f aca="false">RANK(G17,$G$3:$G$67,0)+COUNTIF($G$3:G17,G17)-1</f>
        <v>11</v>
      </c>
      <c r="Q17" s="6" t="n">
        <f aca="false">RANK(H17,$H$3:$H$67,0)+COUNTIF($H$3:H17,H17)-1</f>
        <v>14</v>
      </c>
    </row>
    <row r="18" customFormat="false" ht="15" hidden="false" customHeight="false" outlineLevel="0" collapsed="false">
      <c r="A18" s="0" t="s">
        <v>96</v>
      </c>
      <c r="B18" s="2" t="n">
        <f aca="false">ROUND(SUMIFS(Monthly_Purchased!$H$2:$H$2607,Monthly_Purchased!$G$2:$G$2607,$A18,Monthly_Purchased!$C$2:$C$2607,B$2),4)</f>
        <v>0</v>
      </c>
      <c r="C18" s="2" t="n">
        <f aca="false">ROUND(SUMIFS(Monthly_Purchased!$H$2:$H$2607,Monthly_Purchased!$G$2:$G$2607,$A18,Monthly_Purchased!$C$2:$C$2607,C$2),4)</f>
        <v>0</v>
      </c>
      <c r="D18" s="2" t="n">
        <f aca="false">ROUND(SUMIFS(Monthly_Purchased!$H$2:$H$2607,Monthly_Purchased!$G$2:$G$2607,$A18,Monthly_Purchased!$C$2:$C$2607,D$2),4)</f>
        <v>240.11</v>
      </c>
      <c r="E18" s="2" t="n">
        <f aca="false">ROUND(SUMIFS(Monthly_Purchased!$H$2:$H$2607,Monthly_Purchased!$G$2:$G$2607,$A18,Monthly_Purchased!$C$2:$C$2607,E$2),4)</f>
        <v>318.84</v>
      </c>
      <c r="F18" s="2" t="n">
        <f aca="false">ROUND(SUMIFS(Monthly_Purchased!$H$2:$H$2607,Monthly_Purchased!$G$2:$G$2607,$A18,Monthly_Purchased!$C$2:$C$2607,F$2),4)</f>
        <v>1256.06</v>
      </c>
      <c r="G18" s="2" t="n">
        <f aca="false">ROUND(SUMIFS(Monthly_Purchased!$H$2:$H$2607,Monthly_Purchased!$G$2:$G$2607,$A18,Monthly_Purchased!$C$2:$C$2607,G$2),4)</f>
        <v>1031.89</v>
      </c>
      <c r="H18" s="2" t="n">
        <f aca="false">ROUND(SUMIFS(Monthly_Purchased!$H$2:$H$2607,Monthly_Purchased!$G$2:$G$2607,$A18,Monthly_Purchased!$C$2:$C$2607,H$2),4)</f>
        <v>1863.73</v>
      </c>
      <c r="I18" s="2" t="n">
        <f aca="false">ROUND(SUM(B18:H18),4)</f>
        <v>4710.63</v>
      </c>
      <c r="J18" s="6" t="n">
        <f aca="false">RANK(I18,$I$3:$I$67,0)+COUNTIF($I$3:I18,I18)-1</f>
        <v>18</v>
      </c>
      <c r="K18" s="6" t="n">
        <f aca="false">RANK(B18,$B$3:$B$67,0)+COUNTIF($B$3:B18,B18)-1</f>
        <v>38</v>
      </c>
      <c r="L18" s="6" t="n">
        <f aca="false">RANK(C18,$C$3:$C$67,0)+COUNTIF($C$3:C18,C18)-1</f>
        <v>43</v>
      </c>
      <c r="M18" s="6" t="n">
        <f aca="false">RANK(D18,$D$3:$D$67,0)+COUNTIF($D$3:D18,D18)-1</f>
        <v>24</v>
      </c>
      <c r="N18" s="6" t="n">
        <f aca="false">RANK(E18,$E$3:$E$67,0)+COUNTIF($E$3:E18,E18)-1</f>
        <v>22</v>
      </c>
      <c r="O18" s="6" t="n">
        <f aca="false">RANK(F18,$F$3:$F$67,0)+COUNTIF($F$3:F18,F18)-1</f>
        <v>13</v>
      </c>
      <c r="P18" s="6" t="n">
        <f aca="false">RANK(G18,$G$3:$G$67,0)+COUNTIF($G$3:G18,G18)-1</f>
        <v>14</v>
      </c>
      <c r="Q18" s="6" t="n">
        <f aca="false">RANK(H18,$H$3:$H$67,0)+COUNTIF($H$3:H18,H18)-1</f>
        <v>9</v>
      </c>
    </row>
    <row r="19" customFormat="false" ht="15" hidden="false" customHeight="false" outlineLevel="0" collapsed="false">
      <c r="A19" s="0" t="s">
        <v>154</v>
      </c>
      <c r="B19" s="2" t="n">
        <f aca="false">ROUND(SUMIFS(Monthly_Purchased!$H$2:$H$2607,Monthly_Purchased!$G$2:$G$2607,$A19,Monthly_Purchased!$C$2:$C$2607,B$2),4)</f>
        <v>0</v>
      </c>
      <c r="C19" s="2" t="n">
        <f aca="false">ROUND(SUMIFS(Monthly_Purchased!$H$2:$H$2607,Monthly_Purchased!$G$2:$G$2607,$A19,Monthly_Purchased!$C$2:$C$2607,C$2),4)</f>
        <v>4.04</v>
      </c>
      <c r="D19" s="2" t="n">
        <f aca="false">ROUND(SUMIFS(Monthly_Purchased!$H$2:$H$2607,Monthly_Purchased!$G$2:$G$2607,$A19,Monthly_Purchased!$C$2:$C$2607,D$2),4)</f>
        <v>63</v>
      </c>
      <c r="E19" s="2" t="n">
        <f aca="false">ROUND(SUMIFS(Monthly_Purchased!$H$2:$H$2607,Monthly_Purchased!$G$2:$G$2607,$A19,Monthly_Purchased!$C$2:$C$2607,E$2),4)</f>
        <v>122.69</v>
      </c>
      <c r="F19" s="2" t="n">
        <f aca="false">ROUND(SUMIFS(Monthly_Purchased!$H$2:$H$2607,Monthly_Purchased!$G$2:$G$2607,$A19,Monthly_Purchased!$C$2:$C$2607,F$2),4)</f>
        <v>153.88</v>
      </c>
      <c r="G19" s="2" t="n">
        <f aca="false">ROUND(SUMIFS(Monthly_Purchased!$H$2:$H$2607,Monthly_Purchased!$G$2:$G$2607,$A19,Monthly_Purchased!$C$2:$C$2607,G$2),4)</f>
        <v>123.75</v>
      </c>
      <c r="H19" s="2" t="n">
        <f aca="false">ROUND(SUMIFS(Monthly_Purchased!$H$2:$H$2607,Monthly_Purchased!$G$2:$G$2607,$A19,Monthly_Purchased!$C$2:$C$2607,H$2),4)</f>
        <v>719.2</v>
      </c>
      <c r="I19" s="2" t="n">
        <f aca="false">ROUND(SUM(B19:H19),4)</f>
        <v>1186.56</v>
      </c>
      <c r="J19" s="6" t="n">
        <f aca="false">RANK(I19,$I$3:$I$67,0)+COUNTIF($I$3:I19,I19)-1</f>
        <v>27</v>
      </c>
      <c r="K19" s="6" t="n">
        <f aca="false">RANK(B19,$B$3:$B$67,0)+COUNTIF($B$3:B19,B19)-1</f>
        <v>39</v>
      </c>
      <c r="L19" s="6" t="n">
        <f aca="false">RANK(C19,$C$3:$C$67,0)+COUNTIF($C$3:C19,C19)-1</f>
        <v>32</v>
      </c>
      <c r="M19" s="6" t="n">
        <f aca="false">RANK(D19,$D$3:$D$67,0)+COUNTIF($D$3:D19,D19)-1</f>
        <v>31</v>
      </c>
      <c r="N19" s="6" t="n">
        <f aca="false">RANK(E19,$E$3:$E$67,0)+COUNTIF($E$3:E19,E19)-1</f>
        <v>29</v>
      </c>
      <c r="O19" s="6" t="n">
        <f aca="false">RANK(F19,$F$3:$F$67,0)+COUNTIF($F$3:F19,F19)-1</f>
        <v>29</v>
      </c>
      <c r="P19" s="6" t="n">
        <f aca="false">RANK(G19,$G$3:$G$67,0)+COUNTIF($G$3:G19,G19)-1</f>
        <v>28</v>
      </c>
      <c r="Q19" s="6" t="n">
        <f aca="false">RANK(H19,$H$3:$H$67,0)+COUNTIF($H$3:H19,H19)-1</f>
        <v>16</v>
      </c>
    </row>
    <row r="20" customFormat="false" ht="15" hidden="false" customHeight="false" outlineLevel="0" collapsed="false">
      <c r="A20" s="0" t="s">
        <v>119</v>
      </c>
      <c r="B20" s="2" t="n">
        <f aca="false">ROUND(SUMIFS(Monthly_Purchased!$H$2:$H$2607,Monthly_Purchased!$G$2:$G$2607,$A20,Monthly_Purchased!$C$2:$C$2607,B$2),4)</f>
        <v>28.46</v>
      </c>
      <c r="C20" s="2" t="n">
        <f aca="false">ROUND(SUMIFS(Monthly_Purchased!$H$2:$H$2607,Monthly_Purchased!$G$2:$G$2607,$A20,Monthly_Purchased!$C$2:$C$2607,C$2),4)</f>
        <v>85.93</v>
      </c>
      <c r="D20" s="2" t="n">
        <f aca="false">ROUND(SUMIFS(Monthly_Purchased!$H$2:$H$2607,Monthly_Purchased!$G$2:$G$2607,$A20,Monthly_Purchased!$C$2:$C$2607,D$2),4)</f>
        <v>96.14</v>
      </c>
      <c r="E20" s="2" t="n">
        <f aca="false">ROUND(SUMIFS(Monthly_Purchased!$H$2:$H$2607,Monthly_Purchased!$G$2:$G$2607,$A20,Monthly_Purchased!$C$2:$C$2607,E$2),4)</f>
        <v>133.47</v>
      </c>
      <c r="F20" s="2" t="n">
        <f aca="false">ROUND(SUMIFS(Monthly_Purchased!$H$2:$H$2607,Monthly_Purchased!$G$2:$G$2607,$A20,Monthly_Purchased!$C$2:$C$2607,F$2),4)</f>
        <v>238.97</v>
      </c>
      <c r="G20" s="2" t="n">
        <f aca="false">ROUND(SUMIFS(Monthly_Purchased!$H$2:$H$2607,Monthly_Purchased!$G$2:$G$2607,$A20,Monthly_Purchased!$C$2:$C$2607,G$2),4)</f>
        <v>77.33</v>
      </c>
      <c r="H20" s="2" t="n">
        <f aca="false">ROUND(SUMIFS(Monthly_Purchased!$H$2:$H$2607,Monthly_Purchased!$G$2:$G$2607,$A20,Monthly_Purchased!$C$2:$C$2607,H$2),4)</f>
        <v>1.332</v>
      </c>
      <c r="I20" s="2" t="n">
        <f aca="false">ROUND(SUM(B20:H20),4)</f>
        <v>661.632</v>
      </c>
      <c r="J20" s="6" t="n">
        <f aca="false">RANK(I20,$I$3:$I$67,0)+COUNTIF($I$3:I20,I20)-1</f>
        <v>30</v>
      </c>
      <c r="K20" s="6" t="n">
        <f aca="false">RANK(B20,$B$3:$B$67,0)+COUNTIF($B$3:B20,B20)-1</f>
        <v>25</v>
      </c>
      <c r="L20" s="6" t="n">
        <f aca="false">RANK(C20,$C$3:$C$67,0)+COUNTIF($C$3:C20,C20)-1</f>
        <v>25</v>
      </c>
      <c r="M20" s="6" t="n">
        <f aca="false">RANK(D20,$D$3:$D$67,0)+COUNTIF($D$3:D20,D20)-1</f>
        <v>30</v>
      </c>
      <c r="N20" s="6" t="n">
        <f aca="false">RANK(E20,$E$3:$E$67,0)+COUNTIF($E$3:E20,E20)-1</f>
        <v>27</v>
      </c>
      <c r="O20" s="6" t="n">
        <f aca="false">RANK(F20,$F$3:$F$67,0)+COUNTIF($F$3:F20,F20)-1</f>
        <v>25</v>
      </c>
      <c r="P20" s="6" t="n">
        <f aca="false">RANK(G20,$G$3:$G$67,0)+COUNTIF($G$3:G20,G20)-1</f>
        <v>30</v>
      </c>
      <c r="Q20" s="6" t="n">
        <f aca="false">RANK(H20,$H$3:$H$67,0)+COUNTIF($H$3:H20,H20)-1</f>
        <v>51</v>
      </c>
    </row>
    <row r="21" customFormat="false" ht="15" hidden="false" customHeight="false" outlineLevel="0" collapsed="false">
      <c r="A21" s="0" t="s">
        <v>482</v>
      </c>
      <c r="B21" s="2" t="n">
        <f aca="false">ROUND(SUMIFS(Monthly_Purchased!$H$2:$H$2607,Monthly_Purchased!$G$2:$G$2607,$A21,Monthly_Purchased!$C$2:$C$2607,B$2),4)</f>
        <v>0</v>
      </c>
      <c r="C21" s="2" t="n">
        <f aca="false">ROUND(SUMIFS(Monthly_Purchased!$H$2:$H$2607,Monthly_Purchased!$G$2:$G$2607,$A21,Monthly_Purchased!$C$2:$C$2607,C$2),4)</f>
        <v>0</v>
      </c>
      <c r="D21" s="2" t="n">
        <f aca="false">ROUND(SUMIFS(Monthly_Purchased!$H$2:$H$2607,Monthly_Purchased!$G$2:$G$2607,$A21,Monthly_Purchased!$C$2:$C$2607,D$2),4)</f>
        <v>0</v>
      </c>
      <c r="E21" s="2" t="n">
        <f aca="false">ROUND(SUMIFS(Monthly_Purchased!$H$2:$H$2607,Monthly_Purchased!$G$2:$G$2607,$A21,Monthly_Purchased!$C$2:$C$2607,E$2),4)</f>
        <v>0</v>
      </c>
      <c r="F21" s="2" t="n">
        <f aca="false">ROUND(SUMIFS(Monthly_Purchased!$H$2:$H$2607,Monthly_Purchased!$G$2:$G$2607,$A21,Monthly_Purchased!$C$2:$C$2607,F$2),4)</f>
        <v>0</v>
      </c>
      <c r="G21" s="2" t="n">
        <f aca="false">ROUND(SUMIFS(Monthly_Purchased!$H$2:$H$2607,Monthly_Purchased!$G$2:$G$2607,$A21,Monthly_Purchased!$C$2:$C$2607,G$2),4)</f>
        <v>16.36</v>
      </c>
      <c r="H21" s="2" t="n">
        <f aca="false">ROUND(SUMIFS(Monthly_Purchased!$H$2:$H$2607,Monthly_Purchased!$G$2:$G$2607,$A21,Monthly_Purchased!$C$2:$C$2607,H$2),4)</f>
        <v>1.302</v>
      </c>
      <c r="I21" s="2" t="n">
        <f aca="false">ROUND(SUM(B21:H21),4)</f>
        <v>17.662</v>
      </c>
      <c r="J21" s="6" t="n">
        <f aca="false">RANK(I21,$I$3:$I$67,0)+COUNTIF($I$3:I21,I21)-1</f>
        <v>50</v>
      </c>
      <c r="K21" s="6" t="n">
        <f aca="false">RANK(B21,$B$3:$B$67,0)+COUNTIF($B$3:B21,B21)-1</f>
        <v>40</v>
      </c>
      <c r="L21" s="6" t="n">
        <f aca="false">RANK(C21,$C$3:$C$67,0)+COUNTIF($C$3:C21,C21)-1</f>
        <v>44</v>
      </c>
      <c r="M21" s="6" t="n">
        <f aca="false">RANK(D21,$D$3:$D$67,0)+COUNTIF($D$3:D21,D21)-1</f>
        <v>48</v>
      </c>
      <c r="N21" s="6" t="n">
        <f aca="false">RANK(E21,$E$3:$E$67,0)+COUNTIF($E$3:E21,E21)-1</f>
        <v>45</v>
      </c>
      <c r="O21" s="6" t="n">
        <f aca="false">RANK(F21,$F$3:$F$67,0)+COUNTIF($F$3:F21,F21)-1</f>
        <v>51</v>
      </c>
      <c r="P21" s="6" t="n">
        <f aca="false">RANK(G21,$G$3:$G$67,0)+COUNTIF($G$3:G21,G21)-1</f>
        <v>41</v>
      </c>
      <c r="Q21" s="6" t="n">
        <f aca="false">RANK(H21,$H$3:$H$67,0)+COUNTIF($H$3:H21,H21)-1</f>
        <v>52</v>
      </c>
    </row>
    <row r="22" customFormat="false" ht="15" hidden="false" customHeight="false" outlineLevel="0" collapsed="false">
      <c r="A22" s="0" t="s">
        <v>250</v>
      </c>
      <c r="B22" s="2" t="n">
        <f aca="false">ROUND(SUMIFS(Monthly_Purchased!$H$2:$H$2607,Monthly_Purchased!$G$2:$G$2607,$A22,Monthly_Purchased!$C$2:$C$2607,B$2),4)</f>
        <v>0</v>
      </c>
      <c r="C22" s="2" t="n">
        <f aca="false">ROUND(SUMIFS(Monthly_Purchased!$H$2:$H$2607,Monthly_Purchased!$G$2:$G$2607,$A22,Monthly_Purchased!$C$2:$C$2607,C$2),4)</f>
        <v>0</v>
      </c>
      <c r="D22" s="2" t="n">
        <f aca="false">ROUND(SUMIFS(Monthly_Purchased!$H$2:$H$2607,Monthly_Purchased!$G$2:$G$2607,$A22,Monthly_Purchased!$C$2:$C$2607,D$2),4)</f>
        <v>0</v>
      </c>
      <c r="E22" s="2" t="n">
        <f aca="false">ROUND(SUMIFS(Monthly_Purchased!$H$2:$H$2607,Monthly_Purchased!$G$2:$G$2607,$A22,Monthly_Purchased!$C$2:$C$2607,E$2),4)</f>
        <v>0</v>
      </c>
      <c r="F22" s="2" t="n">
        <f aca="false">ROUND(SUMIFS(Monthly_Purchased!$H$2:$H$2607,Monthly_Purchased!$G$2:$G$2607,$A22,Monthly_Purchased!$C$2:$C$2607,F$2),4)</f>
        <v>0</v>
      </c>
      <c r="G22" s="2" t="n">
        <f aca="false">ROUND(SUMIFS(Monthly_Purchased!$H$2:$H$2607,Monthly_Purchased!$G$2:$G$2607,$A22,Monthly_Purchased!$C$2:$C$2607,G$2),4)</f>
        <v>0</v>
      </c>
      <c r="H22" s="2" t="n">
        <f aca="false">ROUND(SUMIFS(Monthly_Purchased!$H$2:$H$2607,Monthly_Purchased!$G$2:$G$2607,$A22,Monthly_Purchased!$C$2:$C$2607,H$2),4)</f>
        <v>646.92</v>
      </c>
      <c r="I22" s="2" t="n">
        <f aca="false">ROUND(SUM(B22:H22),4)</f>
        <v>646.92</v>
      </c>
      <c r="J22" s="6" t="n">
        <f aca="false">RANK(I22,$I$3:$I$67,0)+COUNTIF($I$3:I22,I22)-1</f>
        <v>31</v>
      </c>
      <c r="K22" s="6" t="n">
        <f aca="false">RANK(B22,$B$3:$B$67,0)+COUNTIF($B$3:B22,B22)-1</f>
        <v>41</v>
      </c>
      <c r="L22" s="6" t="n">
        <f aca="false">RANK(C22,$C$3:$C$67,0)+COUNTIF($C$3:C22,C22)-1</f>
        <v>45</v>
      </c>
      <c r="M22" s="6" t="n">
        <f aca="false">RANK(D22,$D$3:$D$67,0)+COUNTIF($D$3:D22,D22)-1</f>
        <v>49</v>
      </c>
      <c r="N22" s="6" t="n">
        <f aca="false">RANK(E22,$E$3:$E$67,0)+COUNTIF($E$3:E22,E22)-1</f>
        <v>46</v>
      </c>
      <c r="O22" s="6" t="n">
        <f aca="false">RANK(F22,$F$3:$F$67,0)+COUNTIF($F$3:F22,F22)-1</f>
        <v>52</v>
      </c>
      <c r="P22" s="6" t="n">
        <f aca="false">RANK(G22,$G$3:$G$67,0)+COUNTIF($G$3:G22,G22)-1</f>
        <v>52</v>
      </c>
      <c r="Q22" s="6" t="n">
        <f aca="false">RANK(H22,$H$3:$H$67,0)+COUNTIF($H$3:H22,H22)-1</f>
        <v>19</v>
      </c>
    </row>
    <row r="23" customFormat="false" ht="15" hidden="false" customHeight="false" outlineLevel="0" collapsed="false">
      <c r="A23" s="0" t="s">
        <v>31</v>
      </c>
      <c r="B23" s="2" t="n">
        <f aca="false">ROUND(SUMIFS(Monthly_Purchased!$H$2:$H$2607,Monthly_Purchased!$G$2:$G$2607,$A23,Monthly_Purchased!$C$2:$C$2607,B$2),4)</f>
        <v>1486.32</v>
      </c>
      <c r="C23" s="2" t="n">
        <f aca="false">ROUND(SUMIFS(Monthly_Purchased!$H$2:$H$2607,Monthly_Purchased!$G$2:$G$2607,$A23,Monthly_Purchased!$C$2:$C$2607,C$2),4)</f>
        <v>8483.95</v>
      </c>
      <c r="D23" s="2" t="n">
        <f aca="false">ROUND(SUMIFS(Monthly_Purchased!$H$2:$H$2607,Monthly_Purchased!$G$2:$G$2607,$A23,Monthly_Purchased!$C$2:$C$2607,D$2),4)</f>
        <v>14721.77</v>
      </c>
      <c r="E23" s="2" t="n">
        <f aca="false">ROUND(SUMIFS(Monthly_Purchased!$H$2:$H$2607,Monthly_Purchased!$G$2:$G$2607,$A23,Monthly_Purchased!$C$2:$C$2607,E$2),4)</f>
        <v>9947.47</v>
      </c>
      <c r="F23" s="2" t="n">
        <f aca="false">ROUND(SUMIFS(Monthly_Purchased!$H$2:$H$2607,Monthly_Purchased!$G$2:$G$2607,$A23,Monthly_Purchased!$C$2:$C$2607,F$2),4)</f>
        <v>7345.53</v>
      </c>
      <c r="G23" s="2" t="n">
        <f aca="false">ROUND(SUMIFS(Monthly_Purchased!$H$2:$H$2607,Monthly_Purchased!$G$2:$G$2607,$A23,Monthly_Purchased!$C$2:$C$2607,G$2),4)</f>
        <v>9146.06</v>
      </c>
      <c r="H23" s="2" t="n">
        <f aca="false">ROUND(SUMIFS(Monthly_Purchased!$H$2:$H$2607,Monthly_Purchased!$G$2:$G$2607,$A23,Monthly_Purchased!$C$2:$C$2607,H$2),4)</f>
        <v>11928.05</v>
      </c>
      <c r="I23" s="2" t="n">
        <f aca="false">ROUND(SUM(B23:H23),4)</f>
        <v>63059.15</v>
      </c>
      <c r="J23" s="6" t="n">
        <f aca="false">RANK(I23,$I$3:$I$67,0)+COUNTIF($I$3:I23,I23)-1</f>
        <v>1</v>
      </c>
      <c r="K23" s="6" t="n">
        <f aca="false">RANK(B23,$B$3:$B$67,0)+COUNTIF($B$3:B23,B23)-1</f>
        <v>2</v>
      </c>
      <c r="L23" s="6" t="n">
        <f aca="false">RANK(C23,$C$3:$C$67,0)+COUNTIF($C$3:C23,C23)-1</f>
        <v>1</v>
      </c>
      <c r="M23" s="6" t="n">
        <f aca="false">RANK(D23,$D$3:$D$67,0)+COUNTIF($D$3:D23,D23)-1</f>
        <v>1</v>
      </c>
      <c r="N23" s="6" t="n">
        <f aca="false">RANK(E23,$E$3:$E$67,0)+COUNTIF($E$3:E23,E23)-1</f>
        <v>1</v>
      </c>
      <c r="O23" s="6" t="n">
        <f aca="false">RANK(F23,$F$3:$F$67,0)+COUNTIF($F$3:F23,F23)-1</f>
        <v>1</v>
      </c>
      <c r="P23" s="6" t="n">
        <f aca="false">RANK(G23,$G$3:$G$67,0)+COUNTIF($G$3:G23,G23)-1</f>
        <v>2</v>
      </c>
      <c r="Q23" s="6" t="n">
        <f aca="false">RANK(H23,$H$3:$H$67,0)+COUNTIF($H$3:H23,H23)-1</f>
        <v>1</v>
      </c>
    </row>
    <row r="24" customFormat="false" ht="15" hidden="false" customHeight="false" outlineLevel="0" collapsed="false">
      <c r="A24" s="0" t="s">
        <v>44</v>
      </c>
      <c r="B24" s="2" t="n">
        <f aca="false">ROUND(SUMIFS(Monthly_Purchased!$H$2:$H$2607,Monthly_Purchased!$G$2:$G$2607,$A24,Monthly_Purchased!$C$2:$C$2607,B$2),4)</f>
        <v>444.34</v>
      </c>
      <c r="C24" s="2" t="n">
        <f aca="false">ROUND(SUMIFS(Monthly_Purchased!$H$2:$H$2607,Monthly_Purchased!$G$2:$G$2607,$A24,Monthly_Purchased!$C$2:$C$2607,C$2),4)</f>
        <v>2803.61</v>
      </c>
      <c r="D24" s="2" t="n">
        <f aca="false">ROUND(SUMIFS(Monthly_Purchased!$H$2:$H$2607,Monthly_Purchased!$G$2:$G$2607,$A24,Monthly_Purchased!$C$2:$C$2607,D$2),4)</f>
        <v>3276.27</v>
      </c>
      <c r="E24" s="2" t="n">
        <f aca="false">ROUND(SUMIFS(Monthly_Purchased!$H$2:$H$2607,Monthly_Purchased!$G$2:$G$2607,$A24,Monthly_Purchased!$C$2:$C$2607,E$2),4)</f>
        <v>2318.3</v>
      </c>
      <c r="F24" s="2" t="n">
        <f aca="false">ROUND(SUMIFS(Monthly_Purchased!$H$2:$H$2607,Monthly_Purchased!$G$2:$G$2607,$A24,Monthly_Purchased!$C$2:$C$2607,F$2),4)</f>
        <v>1083.6</v>
      </c>
      <c r="G24" s="2" t="n">
        <f aca="false">ROUND(SUMIFS(Monthly_Purchased!$H$2:$H$2607,Monthly_Purchased!$G$2:$G$2607,$A24,Monthly_Purchased!$C$2:$C$2607,G$2),4)</f>
        <v>809.64</v>
      </c>
      <c r="H24" s="2" t="n">
        <f aca="false">ROUND(SUMIFS(Monthly_Purchased!$H$2:$H$2607,Monthly_Purchased!$G$2:$G$2607,$A24,Monthly_Purchased!$C$2:$C$2607,H$2),4)</f>
        <v>457.54</v>
      </c>
      <c r="I24" s="2" t="n">
        <f aca="false">ROUND(SUM(B24:H24),4)</f>
        <v>11193.3</v>
      </c>
      <c r="J24" s="6" t="n">
        <f aca="false">RANK(I24,$I$3:$I$67,0)+COUNTIF($I$3:I24,I24)-1</f>
        <v>10</v>
      </c>
      <c r="K24" s="6" t="n">
        <f aca="false">RANK(B24,$B$3:$B$67,0)+COUNTIF($B$3:B24,B24)-1</f>
        <v>9</v>
      </c>
      <c r="L24" s="6" t="n">
        <f aca="false">RANK(C24,$C$3:$C$67,0)+COUNTIF($C$3:C24,C24)-1</f>
        <v>7</v>
      </c>
      <c r="M24" s="6" t="n">
        <f aca="false">RANK(D24,$D$3:$D$67,0)+COUNTIF($D$3:D24,D24)-1</f>
        <v>7</v>
      </c>
      <c r="N24" s="6" t="n">
        <f aca="false">RANK(E24,$E$3:$E$67,0)+COUNTIF($E$3:E24,E24)-1</f>
        <v>9</v>
      </c>
      <c r="O24" s="6" t="n">
        <f aca="false">RANK(F24,$F$3:$F$67,0)+COUNTIF($F$3:F24,F24)-1</f>
        <v>14</v>
      </c>
      <c r="P24" s="6" t="n">
        <f aca="false">RANK(G24,$G$3:$G$67,0)+COUNTIF($G$3:G24,G24)-1</f>
        <v>18</v>
      </c>
      <c r="Q24" s="6" t="n">
        <f aca="false">RANK(H24,$H$3:$H$67,0)+COUNTIF($H$3:H24,H24)-1</f>
        <v>21</v>
      </c>
    </row>
    <row r="25" customFormat="false" ht="15" hidden="false" customHeight="false" outlineLevel="0" collapsed="false">
      <c r="A25" s="0" t="s">
        <v>53</v>
      </c>
      <c r="B25" s="2" t="n">
        <f aca="false">ROUND(SUMIFS(Monthly_Purchased!$H$2:$H$2607,Monthly_Purchased!$G$2:$G$2607,$A25,Monthly_Purchased!$C$2:$C$2607,B$2),4)</f>
        <v>96.79</v>
      </c>
      <c r="C25" s="2" t="n">
        <f aca="false">ROUND(SUMIFS(Monthly_Purchased!$H$2:$H$2607,Monthly_Purchased!$G$2:$G$2607,$A25,Monthly_Purchased!$C$2:$C$2607,C$2),4)</f>
        <v>580.04</v>
      </c>
      <c r="D25" s="2" t="n">
        <f aca="false">ROUND(SUMIFS(Monthly_Purchased!$H$2:$H$2607,Monthly_Purchased!$G$2:$G$2607,$A25,Monthly_Purchased!$C$2:$C$2607,D$2),4)</f>
        <v>350.37</v>
      </c>
      <c r="E25" s="2" t="n">
        <f aca="false">ROUND(SUMIFS(Monthly_Purchased!$H$2:$H$2607,Monthly_Purchased!$G$2:$G$2607,$A25,Monthly_Purchased!$C$2:$C$2607,E$2),4)</f>
        <v>170.78</v>
      </c>
      <c r="F25" s="2" t="n">
        <f aca="false">ROUND(SUMIFS(Monthly_Purchased!$H$2:$H$2607,Monthly_Purchased!$G$2:$G$2607,$A25,Monthly_Purchased!$C$2:$C$2607,F$2),4)</f>
        <v>223.34</v>
      </c>
      <c r="G25" s="2" t="n">
        <f aca="false">ROUND(SUMIFS(Monthly_Purchased!$H$2:$H$2607,Monthly_Purchased!$G$2:$G$2607,$A25,Monthly_Purchased!$C$2:$C$2607,G$2),4)</f>
        <v>391.71</v>
      </c>
      <c r="H25" s="2" t="n">
        <f aca="false">ROUND(SUMIFS(Monthly_Purchased!$H$2:$H$2607,Monthly_Purchased!$G$2:$G$2607,$A25,Monthly_Purchased!$C$2:$C$2607,H$2),4)</f>
        <v>224.84</v>
      </c>
      <c r="I25" s="2" t="n">
        <f aca="false">ROUND(SUM(B25:H25),4)</f>
        <v>2037.87</v>
      </c>
      <c r="J25" s="6" t="n">
        <f aca="false">RANK(I25,$I$3:$I$67,0)+COUNTIF($I$3:I25,I25)-1</f>
        <v>25</v>
      </c>
      <c r="K25" s="6" t="n">
        <f aca="false">RANK(B25,$B$3:$B$67,0)+COUNTIF($B$3:B25,B25)-1</f>
        <v>22</v>
      </c>
      <c r="L25" s="6" t="n">
        <f aca="false">RANK(C25,$C$3:$C$67,0)+COUNTIF($C$3:C25,C25)-1</f>
        <v>18</v>
      </c>
      <c r="M25" s="6" t="n">
        <f aca="false">RANK(D25,$D$3:$D$67,0)+COUNTIF($D$3:D25,D25)-1</f>
        <v>22</v>
      </c>
      <c r="N25" s="6" t="n">
        <f aca="false">RANK(E25,$E$3:$E$67,0)+COUNTIF($E$3:E25,E25)-1</f>
        <v>26</v>
      </c>
      <c r="O25" s="6" t="n">
        <f aca="false">RANK(F25,$F$3:$F$67,0)+COUNTIF($F$3:F25,F25)-1</f>
        <v>27</v>
      </c>
      <c r="P25" s="6" t="n">
        <f aca="false">RANK(G25,$G$3:$G$67,0)+COUNTIF($G$3:G25,G25)-1</f>
        <v>23</v>
      </c>
      <c r="Q25" s="6" t="n">
        <f aca="false">RANK(H25,$H$3:$H$67,0)+COUNTIF($H$3:H25,H25)-1</f>
        <v>27</v>
      </c>
    </row>
    <row r="26" customFormat="false" ht="15" hidden="false" customHeight="false" outlineLevel="0" collapsed="false">
      <c r="A26" s="0" t="s">
        <v>295</v>
      </c>
      <c r="B26" s="2" t="n">
        <f aca="false">ROUND(SUMIFS(Monthly_Purchased!$H$2:$H$2607,Monthly_Purchased!$G$2:$G$2607,$A26,Monthly_Purchased!$C$2:$C$2607,B$2),4)</f>
        <v>0</v>
      </c>
      <c r="C26" s="2" t="n">
        <f aca="false">ROUND(SUMIFS(Monthly_Purchased!$H$2:$H$2607,Monthly_Purchased!$G$2:$G$2607,$A26,Monthly_Purchased!$C$2:$C$2607,C$2),4)</f>
        <v>0</v>
      </c>
      <c r="D26" s="2" t="n">
        <f aca="false">ROUND(SUMIFS(Monthly_Purchased!$H$2:$H$2607,Monthly_Purchased!$G$2:$G$2607,$A26,Monthly_Purchased!$C$2:$C$2607,D$2),4)</f>
        <v>224.64</v>
      </c>
      <c r="E26" s="2" t="n">
        <f aca="false">ROUND(SUMIFS(Monthly_Purchased!$H$2:$H$2607,Monthly_Purchased!$G$2:$G$2607,$A26,Monthly_Purchased!$C$2:$C$2607,E$2),4)</f>
        <v>0</v>
      </c>
      <c r="F26" s="2" t="n">
        <f aca="false">ROUND(SUMIFS(Monthly_Purchased!$H$2:$H$2607,Monthly_Purchased!$G$2:$G$2607,$A26,Monthly_Purchased!$C$2:$C$2607,F$2),4)</f>
        <v>0</v>
      </c>
      <c r="G26" s="2" t="n">
        <f aca="false">ROUND(SUMIFS(Monthly_Purchased!$H$2:$H$2607,Monthly_Purchased!$G$2:$G$2607,$A26,Monthly_Purchased!$C$2:$C$2607,G$2),4)</f>
        <v>0</v>
      </c>
      <c r="H26" s="2" t="n">
        <f aca="false">ROUND(SUMIFS(Monthly_Purchased!$H$2:$H$2607,Monthly_Purchased!$G$2:$G$2607,$A26,Monthly_Purchased!$C$2:$C$2607,H$2),4)</f>
        <v>0</v>
      </c>
      <c r="I26" s="2" t="n">
        <f aca="false">ROUND(SUM(B26:H26),4)</f>
        <v>224.64</v>
      </c>
      <c r="J26" s="6" t="n">
        <f aca="false">RANK(I26,$I$3:$I$67,0)+COUNTIF($I$3:I26,I26)-1</f>
        <v>35</v>
      </c>
      <c r="K26" s="6" t="n">
        <f aca="false">RANK(B26,$B$3:$B$67,0)+COUNTIF($B$3:B26,B26)-1</f>
        <v>42</v>
      </c>
      <c r="L26" s="6" t="n">
        <f aca="false">RANK(C26,$C$3:$C$67,0)+COUNTIF($C$3:C26,C26)-1</f>
        <v>46</v>
      </c>
      <c r="M26" s="6" t="n">
        <f aca="false">RANK(D26,$D$3:$D$67,0)+COUNTIF($D$3:D26,D26)-1</f>
        <v>26</v>
      </c>
      <c r="N26" s="6" t="n">
        <f aca="false">RANK(E26,$E$3:$E$67,0)+COUNTIF($E$3:E26,E26)-1</f>
        <v>47</v>
      </c>
      <c r="O26" s="6" t="n">
        <f aca="false">RANK(F26,$F$3:$F$67,0)+COUNTIF($F$3:F26,F26)-1</f>
        <v>53</v>
      </c>
      <c r="P26" s="6" t="n">
        <f aca="false">RANK(G26,$G$3:$G$67,0)+COUNTIF($G$3:G26,G26)-1</f>
        <v>53</v>
      </c>
      <c r="Q26" s="6" t="n">
        <f aca="false">RANK(H26,$H$3:$H$67,0)+COUNTIF($H$3:H26,H26)-1</f>
        <v>59</v>
      </c>
    </row>
    <row r="27" customFormat="false" ht="15" hidden="false" customHeight="false" outlineLevel="0" collapsed="false">
      <c r="A27" s="0" t="s">
        <v>336</v>
      </c>
      <c r="B27" s="2" t="n">
        <f aca="false">ROUND(SUMIFS(Monthly_Purchased!$H$2:$H$2607,Monthly_Purchased!$G$2:$G$2607,$A27,Monthly_Purchased!$C$2:$C$2607,B$2),4)</f>
        <v>0</v>
      </c>
      <c r="C27" s="2" t="n">
        <f aca="false">ROUND(SUMIFS(Monthly_Purchased!$H$2:$H$2607,Monthly_Purchased!$G$2:$G$2607,$A27,Monthly_Purchased!$C$2:$C$2607,C$2),4)</f>
        <v>0</v>
      </c>
      <c r="D27" s="2" t="n">
        <f aca="false">ROUND(SUMIFS(Monthly_Purchased!$H$2:$H$2607,Monthly_Purchased!$G$2:$G$2607,$A27,Monthly_Purchased!$C$2:$C$2607,D$2),4)</f>
        <v>0</v>
      </c>
      <c r="E27" s="2" t="n">
        <f aca="false">ROUND(SUMIFS(Monthly_Purchased!$H$2:$H$2607,Monthly_Purchased!$G$2:$G$2607,$A27,Monthly_Purchased!$C$2:$C$2607,E$2),4)</f>
        <v>0</v>
      </c>
      <c r="F27" s="2" t="n">
        <f aca="false">ROUND(SUMIFS(Monthly_Purchased!$H$2:$H$2607,Monthly_Purchased!$G$2:$G$2607,$A27,Monthly_Purchased!$C$2:$C$2607,F$2),4)</f>
        <v>0.38</v>
      </c>
      <c r="G27" s="2" t="n">
        <f aca="false">ROUND(SUMIFS(Monthly_Purchased!$H$2:$H$2607,Monthly_Purchased!$G$2:$G$2607,$A27,Monthly_Purchased!$C$2:$C$2607,G$2),4)</f>
        <v>0</v>
      </c>
      <c r="H27" s="2" t="n">
        <f aca="false">ROUND(SUMIFS(Monthly_Purchased!$H$2:$H$2607,Monthly_Purchased!$G$2:$G$2607,$A27,Monthly_Purchased!$C$2:$C$2607,H$2),4)</f>
        <v>0</v>
      </c>
      <c r="I27" s="2" t="n">
        <f aca="false">ROUND(SUM(B27:H27),4)</f>
        <v>0.38</v>
      </c>
      <c r="J27" s="6" t="n">
        <f aca="false">RANK(I27,$I$3:$I$67,0)+COUNTIF($I$3:I27,I27)-1</f>
        <v>64</v>
      </c>
      <c r="K27" s="6" t="n">
        <f aca="false">RANK(B27,$B$3:$B$67,0)+COUNTIF($B$3:B27,B27)-1</f>
        <v>43</v>
      </c>
      <c r="L27" s="6" t="n">
        <f aca="false">RANK(C27,$C$3:$C$67,0)+COUNTIF($C$3:C27,C27)-1</f>
        <v>47</v>
      </c>
      <c r="M27" s="6" t="n">
        <f aca="false">RANK(D27,$D$3:$D$67,0)+COUNTIF($D$3:D27,D27)-1</f>
        <v>50</v>
      </c>
      <c r="N27" s="6" t="n">
        <f aca="false">RANK(E27,$E$3:$E$67,0)+COUNTIF($E$3:E27,E27)-1</f>
        <v>48</v>
      </c>
      <c r="O27" s="6" t="n">
        <f aca="false">RANK(F27,$F$3:$F$67,0)+COUNTIF($F$3:F27,F27)-1</f>
        <v>43</v>
      </c>
      <c r="P27" s="6" t="n">
        <f aca="false">RANK(G27,$G$3:$G$67,0)+COUNTIF($G$3:G27,G27)-1</f>
        <v>54</v>
      </c>
      <c r="Q27" s="6" t="n">
        <f aca="false">RANK(H27,$H$3:$H$67,0)+COUNTIF($H$3:H27,H27)-1</f>
        <v>60</v>
      </c>
    </row>
    <row r="28" customFormat="false" ht="15" hidden="false" customHeight="false" outlineLevel="0" collapsed="false">
      <c r="A28" s="0" t="s">
        <v>258</v>
      </c>
      <c r="B28" s="2" t="n">
        <f aca="false">ROUND(SUMIFS(Monthly_Purchased!$H$2:$H$2607,Monthly_Purchased!$G$2:$G$2607,$A28,Monthly_Purchased!$C$2:$C$2607,B$2),4)</f>
        <v>0</v>
      </c>
      <c r="C28" s="2" t="n">
        <f aca="false">ROUND(SUMIFS(Monthly_Purchased!$H$2:$H$2607,Monthly_Purchased!$G$2:$G$2607,$A28,Monthly_Purchased!$C$2:$C$2607,C$2),4)</f>
        <v>0</v>
      </c>
      <c r="D28" s="2" t="n">
        <f aca="false">ROUND(SUMIFS(Monthly_Purchased!$H$2:$H$2607,Monthly_Purchased!$G$2:$G$2607,$A28,Monthly_Purchased!$C$2:$C$2607,D$2),4)</f>
        <v>23.35</v>
      </c>
      <c r="E28" s="2" t="n">
        <f aca="false">ROUND(SUMIFS(Monthly_Purchased!$H$2:$H$2607,Monthly_Purchased!$G$2:$G$2607,$A28,Monthly_Purchased!$C$2:$C$2607,E$2),4)</f>
        <v>188.85</v>
      </c>
      <c r="F28" s="2" t="n">
        <f aca="false">ROUND(SUMIFS(Monthly_Purchased!$H$2:$H$2607,Monthly_Purchased!$G$2:$G$2607,$A28,Monthly_Purchased!$C$2:$C$2607,F$2),4)</f>
        <v>231.98</v>
      </c>
      <c r="G28" s="2" t="n">
        <f aca="false">ROUND(SUMIFS(Monthly_Purchased!$H$2:$H$2607,Monthly_Purchased!$G$2:$G$2607,$A28,Monthly_Purchased!$C$2:$C$2607,G$2),4)</f>
        <v>171.22</v>
      </c>
      <c r="H28" s="2" t="n">
        <f aca="false">ROUND(SUMIFS(Monthly_Purchased!$H$2:$H$2607,Monthly_Purchased!$G$2:$G$2607,$A28,Monthly_Purchased!$C$2:$C$2607,H$2),4)</f>
        <v>223.87</v>
      </c>
      <c r="I28" s="2" t="n">
        <f aca="false">ROUND(SUM(B28:H28),4)</f>
        <v>839.27</v>
      </c>
      <c r="J28" s="6" t="n">
        <f aca="false">RANK(I28,$I$3:$I$67,0)+COUNTIF($I$3:I28,I28)-1</f>
        <v>29</v>
      </c>
      <c r="K28" s="6" t="n">
        <f aca="false">RANK(B28,$B$3:$B$67,0)+COUNTIF($B$3:B28,B28)-1</f>
        <v>44</v>
      </c>
      <c r="L28" s="6" t="n">
        <f aca="false">RANK(C28,$C$3:$C$67,0)+COUNTIF($C$3:C28,C28)-1</f>
        <v>48</v>
      </c>
      <c r="M28" s="6" t="n">
        <f aca="false">RANK(D28,$D$3:$D$67,0)+COUNTIF($D$3:D28,D28)-1</f>
        <v>33</v>
      </c>
      <c r="N28" s="6" t="n">
        <f aca="false">RANK(E28,$E$3:$E$67,0)+COUNTIF($E$3:E28,E28)-1</f>
        <v>25</v>
      </c>
      <c r="O28" s="6" t="n">
        <f aca="false">RANK(F28,$F$3:$F$67,0)+COUNTIF($F$3:F28,F28)-1</f>
        <v>26</v>
      </c>
      <c r="P28" s="6" t="n">
        <f aca="false">RANK(G28,$G$3:$G$67,0)+COUNTIF($G$3:G28,G28)-1</f>
        <v>26</v>
      </c>
      <c r="Q28" s="6" t="n">
        <f aca="false">RANK(H28,$H$3:$H$67,0)+COUNTIF($H$3:H28,H28)-1</f>
        <v>28</v>
      </c>
    </row>
    <row r="29" customFormat="false" ht="15" hidden="false" customHeight="false" outlineLevel="0" collapsed="false">
      <c r="A29" s="0" t="s">
        <v>236</v>
      </c>
      <c r="B29" s="2" t="n">
        <f aca="false">ROUND(SUMIFS(Monthly_Purchased!$H$2:$H$2607,Monthly_Purchased!$G$2:$G$2607,$A29,Monthly_Purchased!$C$2:$C$2607,B$2),4)</f>
        <v>0</v>
      </c>
      <c r="C29" s="2" t="n">
        <f aca="false">ROUND(SUMIFS(Monthly_Purchased!$H$2:$H$2607,Monthly_Purchased!$G$2:$G$2607,$A29,Monthly_Purchased!$C$2:$C$2607,C$2),4)</f>
        <v>0</v>
      </c>
      <c r="D29" s="2" t="n">
        <f aca="false">ROUND(SUMIFS(Monthly_Purchased!$H$2:$H$2607,Monthly_Purchased!$G$2:$G$2607,$A29,Monthly_Purchased!$C$2:$C$2607,D$2),4)</f>
        <v>0</v>
      </c>
      <c r="E29" s="2" t="n">
        <f aca="false">ROUND(SUMIFS(Monthly_Purchased!$H$2:$H$2607,Monthly_Purchased!$G$2:$G$2607,$A29,Monthly_Purchased!$C$2:$C$2607,E$2),4)</f>
        <v>1.73</v>
      </c>
      <c r="F29" s="2" t="n">
        <f aca="false">ROUND(SUMIFS(Monthly_Purchased!$H$2:$H$2607,Monthly_Purchased!$G$2:$G$2607,$A29,Monthly_Purchased!$C$2:$C$2607,F$2),4)</f>
        <v>0</v>
      </c>
      <c r="G29" s="2" t="n">
        <f aca="false">ROUND(SUMIFS(Monthly_Purchased!$H$2:$H$2607,Monthly_Purchased!$G$2:$G$2607,$A29,Monthly_Purchased!$C$2:$C$2607,G$2),4)</f>
        <v>0</v>
      </c>
      <c r="H29" s="2" t="n">
        <f aca="false">ROUND(SUMIFS(Monthly_Purchased!$H$2:$H$2607,Monthly_Purchased!$G$2:$G$2607,$A29,Monthly_Purchased!$C$2:$C$2607,H$2),4)</f>
        <v>0</v>
      </c>
      <c r="I29" s="2" t="n">
        <f aca="false">ROUND(SUM(B29:H29),4)</f>
        <v>1.73</v>
      </c>
      <c r="J29" s="6" t="n">
        <f aca="false">RANK(I29,$I$3:$I$67,0)+COUNTIF($I$3:I29,I29)-1</f>
        <v>57</v>
      </c>
      <c r="K29" s="6" t="n">
        <f aca="false">RANK(B29,$B$3:$B$67,0)+COUNTIF($B$3:B29,B29)-1</f>
        <v>45</v>
      </c>
      <c r="L29" s="6" t="n">
        <f aca="false">RANK(C29,$C$3:$C$67,0)+COUNTIF($C$3:C29,C29)-1</f>
        <v>49</v>
      </c>
      <c r="M29" s="6" t="n">
        <f aca="false">RANK(D29,$D$3:$D$67,0)+COUNTIF($D$3:D29,D29)-1</f>
        <v>51</v>
      </c>
      <c r="N29" s="6" t="n">
        <f aca="false">RANK(E29,$E$3:$E$67,0)+COUNTIF($E$3:E29,E29)-1</f>
        <v>37</v>
      </c>
      <c r="O29" s="6" t="n">
        <f aca="false">RANK(F29,$F$3:$F$67,0)+COUNTIF($F$3:F29,F29)-1</f>
        <v>54</v>
      </c>
      <c r="P29" s="6" t="n">
        <f aca="false">RANK(G29,$G$3:$G$67,0)+COUNTIF($G$3:G29,G29)-1</f>
        <v>55</v>
      </c>
      <c r="Q29" s="6" t="n">
        <f aca="false">RANK(H29,$H$3:$H$67,0)+COUNTIF($H$3:H29,H29)-1</f>
        <v>61</v>
      </c>
    </row>
    <row r="30" customFormat="false" ht="15" hidden="false" customHeight="false" outlineLevel="0" collapsed="false">
      <c r="A30" s="0" t="s">
        <v>55</v>
      </c>
      <c r="B30" s="2" t="n">
        <f aca="false">ROUND(SUMIFS(Monthly_Purchased!$H$2:$H$2607,Monthly_Purchased!$G$2:$G$2607,$A30,Monthly_Purchased!$C$2:$C$2607,B$2),4)</f>
        <v>903.36</v>
      </c>
      <c r="C30" s="2" t="n">
        <f aca="false">ROUND(SUMIFS(Monthly_Purchased!$H$2:$H$2607,Monthly_Purchased!$G$2:$G$2607,$A30,Monthly_Purchased!$C$2:$C$2607,C$2),4)</f>
        <v>1539.81</v>
      </c>
      <c r="D30" s="2" t="n">
        <f aca="false">ROUND(SUMIFS(Monthly_Purchased!$H$2:$H$2607,Monthly_Purchased!$G$2:$G$2607,$A30,Monthly_Purchased!$C$2:$C$2607,D$2),4)</f>
        <v>1977.31</v>
      </c>
      <c r="E30" s="2" t="n">
        <f aca="false">ROUND(SUMIFS(Monthly_Purchased!$H$2:$H$2607,Monthly_Purchased!$G$2:$G$2607,$A30,Monthly_Purchased!$C$2:$C$2607,E$2),4)</f>
        <v>2149.43</v>
      </c>
      <c r="F30" s="2" t="n">
        <f aca="false">ROUND(SUMIFS(Monthly_Purchased!$H$2:$H$2607,Monthly_Purchased!$G$2:$G$2607,$A30,Monthly_Purchased!$C$2:$C$2607,F$2),4)</f>
        <v>2363.38</v>
      </c>
      <c r="G30" s="2" t="n">
        <f aca="false">ROUND(SUMIFS(Monthly_Purchased!$H$2:$H$2607,Monthly_Purchased!$G$2:$G$2607,$A30,Monthly_Purchased!$C$2:$C$2607,G$2),4)</f>
        <v>738.4</v>
      </c>
      <c r="H30" s="2" t="n">
        <f aca="false">ROUND(SUMIFS(Monthly_Purchased!$H$2:$H$2607,Monthly_Purchased!$G$2:$G$2607,$A30,Monthly_Purchased!$C$2:$C$2607,H$2),4)</f>
        <v>209.97</v>
      </c>
      <c r="I30" s="2" t="n">
        <f aca="false">ROUND(SUM(B30:H30),4)</f>
        <v>9881.66</v>
      </c>
      <c r="J30" s="6" t="n">
        <f aca="false">RANK(I30,$I$3:$I$67,0)+COUNTIF($I$3:I30,I30)-1</f>
        <v>12</v>
      </c>
      <c r="K30" s="6" t="n">
        <f aca="false">RANK(B30,$B$3:$B$67,0)+COUNTIF($B$3:B30,B30)-1</f>
        <v>5</v>
      </c>
      <c r="L30" s="6" t="n">
        <f aca="false">RANK(C30,$C$3:$C$67,0)+COUNTIF($C$3:C30,C30)-1</f>
        <v>12</v>
      </c>
      <c r="M30" s="6" t="n">
        <f aca="false">RANK(D30,$D$3:$D$67,0)+COUNTIF($D$3:D30,D30)-1</f>
        <v>10</v>
      </c>
      <c r="N30" s="6" t="n">
        <f aca="false">RANK(E30,$E$3:$E$67,0)+COUNTIF($E$3:E30,E30)-1</f>
        <v>11</v>
      </c>
      <c r="O30" s="6" t="n">
        <f aca="false">RANK(F30,$F$3:$F$67,0)+COUNTIF($F$3:F30,F30)-1</f>
        <v>8</v>
      </c>
      <c r="P30" s="6" t="n">
        <f aca="false">RANK(G30,$G$3:$G$67,0)+COUNTIF($G$3:G30,G30)-1</f>
        <v>19</v>
      </c>
      <c r="Q30" s="6" t="n">
        <f aca="false">RANK(H30,$H$3:$H$67,0)+COUNTIF($H$3:H30,H30)-1</f>
        <v>29</v>
      </c>
    </row>
    <row r="31" customFormat="false" ht="15" hidden="false" customHeight="false" outlineLevel="0" collapsed="false">
      <c r="A31" s="0" t="s">
        <v>66</v>
      </c>
      <c r="B31" s="2" t="n">
        <f aca="false">ROUND(SUMIFS(Monthly_Purchased!$H$2:$H$2607,Monthly_Purchased!$G$2:$G$2607,$A31,Monthly_Purchased!$C$2:$C$2607,B$2),4)</f>
        <v>0</v>
      </c>
      <c r="C31" s="2" t="n">
        <f aca="false">ROUND(SUMIFS(Monthly_Purchased!$H$2:$H$2607,Monthly_Purchased!$G$2:$G$2607,$A31,Monthly_Purchased!$C$2:$C$2607,C$2),4)</f>
        <v>0</v>
      </c>
      <c r="D31" s="2" t="n">
        <f aca="false">ROUND(SUMIFS(Monthly_Purchased!$H$2:$H$2607,Monthly_Purchased!$G$2:$G$2607,$A31,Monthly_Purchased!$C$2:$C$2607,D$2),4)</f>
        <v>0</v>
      </c>
      <c r="E31" s="2" t="n">
        <f aca="false">ROUND(SUMIFS(Monthly_Purchased!$H$2:$H$2607,Monthly_Purchased!$G$2:$G$2607,$A31,Monthly_Purchased!$C$2:$C$2607,E$2),4)</f>
        <v>0</v>
      </c>
      <c r="F31" s="2" t="n">
        <f aca="false">ROUND(SUMIFS(Monthly_Purchased!$H$2:$H$2607,Monthly_Purchased!$G$2:$G$2607,$A31,Monthly_Purchased!$C$2:$C$2607,F$2),4)</f>
        <v>0</v>
      </c>
      <c r="G31" s="2" t="n">
        <f aca="false">ROUND(SUMIFS(Monthly_Purchased!$H$2:$H$2607,Monthly_Purchased!$G$2:$G$2607,$A31,Monthly_Purchased!$C$2:$C$2607,G$2),4)</f>
        <v>0</v>
      </c>
      <c r="H31" s="2" t="n">
        <f aca="false">ROUND(SUMIFS(Monthly_Purchased!$H$2:$H$2607,Monthly_Purchased!$G$2:$G$2607,$A31,Monthly_Purchased!$C$2:$C$2607,H$2),4)</f>
        <v>0.63</v>
      </c>
      <c r="I31" s="2" t="n">
        <f aca="false">ROUND(SUM(B31:H31),4)</f>
        <v>0.63</v>
      </c>
      <c r="J31" s="6" t="n">
        <f aca="false">RANK(I31,$I$3:$I$67,0)+COUNTIF($I$3:I31,I31)-1</f>
        <v>61</v>
      </c>
      <c r="K31" s="6" t="n">
        <f aca="false">RANK(B31,$B$3:$B$67,0)+COUNTIF($B$3:B31,B31)-1</f>
        <v>46</v>
      </c>
      <c r="L31" s="6" t="n">
        <f aca="false">RANK(C31,$C$3:$C$67,0)+COUNTIF($C$3:C31,C31)-1</f>
        <v>50</v>
      </c>
      <c r="M31" s="6" t="n">
        <f aca="false">RANK(D31,$D$3:$D$67,0)+COUNTIF($D$3:D31,D31)-1</f>
        <v>52</v>
      </c>
      <c r="N31" s="6" t="n">
        <f aca="false">RANK(E31,$E$3:$E$67,0)+COUNTIF($E$3:E31,E31)-1</f>
        <v>49</v>
      </c>
      <c r="O31" s="6" t="n">
        <f aca="false">RANK(F31,$F$3:$F$67,0)+COUNTIF($F$3:F31,F31)-1</f>
        <v>55</v>
      </c>
      <c r="P31" s="6" t="n">
        <f aca="false">RANK(G31,$G$3:$G$67,0)+COUNTIF($G$3:G31,G31)-1</f>
        <v>56</v>
      </c>
      <c r="Q31" s="6" t="n">
        <f aca="false">RANK(H31,$H$3:$H$67,0)+COUNTIF($H$3:H31,H31)-1</f>
        <v>55</v>
      </c>
    </row>
    <row r="32" customFormat="false" ht="15" hidden="false" customHeight="false" outlineLevel="0" collapsed="false">
      <c r="A32" s="0" t="s">
        <v>170</v>
      </c>
      <c r="B32" s="2" t="n">
        <f aca="false">ROUND(SUMIFS(Monthly_Purchased!$H$2:$H$2607,Monthly_Purchased!$G$2:$G$2607,$A32,Monthly_Purchased!$C$2:$C$2607,B$2),4)</f>
        <v>0</v>
      </c>
      <c r="C32" s="2" t="n">
        <f aca="false">ROUND(SUMIFS(Monthly_Purchased!$H$2:$H$2607,Monthly_Purchased!$G$2:$G$2607,$A32,Monthly_Purchased!$C$2:$C$2607,C$2),4)</f>
        <v>0</v>
      </c>
      <c r="D32" s="2" t="n">
        <f aca="false">ROUND(SUMIFS(Monthly_Purchased!$H$2:$H$2607,Monthly_Purchased!$G$2:$G$2607,$A32,Monthly_Purchased!$C$2:$C$2607,D$2),4)</f>
        <v>0</v>
      </c>
      <c r="E32" s="2" t="n">
        <f aca="false">ROUND(SUMIFS(Monthly_Purchased!$H$2:$H$2607,Monthly_Purchased!$G$2:$G$2607,$A32,Monthly_Purchased!$C$2:$C$2607,E$2),4)</f>
        <v>0</v>
      </c>
      <c r="F32" s="2" t="n">
        <f aca="false">ROUND(SUMIFS(Monthly_Purchased!$H$2:$H$2607,Monthly_Purchased!$G$2:$G$2607,$A32,Monthly_Purchased!$C$2:$C$2607,F$2),4)</f>
        <v>12.88</v>
      </c>
      <c r="G32" s="2" t="n">
        <f aca="false">ROUND(SUMIFS(Monthly_Purchased!$H$2:$H$2607,Monthly_Purchased!$G$2:$G$2607,$A32,Monthly_Purchased!$C$2:$C$2607,G$2),4)</f>
        <v>24.41</v>
      </c>
      <c r="H32" s="2" t="n">
        <f aca="false">ROUND(SUMIFS(Monthly_Purchased!$H$2:$H$2607,Monthly_Purchased!$G$2:$G$2607,$A32,Monthly_Purchased!$C$2:$C$2607,H$2),4)</f>
        <v>20.61</v>
      </c>
      <c r="I32" s="2" t="n">
        <f aca="false">ROUND(SUM(B32:H32),4)</f>
        <v>57.9</v>
      </c>
      <c r="J32" s="6" t="n">
        <f aca="false">RANK(I32,$I$3:$I$67,0)+COUNTIF($I$3:I32,I32)-1</f>
        <v>45</v>
      </c>
      <c r="K32" s="6" t="n">
        <f aca="false">RANK(B32,$B$3:$B$67,0)+COUNTIF($B$3:B32,B32)-1</f>
        <v>47</v>
      </c>
      <c r="L32" s="6" t="n">
        <f aca="false">RANK(C32,$C$3:$C$67,0)+COUNTIF($C$3:C32,C32)-1</f>
        <v>51</v>
      </c>
      <c r="M32" s="6" t="n">
        <f aca="false">RANK(D32,$D$3:$D$67,0)+COUNTIF($D$3:D32,D32)-1</f>
        <v>53</v>
      </c>
      <c r="N32" s="6" t="n">
        <f aca="false">RANK(E32,$E$3:$E$67,0)+COUNTIF($E$3:E32,E32)-1</f>
        <v>50</v>
      </c>
      <c r="O32" s="6" t="n">
        <f aca="false">RANK(F32,$F$3:$F$67,0)+COUNTIF($F$3:F32,F32)-1</f>
        <v>38</v>
      </c>
      <c r="P32" s="6" t="n">
        <f aca="false">RANK(G32,$G$3:$G$67,0)+COUNTIF($G$3:G32,G32)-1</f>
        <v>40</v>
      </c>
      <c r="Q32" s="6" t="n">
        <f aca="false">RANK(H32,$H$3:$H$67,0)+COUNTIF($H$3:H32,H32)-1</f>
        <v>41</v>
      </c>
    </row>
    <row r="33" customFormat="false" ht="15" hidden="false" customHeight="false" outlineLevel="0" collapsed="false">
      <c r="A33" s="0" t="s">
        <v>94</v>
      </c>
      <c r="B33" s="2" t="n">
        <f aca="false">ROUND(SUMIFS(Monthly_Purchased!$H$2:$H$2607,Monthly_Purchased!$G$2:$G$2607,$A33,Monthly_Purchased!$C$2:$C$2607,B$2),4)</f>
        <v>62.75</v>
      </c>
      <c r="C33" s="2" t="n">
        <f aca="false">ROUND(SUMIFS(Monthly_Purchased!$H$2:$H$2607,Monthly_Purchased!$G$2:$G$2607,$A33,Monthly_Purchased!$C$2:$C$2607,C$2),4)</f>
        <v>240.51</v>
      </c>
      <c r="D33" s="2" t="n">
        <f aca="false">ROUND(SUMIFS(Monthly_Purchased!$H$2:$H$2607,Monthly_Purchased!$G$2:$G$2607,$A33,Monthly_Purchased!$C$2:$C$2607,D$2),4)</f>
        <v>207.6</v>
      </c>
      <c r="E33" s="2" t="n">
        <f aca="false">ROUND(SUMIFS(Monthly_Purchased!$H$2:$H$2607,Monthly_Purchased!$G$2:$G$2607,$A33,Monthly_Purchased!$C$2:$C$2607,E$2),4)</f>
        <v>356.58</v>
      </c>
      <c r="F33" s="2" t="n">
        <f aca="false">ROUND(SUMIFS(Monthly_Purchased!$H$2:$H$2607,Monthly_Purchased!$G$2:$G$2607,$A33,Monthly_Purchased!$C$2:$C$2607,F$2),4)</f>
        <v>306.4</v>
      </c>
      <c r="G33" s="2" t="n">
        <f aca="false">ROUND(SUMIFS(Monthly_Purchased!$H$2:$H$2607,Monthly_Purchased!$G$2:$G$2607,$A33,Monthly_Purchased!$C$2:$C$2607,G$2),4)</f>
        <v>74.11</v>
      </c>
      <c r="H33" s="2" t="n">
        <f aca="false">ROUND(SUMIFS(Monthly_Purchased!$H$2:$H$2607,Monthly_Purchased!$G$2:$G$2607,$A33,Monthly_Purchased!$C$2:$C$2607,H$2),4)</f>
        <v>103.31</v>
      </c>
      <c r="I33" s="2" t="n">
        <f aca="false">ROUND(SUM(B33:H33),4)</f>
        <v>1351.26</v>
      </c>
      <c r="J33" s="6" t="n">
        <f aca="false">RANK(I33,$I$3:$I$67,0)+COUNTIF($I$3:I33,I33)-1</f>
        <v>26</v>
      </c>
      <c r="K33" s="6" t="n">
        <f aca="false">RANK(B33,$B$3:$B$67,0)+COUNTIF($B$3:B33,B33)-1</f>
        <v>24</v>
      </c>
      <c r="L33" s="6" t="n">
        <f aca="false">RANK(C33,$C$3:$C$67,0)+COUNTIF($C$3:C33,C33)-1</f>
        <v>24</v>
      </c>
      <c r="M33" s="6" t="n">
        <f aca="false">RANK(D33,$D$3:$D$67,0)+COUNTIF($D$3:D33,D33)-1</f>
        <v>27</v>
      </c>
      <c r="N33" s="6" t="n">
        <f aca="false">RANK(E33,$E$3:$E$67,0)+COUNTIF($E$3:E33,E33)-1</f>
        <v>21</v>
      </c>
      <c r="O33" s="6" t="n">
        <f aca="false">RANK(F33,$F$3:$F$67,0)+COUNTIF($F$3:F33,F33)-1</f>
        <v>23</v>
      </c>
      <c r="P33" s="6" t="n">
        <f aca="false">RANK(G33,$G$3:$G$67,0)+COUNTIF($G$3:G33,G33)-1</f>
        <v>32</v>
      </c>
      <c r="Q33" s="6" t="n">
        <f aca="false">RANK(H33,$H$3:$H$67,0)+COUNTIF($H$3:H33,H33)-1</f>
        <v>31</v>
      </c>
    </row>
    <row r="34" customFormat="false" ht="15" hidden="false" customHeight="false" outlineLevel="0" collapsed="false">
      <c r="A34" s="0" t="s">
        <v>69</v>
      </c>
      <c r="B34" s="2" t="n">
        <f aca="false">ROUND(SUMIFS(Monthly_Purchased!$H$2:$H$2607,Monthly_Purchased!$G$2:$G$2607,$A34,Monthly_Purchased!$C$2:$C$2607,B$2),4)</f>
        <v>0</v>
      </c>
      <c r="C34" s="2" t="n">
        <f aca="false">ROUND(SUMIFS(Monthly_Purchased!$H$2:$H$2607,Monthly_Purchased!$G$2:$G$2607,$A34,Monthly_Purchased!$C$2:$C$2607,C$2),4)</f>
        <v>0</v>
      </c>
      <c r="D34" s="2" t="n">
        <f aca="false">ROUND(SUMIFS(Monthly_Purchased!$H$2:$H$2607,Monthly_Purchased!$G$2:$G$2607,$A34,Monthly_Purchased!$C$2:$C$2607,D$2),4)</f>
        <v>0</v>
      </c>
      <c r="E34" s="2" t="n">
        <f aca="false">ROUND(SUMIFS(Monthly_Purchased!$H$2:$H$2607,Monthly_Purchased!$G$2:$G$2607,$A34,Monthly_Purchased!$C$2:$C$2607,E$2),4)</f>
        <v>0</v>
      </c>
      <c r="F34" s="2" t="n">
        <f aca="false">ROUND(SUMIFS(Monthly_Purchased!$H$2:$H$2607,Monthly_Purchased!$G$2:$G$2607,$A34,Monthly_Purchased!$C$2:$C$2607,F$2),4)</f>
        <v>21.41</v>
      </c>
      <c r="G34" s="2" t="n">
        <f aca="false">ROUND(SUMIFS(Monthly_Purchased!$H$2:$H$2607,Monthly_Purchased!$G$2:$G$2607,$A34,Monthly_Purchased!$C$2:$C$2607,G$2),4)</f>
        <v>1.37</v>
      </c>
      <c r="H34" s="2" t="n">
        <f aca="false">ROUND(SUMIFS(Monthly_Purchased!$H$2:$H$2607,Monthly_Purchased!$G$2:$G$2607,$A34,Monthly_Purchased!$C$2:$C$2607,H$2),4)</f>
        <v>2.99</v>
      </c>
      <c r="I34" s="2" t="n">
        <f aca="false">ROUND(SUM(B34:H34),4)</f>
        <v>25.77</v>
      </c>
      <c r="J34" s="6" t="n">
        <f aca="false">RANK(I34,$I$3:$I$67,0)+COUNTIF($I$3:I34,I34)-1</f>
        <v>47</v>
      </c>
      <c r="K34" s="6" t="n">
        <f aca="false">RANK(B34,$B$3:$B$67,0)+COUNTIF($B$3:B34,B34)-1</f>
        <v>48</v>
      </c>
      <c r="L34" s="6" t="n">
        <f aca="false">RANK(C34,$C$3:$C$67,0)+COUNTIF($C$3:C34,C34)-1</f>
        <v>52</v>
      </c>
      <c r="M34" s="6" t="n">
        <f aca="false">RANK(D34,$D$3:$D$67,0)+COUNTIF($D$3:D34,D34)-1</f>
        <v>54</v>
      </c>
      <c r="N34" s="6" t="n">
        <f aca="false">RANK(E34,$E$3:$E$67,0)+COUNTIF($E$3:E34,E34)-1</f>
        <v>51</v>
      </c>
      <c r="O34" s="6" t="n">
        <f aca="false">RANK(F34,$F$3:$F$67,0)+COUNTIF($F$3:F34,F34)-1</f>
        <v>36</v>
      </c>
      <c r="P34" s="6" t="n">
        <f aca="false">RANK(G34,$G$3:$G$67,0)+COUNTIF($G$3:G34,G34)-1</f>
        <v>43</v>
      </c>
      <c r="Q34" s="6" t="n">
        <f aca="false">RANK(H34,$H$3:$H$67,0)+COUNTIF($H$3:H34,H34)-1</f>
        <v>50</v>
      </c>
    </row>
    <row r="35" customFormat="false" ht="15" hidden="false" customHeight="false" outlineLevel="0" collapsed="false">
      <c r="A35" s="0" t="s">
        <v>132</v>
      </c>
      <c r="B35" s="2" t="n">
        <f aca="false">ROUND(SUMIFS(Monthly_Purchased!$H$2:$H$2607,Monthly_Purchased!$G$2:$G$2607,$A35,Monthly_Purchased!$C$2:$C$2607,B$2),4)</f>
        <v>0</v>
      </c>
      <c r="C35" s="2" t="n">
        <f aca="false">ROUND(SUMIFS(Monthly_Purchased!$H$2:$H$2607,Monthly_Purchased!$G$2:$G$2607,$A35,Monthly_Purchased!$C$2:$C$2607,C$2),4)</f>
        <v>0</v>
      </c>
      <c r="D35" s="2" t="n">
        <f aca="false">ROUND(SUMIFS(Monthly_Purchased!$H$2:$H$2607,Monthly_Purchased!$G$2:$G$2607,$A35,Monthly_Purchased!$C$2:$C$2607,D$2),4)</f>
        <v>0</v>
      </c>
      <c r="E35" s="2" t="n">
        <f aca="false">ROUND(SUMIFS(Monthly_Purchased!$H$2:$H$2607,Monthly_Purchased!$G$2:$G$2607,$A35,Monthly_Purchased!$C$2:$C$2607,E$2),4)</f>
        <v>0</v>
      </c>
      <c r="F35" s="2" t="n">
        <f aca="false">ROUND(SUMIFS(Monthly_Purchased!$H$2:$H$2607,Monthly_Purchased!$G$2:$G$2607,$A35,Monthly_Purchased!$C$2:$C$2607,F$2),4)</f>
        <v>0</v>
      </c>
      <c r="G35" s="2" t="n">
        <f aca="false">ROUND(SUMIFS(Monthly_Purchased!$H$2:$H$2607,Monthly_Purchased!$G$2:$G$2607,$A35,Monthly_Purchased!$C$2:$C$2607,G$2),4)</f>
        <v>65.98</v>
      </c>
      <c r="H35" s="2" t="n">
        <f aca="false">ROUND(SUMIFS(Monthly_Purchased!$H$2:$H$2607,Monthly_Purchased!$G$2:$G$2607,$A35,Monthly_Purchased!$C$2:$C$2607,H$2),4)</f>
        <v>10.17</v>
      </c>
      <c r="I35" s="2" t="n">
        <f aca="false">ROUND(SUM(B35:H35),4)</f>
        <v>76.15</v>
      </c>
      <c r="J35" s="6" t="n">
        <f aca="false">RANK(I35,$I$3:$I$67,0)+COUNTIF($I$3:I35,I35)-1</f>
        <v>44</v>
      </c>
      <c r="K35" s="6" t="n">
        <f aca="false">RANK(B35,$B$3:$B$67,0)+COUNTIF($B$3:B35,B35)-1</f>
        <v>49</v>
      </c>
      <c r="L35" s="6" t="n">
        <f aca="false">RANK(C35,$C$3:$C$67,0)+COUNTIF($C$3:C35,C35)-1</f>
        <v>53</v>
      </c>
      <c r="M35" s="6" t="n">
        <f aca="false">RANK(D35,$D$3:$D$67,0)+COUNTIF($D$3:D35,D35)-1</f>
        <v>55</v>
      </c>
      <c r="N35" s="6" t="n">
        <f aca="false">RANK(E35,$E$3:$E$67,0)+COUNTIF($E$3:E35,E35)-1</f>
        <v>52</v>
      </c>
      <c r="O35" s="6" t="n">
        <f aca="false">RANK(F35,$F$3:$F$67,0)+COUNTIF($F$3:F35,F35)-1</f>
        <v>56</v>
      </c>
      <c r="P35" s="6" t="n">
        <f aca="false">RANK(G35,$G$3:$G$67,0)+COUNTIF($G$3:G35,G35)-1</f>
        <v>33</v>
      </c>
      <c r="Q35" s="6" t="n">
        <f aca="false">RANK(H35,$H$3:$H$67,0)+COUNTIF($H$3:H35,H35)-1</f>
        <v>45</v>
      </c>
    </row>
    <row r="36" customFormat="false" ht="15" hidden="false" customHeight="false" outlineLevel="0" collapsed="false">
      <c r="A36" s="0" t="s">
        <v>432</v>
      </c>
      <c r="B36" s="2" t="n">
        <f aca="false">ROUND(SUMIFS(Monthly_Purchased!$H$2:$H$2607,Monthly_Purchased!$G$2:$G$2607,$A36,Monthly_Purchased!$C$2:$C$2607,B$2),4)</f>
        <v>0</v>
      </c>
      <c r="C36" s="2" t="n">
        <f aca="false">ROUND(SUMIFS(Monthly_Purchased!$H$2:$H$2607,Monthly_Purchased!$G$2:$G$2607,$A36,Monthly_Purchased!$C$2:$C$2607,C$2),4)</f>
        <v>0</v>
      </c>
      <c r="D36" s="2" t="n">
        <f aca="false">ROUND(SUMIFS(Monthly_Purchased!$H$2:$H$2607,Monthly_Purchased!$G$2:$G$2607,$A36,Monthly_Purchased!$C$2:$C$2607,D$2),4)</f>
        <v>0</v>
      </c>
      <c r="E36" s="2" t="n">
        <f aca="false">ROUND(SUMIFS(Monthly_Purchased!$H$2:$H$2607,Monthly_Purchased!$G$2:$G$2607,$A36,Monthly_Purchased!$C$2:$C$2607,E$2),4)</f>
        <v>0</v>
      </c>
      <c r="F36" s="2" t="n">
        <f aca="false">ROUND(SUMIFS(Monthly_Purchased!$H$2:$H$2607,Monthly_Purchased!$G$2:$G$2607,$A36,Monthly_Purchased!$C$2:$C$2607,F$2),4)</f>
        <v>0</v>
      </c>
      <c r="G36" s="2" t="n">
        <f aca="false">ROUND(SUMIFS(Monthly_Purchased!$H$2:$H$2607,Monthly_Purchased!$G$2:$G$2607,$A36,Monthly_Purchased!$C$2:$C$2607,G$2),4)</f>
        <v>0</v>
      </c>
      <c r="H36" s="2" t="n">
        <f aca="false">ROUND(SUMIFS(Monthly_Purchased!$H$2:$H$2607,Monthly_Purchased!$G$2:$G$2607,$A36,Monthly_Purchased!$C$2:$C$2607,H$2),4)</f>
        <v>5.25</v>
      </c>
      <c r="I36" s="2" t="n">
        <f aca="false">ROUND(SUM(B36:H36),4)</f>
        <v>5.25</v>
      </c>
      <c r="J36" s="6" t="n">
        <f aca="false">RANK(I36,$I$3:$I$67,0)+COUNTIF($I$3:I36,I36)-1</f>
        <v>54</v>
      </c>
      <c r="K36" s="6" t="n">
        <f aca="false">RANK(B36,$B$3:$B$67,0)+COUNTIF($B$3:B36,B36)-1</f>
        <v>50</v>
      </c>
      <c r="L36" s="6" t="n">
        <f aca="false">RANK(C36,$C$3:$C$67,0)+COUNTIF($C$3:C36,C36)-1</f>
        <v>54</v>
      </c>
      <c r="M36" s="6" t="n">
        <f aca="false">RANK(D36,$D$3:$D$67,0)+COUNTIF($D$3:D36,D36)-1</f>
        <v>56</v>
      </c>
      <c r="N36" s="6" t="n">
        <f aca="false">RANK(E36,$E$3:$E$67,0)+COUNTIF($E$3:E36,E36)-1</f>
        <v>53</v>
      </c>
      <c r="O36" s="6" t="n">
        <f aca="false">RANK(F36,$F$3:$F$67,0)+COUNTIF($F$3:F36,F36)-1</f>
        <v>57</v>
      </c>
      <c r="P36" s="6" t="n">
        <f aca="false">RANK(G36,$G$3:$G$67,0)+COUNTIF($G$3:G36,G36)-1</f>
        <v>57</v>
      </c>
      <c r="Q36" s="6" t="n">
        <f aca="false">RANK(H36,$H$3:$H$67,0)+COUNTIF($H$3:H36,H36)-1</f>
        <v>47</v>
      </c>
    </row>
    <row r="37" customFormat="false" ht="15" hidden="false" customHeight="false" outlineLevel="0" collapsed="false">
      <c r="A37" s="0" t="s">
        <v>416</v>
      </c>
      <c r="B37" s="2" t="n">
        <f aca="false">ROUND(SUMIFS(Monthly_Purchased!$H$2:$H$2607,Monthly_Purchased!$G$2:$G$2607,$A37,Monthly_Purchased!$C$2:$C$2607,B$2),4)</f>
        <v>0</v>
      </c>
      <c r="C37" s="2" t="n">
        <f aca="false">ROUND(SUMIFS(Monthly_Purchased!$H$2:$H$2607,Monthly_Purchased!$G$2:$G$2607,$A37,Monthly_Purchased!$C$2:$C$2607,C$2),4)</f>
        <v>14.47</v>
      </c>
      <c r="D37" s="2" t="n">
        <f aca="false">ROUND(SUMIFS(Monthly_Purchased!$H$2:$H$2607,Monthly_Purchased!$G$2:$G$2607,$A37,Monthly_Purchased!$C$2:$C$2607,D$2),4)</f>
        <v>0</v>
      </c>
      <c r="E37" s="2" t="n">
        <f aca="false">ROUND(SUMIFS(Monthly_Purchased!$H$2:$H$2607,Monthly_Purchased!$G$2:$G$2607,$A37,Monthly_Purchased!$C$2:$C$2607,E$2),4)</f>
        <v>0</v>
      </c>
      <c r="F37" s="2" t="n">
        <f aca="false">ROUND(SUMIFS(Monthly_Purchased!$H$2:$H$2607,Monthly_Purchased!$G$2:$G$2607,$A37,Monthly_Purchased!$C$2:$C$2607,F$2),4)</f>
        <v>0</v>
      </c>
      <c r="G37" s="2" t="n">
        <f aca="false">ROUND(SUMIFS(Monthly_Purchased!$H$2:$H$2607,Monthly_Purchased!$G$2:$G$2607,$A37,Monthly_Purchased!$C$2:$C$2607,G$2),4)</f>
        <v>0</v>
      </c>
      <c r="H37" s="2" t="n">
        <f aca="false">ROUND(SUMIFS(Monthly_Purchased!$H$2:$H$2607,Monthly_Purchased!$G$2:$G$2607,$A37,Monthly_Purchased!$C$2:$C$2607,H$2),4)</f>
        <v>0</v>
      </c>
      <c r="I37" s="2" t="n">
        <f aca="false">ROUND(SUM(B37:H37),4)</f>
        <v>14.47</v>
      </c>
      <c r="J37" s="6" t="n">
        <f aca="false">RANK(I37,$I$3:$I$67,0)+COUNTIF($I$3:I37,I37)-1</f>
        <v>51</v>
      </c>
      <c r="K37" s="6" t="n">
        <f aca="false">RANK(B37,$B$3:$B$67,0)+COUNTIF($B$3:B37,B37)-1</f>
        <v>51</v>
      </c>
      <c r="L37" s="6" t="n">
        <f aca="false">RANK(C37,$C$3:$C$67,0)+COUNTIF($C$3:C37,C37)-1</f>
        <v>30</v>
      </c>
      <c r="M37" s="6" t="n">
        <f aca="false">RANK(D37,$D$3:$D$67,0)+COUNTIF($D$3:D37,D37)-1</f>
        <v>57</v>
      </c>
      <c r="N37" s="6" t="n">
        <f aca="false">RANK(E37,$E$3:$E$67,0)+COUNTIF($E$3:E37,E37)-1</f>
        <v>54</v>
      </c>
      <c r="O37" s="6" t="n">
        <f aca="false">RANK(F37,$F$3:$F$67,0)+COUNTIF($F$3:F37,F37)-1</f>
        <v>58</v>
      </c>
      <c r="P37" s="6" t="n">
        <f aca="false">RANK(G37,$G$3:$G$67,0)+COUNTIF($G$3:G37,G37)-1</f>
        <v>58</v>
      </c>
      <c r="Q37" s="6" t="n">
        <f aca="false">RANK(H37,$H$3:$H$67,0)+COUNTIF($H$3:H37,H37)-1</f>
        <v>62</v>
      </c>
    </row>
    <row r="38" customFormat="false" ht="15" hidden="false" customHeight="false" outlineLevel="0" collapsed="false">
      <c r="A38" s="0" t="s">
        <v>47</v>
      </c>
      <c r="B38" s="2" t="n">
        <f aca="false">ROUND(SUMIFS(Monthly_Purchased!$H$2:$H$2607,Monthly_Purchased!$G$2:$G$2607,$A38,Monthly_Purchased!$C$2:$C$2607,B$2),4)</f>
        <v>277.65</v>
      </c>
      <c r="C38" s="2" t="n">
        <f aca="false">ROUND(SUMIFS(Monthly_Purchased!$H$2:$H$2607,Monthly_Purchased!$G$2:$G$2607,$A38,Monthly_Purchased!$C$2:$C$2607,C$2),4)</f>
        <v>739.25</v>
      </c>
      <c r="D38" s="2" t="n">
        <f aca="false">ROUND(SUMIFS(Monthly_Purchased!$H$2:$H$2607,Monthly_Purchased!$G$2:$G$2607,$A38,Monthly_Purchased!$C$2:$C$2607,D$2),4)</f>
        <v>697.51</v>
      </c>
      <c r="E38" s="2" t="n">
        <f aca="false">ROUND(SUMIFS(Monthly_Purchased!$H$2:$H$2607,Monthly_Purchased!$G$2:$G$2607,$A38,Monthly_Purchased!$C$2:$C$2607,E$2),4)</f>
        <v>538.66</v>
      </c>
      <c r="F38" s="2" t="n">
        <f aca="false">ROUND(SUMIFS(Monthly_Purchased!$H$2:$H$2607,Monthly_Purchased!$G$2:$G$2607,$A38,Monthly_Purchased!$C$2:$C$2607,F$2),4)</f>
        <v>873.45</v>
      </c>
      <c r="G38" s="2" t="n">
        <f aca="false">ROUND(SUMIFS(Monthly_Purchased!$H$2:$H$2607,Monthly_Purchased!$G$2:$G$2607,$A38,Monthly_Purchased!$C$2:$C$2607,G$2),4)</f>
        <v>1066.37</v>
      </c>
      <c r="H38" s="2" t="n">
        <f aca="false">ROUND(SUMIFS(Monthly_Purchased!$H$2:$H$2607,Monthly_Purchased!$G$2:$G$2607,$A38,Monthly_Purchased!$C$2:$C$2607,H$2),4)</f>
        <v>2268.12</v>
      </c>
      <c r="I38" s="2" t="n">
        <f aca="false">ROUND(SUM(B38:H38),4)</f>
        <v>6461.01</v>
      </c>
      <c r="J38" s="6" t="n">
        <f aca="false">RANK(I38,$I$3:$I$67,0)+COUNTIF($I$3:I38,I38)-1</f>
        <v>15</v>
      </c>
      <c r="K38" s="6" t="n">
        <f aca="false">RANK(B38,$B$3:$B$67,0)+COUNTIF($B$3:B38,B38)-1</f>
        <v>14</v>
      </c>
      <c r="L38" s="6" t="n">
        <f aca="false">RANK(C38,$C$3:$C$67,0)+COUNTIF($C$3:C38,C38)-1</f>
        <v>15</v>
      </c>
      <c r="M38" s="6" t="n">
        <f aca="false">RANK(D38,$D$3:$D$67,0)+COUNTIF($D$3:D38,D38)-1</f>
        <v>17</v>
      </c>
      <c r="N38" s="6" t="n">
        <f aca="false">RANK(E38,$E$3:$E$67,0)+COUNTIF($E$3:E38,E38)-1</f>
        <v>19</v>
      </c>
      <c r="O38" s="6" t="n">
        <f aca="false">RANK(F38,$F$3:$F$67,0)+COUNTIF($F$3:F38,F38)-1</f>
        <v>17</v>
      </c>
      <c r="P38" s="6" t="n">
        <f aca="false">RANK(G38,$G$3:$G$67,0)+COUNTIF($G$3:G38,G38)-1</f>
        <v>13</v>
      </c>
      <c r="Q38" s="6" t="n">
        <f aca="false">RANK(H38,$H$3:$H$67,0)+COUNTIF($H$3:H38,H38)-1</f>
        <v>8</v>
      </c>
    </row>
    <row r="39" customFormat="false" ht="15" hidden="false" customHeight="false" outlineLevel="0" collapsed="false">
      <c r="A39" s="0" t="s">
        <v>71</v>
      </c>
      <c r="B39" s="2" t="n">
        <f aca="false">ROUND(SUMIFS(Monthly_Purchased!$H$2:$H$2607,Monthly_Purchased!$G$2:$G$2607,$A39,Monthly_Purchased!$C$2:$C$2607,B$2),4)</f>
        <v>147.83</v>
      </c>
      <c r="C39" s="2" t="n">
        <f aca="false">ROUND(SUMIFS(Monthly_Purchased!$H$2:$H$2607,Monthly_Purchased!$G$2:$G$2607,$A39,Monthly_Purchased!$C$2:$C$2607,C$2),4)</f>
        <v>444.22</v>
      </c>
      <c r="D39" s="2" t="n">
        <f aca="false">ROUND(SUMIFS(Monthly_Purchased!$H$2:$H$2607,Monthly_Purchased!$G$2:$G$2607,$A39,Monthly_Purchased!$C$2:$C$2607,D$2),4)</f>
        <v>239.67</v>
      </c>
      <c r="E39" s="2" t="n">
        <f aca="false">ROUND(SUMIFS(Monthly_Purchased!$H$2:$H$2607,Monthly_Purchased!$G$2:$G$2607,$A39,Monthly_Purchased!$C$2:$C$2607,E$2),4)</f>
        <v>216.2</v>
      </c>
      <c r="F39" s="2" t="n">
        <f aca="false">ROUND(SUMIFS(Monthly_Purchased!$H$2:$H$2607,Monthly_Purchased!$G$2:$G$2607,$A39,Monthly_Purchased!$C$2:$C$2607,F$2),4)</f>
        <v>951.47</v>
      </c>
      <c r="G39" s="2" t="n">
        <f aca="false">ROUND(SUMIFS(Monthly_Purchased!$H$2:$H$2607,Monthly_Purchased!$G$2:$G$2607,$A39,Monthly_Purchased!$C$2:$C$2607,G$2),4)</f>
        <v>955.93</v>
      </c>
      <c r="H39" s="2" t="n">
        <f aca="false">ROUND(SUMIFS(Monthly_Purchased!$H$2:$H$2607,Monthly_Purchased!$G$2:$G$2607,$A39,Monthly_Purchased!$C$2:$C$2607,H$2),4)</f>
        <v>714.74</v>
      </c>
      <c r="I39" s="2" t="n">
        <f aca="false">ROUND(SUM(B39:H39),4)</f>
        <v>3670.06</v>
      </c>
      <c r="J39" s="6" t="n">
        <f aca="false">RANK(I39,$I$3:$I$67,0)+COUNTIF($I$3:I39,I39)-1</f>
        <v>21</v>
      </c>
      <c r="K39" s="6" t="n">
        <f aca="false">RANK(B39,$B$3:$B$67,0)+COUNTIF($B$3:B39,B39)-1</f>
        <v>18</v>
      </c>
      <c r="L39" s="6" t="n">
        <f aca="false">RANK(C39,$C$3:$C$67,0)+COUNTIF($C$3:C39,C39)-1</f>
        <v>20</v>
      </c>
      <c r="M39" s="6" t="n">
        <f aca="false">RANK(D39,$D$3:$D$67,0)+COUNTIF($D$3:D39,D39)-1</f>
        <v>25</v>
      </c>
      <c r="N39" s="6" t="n">
        <f aca="false">RANK(E39,$E$3:$E$67,0)+COUNTIF($E$3:E39,E39)-1</f>
        <v>24</v>
      </c>
      <c r="O39" s="6" t="n">
        <f aca="false">RANK(F39,$F$3:$F$67,0)+COUNTIF($F$3:F39,F39)-1</f>
        <v>16</v>
      </c>
      <c r="P39" s="6" t="n">
        <f aca="false">RANK(G39,$G$3:$G$67,0)+COUNTIF($G$3:G39,G39)-1</f>
        <v>16</v>
      </c>
      <c r="Q39" s="6" t="n">
        <f aca="false">RANK(H39,$H$3:$H$67,0)+COUNTIF($H$3:H39,H39)-1</f>
        <v>17</v>
      </c>
    </row>
    <row r="40" customFormat="false" ht="15" hidden="false" customHeight="false" outlineLevel="0" collapsed="false">
      <c r="A40" s="0" t="s">
        <v>50</v>
      </c>
      <c r="B40" s="2" t="n">
        <f aca="false">ROUND(SUMIFS(Monthly_Purchased!$H$2:$H$2607,Monthly_Purchased!$G$2:$G$2607,$A40,Monthly_Purchased!$C$2:$C$2607,B$2),4)</f>
        <v>25.36</v>
      </c>
      <c r="C40" s="2" t="n">
        <f aca="false">ROUND(SUMIFS(Monthly_Purchased!$H$2:$H$2607,Monthly_Purchased!$G$2:$G$2607,$A40,Monthly_Purchased!$C$2:$C$2607,C$2),4)</f>
        <v>511.09</v>
      </c>
      <c r="D40" s="2" t="n">
        <f aca="false">ROUND(SUMIFS(Monthly_Purchased!$H$2:$H$2607,Monthly_Purchased!$G$2:$G$2607,$A40,Monthly_Purchased!$C$2:$C$2607,D$2),4)</f>
        <v>1013.95</v>
      </c>
      <c r="E40" s="2" t="n">
        <f aca="false">ROUND(SUMIFS(Monthly_Purchased!$H$2:$H$2607,Monthly_Purchased!$G$2:$G$2607,$A40,Monthly_Purchased!$C$2:$C$2607,E$2),4)</f>
        <v>831.46</v>
      </c>
      <c r="F40" s="2" t="n">
        <f aca="false">ROUND(SUMIFS(Monthly_Purchased!$H$2:$H$2607,Monthly_Purchased!$G$2:$G$2607,$A40,Monthly_Purchased!$C$2:$C$2607,F$2),4)</f>
        <v>842.25</v>
      </c>
      <c r="G40" s="2" t="n">
        <f aca="false">ROUND(SUMIFS(Monthly_Purchased!$H$2:$H$2607,Monthly_Purchased!$G$2:$G$2607,$A40,Monthly_Purchased!$C$2:$C$2607,G$2),4)</f>
        <v>889.28</v>
      </c>
      <c r="H40" s="2" t="n">
        <f aca="false">ROUND(SUMIFS(Monthly_Purchased!$H$2:$H$2607,Monthly_Purchased!$G$2:$G$2607,$A40,Monthly_Purchased!$C$2:$C$2607,H$2),4)</f>
        <v>1610.51</v>
      </c>
      <c r="I40" s="2" t="n">
        <f aca="false">ROUND(SUM(B40:H40),4)</f>
        <v>5723.9</v>
      </c>
      <c r="J40" s="6" t="n">
        <f aca="false">RANK(I40,$I$3:$I$67,0)+COUNTIF($I$3:I40,I40)-1</f>
        <v>16</v>
      </c>
      <c r="K40" s="6" t="n">
        <f aca="false">RANK(B40,$B$3:$B$67,0)+COUNTIF($B$3:B40,B40)-1</f>
        <v>26</v>
      </c>
      <c r="L40" s="6" t="n">
        <f aca="false">RANK(C40,$C$3:$C$67,0)+COUNTIF($C$3:C40,C40)-1</f>
        <v>19</v>
      </c>
      <c r="M40" s="6" t="n">
        <f aca="false">RANK(D40,$D$3:$D$67,0)+COUNTIF($D$3:D40,D40)-1</f>
        <v>12</v>
      </c>
      <c r="N40" s="6" t="n">
        <f aca="false">RANK(E40,$E$3:$E$67,0)+COUNTIF($E$3:E40,E40)-1</f>
        <v>18</v>
      </c>
      <c r="O40" s="6" t="n">
        <f aca="false">RANK(F40,$F$3:$F$67,0)+COUNTIF($F$3:F40,F40)-1</f>
        <v>18</v>
      </c>
      <c r="P40" s="6" t="n">
        <f aca="false">RANK(G40,$G$3:$G$67,0)+COUNTIF($G$3:G40,G40)-1</f>
        <v>17</v>
      </c>
      <c r="Q40" s="6" t="n">
        <f aca="false">RANK(H40,$H$3:$H$67,0)+COUNTIF($H$3:H40,H40)-1</f>
        <v>12</v>
      </c>
    </row>
    <row r="41" customFormat="false" ht="15" hidden="false" customHeight="false" outlineLevel="0" collapsed="false">
      <c r="A41" s="0" t="s">
        <v>37</v>
      </c>
      <c r="B41" s="2" t="n">
        <f aca="false">ROUND(SUMIFS(Monthly_Purchased!$H$2:$H$2607,Monthly_Purchased!$G$2:$G$2607,$A41,Monthly_Purchased!$C$2:$C$2607,B$2),4)</f>
        <v>1229.15</v>
      </c>
      <c r="C41" s="2" t="n">
        <f aca="false">ROUND(SUMIFS(Monthly_Purchased!$H$2:$H$2607,Monthly_Purchased!$G$2:$G$2607,$A41,Monthly_Purchased!$C$2:$C$2607,C$2),4)</f>
        <v>7990.06</v>
      </c>
      <c r="D41" s="2" t="n">
        <f aca="false">ROUND(SUMIFS(Monthly_Purchased!$H$2:$H$2607,Monthly_Purchased!$G$2:$G$2607,$A41,Monthly_Purchased!$C$2:$C$2607,D$2),4)</f>
        <v>5841.72</v>
      </c>
      <c r="E41" s="2" t="n">
        <f aca="false">ROUND(SUMIFS(Monthly_Purchased!$H$2:$H$2607,Monthly_Purchased!$G$2:$G$2607,$A41,Monthly_Purchased!$C$2:$C$2607,E$2),4)</f>
        <v>3118.46</v>
      </c>
      <c r="F41" s="2" t="n">
        <f aca="false">ROUND(SUMIFS(Monthly_Purchased!$H$2:$H$2607,Monthly_Purchased!$G$2:$G$2607,$A41,Monthly_Purchased!$C$2:$C$2607,F$2),4)</f>
        <v>5190.89</v>
      </c>
      <c r="G41" s="2" t="n">
        <f aca="false">ROUND(SUMIFS(Monthly_Purchased!$H$2:$H$2607,Monthly_Purchased!$G$2:$G$2607,$A41,Monthly_Purchased!$C$2:$C$2607,G$2),4)</f>
        <v>5359.33</v>
      </c>
      <c r="H41" s="2" t="n">
        <f aca="false">ROUND(SUMIFS(Monthly_Purchased!$H$2:$H$2607,Monthly_Purchased!$G$2:$G$2607,$A41,Monthly_Purchased!$C$2:$C$2607,H$2),4)</f>
        <v>5694.72</v>
      </c>
      <c r="I41" s="2" t="n">
        <f aca="false">ROUND(SUM(B41:H41),4)</f>
        <v>34424.33</v>
      </c>
      <c r="J41" s="6" t="n">
        <f aca="false">RANK(I41,$I$3:$I$67,0)+COUNTIF($I$3:I41,I41)-1</f>
        <v>3</v>
      </c>
      <c r="K41" s="6" t="n">
        <f aca="false">RANK(B41,$B$3:$B$67,0)+COUNTIF($B$3:B41,B41)-1</f>
        <v>3</v>
      </c>
      <c r="L41" s="6" t="n">
        <f aca="false">RANK(C41,$C$3:$C$67,0)+COUNTIF($C$3:C41,C41)-1</f>
        <v>3</v>
      </c>
      <c r="M41" s="6" t="n">
        <f aca="false">RANK(D41,$D$3:$D$67,0)+COUNTIF($D$3:D41,D41)-1</f>
        <v>3</v>
      </c>
      <c r="N41" s="6" t="n">
        <f aca="false">RANK(E41,$E$3:$E$67,0)+COUNTIF($E$3:E41,E41)-1</f>
        <v>7</v>
      </c>
      <c r="O41" s="6" t="n">
        <f aca="false">RANK(F41,$F$3:$F$67,0)+COUNTIF($F$3:F41,F41)-1</f>
        <v>3</v>
      </c>
      <c r="P41" s="6" t="n">
        <f aca="false">RANK(G41,$G$3:$G$67,0)+COUNTIF($G$3:G41,G41)-1</f>
        <v>3</v>
      </c>
      <c r="Q41" s="6" t="n">
        <f aca="false">RANK(H41,$H$3:$H$67,0)+COUNTIF($H$3:H41,H41)-1</f>
        <v>4</v>
      </c>
    </row>
    <row r="42" customFormat="false" ht="15" hidden="false" customHeight="false" outlineLevel="0" collapsed="false">
      <c r="A42" s="0" t="s">
        <v>291</v>
      </c>
      <c r="B42" s="2" t="n">
        <f aca="false">ROUND(SUMIFS(Monthly_Purchased!$H$2:$H$2607,Monthly_Purchased!$G$2:$G$2607,$A42,Monthly_Purchased!$C$2:$C$2607,B$2),4)</f>
        <v>1.79</v>
      </c>
      <c r="C42" s="2" t="n">
        <f aca="false">ROUND(SUMIFS(Monthly_Purchased!$H$2:$H$2607,Monthly_Purchased!$G$2:$G$2607,$A42,Monthly_Purchased!$C$2:$C$2607,C$2),4)</f>
        <v>57.42</v>
      </c>
      <c r="D42" s="2" t="n">
        <f aca="false">ROUND(SUMIFS(Monthly_Purchased!$H$2:$H$2607,Monthly_Purchased!$G$2:$G$2607,$A42,Monthly_Purchased!$C$2:$C$2607,D$2),4)</f>
        <v>7.67</v>
      </c>
      <c r="E42" s="2" t="n">
        <f aca="false">ROUND(SUMIFS(Monthly_Purchased!$H$2:$H$2607,Monthly_Purchased!$G$2:$G$2607,$A42,Monthly_Purchased!$C$2:$C$2607,E$2),4)</f>
        <v>10.29</v>
      </c>
      <c r="F42" s="2" t="n">
        <f aca="false">ROUND(SUMIFS(Monthly_Purchased!$H$2:$H$2607,Monthly_Purchased!$G$2:$G$2607,$A42,Monthly_Purchased!$C$2:$C$2607,F$2),4)</f>
        <v>5.19</v>
      </c>
      <c r="G42" s="2" t="n">
        <f aca="false">ROUND(SUMIFS(Monthly_Purchased!$H$2:$H$2607,Monthly_Purchased!$G$2:$G$2607,$A42,Monthly_Purchased!$C$2:$C$2607,G$2),4)</f>
        <v>27.88</v>
      </c>
      <c r="H42" s="2" t="n">
        <f aca="false">ROUND(SUMIFS(Monthly_Purchased!$H$2:$H$2607,Monthly_Purchased!$G$2:$G$2607,$A42,Monthly_Purchased!$C$2:$C$2607,H$2),4)</f>
        <v>1.3</v>
      </c>
      <c r="I42" s="2" t="n">
        <f aca="false">ROUND(SUM(B42:H42),4)</f>
        <v>111.54</v>
      </c>
      <c r="J42" s="6" t="n">
        <f aca="false">RANK(I42,$I$3:$I$67,0)+COUNTIF($I$3:I42,I42)-1</f>
        <v>39</v>
      </c>
      <c r="K42" s="6" t="n">
        <f aca="false">RANK(B42,$B$3:$B$67,0)+COUNTIF($B$3:B42,B42)-1</f>
        <v>29</v>
      </c>
      <c r="L42" s="6" t="n">
        <f aca="false">RANK(C42,$C$3:$C$67,0)+COUNTIF($C$3:C42,C42)-1</f>
        <v>27</v>
      </c>
      <c r="M42" s="6" t="n">
        <f aca="false">RANK(D42,$D$3:$D$67,0)+COUNTIF($D$3:D42,D42)-1</f>
        <v>37</v>
      </c>
      <c r="N42" s="6" t="n">
        <f aca="false">RANK(E42,$E$3:$E$67,0)+COUNTIF($E$3:E42,E42)-1</f>
        <v>35</v>
      </c>
      <c r="O42" s="6" t="n">
        <f aca="false">RANK(F42,$F$3:$F$67,0)+COUNTIF($F$3:F42,F42)-1</f>
        <v>41</v>
      </c>
      <c r="P42" s="6" t="n">
        <f aca="false">RANK(G42,$G$3:$G$67,0)+COUNTIF($G$3:G42,G42)-1</f>
        <v>38</v>
      </c>
      <c r="Q42" s="6" t="n">
        <f aca="false">RANK(H42,$H$3:$H$67,0)+COUNTIF($H$3:H42,H42)-1</f>
        <v>53</v>
      </c>
    </row>
    <row r="43" customFormat="false" ht="15" hidden="false" customHeight="false" outlineLevel="0" collapsed="false">
      <c r="A43" s="0" t="s">
        <v>90</v>
      </c>
      <c r="B43" s="2" t="n">
        <f aca="false">ROUND(SUMIFS(Monthly_Purchased!$H$2:$H$2607,Monthly_Purchased!$G$2:$G$2607,$A43,Monthly_Purchased!$C$2:$C$2607,B$2),4)</f>
        <v>0</v>
      </c>
      <c r="C43" s="2" t="n">
        <f aca="false">ROUND(SUMIFS(Monthly_Purchased!$H$2:$H$2607,Monthly_Purchased!$G$2:$G$2607,$A43,Monthly_Purchased!$C$2:$C$2607,C$2),4)</f>
        <v>0</v>
      </c>
      <c r="D43" s="2" t="n">
        <f aca="false">ROUND(SUMIFS(Monthly_Purchased!$H$2:$H$2607,Monthly_Purchased!$G$2:$G$2607,$A43,Monthly_Purchased!$C$2:$C$2607,D$2),4)</f>
        <v>0</v>
      </c>
      <c r="E43" s="2" t="n">
        <f aca="false">ROUND(SUMIFS(Monthly_Purchased!$H$2:$H$2607,Monthly_Purchased!$G$2:$G$2607,$A43,Monthly_Purchased!$C$2:$C$2607,E$2),4)</f>
        <v>0</v>
      </c>
      <c r="F43" s="2" t="n">
        <f aca="false">ROUND(SUMIFS(Monthly_Purchased!$H$2:$H$2607,Monthly_Purchased!$G$2:$G$2607,$A43,Monthly_Purchased!$C$2:$C$2607,F$2),4)</f>
        <v>58.78</v>
      </c>
      <c r="G43" s="2" t="n">
        <f aca="false">ROUND(SUMIFS(Monthly_Purchased!$H$2:$H$2607,Monthly_Purchased!$G$2:$G$2607,$A43,Monthly_Purchased!$C$2:$C$2607,G$2),4)</f>
        <v>74.4</v>
      </c>
      <c r="H43" s="2" t="n">
        <f aca="false">ROUND(SUMIFS(Monthly_Purchased!$H$2:$H$2607,Monthly_Purchased!$G$2:$G$2607,$A43,Monthly_Purchased!$C$2:$C$2607,H$2),4)</f>
        <v>56.6</v>
      </c>
      <c r="I43" s="2" t="n">
        <f aca="false">ROUND(SUM(B43:H43),4)</f>
        <v>189.78</v>
      </c>
      <c r="J43" s="6" t="n">
        <f aca="false">RANK(I43,$I$3:$I$67,0)+COUNTIF($I$3:I43,I43)-1</f>
        <v>36</v>
      </c>
      <c r="K43" s="6" t="n">
        <f aca="false">RANK(B43,$B$3:$B$67,0)+COUNTIF($B$3:B43,B43)-1</f>
        <v>52</v>
      </c>
      <c r="L43" s="6" t="n">
        <f aca="false">RANK(C43,$C$3:$C$67,0)+COUNTIF($C$3:C43,C43)-1</f>
        <v>55</v>
      </c>
      <c r="M43" s="6" t="n">
        <f aca="false">RANK(D43,$D$3:$D$67,0)+COUNTIF($D$3:D43,D43)-1</f>
        <v>58</v>
      </c>
      <c r="N43" s="6" t="n">
        <f aca="false">RANK(E43,$E$3:$E$67,0)+COUNTIF($E$3:E43,E43)-1</f>
        <v>55</v>
      </c>
      <c r="O43" s="6" t="n">
        <f aca="false">RANK(F43,$F$3:$F$67,0)+COUNTIF($F$3:F43,F43)-1</f>
        <v>31</v>
      </c>
      <c r="P43" s="6" t="n">
        <f aca="false">RANK(G43,$G$3:$G$67,0)+COUNTIF($G$3:G43,G43)-1</f>
        <v>31</v>
      </c>
      <c r="Q43" s="6" t="n">
        <f aca="false">RANK(H43,$H$3:$H$67,0)+COUNTIF($H$3:H43,H43)-1</f>
        <v>34</v>
      </c>
    </row>
    <row r="44" customFormat="false" ht="15" hidden="false" customHeight="false" outlineLevel="0" collapsed="false">
      <c r="A44" s="0" t="s">
        <v>275</v>
      </c>
      <c r="B44" s="2" t="n">
        <f aca="false">ROUND(SUMIFS(Monthly_Purchased!$H$2:$H$2607,Monthly_Purchased!$G$2:$G$2607,$A44,Monthly_Purchased!$C$2:$C$2607,B$2),4)</f>
        <v>0</v>
      </c>
      <c r="C44" s="2" t="n">
        <f aca="false">ROUND(SUMIFS(Monthly_Purchased!$H$2:$H$2607,Monthly_Purchased!$G$2:$G$2607,$A44,Monthly_Purchased!$C$2:$C$2607,C$2),4)</f>
        <v>0.24</v>
      </c>
      <c r="D44" s="2" t="n">
        <f aca="false">ROUND(SUMIFS(Monthly_Purchased!$H$2:$H$2607,Monthly_Purchased!$G$2:$G$2607,$A44,Monthly_Purchased!$C$2:$C$2607,D$2),4)</f>
        <v>308.36</v>
      </c>
      <c r="E44" s="2" t="n">
        <f aca="false">ROUND(SUMIFS(Monthly_Purchased!$H$2:$H$2607,Monthly_Purchased!$G$2:$G$2607,$A44,Monthly_Purchased!$C$2:$C$2607,E$2),4)</f>
        <v>0</v>
      </c>
      <c r="F44" s="2" t="n">
        <f aca="false">ROUND(SUMIFS(Monthly_Purchased!$H$2:$H$2607,Monthly_Purchased!$G$2:$G$2607,$A44,Monthly_Purchased!$C$2:$C$2607,F$2),4)</f>
        <v>0</v>
      </c>
      <c r="G44" s="2" t="n">
        <f aca="false">ROUND(SUMIFS(Monthly_Purchased!$H$2:$H$2607,Monthly_Purchased!$G$2:$G$2607,$A44,Monthly_Purchased!$C$2:$C$2607,G$2),4)</f>
        <v>0.65</v>
      </c>
      <c r="H44" s="2" t="n">
        <f aca="false">ROUND(SUMIFS(Monthly_Purchased!$H$2:$H$2607,Monthly_Purchased!$G$2:$G$2607,$A44,Monthly_Purchased!$C$2:$C$2607,H$2),4)</f>
        <v>247.75</v>
      </c>
      <c r="I44" s="2" t="n">
        <f aca="false">ROUND(SUM(B44:H44),4)</f>
        <v>557</v>
      </c>
      <c r="J44" s="6" t="n">
        <f aca="false">RANK(I44,$I$3:$I$67,0)+COUNTIF($I$3:I44,I44)-1</f>
        <v>32</v>
      </c>
      <c r="K44" s="6" t="n">
        <f aca="false">RANK(B44,$B$3:$B$67,0)+COUNTIF($B$3:B44,B44)-1</f>
        <v>53</v>
      </c>
      <c r="L44" s="6" t="n">
        <f aca="false">RANK(C44,$C$3:$C$67,0)+COUNTIF($C$3:C44,C44)-1</f>
        <v>34</v>
      </c>
      <c r="M44" s="6" t="n">
        <f aca="false">RANK(D44,$D$3:$D$67,0)+COUNTIF($D$3:D44,D44)-1</f>
        <v>23</v>
      </c>
      <c r="N44" s="6" t="n">
        <f aca="false">RANK(E44,$E$3:$E$67,0)+COUNTIF($E$3:E44,E44)-1</f>
        <v>56</v>
      </c>
      <c r="O44" s="6" t="n">
        <f aca="false">RANK(F44,$F$3:$F$67,0)+COUNTIF($F$3:F44,F44)-1</f>
        <v>59</v>
      </c>
      <c r="P44" s="6" t="n">
        <f aca="false">RANK(G44,$G$3:$G$67,0)+COUNTIF($G$3:G44,G44)-1</f>
        <v>45</v>
      </c>
      <c r="Q44" s="6" t="n">
        <f aca="false">RANK(H44,$H$3:$H$67,0)+COUNTIF($H$3:H44,H44)-1</f>
        <v>26</v>
      </c>
    </row>
    <row r="45" customFormat="false" ht="15" hidden="false" customHeight="false" outlineLevel="0" collapsed="false">
      <c r="A45" s="0" t="s">
        <v>121</v>
      </c>
      <c r="B45" s="2" t="n">
        <f aca="false">ROUND(SUMIFS(Monthly_Purchased!$H$2:$H$2607,Monthly_Purchased!$G$2:$G$2607,$A45,Monthly_Purchased!$C$2:$C$2607,B$2),4)</f>
        <v>76.48</v>
      </c>
      <c r="C45" s="2" t="n">
        <f aca="false">ROUND(SUMIFS(Monthly_Purchased!$H$2:$H$2607,Monthly_Purchased!$G$2:$G$2607,$A45,Monthly_Purchased!$C$2:$C$2607,C$2),4)</f>
        <v>70.83</v>
      </c>
      <c r="D45" s="2" t="n">
        <f aca="false">ROUND(SUMIFS(Monthly_Purchased!$H$2:$H$2607,Monthly_Purchased!$G$2:$G$2607,$A45,Monthly_Purchased!$C$2:$C$2607,D$2),4)</f>
        <v>96.9</v>
      </c>
      <c r="E45" s="2" t="n">
        <f aca="false">ROUND(SUMIFS(Monthly_Purchased!$H$2:$H$2607,Monthly_Purchased!$G$2:$G$2607,$A45,Monthly_Purchased!$C$2:$C$2607,E$2),4)</f>
        <v>44.99</v>
      </c>
      <c r="F45" s="2" t="n">
        <f aca="false">ROUND(SUMIFS(Monthly_Purchased!$H$2:$H$2607,Monthly_Purchased!$G$2:$G$2607,$A45,Monthly_Purchased!$C$2:$C$2607,F$2),4)</f>
        <v>239.31</v>
      </c>
      <c r="G45" s="2" t="n">
        <f aca="false">ROUND(SUMIFS(Monthly_Purchased!$H$2:$H$2607,Monthly_Purchased!$G$2:$G$2607,$A45,Monthly_Purchased!$C$2:$C$2607,G$2),4)</f>
        <v>290.51</v>
      </c>
      <c r="H45" s="2" t="n">
        <f aca="false">ROUND(SUMIFS(Monthly_Purchased!$H$2:$H$2607,Monthly_Purchased!$G$2:$G$2607,$A45,Monthly_Purchased!$C$2:$C$2607,H$2),4)</f>
        <v>352.99</v>
      </c>
      <c r="I45" s="2" t="n">
        <f aca="false">ROUND(SUM(B45:H45),4)</f>
        <v>1172.01</v>
      </c>
      <c r="J45" s="6" t="n">
        <f aca="false">RANK(I45,$I$3:$I$67,0)+COUNTIF($I$3:I45,I45)-1</f>
        <v>28</v>
      </c>
      <c r="K45" s="6" t="n">
        <f aca="false">RANK(B45,$B$3:$B$67,0)+COUNTIF($B$3:B45,B45)-1</f>
        <v>23</v>
      </c>
      <c r="L45" s="6" t="n">
        <f aca="false">RANK(C45,$C$3:$C$67,0)+COUNTIF($C$3:C45,C45)-1</f>
        <v>26</v>
      </c>
      <c r="M45" s="6" t="n">
        <f aca="false">RANK(D45,$D$3:$D$67,0)+COUNTIF($D$3:D45,D45)-1</f>
        <v>29</v>
      </c>
      <c r="N45" s="6" t="n">
        <f aca="false">RANK(E45,$E$3:$E$67,0)+COUNTIF($E$3:E45,E45)-1</f>
        <v>30</v>
      </c>
      <c r="O45" s="6" t="n">
        <f aca="false">RANK(F45,$F$3:$F$67,0)+COUNTIF($F$3:F45,F45)-1</f>
        <v>24</v>
      </c>
      <c r="P45" s="6" t="n">
        <f aca="false">RANK(G45,$G$3:$G$67,0)+COUNTIF($G$3:G45,G45)-1</f>
        <v>24</v>
      </c>
      <c r="Q45" s="6" t="n">
        <f aca="false">RANK(H45,$H$3:$H$67,0)+COUNTIF($H$3:H45,H45)-1</f>
        <v>25</v>
      </c>
    </row>
    <row r="46" customFormat="false" ht="15" hidden="false" customHeight="false" outlineLevel="0" collapsed="false">
      <c r="A46" s="0" t="s">
        <v>193</v>
      </c>
      <c r="B46" s="2" t="n">
        <f aca="false">ROUND(SUMIFS(Monthly_Purchased!$H$2:$H$2607,Monthly_Purchased!$G$2:$G$2607,$A46,Monthly_Purchased!$C$2:$C$2607,B$2),4)</f>
        <v>0</v>
      </c>
      <c r="C46" s="2" t="n">
        <f aca="false">ROUND(SUMIFS(Monthly_Purchased!$H$2:$H$2607,Monthly_Purchased!$G$2:$G$2607,$A46,Monthly_Purchased!$C$2:$C$2607,C$2),4)</f>
        <v>0.21</v>
      </c>
      <c r="D46" s="2" t="n">
        <f aca="false">ROUND(SUMIFS(Monthly_Purchased!$H$2:$H$2607,Monthly_Purchased!$G$2:$G$2607,$A46,Monthly_Purchased!$C$2:$C$2607,D$2),4)</f>
        <v>0.93</v>
      </c>
      <c r="E46" s="2" t="n">
        <f aca="false">ROUND(SUMIFS(Monthly_Purchased!$H$2:$H$2607,Monthly_Purchased!$G$2:$G$2607,$A46,Monthly_Purchased!$C$2:$C$2607,E$2),4)</f>
        <v>0</v>
      </c>
      <c r="F46" s="2" t="n">
        <f aca="false">ROUND(SUMIFS(Monthly_Purchased!$H$2:$H$2607,Monthly_Purchased!$G$2:$G$2607,$A46,Monthly_Purchased!$C$2:$C$2607,F$2),4)</f>
        <v>0</v>
      </c>
      <c r="G46" s="2" t="n">
        <f aca="false">ROUND(SUMIFS(Monthly_Purchased!$H$2:$H$2607,Monthly_Purchased!$G$2:$G$2607,$A46,Monthly_Purchased!$C$2:$C$2607,G$2),4)</f>
        <v>0.08</v>
      </c>
      <c r="H46" s="2" t="n">
        <f aca="false">ROUND(SUMIFS(Monthly_Purchased!$H$2:$H$2607,Monthly_Purchased!$G$2:$G$2607,$A46,Monthly_Purchased!$C$2:$C$2607,H$2),4)</f>
        <v>0</v>
      </c>
      <c r="I46" s="2" t="n">
        <f aca="false">ROUND(SUM(B46:H46),4)</f>
        <v>1.22</v>
      </c>
      <c r="J46" s="6" t="n">
        <f aca="false">RANK(I46,$I$3:$I$67,0)+COUNTIF($I$3:I46,I46)-1</f>
        <v>59</v>
      </c>
      <c r="K46" s="6" t="n">
        <f aca="false">RANK(B46,$B$3:$B$67,0)+COUNTIF($B$3:B46,B46)-1</f>
        <v>54</v>
      </c>
      <c r="L46" s="6" t="n">
        <f aca="false">RANK(C46,$C$3:$C$67,0)+COUNTIF($C$3:C46,C46)-1</f>
        <v>35</v>
      </c>
      <c r="M46" s="6" t="n">
        <f aca="false">RANK(D46,$D$3:$D$67,0)+COUNTIF($D$3:D46,D46)-1</f>
        <v>41</v>
      </c>
      <c r="N46" s="6" t="n">
        <f aca="false">RANK(E46,$E$3:$E$67,0)+COUNTIF($E$3:E46,E46)-1</f>
        <v>57</v>
      </c>
      <c r="O46" s="6" t="n">
        <f aca="false">RANK(F46,$F$3:$F$67,0)+COUNTIF($F$3:F46,F46)-1</f>
        <v>60</v>
      </c>
      <c r="P46" s="6" t="n">
        <f aca="false">RANK(G46,$G$3:$G$67,0)+COUNTIF($G$3:G46,G46)-1</f>
        <v>46</v>
      </c>
      <c r="Q46" s="6" t="n">
        <f aca="false">RANK(H46,$H$3:$H$67,0)+COUNTIF($H$3:H46,H46)-1</f>
        <v>63</v>
      </c>
    </row>
    <row r="47" customFormat="false" ht="15" hidden="false" customHeight="false" outlineLevel="0" collapsed="false">
      <c r="A47" s="0" t="s">
        <v>253</v>
      </c>
      <c r="B47" s="2" t="n">
        <f aca="false">ROUND(SUMIFS(Monthly_Purchased!$H$2:$H$2607,Monthly_Purchased!$G$2:$G$2607,$A47,Monthly_Purchased!$C$2:$C$2607,B$2),4)</f>
        <v>1.62</v>
      </c>
      <c r="C47" s="2" t="n">
        <f aca="false">ROUND(SUMIFS(Monthly_Purchased!$H$2:$H$2607,Monthly_Purchased!$G$2:$G$2607,$A47,Monthly_Purchased!$C$2:$C$2607,C$2),4)</f>
        <v>11.12</v>
      </c>
      <c r="D47" s="2" t="n">
        <f aca="false">ROUND(SUMIFS(Monthly_Purchased!$H$2:$H$2607,Monthly_Purchased!$G$2:$G$2607,$A47,Monthly_Purchased!$C$2:$C$2607,D$2),4)</f>
        <v>21.55</v>
      </c>
      <c r="E47" s="2" t="n">
        <f aca="false">ROUND(SUMIFS(Monthly_Purchased!$H$2:$H$2607,Monthly_Purchased!$G$2:$G$2607,$A47,Monthly_Purchased!$C$2:$C$2607,E$2),4)</f>
        <v>4.49</v>
      </c>
      <c r="F47" s="2" t="n">
        <f aca="false">ROUND(SUMIFS(Monthly_Purchased!$H$2:$H$2607,Monthly_Purchased!$G$2:$G$2607,$A47,Monthly_Purchased!$C$2:$C$2607,F$2),4)</f>
        <v>9.66</v>
      </c>
      <c r="G47" s="2" t="n">
        <f aca="false">ROUND(SUMIFS(Monthly_Purchased!$H$2:$H$2607,Monthly_Purchased!$G$2:$G$2607,$A47,Monthly_Purchased!$C$2:$C$2607,G$2),4)</f>
        <v>26.29</v>
      </c>
      <c r="H47" s="2" t="n">
        <f aca="false">ROUND(SUMIFS(Monthly_Purchased!$H$2:$H$2607,Monthly_Purchased!$G$2:$G$2607,$A47,Monthly_Purchased!$C$2:$C$2607,H$2),4)</f>
        <v>34.75</v>
      </c>
      <c r="I47" s="2" t="n">
        <f aca="false">ROUND(SUM(B47:H47),4)</f>
        <v>109.48</v>
      </c>
      <c r="J47" s="6" t="n">
        <f aca="false">RANK(I47,$I$3:$I$67,0)+COUNTIF($I$3:I47,I47)-1</f>
        <v>40</v>
      </c>
      <c r="K47" s="6" t="n">
        <f aca="false">RANK(B47,$B$3:$B$67,0)+COUNTIF($B$3:B47,B47)-1</f>
        <v>30</v>
      </c>
      <c r="L47" s="6" t="n">
        <f aca="false">RANK(C47,$C$3:$C$67,0)+COUNTIF($C$3:C47,C47)-1</f>
        <v>31</v>
      </c>
      <c r="M47" s="6" t="n">
        <f aca="false">RANK(D47,$D$3:$D$67,0)+COUNTIF($D$3:D47,D47)-1</f>
        <v>34</v>
      </c>
      <c r="N47" s="6" t="n">
        <f aca="false">RANK(E47,$E$3:$E$67,0)+COUNTIF($E$3:E47,E47)-1</f>
        <v>36</v>
      </c>
      <c r="O47" s="6" t="n">
        <f aca="false">RANK(F47,$F$3:$F$67,0)+COUNTIF($F$3:F47,F47)-1</f>
        <v>39</v>
      </c>
      <c r="P47" s="6" t="n">
        <f aca="false">RANK(G47,$G$3:$G$67,0)+COUNTIF($G$3:G47,G47)-1</f>
        <v>39</v>
      </c>
      <c r="Q47" s="6" t="n">
        <f aca="false">RANK(H47,$H$3:$H$67,0)+COUNTIF($H$3:H47,H47)-1</f>
        <v>36</v>
      </c>
    </row>
    <row r="48" customFormat="false" ht="15" hidden="false" customHeight="false" outlineLevel="0" collapsed="false">
      <c r="A48" s="0" t="s">
        <v>140</v>
      </c>
      <c r="B48" s="2" t="n">
        <f aca="false">ROUND(SUMIFS(Monthly_Purchased!$H$2:$H$2607,Monthly_Purchased!$G$2:$G$2607,$A48,Monthly_Purchased!$C$2:$C$2607,B$2),4)</f>
        <v>0</v>
      </c>
      <c r="C48" s="2" t="n">
        <f aca="false">ROUND(SUMIFS(Monthly_Purchased!$H$2:$H$2607,Monthly_Purchased!$G$2:$G$2607,$A48,Monthly_Purchased!$C$2:$C$2607,C$2),4)</f>
        <v>0</v>
      </c>
      <c r="D48" s="2" t="n">
        <f aca="false">ROUND(SUMIFS(Monthly_Purchased!$H$2:$H$2607,Monthly_Purchased!$G$2:$G$2607,$A48,Monthly_Purchased!$C$2:$C$2607,D$2),4)</f>
        <v>0</v>
      </c>
      <c r="E48" s="2" t="n">
        <f aca="false">ROUND(SUMIFS(Monthly_Purchased!$H$2:$H$2607,Monthly_Purchased!$G$2:$G$2607,$A48,Monthly_Purchased!$C$2:$C$2607,E$2),4)</f>
        <v>0</v>
      </c>
      <c r="F48" s="2" t="n">
        <f aca="false">ROUND(SUMIFS(Monthly_Purchased!$H$2:$H$2607,Monthly_Purchased!$G$2:$G$2607,$A48,Monthly_Purchased!$C$2:$C$2607,F$2),4)</f>
        <v>0</v>
      </c>
      <c r="G48" s="2" t="n">
        <f aca="false">ROUND(SUMIFS(Monthly_Purchased!$H$2:$H$2607,Monthly_Purchased!$G$2:$G$2607,$A48,Monthly_Purchased!$C$2:$C$2607,G$2),4)</f>
        <v>0</v>
      </c>
      <c r="H48" s="2" t="n">
        <f aca="false">ROUND(SUMIFS(Monthly_Purchased!$H$2:$H$2607,Monthly_Purchased!$G$2:$G$2607,$A48,Monthly_Purchased!$C$2:$C$2607,H$2),4)</f>
        <v>1.25</v>
      </c>
      <c r="I48" s="2" t="n">
        <f aca="false">ROUND(SUM(B48:H48),4)</f>
        <v>1.25</v>
      </c>
      <c r="J48" s="6" t="n">
        <f aca="false">RANK(I48,$I$3:$I$67,0)+COUNTIF($I$3:I48,I48)-1</f>
        <v>58</v>
      </c>
      <c r="K48" s="6" t="n">
        <f aca="false">RANK(B48,$B$3:$B$67,0)+COUNTIF($B$3:B48,B48)-1</f>
        <v>55</v>
      </c>
      <c r="L48" s="6" t="n">
        <f aca="false">RANK(C48,$C$3:$C$67,0)+COUNTIF($C$3:C48,C48)-1</f>
        <v>56</v>
      </c>
      <c r="M48" s="6" t="n">
        <f aca="false">RANK(D48,$D$3:$D$67,0)+COUNTIF($D$3:D48,D48)-1</f>
        <v>59</v>
      </c>
      <c r="N48" s="6" t="n">
        <f aca="false">RANK(E48,$E$3:$E$67,0)+COUNTIF($E$3:E48,E48)-1</f>
        <v>58</v>
      </c>
      <c r="O48" s="6" t="n">
        <f aca="false">RANK(F48,$F$3:$F$67,0)+COUNTIF($F$3:F48,F48)-1</f>
        <v>61</v>
      </c>
      <c r="P48" s="6" t="n">
        <f aca="false">RANK(G48,$G$3:$G$67,0)+COUNTIF($G$3:G48,G48)-1</f>
        <v>59</v>
      </c>
      <c r="Q48" s="6" t="n">
        <f aca="false">RANK(H48,$H$3:$H$67,0)+COUNTIF($H$3:H48,H48)-1</f>
        <v>54</v>
      </c>
    </row>
    <row r="49" customFormat="false" ht="15" hidden="false" customHeight="false" outlineLevel="0" collapsed="false">
      <c r="A49" s="0" t="s">
        <v>75</v>
      </c>
      <c r="B49" s="2" t="n">
        <f aca="false">ROUND(SUMIFS(Monthly_Purchased!$H$2:$H$2607,Monthly_Purchased!$G$2:$G$2607,$A49,Monthly_Purchased!$C$2:$C$2607,B$2),4)</f>
        <v>0</v>
      </c>
      <c r="C49" s="2" t="n">
        <f aca="false">ROUND(SUMIFS(Monthly_Purchased!$H$2:$H$2607,Monthly_Purchased!$G$2:$G$2607,$A49,Monthly_Purchased!$C$2:$C$2607,C$2),4)</f>
        <v>0</v>
      </c>
      <c r="D49" s="2" t="n">
        <f aca="false">ROUND(SUMIFS(Monthly_Purchased!$H$2:$H$2607,Monthly_Purchased!$G$2:$G$2607,$A49,Monthly_Purchased!$C$2:$C$2607,D$2),4)</f>
        <v>785.84</v>
      </c>
      <c r="E49" s="2" t="n">
        <f aca="false">ROUND(SUMIFS(Monthly_Purchased!$H$2:$H$2607,Monthly_Purchased!$G$2:$G$2607,$A49,Monthly_Purchased!$C$2:$C$2607,E$2),4)</f>
        <v>1035.69</v>
      </c>
      <c r="F49" s="2" t="n">
        <f aca="false">ROUND(SUMIFS(Monthly_Purchased!$H$2:$H$2607,Monthly_Purchased!$G$2:$G$2607,$A49,Monthly_Purchased!$C$2:$C$2607,F$2),4)</f>
        <v>1284.01</v>
      </c>
      <c r="G49" s="2" t="n">
        <f aca="false">ROUND(SUMIFS(Monthly_Purchased!$H$2:$H$2607,Monthly_Purchased!$G$2:$G$2607,$A49,Monthly_Purchased!$C$2:$C$2607,G$2),4)</f>
        <v>1089.76</v>
      </c>
      <c r="H49" s="2" t="n">
        <f aca="false">ROUND(SUMIFS(Monthly_Purchased!$H$2:$H$2607,Monthly_Purchased!$G$2:$G$2607,$A49,Monthly_Purchased!$C$2:$C$2607,H$2),4)</f>
        <v>387.56</v>
      </c>
      <c r="I49" s="2" t="n">
        <f aca="false">ROUND(SUM(B49:H49),4)</f>
        <v>4582.86</v>
      </c>
      <c r="J49" s="6" t="n">
        <f aca="false">RANK(I49,$I$3:$I$67,0)+COUNTIF($I$3:I49,I49)-1</f>
        <v>19</v>
      </c>
      <c r="K49" s="6" t="n">
        <f aca="false">RANK(B49,$B$3:$B$67,0)+COUNTIF($B$3:B49,B49)-1</f>
        <v>56</v>
      </c>
      <c r="L49" s="6" t="n">
        <f aca="false">RANK(C49,$C$3:$C$67,0)+COUNTIF($C$3:C49,C49)-1</f>
        <v>57</v>
      </c>
      <c r="M49" s="6" t="n">
        <f aca="false">RANK(D49,$D$3:$D$67,0)+COUNTIF($D$3:D49,D49)-1</f>
        <v>16</v>
      </c>
      <c r="N49" s="6" t="n">
        <f aca="false">RANK(E49,$E$3:$E$67,0)+COUNTIF($E$3:E49,E49)-1</f>
        <v>15</v>
      </c>
      <c r="O49" s="6" t="n">
        <f aca="false">RANK(F49,$F$3:$F$67,0)+COUNTIF($F$3:F49,F49)-1</f>
        <v>12</v>
      </c>
      <c r="P49" s="6" t="n">
        <f aca="false">RANK(G49,$G$3:$G$67,0)+COUNTIF($G$3:G49,G49)-1</f>
        <v>12</v>
      </c>
      <c r="Q49" s="6" t="n">
        <f aca="false">RANK(H49,$H$3:$H$67,0)+COUNTIF($H$3:H49,H49)-1</f>
        <v>22</v>
      </c>
    </row>
    <row r="50" customFormat="false" ht="15" hidden="false" customHeight="false" outlineLevel="0" collapsed="false">
      <c r="A50" s="0" t="s">
        <v>216</v>
      </c>
      <c r="B50" s="2" t="n">
        <f aca="false">ROUND(SUMIFS(Monthly_Purchased!$H$2:$H$2607,Monthly_Purchased!$G$2:$G$2607,$A50,Monthly_Purchased!$C$2:$C$2607,B$2),4)</f>
        <v>0</v>
      </c>
      <c r="C50" s="2" t="n">
        <f aca="false">ROUND(SUMIFS(Monthly_Purchased!$H$2:$H$2607,Monthly_Purchased!$G$2:$G$2607,$A50,Monthly_Purchased!$C$2:$C$2607,C$2),4)</f>
        <v>0.01</v>
      </c>
      <c r="D50" s="2" t="n">
        <f aca="false">ROUND(SUMIFS(Monthly_Purchased!$H$2:$H$2607,Monthly_Purchased!$G$2:$G$2607,$A50,Monthly_Purchased!$C$2:$C$2607,D$2),4)</f>
        <v>0.44</v>
      </c>
      <c r="E50" s="2" t="n">
        <f aca="false">ROUND(SUMIFS(Monthly_Purchased!$H$2:$H$2607,Monthly_Purchased!$G$2:$G$2607,$A50,Monthly_Purchased!$C$2:$C$2607,E$2),4)</f>
        <v>0</v>
      </c>
      <c r="F50" s="2" t="n">
        <f aca="false">ROUND(SUMIFS(Monthly_Purchased!$H$2:$H$2607,Monthly_Purchased!$G$2:$G$2607,$A50,Monthly_Purchased!$C$2:$C$2607,F$2),4)</f>
        <v>0.01</v>
      </c>
      <c r="G50" s="2" t="n">
        <f aca="false">ROUND(SUMIFS(Monthly_Purchased!$H$2:$H$2607,Monthly_Purchased!$G$2:$G$2607,$A50,Monthly_Purchased!$C$2:$C$2607,G$2),4)</f>
        <v>0</v>
      </c>
      <c r="H50" s="2" t="n">
        <f aca="false">ROUND(SUMIFS(Monthly_Purchased!$H$2:$H$2607,Monthly_Purchased!$G$2:$G$2607,$A50,Monthly_Purchased!$C$2:$C$2607,H$2),4)</f>
        <v>0.01</v>
      </c>
      <c r="I50" s="2" t="n">
        <f aca="false">ROUND(SUM(B50:H50),4)</f>
        <v>0.47</v>
      </c>
      <c r="J50" s="6" t="n">
        <f aca="false">RANK(I50,$I$3:$I$67,0)+COUNTIF($I$3:I50,I50)-1</f>
        <v>63</v>
      </c>
      <c r="K50" s="6" t="n">
        <f aca="false">RANK(B50,$B$3:$B$67,0)+COUNTIF($B$3:B50,B50)-1</f>
        <v>57</v>
      </c>
      <c r="L50" s="6" t="n">
        <f aca="false">RANK(C50,$C$3:$C$67,0)+COUNTIF($C$3:C50,C50)-1</f>
        <v>36</v>
      </c>
      <c r="M50" s="6" t="n">
        <f aca="false">RANK(D50,$D$3:$D$67,0)+COUNTIF($D$3:D50,D50)-1</f>
        <v>42</v>
      </c>
      <c r="N50" s="6" t="n">
        <f aca="false">RANK(E50,$E$3:$E$67,0)+COUNTIF($E$3:E50,E50)-1</f>
        <v>59</v>
      </c>
      <c r="O50" s="6" t="n">
        <f aca="false">RANK(F50,$F$3:$F$67,0)+COUNTIF($F$3:F50,F50)-1</f>
        <v>45</v>
      </c>
      <c r="P50" s="6" t="n">
        <f aca="false">RANK(G50,$G$3:$G$67,0)+COUNTIF($G$3:G50,G50)-1</f>
        <v>60</v>
      </c>
      <c r="Q50" s="6" t="n">
        <f aca="false">RANK(H50,$H$3:$H$67,0)+COUNTIF($H$3:H50,H50)-1</f>
        <v>58</v>
      </c>
    </row>
    <row r="51" customFormat="false" ht="15" hidden="false" customHeight="false" outlineLevel="0" collapsed="false">
      <c r="A51" s="0" t="s">
        <v>136</v>
      </c>
      <c r="B51" s="2" t="n">
        <f aca="false">ROUND(SUMIFS(Monthly_Purchased!$H$2:$H$2607,Monthly_Purchased!$G$2:$G$2607,$A51,Monthly_Purchased!$C$2:$C$2607,B$2),4)</f>
        <v>0</v>
      </c>
      <c r="C51" s="2" t="n">
        <f aca="false">ROUND(SUMIFS(Monthly_Purchased!$H$2:$H$2607,Monthly_Purchased!$G$2:$G$2607,$A51,Monthly_Purchased!$C$2:$C$2607,C$2),4)</f>
        <v>0</v>
      </c>
      <c r="D51" s="2" t="n">
        <f aca="false">ROUND(SUMIFS(Monthly_Purchased!$H$2:$H$2607,Monthly_Purchased!$G$2:$G$2607,$A51,Monthly_Purchased!$C$2:$C$2607,D$2),4)</f>
        <v>1.22</v>
      </c>
      <c r="E51" s="2" t="n">
        <f aca="false">ROUND(SUMIFS(Monthly_Purchased!$H$2:$H$2607,Monthly_Purchased!$G$2:$G$2607,$A51,Monthly_Purchased!$C$2:$C$2607,E$2),4)</f>
        <v>0</v>
      </c>
      <c r="F51" s="2" t="n">
        <f aca="false">ROUND(SUMIFS(Monthly_Purchased!$H$2:$H$2607,Monthly_Purchased!$G$2:$G$2607,$A51,Monthly_Purchased!$C$2:$C$2607,F$2),4)</f>
        <v>0</v>
      </c>
      <c r="G51" s="2" t="n">
        <f aca="false">ROUND(SUMIFS(Monthly_Purchased!$H$2:$H$2607,Monthly_Purchased!$G$2:$G$2607,$A51,Monthly_Purchased!$C$2:$C$2607,G$2),4)</f>
        <v>0</v>
      </c>
      <c r="H51" s="2" t="n">
        <f aca="false">ROUND(SUMIFS(Monthly_Purchased!$H$2:$H$2607,Monthly_Purchased!$G$2:$G$2607,$A51,Monthly_Purchased!$C$2:$C$2607,H$2),4)</f>
        <v>0</v>
      </c>
      <c r="I51" s="2" t="n">
        <f aca="false">ROUND(SUM(B51:H51),4)</f>
        <v>1.22</v>
      </c>
      <c r="J51" s="6" t="n">
        <f aca="false">RANK(I51,$I$3:$I$67,0)+COUNTIF($I$3:I51,I51)-1</f>
        <v>60</v>
      </c>
      <c r="K51" s="6" t="n">
        <f aca="false">RANK(B51,$B$3:$B$67,0)+COUNTIF($B$3:B51,B51)-1</f>
        <v>58</v>
      </c>
      <c r="L51" s="6" t="n">
        <f aca="false">RANK(C51,$C$3:$C$67,0)+COUNTIF($C$3:C51,C51)-1</f>
        <v>58</v>
      </c>
      <c r="M51" s="6" t="n">
        <f aca="false">RANK(D51,$D$3:$D$67,0)+COUNTIF($D$3:D51,D51)-1</f>
        <v>40</v>
      </c>
      <c r="N51" s="6" t="n">
        <f aca="false">RANK(E51,$E$3:$E$67,0)+COUNTIF($E$3:E51,E51)-1</f>
        <v>60</v>
      </c>
      <c r="O51" s="6" t="n">
        <f aca="false">RANK(F51,$F$3:$F$67,0)+COUNTIF($F$3:F51,F51)-1</f>
        <v>62</v>
      </c>
      <c r="P51" s="6" t="n">
        <f aca="false">RANK(G51,$G$3:$G$67,0)+COUNTIF($G$3:G51,G51)-1</f>
        <v>61</v>
      </c>
      <c r="Q51" s="6" t="n">
        <f aca="false">RANK(H51,$H$3:$H$67,0)+COUNTIF($H$3:H51,H51)-1</f>
        <v>64</v>
      </c>
    </row>
    <row r="52" customFormat="false" ht="15" hidden="false" customHeight="false" outlineLevel="0" collapsed="false">
      <c r="A52" s="0" t="s">
        <v>43</v>
      </c>
      <c r="B52" s="2" t="n">
        <f aca="false">ROUND(SUMIFS(Monthly_Purchased!$H$2:$H$2607,Monthly_Purchased!$G$2:$G$2607,$A52,Monthly_Purchased!$C$2:$C$2607,B$2),4)</f>
        <v>104.3</v>
      </c>
      <c r="C52" s="2" t="n">
        <f aca="false">ROUND(SUMIFS(Monthly_Purchased!$H$2:$H$2607,Monthly_Purchased!$G$2:$G$2607,$A52,Monthly_Purchased!$C$2:$C$2607,C$2),4)</f>
        <v>392.19</v>
      </c>
      <c r="D52" s="2" t="n">
        <f aca="false">ROUND(SUMIFS(Monthly_Purchased!$H$2:$H$2607,Monthly_Purchased!$G$2:$G$2607,$A52,Monthly_Purchased!$C$2:$C$2607,D$2),4)</f>
        <v>601.29</v>
      </c>
      <c r="E52" s="2" t="n">
        <f aca="false">ROUND(SUMIFS(Monthly_Purchased!$H$2:$H$2607,Monthly_Purchased!$G$2:$G$2607,$A52,Monthly_Purchased!$C$2:$C$2607,E$2),4)</f>
        <v>962.32</v>
      </c>
      <c r="F52" s="2" t="n">
        <f aca="false">ROUND(SUMIFS(Monthly_Purchased!$H$2:$H$2607,Monthly_Purchased!$G$2:$G$2607,$A52,Monthly_Purchased!$C$2:$C$2607,F$2),4)</f>
        <v>623.84</v>
      </c>
      <c r="G52" s="2" t="n">
        <f aca="false">ROUND(SUMIFS(Monthly_Purchased!$H$2:$H$2607,Monthly_Purchased!$G$2:$G$2607,$A52,Monthly_Purchased!$C$2:$C$2607,G$2),4)</f>
        <v>638.63</v>
      </c>
      <c r="H52" s="2" t="n">
        <f aca="false">ROUND(SUMIFS(Monthly_Purchased!$H$2:$H$2607,Monthly_Purchased!$G$2:$G$2607,$A52,Monthly_Purchased!$C$2:$C$2607,H$2),4)</f>
        <v>560.2</v>
      </c>
      <c r="I52" s="2" t="n">
        <f aca="false">ROUND(SUM(B52:H52),4)</f>
        <v>3882.77</v>
      </c>
      <c r="J52" s="6" t="n">
        <f aca="false">RANK(I52,$I$3:$I$67,0)+COUNTIF($I$3:I52,I52)-1</f>
        <v>20</v>
      </c>
      <c r="K52" s="6" t="n">
        <f aca="false">RANK(B52,$B$3:$B$67,0)+COUNTIF($B$3:B52,B52)-1</f>
        <v>20</v>
      </c>
      <c r="L52" s="6" t="n">
        <f aca="false">RANK(C52,$C$3:$C$67,0)+COUNTIF($C$3:C52,C52)-1</f>
        <v>21</v>
      </c>
      <c r="M52" s="6" t="n">
        <f aca="false">RANK(D52,$D$3:$D$67,0)+COUNTIF($D$3:D52,D52)-1</f>
        <v>18</v>
      </c>
      <c r="N52" s="6" t="n">
        <f aca="false">RANK(E52,$E$3:$E$67,0)+COUNTIF($E$3:E52,E52)-1</f>
        <v>16</v>
      </c>
      <c r="O52" s="6" t="n">
        <f aca="false">RANK(F52,$F$3:$F$67,0)+COUNTIF($F$3:F52,F52)-1</f>
        <v>19</v>
      </c>
      <c r="P52" s="6" t="n">
        <f aca="false">RANK(G52,$G$3:$G$67,0)+COUNTIF($G$3:G52,G52)-1</f>
        <v>20</v>
      </c>
      <c r="Q52" s="6" t="n">
        <f aca="false">RANK(H52,$H$3:$H$67,0)+COUNTIF($H$3:H52,H52)-1</f>
        <v>20</v>
      </c>
    </row>
    <row r="53" customFormat="false" ht="15" hidden="false" customHeight="false" outlineLevel="0" collapsed="false">
      <c r="A53" s="0" t="s">
        <v>233</v>
      </c>
      <c r="B53" s="2" t="n">
        <f aca="false">ROUND(SUMIFS(Monthly_Purchased!$H$2:$H$2607,Monthly_Purchased!$G$2:$G$2607,$A53,Monthly_Purchased!$C$2:$C$2607,B$2),4)</f>
        <v>0</v>
      </c>
      <c r="C53" s="2" t="n">
        <f aca="false">ROUND(SUMIFS(Monthly_Purchased!$H$2:$H$2607,Monthly_Purchased!$G$2:$G$2607,$A53,Monthly_Purchased!$C$2:$C$2607,C$2),4)</f>
        <v>0</v>
      </c>
      <c r="D53" s="2" t="n">
        <f aca="false">ROUND(SUMIFS(Monthly_Purchased!$H$2:$H$2607,Monthly_Purchased!$G$2:$G$2607,$A53,Monthly_Purchased!$C$2:$C$2607,D$2),4)</f>
        <v>0</v>
      </c>
      <c r="E53" s="2" t="n">
        <f aca="false">ROUND(SUMIFS(Monthly_Purchased!$H$2:$H$2607,Monthly_Purchased!$G$2:$G$2607,$A53,Monthly_Purchased!$C$2:$C$2607,E$2),4)</f>
        <v>0</v>
      </c>
      <c r="F53" s="2" t="n">
        <f aca="false">ROUND(SUMIFS(Monthly_Purchased!$H$2:$H$2607,Monthly_Purchased!$G$2:$G$2607,$A53,Monthly_Purchased!$C$2:$C$2607,F$2),4)</f>
        <v>0.122</v>
      </c>
      <c r="G53" s="2" t="n">
        <f aca="false">ROUND(SUMIFS(Monthly_Purchased!$H$2:$H$2607,Monthly_Purchased!$G$2:$G$2607,$A53,Monthly_Purchased!$C$2:$C$2607,G$2),4)</f>
        <v>1.29</v>
      </c>
      <c r="H53" s="2" t="n">
        <f aca="false">ROUND(SUMIFS(Monthly_Purchased!$H$2:$H$2607,Monthly_Purchased!$G$2:$G$2607,$A53,Monthly_Purchased!$C$2:$C$2607,H$2),4)</f>
        <v>4.14</v>
      </c>
      <c r="I53" s="2" t="n">
        <f aca="false">ROUND(SUM(B53:H53),4)</f>
        <v>5.552</v>
      </c>
      <c r="J53" s="6" t="n">
        <f aca="false">RANK(I53,$I$3:$I$67,0)+COUNTIF($I$3:I53,I53)-1</f>
        <v>53</v>
      </c>
      <c r="K53" s="6" t="n">
        <f aca="false">RANK(B53,$B$3:$B$67,0)+COUNTIF($B$3:B53,B53)-1</f>
        <v>59</v>
      </c>
      <c r="L53" s="6" t="n">
        <f aca="false">RANK(C53,$C$3:$C$67,0)+COUNTIF($C$3:C53,C53)-1</f>
        <v>59</v>
      </c>
      <c r="M53" s="6" t="n">
        <f aca="false">RANK(D53,$D$3:$D$67,0)+COUNTIF($D$3:D53,D53)-1</f>
        <v>60</v>
      </c>
      <c r="N53" s="6" t="n">
        <f aca="false">RANK(E53,$E$3:$E$67,0)+COUNTIF($E$3:E53,E53)-1</f>
        <v>61</v>
      </c>
      <c r="O53" s="6" t="n">
        <f aca="false">RANK(F53,$F$3:$F$67,0)+COUNTIF($F$3:F53,F53)-1</f>
        <v>44</v>
      </c>
      <c r="P53" s="6" t="n">
        <f aca="false">RANK(G53,$G$3:$G$67,0)+COUNTIF($G$3:G53,G53)-1</f>
        <v>44</v>
      </c>
      <c r="Q53" s="6" t="n">
        <f aca="false">RANK(H53,$H$3:$H$67,0)+COUNTIF($H$3:H53,H53)-1</f>
        <v>49</v>
      </c>
    </row>
    <row r="54" customFormat="false" ht="15" hidden="false" customHeight="false" outlineLevel="0" collapsed="false">
      <c r="A54" s="0" t="s">
        <v>42</v>
      </c>
      <c r="B54" s="2" t="n">
        <f aca="false">ROUND(SUMIFS(Monthly_Purchased!$H$2:$H$2607,Monthly_Purchased!$G$2:$G$2607,$A54,Monthly_Purchased!$C$2:$C$2607,B$2),4)</f>
        <v>413.98</v>
      </c>
      <c r="C54" s="2" t="n">
        <f aca="false">ROUND(SUMIFS(Monthly_Purchased!$H$2:$H$2607,Monthly_Purchased!$G$2:$G$2607,$A54,Monthly_Purchased!$C$2:$C$2607,C$2),4)</f>
        <v>3342.6</v>
      </c>
      <c r="D54" s="2" t="n">
        <f aca="false">ROUND(SUMIFS(Monthly_Purchased!$H$2:$H$2607,Monthly_Purchased!$G$2:$G$2607,$A54,Monthly_Purchased!$C$2:$C$2607,D$2),4)</f>
        <v>5341.93</v>
      </c>
      <c r="E54" s="2" t="n">
        <f aca="false">ROUND(SUMIFS(Monthly_Purchased!$H$2:$H$2607,Monthly_Purchased!$G$2:$G$2607,$A54,Monthly_Purchased!$C$2:$C$2607,E$2),4)</f>
        <v>3235.51</v>
      </c>
      <c r="F54" s="2" t="n">
        <f aca="false">ROUND(SUMIFS(Monthly_Purchased!$H$2:$H$2607,Monthly_Purchased!$G$2:$G$2607,$A54,Monthly_Purchased!$C$2:$C$2607,F$2),4)</f>
        <v>3101.36</v>
      </c>
      <c r="G54" s="2" t="n">
        <f aca="false">ROUND(SUMIFS(Monthly_Purchased!$H$2:$H$2607,Monthly_Purchased!$G$2:$G$2607,$A54,Monthly_Purchased!$C$2:$C$2607,G$2),4)</f>
        <v>2496.5</v>
      </c>
      <c r="H54" s="2" t="n">
        <f aca="false">ROUND(SUMIFS(Monthly_Purchased!$H$2:$H$2607,Monthly_Purchased!$G$2:$G$2607,$A54,Monthly_Purchased!$C$2:$C$2607,H$2),4)</f>
        <v>1663.76</v>
      </c>
      <c r="I54" s="2" t="n">
        <f aca="false">ROUND(SUM(B54:H54),4)</f>
        <v>19595.64</v>
      </c>
      <c r="J54" s="6" t="n">
        <f aca="false">RANK(I54,$I$3:$I$67,0)+COUNTIF($I$3:I54,I54)-1</f>
        <v>6</v>
      </c>
      <c r="K54" s="6" t="n">
        <f aca="false">RANK(B54,$B$3:$B$67,0)+COUNTIF($B$3:B54,B54)-1</f>
        <v>10</v>
      </c>
      <c r="L54" s="6" t="n">
        <f aca="false">RANK(C54,$C$3:$C$67,0)+COUNTIF($C$3:C54,C54)-1</f>
        <v>6</v>
      </c>
      <c r="M54" s="6" t="n">
        <f aca="false">RANK(D54,$D$3:$D$67,0)+COUNTIF($D$3:D54,D54)-1</f>
        <v>5</v>
      </c>
      <c r="N54" s="6" t="n">
        <f aca="false">RANK(E54,$E$3:$E$67,0)+COUNTIF($E$3:E54,E54)-1</f>
        <v>6</v>
      </c>
      <c r="O54" s="6" t="n">
        <f aca="false">RANK(F54,$F$3:$F$67,0)+COUNTIF($F$3:F54,F54)-1</f>
        <v>7</v>
      </c>
      <c r="P54" s="6" t="n">
        <f aca="false">RANK(G54,$G$3:$G$67,0)+COUNTIF($G$3:G54,G54)-1</f>
        <v>7</v>
      </c>
      <c r="Q54" s="6" t="n">
        <f aca="false">RANK(H54,$H$3:$H$67,0)+COUNTIF($H$3:H54,H54)-1</f>
        <v>11</v>
      </c>
    </row>
    <row r="55" customFormat="false" ht="15" hidden="false" customHeight="false" outlineLevel="0" collapsed="false">
      <c r="A55" s="0" t="s">
        <v>41</v>
      </c>
      <c r="B55" s="2" t="n">
        <f aca="false">ROUND(SUMIFS(Monthly_Purchased!$H$2:$H$2607,Monthly_Purchased!$G$2:$G$2607,$A55,Monthly_Purchased!$C$2:$C$2607,B$2),4)</f>
        <v>606.8</v>
      </c>
      <c r="C55" s="2" t="n">
        <f aca="false">ROUND(SUMIFS(Monthly_Purchased!$H$2:$H$2607,Monthly_Purchased!$G$2:$G$2607,$A55,Monthly_Purchased!$C$2:$C$2607,C$2),4)</f>
        <v>2664.9</v>
      </c>
      <c r="D55" s="2" t="n">
        <f aca="false">ROUND(SUMIFS(Monthly_Purchased!$H$2:$H$2607,Monthly_Purchased!$G$2:$G$2607,$A55,Monthly_Purchased!$C$2:$C$2607,D$2),4)</f>
        <v>2555.65</v>
      </c>
      <c r="E55" s="2" t="n">
        <f aca="false">ROUND(SUMIFS(Monthly_Purchased!$H$2:$H$2607,Monthly_Purchased!$G$2:$G$2607,$A55,Monthly_Purchased!$C$2:$C$2607,E$2),4)</f>
        <v>3494.32</v>
      </c>
      <c r="F55" s="2" t="n">
        <f aca="false">ROUND(SUMIFS(Monthly_Purchased!$H$2:$H$2607,Monthly_Purchased!$G$2:$G$2607,$A55,Monthly_Purchased!$C$2:$C$2607,F$2),4)</f>
        <v>1851.36</v>
      </c>
      <c r="G55" s="2" t="n">
        <f aca="false">ROUND(SUMIFS(Monthly_Purchased!$H$2:$H$2607,Monthly_Purchased!$G$2:$G$2607,$A55,Monthly_Purchased!$C$2:$C$2607,G$2),4)</f>
        <v>3286.39</v>
      </c>
      <c r="H55" s="2" t="n">
        <f aca="false">ROUND(SUMIFS(Monthly_Purchased!$H$2:$H$2607,Monthly_Purchased!$G$2:$G$2607,$A55,Monthly_Purchased!$C$2:$C$2607,H$2),4)</f>
        <v>1440.45</v>
      </c>
      <c r="I55" s="2" t="n">
        <f aca="false">ROUND(SUM(B55:H55),4)</f>
        <v>15899.87</v>
      </c>
      <c r="J55" s="6" t="n">
        <f aca="false">RANK(I55,$I$3:$I$67,0)+COUNTIF($I$3:I55,I55)-1</f>
        <v>9</v>
      </c>
      <c r="K55" s="6" t="n">
        <f aca="false">RANK(B55,$B$3:$B$67,0)+COUNTIF($B$3:B55,B55)-1</f>
        <v>8</v>
      </c>
      <c r="L55" s="6" t="n">
        <f aca="false">RANK(C55,$C$3:$C$67,0)+COUNTIF($C$3:C55,C55)-1</f>
        <v>8</v>
      </c>
      <c r="M55" s="6" t="n">
        <f aca="false">RANK(D55,$D$3:$D$67,0)+COUNTIF($D$3:D55,D55)-1</f>
        <v>8</v>
      </c>
      <c r="N55" s="6" t="n">
        <f aca="false">RANK(E55,$E$3:$E$67,0)+COUNTIF($E$3:E55,E55)-1</f>
        <v>4</v>
      </c>
      <c r="O55" s="6" t="n">
        <f aca="false">RANK(F55,$F$3:$F$67,0)+COUNTIF($F$3:F55,F55)-1</f>
        <v>10</v>
      </c>
      <c r="P55" s="6" t="n">
        <f aca="false">RANK(G55,$G$3:$G$67,0)+COUNTIF($G$3:G55,G55)-1</f>
        <v>5</v>
      </c>
      <c r="Q55" s="6" t="n">
        <f aca="false">RANK(H55,$H$3:$H$67,0)+COUNTIF($H$3:H55,H55)-1</f>
        <v>13</v>
      </c>
    </row>
    <row r="56" customFormat="false" ht="15" hidden="false" customHeight="false" outlineLevel="0" collapsed="false">
      <c r="A56" s="0" t="s">
        <v>463</v>
      </c>
      <c r="B56" s="2" t="n">
        <f aca="false">ROUND(SUMIFS(Monthly_Purchased!$H$2:$H$2607,Monthly_Purchased!$G$2:$G$2607,$A56,Monthly_Purchased!$C$2:$C$2607,B$2),4)</f>
        <v>0</v>
      </c>
      <c r="C56" s="2" t="n">
        <f aca="false">ROUND(SUMIFS(Monthly_Purchased!$H$2:$H$2607,Monthly_Purchased!$G$2:$G$2607,$A56,Monthly_Purchased!$C$2:$C$2607,C$2),4)</f>
        <v>0</v>
      </c>
      <c r="D56" s="2" t="n">
        <f aca="false">ROUND(SUMIFS(Monthly_Purchased!$H$2:$H$2607,Monthly_Purchased!$G$2:$G$2607,$A56,Monthly_Purchased!$C$2:$C$2607,D$2),4)</f>
        <v>0</v>
      </c>
      <c r="E56" s="2" t="n">
        <f aca="false">ROUND(SUMIFS(Monthly_Purchased!$H$2:$H$2607,Monthly_Purchased!$G$2:$G$2607,$A56,Monthly_Purchased!$C$2:$C$2607,E$2),4)</f>
        <v>0</v>
      </c>
      <c r="F56" s="2" t="n">
        <f aca="false">ROUND(SUMIFS(Monthly_Purchased!$H$2:$H$2607,Monthly_Purchased!$G$2:$G$2607,$A56,Monthly_Purchased!$C$2:$C$2607,F$2),4)</f>
        <v>0</v>
      </c>
      <c r="G56" s="2" t="n">
        <f aca="false">ROUND(SUMIFS(Monthly_Purchased!$H$2:$H$2607,Monthly_Purchased!$G$2:$G$2607,$A56,Monthly_Purchased!$C$2:$C$2607,G$2),4)</f>
        <v>0</v>
      </c>
      <c r="H56" s="2" t="n">
        <f aca="false">ROUND(SUMIFS(Monthly_Purchased!$H$2:$H$2607,Monthly_Purchased!$G$2:$G$2607,$A56,Monthly_Purchased!$C$2:$C$2607,H$2),4)</f>
        <v>23.11</v>
      </c>
      <c r="I56" s="2" t="n">
        <f aca="false">ROUND(SUM(B56:H56),4)</f>
        <v>23.11</v>
      </c>
      <c r="J56" s="6" t="n">
        <f aca="false">RANK(I56,$I$3:$I$67,0)+COUNTIF($I$3:I56,I56)-1</f>
        <v>48</v>
      </c>
      <c r="K56" s="6" t="n">
        <f aca="false">RANK(B56,$B$3:$B$67,0)+COUNTIF($B$3:B56,B56)-1</f>
        <v>60</v>
      </c>
      <c r="L56" s="6" t="n">
        <f aca="false">RANK(C56,$C$3:$C$67,0)+COUNTIF($C$3:C56,C56)-1</f>
        <v>60</v>
      </c>
      <c r="M56" s="6" t="n">
        <f aca="false">RANK(D56,$D$3:$D$67,0)+COUNTIF($D$3:D56,D56)-1</f>
        <v>61</v>
      </c>
      <c r="N56" s="6" t="n">
        <f aca="false">RANK(E56,$E$3:$E$67,0)+COUNTIF($E$3:E56,E56)-1</f>
        <v>62</v>
      </c>
      <c r="O56" s="6" t="n">
        <f aca="false">RANK(F56,$F$3:$F$67,0)+COUNTIF($F$3:F56,F56)-1</f>
        <v>63</v>
      </c>
      <c r="P56" s="6" t="n">
        <f aca="false">RANK(G56,$G$3:$G$67,0)+COUNTIF($G$3:G56,G56)-1</f>
        <v>62</v>
      </c>
      <c r="Q56" s="6" t="n">
        <f aca="false">RANK(H56,$H$3:$H$67,0)+COUNTIF($H$3:H56,H56)-1</f>
        <v>39</v>
      </c>
    </row>
    <row r="57" customFormat="false" ht="15" hidden="false" customHeight="false" outlineLevel="0" collapsed="false">
      <c r="A57" s="0" t="s">
        <v>494</v>
      </c>
      <c r="B57" s="2" t="n">
        <f aca="false">ROUND(SUMIFS(Monthly_Purchased!$H$2:$H$2607,Monthly_Purchased!$G$2:$G$2607,$A57,Monthly_Purchased!$C$2:$C$2607,B$2),4)</f>
        <v>0</v>
      </c>
      <c r="C57" s="2" t="n">
        <f aca="false">ROUND(SUMIFS(Monthly_Purchased!$H$2:$H$2607,Monthly_Purchased!$G$2:$G$2607,$A57,Monthly_Purchased!$C$2:$C$2607,C$2),4)</f>
        <v>0</v>
      </c>
      <c r="D57" s="2" t="n">
        <f aca="false">ROUND(SUMIFS(Monthly_Purchased!$H$2:$H$2607,Monthly_Purchased!$G$2:$G$2607,$A57,Monthly_Purchased!$C$2:$C$2607,D$2),4)</f>
        <v>0</v>
      </c>
      <c r="E57" s="2" t="n">
        <f aca="false">ROUND(SUMIFS(Monthly_Purchased!$H$2:$H$2607,Monthly_Purchased!$G$2:$G$2607,$A57,Monthly_Purchased!$C$2:$C$2607,E$2),4)</f>
        <v>0.94</v>
      </c>
      <c r="F57" s="2" t="n">
        <f aca="false">ROUND(SUMIFS(Monthly_Purchased!$H$2:$H$2607,Monthly_Purchased!$G$2:$G$2607,$A57,Monthly_Purchased!$C$2:$C$2607,F$2),4)</f>
        <v>0.81</v>
      </c>
      <c r="G57" s="2" t="n">
        <f aca="false">ROUND(SUMIFS(Monthly_Purchased!$H$2:$H$2607,Monthly_Purchased!$G$2:$G$2607,$A57,Monthly_Purchased!$C$2:$C$2607,G$2),4)</f>
        <v>0</v>
      </c>
      <c r="H57" s="2" t="n">
        <f aca="false">ROUND(SUMIFS(Monthly_Purchased!$H$2:$H$2607,Monthly_Purchased!$G$2:$G$2607,$A57,Monthly_Purchased!$C$2:$C$2607,H$2),4)</f>
        <v>0</v>
      </c>
      <c r="I57" s="2" t="n">
        <f aca="false">ROUND(SUM(B57:H57),4)</f>
        <v>1.75</v>
      </c>
      <c r="J57" s="6" t="n">
        <f aca="false">RANK(I57,$I$3:$I$67,0)+COUNTIF($I$3:I57,I57)-1</f>
        <v>56</v>
      </c>
      <c r="K57" s="6" t="n">
        <f aca="false">RANK(B57,$B$3:$B$67,0)+COUNTIF($B$3:B57,B57)-1</f>
        <v>61</v>
      </c>
      <c r="L57" s="6" t="n">
        <f aca="false">RANK(C57,$C$3:$C$67,0)+COUNTIF($C$3:C57,C57)-1</f>
        <v>61</v>
      </c>
      <c r="M57" s="6" t="n">
        <f aca="false">RANK(D57,$D$3:$D$67,0)+COUNTIF($D$3:D57,D57)-1</f>
        <v>62</v>
      </c>
      <c r="N57" s="6" t="n">
        <f aca="false">RANK(E57,$E$3:$E$67,0)+COUNTIF($E$3:E57,E57)-1</f>
        <v>39</v>
      </c>
      <c r="O57" s="6" t="n">
        <f aca="false">RANK(F57,$F$3:$F$67,0)+COUNTIF($F$3:F57,F57)-1</f>
        <v>42</v>
      </c>
      <c r="P57" s="6" t="n">
        <f aca="false">RANK(G57,$G$3:$G$67,0)+COUNTIF($G$3:G57,G57)-1</f>
        <v>63</v>
      </c>
      <c r="Q57" s="6" t="n">
        <f aca="false">RANK(H57,$H$3:$H$67,0)+COUNTIF($H$3:H57,H57)-1</f>
        <v>65</v>
      </c>
    </row>
    <row r="58" customFormat="false" ht="15" hidden="false" customHeight="false" outlineLevel="0" collapsed="false">
      <c r="A58" s="0" t="s">
        <v>176</v>
      </c>
      <c r="B58" s="2" t="n">
        <f aca="false">ROUND(SUMIFS(Monthly_Purchased!$H$2:$H$2607,Monthly_Purchased!$G$2:$G$2607,$A58,Monthly_Purchased!$C$2:$C$2607,B$2),4)</f>
        <v>0</v>
      </c>
      <c r="C58" s="2" t="n">
        <f aca="false">ROUND(SUMIFS(Monthly_Purchased!$H$2:$H$2607,Monthly_Purchased!$G$2:$G$2607,$A58,Monthly_Purchased!$C$2:$C$2607,C$2),4)</f>
        <v>0</v>
      </c>
      <c r="D58" s="2" t="n">
        <f aca="false">ROUND(SUMIFS(Monthly_Purchased!$H$2:$H$2607,Monthly_Purchased!$G$2:$G$2607,$A58,Monthly_Purchased!$C$2:$C$2607,D$2),4)</f>
        <v>3.3</v>
      </c>
      <c r="E58" s="2" t="n">
        <f aca="false">ROUND(SUMIFS(Monthly_Purchased!$H$2:$H$2607,Monthly_Purchased!$G$2:$G$2607,$A58,Monthly_Purchased!$C$2:$C$2607,E$2),4)</f>
        <v>15.94</v>
      </c>
      <c r="F58" s="2" t="n">
        <f aca="false">ROUND(SUMIFS(Monthly_Purchased!$H$2:$H$2607,Monthly_Purchased!$G$2:$G$2607,$A58,Monthly_Purchased!$C$2:$C$2607,F$2),4)</f>
        <v>14.43</v>
      </c>
      <c r="G58" s="2" t="n">
        <f aca="false">ROUND(SUMIFS(Monthly_Purchased!$H$2:$H$2607,Monthly_Purchased!$G$2:$G$2607,$A58,Monthly_Purchased!$C$2:$C$2607,G$2),4)</f>
        <v>50.36</v>
      </c>
      <c r="H58" s="2" t="n">
        <f aca="false">ROUND(SUMIFS(Monthly_Purchased!$H$2:$H$2607,Monthly_Purchased!$G$2:$G$2607,$A58,Monthly_Purchased!$C$2:$C$2607,H$2),4)</f>
        <v>21.72</v>
      </c>
      <c r="I58" s="2" t="n">
        <f aca="false">ROUND(SUM(B58:H58),4)</f>
        <v>105.75</v>
      </c>
      <c r="J58" s="6" t="n">
        <f aca="false">RANK(I58,$I$3:$I$67,0)+COUNTIF($I$3:I58,I58)-1</f>
        <v>42</v>
      </c>
      <c r="K58" s="6" t="n">
        <f aca="false">RANK(B58,$B$3:$B$67,0)+COUNTIF($B$3:B58,B58)-1</f>
        <v>62</v>
      </c>
      <c r="L58" s="6" t="n">
        <f aca="false">RANK(C58,$C$3:$C$67,0)+COUNTIF($C$3:C58,C58)-1</f>
        <v>62</v>
      </c>
      <c r="M58" s="6" t="n">
        <f aca="false">RANK(D58,$D$3:$D$67,0)+COUNTIF($D$3:D58,D58)-1</f>
        <v>39</v>
      </c>
      <c r="N58" s="6" t="n">
        <f aca="false">RANK(E58,$E$3:$E$67,0)+COUNTIF($E$3:E58,E58)-1</f>
        <v>34</v>
      </c>
      <c r="O58" s="6" t="n">
        <f aca="false">RANK(F58,$F$3:$F$67,0)+COUNTIF($F$3:F58,F58)-1</f>
        <v>37</v>
      </c>
      <c r="P58" s="6" t="n">
        <f aca="false">RANK(G58,$G$3:$G$67,0)+COUNTIF($G$3:G58,G58)-1</f>
        <v>34</v>
      </c>
      <c r="Q58" s="6" t="n">
        <f aca="false">RANK(H58,$H$3:$H$67,0)+COUNTIF($H$3:H58,H58)-1</f>
        <v>40</v>
      </c>
    </row>
    <row r="59" customFormat="false" ht="15" hidden="false" customHeight="false" outlineLevel="0" collapsed="false">
      <c r="A59" s="0" t="s">
        <v>155</v>
      </c>
      <c r="B59" s="2" t="n">
        <f aca="false">ROUND(SUMIFS(Monthly_Purchased!$H$2:$H$2607,Monthly_Purchased!$G$2:$G$2607,$A59,Monthly_Purchased!$C$2:$C$2607,B$2),4)</f>
        <v>0</v>
      </c>
      <c r="C59" s="2" t="n">
        <f aca="false">ROUND(SUMIFS(Monthly_Purchased!$H$2:$H$2607,Monthly_Purchased!$G$2:$G$2607,$A59,Monthly_Purchased!$C$2:$C$2607,C$2),4)</f>
        <v>0</v>
      </c>
      <c r="D59" s="2" t="n">
        <f aca="false">ROUND(SUMIFS(Monthly_Purchased!$H$2:$H$2607,Monthly_Purchased!$G$2:$G$2607,$A59,Monthly_Purchased!$C$2:$C$2607,D$2),4)</f>
        <v>0</v>
      </c>
      <c r="E59" s="2" t="n">
        <f aca="false">ROUND(SUMIFS(Monthly_Purchased!$H$2:$H$2607,Monthly_Purchased!$G$2:$G$2607,$A59,Monthly_Purchased!$C$2:$C$2607,E$2),4)</f>
        <v>0</v>
      </c>
      <c r="F59" s="2" t="n">
        <f aca="false">ROUND(SUMIFS(Monthly_Purchased!$H$2:$H$2607,Monthly_Purchased!$G$2:$G$2607,$A59,Monthly_Purchased!$C$2:$C$2607,F$2),4)</f>
        <v>6.95</v>
      </c>
      <c r="G59" s="2" t="n">
        <f aca="false">ROUND(SUMIFS(Monthly_Purchased!$H$2:$H$2607,Monthly_Purchased!$G$2:$G$2607,$A59,Monthly_Purchased!$C$2:$C$2607,G$2),4)</f>
        <v>35.87</v>
      </c>
      <c r="H59" s="2" t="n">
        <f aca="false">ROUND(SUMIFS(Monthly_Purchased!$H$2:$H$2607,Monthly_Purchased!$G$2:$G$2607,$A59,Monthly_Purchased!$C$2:$C$2607,H$2),4)</f>
        <v>56.59</v>
      </c>
      <c r="I59" s="2" t="n">
        <f aca="false">ROUND(SUM(B59:H59),4)</f>
        <v>99.41</v>
      </c>
      <c r="J59" s="6" t="n">
        <f aca="false">RANK(I59,$I$3:$I$67,0)+COUNTIF($I$3:I59,I59)-1</f>
        <v>43</v>
      </c>
      <c r="K59" s="6" t="n">
        <f aca="false">RANK(B59,$B$3:$B$67,0)+COUNTIF($B$3:B59,B59)-1</f>
        <v>63</v>
      </c>
      <c r="L59" s="6" t="n">
        <f aca="false">RANK(C59,$C$3:$C$67,0)+COUNTIF($C$3:C59,C59)-1</f>
        <v>63</v>
      </c>
      <c r="M59" s="6" t="n">
        <f aca="false">RANK(D59,$D$3:$D$67,0)+COUNTIF($D$3:D59,D59)-1</f>
        <v>63</v>
      </c>
      <c r="N59" s="6" t="n">
        <f aca="false">RANK(E59,$E$3:$E$67,0)+COUNTIF($E$3:E59,E59)-1</f>
        <v>63</v>
      </c>
      <c r="O59" s="6" t="n">
        <f aca="false">RANK(F59,$F$3:$F$67,0)+COUNTIF($F$3:F59,F59)-1</f>
        <v>40</v>
      </c>
      <c r="P59" s="6" t="n">
        <f aca="false">RANK(G59,$G$3:$G$67,0)+COUNTIF($G$3:G59,G59)-1</f>
        <v>36</v>
      </c>
      <c r="Q59" s="6" t="n">
        <f aca="false">RANK(H59,$H$3:$H$67,0)+COUNTIF($H$3:H59,H59)-1</f>
        <v>35</v>
      </c>
    </row>
    <row r="60" customFormat="false" ht="15" hidden="false" customHeight="false" outlineLevel="0" collapsed="false">
      <c r="A60" s="0" t="s">
        <v>40</v>
      </c>
      <c r="B60" s="2" t="n">
        <f aca="false">ROUND(SUMIFS(Monthly_Purchased!$H$2:$H$2607,Monthly_Purchased!$G$2:$G$2607,$A60,Monthly_Purchased!$C$2:$C$2607,B$2),4)</f>
        <v>1017.96</v>
      </c>
      <c r="C60" s="2" t="n">
        <f aca="false">ROUND(SUMIFS(Monthly_Purchased!$H$2:$H$2607,Monthly_Purchased!$G$2:$G$2607,$A60,Monthly_Purchased!$C$2:$C$2607,C$2),4)</f>
        <v>4265.96</v>
      </c>
      <c r="D60" s="2" t="n">
        <f aca="false">ROUND(SUMIFS(Monthly_Purchased!$H$2:$H$2607,Monthly_Purchased!$G$2:$G$2607,$A60,Monthly_Purchased!$C$2:$C$2607,D$2),4)</f>
        <v>5553.25</v>
      </c>
      <c r="E60" s="2" t="n">
        <f aca="false">ROUND(SUMIFS(Monthly_Purchased!$H$2:$H$2607,Monthly_Purchased!$G$2:$G$2607,$A60,Monthly_Purchased!$C$2:$C$2607,E$2),4)</f>
        <v>2671.34</v>
      </c>
      <c r="F60" s="2" t="n">
        <f aca="false">ROUND(SUMIFS(Monthly_Purchased!$H$2:$H$2607,Monthly_Purchased!$G$2:$G$2607,$A60,Monthly_Purchased!$C$2:$C$2607,F$2),4)</f>
        <v>2328.32</v>
      </c>
      <c r="G60" s="2" t="n">
        <f aca="false">ROUND(SUMIFS(Monthly_Purchased!$H$2:$H$2607,Monthly_Purchased!$G$2:$G$2607,$A60,Monthly_Purchased!$C$2:$C$2607,G$2),4)</f>
        <v>2360.22</v>
      </c>
      <c r="H60" s="2" t="n">
        <f aca="false">ROUND(SUMIFS(Monthly_Purchased!$H$2:$H$2607,Monthly_Purchased!$G$2:$G$2607,$A60,Monthly_Purchased!$C$2:$C$2607,H$2),4)</f>
        <v>2705.4</v>
      </c>
      <c r="I60" s="2" t="n">
        <f aca="false">ROUND(SUM(B60:H60),4)</f>
        <v>20902.45</v>
      </c>
      <c r="J60" s="6" t="n">
        <f aca="false">RANK(I60,$I$3:$I$67,0)+COUNTIF($I$3:I60,I60)-1</f>
        <v>5</v>
      </c>
      <c r="K60" s="6" t="n">
        <f aca="false">RANK(B60,$B$3:$B$67,0)+COUNTIF($B$3:B60,B60)-1</f>
        <v>4</v>
      </c>
      <c r="L60" s="6" t="n">
        <f aca="false">RANK(C60,$C$3:$C$67,0)+COUNTIF($C$3:C60,C60)-1</f>
        <v>5</v>
      </c>
      <c r="M60" s="6" t="n">
        <f aca="false">RANK(D60,$D$3:$D$67,0)+COUNTIF($D$3:D60,D60)-1</f>
        <v>4</v>
      </c>
      <c r="N60" s="6" t="n">
        <f aca="false">RANK(E60,$E$3:$E$67,0)+COUNTIF($E$3:E60,E60)-1</f>
        <v>8</v>
      </c>
      <c r="O60" s="6" t="n">
        <f aca="false">RANK(F60,$F$3:$F$67,0)+COUNTIF($F$3:F60,F60)-1</f>
        <v>9</v>
      </c>
      <c r="P60" s="6" t="n">
        <f aca="false">RANK(G60,$G$3:$G$67,0)+COUNTIF($G$3:G60,G60)-1</f>
        <v>9</v>
      </c>
      <c r="Q60" s="6" t="n">
        <f aca="false">RANK(H60,$H$3:$H$67,0)+COUNTIF($H$3:H60,H60)-1</f>
        <v>6</v>
      </c>
    </row>
    <row r="61" customFormat="false" ht="15" hidden="false" customHeight="false" outlineLevel="0" collapsed="false">
      <c r="A61" s="0" t="s">
        <v>525</v>
      </c>
      <c r="B61" s="2" t="n">
        <f aca="false">ROUND(SUMIFS(Monthly_Purchased!$H$2:$H$2607,Monthly_Purchased!$G$2:$G$2607,$A61,Monthly_Purchased!$C$2:$C$2607,B$2),4)</f>
        <v>0</v>
      </c>
      <c r="C61" s="2" t="n">
        <f aca="false">ROUND(SUMIFS(Monthly_Purchased!$H$2:$H$2607,Monthly_Purchased!$G$2:$G$2607,$A61,Monthly_Purchased!$C$2:$C$2607,C$2),4)</f>
        <v>0</v>
      </c>
      <c r="D61" s="2" t="n">
        <f aca="false">ROUND(SUMIFS(Monthly_Purchased!$H$2:$H$2607,Monthly_Purchased!$G$2:$G$2607,$A61,Monthly_Purchased!$C$2:$C$2607,D$2),4)</f>
        <v>0</v>
      </c>
      <c r="E61" s="2" t="n">
        <f aca="false">ROUND(SUMIFS(Monthly_Purchased!$H$2:$H$2607,Monthly_Purchased!$G$2:$G$2607,$A61,Monthly_Purchased!$C$2:$C$2607,E$2),4)</f>
        <v>0</v>
      </c>
      <c r="F61" s="2" t="n">
        <f aca="false">ROUND(SUMIFS(Monthly_Purchased!$H$2:$H$2607,Monthly_Purchased!$G$2:$G$2607,$A61,Monthly_Purchased!$C$2:$C$2607,F$2),4)</f>
        <v>0</v>
      </c>
      <c r="G61" s="2" t="n">
        <f aca="false">ROUND(SUMIFS(Monthly_Purchased!$H$2:$H$2607,Monthly_Purchased!$G$2:$G$2607,$A61,Monthly_Purchased!$C$2:$C$2607,G$2),4)</f>
        <v>0</v>
      </c>
      <c r="H61" s="2" t="n">
        <f aca="false">ROUND(SUMIFS(Monthly_Purchased!$H$2:$H$2607,Monthly_Purchased!$G$2:$G$2607,$A61,Monthly_Purchased!$C$2:$C$2607,H$2),4)</f>
        <v>4.51</v>
      </c>
      <c r="I61" s="2" t="n">
        <f aca="false">ROUND(SUM(B61:H61),4)</f>
        <v>4.51</v>
      </c>
      <c r="J61" s="6" t="n">
        <f aca="false">RANK(I61,$I$3:$I$67,0)+COUNTIF($I$3:I61,I61)-1</f>
        <v>55</v>
      </c>
      <c r="K61" s="6" t="n">
        <f aca="false">RANK(B61,$B$3:$B$67,0)+COUNTIF($B$3:B61,B61)-1</f>
        <v>64</v>
      </c>
      <c r="L61" s="6" t="n">
        <f aca="false">RANK(C61,$C$3:$C$67,0)+COUNTIF($C$3:C61,C61)-1</f>
        <v>64</v>
      </c>
      <c r="M61" s="6" t="n">
        <f aca="false">RANK(D61,$D$3:$D$67,0)+COUNTIF($D$3:D61,D61)-1</f>
        <v>64</v>
      </c>
      <c r="N61" s="6" t="n">
        <f aca="false">RANK(E61,$E$3:$E$67,0)+COUNTIF($E$3:E61,E61)-1</f>
        <v>64</v>
      </c>
      <c r="O61" s="6" t="n">
        <f aca="false">RANK(F61,$F$3:$F$67,0)+COUNTIF($F$3:F61,F61)-1</f>
        <v>64</v>
      </c>
      <c r="P61" s="6" t="n">
        <f aca="false">RANK(G61,$G$3:$G$67,0)+COUNTIF($G$3:G61,G61)-1</f>
        <v>64</v>
      </c>
      <c r="Q61" s="6" t="n">
        <f aca="false">RANK(H61,$H$3:$H$67,0)+COUNTIF($H$3:H61,H61)-1</f>
        <v>48</v>
      </c>
    </row>
    <row r="62" customFormat="false" ht="15" hidden="false" customHeight="false" outlineLevel="0" collapsed="false">
      <c r="A62" s="0" t="s">
        <v>35</v>
      </c>
      <c r="B62" s="2" t="n">
        <f aca="false">ROUND(SUMIFS(Monthly_Purchased!$H$2:$H$2607,Monthly_Purchased!$G$2:$G$2607,$A62,Monthly_Purchased!$C$2:$C$2607,B$2),4)</f>
        <v>3005.04</v>
      </c>
      <c r="C62" s="2" t="n">
        <f aca="false">ROUND(SUMIFS(Monthly_Purchased!$H$2:$H$2607,Monthly_Purchased!$G$2:$G$2607,$A62,Monthly_Purchased!$C$2:$C$2607,C$2),4)</f>
        <v>7038.44</v>
      </c>
      <c r="D62" s="2" t="n">
        <f aca="false">ROUND(SUMIFS(Monthly_Purchased!$H$2:$H$2607,Monthly_Purchased!$G$2:$G$2607,$A62,Monthly_Purchased!$C$2:$C$2607,D$2),4)</f>
        <v>3908.4</v>
      </c>
      <c r="E62" s="2" t="n">
        <f aca="false">ROUND(SUMIFS(Monthly_Purchased!$H$2:$H$2607,Monthly_Purchased!$G$2:$G$2607,$A62,Monthly_Purchased!$C$2:$C$2607,E$2),4)</f>
        <v>3656.23</v>
      </c>
      <c r="F62" s="2" t="n">
        <f aca="false">ROUND(SUMIFS(Monthly_Purchased!$H$2:$H$2607,Monthly_Purchased!$G$2:$G$2607,$A62,Monthly_Purchased!$C$2:$C$2607,F$2),4)</f>
        <v>6964.82</v>
      </c>
      <c r="G62" s="2" t="n">
        <f aca="false">ROUND(SUMIFS(Monthly_Purchased!$H$2:$H$2607,Monthly_Purchased!$G$2:$G$2607,$A62,Monthly_Purchased!$C$2:$C$2607,G$2),4)</f>
        <v>15216.02</v>
      </c>
      <c r="H62" s="2" t="n">
        <f aca="false">ROUND(SUMIFS(Monthly_Purchased!$H$2:$H$2607,Monthly_Purchased!$G$2:$G$2607,$A62,Monthly_Purchased!$C$2:$C$2607,H$2),4)</f>
        <v>10058.48</v>
      </c>
      <c r="I62" s="2" t="n">
        <f aca="false">ROUND(SUM(B62:H62),4)</f>
        <v>49847.43</v>
      </c>
      <c r="J62" s="6" t="n">
        <f aca="false">RANK(I62,$I$3:$I$67,0)+COUNTIF($I$3:I62,I62)-1</f>
        <v>2</v>
      </c>
      <c r="K62" s="6" t="n">
        <f aca="false">RANK(B62,$B$3:$B$67,0)+COUNTIF($B$3:B62,B62)-1</f>
        <v>1</v>
      </c>
      <c r="L62" s="6" t="n">
        <f aca="false">RANK(C62,$C$3:$C$67,0)+COUNTIF($C$3:C62,C62)-1</f>
        <v>4</v>
      </c>
      <c r="M62" s="6" t="n">
        <f aca="false">RANK(D62,$D$3:$D$67,0)+COUNTIF($D$3:D62,D62)-1</f>
        <v>6</v>
      </c>
      <c r="N62" s="6" t="n">
        <f aca="false">RANK(E62,$E$3:$E$67,0)+COUNTIF($E$3:E62,E62)-1</f>
        <v>3</v>
      </c>
      <c r="O62" s="6" t="n">
        <f aca="false">RANK(F62,$F$3:$F$67,0)+COUNTIF($F$3:F62,F62)-1</f>
        <v>2</v>
      </c>
      <c r="P62" s="6" t="n">
        <f aca="false">RANK(G62,$G$3:$G$67,0)+COUNTIF($G$3:G62,G62)-1</f>
        <v>1</v>
      </c>
      <c r="Q62" s="6" t="n">
        <f aca="false">RANK(H62,$H$3:$H$67,0)+COUNTIF($H$3:H62,H62)-1</f>
        <v>2</v>
      </c>
    </row>
    <row r="63" customFormat="false" ht="15" hidden="false" customHeight="false" outlineLevel="0" collapsed="false">
      <c r="A63" s="0" t="s">
        <v>199</v>
      </c>
      <c r="B63" s="2" t="n">
        <f aca="false">ROUND(SUMIFS(Monthly_Purchased!$H$2:$H$2607,Monthly_Purchased!$G$2:$G$2607,$A63,Monthly_Purchased!$C$2:$C$2607,B$2),4)</f>
        <v>4.29</v>
      </c>
      <c r="C63" s="2" t="n">
        <f aca="false">ROUND(SUMIFS(Monthly_Purchased!$H$2:$H$2607,Monthly_Purchased!$G$2:$G$2607,$A63,Monthly_Purchased!$C$2:$C$2607,C$2),4)</f>
        <v>0.64</v>
      </c>
      <c r="D63" s="2" t="n">
        <f aca="false">ROUND(SUMIFS(Monthly_Purchased!$H$2:$H$2607,Monthly_Purchased!$G$2:$G$2607,$A63,Monthly_Purchased!$C$2:$C$2607,D$2),4)</f>
        <v>6.8</v>
      </c>
      <c r="E63" s="2" t="n">
        <f aca="false">ROUND(SUMIFS(Monthly_Purchased!$H$2:$H$2607,Monthly_Purchased!$G$2:$G$2607,$A63,Monthly_Purchased!$C$2:$C$2607,E$2),4)</f>
        <v>39.72</v>
      </c>
      <c r="F63" s="2" t="n">
        <f aca="false">ROUND(SUMIFS(Monthly_Purchased!$H$2:$H$2607,Monthly_Purchased!$G$2:$G$2607,$A63,Monthly_Purchased!$C$2:$C$2607,F$2),4)</f>
        <v>26.8</v>
      </c>
      <c r="G63" s="2" t="n">
        <f aca="false">ROUND(SUMIFS(Monthly_Purchased!$H$2:$H$2607,Monthly_Purchased!$G$2:$G$2607,$A63,Monthly_Purchased!$C$2:$C$2607,G$2),4)</f>
        <v>28.79</v>
      </c>
      <c r="H63" s="2" t="n">
        <f aca="false">ROUND(SUMIFS(Monthly_Purchased!$H$2:$H$2607,Monthly_Purchased!$G$2:$G$2607,$A63,Monthly_Purchased!$C$2:$C$2607,H$2),4)</f>
        <v>30.74</v>
      </c>
      <c r="I63" s="2" t="n">
        <f aca="false">ROUND(SUM(B63:H63),4)</f>
        <v>137.78</v>
      </c>
      <c r="J63" s="6" t="n">
        <f aca="false">RANK(I63,$I$3:$I$67,0)+COUNTIF($I$3:I63,I63)-1</f>
        <v>37</v>
      </c>
      <c r="K63" s="6" t="n">
        <f aca="false">RANK(B63,$B$3:$B$67,0)+COUNTIF($B$3:B63,B63)-1</f>
        <v>28</v>
      </c>
      <c r="L63" s="6" t="n">
        <f aca="false">RANK(C63,$C$3:$C$67,0)+COUNTIF($C$3:C63,C63)-1</f>
        <v>33</v>
      </c>
      <c r="M63" s="6" t="n">
        <f aca="false">RANK(D63,$D$3:$D$67,0)+COUNTIF($D$3:D63,D63)-1</f>
        <v>38</v>
      </c>
      <c r="N63" s="6" t="n">
        <f aca="false">RANK(E63,$E$3:$E$67,0)+COUNTIF($E$3:E63,E63)-1</f>
        <v>31</v>
      </c>
      <c r="O63" s="6" t="n">
        <f aca="false">RANK(F63,$F$3:$F$67,0)+COUNTIF($F$3:F63,F63)-1</f>
        <v>34</v>
      </c>
      <c r="P63" s="6" t="n">
        <f aca="false">RANK(G63,$G$3:$G$67,0)+COUNTIF($G$3:G63,G63)-1</f>
        <v>37</v>
      </c>
      <c r="Q63" s="6" t="n">
        <f aca="false">RANK(H63,$H$3:$H$67,0)+COUNTIF($H$3:H63,H63)-1</f>
        <v>37</v>
      </c>
    </row>
    <row r="64" customFormat="false" ht="15" hidden="false" customHeight="false" outlineLevel="0" collapsed="false">
      <c r="A64" s="0" t="s">
        <v>370</v>
      </c>
      <c r="B64" s="2" t="n">
        <f aca="false">ROUND(SUMIFS(Monthly_Purchased!$H$2:$H$2607,Monthly_Purchased!$G$2:$G$2607,$A64,Monthly_Purchased!$C$2:$C$2607,B$2),4)</f>
        <v>0</v>
      </c>
      <c r="C64" s="2" t="n">
        <f aca="false">ROUND(SUMIFS(Monthly_Purchased!$H$2:$H$2607,Monthly_Purchased!$G$2:$G$2607,$A64,Monthly_Purchased!$C$2:$C$2607,C$2),4)</f>
        <v>0</v>
      </c>
      <c r="D64" s="2" t="n">
        <f aca="false">ROUND(SUMIFS(Monthly_Purchased!$H$2:$H$2607,Monthly_Purchased!$G$2:$G$2607,$A64,Monthly_Purchased!$C$2:$C$2607,D$2),4)</f>
        <v>0</v>
      </c>
      <c r="E64" s="2" t="n">
        <f aca="false">ROUND(SUMIFS(Monthly_Purchased!$H$2:$H$2607,Monthly_Purchased!$G$2:$G$2607,$A64,Monthly_Purchased!$C$2:$C$2607,E$2),4)</f>
        <v>0</v>
      </c>
      <c r="F64" s="2" t="n">
        <f aca="false">ROUND(SUMIFS(Monthly_Purchased!$H$2:$H$2607,Monthly_Purchased!$G$2:$G$2607,$A64,Monthly_Purchased!$C$2:$C$2607,F$2),4)</f>
        <v>0</v>
      </c>
      <c r="G64" s="2" t="n">
        <f aca="false">ROUND(SUMIFS(Monthly_Purchased!$H$2:$H$2607,Monthly_Purchased!$G$2:$G$2607,$A64,Monthly_Purchased!$C$2:$C$2607,G$2),4)</f>
        <v>0</v>
      </c>
      <c r="H64" s="2" t="n">
        <f aca="false">ROUND(SUMIFS(Monthly_Purchased!$H$2:$H$2607,Monthly_Purchased!$G$2:$G$2607,$A64,Monthly_Purchased!$C$2:$C$2607,H$2),4)</f>
        <v>8.07</v>
      </c>
      <c r="I64" s="2" t="n">
        <f aca="false">ROUND(SUM(B64:H64),4)</f>
        <v>8.07</v>
      </c>
      <c r="J64" s="6" t="n">
        <f aca="false">RANK(I64,$I$3:$I$67,0)+COUNTIF($I$3:I64,I64)-1</f>
        <v>52</v>
      </c>
      <c r="K64" s="6" t="n">
        <f aca="false">RANK(B64,$B$3:$B$67,0)+COUNTIF($B$3:B64,B64)-1</f>
        <v>65</v>
      </c>
      <c r="L64" s="6" t="n">
        <f aca="false">RANK(C64,$C$3:$C$67,0)+COUNTIF($C$3:C64,C64)-1</f>
        <v>65</v>
      </c>
      <c r="M64" s="6" t="n">
        <f aca="false">RANK(D64,$D$3:$D$67,0)+COUNTIF($D$3:D64,D64)-1</f>
        <v>65</v>
      </c>
      <c r="N64" s="6" t="n">
        <f aca="false">RANK(E64,$E$3:$E$67,0)+COUNTIF($E$3:E64,E64)-1</f>
        <v>65</v>
      </c>
      <c r="O64" s="6" t="n">
        <f aca="false">RANK(F64,$F$3:$F$67,0)+COUNTIF($F$3:F64,F64)-1</f>
        <v>65</v>
      </c>
      <c r="P64" s="6" t="n">
        <f aca="false">RANK(G64,$G$3:$G$67,0)+COUNTIF($G$3:G64,G64)-1</f>
        <v>65</v>
      </c>
      <c r="Q64" s="6" t="n">
        <f aca="false">RANK(H64,$H$3:$H$67,0)+COUNTIF($H$3:H64,H64)-1</f>
        <v>46</v>
      </c>
    </row>
    <row r="65" customFormat="false" ht="15" hidden="false" customHeight="false" outlineLevel="0" collapsed="false">
      <c r="A65" s="0" t="s">
        <v>36</v>
      </c>
      <c r="B65" s="2" t="n">
        <f aca="false">ROUND(SUMIFS(Monthly_Purchased!$H$2:$H$2607,Monthly_Purchased!$G$2:$G$2607,$A65,Monthly_Purchased!$C$2:$C$2607,B$2),4)</f>
        <v>299.67</v>
      </c>
      <c r="C65" s="2" t="n">
        <f aca="false">ROUND(SUMIFS(Monthly_Purchased!$H$2:$H$2607,Monthly_Purchased!$G$2:$G$2607,$A65,Monthly_Purchased!$C$2:$C$2607,C$2),4)</f>
        <v>2557.85</v>
      </c>
      <c r="D65" s="2" t="n">
        <f aca="false">ROUND(SUMIFS(Monthly_Purchased!$H$2:$H$2607,Monthly_Purchased!$G$2:$G$2607,$A65,Monthly_Purchased!$C$2:$C$2607,D$2),4)</f>
        <v>2224.81</v>
      </c>
      <c r="E65" s="2" t="n">
        <f aca="false">ROUND(SUMIFS(Monthly_Purchased!$H$2:$H$2607,Monthly_Purchased!$G$2:$G$2607,$A65,Monthly_Purchased!$C$2:$C$2607,E$2),4)</f>
        <v>3283.58</v>
      </c>
      <c r="F65" s="2" t="n">
        <f aca="false">ROUND(SUMIFS(Monthly_Purchased!$H$2:$H$2607,Monthly_Purchased!$G$2:$G$2607,$A65,Monthly_Purchased!$C$2:$C$2607,F$2),4)</f>
        <v>3296.23</v>
      </c>
      <c r="G65" s="2" t="n">
        <f aca="false">ROUND(SUMIFS(Monthly_Purchased!$H$2:$H$2607,Monthly_Purchased!$G$2:$G$2607,$A65,Monthly_Purchased!$C$2:$C$2607,G$2),4)</f>
        <v>3556.81</v>
      </c>
      <c r="H65" s="2" t="n">
        <f aca="false">ROUND(SUMIFS(Monthly_Purchased!$H$2:$H$2607,Monthly_Purchased!$G$2:$G$2607,$A65,Monthly_Purchased!$C$2:$C$2607,H$2),4)</f>
        <v>3296.05</v>
      </c>
      <c r="I65" s="2" t="n">
        <f aca="false">ROUND(SUM(B65:H65),4)</f>
        <v>18515</v>
      </c>
      <c r="J65" s="6" t="n">
        <f aca="false">RANK(I65,$I$3:$I$67,0)+COUNTIF($I$3:I65,I65)-1</f>
        <v>7</v>
      </c>
      <c r="K65" s="6" t="n">
        <f aca="false">RANK(B65,$B$3:$B$67,0)+COUNTIF($B$3:B65,B65)-1</f>
        <v>12</v>
      </c>
      <c r="L65" s="6" t="n">
        <f aca="false">RANK(C65,$C$3:$C$67,0)+COUNTIF($C$3:C65,C65)-1</f>
        <v>9</v>
      </c>
      <c r="M65" s="6" t="n">
        <f aca="false">RANK(D65,$D$3:$D$67,0)+COUNTIF($D$3:D65,D65)-1</f>
        <v>9</v>
      </c>
      <c r="N65" s="6" t="n">
        <f aca="false">RANK(E65,$E$3:$E$67,0)+COUNTIF($E$3:E65,E65)-1</f>
        <v>5</v>
      </c>
      <c r="O65" s="6" t="n">
        <f aca="false">RANK(F65,$F$3:$F$67,0)+COUNTIF($F$3:F65,F65)-1</f>
        <v>6</v>
      </c>
      <c r="P65" s="6" t="n">
        <f aca="false">RANK(G65,$G$3:$G$67,0)+COUNTIF($G$3:G65,G65)-1</f>
        <v>4</v>
      </c>
      <c r="Q65" s="6" t="n">
        <f aca="false">RANK(H65,$H$3:$H$67,0)+COUNTIF($H$3:H65,H65)-1</f>
        <v>5</v>
      </c>
    </row>
    <row r="66" customFormat="false" ht="15" hidden="false" customHeight="false" outlineLevel="0" collapsed="false">
      <c r="A66" s="0" t="s">
        <v>56</v>
      </c>
      <c r="B66" s="2" t="n">
        <f aca="false">ROUND(SUMIFS(Monthly_Purchased!$H$2:$H$2607,Monthly_Purchased!$G$2:$G$2607,$A66,Monthly_Purchased!$C$2:$C$2607,B$2),4)</f>
        <v>176.09</v>
      </c>
      <c r="C66" s="2" t="n">
        <f aca="false">ROUND(SUMIFS(Monthly_Purchased!$H$2:$H$2607,Monthly_Purchased!$G$2:$G$2607,$A66,Monthly_Purchased!$C$2:$C$2607,C$2),4)</f>
        <v>1955.04</v>
      </c>
      <c r="D66" s="2" t="n">
        <f aca="false">ROUND(SUMIFS(Monthly_Purchased!$H$2:$H$2607,Monthly_Purchased!$G$2:$G$2607,$A66,Monthly_Purchased!$C$2:$C$2607,D$2),4)</f>
        <v>1701.74</v>
      </c>
      <c r="E66" s="2" t="n">
        <f aca="false">ROUND(SUMIFS(Monthly_Purchased!$H$2:$H$2607,Monthly_Purchased!$G$2:$G$2607,$A66,Monthly_Purchased!$C$2:$C$2607,E$2),4)</f>
        <v>1134.13</v>
      </c>
      <c r="F66" s="2" t="n">
        <f aca="false">ROUND(SUMIFS(Monthly_Purchased!$H$2:$H$2607,Monthly_Purchased!$G$2:$G$2607,$A66,Monthly_Purchased!$C$2:$C$2607,F$2),4)</f>
        <v>1621.14</v>
      </c>
      <c r="G66" s="2" t="n">
        <f aca="false">ROUND(SUMIFS(Monthly_Purchased!$H$2:$H$2607,Monthly_Purchased!$G$2:$G$2607,$A66,Monthly_Purchased!$C$2:$C$2607,G$2),4)</f>
        <v>1787.56</v>
      </c>
      <c r="H66" s="2" t="n">
        <f aca="false">ROUND(SUMIFS(Monthly_Purchased!$H$2:$H$2607,Monthly_Purchased!$G$2:$G$2607,$A66,Monthly_Purchased!$C$2:$C$2607,H$2),4)</f>
        <v>1843.46</v>
      </c>
      <c r="I66" s="2" t="n">
        <f aca="false">ROUND(SUM(B66:H66),4)</f>
        <v>10219.16</v>
      </c>
      <c r="J66" s="6" t="n">
        <f aca="false">RANK(I66,$I$3:$I$67,0)+COUNTIF($I$3:I66,I66)-1</f>
        <v>11</v>
      </c>
      <c r="K66" s="6" t="n">
        <f aca="false">RANK(B66,$B$3:$B$67,0)+COUNTIF($B$3:B66,B66)-1</f>
        <v>16</v>
      </c>
      <c r="L66" s="6" t="n">
        <f aca="false">RANK(C66,$C$3:$C$67,0)+COUNTIF($C$3:C66,C66)-1</f>
        <v>10</v>
      </c>
      <c r="M66" s="6" t="n">
        <f aca="false">RANK(D66,$D$3:$D$67,0)+COUNTIF($D$3:D66,D66)-1</f>
        <v>11</v>
      </c>
      <c r="N66" s="6" t="n">
        <f aca="false">RANK(E66,$E$3:$E$67,0)+COUNTIF($E$3:E66,E66)-1</f>
        <v>14</v>
      </c>
      <c r="O66" s="6" t="n">
        <f aca="false">RANK(F66,$F$3:$F$67,0)+COUNTIF($F$3:F66,F66)-1</f>
        <v>11</v>
      </c>
      <c r="P66" s="6" t="n">
        <f aca="false">RANK(G66,$G$3:$G$67,0)+COUNTIF($G$3:G66,G66)-1</f>
        <v>10</v>
      </c>
      <c r="Q66" s="6" t="n">
        <f aca="false">RANK(H66,$H$3:$H$67,0)+COUNTIF($H$3:H66,H66)-1</f>
        <v>10</v>
      </c>
    </row>
    <row r="67" customFormat="false" ht="15" hidden="false" customHeight="false" outlineLevel="0" collapsed="false">
      <c r="A67" s="0" t="s">
        <v>39</v>
      </c>
      <c r="B67" s="2" t="n">
        <f aca="false">ROUND(SUMIFS(Monthly_Purchased!$H$2:$H$2607,Monthly_Purchased!$G$2:$G$2607,$A67,Monthly_Purchased!$C$2:$C$2607,B$2),4)</f>
        <v>173.29</v>
      </c>
      <c r="C67" s="2" t="n">
        <f aca="false">ROUND(SUMIFS(Monthly_Purchased!$H$2:$H$2607,Monthly_Purchased!$G$2:$G$2607,$A67,Monthly_Purchased!$C$2:$C$2607,C$2),4)</f>
        <v>376.22</v>
      </c>
      <c r="D67" s="2" t="n">
        <f aca="false">ROUND(SUMIFS(Monthly_Purchased!$H$2:$H$2607,Monthly_Purchased!$G$2:$G$2607,$A67,Monthly_Purchased!$C$2:$C$2607,D$2),4)</f>
        <v>405.64</v>
      </c>
      <c r="E67" s="2" t="n">
        <f aca="false">ROUND(SUMIFS(Monthly_Purchased!$H$2:$H$2607,Monthly_Purchased!$G$2:$G$2607,$A67,Monthly_Purchased!$C$2:$C$2607,E$2),4)</f>
        <v>2227.5</v>
      </c>
      <c r="F67" s="2" t="n">
        <f aca="false">ROUND(SUMIFS(Monthly_Purchased!$H$2:$H$2607,Monthly_Purchased!$G$2:$G$2607,$A67,Monthly_Purchased!$C$2:$C$2607,F$2),4)</f>
        <v>4452.7</v>
      </c>
      <c r="G67" s="2" t="n">
        <f aca="false">ROUND(SUMIFS(Monthly_Purchased!$H$2:$H$2607,Monthly_Purchased!$G$2:$G$2607,$A67,Monthly_Purchased!$C$2:$C$2607,G$2),4)</f>
        <v>2464.1</v>
      </c>
      <c r="H67" s="2" t="n">
        <f aca="false">ROUND(SUMIFS(Monthly_Purchased!$H$2:$H$2607,Monthly_Purchased!$G$2:$G$2607,$A67,Monthly_Purchased!$C$2:$C$2607,H$2),4)</f>
        <v>6828.8</v>
      </c>
      <c r="I67" s="2" t="n">
        <f aca="false">ROUND(SUM(B67:H67),4)</f>
        <v>16928.25</v>
      </c>
      <c r="J67" s="6" t="n">
        <f aca="false">RANK(I67,$I$3:$I$67,0)+COUNTIF($I$3:I67,I67)-1</f>
        <v>8</v>
      </c>
      <c r="K67" s="6" t="n">
        <f aca="false">RANK(B67,$B$3:$B$67,0)+COUNTIF($B$3:B67,B67)-1</f>
        <v>17</v>
      </c>
      <c r="L67" s="6" t="n">
        <f aca="false">RANK(C67,$C$3:$C$67,0)+COUNTIF($C$3:C67,C67)-1</f>
        <v>22</v>
      </c>
      <c r="M67" s="6" t="n">
        <f aca="false">RANK(D67,$D$3:$D$67,0)+COUNTIF($D$3:D67,D67)-1</f>
        <v>21</v>
      </c>
      <c r="N67" s="6" t="n">
        <f aca="false">RANK(E67,$E$3:$E$67,0)+COUNTIF($E$3:E67,E67)-1</f>
        <v>10</v>
      </c>
      <c r="O67" s="6" t="n">
        <f aca="false">RANK(F67,$F$3:$F$67,0)+COUNTIF($F$3:F67,F67)-1</f>
        <v>4</v>
      </c>
      <c r="P67" s="6" t="n">
        <f aca="false">RANK(G67,$G$3:$G$67,0)+COUNTIF($G$3:G67,G67)-1</f>
        <v>8</v>
      </c>
      <c r="Q67" s="6" t="n">
        <f aca="false">RANK(H67,$H$3:$H$67,0)+COUNTIF($H$3:H67,H67)-1</f>
        <v>3</v>
      </c>
    </row>
    <row r="68" customFormat="false" ht="15" hidden="false" customHeight="false" outlineLevel="0" collapsed="false">
      <c r="A68" s="4" t="s">
        <v>888</v>
      </c>
      <c r="B68" s="7" t="n">
        <f aca="false">SUM(B3:B67)</f>
        <v>13052.39</v>
      </c>
      <c r="C68" s="7" t="n">
        <f aca="false">SUM(C3:C67)</f>
        <v>60617.24</v>
      </c>
      <c r="D68" s="7" t="n">
        <f aca="false">SUM(D3:D67)</f>
        <v>65185.73</v>
      </c>
      <c r="E68" s="7" t="n">
        <f aca="false">SUM(E3:E67)</f>
        <v>51366.094</v>
      </c>
      <c r="F68" s="7" t="n">
        <f aca="false">SUM(F3:F67)</f>
        <v>53546.392</v>
      </c>
      <c r="G68" s="7" t="n">
        <f aca="false">SUM(G3:G67)</f>
        <v>61288.46</v>
      </c>
      <c r="H68" s="7" t="n">
        <f aca="false">SUM(H3:H67)</f>
        <v>63064.884</v>
      </c>
      <c r="I68" s="7" t="n">
        <f aca="false">SUM(I3:I67)</f>
        <v>368121.19</v>
      </c>
    </row>
    <row r="69" customFormat="false" ht="15" hidden="false" customHeight="false" outlineLevel="0" collapsed="false">
      <c r="A69" s="4" t="s">
        <v>897</v>
      </c>
      <c r="B69" s="0" t="str">
        <f aca="false">IF(ABS(B68-SUMIFS(Monthly_Purchased!$H$2:$H$2607,Monthly_Purchased!$C$2:$C$2607,B$2))&lt;0.01,"OK","MISMATCH")</f>
        <v>OK</v>
      </c>
      <c r="C69" s="0" t="str">
        <f aca="false">IF(ABS(C68-SUMIFS(Monthly_Purchased!$H$2:$H$2607,Monthly_Purchased!$C$2:$C$2607,C$2))&lt;0.01,"OK","MISMATCH")</f>
        <v>OK</v>
      </c>
      <c r="D69" s="0" t="str">
        <f aca="false">IF(ABS(D68-SUMIFS(Monthly_Purchased!$H$2:$H$2607,Monthly_Purchased!$C$2:$C$2607,D$2))&lt;0.01,"OK","MISMATCH")</f>
        <v>OK</v>
      </c>
      <c r="E69" s="0" t="str">
        <f aca="false">IF(ABS(E68-SUMIFS(Monthly_Purchased!$H$2:$H$2607,Monthly_Purchased!$C$2:$C$2607,E$2))&lt;0.01,"OK","MISMATCH")</f>
        <v>OK</v>
      </c>
      <c r="F69" s="0" t="str">
        <f aca="false">IF(ABS(F68-SUMIFS(Monthly_Purchased!$H$2:$H$2607,Monthly_Purchased!$C$2:$C$2607,F$2))&lt;0.01,"OK","MISMATCH")</f>
        <v>OK</v>
      </c>
      <c r="G69" s="0" t="str">
        <f aca="false">IF(ABS(G68-SUMIFS(Monthly_Purchased!$H$2:$H$2607,Monthly_Purchased!$C$2:$C$2607,G$2))&lt;0.01,"OK","MISMATCH")</f>
        <v>OK</v>
      </c>
      <c r="H69" s="0" t="str">
        <f aca="false">IF(ABS(H68-SUMIFS(Monthly_Purchased!$H$2:$H$2607,Monthly_Purchased!$C$2:$C$2607,H$2))&lt;0.01,"OK","MISMATCH")</f>
        <v>OK</v>
      </c>
      <c r="I69" s="0" t="str">
        <f aca="false">IF(ABS(I68-SUM(Monthly_Purchased!$H$2:$H$2607))&lt;0.01,"OK","MISMATCH")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10" min="3" style="0" width="14"/>
  </cols>
  <sheetData>
    <row r="1" customFormat="false" ht="15" hidden="false" customHeight="false" outlineLevel="0" collapsed="false">
      <c r="A1" s="4" t="s">
        <v>944</v>
      </c>
      <c r="C1" s="5" t="s">
        <v>920</v>
      </c>
    </row>
    <row r="2" customFormat="false" ht="15" hidden="false" customHeight="false" outlineLevel="0" collapsed="false">
      <c r="A2" s="1" t="s">
        <v>899</v>
      </c>
      <c r="B2" s="1" t="s">
        <v>638</v>
      </c>
      <c r="C2" s="1" t="s">
        <v>921</v>
      </c>
      <c r="D2" s="1" t="s">
        <v>922</v>
      </c>
      <c r="E2" s="1" t="s">
        <v>923</v>
      </c>
      <c r="F2" s="1" t="s">
        <v>924</v>
      </c>
      <c r="G2" s="1" t="s">
        <v>925</v>
      </c>
      <c r="H2" s="1" t="s">
        <v>926</v>
      </c>
      <c r="I2" s="1" t="s">
        <v>927</v>
      </c>
      <c r="J2" s="1" t="s">
        <v>888</v>
      </c>
    </row>
    <row r="3" customFormat="false" ht="15" hidden="false" customHeight="false" outlineLevel="0" collapsed="false">
      <c r="A3" s="0" t="n">
        <v>1</v>
      </c>
      <c r="B3" s="0" t="str">
        <f aca="false">INDEX(AnnualGroup_Purchased_FY!$A$3:$A$67,MATCH(A3,AnnualGroup_Purchased_FY!$J$3:$J$67,0))</f>
        <v>GUJARAT</v>
      </c>
      <c r="C3" s="2" t="n">
        <f aca="false">INDEX(AnnualGroup_Purchased_FY!$B$3:$B$67,MATCH($B3,AnnualGroup_Purchased_FY!$A$3:$A$67,0))</f>
        <v>1486.32</v>
      </c>
      <c r="D3" s="2" t="n">
        <f aca="false">INDEX(AnnualGroup_Purchased_FY!$C$3:$C$67,MATCH($B3,AnnualGroup_Purchased_FY!$A$3:$A$67,0))</f>
        <v>8483.95</v>
      </c>
      <c r="E3" s="2" t="n">
        <f aca="false">INDEX(AnnualGroup_Purchased_FY!$D$3:$D$67,MATCH($B3,AnnualGroup_Purchased_FY!$A$3:$A$67,0))</f>
        <v>14721.77</v>
      </c>
      <c r="F3" s="2" t="n">
        <f aca="false">INDEX(AnnualGroup_Purchased_FY!$E$3:$E$67,MATCH($B3,AnnualGroup_Purchased_FY!$A$3:$A$67,0))</f>
        <v>9947.47</v>
      </c>
      <c r="G3" s="2" t="n">
        <f aca="false">INDEX(AnnualGroup_Purchased_FY!$F$3:$F$67,MATCH($B3,AnnualGroup_Purchased_FY!$A$3:$A$67,0))</f>
        <v>7345.53</v>
      </c>
      <c r="H3" s="2" t="n">
        <f aca="false">INDEX(AnnualGroup_Purchased_FY!$G$3:$G$67,MATCH($B3,AnnualGroup_Purchased_FY!$A$3:$A$67,0))</f>
        <v>9146.06</v>
      </c>
      <c r="I3" s="2" t="n">
        <f aca="false">INDEX(AnnualGroup_Purchased_FY!$H$3:$H$67,MATCH($B3,AnnualGroup_Purchased_FY!$A$3:$A$67,0))</f>
        <v>11928.05</v>
      </c>
      <c r="J3" s="2" t="n">
        <f aca="false">INDEX(AnnualGroup_Purchased_FY!$I$3:$I$67,MATCH($B3,AnnualGroup_Purchased_FY!$A$3:$A$67,0))</f>
        <v>63059.15</v>
      </c>
    </row>
    <row r="4" customFormat="false" ht="15" hidden="false" customHeight="false" outlineLevel="0" collapsed="false">
      <c r="A4" s="0" t="n">
        <v>2</v>
      </c>
      <c r="B4" s="0" t="str">
        <f aca="false">INDEX(AnnualGroup_Purchased_FY!$A$3:$A$67,MATCH(A4,AnnualGroup_Purchased_FY!$J$3:$J$67,0))</f>
        <v>TELANGANA</v>
      </c>
      <c r="C4" s="2" t="n">
        <f aca="false">INDEX(AnnualGroup_Purchased_FY!$B$3:$B$67,MATCH($B4,AnnualGroup_Purchased_FY!$A$3:$A$67,0))</f>
        <v>3005.04</v>
      </c>
      <c r="D4" s="2" t="n">
        <f aca="false">INDEX(AnnualGroup_Purchased_FY!$C$3:$C$67,MATCH($B4,AnnualGroup_Purchased_FY!$A$3:$A$67,0))</f>
        <v>7038.44</v>
      </c>
      <c r="E4" s="2" t="n">
        <f aca="false">INDEX(AnnualGroup_Purchased_FY!$D$3:$D$67,MATCH($B4,AnnualGroup_Purchased_FY!$A$3:$A$67,0))</f>
        <v>3908.4</v>
      </c>
      <c r="F4" s="2" t="n">
        <f aca="false">INDEX(AnnualGroup_Purchased_FY!$E$3:$E$67,MATCH($B4,AnnualGroup_Purchased_FY!$A$3:$A$67,0))</f>
        <v>3656.23</v>
      </c>
      <c r="G4" s="2" t="n">
        <f aca="false">INDEX(AnnualGroup_Purchased_FY!$F$3:$F$67,MATCH($B4,AnnualGroup_Purchased_FY!$A$3:$A$67,0))</f>
        <v>6964.82</v>
      </c>
      <c r="H4" s="2" t="n">
        <f aca="false">INDEX(AnnualGroup_Purchased_FY!$G$3:$G$67,MATCH($B4,AnnualGroup_Purchased_FY!$A$3:$A$67,0))</f>
        <v>15216.02</v>
      </c>
      <c r="I4" s="2" t="n">
        <f aca="false">INDEX(AnnualGroup_Purchased_FY!$H$3:$H$67,MATCH($B4,AnnualGroup_Purchased_FY!$A$3:$A$67,0))</f>
        <v>10058.48</v>
      </c>
      <c r="J4" s="2" t="n">
        <f aca="false">INDEX(AnnualGroup_Purchased_FY!$I$3:$I$67,MATCH($B4,AnnualGroup_Purchased_FY!$A$3:$A$67,0))</f>
        <v>49847.43</v>
      </c>
    </row>
    <row r="5" customFormat="false" ht="15" hidden="false" customHeight="false" outlineLevel="0" collapsed="false">
      <c r="A5" s="0" t="n">
        <v>3</v>
      </c>
      <c r="B5" s="0" t="str">
        <f aca="false">INDEX(AnnualGroup_Purchased_FY!$A$3:$A$67,MATCH(A5,AnnualGroup_Purchased_FY!$J$3:$J$67,0))</f>
        <v>MAHARASHTRA</v>
      </c>
      <c r="C5" s="2" t="n">
        <f aca="false">INDEX(AnnualGroup_Purchased_FY!$B$3:$B$67,MATCH($B5,AnnualGroup_Purchased_FY!$A$3:$A$67,0))</f>
        <v>1229.15</v>
      </c>
      <c r="D5" s="2" t="n">
        <f aca="false">INDEX(AnnualGroup_Purchased_FY!$C$3:$C$67,MATCH($B5,AnnualGroup_Purchased_FY!$A$3:$A$67,0))</f>
        <v>7990.06</v>
      </c>
      <c r="E5" s="2" t="n">
        <f aca="false">INDEX(AnnualGroup_Purchased_FY!$D$3:$D$67,MATCH($B5,AnnualGroup_Purchased_FY!$A$3:$A$67,0))</f>
        <v>5841.72</v>
      </c>
      <c r="F5" s="2" t="n">
        <f aca="false">INDEX(AnnualGroup_Purchased_FY!$E$3:$E$67,MATCH($B5,AnnualGroup_Purchased_FY!$A$3:$A$67,0))</f>
        <v>3118.46</v>
      </c>
      <c r="G5" s="2" t="n">
        <f aca="false">INDEX(AnnualGroup_Purchased_FY!$F$3:$F$67,MATCH($B5,AnnualGroup_Purchased_FY!$A$3:$A$67,0))</f>
        <v>5190.89</v>
      </c>
      <c r="H5" s="2" t="n">
        <f aca="false">INDEX(AnnualGroup_Purchased_FY!$G$3:$G$67,MATCH($B5,AnnualGroup_Purchased_FY!$A$3:$A$67,0))</f>
        <v>5359.33</v>
      </c>
      <c r="I5" s="2" t="n">
        <f aca="false">INDEX(AnnualGroup_Purchased_FY!$H$3:$H$67,MATCH($B5,AnnualGroup_Purchased_FY!$A$3:$A$67,0))</f>
        <v>5694.72</v>
      </c>
      <c r="J5" s="2" t="n">
        <f aca="false">INDEX(AnnualGroup_Purchased_FY!$I$3:$I$67,MATCH($B5,AnnualGroup_Purchased_FY!$A$3:$A$67,0))</f>
        <v>34424.33</v>
      </c>
    </row>
    <row r="6" customFormat="false" ht="15" hidden="false" customHeight="false" outlineLevel="0" collapsed="false">
      <c r="A6" s="0" t="n">
        <v>4</v>
      </c>
      <c r="B6" s="0" t="str">
        <f aca="false">INDEX(AnnualGroup_Purchased_FY!$A$3:$A$67,MATCH(A6,AnnualGroup_Purchased_FY!$J$3:$J$67,0))</f>
        <v>ANDHRA PRADESH</v>
      </c>
      <c r="C6" s="2" t="n">
        <f aca="false">INDEX(AnnualGroup_Purchased_FY!$B$3:$B$67,MATCH($B6,AnnualGroup_Purchased_FY!$A$3:$A$67,0))</f>
        <v>723.89</v>
      </c>
      <c r="D6" s="2" t="n">
        <f aca="false">INDEX(AnnualGroup_Purchased_FY!$C$3:$C$67,MATCH($B6,AnnualGroup_Purchased_FY!$A$3:$A$67,0))</f>
        <v>8334.35</v>
      </c>
      <c r="E6" s="2" t="n">
        <f aca="false">INDEX(AnnualGroup_Purchased_FY!$D$3:$D$67,MATCH($B6,AnnualGroup_Purchased_FY!$A$3:$A$67,0))</f>
        <v>8571.58</v>
      </c>
      <c r="F6" s="2" t="n">
        <f aca="false">INDEX(AnnualGroup_Purchased_FY!$E$3:$E$67,MATCH($B6,AnnualGroup_Purchased_FY!$A$3:$A$67,0))</f>
        <v>4727.26</v>
      </c>
      <c r="G6" s="2" t="n">
        <f aca="false">INDEX(AnnualGroup_Purchased_FY!$F$3:$F$67,MATCH($B6,AnnualGroup_Purchased_FY!$A$3:$A$67,0))</f>
        <v>3859.23</v>
      </c>
      <c r="H6" s="2" t="n">
        <f aca="false">INDEX(AnnualGroup_Purchased_FY!$G$3:$G$67,MATCH($B6,AnnualGroup_Purchased_FY!$A$3:$A$67,0))</f>
        <v>2589.86</v>
      </c>
      <c r="I6" s="2" t="n">
        <f aca="false">INDEX(AnnualGroup_Purchased_FY!$H$3:$H$67,MATCH($B6,AnnualGroup_Purchased_FY!$A$3:$A$67,0))</f>
        <v>2394.42</v>
      </c>
      <c r="J6" s="2" t="n">
        <f aca="false">INDEX(AnnualGroup_Purchased_FY!$I$3:$I$67,MATCH($B6,AnnualGroup_Purchased_FY!$A$3:$A$67,0))</f>
        <v>31200.59</v>
      </c>
    </row>
    <row r="7" customFormat="false" ht="15" hidden="false" customHeight="false" outlineLevel="0" collapsed="false">
      <c r="A7" s="0" t="n">
        <v>5</v>
      </c>
      <c r="B7" s="0" t="str">
        <f aca="false">INDEX(AnnualGroup_Purchased_FY!$A$3:$A$67,MATCH(A7,AnnualGroup_Purchased_FY!$J$3:$J$67,0))</f>
        <v>TAMIL NADU</v>
      </c>
      <c r="C7" s="2" t="n">
        <f aca="false">INDEX(AnnualGroup_Purchased_FY!$B$3:$B$67,MATCH($B7,AnnualGroup_Purchased_FY!$A$3:$A$67,0))</f>
        <v>1017.96</v>
      </c>
      <c r="D7" s="2" t="n">
        <f aca="false">INDEX(AnnualGroup_Purchased_FY!$C$3:$C$67,MATCH($B7,AnnualGroup_Purchased_FY!$A$3:$A$67,0))</f>
        <v>4265.96</v>
      </c>
      <c r="E7" s="2" t="n">
        <f aca="false">INDEX(AnnualGroup_Purchased_FY!$D$3:$D$67,MATCH($B7,AnnualGroup_Purchased_FY!$A$3:$A$67,0))</f>
        <v>5553.25</v>
      </c>
      <c r="F7" s="2" t="n">
        <f aca="false">INDEX(AnnualGroup_Purchased_FY!$E$3:$E$67,MATCH($B7,AnnualGroup_Purchased_FY!$A$3:$A$67,0))</f>
        <v>2671.34</v>
      </c>
      <c r="G7" s="2" t="n">
        <f aca="false">INDEX(AnnualGroup_Purchased_FY!$F$3:$F$67,MATCH($B7,AnnualGroup_Purchased_FY!$A$3:$A$67,0))</f>
        <v>2328.32</v>
      </c>
      <c r="H7" s="2" t="n">
        <f aca="false">INDEX(AnnualGroup_Purchased_FY!$G$3:$G$67,MATCH($B7,AnnualGroup_Purchased_FY!$A$3:$A$67,0))</f>
        <v>2360.22</v>
      </c>
      <c r="I7" s="2" t="n">
        <f aca="false">INDEX(AnnualGroup_Purchased_FY!$H$3:$H$67,MATCH($B7,AnnualGroup_Purchased_FY!$A$3:$A$67,0))</f>
        <v>2705.4</v>
      </c>
      <c r="J7" s="2" t="n">
        <f aca="false">INDEX(AnnualGroup_Purchased_FY!$I$3:$I$67,MATCH($B7,AnnualGroup_Purchased_FY!$A$3:$A$67,0))</f>
        <v>20902.45</v>
      </c>
    </row>
    <row r="8" customFormat="false" ht="15" hidden="false" customHeight="false" outlineLevel="0" collapsed="false">
      <c r="A8" s="0" t="n">
        <v>6</v>
      </c>
      <c r="B8" s="0" t="str">
        <f aca="false">INDEX(AnnualGroup_Purchased_FY!$A$3:$A$67,MATCH(A8,AnnualGroup_Purchased_FY!$J$3:$J$67,0))</f>
        <v>PUNJAB</v>
      </c>
      <c r="C8" s="2" t="n">
        <f aca="false">INDEX(AnnualGroup_Purchased_FY!$B$3:$B$67,MATCH($B8,AnnualGroup_Purchased_FY!$A$3:$A$67,0))</f>
        <v>413.98</v>
      </c>
      <c r="D8" s="2" t="n">
        <f aca="false">INDEX(AnnualGroup_Purchased_FY!$C$3:$C$67,MATCH($B8,AnnualGroup_Purchased_FY!$A$3:$A$67,0))</f>
        <v>3342.6</v>
      </c>
      <c r="E8" s="2" t="n">
        <f aca="false">INDEX(AnnualGroup_Purchased_FY!$D$3:$D$67,MATCH($B8,AnnualGroup_Purchased_FY!$A$3:$A$67,0))</f>
        <v>5341.93</v>
      </c>
      <c r="F8" s="2" t="n">
        <f aca="false">INDEX(AnnualGroup_Purchased_FY!$E$3:$E$67,MATCH($B8,AnnualGroup_Purchased_FY!$A$3:$A$67,0))</f>
        <v>3235.51</v>
      </c>
      <c r="G8" s="2" t="n">
        <f aca="false">INDEX(AnnualGroup_Purchased_FY!$F$3:$F$67,MATCH($B8,AnnualGroup_Purchased_FY!$A$3:$A$67,0))</f>
        <v>3101.36</v>
      </c>
      <c r="H8" s="2" t="n">
        <f aca="false">INDEX(AnnualGroup_Purchased_FY!$G$3:$G$67,MATCH($B8,AnnualGroup_Purchased_FY!$A$3:$A$67,0))</f>
        <v>2496.5</v>
      </c>
      <c r="I8" s="2" t="n">
        <f aca="false">INDEX(AnnualGroup_Purchased_FY!$H$3:$H$67,MATCH($B8,AnnualGroup_Purchased_FY!$A$3:$A$67,0))</f>
        <v>1663.76</v>
      </c>
      <c r="J8" s="2" t="n">
        <f aca="false">INDEX(AnnualGroup_Purchased_FY!$I$3:$I$67,MATCH($B8,AnnualGroup_Purchased_FY!$A$3:$A$67,0))</f>
        <v>19595.64</v>
      </c>
    </row>
    <row r="9" customFormat="false" ht="15" hidden="false" customHeight="false" outlineLevel="0" collapsed="false">
      <c r="A9" s="0" t="n">
        <v>7</v>
      </c>
      <c r="B9" s="0" t="str">
        <f aca="false">INDEX(AnnualGroup_Purchased_FY!$A$3:$A$67,MATCH(A9,AnnualGroup_Purchased_FY!$J$3:$J$67,0))</f>
        <v>UTTAR PRADESH</v>
      </c>
      <c r="C9" s="2" t="n">
        <f aca="false">INDEX(AnnualGroup_Purchased_FY!$B$3:$B$67,MATCH($B9,AnnualGroup_Purchased_FY!$A$3:$A$67,0))</f>
        <v>299.67</v>
      </c>
      <c r="D9" s="2" t="n">
        <f aca="false">INDEX(AnnualGroup_Purchased_FY!$C$3:$C$67,MATCH($B9,AnnualGroup_Purchased_FY!$A$3:$A$67,0))</f>
        <v>2557.85</v>
      </c>
      <c r="E9" s="2" t="n">
        <f aca="false">INDEX(AnnualGroup_Purchased_FY!$D$3:$D$67,MATCH($B9,AnnualGroup_Purchased_FY!$A$3:$A$67,0))</f>
        <v>2224.81</v>
      </c>
      <c r="F9" s="2" t="n">
        <f aca="false">INDEX(AnnualGroup_Purchased_FY!$E$3:$E$67,MATCH($B9,AnnualGroup_Purchased_FY!$A$3:$A$67,0))</f>
        <v>3283.58</v>
      </c>
      <c r="G9" s="2" t="n">
        <f aca="false">INDEX(AnnualGroup_Purchased_FY!$F$3:$F$67,MATCH($B9,AnnualGroup_Purchased_FY!$A$3:$A$67,0))</f>
        <v>3296.23</v>
      </c>
      <c r="H9" s="2" t="n">
        <f aca="false">INDEX(AnnualGroup_Purchased_FY!$G$3:$G$67,MATCH($B9,AnnualGroup_Purchased_FY!$A$3:$A$67,0))</f>
        <v>3556.81</v>
      </c>
      <c r="I9" s="2" t="n">
        <f aca="false">INDEX(AnnualGroup_Purchased_FY!$H$3:$H$67,MATCH($B9,AnnualGroup_Purchased_FY!$A$3:$A$67,0))</f>
        <v>3296.05</v>
      </c>
      <c r="J9" s="2" t="n">
        <f aca="false">INDEX(AnnualGroup_Purchased_FY!$I$3:$I$67,MATCH($B9,AnnualGroup_Purchased_FY!$A$3:$A$67,0))</f>
        <v>18515</v>
      </c>
    </row>
    <row r="10" customFormat="false" ht="15" hidden="false" customHeight="false" outlineLevel="0" collapsed="false">
      <c r="A10" s="0" t="n">
        <v>8</v>
      </c>
      <c r="B10" s="0" t="str">
        <f aca="false">INDEX(AnnualGroup_Purchased_FY!$A$3:$A$67,MATCH(A10,AnnualGroup_Purchased_FY!$J$3:$J$67,0))</f>
        <v>WEST BENGAL</v>
      </c>
      <c r="C10" s="2" t="n">
        <f aca="false">INDEX(AnnualGroup_Purchased_FY!$B$3:$B$67,MATCH($B10,AnnualGroup_Purchased_FY!$A$3:$A$67,0))</f>
        <v>173.29</v>
      </c>
      <c r="D10" s="2" t="n">
        <f aca="false">INDEX(AnnualGroup_Purchased_FY!$C$3:$C$67,MATCH($B10,AnnualGroup_Purchased_FY!$A$3:$A$67,0))</f>
        <v>376.22</v>
      </c>
      <c r="E10" s="2" t="n">
        <f aca="false">INDEX(AnnualGroup_Purchased_FY!$D$3:$D$67,MATCH($B10,AnnualGroup_Purchased_FY!$A$3:$A$67,0))</f>
        <v>405.64</v>
      </c>
      <c r="F10" s="2" t="n">
        <f aca="false">INDEX(AnnualGroup_Purchased_FY!$E$3:$E$67,MATCH($B10,AnnualGroup_Purchased_FY!$A$3:$A$67,0))</f>
        <v>2227.5</v>
      </c>
      <c r="G10" s="2" t="n">
        <f aca="false">INDEX(AnnualGroup_Purchased_FY!$F$3:$F$67,MATCH($B10,AnnualGroup_Purchased_FY!$A$3:$A$67,0))</f>
        <v>4452.7</v>
      </c>
      <c r="H10" s="2" t="n">
        <f aca="false">INDEX(AnnualGroup_Purchased_FY!$G$3:$G$67,MATCH($B10,AnnualGroup_Purchased_FY!$A$3:$A$67,0))</f>
        <v>2464.1</v>
      </c>
      <c r="I10" s="2" t="n">
        <f aca="false">INDEX(AnnualGroup_Purchased_FY!$H$3:$H$67,MATCH($B10,AnnualGroup_Purchased_FY!$A$3:$A$67,0))</f>
        <v>6828.8</v>
      </c>
      <c r="J10" s="2" t="n">
        <f aca="false">INDEX(AnnualGroup_Purchased_FY!$I$3:$I$67,MATCH($B10,AnnualGroup_Purchased_FY!$A$3:$A$67,0))</f>
        <v>16928.25</v>
      </c>
    </row>
    <row r="11" customFormat="false" ht="15" hidden="false" customHeight="false" outlineLevel="0" collapsed="false">
      <c r="A11" s="0" t="n">
        <v>9</v>
      </c>
      <c r="B11" s="0" t="str">
        <f aca="false">INDEX(AnnualGroup_Purchased_FY!$A$3:$A$67,MATCH(A11,AnnualGroup_Purchased_FY!$J$3:$J$67,0))</f>
        <v>RAJASTHAN</v>
      </c>
      <c r="C11" s="2" t="n">
        <f aca="false">INDEX(AnnualGroup_Purchased_FY!$B$3:$B$67,MATCH($B11,AnnualGroup_Purchased_FY!$A$3:$A$67,0))</f>
        <v>606.8</v>
      </c>
      <c r="D11" s="2" t="n">
        <f aca="false">INDEX(AnnualGroup_Purchased_FY!$C$3:$C$67,MATCH($B11,AnnualGroup_Purchased_FY!$A$3:$A$67,0))</f>
        <v>2664.9</v>
      </c>
      <c r="E11" s="2" t="n">
        <f aca="false">INDEX(AnnualGroup_Purchased_FY!$D$3:$D$67,MATCH($B11,AnnualGroup_Purchased_FY!$A$3:$A$67,0))</f>
        <v>2555.65</v>
      </c>
      <c r="F11" s="2" t="n">
        <f aca="false">INDEX(AnnualGroup_Purchased_FY!$E$3:$E$67,MATCH($B11,AnnualGroup_Purchased_FY!$A$3:$A$67,0))</f>
        <v>3494.32</v>
      </c>
      <c r="G11" s="2" t="n">
        <f aca="false">INDEX(AnnualGroup_Purchased_FY!$F$3:$F$67,MATCH($B11,AnnualGroup_Purchased_FY!$A$3:$A$67,0))</f>
        <v>1851.36</v>
      </c>
      <c r="H11" s="2" t="n">
        <f aca="false">INDEX(AnnualGroup_Purchased_FY!$G$3:$G$67,MATCH($B11,AnnualGroup_Purchased_FY!$A$3:$A$67,0))</f>
        <v>3286.39</v>
      </c>
      <c r="I11" s="2" t="n">
        <f aca="false">INDEX(AnnualGroup_Purchased_FY!$H$3:$H$67,MATCH($B11,AnnualGroup_Purchased_FY!$A$3:$A$67,0))</f>
        <v>1440.45</v>
      </c>
      <c r="J11" s="2" t="n">
        <f aca="false">INDEX(AnnualGroup_Purchased_FY!$I$3:$I$67,MATCH($B11,AnnualGroup_Purchased_FY!$A$3:$A$67,0))</f>
        <v>15899.87</v>
      </c>
    </row>
    <row r="12" customFormat="false" ht="15" hidden="false" customHeight="false" outlineLevel="0" collapsed="false">
      <c r="A12" s="0" t="n">
        <v>10</v>
      </c>
      <c r="B12" s="0" t="str">
        <f aca="false">INDEX(AnnualGroup_Purchased_FY!$A$3:$A$67,MATCH(A12,AnnualGroup_Purchased_FY!$J$3:$J$67,0))</f>
        <v>HARYANA</v>
      </c>
      <c r="C12" s="2" t="n">
        <f aca="false">INDEX(AnnualGroup_Purchased_FY!$B$3:$B$67,MATCH($B12,AnnualGroup_Purchased_FY!$A$3:$A$67,0))</f>
        <v>444.34</v>
      </c>
      <c r="D12" s="2" t="n">
        <f aca="false">INDEX(AnnualGroup_Purchased_FY!$C$3:$C$67,MATCH($B12,AnnualGroup_Purchased_FY!$A$3:$A$67,0))</f>
        <v>2803.61</v>
      </c>
      <c r="E12" s="2" t="n">
        <f aca="false">INDEX(AnnualGroup_Purchased_FY!$D$3:$D$67,MATCH($B12,AnnualGroup_Purchased_FY!$A$3:$A$67,0))</f>
        <v>3276.27</v>
      </c>
      <c r="F12" s="2" t="n">
        <f aca="false">INDEX(AnnualGroup_Purchased_FY!$E$3:$E$67,MATCH($B12,AnnualGroup_Purchased_FY!$A$3:$A$67,0))</f>
        <v>2318.3</v>
      </c>
      <c r="G12" s="2" t="n">
        <f aca="false">INDEX(AnnualGroup_Purchased_FY!$F$3:$F$67,MATCH($B12,AnnualGroup_Purchased_FY!$A$3:$A$67,0))</f>
        <v>1083.6</v>
      </c>
      <c r="H12" s="2" t="n">
        <f aca="false">INDEX(AnnualGroup_Purchased_FY!$G$3:$G$67,MATCH($B12,AnnualGroup_Purchased_FY!$A$3:$A$67,0))</f>
        <v>809.64</v>
      </c>
      <c r="I12" s="2" t="n">
        <f aca="false">INDEX(AnnualGroup_Purchased_FY!$H$3:$H$67,MATCH($B12,AnnualGroup_Purchased_FY!$A$3:$A$67,0))</f>
        <v>457.54</v>
      </c>
      <c r="J12" s="2" t="n">
        <f aca="false">INDEX(AnnualGroup_Purchased_FY!$I$3:$I$67,MATCH($B12,AnnualGroup_Purchased_FY!$A$3:$A$67,0))</f>
        <v>11193.3</v>
      </c>
    </row>
    <row r="13" customFormat="false" ht="15" hidden="false" customHeight="false" outlineLevel="0" collapsed="false">
      <c r="A13" s="0" t="n">
        <v>11</v>
      </c>
      <c r="B13" s="0" t="str">
        <f aca="false">INDEX(AnnualGroup_Purchased_FY!$A$3:$A$67,MATCH(A13,AnnualGroup_Purchased_FY!$J$3:$J$67,0))</f>
        <v>UTTARAKHAND</v>
      </c>
      <c r="C13" s="2" t="n">
        <f aca="false">INDEX(AnnualGroup_Purchased_FY!$B$3:$B$67,MATCH($B13,AnnualGroup_Purchased_FY!$A$3:$A$67,0))</f>
        <v>176.09</v>
      </c>
      <c r="D13" s="2" t="n">
        <f aca="false">INDEX(AnnualGroup_Purchased_FY!$C$3:$C$67,MATCH($B13,AnnualGroup_Purchased_FY!$A$3:$A$67,0))</f>
        <v>1955.04</v>
      </c>
      <c r="E13" s="2" t="n">
        <f aca="false">INDEX(AnnualGroup_Purchased_FY!$D$3:$D$67,MATCH($B13,AnnualGroup_Purchased_FY!$A$3:$A$67,0))</f>
        <v>1701.74</v>
      </c>
      <c r="F13" s="2" t="n">
        <f aca="false">INDEX(AnnualGroup_Purchased_FY!$E$3:$E$67,MATCH($B13,AnnualGroup_Purchased_FY!$A$3:$A$67,0))</f>
        <v>1134.13</v>
      </c>
      <c r="G13" s="2" t="n">
        <f aca="false">INDEX(AnnualGroup_Purchased_FY!$F$3:$F$67,MATCH($B13,AnnualGroup_Purchased_FY!$A$3:$A$67,0))</f>
        <v>1621.14</v>
      </c>
      <c r="H13" s="2" t="n">
        <f aca="false">INDEX(AnnualGroup_Purchased_FY!$G$3:$G$67,MATCH($B13,AnnualGroup_Purchased_FY!$A$3:$A$67,0))</f>
        <v>1787.56</v>
      </c>
      <c r="I13" s="2" t="n">
        <f aca="false">INDEX(AnnualGroup_Purchased_FY!$H$3:$H$67,MATCH($B13,AnnualGroup_Purchased_FY!$A$3:$A$67,0))</f>
        <v>1843.46</v>
      </c>
      <c r="J13" s="2" t="n">
        <f aca="false">INDEX(AnnualGroup_Purchased_FY!$I$3:$I$67,MATCH($B13,AnnualGroup_Purchased_FY!$A$3:$A$67,0))</f>
        <v>10219.16</v>
      </c>
    </row>
    <row r="14" customFormat="false" ht="15" hidden="false" customHeight="false" outlineLevel="0" collapsed="false">
      <c r="A14" s="0" t="n">
        <v>12</v>
      </c>
      <c r="B14" s="0" t="str">
        <f aca="false">INDEX(AnnualGroup_Purchased_FY!$A$3:$A$67,MATCH(A14,AnnualGroup_Purchased_FY!$J$3:$J$67,0))</f>
        <v>JAMMU &amp; KASHMIR</v>
      </c>
      <c r="C14" s="2" t="n">
        <f aca="false">INDEX(AnnualGroup_Purchased_FY!$B$3:$B$67,MATCH($B14,AnnualGroup_Purchased_FY!$A$3:$A$67,0))</f>
        <v>903.36</v>
      </c>
      <c r="D14" s="2" t="n">
        <f aca="false">INDEX(AnnualGroup_Purchased_FY!$C$3:$C$67,MATCH($B14,AnnualGroup_Purchased_FY!$A$3:$A$67,0))</f>
        <v>1539.81</v>
      </c>
      <c r="E14" s="2" t="n">
        <f aca="false">INDEX(AnnualGroup_Purchased_FY!$D$3:$D$67,MATCH($B14,AnnualGroup_Purchased_FY!$A$3:$A$67,0))</f>
        <v>1977.31</v>
      </c>
      <c r="F14" s="2" t="n">
        <f aca="false">INDEX(AnnualGroup_Purchased_FY!$E$3:$E$67,MATCH($B14,AnnualGroup_Purchased_FY!$A$3:$A$67,0))</f>
        <v>2149.43</v>
      </c>
      <c r="G14" s="2" t="n">
        <f aca="false">INDEX(AnnualGroup_Purchased_FY!$F$3:$F$67,MATCH($B14,AnnualGroup_Purchased_FY!$A$3:$A$67,0))</f>
        <v>2363.38</v>
      </c>
      <c r="H14" s="2" t="n">
        <f aca="false">INDEX(AnnualGroup_Purchased_FY!$G$3:$G$67,MATCH($B14,AnnualGroup_Purchased_FY!$A$3:$A$67,0))</f>
        <v>738.4</v>
      </c>
      <c r="I14" s="2" t="n">
        <f aca="false">INDEX(AnnualGroup_Purchased_FY!$H$3:$H$67,MATCH($B14,AnnualGroup_Purchased_FY!$A$3:$A$67,0))</f>
        <v>209.97</v>
      </c>
      <c r="J14" s="2" t="n">
        <f aca="false">INDEX(AnnualGroup_Purchased_FY!$I$3:$I$67,MATCH($B14,AnnualGroup_Purchased_FY!$A$3:$A$67,0))</f>
        <v>9881.66</v>
      </c>
    </row>
    <row r="15" customFormat="false" ht="15" hidden="false" customHeight="false" outlineLevel="0" collapsed="false">
      <c r="A15" s="0" t="n">
        <v>13</v>
      </c>
      <c r="B15" s="0" t="str">
        <f aca="false">INDEX(AnnualGroup_Purchased_FY!$A$3:$A$67,MATCH(A15,AnnualGroup_Purchased_FY!$J$3:$J$67,0))</f>
        <v>DELHI</v>
      </c>
      <c r="C15" s="2" t="n">
        <f aca="false">INDEX(AnnualGroup_Purchased_FY!$B$3:$B$67,MATCH($B15,AnnualGroup_Purchased_FY!$A$3:$A$67,0))</f>
        <v>614.93</v>
      </c>
      <c r="D15" s="2" t="n">
        <f aca="false">INDEX(AnnualGroup_Purchased_FY!$C$3:$C$67,MATCH($B15,AnnualGroup_Purchased_FY!$A$3:$A$67,0))</f>
        <v>1890.52</v>
      </c>
      <c r="E15" s="2" t="n">
        <f aca="false">INDEX(AnnualGroup_Purchased_FY!$D$3:$D$67,MATCH($B15,AnnualGroup_Purchased_FY!$A$3:$A$67,0))</f>
        <v>881.2</v>
      </c>
      <c r="F15" s="2" t="n">
        <f aca="false">INDEX(AnnualGroup_Purchased_FY!$E$3:$E$67,MATCH($B15,AnnualGroup_Purchased_FY!$A$3:$A$67,0))</f>
        <v>475.8</v>
      </c>
      <c r="G15" s="2" t="n">
        <f aca="false">INDEX(AnnualGroup_Purchased_FY!$F$3:$F$67,MATCH($B15,AnnualGroup_Purchased_FY!$A$3:$A$67,0))</f>
        <v>351.95</v>
      </c>
      <c r="H15" s="2" t="n">
        <f aca="false">INDEX(AnnualGroup_Purchased_FY!$G$3:$G$67,MATCH($B15,AnnualGroup_Purchased_FY!$A$3:$A$67,0))</f>
        <v>1027.44</v>
      </c>
      <c r="I15" s="2" t="n">
        <f aca="false">INDEX(AnnualGroup_Purchased_FY!$H$3:$H$67,MATCH($B15,AnnualGroup_Purchased_FY!$A$3:$A$67,0))</f>
        <v>1279.28</v>
      </c>
      <c r="J15" s="2" t="n">
        <f aca="false">INDEX(AnnualGroup_Purchased_FY!$I$3:$I$67,MATCH($B15,AnnualGroup_Purchased_FY!$A$3:$A$67,0))</f>
        <v>6521.12</v>
      </c>
    </row>
    <row r="16" customFormat="false" ht="15" hidden="false" customHeight="false" outlineLevel="0" collapsed="false">
      <c r="A16" s="0" t="n">
        <v>14</v>
      </c>
      <c r="B16" s="0" t="str">
        <f aca="false">INDEX(AnnualGroup_Purchased_FY!$A$3:$A$67,MATCH(A16,AnnualGroup_Purchased_FY!$J$3:$J$67,0))</f>
        <v>DNH &amp; DD (UT)</v>
      </c>
      <c r="C16" s="2" t="n">
        <f aca="false">INDEX(AnnualGroup_Purchased_FY!$B$3:$B$67,MATCH($B16,AnnualGroup_Purchased_FY!$A$3:$A$67,0))</f>
        <v>286.47</v>
      </c>
      <c r="D16" s="2" t="n">
        <f aca="false">INDEX(AnnualGroup_Purchased_FY!$C$3:$C$67,MATCH($B16,AnnualGroup_Purchased_FY!$A$3:$A$67,0))</f>
        <v>688.77</v>
      </c>
      <c r="E16" s="2" t="n">
        <f aca="false">INDEX(AnnualGroup_Purchased_FY!$D$3:$D$67,MATCH($B16,AnnualGroup_Purchased_FY!$A$3:$A$67,0))</f>
        <v>551.82</v>
      </c>
      <c r="F16" s="2" t="n">
        <f aca="false">INDEX(AnnualGroup_Purchased_FY!$E$3:$E$67,MATCH($B16,AnnualGroup_Purchased_FY!$A$3:$A$67,0))</f>
        <v>1159.9</v>
      </c>
      <c r="G16" s="2" t="n">
        <f aca="false">INDEX(AnnualGroup_Purchased_FY!$F$3:$F$67,MATCH($B16,AnnualGroup_Purchased_FY!$A$3:$A$67,0))</f>
        <v>958.93</v>
      </c>
      <c r="H16" s="2" t="n">
        <f aca="false">INDEX(AnnualGroup_Purchased_FY!$G$3:$G$67,MATCH($B16,AnnualGroup_Purchased_FY!$A$3:$A$67,0))</f>
        <v>1543.02</v>
      </c>
      <c r="I16" s="2" t="n">
        <f aca="false">INDEX(AnnualGroup_Purchased_FY!$H$3:$H$67,MATCH($B16,AnnualGroup_Purchased_FY!$A$3:$A$67,0))</f>
        <v>1323.16</v>
      </c>
      <c r="J16" s="2" t="n">
        <f aca="false">INDEX(AnnualGroup_Purchased_FY!$I$3:$I$67,MATCH($B16,AnnualGroup_Purchased_FY!$A$3:$A$67,0))</f>
        <v>6512.07</v>
      </c>
    </row>
    <row r="17" customFormat="false" ht="15" hidden="false" customHeight="false" outlineLevel="0" collapsed="false">
      <c r="A17" s="0" t="n">
        <v>15</v>
      </c>
      <c r="B17" s="0" t="str">
        <f aca="false">INDEX(AnnualGroup_Purchased_FY!$A$3:$A$67,MATCH(A17,AnnualGroup_Purchased_FY!$J$3:$J$67,0))</f>
        <v>KARNATAKA</v>
      </c>
      <c r="C17" s="2" t="n">
        <f aca="false">INDEX(AnnualGroup_Purchased_FY!$B$3:$B$67,MATCH($B17,AnnualGroup_Purchased_FY!$A$3:$A$67,0))</f>
        <v>277.65</v>
      </c>
      <c r="D17" s="2" t="n">
        <f aca="false">INDEX(AnnualGroup_Purchased_FY!$C$3:$C$67,MATCH($B17,AnnualGroup_Purchased_FY!$A$3:$A$67,0))</f>
        <v>739.25</v>
      </c>
      <c r="E17" s="2" t="n">
        <f aca="false">INDEX(AnnualGroup_Purchased_FY!$D$3:$D$67,MATCH($B17,AnnualGroup_Purchased_FY!$A$3:$A$67,0))</f>
        <v>697.51</v>
      </c>
      <c r="F17" s="2" t="n">
        <f aca="false">INDEX(AnnualGroup_Purchased_FY!$E$3:$E$67,MATCH($B17,AnnualGroup_Purchased_FY!$A$3:$A$67,0))</f>
        <v>538.66</v>
      </c>
      <c r="G17" s="2" t="n">
        <f aca="false">INDEX(AnnualGroup_Purchased_FY!$F$3:$F$67,MATCH($B17,AnnualGroup_Purchased_FY!$A$3:$A$67,0))</f>
        <v>873.45</v>
      </c>
      <c r="H17" s="2" t="n">
        <f aca="false">INDEX(AnnualGroup_Purchased_FY!$G$3:$G$67,MATCH($B17,AnnualGroup_Purchased_FY!$A$3:$A$67,0))</f>
        <v>1066.37</v>
      </c>
      <c r="I17" s="2" t="n">
        <f aca="false">INDEX(AnnualGroup_Purchased_FY!$H$3:$H$67,MATCH($B17,AnnualGroup_Purchased_FY!$A$3:$A$67,0))</f>
        <v>2268.12</v>
      </c>
      <c r="J17" s="2" t="n">
        <f aca="false">INDEX(AnnualGroup_Purchased_FY!$I$3:$I$67,MATCH($B17,AnnualGroup_Purchased_FY!$A$3:$A$67,0))</f>
        <v>6461.01</v>
      </c>
    </row>
    <row r="18" customFormat="false" ht="15" hidden="false" customHeight="false" outlineLevel="0" collapsed="false">
      <c r="A18" s="0" t="n">
        <f aca="false">COUNTIF(AnnualGroup_Purchased_FY!$I$3:$I$67,"&gt;0")-15</f>
        <v>50</v>
      </c>
      <c r="B18" s="4" t="str">
        <f aca="false">"OTHERS ("&amp;A18&amp;" groups)"</f>
        <v>OTHERS (50 groups)</v>
      </c>
      <c r="C18" s="2" t="n">
        <f aca="false">C19-SUM(C3:C17)</f>
        <v>1393.45</v>
      </c>
      <c r="D18" s="2" t="n">
        <f aca="false">D19-SUM(D3:D17)</f>
        <v>5945.91</v>
      </c>
      <c r="E18" s="2" t="n">
        <f aca="false">E19-SUM(E3:E17)</f>
        <v>6975.13</v>
      </c>
      <c r="F18" s="2" t="n">
        <f aca="false">F19-SUM(F3:F17)</f>
        <v>7228.20399999999</v>
      </c>
      <c r="G18" s="2" t="n">
        <f aca="false">G19-SUM(G3:G17)</f>
        <v>7903.502</v>
      </c>
      <c r="H18" s="2" t="n">
        <f aca="false">H19-SUM(H3:H17)</f>
        <v>7840.74</v>
      </c>
      <c r="I18" s="2" t="n">
        <f aca="false">I19-SUM(I3:I17)</f>
        <v>9673.224</v>
      </c>
      <c r="J18" s="2" t="n">
        <f aca="false">J19-SUM(J3:J17)</f>
        <v>46960.16</v>
      </c>
    </row>
    <row r="19" customFormat="false" ht="15" hidden="false" customHeight="false" outlineLevel="0" collapsed="false">
      <c r="B19" s="4" t="s">
        <v>888</v>
      </c>
      <c r="C19" s="7" t="n">
        <f aca="false">AnnualGroup_Purchased_FY!B68</f>
        <v>13052.39</v>
      </c>
      <c r="D19" s="7" t="n">
        <f aca="false">AnnualGroup_Purchased_FY!C68</f>
        <v>60617.24</v>
      </c>
      <c r="E19" s="7" t="n">
        <f aca="false">AnnualGroup_Purchased_FY!D68</f>
        <v>65185.73</v>
      </c>
      <c r="F19" s="7" t="n">
        <f aca="false">AnnualGroup_Purchased_FY!E68</f>
        <v>51366.094</v>
      </c>
      <c r="G19" s="7" t="n">
        <f aca="false">AnnualGroup_Purchased_FY!F68</f>
        <v>53546.392</v>
      </c>
      <c r="H19" s="7" t="n">
        <f aca="false">AnnualGroup_Purchased_FY!G68</f>
        <v>61288.46</v>
      </c>
      <c r="I19" s="7" t="n">
        <f aca="false">AnnualGroup_Purchased_FY!H68</f>
        <v>63064.884</v>
      </c>
      <c r="J19" s="7" t="n">
        <f aca="false">AnnualGroup_Purchased_FY!I68</f>
        <v>368121.19</v>
      </c>
    </row>
    <row r="20" customFormat="false" ht="15" hidden="false" customHeight="false" outlineLevel="0" collapsed="false">
      <c r="B20" s="4" t="s">
        <v>900</v>
      </c>
      <c r="C20" s="0" t="str">
        <f aca="false">IF(ABS(SUM(C3:C18)-C19)&lt;0.01,"OK","MISMATCH")</f>
        <v>OK</v>
      </c>
      <c r="D20" s="0" t="str">
        <f aca="false">IF(ABS(SUM(D3:D18)-D19)&lt;0.01,"OK","MISMATCH")</f>
        <v>OK</v>
      </c>
      <c r="E20" s="0" t="str">
        <f aca="false">IF(ABS(SUM(E3:E18)-E19)&lt;0.01,"OK","MISMATCH")</f>
        <v>OK</v>
      </c>
      <c r="F20" s="0" t="str">
        <f aca="false">IF(ABS(SUM(F3:F18)-F19)&lt;0.01,"OK","MISMATCH")</f>
        <v>OK</v>
      </c>
      <c r="G20" s="0" t="str">
        <f aca="false">IF(ABS(SUM(G3:G18)-G19)&lt;0.01,"OK","MISMATCH")</f>
        <v>OK</v>
      </c>
      <c r="H20" s="0" t="str">
        <f aca="false">IF(ABS(SUM(H3:H18)-H19)&lt;0.01,"OK","MISMATCH")</f>
        <v>OK</v>
      </c>
      <c r="I20" s="0" t="str">
        <f aca="false">IF(ABS(SUM(I3:I18)-I19)&lt;0.01,"OK","MISMATCH")</f>
        <v>OK</v>
      </c>
      <c r="J20" s="0" t="str">
        <f aca="false">IF(ABS(SUM(J3:J18)-J19)&lt;0.01,"OK","MISMATCH")</f>
        <v>OK</v>
      </c>
    </row>
    <row r="22" customFormat="false" ht="15" hidden="false" customHeight="false" outlineLevel="0" collapsed="false">
      <c r="A22" s="4" t="s">
        <v>901</v>
      </c>
    </row>
    <row r="23" customFormat="false" ht="15" hidden="false" customHeight="false" outlineLevel="0" collapsed="false">
      <c r="A23" s="1" t="s">
        <v>899</v>
      </c>
      <c r="B23" s="1" t="s">
        <v>638</v>
      </c>
      <c r="C23" s="1" t="s">
        <v>921</v>
      </c>
      <c r="D23" s="1" t="s">
        <v>922</v>
      </c>
      <c r="E23" s="1" t="s">
        <v>923</v>
      </c>
      <c r="F23" s="1" t="s">
        <v>924</v>
      </c>
      <c r="G23" s="1" t="s">
        <v>925</v>
      </c>
      <c r="H23" s="1" t="s">
        <v>926</v>
      </c>
      <c r="I23" s="1" t="s">
        <v>927</v>
      </c>
      <c r="J23" s="1" t="s">
        <v>888</v>
      </c>
    </row>
    <row r="24" customFormat="false" ht="15" hidden="false" customHeight="false" outlineLevel="0" collapsed="false">
      <c r="A24" s="0" t="n">
        <f aca="false">A3</f>
        <v>1</v>
      </c>
      <c r="B24" s="0" t="str">
        <f aca="false">B3</f>
        <v>GUJARAT</v>
      </c>
      <c r="C24" s="3" t="n">
        <f aca="false">IF(C$19=0,0,C3/C$19*100)</f>
        <v>11.3873397898776</v>
      </c>
      <c r="D24" s="3" t="n">
        <f aca="false">IF(D$19=0,0,D3/D$19*100)</f>
        <v>13.9959358096805</v>
      </c>
      <c r="E24" s="3" t="n">
        <f aca="false">IF(E$19=0,0,E3/E$19*100)</f>
        <v>22.5843447638003</v>
      </c>
      <c r="F24" s="3" t="n">
        <f aca="false">IF(F$19=0,0,F3/F$19*100)</f>
        <v>19.3658291401328</v>
      </c>
      <c r="G24" s="3" t="n">
        <f aca="false">IF(G$19=0,0,G3/G$19*100)</f>
        <v>13.7180671295276</v>
      </c>
      <c r="H24" s="3" t="n">
        <f aca="false">IF(H$19=0,0,H3/H$19*100)</f>
        <v>14.9229724486469</v>
      </c>
      <c r="I24" s="3" t="n">
        <f aca="false">IF(I$19=0,0,I3/I$19*100)</f>
        <v>18.9139331485966</v>
      </c>
      <c r="J24" s="3" t="n">
        <f aca="false">IF(J$19=0,0,J3/J$19*100)</f>
        <v>17.1299973250657</v>
      </c>
    </row>
    <row r="25" customFormat="false" ht="15" hidden="false" customHeight="false" outlineLevel="0" collapsed="false">
      <c r="A25" s="0" t="n">
        <f aca="false">A4</f>
        <v>2</v>
      </c>
      <c r="B25" s="0" t="str">
        <f aca="false">B4</f>
        <v>TELANGANA</v>
      </c>
      <c r="C25" s="3" t="n">
        <f aca="false">IF(C$19=0,0,C4/C$19*100)</f>
        <v>23.022909980471</v>
      </c>
      <c r="D25" s="3" t="n">
        <f aca="false">IF(D$19=0,0,D4/D$19*100)</f>
        <v>11.6112841825197</v>
      </c>
      <c r="E25" s="3" t="n">
        <f aca="false">IF(E$19=0,0,E4/E$19*100)</f>
        <v>5.99579079654397</v>
      </c>
      <c r="F25" s="3" t="n">
        <f aca="false">IF(F$19=0,0,F4/F$19*100)</f>
        <v>7.11798331405148</v>
      </c>
      <c r="G25" s="3" t="n">
        <f aca="false">IF(G$19=0,0,G4/G$19*100)</f>
        <v>13.0070761817155</v>
      </c>
      <c r="H25" s="3" t="n">
        <f aca="false">IF(H$19=0,0,H4/H$19*100)</f>
        <v>24.8268923709292</v>
      </c>
      <c r="I25" s="3" t="n">
        <f aca="false">IF(I$19=0,0,I4/I$19*100)</f>
        <v>15.9494148914949</v>
      </c>
      <c r="J25" s="3" t="n">
        <f aca="false">IF(J$19=0,0,J4/J$19*100)</f>
        <v>13.5410379391635</v>
      </c>
    </row>
    <row r="26" customFormat="false" ht="15" hidden="false" customHeight="false" outlineLevel="0" collapsed="false">
      <c r="A26" s="0" t="n">
        <f aca="false">A5</f>
        <v>3</v>
      </c>
      <c r="B26" s="0" t="str">
        <f aca="false">B5</f>
        <v>MAHARASHTRA</v>
      </c>
      <c r="C26" s="3" t="n">
        <f aca="false">IF(C$19=0,0,C5/C$19*100)</f>
        <v>9.41704929135584</v>
      </c>
      <c r="D26" s="3" t="n">
        <f aca="false">IF(D$19=0,0,D5/D$19*100)</f>
        <v>13.1811676018242</v>
      </c>
      <c r="E26" s="3" t="n">
        <f aca="false">IF(E$19=0,0,E5/E$19*100)</f>
        <v>8.96165464435238</v>
      </c>
      <c r="F26" s="3" t="n">
        <f aca="false">IF(F$19=0,0,F5/F$19*100)</f>
        <v>6.07104756690279</v>
      </c>
      <c r="G26" s="3" t="n">
        <f aca="false">IF(G$19=0,0,G5/G$19*100)</f>
        <v>9.69419190745849</v>
      </c>
      <c r="H26" s="3" t="n">
        <f aca="false">IF(H$19=0,0,H5/H$19*100)</f>
        <v>8.74443573879977</v>
      </c>
      <c r="I26" s="3" t="n">
        <f aca="false">IF(I$19=0,0,I5/I$19*100)</f>
        <v>9.02993811896966</v>
      </c>
      <c r="J26" s="3" t="n">
        <f aca="false">IF(J$19=0,0,J5/J$19*100)</f>
        <v>9.35135790471611</v>
      </c>
    </row>
    <row r="27" customFormat="false" ht="15" hidden="false" customHeight="false" outlineLevel="0" collapsed="false">
      <c r="A27" s="0" t="n">
        <f aca="false">A6</f>
        <v>4</v>
      </c>
      <c r="B27" s="0" t="str">
        <f aca="false">B6</f>
        <v>ANDHRA PRADESH</v>
      </c>
      <c r="C27" s="3" t="n">
        <f aca="false">IF(C$19=0,0,C6/C$19*100)</f>
        <v>5.5460340979698</v>
      </c>
      <c r="D27" s="3" t="n">
        <f aca="false">IF(D$19=0,0,D6/D$19*100)</f>
        <v>13.7491413333896</v>
      </c>
      <c r="E27" s="3" t="n">
        <f aca="false">IF(E$19=0,0,E6/E$19*100)</f>
        <v>13.1494730518474</v>
      </c>
      <c r="F27" s="3" t="n">
        <f aca="false">IF(F$19=0,0,F6/F$19*100)</f>
        <v>9.2030746974843</v>
      </c>
      <c r="G27" s="3" t="n">
        <f aca="false">IF(G$19=0,0,G6/G$19*100)</f>
        <v>7.20726431017052</v>
      </c>
      <c r="H27" s="3" t="n">
        <f aca="false">IF(H$19=0,0,H6/H$19*100)</f>
        <v>4.2256894691105</v>
      </c>
      <c r="I27" s="3" t="n">
        <f aca="false">IF(I$19=0,0,I6/I$19*100)</f>
        <v>3.79675636920223</v>
      </c>
      <c r="J27" s="3" t="n">
        <f aca="false">IF(J$19=0,0,J6/J$19*100)</f>
        <v>8.47562999565442</v>
      </c>
    </row>
    <row r="28" customFormat="false" ht="15" hidden="false" customHeight="false" outlineLevel="0" collapsed="false">
      <c r="A28" s="0" t="n">
        <f aca="false">A7</f>
        <v>5</v>
      </c>
      <c r="B28" s="0" t="str">
        <f aca="false">B7</f>
        <v>TAMIL NADU</v>
      </c>
      <c r="C28" s="3" t="n">
        <f aca="false">IF(C$19=0,0,C7/C$19*100)</f>
        <v>7.79903144175128</v>
      </c>
      <c r="D28" s="3" t="n">
        <f aca="false">IF(D$19=0,0,D7/D$19*100)</f>
        <v>7.03753585613598</v>
      </c>
      <c r="E28" s="3" t="n">
        <f aca="false">IF(E$19=0,0,E7/E$19*100)</f>
        <v>8.51911913849856</v>
      </c>
      <c r="F28" s="3" t="n">
        <f aca="false">IF(F$19=0,0,F7/F$19*100)</f>
        <v>5.20059010132248</v>
      </c>
      <c r="G28" s="3" t="n">
        <f aca="false">IF(G$19=0,0,G7/G$19*100)</f>
        <v>4.34822947547988</v>
      </c>
      <c r="H28" s="3" t="n">
        <f aca="false">IF(H$19=0,0,H7/H$19*100)</f>
        <v>3.85100229309074</v>
      </c>
      <c r="I28" s="3" t="n">
        <f aca="false">IF(I$19=0,0,I7/I$19*100)</f>
        <v>4.28986755925849</v>
      </c>
      <c r="J28" s="3" t="n">
        <f aca="false">IF(J$19=0,0,J7/J$19*100)</f>
        <v>5.67814365698427</v>
      </c>
    </row>
    <row r="29" customFormat="false" ht="15" hidden="false" customHeight="false" outlineLevel="0" collapsed="false">
      <c r="A29" s="0" t="n">
        <f aca="false">A8</f>
        <v>6</v>
      </c>
      <c r="B29" s="0" t="str">
        <f aca="false">B8</f>
        <v>PUNJAB</v>
      </c>
      <c r="C29" s="3" t="n">
        <f aca="false">IF(C$19=0,0,C8/C$19*100)</f>
        <v>3.17167966939388</v>
      </c>
      <c r="D29" s="3" t="n">
        <f aca="false">IF(D$19=0,0,D8/D$19*100)</f>
        <v>5.51427283723244</v>
      </c>
      <c r="E29" s="3" t="n">
        <f aca="false">IF(E$19=0,0,E8/E$19*100)</f>
        <v>8.19493775708272</v>
      </c>
      <c r="F29" s="3" t="n">
        <f aca="false">IF(F$19=0,0,F8/F$19*100)</f>
        <v>6.29892161938574</v>
      </c>
      <c r="G29" s="3" t="n">
        <f aca="false">IF(G$19=0,0,G8/G$19*100)</f>
        <v>5.79191217962921</v>
      </c>
      <c r="H29" s="3" t="n">
        <f aca="false">IF(H$19=0,0,H8/H$19*100)</f>
        <v>4.07336062939092</v>
      </c>
      <c r="I29" s="3" t="n">
        <f aca="false">IF(I$19=0,0,I8/I$19*100)</f>
        <v>2.63817182316549</v>
      </c>
      <c r="J29" s="3" t="n">
        <f aca="false">IF(J$19=0,0,J8/J$19*100)</f>
        <v>5.32314915096303</v>
      </c>
    </row>
    <row r="30" customFormat="false" ht="15" hidden="false" customHeight="false" outlineLevel="0" collapsed="false">
      <c r="A30" s="0" t="n">
        <f aca="false">A9</f>
        <v>7</v>
      </c>
      <c r="B30" s="0" t="str">
        <f aca="false">B9</f>
        <v>UTTAR PRADESH</v>
      </c>
      <c r="C30" s="3" t="n">
        <f aca="false">IF(C$19=0,0,C9/C$19*100)</f>
        <v>2.2959013636583</v>
      </c>
      <c r="D30" s="3" t="n">
        <f aca="false">IF(D$19=0,0,D9/D$19*100)</f>
        <v>4.21967413890834</v>
      </c>
      <c r="E30" s="3" t="n">
        <f aca="false">IF(E$19=0,0,E9/E$19*100)</f>
        <v>3.41303226948597</v>
      </c>
      <c r="F30" s="3" t="n">
        <f aca="false">IF(F$19=0,0,F9/F$19*100)</f>
        <v>6.39250475225934</v>
      </c>
      <c r="G30" s="3" t="n">
        <f aca="false">IF(G$19=0,0,G9/G$19*100)</f>
        <v>6.15583959419712</v>
      </c>
      <c r="H30" s="3" t="n">
        <f aca="false">IF(H$19=0,0,H9/H$19*100)</f>
        <v>5.80339267783854</v>
      </c>
      <c r="I30" s="3" t="n">
        <f aca="false">IF(I$19=0,0,I9/I$19*100)</f>
        <v>5.22644265864344</v>
      </c>
      <c r="J30" s="3" t="n">
        <f aca="false">IF(J$19=0,0,J9/J$19*100)</f>
        <v>5.0295936509387</v>
      </c>
    </row>
    <row r="31" customFormat="false" ht="15" hidden="false" customHeight="false" outlineLevel="0" collapsed="false">
      <c r="A31" s="0" t="n">
        <f aca="false">A10</f>
        <v>8</v>
      </c>
      <c r="B31" s="0" t="str">
        <f aca="false">B10</f>
        <v>WEST BENGAL</v>
      </c>
      <c r="C31" s="3" t="n">
        <f aca="false">IF(C$19=0,0,C10/C$19*100)</f>
        <v>1.32764957222394</v>
      </c>
      <c r="D31" s="3" t="n">
        <f aca="false">IF(D$19=0,0,D10/D$19*100)</f>
        <v>0.620648515174891</v>
      </c>
      <c r="E31" s="3" t="n">
        <f aca="false">IF(E$19=0,0,E10/E$19*100)</f>
        <v>0.622283435346969</v>
      </c>
      <c r="F31" s="3" t="n">
        <f aca="false">IF(F$19=0,0,F10/F$19*100)</f>
        <v>4.3365181709164</v>
      </c>
      <c r="G31" s="3" t="n">
        <f aca="false">IF(G$19=0,0,G10/G$19*100)</f>
        <v>8.31559295348975</v>
      </c>
      <c r="H31" s="3" t="n">
        <f aca="false">IF(H$19=0,0,H10/H$19*100)</f>
        <v>4.02049586496381</v>
      </c>
      <c r="I31" s="3" t="n">
        <f aca="false">IF(I$19=0,0,I10/I$19*100)</f>
        <v>10.8282130511807</v>
      </c>
      <c r="J31" s="3" t="n">
        <f aca="false">IF(J$19=0,0,J10/J$19*100)</f>
        <v>4.59855353613303</v>
      </c>
    </row>
    <row r="32" customFormat="false" ht="15" hidden="false" customHeight="false" outlineLevel="0" collapsed="false">
      <c r="A32" s="0" t="n">
        <f aca="false">A11</f>
        <v>9</v>
      </c>
      <c r="B32" s="0" t="str">
        <f aca="false">B11</f>
        <v>RAJASTHAN</v>
      </c>
      <c r="C32" s="3" t="n">
        <f aca="false">IF(C$19=0,0,C11/C$19*100)</f>
        <v>4.64895701093823</v>
      </c>
      <c r="D32" s="3" t="n">
        <f aca="false">IF(D$19=0,0,D11/D$19*100)</f>
        <v>4.39627406328629</v>
      </c>
      <c r="E32" s="3" t="n">
        <f aca="false">IF(E$19=0,0,E11/E$19*100)</f>
        <v>3.92056666390021</v>
      </c>
      <c r="F32" s="3" t="n">
        <f aca="false">IF(F$19=0,0,F11/F$19*100)</f>
        <v>6.80277538720386</v>
      </c>
      <c r="G32" s="3" t="n">
        <f aca="false">IF(G$19=0,0,G11/G$19*100)</f>
        <v>3.45748785464388</v>
      </c>
      <c r="H32" s="3" t="n">
        <f aca="false">IF(H$19=0,0,H11/H$19*100)</f>
        <v>5.36216769029602</v>
      </c>
      <c r="I32" s="3" t="n">
        <f aca="false">IF(I$19=0,0,I11/I$19*100)</f>
        <v>2.28407619048344</v>
      </c>
      <c r="J32" s="3" t="n">
        <f aca="false">IF(J$19=0,0,J11/J$19*100)</f>
        <v>4.31919444789364</v>
      </c>
    </row>
    <row r="33" customFormat="false" ht="15" hidden="false" customHeight="false" outlineLevel="0" collapsed="false">
      <c r="A33" s="0" t="n">
        <f aca="false">A12</f>
        <v>10</v>
      </c>
      <c r="B33" s="0" t="str">
        <f aca="false">B12</f>
        <v>HARYANA</v>
      </c>
      <c r="C33" s="3" t="n">
        <f aca="false">IF(C$19=0,0,C12/C$19*100)</f>
        <v>3.40428074858321</v>
      </c>
      <c r="D33" s="3" t="n">
        <f aca="false">IF(D$19=0,0,D12/D$19*100)</f>
        <v>4.62510335343543</v>
      </c>
      <c r="E33" s="3" t="n">
        <f aca="false">IF(E$19=0,0,E12/E$19*100)</f>
        <v>5.02605401519627</v>
      </c>
      <c r="F33" s="3" t="n">
        <f aca="false">IF(F$19=0,0,F12/F$19*100)</f>
        <v>4.51328847391044</v>
      </c>
      <c r="G33" s="3" t="n">
        <f aca="false">IF(G$19=0,0,G12/G$19*100)</f>
        <v>2.02366575884328</v>
      </c>
      <c r="H33" s="3" t="n">
        <f aca="false">IF(H$19=0,0,H12/H$19*100)</f>
        <v>1.32103172440619</v>
      </c>
      <c r="I33" s="3" t="n">
        <f aca="false">IF(I$19=0,0,I12/I$19*100)</f>
        <v>0.725506765381508</v>
      </c>
      <c r="J33" s="3" t="n">
        <f aca="false">IF(J$19=0,0,J12/J$19*100)</f>
        <v>3.0406562577938</v>
      </c>
    </row>
    <row r="34" customFormat="false" ht="15" hidden="false" customHeight="false" outlineLevel="0" collapsed="false">
      <c r="A34" s="0" t="n">
        <f aca="false">A13</f>
        <v>11</v>
      </c>
      <c r="B34" s="0" t="str">
        <f aca="false">B13</f>
        <v>UTTARAKHAND</v>
      </c>
      <c r="C34" s="3" t="n">
        <f aca="false">IF(C$19=0,0,C13/C$19*100)</f>
        <v>1.34910158216235</v>
      </c>
      <c r="D34" s="3" t="n">
        <f aca="false">IF(D$19=0,0,D13/D$19*100)</f>
        <v>3.22522107572037</v>
      </c>
      <c r="E34" s="3" t="n">
        <f aca="false">IF(E$19=0,0,E13/E$19*100)</f>
        <v>2.61060204434314</v>
      </c>
      <c r="F34" s="3" t="n">
        <f aca="false">IF(F$19=0,0,F13/F$19*100)</f>
        <v>2.20793506315664</v>
      </c>
      <c r="G34" s="3" t="n">
        <f aca="false">IF(G$19=0,0,G13/G$19*100)</f>
        <v>3.02754292016538</v>
      </c>
      <c r="H34" s="3" t="n">
        <f aca="false">IF(H$19=0,0,H13/H$19*100)</f>
        <v>2.91663389812699</v>
      </c>
      <c r="I34" s="3" t="n">
        <f aca="false">IF(I$19=0,0,I13/I$19*100)</f>
        <v>2.92311645257288</v>
      </c>
      <c r="J34" s="3" t="n">
        <f aca="false">IF(J$19=0,0,J13/J$19*100)</f>
        <v>2.77603144768711</v>
      </c>
    </row>
    <row r="35" customFormat="false" ht="15" hidden="false" customHeight="false" outlineLevel="0" collapsed="false">
      <c r="A35" s="0" t="n">
        <f aca="false">A14</f>
        <v>12</v>
      </c>
      <c r="B35" s="0" t="str">
        <f aca="false">B14</f>
        <v>JAMMU &amp; KASHMIR</v>
      </c>
      <c r="C35" s="3" t="n">
        <f aca="false">IF(C$19=0,0,C14/C$19*100)</f>
        <v>6.92103132070065</v>
      </c>
      <c r="D35" s="3" t="n">
        <f aca="false">IF(D$19=0,0,D14/D$19*100)</f>
        <v>2.54021793140037</v>
      </c>
      <c r="E35" s="3" t="n">
        <f aca="false">IF(E$19=0,0,E14/E$19*100)</f>
        <v>3.03334794287032</v>
      </c>
      <c r="F35" s="3" t="n">
        <f aca="false">IF(F$19=0,0,F14/F$19*100)</f>
        <v>4.18453075291261</v>
      </c>
      <c r="G35" s="3" t="n">
        <f aca="false">IF(G$19=0,0,G14/G$19*100)</f>
        <v>4.41370540894707</v>
      </c>
      <c r="H35" s="3" t="n">
        <f aca="false">IF(H$19=0,0,H14/H$19*100)</f>
        <v>1.20479450780783</v>
      </c>
      <c r="I35" s="3" t="n">
        <f aca="false">IF(I$19=0,0,I14/I$19*100)</f>
        <v>0.332942814895212</v>
      </c>
      <c r="J35" s="3" t="n">
        <f aca="false">IF(J$19=0,0,J14/J$19*100)</f>
        <v>2.68434968386362</v>
      </c>
    </row>
    <row r="36" customFormat="false" ht="15" hidden="false" customHeight="false" outlineLevel="0" collapsed="false">
      <c r="A36" s="0" t="n">
        <f aca="false">A15</f>
        <v>13</v>
      </c>
      <c r="B36" s="0" t="str">
        <f aca="false">B15</f>
        <v>DELHI</v>
      </c>
      <c r="C36" s="3" t="n">
        <f aca="false">IF(C$19=0,0,C15/C$19*100)</f>
        <v>4.71124445408082</v>
      </c>
      <c r="D36" s="3" t="n">
        <f aca="false">IF(D$19=0,0,D15/D$19*100)</f>
        <v>3.11878270934144</v>
      </c>
      <c r="E36" s="3" t="n">
        <f aca="false">IF(E$19=0,0,E15/E$19*100)</f>
        <v>1.35182961056047</v>
      </c>
      <c r="F36" s="3" t="n">
        <f aca="false">IF(F$19=0,0,F15/F$19*100)</f>
        <v>0.92629196216477</v>
      </c>
      <c r="G36" s="3" t="n">
        <f aca="false">IF(G$19=0,0,G15/G$19*100)</f>
        <v>0.65728051294287</v>
      </c>
      <c r="H36" s="3" t="n">
        <f aca="false">IF(H$19=0,0,H15/H$19*100)</f>
        <v>1.67640041861062</v>
      </c>
      <c r="I36" s="3" t="n">
        <f aca="false">IF(I$19=0,0,I15/I$19*100)</f>
        <v>2.02851399837666</v>
      </c>
      <c r="J36" s="3" t="n">
        <f aca="false">IF(J$19=0,0,J15/J$19*100)</f>
        <v>1.77146009986548</v>
      </c>
    </row>
    <row r="37" customFormat="false" ht="15" hidden="false" customHeight="false" outlineLevel="0" collapsed="false">
      <c r="A37" s="0" t="n">
        <f aca="false">A16</f>
        <v>14</v>
      </c>
      <c r="B37" s="0" t="str">
        <f aca="false">B16</f>
        <v>DNH &amp; DD (UT)</v>
      </c>
      <c r="C37" s="3" t="n">
        <f aca="false">IF(C$19=0,0,C16/C$19*100)</f>
        <v>2.19477045966294</v>
      </c>
      <c r="D37" s="3" t="n">
        <f aca="false">IF(D$19=0,0,D16/D$19*100)</f>
        <v>1.13626090531341</v>
      </c>
      <c r="E37" s="3" t="n">
        <f aca="false">IF(E$19=0,0,E16/E$19*100)</f>
        <v>0.846534970153744</v>
      </c>
      <c r="F37" s="3" t="n">
        <f aca="false">IF(F$19=0,0,F16/F$19*100)</f>
        <v>2.25810434408347</v>
      </c>
      <c r="G37" s="3" t="n">
        <f aca="false">IF(G$19=0,0,G16/G$19*100)</f>
        <v>1.79083961436655</v>
      </c>
      <c r="H37" s="3" t="n">
        <f aca="false">IF(H$19=0,0,H16/H$19*100)</f>
        <v>2.51763545698489</v>
      </c>
      <c r="I37" s="3" t="n">
        <f aca="false">IF(I$19=0,0,I16/I$19*100)</f>
        <v>2.09809313214625</v>
      </c>
      <c r="J37" s="3" t="n">
        <f aca="false">IF(J$19=0,0,J16/J$19*100)</f>
        <v>1.76900167034666</v>
      </c>
    </row>
    <row r="38" customFormat="false" ht="15" hidden="false" customHeight="false" outlineLevel="0" collapsed="false">
      <c r="A38" s="0" t="n">
        <f aca="false">A17</f>
        <v>15</v>
      </c>
      <c r="B38" s="0" t="str">
        <f aca="false">B17</f>
        <v>KARNATAKA</v>
      </c>
      <c r="C38" s="3" t="n">
        <f aca="false">IF(C$19=0,0,C17/C$19*100)</f>
        <v>2.12719662835695</v>
      </c>
      <c r="D38" s="3" t="n">
        <f aca="false">IF(D$19=0,0,D17/D$19*100)</f>
        <v>1.21953754410461</v>
      </c>
      <c r="E38" s="3" t="n">
        <f aca="false">IF(E$19=0,0,E17/E$19*100)</f>
        <v>1.07003480669772</v>
      </c>
      <c r="F38" s="3" t="n">
        <f aca="false">IF(F$19=0,0,F17/F$19*100)</f>
        <v>1.04866840760756</v>
      </c>
      <c r="G38" s="3" t="n">
        <f aca="false">IF(G$19=0,0,G17/G$19*100)</f>
        <v>1.63120234132675</v>
      </c>
      <c r="H38" s="3" t="n">
        <f aca="false">IF(H$19=0,0,H17/H$19*100)</f>
        <v>1.73991971734973</v>
      </c>
      <c r="I38" s="3" t="n">
        <f aca="false">IF(I$19=0,0,I17/I$19*100)</f>
        <v>3.59648643768218</v>
      </c>
      <c r="J38" s="3" t="n">
        <f aca="false">IF(J$19=0,0,J17/J$19*100)</f>
        <v>1.75513123816643</v>
      </c>
    </row>
    <row r="39" customFormat="false" ht="15" hidden="false" customHeight="false" outlineLevel="0" collapsed="false">
      <c r="A39" s="0" t="n">
        <f aca="false">A18</f>
        <v>50</v>
      </c>
      <c r="B39" s="0" t="str">
        <f aca="false">B18</f>
        <v>OTHERS (50 groups)</v>
      </c>
      <c r="C39" s="3" t="n">
        <f aca="false">IF(C$19=0,0,C18/C$19*100)</f>
        <v>10.6758225888132</v>
      </c>
      <c r="D39" s="3" t="n">
        <f aca="false">IF(D$19=0,0,D18/D$19*100)</f>
        <v>9.80894214253239</v>
      </c>
      <c r="E39" s="3" t="n">
        <f aca="false">IF(E$19=0,0,E18/E$19*100)</f>
        <v>10.7003940893199</v>
      </c>
      <c r="F39" s="3" t="n">
        <f aca="false">IF(F$19=0,0,F18/F$19*100)</f>
        <v>14.0719362465053</v>
      </c>
      <c r="G39" s="3" t="n">
        <f aca="false">IF(G$19=0,0,G18/G$19*100)</f>
        <v>14.7601018570962</v>
      </c>
      <c r="H39" s="3" t="n">
        <f aca="false">IF(H$19=0,0,H18/H$19*100)</f>
        <v>12.7931750936473</v>
      </c>
      <c r="I39" s="3" t="n">
        <f aca="false">IF(I$19=0,0,I18/I$19*100)</f>
        <v>15.3385265879503</v>
      </c>
      <c r="J39" s="3" t="n">
        <f aca="false">IF(J$19=0,0,J18/J$19*100)</f>
        <v>12.7567119947645</v>
      </c>
    </row>
    <row r="40" customFormat="false" ht="15" hidden="false" customHeight="false" outlineLevel="0" collapsed="false">
      <c r="A40" s="0" t="n">
        <f aca="false">A19</f>
        <v>0</v>
      </c>
      <c r="B40" s="0" t="str">
        <f aca="false">B19</f>
        <v>TOTAL</v>
      </c>
      <c r="C40" s="3" t="n">
        <f aca="false">IF(C$19=0,0,C19/C$19*100)</f>
        <v>100</v>
      </c>
      <c r="D40" s="3" t="n">
        <f aca="false">IF(D$19=0,0,D19/D$19*100)</f>
        <v>100</v>
      </c>
      <c r="E40" s="3" t="n">
        <f aca="false">IF(E$19=0,0,E19/E$19*100)</f>
        <v>100</v>
      </c>
      <c r="F40" s="3" t="n">
        <f aca="false">IF(F$19=0,0,F19/F$19*100)</f>
        <v>100</v>
      </c>
      <c r="G40" s="3" t="n">
        <f aca="false">IF(G$19=0,0,G19/G$19*100)</f>
        <v>100</v>
      </c>
      <c r="H40" s="3" t="n">
        <f aca="false">IF(H$19=0,0,H19/H$19*100)</f>
        <v>100</v>
      </c>
      <c r="I40" s="3" t="n">
        <f aca="false">IF(I$19=0,0,I19/I$19*100)</f>
        <v>100</v>
      </c>
      <c r="J40" s="3" t="n">
        <f aca="false">IF(J$19=0,0,J19/J$19*100)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633</v>
      </c>
      <c r="B1" s="1" t="s">
        <v>945</v>
      </c>
      <c r="C1" s="1" t="s">
        <v>946</v>
      </c>
      <c r="D1" s="1" t="s">
        <v>947</v>
      </c>
      <c r="E1" s="1" t="s">
        <v>948</v>
      </c>
      <c r="F1" s="1" t="s">
        <v>949</v>
      </c>
      <c r="G1" s="1" t="s">
        <v>950</v>
      </c>
    </row>
    <row r="2" customFormat="false" ht="15" hidden="false" customHeight="false" outlineLevel="0" collapsed="false">
      <c r="A2" s="0" t="s">
        <v>33</v>
      </c>
      <c r="B2" s="0" t="s">
        <v>60</v>
      </c>
      <c r="C2" s="0" t="s">
        <v>951</v>
      </c>
      <c r="D2" s="0" t="n">
        <v>69</v>
      </c>
      <c r="E2" s="0" t="n">
        <v>4791.73</v>
      </c>
      <c r="F2" s="0" t="n">
        <v>4791.71</v>
      </c>
      <c r="G2" s="0" t="n">
        <v>99.98</v>
      </c>
    </row>
    <row r="3" customFormat="false" ht="15" hidden="false" customHeight="false" outlineLevel="0" collapsed="false">
      <c r="A3" s="0" t="s">
        <v>33</v>
      </c>
      <c r="B3" s="0" t="s">
        <v>97</v>
      </c>
      <c r="C3" s="0" t="s">
        <v>951</v>
      </c>
      <c r="D3" s="0" t="n">
        <v>31</v>
      </c>
      <c r="E3" s="0" t="n">
        <v>4791.71</v>
      </c>
      <c r="F3" s="0" t="n">
        <v>4791.71</v>
      </c>
      <c r="G3" s="0" t="n">
        <v>100</v>
      </c>
    </row>
    <row r="4" customFormat="false" ht="15" hidden="false" customHeight="false" outlineLevel="0" collapsed="false">
      <c r="A4" s="0" t="s">
        <v>70</v>
      </c>
      <c r="B4" s="0" t="s">
        <v>60</v>
      </c>
      <c r="C4" s="0" t="s">
        <v>951</v>
      </c>
      <c r="D4" s="0" t="n">
        <v>74</v>
      </c>
      <c r="E4" s="0" t="n">
        <v>4289.42</v>
      </c>
      <c r="F4" s="0" t="n">
        <v>4289.43</v>
      </c>
      <c r="G4" s="0" t="n">
        <v>100.02</v>
      </c>
    </row>
    <row r="5" customFormat="false" ht="15" hidden="false" customHeight="false" outlineLevel="0" collapsed="false">
      <c r="A5" s="0" t="s">
        <v>70</v>
      </c>
      <c r="B5" s="0" t="s">
        <v>97</v>
      </c>
      <c r="C5" s="0" t="s">
        <v>951</v>
      </c>
      <c r="D5" s="0" t="n">
        <v>29</v>
      </c>
      <c r="E5" s="0" t="n">
        <v>4289.4</v>
      </c>
      <c r="F5" s="0" t="n">
        <v>4289.43</v>
      </c>
      <c r="G5" s="0" t="n">
        <v>100.02</v>
      </c>
    </row>
    <row r="6" customFormat="false" ht="15" hidden="false" customHeight="false" outlineLevel="0" collapsed="false">
      <c r="A6" s="0" t="s">
        <v>180</v>
      </c>
      <c r="B6" s="0" t="s">
        <v>60</v>
      </c>
      <c r="C6" s="0" t="s">
        <v>951</v>
      </c>
      <c r="D6" s="0" t="n">
        <v>67</v>
      </c>
      <c r="E6" s="0" t="n">
        <v>3971.23</v>
      </c>
      <c r="F6" s="0" t="n">
        <v>3971.24</v>
      </c>
      <c r="G6" s="0" t="n">
        <v>100.02</v>
      </c>
    </row>
    <row r="7" customFormat="false" ht="15" hidden="false" customHeight="false" outlineLevel="0" collapsed="false">
      <c r="A7" s="0" t="s">
        <v>180</v>
      </c>
      <c r="B7" s="0" t="s">
        <v>97</v>
      </c>
      <c r="C7" s="0" t="s">
        <v>951</v>
      </c>
      <c r="D7" s="0" t="n">
        <v>30</v>
      </c>
      <c r="E7" s="0" t="n">
        <v>3971.28</v>
      </c>
      <c r="F7" s="0" t="n">
        <v>3971.24</v>
      </c>
      <c r="G7" s="0" t="n">
        <v>100</v>
      </c>
    </row>
    <row r="8" customFormat="false" ht="15" hidden="false" customHeight="false" outlineLevel="0" collapsed="false">
      <c r="A8" s="0" t="s">
        <v>87</v>
      </c>
      <c r="B8" s="0" t="s">
        <v>60</v>
      </c>
      <c r="C8" s="0" t="s">
        <v>951</v>
      </c>
      <c r="D8" s="0" t="n">
        <v>66</v>
      </c>
      <c r="E8" s="0" t="n">
        <v>3692.07</v>
      </c>
      <c r="F8" s="0" t="n">
        <v>3692.04</v>
      </c>
      <c r="G8" s="0" t="n">
        <v>99.99</v>
      </c>
    </row>
    <row r="9" customFormat="false" ht="15" hidden="false" customHeight="false" outlineLevel="0" collapsed="false">
      <c r="A9" s="0" t="s">
        <v>87</v>
      </c>
      <c r="B9" s="0" t="s">
        <v>97</v>
      </c>
      <c r="C9" s="0" t="s">
        <v>951</v>
      </c>
      <c r="D9" s="0" t="n">
        <v>26</v>
      </c>
      <c r="E9" s="0" t="n">
        <v>3692.04</v>
      </c>
      <c r="F9" s="0" t="n">
        <v>3692.04</v>
      </c>
      <c r="G9" s="0" t="n">
        <v>99.99</v>
      </c>
    </row>
    <row r="10" customFormat="false" ht="15" hidden="false" customHeight="false" outlineLevel="0" collapsed="false">
      <c r="A10" s="0" t="s">
        <v>537</v>
      </c>
      <c r="B10" s="0" t="s">
        <v>60</v>
      </c>
      <c r="C10" s="0" t="s">
        <v>951</v>
      </c>
      <c r="D10" s="0" t="n">
        <v>72</v>
      </c>
      <c r="E10" s="0" t="n">
        <v>5595.97</v>
      </c>
      <c r="F10" s="0" t="n">
        <v>5595.97</v>
      </c>
      <c r="G10" s="0" t="n">
        <v>99.98</v>
      </c>
    </row>
    <row r="11" customFormat="false" ht="15" hidden="false" customHeight="false" outlineLevel="0" collapsed="false">
      <c r="A11" s="0" t="s">
        <v>537</v>
      </c>
      <c r="B11" s="0" t="s">
        <v>97</v>
      </c>
      <c r="C11" s="0" t="s">
        <v>951</v>
      </c>
      <c r="D11" s="0" t="n">
        <v>29</v>
      </c>
      <c r="E11" s="0" t="n">
        <v>5595.95</v>
      </c>
      <c r="F11" s="0" t="n">
        <v>5595.97</v>
      </c>
      <c r="G11" s="0" t="n">
        <v>99.98</v>
      </c>
    </row>
    <row r="12" customFormat="false" ht="15" hidden="false" customHeight="false" outlineLevel="0" collapsed="false">
      <c r="A12" s="0" t="s">
        <v>141</v>
      </c>
      <c r="B12" s="0" t="s">
        <v>60</v>
      </c>
      <c r="C12" s="0" t="s">
        <v>951</v>
      </c>
      <c r="D12" s="0" t="n">
        <v>74</v>
      </c>
      <c r="E12" s="0" t="n">
        <v>4189.4</v>
      </c>
      <c r="F12" s="0" t="n">
        <v>4189.37</v>
      </c>
      <c r="G12" s="0" t="n">
        <v>100.02</v>
      </c>
    </row>
    <row r="13" customFormat="false" ht="15" hidden="false" customHeight="false" outlineLevel="0" collapsed="false">
      <c r="A13" s="0" t="s">
        <v>141</v>
      </c>
      <c r="B13" s="0" t="s">
        <v>97</v>
      </c>
      <c r="C13" s="0" t="s">
        <v>951</v>
      </c>
      <c r="D13" s="0" t="n">
        <v>30</v>
      </c>
      <c r="E13" s="0" t="n">
        <v>4189.37</v>
      </c>
      <c r="F13" s="0" t="n">
        <v>4189.37</v>
      </c>
      <c r="G13" s="0" t="n">
        <v>99.99</v>
      </c>
    </row>
    <row r="14" customFormat="false" ht="15" hidden="false" customHeight="false" outlineLevel="0" collapsed="false">
      <c r="A14" s="0" t="s">
        <v>409</v>
      </c>
      <c r="B14" s="0" t="s">
        <v>60</v>
      </c>
      <c r="C14" s="0" t="s">
        <v>951</v>
      </c>
      <c r="D14" s="0" t="n">
        <v>70</v>
      </c>
      <c r="E14" s="0" t="n">
        <v>4486.69</v>
      </c>
      <c r="F14" s="0" t="n">
        <v>4486.7</v>
      </c>
      <c r="G14" s="0" t="n">
        <v>100</v>
      </c>
    </row>
    <row r="15" customFormat="false" ht="15" hidden="false" customHeight="false" outlineLevel="0" collapsed="false">
      <c r="A15" s="0" t="s">
        <v>409</v>
      </c>
      <c r="B15" s="0" t="s">
        <v>97</v>
      </c>
      <c r="C15" s="0" t="s">
        <v>951</v>
      </c>
      <c r="D15" s="0" t="n">
        <v>29</v>
      </c>
      <c r="E15" s="0" t="n">
        <v>4486.71</v>
      </c>
      <c r="F15" s="0" t="n">
        <v>4486.7</v>
      </c>
      <c r="G15" s="0" t="n">
        <v>100.01</v>
      </c>
    </row>
    <row r="16" customFormat="false" ht="15" hidden="false" customHeight="false" outlineLevel="0" collapsed="false">
      <c r="A16" s="0" t="s">
        <v>641</v>
      </c>
      <c r="B16" s="0" t="s">
        <v>60</v>
      </c>
      <c r="C16" s="0" t="s">
        <v>951</v>
      </c>
      <c r="D16" s="0" t="n">
        <v>74</v>
      </c>
      <c r="E16" s="0" t="n">
        <v>4498.45</v>
      </c>
      <c r="F16" s="0" t="n">
        <v>4498.46</v>
      </c>
      <c r="G16" s="0" t="n">
        <v>100.03</v>
      </c>
    </row>
    <row r="17" customFormat="false" ht="15" hidden="false" customHeight="false" outlineLevel="0" collapsed="false">
      <c r="A17" s="0" t="s">
        <v>641</v>
      </c>
      <c r="B17" s="0" t="s">
        <v>97</v>
      </c>
      <c r="C17" s="0" t="s">
        <v>951</v>
      </c>
      <c r="D17" s="0" t="n">
        <v>31</v>
      </c>
      <c r="E17" s="0" t="n">
        <v>4498.47</v>
      </c>
      <c r="F17" s="0" t="n">
        <v>4498.46</v>
      </c>
      <c r="G17" s="0" t="n">
        <v>100.01</v>
      </c>
    </row>
    <row r="18" customFormat="false" ht="15" hidden="false" customHeight="false" outlineLevel="0" collapsed="false">
      <c r="A18" s="0" t="s">
        <v>642</v>
      </c>
      <c r="B18" s="0" t="s">
        <v>60</v>
      </c>
      <c r="C18" s="0" t="s">
        <v>951</v>
      </c>
      <c r="D18" s="0" t="n">
        <v>74</v>
      </c>
      <c r="E18" s="0" t="n">
        <v>4841.19</v>
      </c>
      <c r="F18" s="0" t="n">
        <v>4841.19</v>
      </c>
      <c r="G18" s="0" t="n">
        <v>99.99</v>
      </c>
    </row>
    <row r="19" customFormat="false" ht="15" hidden="false" customHeight="false" outlineLevel="0" collapsed="false">
      <c r="A19" s="0" t="s">
        <v>642</v>
      </c>
      <c r="B19" s="0" t="s">
        <v>97</v>
      </c>
      <c r="C19" s="0" t="s">
        <v>951</v>
      </c>
      <c r="D19" s="0" t="n">
        <v>30</v>
      </c>
      <c r="E19" s="0" t="n">
        <v>4841.22</v>
      </c>
      <c r="F19" s="0" t="n">
        <v>4841.19</v>
      </c>
      <c r="G19" s="0" t="n">
        <v>100.01</v>
      </c>
    </row>
    <row r="20" customFormat="false" ht="15" hidden="false" customHeight="false" outlineLevel="0" collapsed="false">
      <c r="A20" s="0" t="s">
        <v>197</v>
      </c>
      <c r="B20" s="0" t="s">
        <v>60</v>
      </c>
      <c r="C20" s="0" t="s">
        <v>951</v>
      </c>
      <c r="D20" s="0" t="n">
        <v>74</v>
      </c>
      <c r="E20" s="0" t="n">
        <v>5550.12</v>
      </c>
      <c r="F20" s="0" t="n">
        <v>5550.1</v>
      </c>
      <c r="G20" s="0" t="n">
        <v>100</v>
      </c>
    </row>
    <row r="21" customFormat="false" ht="15" hidden="false" customHeight="false" outlineLevel="0" collapsed="false">
      <c r="A21" s="0" t="s">
        <v>197</v>
      </c>
      <c r="B21" s="0" t="s">
        <v>97</v>
      </c>
      <c r="C21" s="0" t="s">
        <v>951</v>
      </c>
      <c r="D21" s="0" t="n">
        <v>30</v>
      </c>
      <c r="E21" s="0" t="n">
        <v>5550.1</v>
      </c>
      <c r="F21" s="0" t="n">
        <v>5550.1</v>
      </c>
      <c r="G21" s="0" t="n">
        <v>100.01</v>
      </c>
    </row>
    <row r="22" customFormat="false" ht="15" hidden="false" customHeight="false" outlineLevel="0" collapsed="false">
      <c r="A22" s="0" t="s">
        <v>118</v>
      </c>
      <c r="B22" s="0" t="s">
        <v>60</v>
      </c>
      <c r="C22" s="0" t="s">
        <v>951</v>
      </c>
      <c r="D22" s="0" t="n">
        <v>71</v>
      </c>
      <c r="E22" s="0" t="n">
        <v>4909.09</v>
      </c>
      <c r="F22" s="0" t="n">
        <v>4909.08</v>
      </c>
      <c r="G22" s="0" t="n">
        <v>100</v>
      </c>
    </row>
    <row r="23" customFormat="false" ht="15" hidden="false" customHeight="false" outlineLevel="0" collapsed="false">
      <c r="A23" s="0" t="s">
        <v>118</v>
      </c>
      <c r="B23" s="0" t="s">
        <v>97</v>
      </c>
      <c r="C23" s="0" t="s">
        <v>951</v>
      </c>
      <c r="D23" s="0" t="n">
        <v>33</v>
      </c>
      <c r="E23" s="0" t="n">
        <v>4909.07</v>
      </c>
      <c r="F23" s="0" t="n">
        <v>4909.08</v>
      </c>
      <c r="G23" s="0" t="n">
        <v>99.99</v>
      </c>
    </row>
    <row r="24" customFormat="false" ht="15" hidden="false" customHeight="false" outlineLevel="0" collapsed="false">
      <c r="A24" s="0" t="s">
        <v>276</v>
      </c>
      <c r="B24" s="0" t="s">
        <v>60</v>
      </c>
      <c r="C24" s="0" t="s">
        <v>951</v>
      </c>
      <c r="D24" s="0" t="n">
        <v>71</v>
      </c>
      <c r="E24" s="0" t="n">
        <v>5611</v>
      </c>
      <c r="F24" s="0" t="n">
        <v>5610.99</v>
      </c>
      <c r="G24" s="0" t="n">
        <v>100.02</v>
      </c>
    </row>
    <row r="25" customFormat="false" ht="15" hidden="false" customHeight="false" outlineLevel="0" collapsed="false">
      <c r="A25" s="0" t="s">
        <v>276</v>
      </c>
      <c r="B25" s="0" t="s">
        <v>97</v>
      </c>
      <c r="C25" s="0" t="s">
        <v>951</v>
      </c>
      <c r="D25" s="0" t="n">
        <v>33</v>
      </c>
      <c r="E25" s="0" t="n">
        <v>5611.01</v>
      </c>
      <c r="F25" s="0" t="n">
        <v>5610.99</v>
      </c>
      <c r="G25" s="0" t="n">
        <v>99.98</v>
      </c>
    </row>
    <row r="26" customFormat="false" ht="15" hidden="false" customHeight="false" outlineLevel="0" collapsed="false">
      <c r="A26" s="0" t="s">
        <v>643</v>
      </c>
      <c r="B26" s="0" t="s">
        <v>60</v>
      </c>
      <c r="C26" s="0" t="s">
        <v>951</v>
      </c>
      <c r="D26" s="0" t="n">
        <v>69</v>
      </c>
      <c r="E26" s="0" t="n">
        <v>5576.25</v>
      </c>
      <c r="F26" s="0" t="n">
        <v>5576.24</v>
      </c>
      <c r="G26" s="0" t="n">
        <v>100.01</v>
      </c>
    </row>
    <row r="27" customFormat="false" ht="15" hidden="false" customHeight="false" outlineLevel="0" collapsed="false">
      <c r="A27" s="0" t="s">
        <v>643</v>
      </c>
      <c r="B27" s="0" t="s">
        <v>97</v>
      </c>
      <c r="C27" s="0" t="s">
        <v>951</v>
      </c>
      <c r="D27" s="0" t="n">
        <v>32</v>
      </c>
      <c r="E27" s="0" t="n">
        <v>5576.24</v>
      </c>
      <c r="F27" s="0" t="n">
        <v>5576.24</v>
      </c>
      <c r="G27" s="0" t="n">
        <v>99.99</v>
      </c>
    </row>
    <row r="28" customFormat="false" ht="15" hidden="false" customHeight="false" outlineLevel="0" collapsed="false">
      <c r="A28" s="0" t="s">
        <v>362</v>
      </c>
      <c r="B28" s="0" t="s">
        <v>60</v>
      </c>
      <c r="C28" s="0" t="s">
        <v>951</v>
      </c>
      <c r="D28" s="0" t="n">
        <v>70</v>
      </c>
      <c r="E28" s="0" t="n">
        <v>5107.19</v>
      </c>
      <c r="F28" s="0" t="n">
        <v>5107.2</v>
      </c>
      <c r="G28" s="0" t="n">
        <v>99.96</v>
      </c>
    </row>
    <row r="29" customFormat="false" ht="15" hidden="false" customHeight="false" outlineLevel="0" collapsed="false">
      <c r="A29" s="0" t="s">
        <v>362</v>
      </c>
      <c r="B29" s="0" t="s">
        <v>97</v>
      </c>
      <c r="C29" s="0" t="s">
        <v>951</v>
      </c>
      <c r="D29" s="0" t="n">
        <v>29</v>
      </c>
      <c r="E29" s="0" t="n">
        <v>5107.16</v>
      </c>
      <c r="F29" s="0" t="n">
        <v>5107.2</v>
      </c>
      <c r="G29" s="0" t="n">
        <v>99.99</v>
      </c>
    </row>
    <row r="30" customFormat="false" ht="15" hidden="false" customHeight="false" outlineLevel="0" collapsed="false">
      <c r="A30" s="0" t="s">
        <v>383</v>
      </c>
      <c r="B30" s="0" t="s">
        <v>60</v>
      </c>
      <c r="C30" s="0" t="s">
        <v>951</v>
      </c>
      <c r="D30" s="0" t="n">
        <v>75</v>
      </c>
      <c r="E30" s="0" t="n">
        <v>6559.89</v>
      </c>
      <c r="F30" s="0" t="n">
        <v>6559.89</v>
      </c>
      <c r="G30" s="0" t="n">
        <v>100.02</v>
      </c>
    </row>
    <row r="31" customFormat="false" ht="15" hidden="false" customHeight="false" outlineLevel="0" collapsed="false">
      <c r="A31" s="0" t="s">
        <v>383</v>
      </c>
      <c r="B31" s="0" t="s">
        <v>97</v>
      </c>
      <c r="C31" s="0" t="s">
        <v>951</v>
      </c>
      <c r="D31" s="0" t="n">
        <v>30</v>
      </c>
      <c r="E31" s="0" t="n">
        <v>6559.9</v>
      </c>
      <c r="F31" s="0" t="n">
        <v>6559.89</v>
      </c>
      <c r="G31" s="0" t="n">
        <v>99.98</v>
      </c>
    </row>
    <row r="32" customFormat="false" ht="15" hidden="false" customHeight="false" outlineLevel="0" collapsed="false">
      <c r="A32" s="0" t="s">
        <v>76</v>
      </c>
      <c r="B32" s="0" t="s">
        <v>60</v>
      </c>
      <c r="C32" s="0" t="s">
        <v>951</v>
      </c>
      <c r="D32" s="0" t="n">
        <v>66</v>
      </c>
      <c r="E32" s="0" t="n">
        <v>5703.97</v>
      </c>
      <c r="F32" s="0" t="n">
        <v>5703.95</v>
      </c>
      <c r="G32" s="0" t="n">
        <v>99.98</v>
      </c>
    </row>
    <row r="33" customFormat="false" ht="15" hidden="false" customHeight="false" outlineLevel="0" collapsed="false">
      <c r="A33" s="0" t="s">
        <v>76</v>
      </c>
      <c r="B33" s="0" t="s">
        <v>97</v>
      </c>
      <c r="C33" s="0" t="s">
        <v>951</v>
      </c>
      <c r="D33" s="0" t="n">
        <v>33</v>
      </c>
      <c r="E33" s="0" t="n">
        <v>5703.94</v>
      </c>
      <c r="F33" s="0" t="n">
        <v>5703.95</v>
      </c>
      <c r="G33" s="0" t="n">
        <v>100.02</v>
      </c>
    </row>
    <row r="34" customFormat="false" ht="15" hidden="false" customHeight="false" outlineLevel="0" collapsed="false">
      <c r="A34" s="0" t="s">
        <v>644</v>
      </c>
      <c r="B34" s="0" t="s">
        <v>60</v>
      </c>
      <c r="C34" s="0" t="s">
        <v>951</v>
      </c>
      <c r="D34" s="0" t="n">
        <v>67</v>
      </c>
      <c r="E34" s="0" t="n">
        <v>4367.17</v>
      </c>
      <c r="F34" s="0" t="n">
        <v>4367.2</v>
      </c>
      <c r="G34" s="0" t="n">
        <v>99.98</v>
      </c>
    </row>
    <row r="35" customFormat="false" ht="15" hidden="false" customHeight="false" outlineLevel="0" collapsed="false">
      <c r="A35" s="0" t="s">
        <v>644</v>
      </c>
      <c r="B35" s="0" t="s">
        <v>97</v>
      </c>
      <c r="C35" s="0" t="s">
        <v>951</v>
      </c>
      <c r="D35" s="0" t="n">
        <v>31</v>
      </c>
      <c r="E35" s="0" t="n">
        <v>4367.22</v>
      </c>
      <c r="F35" s="0" t="n">
        <v>4367.2</v>
      </c>
      <c r="G35" s="0" t="n">
        <v>99.99</v>
      </c>
    </row>
    <row r="36" customFormat="false" ht="15" hidden="false" customHeight="false" outlineLevel="0" collapsed="false">
      <c r="A36" s="0" t="s">
        <v>645</v>
      </c>
      <c r="B36" s="0" t="s">
        <v>60</v>
      </c>
      <c r="C36" s="0" t="s">
        <v>951</v>
      </c>
      <c r="D36" s="0" t="n">
        <v>71</v>
      </c>
      <c r="E36" s="0" t="n">
        <v>4336.08</v>
      </c>
      <c r="F36" s="0" t="n">
        <v>4336.08</v>
      </c>
      <c r="G36" s="0" t="n">
        <v>100.05</v>
      </c>
    </row>
    <row r="37" customFormat="false" ht="15" hidden="false" customHeight="false" outlineLevel="0" collapsed="false">
      <c r="A37" s="0" t="s">
        <v>645</v>
      </c>
      <c r="B37" s="0" t="s">
        <v>97</v>
      </c>
      <c r="C37" s="0" t="s">
        <v>951</v>
      </c>
      <c r="D37" s="0" t="n">
        <v>31</v>
      </c>
      <c r="E37" s="0" t="n">
        <v>4336.08</v>
      </c>
      <c r="F37" s="0" t="n">
        <v>4336.08</v>
      </c>
      <c r="G37" s="0" t="n">
        <v>100.01</v>
      </c>
    </row>
    <row r="38" customFormat="false" ht="15" hidden="false" customHeight="false" outlineLevel="0" collapsed="false">
      <c r="A38" s="0" t="s">
        <v>188</v>
      </c>
      <c r="B38" s="0" t="s">
        <v>60</v>
      </c>
      <c r="C38" s="0" t="s">
        <v>951</v>
      </c>
      <c r="D38" s="0" t="n">
        <v>69</v>
      </c>
      <c r="E38" s="0" t="n">
        <v>4240.99</v>
      </c>
      <c r="F38" s="0" t="n">
        <v>4241.01</v>
      </c>
      <c r="G38" s="0" t="n">
        <v>100.01</v>
      </c>
    </row>
    <row r="39" customFormat="false" ht="15" hidden="false" customHeight="false" outlineLevel="0" collapsed="false">
      <c r="A39" s="0" t="s">
        <v>188</v>
      </c>
      <c r="B39" s="0" t="s">
        <v>97</v>
      </c>
      <c r="C39" s="0" t="s">
        <v>951</v>
      </c>
      <c r="D39" s="0" t="n">
        <v>29</v>
      </c>
      <c r="E39" s="0" t="n">
        <v>4241.02</v>
      </c>
      <c r="F39" s="0" t="n">
        <v>4241.01</v>
      </c>
      <c r="G39" s="0" t="n">
        <v>100.02</v>
      </c>
    </row>
    <row r="40" customFormat="false" ht="15" hidden="false" customHeight="false" outlineLevel="0" collapsed="false">
      <c r="A40" s="0" t="s">
        <v>231</v>
      </c>
      <c r="B40" s="0" t="s">
        <v>60</v>
      </c>
      <c r="C40" s="0" t="s">
        <v>951</v>
      </c>
      <c r="D40" s="0" t="n">
        <v>70</v>
      </c>
      <c r="E40" s="0" t="n">
        <v>6653.91</v>
      </c>
      <c r="F40" s="0" t="n">
        <v>6653.88</v>
      </c>
      <c r="G40" s="0" t="n">
        <v>99.98</v>
      </c>
    </row>
    <row r="41" customFormat="false" ht="15" hidden="false" customHeight="false" outlineLevel="0" collapsed="false">
      <c r="A41" s="0" t="s">
        <v>231</v>
      </c>
      <c r="B41" s="0" t="s">
        <v>97</v>
      </c>
      <c r="C41" s="0" t="s">
        <v>951</v>
      </c>
      <c r="D41" s="0" t="n">
        <v>32</v>
      </c>
      <c r="E41" s="0" t="n">
        <v>6653.88</v>
      </c>
      <c r="F41" s="0" t="n">
        <v>6653.88</v>
      </c>
      <c r="G41" s="0" t="n">
        <v>99.99</v>
      </c>
    </row>
    <row r="42" customFormat="false" ht="15" hidden="false" customHeight="false" outlineLevel="0" collapsed="false">
      <c r="A42" s="0" t="s">
        <v>549</v>
      </c>
      <c r="B42" s="0" t="s">
        <v>60</v>
      </c>
      <c r="C42" s="0" t="s">
        <v>951</v>
      </c>
      <c r="D42" s="0" t="n">
        <v>70</v>
      </c>
      <c r="E42" s="0" t="n">
        <v>6419.52</v>
      </c>
      <c r="F42" s="0" t="n">
        <v>6419.53</v>
      </c>
      <c r="G42" s="0" t="n">
        <v>100</v>
      </c>
    </row>
    <row r="43" customFormat="false" ht="15" hidden="false" customHeight="false" outlineLevel="0" collapsed="false">
      <c r="A43" s="0" t="s">
        <v>549</v>
      </c>
      <c r="B43" s="0" t="s">
        <v>97</v>
      </c>
      <c r="C43" s="0" t="s">
        <v>951</v>
      </c>
      <c r="D43" s="0" t="n">
        <v>30</v>
      </c>
      <c r="E43" s="0" t="n">
        <v>6419.5</v>
      </c>
      <c r="F43" s="0" t="n">
        <v>6419.53</v>
      </c>
      <c r="G43" s="0" t="n">
        <v>99.99</v>
      </c>
    </row>
    <row r="44" customFormat="false" ht="15" hidden="false" customHeight="false" outlineLevel="0" collapsed="false">
      <c r="A44" s="0" t="s">
        <v>313</v>
      </c>
      <c r="B44" s="0" t="s">
        <v>60</v>
      </c>
      <c r="C44" s="0" t="s">
        <v>951</v>
      </c>
      <c r="D44" s="0" t="n">
        <v>79</v>
      </c>
      <c r="E44" s="0" t="n">
        <v>6568.71</v>
      </c>
      <c r="F44" s="0" t="n">
        <v>6568.68</v>
      </c>
      <c r="G44" s="0" t="n">
        <v>100.03</v>
      </c>
    </row>
    <row r="45" customFormat="false" ht="15" hidden="false" customHeight="false" outlineLevel="0" collapsed="false">
      <c r="A45" s="0" t="s">
        <v>313</v>
      </c>
      <c r="B45" s="0" t="s">
        <v>97</v>
      </c>
      <c r="C45" s="0" t="s">
        <v>951</v>
      </c>
      <c r="D45" s="0" t="n">
        <v>33</v>
      </c>
      <c r="E45" s="0" t="n">
        <v>6568.71</v>
      </c>
      <c r="F45" s="0" t="n">
        <v>6568.68</v>
      </c>
      <c r="G45" s="0" t="n">
        <v>99.98</v>
      </c>
    </row>
    <row r="46" customFormat="false" ht="15" hidden="false" customHeight="false" outlineLevel="0" collapsed="false">
      <c r="A46" s="0" t="s">
        <v>296</v>
      </c>
      <c r="B46" s="0" t="s">
        <v>60</v>
      </c>
      <c r="C46" s="0" t="s">
        <v>951</v>
      </c>
      <c r="D46" s="0" t="n">
        <v>67</v>
      </c>
      <c r="E46" s="0" t="n">
        <v>4719.52</v>
      </c>
      <c r="F46" s="0" t="n">
        <v>4719.49</v>
      </c>
      <c r="G46" s="0" t="n">
        <v>100.01</v>
      </c>
    </row>
    <row r="47" customFormat="false" ht="15" hidden="false" customHeight="false" outlineLevel="0" collapsed="false">
      <c r="A47" s="0" t="s">
        <v>296</v>
      </c>
      <c r="B47" s="0" t="s">
        <v>97</v>
      </c>
      <c r="C47" s="0" t="s">
        <v>951</v>
      </c>
      <c r="D47" s="0" t="n">
        <v>26</v>
      </c>
      <c r="E47" s="0" t="n">
        <v>4719.51</v>
      </c>
      <c r="F47" s="0" t="n">
        <v>4719.49</v>
      </c>
      <c r="G47" s="0" t="n">
        <v>100</v>
      </c>
    </row>
    <row r="48" customFormat="false" ht="15" hidden="false" customHeight="false" outlineLevel="0" collapsed="false">
      <c r="A48" s="0" t="s">
        <v>387</v>
      </c>
      <c r="B48" s="0" t="s">
        <v>60</v>
      </c>
      <c r="C48" s="0" t="s">
        <v>951</v>
      </c>
      <c r="D48" s="0" t="n">
        <v>68</v>
      </c>
      <c r="E48" s="0" t="n">
        <v>5424.12</v>
      </c>
      <c r="F48" s="0" t="n">
        <v>5424.15</v>
      </c>
      <c r="G48" s="0" t="n">
        <v>100</v>
      </c>
    </row>
    <row r="49" customFormat="false" ht="15" hidden="false" customHeight="false" outlineLevel="0" collapsed="false">
      <c r="A49" s="0" t="s">
        <v>387</v>
      </c>
      <c r="B49" s="0" t="s">
        <v>97</v>
      </c>
      <c r="C49" s="0" t="s">
        <v>951</v>
      </c>
      <c r="D49" s="0" t="n">
        <v>34</v>
      </c>
      <c r="E49" s="0" t="n">
        <v>5424.16</v>
      </c>
      <c r="F49" s="0" t="n">
        <v>5424.15</v>
      </c>
      <c r="G49" s="0" t="n">
        <v>100</v>
      </c>
    </row>
    <row r="50" customFormat="false" ht="15" hidden="false" customHeight="false" outlineLevel="0" collapsed="false">
      <c r="A50" s="0" t="s">
        <v>112</v>
      </c>
      <c r="B50" s="0" t="s">
        <v>60</v>
      </c>
      <c r="C50" s="0" t="s">
        <v>951</v>
      </c>
      <c r="D50" s="0" t="n">
        <v>74</v>
      </c>
      <c r="E50" s="0" t="n">
        <v>5280.27</v>
      </c>
      <c r="F50" s="0" t="n">
        <v>5280.25</v>
      </c>
      <c r="G50" s="0" t="n">
        <v>100.02</v>
      </c>
    </row>
    <row r="51" customFormat="false" ht="15" hidden="false" customHeight="false" outlineLevel="0" collapsed="false">
      <c r="A51" s="0" t="s">
        <v>112</v>
      </c>
      <c r="B51" s="0" t="s">
        <v>97</v>
      </c>
      <c r="C51" s="0" t="s">
        <v>951</v>
      </c>
      <c r="D51" s="0" t="n">
        <v>32</v>
      </c>
      <c r="E51" s="0" t="n">
        <v>5280.25</v>
      </c>
      <c r="F51" s="0" t="n">
        <v>5280.25</v>
      </c>
      <c r="G51" s="0" t="n">
        <v>100</v>
      </c>
    </row>
    <row r="52" customFormat="false" ht="15" hidden="false" customHeight="false" outlineLevel="0" collapsed="false">
      <c r="A52" s="0" t="s">
        <v>226</v>
      </c>
      <c r="B52" s="0" t="s">
        <v>60</v>
      </c>
      <c r="C52" s="0" t="s">
        <v>951</v>
      </c>
      <c r="D52" s="0" t="n">
        <v>73</v>
      </c>
      <c r="E52" s="0" t="n">
        <v>5612.86</v>
      </c>
      <c r="F52" s="0" t="n">
        <v>5612.83</v>
      </c>
      <c r="G52" s="0" t="n">
        <v>100.02</v>
      </c>
    </row>
    <row r="53" customFormat="false" ht="15" hidden="false" customHeight="false" outlineLevel="0" collapsed="false">
      <c r="A53" s="0" t="s">
        <v>226</v>
      </c>
      <c r="B53" s="0" t="s">
        <v>97</v>
      </c>
      <c r="C53" s="0" t="s">
        <v>951</v>
      </c>
      <c r="D53" s="0" t="n">
        <v>36</v>
      </c>
      <c r="E53" s="0" t="n">
        <v>5612.85</v>
      </c>
      <c r="F53" s="0" t="n">
        <v>5612.83</v>
      </c>
      <c r="G53" s="0" t="n">
        <v>100</v>
      </c>
    </row>
    <row r="54" customFormat="false" ht="15" hidden="false" customHeight="false" outlineLevel="0" collapsed="false">
      <c r="A54" s="0" t="s">
        <v>397</v>
      </c>
      <c r="B54" s="0" t="s">
        <v>60</v>
      </c>
      <c r="C54" s="0" t="s">
        <v>951</v>
      </c>
      <c r="D54" s="0" t="n">
        <v>80</v>
      </c>
      <c r="E54" s="0" t="n">
        <v>5858.61</v>
      </c>
      <c r="F54" s="0" t="n">
        <v>5858.59</v>
      </c>
      <c r="G54" s="0" t="n">
        <v>99.97</v>
      </c>
    </row>
    <row r="55" customFormat="false" ht="15" hidden="false" customHeight="false" outlineLevel="0" collapsed="false">
      <c r="A55" s="0" t="s">
        <v>397</v>
      </c>
      <c r="B55" s="0" t="s">
        <v>97</v>
      </c>
      <c r="C55" s="0" t="s">
        <v>951</v>
      </c>
      <c r="D55" s="0" t="n">
        <v>35</v>
      </c>
      <c r="E55" s="0" t="n">
        <v>5858.61</v>
      </c>
      <c r="F55" s="0" t="n">
        <v>5858.59</v>
      </c>
      <c r="G55" s="0" t="n">
        <v>99.98</v>
      </c>
    </row>
    <row r="56" customFormat="false" ht="15" hidden="false" customHeight="false" outlineLevel="0" collapsed="false">
      <c r="A56" s="0" t="s">
        <v>485</v>
      </c>
      <c r="B56" s="0" t="s">
        <v>60</v>
      </c>
      <c r="C56" s="0" t="s">
        <v>951</v>
      </c>
      <c r="D56" s="0" t="n">
        <v>76</v>
      </c>
      <c r="E56" s="0" t="n">
        <v>4113.68</v>
      </c>
      <c r="F56" s="0" t="n">
        <v>4113.65</v>
      </c>
      <c r="G56" s="0" t="n">
        <v>99.99</v>
      </c>
    </row>
    <row r="57" customFormat="false" ht="15" hidden="false" customHeight="false" outlineLevel="0" collapsed="false">
      <c r="A57" s="0" t="s">
        <v>485</v>
      </c>
      <c r="B57" s="0" t="s">
        <v>97</v>
      </c>
      <c r="C57" s="0" t="s">
        <v>951</v>
      </c>
      <c r="D57" s="0" t="n">
        <v>35</v>
      </c>
      <c r="E57" s="0" t="n">
        <v>4113.65</v>
      </c>
      <c r="F57" s="0" t="n">
        <v>4113.65</v>
      </c>
      <c r="G57" s="0" t="n">
        <v>99.99</v>
      </c>
    </row>
    <row r="58" customFormat="false" ht="15" hidden="false" customHeight="false" outlineLevel="0" collapsed="false">
      <c r="A58" s="0" t="s">
        <v>151</v>
      </c>
      <c r="B58" s="0" t="s">
        <v>60</v>
      </c>
      <c r="C58" s="0" t="s">
        <v>951</v>
      </c>
      <c r="D58" s="0" t="n">
        <v>75</v>
      </c>
      <c r="E58" s="0" t="n">
        <v>3185.54</v>
      </c>
      <c r="F58" s="0" t="n">
        <v>3185.52</v>
      </c>
      <c r="G58" s="0" t="n">
        <v>99.98</v>
      </c>
    </row>
    <row r="59" customFormat="false" ht="15" hidden="false" customHeight="false" outlineLevel="0" collapsed="false">
      <c r="A59" s="0" t="s">
        <v>151</v>
      </c>
      <c r="B59" s="0" t="s">
        <v>97</v>
      </c>
      <c r="C59" s="0" t="s">
        <v>951</v>
      </c>
      <c r="D59" s="0" t="n">
        <v>35</v>
      </c>
      <c r="E59" s="0" t="n">
        <v>3185.55</v>
      </c>
      <c r="F59" s="0" t="n">
        <v>3185.52</v>
      </c>
      <c r="G59" s="0" t="n">
        <v>99.98</v>
      </c>
    </row>
    <row r="60" customFormat="false" ht="15" hidden="false" customHeight="false" outlineLevel="0" collapsed="false">
      <c r="A60" s="0" t="s">
        <v>102</v>
      </c>
      <c r="B60" s="0" t="s">
        <v>60</v>
      </c>
      <c r="C60" s="0" t="s">
        <v>951</v>
      </c>
      <c r="D60" s="0" t="n">
        <v>77</v>
      </c>
      <c r="E60" s="0" t="n">
        <v>4201.23</v>
      </c>
      <c r="F60" s="0" t="n">
        <v>4201.2</v>
      </c>
      <c r="G60" s="0" t="n">
        <v>100.01</v>
      </c>
    </row>
    <row r="61" customFormat="false" ht="15" hidden="false" customHeight="false" outlineLevel="0" collapsed="false">
      <c r="A61" s="0" t="s">
        <v>102</v>
      </c>
      <c r="B61" s="0" t="s">
        <v>97</v>
      </c>
      <c r="C61" s="0" t="s">
        <v>951</v>
      </c>
      <c r="D61" s="0" t="n">
        <v>32</v>
      </c>
      <c r="E61" s="0" t="n">
        <v>4201.2</v>
      </c>
      <c r="F61" s="0" t="n">
        <v>4201.2</v>
      </c>
      <c r="G61" s="0" t="n">
        <v>100.03</v>
      </c>
    </row>
    <row r="62" customFormat="false" ht="15" hidden="false" customHeight="false" outlineLevel="0" collapsed="false">
      <c r="A62" s="0" t="s">
        <v>647</v>
      </c>
      <c r="B62" s="0" t="s">
        <v>60</v>
      </c>
      <c r="C62" s="0" t="s">
        <v>951</v>
      </c>
      <c r="D62" s="0" t="n">
        <v>72</v>
      </c>
      <c r="E62" s="0" t="n">
        <v>3549.89</v>
      </c>
      <c r="F62" s="0" t="n">
        <v>3549.86</v>
      </c>
      <c r="G62" s="0" t="n">
        <v>100.01</v>
      </c>
    </row>
    <row r="63" customFormat="false" ht="15" hidden="false" customHeight="false" outlineLevel="0" collapsed="false">
      <c r="A63" s="0" t="s">
        <v>647</v>
      </c>
      <c r="B63" s="0" t="s">
        <v>97</v>
      </c>
      <c r="C63" s="0" t="s">
        <v>951</v>
      </c>
      <c r="D63" s="0" t="n">
        <v>30</v>
      </c>
      <c r="E63" s="0" t="n">
        <v>3549.84</v>
      </c>
      <c r="F63" s="0" t="n">
        <v>3549.86</v>
      </c>
      <c r="G63" s="0" t="n">
        <v>100.01</v>
      </c>
    </row>
    <row r="64" customFormat="false" ht="15" hidden="false" customHeight="false" outlineLevel="0" collapsed="false">
      <c r="A64" s="0" t="s">
        <v>64</v>
      </c>
      <c r="B64" s="0" t="s">
        <v>60</v>
      </c>
      <c r="C64" s="0" t="s">
        <v>951</v>
      </c>
      <c r="D64" s="0" t="n">
        <v>75</v>
      </c>
      <c r="E64" s="0" t="n">
        <v>3538.81</v>
      </c>
      <c r="F64" s="0" t="n">
        <v>3538.82</v>
      </c>
      <c r="G64" s="0" t="n">
        <v>100.03</v>
      </c>
    </row>
    <row r="65" customFormat="false" ht="15" hidden="false" customHeight="false" outlineLevel="0" collapsed="false">
      <c r="A65" s="0" t="s">
        <v>64</v>
      </c>
      <c r="B65" s="0" t="s">
        <v>97</v>
      </c>
      <c r="C65" s="0" t="s">
        <v>951</v>
      </c>
      <c r="D65" s="0" t="n">
        <v>32</v>
      </c>
      <c r="E65" s="0" t="n">
        <v>3538.83</v>
      </c>
      <c r="F65" s="0" t="n">
        <v>3538.82</v>
      </c>
      <c r="G65" s="0" t="n">
        <v>100.01</v>
      </c>
    </row>
    <row r="66" customFormat="false" ht="15" hidden="false" customHeight="false" outlineLevel="0" collapsed="false">
      <c r="A66" s="0" t="s">
        <v>168</v>
      </c>
      <c r="B66" s="0" t="s">
        <v>60</v>
      </c>
      <c r="C66" s="0" t="s">
        <v>951</v>
      </c>
      <c r="D66" s="0" t="n">
        <v>77</v>
      </c>
      <c r="E66" s="0" t="n">
        <v>4062.53</v>
      </c>
      <c r="F66" s="0" t="n">
        <v>4062.53</v>
      </c>
      <c r="G66" s="0" t="n">
        <v>100.05</v>
      </c>
    </row>
    <row r="67" customFormat="false" ht="15" hidden="false" customHeight="false" outlineLevel="0" collapsed="false">
      <c r="A67" s="0" t="s">
        <v>168</v>
      </c>
      <c r="B67" s="0" t="s">
        <v>97</v>
      </c>
      <c r="C67" s="0" t="s">
        <v>951</v>
      </c>
      <c r="D67" s="0" t="n">
        <v>31</v>
      </c>
      <c r="E67" s="0" t="n">
        <v>4062.55</v>
      </c>
      <c r="F67" s="0" t="n">
        <v>4062.53</v>
      </c>
      <c r="G67" s="0" t="n">
        <v>100</v>
      </c>
    </row>
    <row r="68" customFormat="false" ht="15" hidden="false" customHeight="false" outlineLevel="0" collapsed="false">
      <c r="A68" s="0" t="s">
        <v>314</v>
      </c>
      <c r="B68" s="0" t="s">
        <v>60</v>
      </c>
      <c r="C68" s="0" t="s">
        <v>951</v>
      </c>
      <c r="D68" s="0" t="n">
        <v>67</v>
      </c>
      <c r="E68" s="0" t="n">
        <v>4328.02</v>
      </c>
      <c r="F68" s="0" t="n">
        <v>4328.02</v>
      </c>
      <c r="G68" s="0" t="n">
        <v>99.99</v>
      </c>
    </row>
    <row r="69" customFormat="false" ht="15" hidden="false" customHeight="false" outlineLevel="0" collapsed="false">
      <c r="A69" s="0" t="s">
        <v>314</v>
      </c>
      <c r="B69" s="0" t="s">
        <v>97</v>
      </c>
      <c r="C69" s="0" t="s">
        <v>951</v>
      </c>
      <c r="D69" s="0" t="n">
        <v>31</v>
      </c>
      <c r="E69" s="0" t="n">
        <v>4328.02</v>
      </c>
      <c r="F69" s="0" t="n">
        <v>4328.02</v>
      </c>
      <c r="G69" s="0" t="n">
        <v>100</v>
      </c>
    </row>
    <row r="70" customFormat="false" ht="15" hidden="false" customHeight="false" outlineLevel="0" collapsed="false">
      <c r="A70" s="0" t="s">
        <v>260</v>
      </c>
      <c r="B70" s="0" t="s">
        <v>60</v>
      </c>
      <c r="C70" s="0" t="s">
        <v>951</v>
      </c>
      <c r="D70" s="0" t="n">
        <v>70</v>
      </c>
      <c r="E70" s="0" t="n">
        <v>5083.83</v>
      </c>
      <c r="F70" s="0" t="n">
        <v>5083.85</v>
      </c>
      <c r="G70" s="0" t="n">
        <v>100.02</v>
      </c>
    </row>
    <row r="71" customFormat="false" ht="15" hidden="false" customHeight="false" outlineLevel="0" collapsed="false">
      <c r="A71" s="0" t="s">
        <v>260</v>
      </c>
      <c r="B71" s="0" t="s">
        <v>97</v>
      </c>
      <c r="C71" s="0" t="s">
        <v>951</v>
      </c>
      <c r="D71" s="0" t="n">
        <v>30</v>
      </c>
      <c r="E71" s="0" t="n">
        <v>5083.84</v>
      </c>
      <c r="F71" s="0" t="n">
        <v>5083.85</v>
      </c>
      <c r="G71" s="0" t="n">
        <v>100.02</v>
      </c>
    </row>
    <row r="72" customFormat="false" ht="15" hidden="false" customHeight="false" outlineLevel="0" collapsed="false">
      <c r="A72" s="0" t="s">
        <v>146</v>
      </c>
      <c r="B72" s="0" t="s">
        <v>60</v>
      </c>
      <c r="C72" s="0" t="s">
        <v>951</v>
      </c>
      <c r="D72" s="0" t="n">
        <v>78</v>
      </c>
      <c r="E72" s="0" t="n">
        <v>4977.46</v>
      </c>
      <c r="F72" s="0" t="n">
        <v>4977.44</v>
      </c>
      <c r="G72" s="0" t="n">
        <v>100.03</v>
      </c>
    </row>
    <row r="73" customFormat="false" ht="15" hidden="false" customHeight="false" outlineLevel="0" collapsed="false">
      <c r="A73" s="0" t="s">
        <v>146</v>
      </c>
      <c r="B73" s="0" t="s">
        <v>97</v>
      </c>
      <c r="C73" s="0" t="s">
        <v>951</v>
      </c>
      <c r="D73" s="0" t="n">
        <v>33</v>
      </c>
      <c r="E73" s="0" t="n">
        <v>4977.42</v>
      </c>
      <c r="F73" s="0" t="n">
        <v>4977.44</v>
      </c>
      <c r="G73" s="0" t="n">
        <v>99.99</v>
      </c>
    </row>
    <row r="74" customFormat="false" ht="15" hidden="false" customHeight="false" outlineLevel="0" collapsed="false">
      <c r="A74" s="0" t="s">
        <v>310</v>
      </c>
      <c r="B74" s="0" t="s">
        <v>60</v>
      </c>
      <c r="C74" s="0" t="s">
        <v>951</v>
      </c>
      <c r="D74" s="0" t="n">
        <v>75</v>
      </c>
      <c r="E74" s="0" t="n">
        <v>4948.1</v>
      </c>
      <c r="F74" s="0" t="n">
        <v>4948.08</v>
      </c>
      <c r="G74" s="0" t="n">
        <v>100.01</v>
      </c>
    </row>
    <row r="75" customFormat="false" ht="15" hidden="false" customHeight="false" outlineLevel="0" collapsed="false">
      <c r="A75" s="0" t="s">
        <v>310</v>
      </c>
      <c r="B75" s="0" t="s">
        <v>97</v>
      </c>
      <c r="C75" s="0" t="s">
        <v>951</v>
      </c>
      <c r="D75" s="0" t="n">
        <v>35</v>
      </c>
      <c r="E75" s="0" t="n">
        <v>4948.06</v>
      </c>
      <c r="F75" s="0" t="n">
        <v>4948.08</v>
      </c>
      <c r="G75" s="0" t="n">
        <v>100.02</v>
      </c>
    </row>
    <row r="76" customFormat="false" ht="15" hidden="false" customHeight="false" outlineLevel="0" collapsed="false">
      <c r="A76" s="0" t="s">
        <v>524</v>
      </c>
      <c r="B76" s="0" t="s">
        <v>60</v>
      </c>
      <c r="C76" s="0" t="s">
        <v>951</v>
      </c>
      <c r="D76" s="0" t="n">
        <v>75</v>
      </c>
      <c r="E76" s="0" t="n">
        <v>4658.79</v>
      </c>
      <c r="F76" s="0" t="n">
        <v>4658.76</v>
      </c>
      <c r="G76" s="0" t="n">
        <v>100.01</v>
      </c>
    </row>
    <row r="77" customFormat="false" ht="15" hidden="false" customHeight="false" outlineLevel="0" collapsed="false">
      <c r="A77" s="0" t="s">
        <v>524</v>
      </c>
      <c r="B77" s="0" t="s">
        <v>97</v>
      </c>
      <c r="C77" s="0" t="s">
        <v>951</v>
      </c>
      <c r="D77" s="0" t="n">
        <v>36</v>
      </c>
      <c r="E77" s="0" t="n">
        <v>4658.75</v>
      </c>
      <c r="F77" s="0" t="n">
        <v>4658.76</v>
      </c>
      <c r="G77" s="0" t="n">
        <v>100</v>
      </c>
    </row>
    <row r="78" customFormat="false" ht="15" hidden="false" customHeight="false" outlineLevel="0" collapsed="false">
      <c r="A78" s="0" t="s">
        <v>417</v>
      </c>
      <c r="B78" s="0" t="s">
        <v>60</v>
      </c>
      <c r="C78" s="0" t="s">
        <v>951</v>
      </c>
      <c r="D78" s="0" t="n">
        <v>76</v>
      </c>
      <c r="E78" s="0" t="n">
        <v>4718.38</v>
      </c>
      <c r="F78" s="0" t="n">
        <v>4718.38</v>
      </c>
      <c r="G78" s="0" t="n">
        <v>100.03</v>
      </c>
    </row>
    <row r="79" customFormat="false" ht="15" hidden="false" customHeight="false" outlineLevel="0" collapsed="false">
      <c r="A79" s="0" t="s">
        <v>417</v>
      </c>
      <c r="B79" s="0" t="s">
        <v>97</v>
      </c>
      <c r="C79" s="0" t="s">
        <v>951</v>
      </c>
      <c r="D79" s="0" t="n">
        <v>36</v>
      </c>
      <c r="E79" s="0" t="n">
        <v>4718.38</v>
      </c>
      <c r="F79" s="0" t="n">
        <v>4718.38</v>
      </c>
      <c r="G79" s="0" t="n">
        <v>99.98</v>
      </c>
    </row>
    <row r="80" customFormat="false" ht="15" hidden="false" customHeight="false" outlineLevel="0" collapsed="false">
      <c r="A80" s="0" t="s">
        <v>234</v>
      </c>
      <c r="B80" s="0" t="s">
        <v>60</v>
      </c>
      <c r="C80" s="0" t="s">
        <v>951</v>
      </c>
      <c r="D80" s="0" t="n">
        <v>82</v>
      </c>
      <c r="E80" s="0" t="n">
        <v>4408.94</v>
      </c>
      <c r="F80" s="0" t="n">
        <v>4408.93</v>
      </c>
      <c r="G80" s="0" t="n">
        <v>100.04</v>
      </c>
    </row>
    <row r="81" customFormat="false" ht="15" hidden="false" customHeight="false" outlineLevel="0" collapsed="false">
      <c r="A81" s="0" t="s">
        <v>234</v>
      </c>
      <c r="B81" s="0" t="s">
        <v>97</v>
      </c>
      <c r="C81" s="0" t="s">
        <v>951</v>
      </c>
      <c r="D81" s="0" t="n">
        <v>36</v>
      </c>
      <c r="E81" s="0" t="n">
        <v>4408.95</v>
      </c>
      <c r="F81" s="0" t="n">
        <v>4408.93</v>
      </c>
      <c r="G81" s="0" t="n">
        <v>99.97</v>
      </c>
    </row>
    <row r="82" customFormat="false" ht="15" hidden="false" customHeight="false" outlineLevel="0" collapsed="false">
      <c r="A82" s="0" t="s">
        <v>363</v>
      </c>
      <c r="B82" s="0" t="s">
        <v>60</v>
      </c>
      <c r="C82" s="0" t="s">
        <v>951</v>
      </c>
      <c r="D82" s="0" t="n">
        <v>80</v>
      </c>
      <c r="E82" s="0" t="n">
        <v>4001.25</v>
      </c>
      <c r="F82" s="0" t="n">
        <v>4001.31</v>
      </c>
      <c r="G82" s="0" t="n">
        <v>99.96</v>
      </c>
    </row>
    <row r="83" customFormat="false" ht="15" hidden="false" customHeight="false" outlineLevel="0" collapsed="false">
      <c r="A83" s="0" t="s">
        <v>363</v>
      </c>
      <c r="B83" s="0" t="s">
        <v>97</v>
      </c>
      <c r="C83" s="0" t="s">
        <v>951</v>
      </c>
      <c r="D83" s="0" t="n">
        <v>34</v>
      </c>
      <c r="E83" s="0" t="n">
        <v>4001.35</v>
      </c>
      <c r="F83" s="0" t="n">
        <v>4001.31</v>
      </c>
      <c r="G83" s="0" t="n">
        <v>100.03</v>
      </c>
    </row>
    <row r="84" customFormat="false" ht="15" hidden="false" customHeight="false" outlineLevel="0" collapsed="false">
      <c r="A84" s="0" t="s">
        <v>88</v>
      </c>
      <c r="B84" s="0" t="s">
        <v>60</v>
      </c>
      <c r="C84" s="0" t="s">
        <v>951</v>
      </c>
      <c r="D84" s="0" t="n">
        <v>75</v>
      </c>
      <c r="E84" s="0" t="n">
        <v>4123.31</v>
      </c>
      <c r="F84" s="0" t="n">
        <v>4123.36</v>
      </c>
      <c r="G84" s="0" t="n">
        <v>100</v>
      </c>
    </row>
    <row r="85" customFormat="false" ht="15" hidden="false" customHeight="false" outlineLevel="0" collapsed="false">
      <c r="A85" s="0" t="s">
        <v>88</v>
      </c>
      <c r="B85" s="0" t="s">
        <v>97</v>
      </c>
      <c r="C85" s="0" t="s">
        <v>951</v>
      </c>
      <c r="D85" s="0" t="n">
        <v>36</v>
      </c>
      <c r="E85" s="0" t="n">
        <v>4123.39</v>
      </c>
      <c r="F85" s="0" t="n">
        <v>4123.36</v>
      </c>
      <c r="G85" s="0" t="n">
        <v>100.01</v>
      </c>
    </row>
    <row r="86" customFormat="false" ht="15" hidden="false" customHeight="false" outlineLevel="0" collapsed="false">
      <c r="A86" s="0" t="s">
        <v>104</v>
      </c>
      <c r="B86" s="0" t="s">
        <v>60</v>
      </c>
      <c r="C86" s="0" t="s">
        <v>951</v>
      </c>
      <c r="D86" s="0" t="n">
        <v>75</v>
      </c>
      <c r="E86" s="0" t="n">
        <v>3966.19</v>
      </c>
      <c r="F86" s="0" t="n">
        <v>3966.2</v>
      </c>
      <c r="G86" s="0" t="n">
        <v>100.04</v>
      </c>
    </row>
    <row r="87" customFormat="false" ht="15" hidden="false" customHeight="false" outlineLevel="0" collapsed="false">
      <c r="A87" s="0" t="s">
        <v>104</v>
      </c>
      <c r="B87" s="0" t="s">
        <v>97</v>
      </c>
      <c r="C87" s="0" t="s">
        <v>951</v>
      </c>
      <c r="D87" s="0" t="n">
        <v>31</v>
      </c>
      <c r="E87" s="0" t="n">
        <v>3966.18</v>
      </c>
      <c r="F87" s="0" t="n">
        <v>3966.2</v>
      </c>
      <c r="G87" s="0" t="n">
        <v>100.03</v>
      </c>
    </row>
    <row r="88" customFormat="false" ht="15" hidden="false" customHeight="false" outlineLevel="0" collapsed="false">
      <c r="A88" s="0" t="s">
        <v>546</v>
      </c>
      <c r="B88" s="0" t="s">
        <v>60</v>
      </c>
      <c r="C88" s="0" t="s">
        <v>951</v>
      </c>
      <c r="D88" s="0" t="n">
        <v>80</v>
      </c>
      <c r="E88" s="0" t="n">
        <v>3898.01</v>
      </c>
      <c r="F88" s="0" t="n">
        <v>3898.01</v>
      </c>
      <c r="G88" s="0" t="n">
        <v>100.03</v>
      </c>
    </row>
    <row r="89" customFormat="false" ht="15" hidden="false" customHeight="false" outlineLevel="0" collapsed="false">
      <c r="A89" s="0" t="s">
        <v>546</v>
      </c>
      <c r="B89" s="0" t="s">
        <v>97</v>
      </c>
      <c r="C89" s="0" t="s">
        <v>951</v>
      </c>
      <c r="D89" s="0" t="n">
        <v>32</v>
      </c>
      <c r="E89" s="0" t="n">
        <v>3898</v>
      </c>
      <c r="F89" s="0" t="n">
        <v>3898.01</v>
      </c>
      <c r="G89" s="0" t="n">
        <v>100.01</v>
      </c>
    </row>
    <row r="90" customFormat="false" ht="15" hidden="false" customHeight="false" outlineLevel="0" collapsed="false">
      <c r="A90" s="0" t="s">
        <v>650</v>
      </c>
      <c r="B90" s="0" t="s">
        <v>60</v>
      </c>
      <c r="C90" s="0" t="s">
        <v>951</v>
      </c>
      <c r="D90" s="0" t="n">
        <v>79</v>
      </c>
      <c r="E90" s="0" t="n">
        <v>3435.59</v>
      </c>
      <c r="F90" s="0" t="n">
        <v>3435.6</v>
      </c>
      <c r="G90" s="0" t="n">
        <v>100.05</v>
      </c>
    </row>
    <row r="91" customFormat="false" ht="15" hidden="false" customHeight="false" outlineLevel="0" collapsed="false">
      <c r="A91" s="0" t="s">
        <v>650</v>
      </c>
      <c r="B91" s="0" t="s">
        <v>97</v>
      </c>
      <c r="C91" s="0" t="s">
        <v>951</v>
      </c>
      <c r="D91" s="0" t="n">
        <v>31</v>
      </c>
      <c r="E91" s="0" t="n">
        <v>3435.57</v>
      </c>
      <c r="F91" s="0" t="n">
        <v>3435.6</v>
      </c>
      <c r="G91" s="0" t="n">
        <v>100</v>
      </c>
    </row>
    <row r="92" customFormat="false" ht="15" hidden="false" customHeight="false" outlineLevel="0" collapsed="false">
      <c r="A92" s="0" t="s">
        <v>115</v>
      </c>
      <c r="B92" s="0" t="s">
        <v>60</v>
      </c>
      <c r="C92" s="0" t="s">
        <v>951</v>
      </c>
      <c r="D92" s="0" t="n">
        <v>89</v>
      </c>
      <c r="E92" s="0" t="n">
        <v>4746.81</v>
      </c>
      <c r="F92" s="0" t="n">
        <v>4746.78</v>
      </c>
      <c r="G92" s="0" t="n">
        <v>99.97</v>
      </c>
    </row>
    <row r="93" customFormat="false" ht="15" hidden="false" customHeight="false" outlineLevel="0" collapsed="false">
      <c r="A93" s="0" t="s">
        <v>115</v>
      </c>
      <c r="B93" s="0" t="s">
        <v>97</v>
      </c>
      <c r="C93" s="0" t="s">
        <v>951</v>
      </c>
      <c r="D93" s="0" t="n">
        <v>34</v>
      </c>
      <c r="E93" s="0" t="n">
        <v>4746.78</v>
      </c>
      <c r="F93" s="0" t="n">
        <v>4746.78</v>
      </c>
      <c r="G93" s="0" t="n">
        <v>100.01</v>
      </c>
    </row>
    <row r="94" customFormat="false" ht="15" hidden="false" customHeight="false" outlineLevel="0" collapsed="false">
      <c r="A94" s="0" t="s">
        <v>149</v>
      </c>
      <c r="B94" s="0" t="s">
        <v>60</v>
      </c>
      <c r="C94" s="0" t="s">
        <v>951</v>
      </c>
      <c r="D94" s="0" t="n">
        <v>82</v>
      </c>
      <c r="E94" s="0" t="n">
        <v>5201.42</v>
      </c>
      <c r="F94" s="0" t="n">
        <v>5201.42</v>
      </c>
      <c r="G94" s="0" t="n">
        <v>99.98</v>
      </c>
    </row>
    <row r="95" customFormat="false" ht="15" hidden="false" customHeight="false" outlineLevel="0" collapsed="false">
      <c r="A95" s="0" t="s">
        <v>149</v>
      </c>
      <c r="B95" s="0" t="s">
        <v>97</v>
      </c>
      <c r="C95" s="0" t="s">
        <v>951</v>
      </c>
      <c r="D95" s="0" t="n">
        <v>34</v>
      </c>
      <c r="E95" s="0" t="n">
        <v>5201.4</v>
      </c>
      <c r="F95" s="0" t="n">
        <v>5201.42</v>
      </c>
      <c r="G95" s="0" t="n">
        <v>100.01</v>
      </c>
    </row>
    <row r="96" customFormat="false" ht="15" hidden="false" customHeight="false" outlineLevel="0" collapsed="false">
      <c r="A96" s="0" t="s">
        <v>389</v>
      </c>
      <c r="B96" s="0" t="s">
        <v>60</v>
      </c>
      <c r="C96" s="0" t="s">
        <v>951</v>
      </c>
      <c r="D96" s="0" t="n">
        <v>78</v>
      </c>
      <c r="E96" s="0" t="n">
        <v>4771.81</v>
      </c>
      <c r="F96" s="0" t="n">
        <v>4771.81</v>
      </c>
      <c r="G96" s="0" t="n">
        <v>99.96</v>
      </c>
    </row>
    <row r="97" customFormat="false" ht="15" hidden="false" customHeight="false" outlineLevel="0" collapsed="false">
      <c r="A97" s="0" t="s">
        <v>389</v>
      </c>
      <c r="B97" s="0" t="s">
        <v>97</v>
      </c>
      <c r="C97" s="0" t="s">
        <v>951</v>
      </c>
      <c r="D97" s="0" t="n">
        <v>39</v>
      </c>
      <c r="E97" s="0" t="n">
        <v>4771.84</v>
      </c>
      <c r="F97" s="0" t="n">
        <v>4771.81</v>
      </c>
      <c r="G97" s="0" t="n">
        <v>100.01</v>
      </c>
    </row>
    <row r="98" customFormat="false" ht="15" hidden="false" customHeight="false" outlineLevel="0" collapsed="false">
      <c r="A98" s="0" t="s">
        <v>289</v>
      </c>
      <c r="B98" s="0" t="s">
        <v>60</v>
      </c>
      <c r="C98" s="0" t="s">
        <v>951</v>
      </c>
      <c r="D98" s="0" t="n">
        <v>78</v>
      </c>
      <c r="E98" s="0" t="n">
        <v>5588.12</v>
      </c>
      <c r="F98" s="0" t="n">
        <v>5588.15</v>
      </c>
      <c r="G98" s="0" t="n">
        <v>100</v>
      </c>
    </row>
    <row r="99" customFormat="false" ht="15" hidden="false" customHeight="false" outlineLevel="0" collapsed="false">
      <c r="A99" s="0" t="s">
        <v>289</v>
      </c>
      <c r="B99" s="0" t="s">
        <v>97</v>
      </c>
      <c r="C99" s="0" t="s">
        <v>951</v>
      </c>
      <c r="D99" s="0" t="n">
        <v>38</v>
      </c>
      <c r="E99" s="0" t="n">
        <v>5588.15</v>
      </c>
      <c r="F99" s="0" t="n">
        <v>5588.15</v>
      </c>
      <c r="G99" s="0" t="n">
        <v>100.01</v>
      </c>
    </row>
    <row r="100" customFormat="false" ht="15" hidden="false" customHeight="false" outlineLevel="0" collapsed="false">
      <c r="A100" s="0" t="s">
        <v>324</v>
      </c>
      <c r="B100" s="0" t="s">
        <v>60</v>
      </c>
      <c r="C100" s="0" t="s">
        <v>951</v>
      </c>
      <c r="D100" s="0" t="n">
        <v>86</v>
      </c>
      <c r="E100" s="0" t="n">
        <v>4746.1</v>
      </c>
      <c r="F100" s="0" t="n">
        <v>4746.1</v>
      </c>
      <c r="G100" s="0" t="n">
        <v>100.02</v>
      </c>
    </row>
    <row r="101" customFormat="false" ht="15" hidden="false" customHeight="false" outlineLevel="0" collapsed="false">
      <c r="A101" s="0" t="s">
        <v>324</v>
      </c>
      <c r="B101" s="0" t="s">
        <v>97</v>
      </c>
      <c r="C101" s="0" t="s">
        <v>951</v>
      </c>
      <c r="D101" s="0" t="n">
        <v>39</v>
      </c>
      <c r="E101" s="0" t="n">
        <v>4746.11</v>
      </c>
      <c r="F101" s="0" t="n">
        <v>4746.1</v>
      </c>
      <c r="G101" s="0" t="n">
        <v>100</v>
      </c>
    </row>
    <row r="102" customFormat="false" ht="15" hidden="false" customHeight="false" outlineLevel="0" collapsed="false">
      <c r="A102" s="0" t="s">
        <v>205</v>
      </c>
      <c r="B102" s="0" t="s">
        <v>60</v>
      </c>
      <c r="C102" s="0" t="s">
        <v>951</v>
      </c>
      <c r="D102" s="0" t="n">
        <v>100</v>
      </c>
      <c r="E102" s="0" t="n">
        <v>4658.62</v>
      </c>
      <c r="F102" s="0" t="n">
        <v>4658.63</v>
      </c>
      <c r="G102" s="0" t="n">
        <v>100.01</v>
      </c>
    </row>
    <row r="103" customFormat="false" ht="15" hidden="false" customHeight="false" outlineLevel="0" collapsed="false">
      <c r="A103" s="0" t="s">
        <v>205</v>
      </c>
      <c r="B103" s="0" t="s">
        <v>97</v>
      </c>
      <c r="C103" s="0" t="s">
        <v>951</v>
      </c>
      <c r="D103" s="0" t="n">
        <v>41</v>
      </c>
      <c r="E103" s="0" t="n">
        <v>4658.67</v>
      </c>
      <c r="F103" s="0" t="n">
        <v>4658.63</v>
      </c>
      <c r="G103" s="0" t="n">
        <v>99.96</v>
      </c>
    </row>
    <row r="104" customFormat="false" ht="15" hidden="false" customHeight="false" outlineLevel="0" collapsed="false">
      <c r="A104" s="0" t="s">
        <v>384</v>
      </c>
      <c r="B104" s="0" t="s">
        <v>60</v>
      </c>
      <c r="C104" s="0" t="s">
        <v>951</v>
      </c>
      <c r="D104" s="0" t="n">
        <v>99</v>
      </c>
      <c r="E104" s="0" t="n">
        <v>4135.32</v>
      </c>
      <c r="F104" s="0" t="n">
        <v>4135.27</v>
      </c>
      <c r="G104" s="0" t="n">
        <v>100.04</v>
      </c>
    </row>
    <row r="105" customFormat="false" ht="15" hidden="false" customHeight="false" outlineLevel="0" collapsed="false">
      <c r="A105" s="0" t="s">
        <v>384</v>
      </c>
      <c r="B105" s="0" t="s">
        <v>97</v>
      </c>
      <c r="C105" s="0" t="s">
        <v>951</v>
      </c>
      <c r="D105" s="0" t="n">
        <v>40</v>
      </c>
      <c r="E105" s="0" t="n">
        <v>4135.29</v>
      </c>
      <c r="F105" s="0" t="n">
        <v>4135.27</v>
      </c>
      <c r="G105" s="0" t="n">
        <v>99.99</v>
      </c>
    </row>
    <row r="106" customFormat="false" ht="15" hidden="false" customHeight="false" outlineLevel="0" collapsed="false">
      <c r="A106" s="0" t="s">
        <v>113</v>
      </c>
      <c r="B106" s="0" t="s">
        <v>60</v>
      </c>
      <c r="C106" s="0" t="s">
        <v>951</v>
      </c>
      <c r="D106" s="0" t="n">
        <v>101</v>
      </c>
      <c r="E106" s="0" t="n">
        <v>4315.65</v>
      </c>
      <c r="F106" s="0" t="n">
        <v>4315.68</v>
      </c>
      <c r="G106" s="0" t="n">
        <v>100.03</v>
      </c>
    </row>
    <row r="107" customFormat="false" ht="15" hidden="false" customHeight="false" outlineLevel="0" collapsed="false">
      <c r="A107" s="0" t="s">
        <v>113</v>
      </c>
      <c r="B107" s="0" t="s">
        <v>97</v>
      </c>
      <c r="C107" s="0" t="s">
        <v>951</v>
      </c>
      <c r="D107" s="0" t="n">
        <v>40</v>
      </c>
      <c r="E107" s="0" t="n">
        <v>4315.68</v>
      </c>
      <c r="F107" s="0" t="n">
        <v>4315.68</v>
      </c>
      <c r="G107" s="0" t="n">
        <v>99.98</v>
      </c>
    </row>
    <row r="108" customFormat="false" ht="15" hidden="false" customHeight="false" outlineLevel="0" collapsed="false">
      <c r="A108" s="0" t="s">
        <v>351</v>
      </c>
      <c r="B108" s="0" t="s">
        <v>60</v>
      </c>
      <c r="C108" s="0" t="s">
        <v>951</v>
      </c>
      <c r="D108" s="0" t="n">
        <v>101</v>
      </c>
      <c r="E108" s="0" t="n">
        <v>4836.25</v>
      </c>
      <c r="F108" s="0" t="n">
        <v>4836.23</v>
      </c>
      <c r="G108" s="0" t="n">
        <v>100.02</v>
      </c>
    </row>
    <row r="109" customFormat="false" ht="15" hidden="false" customHeight="false" outlineLevel="0" collapsed="false">
      <c r="A109" s="0" t="s">
        <v>351</v>
      </c>
      <c r="B109" s="0" t="s">
        <v>97</v>
      </c>
      <c r="C109" s="0" t="s">
        <v>951</v>
      </c>
      <c r="D109" s="0" t="n">
        <v>40</v>
      </c>
      <c r="E109" s="0" t="n">
        <v>4836.22</v>
      </c>
      <c r="F109" s="0" t="n">
        <v>4836.23</v>
      </c>
      <c r="G109" s="0" t="n">
        <v>100.02</v>
      </c>
    </row>
    <row r="110" customFormat="false" ht="15" hidden="false" customHeight="false" outlineLevel="0" collapsed="false">
      <c r="A110" s="0" t="s">
        <v>52</v>
      </c>
      <c r="B110" s="0" t="s">
        <v>60</v>
      </c>
      <c r="C110" s="0" t="s">
        <v>951</v>
      </c>
      <c r="D110" s="0" t="n">
        <v>103</v>
      </c>
      <c r="E110" s="0" t="n">
        <v>5070.63</v>
      </c>
      <c r="F110" s="0" t="n">
        <v>5070.64</v>
      </c>
      <c r="G110" s="0" t="n">
        <v>100.01</v>
      </c>
    </row>
    <row r="111" customFormat="false" ht="15" hidden="false" customHeight="false" outlineLevel="0" collapsed="false">
      <c r="A111" s="0" t="s">
        <v>52</v>
      </c>
      <c r="B111" s="0" t="s">
        <v>97</v>
      </c>
      <c r="C111" s="0" t="s">
        <v>951</v>
      </c>
      <c r="D111" s="0" t="n">
        <v>33</v>
      </c>
      <c r="E111" s="0" t="n">
        <v>5070.64</v>
      </c>
      <c r="F111" s="0" t="n">
        <v>5070.64</v>
      </c>
      <c r="G111" s="0" t="n">
        <v>100.04</v>
      </c>
    </row>
    <row r="112" customFormat="false" ht="15" hidden="false" customHeight="false" outlineLevel="0" collapsed="false">
      <c r="A112" s="0" t="s">
        <v>78</v>
      </c>
      <c r="B112" s="0" t="s">
        <v>60</v>
      </c>
      <c r="C112" s="0" t="s">
        <v>951</v>
      </c>
      <c r="D112" s="0" t="n">
        <v>161</v>
      </c>
      <c r="E112" s="0" t="n">
        <v>4711.94</v>
      </c>
      <c r="F112" s="0" t="n">
        <v>4711.98</v>
      </c>
      <c r="G112" s="0" t="n">
        <v>100</v>
      </c>
    </row>
    <row r="113" customFormat="false" ht="15" hidden="false" customHeight="false" outlineLevel="0" collapsed="false">
      <c r="A113" s="0" t="s">
        <v>78</v>
      </c>
      <c r="B113" s="0" t="s">
        <v>97</v>
      </c>
      <c r="C113" s="0" t="s">
        <v>951</v>
      </c>
      <c r="D113" s="0" t="n">
        <v>35</v>
      </c>
      <c r="E113" s="0" t="n">
        <v>4711.98</v>
      </c>
      <c r="F113" s="0" t="n">
        <v>4711.98</v>
      </c>
      <c r="G113" s="0" t="n">
        <v>100</v>
      </c>
    </row>
    <row r="114" customFormat="false" ht="15" hidden="false" customHeight="false" outlineLevel="0" collapsed="false">
      <c r="A114" s="0" t="s">
        <v>301</v>
      </c>
      <c r="B114" s="0" t="s">
        <v>60</v>
      </c>
      <c r="C114" s="0" t="s">
        <v>951</v>
      </c>
      <c r="D114" s="0" t="n">
        <v>164</v>
      </c>
      <c r="E114" s="0" t="n">
        <v>4562.14</v>
      </c>
      <c r="F114" s="0" t="n">
        <v>4562.18</v>
      </c>
      <c r="G114" s="0" t="n">
        <v>99.92</v>
      </c>
    </row>
    <row r="115" customFormat="false" ht="15" hidden="false" customHeight="false" outlineLevel="0" collapsed="false">
      <c r="A115" s="0" t="s">
        <v>301</v>
      </c>
      <c r="B115" s="0" t="s">
        <v>97</v>
      </c>
      <c r="C115" s="0" t="s">
        <v>951</v>
      </c>
      <c r="D115" s="0" t="n">
        <v>33</v>
      </c>
      <c r="E115" s="0" t="n">
        <v>4562.2</v>
      </c>
      <c r="F115" s="0" t="n">
        <v>4562.18</v>
      </c>
      <c r="G115" s="0" t="n">
        <v>99.99</v>
      </c>
    </row>
    <row r="116" customFormat="false" ht="15" hidden="false" customHeight="false" outlineLevel="0" collapsed="false">
      <c r="A116" s="0" t="s">
        <v>286</v>
      </c>
      <c r="B116" s="0" t="s">
        <v>60</v>
      </c>
      <c r="C116" s="0" t="s">
        <v>951</v>
      </c>
      <c r="D116" s="0" t="n">
        <v>168</v>
      </c>
      <c r="E116" s="0" t="n">
        <v>4419.92</v>
      </c>
      <c r="F116" s="0" t="n">
        <v>4419.86</v>
      </c>
      <c r="G116" s="0" t="n">
        <v>99.98</v>
      </c>
    </row>
    <row r="117" customFormat="false" ht="15" hidden="false" customHeight="false" outlineLevel="0" collapsed="false">
      <c r="A117" s="0" t="s">
        <v>286</v>
      </c>
      <c r="B117" s="0" t="s">
        <v>97</v>
      </c>
      <c r="C117" s="0" t="s">
        <v>951</v>
      </c>
      <c r="D117" s="0" t="n">
        <v>34</v>
      </c>
      <c r="E117" s="0" t="n">
        <v>4419.85</v>
      </c>
      <c r="F117" s="0" t="n">
        <v>4419.86</v>
      </c>
      <c r="G117" s="0" t="n">
        <v>100</v>
      </c>
    </row>
    <row r="118" customFormat="false" ht="15" hidden="false" customHeight="false" outlineLevel="0" collapsed="false">
      <c r="A118" s="0" t="s">
        <v>98</v>
      </c>
      <c r="B118" s="0" t="s">
        <v>60</v>
      </c>
      <c r="C118" s="0" t="s">
        <v>951</v>
      </c>
      <c r="D118" s="0" t="n">
        <v>148</v>
      </c>
      <c r="E118" s="0" t="n">
        <v>5616.59</v>
      </c>
      <c r="F118" s="0" t="n">
        <v>5616.57</v>
      </c>
      <c r="G118" s="0" t="n">
        <v>99.98</v>
      </c>
    </row>
    <row r="119" customFormat="false" ht="15" hidden="false" customHeight="false" outlineLevel="0" collapsed="false">
      <c r="A119" s="0" t="s">
        <v>98</v>
      </c>
      <c r="B119" s="0" t="s">
        <v>97</v>
      </c>
      <c r="C119" s="0" t="s">
        <v>951</v>
      </c>
      <c r="D119" s="0" t="n">
        <v>32</v>
      </c>
      <c r="E119" s="0" t="n">
        <v>5616.6</v>
      </c>
      <c r="F119" s="0" t="n">
        <v>5616.57</v>
      </c>
      <c r="G119" s="0" t="n">
        <v>100</v>
      </c>
    </row>
    <row r="120" customFormat="false" ht="15" hidden="false" customHeight="false" outlineLevel="0" collapsed="false">
      <c r="A120" s="0" t="s">
        <v>127</v>
      </c>
      <c r="B120" s="0" t="s">
        <v>60</v>
      </c>
      <c r="C120" s="0" t="s">
        <v>951</v>
      </c>
      <c r="D120" s="0" t="n">
        <v>180</v>
      </c>
      <c r="E120" s="0" t="n">
        <v>6645.21</v>
      </c>
      <c r="F120" s="0" t="n">
        <v>6645.22</v>
      </c>
      <c r="G120" s="0" t="n">
        <v>99.97</v>
      </c>
    </row>
    <row r="121" customFormat="false" ht="15" hidden="false" customHeight="false" outlineLevel="0" collapsed="false">
      <c r="A121" s="0" t="s">
        <v>127</v>
      </c>
      <c r="B121" s="0" t="s">
        <v>97</v>
      </c>
      <c r="C121" s="0" t="s">
        <v>951</v>
      </c>
      <c r="D121" s="0" t="n">
        <v>40</v>
      </c>
      <c r="E121" s="0" t="n">
        <v>6645.24</v>
      </c>
      <c r="F121" s="0" t="n">
        <v>6645.22</v>
      </c>
      <c r="G121" s="0" t="n">
        <v>100.03</v>
      </c>
    </row>
    <row r="122" customFormat="false" ht="15" hidden="false" customHeight="false" outlineLevel="0" collapsed="false">
      <c r="A122" s="0" t="s">
        <v>133</v>
      </c>
      <c r="B122" s="0" t="s">
        <v>60</v>
      </c>
      <c r="C122" s="0" t="s">
        <v>951</v>
      </c>
      <c r="D122" s="0" t="n">
        <v>160</v>
      </c>
      <c r="E122" s="0" t="n">
        <v>6019.48</v>
      </c>
      <c r="F122" s="0" t="n">
        <v>6019.49</v>
      </c>
      <c r="G122" s="0" t="n">
        <v>100.06</v>
      </c>
    </row>
    <row r="123" customFormat="false" ht="15" hidden="false" customHeight="false" outlineLevel="0" collapsed="false">
      <c r="A123" s="0" t="s">
        <v>133</v>
      </c>
      <c r="B123" s="0" t="s">
        <v>97</v>
      </c>
      <c r="C123" s="0" t="s">
        <v>951</v>
      </c>
      <c r="D123" s="0" t="n">
        <v>40</v>
      </c>
      <c r="E123" s="0" t="n">
        <v>6019.48</v>
      </c>
      <c r="F123" s="0" t="n">
        <v>6019.49</v>
      </c>
      <c r="G123" s="0" t="n">
        <v>100.03</v>
      </c>
    </row>
    <row r="124" customFormat="false" ht="15" hidden="false" customHeight="false" outlineLevel="0" collapsed="false">
      <c r="A124" s="0" t="s">
        <v>207</v>
      </c>
      <c r="B124" s="0" t="s">
        <v>60</v>
      </c>
      <c r="C124" s="0" t="s">
        <v>951</v>
      </c>
      <c r="D124" s="0" t="n">
        <v>157</v>
      </c>
      <c r="E124" s="0" t="n">
        <v>5431.8</v>
      </c>
      <c r="F124" s="0" t="n">
        <v>5431.8</v>
      </c>
      <c r="G124" s="0" t="n">
        <v>100.05</v>
      </c>
    </row>
    <row r="125" customFormat="false" ht="15" hidden="false" customHeight="false" outlineLevel="0" collapsed="false">
      <c r="A125" s="0" t="s">
        <v>207</v>
      </c>
      <c r="B125" s="0" t="s">
        <v>97</v>
      </c>
      <c r="C125" s="0" t="s">
        <v>951</v>
      </c>
      <c r="D125" s="0" t="n">
        <v>41</v>
      </c>
      <c r="E125" s="0" t="n">
        <v>5431.81</v>
      </c>
      <c r="F125" s="0" t="n">
        <v>5431.8</v>
      </c>
      <c r="G125" s="0" t="n">
        <v>99.99</v>
      </c>
    </row>
    <row r="126" customFormat="false" ht="15" hidden="false" customHeight="false" outlineLevel="0" collapsed="false">
      <c r="A126" s="0" t="s">
        <v>271</v>
      </c>
      <c r="B126" s="0" t="s">
        <v>60</v>
      </c>
      <c r="C126" s="0" t="s">
        <v>951</v>
      </c>
      <c r="D126" s="0" t="n">
        <v>165</v>
      </c>
      <c r="E126" s="0" t="n">
        <v>5523.52</v>
      </c>
      <c r="F126" s="0" t="n">
        <v>5523.49</v>
      </c>
      <c r="G126" s="0" t="n">
        <v>100.05</v>
      </c>
    </row>
    <row r="127" customFormat="false" ht="15" hidden="false" customHeight="false" outlineLevel="0" collapsed="false">
      <c r="A127" s="0" t="s">
        <v>271</v>
      </c>
      <c r="B127" s="0" t="s">
        <v>97</v>
      </c>
      <c r="C127" s="0" t="s">
        <v>951</v>
      </c>
      <c r="D127" s="0" t="n">
        <v>42</v>
      </c>
      <c r="E127" s="0" t="n">
        <v>5523.47</v>
      </c>
      <c r="F127" s="0" t="n">
        <v>5523.49</v>
      </c>
      <c r="G127" s="0" t="n">
        <v>99.98</v>
      </c>
    </row>
    <row r="128" customFormat="false" ht="15" hidden="false" customHeight="false" outlineLevel="0" collapsed="false">
      <c r="A128" s="0" t="s">
        <v>255</v>
      </c>
      <c r="B128" s="0" t="s">
        <v>60</v>
      </c>
      <c r="C128" s="0" t="s">
        <v>951</v>
      </c>
      <c r="D128" s="0" t="n">
        <v>168</v>
      </c>
      <c r="E128" s="0" t="n">
        <v>4388.37</v>
      </c>
      <c r="F128" s="0" t="n">
        <v>4388.39</v>
      </c>
      <c r="G128" s="0" t="n">
        <v>99.98</v>
      </c>
    </row>
    <row r="129" customFormat="false" ht="15" hidden="false" customHeight="false" outlineLevel="0" collapsed="false">
      <c r="A129" s="0" t="s">
        <v>255</v>
      </c>
      <c r="B129" s="0" t="s">
        <v>97</v>
      </c>
      <c r="C129" s="0" t="s">
        <v>951</v>
      </c>
      <c r="D129" s="0" t="n">
        <v>46</v>
      </c>
      <c r="E129" s="0" t="n">
        <v>4388.41</v>
      </c>
      <c r="F129" s="0" t="n">
        <v>4388.39</v>
      </c>
      <c r="G129" s="0" t="n">
        <v>100</v>
      </c>
    </row>
    <row r="130" customFormat="false" ht="15" hidden="false" customHeight="false" outlineLevel="0" collapsed="false">
      <c r="A130" s="0" t="s">
        <v>157</v>
      </c>
      <c r="B130" s="0" t="s">
        <v>60</v>
      </c>
      <c r="C130" s="0" t="s">
        <v>951</v>
      </c>
      <c r="D130" s="0" t="n">
        <v>181</v>
      </c>
      <c r="E130" s="0" t="n">
        <v>3489.26</v>
      </c>
      <c r="F130" s="0" t="n">
        <v>3489.28</v>
      </c>
      <c r="G130" s="0" t="n">
        <v>100.04</v>
      </c>
    </row>
    <row r="131" customFormat="false" ht="15" hidden="false" customHeight="false" outlineLevel="0" collapsed="false">
      <c r="A131" s="0" t="s">
        <v>157</v>
      </c>
      <c r="B131" s="0" t="s">
        <v>97</v>
      </c>
      <c r="C131" s="0" t="s">
        <v>951</v>
      </c>
      <c r="D131" s="0" t="n">
        <v>46</v>
      </c>
      <c r="E131" s="0" t="n">
        <v>3489.28</v>
      </c>
      <c r="F131" s="0" t="n">
        <v>3489.28</v>
      </c>
      <c r="G131" s="0" t="n">
        <v>99.98</v>
      </c>
    </row>
    <row r="132" customFormat="false" ht="15" hidden="false" customHeight="false" outlineLevel="0" collapsed="false">
      <c r="A132" s="0" t="s">
        <v>172</v>
      </c>
      <c r="B132" s="0" t="s">
        <v>60</v>
      </c>
      <c r="C132" s="0" t="s">
        <v>951</v>
      </c>
      <c r="D132" s="0" t="n">
        <v>186</v>
      </c>
      <c r="E132" s="0" t="n">
        <v>4585.03</v>
      </c>
      <c r="F132" s="0" t="n">
        <v>4585.03</v>
      </c>
      <c r="G132" s="0" t="n">
        <v>100.03</v>
      </c>
    </row>
    <row r="133" customFormat="false" ht="15" hidden="false" customHeight="false" outlineLevel="0" collapsed="false">
      <c r="A133" s="0" t="s">
        <v>172</v>
      </c>
      <c r="B133" s="0" t="s">
        <v>97</v>
      </c>
      <c r="C133" s="0" t="s">
        <v>951</v>
      </c>
      <c r="D133" s="0" t="n">
        <v>40</v>
      </c>
      <c r="E133" s="0" t="n">
        <v>4585.06</v>
      </c>
      <c r="F133" s="0" t="n">
        <v>4585.03</v>
      </c>
      <c r="G133" s="0" t="n">
        <v>100.01</v>
      </c>
    </row>
    <row r="134" customFormat="false" ht="15" hidden="false" customHeight="false" outlineLevel="0" collapsed="false">
      <c r="A134" s="0" t="s">
        <v>202</v>
      </c>
      <c r="B134" s="0" t="s">
        <v>60</v>
      </c>
      <c r="C134" s="0" t="s">
        <v>951</v>
      </c>
      <c r="D134" s="0" t="n">
        <v>188</v>
      </c>
      <c r="E134" s="0" t="n">
        <v>5521.33</v>
      </c>
      <c r="F134" s="0" t="n">
        <v>5521.33</v>
      </c>
      <c r="G134" s="0" t="n">
        <v>100.07</v>
      </c>
    </row>
    <row r="135" customFormat="false" ht="15" hidden="false" customHeight="false" outlineLevel="0" collapsed="false">
      <c r="A135" s="0" t="s">
        <v>202</v>
      </c>
      <c r="B135" s="0" t="s">
        <v>97</v>
      </c>
      <c r="C135" s="0" t="s">
        <v>951</v>
      </c>
      <c r="D135" s="0" t="n">
        <v>38</v>
      </c>
      <c r="E135" s="0" t="n">
        <v>5521.33</v>
      </c>
      <c r="F135" s="0" t="n">
        <v>5521.33</v>
      </c>
      <c r="G135" s="0" t="n">
        <v>99.99</v>
      </c>
    </row>
    <row r="136" customFormat="false" ht="15" hidden="false" customHeight="false" outlineLevel="0" collapsed="false">
      <c r="A136" s="0" t="s">
        <v>209</v>
      </c>
      <c r="B136" s="0" t="s">
        <v>60</v>
      </c>
      <c r="C136" s="0" t="s">
        <v>951</v>
      </c>
      <c r="D136" s="0" t="n">
        <v>205</v>
      </c>
      <c r="E136" s="0" t="n">
        <v>4925.36</v>
      </c>
      <c r="F136" s="0" t="n">
        <v>4925.34</v>
      </c>
      <c r="G136" s="0" t="n">
        <v>99.97</v>
      </c>
    </row>
    <row r="137" customFormat="false" ht="15" hidden="false" customHeight="false" outlineLevel="0" collapsed="false">
      <c r="A137" s="0" t="s">
        <v>209</v>
      </c>
      <c r="B137" s="0" t="s">
        <v>97</v>
      </c>
      <c r="C137" s="0" t="s">
        <v>951</v>
      </c>
      <c r="D137" s="0" t="n">
        <v>36</v>
      </c>
      <c r="E137" s="0" t="n">
        <v>4925.34</v>
      </c>
      <c r="F137" s="0" t="n">
        <v>4925.34</v>
      </c>
      <c r="G137" s="0" t="n">
        <v>100.01</v>
      </c>
    </row>
    <row r="138" customFormat="false" ht="15" hidden="false" customHeight="false" outlineLevel="0" collapsed="false">
      <c r="A138" s="0" t="s">
        <v>392</v>
      </c>
      <c r="B138" s="0" t="s">
        <v>60</v>
      </c>
      <c r="C138" s="0" t="s">
        <v>951</v>
      </c>
      <c r="D138" s="0" t="n">
        <v>194</v>
      </c>
      <c r="E138" s="0" t="n">
        <v>4230.64</v>
      </c>
      <c r="F138" s="0" t="n">
        <v>4230.61</v>
      </c>
      <c r="G138" s="0" t="n">
        <v>100.03</v>
      </c>
    </row>
    <row r="139" customFormat="false" ht="15" hidden="false" customHeight="false" outlineLevel="0" collapsed="false">
      <c r="A139" s="0" t="s">
        <v>392</v>
      </c>
      <c r="B139" s="0" t="s">
        <v>97</v>
      </c>
      <c r="C139" s="0" t="s">
        <v>951</v>
      </c>
      <c r="D139" s="0" t="n">
        <v>37</v>
      </c>
      <c r="E139" s="0" t="n">
        <v>4230.66</v>
      </c>
      <c r="F139" s="0" t="n">
        <v>4230.61</v>
      </c>
      <c r="G139" s="0" t="n">
        <v>99.99</v>
      </c>
    </row>
    <row r="140" customFormat="false" ht="15" hidden="false" customHeight="false" outlineLevel="0" collapsed="false">
      <c r="A140" s="0" t="s">
        <v>251</v>
      </c>
      <c r="B140" s="0" t="s">
        <v>60</v>
      </c>
      <c r="C140" s="0" t="s">
        <v>951</v>
      </c>
      <c r="D140" s="0" t="n">
        <v>207</v>
      </c>
      <c r="E140" s="0" t="n">
        <v>4734.67</v>
      </c>
      <c r="F140" s="0" t="n">
        <v>4734.67</v>
      </c>
      <c r="G140" s="0" t="n">
        <v>99.97</v>
      </c>
    </row>
    <row r="141" customFormat="false" ht="15" hidden="false" customHeight="false" outlineLevel="0" collapsed="false">
      <c r="A141" s="0" t="s">
        <v>251</v>
      </c>
      <c r="B141" s="0" t="s">
        <v>97</v>
      </c>
      <c r="C141" s="0" t="s">
        <v>951</v>
      </c>
      <c r="D141" s="0" t="n">
        <v>40</v>
      </c>
      <c r="E141" s="0" t="n">
        <v>4734.66</v>
      </c>
      <c r="F141" s="0" t="n">
        <v>4734.67</v>
      </c>
      <c r="G141" s="0" t="n">
        <v>100</v>
      </c>
    </row>
    <row r="142" customFormat="false" ht="15" hidden="false" customHeight="false" outlineLevel="0" collapsed="false">
      <c r="A142" s="0" t="s">
        <v>365</v>
      </c>
      <c r="B142" s="0" t="s">
        <v>60</v>
      </c>
      <c r="C142" s="0" t="s">
        <v>951</v>
      </c>
      <c r="D142" s="0" t="n">
        <v>203</v>
      </c>
      <c r="E142" s="0" t="n">
        <v>5645.37</v>
      </c>
      <c r="F142" s="0" t="n">
        <v>5645.35</v>
      </c>
      <c r="G142" s="0" t="n">
        <v>99.99</v>
      </c>
    </row>
    <row r="143" customFormat="false" ht="15" hidden="false" customHeight="false" outlineLevel="0" collapsed="false">
      <c r="A143" s="0" t="s">
        <v>365</v>
      </c>
      <c r="B143" s="0" t="s">
        <v>97</v>
      </c>
      <c r="C143" s="0" t="s">
        <v>951</v>
      </c>
      <c r="D143" s="0" t="n">
        <v>41</v>
      </c>
      <c r="E143" s="0" t="n">
        <v>5645.37</v>
      </c>
      <c r="F143" s="0" t="n">
        <v>5645.35</v>
      </c>
      <c r="G143" s="0" t="n">
        <v>99.97</v>
      </c>
    </row>
    <row r="144" customFormat="false" ht="15" hidden="false" customHeight="false" outlineLevel="0" collapsed="false">
      <c r="A144" s="0" t="s">
        <v>175</v>
      </c>
      <c r="B144" s="0" t="s">
        <v>60</v>
      </c>
      <c r="C144" s="0" t="s">
        <v>951</v>
      </c>
      <c r="D144" s="0" t="n">
        <v>199</v>
      </c>
      <c r="E144" s="0" t="n">
        <v>5959.67</v>
      </c>
      <c r="F144" s="0" t="n">
        <v>5959.63</v>
      </c>
      <c r="G144" s="0" t="n">
        <v>100.08</v>
      </c>
    </row>
    <row r="145" customFormat="false" ht="15" hidden="false" customHeight="false" outlineLevel="0" collapsed="false">
      <c r="A145" s="0" t="s">
        <v>175</v>
      </c>
      <c r="B145" s="0" t="s">
        <v>97</v>
      </c>
      <c r="C145" s="0" t="s">
        <v>951</v>
      </c>
      <c r="D145" s="0" t="n">
        <v>42</v>
      </c>
      <c r="E145" s="0" t="n">
        <v>5959.62</v>
      </c>
      <c r="F145" s="0" t="n">
        <v>5959.63</v>
      </c>
      <c r="G145" s="0" t="n">
        <v>100</v>
      </c>
    </row>
    <row r="146" customFormat="false" ht="15" hidden="false" customHeight="false" outlineLevel="0" collapsed="false">
      <c r="A146" s="0" t="s">
        <v>222</v>
      </c>
      <c r="B146" s="0" t="s">
        <v>60</v>
      </c>
      <c r="C146" s="0" t="s">
        <v>951</v>
      </c>
      <c r="D146" s="0" t="n">
        <v>205</v>
      </c>
      <c r="E146" s="0" t="n">
        <v>6135.87</v>
      </c>
      <c r="F146" s="0" t="n">
        <v>6135.93</v>
      </c>
      <c r="G146" s="0" t="n">
        <v>99.92</v>
      </c>
    </row>
    <row r="147" customFormat="false" ht="15" hidden="false" customHeight="false" outlineLevel="0" collapsed="false">
      <c r="A147" s="0" t="s">
        <v>222</v>
      </c>
      <c r="B147" s="0" t="s">
        <v>97</v>
      </c>
      <c r="C147" s="0" t="s">
        <v>951</v>
      </c>
      <c r="D147" s="0" t="n">
        <v>45</v>
      </c>
      <c r="E147" s="0" t="n">
        <v>6135.95</v>
      </c>
      <c r="F147" s="0" t="n">
        <v>6135.93</v>
      </c>
      <c r="G147" s="0" t="n">
        <v>99.99</v>
      </c>
    </row>
    <row r="148" customFormat="false" ht="15" hidden="false" customHeight="false" outlineLevel="0" collapsed="false">
      <c r="A148" s="0" t="s">
        <v>302</v>
      </c>
      <c r="B148" s="0" t="s">
        <v>60</v>
      </c>
      <c r="C148" s="0" t="s">
        <v>951</v>
      </c>
      <c r="D148" s="0" t="n">
        <v>205</v>
      </c>
      <c r="E148" s="0" t="n">
        <v>6584.15</v>
      </c>
      <c r="F148" s="0" t="n">
        <v>6584.22</v>
      </c>
      <c r="G148" s="0" t="n">
        <v>100.01</v>
      </c>
    </row>
    <row r="149" customFormat="false" ht="15" hidden="false" customHeight="false" outlineLevel="0" collapsed="false">
      <c r="A149" s="0" t="s">
        <v>302</v>
      </c>
      <c r="B149" s="0" t="s">
        <v>97</v>
      </c>
      <c r="C149" s="0" t="s">
        <v>951</v>
      </c>
      <c r="D149" s="0" t="n">
        <v>46</v>
      </c>
      <c r="E149" s="0" t="n">
        <v>6584.22</v>
      </c>
      <c r="F149" s="0" t="n">
        <v>6584.22</v>
      </c>
      <c r="G149" s="0" t="n">
        <v>100.01</v>
      </c>
    </row>
    <row r="150" customFormat="false" ht="15" hidden="false" customHeight="false" outlineLevel="0" collapsed="false">
      <c r="A150" s="0" t="s">
        <v>34</v>
      </c>
      <c r="B150" s="0" t="s">
        <v>60</v>
      </c>
      <c r="C150" s="0" t="s">
        <v>951</v>
      </c>
      <c r="D150" s="0" t="n">
        <v>214</v>
      </c>
      <c r="E150" s="0" t="n">
        <v>6865</v>
      </c>
      <c r="F150" s="0" t="n">
        <v>6864.96</v>
      </c>
      <c r="G150" s="0" t="n">
        <v>99.95</v>
      </c>
    </row>
    <row r="151" customFormat="false" ht="15" hidden="false" customHeight="false" outlineLevel="0" collapsed="false">
      <c r="A151" s="0" t="s">
        <v>34</v>
      </c>
      <c r="B151" s="0" t="s">
        <v>97</v>
      </c>
      <c r="C151" s="0" t="s">
        <v>951</v>
      </c>
      <c r="D151" s="0" t="n">
        <v>44</v>
      </c>
      <c r="E151" s="0" t="n">
        <v>6864.98</v>
      </c>
      <c r="F151" s="0" t="n">
        <v>6864.96</v>
      </c>
      <c r="G151" s="0" t="n">
        <v>99.99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2026-10-22T08:05:57Z</dcterms:created>
  <dc:creator>openpyxl</dc:creator>
  <dc:description/>
  <dc:language>en-US</dc:language>
  <cp:lastModifiedBy/>
  <dcterms:modified xsi:type="dcterms:W3CDTF">2026-10-22T08:05:57Z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